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555" windowWidth="14880" windowHeight="7590" firstSheet="1" activeTab="2"/>
  </bookViews>
  <sheets>
    <sheet name="bakMapping code" sheetId="7" r:id="rId1"/>
    <sheet name="Plan Sale by Class" sheetId="11" r:id="rId2"/>
    <sheet name="Plan Sale by Customer" sheetId="10" r:id="rId3"/>
    <sheet name="BKK" sheetId="12" r:id="rId4"/>
    <sheet name="UPCOUNTRY" sheetId="13" r:id="rId5"/>
    <sheet name="Project Agent" sheetId="14" r:id="rId6"/>
    <sheet name="Sale Data" sheetId="1" r:id="rId7"/>
    <sheet name="Report 1" sheetId="2" r:id="rId8"/>
    <sheet name="Report 2" sheetId="3" r:id="rId9"/>
    <sheet name="Report 3" sheetId="4" r:id="rId10"/>
    <sheet name="Report 4" sheetId="5" r:id="rId11"/>
    <sheet name="Report 5" sheetId="6" r:id="rId12"/>
    <sheet name="Report 6" sheetId="8" r:id="rId13"/>
    <sheet name="Report 7" sheetId="9" r:id="rId14"/>
    <sheet name="Sheet1" sheetId="15" r:id="rId15"/>
    <sheet name="Mapping Class" sheetId="16" r:id="rId16"/>
    <sheet name="Mapping Code" sheetId="17" r:id="rId17"/>
  </sheets>
  <definedNames>
    <definedName name="_xlnm._FilterDatabase" localSheetId="0" hidden="1">'bakMapping code'!$A$3:$I$724</definedName>
    <definedName name="_xlnm._FilterDatabase" localSheetId="15" hidden="1">'Mapping Class'!$A$1:$G$52</definedName>
    <definedName name="_xlnm._FilterDatabase" localSheetId="2" hidden="1">'Plan Sale by Customer'!$A$6:$CC$218</definedName>
    <definedName name="_xlnm._FilterDatabase" localSheetId="13" hidden="1">'Report 7'!$A$3:$AC$48</definedName>
    <definedName name="_xlnm._FilterDatabase" localSheetId="6" hidden="1">'Sale Data'!$A$1:$AB$5086</definedName>
    <definedName name="b" hidden="1">{"'Eng (page2)'!$A$1:$D$52"}</definedName>
    <definedName name="BRAKEDOWN">#REF!</definedName>
    <definedName name="Customer">#REF!</definedName>
    <definedName name="HTML_CodePage" hidden="1">874</definedName>
    <definedName name="HTML_Control" hidden="1">{"'Eng (page2)'!$A$1:$D$52"}</definedName>
    <definedName name="HTML_Description" hidden="1">""</definedName>
    <definedName name="HTML_Email" hidden="1">""</definedName>
    <definedName name="HTML_Header" hidden="1">"Foreign Exchange Rates (Page 2)"</definedName>
    <definedName name="HTML_LastUpdate" hidden="1">"5/6/00"</definedName>
    <definedName name="HTML_LineAfter" hidden="1">FALSE</definedName>
    <definedName name="HTML_LineBefore" hidden="1">FALSE</definedName>
    <definedName name="HTML_Name" hidden="1">"Banking Department, Bank of Thailand Tel.(662) 283-5454"</definedName>
    <definedName name="HTML_OBDlg2" hidden="1">TRUE</definedName>
    <definedName name="HTML_OBDlg4" hidden="1">TRUE</definedName>
    <definedName name="HTML_OS" hidden="1">0</definedName>
    <definedName name="HTML_PathFile" hidden="1">"c:\fer2.html"</definedName>
    <definedName name="HTML_Title" hidden="1">""</definedName>
    <definedName name="_xlnm.Print_Area" localSheetId="3">BKK!$B$1:$CA$91</definedName>
    <definedName name="_xlnm.Print_Area" localSheetId="1">'Plan Sale by Class'!$H$1:$CA$90</definedName>
    <definedName name="_xlnm.Print_Area" localSheetId="2">'Plan Sale by Customer'!$H$7:$BS$218,'Plan Sale by Customer'!#REF!</definedName>
    <definedName name="_xlnm.Print_Area" localSheetId="5">'Project Agent'!$B$1:$CA$91</definedName>
    <definedName name="_xlnm.Print_Area" localSheetId="12">'Report 6'!$A$5:$W$97</definedName>
    <definedName name="_xlnm.Print_Area" localSheetId="13">'Report 7'!$A$1:$AB$87</definedName>
    <definedName name="_xlnm.Print_Area" localSheetId="4">UPCOUNTRY!$B$1:$CA$91</definedName>
    <definedName name="_xlnm.Print_Area">#REF!</definedName>
    <definedName name="Print_Area_MI">#REF!</definedName>
    <definedName name="_xlnm.Print_Titles" localSheetId="3">BKK!$B:$G</definedName>
    <definedName name="_xlnm.Print_Titles" localSheetId="1">'Plan Sale by Class'!$B:$G</definedName>
    <definedName name="_xlnm.Print_Titles" localSheetId="2">'Plan Sale by Customer'!$B:$G,'Plan Sale by Customer'!$1:$6</definedName>
    <definedName name="_xlnm.Print_Titles" localSheetId="5">'Project Agent'!$B:$G</definedName>
    <definedName name="_xlnm.Print_Titles" localSheetId="12">'Report 6'!$1:$4</definedName>
    <definedName name="_xlnm.Print_Titles" localSheetId="6">'Sale Data'!$1:$1</definedName>
    <definedName name="_xlnm.Print_Titles" localSheetId="4">UPCOUNTRY!$B:$G</definedName>
    <definedName name="_xlnm.Print_Titles">#REF!</definedName>
    <definedName name="PRINT_TITLES_MI">#REF!</definedName>
    <definedName name="PRODUCT">#REF!</definedName>
    <definedName name="SALE">'Plan Sale by Customer'!$H$2:$CA$218</definedName>
    <definedName name="SALECUS">#REF!</definedName>
    <definedName name="SCG">'Plan Sale by Customer'!$H$1:$CA$218</definedName>
    <definedName name="TOTAL_UPDATE_APR_R3_Query">#REF!</definedName>
    <definedName name="Z_9771DA21_F0CB_452C_BC16_68C401E63437_.wvu.Cols" localSheetId="12" hidden="1">'Report 6'!$B:$B,'Report 6'!$G:$G,'Report 6'!$I:$Q,'Report 6'!$S:$AA</definedName>
    <definedName name="Z_9771DA21_F0CB_452C_BC16_68C401E63437_.wvu.PrintArea" localSheetId="12" hidden="1" xml:space="preserve"> 'Report 6'!$A$1:$W$96</definedName>
    <definedName name="Z_9771DA21_F0CB_452C_BC16_68C401E63437_.wvu.Rows" localSheetId="12" hidden="1">'Report 6'!$5:$29,'Report 6'!$95:$95</definedName>
    <definedName name="Z_FA1A2EA0_D766_4007_8D38_CA82FAE8CB3E_.wvu.Cols" localSheetId="13" hidden="1">'Report 7'!$D:$E,'Report 7'!$G:$P,'Report 7'!$S:$S,'Report 7'!$V:$V,'Report 7'!$X:$AA</definedName>
    <definedName name="Z_FA1A2EA0_D766_4007_8D38_CA82FAE8CB3E_.wvu.FilterData" localSheetId="13" hidden="1">'Report 7'!$A$3:$AC$59</definedName>
    <definedName name="Z_FA1A2EA0_D766_4007_8D38_CA82FAE8CB3E_.wvu.PrintArea" localSheetId="13" hidden="1">'Report 7'!$A$4:$AB$85</definedName>
    <definedName name="Z_FA1A2EA0_D766_4007_8D38_CA82FAE8CB3E_.wvu.PrintTitles" localSheetId="13" hidden="1">'Report 7'!$1:$3</definedName>
    <definedName name="Z_FA1A2EA0_D766_4007_8D38_CA82FAE8CB3E_.wvu.Rows" localSheetId="13" hidden="1">'Report 7'!$71:$74</definedName>
  </definedNames>
  <calcPr calcId="145621"/>
</workbook>
</file>

<file path=xl/calcChain.xml><?xml version="1.0" encoding="utf-8"?>
<calcChain xmlns="http://schemas.openxmlformats.org/spreadsheetml/2006/main">
  <c r="I3" i="17" l="1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2" i="17"/>
  <c r="BK82" i="14" l="1"/>
  <c r="BI82" i="14"/>
  <c r="BG82" i="14"/>
  <c r="BE82" i="14"/>
  <c r="BC82" i="14"/>
  <c r="BA82" i="14"/>
  <c r="AY82" i="14"/>
  <c r="AW82" i="14"/>
  <c r="AU82" i="14"/>
  <c r="AS82" i="14"/>
  <c r="AQ82" i="14"/>
  <c r="AO82" i="14"/>
  <c r="BM82" i="14" s="1"/>
  <c r="BQ82" i="14" s="1"/>
  <c r="BS82" i="14" s="1"/>
  <c r="AI82" i="14"/>
  <c r="AE82" i="14"/>
  <c r="AC82" i="14"/>
  <c r="AA82" i="14"/>
  <c r="Y82" i="14"/>
  <c r="W82" i="14"/>
  <c r="U82" i="14"/>
  <c r="S82" i="14"/>
  <c r="Q82" i="14"/>
  <c r="M82" i="14"/>
  <c r="O82" i="14" s="1"/>
  <c r="K82" i="14"/>
  <c r="I82" i="14"/>
  <c r="AG82" i="14" s="1"/>
  <c r="BH78" i="14"/>
  <c r="AR78" i="14"/>
  <c r="AB78" i="14"/>
  <c r="L78" i="14"/>
  <c r="BD77" i="14"/>
  <c r="AN77" i="14"/>
  <c r="H77" i="14"/>
  <c r="BV76" i="14"/>
  <c r="BZ76" i="14" s="1"/>
  <c r="BQ76" i="14"/>
  <c r="BS76" i="14" s="1"/>
  <c r="BN76" i="14"/>
  <c r="BR76" i="14" s="1"/>
  <c r="BM76" i="14"/>
  <c r="BU76" i="14" s="1"/>
  <c r="BW76" i="14" s="1"/>
  <c r="BL76" i="14"/>
  <c r="BP76" i="14" s="1"/>
  <c r="BK76" i="14"/>
  <c r="BG76" i="14"/>
  <c r="BC76" i="14"/>
  <c r="AY76" i="14"/>
  <c r="AU76" i="14"/>
  <c r="AQ76" i="14"/>
  <c r="AL76" i="14"/>
  <c r="AI76" i="14"/>
  <c r="AH76" i="14"/>
  <c r="AG76" i="14"/>
  <c r="AK76" i="14" s="1"/>
  <c r="AF76" i="14"/>
  <c r="AJ76" i="14" s="1"/>
  <c r="AE76" i="14"/>
  <c r="AA76" i="14"/>
  <c r="W76" i="14"/>
  <c r="S76" i="14"/>
  <c r="O76" i="14"/>
  <c r="K76" i="14"/>
  <c r="BH75" i="14"/>
  <c r="BH77" i="14" s="1"/>
  <c r="BD75" i="14"/>
  <c r="AZ75" i="14"/>
  <c r="AZ77" i="14" s="1"/>
  <c r="AV75" i="14"/>
  <c r="AV77" i="14" s="1"/>
  <c r="AR75" i="14"/>
  <c r="AR77" i="14" s="1"/>
  <c r="AN75" i="14"/>
  <c r="AB75" i="14"/>
  <c r="AB77" i="14" s="1"/>
  <c r="X75" i="14"/>
  <c r="X77" i="14" s="1"/>
  <c r="T75" i="14"/>
  <c r="T77" i="14" s="1"/>
  <c r="P75" i="14"/>
  <c r="P77" i="14" s="1"/>
  <c r="L75" i="14"/>
  <c r="L77" i="14" s="1"/>
  <c r="H75" i="14"/>
  <c r="L74" i="14"/>
  <c r="BH73" i="14"/>
  <c r="BH81" i="14" s="1"/>
  <c r="BD73" i="14"/>
  <c r="BD81" i="14" s="1"/>
  <c r="AZ73" i="14"/>
  <c r="AZ81" i="14" s="1"/>
  <c r="AV73" i="14"/>
  <c r="AV81" i="14" s="1"/>
  <c r="AR73" i="14"/>
  <c r="AR81" i="14" s="1"/>
  <c r="AN73" i="14"/>
  <c r="AN81" i="14" s="1"/>
  <c r="AF73" i="14"/>
  <c r="AF81" i="14" s="1"/>
  <c r="AB73" i="14"/>
  <c r="AB81" i="14" s="1"/>
  <c r="Z73" i="14"/>
  <c r="Z81" i="14" s="1"/>
  <c r="X73" i="14"/>
  <c r="X81" i="14" s="1"/>
  <c r="T73" i="14"/>
  <c r="T81" i="14" s="1"/>
  <c r="P73" i="14"/>
  <c r="P81" i="14" s="1"/>
  <c r="L73" i="14"/>
  <c r="L81" i="14" s="1"/>
  <c r="H73" i="14"/>
  <c r="H81" i="14" s="1"/>
  <c r="BN72" i="14"/>
  <c r="BR72" i="14" s="1"/>
  <c r="BL72" i="14"/>
  <c r="BL73" i="14" s="1"/>
  <c r="BL81" i="14" s="1"/>
  <c r="BJ72" i="14"/>
  <c r="BI72" i="14"/>
  <c r="BK72" i="14" s="1"/>
  <c r="BF72" i="14"/>
  <c r="BE72" i="14"/>
  <c r="BG72" i="14" s="1"/>
  <c r="BC72" i="14"/>
  <c r="BB72" i="14"/>
  <c r="BA72" i="14"/>
  <c r="AX72" i="14"/>
  <c r="AY72" i="14" s="1"/>
  <c r="AW72" i="14"/>
  <c r="AT72" i="14"/>
  <c r="AS72" i="14"/>
  <c r="AQ72" i="14"/>
  <c r="AP72" i="14"/>
  <c r="AO72" i="14"/>
  <c r="BM72" i="14" s="1"/>
  <c r="AF72" i="14"/>
  <c r="AJ72" i="14" s="1"/>
  <c r="AD72" i="14"/>
  <c r="AE72" i="14" s="1"/>
  <c r="AC72" i="14"/>
  <c r="AA72" i="14"/>
  <c r="Z72" i="14"/>
  <c r="Y72" i="14"/>
  <c r="V72" i="14"/>
  <c r="U72" i="14"/>
  <c r="W72" i="14" s="1"/>
  <c r="R72" i="14"/>
  <c r="Q72" i="14"/>
  <c r="S72" i="14" s="1"/>
  <c r="O72" i="14"/>
  <c r="N72" i="14"/>
  <c r="M72" i="14"/>
  <c r="J72" i="14"/>
  <c r="I72" i="14"/>
  <c r="BL71" i="14"/>
  <c r="BP71" i="14" s="1"/>
  <c r="BJ71" i="14"/>
  <c r="BJ73" i="14" s="1"/>
  <c r="BJ81" i="14" s="1"/>
  <c r="BI71" i="14"/>
  <c r="BF71" i="14"/>
  <c r="BF73" i="14" s="1"/>
  <c r="BF81" i="14" s="1"/>
  <c r="BE71" i="14"/>
  <c r="BE73" i="14" s="1"/>
  <c r="BC71" i="14"/>
  <c r="BB71" i="14"/>
  <c r="BB73" i="14" s="1"/>
  <c r="BB81" i="14" s="1"/>
  <c r="BA71" i="14"/>
  <c r="BA73" i="14" s="1"/>
  <c r="AX71" i="14"/>
  <c r="AW71" i="14"/>
  <c r="AW73" i="14" s="1"/>
  <c r="AT71" i="14"/>
  <c r="AT73" i="14" s="1"/>
  <c r="AT81" i="14" s="1"/>
  <c r="AS71" i="14"/>
  <c r="AP71" i="14"/>
  <c r="BN71" i="14" s="1"/>
  <c r="AO71" i="14"/>
  <c r="AQ71" i="14" s="1"/>
  <c r="AF71" i="14"/>
  <c r="AJ71" i="14" s="1"/>
  <c r="AJ73" i="14" s="1"/>
  <c r="AJ81" i="14" s="1"/>
  <c r="AE71" i="14"/>
  <c r="AD71" i="14"/>
  <c r="AD73" i="14" s="1"/>
  <c r="AD81" i="14" s="1"/>
  <c r="AC71" i="14"/>
  <c r="AC73" i="14" s="1"/>
  <c r="Z71" i="14"/>
  <c r="AA71" i="14" s="1"/>
  <c r="Y71" i="14"/>
  <c r="Y73" i="14" s="1"/>
  <c r="V71" i="14"/>
  <c r="V73" i="14" s="1"/>
  <c r="V81" i="14" s="1"/>
  <c r="U71" i="14"/>
  <c r="W71" i="14" s="1"/>
  <c r="R71" i="14"/>
  <c r="R73" i="14" s="1"/>
  <c r="R81" i="14" s="1"/>
  <c r="Q71" i="14"/>
  <c r="Q73" i="14" s="1"/>
  <c r="O71" i="14"/>
  <c r="N71" i="14"/>
  <c r="N73" i="14" s="1"/>
  <c r="N81" i="14" s="1"/>
  <c r="M71" i="14"/>
  <c r="M73" i="14" s="1"/>
  <c r="J71" i="14"/>
  <c r="I71" i="14"/>
  <c r="I73" i="14" s="1"/>
  <c r="BH69" i="14"/>
  <c r="BH70" i="14" s="1"/>
  <c r="BH74" i="14" s="1"/>
  <c r="BD69" i="14"/>
  <c r="BD78" i="14" s="1"/>
  <c r="AZ69" i="14"/>
  <c r="AZ78" i="14" s="1"/>
  <c r="AV69" i="14"/>
  <c r="AV78" i="14" s="1"/>
  <c r="AR69" i="14"/>
  <c r="AR70" i="14" s="1"/>
  <c r="AR74" i="14" s="1"/>
  <c r="AN69" i="14"/>
  <c r="AN78" i="14" s="1"/>
  <c r="AB69" i="14"/>
  <c r="AB70" i="14" s="1"/>
  <c r="AB74" i="14" s="1"/>
  <c r="X69" i="14"/>
  <c r="X78" i="14" s="1"/>
  <c r="T69" i="14"/>
  <c r="T78" i="14" s="1"/>
  <c r="P69" i="14"/>
  <c r="P78" i="14" s="1"/>
  <c r="L69" i="14"/>
  <c r="L70" i="14" s="1"/>
  <c r="H69" i="14"/>
  <c r="H78" i="14" s="1"/>
  <c r="BL68" i="14"/>
  <c r="BT68" i="14" s="1"/>
  <c r="BX68" i="14" s="1"/>
  <c r="BJ68" i="14"/>
  <c r="BI68" i="14"/>
  <c r="BK68" i="14" s="1"/>
  <c r="BF68" i="14"/>
  <c r="BG68" i="14" s="1"/>
  <c r="BE68" i="14"/>
  <c r="BC68" i="14"/>
  <c r="BB68" i="14"/>
  <c r="BA68" i="14"/>
  <c r="AX68" i="14"/>
  <c r="AW68" i="14"/>
  <c r="AY68" i="14" s="1"/>
  <c r="AT68" i="14"/>
  <c r="AS68" i="14"/>
  <c r="AU68" i="14" s="1"/>
  <c r="AP68" i="14"/>
  <c r="BN68" i="14" s="1"/>
  <c r="BR68" i="14" s="1"/>
  <c r="AO68" i="14"/>
  <c r="AF68" i="14"/>
  <c r="AJ68" i="14" s="1"/>
  <c r="AE68" i="14"/>
  <c r="AD68" i="14"/>
  <c r="AC68" i="14"/>
  <c r="Z68" i="14"/>
  <c r="Y68" i="14"/>
  <c r="AA68" i="14" s="1"/>
  <c r="V68" i="14"/>
  <c r="U68" i="14"/>
  <c r="W68" i="14" s="1"/>
  <c r="R68" i="14"/>
  <c r="S68" i="14" s="1"/>
  <c r="Q68" i="14"/>
  <c r="O68" i="14"/>
  <c r="N68" i="14"/>
  <c r="M68" i="14"/>
  <c r="J68" i="14"/>
  <c r="AH68" i="14" s="1"/>
  <c r="I68" i="14"/>
  <c r="BL67" i="14"/>
  <c r="BP67" i="14" s="1"/>
  <c r="BJ67" i="14"/>
  <c r="BI67" i="14"/>
  <c r="BK67" i="14" s="1"/>
  <c r="BF67" i="14"/>
  <c r="BG67" i="14" s="1"/>
  <c r="BE67" i="14"/>
  <c r="BC67" i="14"/>
  <c r="BB67" i="14"/>
  <c r="BA67" i="14"/>
  <c r="AX67" i="14"/>
  <c r="AW67" i="14"/>
  <c r="AT67" i="14"/>
  <c r="AS67" i="14"/>
  <c r="AU67" i="14" s="1"/>
  <c r="AP67" i="14"/>
  <c r="BN67" i="14" s="1"/>
  <c r="BR67" i="14" s="1"/>
  <c r="AO67" i="14"/>
  <c r="AF67" i="14"/>
  <c r="AJ67" i="14" s="1"/>
  <c r="AE67" i="14"/>
  <c r="AD67" i="14"/>
  <c r="AC67" i="14"/>
  <c r="Z67" i="14"/>
  <c r="Y67" i="14"/>
  <c r="V67" i="14"/>
  <c r="U67" i="14"/>
  <c r="W67" i="14" s="1"/>
  <c r="R67" i="14"/>
  <c r="S67" i="14" s="1"/>
  <c r="Q67" i="14"/>
  <c r="O67" i="14"/>
  <c r="N67" i="14"/>
  <c r="M67" i="14"/>
  <c r="AG67" i="14" s="1"/>
  <c r="J67" i="14"/>
  <c r="I67" i="14"/>
  <c r="K67" i="14" s="1"/>
  <c r="BL66" i="14"/>
  <c r="BP66" i="14" s="1"/>
  <c r="BJ66" i="14"/>
  <c r="BI66" i="14"/>
  <c r="BK66" i="14" s="1"/>
  <c r="BF66" i="14"/>
  <c r="BG66" i="14" s="1"/>
  <c r="BE66" i="14"/>
  <c r="BC66" i="14"/>
  <c r="BB66" i="14"/>
  <c r="BA66" i="14"/>
  <c r="AX66" i="14"/>
  <c r="AW66" i="14"/>
  <c r="AY66" i="14" s="1"/>
  <c r="AT66" i="14"/>
  <c r="AS66" i="14"/>
  <c r="AU66" i="14" s="1"/>
  <c r="AP66" i="14"/>
  <c r="BN66" i="14" s="1"/>
  <c r="BR66" i="14" s="1"/>
  <c r="AO66" i="14"/>
  <c r="AF66" i="14"/>
  <c r="AJ66" i="14" s="1"/>
  <c r="AE66" i="14"/>
  <c r="AD66" i="14"/>
  <c r="AC66" i="14"/>
  <c r="Z66" i="14"/>
  <c r="Y66" i="14"/>
  <c r="AA66" i="14" s="1"/>
  <c r="V66" i="14"/>
  <c r="U66" i="14"/>
  <c r="W66" i="14" s="1"/>
  <c r="R66" i="14"/>
  <c r="S66" i="14" s="1"/>
  <c r="Q66" i="14"/>
  <c r="O66" i="14"/>
  <c r="N66" i="14"/>
  <c r="M66" i="14"/>
  <c r="J66" i="14"/>
  <c r="AH66" i="14" s="1"/>
  <c r="I66" i="14"/>
  <c r="BL65" i="14"/>
  <c r="BP65" i="14" s="1"/>
  <c r="BJ65" i="14"/>
  <c r="BI65" i="14"/>
  <c r="BK65" i="14" s="1"/>
  <c r="BF65" i="14"/>
  <c r="BG65" i="14" s="1"/>
  <c r="BE65" i="14"/>
  <c r="BC65" i="14"/>
  <c r="BB65" i="14"/>
  <c r="BA65" i="14"/>
  <c r="AX65" i="14"/>
  <c r="AW65" i="14"/>
  <c r="AT65" i="14"/>
  <c r="AS65" i="14"/>
  <c r="AU65" i="14" s="1"/>
  <c r="AP65" i="14"/>
  <c r="BN65" i="14" s="1"/>
  <c r="BR65" i="14" s="1"/>
  <c r="AO65" i="14"/>
  <c r="AF65" i="14"/>
  <c r="AJ65" i="14" s="1"/>
  <c r="AE65" i="14"/>
  <c r="AD65" i="14"/>
  <c r="AC65" i="14"/>
  <c r="Z65" i="14"/>
  <c r="Y65" i="14"/>
  <c r="V65" i="14"/>
  <c r="U65" i="14"/>
  <c r="W65" i="14" s="1"/>
  <c r="R65" i="14"/>
  <c r="S65" i="14" s="1"/>
  <c r="Q65" i="14"/>
  <c r="O65" i="14"/>
  <c r="N65" i="14"/>
  <c r="M65" i="14"/>
  <c r="J65" i="14"/>
  <c r="I65" i="14"/>
  <c r="AG65" i="14" s="1"/>
  <c r="BM64" i="14"/>
  <c r="BL64" i="14"/>
  <c r="BP64" i="14" s="1"/>
  <c r="BJ64" i="14"/>
  <c r="BI64" i="14"/>
  <c r="BK64" i="14" s="1"/>
  <c r="BG64" i="14"/>
  <c r="BF64" i="14"/>
  <c r="BE64" i="14"/>
  <c r="BC64" i="14"/>
  <c r="BB64" i="14"/>
  <c r="BA64" i="14"/>
  <c r="AX64" i="14"/>
  <c r="AW64" i="14"/>
  <c r="AT64" i="14"/>
  <c r="AS64" i="14"/>
  <c r="AU64" i="14" s="1"/>
  <c r="AQ64" i="14"/>
  <c r="AP64" i="14"/>
  <c r="AO64" i="14"/>
  <c r="AF64" i="14"/>
  <c r="AJ64" i="14" s="1"/>
  <c r="AE64" i="14"/>
  <c r="AD64" i="14"/>
  <c r="AC64" i="14"/>
  <c r="Z64" i="14"/>
  <c r="Y64" i="14"/>
  <c r="AA64" i="14" s="1"/>
  <c r="V64" i="14"/>
  <c r="U64" i="14"/>
  <c r="W64" i="14" s="1"/>
  <c r="S64" i="14"/>
  <c r="R64" i="14"/>
  <c r="Q64" i="14"/>
  <c r="O64" i="14"/>
  <c r="N64" i="14"/>
  <c r="M64" i="14"/>
  <c r="J64" i="14"/>
  <c r="AH64" i="14" s="1"/>
  <c r="I64" i="14"/>
  <c r="AG64" i="14" s="1"/>
  <c r="AK64" i="14" s="1"/>
  <c r="BM63" i="14"/>
  <c r="BQ63" i="14" s="1"/>
  <c r="BL63" i="14"/>
  <c r="BP63" i="14" s="1"/>
  <c r="BJ63" i="14"/>
  <c r="BI63" i="14"/>
  <c r="BK63" i="14" s="1"/>
  <c r="BG63" i="14"/>
  <c r="BF63" i="14"/>
  <c r="BE63" i="14"/>
  <c r="BC63" i="14"/>
  <c r="BB63" i="14"/>
  <c r="BA63" i="14"/>
  <c r="AX63" i="14"/>
  <c r="AW63" i="14"/>
  <c r="AT63" i="14"/>
  <c r="AS63" i="14"/>
  <c r="AU63" i="14" s="1"/>
  <c r="AQ63" i="14"/>
  <c r="AP63" i="14"/>
  <c r="AO63" i="14"/>
  <c r="AF63" i="14"/>
  <c r="AJ63" i="14" s="1"/>
  <c r="AE63" i="14"/>
  <c r="AD63" i="14"/>
  <c r="AC63" i="14"/>
  <c r="Z63" i="14"/>
  <c r="Y63" i="14"/>
  <c r="AA63" i="14" s="1"/>
  <c r="V63" i="14"/>
  <c r="U63" i="14"/>
  <c r="W63" i="14" s="1"/>
  <c r="S63" i="14"/>
  <c r="R63" i="14"/>
  <c r="Q63" i="14"/>
  <c r="O63" i="14"/>
  <c r="N63" i="14"/>
  <c r="M63" i="14"/>
  <c r="J63" i="14"/>
  <c r="I63" i="14"/>
  <c r="AG63" i="14" s="1"/>
  <c r="BM62" i="14"/>
  <c r="BL62" i="14"/>
  <c r="BP62" i="14" s="1"/>
  <c r="BJ62" i="14"/>
  <c r="BI62" i="14"/>
  <c r="BK62" i="14" s="1"/>
  <c r="BG62" i="14"/>
  <c r="BF62" i="14"/>
  <c r="BE62" i="14"/>
  <c r="BC62" i="14"/>
  <c r="BB62" i="14"/>
  <c r="BA62" i="14"/>
  <c r="AX62" i="14"/>
  <c r="AW62" i="14"/>
  <c r="AT62" i="14"/>
  <c r="BN62" i="14" s="1"/>
  <c r="BR62" i="14" s="1"/>
  <c r="AS62" i="14"/>
  <c r="AU62" i="14" s="1"/>
  <c r="AQ62" i="14"/>
  <c r="AP62" i="14"/>
  <c r="AO62" i="14"/>
  <c r="AF62" i="14"/>
  <c r="AJ62" i="14" s="1"/>
  <c r="AE62" i="14"/>
  <c r="AD62" i="14"/>
  <c r="AC62" i="14"/>
  <c r="Z62" i="14"/>
  <c r="Y62" i="14"/>
  <c r="AA62" i="14" s="1"/>
  <c r="V62" i="14"/>
  <c r="U62" i="14"/>
  <c r="W62" i="14" s="1"/>
  <c r="S62" i="14"/>
  <c r="R62" i="14"/>
  <c r="Q62" i="14"/>
  <c r="O62" i="14"/>
  <c r="N62" i="14"/>
  <c r="M62" i="14"/>
  <c r="J62" i="14"/>
  <c r="AH62" i="14" s="1"/>
  <c r="I62" i="14"/>
  <c r="AG62" i="14" s="1"/>
  <c r="AK62" i="14" s="1"/>
  <c r="BM61" i="14"/>
  <c r="BQ61" i="14" s="1"/>
  <c r="BL61" i="14"/>
  <c r="BP61" i="14" s="1"/>
  <c r="BJ61" i="14"/>
  <c r="BI61" i="14"/>
  <c r="BK61" i="14" s="1"/>
  <c r="BG61" i="14"/>
  <c r="BF61" i="14"/>
  <c r="BE61" i="14"/>
  <c r="BC61" i="14"/>
  <c r="BB61" i="14"/>
  <c r="BA61" i="14"/>
  <c r="AX61" i="14"/>
  <c r="AW61" i="14"/>
  <c r="AT61" i="14"/>
  <c r="AS61" i="14"/>
  <c r="AU61" i="14" s="1"/>
  <c r="AQ61" i="14"/>
  <c r="AP61" i="14"/>
  <c r="AO61" i="14"/>
  <c r="AL61" i="14"/>
  <c r="AF61" i="14"/>
  <c r="AJ61" i="14" s="1"/>
  <c r="AE61" i="14"/>
  <c r="AD61" i="14"/>
  <c r="AC61" i="14"/>
  <c r="Z61" i="14"/>
  <c r="Y61" i="14"/>
  <c r="AA61" i="14" s="1"/>
  <c r="V61" i="14"/>
  <c r="U61" i="14"/>
  <c r="W61" i="14" s="1"/>
  <c r="R61" i="14"/>
  <c r="Q61" i="14"/>
  <c r="S61" i="14" s="1"/>
  <c r="O61" i="14"/>
  <c r="N61" i="14"/>
  <c r="M61" i="14"/>
  <c r="J61" i="14"/>
  <c r="AH61" i="14" s="1"/>
  <c r="I61" i="14"/>
  <c r="K61" i="14" s="1"/>
  <c r="BP60" i="14"/>
  <c r="BL60" i="14"/>
  <c r="BJ60" i="14"/>
  <c r="BI60" i="14"/>
  <c r="BF60" i="14"/>
  <c r="BE60" i="14"/>
  <c r="BG60" i="14" s="1"/>
  <c r="BB60" i="14"/>
  <c r="BC60" i="14" s="1"/>
  <c r="BA60" i="14"/>
  <c r="AY60" i="14"/>
  <c r="AX60" i="14"/>
  <c r="AW60" i="14"/>
  <c r="AT60" i="14"/>
  <c r="AS60" i="14"/>
  <c r="AP60" i="14"/>
  <c r="AO60" i="14"/>
  <c r="AQ60" i="14" s="1"/>
  <c r="AJ60" i="14"/>
  <c r="AF60" i="14"/>
  <c r="BT60" i="14" s="1"/>
  <c r="BX60" i="14" s="1"/>
  <c r="AE60" i="14"/>
  <c r="AD60" i="14"/>
  <c r="AC60" i="14"/>
  <c r="Z60" i="14"/>
  <c r="Y60" i="14"/>
  <c r="AA60" i="14" s="1"/>
  <c r="V60" i="14"/>
  <c r="AH60" i="14" s="1"/>
  <c r="U60" i="14"/>
  <c r="R60" i="14"/>
  <c r="Q60" i="14"/>
  <c r="S60" i="14" s="1"/>
  <c r="N60" i="14"/>
  <c r="O60" i="14" s="1"/>
  <c r="M60" i="14"/>
  <c r="K60" i="14"/>
  <c r="J60" i="14"/>
  <c r="I60" i="14"/>
  <c r="BT59" i="14"/>
  <c r="BX59" i="14" s="1"/>
  <c r="BN59" i="14"/>
  <c r="BR59" i="14" s="1"/>
  <c r="BL59" i="14"/>
  <c r="BP59" i="14" s="1"/>
  <c r="BJ59" i="14"/>
  <c r="BI59" i="14"/>
  <c r="BK59" i="14" s="1"/>
  <c r="BG59" i="14"/>
  <c r="BF59" i="14"/>
  <c r="BE59" i="14"/>
  <c r="BC59" i="14"/>
  <c r="BB59" i="14"/>
  <c r="BA59" i="14"/>
  <c r="AX59" i="14"/>
  <c r="AW59" i="14"/>
  <c r="AY59" i="14" s="1"/>
  <c r="AT59" i="14"/>
  <c r="AS59" i="14"/>
  <c r="AQ59" i="14"/>
  <c r="AP59" i="14"/>
  <c r="AO59" i="14"/>
  <c r="AF59" i="14"/>
  <c r="AJ59" i="14" s="1"/>
  <c r="AD59" i="14"/>
  <c r="AC59" i="14"/>
  <c r="AE59" i="14" s="1"/>
  <c r="Z59" i="14"/>
  <c r="Y59" i="14"/>
  <c r="AA59" i="14" s="1"/>
  <c r="V59" i="14"/>
  <c r="W59" i="14" s="1"/>
  <c r="U59" i="14"/>
  <c r="S59" i="14"/>
  <c r="R59" i="14"/>
  <c r="Q59" i="14"/>
  <c r="N59" i="14"/>
  <c r="AH59" i="14" s="1"/>
  <c r="M59" i="14"/>
  <c r="J59" i="14"/>
  <c r="I59" i="14"/>
  <c r="BP58" i="14"/>
  <c r="BL58" i="14"/>
  <c r="BT58" i="14" s="1"/>
  <c r="BX58" i="14" s="1"/>
  <c r="BJ58" i="14"/>
  <c r="BI58" i="14"/>
  <c r="BK58" i="14" s="1"/>
  <c r="BG58" i="14"/>
  <c r="BF58" i="14"/>
  <c r="BE58" i="14"/>
  <c r="BB58" i="14"/>
  <c r="BA58" i="14"/>
  <c r="BC58" i="14" s="1"/>
  <c r="AX58" i="14"/>
  <c r="AW58" i="14"/>
  <c r="AY58" i="14" s="1"/>
  <c r="AT58" i="14"/>
  <c r="BN58" i="14" s="1"/>
  <c r="BR58" i="14" s="1"/>
  <c r="AS58" i="14"/>
  <c r="AU58" i="14" s="1"/>
  <c r="AQ58" i="14"/>
  <c r="AP58" i="14"/>
  <c r="AO58" i="14"/>
  <c r="AL58" i="14"/>
  <c r="AF58" i="14"/>
  <c r="AJ58" i="14" s="1"/>
  <c r="AD58" i="14"/>
  <c r="AC58" i="14"/>
  <c r="AE58" i="14" s="1"/>
  <c r="Z58" i="14"/>
  <c r="Y58" i="14"/>
  <c r="AA58" i="14" s="1"/>
  <c r="V58" i="14"/>
  <c r="U58" i="14"/>
  <c r="W58" i="14" s="1"/>
  <c r="S58" i="14"/>
  <c r="R58" i="14"/>
  <c r="Q58" i="14"/>
  <c r="N58" i="14"/>
  <c r="AH58" i="14" s="1"/>
  <c r="BV58" i="14" s="1"/>
  <c r="BZ58" i="14" s="1"/>
  <c r="M58" i="14"/>
  <c r="J58" i="14"/>
  <c r="I58" i="14"/>
  <c r="BX57" i="14"/>
  <c r="BT57" i="14"/>
  <c r="BP57" i="14"/>
  <c r="BL57" i="14"/>
  <c r="BJ57" i="14"/>
  <c r="BI57" i="14"/>
  <c r="BK57" i="14" s="1"/>
  <c r="BG57" i="14"/>
  <c r="BF57" i="14"/>
  <c r="BE57" i="14"/>
  <c r="BB57" i="14"/>
  <c r="BA57" i="14"/>
  <c r="BC57" i="14" s="1"/>
  <c r="AX57" i="14"/>
  <c r="AW57" i="14"/>
  <c r="AY57" i="14" s="1"/>
  <c r="AT57" i="14"/>
  <c r="BN57" i="14" s="1"/>
  <c r="BR57" i="14" s="1"/>
  <c r="AS57" i="14"/>
  <c r="AU57" i="14" s="1"/>
  <c r="AQ57" i="14"/>
  <c r="AP57" i="14"/>
  <c r="AO57" i="14"/>
  <c r="AF57" i="14"/>
  <c r="AJ57" i="14" s="1"/>
  <c r="AD57" i="14"/>
  <c r="AC57" i="14"/>
  <c r="AE57" i="14" s="1"/>
  <c r="Z57" i="14"/>
  <c r="Y57" i="14"/>
  <c r="AA57" i="14" s="1"/>
  <c r="V57" i="14"/>
  <c r="U57" i="14"/>
  <c r="W57" i="14" s="1"/>
  <c r="S57" i="14"/>
  <c r="R57" i="14"/>
  <c r="Q57" i="14"/>
  <c r="N57" i="14"/>
  <c r="AH57" i="14" s="1"/>
  <c r="M57" i="14"/>
  <c r="J57" i="14"/>
  <c r="I57" i="14"/>
  <c r="BP56" i="14"/>
  <c r="BL56" i="14"/>
  <c r="BT56" i="14" s="1"/>
  <c r="BX56" i="14" s="1"/>
  <c r="BJ56" i="14"/>
  <c r="BI56" i="14"/>
  <c r="BK56" i="14" s="1"/>
  <c r="BG56" i="14"/>
  <c r="BF56" i="14"/>
  <c r="BE56" i="14"/>
  <c r="BB56" i="14"/>
  <c r="BA56" i="14"/>
  <c r="BC56" i="14" s="1"/>
  <c r="AX56" i="14"/>
  <c r="AW56" i="14"/>
  <c r="AY56" i="14" s="1"/>
  <c r="AT56" i="14"/>
  <c r="BN56" i="14" s="1"/>
  <c r="BR56" i="14" s="1"/>
  <c r="AS56" i="14"/>
  <c r="AU56" i="14" s="1"/>
  <c r="AQ56" i="14"/>
  <c r="AP56" i="14"/>
  <c r="AO56" i="14"/>
  <c r="AF56" i="14"/>
  <c r="AJ56" i="14" s="1"/>
  <c r="AD56" i="14"/>
  <c r="AC56" i="14"/>
  <c r="AE56" i="14" s="1"/>
  <c r="Z56" i="14"/>
  <c r="Y56" i="14"/>
  <c r="AA56" i="14" s="1"/>
  <c r="V56" i="14"/>
  <c r="U56" i="14"/>
  <c r="W56" i="14" s="1"/>
  <c r="S56" i="14"/>
  <c r="R56" i="14"/>
  <c r="Q56" i="14"/>
  <c r="N56" i="14"/>
  <c r="AH56" i="14" s="1"/>
  <c r="M56" i="14"/>
  <c r="J56" i="14"/>
  <c r="I56" i="14"/>
  <c r="BX55" i="14"/>
  <c r="BT55" i="14"/>
  <c r="BP55" i="14"/>
  <c r="BL55" i="14"/>
  <c r="BJ55" i="14"/>
  <c r="BI55" i="14"/>
  <c r="BK55" i="14" s="1"/>
  <c r="BG55" i="14"/>
  <c r="BF55" i="14"/>
  <c r="BE55" i="14"/>
  <c r="BB55" i="14"/>
  <c r="BA55" i="14"/>
  <c r="BC55" i="14" s="1"/>
  <c r="AX55" i="14"/>
  <c r="AW55" i="14"/>
  <c r="AY55" i="14" s="1"/>
  <c r="AT55" i="14"/>
  <c r="BN55" i="14" s="1"/>
  <c r="BR55" i="14" s="1"/>
  <c r="AS55" i="14"/>
  <c r="AU55" i="14" s="1"/>
  <c r="AQ55" i="14"/>
  <c r="AP55" i="14"/>
  <c r="AO55" i="14"/>
  <c r="AF55" i="14"/>
  <c r="AJ55" i="14" s="1"/>
  <c r="AD55" i="14"/>
  <c r="AC55" i="14"/>
  <c r="AE55" i="14" s="1"/>
  <c r="Z55" i="14"/>
  <c r="Y55" i="14"/>
  <c r="AA55" i="14" s="1"/>
  <c r="V55" i="14"/>
  <c r="U55" i="14"/>
  <c r="W55" i="14" s="1"/>
  <c r="S55" i="14"/>
  <c r="R55" i="14"/>
  <c r="Q55" i="14"/>
  <c r="N55" i="14"/>
  <c r="AH55" i="14" s="1"/>
  <c r="M55" i="14"/>
  <c r="J55" i="14"/>
  <c r="I55" i="14"/>
  <c r="BP54" i="14"/>
  <c r="BL54" i="14"/>
  <c r="BT54" i="14" s="1"/>
  <c r="BX54" i="14" s="1"/>
  <c r="BJ54" i="14"/>
  <c r="BI54" i="14"/>
  <c r="BK54" i="14" s="1"/>
  <c r="BG54" i="14"/>
  <c r="BF54" i="14"/>
  <c r="BE54" i="14"/>
  <c r="BB54" i="14"/>
  <c r="BA54" i="14"/>
  <c r="BC54" i="14" s="1"/>
  <c r="AX54" i="14"/>
  <c r="AW54" i="14"/>
  <c r="AY54" i="14" s="1"/>
  <c r="AT54" i="14"/>
  <c r="BN54" i="14" s="1"/>
  <c r="BR54" i="14" s="1"/>
  <c r="AS54" i="14"/>
  <c r="AU54" i="14" s="1"/>
  <c r="AQ54" i="14"/>
  <c r="AP54" i="14"/>
  <c r="AO54" i="14"/>
  <c r="AL54" i="14"/>
  <c r="AF54" i="14"/>
  <c r="AJ54" i="14" s="1"/>
  <c r="AD54" i="14"/>
  <c r="AC54" i="14"/>
  <c r="AE54" i="14" s="1"/>
  <c r="Z54" i="14"/>
  <c r="Y54" i="14"/>
  <c r="AA54" i="14" s="1"/>
  <c r="V54" i="14"/>
  <c r="U54" i="14"/>
  <c r="W54" i="14" s="1"/>
  <c r="S54" i="14"/>
  <c r="R54" i="14"/>
  <c r="Q54" i="14"/>
  <c r="N54" i="14"/>
  <c r="AH54" i="14" s="1"/>
  <c r="BV54" i="14" s="1"/>
  <c r="BZ54" i="14" s="1"/>
  <c r="M54" i="14"/>
  <c r="J54" i="14"/>
  <c r="I54" i="14"/>
  <c r="BX53" i="14"/>
  <c r="BT53" i="14"/>
  <c r="BP53" i="14"/>
  <c r="BL53" i="14"/>
  <c r="BJ53" i="14"/>
  <c r="BI53" i="14"/>
  <c r="BK53" i="14" s="1"/>
  <c r="BG53" i="14"/>
  <c r="BF53" i="14"/>
  <c r="BE53" i="14"/>
  <c r="BB53" i="14"/>
  <c r="BA53" i="14"/>
  <c r="BC53" i="14" s="1"/>
  <c r="AX53" i="14"/>
  <c r="AW53" i="14"/>
  <c r="AY53" i="14" s="1"/>
  <c r="AT53" i="14"/>
  <c r="BN53" i="14" s="1"/>
  <c r="BR53" i="14" s="1"/>
  <c r="AS53" i="14"/>
  <c r="AU53" i="14" s="1"/>
  <c r="AQ53" i="14"/>
  <c r="AP53" i="14"/>
  <c r="AO53" i="14"/>
  <c r="AF53" i="14"/>
  <c r="AJ53" i="14" s="1"/>
  <c r="AD53" i="14"/>
  <c r="AC53" i="14"/>
  <c r="Z53" i="14"/>
  <c r="Y53" i="14"/>
  <c r="AA53" i="14" s="1"/>
  <c r="V53" i="14"/>
  <c r="U53" i="14"/>
  <c r="W53" i="14" s="1"/>
  <c r="S53" i="14"/>
  <c r="R53" i="14"/>
  <c r="Q53" i="14"/>
  <c r="N53" i="14"/>
  <c r="AH53" i="14" s="1"/>
  <c r="M53" i="14"/>
  <c r="J53" i="14"/>
  <c r="I53" i="14"/>
  <c r="BP52" i="14"/>
  <c r="BL52" i="14"/>
  <c r="BT52" i="14" s="1"/>
  <c r="BX52" i="14" s="1"/>
  <c r="BJ52" i="14"/>
  <c r="BI52" i="14"/>
  <c r="BK52" i="14" s="1"/>
  <c r="BG52" i="14"/>
  <c r="BF52" i="14"/>
  <c r="BE52" i="14"/>
  <c r="BB52" i="14"/>
  <c r="BA52" i="14"/>
  <c r="BC52" i="14" s="1"/>
  <c r="AX52" i="14"/>
  <c r="AW52" i="14"/>
  <c r="AY52" i="14" s="1"/>
  <c r="AT52" i="14"/>
  <c r="AS52" i="14"/>
  <c r="AU52" i="14" s="1"/>
  <c r="AQ52" i="14"/>
  <c r="AP52" i="14"/>
  <c r="BN52" i="14" s="1"/>
  <c r="BR52" i="14" s="1"/>
  <c r="AO52" i="14"/>
  <c r="AF52" i="14"/>
  <c r="AJ52" i="14" s="1"/>
  <c r="AD52" i="14"/>
  <c r="AC52" i="14"/>
  <c r="AE52" i="14" s="1"/>
  <c r="Z52" i="14"/>
  <c r="Y52" i="14"/>
  <c r="AA52" i="14" s="1"/>
  <c r="V52" i="14"/>
  <c r="U52" i="14"/>
  <c r="W52" i="14" s="1"/>
  <c r="S52" i="14"/>
  <c r="R52" i="14"/>
  <c r="Q52" i="14"/>
  <c r="N52" i="14"/>
  <c r="AH52" i="14" s="1"/>
  <c r="BV52" i="14" s="1"/>
  <c r="BZ52" i="14" s="1"/>
  <c r="M52" i="14"/>
  <c r="J52" i="14"/>
  <c r="I52" i="14"/>
  <c r="BX51" i="14"/>
  <c r="BT51" i="14"/>
  <c r="BP51" i="14"/>
  <c r="BL51" i="14"/>
  <c r="BJ51" i="14"/>
  <c r="BI51" i="14"/>
  <c r="BK51" i="14" s="1"/>
  <c r="BG51" i="14"/>
  <c r="BF51" i="14"/>
  <c r="BE51" i="14"/>
  <c r="BB51" i="14"/>
  <c r="BA51" i="14"/>
  <c r="BC51" i="14" s="1"/>
  <c r="AX51" i="14"/>
  <c r="AW51" i="14"/>
  <c r="AY51" i="14" s="1"/>
  <c r="AT51" i="14"/>
  <c r="AS51" i="14"/>
  <c r="AU51" i="14" s="1"/>
  <c r="AQ51" i="14"/>
  <c r="AP51" i="14"/>
  <c r="BN51" i="14" s="1"/>
  <c r="BR51" i="14" s="1"/>
  <c r="AO51" i="14"/>
  <c r="AF51" i="14"/>
  <c r="AJ51" i="14" s="1"/>
  <c r="AD51" i="14"/>
  <c r="AC51" i="14"/>
  <c r="AE51" i="14" s="1"/>
  <c r="Z51" i="14"/>
  <c r="Y51" i="14"/>
  <c r="AA51" i="14" s="1"/>
  <c r="V51" i="14"/>
  <c r="U51" i="14"/>
  <c r="W51" i="14" s="1"/>
  <c r="S51" i="14"/>
  <c r="R51" i="14"/>
  <c r="Q51" i="14"/>
  <c r="N51" i="14"/>
  <c r="AH51" i="14" s="1"/>
  <c r="M51" i="14"/>
  <c r="J51" i="14"/>
  <c r="I51" i="14"/>
  <c r="BP50" i="14"/>
  <c r="BL50" i="14"/>
  <c r="BT50" i="14" s="1"/>
  <c r="BX50" i="14" s="1"/>
  <c r="BJ50" i="14"/>
  <c r="BI50" i="14"/>
  <c r="BK50" i="14" s="1"/>
  <c r="BG50" i="14"/>
  <c r="BF50" i="14"/>
  <c r="BE50" i="14"/>
  <c r="BB50" i="14"/>
  <c r="BA50" i="14"/>
  <c r="BC50" i="14" s="1"/>
  <c r="AX50" i="14"/>
  <c r="AW50" i="14"/>
  <c r="AY50" i="14" s="1"/>
  <c r="AT50" i="14"/>
  <c r="AS50" i="14"/>
  <c r="AU50" i="14" s="1"/>
  <c r="AQ50" i="14"/>
  <c r="AP50" i="14"/>
  <c r="BN50" i="14" s="1"/>
  <c r="BR50" i="14" s="1"/>
  <c r="AO50" i="14"/>
  <c r="AL50" i="14"/>
  <c r="AF50" i="14"/>
  <c r="AJ50" i="14" s="1"/>
  <c r="AD50" i="14"/>
  <c r="AC50" i="14"/>
  <c r="AE50" i="14" s="1"/>
  <c r="Z50" i="14"/>
  <c r="Y50" i="14"/>
  <c r="AA50" i="14" s="1"/>
  <c r="V50" i="14"/>
  <c r="U50" i="14"/>
  <c r="W50" i="14" s="1"/>
  <c r="S50" i="14"/>
  <c r="R50" i="14"/>
  <c r="Q50" i="14"/>
  <c r="N50" i="14"/>
  <c r="AH50" i="14" s="1"/>
  <c r="BV50" i="14" s="1"/>
  <c r="BZ50" i="14" s="1"/>
  <c r="M50" i="14"/>
  <c r="J50" i="14"/>
  <c r="I50" i="14"/>
  <c r="BX49" i="14"/>
  <c r="BT49" i="14"/>
  <c r="BP49" i="14"/>
  <c r="BL49" i="14"/>
  <c r="BJ49" i="14"/>
  <c r="BI49" i="14"/>
  <c r="BK49" i="14" s="1"/>
  <c r="BG49" i="14"/>
  <c r="BF49" i="14"/>
  <c r="BE49" i="14"/>
  <c r="BB49" i="14"/>
  <c r="BA49" i="14"/>
  <c r="BC49" i="14" s="1"/>
  <c r="AX49" i="14"/>
  <c r="AW49" i="14"/>
  <c r="AY49" i="14" s="1"/>
  <c r="AT49" i="14"/>
  <c r="AS49" i="14"/>
  <c r="AQ49" i="14"/>
  <c r="AP49" i="14"/>
  <c r="BN49" i="14" s="1"/>
  <c r="BR49" i="14" s="1"/>
  <c r="AO49" i="14"/>
  <c r="AF49" i="14"/>
  <c r="AJ49" i="14" s="1"/>
  <c r="AD49" i="14"/>
  <c r="AC49" i="14"/>
  <c r="AE49" i="14" s="1"/>
  <c r="Z49" i="14"/>
  <c r="Y49" i="14"/>
  <c r="AA49" i="14" s="1"/>
  <c r="V49" i="14"/>
  <c r="U49" i="14"/>
  <c r="W49" i="14" s="1"/>
  <c r="S49" i="14"/>
  <c r="R49" i="14"/>
  <c r="Q49" i="14"/>
  <c r="N49" i="14"/>
  <c r="AH49" i="14" s="1"/>
  <c r="M49" i="14"/>
  <c r="J49" i="14"/>
  <c r="I49" i="14"/>
  <c r="BP48" i="14"/>
  <c r="BL48" i="14"/>
  <c r="BT48" i="14" s="1"/>
  <c r="BX48" i="14" s="1"/>
  <c r="BJ48" i="14"/>
  <c r="BI48" i="14"/>
  <c r="BK48" i="14" s="1"/>
  <c r="BG48" i="14"/>
  <c r="BF48" i="14"/>
  <c r="BE48" i="14"/>
  <c r="BB48" i="14"/>
  <c r="BA48" i="14"/>
  <c r="BC48" i="14" s="1"/>
  <c r="AX48" i="14"/>
  <c r="AW48" i="14"/>
  <c r="AY48" i="14" s="1"/>
  <c r="AT48" i="14"/>
  <c r="AS48" i="14"/>
  <c r="BM48" i="14" s="1"/>
  <c r="AQ48" i="14"/>
  <c r="AP48" i="14"/>
  <c r="BN48" i="14" s="1"/>
  <c r="BR48" i="14" s="1"/>
  <c r="AO48" i="14"/>
  <c r="AF48" i="14"/>
  <c r="AJ48" i="14" s="1"/>
  <c r="AD48" i="14"/>
  <c r="AC48" i="14"/>
  <c r="AE48" i="14" s="1"/>
  <c r="Z48" i="14"/>
  <c r="Y48" i="14"/>
  <c r="AA48" i="14" s="1"/>
  <c r="V48" i="14"/>
  <c r="U48" i="14"/>
  <c r="W48" i="14" s="1"/>
  <c r="S48" i="14"/>
  <c r="R48" i="14"/>
  <c r="Q48" i="14"/>
  <c r="N48" i="14"/>
  <c r="AH48" i="14" s="1"/>
  <c r="M48" i="14"/>
  <c r="J48" i="14"/>
  <c r="I48" i="14"/>
  <c r="BX47" i="14"/>
  <c r="BT47" i="14"/>
  <c r="BP47" i="14"/>
  <c r="BL47" i="14"/>
  <c r="BJ47" i="14"/>
  <c r="BI47" i="14"/>
  <c r="BK47" i="14" s="1"/>
  <c r="BG47" i="14"/>
  <c r="BF47" i="14"/>
  <c r="BE47" i="14"/>
  <c r="BB47" i="14"/>
  <c r="BA47" i="14"/>
  <c r="BC47" i="14" s="1"/>
  <c r="AX47" i="14"/>
  <c r="AW47" i="14"/>
  <c r="AY47" i="14" s="1"/>
  <c r="AT47" i="14"/>
  <c r="AS47" i="14"/>
  <c r="AQ47" i="14"/>
  <c r="AP47" i="14"/>
  <c r="BN47" i="14" s="1"/>
  <c r="BR47" i="14" s="1"/>
  <c r="AO47" i="14"/>
  <c r="AF47" i="14"/>
  <c r="AJ47" i="14" s="1"/>
  <c r="AD47" i="14"/>
  <c r="AC47" i="14"/>
  <c r="AE47" i="14" s="1"/>
  <c r="Z47" i="14"/>
  <c r="Y47" i="14"/>
  <c r="AA47" i="14" s="1"/>
  <c r="V47" i="14"/>
  <c r="U47" i="14"/>
  <c r="W47" i="14" s="1"/>
  <c r="S47" i="14"/>
  <c r="R47" i="14"/>
  <c r="Q47" i="14"/>
  <c r="N47" i="14"/>
  <c r="AH47" i="14" s="1"/>
  <c r="M47" i="14"/>
  <c r="J47" i="14"/>
  <c r="I47" i="14"/>
  <c r="BX46" i="14"/>
  <c r="BT46" i="14"/>
  <c r="BP46" i="14"/>
  <c r="BL46" i="14"/>
  <c r="BK46" i="14"/>
  <c r="BJ46" i="14"/>
  <c r="BI46" i="14"/>
  <c r="BF46" i="14"/>
  <c r="BG46" i="14" s="1"/>
  <c r="BE46" i="14"/>
  <c r="BB46" i="14"/>
  <c r="BA46" i="14"/>
  <c r="BC46" i="14" s="1"/>
  <c r="AX46" i="14"/>
  <c r="AW46" i="14"/>
  <c r="AY46" i="14" s="1"/>
  <c r="AT46" i="14"/>
  <c r="AS46" i="14"/>
  <c r="AU46" i="14" s="1"/>
  <c r="AQ46" i="14"/>
  <c r="AP46" i="14"/>
  <c r="AO46" i="14"/>
  <c r="AF46" i="14"/>
  <c r="AJ46" i="14" s="1"/>
  <c r="AE46" i="14"/>
  <c r="AD46" i="14"/>
  <c r="AC46" i="14"/>
  <c r="Z46" i="14"/>
  <c r="Y46" i="14"/>
  <c r="W46" i="14"/>
  <c r="V46" i="14"/>
  <c r="U46" i="14"/>
  <c r="S46" i="14"/>
  <c r="R46" i="14"/>
  <c r="Q46" i="14"/>
  <c r="N46" i="14"/>
  <c r="M46" i="14"/>
  <c r="J46" i="14"/>
  <c r="I46" i="14"/>
  <c r="BP45" i="14"/>
  <c r="BL45" i="14"/>
  <c r="BJ45" i="14"/>
  <c r="BK45" i="14" s="1"/>
  <c r="BI45" i="14"/>
  <c r="BG45" i="14"/>
  <c r="BF45" i="14"/>
  <c r="BE45" i="14"/>
  <c r="BB45" i="14"/>
  <c r="BA45" i="14"/>
  <c r="BC45" i="14" s="1"/>
  <c r="AX45" i="14"/>
  <c r="AW45" i="14"/>
  <c r="AY45" i="14" s="1"/>
  <c r="AT45" i="14"/>
  <c r="AU45" i="14" s="1"/>
  <c r="AS45" i="14"/>
  <c r="AQ45" i="14"/>
  <c r="AP45" i="14"/>
  <c r="BN45" i="14" s="1"/>
  <c r="BR45" i="14" s="1"/>
  <c r="AO45" i="14"/>
  <c r="AF45" i="14"/>
  <c r="AJ45" i="14" s="1"/>
  <c r="AD45" i="14"/>
  <c r="AC45" i="14"/>
  <c r="AE45" i="14" s="1"/>
  <c r="Z45" i="14"/>
  <c r="Y45" i="14"/>
  <c r="AA45" i="14" s="1"/>
  <c r="V45" i="14"/>
  <c r="W45" i="14" s="1"/>
  <c r="U45" i="14"/>
  <c r="S45" i="14"/>
  <c r="R45" i="14"/>
  <c r="Q45" i="14"/>
  <c r="N45" i="14"/>
  <c r="AH45" i="14" s="1"/>
  <c r="M45" i="14"/>
  <c r="J45" i="14"/>
  <c r="I45" i="14"/>
  <c r="BP44" i="14"/>
  <c r="BL44" i="14"/>
  <c r="BT44" i="14" s="1"/>
  <c r="BX44" i="14" s="1"/>
  <c r="BK44" i="14"/>
  <c r="BJ44" i="14"/>
  <c r="BI44" i="14"/>
  <c r="BG44" i="14"/>
  <c r="BF44" i="14"/>
  <c r="BE44" i="14"/>
  <c r="BB44" i="14"/>
  <c r="BA44" i="14"/>
  <c r="AX44" i="14"/>
  <c r="AW44" i="14"/>
  <c r="AY44" i="14" s="1"/>
  <c r="AU44" i="14"/>
  <c r="AT44" i="14"/>
  <c r="AS44" i="14"/>
  <c r="AQ44" i="14"/>
  <c r="AP44" i="14"/>
  <c r="BN44" i="14" s="1"/>
  <c r="BR44" i="14" s="1"/>
  <c r="AO44" i="14"/>
  <c r="BM44" i="14" s="1"/>
  <c r="AF44" i="14"/>
  <c r="AJ44" i="14" s="1"/>
  <c r="AD44" i="14"/>
  <c r="AC44" i="14"/>
  <c r="AE44" i="14" s="1"/>
  <c r="Z44" i="14"/>
  <c r="Y44" i="14"/>
  <c r="AA44" i="14" s="1"/>
  <c r="W44" i="14"/>
  <c r="V44" i="14"/>
  <c r="U44" i="14"/>
  <c r="S44" i="14"/>
  <c r="R44" i="14"/>
  <c r="Q44" i="14"/>
  <c r="N44" i="14"/>
  <c r="AH44" i="14" s="1"/>
  <c r="M44" i="14"/>
  <c r="O44" i="14" s="1"/>
  <c r="J44" i="14"/>
  <c r="I44" i="14"/>
  <c r="BT43" i="14"/>
  <c r="BX43" i="14" s="1"/>
  <c r="BL43" i="14"/>
  <c r="BP43" i="14" s="1"/>
  <c r="BK43" i="14"/>
  <c r="BJ43" i="14"/>
  <c r="BI43" i="14"/>
  <c r="BG43" i="14"/>
  <c r="BF43" i="14"/>
  <c r="BE43" i="14"/>
  <c r="BB43" i="14"/>
  <c r="BA43" i="14"/>
  <c r="BC43" i="14" s="1"/>
  <c r="AX43" i="14"/>
  <c r="AW43" i="14"/>
  <c r="AY43" i="14" s="1"/>
  <c r="AU43" i="14"/>
  <c r="AT43" i="14"/>
  <c r="AS43" i="14"/>
  <c r="AQ43" i="14"/>
  <c r="AP43" i="14"/>
  <c r="BN43" i="14" s="1"/>
  <c r="BR43" i="14" s="1"/>
  <c r="AO43" i="14"/>
  <c r="AF43" i="14"/>
  <c r="AJ43" i="14" s="1"/>
  <c r="AD43" i="14"/>
  <c r="AC43" i="14"/>
  <c r="Z43" i="14"/>
  <c r="Y43" i="14"/>
  <c r="AA43" i="14" s="1"/>
  <c r="W43" i="14"/>
  <c r="V43" i="14"/>
  <c r="U43" i="14"/>
  <c r="S43" i="14"/>
  <c r="R43" i="14"/>
  <c r="Q43" i="14"/>
  <c r="N43" i="14"/>
  <c r="AH43" i="14" s="1"/>
  <c r="M43" i="14"/>
  <c r="J43" i="14"/>
  <c r="I43" i="14"/>
  <c r="BX42" i="14"/>
  <c r="BT42" i="14"/>
  <c r="BP42" i="14"/>
  <c r="BL42" i="14"/>
  <c r="BK42" i="14"/>
  <c r="BJ42" i="14"/>
  <c r="BI42" i="14"/>
  <c r="BG42" i="14"/>
  <c r="BF42" i="14"/>
  <c r="BE42" i="14"/>
  <c r="BB42" i="14"/>
  <c r="BA42" i="14"/>
  <c r="AX42" i="14"/>
  <c r="AW42" i="14"/>
  <c r="AY42" i="14" s="1"/>
  <c r="AU42" i="14"/>
  <c r="AT42" i="14"/>
  <c r="AS42" i="14"/>
  <c r="AQ42" i="14"/>
  <c r="AP42" i="14"/>
  <c r="BN42" i="14" s="1"/>
  <c r="BR42" i="14" s="1"/>
  <c r="AO42" i="14"/>
  <c r="AF42" i="14"/>
  <c r="AJ42" i="14" s="1"/>
  <c r="AD42" i="14"/>
  <c r="AC42" i="14"/>
  <c r="AE42" i="14" s="1"/>
  <c r="Z42" i="14"/>
  <c r="Y42" i="14"/>
  <c r="AA42" i="14" s="1"/>
  <c r="W42" i="14"/>
  <c r="V42" i="14"/>
  <c r="U42" i="14"/>
  <c r="S42" i="14"/>
  <c r="R42" i="14"/>
  <c r="Q42" i="14"/>
  <c r="N42" i="14"/>
  <c r="AH42" i="14" s="1"/>
  <c r="BV42" i="14" s="1"/>
  <c r="BZ42" i="14" s="1"/>
  <c r="M42" i="14"/>
  <c r="O42" i="14" s="1"/>
  <c r="J42" i="14"/>
  <c r="I42" i="14"/>
  <c r="BL41" i="14"/>
  <c r="BK41" i="14"/>
  <c r="BJ41" i="14"/>
  <c r="BI41" i="14"/>
  <c r="BG41" i="14"/>
  <c r="BF41" i="14"/>
  <c r="BE41" i="14"/>
  <c r="BB41" i="14"/>
  <c r="BA41" i="14"/>
  <c r="BC41" i="14" s="1"/>
  <c r="AX41" i="14"/>
  <c r="AW41" i="14"/>
  <c r="AY41" i="14" s="1"/>
  <c r="AU41" i="14"/>
  <c r="AT41" i="14"/>
  <c r="AS41" i="14"/>
  <c r="AQ41" i="14"/>
  <c r="AP41" i="14"/>
  <c r="BN41" i="14" s="1"/>
  <c r="BR41" i="14" s="1"/>
  <c r="AO41" i="14"/>
  <c r="BM41" i="14" s="1"/>
  <c r="AF41" i="14"/>
  <c r="AJ41" i="14" s="1"/>
  <c r="AD41" i="14"/>
  <c r="AC41" i="14"/>
  <c r="Z41" i="14"/>
  <c r="Y41" i="14"/>
  <c r="AA41" i="14" s="1"/>
  <c r="W41" i="14"/>
  <c r="V41" i="14"/>
  <c r="U41" i="14"/>
  <c r="S41" i="14"/>
  <c r="R41" i="14"/>
  <c r="Q41" i="14"/>
  <c r="N41" i="14"/>
  <c r="AH41" i="14" s="1"/>
  <c r="M41" i="14"/>
  <c r="J41" i="14"/>
  <c r="I41" i="14"/>
  <c r="BP40" i="14"/>
  <c r="BL40" i="14"/>
  <c r="BT40" i="14" s="1"/>
  <c r="BX40" i="14" s="1"/>
  <c r="BK40" i="14"/>
  <c r="BJ40" i="14"/>
  <c r="BI40" i="14"/>
  <c r="BG40" i="14"/>
  <c r="BF40" i="14"/>
  <c r="BE40" i="14"/>
  <c r="BB40" i="14"/>
  <c r="BA40" i="14"/>
  <c r="AX40" i="14"/>
  <c r="AW40" i="14"/>
  <c r="AY40" i="14" s="1"/>
  <c r="AU40" i="14"/>
  <c r="AT40" i="14"/>
  <c r="AS40" i="14"/>
  <c r="AQ40" i="14"/>
  <c r="AP40" i="14"/>
  <c r="BN40" i="14" s="1"/>
  <c r="BR40" i="14" s="1"/>
  <c r="AO40" i="14"/>
  <c r="BM40" i="14" s="1"/>
  <c r="AF40" i="14"/>
  <c r="AJ40" i="14" s="1"/>
  <c r="AD40" i="14"/>
  <c r="AC40" i="14"/>
  <c r="AE40" i="14" s="1"/>
  <c r="Z40" i="14"/>
  <c r="Y40" i="14"/>
  <c r="AA40" i="14" s="1"/>
  <c r="W40" i="14"/>
  <c r="V40" i="14"/>
  <c r="U40" i="14"/>
  <c r="S40" i="14"/>
  <c r="R40" i="14"/>
  <c r="Q40" i="14"/>
  <c r="N40" i="14"/>
  <c r="AH40" i="14" s="1"/>
  <c r="M40" i="14"/>
  <c r="O40" i="14" s="1"/>
  <c r="J40" i="14"/>
  <c r="I40" i="14"/>
  <c r="BT39" i="14"/>
  <c r="BX39" i="14" s="1"/>
  <c r="BL39" i="14"/>
  <c r="BP39" i="14" s="1"/>
  <c r="BK39" i="14"/>
  <c r="BJ39" i="14"/>
  <c r="BI39" i="14"/>
  <c r="BG39" i="14"/>
  <c r="BF39" i="14"/>
  <c r="BE39" i="14"/>
  <c r="BB39" i="14"/>
  <c r="BA39" i="14"/>
  <c r="BC39" i="14" s="1"/>
  <c r="AX39" i="14"/>
  <c r="AW39" i="14"/>
  <c r="AY39" i="14" s="1"/>
  <c r="AU39" i="14"/>
  <c r="AT39" i="14"/>
  <c r="AS39" i="14"/>
  <c r="AQ39" i="14"/>
  <c r="AP39" i="14"/>
  <c r="BN39" i="14" s="1"/>
  <c r="BR39" i="14" s="1"/>
  <c r="AO39" i="14"/>
  <c r="AF39" i="14"/>
  <c r="AJ39" i="14" s="1"/>
  <c r="AD39" i="14"/>
  <c r="AC39" i="14"/>
  <c r="Z39" i="14"/>
  <c r="Y39" i="14"/>
  <c r="AA39" i="14" s="1"/>
  <c r="W39" i="14"/>
  <c r="V39" i="14"/>
  <c r="U39" i="14"/>
  <c r="S39" i="14"/>
  <c r="R39" i="14"/>
  <c r="Q39" i="14"/>
  <c r="N39" i="14"/>
  <c r="AH39" i="14" s="1"/>
  <c r="M39" i="14"/>
  <c r="J39" i="14"/>
  <c r="I39" i="14"/>
  <c r="BX38" i="14"/>
  <c r="BT38" i="14"/>
  <c r="BP38" i="14"/>
  <c r="BL38" i="14"/>
  <c r="BK38" i="14"/>
  <c r="BJ38" i="14"/>
  <c r="BI38" i="14"/>
  <c r="BG38" i="14"/>
  <c r="BF38" i="14"/>
  <c r="BE38" i="14"/>
  <c r="BB38" i="14"/>
  <c r="BA38" i="14"/>
  <c r="AX38" i="14"/>
  <c r="AW38" i="14"/>
  <c r="AY38" i="14" s="1"/>
  <c r="AU38" i="14"/>
  <c r="AT38" i="14"/>
  <c r="AS38" i="14"/>
  <c r="BM38" i="14" s="1"/>
  <c r="AQ38" i="14"/>
  <c r="AP38" i="14"/>
  <c r="BN38" i="14" s="1"/>
  <c r="BR38" i="14" s="1"/>
  <c r="AO38" i="14"/>
  <c r="AF38" i="14"/>
  <c r="AJ38" i="14" s="1"/>
  <c r="AD38" i="14"/>
  <c r="AC38" i="14"/>
  <c r="AE38" i="14" s="1"/>
  <c r="Z38" i="14"/>
  <c r="Y38" i="14"/>
  <c r="AA38" i="14" s="1"/>
  <c r="W38" i="14"/>
  <c r="V38" i="14"/>
  <c r="U38" i="14"/>
  <c r="S38" i="14"/>
  <c r="R38" i="14"/>
  <c r="Q38" i="14"/>
  <c r="N38" i="14"/>
  <c r="AH38" i="14" s="1"/>
  <c r="BV38" i="14" s="1"/>
  <c r="BZ38" i="14" s="1"/>
  <c r="M38" i="14"/>
  <c r="J38" i="14"/>
  <c r="I38" i="14"/>
  <c r="BL37" i="14"/>
  <c r="BK37" i="14"/>
  <c r="BJ37" i="14"/>
  <c r="BI37" i="14"/>
  <c r="BG37" i="14"/>
  <c r="BF37" i="14"/>
  <c r="BE37" i="14"/>
  <c r="BB37" i="14"/>
  <c r="BA37" i="14"/>
  <c r="BC37" i="14" s="1"/>
  <c r="AX37" i="14"/>
  <c r="AW37" i="14"/>
  <c r="AY37" i="14" s="1"/>
  <c r="AU37" i="14"/>
  <c r="AT37" i="14"/>
  <c r="AS37" i="14"/>
  <c r="BM37" i="14" s="1"/>
  <c r="AQ37" i="14"/>
  <c r="AP37" i="14"/>
  <c r="BN37" i="14" s="1"/>
  <c r="BR37" i="14" s="1"/>
  <c r="AO37" i="14"/>
  <c r="AF37" i="14"/>
  <c r="AJ37" i="14" s="1"/>
  <c r="AD37" i="14"/>
  <c r="AC37" i="14"/>
  <c r="Z37" i="14"/>
  <c r="Y37" i="14"/>
  <c r="AA37" i="14" s="1"/>
  <c r="W37" i="14"/>
  <c r="V37" i="14"/>
  <c r="U37" i="14"/>
  <c r="S37" i="14"/>
  <c r="R37" i="14"/>
  <c r="Q37" i="14"/>
  <c r="N37" i="14"/>
  <c r="AH37" i="14" s="1"/>
  <c r="M37" i="14"/>
  <c r="J37" i="14"/>
  <c r="I37" i="14"/>
  <c r="BP36" i="14"/>
  <c r="BL36" i="14"/>
  <c r="BT36" i="14" s="1"/>
  <c r="BX36" i="14" s="1"/>
  <c r="BK36" i="14"/>
  <c r="BJ36" i="14"/>
  <c r="BI36" i="14"/>
  <c r="BG36" i="14"/>
  <c r="BF36" i="14"/>
  <c r="BE36" i="14"/>
  <c r="BB36" i="14"/>
  <c r="BA36" i="14"/>
  <c r="AX36" i="14"/>
  <c r="AW36" i="14"/>
  <c r="AY36" i="14" s="1"/>
  <c r="AU36" i="14"/>
  <c r="AT36" i="14"/>
  <c r="AS36" i="14"/>
  <c r="BM36" i="14" s="1"/>
  <c r="AQ36" i="14"/>
  <c r="AP36" i="14"/>
  <c r="BN36" i="14" s="1"/>
  <c r="BR36" i="14" s="1"/>
  <c r="AO36" i="14"/>
  <c r="AF36" i="14"/>
  <c r="AJ36" i="14" s="1"/>
  <c r="AD36" i="14"/>
  <c r="AC36" i="14"/>
  <c r="Z36" i="14"/>
  <c r="Y36" i="14"/>
  <c r="AA36" i="14" s="1"/>
  <c r="W36" i="14"/>
  <c r="V36" i="14"/>
  <c r="U36" i="14"/>
  <c r="S36" i="14"/>
  <c r="R36" i="14"/>
  <c r="Q36" i="14"/>
  <c r="N36" i="14"/>
  <c r="AH36" i="14" s="1"/>
  <c r="M36" i="14"/>
  <c r="O36" i="14" s="1"/>
  <c r="J36" i="14"/>
  <c r="I36" i="14"/>
  <c r="BT35" i="14"/>
  <c r="BX35" i="14" s="1"/>
  <c r="BP35" i="14"/>
  <c r="BL35" i="14"/>
  <c r="BK35" i="14"/>
  <c r="BJ35" i="14"/>
  <c r="BI35" i="14"/>
  <c r="BG35" i="14"/>
  <c r="BF35" i="14"/>
  <c r="BE35" i="14"/>
  <c r="BB35" i="14"/>
  <c r="BA35" i="14"/>
  <c r="AX35" i="14"/>
  <c r="AW35" i="14"/>
  <c r="AY35" i="14" s="1"/>
  <c r="AU35" i="14"/>
  <c r="AT35" i="14"/>
  <c r="AS35" i="14"/>
  <c r="AQ35" i="14"/>
  <c r="AP35" i="14"/>
  <c r="BN35" i="14" s="1"/>
  <c r="BR35" i="14" s="1"/>
  <c r="AO35" i="14"/>
  <c r="AF35" i="14"/>
  <c r="AJ35" i="14" s="1"/>
  <c r="AD35" i="14"/>
  <c r="AC35" i="14"/>
  <c r="Z35" i="14"/>
  <c r="Y35" i="14"/>
  <c r="AA35" i="14" s="1"/>
  <c r="W35" i="14"/>
  <c r="V35" i="14"/>
  <c r="U35" i="14"/>
  <c r="S35" i="14"/>
  <c r="R35" i="14"/>
  <c r="Q35" i="14"/>
  <c r="N35" i="14"/>
  <c r="AH35" i="14" s="1"/>
  <c r="M35" i="14"/>
  <c r="J35" i="14"/>
  <c r="I35" i="14"/>
  <c r="BX34" i="14"/>
  <c r="BT34" i="14"/>
  <c r="BP34" i="14"/>
  <c r="BL34" i="14"/>
  <c r="BK34" i="14"/>
  <c r="BJ34" i="14"/>
  <c r="BI34" i="14"/>
  <c r="BG34" i="14"/>
  <c r="BF34" i="14"/>
  <c r="BE34" i="14"/>
  <c r="BB34" i="14"/>
  <c r="BA34" i="14"/>
  <c r="AX34" i="14"/>
  <c r="AW34" i="14"/>
  <c r="AY34" i="14" s="1"/>
  <c r="AU34" i="14"/>
  <c r="AT34" i="14"/>
  <c r="AS34" i="14"/>
  <c r="BM34" i="14" s="1"/>
  <c r="AQ34" i="14"/>
  <c r="AP34" i="14"/>
  <c r="BN34" i="14" s="1"/>
  <c r="BR34" i="14" s="1"/>
  <c r="AO34" i="14"/>
  <c r="AF34" i="14"/>
  <c r="AJ34" i="14" s="1"/>
  <c r="AD34" i="14"/>
  <c r="AC34" i="14"/>
  <c r="AE34" i="14" s="1"/>
  <c r="Z34" i="14"/>
  <c r="Y34" i="14"/>
  <c r="AA34" i="14" s="1"/>
  <c r="W34" i="14"/>
  <c r="V34" i="14"/>
  <c r="U34" i="14"/>
  <c r="S34" i="14"/>
  <c r="R34" i="14"/>
  <c r="Q34" i="14"/>
  <c r="N34" i="14"/>
  <c r="AH34" i="14" s="1"/>
  <c r="BV34" i="14" s="1"/>
  <c r="BZ34" i="14" s="1"/>
  <c r="M34" i="14"/>
  <c r="J34" i="14"/>
  <c r="I34" i="14"/>
  <c r="BL33" i="14"/>
  <c r="BK33" i="14"/>
  <c r="BJ33" i="14"/>
  <c r="BI33" i="14"/>
  <c r="BG33" i="14"/>
  <c r="BF33" i="14"/>
  <c r="BE33" i="14"/>
  <c r="BB33" i="14"/>
  <c r="BA33" i="14"/>
  <c r="BC33" i="14" s="1"/>
  <c r="AX33" i="14"/>
  <c r="AW33" i="14"/>
  <c r="AY33" i="14" s="1"/>
  <c r="AU33" i="14"/>
  <c r="AT33" i="14"/>
  <c r="AS33" i="14"/>
  <c r="BM33" i="14" s="1"/>
  <c r="AQ33" i="14"/>
  <c r="AP33" i="14"/>
  <c r="BN33" i="14" s="1"/>
  <c r="BR33" i="14" s="1"/>
  <c r="AO33" i="14"/>
  <c r="AF33" i="14"/>
  <c r="AJ33" i="14" s="1"/>
  <c r="AD33" i="14"/>
  <c r="AC33" i="14"/>
  <c r="Z33" i="14"/>
  <c r="Y33" i="14"/>
  <c r="AA33" i="14" s="1"/>
  <c r="W33" i="14"/>
  <c r="V33" i="14"/>
  <c r="U33" i="14"/>
  <c r="S33" i="14"/>
  <c r="R33" i="14"/>
  <c r="Q33" i="14"/>
  <c r="N33" i="14"/>
  <c r="AH33" i="14" s="1"/>
  <c r="M33" i="14"/>
  <c r="J33" i="14"/>
  <c r="I33" i="14"/>
  <c r="BP32" i="14"/>
  <c r="BL32" i="14"/>
  <c r="BT32" i="14" s="1"/>
  <c r="BX32" i="14" s="1"/>
  <c r="BK32" i="14"/>
  <c r="BJ32" i="14"/>
  <c r="BI32" i="14"/>
  <c r="BF32" i="14"/>
  <c r="BG32" i="14" s="1"/>
  <c r="BE32" i="14"/>
  <c r="BB32" i="14"/>
  <c r="BA32" i="14"/>
  <c r="AX32" i="14"/>
  <c r="AW32" i="14"/>
  <c r="AY32" i="14" s="1"/>
  <c r="AU32" i="14"/>
  <c r="AT32" i="14"/>
  <c r="AS32" i="14"/>
  <c r="BM32" i="14" s="1"/>
  <c r="AQ32" i="14"/>
  <c r="AP32" i="14"/>
  <c r="AO32" i="14"/>
  <c r="AF32" i="14"/>
  <c r="AJ32" i="14" s="1"/>
  <c r="AD32" i="14"/>
  <c r="AC32" i="14"/>
  <c r="Z32" i="14"/>
  <c r="Y32" i="14"/>
  <c r="AA32" i="14" s="1"/>
  <c r="W32" i="14"/>
  <c r="V32" i="14"/>
  <c r="U32" i="14"/>
  <c r="S32" i="14"/>
  <c r="R32" i="14"/>
  <c r="AH32" i="14" s="1"/>
  <c r="AL32" i="14" s="1"/>
  <c r="Q32" i="14"/>
  <c r="N32" i="14"/>
  <c r="M32" i="14"/>
  <c r="O32" i="14" s="1"/>
  <c r="J32" i="14"/>
  <c r="I32" i="14"/>
  <c r="K32" i="14" s="1"/>
  <c r="BL31" i="14"/>
  <c r="BP31" i="14" s="1"/>
  <c r="BJ31" i="14"/>
  <c r="BI31" i="14"/>
  <c r="BK31" i="14" s="1"/>
  <c r="BG31" i="14"/>
  <c r="BF31" i="14"/>
  <c r="BE31" i="14"/>
  <c r="BC31" i="14"/>
  <c r="BB31" i="14"/>
  <c r="BA31" i="14"/>
  <c r="AX31" i="14"/>
  <c r="AW31" i="14"/>
  <c r="AY31" i="14" s="1"/>
  <c r="AU31" i="14"/>
  <c r="AT31" i="14"/>
  <c r="AS31" i="14"/>
  <c r="AQ31" i="14"/>
  <c r="AP31" i="14"/>
  <c r="BN31" i="14" s="1"/>
  <c r="BR31" i="14" s="1"/>
  <c r="AO31" i="14"/>
  <c r="AG31" i="14"/>
  <c r="AF31" i="14"/>
  <c r="AJ31" i="14" s="1"/>
  <c r="AD31" i="14"/>
  <c r="AC31" i="14"/>
  <c r="AE31" i="14" s="1"/>
  <c r="Z31" i="14"/>
  <c r="Y31" i="14"/>
  <c r="V31" i="14"/>
  <c r="U31" i="14"/>
  <c r="W31" i="14" s="1"/>
  <c r="S31" i="14"/>
  <c r="R31" i="14"/>
  <c r="Q31" i="14"/>
  <c r="O31" i="14"/>
  <c r="N31" i="14"/>
  <c r="M31" i="14"/>
  <c r="J31" i="14"/>
  <c r="AH31" i="14" s="1"/>
  <c r="I31" i="14"/>
  <c r="BM30" i="14"/>
  <c r="BL30" i="14"/>
  <c r="BP30" i="14" s="1"/>
  <c r="BJ30" i="14"/>
  <c r="BI30" i="14"/>
  <c r="BK30" i="14" s="1"/>
  <c r="BG30" i="14"/>
  <c r="BF30" i="14"/>
  <c r="BE30" i="14"/>
  <c r="BC30" i="14"/>
  <c r="BB30" i="14"/>
  <c r="BA30" i="14"/>
  <c r="AX30" i="14"/>
  <c r="AW30" i="14"/>
  <c r="AY30" i="14" s="1"/>
  <c r="AU30" i="14"/>
  <c r="AT30" i="14"/>
  <c r="AS30" i="14"/>
  <c r="AQ30" i="14"/>
  <c r="AP30" i="14"/>
  <c r="BN30" i="14" s="1"/>
  <c r="BR30" i="14" s="1"/>
  <c r="AO30" i="14"/>
  <c r="AF30" i="14"/>
  <c r="AJ30" i="14" s="1"/>
  <c r="AD30" i="14"/>
  <c r="AC30" i="14"/>
  <c r="AE30" i="14" s="1"/>
  <c r="Z30" i="14"/>
  <c r="Y30" i="14"/>
  <c r="V30" i="14"/>
  <c r="U30" i="14"/>
  <c r="W30" i="14" s="1"/>
  <c r="R30" i="14"/>
  <c r="S30" i="14" s="1"/>
  <c r="Q30" i="14"/>
  <c r="O30" i="14"/>
  <c r="N30" i="14"/>
  <c r="M30" i="14"/>
  <c r="J30" i="14"/>
  <c r="AH30" i="14" s="1"/>
  <c r="I30" i="14"/>
  <c r="BM29" i="14"/>
  <c r="BL29" i="14"/>
  <c r="BP29" i="14" s="1"/>
  <c r="BJ29" i="14"/>
  <c r="BI29" i="14"/>
  <c r="BK29" i="14" s="1"/>
  <c r="BG29" i="14"/>
  <c r="BF29" i="14"/>
  <c r="BE29" i="14"/>
  <c r="BC29" i="14"/>
  <c r="BB29" i="14"/>
  <c r="BA29" i="14"/>
  <c r="AX29" i="14"/>
  <c r="AW29" i="14"/>
  <c r="AY29" i="14" s="1"/>
  <c r="AU29" i="14"/>
  <c r="AT29" i="14"/>
  <c r="AS29" i="14"/>
  <c r="AQ29" i="14"/>
  <c r="AP29" i="14"/>
  <c r="BN29" i="14" s="1"/>
  <c r="BR29" i="14" s="1"/>
  <c r="AO29" i="14"/>
  <c r="AF29" i="14"/>
  <c r="AJ29" i="14" s="1"/>
  <c r="AD29" i="14"/>
  <c r="AC29" i="14"/>
  <c r="AE29" i="14" s="1"/>
  <c r="Z29" i="14"/>
  <c r="Y29" i="14"/>
  <c r="V29" i="14"/>
  <c r="U29" i="14"/>
  <c r="W29" i="14" s="1"/>
  <c r="R29" i="14"/>
  <c r="S29" i="14" s="1"/>
  <c r="Q29" i="14"/>
  <c r="O29" i="14"/>
  <c r="N29" i="14"/>
  <c r="M29" i="14"/>
  <c r="J29" i="14"/>
  <c r="AH29" i="14" s="1"/>
  <c r="I29" i="14"/>
  <c r="BM28" i="14"/>
  <c r="BL28" i="14"/>
  <c r="BP28" i="14" s="1"/>
  <c r="BJ28" i="14"/>
  <c r="BI28" i="14"/>
  <c r="BK28" i="14" s="1"/>
  <c r="BG28" i="14"/>
  <c r="BF28" i="14"/>
  <c r="BE28" i="14"/>
  <c r="BC28" i="14"/>
  <c r="BB28" i="14"/>
  <c r="BA28" i="14"/>
  <c r="AX28" i="14"/>
  <c r="AW28" i="14"/>
  <c r="AY28" i="14" s="1"/>
  <c r="AU28" i="14"/>
  <c r="AT28" i="14"/>
  <c r="AS28" i="14"/>
  <c r="AQ28" i="14"/>
  <c r="AP28" i="14"/>
  <c r="BN28" i="14" s="1"/>
  <c r="BR28" i="14" s="1"/>
  <c r="AO28" i="14"/>
  <c r="AL28" i="14"/>
  <c r="AF28" i="14"/>
  <c r="AJ28" i="14" s="1"/>
  <c r="AD28" i="14"/>
  <c r="AC28" i="14"/>
  <c r="AE28" i="14" s="1"/>
  <c r="Z28" i="14"/>
  <c r="Y28" i="14"/>
  <c r="V28" i="14"/>
  <c r="U28" i="14"/>
  <c r="W28" i="14" s="1"/>
  <c r="R28" i="14"/>
  <c r="Q28" i="14"/>
  <c r="O28" i="14"/>
  <c r="N28" i="14"/>
  <c r="M28" i="14"/>
  <c r="K28" i="14"/>
  <c r="J28" i="14"/>
  <c r="AH28" i="14" s="1"/>
  <c r="BV28" i="14" s="1"/>
  <c r="BZ28" i="14" s="1"/>
  <c r="I28" i="14"/>
  <c r="BL27" i="14"/>
  <c r="BL75" i="14" s="1"/>
  <c r="BL77" i="14" s="1"/>
  <c r="BJ27" i="14"/>
  <c r="BJ75" i="14" s="1"/>
  <c r="BJ77" i="14" s="1"/>
  <c r="BI27" i="14"/>
  <c r="BI75" i="14" s="1"/>
  <c r="BF27" i="14"/>
  <c r="BF75" i="14" s="1"/>
  <c r="BF77" i="14" s="1"/>
  <c r="BE27" i="14"/>
  <c r="BC27" i="14"/>
  <c r="BB27" i="14"/>
  <c r="BB75" i="14" s="1"/>
  <c r="BB77" i="14" s="1"/>
  <c r="BA27" i="14"/>
  <c r="BA75" i="14" s="1"/>
  <c r="AY27" i="14"/>
  <c r="AX27" i="14"/>
  <c r="AX75" i="14" s="1"/>
  <c r="AX77" i="14" s="1"/>
  <c r="AW27" i="14"/>
  <c r="AW75" i="14" s="1"/>
  <c r="AT27" i="14"/>
  <c r="AT75" i="14" s="1"/>
  <c r="AT77" i="14" s="1"/>
  <c r="AS27" i="14"/>
  <c r="AS75" i="14" s="1"/>
  <c r="AP27" i="14"/>
  <c r="AP75" i="14" s="1"/>
  <c r="AP77" i="14" s="1"/>
  <c r="AO27" i="14"/>
  <c r="AJ27" i="14"/>
  <c r="AJ75" i="14" s="1"/>
  <c r="AJ77" i="14" s="1"/>
  <c r="AF27" i="14"/>
  <c r="AE27" i="14"/>
  <c r="AD27" i="14"/>
  <c r="AD75" i="14" s="1"/>
  <c r="AD77" i="14" s="1"/>
  <c r="AC27" i="14"/>
  <c r="AC75" i="14" s="1"/>
  <c r="AA27" i="14"/>
  <c r="Z27" i="14"/>
  <c r="Z75" i="14" s="1"/>
  <c r="Z77" i="14" s="1"/>
  <c r="Y27" i="14"/>
  <c r="Y75" i="14" s="1"/>
  <c r="V27" i="14"/>
  <c r="V75" i="14" s="1"/>
  <c r="V77" i="14" s="1"/>
  <c r="U27" i="14"/>
  <c r="U75" i="14" s="1"/>
  <c r="R27" i="14"/>
  <c r="R75" i="14" s="1"/>
  <c r="R77" i="14" s="1"/>
  <c r="Q27" i="14"/>
  <c r="O27" i="14"/>
  <c r="N27" i="14"/>
  <c r="N75" i="14" s="1"/>
  <c r="N77" i="14" s="1"/>
  <c r="M27" i="14"/>
  <c r="M75" i="14" s="1"/>
  <c r="K27" i="14"/>
  <c r="J27" i="14"/>
  <c r="J75" i="14" s="1"/>
  <c r="J77" i="14" s="1"/>
  <c r="I27" i="14"/>
  <c r="I75" i="14" s="1"/>
  <c r="BL26" i="14"/>
  <c r="BP26" i="14" s="1"/>
  <c r="BJ26" i="14"/>
  <c r="BI26" i="14"/>
  <c r="BK26" i="14" s="1"/>
  <c r="BF26" i="14"/>
  <c r="BE26" i="14"/>
  <c r="BG26" i="14" s="1"/>
  <c r="BC26" i="14"/>
  <c r="BB26" i="14"/>
  <c r="BA26" i="14"/>
  <c r="AY26" i="14"/>
  <c r="AX26" i="14"/>
  <c r="AW26" i="14"/>
  <c r="AT26" i="14"/>
  <c r="BN26" i="14" s="1"/>
  <c r="BR26" i="14" s="1"/>
  <c r="AS26" i="14"/>
  <c r="AU26" i="14" s="1"/>
  <c r="AP26" i="14"/>
  <c r="AO26" i="14"/>
  <c r="AF26" i="14"/>
  <c r="AE26" i="14"/>
  <c r="AD26" i="14"/>
  <c r="AC26" i="14"/>
  <c r="AA26" i="14"/>
  <c r="Z26" i="14"/>
  <c r="Y26" i="14"/>
  <c r="V26" i="14"/>
  <c r="U26" i="14"/>
  <c r="W26" i="14" s="1"/>
  <c r="R26" i="14"/>
  <c r="Q26" i="14"/>
  <c r="S26" i="14" s="1"/>
  <c r="O26" i="14"/>
  <c r="N26" i="14"/>
  <c r="M26" i="14"/>
  <c r="K26" i="14"/>
  <c r="J26" i="14"/>
  <c r="AH26" i="14" s="1"/>
  <c r="AL26" i="14" s="1"/>
  <c r="I26" i="14"/>
  <c r="BL25" i="14"/>
  <c r="BL69" i="14" s="1"/>
  <c r="BJ25" i="14"/>
  <c r="BJ69" i="14" s="1"/>
  <c r="BI25" i="14"/>
  <c r="BF25" i="14"/>
  <c r="BF69" i="14" s="1"/>
  <c r="BE25" i="14"/>
  <c r="BC25" i="14"/>
  <c r="BB25" i="14"/>
  <c r="BB69" i="14" s="1"/>
  <c r="BA25" i="14"/>
  <c r="BA69" i="14" s="1"/>
  <c r="AY25" i="14"/>
  <c r="AX25" i="14"/>
  <c r="AX69" i="14" s="1"/>
  <c r="AW25" i="14"/>
  <c r="AT25" i="14"/>
  <c r="AT69" i="14" s="1"/>
  <c r="AS25" i="14"/>
  <c r="AS69" i="14" s="1"/>
  <c r="AP25" i="14"/>
  <c r="AP69" i="14" s="1"/>
  <c r="AO25" i="14"/>
  <c r="AJ25" i="14"/>
  <c r="AF25" i="14"/>
  <c r="AE25" i="14"/>
  <c r="AD25" i="14"/>
  <c r="AD69" i="14" s="1"/>
  <c r="AC25" i="14"/>
  <c r="AA25" i="14"/>
  <c r="Z25" i="14"/>
  <c r="Z69" i="14" s="1"/>
  <c r="Y25" i="14"/>
  <c r="V25" i="14"/>
  <c r="V69" i="14" s="1"/>
  <c r="U25" i="14"/>
  <c r="U69" i="14" s="1"/>
  <c r="R25" i="14"/>
  <c r="R69" i="14" s="1"/>
  <c r="Q25" i="14"/>
  <c r="O25" i="14"/>
  <c r="N25" i="14"/>
  <c r="N69" i="14" s="1"/>
  <c r="M25" i="14"/>
  <c r="M69" i="14" s="1"/>
  <c r="K25" i="14"/>
  <c r="J25" i="14"/>
  <c r="I25" i="14"/>
  <c r="I69" i="14" s="1"/>
  <c r="BB24" i="14"/>
  <c r="BB79" i="14" s="1"/>
  <c r="AT23" i="14"/>
  <c r="AT80" i="14" s="1"/>
  <c r="AD23" i="14"/>
  <c r="AD80" i="14" s="1"/>
  <c r="BH22" i="14"/>
  <c r="BH24" i="14" s="1"/>
  <c r="BH79" i="14" s="1"/>
  <c r="BF22" i="14"/>
  <c r="BF24" i="14" s="1"/>
  <c r="BF79" i="14" s="1"/>
  <c r="BD22" i="14"/>
  <c r="BD24" i="14" s="1"/>
  <c r="BD79" i="14" s="1"/>
  <c r="BB22" i="14"/>
  <c r="AZ22" i="14"/>
  <c r="AZ24" i="14" s="1"/>
  <c r="AZ79" i="14" s="1"/>
  <c r="AX22" i="14"/>
  <c r="AX24" i="14" s="1"/>
  <c r="AX79" i="14" s="1"/>
  <c r="AV22" i="14"/>
  <c r="AV24" i="14" s="1"/>
  <c r="AV79" i="14" s="1"/>
  <c r="AR22" i="14"/>
  <c r="AR24" i="14" s="1"/>
  <c r="AR79" i="14" s="1"/>
  <c r="AP22" i="14"/>
  <c r="AP24" i="14" s="1"/>
  <c r="AP79" i="14" s="1"/>
  <c r="AN22" i="14"/>
  <c r="AN24" i="14" s="1"/>
  <c r="AN79" i="14" s="1"/>
  <c r="AD22" i="14"/>
  <c r="AD24" i="14" s="1"/>
  <c r="AD79" i="14" s="1"/>
  <c r="AB22" i="14"/>
  <c r="AB24" i="14" s="1"/>
  <c r="AB79" i="14" s="1"/>
  <c r="Z22" i="14"/>
  <c r="Z24" i="14" s="1"/>
  <c r="Z79" i="14" s="1"/>
  <c r="X22" i="14"/>
  <c r="X24" i="14" s="1"/>
  <c r="X79" i="14" s="1"/>
  <c r="T22" i="14"/>
  <c r="T24" i="14" s="1"/>
  <c r="T79" i="14" s="1"/>
  <c r="R22" i="14"/>
  <c r="R24" i="14" s="1"/>
  <c r="R79" i="14" s="1"/>
  <c r="P22" i="14"/>
  <c r="P24" i="14" s="1"/>
  <c r="P79" i="14" s="1"/>
  <c r="N22" i="14"/>
  <c r="N24" i="14" s="1"/>
  <c r="N79" i="14" s="1"/>
  <c r="L22" i="14"/>
  <c r="L24" i="14" s="1"/>
  <c r="L79" i="14" s="1"/>
  <c r="J22" i="14"/>
  <c r="J24" i="14" s="1"/>
  <c r="J79" i="14" s="1"/>
  <c r="H22" i="14"/>
  <c r="H24" i="14" s="1"/>
  <c r="H79" i="14" s="1"/>
  <c r="BL21" i="14"/>
  <c r="BP21" i="14" s="1"/>
  <c r="BJ21" i="14"/>
  <c r="BI21" i="14"/>
  <c r="BK21" i="14" s="1"/>
  <c r="BF21" i="14"/>
  <c r="BE21" i="14"/>
  <c r="BG21" i="14" s="1"/>
  <c r="BC21" i="14"/>
  <c r="BB21" i="14"/>
  <c r="BA21" i="14"/>
  <c r="AY21" i="14"/>
  <c r="AX21" i="14"/>
  <c r="AW21" i="14"/>
  <c r="AT21" i="14"/>
  <c r="BN21" i="14" s="1"/>
  <c r="BR21" i="14" s="1"/>
  <c r="AS21" i="14"/>
  <c r="AU21" i="14" s="1"/>
  <c r="AP21" i="14"/>
  <c r="AO21" i="14"/>
  <c r="AF21" i="14"/>
  <c r="AE21" i="14"/>
  <c r="AD21" i="14"/>
  <c r="AC21" i="14"/>
  <c r="AA21" i="14"/>
  <c r="Z21" i="14"/>
  <c r="Y21" i="14"/>
  <c r="V21" i="14"/>
  <c r="U21" i="14"/>
  <c r="W21" i="14" s="1"/>
  <c r="R21" i="14"/>
  <c r="Q21" i="14"/>
  <c r="S21" i="14" s="1"/>
  <c r="O21" i="14"/>
  <c r="N21" i="14"/>
  <c r="M21" i="14"/>
  <c r="K21" i="14"/>
  <c r="J21" i="14"/>
  <c r="AH21" i="14" s="1"/>
  <c r="AL21" i="14" s="1"/>
  <c r="I21" i="14"/>
  <c r="BL20" i="14"/>
  <c r="BP20" i="14" s="1"/>
  <c r="BJ20" i="14"/>
  <c r="BI20" i="14"/>
  <c r="BF20" i="14"/>
  <c r="BE20" i="14"/>
  <c r="BG20" i="14" s="1"/>
  <c r="BC20" i="14"/>
  <c r="BB20" i="14"/>
  <c r="BA20" i="14"/>
  <c r="AY20" i="14"/>
  <c r="AX20" i="14"/>
  <c r="AW20" i="14"/>
  <c r="AT20" i="14"/>
  <c r="BN20" i="14" s="1"/>
  <c r="BR20" i="14" s="1"/>
  <c r="AS20" i="14"/>
  <c r="AP20" i="14"/>
  <c r="AO20" i="14"/>
  <c r="AJ20" i="14"/>
  <c r="AF20" i="14"/>
  <c r="BT20" i="14" s="1"/>
  <c r="BX20" i="14" s="1"/>
  <c r="AE20" i="14"/>
  <c r="AD20" i="14"/>
  <c r="AC20" i="14"/>
  <c r="AA20" i="14"/>
  <c r="Z20" i="14"/>
  <c r="Y20" i="14"/>
  <c r="V20" i="14"/>
  <c r="U20" i="14"/>
  <c r="R20" i="14"/>
  <c r="Q20" i="14"/>
  <c r="S20" i="14" s="1"/>
  <c r="O20" i="14"/>
  <c r="N20" i="14"/>
  <c r="M20" i="14"/>
  <c r="K20" i="14"/>
  <c r="J20" i="14"/>
  <c r="AH20" i="14" s="1"/>
  <c r="I20" i="14"/>
  <c r="BL19" i="14"/>
  <c r="BP19" i="14" s="1"/>
  <c r="BJ19" i="14"/>
  <c r="BI19" i="14"/>
  <c r="BK19" i="14" s="1"/>
  <c r="BF19" i="14"/>
  <c r="BE19" i="14"/>
  <c r="BG19" i="14" s="1"/>
  <c r="BC19" i="14"/>
  <c r="BB19" i="14"/>
  <c r="BA19" i="14"/>
  <c r="AY19" i="14"/>
  <c r="AX19" i="14"/>
  <c r="AW19" i="14"/>
  <c r="AT19" i="14"/>
  <c r="BN19" i="14" s="1"/>
  <c r="BV19" i="14" s="1"/>
  <c r="BZ19" i="14" s="1"/>
  <c r="AS19" i="14"/>
  <c r="AU19" i="14" s="1"/>
  <c r="AP19" i="14"/>
  <c r="AO19" i="14"/>
  <c r="AF19" i="14"/>
  <c r="BT19" i="14" s="1"/>
  <c r="BX19" i="14" s="1"/>
  <c r="AE19" i="14"/>
  <c r="AD19" i="14"/>
  <c r="AC19" i="14"/>
  <c r="AA19" i="14"/>
  <c r="Z19" i="14"/>
  <c r="Y19" i="14"/>
  <c r="V19" i="14"/>
  <c r="U19" i="14"/>
  <c r="W19" i="14" s="1"/>
  <c r="R19" i="14"/>
  <c r="Q19" i="14"/>
  <c r="S19" i="14" s="1"/>
  <c r="O19" i="14"/>
  <c r="N19" i="14"/>
  <c r="M19" i="14"/>
  <c r="K19" i="14"/>
  <c r="J19" i="14"/>
  <c r="AH19" i="14" s="1"/>
  <c r="AL19" i="14" s="1"/>
  <c r="I19" i="14"/>
  <c r="BL18" i="14"/>
  <c r="BP18" i="14" s="1"/>
  <c r="BJ18" i="14"/>
  <c r="BI18" i="14"/>
  <c r="BF18" i="14"/>
  <c r="BE18" i="14"/>
  <c r="BG18" i="14" s="1"/>
  <c r="BC18" i="14"/>
  <c r="BB18" i="14"/>
  <c r="BA18" i="14"/>
  <c r="AY18" i="14"/>
  <c r="AX18" i="14"/>
  <c r="AW18" i="14"/>
  <c r="AT18" i="14"/>
  <c r="AS18" i="14"/>
  <c r="AU18" i="14" s="1"/>
  <c r="AP18" i="14"/>
  <c r="AO18" i="14"/>
  <c r="AF18" i="14"/>
  <c r="BT18" i="14" s="1"/>
  <c r="BX18" i="14" s="1"/>
  <c r="AE18" i="14"/>
  <c r="AD18" i="14"/>
  <c r="AC18" i="14"/>
  <c r="AA18" i="14"/>
  <c r="Z18" i="14"/>
  <c r="Y18" i="14"/>
  <c r="V18" i="14"/>
  <c r="U18" i="14"/>
  <c r="W18" i="14" s="1"/>
  <c r="R18" i="14"/>
  <c r="Q18" i="14"/>
  <c r="S18" i="14" s="1"/>
  <c r="O18" i="14"/>
  <c r="N18" i="14"/>
  <c r="M18" i="14"/>
  <c r="AG18" i="14" s="1"/>
  <c r="K18" i="14"/>
  <c r="J18" i="14"/>
  <c r="AH18" i="14" s="1"/>
  <c r="AL18" i="14" s="1"/>
  <c r="I18" i="14"/>
  <c r="BL17" i="14"/>
  <c r="BP17" i="14" s="1"/>
  <c r="BJ17" i="14"/>
  <c r="BI17" i="14"/>
  <c r="BK17" i="14" s="1"/>
  <c r="BF17" i="14"/>
  <c r="BE17" i="14"/>
  <c r="BG17" i="14" s="1"/>
  <c r="BC17" i="14"/>
  <c r="BB17" i="14"/>
  <c r="BA17" i="14"/>
  <c r="AY17" i="14"/>
  <c r="AX17" i="14"/>
  <c r="AW17" i="14"/>
  <c r="AT17" i="14"/>
  <c r="BN17" i="14" s="1"/>
  <c r="BR17" i="14" s="1"/>
  <c r="AS17" i="14"/>
  <c r="AU17" i="14" s="1"/>
  <c r="AP17" i="14"/>
  <c r="AO17" i="14"/>
  <c r="AF17" i="14"/>
  <c r="AE17" i="14"/>
  <c r="AD17" i="14"/>
  <c r="AC17" i="14"/>
  <c r="AA17" i="14"/>
  <c r="Z17" i="14"/>
  <c r="Y17" i="14"/>
  <c r="V17" i="14"/>
  <c r="U17" i="14"/>
  <c r="W17" i="14" s="1"/>
  <c r="R17" i="14"/>
  <c r="Q17" i="14"/>
  <c r="S17" i="14" s="1"/>
  <c r="O17" i="14"/>
  <c r="N17" i="14"/>
  <c r="M17" i="14"/>
  <c r="K17" i="14"/>
  <c r="J17" i="14"/>
  <c r="AH17" i="14" s="1"/>
  <c r="AL17" i="14" s="1"/>
  <c r="I17" i="14"/>
  <c r="BL16" i="14"/>
  <c r="BP16" i="14" s="1"/>
  <c r="BJ16" i="14"/>
  <c r="BI16" i="14"/>
  <c r="BK16" i="14" s="1"/>
  <c r="BF16" i="14"/>
  <c r="BE16" i="14"/>
  <c r="BG16" i="14" s="1"/>
  <c r="BC16" i="14"/>
  <c r="BB16" i="14"/>
  <c r="BA16" i="14"/>
  <c r="AY16" i="14"/>
  <c r="AX16" i="14"/>
  <c r="AW16" i="14"/>
  <c r="AT16" i="14"/>
  <c r="BN16" i="14" s="1"/>
  <c r="BR16" i="14" s="1"/>
  <c r="AS16" i="14"/>
  <c r="AP16" i="14"/>
  <c r="AO16" i="14"/>
  <c r="AJ16" i="14"/>
  <c r="AF16" i="14"/>
  <c r="BT16" i="14" s="1"/>
  <c r="BX16" i="14" s="1"/>
  <c r="AE16" i="14"/>
  <c r="AD16" i="14"/>
  <c r="AC16" i="14"/>
  <c r="AA16" i="14"/>
  <c r="Z16" i="14"/>
  <c r="Y16" i="14"/>
  <c r="V16" i="14"/>
  <c r="V22" i="14" s="1"/>
  <c r="V24" i="14" s="1"/>
  <c r="V79" i="14" s="1"/>
  <c r="U16" i="14"/>
  <c r="R16" i="14"/>
  <c r="Q16" i="14"/>
  <c r="S16" i="14" s="1"/>
  <c r="O16" i="14"/>
  <c r="N16" i="14"/>
  <c r="M16" i="14"/>
  <c r="K16" i="14"/>
  <c r="J16" i="14"/>
  <c r="AH16" i="14" s="1"/>
  <c r="I16" i="14"/>
  <c r="BL15" i="14"/>
  <c r="BP15" i="14" s="1"/>
  <c r="BJ15" i="14"/>
  <c r="BI15" i="14"/>
  <c r="BK15" i="14" s="1"/>
  <c r="BF15" i="14"/>
  <c r="BE15" i="14"/>
  <c r="BG15" i="14" s="1"/>
  <c r="BC15" i="14"/>
  <c r="BB15" i="14"/>
  <c r="BA15" i="14"/>
  <c r="AY15" i="14"/>
  <c r="AX15" i="14"/>
  <c r="AW15" i="14"/>
  <c r="AT15" i="14"/>
  <c r="BN15" i="14" s="1"/>
  <c r="BV15" i="14" s="1"/>
  <c r="BZ15" i="14" s="1"/>
  <c r="AS15" i="14"/>
  <c r="AU15" i="14" s="1"/>
  <c r="AP15" i="14"/>
  <c r="AO15" i="14"/>
  <c r="AF15" i="14"/>
  <c r="BT15" i="14" s="1"/>
  <c r="BX15" i="14" s="1"/>
  <c r="AE15" i="14"/>
  <c r="AD15" i="14"/>
  <c r="AC15" i="14"/>
  <c r="AA15" i="14"/>
  <c r="Z15" i="14"/>
  <c r="Y15" i="14"/>
  <c r="V15" i="14"/>
  <c r="U15" i="14"/>
  <c r="W15" i="14" s="1"/>
  <c r="R15" i="14"/>
  <c r="Q15" i="14"/>
  <c r="S15" i="14" s="1"/>
  <c r="O15" i="14"/>
  <c r="N15" i="14"/>
  <c r="M15" i="14"/>
  <c r="K15" i="14"/>
  <c r="J15" i="14"/>
  <c r="AH15" i="14" s="1"/>
  <c r="AL15" i="14" s="1"/>
  <c r="I15" i="14"/>
  <c r="BL14" i="14"/>
  <c r="BL22" i="14" s="1"/>
  <c r="BL24" i="14" s="1"/>
  <c r="BL79" i="14" s="1"/>
  <c r="BJ14" i="14"/>
  <c r="BI14" i="14"/>
  <c r="BF14" i="14"/>
  <c r="BE14" i="14"/>
  <c r="BC14" i="14"/>
  <c r="BB14" i="14"/>
  <c r="BA14" i="14"/>
  <c r="BA22" i="14" s="1"/>
  <c r="AY14" i="14"/>
  <c r="AX14" i="14"/>
  <c r="AW14" i="14"/>
  <c r="AW22" i="14" s="1"/>
  <c r="AT14" i="14"/>
  <c r="AS14" i="14"/>
  <c r="AU14" i="14" s="1"/>
  <c r="AP14" i="14"/>
  <c r="AO14" i="14"/>
  <c r="AF14" i="14"/>
  <c r="AE14" i="14"/>
  <c r="AD14" i="14"/>
  <c r="AC14" i="14"/>
  <c r="AC22" i="14" s="1"/>
  <c r="AA14" i="14"/>
  <c r="Z14" i="14"/>
  <c r="Y14" i="14"/>
  <c r="Y22" i="14" s="1"/>
  <c r="V14" i="14"/>
  <c r="U14" i="14"/>
  <c r="W14" i="14" s="1"/>
  <c r="R14" i="14"/>
  <c r="Q14" i="14"/>
  <c r="O14" i="14"/>
  <c r="N14" i="14"/>
  <c r="M14" i="14"/>
  <c r="AG14" i="14" s="1"/>
  <c r="K14" i="14"/>
  <c r="J14" i="14"/>
  <c r="AH14" i="14" s="1"/>
  <c r="AL14" i="14" s="1"/>
  <c r="I14" i="14"/>
  <c r="I22" i="14" s="1"/>
  <c r="BH13" i="14"/>
  <c r="BH23" i="14" s="1"/>
  <c r="BH80" i="14" s="1"/>
  <c r="BD13" i="14"/>
  <c r="BD23" i="14" s="1"/>
  <c r="BD80" i="14" s="1"/>
  <c r="BB13" i="14"/>
  <c r="BB23" i="14" s="1"/>
  <c r="BB80" i="14" s="1"/>
  <c r="AZ13" i="14"/>
  <c r="AZ23" i="14" s="1"/>
  <c r="AZ80" i="14" s="1"/>
  <c r="AW13" i="14"/>
  <c r="AW23" i="14" s="1"/>
  <c r="AV13" i="14"/>
  <c r="AV23" i="14" s="1"/>
  <c r="AV80" i="14" s="1"/>
  <c r="AR13" i="14"/>
  <c r="AR23" i="14" s="1"/>
  <c r="AR80" i="14" s="1"/>
  <c r="AN13" i="14"/>
  <c r="AN23" i="14" s="1"/>
  <c r="AN80" i="14" s="1"/>
  <c r="AD13" i="14"/>
  <c r="AB13" i="14"/>
  <c r="AB23" i="14" s="1"/>
  <c r="AB80" i="14" s="1"/>
  <c r="Y13" i="14"/>
  <c r="Y23" i="14" s="1"/>
  <c r="X13" i="14"/>
  <c r="X23" i="14" s="1"/>
  <c r="X80" i="14" s="1"/>
  <c r="T13" i="14"/>
  <c r="T23" i="14" s="1"/>
  <c r="T80" i="14" s="1"/>
  <c r="P13" i="14"/>
  <c r="P23" i="14" s="1"/>
  <c r="P80" i="14" s="1"/>
  <c r="N13" i="14"/>
  <c r="N23" i="14" s="1"/>
  <c r="N80" i="14" s="1"/>
  <c r="L13" i="14"/>
  <c r="L23" i="14" s="1"/>
  <c r="L80" i="14" s="1"/>
  <c r="I13" i="14"/>
  <c r="I23" i="14" s="1"/>
  <c r="H13" i="14"/>
  <c r="H23" i="14" s="1"/>
  <c r="H80" i="14" s="1"/>
  <c r="BL12" i="14"/>
  <c r="BP12" i="14" s="1"/>
  <c r="BJ12" i="14"/>
  <c r="BI12" i="14"/>
  <c r="BK12" i="14" s="1"/>
  <c r="BF12" i="14"/>
  <c r="BE12" i="14"/>
  <c r="BG12" i="14" s="1"/>
  <c r="BC12" i="14"/>
  <c r="BB12" i="14"/>
  <c r="BA12" i="14"/>
  <c r="AY12" i="14"/>
  <c r="AX12" i="14"/>
  <c r="AW12" i="14"/>
  <c r="AT12" i="14"/>
  <c r="BN12" i="14" s="1"/>
  <c r="BR12" i="14" s="1"/>
  <c r="AS12" i="14"/>
  <c r="AP12" i="14"/>
  <c r="AO12" i="14"/>
  <c r="AF12" i="14"/>
  <c r="BT12" i="14" s="1"/>
  <c r="BX12" i="14" s="1"/>
  <c r="AE12" i="14"/>
  <c r="AD12" i="14"/>
  <c r="AC12" i="14"/>
  <c r="Z12" i="14"/>
  <c r="AA12" i="14" s="1"/>
  <c r="Y12" i="14"/>
  <c r="V12" i="14"/>
  <c r="U12" i="14"/>
  <c r="W12" i="14" s="1"/>
  <c r="R12" i="14"/>
  <c r="Q12" i="14"/>
  <c r="S12" i="14" s="1"/>
  <c r="O12" i="14"/>
  <c r="N12" i="14"/>
  <c r="M12" i="14"/>
  <c r="AG12" i="14" s="1"/>
  <c r="J12" i="14"/>
  <c r="K12" i="14" s="1"/>
  <c r="I12" i="14"/>
  <c r="BL11" i="14"/>
  <c r="BP11" i="14" s="1"/>
  <c r="BJ11" i="14"/>
  <c r="BI11" i="14"/>
  <c r="BK11" i="14" s="1"/>
  <c r="BF11" i="14"/>
  <c r="BE11" i="14"/>
  <c r="BG11" i="14" s="1"/>
  <c r="BC11" i="14"/>
  <c r="BB11" i="14"/>
  <c r="BA11" i="14"/>
  <c r="AY11" i="14"/>
  <c r="AX11" i="14"/>
  <c r="AW11" i="14"/>
  <c r="AT11" i="14"/>
  <c r="BN11" i="14" s="1"/>
  <c r="BR11" i="14" s="1"/>
  <c r="AS11" i="14"/>
  <c r="AP11" i="14"/>
  <c r="AO11" i="14"/>
  <c r="AQ11" i="14" s="1"/>
  <c r="AJ11" i="14"/>
  <c r="AF11" i="14"/>
  <c r="BT11" i="14" s="1"/>
  <c r="BX11" i="14" s="1"/>
  <c r="AE11" i="14"/>
  <c r="AD11" i="14"/>
  <c r="AC11" i="14"/>
  <c r="Z11" i="14"/>
  <c r="AA11" i="14" s="1"/>
  <c r="Y11" i="14"/>
  <c r="V11" i="14"/>
  <c r="U11" i="14"/>
  <c r="W11" i="14" s="1"/>
  <c r="R11" i="14"/>
  <c r="Q11" i="14"/>
  <c r="S11" i="14" s="1"/>
  <c r="O11" i="14"/>
  <c r="N11" i="14"/>
  <c r="M11" i="14"/>
  <c r="K11" i="14"/>
  <c r="J11" i="14"/>
  <c r="I11" i="14"/>
  <c r="BL10" i="14"/>
  <c r="BP10" i="14" s="1"/>
  <c r="BJ10" i="14"/>
  <c r="BJ13" i="14" s="1"/>
  <c r="BJ23" i="14" s="1"/>
  <c r="BJ80" i="14" s="1"/>
  <c r="BI10" i="14"/>
  <c r="BF10" i="14"/>
  <c r="BE10" i="14"/>
  <c r="BG10" i="14" s="1"/>
  <c r="BC10" i="14"/>
  <c r="BB10" i="14"/>
  <c r="BA10" i="14"/>
  <c r="AX10" i="14"/>
  <c r="AY10" i="14" s="1"/>
  <c r="AW10" i="14"/>
  <c r="AT10" i="14"/>
  <c r="BN10" i="14" s="1"/>
  <c r="BR10" i="14" s="1"/>
  <c r="AS10" i="14"/>
  <c r="AU10" i="14" s="1"/>
  <c r="AP10" i="14"/>
  <c r="AO10" i="14"/>
  <c r="AQ10" i="14" s="1"/>
  <c r="AJ10" i="14"/>
  <c r="AF10" i="14"/>
  <c r="BT10" i="14" s="1"/>
  <c r="BX10" i="14" s="1"/>
  <c r="AE10" i="14"/>
  <c r="AD10" i="14"/>
  <c r="AC10" i="14"/>
  <c r="Z10" i="14"/>
  <c r="AA10" i="14" s="1"/>
  <c r="Y10" i="14"/>
  <c r="V10" i="14"/>
  <c r="V13" i="14" s="1"/>
  <c r="V23" i="14" s="1"/>
  <c r="V80" i="14" s="1"/>
  <c r="U10" i="14"/>
  <c r="R10" i="14"/>
  <c r="Q10" i="14"/>
  <c r="S10" i="14" s="1"/>
  <c r="O10" i="14"/>
  <c r="N10" i="14"/>
  <c r="M10" i="14"/>
  <c r="J10" i="14"/>
  <c r="I10" i="14"/>
  <c r="BV9" i="14"/>
  <c r="BZ9" i="14" s="1"/>
  <c r="BN9" i="14"/>
  <c r="BR9" i="14" s="1"/>
  <c r="BL9" i="14"/>
  <c r="BP9" i="14" s="1"/>
  <c r="BJ9" i="14"/>
  <c r="BI9" i="14"/>
  <c r="BK9" i="14" s="1"/>
  <c r="BF9" i="14"/>
  <c r="BE9" i="14"/>
  <c r="BG9" i="14" s="1"/>
  <c r="BC9" i="14"/>
  <c r="BB9" i="14"/>
  <c r="BA9" i="14"/>
  <c r="AX9" i="14"/>
  <c r="AY9" i="14" s="1"/>
  <c r="AW9" i="14"/>
  <c r="AT9" i="14"/>
  <c r="AS9" i="14"/>
  <c r="AU9" i="14" s="1"/>
  <c r="AP9" i="14"/>
  <c r="AO9" i="14"/>
  <c r="AF9" i="14"/>
  <c r="AE9" i="14"/>
  <c r="AD9" i="14"/>
  <c r="AC9" i="14"/>
  <c r="AA9" i="14"/>
  <c r="Z9" i="14"/>
  <c r="Y9" i="14"/>
  <c r="V9" i="14"/>
  <c r="U9" i="14"/>
  <c r="W9" i="14" s="1"/>
  <c r="R9" i="14"/>
  <c r="Q9" i="14"/>
  <c r="S9" i="14" s="1"/>
  <c r="O9" i="14"/>
  <c r="N9" i="14"/>
  <c r="M9" i="14"/>
  <c r="J9" i="14"/>
  <c r="AH9" i="14" s="1"/>
  <c r="AL9" i="14" s="1"/>
  <c r="I9" i="14"/>
  <c r="BL8" i="14"/>
  <c r="BP8" i="14" s="1"/>
  <c r="BJ8" i="14"/>
  <c r="BI8" i="14"/>
  <c r="BK8" i="14" s="1"/>
  <c r="BF8" i="14"/>
  <c r="BE8" i="14"/>
  <c r="BG8" i="14" s="1"/>
  <c r="BC8" i="14"/>
  <c r="BB8" i="14"/>
  <c r="BA8" i="14"/>
  <c r="AX8" i="14"/>
  <c r="AY8" i="14" s="1"/>
  <c r="AW8" i="14"/>
  <c r="AU8" i="14"/>
  <c r="AT8" i="14"/>
  <c r="AS8" i="14"/>
  <c r="AP8" i="14"/>
  <c r="BN8" i="14" s="1"/>
  <c r="BR8" i="14" s="1"/>
  <c r="AO8" i="14"/>
  <c r="AJ8" i="14"/>
  <c r="AF8" i="14"/>
  <c r="BT8" i="14" s="1"/>
  <c r="BX8" i="14" s="1"/>
  <c r="AE8" i="14"/>
  <c r="AD8" i="14"/>
  <c r="AC8" i="14"/>
  <c r="Z8" i="14"/>
  <c r="AA8" i="14" s="1"/>
  <c r="Y8" i="14"/>
  <c r="V8" i="14"/>
  <c r="U8" i="14"/>
  <c r="W8" i="14" s="1"/>
  <c r="R8" i="14"/>
  <c r="Q8" i="14"/>
  <c r="N8" i="14"/>
  <c r="M8" i="14"/>
  <c r="J8" i="14"/>
  <c r="K8" i="14" s="1"/>
  <c r="I8" i="14"/>
  <c r="BL7" i="14"/>
  <c r="BL13" i="14" s="1"/>
  <c r="BL23" i="14" s="1"/>
  <c r="BL80" i="14" s="1"/>
  <c r="BJ7" i="14"/>
  <c r="BI7" i="14"/>
  <c r="BK7" i="14" s="1"/>
  <c r="BF7" i="14"/>
  <c r="BF13" i="14" s="1"/>
  <c r="BF23" i="14" s="1"/>
  <c r="BF80" i="14" s="1"/>
  <c r="BE7" i="14"/>
  <c r="BB7" i="14"/>
  <c r="BA7" i="14"/>
  <c r="AX7" i="14"/>
  <c r="AX13" i="14" s="1"/>
  <c r="AX23" i="14" s="1"/>
  <c r="AX80" i="14" s="1"/>
  <c r="AW7" i="14"/>
  <c r="AU7" i="14"/>
  <c r="AT7" i="14"/>
  <c r="AT13" i="14" s="1"/>
  <c r="AS7" i="14"/>
  <c r="AP7" i="14"/>
  <c r="BN7" i="14" s="1"/>
  <c r="AO7" i="14"/>
  <c r="AJ7" i="14"/>
  <c r="AF7" i="14"/>
  <c r="AE7" i="14"/>
  <c r="AD7" i="14"/>
  <c r="AC7" i="14"/>
  <c r="AC13" i="14" s="1"/>
  <c r="AC23" i="14" s="1"/>
  <c r="Z7" i="14"/>
  <c r="AA7" i="14" s="1"/>
  <c r="Y7" i="14"/>
  <c r="V7" i="14"/>
  <c r="U7" i="14"/>
  <c r="W7" i="14" s="1"/>
  <c r="R7" i="14"/>
  <c r="R13" i="14" s="1"/>
  <c r="R23" i="14" s="1"/>
  <c r="R80" i="14" s="1"/>
  <c r="Q7" i="14"/>
  <c r="N7" i="14"/>
  <c r="M7" i="14"/>
  <c r="K7" i="14"/>
  <c r="J7" i="14"/>
  <c r="I7" i="14"/>
  <c r="BI82" i="13"/>
  <c r="BK82" i="13" s="1"/>
  <c r="BG82" i="13"/>
  <c r="BE82" i="13"/>
  <c r="BA82" i="13"/>
  <c r="BC82" i="13" s="1"/>
  <c r="AY82" i="13"/>
  <c r="AW82" i="13"/>
  <c r="AS82" i="13"/>
  <c r="AU82" i="13" s="1"/>
  <c r="AQ82" i="13"/>
  <c r="AO82" i="13"/>
  <c r="AE82" i="13"/>
  <c r="AC82" i="13"/>
  <c r="AA82" i="13"/>
  <c r="Y82" i="13"/>
  <c r="W82" i="13"/>
  <c r="U82" i="13"/>
  <c r="S82" i="13"/>
  <c r="Q82" i="13"/>
  <c r="O82" i="13"/>
  <c r="M82" i="13"/>
  <c r="K82" i="13"/>
  <c r="I82" i="13"/>
  <c r="AG82" i="13" s="1"/>
  <c r="V81" i="13"/>
  <c r="BS76" i="13"/>
  <c r="BO76" i="13"/>
  <c r="BN76" i="13"/>
  <c r="BR76" i="13" s="1"/>
  <c r="BM76" i="13"/>
  <c r="BQ76" i="13" s="1"/>
  <c r="BL76" i="13"/>
  <c r="BT76" i="13" s="1"/>
  <c r="BX76" i="13" s="1"/>
  <c r="BK76" i="13"/>
  <c r="BG76" i="13"/>
  <c r="BC76" i="13"/>
  <c r="AY76" i="13"/>
  <c r="AU76" i="13"/>
  <c r="AQ76" i="13"/>
  <c r="AK76" i="13"/>
  <c r="AH76" i="13"/>
  <c r="AL76" i="13" s="1"/>
  <c r="AG76" i="13"/>
  <c r="AF76" i="13"/>
  <c r="AJ76" i="13" s="1"/>
  <c r="AE76" i="13"/>
  <c r="AA76" i="13"/>
  <c r="W76" i="13"/>
  <c r="S76" i="13"/>
  <c r="O76" i="13"/>
  <c r="K76" i="13"/>
  <c r="BH75" i="13"/>
  <c r="BH77" i="13" s="1"/>
  <c r="BD75" i="13"/>
  <c r="BD77" i="13" s="1"/>
  <c r="AZ75" i="13"/>
  <c r="AZ77" i="13" s="1"/>
  <c r="AV75" i="13"/>
  <c r="AV77" i="13" s="1"/>
  <c r="AR75" i="13"/>
  <c r="AR77" i="13" s="1"/>
  <c r="AN75" i="13"/>
  <c r="AN77" i="13" s="1"/>
  <c r="AB75" i="13"/>
  <c r="AB77" i="13" s="1"/>
  <c r="X75" i="13"/>
  <c r="X77" i="13" s="1"/>
  <c r="T75" i="13"/>
  <c r="T77" i="13" s="1"/>
  <c r="P75" i="13"/>
  <c r="P77" i="13" s="1"/>
  <c r="L75" i="13"/>
  <c r="L77" i="13" s="1"/>
  <c r="H75" i="13"/>
  <c r="H77" i="13" s="1"/>
  <c r="BH73" i="13"/>
  <c r="BH81" i="13" s="1"/>
  <c r="BD73" i="13"/>
  <c r="BD81" i="13" s="1"/>
  <c r="AZ73" i="13"/>
  <c r="AZ81" i="13" s="1"/>
  <c r="AV73" i="13"/>
  <c r="AV81" i="13" s="1"/>
  <c r="AR73" i="13"/>
  <c r="AR81" i="13" s="1"/>
  <c r="AN73" i="13"/>
  <c r="AN81" i="13" s="1"/>
  <c r="AB73" i="13"/>
  <c r="AB81" i="13" s="1"/>
  <c r="X73" i="13"/>
  <c r="X81" i="13" s="1"/>
  <c r="W73" i="13"/>
  <c r="T73" i="13"/>
  <c r="T81" i="13" s="1"/>
  <c r="P73" i="13"/>
  <c r="P81" i="13" s="1"/>
  <c r="L73" i="13"/>
  <c r="L81" i="13" s="1"/>
  <c r="H73" i="13"/>
  <c r="H81" i="13" s="1"/>
  <c r="BL72" i="13"/>
  <c r="BT72" i="13" s="1"/>
  <c r="BX72" i="13" s="1"/>
  <c r="BK72" i="13"/>
  <c r="BJ72" i="13"/>
  <c r="BI72" i="13"/>
  <c r="BF72" i="13"/>
  <c r="BG72" i="13" s="1"/>
  <c r="BE72" i="13"/>
  <c r="BB72" i="13"/>
  <c r="BA72" i="13"/>
  <c r="BC72" i="13" s="1"/>
  <c r="AX72" i="13"/>
  <c r="AW72" i="13"/>
  <c r="AY72" i="13" s="1"/>
  <c r="AU72" i="13"/>
  <c r="AT72" i="13"/>
  <c r="AS72" i="13"/>
  <c r="AP72" i="13"/>
  <c r="AO72" i="13"/>
  <c r="AF72" i="13"/>
  <c r="AJ72" i="13" s="1"/>
  <c r="AD72" i="13"/>
  <c r="AC72" i="13"/>
  <c r="AE72" i="13" s="1"/>
  <c r="Z72" i="13"/>
  <c r="Y72" i="13"/>
  <c r="AA72" i="13" s="1"/>
  <c r="W72" i="13"/>
  <c r="V72" i="13"/>
  <c r="U72" i="13"/>
  <c r="R72" i="13"/>
  <c r="S72" i="13" s="1"/>
  <c r="Q72" i="13"/>
  <c r="N72" i="13"/>
  <c r="M72" i="13"/>
  <c r="O72" i="13" s="1"/>
  <c r="J72" i="13"/>
  <c r="I72" i="13"/>
  <c r="K72" i="13" s="1"/>
  <c r="BL71" i="13"/>
  <c r="BL73" i="13" s="1"/>
  <c r="BL81" i="13" s="1"/>
  <c r="BK71" i="13"/>
  <c r="BJ71" i="13"/>
  <c r="BJ73" i="13" s="1"/>
  <c r="BJ81" i="13" s="1"/>
  <c r="BI71" i="13"/>
  <c r="BI73" i="13" s="1"/>
  <c r="BI81" i="13" s="1"/>
  <c r="BF71" i="13"/>
  <c r="BE71" i="13"/>
  <c r="BE73" i="13" s="1"/>
  <c r="BE81" i="13" s="1"/>
  <c r="BB71" i="13"/>
  <c r="BB73" i="13" s="1"/>
  <c r="BB81" i="13" s="1"/>
  <c r="BA71" i="13"/>
  <c r="AX71" i="13"/>
  <c r="AX73" i="13" s="1"/>
  <c r="AX81" i="13" s="1"/>
  <c r="AW71" i="13"/>
  <c r="AW73" i="13" s="1"/>
  <c r="AW81" i="13" s="1"/>
  <c r="AY81" i="13" s="1"/>
  <c r="AU71" i="13"/>
  <c r="AT71" i="13"/>
  <c r="AT73" i="13" s="1"/>
  <c r="AT81" i="13" s="1"/>
  <c r="AS71" i="13"/>
  <c r="AS73" i="13" s="1"/>
  <c r="AS81" i="13" s="1"/>
  <c r="AU81" i="13" s="1"/>
  <c r="AP71" i="13"/>
  <c r="AO71" i="13"/>
  <c r="AO73" i="13" s="1"/>
  <c r="AF71" i="13"/>
  <c r="AF73" i="13" s="1"/>
  <c r="AF81" i="13" s="1"/>
  <c r="AD71" i="13"/>
  <c r="AD73" i="13" s="1"/>
  <c r="AD81" i="13" s="1"/>
  <c r="AC71" i="13"/>
  <c r="Z71" i="13"/>
  <c r="Z73" i="13" s="1"/>
  <c r="Z81" i="13" s="1"/>
  <c r="Y71" i="13"/>
  <c r="Y73" i="13" s="1"/>
  <c r="Y81" i="13" s="1"/>
  <c r="AA81" i="13" s="1"/>
  <c r="W71" i="13"/>
  <c r="V71" i="13"/>
  <c r="V73" i="13" s="1"/>
  <c r="U71" i="13"/>
  <c r="U73" i="13" s="1"/>
  <c r="U81" i="13" s="1"/>
  <c r="R71" i="13"/>
  <c r="Q71" i="13"/>
  <c r="Q73" i="13" s="1"/>
  <c r="N71" i="13"/>
  <c r="M71" i="13"/>
  <c r="J71" i="13"/>
  <c r="J73" i="13" s="1"/>
  <c r="J81" i="13" s="1"/>
  <c r="I71" i="13"/>
  <c r="I73" i="13" s="1"/>
  <c r="BH69" i="13"/>
  <c r="BH78" i="13" s="1"/>
  <c r="BD69" i="13"/>
  <c r="BD78" i="13" s="1"/>
  <c r="AZ69" i="13"/>
  <c r="AZ78" i="13" s="1"/>
  <c r="AV69" i="13"/>
  <c r="AV78" i="13" s="1"/>
  <c r="AR69" i="13"/>
  <c r="AR78" i="13" s="1"/>
  <c r="AN69" i="13"/>
  <c r="AN78" i="13" s="1"/>
  <c r="AB69" i="13"/>
  <c r="AB78" i="13" s="1"/>
  <c r="X69" i="13"/>
  <c r="X78" i="13" s="1"/>
  <c r="T69" i="13"/>
  <c r="T78" i="13" s="1"/>
  <c r="P69" i="13"/>
  <c r="P78" i="13" s="1"/>
  <c r="L69" i="13"/>
  <c r="L78" i="13" s="1"/>
  <c r="H69" i="13"/>
  <c r="H78" i="13" s="1"/>
  <c r="BL68" i="13"/>
  <c r="BT68" i="13" s="1"/>
  <c r="BX68" i="13" s="1"/>
  <c r="BK68" i="13"/>
  <c r="BJ68" i="13"/>
  <c r="BI68" i="13"/>
  <c r="BF68" i="13"/>
  <c r="BG68" i="13" s="1"/>
  <c r="BE68" i="13"/>
  <c r="BB68" i="13"/>
  <c r="BA68" i="13"/>
  <c r="BC68" i="13" s="1"/>
  <c r="AX68" i="13"/>
  <c r="AW68" i="13"/>
  <c r="AY68" i="13" s="1"/>
  <c r="AU68" i="13"/>
  <c r="AT68" i="13"/>
  <c r="AS68" i="13"/>
  <c r="AP68" i="13"/>
  <c r="AO68" i="13"/>
  <c r="AF68" i="13"/>
  <c r="AJ68" i="13" s="1"/>
  <c r="AD68" i="13"/>
  <c r="AC68" i="13"/>
  <c r="AE68" i="13" s="1"/>
  <c r="Z68" i="13"/>
  <c r="Y68" i="13"/>
  <c r="AA68" i="13" s="1"/>
  <c r="W68" i="13"/>
  <c r="V68" i="13"/>
  <c r="U68" i="13"/>
  <c r="R68" i="13"/>
  <c r="S68" i="13" s="1"/>
  <c r="Q68" i="13"/>
  <c r="N68" i="13"/>
  <c r="AH68" i="13" s="1"/>
  <c r="M68" i="13"/>
  <c r="O68" i="13" s="1"/>
  <c r="J68" i="13"/>
  <c r="I68" i="13"/>
  <c r="K68" i="13" s="1"/>
  <c r="BL67" i="13"/>
  <c r="BT67" i="13" s="1"/>
  <c r="BX67" i="13" s="1"/>
  <c r="BK67" i="13"/>
  <c r="BJ67" i="13"/>
  <c r="BI67" i="13"/>
  <c r="BF67" i="13"/>
  <c r="BG67" i="13" s="1"/>
  <c r="BE67" i="13"/>
  <c r="BB67" i="13"/>
  <c r="BA67" i="13"/>
  <c r="BC67" i="13" s="1"/>
  <c r="AX67" i="13"/>
  <c r="AW67" i="13"/>
  <c r="AY67" i="13" s="1"/>
  <c r="AU67" i="13"/>
  <c r="AT67" i="13"/>
  <c r="AS67" i="13"/>
  <c r="AP67" i="13"/>
  <c r="AO67" i="13"/>
  <c r="AF67" i="13"/>
  <c r="AJ67" i="13" s="1"/>
  <c r="AD67" i="13"/>
  <c r="AC67" i="13"/>
  <c r="AE67" i="13" s="1"/>
  <c r="Z67" i="13"/>
  <c r="Y67" i="13"/>
  <c r="AA67" i="13" s="1"/>
  <c r="W67" i="13"/>
  <c r="V67" i="13"/>
  <c r="U67" i="13"/>
  <c r="R67" i="13"/>
  <c r="S67" i="13" s="1"/>
  <c r="Q67" i="13"/>
  <c r="N67" i="13"/>
  <c r="AH67" i="13" s="1"/>
  <c r="M67" i="13"/>
  <c r="O67" i="13" s="1"/>
  <c r="J67" i="13"/>
  <c r="I67" i="13"/>
  <c r="K67" i="13" s="1"/>
  <c r="BL66" i="13"/>
  <c r="BT66" i="13" s="1"/>
  <c r="BX66" i="13" s="1"/>
  <c r="BK66" i="13"/>
  <c r="BJ66" i="13"/>
  <c r="BI66" i="13"/>
  <c r="BF66" i="13"/>
  <c r="BG66" i="13" s="1"/>
  <c r="BE66" i="13"/>
  <c r="BB66" i="13"/>
  <c r="BA66" i="13"/>
  <c r="BC66" i="13" s="1"/>
  <c r="AX66" i="13"/>
  <c r="AW66" i="13"/>
  <c r="AY66" i="13" s="1"/>
  <c r="AU66" i="13"/>
  <c r="AT66" i="13"/>
  <c r="AS66" i="13"/>
  <c r="AP66" i="13"/>
  <c r="AO66" i="13"/>
  <c r="AF66" i="13"/>
  <c r="AJ66" i="13" s="1"/>
  <c r="AD66" i="13"/>
  <c r="AC66" i="13"/>
  <c r="AE66" i="13" s="1"/>
  <c r="Z66" i="13"/>
  <c r="Y66" i="13"/>
  <c r="AA66" i="13" s="1"/>
  <c r="W66" i="13"/>
  <c r="V66" i="13"/>
  <c r="U66" i="13"/>
  <c r="R66" i="13"/>
  <c r="S66" i="13" s="1"/>
  <c r="Q66" i="13"/>
  <c r="N66" i="13"/>
  <c r="M66" i="13"/>
  <c r="O66" i="13" s="1"/>
  <c r="J66" i="13"/>
  <c r="I66" i="13"/>
  <c r="K66" i="13" s="1"/>
  <c r="BL65" i="13"/>
  <c r="BT65" i="13" s="1"/>
  <c r="BX65" i="13" s="1"/>
  <c r="BK65" i="13"/>
  <c r="BJ65" i="13"/>
  <c r="BI65" i="13"/>
  <c r="BF65" i="13"/>
  <c r="BG65" i="13" s="1"/>
  <c r="BE65" i="13"/>
  <c r="BB65" i="13"/>
  <c r="BA65" i="13"/>
  <c r="BC65" i="13" s="1"/>
  <c r="AX65" i="13"/>
  <c r="AW65" i="13"/>
  <c r="AY65" i="13" s="1"/>
  <c r="AU65" i="13"/>
  <c r="AT65" i="13"/>
  <c r="AS65" i="13"/>
  <c r="AP65" i="13"/>
  <c r="AQ65" i="13" s="1"/>
  <c r="AO65" i="13"/>
  <c r="BM65" i="13" s="1"/>
  <c r="BQ65" i="13" s="1"/>
  <c r="AF65" i="13"/>
  <c r="AJ65" i="13" s="1"/>
  <c r="AD65" i="13"/>
  <c r="AC65" i="13"/>
  <c r="AE65" i="13" s="1"/>
  <c r="Z65" i="13"/>
  <c r="Y65" i="13"/>
  <c r="AA65" i="13" s="1"/>
  <c r="W65" i="13"/>
  <c r="V65" i="13"/>
  <c r="U65" i="13"/>
  <c r="S65" i="13"/>
  <c r="R65" i="13"/>
  <c r="Q65" i="13"/>
  <c r="N65" i="13"/>
  <c r="AH65" i="13" s="1"/>
  <c r="M65" i="13"/>
  <c r="J65" i="13"/>
  <c r="I65" i="13"/>
  <c r="K65" i="13" s="1"/>
  <c r="BP64" i="13"/>
  <c r="BL64" i="13"/>
  <c r="BT64" i="13" s="1"/>
  <c r="BX64" i="13" s="1"/>
  <c r="BK64" i="13"/>
  <c r="BJ64" i="13"/>
  <c r="BI64" i="13"/>
  <c r="BF64" i="13"/>
  <c r="BG64" i="13" s="1"/>
  <c r="BE64" i="13"/>
  <c r="BB64" i="13"/>
  <c r="BA64" i="13"/>
  <c r="BC64" i="13" s="1"/>
  <c r="AX64" i="13"/>
  <c r="AW64" i="13"/>
  <c r="AY64" i="13" s="1"/>
  <c r="AU64" i="13"/>
  <c r="AT64" i="13"/>
  <c r="AS64" i="13"/>
  <c r="AQ64" i="13"/>
  <c r="AP64" i="13"/>
  <c r="AO64" i="13"/>
  <c r="AF64" i="13"/>
  <c r="AJ64" i="13" s="1"/>
  <c r="AD64" i="13"/>
  <c r="AC64" i="13"/>
  <c r="Z64" i="13"/>
  <c r="Y64" i="13"/>
  <c r="AA64" i="13" s="1"/>
  <c r="W64" i="13"/>
  <c r="V64" i="13"/>
  <c r="U64" i="13"/>
  <c r="R64" i="13"/>
  <c r="S64" i="13" s="1"/>
  <c r="Q64" i="13"/>
  <c r="N64" i="13"/>
  <c r="M64" i="13"/>
  <c r="O64" i="13" s="1"/>
  <c r="J64" i="13"/>
  <c r="I64" i="13"/>
  <c r="K64" i="13" s="1"/>
  <c r="BP63" i="13"/>
  <c r="BL63" i="13"/>
  <c r="BK63" i="13"/>
  <c r="BJ63" i="13"/>
  <c r="BI63" i="13"/>
  <c r="BG63" i="13"/>
  <c r="BF63" i="13"/>
  <c r="BE63" i="13"/>
  <c r="BB63" i="13"/>
  <c r="BA63" i="13"/>
  <c r="AX63" i="13"/>
  <c r="AW63" i="13"/>
  <c r="AY63" i="13" s="1"/>
  <c r="AU63" i="13"/>
  <c r="AT63" i="13"/>
  <c r="AS63" i="13"/>
  <c r="AP63" i="13"/>
  <c r="AO63" i="13"/>
  <c r="AH63" i="13"/>
  <c r="AF63" i="13"/>
  <c r="AJ63" i="13" s="1"/>
  <c r="AD63" i="13"/>
  <c r="AC63" i="13"/>
  <c r="AE63" i="13" s="1"/>
  <c r="Z63" i="13"/>
  <c r="Y63" i="13"/>
  <c r="AA63" i="13" s="1"/>
  <c r="W63" i="13"/>
  <c r="V63" i="13"/>
  <c r="U63" i="13"/>
  <c r="R63" i="13"/>
  <c r="S63" i="13" s="1"/>
  <c r="Q63" i="13"/>
  <c r="N63" i="13"/>
  <c r="M63" i="13"/>
  <c r="O63" i="13" s="1"/>
  <c r="K63" i="13"/>
  <c r="J63" i="13"/>
  <c r="I63" i="13"/>
  <c r="BT62" i="13"/>
  <c r="BX62" i="13" s="1"/>
  <c r="BP62" i="13"/>
  <c r="BL62" i="13"/>
  <c r="BJ62" i="13"/>
  <c r="BK62" i="13" s="1"/>
  <c r="BI62" i="13"/>
  <c r="BF62" i="13"/>
  <c r="BE62" i="13"/>
  <c r="BG62" i="13" s="1"/>
  <c r="BB62" i="13"/>
  <c r="BA62" i="13"/>
  <c r="AY62" i="13"/>
  <c r="AX62" i="13"/>
  <c r="AW62" i="13"/>
  <c r="AT62" i="13"/>
  <c r="AU62" i="13" s="1"/>
  <c r="AS62" i="13"/>
  <c r="AP62" i="13"/>
  <c r="BN62" i="13" s="1"/>
  <c r="BR62" i="13" s="1"/>
  <c r="AO62" i="13"/>
  <c r="AQ62" i="13" s="1"/>
  <c r="AF62" i="13"/>
  <c r="AJ62" i="13" s="1"/>
  <c r="AD62" i="13"/>
  <c r="AC62" i="13"/>
  <c r="AE62" i="13" s="1"/>
  <c r="AA62" i="13"/>
  <c r="Z62" i="13"/>
  <c r="Y62" i="13"/>
  <c r="V62" i="13"/>
  <c r="W62" i="13" s="1"/>
  <c r="U62" i="13"/>
  <c r="R62" i="13"/>
  <c r="Q62" i="13"/>
  <c r="S62" i="13" s="1"/>
  <c r="N62" i="13"/>
  <c r="M62" i="13"/>
  <c r="K62" i="13"/>
  <c r="J62" i="13"/>
  <c r="I62" i="13"/>
  <c r="BN61" i="13"/>
  <c r="BR61" i="13" s="1"/>
  <c r="BL61" i="13"/>
  <c r="BP61" i="13" s="1"/>
  <c r="BJ61" i="13"/>
  <c r="BK61" i="13" s="1"/>
  <c r="BI61" i="13"/>
  <c r="BF61" i="13"/>
  <c r="BE61" i="13"/>
  <c r="BG61" i="13" s="1"/>
  <c r="BB61" i="13"/>
  <c r="BA61" i="13"/>
  <c r="AX61" i="13"/>
  <c r="AW61" i="13"/>
  <c r="AY61" i="13" s="1"/>
  <c r="AU61" i="13"/>
  <c r="AT61" i="13"/>
  <c r="AS61" i="13"/>
  <c r="AQ61" i="13"/>
  <c r="AP61" i="13"/>
  <c r="AO61" i="13"/>
  <c r="AF61" i="13"/>
  <c r="AD61" i="13"/>
  <c r="AC61" i="13"/>
  <c r="AA61" i="13"/>
  <c r="Z61" i="13"/>
  <c r="Y61" i="13"/>
  <c r="V61" i="13"/>
  <c r="W61" i="13" s="1"/>
  <c r="U61" i="13"/>
  <c r="R61" i="13"/>
  <c r="Q61" i="13"/>
  <c r="S61" i="13" s="1"/>
  <c r="N61" i="13"/>
  <c r="AH61" i="13" s="1"/>
  <c r="M61" i="13"/>
  <c r="J61" i="13"/>
  <c r="I61" i="13"/>
  <c r="BL60" i="13"/>
  <c r="BP60" i="13" s="1"/>
  <c r="BK60" i="13"/>
  <c r="BJ60" i="13"/>
  <c r="BI60" i="13"/>
  <c r="BG60" i="13"/>
  <c r="BF60" i="13"/>
  <c r="BE60" i="13"/>
  <c r="BB60" i="13"/>
  <c r="BA60" i="13"/>
  <c r="BC60" i="13" s="1"/>
  <c r="AX60" i="13"/>
  <c r="AW60" i="13"/>
  <c r="AY60" i="13" s="1"/>
  <c r="AU60" i="13"/>
  <c r="AT60" i="13"/>
  <c r="AS60" i="13"/>
  <c r="AP60" i="13"/>
  <c r="AO60" i="13"/>
  <c r="AJ60" i="13"/>
  <c r="AF60" i="13"/>
  <c r="AD60" i="13"/>
  <c r="AC60" i="13"/>
  <c r="Z60" i="13"/>
  <c r="Y60" i="13"/>
  <c r="AA60" i="13" s="1"/>
  <c r="W60" i="13"/>
  <c r="V60" i="13"/>
  <c r="U60" i="13"/>
  <c r="S60" i="13"/>
  <c r="R60" i="13"/>
  <c r="Q60" i="13"/>
  <c r="N60" i="13"/>
  <c r="AH60" i="13" s="1"/>
  <c r="M60" i="13"/>
  <c r="O60" i="13" s="1"/>
  <c r="J60" i="13"/>
  <c r="I60" i="13"/>
  <c r="AG60" i="13" s="1"/>
  <c r="BP59" i="13"/>
  <c r="BL59" i="13"/>
  <c r="BT59" i="13" s="1"/>
  <c r="BX59" i="13" s="1"/>
  <c r="BK59" i="13"/>
  <c r="BJ59" i="13"/>
  <c r="BI59" i="13"/>
  <c r="BF59" i="13"/>
  <c r="BG59" i="13" s="1"/>
  <c r="BE59" i="13"/>
  <c r="BB59" i="13"/>
  <c r="BA59" i="13"/>
  <c r="BC59" i="13" s="1"/>
  <c r="AY59" i="13"/>
  <c r="AX59" i="13"/>
  <c r="AW59" i="13"/>
  <c r="AT59" i="13"/>
  <c r="AU59" i="13" s="1"/>
  <c r="AS59" i="13"/>
  <c r="AP59" i="13"/>
  <c r="BN59" i="13" s="1"/>
  <c r="BR59" i="13" s="1"/>
  <c r="AO59" i="13"/>
  <c r="AJ59" i="13"/>
  <c r="AF59" i="13"/>
  <c r="AD59" i="13"/>
  <c r="AC59" i="13"/>
  <c r="AE59" i="13" s="1"/>
  <c r="Z59" i="13"/>
  <c r="Y59" i="13"/>
  <c r="AA59" i="13" s="1"/>
  <c r="W59" i="13"/>
  <c r="V59" i="13"/>
  <c r="U59" i="13"/>
  <c r="R59" i="13"/>
  <c r="Q59" i="13"/>
  <c r="N59" i="13"/>
  <c r="M59" i="13"/>
  <c r="O59" i="13" s="1"/>
  <c r="K59" i="13"/>
  <c r="J59" i="13"/>
  <c r="I59" i="13"/>
  <c r="BT58" i="13"/>
  <c r="BX58" i="13" s="1"/>
  <c r="BP58" i="13"/>
  <c r="BL58" i="13"/>
  <c r="BJ58" i="13"/>
  <c r="BK58" i="13" s="1"/>
  <c r="BI58" i="13"/>
  <c r="BF58" i="13"/>
  <c r="BE58" i="13"/>
  <c r="BG58" i="13" s="1"/>
  <c r="BB58" i="13"/>
  <c r="BA58" i="13"/>
  <c r="AY58" i="13"/>
  <c r="AX58" i="13"/>
  <c r="AW58" i="13"/>
  <c r="AT58" i="13"/>
  <c r="AU58" i="13" s="1"/>
  <c r="AS58" i="13"/>
  <c r="AP58" i="13"/>
  <c r="AO58" i="13"/>
  <c r="AQ58" i="13" s="1"/>
  <c r="AF58" i="13"/>
  <c r="AJ58" i="13" s="1"/>
  <c r="AD58" i="13"/>
  <c r="AC58" i="13"/>
  <c r="AE58" i="13" s="1"/>
  <c r="AA58" i="13"/>
  <c r="Z58" i="13"/>
  <c r="Y58" i="13"/>
  <c r="V58" i="13"/>
  <c r="W58" i="13" s="1"/>
  <c r="U58" i="13"/>
  <c r="R58" i="13"/>
  <c r="AH58" i="13" s="1"/>
  <c r="AL58" i="13" s="1"/>
  <c r="Q58" i="13"/>
  <c r="N58" i="13"/>
  <c r="M58" i="13"/>
  <c r="K58" i="13"/>
  <c r="J58" i="13"/>
  <c r="I58" i="13"/>
  <c r="BN57" i="13"/>
  <c r="BR57" i="13" s="1"/>
  <c r="BL57" i="13"/>
  <c r="BP57" i="13" s="1"/>
  <c r="BJ57" i="13"/>
  <c r="BK57" i="13" s="1"/>
  <c r="BI57" i="13"/>
  <c r="BF57" i="13"/>
  <c r="BE57" i="13"/>
  <c r="BG57" i="13" s="1"/>
  <c r="BB57" i="13"/>
  <c r="BA57" i="13"/>
  <c r="BC57" i="13" s="1"/>
  <c r="AY57" i="13"/>
  <c r="AX57" i="13"/>
  <c r="AW57" i="13"/>
  <c r="AT57" i="13"/>
  <c r="AU57" i="13" s="1"/>
  <c r="AS57" i="13"/>
  <c r="AP57" i="13"/>
  <c r="AO57" i="13"/>
  <c r="AF57" i="13"/>
  <c r="AD57" i="13"/>
  <c r="AC57" i="13"/>
  <c r="AE57" i="13" s="1"/>
  <c r="AA57" i="13"/>
  <c r="Z57" i="13"/>
  <c r="Y57" i="13"/>
  <c r="V57" i="13"/>
  <c r="W57" i="13" s="1"/>
  <c r="U57" i="13"/>
  <c r="R57" i="13"/>
  <c r="Q57" i="13"/>
  <c r="S57" i="13" s="1"/>
  <c r="N57" i="13"/>
  <c r="M57" i="13"/>
  <c r="AG57" i="13" s="1"/>
  <c r="K57" i="13"/>
  <c r="J57" i="13"/>
  <c r="I57" i="13"/>
  <c r="BL56" i="13"/>
  <c r="BP56" i="13" s="1"/>
  <c r="BJ56" i="13"/>
  <c r="BI56" i="13"/>
  <c r="BF56" i="13"/>
  <c r="BE56" i="13"/>
  <c r="BG56" i="13" s="1"/>
  <c r="BB56" i="13"/>
  <c r="BA56" i="13"/>
  <c r="BC56" i="13" s="1"/>
  <c r="AY56" i="13"/>
  <c r="AX56" i="13"/>
  <c r="AW56" i="13"/>
  <c r="AT56" i="13"/>
  <c r="AU56" i="13" s="1"/>
  <c r="AS56" i="13"/>
  <c r="AP56" i="13"/>
  <c r="AO56" i="13"/>
  <c r="AF56" i="13"/>
  <c r="BT56" i="13" s="1"/>
  <c r="BX56" i="13" s="1"/>
  <c r="AD56" i="13"/>
  <c r="AC56" i="13"/>
  <c r="AE56" i="13" s="1"/>
  <c r="AA56" i="13"/>
  <c r="Z56" i="13"/>
  <c r="Y56" i="13"/>
  <c r="V56" i="13"/>
  <c r="W56" i="13" s="1"/>
  <c r="U56" i="13"/>
  <c r="R56" i="13"/>
  <c r="Q56" i="13"/>
  <c r="S56" i="13" s="1"/>
  <c r="N56" i="13"/>
  <c r="M56" i="13"/>
  <c r="K56" i="13"/>
  <c r="J56" i="13"/>
  <c r="I56" i="13"/>
  <c r="BN55" i="13"/>
  <c r="BR55" i="13" s="1"/>
  <c r="BL55" i="13"/>
  <c r="BP55" i="13" s="1"/>
  <c r="BJ55" i="13"/>
  <c r="BK55" i="13" s="1"/>
  <c r="BI55" i="13"/>
  <c r="BF55" i="13"/>
  <c r="BE55" i="13"/>
  <c r="BG55" i="13" s="1"/>
  <c r="BB55" i="13"/>
  <c r="BA55" i="13"/>
  <c r="BC55" i="13" s="1"/>
  <c r="AY55" i="13"/>
  <c r="AX55" i="13"/>
  <c r="AW55" i="13"/>
  <c r="AT55" i="13"/>
  <c r="AU55" i="13" s="1"/>
  <c r="AS55" i="13"/>
  <c r="AP55" i="13"/>
  <c r="AO55" i="13"/>
  <c r="AF55" i="13"/>
  <c r="AD55" i="13"/>
  <c r="AC55" i="13"/>
  <c r="AE55" i="13" s="1"/>
  <c r="AA55" i="13"/>
  <c r="Z55" i="13"/>
  <c r="Y55" i="13"/>
  <c r="V55" i="13"/>
  <c r="W55" i="13" s="1"/>
  <c r="U55" i="13"/>
  <c r="R55" i="13"/>
  <c r="Q55" i="13"/>
  <c r="S55" i="13" s="1"/>
  <c r="N55" i="13"/>
  <c r="M55" i="13"/>
  <c r="AG55" i="13" s="1"/>
  <c r="K55" i="13"/>
  <c r="J55" i="13"/>
  <c r="I55" i="13"/>
  <c r="BL54" i="13"/>
  <c r="BP54" i="13" s="1"/>
  <c r="BJ54" i="13"/>
  <c r="BI54" i="13"/>
  <c r="BF54" i="13"/>
  <c r="BE54" i="13"/>
  <c r="BG54" i="13" s="1"/>
  <c r="BB54" i="13"/>
  <c r="BA54" i="13"/>
  <c r="BC54" i="13" s="1"/>
  <c r="AY54" i="13"/>
  <c r="AX54" i="13"/>
  <c r="AW54" i="13"/>
  <c r="AT54" i="13"/>
  <c r="AU54" i="13" s="1"/>
  <c r="AS54" i="13"/>
  <c r="AP54" i="13"/>
  <c r="AO54" i="13"/>
  <c r="AF54" i="13"/>
  <c r="BT54" i="13" s="1"/>
  <c r="BX54" i="13" s="1"/>
  <c r="AD54" i="13"/>
  <c r="AC54" i="13"/>
  <c r="AE54" i="13" s="1"/>
  <c r="AA54" i="13"/>
  <c r="Z54" i="13"/>
  <c r="Y54" i="13"/>
  <c r="V54" i="13"/>
  <c r="W54" i="13" s="1"/>
  <c r="U54" i="13"/>
  <c r="R54" i="13"/>
  <c r="Q54" i="13"/>
  <c r="S54" i="13" s="1"/>
  <c r="N54" i="13"/>
  <c r="M54" i="13"/>
  <c r="K54" i="13"/>
  <c r="J54" i="13"/>
  <c r="I54" i="13"/>
  <c r="BN53" i="13"/>
  <c r="BR53" i="13" s="1"/>
  <c r="BL53" i="13"/>
  <c r="BP53" i="13" s="1"/>
  <c r="BJ53" i="13"/>
  <c r="BK53" i="13" s="1"/>
  <c r="BI53" i="13"/>
  <c r="BF53" i="13"/>
  <c r="BE53" i="13"/>
  <c r="BG53" i="13" s="1"/>
  <c r="BB53" i="13"/>
  <c r="BA53" i="13"/>
  <c r="BC53" i="13" s="1"/>
  <c r="AY53" i="13"/>
  <c r="AX53" i="13"/>
  <c r="AW53" i="13"/>
  <c r="AT53" i="13"/>
  <c r="AU53" i="13" s="1"/>
  <c r="AS53" i="13"/>
  <c r="AP53" i="13"/>
  <c r="AO53" i="13"/>
  <c r="AF53" i="13"/>
  <c r="AD53" i="13"/>
  <c r="AC53" i="13"/>
  <c r="AE53" i="13" s="1"/>
  <c r="AA53" i="13"/>
  <c r="Z53" i="13"/>
  <c r="Y53" i="13"/>
  <c r="V53" i="13"/>
  <c r="W53" i="13" s="1"/>
  <c r="U53" i="13"/>
  <c r="R53" i="13"/>
  <c r="Q53" i="13"/>
  <c r="S53" i="13" s="1"/>
  <c r="N53" i="13"/>
  <c r="M53" i="13"/>
  <c r="AG53" i="13" s="1"/>
  <c r="K53" i="13"/>
  <c r="J53" i="13"/>
  <c r="I53" i="13"/>
  <c r="BL52" i="13"/>
  <c r="BP52" i="13" s="1"/>
  <c r="BJ52" i="13"/>
  <c r="BI52" i="13"/>
  <c r="BF52" i="13"/>
  <c r="BE52" i="13"/>
  <c r="BG52" i="13" s="1"/>
  <c r="BB52" i="13"/>
  <c r="BA52" i="13"/>
  <c r="BC52" i="13" s="1"/>
  <c r="AY52" i="13"/>
  <c r="AX52" i="13"/>
  <c r="AW52" i="13"/>
  <c r="AT52" i="13"/>
  <c r="AU52" i="13" s="1"/>
  <c r="AS52" i="13"/>
  <c r="AP52" i="13"/>
  <c r="AO52" i="13"/>
  <c r="AF52" i="13"/>
  <c r="BT52" i="13" s="1"/>
  <c r="BX52" i="13" s="1"/>
  <c r="AD52" i="13"/>
  <c r="AC52" i="13"/>
  <c r="AE52" i="13" s="1"/>
  <c r="AA52" i="13"/>
  <c r="Z52" i="13"/>
  <c r="Y52" i="13"/>
  <c r="V52" i="13"/>
  <c r="W52" i="13" s="1"/>
  <c r="U52" i="13"/>
  <c r="R52" i="13"/>
  <c r="Q52" i="13"/>
  <c r="S52" i="13" s="1"/>
  <c r="N52" i="13"/>
  <c r="M52" i="13"/>
  <c r="K52" i="13"/>
  <c r="J52" i="13"/>
  <c r="I52" i="13"/>
  <c r="BN51" i="13"/>
  <c r="BR51" i="13" s="1"/>
  <c r="BL51" i="13"/>
  <c r="BP51" i="13" s="1"/>
  <c r="BJ51" i="13"/>
  <c r="BK51" i="13" s="1"/>
  <c r="BI51" i="13"/>
  <c r="BF51" i="13"/>
  <c r="BE51" i="13"/>
  <c r="BG51" i="13" s="1"/>
  <c r="BB51" i="13"/>
  <c r="BA51" i="13"/>
  <c r="BC51" i="13" s="1"/>
  <c r="AY51" i="13"/>
  <c r="AX51" i="13"/>
  <c r="AW51" i="13"/>
  <c r="AT51" i="13"/>
  <c r="AU51" i="13" s="1"/>
  <c r="AS51" i="13"/>
  <c r="AP51" i="13"/>
  <c r="AO51" i="13"/>
  <c r="AF51" i="13"/>
  <c r="AD51" i="13"/>
  <c r="AC51" i="13"/>
  <c r="AE51" i="13" s="1"/>
  <c r="AA51" i="13"/>
  <c r="Z51" i="13"/>
  <c r="Y51" i="13"/>
  <c r="V51" i="13"/>
  <c r="W51" i="13" s="1"/>
  <c r="U51" i="13"/>
  <c r="R51" i="13"/>
  <c r="Q51" i="13"/>
  <c r="S51" i="13" s="1"/>
  <c r="N51" i="13"/>
  <c r="M51" i="13"/>
  <c r="AG51" i="13" s="1"/>
  <c r="K51" i="13"/>
  <c r="J51" i="13"/>
  <c r="I51" i="13"/>
  <c r="BL50" i="13"/>
  <c r="BP50" i="13" s="1"/>
  <c r="BJ50" i="13"/>
  <c r="BI50" i="13"/>
  <c r="BF50" i="13"/>
  <c r="BE50" i="13"/>
  <c r="BG50" i="13" s="1"/>
  <c r="BB50" i="13"/>
  <c r="BA50" i="13"/>
  <c r="BC50" i="13" s="1"/>
  <c r="AY50" i="13"/>
  <c r="AX50" i="13"/>
  <c r="AW50" i="13"/>
  <c r="AT50" i="13"/>
  <c r="AU50" i="13" s="1"/>
  <c r="AS50" i="13"/>
  <c r="AP50" i="13"/>
  <c r="AO50" i="13"/>
  <c r="AF50" i="13"/>
  <c r="BT50" i="13" s="1"/>
  <c r="BX50" i="13" s="1"/>
  <c r="AD50" i="13"/>
  <c r="AC50" i="13"/>
  <c r="AE50" i="13" s="1"/>
  <c r="AA50" i="13"/>
  <c r="Z50" i="13"/>
  <c r="Y50" i="13"/>
  <c r="V50" i="13"/>
  <c r="W50" i="13" s="1"/>
  <c r="U50" i="13"/>
  <c r="R50" i="13"/>
  <c r="Q50" i="13"/>
  <c r="S50" i="13" s="1"/>
  <c r="N50" i="13"/>
  <c r="M50" i="13"/>
  <c r="K50" i="13"/>
  <c r="J50" i="13"/>
  <c r="I50" i="13"/>
  <c r="BN49" i="13"/>
  <c r="BR49" i="13" s="1"/>
  <c r="BL49" i="13"/>
  <c r="BP49" i="13" s="1"/>
  <c r="BJ49" i="13"/>
  <c r="BK49" i="13" s="1"/>
  <c r="BI49" i="13"/>
  <c r="BF49" i="13"/>
  <c r="BE49" i="13"/>
  <c r="BG49" i="13" s="1"/>
  <c r="BB49" i="13"/>
  <c r="BA49" i="13"/>
  <c r="BC49" i="13" s="1"/>
  <c r="AY49" i="13"/>
  <c r="AX49" i="13"/>
  <c r="AW49" i="13"/>
  <c r="AT49" i="13"/>
  <c r="AU49" i="13" s="1"/>
  <c r="AS49" i="13"/>
  <c r="AP49" i="13"/>
  <c r="AO49" i="13"/>
  <c r="AF49" i="13"/>
  <c r="AD49" i="13"/>
  <c r="AC49" i="13"/>
  <c r="AE49" i="13" s="1"/>
  <c r="AA49" i="13"/>
  <c r="Z49" i="13"/>
  <c r="Y49" i="13"/>
  <c r="V49" i="13"/>
  <c r="W49" i="13" s="1"/>
  <c r="U49" i="13"/>
  <c r="R49" i="13"/>
  <c r="Q49" i="13"/>
  <c r="S49" i="13" s="1"/>
  <c r="N49" i="13"/>
  <c r="M49" i="13"/>
  <c r="AG49" i="13" s="1"/>
  <c r="K49" i="13"/>
  <c r="J49" i="13"/>
  <c r="I49" i="13"/>
  <c r="BL48" i="13"/>
  <c r="BP48" i="13" s="1"/>
  <c r="BJ48" i="13"/>
  <c r="BI48" i="13"/>
  <c r="BF48" i="13"/>
  <c r="BE48" i="13"/>
  <c r="BG48" i="13" s="1"/>
  <c r="BB48" i="13"/>
  <c r="BA48" i="13"/>
  <c r="BC48" i="13" s="1"/>
  <c r="AY48" i="13"/>
  <c r="AX48" i="13"/>
  <c r="AW48" i="13"/>
  <c r="AT48" i="13"/>
  <c r="AU48" i="13" s="1"/>
  <c r="AS48" i="13"/>
  <c r="AP48" i="13"/>
  <c r="AO48" i="13"/>
  <c r="AF48" i="13"/>
  <c r="BT48" i="13" s="1"/>
  <c r="BX48" i="13" s="1"/>
  <c r="AD48" i="13"/>
  <c r="AC48" i="13"/>
  <c r="AE48" i="13" s="1"/>
  <c r="AA48" i="13"/>
  <c r="Z48" i="13"/>
  <c r="Y48" i="13"/>
  <c r="V48" i="13"/>
  <c r="W48" i="13" s="1"/>
  <c r="U48" i="13"/>
  <c r="R48" i="13"/>
  <c r="Q48" i="13"/>
  <c r="S48" i="13" s="1"/>
  <c r="N48" i="13"/>
  <c r="M48" i="13"/>
  <c r="K48" i="13"/>
  <c r="J48" i="13"/>
  <c r="I48" i="13"/>
  <c r="BN47" i="13"/>
  <c r="BR47" i="13" s="1"/>
  <c r="BL47" i="13"/>
  <c r="BP47" i="13" s="1"/>
  <c r="BJ47" i="13"/>
  <c r="BK47" i="13" s="1"/>
  <c r="BI47" i="13"/>
  <c r="BF47" i="13"/>
  <c r="BE47" i="13"/>
  <c r="BG47" i="13" s="1"/>
  <c r="BB47" i="13"/>
  <c r="BA47" i="13"/>
  <c r="BC47" i="13" s="1"/>
  <c r="AY47" i="13"/>
  <c r="AX47" i="13"/>
  <c r="AW47" i="13"/>
  <c r="AT47" i="13"/>
  <c r="AU47" i="13" s="1"/>
  <c r="AS47" i="13"/>
  <c r="AP47" i="13"/>
  <c r="AO47" i="13"/>
  <c r="AF47" i="13"/>
  <c r="AD47" i="13"/>
  <c r="AC47" i="13"/>
  <c r="AE47" i="13" s="1"/>
  <c r="AA47" i="13"/>
  <c r="Z47" i="13"/>
  <c r="Y47" i="13"/>
  <c r="V47" i="13"/>
  <c r="W47" i="13" s="1"/>
  <c r="U47" i="13"/>
  <c r="R47" i="13"/>
  <c r="Q47" i="13"/>
  <c r="S47" i="13" s="1"/>
  <c r="N47" i="13"/>
  <c r="M47" i="13"/>
  <c r="AG47" i="13" s="1"/>
  <c r="K47" i="13"/>
  <c r="J47" i="13"/>
  <c r="I47" i="13"/>
  <c r="BL46" i="13"/>
  <c r="BP46" i="13" s="1"/>
  <c r="BJ46" i="13"/>
  <c r="BI46" i="13"/>
  <c r="BF46" i="13"/>
  <c r="BE46" i="13"/>
  <c r="BG46" i="13" s="1"/>
  <c r="BB46" i="13"/>
  <c r="BA46" i="13"/>
  <c r="BC46" i="13" s="1"/>
  <c r="AY46" i="13"/>
  <c r="AX46" i="13"/>
  <c r="AW46" i="13"/>
  <c r="AT46" i="13"/>
  <c r="AU46" i="13" s="1"/>
  <c r="AS46" i="13"/>
  <c r="AP46" i="13"/>
  <c r="AO46" i="13"/>
  <c r="AF46" i="13"/>
  <c r="BT46" i="13" s="1"/>
  <c r="BX46" i="13" s="1"/>
  <c r="AD46" i="13"/>
  <c r="AC46" i="13"/>
  <c r="AE46" i="13" s="1"/>
  <c r="AA46" i="13"/>
  <c r="Z46" i="13"/>
  <c r="Y46" i="13"/>
  <c r="V46" i="13"/>
  <c r="W46" i="13" s="1"/>
  <c r="U46" i="13"/>
  <c r="R46" i="13"/>
  <c r="Q46" i="13"/>
  <c r="S46" i="13" s="1"/>
  <c r="N46" i="13"/>
  <c r="M46" i="13"/>
  <c r="K46" i="13"/>
  <c r="J46" i="13"/>
  <c r="I46" i="13"/>
  <c r="BN45" i="13"/>
  <c r="BR45" i="13" s="1"/>
  <c r="BL45" i="13"/>
  <c r="BP45" i="13" s="1"/>
  <c r="BJ45" i="13"/>
  <c r="BK45" i="13" s="1"/>
  <c r="BI45" i="13"/>
  <c r="BF45" i="13"/>
  <c r="BE45" i="13"/>
  <c r="BG45" i="13" s="1"/>
  <c r="BB45" i="13"/>
  <c r="BA45" i="13"/>
  <c r="BC45" i="13" s="1"/>
  <c r="AY45" i="13"/>
  <c r="AX45" i="13"/>
  <c r="AW45" i="13"/>
  <c r="AT45" i="13"/>
  <c r="AU45" i="13" s="1"/>
  <c r="AS45" i="13"/>
  <c r="AP45" i="13"/>
  <c r="AO45" i="13"/>
  <c r="AF45" i="13"/>
  <c r="AD45" i="13"/>
  <c r="AC45" i="13"/>
  <c r="AE45" i="13" s="1"/>
  <c r="AA45" i="13"/>
  <c r="Z45" i="13"/>
  <c r="Y45" i="13"/>
  <c r="V45" i="13"/>
  <c r="W45" i="13" s="1"/>
  <c r="U45" i="13"/>
  <c r="R45" i="13"/>
  <c r="Q45" i="13"/>
  <c r="S45" i="13" s="1"/>
  <c r="N45" i="13"/>
  <c r="M45" i="13"/>
  <c r="AG45" i="13" s="1"/>
  <c r="K45" i="13"/>
  <c r="J45" i="13"/>
  <c r="I45" i="13"/>
  <c r="BL44" i="13"/>
  <c r="BP44" i="13" s="1"/>
  <c r="BJ44" i="13"/>
  <c r="BI44" i="13"/>
  <c r="BF44" i="13"/>
  <c r="BE44" i="13"/>
  <c r="BG44" i="13" s="1"/>
  <c r="BB44" i="13"/>
  <c r="BA44" i="13"/>
  <c r="BC44" i="13" s="1"/>
  <c r="AY44" i="13"/>
  <c r="AX44" i="13"/>
  <c r="AW44" i="13"/>
  <c r="AT44" i="13"/>
  <c r="AU44" i="13" s="1"/>
  <c r="AS44" i="13"/>
  <c r="AP44" i="13"/>
  <c r="AO44" i="13"/>
  <c r="AF44" i="13"/>
  <c r="BT44" i="13" s="1"/>
  <c r="BX44" i="13" s="1"/>
  <c r="AD44" i="13"/>
  <c r="AC44" i="13"/>
  <c r="AE44" i="13" s="1"/>
  <c r="AA44" i="13"/>
  <c r="Z44" i="13"/>
  <c r="Y44" i="13"/>
  <c r="V44" i="13"/>
  <c r="W44" i="13" s="1"/>
  <c r="U44" i="13"/>
  <c r="R44" i="13"/>
  <c r="Q44" i="13"/>
  <c r="S44" i="13" s="1"/>
  <c r="N44" i="13"/>
  <c r="M44" i="13"/>
  <c r="K44" i="13"/>
  <c r="J44" i="13"/>
  <c r="I44" i="13"/>
  <c r="BN43" i="13"/>
  <c r="BR43" i="13" s="1"/>
  <c r="BL43" i="13"/>
  <c r="BP43" i="13" s="1"/>
  <c r="BJ43" i="13"/>
  <c r="BK43" i="13" s="1"/>
  <c r="BI43" i="13"/>
  <c r="BF43" i="13"/>
  <c r="BE43" i="13"/>
  <c r="BG43" i="13" s="1"/>
  <c r="BB43" i="13"/>
  <c r="BA43" i="13"/>
  <c r="BC43" i="13" s="1"/>
  <c r="AY43" i="13"/>
  <c r="AX43" i="13"/>
  <c r="AW43" i="13"/>
  <c r="AT43" i="13"/>
  <c r="AU43" i="13" s="1"/>
  <c r="AS43" i="13"/>
  <c r="AP43" i="13"/>
  <c r="AO43" i="13"/>
  <c r="AF43" i="13"/>
  <c r="AD43" i="13"/>
  <c r="AC43" i="13"/>
  <c r="AE43" i="13" s="1"/>
  <c r="AA43" i="13"/>
  <c r="Z43" i="13"/>
  <c r="Y43" i="13"/>
  <c r="V43" i="13"/>
  <c r="W43" i="13" s="1"/>
  <c r="U43" i="13"/>
  <c r="R43" i="13"/>
  <c r="Q43" i="13"/>
  <c r="S43" i="13" s="1"/>
  <c r="N43" i="13"/>
  <c r="M43" i="13"/>
  <c r="AG43" i="13" s="1"/>
  <c r="K43" i="13"/>
  <c r="J43" i="13"/>
  <c r="I43" i="13"/>
  <c r="BL42" i="13"/>
  <c r="BP42" i="13" s="1"/>
  <c r="BJ42" i="13"/>
  <c r="BI42" i="13"/>
  <c r="BF42" i="13"/>
  <c r="BE42" i="13"/>
  <c r="BG42" i="13" s="1"/>
  <c r="BB42" i="13"/>
  <c r="BA42" i="13"/>
  <c r="BC42" i="13" s="1"/>
  <c r="AY42" i="13"/>
  <c r="AX42" i="13"/>
  <c r="AW42" i="13"/>
  <c r="AT42" i="13"/>
  <c r="AU42" i="13" s="1"/>
  <c r="AS42" i="13"/>
  <c r="AP42" i="13"/>
  <c r="AO42" i="13"/>
  <c r="AF42" i="13"/>
  <c r="BT42" i="13" s="1"/>
  <c r="BX42" i="13" s="1"/>
  <c r="AD42" i="13"/>
  <c r="AC42" i="13"/>
  <c r="AE42" i="13" s="1"/>
  <c r="AA42" i="13"/>
  <c r="Z42" i="13"/>
  <c r="Y42" i="13"/>
  <c r="V42" i="13"/>
  <c r="W42" i="13" s="1"/>
  <c r="U42" i="13"/>
  <c r="R42" i="13"/>
  <c r="Q42" i="13"/>
  <c r="S42" i="13" s="1"/>
  <c r="N42" i="13"/>
  <c r="M42" i="13"/>
  <c r="K42" i="13"/>
  <c r="J42" i="13"/>
  <c r="I42" i="13"/>
  <c r="BN41" i="13"/>
  <c r="BR41" i="13" s="1"/>
  <c r="BL41" i="13"/>
  <c r="BP41" i="13" s="1"/>
  <c r="BJ41" i="13"/>
  <c r="BK41" i="13" s="1"/>
  <c r="BI41" i="13"/>
  <c r="BF41" i="13"/>
  <c r="BE41" i="13"/>
  <c r="BG41" i="13" s="1"/>
  <c r="BB41" i="13"/>
  <c r="BA41" i="13"/>
  <c r="BC41" i="13" s="1"/>
  <c r="AY41" i="13"/>
  <c r="AX41" i="13"/>
  <c r="AW41" i="13"/>
  <c r="AT41" i="13"/>
  <c r="AU41" i="13" s="1"/>
  <c r="AS41" i="13"/>
  <c r="AP41" i="13"/>
  <c r="AO41" i="13"/>
  <c r="AF41" i="13"/>
  <c r="AD41" i="13"/>
  <c r="AC41" i="13"/>
  <c r="AE41" i="13" s="1"/>
  <c r="AA41" i="13"/>
  <c r="Z41" i="13"/>
  <c r="Y41" i="13"/>
  <c r="V41" i="13"/>
  <c r="W41" i="13" s="1"/>
  <c r="U41" i="13"/>
  <c r="R41" i="13"/>
  <c r="Q41" i="13"/>
  <c r="S41" i="13" s="1"/>
  <c r="N41" i="13"/>
  <c r="M41" i="13"/>
  <c r="AG41" i="13" s="1"/>
  <c r="K41" i="13"/>
  <c r="J41" i="13"/>
  <c r="I41" i="13"/>
  <c r="BL40" i="13"/>
  <c r="BP40" i="13" s="1"/>
  <c r="BJ40" i="13"/>
  <c r="BI40" i="13"/>
  <c r="BF40" i="13"/>
  <c r="BE40" i="13"/>
  <c r="BG40" i="13" s="1"/>
  <c r="BB40" i="13"/>
  <c r="BA40" i="13"/>
  <c r="BC40" i="13" s="1"/>
  <c r="AY40" i="13"/>
  <c r="AX40" i="13"/>
  <c r="AW40" i="13"/>
  <c r="AT40" i="13"/>
  <c r="AU40" i="13" s="1"/>
  <c r="AS40" i="13"/>
  <c r="AP40" i="13"/>
  <c r="AO40" i="13"/>
  <c r="AF40" i="13"/>
  <c r="BT40" i="13" s="1"/>
  <c r="BX40" i="13" s="1"/>
  <c r="AD40" i="13"/>
  <c r="AC40" i="13"/>
  <c r="AE40" i="13" s="1"/>
  <c r="AA40" i="13"/>
  <c r="Z40" i="13"/>
  <c r="Y40" i="13"/>
  <c r="V40" i="13"/>
  <c r="W40" i="13" s="1"/>
  <c r="U40" i="13"/>
  <c r="R40" i="13"/>
  <c r="Q40" i="13"/>
  <c r="S40" i="13" s="1"/>
  <c r="N40" i="13"/>
  <c r="M40" i="13"/>
  <c r="K40" i="13"/>
  <c r="J40" i="13"/>
  <c r="I40" i="13"/>
  <c r="BN39" i="13"/>
  <c r="BR39" i="13" s="1"/>
  <c r="BL39" i="13"/>
  <c r="BP39" i="13" s="1"/>
  <c r="BJ39" i="13"/>
  <c r="BK39" i="13" s="1"/>
  <c r="BI39" i="13"/>
  <c r="BF39" i="13"/>
  <c r="BE39" i="13"/>
  <c r="BG39" i="13" s="1"/>
  <c r="BB39" i="13"/>
  <c r="BA39" i="13"/>
  <c r="BC39" i="13" s="1"/>
  <c r="AY39" i="13"/>
  <c r="AX39" i="13"/>
  <c r="AW39" i="13"/>
  <c r="AT39" i="13"/>
  <c r="AU39" i="13" s="1"/>
  <c r="AS39" i="13"/>
  <c r="AP39" i="13"/>
  <c r="AO39" i="13"/>
  <c r="AF39" i="13"/>
  <c r="AD39" i="13"/>
  <c r="AC39" i="13"/>
  <c r="AE39" i="13" s="1"/>
  <c r="AA39" i="13"/>
  <c r="Z39" i="13"/>
  <c r="Y39" i="13"/>
  <c r="V39" i="13"/>
  <c r="W39" i="13" s="1"/>
  <c r="U39" i="13"/>
  <c r="R39" i="13"/>
  <c r="Q39" i="13"/>
  <c r="S39" i="13" s="1"/>
  <c r="N39" i="13"/>
  <c r="M39" i="13"/>
  <c r="AG39" i="13" s="1"/>
  <c r="K39" i="13"/>
  <c r="J39" i="13"/>
  <c r="I39" i="13"/>
  <c r="BL38" i="13"/>
  <c r="BP38" i="13" s="1"/>
  <c r="BJ38" i="13"/>
  <c r="BI38" i="13"/>
  <c r="BF38" i="13"/>
  <c r="BE38" i="13"/>
  <c r="BG38" i="13" s="1"/>
  <c r="BB38" i="13"/>
  <c r="BA38" i="13"/>
  <c r="BC38" i="13" s="1"/>
  <c r="AY38" i="13"/>
  <c r="AX38" i="13"/>
  <c r="AW38" i="13"/>
  <c r="AT38" i="13"/>
  <c r="AU38" i="13" s="1"/>
  <c r="AS38" i="13"/>
  <c r="AP38" i="13"/>
  <c r="AO38" i="13"/>
  <c r="AF38" i="13"/>
  <c r="BT38" i="13" s="1"/>
  <c r="BX38" i="13" s="1"/>
  <c r="AD38" i="13"/>
  <c r="AC38" i="13"/>
  <c r="AE38" i="13" s="1"/>
  <c r="AA38" i="13"/>
  <c r="Z38" i="13"/>
  <c r="Y38" i="13"/>
  <c r="V38" i="13"/>
  <c r="W38" i="13" s="1"/>
  <c r="U38" i="13"/>
  <c r="R38" i="13"/>
  <c r="Q38" i="13"/>
  <c r="S38" i="13" s="1"/>
  <c r="N38" i="13"/>
  <c r="M38" i="13"/>
  <c r="K38" i="13"/>
  <c r="J38" i="13"/>
  <c r="I38" i="13"/>
  <c r="BN37" i="13"/>
  <c r="BR37" i="13" s="1"/>
  <c r="BL37" i="13"/>
  <c r="BP37" i="13" s="1"/>
  <c r="BJ37" i="13"/>
  <c r="BK37" i="13" s="1"/>
  <c r="BI37" i="13"/>
  <c r="BF37" i="13"/>
  <c r="BE37" i="13"/>
  <c r="BG37" i="13" s="1"/>
  <c r="BB37" i="13"/>
  <c r="BA37" i="13"/>
  <c r="BC37" i="13" s="1"/>
  <c r="AY37" i="13"/>
  <c r="AX37" i="13"/>
  <c r="AW37" i="13"/>
  <c r="AT37" i="13"/>
  <c r="AU37" i="13" s="1"/>
  <c r="AS37" i="13"/>
  <c r="AP37" i="13"/>
  <c r="AO37" i="13"/>
  <c r="AF37" i="13"/>
  <c r="AD37" i="13"/>
  <c r="AC37" i="13"/>
  <c r="AE37" i="13" s="1"/>
  <c r="AA37" i="13"/>
  <c r="Z37" i="13"/>
  <c r="Y37" i="13"/>
  <c r="V37" i="13"/>
  <c r="W37" i="13" s="1"/>
  <c r="U37" i="13"/>
  <c r="R37" i="13"/>
  <c r="Q37" i="13"/>
  <c r="S37" i="13" s="1"/>
  <c r="N37" i="13"/>
  <c r="M37" i="13"/>
  <c r="AG37" i="13" s="1"/>
  <c r="K37" i="13"/>
  <c r="J37" i="13"/>
  <c r="AH37" i="13" s="1"/>
  <c r="AL37" i="13" s="1"/>
  <c r="I37" i="13"/>
  <c r="BL36" i="13"/>
  <c r="BP36" i="13" s="1"/>
  <c r="BJ36" i="13"/>
  <c r="BK36" i="13" s="1"/>
  <c r="BI36" i="13"/>
  <c r="BF36" i="13"/>
  <c r="BE36" i="13"/>
  <c r="BG36" i="13" s="1"/>
  <c r="BB36" i="13"/>
  <c r="BA36" i="13"/>
  <c r="BC36" i="13" s="1"/>
  <c r="AY36" i="13"/>
  <c r="AX36" i="13"/>
  <c r="AW36" i="13"/>
  <c r="AT36" i="13"/>
  <c r="AU36" i="13" s="1"/>
  <c r="AS36" i="13"/>
  <c r="AP36" i="13"/>
  <c r="AO36" i="13"/>
  <c r="AJ36" i="13"/>
  <c r="AF36" i="13"/>
  <c r="BT36" i="13" s="1"/>
  <c r="BX36" i="13" s="1"/>
  <c r="AD36" i="13"/>
  <c r="AC36" i="13"/>
  <c r="AE36" i="13" s="1"/>
  <c r="AA36" i="13"/>
  <c r="Z36" i="13"/>
  <c r="Y36" i="13"/>
  <c r="V36" i="13"/>
  <c r="W36" i="13" s="1"/>
  <c r="U36" i="13"/>
  <c r="R36" i="13"/>
  <c r="Q36" i="13"/>
  <c r="S36" i="13" s="1"/>
  <c r="N36" i="13"/>
  <c r="M36" i="13"/>
  <c r="K36" i="13"/>
  <c r="J36" i="13"/>
  <c r="I36" i="13"/>
  <c r="BN35" i="13"/>
  <c r="BR35" i="13" s="1"/>
  <c r="BL35" i="13"/>
  <c r="BP35" i="13" s="1"/>
  <c r="BJ35" i="13"/>
  <c r="BK35" i="13" s="1"/>
  <c r="BI35" i="13"/>
  <c r="BF35" i="13"/>
  <c r="BE35" i="13"/>
  <c r="BG35" i="13" s="1"/>
  <c r="BB35" i="13"/>
  <c r="BA35" i="13"/>
  <c r="BC35" i="13" s="1"/>
  <c r="AY35" i="13"/>
  <c r="AX35" i="13"/>
  <c r="AW35" i="13"/>
  <c r="AT35" i="13"/>
  <c r="AU35" i="13" s="1"/>
  <c r="AS35" i="13"/>
  <c r="AP35" i="13"/>
  <c r="AO35" i="13"/>
  <c r="AF35" i="13"/>
  <c r="AD35" i="13"/>
  <c r="AC35" i="13"/>
  <c r="AE35" i="13" s="1"/>
  <c r="AA35" i="13"/>
  <c r="Z35" i="13"/>
  <c r="Y35" i="13"/>
  <c r="V35" i="13"/>
  <c r="W35" i="13" s="1"/>
  <c r="U35" i="13"/>
  <c r="R35" i="13"/>
  <c r="Q35" i="13"/>
  <c r="S35" i="13" s="1"/>
  <c r="N35" i="13"/>
  <c r="M35" i="13"/>
  <c r="AG35" i="13" s="1"/>
  <c r="K35" i="13"/>
  <c r="J35" i="13"/>
  <c r="AH35" i="13" s="1"/>
  <c r="AL35" i="13" s="1"/>
  <c r="I35" i="13"/>
  <c r="BL34" i="13"/>
  <c r="BP34" i="13" s="1"/>
  <c r="BJ34" i="13"/>
  <c r="BK34" i="13" s="1"/>
  <c r="BI34" i="13"/>
  <c r="BF34" i="13"/>
  <c r="BE34" i="13"/>
  <c r="BG34" i="13" s="1"/>
  <c r="BB34" i="13"/>
  <c r="BA34" i="13"/>
  <c r="BC34" i="13" s="1"/>
  <c r="AY34" i="13"/>
  <c r="AX34" i="13"/>
  <c r="AW34" i="13"/>
  <c r="AT34" i="13"/>
  <c r="AU34" i="13" s="1"/>
  <c r="AS34" i="13"/>
  <c r="AP34" i="13"/>
  <c r="AO34" i="13"/>
  <c r="AJ34" i="13"/>
  <c r="AF34" i="13"/>
  <c r="BT34" i="13" s="1"/>
  <c r="BX34" i="13" s="1"/>
  <c r="AD34" i="13"/>
  <c r="AC34" i="13"/>
  <c r="AE34" i="13" s="1"/>
  <c r="AA34" i="13"/>
  <c r="Z34" i="13"/>
  <c r="Y34" i="13"/>
  <c r="V34" i="13"/>
  <c r="W34" i="13" s="1"/>
  <c r="U34" i="13"/>
  <c r="R34" i="13"/>
  <c r="Q34" i="13"/>
  <c r="S34" i="13" s="1"/>
  <c r="N34" i="13"/>
  <c r="M34" i="13"/>
  <c r="K34" i="13"/>
  <c r="J34" i="13"/>
  <c r="I34" i="13"/>
  <c r="BL33" i="13"/>
  <c r="BP33" i="13" s="1"/>
  <c r="BK33" i="13"/>
  <c r="BJ33" i="13"/>
  <c r="BI33" i="13"/>
  <c r="BF33" i="13"/>
  <c r="BE33" i="13"/>
  <c r="BB33" i="13"/>
  <c r="BA33" i="13"/>
  <c r="BC33" i="13" s="1"/>
  <c r="AY33" i="13"/>
  <c r="AX33" i="13"/>
  <c r="AW33" i="13"/>
  <c r="AT33" i="13"/>
  <c r="AS33" i="13"/>
  <c r="AP33" i="13"/>
  <c r="AO33" i="13"/>
  <c r="AF33" i="13"/>
  <c r="BT33" i="13" s="1"/>
  <c r="BX33" i="13" s="1"/>
  <c r="AD33" i="13"/>
  <c r="AC33" i="13"/>
  <c r="AE33" i="13" s="1"/>
  <c r="AA33" i="13"/>
  <c r="Z33" i="13"/>
  <c r="Y33" i="13"/>
  <c r="W33" i="13"/>
  <c r="V33" i="13"/>
  <c r="U33" i="13"/>
  <c r="R33" i="13"/>
  <c r="Q33" i="13"/>
  <c r="N33" i="13"/>
  <c r="M33" i="13"/>
  <c r="O33" i="13" s="1"/>
  <c r="K33" i="13"/>
  <c r="J33" i="13"/>
  <c r="I33" i="13"/>
  <c r="BR32" i="13"/>
  <c r="BL32" i="13"/>
  <c r="BP32" i="13" s="1"/>
  <c r="BK32" i="13"/>
  <c r="BJ32" i="13"/>
  <c r="BI32" i="13"/>
  <c r="BF32" i="13"/>
  <c r="BE32" i="13"/>
  <c r="BG32" i="13" s="1"/>
  <c r="BB32" i="13"/>
  <c r="BA32" i="13"/>
  <c r="BC32" i="13" s="1"/>
  <c r="AY32" i="13"/>
  <c r="AX32" i="13"/>
  <c r="AW32" i="13"/>
  <c r="AT32" i="13"/>
  <c r="AU32" i="13" s="1"/>
  <c r="AS32" i="13"/>
  <c r="AP32" i="13"/>
  <c r="BN32" i="13" s="1"/>
  <c r="AO32" i="13"/>
  <c r="AJ32" i="13"/>
  <c r="AF32" i="13"/>
  <c r="BT32" i="13" s="1"/>
  <c r="BX32" i="13" s="1"/>
  <c r="AD32" i="13"/>
  <c r="AC32" i="13"/>
  <c r="AE32" i="13" s="1"/>
  <c r="AA32" i="13"/>
  <c r="Z32" i="13"/>
  <c r="Y32" i="13"/>
  <c r="W32" i="13"/>
  <c r="V32" i="13"/>
  <c r="U32" i="13"/>
  <c r="R32" i="13"/>
  <c r="Q32" i="13"/>
  <c r="N32" i="13"/>
  <c r="M32" i="13"/>
  <c r="O32" i="13" s="1"/>
  <c r="K32" i="13"/>
  <c r="J32" i="13"/>
  <c r="AH32" i="13" s="1"/>
  <c r="I32" i="13"/>
  <c r="BL31" i="13"/>
  <c r="BP31" i="13" s="1"/>
  <c r="BJ31" i="13"/>
  <c r="BK31" i="13" s="1"/>
  <c r="BI31" i="13"/>
  <c r="BF31" i="13"/>
  <c r="BE31" i="13"/>
  <c r="BG31" i="13" s="1"/>
  <c r="BB31" i="13"/>
  <c r="BA31" i="13"/>
  <c r="BC31" i="13" s="1"/>
  <c r="AY31" i="13"/>
  <c r="AX31" i="13"/>
  <c r="AW31" i="13"/>
  <c r="AU31" i="13"/>
  <c r="AT31" i="13"/>
  <c r="AS31" i="13"/>
  <c r="AP31" i="13"/>
  <c r="BN31" i="13" s="1"/>
  <c r="BR31" i="13" s="1"/>
  <c r="AO31" i="13"/>
  <c r="AJ31" i="13"/>
  <c r="AG31" i="13"/>
  <c r="AF31" i="13"/>
  <c r="BT31" i="13" s="1"/>
  <c r="BX31" i="13" s="1"/>
  <c r="AD31" i="13"/>
  <c r="AC31" i="13"/>
  <c r="AE31" i="13" s="1"/>
  <c r="AA31" i="13"/>
  <c r="Z31" i="13"/>
  <c r="Y31" i="13"/>
  <c r="V31" i="13"/>
  <c r="W31" i="13" s="1"/>
  <c r="U31" i="13"/>
  <c r="R31" i="13"/>
  <c r="Q31" i="13"/>
  <c r="S31" i="13" s="1"/>
  <c r="N31" i="13"/>
  <c r="M31" i="13"/>
  <c r="O31" i="13" s="1"/>
  <c r="K31" i="13"/>
  <c r="J31" i="13"/>
  <c r="I31" i="13"/>
  <c r="BN30" i="13"/>
  <c r="BR30" i="13" s="1"/>
  <c r="BL30" i="13"/>
  <c r="BP30" i="13" s="1"/>
  <c r="BJ30" i="13"/>
  <c r="BK30" i="13" s="1"/>
  <c r="BI30" i="13"/>
  <c r="BF30" i="13"/>
  <c r="BE30" i="13"/>
  <c r="BB30" i="13"/>
  <c r="BA30" i="13"/>
  <c r="BC30" i="13" s="1"/>
  <c r="AY30" i="13"/>
  <c r="AX30" i="13"/>
  <c r="AW30" i="13"/>
  <c r="AU30" i="13"/>
  <c r="AT30" i="13"/>
  <c r="AS30" i="13"/>
  <c r="AP30" i="13"/>
  <c r="AO30" i="13"/>
  <c r="AF30" i="13"/>
  <c r="AD30" i="13"/>
  <c r="AC30" i="13"/>
  <c r="AE30" i="13" s="1"/>
  <c r="AA30" i="13"/>
  <c r="Z30" i="13"/>
  <c r="Y30" i="13"/>
  <c r="V30" i="13"/>
  <c r="W30" i="13" s="1"/>
  <c r="U30" i="13"/>
  <c r="R30" i="13"/>
  <c r="Q30" i="13"/>
  <c r="N30" i="13"/>
  <c r="M30" i="13"/>
  <c r="K30" i="13"/>
  <c r="J30" i="13"/>
  <c r="I30" i="13"/>
  <c r="BL29" i="13"/>
  <c r="BP29" i="13" s="1"/>
  <c r="BK29" i="13"/>
  <c r="BJ29" i="13"/>
  <c r="BI29" i="13"/>
  <c r="BF29" i="13"/>
  <c r="BE29" i="13"/>
  <c r="BB29" i="13"/>
  <c r="BA29" i="13"/>
  <c r="BC29" i="13" s="1"/>
  <c r="AY29" i="13"/>
  <c r="AX29" i="13"/>
  <c r="AW29" i="13"/>
  <c r="AT29" i="13"/>
  <c r="AS29" i="13"/>
  <c r="AP29" i="13"/>
  <c r="AO29" i="13"/>
  <c r="AF29" i="13"/>
  <c r="BT29" i="13" s="1"/>
  <c r="BX29" i="13" s="1"/>
  <c r="AD29" i="13"/>
  <c r="AC29" i="13"/>
  <c r="AE29" i="13" s="1"/>
  <c r="Z29" i="13"/>
  <c r="AA29" i="13" s="1"/>
  <c r="Y29" i="13"/>
  <c r="V29" i="13"/>
  <c r="U29" i="13"/>
  <c r="W29" i="13" s="1"/>
  <c r="R29" i="13"/>
  <c r="Q29" i="13"/>
  <c r="N29" i="13"/>
  <c r="M29" i="13"/>
  <c r="K29" i="13"/>
  <c r="J29" i="13"/>
  <c r="I29" i="13"/>
  <c r="BL28" i="13"/>
  <c r="BP28" i="13" s="1"/>
  <c r="BJ28" i="13"/>
  <c r="BI28" i="13"/>
  <c r="BK28" i="13" s="1"/>
  <c r="BF28" i="13"/>
  <c r="BE28" i="13"/>
  <c r="BB28" i="13"/>
  <c r="BA28" i="13"/>
  <c r="BC28" i="13" s="1"/>
  <c r="AY28" i="13"/>
  <c r="AX28" i="13"/>
  <c r="AW28" i="13"/>
  <c r="AU28" i="13"/>
  <c r="AT28" i="13"/>
  <c r="AS28" i="13"/>
  <c r="AP28" i="13"/>
  <c r="AO28" i="13"/>
  <c r="AJ28" i="13"/>
  <c r="AF28" i="13"/>
  <c r="BT28" i="13" s="1"/>
  <c r="BX28" i="13" s="1"/>
  <c r="AE28" i="13"/>
  <c r="AD28" i="13"/>
  <c r="AC28" i="13"/>
  <c r="Z28" i="13"/>
  <c r="AA28" i="13" s="1"/>
  <c r="Y28" i="13"/>
  <c r="V28" i="13"/>
  <c r="U28" i="13"/>
  <c r="W28" i="13" s="1"/>
  <c r="R28" i="13"/>
  <c r="Q28" i="13"/>
  <c r="N28" i="13"/>
  <c r="M28" i="13"/>
  <c r="K28" i="13"/>
  <c r="J28" i="13"/>
  <c r="I28" i="13"/>
  <c r="BL27" i="13"/>
  <c r="BL75" i="13" s="1"/>
  <c r="BL77" i="13" s="1"/>
  <c r="BJ27" i="13"/>
  <c r="BJ75" i="13" s="1"/>
  <c r="BJ77" i="13" s="1"/>
  <c r="BI27" i="13"/>
  <c r="BI75" i="13" s="1"/>
  <c r="BF27" i="13"/>
  <c r="BF75" i="13" s="1"/>
  <c r="BF77" i="13" s="1"/>
  <c r="BE27" i="13"/>
  <c r="BB27" i="13"/>
  <c r="BB75" i="13" s="1"/>
  <c r="BB77" i="13" s="1"/>
  <c r="BA27" i="13"/>
  <c r="AY27" i="13"/>
  <c r="AX27" i="13"/>
  <c r="AX75" i="13" s="1"/>
  <c r="AX77" i="13" s="1"/>
  <c r="AW27" i="13"/>
  <c r="AW75" i="13" s="1"/>
  <c r="AW77" i="13" s="1"/>
  <c r="AY77" i="13" s="1"/>
  <c r="AU27" i="13"/>
  <c r="AT27" i="13"/>
  <c r="AT75" i="13" s="1"/>
  <c r="AT77" i="13" s="1"/>
  <c r="AS27" i="13"/>
  <c r="AS75" i="13" s="1"/>
  <c r="AP27" i="13"/>
  <c r="AP75" i="13" s="1"/>
  <c r="AP77" i="13" s="1"/>
  <c r="AO27" i="13"/>
  <c r="AJ27" i="13"/>
  <c r="AJ75" i="13" s="1"/>
  <c r="AJ77" i="13" s="1"/>
  <c r="AF27" i="13"/>
  <c r="AE27" i="13"/>
  <c r="AD27" i="13"/>
  <c r="AD75" i="13" s="1"/>
  <c r="AD77" i="13" s="1"/>
  <c r="AC27" i="13"/>
  <c r="AC75" i="13" s="1"/>
  <c r="Z27" i="13"/>
  <c r="Z75" i="13" s="1"/>
  <c r="Z77" i="13" s="1"/>
  <c r="Y27" i="13"/>
  <c r="Y75" i="13" s="1"/>
  <c r="Y77" i="13" s="1"/>
  <c r="AA77" i="13" s="1"/>
  <c r="V27" i="13"/>
  <c r="V75" i="13" s="1"/>
  <c r="V77" i="13" s="1"/>
  <c r="U27" i="13"/>
  <c r="U75" i="13" s="1"/>
  <c r="R27" i="13"/>
  <c r="R75" i="13" s="1"/>
  <c r="R77" i="13" s="1"/>
  <c r="Q27" i="13"/>
  <c r="N27" i="13"/>
  <c r="N75" i="13" s="1"/>
  <c r="N77" i="13" s="1"/>
  <c r="M27" i="13"/>
  <c r="K27" i="13"/>
  <c r="J27" i="13"/>
  <c r="I27" i="13"/>
  <c r="I75" i="13" s="1"/>
  <c r="I77" i="13" s="1"/>
  <c r="BL26" i="13"/>
  <c r="BP26" i="13" s="1"/>
  <c r="BJ26" i="13"/>
  <c r="BI26" i="13"/>
  <c r="BK26" i="13" s="1"/>
  <c r="BF26" i="13"/>
  <c r="BE26" i="13"/>
  <c r="BB26" i="13"/>
  <c r="BA26" i="13"/>
  <c r="BC26" i="13" s="1"/>
  <c r="AY26" i="13"/>
  <c r="AX26" i="13"/>
  <c r="AW26" i="13"/>
  <c r="AU26" i="13"/>
  <c r="AT26" i="13"/>
  <c r="AS26" i="13"/>
  <c r="AP26" i="13"/>
  <c r="BN26" i="13" s="1"/>
  <c r="BR26" i="13" s="1"/>
  <c r="AO26" i="13"/>
  <c r="AJ26" i="13"/>
  <c r="AF26" i="13"/>
  <c r="BT26" i="13" s="1"/>
  <c r="BX26" i="13" s="1"/>
  <c r="AE26" i="13"/>
  <c r="AD26" i="13"/>
  <c r="AC26" i="13"/>
  <c r="Z26" i="13"/>
  <c r="AA26" i="13" s="1"/>
  <c r="Y26" i="13"/>
  <c r="V26" i="13"/>
  <c r="U26" i="13"/>
  <c r="W26" i="13" s="1"/>
  <c r="R26" i="13"/>
  <c r="Q26" i="13"/>
  <c r="N26" i="13"/>
  <c r="M26" i="13"/>
  <c r="K26" i="13"/>
  <c r="J26" i="13"/>
  <c r="I26" i="13"/>
  <c r="BL25" i="13"/>
  <c r="BL69" i="13" s="1"/>
  <c r="BJ25" i="13"/>
  <c r="BI25" i="13"/>
  <c r="BI69" i="13" s="1"/>
  <c r="BF25" i="13"/>
  <c r="BE25" i="13"/>
  <c r="BB25" i="13"/>
  <c r="BB69" i="13" s="1"/>
  <c r="BA25" i="13"/>
  <c r="AY25" i="13"/>
  <c r="AX25" i="13"/>
  <c r="AX69" i="13" s="1"/>
  <c r="AW25" i="13"/>
  <c r="AW69" i="13" s="1"/>
  <c r="AY69" i="13" s="1"/>
  <c r="AU25" i="13"/>
  <c r="AT25" i="13"/>
  <c r="AS25" i="13"/>
  <c r="AS69" i="13" s="1"/>
  <c r="AP25" i="13"/>
  <c r="AP69" i="13" s="1"/>
  <c r="AO25" i="13"/>
  <c r="AJ25" i="13"/>
  <c r="AF25" i="13"/>
  <c r="AE25" i="13"/>
  <c r="AD25" i="13"/>
  <c r="AD69" i="13" s="1"/>
  <c r="AC25" i="13"/>
  <c r="AC69" i="13" s="1"/>
  <c r="Z25" i="13"/>
  <c r="Z69" i="13" s="1"/>
  <c r="Y25" i="13"/>
  <c r="Y69" i="13" s="1"/>
  <c r="AA69" i="13" s="1"/>
  <c r="V25" i="13"/>
  <c r="V69" i="13" s="1"/>
  <c r="U25" i="13"/>
  <c r="U69" i="13" s="1"/>
  <c r="R25" i="13"/>
  <c r="R69" i="13" s="1"/>
  <c r="Q25" i="13"/>
  <c r="N25" i="13"/>
  <c r="N69" i="13" s="1"/>
  <c r="M25" i="13"/>
  <c r="K25" i="13"/>
  <c r="J25" i="13"/>
  <c r="I25" i="13"/>
  <c r="I69" i="13" s="1"/>
  <c r="BA24" i="13"/>
  <c r="BH22" i="13"/>
  <c r="BH24" i="13" s="1"/>
  <c r="BH79" i="13" s="1"/>
  <c r="BD22" i="13"/>
  <c r="BD24" i="13" s="1"/>
  <c r="BD79" i="13" s="1"/>
  <c r="BC22" i="13"/>
  <c r="AZ22" i="13"/>
  <c r="AZ24" i="13" s="1"/>
  <c r="AZ79" i="13" s="1"/>
  <c r="AV22" i="13"/>
  <c r="AV24" i="13" s="1"/>
  <c r="AV79" i="13" s="1"/>
  <c r="AR22" i="13"/>
  <c r="AR24" i="13" s="1"/>
  <c r="AR79" i="13" s="1"/>
  <c r="AN22" i="13"/>
  <c r="AN24" i="13" s="1"/>
  <c r="AN79" i="13" s="1"/>
  <c r="AC22" i="13"/>
  <c r="AB22" i="13"/>
  <c r="AB24" i="13" s="1"/>
  <c r="AB79" i="13" s="1"/>
  <c r="Y22" i="13"/>
  <c r="X22" i="13"/>
  <c r="X24" i="13" s="1"/>
  <c r="X79" i="13" s="1"/>
  <c r="U22" i="13"/>
  <c r="T22" i="13"/>
  <c r="T24" i="13" s="1"/>
  <c r="T79" i="13" s="1"/>
  <c r="P22" i="13"/>
  <c r="P24" i="13" s="1"/>
  <c r="P79" i="13" s="1"/>
  <c r="M22" i="13"/>
  <c r="L22" i="13"/>
  <c r="L24" i="13" s="1"/>
  <c r="L79" i="13" s="1"/>
  <c r="I22" i="13"/>
  <c r="H22" i="13"/>
  <c r="H24" i="13" s="1"/>
  <c r="H79" i="13" s="1"/>
  <c r="BN21" i="13"/>
  <c r="BR21" i="13" s="1"/>
  <c r="BL21" i="13"/>
  <c r="BP21" i="13" s="1"/>
  <c r="BJ21" i="13"/>
  <c r="BK21" i="13" s="1"/>
  <c r="BI21" i="13"/>
  <c r="BF21" i="13"/>
  <c r="BE21" i="13"/>
  <c r="BG21" i="13" s="1"/>
  <c r="BC21" i="13"/>
  <c r="BB21" i="13"/>
  <c r="BA21" i="13"/>
  <c r="AX21" i="13"/>
  <c r="AY21" i="13" s="1"/>
  <c r="AW21" i="13"/>
  <c r="AT21" i="13"/>
  <c r="AS21" i="13"/>
  <c r="AP21" i="13"/>
  <c r="AO21" i="13"/>
  <c r="AF21" i="13"/>
  <c r="AD21" i="13"/>
  <c r="AC21" i="13"/>
  <c r="AE21" i="13" s="1"/>
  <c r="AA21" i="13"/>
  <c r="Z21" i="13"/>
  <c r="Y21" i="13"/>
  <c r="V21" i="13"/>
  <c r="W21" i="13" s="1"/>
  <c r="U21" i="13"/>
  <c r="R21" i="13"/>
  <c r="Q21" i="13"/>
  <c r="S21" i="13" s="1"/>
  <c r="O21" i="13"/>
  <c r="N21" i="13"/>
  <c r="M21" i="13"/>
  <c r="J21" i="13"/>
  <c r="I21" i="13"/>
  <c r="BL20" i="13"/>
  <c r="BP20" i="13" s="1"/>
  <c r="BJ20" i="13"/>
  <c r="BK20" i="13" s="1"/>
  <c r="BI20" i="13"/>
  <c r="BF20" i="13"/>
  <c r="BE20" i="13"/>
  <c r="BG20" i="13" s="1"/>
  <c r="BC20" i="13"/>
  <c r="BB20" i="13"/>
  <c r="BA20" i="13"/>
  <c r="AX20" i="13"/>
  <c r="AY20" i="13" s="1"/>
  <c r="AW20" i="13"/>
  <c r="AT20" i="13"/>
  <c r="AS20" i="13"/>
  <c r="AP20" i="13"/>
  <c r="AO20" i="13"/>
  <c r="AF20" i="13"/>
  <c r="AD20" i="13"/>
  <c r="AC20" i="13"/>
  <c r="AE20" i="13" s="1"/>
  <c r="AA20" i="13"/>
  <c r="Z20" i="13"/>
  <c r="Y20" i="13"/>
  <c r="V20" i="13"/>
  <c r="W20" i="13" s="1"/>
  <c r="U20" i="13"/>
  <c r="R20" i="13"/>
  <c r="Q20" i="13"/>
  <c r="S20" i="13" s="1"/>
  <c r="O20" i="13"/>
  <c r="N20" i="13"/>
  <c r="M20" i="13"/>
  <c r="J20" i="13"/>
  <c r="I20" i="13"/>
  <c r="BL19" i="13"/>
  <c r="BP19" i="13" s="1"/>
  <c r="BJ19" i="13"/>
  <c r="BK19" i="13" s="1"/>
  <c r="BI19" i="13"/>
  <c r="BF19" i="13"/>
  <c r="BE19" i="13"/>
  <c r="BG19" i="13" s="1"/>
  <c r="BC19" i="13"/>
  <c r="BB19" i="13"/>
  <c r="BA19" i="13"/>
  <c r="AX19" i="13"/>
  <c r="AW19" i="13"/>
  <c r="AT19" i="13"/>
  <c r="AS19" i="13"/>
  <c r="AP19" i="13"/>
  <c r="AO19" i="13"/>
  <c r="AF19" i="13"/>
  <c r="AD19" i="13"/>
  <c r="AC19" i="13"/>
  <c r="AE19" i="13" s="1"/>
  <c r="AA19" i="13"/>
  <c r="Z19" i="13"/>
  <c r="Y19" i="13"/>
  <c r="V19" i="13"/>
  <c r="W19" i="13" s="1"/>
  <c r="U19" i="13"/>
  <c r="R19" i="13"/>
  <c r="Q19" i="13"/>
  <c r="S19" i="13" s="1"/>
  <c r="O19" i="13"/>
  <c r="N19" i="13"/>
  <c r="M19" i="13"/>
  <c r="J19" i="13"/>
  <c r="I19" i="13"/>
  <c r="BN18" i="13"/>
  <c r="BR18" i="13" s="1"/>
  <c r="BL18" i="13"/>
  <c r="BP18" i="13" s="1"/>
  <c r="BJ18" i="13"/>
  <c r="BK18" i="13" s="1"/>
  <c r="BI18" i="13"/>
  <c r="BF18" i="13"/>
  <c r="BE18" i="13"/>
  <c r="BG18" i="13" s="1"/>
  <c r="BC18" i="13"/>
  <c r="BB18" i="13"/>
  <c r="BA18" i="13"/>
  <c r="AX18" i="13"/>
  <c r="AY18" i="13" s="1"/>
  <c r="AW18" i="13"/>
  <c r="AT18" i="13"/>
  <c r="AS18" i="13"/>
  <c r="AP18" i="13"/>
  <c r="AO18" i="13"/>
  <c r="AF18" i="13"/>
  <c r="AD18" i="13"/>
  <c r="AC18" i="13"/>
  <c r="AE18" i="13" s="1"/>
  <c r="AA18" i="13"/>
  <c r="Z18" i="13"/>
  <c r="Y18" i="13"/>
  <c r="V18" i="13"/>
  <c r="W18" i="13" s="1"/>
  <c r="U18" i="13"/>
  <c r="R18" i="13"/>
  <c r="Q18" i="13"/>
  <c r="S18" i="13" s="1"/>
  <c r="O18" i="13"/>
  <c r="N18" i="13"/>
  <c r="M18" i="13"/>
  <c r="J18" i="13"/>
  <c r="I18" i="13"/>
  <c r="BL17" i="13"/>
  <c r="BP17" i="13" s="1"/>
  <c r="BJ17" i="13"/>
  <c r="BK17" i="13" s="1"/>
  <c r="BI17" i="13"/>
  <c r="BF17" i="13"/>
  <c r="BE17" i="13"/>
  <c r="BG17" i="13" s="1"/>
  <c r="BB17" i="13"/>
  <c r="BA17" i="13"/>
  <c r="BC17" i="13" s="1"/>
  <c r="AY17" i="13"/>
  <c r="AX17" i="13"/>
  <c r="AW17" i="13"/>
  <c r="AT17" i="13"/>
  <c r="AU17" i="13" s="1"/>
  <c r="AS17" i="13"/>
  <c r="AP17" i="13"/>
  <c r="AO17" i="13"/>
  <c r="AJ17" i="13"/>
  <c r="AF17" i="13"/>
  <c r="BT17" i="13" s="1"/>
  <c r="BX17" i="13" s="1"/>
  <c r="AD17" i="13"/>
  <c r="AC17" i="13"/>
  <c r="AE17" i="13" s="1"/>
  <c r="AA17" i="13"/>
  <c r="Z17" i="13"/>
  <c r="Y17" i="13"/>
  <c r="V17" i="13"/>
  <c r="W17" i="13" s="1"/>
  <c r="U17" i="13"/>
  <c r="R17" i="13"/>
  <c r="Q17" i="13"/>
  <c r="S17" i="13" s="1"/>
  <c r="N17" i="13"/>
  <c r="M17" i="13"/>
  <c r="AG17" i="13" s="1"/>
  <c r="K17" i="13"/>
  <c r="J17" i="13"/>
  <c r="I17" i="13"/>
  <c r="BL16" i="13"/>
  <c r="BP16" i="13" s="1"/>
  <c r="BJ16" i="13"/>
  <c r="BK16" i="13" s="1"/>
  <c r="BI16" i="13"/>
  <c r="BF16" i="13"/>
  <c r="BE16" i="13"/>
  <c r="BG16" i="13" s="1"/>
  <c r="BB16" i="13"/>
  <c r="BA16" i="13"/>
  <c r="BC16" i="13" s="1"/>
  <c r="AY16" i="13"/>
  <c r="AX16" i="13"/>
  <c r="AW16" i="13"/>
  <c r="AT16" i="13"/>
  <c r="AU16" i="13" s="1"/>
  <c r="AS16" i="13"/>
  <c r="AP16" i="13"/>
  <c r="AO16" i="13"/>
  <c r="AF16" i="13"/>
  <c r="AD16" i="13"/>
  <c r="AC16" i="13"/>
  <c r="AE16" i="13" s="1"/>
  <c r="AA16" i="13"/>
  <c r="Z16" i="13"/>
  <c r="Y16" i="13"/>
  <c r="V16" i="13"/>
  <c r="W16" i="13" s="1"/>
  <c r="U16" i="13"/>
  <c r="R16" i="13"/>
  <c r="Q16" i="13"/>
  <c r="S16" i="13" s="1"/>
  <c r="N16" i="13"/>
  <c r="M16" i="13"/>
  <c r="K16" i="13"/>
  <c r="J16" i="13"/>
  <c r="I16" i="13"/>
  <c r="BL15" i="13"/>
  <c r="BP15" i="13" s="1"/>
  <c r="BJ15" i="13"/>
  <c r="BK15" i="13" s="1"/>
  <c r="BI15" i="13"/>
  <c r="BF15" i="13"/>
  <c r="BE15" i="13"/>
  <c r="BG15" i="13" s="1"/>
  <c r="BB15" i="13"/>
  <c r="BA15" i="13"/>
  <c r="BC15" i="13" s="1"/>
  <c r="AY15" i="13"/>
  <c r="AX15" i="13"/>
  <c r="AW15" i="13"/>
  <c r="AT15" i="13"/>
  <c r="AU15" i="13" s="1"/>
  <c r="AS15" i="13"/>
  <c r="AP15" i="13"/>
  <c r="AO15" i="13"/>
  <c r="AJ15" i="13"/>
  <c r="AF15" i="13"/>
  <c r="BT15" i="13" s="1"/>
  <c r="BX15" i="13" s="1"/>
  <c r="AD15" i="13"/>
  <c r="AC15" i="13"/>
  <c r="AE15" i="13" s="1"/>
  <c r="AA15" i="13"/>
  <c r="Z15" i="13"/>
  <c r="Y15" i="13"/>
  <c r="V15" i="13"/>
  <c r="W15" i="13" s="1"/>
  <c r="U15" i="13"/>
  <c r="R15" i="13"/>
  <c r="Q15" i="13"/>
  <c r="S15" i="13" s="1"/>
  <c r="N15" i="13"/>
  <c r="M15" i="13"/>
  <c r="AG15" i="13" s="1"/>
  <c r="K15" i="13"/>
  <c r="J15" i="13"/>
  <c r="I15" i="13"/>
  <c r="BL14" i="13"/>
  <c r="BL22" i="13" s="1"/>
  <c r="BL24" i="13" s="1"/>
  <c r="BL79" i="13" s="1"/>
  <c r="BJ14" i="13"/>
  <c r="BI14" i="13"/>
  <c r="BI22" i="13" s="1"/>
  <c r="BI24" i="13" s="1"/>
  <c r="BI79" i="13" s="1"/>
  <c r="BF14" i="13"/>
  <c r="BF22" i="13" s="1"/>
  <c r="BF24" i="13" s="1"/>
  <c r="BF79" i="13" s="1"/>
  <c r="BE14" i="13"/>
  <c r="BB14" i="13"/>
  <c r="BB22" i="13" s="1"/>
  <c r="BB24" i="13" s="1"/>
  <c r="BB79" i="13" s="1"/>
  <c r="BA14" i="13"/>
  <c r="BA22" i="13" s="1"/>
  <c r="AY14" i="13"/>
  <c r="AX14" i="13"/>
  <c r="AX22" i="13" s="1"/>
  <c r="AX24" i="13" s="1"/>
  <c r="AX79" i="13" s="1"/>
  <c r="AW14" i="13"/>
  <c r="AW22" i="13" s="1"/>
  <c r="AT14" i="13"/>
  <c r="AS14" i="13"/>
  <c r="AP14" i="13"/>
  <c r="AP22" i="13" s="1"/>
  <c r="AP24" i="13" s="1"/>
  <c r="AP79" i="13" s="1"/>
  <c r="AO14" i="13"/>
  <c r="AF14" i="13"/>
  <c r="AD14" i="13"/>
  <c r="AD22" i="13" s="1"/>
  <c r="AD24" i="13" s="1"/>
  <c r="AD79" i="13" s="1"/>
  <c r="AC14" i="13"/>
  <c r="AE14" i="13" s="1"/>
  <c r="AA14" i="13"/>
  <c r="Z14" i="13"/>
  <c r="Z22" i="13" s="1"/>
  <c r="Z24" i="13" s="1"/>
  <c r="Z79" i="13" s="1"/>
  <c r="Y14" i="13"/>
  <c r="V14" i="13"/>
  <c r="U14" i="13"/>
  <c r="R14" i="13"/>
  <c r="R22" i="13" s="1"/>
  <c r="R24" i="13" s="1"/>
  <c r="R79" i="13" s="1"/>
  <c r="Q14" i="13"/>
  <c r="S14" i="13" s="1"/>
  <c r="N14" i="13"/>
  <c r="N22" i="13" s="1"/>
  <c r="N24" i="13" s="1"/>
  <c r="N79" i="13" s="1"/>
  <c r="M14" i="13"/>
  <c r="K14" i="13"/>
  <c r="J14" i="13"/>
  <c r="I14" i="13"/>
  <c r="BH13" i="13"/>
  <c r="BH23" i="13" s="1"/>
  <c r="BH80" i="13" s="1"/>
  <c r="BF13" i="13"/>
  <c r="BF23" i="13" s="1"/>
  <c r="BF80" i="13" s="1"/>
  <c r="BD13" i="13"/>
  <c r="BD23" i="13" s="1"/>
  <c r="BD80" i="13" s="1"/>
  <c r="BB13" i="13"/>
  <c r="BB23" i="13" s="1"/>
  <c r="BB80" i="13" s="1"/>
  <c r="AZ13" i="13"/>
  <c r="AZ23" i="13" s="1"/>
  <c r="AZ80" i="13" s="1"/>
  <c r="AX13" i="13"/>
  <c r="AX23" i="13" s="1"/>
  <c r="AX80" i="13" s="1"/>
  <c r="AW13" i="13"/>
  <c r="AW23" i="13" s="1"/>
  <c r="AV13" i="13"/>
  <c r="AV23" i="13" s="1"/>
  <c r="AV80" i="13" s="1"/>
  <c r="AR13" i="13"/>
  <c r="AR23" i="13" s="1"/>
  <c r="AR80" i="13" s="1"/>
  <c r="AP13" i="13"/>
  <c r="AP23" i="13" s="1"/>
  <c r="AP80" i="13" s="1"/>
  <c r="AN13" i="13"/>
  <c r="AN23" i="13" s="1"/>
  <c r="AN80" i="13" s="1"/>
  <c r="AD13" i="13"/>
  <c r="AD23" i="13" s="1"/>
  <c r="AD80" i="13" s="1"/>
  <c r="AB13" i="13"/>
  <c r="AB23" i="13" s="1"/>
  <c r="AB80" i="13" s="1"/>
  <c r="Z13" i="13"/>
  <c r="Z23" i="13" s="1"/>
  <c r="Z80" i="13" s="1"/>
  <c r="Y13" i="13"/>
  <c r="Y23" i="13" s="1"/>
  <c r="X13" i="13"/>
  <c r="X23" i="13" s="1"/>
  <c r="X80" i="13" s="1"/>
  <c r="T13" i="13"/>
  <c r="T23" i="13" s="1"/>
  <c r="T80" i="13" s="1"/>
  <c r="R13" i="13"/>
  <c r="R23" i="13" s="1"/>
  <c r="R80" i="13" s="1"/>
  <c r="P13" i="13"/>
  <c r="P23" i="13" s="1"/>
  <c r="P80" i="13" s="1"/>
  <c r="N13" i="13"/>
  <c r="N23" i="13" s="1"/>
  <c r="N80" i="13" s="1"/>
  <c r="L13" i="13"/>
  <c r="L23" i="13" s="1"/>
  <c r="L80" i="13" s="1"/>
  <c r="J13" i="13"/>
  <c r="J23" i="13" s="1"/>
  <c r="J80" i="13" s="1"/>
  <c r="I13" i="13"/>
  <c r="I23" i="13" s="1"/>
  <c r="H13" i="13"/>
  <c r="H23" i="13" s="1"/>
  <c r="H80" i="13" s="1"/>
  <c r="BL12" i="13"/>
  <c r="BP12" i="13" s="1"/>
  <c r="BJ12" i="13"/>
  <c r="BK12" i="13" s="1"/>
  <c r="BI12" i="13"/>
  <c r="BF12" i="13"/>
  <c r="BE12" i="13"/>
  <c r="BG12" i="13" s="1"/>
  <c r="BB12" i="13"/>
  <c r="BA12" i="13"/>
  <c r="BC12" i="13" s="1"/>
  <c r="AY12" i="13"/>
  <c r="AX12" i="13"/>
  <c r="AW12" i="13"/>
  <c r="AT12" i="13"/>
  <c r="AS12" i="13"/>
  <c r="AP12" i="13"/>
  <c r="AO12" i="13"/>
  <c r="AJ12" i="13"/>
  <c r="AF12" i="13"/>
  <c r="BT12" i="13" s="1"/>
  <c r="BX12" i="13" s="1"/>
  <c r="AD12" i="13"/>
  <c r="AC12" i="13"/>
  <c r="AE12" i="13" s="1"/>
  <c r="AA12" i="13"/>
  <c r="Z12" i="13"/>
  <c r="Y12" i="13"/>
  <c r="V12" i="13"/>
  <c r="W12" i="13" s="1"/>
  <c r="U12" i="13"/>
  <c r="R12" i="13"/>
  <c r="Q12" i="13"/>
  <c r="S12" i="13" s="1"/>
  <c r="N12" i="13"/>
  <c r="M12" i="13"/>
  <c r="AG12" i="13" s="1"/>
  <c r="K12" i="13"/>
  <c r="J12" i="13"/>
  <c r="I12" i="13"/>
  <c r="BL11" i="13"/>
  <c r="BP11" i="13" s="1"/>
  <c r="BJ11" i="13"/>
  <c r="BK11" i="13" s="1"/>
  <c r="BI11" i="13"/>
  <c r="BF11" i="13"/>
  <c r="BE11" i="13"/>
  <c r="BG11" i="13" s="1"/>
  <c r="BB11" i="13"/>
  <c r="BA11" i="13"/>
  <c r="BC11" i="13" s="1"/>
  <c r="AY11" i="13"/>
  <c r="AX11" i="13"/>
  <c r="AW11" i="13"/>
  <c r="AT11" i="13"/>
  <c r="AU11" i="13" s="1"/>
  <c r="AS11" i="13"/>
  <c r="AP11" i="13"/>
  <c r="AO11" i="13"/>
  <c r="AJ11" i="13"/>
  <c r="AF11" i="13"/>
  <c r="BT11" i="13" s="1"/>
  <c r="BX11" i="13" s="1"/>
  <c r="AD11" i="13"/>
  <c r="AC11" i="13"/>
  <c r="AE11" i="13" s="1"/>
  <c r="AA11" i="13"/>
  <c r="Z11" i="13"/>
  <c r="Y11" i="13"/>
  <c r="V11" i="13"/>
  <c r="W11" i="13" s="1"/>
  <c r="U11" i="13"/>
  <c r="R11" i="13"/>
  <c r="Q11" i="13"/>
  <c r="S11" i="13" s="1"/>
  <c r="N11" i="13"/>
  <c r="M11" i="13"/>
  <c r="K11" i="13"/>
  <c r="J11" i="13"/>
  <c r="AH11" i="13" s="1"/>
  <c r="I11" i="13"/>
  <c r="BL10" i="13"/>
  <c r="BP10" i="13" s="1"/>
  <c r="BJ10" i="13"/>
  <c r="BK10" i="13" s="1"/>
  <c r="BI10" i="13"/>
  <c r="BF10" i="13"/>
  <c r="BE10" i="13"/>
  <c r="BG10" i="13" s="1"/>
  <c r="BB10" i="13"/>
  <c r="BA10" i="13"/>
  <c r="BC10" i="13" s="1"/>
  <c r="AY10" i="13"/>
  <c r="AX10" i="13"/>
  <c r="AW10" i="13"/>
  <c r="AT10" i="13"/>
  <c r="AS10" i="13"/>
  <c r="AP10" i="13"/>
  <c r="AO10" i="13"/>
  <c r="AJ10" i="13"/>
  <c r="AF10" i="13"/>
  <c r="BT10" i="13" s="1"/>
  <c r="BX10" i="13" s="1"/>
  <c r="AD10" i="13"/>
  <c r="AC10" i="13"/>
  <c r="AE10" i="13" s="1"/>
  <c r="AA10" i="13"/>
  <c r="Z10" i="13"/>
  <c r="Y10" i="13"/>
  <c r="V10" i="13"/>
  <c r="W10" i="13" s="1"/>
  <c r="U10" i="13"/>
  <c r="R10" i="13"/>
  <c r="Q10" i="13"/>
  <c r="S10" i="13" s="1"/>
  <c r="N10" i="13"/>
  <c r="M10" i="13"/>
  <c r="K10" i="13"/>
  <c r="J10" i="13"/>
  <c r="AH10" i="13" s="1"/>
  <c r="AL10" i="13" s="1"/>
  <c r="I10" i="13"/>
  <c r="BN9" i="13"/>
  <c r="BR9" i="13" s="1"/>
  <c r="BL9" i="13"/>
  <c r="BP9" i="13" s="1"/>
  <c r="BJ9" i="13"/>
  <c r="BK9" i="13" s="1"/>
  <c r="BI9" i="13"/>
  <c r="BF9" i="13"/>
  <c r="BE9" i="13"/>
  <c r="BG9" i="13" s="1"/>
  <c r="BB9" i="13"/>
  <c r="BA9" i="13"/>
  <c r="BC9" i="13" s="1"/>
  <c r="AY9" i="13"/>
  <c r="AX9" i="13"/>
  <c r="AW9" i="13"/>
  <c r="AT9" i="13"/>
  <c r="AU9" i="13" s="1"/>
  <c r="AS9" i="13"/>
  <c r="AP9" i="13"/>
  <c r="AO9" i="13"/>
  <c r="AF9" i="13"/>
  <c r="BT9" i="13" s="1"/>
  <c r="BX9" i="13" s="1"/>
  <c r="AD9" i="13"/>
  <c r="AC9" i="13"/>
  <c r="AE9" i="13" s="1"/>
  <c r="AA9" i="13"/>
  <c r="Z9" i="13"/>
  <c r="Y9" i="13"/>
  <c r="V9" i="13"/>
  <c r="W9" i="13" s="1"/>
  <c r="U9" i="13"/>
  <c r="R9" i="13"/>
  <c r="Q9" i="13"/>
  <c r="S9" i="13" s="1"/>
  <c r="N9" i="13"/>
  <c r="M9" i="13"/>
  <c r="K9" i="13"/>
  <c r="J9" i="13"/>
  <c r="AH9" i="13" s="1"/>
  <c r="I9" i="13"/>
  <c r="BL8" i="13"/>
  <c r="BP8" i="13" s="1"/>
  <c r="BJ8" i="13"/>
  <c r="BK8" i="13" s="1"/>
  <c r="BI8" i="13"/>
  <c r="BF8" i="13"/>
  <c r="BE8" i="13"/>
  <c r="BG8" i="13" s="1"/>
  <c r="BB8" i="13"/>
  <c r="BA8" i="13"/>
  <c r="BC8" i="13" s="1"/>
  <c r="AY8" i="13"/>
  <c r="AX8" i="13"/>
  <c r="AW8" i="13"/>
  <c r="AT8" i="13"/>
  <c r="AS8" i="13"/>
  <c r="AP8" i="13"/>
  <c r="AO8" i="13"/>
  <c r="AJ8" i="13"/>
  <c r="AF8" i="13"/>
  <c r="BT8" i="13" s="1"/>
  <c r="BX8" i="13" s="1"/>
  <c r="AD8" i="13"/>
  <c r="AC8" i="13"/>
  <c r="AE8" i="13" s="1"/>
  <c r="AA8" i="13"/>
  <c r="Z8" i="13"/>
  <c r="Y8" i="13"/>
  <c r="V8" i="13"/>
  <c r="W8" i="13" s="1"/>
  <c r="U8" i="13"/>
  <c r="R8" i="13"/>
  <c r="Q8" i="13"/>
  <c r="S8" i="13" s="1"/>
  <c r="N8" i="13"/>
  <c r="M8" i="13"/>
  <c r="AG8" i="13" s="1"/>
  <c r="K8" i="13"/>
  <c r="J8" i="13"/>
  <c r="I8" i="13"/>
  <c r="BL7" i="13"/>
  <c r="BL13" i="13" s="1"/>
  <c r="BL23" i="13" s="1"/>
  <c r="BL80" i="13" s="1"/>
  <c r="BJ7" i="13"/>
  <c r="BK7" i="13" s="1"/>
  <c r="BI7" i="13"/>
  <c r="BI13" i="13" s="1"/>
  <c r="BI23" i="13" s="1"/>
  <c r="BF7" i="13"/>
  <c r="BE7" i="13"/>
  <c r="BB7" i="13"/>
  <c r="BA7" i="13"/>
  <c r="BA13" i="13" s="1"/>
  <c r="BA23" i="13" s="1"/>
  <c r="BA80" i="13" s="1"/>
  <c r="BC80" i="13" s="1"/>
  <c r="AY7" i="13"/>
  <c r="AX7" i="13"/>
  <c r="AW7" i="13"/>
  <c r="AT7" i="13"/>
  <c r="AU7" i="13" s="1"/>
  <c r="AS7" i="13"/>
  <c r="AS13" i="13" s="1"/>
  <c r="AS23" i="13" s="1"/>
  <c r="AP7" i="13"/>
  <c r="AO7" i="13"/>
  <c r="AJ7" i="13"/>
  <c r="AF7" i="13"/>
  <c r="AD7" i="13"/>
  <c r="AC7" i="13"/>
  <c r="AC13" i="13" s="1"/>
  <c r="AC23" i="13" s="1"/>
  <c r="AA7" i="13"/>
  <c r="Z7" i="13"/>
  <c r="Y7" i="13"/>
  <c r="V7" i="13"/>
  <c r="W7" i="13" s="1"/>
  <c r="U7" i="13"/>
  <c r="U13" i="13" s="1"/>
  <c r="U23" i="13" s="1"/>
  <c r="R7" i="13"/>
  <c r="Q7" i="13"/>
  <c r="N7" i="13"/>
  <c r="M7" i="13"/>
  <c r="AG7" i="13" s="1"/>
  <c r="K7" i="13"/>
  <c r="J7" i="13"/>
  <c r="AH7" i="13" s="1"/>
  <c r="I7" i="13"/>
  <c r="BI82" i="12"/>
  <c r="BK82" i="12" s="1"/>
  <c r="BG82" i="12"/>
  <c r="BE82" i="12"/>
  <c r="BA82" i="12"/>
  <c r="BC82" i="12" s="1"/>
  <c r="AY82" i="12"/>
  <c r="AW82" i="12"/>
  <c r="AS82" i="12"/>
  <c r="AU82" i="12" s="1"/>
  <c r="AQ82" i="12"/>
  <c r="AO82" i="12"/>
  <c r="AC82" i="12"/>
  <c r="AE82" i="12" s="1"/>
  <c r="AA82" i="12"/>
  <c r="Y82" i="12"/>
  <c r="U82" i="12"/>
  <c r="W82" i="12" s="1"/>
  <c r="S82" i="12"/>
  <c r="Q82" i="12"/>
  <c r="M82" i="12"/>
  <c r="O82" i="12" s="1"/>
  <c r="K82" i="12"/>
  <c r="I82" i="12"/>
  <c r="BF81" i="12"/>
  <c r="AP81" i="12"/>
  <c r="AD81" i="12"/>
  <c r="N81" i="12"/>
  <c r="BN76" i="12"/>
  <c r="BO76" i="12" s="1"/>
  <c r="BM76" i="12"/>
  <c r="BQ76" i="12" s="1"/>
  <c r="BL76" i="12"/>
  <c r="BP76" i="12" s="1"/>
  <c r="BK76" i="12"/>
  <c r="BG76" i="12"/>
  <c r="BC76" i="12"/>
  <c r="AY76" i="12"/>
  <c r="AU76" i="12"/>
  <c r="AQ76" i="12"/>
  <c r="AH76" i="12"/>
  <c r="AL76" i="12" s="1"/>
  <c r="AG76" i="12"/>
  <c r="AK76" i="12" s="1"/>
  <c r="AM76" i="12" s="1"/>
  <c r="AF76" i="12"/>
  <c r="BT76" i="12" s="1"/>
  <c r="BX76" i="12" s="1"/>
  <c r="AE76" i="12"/>
  <c r="AA76" i="12"/>
  <c r="W76" i="12"/>
  <c r="S76" i="12"/>
  <c r="O76" i="12"/>
  <c r="K76" i="12"/>
  <c r="BH75" i="12"/>
  <c r="BH77" i="12" s="1"/>
  <c r="BD75" i="12"/>
  <c r="BD77" i="12" s="1"/>
  <c r="AZ75" i="12"/>
  <c r="AZ77" i="12" s="1"/>
  <c r="AV75" i="12"/>
  <c r="AV77" i="12" s="1"/>
  <c r="AR75" i="12"/>
  <c r="AR77" i="12" s="1"/>
  <c r="AN75" i="12"/>
  <c r="AN77" i="12" s="1"/>
  <c r="AB75" i="12"/>
  <c r="AB77" i="12" s="1"/>
  <c r="X75" i="12"/>
  <c r="X77" i="12" s="1"/>
  <c r="T75" i="12"/>
  <c r="T77" i="12" s="1"/>
  <c r="P75" i="12"/>
  <c r="P77" i="12" s="1"/>
  <c r="L75" i="12"/>
  <c r="L77" i="12" s="1"/>
  <c r="H75" i="12"/>
  <c r="H77" i="12" s="1"/>
  <c r="BH73" i="12"/>
  <c r="BH81" i="12" s="1"/>
  <c r="BF73" i="12"/>
  <c r="BD73" i="12"/>
  <c r="BD81" i="12" s="1"/>
  <c r="BB73" i="12"/>
  <c r="BB81" i="12" s="1"/>
  <c r="AZ73" i="12"/>
  <c r="AZ81" i="12" s="1"/>
  <c r="AX73" i="12"/>
  <c r="AY73" i="12" s="1"/>
  <c r="AW73" i="12"/>
  <c r="AW81" i="12" s="1"/>
  <c r="AV73" i="12"/>
  <c r="AV81" i="12" s="1"/>
  <c r="AR73" i="12"/>
  <c r="AR81" i="12" s="1"/>
  <c r="AP73" i="12"/>
  <c r="AN73" i="12"/>
  <c r="AN81" i="12" s="1"/>
  <c r="AD73" i="12"/>
  <c r="AB73" i="12"/>
  <c r="AB81" i="12" s="1"/>
  <c r="Z73" i="12"/>
  <c r="AA73" i="12" s="1"/>
  <c r="Y73" i="12"/>
  <c r="Y81" i="12" s="1"/>
  <c r="X73" i="12"/>
  <c r="X81" i="12" s="1"/>
  <c r="T73" i="12"/>
  <c r="T81" i="12" s="1"/>
  <c r="R73" i="12"/>
  <c r="R81" i="12" s="1"/>
  <c r="P73" i="12"/>
  <c r="P81" i="12" s="1"/>
  <c r="N73" i="12"/>
  <c r="L73" i="12"/>
  <c r="L81" i="12" s="1"/>
  <c r="J73" i="12"/>
  <c r="K73" i="12" s="1"/>
  <c r="I73" i="12"/>
  <c r="I81" i="12" s="1"/>
  <c r="H73" i="12"/>
  <c r="H81" i="12" s="1"/>
  <c r="BL72" i="12"/>
  <c r="BP72" i="12" s="1"/>
  <c r="BJ72" i="12"/>
  <c r="BK72" i="12" s="1"/>
  <c r="BI72" i="12"/>
  <c r="BF72" i="12"/>
  <c r="BE72" i="12"/>
  <c r="BG72" i="12" s="1"/>
  <c r="BB72" i="12"/>
  <c r="BA72" i="12"/>
  <c r="BC72" i="12" s="1"/>
  <c r="AY72" i="12"/>
  <c r="AX72" i="12"/>
  <c r="AW72" i="12"/>
  <c r="AT72" i="12"/>
  <c r="AU72" i="12" s="1"/>
  <c r="AS72" i="12"/>
  <c r="AP72" i="12"/>
  <c r="AO72" i="12"/>
  <c r="AF72" i="12"/>
  <c r="BT72" i="12" s="1"/>
  <c r="BX72" i="12" s="1"/>
  <c r="AD72" i="12"/>
  <c r="AC72" i="12"/>
  <c r="AE72" i="12" s="1"/>
  <c r="AA72" i="12"/>
  <c r="Z72" i="12"/>
  <c r="Y72" i="12"/>
  <c r="V72" i="12"/>
  <c r="W72" i="12" s="1"/>
  <c r="U72" i="12"/>
  <c r="R72" i="12"/>
  <c r="Q72" i="12"/>
  <c r="S72" i="12" s="1"/>
  <c r="N72" i="12"/>
  <c r="M72" i="12"/>
  <c r="K72" i="12"/>
  <c r="J72" i="12"/>
  <c r="AH72" i="12" s="1"/>
  <c r="AL72" i="12" s="1"/>
  <c r="I72" i="12"/>
  <c r="BL71" i="12"/>
  <c r="BL73" i="12" s="1"/>
  <c r="BL81" i="12" s="1"/>
  <c r="BJ71" i="12"/>
  <c r="BK71" i="12" s="1"/>
  <c r="BI71" i="12"/>
  <c r="BI73" i="12" s="1"/>
  <c r="BF71" i="12"/>
  <c r="BE71" i="12"/>
  <c r="BB71" i="12"/>
  <c r="BA71" i="12"/>
  <c r="BA73" i="12" s="1"/>
  <c r="AY71" i="12"/>
  <c r="AX71" i="12"/>
  <c r="AW71" i="12"/>
  <c r="AT71" i="12"/>
  <c r="AU71" i="12" s="1"/>
  <c r="AS71" i="12"/>
  <c r="AS73" i="12" s="1"/>
  <c r="AP71" i="12"/>
  <c r="AO71" i="12"/>
  <c r="AJ71" i="12"/>
  <c r="AF71" i="12"/>
  <c r="AD71" i="12"/>
  <c r="AC71" i="12"/>
  <c r="AC73" i="12" s="1"/>
  <c r="AA71" i="12"/>
  <c r="Z71" i="12"/>
  <c r="Y71" i="12"/>
  <c r="V71" i="12"/>
  <c r="W71" i="12" s="1"/>
  <c r="U71" i="12"/>
  <c r="U73" i="12" s="1"/>
  <c r="R71" i="12"/>
  <c r="Q71" i="12"/>
  <c r="N71" i="12"/>
  <c r="M71" i="12"/>
  <c r="AG71" i="12" s="1"/>
  <c r="K71" i="12"/>
  <c r="J71" i="12"/>
  <c r="I71" i="12"/>
  <c r="BH69" i="12"/>
  <c r="BH78" i="12" s="1"/>
  <c r="BF69" i="12"/>
  <c r="BF78" i="12" s="1"/>
  <c r="BD69" i="12"/>
  <c r="BD78" i="12" s="1"/>
  <c r="AZ69" i="12"/>
  <c r="AZ78" i="12" s="1"/>
  <c r="AX69" i="12"/>
  <c r="AX78" i="12" s="1"/>
  <c r="AV69" i="12"/>
  <c r="AV78" i="12" s="1"/>
  <c r="AR69" i="12"/>
  <c r="AR78" i="12" s="1"/>
  <c r="AP69" i="12"/>
  <c r="AP78" i="12" s="1"/>
  <c r="AN69" i="12"/>
  <c r="AN78" i="12" s="1"/>
  <c r="AB69" i="12"/>
  <c r="AB78" i="12" s="1"/>
  <c r="X69" i="12"/>
  <c r="X78" i="12" s="1"/>
  <c r="V69" i="12"/>
  <c r="V70" i="12" s="1"/>
  <c r="T69" i="12"/>
  <c r="T78" i="12" s="1"/>
  <c r="P69" i="12"/>
  <c r="P78" i="12" s="1"/>
  <c r="L69" i="12"/>
  <c r="L78" i="12" s="1"/>
  <c r="H69" i="12"/>
  <c r="H78" i="12" s="1"/>
  <c r="BL68" i="12"/>
  <c r="BP68" i="12" s="1"/>
  <c r="BJ68" i="12"/>
  <c r="BK68" i="12" s="1"/>
  <c r="BI68" i="12"/>
  <c r="BF68" i="12"/>
  <c r="BE68" i="12"/>
  <c r="BG68" i="12" s="1"/>
  <c r="BB68" i="12"/>
  <c r="BA68" i="12"/>
  <c r="BC68" i="12" s="1"/>
  <c r="AY68" i="12"/>
  <c r="AX68" i="12"/>
  <c r="AW68" i="12"/>
  <c r="AT68" i="12"/>
  <c r="AU68" i="12" s="1"/>
  <c r="AS68" i="12"/>
  <c r="AP68" i="12"/>
  <c r="AO68" i="12"/>
  <c r="AF68" i="12"/>
  <c r="BT68" i="12" s="1"/>
  <c r="BX68" i="12" s="1"/>
  <c r="AD68" i="12"/>
  <c r="AC68" i="12"/>
  <c r="AE68" i="12" s="1"/>
  <c r="AA68" i="12"/>
  <c r="Z68" i="12"/>
  <c r="Y68" i="12"/>
  <c r="V68" i="12"/>
  <c r="W68" i="12" s="1"/>
  <c r="U68" i="12"/>
  <c r="R68" i="12"/>
  <c r="Q68" i="12"/>
  <c r="S68" i="12" s="1"/>
  <c r="N68" i="12"/>
  <c r="M68" i="12"/>
  <c r="K68" i="12"/>
  <c r="J68" i="12"/>
  <c r="AH68" i="12" s="1"/>
  <c r="AL68" i="12" s="1"/>
  <c r="I68" i="12"/>
  <c r="BL67" i="12"/>
  <c r="BP67" i="12" s="1"/>
  <c r="BJ67" i="12"/>
  <c r="BK67" i="12" s="1"/>
  <c r="BI67" i="12"/>
  <c r="BF67" i="12"/>
  <c r="BE67" i="12"/>
  <c r="BG67" i="12" s="1"/>
  <c r="BB67" i="12"/>
  <c r="BA67" i="12"/>
  <c r="BC67" i="12" s="1"/>
  <c r="AY67" i="12"/>
  <c r="AX67" i="12"/>
  <c r="AW67" i="12"/>
  <c r="AT67" i="12"/>
  <c r="AU67" i="12" s="1"/>
  <c r="AS67" i="12"/>
  <c r="AP67" i="12"/>
  <c r="AO67" i="12"/>
  <c r="AJ67" i="12"/>
  <c r="AF67" i="12"/>
  <c r="BT67" i="12" s="1"/>
  <c r="BX67" i="12" s="1"/>
  <c r="AD67" i="12"/>
  <c r="AC67" i="12"/>
  <c r="AE67" i="12" s="1"/>
  <c r="AA67" i="12"/>
  <c r="Z67" i="12"/>
  <c r="Y67" i="12"/>
  <c r="V67" i="12"/>
  <c r="W67" i="12" s="1"/>
  <c r="U67" i="12"/>
  <c r="R67" i="12"/>
  <c r="Q67" i="12"/>
  <c r="S67" i="12" s="1"/>
  <c r="N67" i="12"/>
  <c r="M67" i="12"/>
  <c r="AG67" i="12" s="1"/>
  <c r="K67" i="12"/>
  <c r="J67" i="12"/>
  <c r="I67" i="12"/>
  <c r="BL66" i="12"/>
  <c r="BP66" i="12" s="1"/>
  <c r="BJ66" i="12"/>
  <c r="BK66" i="12" s="1"/>
  <c r="BI66" i="12"/>
  <c r="BF66" i="12"/>
  <c r="BE66" i="12"/>
  <c r="BG66" i="12" s="1"/>
  <c r="BB66" i="12"/>
  <c r="BA66" i="12"/>
  <c r="BC66" i="12" s="1"/>
  <c r="AY66" i="12"/>
  <c r="AX66" i="12"/>
  <c r="AW66" i="12"/>
  <c r="AT66" i="12"/>
  <c r="AU66" i="12" s="1"/>
  <c r="AS66" i="12"/>
  <c r="AP66" i="12"/>
  <c r="AO66" i="12"/>
  <c r="AF66" i="12"/>
  <c r="BT66" i="12" s="1"/>
  <c r="BX66" i="12" s="1"/>
  <c r="AD66" i="12"/>
  <c r="AC66" i="12"/>
  <c r="AE66" i="12" s="1"/>
  <c r="AA66" i="12"/>
  <c r="Z66" i="12"/>
  <c r="Y66" i="12"/>
  <c r="V66" i="12"/>
  <c r="W66" i="12" s="1"/>
  <c r="U66" i="12"/>
  <c r="R66" i="12"/>
  <c r="Q66" i="12"/>
  <c r="S66" i="12" s="1"/>
  <c r="N66" i="12"/>
  <c r="M66" i="12"/>
  <c r="K66" i="12"/>
  <c r="J66" i="12"/>
  <c r="AH66" i="12" s="1"/>
  <c r="AL66" i="12" s="1"/>
  <c r="I66" i="12"/>
  <c r="BL65" i="12"/>
  <c r="BP65" i="12" s="1"/>
  <c r="BJ65" i="12"/>
  <c r="BK65" i="12" s="1"/>
  <c r="BI65" i="12"/>
  <c r="BF65" i="12"/>
  <c r="BE65" i="12"/>
  <c r="BG65" i="12" s="1"/>
  <c r="BB65" i="12"/>
  <c r="BA65" i="12"/>
  <c r="BC65" i="12" s="1"/>
  <c r="AY65" i="12"/>
  <c r="AX65" i="12"/>
  <c r="AW65" i="12"/>
  <c r="AT65" i="12"/>
  <c r="AU65" i="12" s="1"/>
  <c r="AS65" i="12"/>
  <c r="AP65" i="12"/>
  <c r="AO65" i="12"/>
  <c r="AJ65" i="12"/>
  <c r="AF65" i="12"/>
  <c r="BT65" i="12" s="1"/>
  <c r="BX65" i="12" s="1"/>
  <c r="AD65" i="12"/>
  <c r="AC65" i="12"/>
  <c r="AE65" i="12" s="1"/>
  <c r="AA65" i="12"/>
  <c r="Z65" i="12"/>
  <c r="Y65" i="12"/>
  <c r="V65" i="12"/>
  <c r="W65" i="12" s="1"/>
  <c r="U65" i="12"/>
  <c r="R65" i="12"/>
  <c r="Q65" i="12"/>
  <c r="S65" i="12" s="1"/>
  <c r="N65" i="12"/>
  <c r="M65" i="12"/>
  <c r="AG65" i="12" s="1"/>
  <c r="K65" i="12"/>
  <c r="J65" i="12"/>
  <c r="I65" i="12"/>
  <c r="BN64" i="12"/>
  <c r="BR64" i="12" s="1"/>
  <c r="BL64" i="12"/>
  <c r="BP64" i="12" s="1"/>
  <c r="BJ64" i="12"/>
  <c r="BK64" i="12" s="1"/>
  <c r="BI64" i="12"/>
  <c r="BF64" i="12"/>
  <c r="BE64" i="12"/>
  <c r="BG64" i="12" s="1"/>
  <c r="BB64" i="12"/>
  <c r="BA64" i="12"/>
  <c r="BC64" i="12" s="1"/>
  <c r="AY64" i="12"/>
  <c r="AX64" i="12"/>
  <c r="AW64" i="12"/>
  <c r="AT64" i="12"/>
  <c r="AU64" i="12" s="1"/>
  <c r="AS64" i="12"/>
  <c r="AP64" i="12"/>
  <c r="AO64" i="12"/>
  <c r="AF64" i="12"/>
  <c r="BT64" i="12" s="1"/>
  <c r="BX64" i="12" s="1"/>
  <c r="AD64" i="12"/>
  <c r="AC64" i="12"/>
  <c r="AE64" i="12" s="1"/>
  <c r="AA64" i="12"/>
  <c r="Z64" i="12"/>
  <c r="Y64" i="12"/>
  <c r="V64" i="12"/>
  <c r="W64" i="12" s="1"/>
  <c r="U64" i="12"/>
  <c r="R64" i="12"/>
  <c r="Q64" i="12"/>
  <c r="S64" i="12" s="1"/>
  <c r="N64" i="12"/>
  <c r="M64" i="12"/>
  <c r="K64" i="12"/>
  <c r="J64" i="12"/>
  <c r="AH64" i="12" s="1"/>
  <c r="AL64" i="12" s="1"/>
  <c r="I64" i="12"/>
  <c r="BL63" i="12"/>
  <c r="BP63" i="12" s="1"/>
  <c r="BJ63" i="12"/>
  <c r="BK63" i="12" s="1"/>
  <c r="BI63" i="12"/>
  <c r="BF63" i="12"/>
  <c r="BE63" i="12"/>
  <c r="BG63" i="12" s="1"/>
  <c r="BB63" i="12"/>
  <c r="BA63" i="12"/>
  <c r="BC63" i="12" s="1"/>
  <c r="AY63" i="12"/>
  <c r="AX63" i="12"/>
  <c r="AW63" i="12"/>
  <c r="AT63" i="12"/>
  <c r="AU63" i="12" s="1"/>
  <c r="AS63" i="12"/>
  <c r="AP63" i="12"/>
  <c r="AO63" i="12"/>
  <c r="AJ63" i="12"/>
  <c r="AF63" i="12"/>
  <c r="BT63" i="12" s="1"/>
  <c r="BX63" i="12" s="1"/>
  <c r="AD63" i="12"/>
  <c r="AC63" i="12"/>
  <c r="AE63" i="12" s="1"/>
  <c r="AA63" i="12"/>
  <c r="Z63" i="12"/>
  <c r="Y63" i="12"/>
  <c r="V63" i="12"/>
  <c r="W63" i="12" s="1"/>
  <c r="U63" i="12"/>
  <c r="R63" i="12"/>
  <c r="Q63" i="12"/>
  <c r="S63" i="12" s="1"/>
  <c r="N63" i="12"/>
  <c r="M63" i="12"/>
  <c r="AG63" i="12" s="1"/>
  <c r="K63" i="12"/>
  <c r="J63" i="12"/>
  <c r="I63" i="12"/>
  <c r="BN62" i="12"/>
  <c r="BR62" i="12" s="1"/>
  <c r="BL62" i="12"/>
  <c r="BP62" i="12" s="1"/>
  <c r="BJ62" i="12"/>
  <c r="BK62" i="12" s="1"/>
  <c r="BI62" i="12"/>
  <c r="BF62" i="12"/>
  <c r="BE62" i="12"/>
  <c r="BG62" i="12" s="1"/>
  <c r="BB62" i="12"/>
  <c r="BA62" i="12"/>
  <c r="BC62" i="12" s="1"/>
  <c r="AY62" i="12"/>
  <c r="AX62" i="12"/>
  <c r="AW62" i="12"/>
  <c r="AT62" i="12"/>
  <c r="AU62" i="12" s="1"/>
  <c r="AS62" i="12"/>
  <c r="AP62" i="12"/>
  <c r="AO62" i="12"/>
  <c r="AF62" i="12"/>
  <c r="BT62" i="12" s="1"/>
  <c r="BX62" i="12" s="1"/>
  <c r="AD62" i="12"/>
  <c r="AC62" i="12"/>
  <c r="AE62" i="12" s="1"/>
  <c r="AA62" i="12"/>
  <c r="Z62" i="12"/>
  <c r="Y62" i="12"/>
  <c r="V62" i="12"/>
  <c r="W62" i="12" s="1"/>
  <c r="U62" i="12"/>
  <c r="R62" i="12"/>
  <c r="Q62" i="12"/>
  <c r="S62" i="12" s="1"/>
  <c r="N62" i="12"/>
  <c r="M62" i="12"/>
  <c r="K62" i="12"/>
  <c r="J62" i="12"/>
  <c r="AH62" i="12" s="1"/>
  <c r="AL62" i="12" s="1"/>
  <c r="I62" i="12"/>
  <c r="BL61" i="12"/>
  <c r="BP61" i="12" s="1"/>
  <c r="BJ61" i="12"/>
  <c r="BK61" i="12" s="1"/>
  <c r="BI61" i="12"/>
  <c r="BF61" i="12"/>
  <c r="BE61" i="12"/>
  <c r="BG61" i="12" s="1"/>
  <c r="BB61" i="12"/>
  <c r="BA61" i="12"/>
  <c r="BC61" i="12" s="1"/>
  <c r="AY61" i="12"/>
  <c r="AX61" i="12"/>
  <c r="AW61" i="12"/>
  <c r="AT61" i="12"/>
  <c r="AU61" i="12" s="1"/>
  <c r="AS61" i="12"/>
  <c r="AP61" i="12"/>
  <c r="AO61" i="12"/>
  <c r="AJ61" i="12"/>
  <c r="AF61" i="12"/>
  <c r="BT61" i="12" s="1"/>
  <c r="BX61" i="12" s="1"/>
  <c r="AD61" i="12"/>
  <c r="AC61" i="12"/>
  <c r="AE61" i="12" s="1"/>
  <c r="AA61" i="12"/>
  <c r="Z61" i="12"/>
  <c r="Y61" i="12"/>
  <c r="V61" i="12"/>
  <c r="W61" i="12" s="1"/>
  <c r="U61" i="12"/>
  <c r="R61" i="12"/>
  <c r="Q61" i="12"/>
  <c r="S61" i="12" s="1"/>
  <c r="N61" i="12"/>
  <c r="M61" i="12"/>
  <c r="AG61" i="12" s="1"/>
  <c r="K61" i="12"/>
  <c r="J61" i="12"/>
  <c r="I61" i="12"/>
  <c r="BL60" i="12"/>
  <c r="BP60" i="12" s="1"/>
  <c r="BJ60" i="12"/>
  <c r="BK60" i="12" s="1"/>
  <c r="BI60" i="12"/>
  <c r="BF60" i="12"/>
  <c r="BE60" i="12"/>
  <c r="BG60" i="12" s="1"/>
  <c r="BB60" i="12"/>
  <c r="BA60" i="12"/>
  <c r="BC60" i="12" s="1"/>
  <c r="AY60" i="12"/>
  <c r="AX60" i="12"/>
  <c r="AW60" i="12"/>
  <c r="AT60" i="12"/>
  <c r="AU60" i="12" s="1"/>
  <c r="AS60" i="12"/>
  <c r="AP60" i="12"/>
  <c r="AO60" i="12"/>
  <c r="AF60" i="12"/>
  <c r="BT60" i="12" s="1"/>
  <c r="BX60" i="12" s="1"/>
  <c r="AD60" i="12"/>
  <c r="AC60" i="12"/>
  <c r="AE60" i="12" s="1"/>
  <c r="AA60" i="12"/>
  <c r="Z60" i="12"/>
  <c r="Y60" i="12"/>
  <c r="V60" i="12"/>
  <c r="W60" i="12" s="1"/>
  <c r="U60" i="12"/>
  <c r="R60" i="12"/>
  <c r="Q60" i="12"/>
  <c r="S60" i="12" s="1"/>
  <c r="N60" i="12"/>
  <c r="M60" i="12"/>
  <c r="K60" i="12"/>
  <c r="J60" i="12"/>
  <c r="AH60" i="12" s="1"/>
  <c r="AL60" i="12" s="1"/>
  <c r="I60" i="12"/>
  <c r="BL59" i="12"/>
  <c r="BP59" i="12" s="1"/>
  <c r="BJ59" i="12"/>
  <c r="BK59" i="12" s="1"/>
  <c r="BI59" i="12"/>
  <c r="BF59" i="12"/>
  <c r="BE59" i="12"/>
  <c r="BG59" i="12" s="1"/>
  <c r="BB59" i="12"/>
  <c r="BA59" i="12"/>
  <c r="BC59" i="12" s="1"/>
  <c r="AY59" i="12"/>
  <c r="AX59" i="12"/>
  <c r="AW59" i="12"/>
  <c r="AT59" i="12"/>
  <c r="AU59" i="12" s="1"/>
  <c r="AS59" i="12"/>
  <c r="AP59" i="12"/>
  <c r="AO59" i="12"/>
  <c r="AJ59" i="12"/>
  <c r="AF59" i="12"/>
  <c r="BT59" i="12" s="1"/>
  <c r="BX59" i="12" s="1"/>
  <c r="AD59" i="12"/>
  <c r="AC59" i="12"/>
  <c r="AE59" i="12" s="1"/>
  <c r="AA59" i="12"/>
  <c r="Z59" i="12"/>
  <c r="Y59" i="12"/>
  <c r="V59" i="12"/>
  <c r="W59" i="12" s="1"/>
  <c r="U59" i="12"/>
  <c r="R59" i="12"/>
  <c r="Q59" i="12"/>
  <c r="S59" i="12" s="1"/>
  <c r="N59" i="12"/>
  <c r="M59" i="12"/>
  <c r="AG59" i="12" s="1"/>
  <c r="K59" i="12"/>
  <c r="J59" i="12"/>
  <c r="I59" i="12"/>
  <c r="BL58" i="12"/>
  <c r="BP58" i="12" s="1"/>
  <c r="BJ58" i="12"/>
  <c r="BK58" i="12" s="1"/>
  <c r="BI58" i="12"/>
  <c r="BF58" i="12"/>
  <c r="BE58" i="12"/>
  <c r="BG58" i="12" s="1"/>
  <c r="BB58" i="12"/>
  <c r="BA58" i="12"/>
  <c r="BC58" i="12" s="1"/>
  <c r="AY58" i="12"/>
  <c r="AX58" i="12"/>
  <c r="AW58" i="12"/>
  <c r="AT58" i="12"/>
  <c r="AU58" i="12" s="1"/>
  <c r="AS58" i="12"/>
  <c r="AP58" i="12"/>
  <c r="AO58" i="12"/>
  <c r="AF58" i="12"/>
  <c r="BT58" i="12" s="1"/>
  <c r="BX58" i="12" s="1"/>
  <c r="AD58" i="12"/>
  <c r="AC58" i="12"/>
  <c r="AE58" i="12" s="1"/>
  <c r="AA58" i="12"/>
  <c r="Z58" i="12"/>
  <c r="Y58" i="12"/>
  <c r="V58" i="12"/>
  <c r="W58" i="12" s="1"/>
  <c r="U58" i="12"/>
  <c r="R58" i="12"/>
  <c r="Q58" i="12"/>
  <c r="S58" i="12" s="1"/>
  <c r="N58" i="12"/>
  <c r="M58" i="12"/>
  <c r="K58" i="12"/>
  <c r="J58" i="12"/>
  <c r="AH58" i="12" s="1"/>
  <c r="AL58" i="12" s="1"/>
  <c r="I58" i="12"/>
  <c r="BL57" i="12"/>
  <c r="BP57" i="12" s="1"/>
  <c r="BJ57" i="12"/>
  <c r="BK57" i="12" s="1"/>
  <c r="BI57" i="12"/>
  <c r="BF57" i="12"/>
  <c r="BE57" i="12"/>
  <c r="BG57" i="12" s="1"/>
  <c r="BB57" i="12"/>
  <c r="BA57" i="12"/>
  <c r="BC57" i="12" s="1"/>
  <c r="AY57" i="12"/>
  <c r="AX57" i="12"/>
  <c r="AW57" i="12"/>
  <c r="AT57" i="12"/>
  <c r="AU57" i="12" s="1"/>
  <c r="AS57" i="12"/>
  <c r="AP57" i="12"/>
  <c r="AO57" i="12"/>
  <c r="AJ57" i="12"/>
  <c r="AF57" i="12"/>
  <c r="BT57" i="12" s="1"/>
  <c r="BX57" i="12" s="1"/>
  <c r="AD57" i="12"/>
  <c r="AC57" i="12"/>
  <c r="AE57" i="12" s="1"/>
  <c r="AA57" i="12"/>
  <c r="Z57" i="12"/>
  <c r="Y57" i="12"/>
  <c r="V57" i="12"/>
  <c r="W57" i="12" s="1"/>
  <c r="U57" i="12"/>
  <c r="R57" i="12"/>
  <c r="Q57" i="12"/>
  <c r="S57" i="12" s="1"/>
  <c r="N57" i="12"/>
  <c r="M57" i="12"/>
  <c r="AG57" i="12" s="1"/>
  <c r="K57" i="12"/>
  <c r="J57" i="12"/>
  <c r="I57" i="12"/>
  <c r="BN56" i="12"/>
  <c r="BR56" i="12" s="1"/>
  <c r="BL56" i="12"/>
  <c r="BP56" i="12" s="1"/>
  <c r="BJ56" i="12"/>
  <c r="BK56" i="12" s="1"/>
  <c r="BI56" i="12"/>
  <c r="BF56" i="12"/>
  <c r="BE56" i="12"/>
  <c r="BG56" i="12" s="1"/>
  <c r="BB56" i="12"/>
  <c r="BA56" i="12"/>
  <c r="BC56" i="12" s="1"/>
  <c r="AY56" i="12"/>
  <c r="AX56" i="12"/>
  <c r="AW56" i="12"/>
  <c r="AT56" i="12"/>
  <c r="AU56" i="12" s="1"/>
  <c r="AS56" i="12"/>
  <c r="AP56" i="12"/>
  <c r="AO56" i="12"/>
  <c r="AF56" i="12"/>
  <c r="BT56" i="12" s="1"/>
  <c r="BX56" i="12" s="1"/>
  <c r="AD56" i="12"/>
  <c r="AC56" i="12"/>
  <c r="AE56" i="12" s="1"/>
  <c r="AA56" i="12"/>
  <c r="Z56" i="12"/>
  <c r="Y56" i="12"/>
  <c r="V56" i="12"/>
  <c r="W56" i="12" s="1"/>
  <c r="U56" i="12"/>
  <c r="R56" i="12"/>
  <c r="Q56" i="12"/>
  <c r="S56" i="12" s="1"/>
  <c r="N56" i="12"/>
  <c r="M56" i="12"/>
  <c r="K56" i="12"/>
  <c r="J56" i="12"/>
  <c r="AH56" i="12" s="1"/>
  <c r="AL56" i="12" s="1"/>
  <c r="I56" i="12"/>
  <c r="BL55" i="12"/>
  <c r="BP55" i="12" s="1"/>
  <c r="BJ55" i="12"/>
  <c r="BK55" i="12" s="1"/>
  <c r="BI55" i="12"/>
  <c r="BF55" i="12"/>
  <c r="BE55" i="12"/>
  <c r="BG55" i="12" s="1"/>
  <c r="BB55" i="12"/>
  <c r="BA55" i="12"/>
  <c r="BC55" i="12" s="1"/>
  <c r="AY55" i="12"/>
  <c r="AX55" i="12"/>
  <c r="AW55" i="12"/>
  <c r="AT55" i="12"/>
  <c r="AU55" i="12" s="1"/>
  <c r="AS55" i="12"/>
  <c r="AP55" i="12"/>
  <c r="AO55" i="12"/>
  <c r="AJ55" i="12"/>
  <c r="AF55" i="12"/>
  <c r="BT55" i="12" s="1"/>
  <c r="BX55" i="12" s="1"/>
  <c r="AD55" i="12"/>
  <c r="AC55" i="12"/>
  <c r="AE55" i="12" s="1"/>
  <c r="AA55" i="12"/>
  <c r="Z55" i="12"/>
  <c r="Y55" i="12"/>
  <c r="V55" i="12"/>
  <c r="W55" i="12" s="1"/>
  <c r="U55" i="12"/>
  <c r="R55" i="12"/>
  <c r="Q55" i="12"/>
  <c r="S55" i="12" s="1"/>
  <c r="N55" i="12"/>
  <c r="M55" i="12"/>
  <c r="AG55" i="12" s="1"/>
  <c r="K55" i="12"/>
  <c r="J55" i="12"/>
  <c r="I55" i="12"/>
  <c r="BN54" i="12"/>
  <c r="BR54" i="12" s="1"/>
  <c r="BL54" i="12"/>
  <c r="BP54" i="12" s="1"/>
  <c r="BJ54" i="12"/>
  <c r="BK54" i="12" s="1"/>
  <c r="BI54" i="12"/>
  <c r="BF54" i="12"/>
  <c r="BE54" i="12"/>
  <c r="BG54" i="12" s="1"/>
  <c r="BB54" i="12"/>
  <c r="BA54" i="12"/>
  <c r="BC54" i="12" s="1"/>
  <c r="AY54" i="12"/>
  <c r="AX54" i="12"/>
  <c r="AW54" i="12"/>
  <c r="AT54" i="12"/>
  <c r="AU54" i="12" s="1"/>
  <c r="AS54" i="12"/>
  <c r="AP54" i="12"/>
  <c r="AO54" i="12"/>
  <c r="AF54" i="12"/>
  <c r="BT54" i="12" s="1"/>
  <c r="BX54" i="12" s="1"/>
  <c r="AD54" i="12"/>
  <c r="AC54" i="12"/>
  <c r="AE54" i="12" s="1"/>
  <c r="AA54" i="12"/>
  <c r="Z54" i="12"/>
  <c r="Y54" i="12"/>
  <c r="V54" i="12"/>
  <c r="W54" i="12" s="1"/>
  <c r="U54" i="12"/>
  <c r="R54" i="12"/>
  <c r="Q54" i="12"/>
  <c r="S54" i="12" s="1"/>
  <c r="N54" i="12"/>
  <c r="M54" i="12"/>
  <c r="K54" i="12"/>
  <c r="J54" i="12"/>
  <c r="AH54" i="12" s="1"/>
  <c r="AL54" i="12" s="1"/>
  <c r="I54" i="12"/>
  <c r="BL53" i="12"/>
  <c r="BP53" i="12" s="1"/>
  <c r="BJ53" i="12"/>
  <c r="BK53" i="12" s="1"/>
  <c r="BI53" i="12"/>
  <c r="BF53" i="12"/>
  <c r="BE53" i="12"/>
  <c r="BG53" i="12" s="1"/>
  <c r="BB53" i="12"/>
  <c r="BA53" i="12"/>
  <c r="BC53" i="12" s="1"/>
  <c r="AY53" i="12"/>
  <c r="AX53" i="12"/>
  <c r="AW53" i="12"/>
  <c r="AU53" i="12"/>
  <c r="AT53" i="12"/>
  <c r="AS53" i="12"/>
  <c r="AP53" i="12"/>
  <c r="BN53" i="12" s="1"/>
  <c r="BR53" i="12" s="1"/>
  <c r="AO53" i="12"/>
  <c r="AG53" i="12"/>
  <c r="AF53" i="12"/>
  <c r="BT53" i="12" s="1"/>
  <c r="BX53" i="12" s="1"/>
  <c r="AD53" i="12"/>
  <c r="AC53" i="12"/>
  <c r="AE53" i="12" s="1"/>
  <c r="AA53" i="12"/>
  <c r="Z53" i="12"/>
  <c r="Y53" i="12"/>
  <c r="V53" i="12"/>
  <c r="W53" i="12" s="1"/>
  <c r="U53" i="12"/>
  <c r="R53" i="12"/>
  <c r="Q53" i="12"/>
  <c r="S53" i="12" s="1"/>
  <c r="N53" i="12"/>
  <c r="M53" i="12"/>
  <c r="O53" i="12" s="1"/>
  <c r="K53" i="12"/>
  <c r="J53" i="12"/>
  <c r="I53" i="12"/>
  <c r="BN52" i="12"/>
  <c r="BR52" i="12" s="1"/>
  <c r="BL52" i="12"/>
  <c r="BP52" i="12" s="1"/>
  <c r="BJ52" i="12"/>
  <c r="BK52" i="12" s="1"/>
  <c r="BI52" i="12"/>
  <c r="BF52" i="12"/>
  <c r="BE52" i="12"/>
  <c r="BB52" i="12"/>
  <c r="BA52" i="12"/>
  <c r="BC52" i="12" s="1"/>
  <c r="AY52" i="12"/>
  <c r="AX52" i="12"/>
  <c r="AW52" i="12"/>
  <c r="AU52" i="12"/>
  <c r="AT52" i="12"/>
  <c r="AS52" i="12"/>
  <c r="AP52" i="12"/>
  <c r="AO52" i="12"/>
  <c r="AJ52" i="12"/>
  <c r="AF52" i="12"/>
  <c r="BT52" i="12" s="1"/>
  <c r="BX52" i="12" s="1"/>
  <c r="AD52" i="12"/>
  <c r="AC52" i="12"/>
  <c r="AE52" i="12" s="1"/>
  <c r="Z52" i="12"/>
  <c r="AA52" i="12" s="1"/>
  <c r="Y52" i="12"/>
  <c r="W52" i="12"/>
  <c r="V52" i="12"/>
  <c r="U52" i="12"/>
  <c r="R52" i="12"/>
  <c r="Q52" i="12"/>
  <c r="N52" i="12"/>
  <c r="M52" i="12"/>
  <c r="O52" i="12" s="1"/>
  <c r="K52" i="12"/>
  <c r="J52" i="12"/>
  <c r="I52" i="12"/>
  <c r="BL51" i="12"/>
  <c r="BP51" i="12" s="1"/>
  <c r="BK51" i="12"/>
  <c r="BJ51" i="12"/>
  <c r="BI51" i="12"/>
  <c r="BF51" i="12"/>
  <c r="BE51" i="12"/>
  <c r="BB51" i="12"/>
  <c r="BA51" i="12"/>
  <c r="BC51" i="12" s="1"/>
  <c r="AY51" i="12"/>
  <c r="AX51" i="12"/>
  <c r="AW51" i="12"/>
  <c r="AU51" i="12"/>
  <c r="AT51" i="12"/>
  <c r="AS51" i="12"/>
  <c r="AP51" i="12"/>
  <c r="BN51" i="12" s="1"/>
  <c r="BR51" i="12" s="1"/>
  <c r="AO51" i="12"/>
  <c r="AQ51" i="12" s="1"/>
  <c r="AJ51" i="12"/>
  <c r="AF51" i="12"/>
  <c r="BT51" i="12" s="1"/>
  <c r="BX51" i="12" s="1"/>
  <c r="AD51" i="12"/>
  <c r="AC51" i="12"/>
  <c r="AE51" i="12" s="1"/>
  <c r="Z51" i="12"/>
  <c r="AA51" i="12" s="1"/>
  <c r="Y51" i="12"/>
  <c r="W51" i="12"/>
  <c r="V51" i="12"/>
  <c r="U51" i="12"/>
  <c r="R51" i="12"/>
  <c r="Q51" i="12"/>
  <c r="N51" i="12"/>
  <c r="M51" i="12"/>
  <c r="O51" i="12" s="1"/>
  <c r="K51" i="12"/>
  <c r="J51" i="12"/>
  <c r="I51" i="12"/>
  <c r="BL50" i="12"/>
  <c r="BP50" i="12" s="1"/>
  <c r="BK50" i="12"/>
  <c r="BJ50" i="12"/>
  <c r="BI50" i="12"/>
  <c r="BF50" i="12"/>
  <c r="BE50" i="12"/>
  <c r="BB50" i="12"/>
  <c r="BA50" i="12"/>
  <c r="BC50" i="12" s="1"/>
  <c r="AY50" i="12"/>
  <c r="AX50" i="12"/>
  <c r="AW50" i="12"/>
  <c r="AU50" i="12"/>
  <c r="AT50" i="12"/>
  <c r="AS50" i="12"/>
  <c r="AP50" i="12"/>
  <c r="BN50" i="12" s="1"/>
  <c r="BR50" i="12" s="1"/>
  <c r="AO50" i="12"/>
  <c r="AQ50" i="12" s="1"/>
  <c r="AJ50" i="12"/>
  <c r="AF50" i="12"/>
  <c r="BT50" i="12" s="1"/>
  <c r="BX50" i="12" s="1"/>
  <c r="AD50" i="12"/>
  <c r="AC50" i="12"/>
  <c r="AE50" i="12" s="1"/>
  <c r="Z50" i="12"/>
  <c r="AA50" i="12" s="1"/>
  <c r="Y50" i="12"/>
  <c r="W50" i="12"/>
  <c r="V50" i="12"/>
  <c r="U50" i="12"/>
  <c r="R50" i="12"/>
  <c r="Q50" i="12"/>
  <c r="N50" i="12"/>
  <c r="M50" i="12"/>
  <c r="O50" i="12" s="1"/>
  <c r="K50" i="12"/>
  <c r="J50" i="12"/>
  <c r="I50" i="12"/>
  <c r="BL49" i="12"/>
  <c r="BP49" i="12" s="1"/>
  <c r="BK49" i="12"/>
  <c r="BJ49" i="12"/>
  <c r="BI49" i="12"/>
  <c r="BF49" i="12"/>
  <c r="BE49" i="12"/>
  <c r="BB49" i="12"/>
  <c r="BA49" i="12"/>
  <c r="BC49" i="12" s="1"/>
  <c r="AY49" i="12"/>
  <c r="AX49" i="12"/>
  <c r="AW49" i="12"/>
  <c r="AU49" i="12"/>
  <c r="AT49" i="12"/>
  <c r="AS49" i="12"/>
  <c r="AP49" i="12"/>
  <c r="BN49" i="12" s="1"/>
  <c r="BR49" i="12" s="1"/>
  <c r="AO49" i="12"/>
  <c r="AQ49" i="12" s="1"/>
  <c r="AJ49" i="12"/>
  <c r="AF49" i="12"/>
  <c r="BT49" i="12" s="1"/>
  <c r="BX49" i="12" s="1"/>
  <c r="AD49" i="12"/>
  <c r="AC49" i="12"/>
  <c r="AE49" i="12" s="1"/>
  <c r="Z49" i="12"/>
  <c r="AA49" i="12" s="1"/>
  <c r="Y49" i="12"/>
  <c r="W49" i="12"/>
  <c r="V49" i="12"/>
  <c r="U49" i="12"/>
  <c r="R49" i="12"/>
  <c r="Q49" i="12"/>
  <c r="N49" i="12"/>
  <c r="M49" i="12"/>
  <c r="O49" i="12" s="1"/>
  <c r="K49" i="12"/>
  <c r="J49" i="12"/>
  <c r="I49" i="12"/>
  <c r="BL48" i="12"/>
  <c r="BP48" i="12" s="1"/>
  <c r="BK48" i="12"/>
  <c r="BJ48" i="12"/>
  <c r="BI48" i="12"/>
  <c r="BF48" i="12"/>
  <c r="BE48" i="12"/>
  <c r="BB48" i="12"/>
  <c r="BA48" i="12"/>
  <c r="BC48" i="12" s="1"/>
  <c r="AY48" i="12"/>
  <c r="AX48" i="12"/>
  <c r="AW48" i="12"/>
  <c r="AU48" i="12"/>
  <c r="AT48" i="12"/>
  <c r="AS48" i="12"/>
  <c r="AP48" i="12"/>
  <c r="BN48" i="12" s="1"/>
  <c r="BR48" i="12" s="1"/>
  <c r="AO48" i="12"/>
  <c r="AQ48" i="12" s="1"/>
  <c r="AJ48" i="12"/>
  <c r="AF48" i="12"/>
  <c r="BT48" i="12" s="1"/>
  <c r="BX48" i="12" s="1"/>
  <c r="AD48" i="12"/>
  <c r="AC48" i="12"/>
  <c r="AE48" i="12" s="1"/>
  <c r="Z48" i="12"/>
  <c r="AA48" i="12" s="1"/>
  <c r="Y48" i="12"/>
  <c r="W48" i="12"/>
  <c r="V48" i="12"/>
  <c r="U48" i="12"/>
  <c r="R48" i="12"/>
  <c r="Q48" i="12"/>
  <c r="N48" i="12"/>
  <c r="M48" i="12"/>
  <c r="O48" i="12" s="1"/>
  <c r="K48" i="12"/>
  <c r="J48" i="12"/>
  <c r="I48" i="12"/>
  <c r="BL47" i="12"/>
  <c r="BP47" i="12" s="1"/>
  <c r="BK47" i="12"/>
  <c r="BJ47" i="12"/>
  <c r="BI47" i="12"/>
  <c r="BF47" i="12"/>
  <c r="BE47" i="12"/>
  <c r="BB47" i="12"/>
  <c r="BA47" i="12"/>
  <c r="BC47" i="12" s="1"/>
  <c r="AY47" i="12"/>
  <c r="AX47" i="12"/>
  <c r="AW47" i="12"/>
  <c r="AU47" i="12"/>
  <c r="AT47" i="12"/>
  <c r="AS47" i="12"/>
  <c r="AP47" i="12"/>
  <c r="BN47" i="12" s="1"/>
  <c r="BR47" i="12" s="1"/>
  <c r="AO47" i="12"/>
  <c r="AQ47" i="12" s="1"/>
  <c r="AJ47" i="12"/>
  <c r="AF47" i="12"/>
  <c r="BT47" i="12" s="1"/>
  <c r="BX47" i="12" s="1"/>
  <c r="AD47" i="12"/>
  <c r="AC47" i="12"/>
  <c r="AE47" i="12" s="1"/>
  <c r="Z47" i="12"/>
  <c r="AA47" i="12" s="1"/>
  <c r="Y47" i="12"/>
  <c r="W47" i="12"/>
  <c r="V47" i="12"/>
  <c r="U47" i="12"/>
  <c r="R47" i="12"/>
  <c r="Q47" i="12"/>
  <c r="N47" i="12"/>
  <c r="M47" i="12"/>
  <c r="O47" i="12" s="1"/>
  <c r="K47" i="12"/>
  <c r="J47" i="12"/>
  <c r="I47" i="12"/>
  <c r="BL46" i="12"/>
  <c r="BP46" i="12" s="1"/>
  <c r="BK46" i="12"/>
  <c r="BJ46" i="12"/>
  <c r="BI46" i="12"/>
  <c r="BF46" i="12"/>
  <c r="BE46" i="12"/>
  <c r="BB46" i="12"/>
  <c r="BA46" i="12"/>
  <c r="BC46" i="12" s="1"/>
  <c r="AY46" i="12"/>
  <c r="AX46" i="12"/>
  <c r="AW46" i="12"/>
  <c r="AU46" i="12"/>
  <c r="AT46" i="12"/>
  <c r="AS46" i="12"/>
  <c r="AP46" i="12"/>
  <c r="BN46" i="12" s="1"/>
  <c r="BR46" i="12" s="1"/>
  <c r="AO46" i="12"/>
  <c r="AQ46" i="12" s="1"/>
  <c r="AJ46" i="12"/>
  <c r="AF46" i="12"/>
  <c r="BT46" i="12" s="1"/>
  <c r="BX46" i="12" s="1"/>
  <c r="AD46" i="12"/>
  <c r="AC46" i="12"/>
  <c r="AE46" i="12" s="1"/>
  <c r="Z46" i="12"/>
  <c r="AA46" i="12" s="1"/>
  <c r="Y46" i="12"/>
  <c r="W46" i="12"/>
  <c r="V46" i="12"/>
  <c r="U46" i="12"/>
  <c r="R46" i="12"/>
  <c r="Q46" i="12"/>
  <c r="N46" i="12"/>
  <c r="M46" i="12"/>
  <c r="O46" i="12" s="1"/>
  <c r="K46" i="12"/>
  <c r="J46" i="12"/>
  <c r="I46" i="12"/>
  <c r="BL45" i="12"/>
  <c r="BP45" i="12" s="1"/>
  <c r="BK45" i="12"/>
  <c r="BJ45" i="12"/>
  <c r="BI45" i="12"/>
  <c r="BF45" i="12"/>
  <c r="BE45" i="12"/>
  <c r="BB45" i="12"/>
  <c r="BA45" i="12"/>
  <c r="BC45" i="12" s="1"/>
  <c r="AY45" i="12"/>
  <c r="AX45" i="12"/>
  <c r="AW45" i="12"/>
  <c r="AU45" i="12"/>
  <c r="AT45" i="12"/>
  <c r="AS45" i="12"/>
  <c r="AP45" i="12"/>
  <c r="BN45" i="12" s="1"/>
  <c r="BR45" i="12" s="1"/>
  <c r="AO45" i="12"/>
  <c r="AQ45" i="12" s="1"/>
  <c r="AJ45" i="12"/>
  <c r="AF45" i="12"/>
  <c r="BT45" i="12" s="1"/>
  <c r="BX45" i="12" s="1"/>
  <c r="AD45" i="12"/>
  <c r="AC45" i="12"/>
  <c r="AE45" i="12" s="1"/>
  <c r="Z45" i="12"/>
  <c r="AA45" i="12" s="1"/>
  <c r="Y45" i="12"/>
  <c r="W45" i="12"/>
  <c r="V45" i="12"/>
  <c r="U45" i="12"/>
  <c r="R45" i="12"/>
  <c r="Q45" i="12"/>
  <c r="N45" i="12"/>
  <c r="M45" i="12"/>
  <c r="O45" i="12" s="1"/>
  <c r="K45" i="12"/>
  <c r="J45" i="12"/>
  <c r="I45" i="12"/>
  <c r="BL44" i="12"/>
  <c r="BP44" i="12" s="1"/>
  <c r="BK44" i="12"/>
  <c r="BJ44" i="12"/>
  <c r="BI44" i="12"/>
  <c r="BF44" i="12"/>
  <c r="BE44" i="12"/>
  <c r="BB44" i="12"/>
  <c r="BA44" i="12"/>
  <c r="BC44" i="12" s="1"/>
  <c r="AY44" i="12"/>
  <c r="AX44" i="12"/>
  <c r="AW44" i="12"/>
  <c r="AU44" i="12"/>
  <c r="AT44" i="12"/>
  <c r="AS44" i="12"/>
  <c r="AP44" i="12"/>
  <c r="BN44" i="12" s="1"/>
  <c r="BR44" i="12" s="1"/>
  <c r="AO44" i="12"/>
  <c r="AQ44" i="12" s="1"/>
  <c r="AJ44" i="12"/>
  <c r="AF44" i="12"/>
  <c r="BT44" i="12" s="1"/>
  <c r="BX44" i="12" s="1"/>
  <c r="AD44" i="12"/>
  <c r="AC44" i="12"/>
  <c r="AE44" i="12" s="1"/>
  <c r="Z44" i="12"/>
  <c r="AA44" i="12" s="1"/>
  <c r="Y44" i="12"/>
  <c r="W44" i="12"/>
  <c r="V44" i="12"/>
  <c r="U44" i="12"/>
  <c r="R44" i="12"/>
  <c r="Q44" i="12"/>
  <c r="N44" i="12"/>
  <c r="M44" i="12"/>
  <c r="O44" i="12" s="1"/>
  <c r="K44" i="12"/>
  <c r="J44" i="12"/>
  <c r="I44" i="12"/>
  <c r="BL43" i="12"/>
  <c r="BP43" i="12" s="1"/>
  <c r="BK43" i="12"/>
  <c r="BJ43" i="12"/>
  <c r="BI43" i="12"/>
  <c r="BF43" i="12"/>
  <c r="BE43" i="12"/>
  <c r="BB43" i="12"/>
  <c r="BA43" i="12"/>
  <c r="BC43" i="12" s="1"/>
  <c r="AY43" i="12"/>
  <c r="AX43" i="12"/>
  <c r="AW43" i="12"/>
  <c r="AU43" i="12"/>
  <c r="AT43" i="12"/>
  <c r="AS43" i="12"/>
  <c r="AP43" i="12"/>
  <c r="BN43" i="12" s="1"/>
  <c r="BR43" i="12" s="1"/>
  <c r="AO43" i="12"/>
  <c r="AQ43" i="12" s="1"/>
  <c r="AJ43" i="12"/>
  <c r="AF43" i="12"/>
  <c r="BT43" i="12" s="1"/>
  <c r="BX43" i="12" s="1"/>
  <c r="AD43" i="12"/>
  <c r="AC43" i="12"/>
  <c r="AE43" i="12" s="1"/>
  <c r="Z43" i="12"/>
  <c r="AA43" i="12" s="1"/>
  <c r="Y43" i="12"/>
  <c r="W43" i="12"/>
  <c r="V43" i="12"/>
  <c r="U43" i="12"/>
  <c r="R43" i="12"/>
  <c r="Q43" i="12"/>
  <c r="N43" i="12"/>
  <c r="M43" i="12"/>
  <c r="O43" i="12" s="1"/>
  <c r="K43" i="12"/>
  <c r="J43" i="12"/>
  <c r="I43" i="12"/>
  <c r="BL42" i="12"/>
  <c r="BP42" i="12" s="1"/>
  <c r="BK42" i="12"/>
  <c r="BJ42" i="12"/>
  <c r="BI42" i="12"/>
  <c r="BF42" i="12"/>
  <c r="BE42" i="12"/>
  <c r="BB42" i="12"/>
  <c r="BA42" i="12"/>
  <c r="BC42" i="12" s="1"/>
  <c r="AY42" i="12"/>
  <c r="AX42" i="12"/>
  <c r="AW42" i="12"/>
  <c r="AU42" i="12"/>
  <c r="AT42" i="12"/>
  <c r="AS42" i="12"/>
  <c r="AP42" i="12"/>
  <c r="BN42" i="12" s="1"/>
  <c r="BR42" i="12" s="1"/>
  <c r="AO42" i="12"/>
  <c r="AQ42" i="12" s="1"/>
  <c r="AJ42" i="12"/>
  <c r="AF42" i="12"/>
  <c r="BT42" i="12" s="1"/>
  <c r="BX42" i="12" s="1"/>
  <c r="AD42" i="12"/>
  <c r="AC42" i="12"/>
  <c r="AE42" i="12" s="1"/>
  <c r="Z42" i="12"/>
  <c r="Y42" i="12"/>
  <c r="AA42" i="12" s="1"/>
  <c r="W42" i="12"/>
  <c r="V42" i="12"/>
  <c r="U42" i="12"/>
  <c r="S42" i="12"/>
  <c r="R42" i="12"/>
  <c r="Q42" i="12"/>
  <c r="N42" i="12"/>
  <c r="M42" i="12"/>
  <c r="O42" i="12" s="1"/>
  <c r="J42" i="12"/>
  <c r="I42" i="12"/>
  <c r="K42" i="12" s="1"/>
  <c r="BL41" i="12"/>
  <c r="BT41" i="12" s="1"/>
  <c r="BX41" i="12" s="1"/>
  <c r="BK41" i="12"/>
  <c r="BJ41" i="12"/>
  <c r="BI41" i="12"/>
  <c r="BG41" i="12"/>
  <c r="BF41" i="12"/>
  <c r="BE41" i="12"/>
  <c r="BB41" i="12"/>
  <c r="BA41" i="12"/>
  <c r="BC41" i="12" s="1"/>
  <c r="AX41" i="12"/>
  <c r="AW41" i="12"/>
  <c r="AY41" i="12" s="1"/>
  <c r="AU41" i="12"/>
  <c r="AT41" i="12"/>
  <c r="AS41" i="12"/>
  <c r="BM41" i="12" s="1"/>
  <c r="AQ41" i="12"/>
  <c r="AP41" i="12"/>
  <c r="BN41" i="12" s="1"/>
  <c r="BR41" i="12" s="1"/>
  <c r="AO41" i="12"/>
  <c r="AF41" i="12"/>
  <c r="AJ41" i="12" s="1"/>
  <c r="AD41" i="12"/>
  <c r="AC41" i="12"/>
  <c r="AE41" i="12" s="1"/>
  <c r="Z41" i="12"/>
  <c r="Y41" i="12"/>
  <c r="AA41" i="12" s="1"/>
  <c r="W41" i="12"/>
  <c r="V41" i="12"/>
  <c r="U41" i="12"/>
  <c r="S41" i="12"/>
  <c r="R41" i="12"/>
  <c r="Q41" i="12"/>
  <c r="N41" i="12"/>
  <c r="AH41" i="12" s="1"/>
  <c r="M41" i="12"/>
  <c r="O41" i="12" s="1"/>
  <c r="J41" i="12"/>
  <c r="I41" i="12"/>
  <c r="K41" i="12" s="1"/>
  <c r="BL40" i="12"/>
  <c r="BP40" i="12" s="1"/>
  <c r="BK40" i="12"/>
  <c r="BJ40" i="12"/>
  <c r="BI40" i="12"/>
  <c r="BG40" i="12"/>
  <c r="BF40" i="12"/>
  <c r="BE40" i="12"/>
  <c r="BB40" i="12"/>
  <c r="BA40" i="12"/>
  <c r="BC40" i="12" s="1"/>
  <c r="AX40" i="12"/>
  <c r="AW40" i="12"/>
  <c r="AY40" i="12" s="1"/>
  <c r="AU40" i="12"/>
  <c r="AT40" i="12"/>
  <c r="AS40" i="12"/>
  <c r="BM40" i="12" s="1"/>
  <c r="AQ40" i="12"/>
  <c r="AP40" i="12"/>
  <c r="BN40" i="12" s="1"/>
  <c r="BR40" i="12" s="1"/>
  <c r="AO40" i="12"/>
  <c r="AF40" i="12"/>
  <c r="AJ40" i="12" s="1"/>
  <c r="AD40" i="12"/>
  <c r="AC40" i="12"/>
  <c r="AE40" i="12" s="1"/>
  <c r="Z40" i="12"/>
  <c r="Y40" i="12"/>
  <c r="AA40" i="12" s="1"/>
  <c r="W40" i="12"/>
  <c r="V40" i="12"/>
  <c r="U40" i="12"/>
  <c r="S40" i="12"/>
  <c r="R40" i="12"/>
  <c r="Q40" i="12"/>
  <c r="N40" i="12"/>
  <c r="AH40" i="12" s="1"/>
  <c r="M40" i="12"/>
  <c r="O40" i="12" s="1"/>
  <c r="J40" i="12"/>
  <c r="I40" i="12"/>
  <c r="K40" i="12" s="1"/>
  <c r="BL39" i="12"/>
  <c r="BP39" i="12" s="1"/>
  <c r="BK39" i="12"/>
  <c r="BJ39" i="12"/>
  <c r="BI39" i="12"/>
  <c r="BG39" i="12"/>
  <c r="BF39" i="12"/>
  <c r="BE39" i="12"/>
  <c r="BB39" i="12"/>
  <c r="BA39" i="12"/>
  <c r="BC39" i="12" s="1"/>
  <c r="AX39" i="12"/>
  <c r="AW39" i="12"/>
  <c r="AY39" i="12" s="1"/>
  <c r="AU39" i="12"/>
  <c r="AT39" i="12"/>
  <c r="AS39" i="12"/>
  <c r="BM39" i="12" s="1"/>
  <c r="AQ39" i="12"/>
  <c r="AP39" i="12"/>
  <c r="BN39" i="12" s="1"/>
  <c r="BR39" i="12" s="1"/>
  <c r="AO39" i="12"/>
  <c r="AF39" i="12"/>
  <c r="AJ39" i="12" s="1"/>
  <c r="AD39" i="12"/>
  <c r="AC39" i="12"/>
  <c r="AE39" i="12" s="1"/>
  <c r="Z39" i="12"/>
  <c r="Y39" i="12"/>
  <c r="AA39" i="12" s="1"/>
  <c r="W39" i="12"/>
  <c r="V39" i="12"/>
  <c r="U39" i="12"/>
  <c r="S39" i="12"/>
  <c r="R39" i="12"/>
  <c r="Q39" i="12"/>
  <c r="N39" i="12"/>
  <c r="AH39" i="12" s="1"/>
  <c r="M39" i="12"/>
  <c r="O39" i="12" s="1"/>
  <c r="J39" i="12"/>
  <c r="I39" i="12"/>
  <c r="K39" i="12" s="1"/>
  <c r="BL38" i="12"/>
  <c r="BT38" i="12" s="1"/>
  <c r="BX38" i="12" s="1"/>
  <c r="BK38" i="12"/>
  <c r="BJ38" i="12"/>
  <c r="BI38" i="12"/>
  <c r="BG38" i="12"/>
  <c r="BF38" i="12"/>
  <c r="BE38" i="12"/>
  <c r="BB38" i="12"/>
  <c r="BA38" i="12"/>
  <c r="BC38" i="12" s="1"/>
  <c r="AX38" i="12"/>
  <c r="AW38" i="12"/>
  <c r="AY38" i="12" s="1"/>
  <c r="AU38" i="12"/>
  <c r="AT38" i="12"/>
  <c r="AS38" i="12"/>
  <c r="BM38" i="12" s="1"/>
  <c r="AQ38" i="12"/>
  <c r="AP38" i="12"/>
  <c r="BN38" i="12" s="1"/>
  <c r="BR38" i="12" s="1"/>
  <c r="AO38" i="12"/>
  <c r="AF38" i="12"/>
  <c r="AJ38" i="12" s="1"/>
  <c r="AD38" i="12"/>
  <c r="AC38" i="12"/>
  <c r="AE38" i="12" s="1"/>
  <c r="Z38" i="12"/>
  <c r="Y38" i="12"/>
  <c r="AA38" i="12" s="1"/>
  <c r="W38" i="12"/>
  <c r="V38" i="12"/>
  <c r="U38" i="12"/>
  <c r="S38" i="12"/>
  <c r="R38" i="12"/>
  <c r="Q38" i="12"/>
  <c r="N38" i="12"/>
  <c r="AH38" i="12" s="1"/>
  <c r="M38" i="12"/>
  <c r="O38" i="12" s="1"/>
  <c r="J38" i="12"/>
  <c r="I38" i="12"/>
  <c r="K38" i="12" s="1"/>
  <c r="BL37" i="12"/>
  <c r="BP37" i="12" s="1"/>
  <c r="BK37" i="12"/>
  <c r="BJ37" i="12"/>
  <c r="BI37" i="12"/>
  <c r="BG37" i="12"/>
  <c r="BF37" i="12"/>
  <c r="BE37" i="12"/>
  <c r="BB37" i="12"/>
  <c r="BA37" i="12"/>
  <c r="BC37" i="12" s="1"/>
  <c r="AX37" i="12"/>
  <c r="AW37" i="12"/>
  <c r="AY37" i="12" s="1"/>
  <c r="AU37" i="12"/>
  <c r="AT37" i="12"/>
  <c r="AS37" i="12"/>
  <c r="BM37" i="12" s="1"/>
  <c r="AQ37" i="12"/>
  <c r="AP37" i="12"/>
  <c r="BN37" i="12" s="1"/>
  <c r="BR37" i="12" s="1"/>
  <c r="AO37" i="12"/>
  <c r="AF37" i="12"/>
  <c r="AJ37" i="12" s="1"/>
  <c r="AD37" i="12"/>
  <c r="AC37" i="12"/>
  <c r="AE37" i="12" s="1"/>
  <c r="Z37" i="12"/>
  <c r="Y37" i="12"/>
  <c r="AA37" i="12" s="1"/>
  <c r="W37" i="12"/>
  <c r="V37" i="12"/>
  <c r="U37" i="12"/>
  <c r="S37" i="12"/>
  <c r="R37" i="12"/>
  <c r="Q37" i="12"/>
  <c r="N37" i="12"/>
  <c r="AH37" i="12" s="1"/>
  <c r="M37" i="12"/>
  <c r="O37" i="12" s="1"/>
  <c r="J37" i="12"/>
  <c r="I37" i="12"/>
  <c r="K37" i="12" s="1"/>
  <c r="BL36" i="12"/>
  <c r="BT36" i="12" s="1"/>
  <c r="BX36" i="12" s="1"/>
  <c r="BK36" i="12"/>
  <c r="BJ36" i="12"/>
  <c r="BI36" i="12"/>
  <c r="BG36" i="12"/>
  <c r="BF36" i="12"/>
  <c r="BE36" i="12"/>
  <c r="BB36" i="12"/>
  <c r="BA36" i="12"/>
  <c r="BC36" i="12" s="1"/>
  <c r="AX36" i="12"/>
  <c r="AW36" i="12"/>
  <c r="AY36" i="12" s="1"/>
  <c r="AU36" i="12"/>
  <c r="AT36" i="12"/>
  <c r="AS36" i="12"/>
  <c r="BM36" i="12" s="1"/>
  <c r="AQ36" i="12"/>
  <c r="AP36" i="12"/>
  <c r="BN36" i="12" s="1"/>
  <c r="BR36" i="12" s="1"/>
  <c r="AO36" i="12"/>
  <c r="AF36" i="12"/>
  <c r="AJ36" i="12" s="1"/>
  <c r="AD36" i="12"/>
  <c r="AC36" i="12"/>
  <c r="AE36" i="12" s="1"/>
  <c r="Z36" i="12"/>
  <c r="Y36" i="12"/>
  <c r="AA36" i="12" s="1"/>
  <c r="W36" i="12"/>
  <c r="V36" i="12"/>
  <c r="U36" i="12"/>
  <c r="S36" i="12"/>
  <c r="R36" i="12"/>
  <c r="Q36" i="12"/>
  <c r="N36" i="12"/>
  <c r="AH36" i="12" s="1"/>
  <c r="M36" i="12"/>
  <c r="O36" i="12" s="1"/>
  <c r="J36" i="12"/>
  <c r="I36" i="12"/>
  <c r="K36" i="12" s="1"/>
  <c r="BL35" i="12"/>
  <c r="BT35" i="12" s="1"/>
  <c r="BX35" i="12" s="1"/>
  <c r="BK35" i="12"/>
  <c r="BJ35" i="12"/>
  <c r="BI35" i="12"/>
  <c r="BG35" i="12"/>
  <c r="BF35" i="12"/>
  <c r="BE35" i="12"/>
  <c r="BB35" i="12"/>
  <c r="BA35" i="12"/>
  <c r="BC35" i="12" s="1"/>
  <c r="AX35" i="12"/>
  <c r="AW35" i="12"/>
  <c r="AY35" i="12" s="1"/>
  <c r="AU35" i="12"/>
  <c r="AT35" i="12"/>
  <c r="AS35" i="12"/>
  <c r="BM35" i="12" s="1"/>
  <c r="AQ35" i="12"/>
  <c r="AP35" i="12"/>
  <c r="BN35" i="12" s="1"/>
  <c r="BR35" i="12" s="1"/>
  <c r="AO35" i="12"/>
  <c r="AF35" i="12"/>
  <c r="AJ35" i="12" s="1"/>
  <c r="AD35" i="12"/>
  <c r="AC35" i="12"/>
  <c r="AE35" i="12" s="1"/>
  <c r="Z35" i="12"/>
  <c r="Y35" i="12"/>
  <c r="AA35" i="12" s="1"/>
  <c r="W35" i="12"/>
  <c r="V35" i="12"/>
  <c r="U35" i="12"/>
  <c r="S35" i="12"/>
  <c r="R35" i="12"/>
  <c r="Q35" i="12"/>
  <c r="N35" i="12"/>
  <c r="AH35" i="12" s="1"/>
  <c r="M35" i="12"/>
  <c r="O35" i="12" s="1"/>
  <c r="J35" i="12"/>
  <c r="I35" i="12"/>
  <c r="K35" i="12" s="1"/>
  <c r="BL34" i="12"/>
  <c r="BT34" i="12" s="1"/>
  <c r="BX34" i="12" s="1"/>
  <c r="BK34" i="12"/>
  <c r="BJ34" i="12"/>
  <c r="BI34" i="12"/>
  <c r="BG34" i="12"/>
  <c r="BF34" i="12"/>
  <c r="BE34" i="12"/>
  <c r="BB34" i="12"/>
  <c r="BA34" i="12"/>
  <c r="BC34" i="12" s="1"/>
  <c r="AX34" i="12"/>
  <c r="AW34" i="12"/>
  <c r="AY34" i="12" s="1"/>
  <c r="AU34" i="12"/>
  <c r="AT34" i="12"/>
  <c r="AS34" i="12"/>
  <c r="BM34" i="12" s="1"/>
  <c r="AQ34" i="12"/>
  <c r="AP34" i="12"/>
  <c r="BN34" i="12" s="1"/>
  <c r="BR34" i="12" s="1"/>
  <c r="AO34" i="12"/>
  <c r="AF34" i="12"/>
  <c r="AJ34" i="12" s="1"/>
  <c r="AD34" i="12"/>
  <c r="AC34" i="12"/>
  <c r="AE34" i="12" s="1"/>
  <c r="Z34" i="12"/>
  <c r="Y34" i="12"/>
  <c r="AA34" i="12" s="1"/>
  <c r="W34" i="12"/>
  <c r="V34" i="12"/>
  <c r="U34" i="12"/>
  <c r="S34" i="12"/>
  <c r="R34" i="12"/>
  <c r="Q34" i="12"/>
  <c r="N34" i="12"/>
  <c r="AH34" i="12" s="1"/>
  <c r="M34" i="12"/>
  <c r="O34" i="12" s="1"/>
  <c r="J34" i="12"/>
  <c r="I34" i="12"/>
  <c r="K34" i="12" s="1"/>
  <c r="BL33" i="12"/>
  <c r="BP33" i="12" s="1"/>
  <c r="BK33" i="12"/>
  <c r="BJ33" i="12"/>
  <c r="BI33" i="12"/>
  <c r="BG33" i="12"/>
  <c r="BF33" i="12"/>
  <c r="BE33" i="12"/>
  <c r="BB33" i="12"/>
  <c r="BA33" i="12"/>
  <c r="BC33" i="12" s="1"/>
  <c r="AX33" i="12"/>
  <c r="AW33" i="12"/>
  <c r="AY33" i="12" s="1"/>
  <c r="AU33" i="12"/>
  <c r="AT33" i="12"/>
  <c r="AS33" i="12"/>
  <c r="BM33" i="12" s="1"/>
  <c r="AQ33" i="12"/>
  <c r="AP33" i="12"/>
  <c r="BN33" i="12" s="1"/>
  <c r="BR33" i="12" s="1"/>
  <c r="AO33" i="12"/>
  <c r="AF33" i="12"/>
  <c r="AJ33" i="12" s="1"/>
  <c r="AD33" i="12"/>
  <c r="AC33" i="12"/>
  <c r="AE33" i="12" s="1"/>
  <c r="Z33" i="12"/>
  <c r="Y33" i="12"/>
  <c r="AA33" i="12" s="1"/>
  <c r="W33" i="12"/>
  <c r="V33" i="12"/>
  <c r="U33" i="12"/>
  <c r="S33" i="12"/>
  <c r="R33" i="12"/>
  <c r="Q33" i="12"/>
  <c r="N33" i="12"/>
  <c r="AH33" i="12" s="1"/>
  <c r="M33" i="12"/>
  <c r="O33" i="12" s="1"/>
  <c r="J33" i="12"/>
  <c r="I33" i="12"/>
  <c r="K33" i="12" s="1"/>
  <c r="BL32" i="12"/>
  <c r="BP32" i="12" s="1"/>
  <c r="BK32" i="12"/>
  <c r="BJ32" i="12"/>
  <c r="BI32" i="12"/>
  <c r="BG32" i="12"/>
  <c r="BF32" i="12"/>
  <c r="BE32" i="12"/>
  <c r="BB32" i="12"/>
  <c r="BA32" i="12"/>
  <c r="BC32" i="12" s="1"/>
  <c r="AX32" i="12"/>
  <c r="AW32" i="12"/>
  <c r="AY32" i="12" s="1"/>
  <c r="AU32" i="12"/>
  <c r="AT32" i="12"/>
  <c r="AS32" i="12"/>
  <c r="BM32" i="12" s="1"/>
  <c r="AQ32" i="12"/>
  <c r="AP32" i="12"/>
  <c r="BN32" i="12" s="1"/>
  <c r="BR32" i="12" s="1"/>
  <c r="AO32" i="12"/>
  <c r="AF32" i="12"/>
  <c r="AJ32" i="12" s="1"/>
  <c r="AD32" i="12"/>
  <c r="AC32" i="12"/>
  <c r="AE32" i="12" s="1"/>
  <c r="Z32" i="12"/>
  <c r="Y32" i="12"/>
  <c r="AA32" i="12" s="1"/>
  <c r="W32" i="12"/>
  <c r="V32" i="12"/>
  <c r="U32" i="12"/>
  <c r="S32" i="12"/>
  <c r="R32" i="12"/>
  <c r="Q32" i="12"/>
  <c r="N32" i="12"/>
  <c r="AH32" i="12" s="1"/>
  <c r="M32" i="12"/>
  <c r="O32" i="12" s="1"/>
  <c r="J32" i="12"/>
  <c r="I32" i="12"/>
  <c r="K32" i="12" s="1"/>
  <c r="BL31" i="12"/>
  <c r="BP31" i="12" s="1"/>
  <c r="BK31" i="12"/>
  <c r="BJ31" i="12"/>
  <c r="BI31" i="12"/>
  <c r="BG31" i="12"/>
  <c r="BF31" i="12"/>
  <c r="BE31" i="12"/>
  <c r="BB31" i="12"/>
  <c r="BA31" i="12"/>
  <c r="BC31" i="12" s="1"/>
  <c r="AX31" i="12"/>
  <c r="AW31" i="12"/>
  <c r="AY31" i="12" s="1"/>
  <c r="AU31" i="12"/>
  <c r="AT31" i="12"/>
  <c r="AS31" i="12"/>
  <c r="BM31" i="12" s="1"/>
  <c r="AQ31" i="12"/>
  <c r="AP31" i="12"/>
  <c r="BN31" i="12" s="1"/>
  <c r="BR31" i="12" s="1"/>
  <c r="AO31" i="12"/>
  <c r="AF31" i="12"/>
  <c r="AJ31" i="12" s="1"/>
  <c r="AD31" i="12"/>
  <c r="AC31" i="12"/>
  <c r="AE31" i="12" s="1"/>
  <c r="Z31" i="12"/>
  <c r="Y31" i="12"/>
  <c r="AA31" i="12" s="1"/>
  <c r="W31" i="12"/>
  <c r="V31" i="12"/>
  <c r="U31" i="12"/>
  <c r="S31" i="12"/>
  <c r="R31" i="12"/>
  <c r="Q31" i="12"/>
  <c r="N31" i="12"/>
  <c r="AH31" i="12" s="1"/>
  <c r="M31" i="12"/>
  <c r="O31" i="12" s="1"/>
  <c r="J31" i="12"/>
  <c r="I31" i="12"/>
  <c r="K31" i="12" s="1"/>
  <c r="BL30" i="12"/>
  <c r="BT30" i="12" s="1"/>
  <c r="BX30" i="12" s="1"/>
  <c r="BK30" i="12"/>
  <c r="BJ30" i="12"/>
  <c r="BI30" i="12"/>
  <c r="BG30" i="12"/>
  <c r="BF30" i="12"/>
  <c r="BE30" i="12"/>
  <c r="BB30" i="12"/>
  <c r="BA30" i="12"/>
  <c r="BC30" i="12" s="1"/>
  <c r="AX30" i="12"/>
  <c r="AW30" i="12"/>
  <c r="AY30" i="12" s="1"/>
  <c r="AU30" i="12"/>
  <c r="AT30" i="12"/>
  <c r="AS30" i="12"/>
  <c r="BM30" i="12" s="1"/>
  <c r="AQ30" i="12"/>
  <c r="AP30" i="12"/>
  <c r="BN30" i="12" s="1"/>
  <c r="BR30" i="12" s="1"/>
  <c r="AO30" i="12"/>
  <c r="AF30" i="12"/>
  <c r="AJ30" i="12" s="1"/>
  <c r="AD30" i="12"/>
  <c r="AC30" i="12"/>
  <c r="AE30" i="12" s="1"/>
  <c r="Z30" i="12"/>
  <c r="Y30" i="12"/>
  <c r="AA30" i="12" s="1"/>
  <c r="W30" i="12"/>
  <c r="V30" i="12"/>
  <c r="U30" i="12"/>
  <c r="S30" i="12"/>
  <c r="R30" i="12"/>
  <c r="Q30" i="12"/>
  <c r="N30" i="12"/>
  <c r="AH30" i="12" s="1"/>
  <c r="M30" i="12"/>
  <c r="O30" i="12" s="1"/>
  <c r="J30" i="12"/>
  <c r="I30" i="12"/>
  <c r="K30" i="12" s="1"/>
  <c r="BL29" i="12"/>
  <c r="BP29" i="12" s="1"/>
  <c r="BK29" i="12"/>
  <c r="BJ29" i="12"/>
  <c r="BI29" i="12"/>
  <c r="BG29" i="12"/>
  <c r="BF29" i="12"/>
  <c r="BE29" i="12"/>
  <c r="BB29" i="12"/>
  <c r="BA29" i="12"/>
  <c r="BC29" i="12" s="1"/>
  <c r="AX29" i="12"/>
  <c r="AW29" i="12"/>
  <c r="AY29" i="12" s="1"/>
  <c r="AU29" i="12"/>
  <c r="AT29" i="12"/>
  <c r="AS29" i="12"/>
  <c r="BM29" i="12" s="1"/>
  <c r="AQ29" i="12"/>
  <c r="AP29" i="12"/>
  <c r="BN29" i="12" s="1"/>
  <c r="BR29" i="12" s="1"/>
  <c r="AO29" i="12"/>
  <c r="AF29" i="12"/>
  <c r="AJ29" i="12" s="1"/>
  <c r="AD29" i="12"/>
  <c r="AC29" i="12"/>
  <c r="AE29" i="12" s="1"/>
  <c r="Z29" i="12"/>
  <c r="Y29" i="12"/>
  <c r="AA29" i="12" s="1"/>
  <c r="W29" i="12"/>
  <c r="V29" i="12"/>
  <c r="U29" i="12"/>
  <c r="S29" i="12"/>
  <c r="R29" i="12"/>
  <c r="Q29" i="12"/>
  <c r="N29" i="12"/>
  <c r="AH29" i="12" s="1"/>
  <c r="M29" i="12"/>
  <c r="O29" i="12" s="1"/>
  <c r="J29" i="12"/>
  <c r="I29" i="12"/>
  <c r="K29" i="12" s="1"/>
  <c r="BL28" i="12"/>
  <c r="BT28" i="12" s="1"/>
  <c r="BX28" i="12" s="1"/>
  <c r="BK28" i="12"/>
  <c r="BJ28" i="12"/>
  <c r="BI28" i="12"/>
  <c r="BG28" i="12"/>
  <c r="BF28" i="12"/>
  <c r="BE28" i="12"/>
  <c r="BB28" i="12"/>
  <c r="BA28" i="12"/>
  <c r="BC28" i="12" s="1"/>
  <c r="AX28" i="12"/>
  <c r="AW28" i="12"/>
  <c r="AY28" i="12" s="1"/>
  <c r="AU28" i="12"/>
  <c r="AT28" i="12"/>
  <c r="AS28" i="12"/>
  <c r="BM28" i="12" s="1"/>
  <c r="AQ28" i="12"/>
  <c r="AP28" i="12"/>
  <c r="BN28" i="12" s="1"/>
  <c r="BR28" i="12" s="1"/>
  <c r="AO28" i="12"/>
  <c r="AF28" i="12"/>
  <c r="AJ28" i="12" s="1"/>
  <c r="AD28" i="12"/>
  <c r="AC28" i="12"/>
  <c r="AE28" i="12" s="1"/>
  <c r="Z28" i="12"/>
  <c r="Y28" i="12"/>
  <c r="AA28" i="12" s="1"/>
  <c r="W28" i="12"/>
  <c r="V28" i="12"/>
  <c r="U28" i="12"/>
  <c r="S28" i="12"/>
  <c r="R28" i="12"/>
  <c r="Q28" i="12"/>
  <c r="N28" i="12"/>
  <c r="AH28" i="12" s="1"/>
  <c r="M28" i="12"/>
  <c r="O28" i="12" s="1"/>
  <c r="J28" i="12"/>
  <c r="I28" i="12"/>
  <c r="K28" i="12" s="1"/>
  <c r="BL27" i="12"/>
  <c r="BL75" i="12" s="1"/>
  <c r="BL77" i="12" s="1"/>
  <c r="BK27" i="12"/>
  <c r="BJ27" i="12"/>
  <c r="BJ75" i="12" s="1"/>
  <c r="BJ77" i="12" s="1"/>
  <c r="BI27" i="12"/>
  <c r="BI75" i="12" s="1"/>
  <c r="BG27" i="12"/>
  <c r="BF27" i="12"/>
  <c r="BF75" i="12" s="1"/>
  <c r="BF77" i="12" s="1"/>
  <c r="BE27" i="12"/>
  <c r="BE75" i="12" s="1"/>
  <c r="BB27" i="12"/>
  <c r="BB75" i="12" s="1"/>
  <c r="BB77" i="12" s="1"/>
  <c r="BA27" i="12"/>
  <c r="BA75" i="12" s="1"/>
  <c r="AX27" i="12"/>
  <c r="AX75" i="12" s="1"/>
  <c r="AX77" i="12" s="1"/>
  <c r="AW27" i="12"/>
  <c r="AW75" i="12" s="1"/>
  <c r="AU27" i="12"/>
  <c r="AT27" i="12"/>
  <c r="AT75" i="12" s="1"/>
  <c r="AT77" i="12" s="1"/>
  <c r="AS27" i="12"/>
  <c r="AS75" i="12" s="1"/>
  <c r="AQ27" i="12"/>
  <c r="AP27" i="12"/>
  <c r="BN27" i="12" s="1"/>
  <c r="AO27" i="12"/>
  <c r="AO75" i="12" s="1"/>
  <c r="AF27" i="12"/>
  <c r="AF75" i="12" s="1"/>
  <c r="AD27" i="12"/>
  <c r="AD75" i="12" s="1"/>
  <c r="AD77" i="12" s="1"/>
  <c r="AC27" i="12"/>
  <c r="AC75" i="12" s="1"/>
  <c r="Z27" i="12"/>
  <c r="Z75" i="12" s="1"/>
  <c r="Z77" i="12" s="1"/>
  <c r="Y27" i="12"/>
  <c r="Y75" i="12" s="1"/>
  <c r="W27" i="12"/>
  <c r="V27" i="12"/>
  <c r="V75" i="12" s="1"/>
  <c r="V77" i="12" s="1"/>
  <c r="U27" i="12"/>
  <c r="U75" i="12" s="1"/>
  <c r="S27" i="12"/>
  <c r="R27" i="12"/>
  <c r="R75" i="12" s="1"/>
  <c r="R77" i="12" s="1"/>
  <c r="Q27" i="12"/>
  <c r="Q75" i="12" s="1"/>
  <c r="N27" i="12"/>
  <c r="AH27" i="12" s="1"/>
  <c r="M27" i="12"/>
  <c r="M75" i="12" s="1"/>
  <c r="J27" i="12"/>
  <c r="J75" i="12" s="1"/>
  <c r="J77" i="12" s="1"/>
  <c r="I27" i="12"/>
  <c r="I75" i="12" s="1"/>
  <c r="BL26" i="12"/>
  <c r="BP26" i="12" s="1"/>
  <c r="BK26" i="12"/>
  <c r="BJ26" i="12"/>
  <c r="BI26" i="12"/>
  <c r="BG26" i="12"/>
  <c r="BF26" i="12"/>
  <c r="BE26" i="12"/>
  <c r="BB26" i="12"/>
  <c r="BA26" i="12"/>
  <c r="BC26" i="12" s="1"/>
  <c r="AX26" i="12"/>
  <c r="AW26" i="12"/>
  <c r="AY26" i="12" s="1"/>
  <c r="AU26" i="12"/>
  <c r="AT26" i="12"/>
  <c r="AS26" i="12"/>
  <c r="BM26" i="12" s="1"/>
  <c r="AQ26" i="12"/>
  <c r="AP26" i="12"/>
  <c r="BN26" i="12" s="1"/>
  <c r="BR26" i="12" s="1"/>
  <c r="AO26" i="12"/>
  <c r="AF26" i="12"/>
  <c r="AJ26" i="12" s="1"/>
  <c r="AD26" i="12"/>
  <c r="AC26" i="12"/>
  <c r="AE26" i="12" s="1"/>
  <c r="Z26" i="12"/>
  <c r="Y26" i="12"/>
  <c r="AA26" i="12" s="1"/>
  <c r="W26" i="12"/>
  <c r="V26" i="12"/>
  <c r="U26" i="12"/>
  <c r="S26" i="12"/>
  <c r="R26" i="12"/>
  <c r="Q26" i="12"/>
  <c r="N26" i="12"/>
  <c r="AH26" i="12" s="1"/>
  <c r="M26" i="12"/>
  <c r="O26" i="12" s="1"/>
  <c r="J26" i="12"/>
  <c r="I26" i="12"/>
  <c r="K26" i="12" s="1"/>
  <c r="BL25" i="12"/>
  <c r="BL69" i="12" s="1"/>
  <c r="BK25" i="12"/>
  <c r="BJ25" i="12"/>
  <c r="BJ69" i="12" s="1"/>
  <c r="BI25" i="12"/>
  <c r="BI69" i="12" s="1"/>
  <c r="BG25" i="12"/>
  <c r="BF25" i="12"/>
  <c r="BE25" i="12"/>
  <c r="BB25" i="12"/>
  <c r="BB69" i="12" s="1"/>
  <c r="BA25" i="12"/>
  <c r="BA69" i="12" s="1"/>
  <c r="AX25" i="12"/>
  <c r="AW25" i="12"/>
  <c r="AW69" i="12" s="1"/>
  <c r="AU25" i="12"/>
  <c r="AT25" i="12"/>
  <c r="AT69" i="12" s="1"/>
  <c r="AS25" i="12"/>
  <c r="AS69" i="12" s="1"/>
  <c r="AQ25" i="12"/>
  <c r="AP25" i="12"/>
  <c r="BN25" i="12" s="1"/>
  <c r="AO25" i="12"/>
  <c r="AO69" i="12" s="1"/>
  <c r="AF25" i="12"/>
  <c r="AF69" i="12" s="1"/>
  <c r="AD25" i="12"/>
  <c r="AD69" i="12" s="1"/>
  <c r="AC25" i="12"/>
  <c r="AC69" i="12" s="1"/>
  <c r="Z25" i="12"/>
  <c r="Z69" i="12" s="1"/>
  <c r="Y25" i="12"/>
  <c r="Y69" i="12" s="1"/>
  <c r="W25" i="12"/>
  <c r="V25" i="12"/>
  <c r="U25" i="12"/>
  <c r="U69" i="12" s="1"/>
  <c r="S25" i="12"/>
  <c r="R25" i="12"/>
  <c r="R69" i="12" s="1"/>
  <c r="Q25" i="12"/>
  <c r="N25" i="12"/>
  <c r="N69" i="12" s="1"/>
  <c r="M25" i="12"/>
  <c r="M69" i="12" s="1"/>
  <c r="J25" i="12"/>
  <c r="J69" i="12" s="1"/>
  <c r="I25" i="12"/>
  <c r="I69" i="12" s="1"/>
  <c r="BH22" i="12"/>
  <c r="BH24" i="12" s="1"/>
  <c r="BH79" i="12" s="1"/>
  <c r="BE22" i="12"/>
  <c r="BE24" i="12" s="1"/>
  <c r="BD22" i="12"/>
  <c r="BD24" i="12" s="1"/>
  <c r="BD79" i="12" s="1"/>
  <c r="AZ22" i="12"/>
  <c r="AZ24" i="12" s="1"/>
  <c r="AZ79" i="12" s="1"/>
  <c r="AV22" i="12"/>
  <c r="AV24" i="12" s="1"/>
  <c r="AV79" i="12" s="1"/>
  <c r="AR22" i="12"/>
  <c r="AR24" i="12" s="1"/>
  <c r="AR79" i="12" s="1"/>
  <c r="AO22" i="12"/>
  <c r="AO24" i="12" s="1"/>
  <c r="AN22" i="12"/>
  <c r="AN24" i="12" s="1"/>
  <c r="AN79" i="12" s="1"/>
  <c r="AF22" i="12"/>
  <c r="AF24" i="12" s="1"/>
  <c r="AF79" i="12" s="1"/>
  <c r="AB22" i="12"/>
  <c r="AB24" i="12" s="1"/>
  <c r="AB79" i="12" s="1"/>
  <c r="X22" i="12"/>
  <c r="X24" i="12" s="1"/>
  <c r="X79" i="12" s="1"/>
  <c r="T22" i="12"/>
  <c r="T24" i="12" s="1"/>
  <c r="T79" i="12" s="1"/>
  <c r="Q22" i="12"/>
  <c r="Q24" i="12" s="1"/>
  <c r="P22" i="12"/>
  <c r="P24" i="12" s="1"/>
  <c r="P79" i="12" s="1"/>
  <c r="L22" i="12"/>
  <c r="L24" i="12" s="1"/>
  <c r="L79" i="12" s="1"/>
  <c r="H22" i="12"/>
  <c r="H24" i="12" s="1"/>
  <c r="H79" i="12" s="1"/>
  <c r="BL21" i="12"/>
  <c r="BP21" i="12" s="1"/>
  <c r="BK21" i="12"/>
  <c r="BJ21" i="12"/>
  <c r="BI21" i="12"/>
  <c r="BG21" i="12"/>
  <c r="BF21" i="12"/>
  <c r="BE21" i="12"/>
  <c r="BB21" i="12"/>
  <c r="BA21" i="12"/>
  <c r="BC21" i="12" s="1"/>
  <c r="AX21" i="12"/>
  <c r="AW21" i="12"/>
  <c r="AY21" i="12" s="1"/>
  <c r="AU21" i="12"/>
  <c r="AT21" i="12"/>
  <c r="AS21" i="12"/>
  <c r="BM21" i="12" s="1"/>
  <c r="AQ21" i="12"/>
  <c r="AP21" i="12"/>
  <c r="BN21" i="12" s="1"/>
  <c r="BR21" i="12" s="1"/>
  <c r="AO21" i="12"/>
  <c r="AF21" i="12"/>
  <c r="AJ21" i="12" s="1"/>
  <c r="AD21" i="12"/>
  <c r="AC21" i="12"/>
  <c r="AE21" i="12" s="1"/>
  <c r="Z21" i="12"/>
  <c r="Y21" i="12"/>
  <c r="AA21" i="12" s="1"/>
  <c r="W21" i="12"/>
  <c r="V21" i="12"/>
  <c r="U21" i="12"/>
  <c r="S21" i="12"/>
  <c r="R21" i="12"/>
  <c r="Q21" i="12"/>
  <c r="N21" i="12"/>
  <c r="AH21" i="12" s="1"/>
  <c r="M21" i="12"/>
  <c r="O21" i="12" s="1"/>
  <c r="J21" i="12"/>
  <c r="I21" i="12"/>
  <c r="K21" i="12" s="1"/>
  <c r="BL20" i="12"/>
  <c r="BT20" i="12" s="1"/>
  <c r="BX20" i="12" s="1"/>
  <c r="BK20" i="12"/>
  <c r="BJ20" i="12"/>
  <c r="BI20" i="12"/>
  <c r="BG20" i="12"/>
  <c r="BF20" i="12"/>
  <c r="BE20" i="12"/>
  <c r="BB20" i="12"/>
  <c r="BA20" i="12"/>
  <c r="BC20" i="12" s="1"/>
  <c r="AX20" i="12"/>
  <c r="AW20" i="12"/>
  <c r="AY20" i="12" s="1"/>
  <c r="AU20" i="12"/>
  <c r="AT20" i="12"/>
  <c r="AS20" i="12"/>
  <c r="BM20" i="12" s="1"/>
  <c r="AQ20" i="12"/>
  <c r="AP20" i="12"/>
  <c r="BN20" i="12" s="1"/>
  <c r="BR20" i="12" s="1"/>
  <c r="AO20" i="12"/>
  <c r="AF20" i="12"/>
  <c r="AJ20" i="12" s="1"/>
  <c r="AD20" i="12"/>
  <c r="AC20" i="12"/>
  <c r="AE20" i="12" s="1"/>
  <c r="Z20" i="12"/>
  <c r="Y20" i="12"/>
  <c r="AA20" i="12" s="1"/>
  <c r="W20" i="12"/>
  <c r="V20" i="12"/>
  <c r="U20" i="12"/>
  <c r="S20" i="12"/>
  <c r="R20" i="12"/>
  <c r="Q20" i="12"/>
  <c r="N20" i="12"/>
  <c r="AH20" i="12" s="1"/>
  <c r="M20" i="12"/>
  <c r="O20" i="12" s="1"/>
  <c r="J20" i="12"/>
  <c r="I20" i="12"/>
  <c r="K20" i="12" s="1"/>
  <c r="BL19" i="12"/>
  <c r="BP19" i="12" s="1"/>
  <c r="BK19" i="12"/>
  <c r="BJ19" i="12"/>
  <c r="BI19" i="12"/>
  <c r="BG19" i="12"/>
  <c r="BF19" i="12"/>
  <c r="BE19" i="12"/>
  <c r="BB19" i="12"/>
  <c r="BA19" i="12"/>
  <c r="BC19" i="12" s="1"/>
  <c r="AX19" i="12"/>
  <c r="AW19" i="12"/>
  <c r="AY19" i="12" s="1"/>
  <c r="AU19" i="12"/>
  <c r="AT19" i="12"/>
  <c r="AS19" i="12"/>
  <c r="BM19" i="12" s="1"/>
  <c r="AQ19" i="12"/>
  <c r="AP19" i="12"/>
  <c r="BN19" i="12" s="1"/>
  <c r="BR19" i="12" s="1"/>
  <c r="AO19" i="12"/>
  <c r="AF19" i="12"/>
  <c r="AJ19" i="12" s="1"/>
  <c r="AD19" i="12"/>
  <c r="AC19" i="12"/>
  <c r="AE19" i="12" s="1"/>
  <c r="Z19" i="12"/>
  <c r="Y19" i="12"/>
  <c r="AA19" i="12" s="1"/>
  <c r="W19" i="12"/>
  <c r="V19" i="12"/>
  <c r="U19" i="12"/>
  <c r="S19" i="12"/>
  <c r="R19" i="12"/>
  <c r="Q19" i="12"/>
  <c r="N19" i="12"/>
  <c r="AH19" i="12" s="1"/>
  <c r="M19" i="12"/>
  <c r="O19" i="12" s="1"/>
  <c r="J19" i="12"/>
  <c r="I19" i="12"/>
  <c r="K19" i="12" s="1"/>
  <c r="BL18" i="12"/>
  <c r="BP18" i="12" s="1"/>
  <c r="BK18" i="12"/>
  <c r="BJ18" i="12"/>
  <c r="BI18" i="12"/>
  <c r="BG18" i="12"/>
  <c r="BF18" i="12"/>
  <c r="BE18" i="12"/>
  <c r="BB18" i="12"/>
  <c r="BA18" i="12"/>
  <c r="BC18" i="12" s="1"/>
  <c r="AX18" i="12"/>
  <c r="AW18" i="12"/>
  <c r="AY18" i="12" s="1"/>
  <c r="AU18" i="12"/>
  <c r="AT18" i="12"/>
  <c r="AS18" i="12"/>
  <c r="BM18" i="12" s="1"/>
  <c r="AQ18" i="12"/>
  <c r="AP18" i="12"/>
  <c r="BN18" i="12" s="1"/>
  <c r="BR18" i="12" s="1"/>
  <c r="AO18" i="12"/>
  <c r="AF18" i="12"/>
  <c r="AJ18" i="12" s="1"/>
  <c r="AD18" i="12"/>
  <c r="AC18" i="12"/>
  <c r="AE18" i="12" s="1"/>
  <c r="Z18" i="12"/>
  <c r="Y18" i="12"/>
  <c r="AA18" i="12" s="1"/>
  <c r="W18" i="12"/>
  <c r="V18" i="12"/>
  <c r="U18" i="12"/>
  <c r="S18" i="12"/>
  <c r="R18" i="12"/>
  <c r="Q18" i="12"/>
  <c r="N18" i="12"/>
  <c r="AH18" i="12" s="1"/>
  <c r="M18" i="12"/>
  <c r="O18" i="12" s="1"/>
  <c r="J18" i="12"/>
  <c r="I18" i="12"/>
  <c r="K18" i="12" s="1"/>
  <c r="BL17" i="12"/>
  <c r="BT17" i="12" s="1"/>
  <c r="BX17" i="12" s="1"/>
  <c r="BK17" i="12"/>
  <c r="BJ17" i="12"/>
  <c r="BI17" i="12"/>
  <c r="BG17" i="12"/>
  <c r="BF17" i="12"/>
  <c r="BE17" i="12"/>
  <c r="BB17" i="12"/>
  <c r="BA17" i="12"/>
  <c r="BC17" i="12" s="1"/>
  <c r="AX17" i="12"/>
  <c r="AW17" i="12"/>
  <c r="AY17" i="12" s="1"/>
  <c r="AU17" i="12"/>
  <c r="AT17" i="12"/>
  <c r="AS17" i="12"/>
  <c r="BM17" i="12" s="1"/>
  <c r="AQ17" i="12"/>
  <c r="AP17" i="12"/>
  <c r="BN17" i="12" s="1"/>
  <c r="BR17" i="12" s="1"/>
  <c r="AO17" i="12"/>
  <c r="AF17" i="12"/>
  <c r="AJ17" i="12" s="1"/>
  <c r="AD17" i="12"/>
  <c r="AC17" i="12"/>
  <c r="AE17" i="12" s="1"/>
  <c r="Z17" i="12"/>
  <c r="Y17" i="12"/>
  <c r="AA17" i="12" s="1"/>
  <c r="W17" i="12"/>
  <c r="V17" i="12"/>
  <c r="U17" i="12"/>
  <c r="S17" i="12"/>
  <c r="R17" i="12"/>
  <c r="Q17" i="12"/>
  <c r="N17" i="12"/>
  <c r="AH17" i="12" s="1"/>
  <c r="M17" i="12"/>
  <c r="O17" i="12" s="1"/>
  <c r="J17" i="12"/>
  <c r="I17" i="12"/>
  <c r="K17" i="12" s="1"/>
  <c r="BL16" i="12"/>
  <c r="BT16" i="12" s="1"/>
  <c r="BX16" i="12" s="1"/>
  <c r="BK16" i="12"/>
  <c r="BJ16" i="12"/>
  <c r="BI16" i="12"/>
  <c r="BG16" i="12"/>
  <c r="BF16" i="12"/>
  <c r="BE16" i="12"/>
  <c r="BB16" i="12"/>
  <c r="BA16" i="12"/>
  <c r="BC16" i="12" s="1"/>
  <c r="AX16" i="12"/>
  <c r="AW16" i="12"/>
  <c r="AY16" i="12" s="1"/>
  <c r="AU16" i="12"/>
  <c r="AT16" i="12"/>
  <c r="AS16" i="12"/>
  <c r="BM16" i="12" s="1"/>
  <c r="AQ16" i="12"/>
  <c r="AP16" i="12"/>
  <c r="BN16" i="12" s="1"/>
  <c r="BR16" i="12" s="1"/>
  <c r="AO16" i="12"/>
  <c r="AF16" i="12"/>
  <c r="AJ16" i="12" s="1"/>
  <c r="AD16" i="12"/>
  <c r="AC16" i="12"/>
  <c r="AE16" i="12" s="1"/>
  <c r="Z16" i="12"/>
  <c r="Y16" i="12"/>
  <c r="AA16" i="12" s="1"/>
  <c r="W16" i="12"/>
  <c r="V16" i="12"/>
  <c r="U16" i="12"/>
  <c r="S16" i="12"/>
  <c r="R16" i="12"/>
  <c r="Q16" i="12"/>
  <c r="N16" i="12"/>
  <c r="AH16" i="12" s="1"/>
  <c r="M16" i="12"/>
  <c r="O16" i="12" s="1"/>
  <c r="J16" i="12"/>
  <c r="I16" i="12"/>
  <c r="K16" i="12" s="1"/>
  <c r="BL15" i="12"/>
  <c r="BT15" i="12" s="1"/>
  <c r="BX15" i="12" s="1"/>
  <c r="BK15" i="12"/>
  <c r="BJ15" i="12"/>
  <c r="BI15" i="12"/>
  <c r="BG15" i="12"/>
  <c r="BF15" i="12"/>
  <c r="BE15" i="12"/>
  <c r="BB15" i="12"/>
  <c r="BA15" i="12"/>
  <c r="BC15" i="12" s="1"/>
  <c r="AX15" i="12"/>
  <c r="AW15" i="12"/>
  <c r="AY15" i="12" s="1"/>
  <c r="AU15" i="12"/>
  <c r="AT15" i="12"/>
  <c r="AS15" i="12"/>
  <c r="BM15" i="12" s="1"/>
  <c r="AQ15" i="12"/>
  <c r="AP15" i="12"/>
  <c r="BN15" i="12" s="1"/>
  <c r="BR15" i="12" s="1"/>
  <c r="AO15" i="12"/>
  <c r="AF15" i="12"/>
  <c r="AJ15" i="12" s="1"/>
  <c r="AD15" i="12"/>
  <c r="AC15" i="12"/>
  <c r="AE15" i="12" s="1"/>
  <c r="Z15" i="12"/>
  <c r="Y15" i="12"/>
  <c r="AA15" i="12" s="1"/>
  <c r="W15" i="12"/>
  <c r="V15" i="12"/>
  <c r="U15" i="12"/>
  <c r="S15" i="12"/>
  <c r="R15" i="12"/>
  <c r="Q15" i="12"/>
  <c r="N15" i="12"/>
  <c r="AH15" i="12" s="1"/>
  <c r="M15" i="12"/>
  <c r="O15" i="12" s="1"/>
  <c r="J15" i="12"/>
  <c r="I15" i="12"/>
  <c r="K15" i="12" s="1"/>
  <c r="BL14" i="12"/>
  <c r="BP14" i="12" s="1"/>
  <c r="BK14" i="12"/>
  <c r="BJ14" i="12"/>
  <c r="BJ22" i="12" s="1"/>
  <c r="BJ24" i="12" s="1"/>
  <c r="BJ79" i="12" s="1"/>
  <c r="BI14" i="12"/>
  <c r="BI22" i="12" s="1"/>
  <c r="BG14" i="12"/>
  <c r="BF14" i="12"/>
  <c r="BF22" i="12" s="1"/>
  <c r="BE14" i="12"/>
  <c r="BB14" i="12"/>
  <c r="BB22" i="12" s="1"/>
  <c r="BB24" i="12" s="1"/>
  <c r="BB79" i="12" s="1"/>
  <c r="BA14" i="12"/>
  <c r="BA22" i="12" s="1"/>
  <c r="AX14" i="12"/>
  <c r="AX22" i="12" s="1"/>
  <c r="AX24" i="12" s="1"/>
  <c r="AX79" i="12" s="1"/>
  <c r="AW14" i="12"/>
  <c r="AY14" i="12" s="1"/>
  <c r="AU14" i="12"/>
  <c r="AT14" i="12"/>
  <c r="AT22" i="12" s="1"/>
  <c r="AT24" i="12" s="1"/>
  <c r="AT79" i="12" s="1"/>
  <c r="AS14" i="12"/>
  <c r="AS22" i="12" s="1"/>
  <c r="AQ14" i="12"/>
  <c r="AP14" i="12"/>
  <c r="AP22" i="12" s="1"/>
  <c r="AO14" i="12"/>
  <c r="AF14" i="12"/>
  <c r="AJ14" i="12" s="1"/>
  <c r="AJ22" i="12" s="1"/>
  <c r="AJ24" i="12" s="1"/>
  <c r="AJ79" i="12" s="1"/>
  <c r="AD14" i="12"/>
  <c r="AD22" i="12" s="1"/>
  <c r="AD24" i="12" s="1"/>
  <c r="AD79" i="12" s="1"/>
  <c r="AC14" i="12"/>
  <c r="AC22" i="12" s="1"/>
  <c r="Z14" i="12"/>
  <c r="Z22" i="12" s="1"/>
  <c r="Z24" i="12" s="1"/>
  <c r="Z79" i="12" s="1"/>
  <c r="Y14" i="12"/>
  <c r="AA14" i="12" s="1"/>
  <c r="W14" i="12"/>
  <c r="V14" i="12"/>
  <c r="V22" i="12" s="1"/>
  <c r="V24" i="12" s="1"/>
  <c r="V79" i="12" s="1"/>
  <c r="U14" i="12"/>
  <c r="U22" i="12" s="1"/>
  <c r="S14" i="12"/>
  <c r="R14" i="12"/>
  <c r="R22" i="12" s="1"/>
  <c r="Q14" i="12"/>
  <c r="N14" i="12"/>
  <c r="N22" i="12" s="1"/>
  <c r="N24" i="12" s="1"/>
  <c r="N79" i="12" s="1"/>
  <c r="M14" i="12"/>
  <c r="M22" i="12" s="1"/>
  <c r="J14" i="12"/>
  <c r="J22" i="12" s="1"/>
  <c r="J24" i="12" s="1"/>
  <c r="J79" i="12" s="1"/>
  <c r="I14" i="12"/>
  <c r="K14" i="12" s="1"/>
  <c r="BH13" i="12"/>
  <c r="BH23" i="12" s="1"/>
  <c r="BH80" i="12" s="1"/>
  <c r="BE13" i="12"/>
  <c r="BE23" i="12" s="1"/>
  <c r="BD13" i="12"/>
  <c r="BD23" i="12" s="1"/>
  <c r="BD80" i="12" s="1"/>
  <c r="AZ13" i="12"/>
  <c r="AZ23" i="12" s="1"/>
  <c r="AZ80" i="12" s="1"/>
  <c r="AV13" i="12"/>
  <c r="AV23" i="12" s="1"/>
  <c r="AV80" i="12" s="1"/>
  <c r="AR13" i="12"/>
  <c r="AR23" i="12" s="1"/>
  <c r="AR80" i="12" s="1"/>
  <c r="AO13" i="12"/>
  <c r="AO23" i="12" s="1"/>
  <c r="AN13" i="12"/>
  <c r="AN23" i="12" s="1"/>
  <c r="AN80" i="12" s="1"/>
  <c r="AF13" i="12"/>
  <c r="AF23" i="12" s="1"/>
  <c r="AF80" i="12" s="1"/>
  <c r="AB13" i="12"/>
  <c r="AB23" i="12" s="1"/>
  <c r="AB80" i="12" s="1"/>
  <c r="X13" i="12"/>
  <c r="X23" i="12" s="1"/>
  <c r="X80" i="12" s="1"/>
  <c r="T13" i="12"/>
  <c r="T23" i="12" s="1"/>
  <c r="T80" i="12" s="1"/>
  <c r="Q13" i="12"/>
  <c r="Q23" i="12" s="1"/>
  <c r="P13" i="12"/>
  <c r="P23" i="12" s="1"/>
  <c r="P80" i="12" s="1"/>
  <c r="L13" i="12"/>
  <c r="L23" i="12" s="1"/>
  <c r="L80" i="12" s="1"/>
  <c r="H13" i="12"/>
  <c r="H23" i="12" s="1"/>
  <c r="H80" i="12" s="1"/>
  <c r="BL12" i="12"/>
  <c r="BP12" i="12" s="1"/>
  <c r="BK12" i="12"/>
  <c r="BJ12" i="12"/>
  <c r="BI12" i="12"/>
  <c r="BG12" i="12"/>
  <c r="BF12" i="12"/>
  <c r="BE12" i="12"/>
  <c r="BB12" i="12"/>
  <c r="BA12" i="12"/>
  <c r="BC12" i="12" s="1"/>
  <c r="AX12" i="12"/>
  <c r="AW12" i="12"/>
  <c r="AY12" i="12" s="1"/>
  <c r="AU12" i="12"/>
  <c r="AT12" i="12"/>
  <c r="AS12" i="12"/>
  <c r="BM12" i="12" s="1"/>
  <c r="AQ12" i="12"/>
  <c r="AP12" i="12"/>
  <c r="BN12" i="12" s="1"/>
  <c r="BR12" i="12" s="1"/>
  <c r="AO12" i="12"/>
  <c r="AF12" i="12"/>
  <c r="AJ12" i="12" s="1"/>
  <c r="AD12" i="12"/>
  <c r="AC12" i="12"/>
  <c r="AE12" i="12" s="1"/>
  <c r="Z12" i="12"/>
  <c r="Y12" i="12"/>
  <c r="AA12" i="12" s="1"/>
  <c r="W12" i="12"/>
  <c r="V12" i="12"/>
  <c r="U12" i="12"/>
  <c r="S12" i="12"/>
  <c r="R12" i="12"/>
  <c r="Q12" i="12"/>
  <c r="N12" i="12"/>
  <c r="AH12" i="12" s="1"/>
  <c r="M12" i="12"/>
  <c r="O12" i="12" s="1"/>
  <c r="J12" i="12"/>
  <c r="I12" i="12"/>
  <c r="K12" i="12" s="1"/>
  <c r="BL11" i="12"/>
  <c r="BT11" i="12" s="1"/>
  <c r="BX11" i="12" s="1"/>
  <c r="BK11" i="12"/>
  <c r="BJ11" i="12"/>
  <c r="BI11" i="12"/>
  <c r="BG11" i="12"/>
  <c r="BF11" i="12"/>
  <c r="BE11" i="12"/>
  <c r="BB11" i="12"/>
  <c r="BA11" i="12"/>
  <c r="BC11" i="12" s="1"/>
  <c r="AX11" i="12"/>
  <c r="AW11" i="12"/>
  <c r="AY11" i="12" s="1"/>
  <c r="AU11" i="12"/>
  <c r="AT11" i="12"/>
  <c r="AS11" i="12"/>
  <c r="BM11" i="12" s="1"/>
  <c r="AQ11" i="12"/>
  <c r="AP11" i="12"/>
  <c r="BN11" i="12" s="1"/>
  <c r="BR11" i="12" s="1"/>
  <c r="AO11" i="12"/>
  <c r="AF11" i="12"/>
  <c r="AJ11" i="12" s="1"/>
  <c r="AD11" i="12"/>
  <c r="AC11" i="12"/>
  <c r="AE11" i="12" s="1"/>
  <c r="Z11" i="12"/>
  <c r="Y11" i="12"/>
  <c r="AA11" i="12" s="1"/>
  <c r="W11" i="12"/>
  <c r="V11" i="12"/>
  <c r="U11" i="12"/>
  <c r="S11" i="12"/>
  <c r="R11" i="12"/>
  <c r="Q11" i="12"/>
  <c r="N11" i="12"/>
  <c r="AH11" i="12" s="1"/>
  <c r="M11" i="12"/>
  <c r="O11" i="12" s="1"/>
  <c r="J11" i="12"/>
  <c r="I11" i="12"/>
  <c r="K11" i="12" s="1"/>
  <c r="BL10" i="12"/>
  <c r="BP10" i="12" s="1"/>
  <c r="BK10" i="12"/>
  <c r="BJ10" i="12"/>
  <c r="BI10" i="12"/>
  <c r="BG10" i="12"/>
  <c r="BF10" i="12"/>
  <c r="BE10" i="12"/>
  <c r="BB10" i="12"/>
  <c r="BA10" i="12"/>
  <c r="BC10" i="12" s="1"/>
  <c r="AX10" i="12"/>
  <c r="AW10" i="12"/>
  <c r="AY10" i="12" s="1"/>
  <c r="AU10" i="12"/>
  <c r="AT10" i="12"/>
  <c r="AS10" i="12"/>
  <c r="BM10" i="12" s="1"/>
  <c r="AQ10" i="12"/>
  <c r="AP10" i="12"/>
  <c r="BN10" i="12" s="1"/>
  <c r="BR10" i="12" s="1"/>
  <c r="AO10" i="12"/>
  <c r="AF10" i="12"/>
  <c r="AJ10" i="12" s="1"/>
  <c r="AD10" i="12"/>
  <c r="AC10" i="12"/>
  <c r="AE10" i="12" s="1"/>
  <c r="Z10" i="12"/>
  <c r="Y10" i="12"/>
  <c r="AA10" i="12" s="1"/>
  <c r="W10" i="12"/>
  <c r="V10" i="12"/>
  <c r="U10" i="12"/>
  <c r="S10" i="12"/>
  <c r="R10" i="12"/>
  <c r="Q10" i="12"/>
  <c r="N10" i="12"/>
  <c r="AH10" i="12" s="1"/>
  <c r="M10" i="12"/>
  <c r="O10" i="12" s="1"/>
  <c r="J10" i="12"/>
  <c r="I10" i="12"/>
  <c r="K10" i="12" s="1"/>
  <c r="BL9" i="12"/>
  <c r="BT9" i="12" s="1"/>
  <c r="BX9" i="12" s="1"/>
  <c r="BK9" i="12"/>
  <c r="BJ9" i="12"/>
  <c r="BI9" i="12"/>
  <c r="BG9" i="12"/>
  <c r="BF9" i="12"/>
  <c r="BE9" i="12"/>
  <c r="BB9" i="12"/>
  <c r="BA9" i="12"/>
  <c r="BC9" i="12" s="1"/>
  <c r="AX9" i="12"/>
  <c r="AW9" i="12"/>
  <c r="AY9" i="12" s="1"/>
  <c r="AU9" i="12"/>
  <c r="AT9" i="12"/>
  <c r="AS9" i="12"/>
  <c r="BM9" i="12" s="1"/>
  <c r="AQ9" i="12"/>
  <c r="AP9" i="12"/>
  <c r="BN9" i="12" s="1"/>
  <c r="BR9" i="12" s="1"/>
  <c r="AO9" i="12"/>
  <c r="AF9" i="12"/>
  <c r="AJ9" i="12" s="1"/>
  <c r="AD9" i="12"/>
  <c r="AC9" i="12"/>
  <c r="AE9" i="12" s="1"/>
  <c r="Z9" i="12"/>
  <c r="Y9" i="12"/>
  <c r="AA9" i="12" s="1"/>
  <c r="W9" i="12"/>
  <c r="V9" i="12"/>
  <c r="U9" i="12"/>
  <c r="S9" i="12"/>
  <c r="R9" i="12"/>
  <c r="Q9" i="12"/>
  <c r="N9" i="12"/>
  <c r="AH9" i="12" s="1"/>
  <c r="M9" i="12"/>
  <c r="O9" i="12" s="1"/>
  <c r="J9" i="12"/>
  <c r="I9" i="12"/>
  <c r="K9" i="12" s="1"/>
  <c r="BL8" i="12"/>
  <c r="BT8" i="12" s="1"/>
  <c r="BX8" i="12" s="1"/>
  <c r="BK8" i="12"/>
  <c r="BJ8" i="12"/>
  <c r="BI8" i="12"/>
  <c r="BG8" i="12"/>
  <c r="BF8" i="12"/>
  <c r="BE8" i="12"/>
  <c r="BB8" i="12"/>
  <c r="BA8" i="12"/>
  <c r="BC8" i="12" s="1"/>
  <c r="AX8" i="12"/>
  <c r="AW8" i="12"/>
  <c r="AY8" i="12" s="1"/>
  <c r="AU8" i="12"/>
  <c r="AT8" i="12"/>
  <c r="AS8" i="12"/>
  <c r="BM8" i="12" s="1"/>
  <c r="AQ8" i="12"/>
  <c r="AP8" i="12"/>
  <c r="BN8" i="12" s="1"/>
  <c r="BR8" i="12" s="1"/>
  <c r="AO8" i="12"/>
  <c r="AF8" i="12"/>
  <c r="AJ8" i="12" s="1"/>
  <c r="AD8" i="12"/>
  <c r="AC8" i="12"/>
  <c r="AE8" i="12" s="1"/>
  <c r="Z8" i="12"/>
  <c r="Y8" i="12"/>
  <c r="AA8" i="12" s="1"/>
  <c r="W8" i="12"/>
  <c r="V8" i="12"/>
  <c r="U8" i="12"/>
  <c r="S8" i="12"/>
  <c r="R8" i="12"/>
  <c r="Q8" i="12"/>
  <c r="N8" i="12"/>
  <c r="AH8" i="12" s="1"/>
  <c r="M8" i="12"/>
  <c r="O8" i="12" s="1"/>
  <c r="J8" i="12"/>
  <c r="I8" i="12"/>
  <c r="K8" i="12" s="1"/>
  <c r="BL7" i="12"/>
  <c r="BL13" i="12" s="1"/>
  <c r="BL23" i="12" s="1"/>
  <c r="BL80" i="12" s="1"/>
  <c r="BK7" i="12"/>
  <c r="BK13" i="12" s="1"/>
  <c r="BJ7" i="12"/>
  <c r="BJ13" i="12" s="1"/>
  <c r="BJ23" i="12" s="1"/>
  <c r="BJ80" i="12" s="1"/>
  <c r="BI7" i="12"/>
  <c r="BI13" i="12" s="1"/>
  <c r="BI23" i="12" s="1"/>
  <c r="BG7" i="12"/>
  <c r="BG13" i="12" s="1"/>
  <c r="BF7" i="12"/>
  <c r="BF13" i="12" s="1"/>
  <c r="BF23" i="12" s="1"/>
  <c r="BF80" i="12" s="1"/>
  <c r="BE7" i="12"/>
  <c r="BB7" i="12"/>
  <c r="BB13" i="12" s="1"/>
  <c r="BB23" i="12" s="1"/>
  <c r="BB80" i="12" s="1"/>
  <c r="BA7" i="12"/>
  <c r="BA13" i="12" s="1"/>
  <c r="BA23" i="12" s="1"/>
  <c r="AX7" i="12"/>
  <c r="AX13" i="12" s="1"/>
  <c r="AX23" i="12" s="1"/>
  <c r="AX80" i="12" s="1"/>
  <c r="AW7" i="12"/>
  <c r="AY7" i="12" s="1"/>
  <c r="AY13" i="12" s="1"/>
  <c r="AU7" i="12"/>
  <c r="AU13" i="12" s="1"/>
  <c r="AT7" i="12"/>
  <c r="AT13" i="12" s="1"/>
  <c r="AT23" i="12" s="1"/>
  <c r="AT80" i="12" s="1"/>
  <c r="AS7" i="12"/>
  <c r="AS13" i="12" s="1"/>
  <c r="AS23" i="12" s="1"/>
  <c r="AQ7" i="12"/>
  <c r="AQ13" i="12" s="1"/>
  <c r="AP7" i="12"/>
  <c r="AP13" i="12" s="1"/>
  <c r="AP23" i="12" s="1"/>
  <c r="AP80" i="12" s="1"/>
  <c r="AO7" i="12"/>
  <c r="AF7" i="12"/>
  <c r="AJ7" i="12" s="1"/>
  <c r="AJ13" i="12" s="1"/>
  <c r="AJ23" i="12" s="1"/>
  <c r="AJ80" i="12" s="1"/>
  <c r="AD7" i="12"/>
  <c r="AD13" i="12" s="1"/>
  <c r="AD23" i="12" s="1"/>
  <c r="AD80" i="12" s="1"/>
  <c r="AC7" i="12"/>
  <c r="AC13" i="12" s="1"/>
  <c r="AC23" i="12" s="1"/>
  <c r="Z7" i="12"/>
  <c r="Z13" i="12" s="1"/>
  <c r="Z23" i="12" s="1"/>
  <c r="Z80" i="12" s="1"/>
  <c r="Y7" i="12"/>
  <c r="AA7" i="12" s="1"/>
  <c r="AA13" i="12" s="1"/>
  <c r="W7" i="12"/>
  <c r="W13" i="12" s="1"/>
  <c r="V7" i="12"/>
  <c r="V13" i="12" s="1"/>
  <c r="V23" i="12" s="1"/>
  <c r="V80" i="12" s="1"/>
  <c r="U7" i="12"/>
  <c r="U13" i="12" s="1"/>
  <c r="U23" i="12" s="1"/>
  <c r="S7" i="12"/>
  <c r="S13" i="12" s="1"/>
  <c r="R7" i="12"/>
  <c r="R13" i="12" s="1"/>
  <c r="R23" i="12" s="1"/>
  <c r="R80" i="12" s="1"/>
  <c r="Q7" i="12"/>
  <c r="N7" i="12"/>
  <c r="N13" i="12" s="1"/>
  <c r="N23" i="12" s="1"/>
  <c r="N80" i="12" s="1"/>
  <c r="M7" i="12"/>
  <c r="M13" i="12" s="1"/>
  <c r="M23" i="12" s="1"/>
  <c r="J7" i="12"/>
  <c r="J13" i="12" s="1"/>
  <c r="J23" i="12" s="1"/>
  <c r="J80" i="12" s="1"/>
  <c r="I7" i="12"/>
  <c r="K7" i="12" s="1"/>
  <c r="K13" i="12" s="1"/>
  <c r="AC80" i="12" l="1"/>
  <c r="AE80" i="12" s="1"/>
  <c r="AE23" i="12"/>
  <c r="BI80" i="12"/>
  <c r="BK80" i="12" s="1"/>
  <c r="BK23" i="12"/>
  <c r="BR25" i="12"/>
  <c r="BN75" i="12"/>
  <c r="BN77" i="12" s="1"/>
  <c r="BR27" i="12"/>
  <c r="BR75" i="12" s="1"/>
  <c r="U80" i="12"/>
  <c r="W80" i="12" s="1"/>
  <c r="W23" i="12"/>
  <c r="BA80" i="12"/>
  <c r="BC80" i="12" s="1"/>
  <c r="BC23" i="12"/>
  <c r="BV8" i="12"/>
  <c r="BZ8" i="12" s="1"/>
  <c r="AL8" i="12"/>
  <c r="BV9" i="12"/>
  <c r="BZ9" i="12" s="1"/>
  <c r="AL9" i="12"/>
  <c r="BV10" i="12"/>
  <c r="BZ10" i="12" s="1"/>
  <c r="AL10" i="12"/>
  <c r="BV11" i="12"/>
  <c r="BZ11" i="12" s="1"/>
  <c r="AL11" i="12"/>
  <c r="BV12" i="12"/>
  <c r="BZ12" i="12" s="1"/>
  <c r="AL12" i="12"/>
  <c r="Q80" i="12"/>
  <c r="S80" i="12" s="1"/>
  <c r="S23" i="12"/>
  <c r="U24" i="12"/>
  <c r="W22" i="12"/>
  <c r="BA24" i="12"/>
  <c r="BC22" i="12"/>
  <c r="BV15" i="12"/>
  <c r="BZ15" i="12" s="1"/>
  <c r="AL15" i="12"/>
  <c r="BV16" i="12"/>
  <c r="BZ16" i="12" s="1"/>
  <c r="AL16" i="12"/>
  <c r="BV17" i="12"/>
  <c r="BZ17" i="12" s="1"/>
  <c r="AL17" i="12"/>
  <c r="BV18" i="12"/>
  <c r="BZ18" i="12" s="1"/>
  <c r="AL18" i="12"/>
  <c r="BV19" i="12"/>
  <c r="BZ19" i="12" s="1"/>
  <c r="AL19" i="12"/>
  <c r="BV20" i="12"/>
  <c r="BZ20" i="12" s="1"/>
  <c r="AL20" i="12"/>
  <c r="BV21" i="12"/>
  <c r="BZ21" i="12" s="1"/>
  <c r="AL21" i="12"/>
  <c r="Q79" i="12"/>
  <c r="N78" i="12"/>
  <c r="N70" i="12"/>
  <c r="Z78" i="12"/>
  <c r="Z70" i="12"/>
  <c r="Z74" i="12" s="1"/>
  <c r="AT70" i="12"/>
  <c r="AT74" i="12" s="1"/>
  <c r="AT78" i="12"/>
  <c r="BV26" i="12"/>
  <c r="BZ26" i="12" s="1"/>
  <c r="AL26" i="12"/>
  <c r="BV27" i="12"/>
  <c r="AL27" i="12"/>
  <c r="AL75" i="12" s="1"/>
  <c r="AL77" i="12" s="1"/>
  <c r="AH75" i="12"/>
  <c r="AH77" i="12" s="1"/>
  <c r="BV28" i="12"/>
  <c r="BZ28" i="12" s="1"/>
  <c r="AL28" i="12"/>
  <c r="BV29" i="12"/>
  <c r="BZ29" i="12" s="1"/>
  <c r="AL29" i="12"/>
  <c r="BV30" i="12"/>
  <c r="BZ30" i="12" s="1"/>
  <c r="AL30" i="12"/>
  <c r="BV31" i="12"/>
  <c r="BZ31" i="12" s="1"/>
  <c r="AL31" i="12"/>
  <c r="BV32" i="12"/>
  <c r="BZ32" i="12" s="1"/>
  <c r="AL32" i="12"/>
  <c r="BV33" i="12"/>
  <c r="BZ33" i="12" s="1"/>
  <c r="AL33" i="12"/>
  <c r="BV34" i="12"/>
  <c r="BZ34" i="12" s="1"/>
  <c r="AL34" i="12"/>
  <c r="BV35" i="12"/>
  <c r="BZ35" i="12" s="1"/>
  <c r="AL35" i="12"/>
  <c r="BV36" i="12"/>
  <c r="BZ36" i="12" s="1"/>
  <c r="AL36" i="12"/>
  <c r="BV37" i="12"/>
  <c r="BZ37" i="12" s="1"/>
  <c r="AL37" i="12"/>
  <c r="BV38" i="12"/>
  <c r="BZ38" i="12" s="1"/>
  <c r="AL38" i="12"/>
  <c r="BV39" i="12"/>
  <c r="BZ39" i="12" s="1"/>
  <c r="AL39" i="12"/>
  <c r="BV40" i="12"/>
  <c r="BZ40" i="12" s="1"/>
  <c r="AL40" i="12"/>
  <c r="BV41" i="12"/>
  <c r="BZ41" i="12" s="1"/>
  <c r="AL41" i="12"/>
  <c r="BI80" i="13"/>
  <c r="AP24" i="12"/>
  <c r="AP79" i="12" s="1"/>
  <c r="AQ22" i="12"/>
  <c r="BB70" i="12"/>
  <c r="BB74" i="12" s="1"/>
  <c r="BB83" i="12" s="1"/>
  <c r="BB85" i="12" s="1"/>
  <c r="BB78" i="12"/>
  <c r="AO80" i="12"/>
  <c r="AQ80" i="12" s="1"/>
  <c r="AQ23" i="12"/>
  <c r="R24" i="12"/>
  <c r="R79" i="12" s="1"/>
  <c r="S22" i="12"/>
  <c r="AO79" i="12"/>
  <c r="AQ79" i="12" s="1"/>
  <c r="J78" i="12"/>
  <c r="J70" i="12"/>
  <c r="J74" i="12" s="1"/>
  <c r="R70" i="12"/>
  <c r="R74" i="12" s="1"/>
  <c r="R83" i="12" s="1"/>
  <c r="R85" i="12" s="1"/>
  <c r="R78" i="12"/>
  <c r="AD70" i="12"/>
  <c r="AD74" i="12" s="1"/>
  <c r="AD83" i="12" s="1"/>
  <c r="AD85" i="12" s="1"/>
  <c r="AD78" i="12"/>
  <c r="BJ70" i="12"/>
  <c r="BJ74" i="12" s="1"/>
  <c r="BJ83" i="12" s="1"/>
  <c r="BJ85" i="12" s="1"/>
  <c r="BJ78" i="12"/>
  <c r="V74" i="12"/>
  <c r="AC24" i="12"/>
  <c r="AE22" i="12"/>
  <c r="BI24" i="12"/>
  <c r="BK22" i="12"/>
  <c r="M80" i="12"/>
  <c r="O80" i="12" s="1"/>
  <c r="O23" i="12"/>
  <c r="AS80" i="12"/>
  <c r="AU80" i="12" s="1"/>
  <c r="AU23" i="12"/>
  <c r="BQ8" i="12"/>
  <c r="BS8" i="12" s="1"/>
  <c r="BO8" i="12"/>
  <c r="BQ9" i="12"/>
  <c r="BS9" i="12" s="1"/>
  <c r="BO9" i="12"/>
  <c r="BQ10" i="12"/>
  <c r="BS10" i="12" s="1"/>
  <c r="BO10" i="12"/>
  <c r="BQ11" i="12"/>
  <c r="BS11" i="12" s="1"/>
  <c r="BO11" i="12"/>
  <c r="BQ12" i="12"/>
  <c r="BS12" i="12" s="1"/>
  <c r="BO12" i="12"/>
  <c r="BE80" i="12"/>
  <c r="BG80" i="12" s="1"/>
  <c r="BG23" i="12"/>
  <c r="M24" i="12"/>
  <c r="O22" i="12"/>
  <c r="AS24" i="12"/>
  <c r="AU22" i="12"/>
  <c r="BF24" i="12"/>
  <c r="BF79" i="12" s="1"/>
  <c r="BG22" i="12"/>
  <c r="BQ15" i="12"/>
  <c r="BS15" i="12" s="1"/>
  <c r="BO15" i="12"/>
  <c r="BQ16" i="12"/>
  <c r="BS16" i="12" s="1"/>
  <c r="BO16" i="12"/>
  <c r="BQ17" i="12"/>
  <c r="BS17" i="12" s="1"/>
  <c r="BO17" i="12"/>
  <c r="BQ18" i="12"/>
  <c r="BS18" i="12" s="1"/>
  <c r="BO18" i="12"/>
  <c r="BQ19" i="12"/>
  <c r="BS19" i="12" s="1"/>
  <c r="BO19" i="12"/>
  <c r="BQ20" i="12"/>
  <c r="BS20" i="12" s="1"/>
  <c r="BO20" i="12"/>
  <c r="BQ21" i="12"/>
  <c r="BS21" i="12" s="1"/>
  <c r="BO21" i="12"/>
  <c r="BE79" i="12"/>
  <c r="BG79" i="12" s="1"/>
  <c r="BQ26" i="12"/>
  <c r="BS26" i="12" s="1"/>
  <c r="BO26" i="12"/>
  <c r="BQ28" i="12"/>
  <c r="BS28" i="12" s="1"/>
  <c r="BO28" i="12"/>
  <c r="BQ29" i="12"/>
  <c r="BS29" i="12" s="1"/>
  <c r="BO29" i="12"/>
  <c r="BQ30" i="12"/>
  <c r="BS30" i="12" s="1"/>
  <c r="BO30" i="12"/>
  <c r="BQ31" i="12"/>
  <c r="BS31" i="12" s="1"/>
  <c r="BO31" i="12"/>
  <c r="BQ32" i="12"/>
  <c r="BS32" i="12" s="1"/>
  <c r="BO32" i="12"/>
  <c r="BQ33" i="12"/>
  <c r="BS33" i="12" s="1"/>
  <c r="BO33" i="12"/>
  <c r="BQ34" i="12"/>
  <c r="BS34" i="12" s="1"/>
  <c r="BO34" i="12"/>
  <c r="BQ35" i="12"/>
  <c r="BS35" i="12" s="1"/>
  <c r="BO35" i="12"/>
  <c r="BQ36" i="12"/>
  <c r="BS36" i="12" s="1"/>
  <c r="BO36" i="12"/>
  <c r="BQ37" i="12"/>
  <c r="BS37" i="12" s="1"/>
  <c r="BO37" i="12"/>
  <c r="BQ38" i="12"/>
  <c r="BS38" i="12" s="1"/>
  <c r="BO38" i="12"/>
  <c r="BQ39" i="12"/>
  <c r="BS39" i="12" s="1"/>
  <c r="BO39" i="12"/>
  <c r="BQ40" i="12"/>
  <c r="BS40" i="12" s="1"/>
  <c r="BO40" i="12"/>
  <c r="BQ41" i="12"/>
  <c r="BS41" i="12" s="1"/>
  <c r="BO41" i="12"/>
  <c r="BP8" i="12"/>
  <c r="BP9" i="12"/>
  <c r="BT10" i="12"/>
  <c r="BX10" i="12" s="1"/>
  <c r="BP11" i="12"/>
  <c r="BT14" i="12"/>
  <c r="BP16" i="12"/>
  <c r="BT18" i="12"/>
  <c r="BX18" i="12" s="1"/>
  <c r="BP20" i="12"/>
  <c r="BT21" i="12"/>
  <c r="BX21" i="12" s="1"/>
  <c r="AA69" i="12"/>
  <c r="Y78" i="12"/>
  <c r="AA78" i="12" s="1"/>
  <c r="Y70" i="12"/>
  <c r="AH25" i="12"/>
  <c r="AA75" i="12"/>
  <c r="Y77" i="12"/>
  <c r="AA77" i="12" s="1"/>
  <c r="AY75" i="12"/>
  <c r="AW77" i="12"/>
  <c r="AY77" i="12" s="1"/>
  <c r="BP28" i="12"/>
  <c r="BT29" i="12"/>
  <c r="BX29" i="12" s="1"/>
  <c r="BP30" i="12"/>
  <c r="BT32" i="12"/>
  <c r="BX32" i="12" s="1"/>
  <c r="BP34" i="12"/>
  <c r="BT37" i="12"/>
  <c r="BX37" i="12" s="1"/>
  <c r="BT39" i="12"/>
  <c r="BX39" i="12" s="1"/>
  <c r="BP41" i="12"/>
  <c r="AQ52" i="12"/>
  <c r="BM52" i="12"/>
  <c r="AI53" i="12"/>
  <c r="AK55" i="12"/>
  <c r="AK57" i="12"/>
  <c r="AG7" i="12"/>
  <c r="AG8" i="12"/>
  <c r="AG9" i="12"/>
  <c r="AG10" i="12"/>
  <c r="AG11" i="12"/>
  <c r="AG12" i="12"/>
  <c r="AG14" i="12"/>
  <c r="AG15" i="12"/>
  <c r="AG16" i="12"/>
  <c r="AG17" i="12"/>
  <c r="AG18" i="12"/>
  <c r="AG19" i="12"/>
  <c r="AG20" i="12"/>
  <c r="AG21" i="12"/>
  <c r="O69" i="12"/>
  <c r="M78" i="12"/>
  <c r="O78" i="12" s="1"/>
  <c r="M70" i="12"/>
  <c r="AE69" i="12"/>
  <c r="AC78" i="12"/>
  <c r="AE78" i="12" s="1"/>
  <c r="AC70" i="12"/>
  <c r="AG25" i="12"/>
  <c r="BC69" i="12"/>
  <c r="BA78" i="12"/>
  <c r="BC78" i="12" s="1"/>
  <c r="BA70" i="12"/>
  <c r="AG26" i="12"/>
  <c r="M77" i="12"/>
  <c r="AE75" i="12"/>
  <c r="AC77" i="12"/>
  <c r="AE77" i="12" s="1"/>
  <c r="AG27" i="12"/>
  <c r="BC75" i="12"/>
  <c r="BA77" i="12"/>
  <c r="BC77" i="12" s="1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BG42" i="12"/>
  <c r="S43" i="12"/>
  <c r="AG43" i="12"/>
  <c r="BG43" i="12"/>
  <c r="S44" i="12"/>
  <c r="AG44" i="12"/>
  <c r="BG44" i="12"/>
  <c r="S45" i="12"/>
  <c r="AG45" i="12"/>
  <c r="BG45" i="12"/>
  <c r="S46" i="12"/>
  <c r="AG46" i="12"/>
  <c r="BG46" i="12"/>
  <c r="S47" i="12"/>
  <c r="AG47" i="12"/>
  <c r="BG47" i="12"/>
  <c r="S48" i="12"/>
  <c r="AG48" i="12"/>
  <c r="BG48" i="12"/>
  <c r="S49" i="12"/>
  <c r="AG49" i="12"/>
  <c r="BG49" i="12"/>
  <c r="S50" i="12"/>
  <c r="AG50" i="12"/>
  <c r="BG50" i="12"/>
  <c r="S51" i="12"/>
  <c r="AG51" i="12"/>
  <c r="BG51" i="12"/>
  <c r="S52" i="12"/>
  <c r="AG52" i="12"/>
  <c r="AQ53" i="12"/>
  <c r="BM53" i="12"/>
  <c r="AQ54" i="12"/>
  <c r="BM54" i="12"/>
  <c r="BV54" i="12"/>
  <c r="BZ54" i="12" s="1"/>
  <c r="BN55" i="12"/>
  <c r="BR55" i="12" s="1"/>
  <c r="AQ56" i="12"/>
  <c r="BM56" i="12"/>
  <c r="BV56" i="12"/>
  <c r="BZ56" i="12" s="1"/>
  <c r="BN57" i="12"/>
  <c r="BR57" i="12" s="1"/>
  <c r="AQ58" i="12"/>
  <c r="BM58" i="12"/>
  <c r="BN59" i="12"/>
  <c r="BR59" i="12" s="1"/>
  <c r="AQ60" i="12"/>
  <c r="BM60" i="12"/>
  <c r="BV60" i="12"/>
  <c r="BZ60" i="12" s="1"/>
  <c r="BN61" i="12"/>
  <c r="BR61" i="12" s="1"/>
  <c r="AQ62" i="12"/>
  <c r="BM62" i="12"/>
  <c r="BV62" i="12"/>
  <c r="BZ62" i="12" s="1"/>
  <c r="BN63" i="12"/>
  <c r="BR63" i="12" s="1"/>
  <c r="AQ64" i="12"/>
  <c r="BM64" i="12"/>
  <c r="BV64" i="12"/>
  <c r="BZ64" i="12" s="1"/>
  <c r="BN65" i="12"/>
  <c r="BR65" i="12" s="1"/>
  <c r="AQ66" i="12"/>
  <c r="BM66" i="12"/>
  <c r="BV66" i="12"/>
  <c r="BZ66" i="12" s="1"/>
  <c r="BN67" i="12"/>
  <c r="BR67" i="12" s="1"/>
  <c r="AQ68" i="12"/>
  <c r="BM68" i="12"/>
  <c r="BV68" i="12"/>
  <c r="BZ68" i="12" s="1"/>
  <c r="AP70" i="12"/>
  <c r="BF70" i="12"/>
  <c r="BF74" i="12" s="1"/>
  <c r="AF73" i="12"/>
  <c r="AF81" i="12" s="1"/>
  <c r="BT71" i="12"/>
  <c r="AS81" i="12"/>
  <c r="BN71" i="12"/>
  <c r="AQ72" i="12"/>
  <c r="BM72" i="12"/>
  <c r="N75" i="12"/>
  <c r="N77" i="12" s="1"/>
  <c r="AP75" i="12"/>
  <c r="AP77" i="12" s="1"/>
  <c r="AJ76" i="12"/>
  <c r="J81" i="12"/>
  <c r="K81" i="12" s="1"/>
  <c r="AX81" i="12"/>
  <c r="AK7" i="13"/>
  <c r="AI7" i="13"/>
  <c r="U80" i="13"/>
  <c r="AA13" i="13"/>
  <c r="AL9" i="13"/>
  <c r="BV9" i="13"/>
  <c r="BZ9" i="13" s="1"/>
  <c r="AQ10" i="13"/>
  <c r="BM10" i="13"/>
  <c r="AG11" i="13"/>
  <c r="I80" i="13"/>
  <c r="K80" i="13" s="1"/>
  <c r="K23" i="13"/>
  <c r="Y80" i="13"/>
  <c r="AA80" i="13" s="1"/>
  <c r="AA23" i="13"/>
  <c r="AO22" i="13"/>
  <c r="AQ14" i="13"/>
  <c r="BM14" i="13"/>
  <c r="AW24" i="13"/>
  <c r="AY22" i="13"/>
  <c r="BK14" i="13"/>
  <c r="BJ22" i="13"/>
  <c r="AK15" i="13"/>
  <c r="BT16" i="13"/>
  <c r="BX16" i="13" s="1"/>
  <c r="AJ16" i="13"/>
  <c r="BN17" i="13"/>
  <c r="BR17" i="13" s="1"/>
  <c r="AH18" i="13"/>
  <c r="K18" i="13"/>
  <c r="AU18" i="13"/>
  <c r="BM18" i="13"/>
  <c r="I24" i="13"/>
  <c r="Q22" i="13"/>
  <c r="AA22" i="13"/>
  <c r="Y24" i="13"/>
  <c r="AO69" i="13"/>
  <c r="AQ25" i="13"/>
  <c r="BM25" i="13"/>
  <c r="BA69" i="13"/>
  <c r="BC25" i="13"/>
  <c r="O26" i="13"/>
  <c r="AG26" i="13"/>
  <c r="BT7" i="12"/>
  <c r="BT12" i="12"/>
  <c r="BX12" i="12" s="1"/>
  <c r="BP15" i="12"/>
  <c r="BP22" i="12" s="1"/>
  <c r="BP24" i="12" s="1"/>
  <c r="BP79" i="12" s="1"/>
  <c r="BP17" i="12"/>
  <c r="BT19" i="12"/>
  <c r="BX19" i="12" s="1"/>
  <c r="BL22" i="12"/>
  <c r="BL24" i="12" s="1"/>
  <c r="BL79" i="12" s="1"/>
  <c r="K69" i="12"/>
  <c r="I78" i="12"/>
  <c r="K78" i="12" s="1"/>
  <c r="I70" i="12"/>
  <c r="AY69" i="12"/>
  <c r="AW78" i="12"/>
  <c r="AY78" i="12" s="1"/>
  <c r="AW70" i="12"/>
  <c r="BP25" i="12"/>
  <c r="BP69" i="12" s="1"/>
  <c r="BT26" i="12"/>
  <c r="BX26" i="12" s="1"/>
  <c r="BT31" i="12"/>
  <c r="BX31" i="12" s="1"/>
  <c r="BT33" i="12"/>
  <c r="BX33" i="12" s="1"/>
  <c r="BP35" i="12"/>
  <c r="BP36" i="12"/>
  <c r="BT40" i="12"/>
  <c r="BX40" i="12" s="1"/>
  <c r="AK59" i="12"/>
  <c r="AK61" i="12"/>
  <c r="BU61" i="12"/>
  <c r="AK63" i="12"/>
  <c r="AI63" i="12"/>
  <c r="BI81" i="12"/>
  <c r="AC80" i="13"/>
  <c r="AE80" i="13" s="1"/>
  <c r="AE23" i="13"/>
  <c r="AU8" i="13"/>
  <c r="AU13" i="13" s="1"/>
  <c r="BN8" i="13"/>
  <c r="BR8" i="13" s="1"/>
  <c r="AK12" i="13"/>
  <c r="AU12" i="13"/>
  <c r="BN12" i="13"/>
  <c r="BR12" i="13" s="1"/>
  <c r="BE22" i="13"/>
  <c r="BG14" i="13"/>
  <c r="AQ15" i="13"/>
  <c r="BM15" i="13"/>
  <c r="AU21" i="13"/>
  <c r="BM21" i="13"/>
  <c r="BA79" i="13"/>
  <c r="BC79" i="13" s="1"/>
  <c r="BC24" i="13"/>
  <c r="O7" i="12"/>
  <c r="O13" i="12" s="1"/>
  <c r="Y13" i="12"/>
  <c r="Y23" i="12" s="1"/>
  <c r="AW13" i="12"/>
  <c r="AW23" i="12" s="1"/>
  <c r="O25" i="12"/>
  <c r="AU69" i="12"/>
  <c r="AS78" i="12"/>
  <c r="AS70" i="12"/>
  <c r="BC25" i="12"/>
  <c r="BK69" i="12"/>
  <c r="BI78" i="12"/>
  <c r="BK78" i="12" s="1"/>
  <c r="BI70" i="12"/>
  <c r="BM25" i="12"/>
  <c r="O27" i="12"/>
  <c r="W75" i="12"/>
  <c r="U77" i="12"/>
  <c r="W77" i="12" s="1"/>
  <c r="AE27" i="12"/>
  <c r="AU75" i="12"/>
  <c r="AS77" i="12"/>
  <c r="AU77" i="12" s="1"/>
  <c r="BC27" i="12"/>
  <c r="BK75" i="12"/>
  <c r="BI77" i="12"/>
  <c r="BK77" i="12" s="1"/>
  <c r="BM27" i="12"/>
  <c r="AH42" i="12"/>
  <c r="BM42" i="12"/>
  <c r="BM43" i="12"/>
  <c r="BM44" i="12"/>
  <c r="BM45" i="12"/>
  <c r="BM46" i="12"/>
  <c r="BM47" i="12"/>
  <c r="BM48" i="12"/>
  <c r="BM49" i="12"/>
  <c r="BM50" i="12"/>
  <c r="BM51" i="12"/>
  <c r="AH53" i="12"/>
  <c r="AJ53" i="12"/>
  <c r="AQ55" i="12"/>
  <c r="BM55" i="12"/>
  <c r="AQ57" i="12"/>
  <c r="BM57" i="12"/>
  <c r="BU57" i="12" s="1"/>
  <c r="BN58" i="12"/>
  <c r="BR58" i="12" s="1"/>
  <c r="AQ59" i="12"/>
  <c r="BM59" i="12"/>
  <c r="BU59" i="12" s="1"/>
  <c r="BN60" i="12"/>
  <c r="BR60" i="12" s="1"/>
  <c r="AQ61" i="12"/>
  <c r="BM61" i="12"/>
  <c r="AQ63" i="12"/>
  <c r="BM63" i="12"/>
  <c r="AQ65" i="12"/>
  <c r="BM65" i="12"/>
  <c r="BN66" i="12"/>
  <c r="BR66" i="12" s="1"/>
  <c r="AQ67" i="12"/>
  <c r="BM67" i="12"/>
  <c r="BU67" i="12" s="1"/>
  <c r="BN68" i="12"/>
  <c r="BR68" i="12" s="1"/>
  <c r="AX70" i="12"/>
  <c r="AX74" i="12" s="1"/>
  <c r="AX83" i="12" s="1"/>
  <c r="AX85" i="12" s="1"/>
  <c r="AE73" i="12"/>
  <c r="AC81" i="12"/>
  <c r="AE81" i="12" s="1"/>
  <c r="AQ71" i="12"/>
  <c r="AO73" i="12"/>
  <c r="BM71" i="12"/>
  <c r="BN72" i="12"/>
  <c r="BR72" i="12" s="1"/>
  <c r="V73" i="12"/>
  <c r="V81" i="12" s="1"/>
  <c r="BJ73" i="12"/>
  <c r="BJ81" i="12" s="1"/>
  <c r="BR76" i="12"/>
  <c r="BS76" i="12" s="1"/>
  <c r="V78" i="12"/>
  <c r="AG82" i="12"/>
  <c r="AL7" i="13"/>
  <c r="S7" i="13"/>
  <c r="S13" i="13" s="1"/>
  <c r="Q13" i="13"/>
  <c r="Q23" i="13" s="1"/>
  <c r="BG7" i="13"/>
  <c r="BG13" i="13" s="1"/>
  <c r="BE13" i="13"/>
  <c r="BE23" i="13" s="1"/>
  <c r="AQ8" i="13"/>
  <c r="BM8" i="13"/>
  <c r="AG9" i="13"/>
  <c r="AG13" i="13" s="1"/>
  <c r="AG23" i="13" s="1"/>
  <c r="AJ9" i="13"/>
  <c r="AJ13" i="13" s="1"/>
  <c r="AJ23" i="13" s="1"/>
  <c r="AJ80" i="13" s="1"/>
  <c r="AL11" i="13"/>
  <c r="AQ12" i="13"/>
  <c r="BM12" i="13"/>
  <c r="BU12" i="13" s="1"/>
  <c r="AH14" i="13"/>
  <c r="AS22" i="13"/>
  <c r="BN14" i="13"/>
  <c r="AQ17" i="13"/>
  <c r="BM17" i="13"/>
  <c r="AH19" i="13"/>
  <c r="K19" i="13"/>
  <c r="BC23" i="13"/>
  <c r="R78" i="13"/>
  <c r="R70" i="13"/>
  <c r="R74" i="13" s="1"/>
  <c r="AH7" i="12"/>
  <c r="BP7" i="12"/>
  <c r="AH14" i="12"/>
  <c r="BL78" i="12"/>
  <c r="BL70" i="12"/>
  <c r="BL74" i="12" s="1"/>
  <c r="BL83" i="12" s="1"/>
  <c r="BT25" i="12"/>
  <c r="K75" i="12"/>
  <c r="I77" i="12"/>
  <c r="K77" i="12" s="1"/>
  <c r="BP27" i="12"/>
  <c r="BP75" i="12" s="1"/>
  <c r="BP77" i="12" s="1"/>
  <c r="BT27" i="12"/>
  <c r="BP38" i="12"/>
  <c r="AK65" i="12"/>
  <c r="BU65" i="12"/>
  <c r="AK67" i="12"/>
  <c r="AK71" i="12"/>
  <c r="BU71" i="12"/>
  <c r="W73" i="12"/>
  <c r="U81" i="12"/>
  <c r="W81" i="12" s="1"/>
  <c r="BC73" i="12"/>
  <c r="BA81" i="12"/>
  <c r="BC81" i="12" s="1"/>
  <c r="AT73" i="12"/>
  <c r="AT81" i="12" s="1"/>
  <c r="AK8" i="13"/>
  <c r="BU8" i="13"/>
  <c r="AT13" i="13"/>
  <c r="AT23" i="13" s="1"/>
  <c r="AT80" i="13" s="1"/>
  <c r="V22" i="13"/>
  <c r="V24" i="13" s="1"/>
  <c r="V79" i="13" s="1"/>
  <c r="W14" i="13"/>
  <c r="AQ16" i="13"/>
  <c r="BM16" i="13"/>
  <c r="BU17" i="13"/>
  <c r="AK17" i="13"/>
  <c r="BT18" i="13"/>
  <c r="BX18" i="13" s="1"/>
  <c r="AJ18" i="13"/>
  <c r="AY19" i="13"/>
  <c r="BN19" i="13"/>
  <c r="BR19" i="13" s="1"/>
  <c r="BT21" i="13"/>
  <c r="BX21" i="13" s="1"/>
  <c r="AJ21" i="13"/>
  <c r="M75" i="13"/>
  <c r="O27" i="13"/>
  <c r="AG27" i="13"/>
  <c r="AE7" i="12"/>
  <c r="AE13" i="12" s="1"/>
  <c r="BC7" i="12"/>
  <c r="BC13" i="12" s="1"/>
  <c r="BM7" i="12"/>
  <c r="I13" i="12"/>
  <c r="I23" i="12" s="1"/>
  <c r="O14" i="12"/>
  <c r="AE14" i="12"/>
  <c r="BC14" i="12"/>
  <c r="BM14" i="12"/>
  <c r="I22" i="12"/>
  <c r="Y22" i="12"/>
  <c r="AW22" i="12"/>
  <c r="W69" i="12"/>
  <c r="U78" i="12"/>
  <c r="W78" i="12" s="1"/>
  <c r="U70" i="12"/>
  <c r="AE25" i="12"/>
  <c r="BN7" i="12"/>
  <c r="BN14" i="12"/>
  <c r="K25" i="12"/>
  <c r="Q69" i="12"/>
  <c r="AA25" i="12"/>
  <c r="AF78" i="12"/>
  <c r="AF70" i="12"/>
  <c r="AF74" i="12" s="1"/>
  <c r="AJ25" i="12"/>
  <c r="AJ69" i="12" s="1"/>
  <c r="AQ69" i="12"/>
  <c r="AO78" i="12"/>
  <c r="AQ78" i="12" s="1"/>
  <c r="AO70" i="12"/>
  <c r="AY25" i="12"/>
  <c r="BE69" i="12"/>
  <c r="K27" i="12"/>
  <c r="S75" i="12"/>
  <c r="Q77" i="12"/>
  <c r="S77" i="12" s="1"/>
  <c r="AA27" i="12"/>
  <c r="AF77" i="12"/>
  <c r="AJ27" i="12"/>
  <c r="AJ75" i="12" s="1"/>
  <c r="AJ77" i="12" s="1"/>
  <c r="AQ75" i="12"/>
  <c r="AO77" i="12"/>
  <c r="AQ77" i="12" s="1"/>
  <c r="AY27" i="12"/>
  <c r="BG75" i="12"/>
  <c r="BE77" i="12"/>
  <c r="BG77" i="12" s="1"/>
  <c r="AH43" i="12"/>
  <c r="AH44" i="12"/>
  <c r="AH45" i="12"/>
  <c r="AH46" i="12"/>
  <c r="AH47" i="12"/>
  <c r="AH48" i="12"/>
  <c r="AH49" i="12"/>
  <c r="AH50" i="12"/>
  <c r="AH51" i="12"/>
  <c r="AH52" i="12"/>
  <c r="BG52" i="12"/>
  <c r="AK53" i="12"/>
  <c r="AG54" i="12"/>
  <c r="O54" i="12"/>
  <c r="AJ54" i="12"/>
  <c r="AH55" i="12"/>
  <c r="AI55" i="12" s="1"/>
  <c r="AG56" i="12"/>
  <c r="AJ56" i="12"/>
  <c r="AH57" i="12"/>
  <c r="AG58" i="12"/>
  <c r="AJ58" i="12"/>
  <c r="AH59" i="12"/>
  <c r="AG60" i="12"/>
  <c r="AJ60" i="12"/>
  <c r="AH61" i="12"/>
  <c r="AI61" i="12" s="1"/>
  <c r="AG62" i="12"/>
  <c r="AJ62" i="12"/>
  <c r="AH63" i="12"/>
  <c r="AG64" i="12"/>
  <c r="AJ64" i="12"/>
  <c r="AH65" i="12"/>
  <c r="AG66" i="12"/>
  <c r="AJ66" i="12"/>
  <c r="AH67" i="12"/>
  <c r="AG68" i="12"/>
  <c r="AJ68" i="12"/>
  <c r="AH71" i="12"/>
  <c r="S71" i="12"/>
  <c r="Q73" i="12"/>
  <c r="BG71" i="12"/>
  <c r="BE73" i="12"/>
  <c r="AG72" i="12"/>
  <c r="AG73" i="12" s="1"/>
  <c r="AJ72" i="12"/>
  <c r="AJ73" i="12" s="1"/>
  <c r="AJ81" i="12" s="1"/>
  <c r="AY81" i="12"/>
  <c r="BV76" i="12"/>
  <c r="BZ76" i="12" s="1"/>
  <c r="Z81" i="12"/>
  <c r="AA81" i="12" s="1"/>
  <c r="BM82" i="12"/>
  <c r="K13" i="13"/>
  <c r="AF13" i="13"/>
  <c r="AF23" i="13" s="1"/>
  <c r="AF80" i="13" s="1"/>
  <c r="BT7" i="13"/>
  <c r="AS80" i="13"/>
  <c r="AU80" i="13" s="1"/>
  <c r="AU23" i="13"/>
  <c r="AY13" i="13"/>
  <c r="BN7" i="13"/>
  <c r="AH8" i="13"/>
  <c r="AH13" i="13" s="1"/>
  <c r="AH23" i="13" s="1"/>
  <c r="AH80" i="13" s="1"/>
  <c r="AG10" i="13"/>
  <c r="AU10" i="13"/>
  <c r="BN10" i="13"/>
  <c r="BR10" i="13" s="1"/>
  <c r="BV10" i="13"/>
  <c r="BZ10" i="13" s="1"/>
  <c r="BN11" i="13"/>
  <c r="BR11" i="13" s="1"/>
  <c r="AH12" i="13"/>
  <c r="AW80" i="13"/>
  <c r="AY80" i="13" s="1"/>
  <c r="AY23" i="13"/>
  <c r="AF22" i="13"/>
  <c r="AF24" i="13" s="1"/>
  <c r="AF79" i="13" s="1"/>
  <c r="BT14" i="13"/>
  <c r="AJ14" i="13"/>
  <c r="BN15" i="13"/>
  <c r="BR15" i="13" s="1"/>
  <c r="AH16" i="13"/>
  <c r="BN16" i="13"/>
  <c r="BR16" i="13" s="1"/>
  <c r="AQ34" i="13"/>
  <c r="BM34" i="13"/>
  <c r="AL16" i="14"/>
  <c r="AL22" i="14" s="1"/>
  <c r="AL24" i="14" s="1"/>
  <c r="AL79" i="14" s="1"/>
  <c r="BV16" i="14"/>
  <c r="BZ16" i="14" s="1"/>
  <c r="BT19" i="13"/>
  <c r="BX19" i="13" s="1"/>
  <c r="AJ19" i="13"/>
  <c r="AU19" i="13"/>
  <c r="BM19" i="13"/>
  <c r="AH20" i="13"/>
  <c r="K20" i="13"/>
  <c r="M24" i="13"/>
  <c r="O22" i="13"/>
  <c r="AC24" i="13"/>
  <c r="AE22" i="13"/>
  <c r="M69" i="13"/>
  <c r="O25" i="13"/>
  <c r="AG25" i="13"/>
  <c r="AO75" i="13"/>
  <c r="AQ27" i="13"/>
  <c r="BM27" i="13"/>
  <c r="BA75" i="13"/>
  <c r="BC27" i="13"/>
  <c r="BN28" i="13"/>
  <c r="BR28" i="13" s="1"/>
  <c r="AG29" i="13"/>
  <c r="O29" i="13"/>
  <c r="O30" i="13"/>
  <c r="AG30" i="13"/>
  <c r="AQ30" i="13"/>
  <c r="BM30" i="13"/>
  <c r="BU31" i="13"/>
  <c r="AK31" i="13"/>
  <c r="AL32" i="13"/>
  <c r="BV32" i="13"/>
  <c r="BZ32" i="13" s="1"/>
  <c r="S32" i="13"/>
  <c r="AG32" i="13"/>
  <c r="BT37" i="13"/>
  <c r="BX37" i="13" s="1"/>
  <c r="AJ37" i="13"/>
  <c r="BT39" i="13"/>
  <c r="BX39" i="13" s="1"/>
  <c r="AJ39" i="13"/>
  <c r="BT41" i="13"/>
  <c r="BX41" i="13" s="1"/>
  <c r="AJ41" i="13"/>
  <c r="BT43" i="13"/>
  <c r="BX43" i="13" s="1"/>
  <c r="AJ43" i="13"/>
  <c r="BT45" i="13"/>
  <c r="BX45" i="13" s="1"/>
  <c r="AJ45" i="13"/>
  <c r="BT47" i="13"/>
  <c r="BX47" i="13" s="1"/>
  <c r="AJ47" i="13"/>
  <c r="BT49" i="13"/>
  <c r="BX49" i="13" s="1"/>
  <c r="AJ49" i="13"/>
  <c r="BT51" i="13"/>
  <c r="BX51" i="13" s="1"/>
  <c r="AJ51" i="13"/>
  <c r="BT53" i="13"/>
  <c r="BX53" i="13" s="1"/>
  <c r="AJ53" i="13"/>
  <c r="BT55" i="13"/>
  <c r="BX55" i="13" s="1"/>
  <c r="AJ55" i="13"/>
  <c r="BT57" i="13"/>
  <c r="BX57" i="13" s="1"/>
  <c r="AJ57" i="13"/>
  <c r="AJ69" i="13" s="1"/>
  <c r="W13" i="13"/>
  <c r="AQ7" i="13"/>
  <c r="AO13" i="13"/>
  <c r="AO23" i="13" s="1"/>
  <c r="BM7" i="13"/>
  <c r="BK13" i="13"/>
  <c r="AQ9" i="13"/>
  <c r="BM9" i="13"/>
  <c r="AQ11" i="13"/>
  <c r="BM11" i="13"/>
  <c r="V13" i="13"/>
  <c r="V23" i="13" s="1"/>
  <c r="V80" i="13" s="1"/>
  <c r="BJ13" i="13"/>
  <c r="BJ23" i="13" s="1"/>
  <c r="BJ80" i="13" s="1"/>
  <c r="AG14" i="13"/>
  <c r="AU14" i="13"/>
  <c r="AT22" i="13"/>
  <c r="AT24" i="13" s="1"/>
  <c r="AT79" i="13" s="1"/>
  <c r="AH15" i="13"/>
  <c r="AI15" i="13" s="1"/>
  <c r="AG16" i="13"/>
  <c r="AH17" i="13"/>
  <c r="BT20" i="13"/>
  <c r="BX20" i="13" s="1"/>
  <c r="AJ20" i="13"/>
  <c r="AU20" i="13"/>
  <c r="BM20" i="13"/>
  <c r="BN20" i="13"/>
  <c r="BR20" i="13" s="1"/>
  <c r="AH21" i="13"/>
  <c r="K21" i="13"/>
  <c r="U24" i="13"/>
  <c r="BF69" i="13"/>
  <c r="AQ26" i="13"/>
  <c r="BM26" i="13"/>
  <c r="O28" i="13"/>
  <c r="AG28" i="13"/>
  <c r="BN33" i="13"/>
  <c r="BR33" i="13" s="1"/>
  <c r="AU33" i="13"/>
  <c r="S58" i="13"/>
  <c r="AG58" i="13"/>
  <c r="S59" i="13"/>
  <c r="AH59" i="13"/>
  <c r="BT61" i="13"/>
  <c r="BX61" i="13" s="1"/>
  <c r="AJ61" i="13"/>
  <c r="V78" i="14"/>
  <c r="V70" i="14"/>
  <c r="V74" i="14" s="1"/>
  <c r="V83" i="14" s="1"/>
  <c r="V85" i="14" s="1"/>
  <c r="AT78" i="14"/>
  <c r="AT70" i="14"/>
  <c r="AT74" i="14" s="1"/>
  <c r="BN25" i="14"/>
  <c r="BV47" i="14"/>
  <c r="BZ47" i="14" s="1"/>
  <c r="AL47" i="14"/>
  <c r="BV48" i="14"/>
  <c r="BZ48" i="14" s="1"/>
  <c r="AL48" i="14"/>
  <c r="AQ28" i="13"/>
  <c r="BM28" i="13"/>
  <c r="BN29" i="13"/>
  <c r="BR29" i="13" s="1"/>
  <c r="AU29" i="13"/>
  <c r="BT30" i="13"/>
  <c r="BX30" i="13" s="1"/>
  <c r="AJ30" i="13"/>
  <c r="BT35" i="13"/>
  <c r="BX35" i="13" s="1"/>
  <c r="AJ35" i="13"/>
  <c r="AQ36" i="13"/>
  <c r="BM36" i="13"/>
  <c r="AQ38" i="13"/>
  <c r="BM38" i="13"/>
  <c r="BK38" i="13"/>
  <c r="BN38" i="13"/>
  <c r="BR38" i="13" s="1"/>
  <c r="AQ40" i="13"/>
  <c r="BM40" i="13"/>
  <c r="BK40" i="13"/>
  <c r="BN40" i="13"/>
  <c r="BR40" i="13" s="1"/>
  <c r="AQ42" i="13"/>
  <c r="BM42" i="13"/>
  <c r="BK42" i="13"/>
  <c r="BN42" i="13"/>
  <c r="BR42" i="13" s="1"/>
  <c r="AQ44" i="13"/>
  <c r="BM44" i="13"/>
  <c r="BK44" i="13"/>
  <c r="BN44" i="13"/>
  <c r="BR44" i="13" s="1"/>
  <c r="AQ46" i="13"/>
  <c r="BM46" i="13"/>
  <c r="BK46" i="13"/>
  <c r="BN46" i="13"/>
  <c r="BR46" i="13" s="1"/>
  <c r="AQ48" i="13"/>
  <c r="BM48" i="13"/>
  <c r="BK48" i="13"/>
  <c r="BN48" i="13"/>
  <c r="BR48" i="13" s="1"/>
  <c r="AQ50" i="13"/>
  <c r="BM50" i="13"/>
  <c r="BK50" i="13"/>
  <c r="BN50" i="13"/>
  <c r="BR50" i="13" s="1"/>
  <c r="AQ52" i="13"/>
  <c r="BM52" i="13"/>
  <c r="BK52" i="13"/>
  <c r="BN52" i="13"/>
  <c r="BR52" i="13" s="1"/>
  <c r="AQ54" i="13"/>
  <c r="BM54" i="13"/>
  <c r="BK54" i="13"/>
  <c r="BN54" i="13"/>
  <c r="BR54" i="13" s="1"/>
  <c r="AQ56" i="13"/>
  <c r="BM56" i="13"/>
  <c r="BK56" i="13"/>
  <c r="BN56" i="13"/>
  <c r="BR56" i="13" s="1"/>
  <c r="AL60" i="13"/>
  <c r="BN63" i="13"/>
  <c r="BR63" i="13" s="1"/>
  <c r="AQ63" i="13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71" i="12"/>
  <c r="AE71" i="12"/>
  <c r="BC71" i="12"/>
  <c r="O72" i="12"/>
  <c r="M73" i="12"/>
  <c r="AI76" i="12"/>
  <c r="BU76" i="12"/>
  <c r="O7" i="13"/>
  <c r="AE7" i="13"/>
  <c r="AE13" i="13" s="1"/>
  <c r="BC7" i="13"/>
  <c r="BC13" i="13" s="1"/>
  <c r="O8" i="13"/>
  <c r="O9" i="13"/>
  <c r="O10" i="13"/>
  <c r="O11" i="13"/>
  <c r="O12" i="13"/>
  <c r="M13" i="13"/>
  <c r="M23" i="13" s="1"/>
  <c r="O14" i="13"/>
  <c r="BC14" i="13"/>
  <c r="O15" i="13"/>
  <c r="O16" i="13"/>
  <c r="O17" i="13"/>
  <c r="Q69" i="13"/>
  <c r="S25" i="13"/>
  <c r="W25" i="13"/>
  <c r="AC78" i="13"/>
  <c r="AC70" i="13"/>
  <c r="AE69" i="13"/>
  <c r="AT69" i="13"/>
  <c r="BE69" i="13"/>
  <c r="BG25" i="13"/>
  <c r="BK25" i="13"/>
  <c r="S26" i="13"/>
  <c r="BG26" i="13"/>
  <c r="Q75" i="13"/>
  <c r="S27" i="13"/>
  <c r="W27" i="13"/>
  <c r="AC77" i="13"/>
  <c r="AE77" i="13" s="1"/>
  <c r="AE75" i="13"/>
  <c r="BE75" i="13"/>
  <c r="BG27" i="13"/>
  <c r="BK27" i="13"/>
  <c r="S28" i="13"/>
  <c r="BG28" i="13"/>
  <c r="S29" i="13"/>
  <c r="AJ29" i="13"/>
  <c r="BG29" i="13"/>
  <c r="AQ31" i="13"/>
  <c r="BM31" i="13"/>
  <c r="AH33" i="13"/>
  <c r="S33" i="13"/>
  <c r="AJ33" i="13"/>
  <c r="BG33" i="13"/>
  <c r="AG34" i="13"/>
  <c r="AG36" i="13"/>
  <c r="AG38" i="13"/>
  <c r="AJ38" i="13"/>
  <c r="AH39" i="13"/>
  <c r="AG40" i="13"/>
  <c r="AJ40" i="13"/>
  <c r="AH41" i="13"/>
  <c r="AG42" i="13"/>
  <c r="AJ42" i="13"/>
  <c r="AH43" i="13"/>
  <c r="AG44" i="13"/>
  <c r="AJ44" i="13"/>
  <c r="AH45" i="13"/>
  <c r="AG46" i="13"/>
  <c r="AJ46" i="13"/>
  <c r="AH47" i="13"/>
  <c r="AG48" i="13"/>
  <c r="AJ48" i="13"/>
  <c r="AH49" i="13"/>
  <c r="AG50" i="13"/>
  <c r="AJ50" i="13"/>
  <c r="AH51" i="13"/>
  <c r="AG52" i="13"/>
  <c r="AJ52" i="13"/>
  <c r="AH53" i="13"/>
  <c r="AI53" i="13" s="1"/>
  <c r="AG54" i="13"/>
  <c r="AJ54" i="13"/>
  <c r="AH55" i="13"/>
  <c r="AG56" i="13"/>
  <c r="AJ56" i="13"/>
  <c r="AH57" i="13"/>
  <c r="BM59" i="13"/>
  <c r="AQ59" i="13"/>
  <c r="BT60" i="13"/>
  <c r="BX60" i="13" s="1"/>
  <c r="K61" i="13"/>
  <c r="AG61" i="13"/>
  <c r="AG62" i="13"/>
  <c r="AG67" i="13"/>
  <c r="AL68" i="13"/>
  <c r="AO81" i="13"/>
  <c r="AA13" i="14"/>
  <c r="AG18" i="13"/>
  <c r="AG19" i="13"/>
  <c r="AG20" i="13"/>
  <c r="AG21" i="13"/>
  <c r="J22" i="13"/>
  <c r="J24" i="13" s="1"/>
  <c r="J79" i="13" s="1"/>
  <c r="K69" i="13"/>
  <c r="U78" i="13"/>
  <c r="U70" i="13"/>
  <c r="W69" i="13"/>
  <c r="Z78" i="13"/>
  <c r="Z70" i="13"/>
  <c r="Z74" i="13" s="1"/>
  <c r="AP78" i="13"/>
  <c r="AP70" i="13"/>
  <c r="AP74" i="13" s="1"/>
  <c r="BI78" i="13"/>
  <c r="BI70" i="13"/>
  <c r="K77" i="13"/>
  <c r="U77" i="13"/>
  <c r="W77" i="13" s="1"/>
  <c r="W75" i="13"/>
  <c r="BI77" i="13"/>
  <c r="BK77" i="13" s="1"/>
  <c r="BK75" i="13"/>
  <c r="AQ29" i="13"/>
  <c r="BM29" i="13"/>
  <c r="AH31" i="13"/>
  <c r="AI31" i="13" s="1"/>
  <c r="AQ33" i="13"/>
  <c r="BM33" i="13"/>
  <c r="AH34" i="13"/>
  <c r="AK35" i="13"/>
  <c r="AM35" i="13" s="1"/>
  <c r="BU35" i="13"/>
  <c r="AI35" i="13"/>
  <c r="AH36" i="13"/>
  <c r="AK37" i="13"/>
  <c r="AM37" i="13" s="1"/>
  <c r="BU37" i="13"/>
  <c r="AI37" i="13"/>
  <c r="AH38" i="13"/>
  <c r="AK39" i="13"/>
  <c r="BU39" i="13"/>
  <c r="AI39" i="13"/>
  <c r="AH40" i="13"/>
  <c r="AK41" i="13"/>
  <c r="AI41" i="13"/>
  <c r="AH42" i="13"/>
  <c r="AK43" i="13"/>
  <c r="BU43" i="13"/>
  <c r="AI43" i="13"/>
  <c r="AH44" i="13"/>
  <c r="AK45" i="13"/>
  <c r="AH46" i="13"/>
  <c r="AK47" i="13"/>
  <c r="BU47" i="13"/>
  <c r="AI47" i="13"/>
  <c r="AH48" i="13"/>
  <c r="AK49" i="13"/>
  <c r="AI49" i="13"/>
  <c r="AH50" i="13"/>
  <c r="AK51" i="13"/>
  <c r="BU51" i="13"/>
  <c r="AI51" i="13"/>
  <c r="AH52" i="13"/>
  <c r="AK53" i="13"/>
  <c r="AH54" i="13"/>
  <c r="AK55" i="13"/>
  <c r="BU55" i="13"/>
  <c r="AI55" i="13"/>
  <c r="AH56" i="13"/>
  <c r="AK57" i="13"/>
  <c r="AI57" i="13"/>
  <c r="AI60" i="13"/>
  <c r="AK60" i="13"/>
  <c r="AM60" i="13" s="1"/>
  <c r="AH64" i="13"/>
  <c r="O65" i="13"/>
  <c r="AG65" i="13"/>
  <c r="I81" i="13"/>
  <c r="K81" i="13" s="1"/>
  <c r="K73" i="13"/>
  <c r="Q81" i="13"/>
  <c r="S73" i="13"/>
  <c r="BT9" i="14"/>
  <c r="BX9" i="14" s="1"/>
  <c r="AJ9" i="14"/>
  <c r="H70" i="12"/>
  <c r="H74" i="12" s="1"/>
  <c r="H83" i="12" s="1"/>
  <c r="L70" i="12"/>
  <c r="L74" i="12" s="1"/>
  <c r="L83" i="12" s="1"/>
  <c r="P70" i="12"/>
  <c r="P74" i="12" s="1"/>
  <c r="P83" i="12" s="1"/>
  <c r="T70" i="12"/>
  <c r="T74" i="12" s="1"/>
  <c r="T83" i="12" s="1"/>
  <c r="X70" i="12"/>
  <c r="X74" i="12" s="1"/>
  <c r="X83" i="12" s="1"/>
  <c r="AB70" i="12"/>
  <c r="AB74" i="12" s="1"/>
  <c r="AB83" i="12" s="1"/>
  <c r="AN70" i="12"/>
  <c r="AN74" i="12" s="1"/>
  <c r="AN83" i="12" s="1"/>
  <c r="AR70" i="12"/>
  <c r="AR74" i="12" s="1"/>
  <c r="AR83" i="12" s="1"/>
  <c r="AV70" i="12"/>
  <c r="AV74" i="12" s="1"/>
  <c r="AV83" i="12" s="1"/>
  <c r="AZ70" i="12"/>
  <c r="AZ74" i="12" s="1"/>
  <c r="AZ83" i="12" s="1"/>
  <c r="BD70" i="12"/>
  <c r="BD74" i="12" s="1"/>
  <c r="BD83" i="12" s="1"/>
  <c r="BH70" i="12"/>
  <c r="BH74" i="12" s="1"/>
  <c r="BH83" i="12" s="1"/>
  <c r="BP71" i="12"/>
  <c r="BP73" i="12" s="1"/>
  <c r="BP81" i="12" s="1"/>
  <c r="BP7" i="13"/>
  <c r="BP13" i="13" s="1"/>
  <c r="BP23" i="13" s="1"/>
  <c r="BP80" i="13" s="1"/>
  <c r="BP14" i="13"/>
  <c r="BP22" i="13" s="1"/>
  <c r="BP24" i="13" s="1"/>
  <c r="BP79" i="13" s="1"/>
  <c r="AQ18" i="13"/>
  <c r="AQ19" i="13"/>
  <c r="AQ20" i="13"/>
  <c r="AQ21" i="13"/>
  <c r="J69" i="13"/>
  <c r="AH25" i="13"/>
  <c r="V78" i="13"/>
  <c r="V70" i="13"/>
  <c r="V74" i="13" s="1"/>
  <c r="AA25" i="13"/>
  <c r="AF69" i="13"/>
  <c r="BT25" i="13"/>
  <c r="AS78" i="13"/>
  <c r="AS70" i="13"/>
  <c r="AU69" i="13"/>
  <c r="AX78" i="13"/>
  <c r="AX70" i="13"/>
  <c r="AX74" i="13" s="1"/>
  <c r="BJ69" i="13"/>
  <c r="BK69" i="13" s="1"/>
  <c r="BN25" i="13"/>
  <c r="AH26" i="13"/>
  <c r="J75" i="13"/>
  <c r="J77" i="13" s="1"/>
  <c r="AH27" i="13"/>
  <c r="AA27" i="13"/>
  <c r="AF75" i="13"/>
  <c r="AF77" i="13" s="1"/>
  <c r="BT27" i="13"/>
  <c r="AS77" i="13"/>
  <c r="AU77" i="13" s="1"/>
  <c r="AU75" i="13"/>
  <c r="BN27" i="13"/>
  <c r="AH28" i="13"/>
  <c r="AH29" i="13"/>
  <c r="AH30" i="13"/>
  <c r="S30" i="13"/>
  <c r="BG30" i="13"/>
  <c r="AQ32" i="13"/>
  <c r="BM32" i="13"/>
  <c r="AG33" i="13"/>
  <c r="BN34" i="13"/>
  <c r="BR34" i="13" s="1"/>
  <c r="AQ35" i="13"/>
  <c r="BM35" i="13"/>
  <c r="BV35" i="13"/>
  <c r="BZ35" i="13" s="1"/>
  <c r="BN36" i="13"/>
  <c r="BR36" i="13" s="1"/>
  <c r="AQ37" i="13"/>
  <c r="BM37" i="13"/>
  <c r="BV37" i="13"/>
  <c r="BZ37" i="13" s="1"/>
  <c r="AQ39" i="13"/>
  <c r="BM39" i="13"/>
  <c r="AQ41" i="13"/>
  <c r="BM41" i="13"/>
  <c r="AQ43" i="13"/>
  <c r="BM43" i="13"/>
  <c r="AQ45" i="13"/>
  <c r="BM45" i="13"/>
  <c r="BU45" i="13" s="1"/>
  <c r="AQ47" i="13"/>
  <c r="BM47" i="13"/>
  <c r="AQ49" i="13"/>
  <c r="BM49" i="13"/>
  <c r="BU49" i="13" s="1"/>
  <c r="AQ51" i="13"/>
  <c r="BM51" i="13"/>
  <c r="AQ53" i="13"/>
  <c r="BM53" i="13"/>
  <c r="AQ55" i="13"/>
  <c r="BM55" i="13"/>
  <c r="AQ57" i="13"/>
  <c r="BM57" i="13"/>
  <c r="BU57" i="13" s="1"/>
  <c r="BN60" i="13"/>
  <c r="BR60" i="13" s="1"/>
  <c r="AQ60" i="13"/>
  <c r="BV61" i="13"/>
  <c r="BZ61" i="13" s="1"/>
  <c r="AL61" i="13"/>
  <c r="AH62" i="13"/>
  <c r="BV63" i="13"/>
  <c r="BZ63" i="13" s="1"/>
  <c r="AL63" i="13"/>
  <c r="AL65" i="13"/>
  <c r="AQ66" i="13"/>
  <c r="BN66" i="13"/>
  <c r="BR66" i="13" s="1"/>
  <c r="AQ72" i="13"/>
  <c r="BN72" i="13"/>
  <c r="BR72" i="13" s="1"/>
  <c r="BN13" i="14"/>
  <c r="BN23" i="14" s="1"/>
  <c r="BN80" i="14" s="1"/>
  <c r="BR7" i="14"/>
  <c r="BR13" i="14" s="1"/>
  <c r="BR23" i="14" s="1"/>
  <c r="BR80" i="14" s="1"/>
  <c r="AQ8" i="14"/>
  <c r="BM8" i="14"/>
  <c r="AK14" i="14"/>
  <c r="BU14" i="14"/>
  <c r="AI14" i="14"/>
  <c r="AQ19" i="14"/>
  <c r="BM19" i="14"/>
  <c r="BV43" i="14"/>
  <c r="BZ43" i="14" s="1"/>
  <c r="AL43" i="14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BN58" i="13"/>
  <c r="BR58" i="13" s="1"/>
  <c r="AG59" i="13"/>
  <c r="K60" i="13"/>
  <c r="AE60" i="13"/>
  <c r="BM60" i="13"/>
  <c r="BU60" i="13" s="1"/>
  <c r="O61" i="13"/>
  <c r="BC61" i="13"/>
  <c r="AG63" i="13"/>
  <c r="BM63" i="13"/>
  <c r="BC63" i="13"/>
  <c r="BT63" i="13"/>
  <c r="BX63" i="13" s="1"/>
  <c r="AE64" i="13"/>
  <c r="BN64" i="13"/>
  <c r="BR64" i="13" s="1"/>
  <c r="BP65" i="13"/>
  <c r="BM66" i="13"/>
  <c r="AQ67" i="13"/>
  <c r="BN67" i="13"/>
  <c r="BR67" i="13" s="1"/>
  <c r="AG68" i="13"/>
  <c r="AH71" i="13"/>
  <c r="AC73" i="13"/>
  <c r="AE71" i="13"/>
  <c r="BA73" i="13"/>
  <c r="BC71" i="13"/>
  <c r="BK81" i="13"/>
  <c r="BM72" i="13"/>
  <c r="AA73" i="13"/>
  <c r="AU73" i="13"/>
  <c r="BK73" i="13"/>
  <c r="AA75" i="13"/>
  <c r="BU76" i="13"/>
  <c r="AI76" i="13"/>
  <c r="AK82" i="13"/>
  <c r="AM82" i="13" s="1"/>
  <c r="AI82" i="13"/>
  <c r="AQ7" i="14"/>
  <c r="AO13" i="14"/>
  <c r="AO23" i="14" s="1"/>
  <c r="BM7" i="14"/>
  <c r="AU13" i="14"/>
  <c r="BJ22" i="14"/>
  <c r="BJ24" i="14" s="1"/>
  <c r="BJ79" i="14" s="1"/>
  <c r="AQ15" i="14"/>
  <c r="BM15" i="14"/>
  <c r="BR19" i="14"/>
  <c r="BV29" i="14"/>
  <c r="BZ29" i="14" s="1"/>
  <c r="AL29" i="14"/>
  <c r="BV30" i="14"/>
  <c r="BZ30" i="14" s="1"/>
  <c r="AL30" i="14"/>
  <c r="BV31" i="14"/>
  <c r="BZ31" i="14" s="1"/>
  <c r="AL31" i="14"/>
  <c r="BV36" i="14"/>
  <c r="BZ36" i="14" s="1"/>
  <c r="AL36" i="14"/>
  <c r="BV39" i="14"/>
  <c r="BZ39" i="14" s="1"/>
  <c r="AL39" i="14"/>
  <c r="BM58" i="13"/>
  <c r="BM62" i="13"/>
  <c r="AG66" i="13"/>
  <c r="AL67" i="13"/>
  <c r="BV67" i="13"/>
  <c r="BZ67" i="13" s="1"/>
  <c r="BM68" i="13"/>
  <c r="S71" i="13"/>
  <c r="R73" i="13"/>
  <c r="R81" i="13" s="1"/>
  <c r="AQ71" i="13"/>
  <c r="AP73" i="13"/>
  <c r="AP81" i="13" s="1"/>
  <c r="BN71" i="13"/>
  <c r="AG72" i="13"/>
  <c r="AY73" i="13"/>
  <c r="BG73" i="13"/>
  <c r="AY75" i="13"/>
  <c r="AM76" i="13"/>
  <c r="M13" i="14"/>
  <c r="M23" i="14" s="1"/>
  <c r="O7" i="14"/>
  <c r="AG7" i="14"/>
  <c r="AQ9" i="14"/>
  <c r="BM9" i="14"/>
  <c r="AU11" i="14"/>
  <c r="BM11" i="14"/>
  <c r="AT22" i="14"/>
  <c r="AT24" i="14" s="1"/>
  <c r="AT79" i="14" s="1"/>
  <c r="BT17" i="14"/>
  <c r="BX17" i="14" s="1"/>
  <c r="AJ17" i="14"/>
  <c r="AK18" i="14"/>
  <c r="AM18" i="14" s="1"/>
  <c r="AI18" i="14"/>
  <c r="AL20" i="14"/>
  <c r="BV20" i="14"/>
  <c r="BZ20" i="14" s="1"/>
  <c r="BT26" i="14"/>
  <c r="BX26" i="14" s="1"/>
  <c r="AJ26" i="14"/>
  <c r="AJ69" i="14" s="1"/>
  <c r="BO28" i="14"/>
  <c r="BQ28" i="14"/>
  <c r="BS28" i="14" s="1"/>
  <c r="BO29" i="14"/>
  <c r="BQ29" i="14"/>
  <c r="BS29" i="14" s="1"/>
  <c r="BO30" i="14"/>
  <c r="BQ30" i="14"/>
  <c r="BS30" i="14" s="1"/>
  <c r="BV35" i="14"/>
  <c r="BZ35" i="14" s="1"/>
  <c r="AL35" i="14"/>
  <c r="BV41" i="14"/>
  <c r="BZ41" i="14" s="1"/>
  <c r="AL41" i="14"/>
  <c r="BQ41" i="14"/>
  <c r="BS41" i="14" s="1"/>
  <c r="BO41" i="14"/>
  <c r="BT41" i="14"/>
  <c r="BX41" i="14" s="1"/>
  <c r="BP41" i="14"/>
  <c r="AL42" i="14"/>
  <c r="I78" i="13"/>
  <c r="I70" i="13"/>
  <c r="N78" i="13"/>
  <c r="N70" i="13"/>
  <c r="N74" i="13" s="1"/>
  <c r="N83" i="13" s="1"/>
  <c r="N85" i="13" s="1"/>
  <c r="Y78" i="13"/>
  <c r="AA78" i="13" s="1"/>
  <c r="Y70" i="13"/>
  <c r="AD78" i="13"/>
  <c r="AD70" i="13"/>
  <c r="AD74" i="13" s="1"/>
  <c r="AD83" i="13" s="1"/>
  <c r="AD85" i="13" s="1"/>
  <c r="AW78" i="13"/>
  <c r="AY78" i="13" s="1"/>
  <c r="AW70" i="13"/>
  <c r="BB78" i="13"/>
  <c r="BB70" i="13"/>
  <c r="BB74" i="13" s="1"/>
  <c r="BB83" i="13" s="1"/>
  <c r="BB85" i="13" s="1"/>
  <c r="BL78" i="13"/>
  <c r="BL70" i="13"/>
  <c r="BL74" i="13" s="1"/>
  <c r="BP25" i="13"/>
  <c r="BP69" i="13" s="1"/>
  <c r="BP27" i="13"/>
  <c r="BP75" i="13" s="1"/>
  <c r="BP77" i="13" s="1"/>
  <c r="O58" i="13"/>
  <c r="BC58" i="13"/>
  <c r="AE61" i="13"/>
  <c r="BM61" i="13"/>
  <c r="O62" i="13"/>
  <c r="BC62" i="13"/>
  <c r="AG64" i="13"/>
  <c r="BM64" i="13"/>
  <c r="BN65" i="13"/>
  <c r="BR65" i="13" s="1"/>
  <c r="BS65" i="13" s="1"/>
  <c r="AH66" i="13"/>
  <c r="BM67" i="13"/>
  <c r="AQ68" i="13"/>
  <c r="BN68" i="13"/>
  <c r="BR68" i="13" s="1"/>
  <c r="M73" i="13"/>
  <c r="O71" i="13"/>
  <c r="W81" i="13"/>
  <c r="AG71" i="13"/>
  <c r="BG71" i="13"/>
  <c r="BF73" i="13"/>
  <c r="BF81" i="13" s="1"/>
  <c r="BG81" i="13" s="1"/>
  <c r="AH72" i="13"/>
  <c r="BA13" i="14"/>
  <c r="BA23" i="14" s="1"/>
  <c r="BC7" i="14"/>
  <c r="BC13" i="14" s="1"/>
  <c r="O8" i="14"/>
  <c r="AG8" i="14"/>
  <c r="AH10" i="14"/>
  <c r="K10" i="14"/>
  <c r="AK12" i="14"/>
  <c r="BR15" i="14"/>
  <c r="BN18" i="14"/>
  <c r="BT21" i="14"/>
  <c r="BX21" i="14" s="1"/>
  <c r="AJ21" i="14"/>
  <c r="S28" i="14"/>
  <c r="AG28" i="14"/>
  <c r="K71" i="13"/>
  <c r="AA71" i="13"/>
  <c r="AJ71" i="13"/>
  <c r="AJ73" i="13" s="1"/>
  <c r="AJ81" i="13" s="1"/>
  <c r="AY71" i="13"/>
  <c r="N73" i="13"/>
  <c r="N81" i="13" s="1"/>
  <c r="BV76" i="13"/>
  <c r="BZ76" i="13" s="1"/>
  <c r="BM82" i="13"/>
  <c r="S7" i="14"/>
  <c r="Q13" i="14"/>
  <c r="Q23" i="14" s="1"/>
  <c r="AC80" i="14"/>
  <c r="AE80" i="14" s="1"/>
  <c r="AE23" i="14"/>
  <c r="AY7" i="14"/>
  <c r="AY13" i="14" s="1"/>
  <c r="BG7" i="14"/>
  <c r="BG13" i="14" s="1"/>
  <c r="BE13" i="14"/>
  <c r="BE23" i="14" s="1"/>
  <c r="S8" i="14"/>
  <c r="AG9" i="14"/>
  <c r="W10" i="14"/>
  <c r="W13" i="14" s="1"/>
  <c r="BK10" i="14"/>
  <c r="BK13" i="14" s="1"/>
  <c r="AH11" i="14"/>
  <c r="AJ12" i="14"/>
  <c r="AU12" i="14"/>
  <c r="Z13" i="14"/>
  <c r="Z23" i="14" s="1"/>
  <c r="Z80" i="14" s="1"/>
  <c r="S14" i="14"/>
  <c r="Q22" i="14"/>
  <c r="AA22" i="14"/>
  <c r="Y24" i="14"/>
  <c r="AQ14" i="14"/>
  <c r="AO22" i="14"/>
  <c r="BM14" i="14"/>
  <c r="AY22" i="14"/>
  <c r="AW24" i="14"/>
  <c r="BK14" i="14"/>
  <c r="AJ15" i="14"/>
  <c r="W16" i="14"/>
  <c r="AU16" i="14"/>
  <c r="AG17" i="14"/>
  <c r="BV17" i="14"/>
  <c r="BZ17" i="14" s="1"/>
  <c r="AQ18" i="14"/>
  <c r="BM18" i="14"/>
  <c r="BK18" i="14"/>
  <c r="AJ19" i="14"/>
  <c r="W20" i="14"/>
  <c r="AU20" i="14"/>
  <c r="AG21" i="14"/>
  <c r="BV21" i="14"/>
  <c r="BZ21" i="14" s="1"/>
  <c r="AF69" i="14"/>
  <c r="BT25" i="14"/>
  <c r="BE69" i="14"/>
  <c r="BG25" i="14"/>
  <c r="AG26" i="14"/>
  <c r="BV26" i="14"/>
  <c r="BZ26" i="14" s="1"/>
  <c r="Q75" i="14"/>
  <c r="S27" i="14"/>
  <c r="AO75" i="14"/>
  <c r="AQ27" i="14"/>
  <c r="BM27" i="14"/>
  <c r="BQ32" i="14"/>
  <c r="BO32" i="14"/>
  <c r="BV40" i="14"/>
  <c r="BZ40" i="14" s="1"/>
  <c r="AL40" i="14"/>
  <c r="BV45" i="14"/>
  <c r="BZ45" i="14" s="1"/>
  <c r="AL45" i="14"/>
  <c r="AK65" i="14"/>
  <c r="BP66" i="13"/>
  <c r="BP67" i="13"/>
  <c r="BP68" i="13"/>
  <c r="H70" i="13"/>
  <c r="H74" i="13" s="1"/>
  <c r="H83" i="13" s="1"/>
  <c r="L70" i="13"/>
  <c r="L74" i="13" s="1"/>
  <c r="L83" i="13" s="1"/>
  <c r="P70" i="13"/>
  <c r="P74" i="13" s="1"/>
  <c r="P83" i="13" s="1"/>
  <c r="T70" i="13"/>
  <c r="T74" i="13" s="1"/>
  <c r="T83" i="13" s="1"/>
  <c r="X70" i="13"/>
  <c r="X74" i="13" s="1"/>
  <c r="X83" i="13" s="1"/>
  <c r="AB70" i="13"/>
  <c r="AB74" i="13" s="1"/>
  <c r="AB83" i="13" s="1"/>
  <c r="AN70" i="13"/>
  <c r="AN74" i="13" s="1"/>
  <c r="AN83" i="13" s="1"/>
  <c r="AR70" i="13"/>
  <c r="AR74" i="13" s="1"/>
  <c r="AR83" i="13" s="1"/>
  <c r="AV70" i="13"/>
  <c r="AV74" i="13" s="1"/>
  <c r="AV83" i="13" s="1"/>
  <c r="AZ70" i="13"/>
  <c r="AZ74" i="13" s="1"/>
  <c r="AZ83" i="13" s="1"/>
  <c r="BD70" i="13"/>
  <c r="BD74" i="13" s="1"/>
  <c r="BD83" i="13" s="1"/>
  <c r="BH70" i="13"/>
  <c r="BH74" i="13" s="1"/>
  <c r="BH83" i="13" s="1"/>
  <c r="BP71" i="13"/>
  <c r="BP73" i="13" s="1"/>
  <c r="BP81" i="13" s="1"/>
  <c r="BT71" i="13"/>
  <c r="BP72" i="13"/>
  <c r="BP76" i="13"/>
  <c r="U13" i="14"/>
  <c r="U23" i="14" s="1"/>
  <c r="AE13" i="14"/>
  <c r="AJ13" i="14"/>
  <c r="AJ23" i="14" s="1"/>
  <c r="AJ80" i="14" s="1"/>
  <c r="BI13" i="14"/>
  <c r="BI23" i="14" s="1"/>
  <c r="AG11" i="14"/>
  <c r="AQ12" i="14"/>
  <c r="BM12" i="14"/>
  <c r="I80" i="14"/>
  <c r="AP13" i="14"/>
  <c r="AP23" i="14" s="1"/>
  <c r="AP80" i="14" s="1"/>
  <c r="AW80" i="14"/>
  <c r="AY80" i="14" s="1"/>
  <c r="AY23" i="14"/>
  <c r="K22" i="14"/>
  <c r="I24" i="14"/>
  <c r="AF22" i="14"/>
  <c r="AF24" i="14" s="1"/>
  <c r="AF79" i="14" s="1"/>
  <c r="BT14" i="14"/>
  <c r="BG14" i="14"/>
  <c r="BE22" i="14"/>
  <c r="AG15" i="14"/>
  <c r="AQ16" i="14"/>
  <c r="BM16" i="14"/>
  <c r="AG19" i="14"/>
  <c r="AQ20" i="14"/>
  <c r="BM20" i="14"/>
  <c r="BK20" i="14"/>
  <c r="AH22" i="14"/>
  <c r="AH24" i="14" s="1"/>
  <c r="AH79" i="14" s="1"/>
  <c r="Q69" i="14"/>
  <c r="S25" i="14"/>
  <c r="AO69" i="14"/>
  <c r="AQ25" i="14"/>
  <c r="BM25" i="14"/>
  <c r="AF75" i="14"/>
  <c r="AF77" i="14" s="1"/>
  <c r="BT27" i="14"/>
  <c r="BE75" i="14"/>
  <c r="BG27" i="14"/>
  <c r="AG29" i="14"/>
  <c r="AG30" i="14"/>
  <c r="BM31" i="14"/>
  <c r="BU31" i="14" s="1"/>
  <c r="BV33" i="14"/>
  <c r="BZ33" i="14" s="1"/>
  <c r="AL33" i="14"/>
  <c r="BT33" i="14"/>
  <c r="BX33" i="14" s="1"/>
  <c r="BP33" i="14"/>
  <c r="AL34" i="14"/>
  <c r="BQ34" i="14"/>
  <c r="BS34" i="14" s="1"/>
  <c r="BO34" i="14"/>
  <c r="BV37" i="14"/>
  <c r="BZ37" i="14" s="1"/>
  <c r="AL37" i="14"/>
  <c r="BT37" i="14"/>
  <c r="BX37" i="14" s="1"/>
  <c r="BP37" i="14"/>
  <c r="AL38" i="14"/>
  <c r="BQ38" i="14"/>
  <c r="BS38" i="14" s="1"/>
  <c r="BO38" i="14"/>
  <c r="K42" i="14"/>
  <c r="AG42" i="14"/>
  <c r="BM71" i="13"/>
  <c r="AH7" i="14"/>
  <c r="AF13" i="14"/>
  <c r="AF23" i="14" s="1"/>
  <c r="AF80" i="14" s="1"/>
  <c r="BT7" i="14"/>
  <c r="AS13" i="14"/>
  <c r="AS23" i="14" s="1"/>
  <c r="AH8" i="14"/>
  <c r="K9" i="14"/>
  <c r="K13" i="14" s="1"/>
  <c r="AG10" i="14"/>
  <c r="BM10" i="14"/>
  <c r="AH12" i="14"/>
  <c r="J13" i="14"/>
  <c r="J23" i="14" s="1"/>
  <c r="J80" i="14" s="1"/>
  <c r="Y80" i="14"/>
  <c r="AE22" i="14"/>
  <c r="AC24" i="14"/>
  <c r="AJ14" i="14"/>
  <c r="BC22" i="14"/>
  <c r="BA24" i="14"/>
  <c r="BN14" i="14"/>
  <c r="AG16" i="14"/>
  <c r="AQ17" i="14"/>
  <c r="BM17" i="14"/>
  <c r="AJ18" i="14"/>
  <c r="AG20" i="14"/>
  <c r="AQ21" i="14"/>
  <c r="BM21" i="14"/>
  <c r="BJ78" i="14"/>
  <c r="BJ70" i="14"/>
  <c r="BJ74" i="14" s="1"/>
  <c r="AQ26" i="14"/>
  <c r="BM26" i="14"/>
  <c r="BN27" i="14"/>
  <c r="AI31" i="14"/>
  <c r="AK31" i="14"/>
  <c r="AM31" i="14" s="1"/>
  <c r="K34" i="14"/>
  <c r="AG34" i="14"/>
  <c r="K38" i="14"/>
  <c r="AG38" i="14"/>
  <c r="BV44" i="14"/>
  <c r="BZ44" i="14" s="1"/>
  <c r="AL44" i="14"/>
  <c r="BV55" i="14"/>
  <c r="BZ55" i="14" s="1"/>
  <c r="AL55" i="14"/>
  <c r="BV56" i="14"/>
  <c r="BZ56" i="14" s="1"/>
  <c r="AL56" i="14"/>
  <c r="M22" i="14"/>
  <c r="U22" i="14"/>
  <c r="AS22" i="14"/>
  <c r="BI22" i="14"/>
  <c r="J69" i="14"/>
  <c r="U78" i="14"/>
  <c r="W78" i="14" s="1"/>
  <c r="W69" i="14"/>
  <c r="U70" i="14"/>
  <c r="Z78" i="14"/>
  <c r="Z70" i="14"/>
  <c r="Z74" i="14" s="1"/>
  <c r="AS78" i="14"/>
  <c r="AU78" i="14" s="1"/>
  <c r="AU69" i="14"/>
  <c r="AS70" i="14"/>
  <c r="AX78" i="14"/>
  <c r="AX70" i="14"/>
  <c r="AX74" i="14" s="1"/>
  <c r="AX83" i="14" s="1"/>
  <c r="AX85" i="14" s="1"/>
  <c r="BI69" i="14"/>
  <c r="W75" i="14"/>
  <c r="U77" i="14"/>
  <c r="W77" i="14" s="1"/>
  <c r="AU75" i="14"/>
  <c r="AS77" i="14"/>
  <c r="AU77" i="14" s="1"/>
  <c r="BI77" i="14"/>
  <c r="BK77" i="14" s="1"/>
  <c r="BK75" i="14"/>
  <c r="K29" i="14"/>
  <c r="K30" i="14"/>
  <c r="K31" i="14"/>
  <c r="K33" i="14"/>
  <c r="AG33" i="14"/>
  <c r="AE33" i="14"/>
  <c r="BQ33" i="14"/>
  <c r="BS33" i="14" s="1"/>
  <c r="BO33" i="14"/>
  <c r="O35" i="14"/>
  <c r="BC36" i="14"/>
  <c r="K37" i="14"/>
  <c r="AG37" i="14"/>
  <c r="AE37" i="14"/>
  <c r="BQ37" i="14"/>
  <c r="BS37" i="14" s="1"/>
  <c r="BO37" i="14"/>
  <c r="O39" i="14"/>
  <c r="BQ40" i="14"/>
  <c r="BS40" i="14" s="1"/>
  <c r="BO40" i="14"/>
  <c r="BC40" i="14"/>
  <c r="K41" i="14"/>
  <c r="AG41" i="14"/>
  <c r="AE41" i="14"/>
  <c r="O43" i="14"/>
  <c r="BQ44" i="14"/>
  <c r="BS44" i="14" s="1"/>
  <c r="BO44" i="14"/>
  <c r="BC44" i="14"/>
  <c r="K45" i="14"/>
  <c r="AG45" i="14"/>
  <c r="BM45" i="14"/>
  <c r="O46" i="14"/>
  <c r="AA46" i="14"/>
  <c r="AG46" i="14"/>
  <c r="BQ48" i="14"/>
  <c r="BS48" i="14" s="1"/>
  <c r="BO48" i="14"/>
  <c r="BV49" i="14"/>
  <c r="BZ49" i="14" s="1"/>
  <c r="AL49" i="14"/>
  <c r="BV57" i="14"/>
  <c r="BZ57" i="14" s="1"/>
  <c r="AL57" i="14"/>
  <c r="AL60" i="14"/>
  <c r="I81" i="14"/>
  <c r="K81" i="14" s="1"/>
  <c r="K73" i="14"/>
  <c r="M78" i="14"/>
  <c r="O69" i="14"/>
  <c r="M70" i="14"/>
  <c r="R78" i="14"/>
  <c r="R70" i="14"/>
  <c r="R74" i="14" s="1"/>
  <c r="W25" i="14"/>
  <c r="AC69" i="14"/>
  <c r="AG25" i="14"/>
  <c r="AP78" i="14"/>
  <c r="AP70" i="14"/>
  <c r="AP74" i="14" s="1"/>
  <c r="AU25" i="14"/>
  <c r="BA78" i="14"/>
  <c r="BC78" i="14" s="1"/>
  <c r="BC69" i="14"/>
  <c r="BA70" i="14"/>
  <c r="BF78" i="14"/>
  <c r="BF70" i="14"/>
  <c r="BF74" i="14" s="1"/>
  <c r="BK25" i="14"/>
  <c r="O75" i="14"/>
  <c r="M77" i="14"/>
  <c r="O77" i="14" s="1"/>
  <c r="W27" i="14"/>
  <c r="AE75" i="14"/>
  <c r="AC77" i="14"/>
  <c r="AE77" i="14" s="1"/>
  <c r="AG27" i="14"/>
  <c r="AU27" i="14"/>
  <c r="BA77" i="14"/>
  <c r="BC77" i="14" s="1"/>
  <c r="BC75" i="14"/>
  <c r="BK27" i="14"/>
  <c r="BT28" i="14"/>
  <c r="BX28" i="14" s="1"/>
  <c r="BT29" i="14"/>
  <c r="BX29" i="14" s="1"/>
  <c r="BT30" i="14"/>
  <c r="BX30" i="14" s="1"/>
  <c r="BT31" i="14"/>
  <c r="BX31" i="14" s="1"/>
  <c r="AG32" i="14"/>
  <c r="BC32" i="14"/>
  <c r="O33" i="14"/>
  <c r="BC34" i="14"/>
  <c r="K35" i="14"/>
  <c r="AG35" i="14"/>
  <c r="AE35" i="14"/>
  <c r="BM35" i="14"/>
  <c r="O37" i="14"/>
  <c r="BC38" i="14"/>
  <c r="K39" i="14"/>
  <c r="AG39" i="14"/>
  <c r="AE39" i="14"/>
  <c r="O41" i="14"/>
  <c r="BM42" i="14"/>
  <c r="BC42" i="14"/>
  <c r="K43" i="14"/>
  <c r="AG43" i="14"/>
  <c r="AE43" i="14"/>
  <c r="O45" i="14"/>
  <c r="AL52" i="14"/>
  <c r="BV53" i="14"/>
  <c r="BZ53" i="14" s="1"/>
  <c r="AL53" i="14"/>
  <c r="AK63" i="14"/>
  <c r="BU63" i="14"/>
  <c r="AR83" i="14"/>
  <c r="AH72" i="14"/>
  <c r="K72" i="14"/>
  <c r="J73" i="14"/>
  <c r="J81" i="14" s="1"/>
  <c r="BP7" i="14"/>
  <c r="BP13" i="14" s="1"/>
  <c r="BP23" i="14" s="1"/>
  <c r="BP80" i="14" s="1"/>
  <c r="BP14" i="14"/>
  <c r="BP22" i="14" s="1"/>
  <c r="BP24" i="14" s="1"/>
  <c r="BP79" i="14" s="1"/>
  <c r="I78" i="14"/>
  <c r="K69" i="14"/>
  <c r="I70" i="14"/>
  <c r="N78" i="14"/>
  <c r="N70" i="14"/>
  <c r="N74" i="14" s="1"/>
  <c r="Y69" i="14"/>
  <c r="AD78" i="14"/>
  <c r="AD70" i="14"/>
  <c r="AD74" i="14" s="1"/>
  <c r="AD83" i="14" s="1"/>
  <c r="AD85" i="14" s="1"/>
  <c r="AH25" i="14"/>
  <c r="AW69" i="14"/>
  <c r="BB78" i="14"/>
  <c r="BB70" i="14"/>
  <c r="BB74" i="14" s="1"/>
  <c r="BB83" i="14" s="1"/>
  <c r="BB85" i="14" s="1"/>
  <c r="BL78" i="14"/>
  <c r="BL70" i="14"/>
  <c r="BL74" i="14" s="1"/>
  <c r="BP25" i="14"/>
  <c r="BP69" i="14" s="1"/>
  <c r="I77" i="14"/>
  <c r="K77" i="14" s="1"/>
  <c r="K75" i="14"/>
  <c r="Y77" i="14"/>
  <c r="AA77" i="14" s="1"/>
  <c r="AA75" i="14"/>
  <c r="AH27" i="14"/>
  <c r="AW77" i="14"/>
  <c r="AY77" i="14" s="1"/>
  <c r="AY75" i="14"/>
  <c r="BP27" i="14"/>
  <c r="BP75" i="14" s="1"/>
  <c r="BP77" i="14" s="1"/>
  <c r="AA28" i="14"/>
  <c r="AA29" i="14"/>
  <c r="AA30" i="14"/>
  <c r="AA31" i="14"/>
  <c r="AE32" i="14"/>
  <c r="BN32" i="14"/>
  <c r="BR32" i="14" s="1"/>
  <c r="O34" i="14"/>
  <c r="BC35" i="14"/>
  <c r="K36" i="14"/>
  <c r="AG36" i="14"/>
  <c r="AE36" i="14"/>
  <c r="BQ36" i="14"/>
  <c r="BS36" i="14" s="1"/>
  <c r="BO36" i="14"/>
  <c r="O38" i="14"/>
  <c r="BM39" i="14"/>
  <c r="K40" i="14"/>
  <c r="AG40" i="14"/>
  <c r="BM43" i="14"/>
  <c r="K44" i="14"/>
  <c r="AG44" i="14"/>
  <c r="AH46" i="14"/>
  <c r="BV51" i="14"/>
  <c r="BZ51" i="14" s="1"/>
  <c r="AL51" i="14"/>
  <c r="BV59" i="14"/>
  <c r="BZ59" i="14" s="1"/>
  <c r="AL59" i="14"/>
  <c r="BV66" i="14"/>
  <c r="BZ66" i="14" s="1"/>
  <c r="AL66" i="14"/>
  <c r="BT45" i="14"/>
  <c r="BX45" i="14" s="1"/>
  <c r="K47" i="14"/>
  <c r="AG47" i="14"/>
  <c r="O48" i="14"/>
  <c r="K49" i="14"/>
  <c r="AG49" i="14"/>
  <c r="O50" i="14"/>
  <c r="K51" i="14"/>
  <c r="AG51" i="14"/>
  <c r="BM51" i="14"/>
  <c r="O52" i="14"/>
  <c r="K53" i="14"/>
  <c r="AG53" i="14"/>
  <c r="BM53" i="14"/>
  <c r="O54" i="14"/>
  <c r="K55" i="14"/>
  <c r="AG55" i="14"/>
  <c r="BM55" i="14"/>
  <c r="O56" i="14"/>
  <c r="K57" i="14"/>
  <c r="AG57" i="14"/>
  <c r="BM57" i="14"/>
  <c r="O58" i="14"/>
  <c r="K59" i="14"/>
  <c r="AG59" i="14"/>
  <c r="BM59" i="14"/>
  <c r="BN60" i="14"/>
  <c r="BR60" i="14" s="1"/>
  <c r="BO62" i="14"/>
  <c r="BQ62" i="14"/>
  <c r="BS62" i="14" s="1"/>
  <c r="AM64" i="14"/>
  <c r="BQ64" i="14"/>
  <c r="BS64" i="14" s="1"/>
  <c r="AK67" i="14"/>
  <c r="AI67" i="14"/>
  <c r="AB83" i="14"/>
  <c r="BI73" i="14"/>
  <c r="BK71" i="14"/>
  <c r="K46" i="14"/>
  <c r="BN46" i="14"/>
  <c r="BR46" i="14" s="1"/>
  <c r="O47" i="14"/>
  <c r="K48" i="14"/>
  <c r="AG48" i="14"/>
  <c r="O49" i="14"/>
  <c r="K50" i="14"/>
  <c r="AG50" i="14"/>
  <c r="BM50" i="14"/>
  <c r="O51" i="14"/>
  <c r="K52" i="14"/>
  <c r="AG52" i="14"/>
  <c r="BM52" i="14"/>
  <c r="O53" i="14"/>
  <c r="K54" i="14"/>
  <c r="AG54" i="14"/>
  <c r="BM54" i="14"/>
  <c r="O55" i="14"/>
  <c r="K56" i="14"/>
  <c r="AG56" i="14"/>
  <c r="BM56" i="14"/>
  <c r="O57" i="14"/>
  <c r="K58" i="14"/>
  <c r="AG58" i="14"/>
  <c r="BM58" i="14"/>
  <c r="O59" i="14"/>
  <c r="BS61" i="14"/>
  <c r="BM68" i="14"/>
  <c r="L83" i="14"/>
  <c r="BM46" i="14"/>
  <c r="BM47" i="14"/>
  <c r="BM49" i="14"/>
  <c r="AE53" i="14"/>
  <c r="AU60" i="14"/>
  <c r="BM60" i="14"/>
  <c r="BH83" i="14"/>
  <c r="AU47" i="14"/>
  <c r="AU48" i="14"/>
  <c r="AU49" i="14"/>
  <c r="W60" i="14"/>
  <c r="BK60" i="14"/>
  <c r="AY61" i="14"/>
  <c r="BV62" i="14"/>
  <c r="BZ62" i="14" s="1"/>
  <c r="AL62" i="14"/>
  <c r="AM62" i="14" s="1"/>
  <c r="AY63" i="14"/>
  <c r="AL64" i="14"/>
  <c r="BM65" i="14"/>
  <c r="K66" i="14"/>
  <c r="AH67" i="14"/>
  <c r="AA67" i="14"/>
  <c r="AY67" i="14"/>
  <c r="AG68" i="14"/>
  <c r="AE73" i="14"/>
  <c r="AC81" i="14"/>
  <c r="AE81" i="14" s="1"/>
  <c r="AS73" i="14"/>
  <c r="AU71" i="14"/>
  <c r="BM71" i="14"/>
  <c r="BO72" i="14"/>
  <c r="BQ72" i="14"/>
  <c r="BS72" i="14" s="1"/>
  <c r="BT72" i="14"/>
  <c r="BX72" i="14" s="1"/>
  <c r="AU59" i="14"/>
  <c r="AG61" i="14"/>
  <c r="AY62" i="14"/>
  <c r="AH63" i="14"/>
  <c r="BN64" i="14"/>
  <c r="BR64" i="14" s="1"/>
  <c r="AY64" i="14"/>
  <c r="AH65" i="14"/>
  <c r="AI65" i="14" s="1"/>
  <c r="AA65" i="14"/>
  <c r="AY65" i="14"/>
  <c r="AG66" i="14"/>
  <c r="BM67" i="14"/>
  <c r="K68" i="14"/>
  <c r="K71" i="14"/>
  <c r="AH71" i="14"/>
  <c r="Q81" i="14"/>
  <c r="S81" i="14" s="1"/>
  <c r="S73" i="14"/>
  <c r="Y81" i="14"/>
  <c r="AA81" i="14" s="1"/>
  <c r="AA73" i="14"/>
  <c r="AG60" i="14"/>
  <c r="BN61" i="14"/>
  <c r="BR61" i="14" s="1"/>
  <c r="AI62" i="14"/>
  <c r="BU62" i="14"/>
  <c r="BN63" i="14"/>
  <c r="BR63" i="14" s="1"/>
  <c r="BS63" i="14" s="1"/>
  <c r="AI64" i="14"/>
  <c r="BU64" i="14"/>
  <c r="BM66" i="14"/>
  <c r="BV68" i="14"/>
  <c r="BZ68" i="14" s="1"/>
  <c r="AL68" i="14"/>
  <c r="M81" i="14"/>
  <c r="O81" i="14" s="1"/>
  <c r="O73" i="14"/>
  <c r="BR71" i="14"/>
  <c r="BR73" i="14" s="1"/>
  <c r="BR81" i="14" s="1"/>
  <c r="BN73" i="14"/>
  <c r="BN81" i="14" s="1"/>
  <c r="AY71" i="14"/>
  <c r="AX73" i="14"/>
  <c r="AX81" i="14" s="1"/>
  <c r="U73" i="14"/>
  <c r="BT61" i="14"/>
  <c r="BX61" i="14" s="1"/>
  <c r="BT62" i="14"/>
  <c r="BX62" i="14" s="1"/>
  <c r="BT63" i="14"/>
  <c r="BX63" i="14" s="1"/>
  <c r="BT64" i="14"/>
  <c r="BX64" i="14" s="1"/>
  <c r="AQ65" i="14"/>
  <c r="BT65" i="14"/>
  <c r="BX65" i="14" s="1"/>
  <c r="AQ66" i="14"/>
  <c r="BT66" i="14"/>
  <c r="BX66" i="14" s="1"/>
  <c r="AQ67" i="14"/>
  <c r="BT67" i="14"/>
  <c r="BX67" i="14" s="1"/>
  <c r="AQ68" i="14"/>
  <c r="BP68" i="14"/>
  <c r="H70" i="14"/>
  <c r="H74" i="14" s="1"/>
  <c r="H83" i="14" s="1"/>
  <c r="P70" i="14"/>
  <c r="P74" i="14" s="1"/>
  <c r="P83" i="14" s="1"/>
  <c r="T70" i="14"/>
  <c r="T74" i="14" s="1"/>
  <c r="T83" i="14" s="1"/>
  <c r="X70" i="14"/>
  <c r="X74" i="14" s="1"/>
  <c r="X83" i="14" s="1"/>
  <c r="AN70" i="14"/>
  <c r="AN74" i="14" s="1"/>
  <c r="AN83" i="14" s="1"/>
  <c r="AV70" i="14"/>
  <c r="AV74" i="14" s="1"/>
  <c r="AV83" i="14" s="1"/>
  <c r="AZ70" i="14"/>
  <c r="AZ74" i="14" s="1"/>
  <c r="AZ83" i="14" s="1"/>
  <c r="BD70" i="14"/>
  <c r="BD74" i="14" s="1"/>
  <c r="BD83" i="14" s="1"/>
  <c r="S71" i="14"/>
  <c r="AW81" i="14"/>
  <c r="AY81" i="14" s="1"/>
  <c r="AY73" i="14"/>
  <c r="BG71" i="14"/>
  <c r="BT71" i="14"/>
  <c r="AG72" i="14"/>
  <c r="AP73" i="14"/>
  <c r="AP81" i="14" s="1"/>
  <c r="AM76" i="14"/>
  <c r="BY76" i="14"/>
  <c r="CA76" i="14" s="1"/>
  <c r="K62" i="14"/>
  <c r="K63" i="14"/>
  <c r="K64" i="14"/>
  <c r="K65" i="14"/>
  <c r="AO73" i="14"/>
  <c r="BE81" i="14"/>
  <c r="BG81" i="14" s="1"/>
  <c r="BG73" i="14"/>
  <c r="AU72" i="14"/>
  <c r="BP72" i="14"/>
  <c r="BP73" i="14" s="1"/>
  <c r="BP81" i="14" s="1"/>
  <c r="BT76" i="14"/>
  <c r="BX76" i="14" s="1"/>
  <c r="AG71" i="14"/>
  <c r="BA81" i="14"/>
  <c r="BC81" i="14" s="1"/>
  <c r="BC73" i="14"/>
  <c r="BO76" i="14"/>
  <c r="AK82" i="14"/>
  <c r="AM82" i="14" s="1"/>
  <c r="BU82" i="14"/>
  <c r="BO82" i="14"/>
  <c r="AA85" i="9"/>
  <c r="AA90" i="9" s="1"/>
  <c r="Z85" i="9"/>
  <c r="Y85" i="9"/>
  <c r="Y90" i="9" s="1"/>
  <c r="X85" i="9"/>
  <c r="AE84" i="9"/>
  <c r="AD84" i="9"/>
  <c r="AB84" i="9"/>
  <c r="W84" i="9"/>
  <c r="U84" i="9"/>
  <c r="T84" i="9"/>
  <c r="R84" i="9"/>
  <c r="Q84" i="9"/>
  <c r="AD83" i="9"/>
  <c r="W83" i="9"/>
  <c r="U83" i="9"/>
  <c r="T83" i="9"/>
  <c r="R83" i="9"/>
  <c r="Q83" i="9"/>
  <c r="AD82" i="9"/>
  <c r="W82" i="9"/>
  <c r="U82" i="9"/>
  <c r="T82" i="9"/>
  <c r="R82" i="9"/>
  <c r="Q82" i="9"/>
  <c r="AE81" i="9"/>
  <c r="AD81" i="9"/>
  <c r="AB81" i="9"/>
  <c r="W81" i="9"/>
  <c r="U81" i="9"/>
  <c r="T81" i="9"/>
  <c r="R81" i="9"/>
  <c r="Q81" i="9"/>
  <c r="AE80" i="9"/>
  <c r="AD80" i="9"/>
  <c r="AB80" i="9"/>
  <c r="W80" i="9"/>
  <c r="U80" i="9"/>
  <c r="T80" i="9"/>
  <c r="R80" i="9"/>
  <c r="Q80" i="9"/>
  <c r="AD79" i="9"/>
  <c r="W79" i="9"/>
  <c r="U79" i="9"/>
  <c r="T79" i="9"/>
  <c r="AD78" i="9"/>
  <c r="W78" i="9"/>
  <c r="U78" i="9"/>
  <c r="T78" i="9"/>
  <c r="R78" i="9"/>
  <c r="Q78" i="9"/>
  <c r="AE77" i="9"/>
  <c r="AD77" i="9"/>
  <c r="AD87" i="9" s="1"/>
  <c r="AB77" i="9"/>
  <c r="W77" i="9"/>
  <c r="W87" i="9" s="1"/>
  <c r="U77" i="9"/>
  <c r="U87" i="9" s="1"/>
  <c r="T87" i="9" s="1"/>
  <c r="T77" i="9"/>
  <c r="R77" i="9"/>
  <c r="Q77" i="9"/>
  <c r="AA75" i="9"/>
  <c r="AA89" i="9" s="1"/>
  <c r="Z75" i="9"/>
  <c r="Y75" i="9"/>
  <c r="Y89" i="9" s="1"/>
  <c r="X75" i="9"/>
  <c r="AD73" i="9"/>
  <c r="W73" i="9"/>
  <c r="U73" i="9"/>
  <c r="T73" i="9"/>
  <c r="R73" i="9"/>
  <c r="Q73" i="9"/>
  <c r="AD72" i="9"/>
  <c r="W72" i="9"/>
  <c r="U72" i="9"/>
  <c r="T72" i="9"/>
  <c r="R72" i="9"/>
  <c r="Q72" i="9"/>
  <c r="AE71" i="9"/>
  <c r="AD71" i="9"/>
  <c r="AB71" i="9"/>
  <c r="W71" i="9"/>
  <c r="U71" i="9"/>
  <c r="T71" i="9"/>
  <c r="R71" i="9"/>
  <c r="Q71" i="9"/>
  <c r="AD70" i="9"/>
  <c r="W70" i="9"/>
  <c r="U70" i="9"/>
  <c r="T70" i="9"/>
  <c r="AD69" i="9"/>
  <c r="W69" i="9"/>
  <c r="U69" i="9"/>
  <c r="T69" i="9"/>
  <c r="AD68" i="9"/>
  <c r="W68" i="9"/>
  <c r="U68" i="9"/>
  <c r="T68" i="9"/>
  <c r="R68" i="9"/>
  <c r="Q68" i="9"/>
  <c r="AE67" i="9"/>
  <c r="AD67" i="9"/>
  <c r="AB67" i="9"/>
  <c r="W67" i="9"/>
  <c r="U67" i="9"/>
  <c r="T67" i="9"/>
  <c r="R67" i="9"/>
  <c r="Q67" i="9"/>
  <c r="AD66" i="9"/>
  <c r="W66" i="9"/>
  <c r="U66" i="9"/>
  <c r="T66" i="9"/>
  <c r="R66" i="9"/>
  <c r="Q66" i="9"/>
  <c r="AD65" i="9"/>
  <c r="W65" i="9"/>
  <c r="U65" i="9"/>
  <c r="T65" i="9"/>
  <c r="AD64" i="9"/>
  <c r="W64" i="9"/>
  <c r="U64" i="9"/>
  <c r="T64" i="9"/>
  <c r="R64" i="9"/>
  <c r="Q64" i="9"/>
  <c r="AD63" i="9"/>
  <c r="AD75" i="9" s="1"/>
  <c r="W63" i="9"/>
  <c r="W75" i="9" s="1"/>
  <c r="U63" i="9"/>
  <c r="U75" i="9" s="1"/>
  <c r="T75" i="9" s="1"/>
  <c r="T63" i="9"/>
  <c r="R63" i="9"/>
  <c r="Q63" i="9"/>
  <c r="AD60" i="9"/>
  <c r="Z60" i="9"/>
  <c r="Z90" i="9" s="1"/>
  <c r="X60" i="9"/>
  <c r="X89" i="9" s="1"/>
  <c r="S60" i="9"/>
  <c r="S89" i="9" s="1"/>
  <c r="P60" i="9"/>
  <c r="W58" i="9"/>
  <c r="V58" i="9"/>
  <c r="V60" i="9" s="1"/>
  <c r="U58" i="9"/>
  <c r="U60" i="9" s="1"/>
  <c r="R58" i="9"/>
  <c r="AE52" i="9"/>
  <c r="AB52" i="9"/>
  <c r="AE51" i="9"/>
  <c r="AE58" i="9" s="1"/>
  <c r="AB51" i="9"/>
  <c r="AB58" i="9" s="1"/>
  <c r="W50" i="9"/>
  <c r="W60" i="9" s="1"/>
  <c r="U50" i="9"/>
  <c r="AB26" i="9"/>
  <c r="AB83" i="9" s="1"/>
  <c r="AB25" i="9"/>
  <c r="AE25" i="9" s="1"/>
  <c r="AE64" i="9" s="1"/>
  <c r="AB24" i="9"/>
  <c r="AB70" i="9" s="1"/>
  <c r="R24" i="9"/>
  <c r="R70" i="9" s="1"/>
  <c r="Q70" i="9" s="1"/>
  <c r="R23" i="9"/>
  <c r="AB23" i="9" s="1"/>
  <c r="AE23" i="9" s="1"/>
  <c r="AB22" i="9"/>
  <c r="AE22" i="9" s="1"/>
  <c r="R22" i="9"/>
  <c r="R21" i="9"/>
  <c r="AB21" i="9" s="1"/>
  <c r="AE21" i="9" s="1"/>
  <c r="AB20" i="9"/>
  <c r="AE20" i="9" s="1"/>
  <c r="R20" i="9"/>
  <c r="R19" i="9"/>
  <c r="R69" i="9" s="1"/>
  <c r="Q69" i="9" s="1"/>
  <c r="AB18" i="9"/>
  <c r="AE18" i="9" s="1"/>
  <c r="AB17" i="9"/>
  <c r="AE17" i="9" s="1"/>
  <c r="AB16" i="9"/>
  <c r="AE16" i="9" s="1"/>
  <c r="AB15" i="9"/>
  <c r="AE15" i="9" s="1"/>
  <c r="AB14" i="9"/>
  <c r="AE14" i="9" s="1"/>
  <c r="AB13" i="9"/>
  <c r="AE13" i="9" s="1"/>
  <c r="R13" i="9"/>
  <c r="R12" i="9"/>
  <c r="R50" i="9" s="1"/>
  <c r="AB11" i="9"/>
  <c r="AE11" i="9" s="1"/>
  <c r="AB10" i="9"/>
  <c r="AB72" i="9" s="1"/>
  <c r="AB9" i="9"/>
  <c r="AE9" i="9" s="1"/>
  <c r="AB8" i="9"/>
  <c r="AE8" i="9" s="1"/>
  <c r="AB7" i="9"/>
  <c r="AE7" i="9" s="1"/>
  <c r="AB6" i="9"/>
  <c r="AE6" i="9" s="1"/>
  <c r="AB5" i="9"/>
  <c r="AE5" i="9" s="1"/>
  <c r="AB4" i="9"/>
  <c r="AJ78" i="14" l="1"/>
  <c r="AJ70" i="14"/>
  <c r="AJ74" i="14" s="1"/>
  <c r="BY31" i="14"/>
  <c r="CA31" i="14" s="1"/>
  <c r="BW31" i="14"/>
  <c r="AJ78" i="13"/>
  <c r="AJ70" i="13"/>
  <c r="AJ74" i="13" s="1"/>
  <c r="AG81" i="12"/>
  <c r="BY57" i="12"/>
  <c r="BY60" i="13"/>
  <c r="BY57" i="13"/>
  <c r="BY49" i="13"/>
  <c r="BY45" i="13"/>
  <c r="BY59" i="12"/>
  <c r="CA59" i="12" s="1"/>
  <c r="BY12" i="13"/>
  <c r="AG80" i="13"/>
  <c r="AI80" i="13" s="1"/>
  <c r="AI23" i="13"/>
  <c r="BY67" i="12"/>
  <c r="AK72" i="14"/>
  <c r="AI72" i="14"/>
  <c r="BU72" i="14"/>
  <c r="AK60" i="14"/>
  <c r="AM60" i="14" s="1"/>
  <c r="AI60" i="14"/>
  <c r="BU60" i="14"/>
  <c r="BK73" i="14"/>
  <c r="BI81" i="14"/>
  <c r="BK81" i="14" s="1"/>
  <c r="BQ57" i="14"/>
  <c r="BS57" i="14" s="1"/>
  <c r="BO57" i="14"/>
  <c r="BU49" i="14"/>
  <c r="AI49" i="14"/>
  <c r="AK49" i="14"/>
  <c r="AM49" i="14" s="1"/>
  <c r="BU40" i="14"/>
  <c r="AI40" i="14"/>
  <c r="AK40" i="14"/>
  <c r="AM40" i="14" s="1"/>
  <c r="AG75" i="14"/>
  <c r="AK27" i="14"/>
  <c r="BU27" i="14"/>
  <c r="AI27" i="14"/>
  <c r="BU41" i="14"/>
  <c r="AI41" i="14"/>
  <c r="AK41" i="14"/>
  <c r="AM41" i="14" s="1"/>
  <c r="AC79" i="14"/>
  <c r="AE79" i="14" s="1"/>
  <c r="AE24" i="14"/>
  <c r="I79" i="14"/>
  <c r="K79" i="14" s="1"/>
  <c r="K24" i="14"/>
  <c r="AF78" i="14"/>
  <c r="AF70" i="14"/>
  <c r="AF74" i="14" s="1"/>
  <c r="Y79" i="14"/>
  <c r="AA79" i="14" s="1"/>
  <c r="AA24" i="14"/>
  <c r="BO9" i="14"/>
  <c r="BQ9" i="14"/>
  <c r="BS9" i="14" s="1"/>
  <c r="BQ66" i="13"/>
  <c r="BS66" i="13" s="1"/>
  <c r="BO66" i="13"/>
  <c r="BO53" i="13"/>
  <c r="BQ53" i="13"/>
  <c r="BS53" i="13" s="1"/>
  <c r="BO41" i="13"/>
  <c r="BQ41" i="13"/>
  <c r="BS41" i="13" s="1"/>
  <c r="BU33" i="13"/>
  <c r="AI33" i="13"/>
  <c r="AK33" i="13"/>
  <c r="AM33" i="13" s="1"/>
  <c r="BU53" i="13"/>
  <c r="BY43" i="13"/>
  <c r="BW39" i="13"/>
  <c r="BY39" i="13"/>
  <c r="BW35" i="13"/>
  <c r="BY35" i="13"/>
  <c r="CA35" i="13" s="1"/>
  <c r="AQ81" i="13"/>
  <c r="AK56" i="13"/>
  <c r="BU56" i="13"/>
  <c r="AI56" i="13"/>
  <c r="AL45" i="13"/>
  <c r="AM45" i="13" s="1"/>
  <c r="BV45" i="13"/>
  <c r="BZ45" i="13" s="1"/>
  <c r="AK36" i="13"/>
  <c r="BU36" i="13"/>
  <c r="AI36" i="13"/>
  <c r="Q77" i="13"/>
  <c r="S77" i="13" s="1"/>
  <c r="S75" i="13"/>
  <c r="AK28" i="13"/>
  <c r="BU28" i="13"/>
  <c r="AI28" i="13"/>
  <c r="AL67" i="12"/>
  <c r="BV67" i="12"/>
  <c r="BZ67" i="12" s="1"/>
  <c r="AL44" i="12"/>
  <c r="BV44" i="12"/>
  <c r="BZ44" i="12" s="1"/>
  <c r="BN22" i="12"/>
  <c r="BN24" i="12" s="1"/>
  <c r="BN79" i="12" s="1"/>
  <c r="BR14" i="12"/>
  <c r="BR22" i="12" s="1"/>
  <c r="BR24" i="12" s="1"/>
  <c r="BR79" i="12" s="1"/>
  <c r="BY17" i="13"/>
  <c r="BQ50" i="12"/>
  <c r="BS50" i="12" s="1"/>
  <c r="BO50" i="12"/>
  <c r="BO15" i="13"/>
  <c r="BQ15" i="13"/>
  <c r="BS15" i="13" s="1"/>
  <c r="AY70" i="12"/>
  <c r="AW74" i="12"/>
  <c r="BO66" i="14"/>
  <c r="BQ66" i="14"/>
  <c r="BS66" i="14" s="1"/>
  <c r="BV63" i="14"/>
  <c r="BZ63" i="14" s="1"/>
  <c r="AL63" i="14"/>
  <c r="AK68" i="14"/>
  <c r="AM68" i="14" s="1"/>
  <c r="BU68" i="14"/>
  <c r="AI68" i="14"/>
  <c r="BQ46" i="14"/>
  <c r="BS46" i="14" s="1"/>
  <c r="BO46" i="14"/>
  <c r="BU58" i="14"/>
  <c r="AI58" i="14"/>
  <c r="AK58" i="14"/>
  <c r="AM58" i="14" s="1"/>
  <c r="BU56" i="14"/>
  <c r="AI56" i="14"/>
  <c r="AK56" i="14"/>
  <c r="AM56" i="14" s="1"/>
  <c r="BU54" i="14"/>
  <c r="AI54" i="14"/>
  <c r="AK54" i="14"/>
  <c r="AM54" i="14" s="1"/>
  <c r="BU52" i="14"/>
  <c r="AI52" i="14"/>
  <c r="AK52" i="14"/>
  <c r="AM52" i="14" s="1"/>
  <c r="BU50" i="14"/>
  <c r="AI50" i="14"/>
  <c r="AK50" i="14"/>
  <c r="AM50" i="14" s="1"/>
  <c r="BU47" i="14"/>
  <c r="AI47" i="14"/>
  <c r="AK47" i="14"/>
  <c r="AM47" i="14" s="1"/>
  <c r="BQ43" i="14"/>
  <c r="BS43" i="14" s="1"/>
  <c r="BO43" i="14"/>
  <c r="BU36" i="14"/>
  <c r="AI36" i="14"/>
  <c r="AK36" i="14"/>
  <c r="AM36" i="14" s="1"/>
  <c r="AH69" i="14"/>
  <c r="AL25" i="14"/>
  <c r="AL69" i="14" s="1"/>
  <c r="BV25" i="14"/>
  <c r="N83" i="14"/>
  <c r="N85" i="14" s="1"/>
  <c r="BW63" i="14"/>
  <c r="BY63" i="14"/>
  <c r="CA63" i="14" s="1"/>
  <c r="BU32" i="14"/>
  <c r="AI32" i="14"/>
  <c r="AK32" i="14"/>
  <c r="AM32" i="14" s="1"/>
  <c r="BF83" i="14"/>
  <c r="BF85" i="14" s="1"/>
  <c r="AK25" i="14"/>
  <c r="AG69" i="14"/>
  <c r="BU25" i="14"/>
  <c r="AI25" i="14"/>
  <c r="BI78" i="14"/>
  <c r="BK78" i="14" s="1"/>
  <c r="BK69" i="14"/>
  <c r="BI70" i="14"/>
  <c r="U74" i="14"/>
  <c r="W70" i="14"/>
  <c r="BK22" i="14"/>
  <c r="BI24" i="14"/>
  <c r="BU34" i="14"/>
  <c r="AI34" i="14"/>
  <c r="AK34" i="14"/>
  <c r="AM34" i="14" s="1"/>
  <c r="BJ83" i="14"/>
  <c r="BJ85" i="14" s="1"/>
  <c r="AK20" i="14"/>
  <c r="AM20" i="14" s="1"/>
  <c r="BU20" i="14"/>
  <c r="AI20" i="14"/>
  <c r="AK16" i="14"/>
  <c r="AM16" i="14" s="1"/>
  <c r="BU16" i="14"/>
  <c r="AI16" i="14"/>
  <c r="AJ22" i="14"/>
  <c r="AJ24" i="14" s="1"/>
  <c r="AJ79" i="14" s="1"/>
  <c r="AA80" i="14"/>
  <c r="AK10" i="14"/>
  <c r="BU10" i="14"/>
  <c r="AI10" i="14"/>
  <c r="BT13" i="14"/>
  <c r="BT23" i="14" s="1"/>
  <c r="BT80" i="14" s="1"/>
  <c r="BX7" i="14"/>
  <c r="BX13" i="14" s="1"/>
  <c r="BX23" i="14" s="1"/>
  <c r="BX80" i="14" s="1"/>
  <c r="BU42" i="14"/>
  <c r="AI42" i="14"/>
  <c r="AK42" i="14"/>
  <c r="AM42" i="14" s="1"/>
  <c r="BV32" i="14"/>
  <c r="BZ32" i="14" s="1"/>
  <c r="BM69" i="14"/>
  <c r="BO25" i="14"/>
  <c r="BQ25" i="14"/>
  <c r="Q78" i="14"/>
  <c r="S78" i="14" s="1"/>
  <c r="S69" i="14"/>
  <c r="Q70" i="14"/>
  <c r="AK15" i="14"/>
  <c r="AM15" i="14" s="1"/>
  <c r="BU15" i="14"/>
  <c r="AI15" i="14"/>
  <c r="BO12" i="14"/>
  <c r="BQ12" i="14"/>
  <c r="BS12" i="14" s="1"/>
  <c r="BT69" i="14"/>
  <c r="BX25" i="14"/>
  <c r="BX69" i="14" s="1"/>
  <c r="BO18" i="14"/>
  <c r="BQ18" i="14"/>
  <c r="AW79" i="14"/>
  <c r="AY79" i="14" s="1"/>
  <c r="AY24" i="14"/>
  <c r="AL11" i="14"/>
  <c r="BV11" i="14"/>
  <c r="BZ11" i="14" s="1"/>
  <c r="BU28" i="14"/>
  <c r="AI28" i="14"/>
  <c r="AK28" i="14"/>
  <c r="AM28" i="14" s="1"/>
  <c r="BR18" i="14"/>
  <c r="BV18" i="14"/>
  <c r="BZ18" i="14" s="1"/>
  <c r="BU12" i="14"/>
  <c r="AK8" i="14"/>
  <c r="AI8" i="14"/>
  <c r="BU8" i="14"/>
  <c r="BA80" i="14"/>
  <c r="BC80" i="14" s="1"/>
  <c r="BC23" i="14"/>
  <c r="AG73" i="13"/>
  <c r="BU71" i="13"/>
  <c r="AI71" i="13"/>
  <c r="AK71" i="13"/>
  <c r="BO65" i="13"/>
  <c r="BL83" i="13"/>
  <c r="AW74" i="13"/>
  <c r="AY70" i="13"/>
  <c r="Y74" i="13"/>
  <c r="AA70" i="13"/>
  <c r="I74" i="13"/>
  <c r="AG13" i="14"/>
  <c r="AG23" i="14" s="1"/>
  <c r="AK7" i="14"/>
  <c r="BU7" i="14"/>
  <c r="AI7" i="14"/>
  <c r="BN73" i="13"/>
  <c r="BN81" i="13" s="1"/>
  <c r="BR71" i="13"/>
  <c r="BR73" i="13" s="1"/>
  <c r="BR81" i="13" s="1"/>
  <c r="BU66" i="13"/>
  <c r="AI66" i="13"/>
  <c r="AK66" i="13"/>
  <c r="AQ13" i="14"/>
  <c r="AC81" i="13"/>
  <c r="AE81" i="13" s="1"/>
  <c r="AE73" i="13"/>
  <c r="BU63" i="13"/>
  <c r="AI63" i="13"/>
  <c r="AK63" i="13"/>
  <c r="AM63" i="13" s="1"/>
  <c r="BO8" i="14"/>
  <c r="BQ8" i="14"/>
  <c r="BS8" i="14" s="1"/>
  <c r="BV62" i="13"/>
  <c r="BZ62" i="13" s="1"/>
  <c r="AL62" i="13"/>
  <c r="AL28" i="13"/>
  <c r="BV28" i="13"/>
  <c r="BZ28" i="13" s="1"/>
  <c r="BT75" i="13"/>
  <c r="BT77" i="13" s="1"/>
  <c r="BX27" i="13"/>
  <c r="BX75" i="13" s="1"/>
  <c r="BX77" i="13" s="1"/>
  <c r="AX83" i="13"/>
  <c r="AX85" i="13" s="1"/>
  <c r="V83" i="13"/>
  <c r="V85" i="13" s="1"/>
  <c r="AI45" i="13"/>
  <c r="BQ33" i="13"/>
  <c r="BS33" i="13" s="1"/>
  <c r="BO33" i="13"/>
  <c r="Z83" i="13"/>
  <c r="Z85" i="13" s="1"/>
  <c r="W78" i="13"/>
  <c r="AI20" i="13"/>
  <c r="BU20" i="13"/>
  <c r="AK20" i="13"/>
  <c r="AM20" i="13" s="1"/>
  <c r="AQ73" i="13"/>
  <c r="BU67" i="13"/>
  <c r="AI67" i="13"/>
  <c r="AK67" i="13"/>
  <c r="AM67" i="13" s="1"/>
  <c r="AK54" i="13"/>
  <c r="BU54" i="13"/>
  <c r="AI54" i="13"/>
  <c r="AL51" i="13"/>
  <c r="BV51" i="13"/>
  <c r="BZ51" i="13" s="1"/>
  <c r="AK46" i="13"/>
  <c r="BU46" i="13"/>
  <c r="AI46" i="13"/>
  <c r="AL43" i="13"/>
  <c r="BV43" i="13"/>
  <c r="BZ43" i="13" s="1"/>
  <c r="AK38" i="13"/>
  <c r="BU38" i="13"/>
  <c r="AI38" i="13"/>
  <c r="BE77" i="13"/>
  <c r="BG77" i="13" s="1"/>
  <c r="BG75" i="13"/>
  <c r="BW76" i="12"/>
  <c r="BY76" i="12"/>
  <c r="CA76" i="12" s="1"/>
  <c r="AT83" i="14"/>
  <c r="AT85" i="14" s="1"/>
  <c r="AK16" i="13"/>
  <c r="BU16" i="13"/>
  <c r="AI16" i="13"/>
  <c r="BO11" i="13"/>
  <c r="BQ11" i="13"/>
  <c r="BS11" i="13" s="1"/>
  <c r="BU30" i="13"/>
  <c r="AI30" i="13"/>
  <c r="AK30" i="13"/>
  <c r="M78" i="13"/>
  <c r="O78" i="13" s="1"/>
  <c r="M70" i="13"/>
  <c r="O69" i="13"/>
  <c r="BQ19" i="13"/>
  <c r="BS19" i="13" s="1"/>
  <c r="BO19" i="13"/>
  <c r="AJ22" i="13"/>
  <c r="AJ24" i="13" s="1"/>
  <c r="AJ79" i="13" s="1"/>
  <c r="BN13" i="13"/>
  <c r="BN23" i="13" s="1"/>
  <c r="BN80" i="13" s="1"/>
  <c r="BR7" i="13"/>
  <c r="BR13" i="13" s="1"/>
  <c r="BR23" i="13" s="1"/>
  <c r="BR80" i="13" s="1"/>
  <c r="BT13" i="13"/>
  <c r="BT23" i="13" s="1"/>
  <c r="BT80" i="13" s="1"/>
  <c r="BX7" i="13"/>
  <c r="BX13" i="13" s="1"/>
  <c r="BX23" i="13" s="1"/>
  <c r="BX80" i="13" s="1"/>
  <c r="S73" i="12"/>
  <c r="Q81" i="12"/>
  <c r="S81" i="12" s="1"/>
  <c r="AK68" i="12"/>
  <c r="AM68" i="12" s="1"/>
  <c r="BU68" i="12"/>
  <c r="AI68" i="12"/>
  <c r="AL65" i="12"/>
  <c r="BV65" i="12"/>
  <c r="BZ65" i="12" s="1"/>
  <c r="AK60" i="12"/>
  <c r="AM60" i="12" s="1"/>
  <c r="BU60" i="12"/>
  <c r="AI60" i="12"/>
  <c r="AL57" i="12"/>
  <c r="BV57" i="12"/>
  <c r="BZ57" i="12" s="1"/>
  <c r="AL49" i="12"/>
  <c r="BV49" i="12"/>
  <c r="BZ49" i="12" s="1"/>
  <c r="AL45" i="12"/>
  <c r="BV45" i="12"/>
  <c r="BZ45" i="12" s="1"/>
  <c r="AQ70" i="12"/>
  <c r="AO74" i="12"/>
  <c r="AF83" i="12"/>
  <c r="W70" i="12"/>
  <c r="U74" i="12"/>
  <c r="Y24" i="12"/>
  <c r="AA22" i="12"/>
  <c r="M77" i="13"/>
  <c r="O77" i="13" s="1"/>
  <c r="O75" i="13"/>
  <c r="BY8" i="13"/>
  <c r="BY71" i="12"/>
  <c r="AM65" i="12"/>
  <c r="R83" i="13"/>
  <c r="R85" i="13" s="1"/>
  <c r="AL19" i="13"/>
  <c r="BV19" i="13"/>
  <c r="BZ19" i="13" s="1"/>
  <c r="AS24" i="13"/>
  <c r="AU22" i="13"/>
  <c r="BV11" i="13"/>
  <c r="BZ11" i="13" s="1"/>
  <c r="BO8" i="13"/>
  <c r="BQ8" i="13"/>
  <c r="BS8" i="13" s="1"/>
  <c r="Q80" i="13"/>
  <c r="S80" i="13" s="1"/>
  <c r="S23" i="13"/>
  <c r="BU82" i="12"/>
  <c r="AI82" i="12"/>
  <c r="AK82" i="12"/>
  <c r="AM82" i="12" s="1"/>
  <c r="BO65" i="12"/>
  <c r="BQ65" i="12"/>
  <c r="BS65" i="12" s="1"/>
  <c r="BO61" i="12"/>
  <c r="BQ61" i="12"/>
  <c r="BS61" i="12" s="1"/>
  <c r="BO55" i="12"/>
  <c r="BQ55" i="12"/>
  <c r="BS55" i="12" s="1"/>
  <c r="BO51" i="12"/>
  <c r="BQ51" i="12"/>
  <c r="BS51" i="12" s="1"/>
  <c r="BQ47" i="12"/>
  <c r="BS47" i="12" s="1"/>
  <c r="BO47" i="12"/>
  <c r="BQ43" i="12"/>
  <c r="BS43" i="12" s="1"/>
  <c r="BO43" i="12"/>
  <c r="BE24" i="13"/>
  <c r="BG22" i="13"/>
  <c r="BP78" i="12"/>
  <c r="BP70" i="12"/>
  <c r="BP74" i="12" s="1"/>
  <c r="K70" i="12"/>
  <c r="I74" i="12"/>
  <c r="BT13" i="12"/>
  <c r="BT23" i="12" s="1"/>
  <c r="BT80" i="12" s="1"/>
  <c r="BX7" i="12"/>
  <c r="BX13" i="12" s="1"/>
  <c r="BX23" i="12" s="1"/>
  <c r="BX80" i="12" s="1"/>
  <c r="BA78" i="13"/>
  <c r="BC78" i="13" s="1"/>
  <c r="BA70" i="13"/>
  <c r="BC69" i="13"/>
  <c r="Y79" i="13"/>
  <c r="AA79" i="13" s="1"/>
  <c r="AA24" i="13"/>
  <c r="K22" i="13"/>
  <c r="AL18" i="13"/>
  <c r="BV18" i="13"/>
  <c r="BZ18" i="13" s="1"/>
  <c r="BO72" i="12"/>
  <c r="BQ72" i="12"/>
  <c r="BS72" i="12" s="1"/>
  <c r="AU73" i="12"/>
  <c r="AP74" i="12"/>
  <c r="AP83" i="12" s="1"/>
  <c r="AP85" i="12" s="1"/>
  <c r="BQ53" i="12"/>
  <c r="BS53" i="12" s="1"/>
  <c r="BO53" i="12"/>
  <c r="AK50" i="12"/>
  <c r="AI50" i="12"/>
  <c r="BU50" i="12"/>
  <c r="AK46" i="12"/>
  <c r="AI46" i="12"/>
  <c r="BU46" i="12"/>
  <c r="AK42" i="12"/>
  <c r="BU42" i="12"/>
  <c r="AI42" i="12"/>
  <c r="BU38" i="12"/>
  <c r="AI38" i="12"/>
  <c r="AK38" i="12"/>
  <c r="AM38" i="12" s="1"/>
  <c r="BU34" i="12"/>
  <c r="AI34" i="12"/>
  <c r="AK34" i="12"/>
  <c r="AM34" i="12" s="1"/>
  <c r="BU30" i="12"/>
  <c r="AI30" i="12"/>
  <c r="AK30" i="12"/>
  <c r="AM30" i="12" s="1"/>
  <c r="O77" i="12"/>
  <c r="BU18" i="12"/>
  <c r="AI18" i="12"/>
  <c r="AK18" i="12"/>
  <c r="AM18" i="12" s="1"/>
  <c r="AG22" i="12"/>
  <c r="BU14" i="12"/>
  <c r="AI14" i="12"/>
  <c r="AK14" i="12"/>
  <c r="BU9" i="12"/>
  <c r="AI9" i="12"/>
  <c r="AK9" i="12"/>
  <c r="AM9" i="12" s="1"/>
  <c r="BG24" i="12"/>
  <c r="AQ24" i="12"/>
  <c r="S79" i="12"/>
  <c r="BR77" i="12"/>
  <c r="BW62" i="14"/>
  <c r="BY62" i="14"/>
  <c r="CA62" i="14" s="1"/>
  <c r="BO67" i="14"/>
  <c r="BQ67" i="14"/>
  <c r="BS67" i="14" s="1"/>
  <c r="BQ53" i="14"/>
  <c r="BS53" i="14" s="1"/>
  <c r="BO53" i="14"/>
  <c r="BV46" i="14"/>
  <c r="BZ46" i="14" s="1"/>
  <c r="AL46" i="14"/>
  <c r="BV72" i="14"/>
  <c r="BZ72" i="14" s="1"/>
  <c r="AL72" i="14"/>
  <c r="BQ35" i="14"/>
  <c r="BS35" i="14" s="1"/>
  <c r="BO35" i="14"/>
  <c r="M74" i="14"/>
  <c r="O70" i="14"/>
  <c r="AU22" i="14"/>
  <c r="AS24" i="14"/>
  <c r="BN22" i="14"/>
  <c r="BN24" i="14" s="1"/>
  <c r="BN79" i="14" s="1"/>
  <c r="BR14" i="14"/>
  <c r="BR22" i="14" s="1"/>
  <c r="BR24" i="14" s="1"/>
  <c r="BR79" i="14" s="1"/>
  <c r="BV14" i="14"/>
  <c r="AK19" i="14"/>
  <c r="AM19" i="14" s="1"/>
  <c r="BU19" i="14"/>
  <c r="AI19" i="14"/>
  <c r="AO77" i="14"/>
  <c r="AQ77" i="14" s="1"/>
  <c r="AQ75" i="14"/>
  <c r="BO82" i="13"/>
  <c r="BQ82" i="13"/>
  <c r="BS82" i="13" s="1"/>
  <c r="BQ68" i="13"/>
  <c r="BS68" i="13" s="1"/>
  <c r="BO68" i="13"/>
  <c r="BY76" i="13"/>
  <c r="CA76" i="13" s="1"/>
  <c r="BW76" i="13"/>
  <c r="AL71" i="13"/>
  <c r="AH73" i="13"/>
  <c r="AH81" i="13" s="1"/>
  <c r="BV71" i="13"/>
  <c r="BW14" i="14"/>
  <c r="BY14" i="14"/>
  <c r="BV65" i="13"/>
  <c r="BZ65" i="13" s="1"/>
  <c r="BO49" i="13"/>
  <c r="BQ49" i="13"/>
  <c r="BS49" i="13" s="1"/>
  <c r="AL26" i="13"/>
  <c r="BV26" i="13"/>
  <c r="BZ26" i="13" s="1"/>
  <c r="BU65" i="13"/>
  <c r="AI65" i="13"/>
  <c r="AK65" i="13"/>
  <c r="AM65" i="13" s="1"/>
  <c r="BY55" i="13"/>
  <c r="CA55" i="13" s="1"/>
  <c r="BW51" i="13"/>
  <c r="BY51" i="13"/>
  <c r="CA51" i="13" s="1"/>
  <c r="BU41" i="13"/>
  <c r="BW37" i="13"/>
  <c r="BY37" i="13"/>
  <c r="CA37" i="13" s="1"/>
  <c r="AI19" i="13"/>
  <c r="BU19" i="13"/>
  <c r="AK19" i="13"/>
  <c r="AM19" i="13" s="1"/>
  <c r="AL53" i="13"/>
  <c r="AM53" i="13" s="1"/>
  <c r="BV53" i="13"/>
  <c r="BZ53" i="13" s="1"/>
  <c r="Q78" i="13"/>
  <c r="S78" i="13" s="1"/>
  <c r="Q70" i="13"/>
  <c r="S69" i="13"/>
  <c r="BF78" i="13"/>
  <c r="BF70" i="13"/>
  <c r="BF74" i="13" s="1"/>
  <c r="AK14" i="13"/>
  <c r="AG22" i="13"/>
  <c r="BU14" i="13"/>
  <c r="AI14" i="13"/>
  <c r="BY31" i="13"/>
  <c r="BT22" i="13"/>
  <c r="BT24" i="13" s="1"/>
  <c r="BT79" i="13" s="1"/>
  <c r="BX14" i="13"/>
  <c r="BX22" i="13" s="1"/>
  <c r="BX24" i="13" s="1"/>
  <c r="BX79" i="13" s="1"/>
  <c r="AL59" i="12"/>
  <c r="AM59" i="12" s="1"/>
  <c r="BV59" i="12"/>
  <c r="BZ59" i="12" s="1"/>
  <c r="AL48" i="12"/>
  <c r="BV48" i="12"/>
  <c r="BZ48" i="12" s="1"/>
  <c r="I24" i="12"/>
  <c r="K22" i="12"/>
  <c r="BQ17" i="13"/>
  <c r="BS17" i="13" s="1"/>
  <c r="BO17" i="13"/>
  <c r="BO67" i="12"/>
  <c r="BQ67" i="12"/>
  <c r="BS67" i="12" s="1"/>
  <c r="BQ46" i="12"/>
  <c r="BS46" i="12" s="1"/>
  <c r="BO46" i="12"/>
  <c r="AK26" i="13"/>
  <c r="BU26" i="13"/>
  <c r="AI26" i="13"/>
  <c r="BU15" i="13"/>
  <c r="AO24" i="13"/>
  <c r="AQ22" i="13"/>
  <c r="AK47" i="12"/>
  <c r="BU47" i="12"/>
  <c r="AI47" i="12"/>
  <c r="BU41" i="12"/>
  <c r="AI41" i="12"/>
  <c r="AK41" i="12"/>
  <c r="AM41" i="12" s="1"/>
  <c r="AG75" i="12"/>
  <c r="BU27" i="12"/>
  <c r="AI27" i="12"/>
  <c r="AK27" i="12"/>
  <c r="BU21" i="12"/>
  <c r="AI21" i="12"/>
  <c r="AK21" i="12"/>
  <c r="AM21" i="12" s="1"/>
  <c r="AM57" i="12"/>
  <c r="N74" i="12"/>
  <c r="N83" i="12" s="1"/>
  <c r="N85" i="12" s="1"/>
  <c r="BY82" i="14"/>
  <c r="CA82" i="14" s="1"/>
  <c r="BW82" i="14"/>
  <c r="AH73" i="14"/>
  <c r="AH81" i="14" s="1"/>
  <c r="BV71" i="14"/>
  <c r="AL71" i="14"/>
  <c r="AL73" i="14" s="1"/>
  <c r="AL81" i="14" s="1"/>
  <c r="BU57" i="14"/>
  <c r="AI57" i="14"/>
  <c r="AK57" i="14"/>
  <c r="AM57" i="14" s="1"/>
  <c r="I74" i="14"/>
  <c r="BA74" i="14"/>
  <c r="BC70" i="14"/>
  <c r="AI45" i="14"/>
  <c r="AK45" i="14"/>
  <c r="AM45" i="14" s="1"/>
  <c r="BU45" i="14"/>
  <c r="BU37" i="14"/>
  <c r="AI37" i="14"/>
  <c r="AK37" i="14"/>
  <c r="AM37" i="14" s="1"/>
  <c r="BO21" i="14"/>
  <c r="BQ21" i="14"/>
  <c r="BS21" i="14" s="1"/>
  <c r="BA79" i="14"/>
  <c r="BC79" i="14" s="1"/>
  <c r="BC24" i="14"/>
  <c r="AL12" i="14"/>
  <c r="BV12" i="14"/>
  <c r="BZ12" i="14" s="1"/>
  <c r="AL8" i="14"/>
  <c r="BV8" i="14"/>
  <c r="BZ8" i="14" s="1"/>
  <c r="AL7" i="14"/>
  <c r="AH13" i="14"/>
  <c r="AH23" i="14" s="1"/>
  <c r="AH80" i="14" s="1"/>
  <c r="BV7" i="14"/>
  <c r="BU30" i="14"/>
  <c r="AI30" i="14"/>
  <c r="AK30" i="14"/>
  <c r="AM30" i="14" s="1"/>
  <c r="BT75" i="14"/>
  <c r="BT77" i="14" s="1"/>
  <c r="BX27" i="14"/>
  <c r="BX75" i="14" s="1"/>
  <c r="BX77" i="14" s="1"/>
  <c r="AO78" i="14"/>
  <c r="AQ78" i="14" s="1"/>
  <c r="AQ69" i="14"/>
  <c r="AO70" i="14"/>
  <c r="BO16" i="14"/>
  <c r="BQ16" i="14"/>
  <c r="BS16" i="14" s="1"/>
  <c r="K23" i="14"/>
  <c r="AK11" i="14"/>
  <c r="AM11" i="14" s="1"/>
  <c r="BU11" i="14"/>
  <c r="AI11" i="14"/>
  <c r="U80" i="14"/>
  <c r="W80" i="14" s="1"/>
  <c r="W23" i="14"/>
  <c r="BS32" i="14"/>
  <c r="BO14" i="14"/>
  <c r="BM22" i="14"/>
  <c r="BQ14" i="14"/>
  <c r="Q80" i="14"/>
  <c r="S80" i="14" s="1"/>
  <c r="S23" i="14"/>
  <c r="BQ67" i="13"/>
  <c r="BS67" i="13" s="1"/>
  <c r="BO67" i="13"/>
  <c r="BQ64" i="13"/>
  <c r="BS64" i="13" s="1"/>
  <c r="BO64" i="13"/>
  <c r="BQ61" i="13"/>
  <c r="BS61" i="13" s="1"/>
  <c r="BO61" i="13"/>
  <c r="BU18" i="14"/>
  <c r="M80" i="14"/>
  <c r="O80" i="14" s="1"/>
  <c r="O23" i="14"/>
  <c r="BQ58" i="13"/>
  <c r="BS58" i="13" s="1"/>
  <c r="BO58" i="13"/>
  <c r="BO15" i="14"/>
  <c r="BQ15" i="14"/>
  <c r="BS15" i="14" s="1"/>
  <c r="BM13" i="14"/>
  <c r="BM23" i="14" s="1"/>
  <c r="BO7" i="14"/>
  <c r="BQ7" i="14"/>
  <c r="BA81" i="13"/>
  <c r="BC81" i="13" s="1"/>
  <c r="BC73" i="13"/>
  <c r="BU68" i="13"/>
  <c r="AI68" i="13"/>
  <c r="AK68" i="13"/>
  <c r="AM68" i="13" s="1"/>
  <c r="BU59" i="13"/>
  <c r="AI59" i="13"/>
  <c r="AK59" i="13"/>
  <c r="BO19" i="14"/>
  <c r="BQ19" i="14"/>
  <c r="BS19" i="14" s="1"/>
  <c r="AG22" i="14"/>
  <c r="BO37" i="13"/>
  <c r="BQ37" i="13"/>
  <c r="BS37" i="13" s="1"/>
  <c r="BO35" i="13"/>
  <c r="BQ35" i="13"/>
  <c r="BS35" i="13" s="1"/>
  <c r="BQ32" i="13"/>
  <c r="BS32" i="13" s="1"/>
  <c r="BO32" i="13"/>
  <c r="AL30" i="13"/>
  <c r="BV30" i="13"/>
  <c r="BZ30" i="13" s="1"/>
  <c r="BN69" i="13"/>
  <c r="BR25" i="13"/>
  <c r="BR69" i="13" s="1"/>
  <c r="AF78" i="13"/>
  <c r="AF70" i="13"/>
  <c r="AF74" i="13" s="1"/>
  <c r="AH69" i="13"/>
  <c r="AL25" i="13"/>
  <c r="BV25" i="13"/>
  <c r="S81" i="13"/>
  <c r="AM51" i="13"/>
  <c r="AM47" i="13"/>
  <c r="AM43" i="13"/>
  <c r="AL31" i="13"/>
  <c r="BV31" i="13"/>
  <c r="BZ31" i="13" s="1"/>
  <c r="AI18" i="13"/>
  <c r="BU18" i="13"/>
  <c r="AK18" i="13"/>
  <c r="BV68" i="13"/>
  <c r="BZ68" i="13" s="1"/>
  <c r="BU61" i="13"/>
  <c r="AI61" i="13"/>
  <c r="AK61" i="13"/>
  <c r="AM61" i="13" s="1"/>
  <c r="BQ59" i="13"/>
  <c r="BS59" i="13" s="1"/>
  <c r="BO59" i="13"/>
  <c r="AL55" i="13"/>
  <c r="AM55" i="13" s="1"/>
  <c r="BV55" i="13"/>
  <c r="BZ55" i="13" s="1"/>
  <c r="AK50" i="13"/>
  <c r="BU50" i="13"/>
  <c r="AI50" i="13"/>
  <c r="AL47" i="13"/>
  <c r="BV47" i="13"/>
  <c r="BZ47" i="13" s="1"/>
  <c r="AK42" i="13"/>
  <c r="BU42" i="13"/>
  <c r="AI42" i="13"/>
  <c r="AL39" i="13"/>
  <c r="AM39" i="13" s="1"/>
  <c r="BV39" i="13"/>
  <c r="BZ39" i="13" s="1"/>
  <c r="AK34" i="13"/>
  <c r="BU34" i="13"/>
  <c r="AI34" i="13"/>
  <c r="AL33" i="13"/>
  <c r="BV33" i="13"/>
  <c r="BZ33" i="13" s="1"/>
  <c r="BE78" i="13"/>
  <c r="BE70" i="13"/>
  <c r="BG69" i="13"/>
  <c r="AE78" i="13"/>
  <c r="O73" i="12"/>
  <c r="M81" i="12"/>
  <c r="O81" i="12" s="1"/>
  <c r="BO9" i="13"/>
  <c r="BQ9" i="13"/>
  <c r="BS9" i="13" s="1"/>
  <c r="AO80" i="13"/>
  <c r="AQ80" i="13" s="1"/>
  <c r="AQ23" i="13"/>
  <c r="BQ30" i="13"/>
  <c r="BS30" i="13" s="1"/>
  <c r="BO30" i="13"/>
  <c r="BA77" i="13"/>
  <c r="BC77" i="13" s="1"/>
  <c r="BC75" i="13"/>
  <c r="AG69" i="13"/>
  <c r="AK25" i="13"/>
  <c r="BU25" i="13"/>
  <c r="AI25" i="13"/>
  <c r="AC79" i="13"/>
  <c r="AE79" i="13" s="1"/>
  <c r="AE24" i="13"/>
  <c r="AL16" i="13"/>
  <c r="BV16" i="13"/>
  <c r="BZ16" i="13" s="1"/>
  <c r="AK10" i="13"/>
  <c r="AM10" i="13" s="1"/>
  <c r="BU10" i="13"/>
  <c r="AI10" i="13"/>
  <c r="BG73" i="12"/>
  <c r="BE81" i="12"/>
  <c r="BG81" i="12" s="1"/>
  <c r="AL71" i="12"/>
  <c r="AL73" i="12" s="1"/>
  <c r="AL81" i="12" s="1"/>
  <c r="BV71" i="12"/>
  <c r="AH73" i="12"/>
  <c r="AH81" i="12" s="1"/>
  <c r="AK64" i="12"/>
  <c r="AM64" i="12" s="1"/>
  <c r="BU64" i="12"/>
  <c r="AI64" i="12"/>
  <c r="AL61" i="12"/>
  <c r="BV61" i="12"/>
  <c r="BZ61" i="12" s="1"/>
  <c r="AK56" i="12"/>
  <c r="AM56" i="12" s="1"/>
  <c r="BU56" i="12"/>
  <c r="AI56" i="12"/>
  <c r="AK54" i="12"/>
  <c r="AM54" i="12" s="1"/>
  <c r="BU54" i="12"/>
  <c r="AI54" i="12"/>
  <c r="AL51" i="12"/>
  <c r="BV51" i="12"/>
  <c r="BZ51" i="12" s="1"/>
  <c r="AL47" i="12"/>
  <c r="BV47" i="12"/>
  <c r="BZ47" i="12" s="1"/>
  <c r="AL43" i="12"/>
  <c r="BV43" i="12"/>
  <c r="BZ43" i="12" s="1"/>
  <c r="BG69" i="12"/>
  <c r="BE78" i="12"/>
  <c r="BG78" i="12" s="1"/>
  <c r="BE70" i="12"/>
  <c r="BN13" i="12"/>
  <c r="BN23" i="12" s="1"/>
  <c r="BN80" i="12" s="1"/>
  <c r="BR7" i="12"/>
  <c r="BR13" i="12" s="1"/>
  <c r="BR23" i="12" s="1"/>
  <c r="BR80" i="12" s="1"/>
  <c r="BM22" i="12"/>
  <c r="BQ14" i="12"/>
  <c r="BO14" i="12"/>
  <c r="I80" i="12"/>
  <c r="K80" i="12" s="1"/>
  <c r="K23" i="12"/>
  <c r="AG75" i="13"/>
  <c r="AK27" i="13"/>
  <c r="BU27" i="13"/>
  <c r="AI27" i="13"/>
  <c r="BO16" i="13"/>
  <c r="BQ16" i="13"/>
  <c r="BS16" i="13" s="1"/>
  <c r="AI65" i="12"/>
  <c r="BT75" i="12"/>
  <c r="BT77" i="12" s="1"/>
  <c r="BX27" i="12"/>
  <c r="BX75" i="12" s="1"/>
  <c r="BX77" i="12" s="1"/>
  <c r="BT69" i="12"/>
  <c r="BX25" i="12"/>
  <c r="BX69" i="12" s="1"/>
  <c r="BP13" i="12"/>
  <c r="BP23" i="12" s="1"/>
  <c r="BP80" i="12" s="1"/>
  <c r="BO12" i="13"/>
  <c r="BQ12" i="13"/>
  <c r="BS12" i="13" s="1"/>
  <c r="BE80" i="13"/>
  <c r="BG80" i="13" s="1"/>
  <c r="BG23" i="13"/>
  <c r="BV7" i="13"/>
  <c r="BO71" i="12"/>
  <c r="BM73" i="12"/>
  <c r="BQ71" i="12"/>
  <c r="BO63" i="12"/>
  <c r="BQ63" i="12"/>
  <c r="BS63" i="12" s="1"/>
  <c r="BO57" i="12"/>
  <c r="BQ57" i="12"/>
  <c r="BS57" i="12" s="1"/>
  <c r="BQ49" i="12"/>
  <c r="BS49" i="12" s="1"/>
  <c r="BO49" i="12"/>
  <c r="BQ45" i="12"/>
  <c r="BS45" i="12" s="1"/>
  <c r="BO45" i="12"/>
  <c r="AL42" i="12"/>
  <c r="BV42" i="12"/>
  <c r="BZ42" i="12" s="1"/>
  <c r="BK70" i="12"/>
  <c r="BI74" i="12"/>
  <c r="AU70" i="12"/>
  <c r="AS74" i="12"/>
  <c r="AW80" i="12"/>
  <c r="AY80" i="12" s="1"/>
  <c r="AY23" i="12"/>
  <c r="BK81" i="12"/>
  <c r="BU63" i="12"/>
  <c r="AM61" i="12"/>
  <c r="S22" i="13"/>
  <c r="Q24" i="13"/>
  <c r="AW79" i="13"/>
  <c r="AY79" i="13" s="1"/>
  <c r="AY24" i="13"/>
  <c r="AK11" i="13"/>
  <c r="AM11" i="13" s="1"/>
  <c r="BU11" i="13"/>
  <c r="AI11" i="13"/>
  <c r="W23" i="13"/>
  <c r="BN73" i="12"/>
  <c r="BN81" i="12" s="1"/>
  <c r="BR71" i="12"/>
  <c r="BR73" i="12" s="1"/>
  <c r="BR81" i="12" s="1"/>
  <c r="BO68" i="12"/>
  <c r="BQ68" i="12"/>
  <c r="BS68" i="12" s="1"/>
  <c r="BO66" i="12"/>
  <c r="BQ66" i="12"/>
  <c r="BS66" i="12" s="1"/>
  <c r="BO64" i="12"/>
  <c r="BQ64" i="12"/>
  <c r="BS64" i="12" s="1"/>
  <c r="BO62" i="12"/>
  <c r="BQ62" i="12"/>
  <c r="BS62" i="12" s="1"/>
  <c r="BO60" i="12"/>
  <c r="BQ60" i="12"/>
  <c r="BS60" i="12" s="1"/>
  <c r="BO58" i="12"/>
  <c r="BQ58" i="12"/>
  <c r="BS58" i="12" s="1"/>
  <c r="BO56" i="12"/>
  <c r="BQ56" i="12"/>
  <c r="BS56" i="12" s="1"/>
  <c r="BO54" i="12"/>
  <c r="BQ54" i="12"/>
  <c r="BS54" i="12" s="1"/>
  <c r="BU52" i="12"/>
  <c r="AK52" i="12"/>
  <c r="AM52" i="12" s="1"/>
  <c r="AI52" i="12"/>
  <c r="AK48" i="12"/>
  <c r="AM48" i="12" s="1"/>
  <c r="AI48" i="12"/>
  <c r="BU48" i="12"/>
  <c r="AK44" i="12"/>
  <c r="AI44" i="12"/>
  <c r="BU44" i="12"/>
  <c r="BU40" i="12"/>
  <c r="AI40" i="12"/>
  <c r="AK40" i="12"/>
  <c r="AM40" i="12" s="1"/>
  <c r="BU36" i="12"/>
  <c r="AI36" i="12"/>
  <c r="AK36" i="12"/>
  <c r="AM36" i="12" s="1"/>
  <c r="BU32" i="12"/>
  <c r="AI32" i="12"/>
  <c r="AK32" i="12"/>
  <c r="AM32" i="12" s="1"/>
  <c r="BU28" i="12"/>
  <c r="AI28" i="12"/>
  <c r="AK28" i="12"/>
  <c r="AM28" i="12" s="1"/>
  <c r="BU26" i="12"/>
  <c r="AI26" i="12"/>
  <c r="AK26" i="12"/>
  <c r="AM26" i="12" s="1"/>
  <c r="AG69" i="12"/>
  <c r="AI25" i="12"/>
  <c r="BU25" i="12"/>
  <c r="AK25" i="12"/>
  <c r="O70" i="12"/>
  <c r="M74" i="12"/>
  <c r="BU20" i="12"/>
  <c r="AI20" i="12"/>
  <c r="AK20" i="12"/>
  <c r="AM20" i="12" s="1"/>
  <c r="BU16" i="12"/>
  <c r="AI16" i="12"/>
  <c r="AK16" i="12"/>
  <c r="AM16" i="12" s="1"/>
  <c r="AI11" i="12"/>
  <c r="BU11" i="12"/>
  <c r="AK11" i="12"/>
  <c r="AM11" i="12" s="1"/>
  <c r="AG13" i="12"/>
  <c r="AG23" i="12" s="1"/>
  <c r="AI7" i="12"/>
  <c r="BU7" i="12"/>
  <c r="AK7" i="12"/>
  <c r="BU53" i="12"/>
  <c r="AA70" i="12"/>
  <c r="Y74" i="12"/>
  <c r="J83" i="12"/>
  <c r="J85" i="12" s="1"/>
  <c r="BK23" i="13"/>
  <c r="BZ27" i="12"/>
  <c r="BZ75" i="12" s="1"/>
  <c r="BZ77" i="12" s="1"/>
  <c r="BV75" i="12"/>
  <c r="BV77" i="12" s="1"/>
  <c r="AT83" i="12"/>
  <c r="AT85" i="12" s="1"/>
  <c r="BN69" i="12"/>
  <c r="AO81" i="14"/>
  <c r="AQ81" i="14" s="1"/>
  <c r="AQ73" i="14"/>
  <c r="BY64" i="14"/>
  <c r="BV65" i="14"/>
  <c r="BZ65" i="14" s="1"/>
  <c r="AL65" i="14"/>
  <c r="AM65" i="14" s="1"/>
  <c r="AS81" i="14"/>
  <c r="AU81" i="14" s="1"/>
  <c r="AU73" i="14"/>
  <c r="BO65" i="14"/>
  <c r="BQ65" i="14"/>
  <c r="BS65" i="14" s="1"/>
  <c r="BO59" i="14"/>
  <c r="BQ59" i="14"/>
  <c r="BS59" i="14" s="1"/>
  <c r="BQ55" i="14"/>
  <c r="BS55" i="14" s="1"/>
  <c r="BO55" i="14"/>
  <c r="BQ51" i="14"/>
  <c r="BS51" i="14" s="1"/>
  <c r="BO51" i="14"/>
  <c r="AH75" i="14"/>
  <c r="AH77" i="14" s="1"/>
  <c r="AL27" i="14"/>
  <c r="AL75" i="14" s="1"/>
  <c r="AL77" i="14" s="1"/>
  <c r="BV27" i="14"/>
  <c r="AM63" i="14"/>
  <c r="BU39" i="14"/>
  <c r="AI39" i="14"/>
  <c r="AK39" i="14"/>
  <c r="AM39" i="14" s="1"/>
  <c r="AC78" i="14"/>
  <c r="AE78" i="14" s="1"/>
  <c r="AE69" i="14"/>
  <c r="AC70" i="14"/>
  <c r="BQ45" i="14"/>
  <c r="BS45" i="14" s="1"/>
  <c r="BO45" i="14"/>
  <c r="BU33" i="14"/>
  <c r="AI33" i="14"/>
  <c r="AK33" i="14"/>
  <c r="AM33" i="14" s="1"/>
  <c r="BN75" i="14"/>
  <c r="BN77" i="14" s="1"/>
  <c r="BR27" i="14"/>
  <c r="BR75" i="14" s="1"/>
  <c r="BR77" i="14" s="1"/>
  <c r="BO31" i="14"/>
  <c r="BQ31" i="14"/>
  <c r="BS31" i="14" s="1"/>
  <c r="BE77" i="14"/>
  <c r="BG77" i="14" s="1"/>
  <c r="BG75" i="14"/>
  <c r="BG22" i="14"/>
  <c r="BE24" i="14"/>
  <c r="BT73" i="13"/>
  <c r="BT81" i="13" s="1"/>
  <c r="BX71" i="13"/>
  <c r="BX73" i="13" s="1"/>
  <c r="BX81" i="13" s="1"/>
  <c r="AK26" i="14"/>
  <c r="AM26" i="14" s="1"/>
  <c r="BU26" i="14"/>
  <c r="AI26" i="14"/>
  <c r="BE80" i="14"/>
  <c r="BG80" i="14" s="1"/>
  <c r="BG23" i="14"/>
  <c r="AM12" i="14"/>
  <c r="AL72" i="13"/>
  <c r="BV72" i="13"/>
  <c r="BZ72" i="13" s="1"/>
  <c r="O13" i="14"/>
  <c r="BQ62" i="13"/>
  <c r="BS62" i="13" s="1"/>
  <c r="BO62" i="13"/>
  <c r="BQ57" i="13"/>
  <c r="BS57" i="13" s="1"/>
  <c r="BO57" i="13"/>
  <c r="BO45" i="13"/>
  <c r="BQ45" i="13"/>
  <c r="BS45" i="13" s="1"/>
  <c r="BN75" i="13"/>
  <c r="BN77" i="13" s="1"/>
  <c r="BR27" i="13"/>
  <c r="BR75" i="13" s="1"/>
  <c r="BR77" i="13" s="1"/>
  <c r="BT69" i="13"/>
  <c r="BX25" i="13"/>
  <c r="BX69" i="13" s="1"/>
  <c r="BY47" i="13"/>
  <c r="CA47" i="13" s="1"/>
  <c r="AP83" i="13"/>
  <c r="AP85" i="13" s="1"/>
  <c r="BU62" i="13"/>
  <c r="AI62" i="13"/>
  <c r="AK62" i="13"/>
  <c r="AM62" i="13" s="1"/>
  <c r="AK48" i="13"/>
  <c r="BU48" i="13"/>
  <c r="AI48" i="13"/>
  <c r="AK40" i="13"/>
  <c r="AM40" i="13" s="1"/>
  <c r="BU40" i="13"/>
  <c r="AI40" i="13"/>
  <c r="AC74" i="13"/>
  <c r="AE70" i="13"/>
  <c r="BO36" i="13"/>
  <c r="BQ36" i="13"/>
  <c r="BS36" i="13" s="1"/>
  <c r="BO28" i="13"/>
  <c r="BQ28" i="13"/>
  <c r="BS28" i="13" s="1"/>
  <c r="BU58" i="13"/>
  <c r="AI58" i="13"/>
  <c r="AK58" i="13"/>
  <c r="AM58" i="13" s="1"/>
  <c r="AL21" i="13"/>
  <c r="BV21" i="13"/>
  <c r="BZ21" i="13" s="1"/>
  <c r="AL15" i="13"/>
  <c r="AM15" i="13" s="1"/>
  <c r="BV15" i="13"/>
  <c r="BZ15" i="13" s="1"/>
  <c r="BO7" i="13"/>
  <c r="BO13" i="13" s="1"/>
  <c r="BM13" i="13"/>
  <c r="BM23" i="13" s="1"/>
  <c r="BQ7" i="13"/>
  <c r="AO77" i="13"/>
  <c r="AQ77" i="13" s="1"/>
  <c r="AQ75" i="13"/>
  <c r="M79" i="13"/>
  <c r="O79" i="13" s="1"/>
  <c r="O24" i="13"/>
  <c r="AL12" i="13"/>
  <c r="AM12" i="13" s="1"/>
  <c r="BV12" i="13"/>
  <c r="BZ12" i="13" s="1"/>
  <c r="AK72" i="12"/>
  <c r="AM72" i="12" s="1"/>
  <c r="BU72" i="12"/>
  <c r="AI72" i="12"/>
  <c r="AK62" i="12"/>
  <c r="AM62" i="12" s="1"/>
  <c r="BU62" i="12"/>
  <c r="AI62" i="12"/>
  <c r="AL52" i="12"/>
  <c r="BV52" i="12"/>
  <c r="BZ52" i="12" s="1"/>
  <c r="AM67" i="12"/>
  <c r="AH22" i="12"/>
  <c r="AH24" i="12" s="1"/>
  <c r="AH79" i="12" s="1"/>
  <c r="BV14" i="12"/>
  <c r="AL14" i="12"/>
  <c r="AL22" i="12" s="1"/>
  <c r="AL24" i="12" s="1"/>
  <c r="AL79" i="12" s="1"/>
  <c r="AL14" i="13"/>
  <c r="AH22" i="13"/>
  <c r="AH24" i="13" s="1"/>
  <c r="AH79" i="13" s="1"/>
  <c r="BV14" i="13"/>
  <c r="BQ42" i="12"/>
  <c r="BS42" i="12" s="1"/>
  <c r="BO42" i="12"/>
  <c r="BM69" i="12"/>
  <c r="BQ25" i="12"/>
  <c r="BO25" i="12"/>
  <c r="BW61" i="12"/>
  <c r="BY61" i="12"/>
  <c r="CA61" i="12" s="1"/>
  <c r="BM69" i="13"/>
  <c r="BO25" i="13"/>
  <c r="BQ25" i="13"/>
  <c r="BQ18" i="13"/>
  <c r="BS18" i="13" s="1"/>
  <c r="BO18" i="13"/>
  <c r="BU7" i="13"/>
  <c r="BT73" i="12"/>
  <c r="BT81" i="12" s="1"/>
  <c r="BX71" i="12"/>
  <c r="BX73" i="12" s="1"/>
  <c r="BX81" i="12" s="1"/>
  <c r="BV58" i="12"/>
  <c r="BZ58" i="12" s="1"/>
  <c r="AK51" i="12"/>
  <c r="AM51" i="12" s="1"/>
  <c r="AI51" i="12"/>
  <c r="BU51" i="12"/>
  <c r="AK43" i="12"/>
  <c r="AI43" i="12"/>
  <c r="BU43" i="12"/>
  <c r="BU37" i="12"/>
  <c r="AI37" i="12"/>
  <c r="AK37" i="12"/>
  <c r="AM37" i="12" s="1"/>
  <c r="BU33" i="12"/>
  <c r="AI33" i="12"/>
  <c r="AK33" i="12"/>
  <c r="AM33" i="12" s="1"/>
  <c r="BU29" i="12"/>
  <c r="AI29" i="12"/>
  <c r="AK29" i="12"/>
  <c r="AM29" i="12" s="1"/>
  <c r="O75" i="12"/>
  <c r="AI17" i="12"/>
  <c r="BU17" i="12"/>
  <c r="AK17" i="12"/>
  <c r="AM17" i="12" s="1"/>
  <c r="BU12" i="12"/>
  <c r="AI12" i="12"/>
  <c r="AK12" i="12"/>
  <c r="AM12" i="12" s="1"/>
  <c r="AI8" i="12"/>
  <c r="BU8" i="12"/>
  <c r="AK8" i="12"/>
  <c r="AM8" i="12" s="1"/>
  <c r="BV25" i="12"/>
  <c r="AL25" i="12"/>
  <c r="AH69" i="12"/>
  <c r="BT22" i="12"/>
  <c r="BT24" i="12" s="1"/>
  <c r="BT79" i="12" s="1"/>
  <c r="BX14" i="12"/>
  <c r="BX22" i="12" s="1"/>
  <c r="BX24" i="12" s="1"/>
  <c r="BX79" i="12" s="1"/>
  <c r="M79" i="12"/>
  <c r="O79" i="12" s="1"/>
  <c r="O24" i="12"/>
  <c r="AC79" i="12"/>
  <c r="AE79" i="12" s="1"/>
  <c r="AE24" i="12"/>
  <c r="BA79" i="12"/>
  <c r="BC79" i="12" s="1"/>
  <c r="BC24" i="12"/>
  <c r="BT73" i="14"/>
  <c r="BT81" i="14" s="1"/>
  <c r="BX71" i="14"/>
  <c r="BX73" i="14" s="1"/>
  <c r="BX81" i="14" s="1"/>
  <c r="AK66" i="14"/>
  <c r="AM66" i="14" s="1"/>
  <c r="AI66" i="14"/>
  <c r="BU66" i="14"/>
  <c r="AK61" i="14"/>
  <c r="AM61" i="14" s="1"/>
  <c r="AI61" i="14"/>
  <c r="BU61" i="14"/>
  <c r="BV61" i="14"/>
  <c r="BZ61" i="14" s="1"/>
  <c r="BQ49" i="14"/>
  <c r="BS49" i="14" s="1"/>
  <c r="BO49" i="14"/>
  <c r="BU59" i="14"/>
  <c r="AI59" i="14"/>
  <c r="AK59" i="14"/>
  <c r="AM59" i="14" s="1"/>
  <c r="BU55" i="14"/>
  <c r="AI55" i="14"/>
  <c r="AK55" i="14"/>
  <c r="AM55" i="14" s="1"/>
  <c r="BU53" i="14"/>
  <c r="AI53" i="14"/>
  <c r="AK53" i="14"/>
  <c r="AM53" i="14" s="1"/>
  <c r="BU51" i="14"/>
  <c r="AI51" i="14"/>
  <c r="AK51" i="14"/>
  <c r="AM51" i="14" s="1"/>
  <c r="BU44" i="14"/>
  <c r="AI44" i="14"/>
  <c r="AK44" i="14"/>
  <c r="AM44" i="14" s="1"/>
  <c r="BP78" i="14"/>
  <c r="BP70" i="14"/>
  <c r="BP74" i="14" s="1"/>
  <c r="BQ42" i="14"/>
  <c r="BS42" i="14" s="1"/>
  <c r="BO42" i="14"/>
  <c r="AP83" i="14"/>
  <c r="AP85" i="14" s="1"/>
  <c r="AK46" i="14"/>
  <c r="AM46" i="14" s="1"/>
  <c r="AI46" i="14"/>
  <c r="BU46" i="14"/>
  <c r="Z83" i="14"/>
  <c r="Z85" i="14" s="1"/>
  <c r="W22" i="14"/>
  <c r="U24" i="14"/>
  <c r="BU38" i="14"/>
  <c r="AI38" i="14"/>
  <c r="AK38" i="14"/>
  <c r="AM38" i="14" s="1"/>
  <c r="BO26" i="14"/>
  <c r="BQ26" i="14"/>
  <c r="BS26" i="14" s="1"/>
  <c r="BO17" i="14"/>
  <c r="BQ17" i="14"/>
  <c r="BS17" i="14" s="1"/>
  <c r="AK71" i="14"/>
  <c r="AG73" i="14"/>
  <c r="BU71" i="14"/>
  <c r="AI71" i="14"/>
  <c r="U81" i="14"/>
  <c r="W81" i="14" s="1"/>
  <c r="W73" i="14"/>
  <c r="BO63" i="14"/>
  <c r="BO61" i="14"/>
  <c r="BM73" i="14"/>
  <c r="BO71" i="14"/>
  <c r="BQ71" i="14"/>
  <c r="BV67" i="14"/>
  <c r="BZ67" i="14" s="1"/>
  <c r="AL67" i="14"/>
  <c r="AM67" i="14" s="1"/>
  <c r="BV64" i="14"/>
  <c r="BZ64" i="14" s="1"/>
  <c r="BO60" i="14"/>
  <c r="BQ60" i="14"/>
  <c r="BS60" i="14" s="1"/>
  <c r="BQ47" i="14"/>
  <c r="BS47" i="14" s="1"/>
  <c r="BO47" i="14"/>
  <c r="BO68" i="14"/>
  <c r="BQ68" i="14"/>
  <c r="BS68" i="14" s="1"/>
  <c r="BQ58" i="14"/>
  <c r="BS58" i="14" s="1"/>
  <c r="BO58" i="14"/>
  <c r="BQ56" i="14"/>
  <c r="BS56" i="14" s="1"/>
  <c r="BO56" i="14"/>
  <c r="BQ54" i="14"/>
  <c r="BS54" i="14" s="1"/>
  <c r="BO54" i="14"/>
  <c r="BQ52" i="14"/>
  <c r="BS52" i="14" s="1"/>
  <c r="BO52" i="14"/>
  <c r="BQ50" i="14"/>
  <c r="BS50" i="14" s="1"/>
  <c r="BO50" i="14"/>
  <c r="BU48" i="14"/>
  <c r="AI48" i="14"/>
  <c r="AK48" i="14"/>
  <c r="AM48" i="14" s="1"/>
  <c r="BU67" i="14"/>
  <c r="BO64" i="14"/>
  <c r="BQ39" i="14"/>
  <c r="BS39" i="14" s="1"/>
  <c r="BO39" i="14"/>
  <c r="BL83" i="14"/>
  <c r="AW78" i="14"/>
  <c r="AY78" i="14" s="1"/>
  <c r="AY69" i="14"/>
  <c r="AW70" i="14"/>
  <c r="Y78" i="14"/>
  <c r="AA78" i="14" s="1"/>
  <c r="AA69" i="14"/>
  <c r="Y70" i="14"/>
  <c r="AI63" i="14"/>
  <c r="BU43" i="14"/>
  <c r="AI43" i="14"/>
  <c r="AK43" i="14"/>
  <c r="AM43" i="14" s="1"/>
  <c r="BU35" i="14"/>
  <c r="AI35" i="14"/>
  <c r="AK35" i="14"/>
  <c r="AM35" i="14" s="1"/>
  <c r="R83" i="14"/>
  <c r="R85" i="14" s="1"/>
  <c r="O78" i="14"/>
  <c r="BV60" i="14"/>
  <c r="BZ60" i="14" s="1"/>
  <c r="AS74" i="14"/>
  <c r="AU70" i="14"/>
  <c r="J78" i="14"/>
  <c r="K78" i="14" s="1"/>
  <c r="J70" i="14"/>
  <c r="J74" i="14" s="1"/>
  <c r="O22" i="14"/>
  <c r="M24" i="14"/>
  <c r="AA23" i="14"/>
  <c r="BO10" i="14"/>
  <c r="BQ10" i="14"/>
  <c r="BS10" i="14" s="1"/>
  <c r="AS80" i="14"/>
  <c r="AU80" i="14" s="1"/>
  <c r="AU23" i="14"/>
  <c r="BM73" i="13"/>
  <c r="BQ71" i="13"/>
  <c r="BO71" i="13"/>
  <c r="BU29" i="14"/>
  <c r="AI29" i="14"/>
  <c r="AK29" i="14"/>
  <c r="AM29" i="14" s="1"/>
  <c r="BO20" i="14"/>
  <c r="BQ20" i="14"/>
  <c r="BS20" i="14" s="1"/>
  <c r="BT22" i="14"/>
  <c r="BT24" i="14" s="1"/>
  <c r="BT79" i="14" s="1"/>
  <c r="BX14" i="14"/>
  <c r="BX22" i="14" s="1"/>
  <c r="BX24" i="14" s="1"/>
  <c r="BX79" i="14" s="1"/>
  <c r="K80" i="14"/>
  <c r="BI80" i="14"/>
  <c r="BK80" i="14" s="1"/>
  <c r="BK23" i="14"/>
  <c r="BU65" i="14"/>
  <c r="BM75" i="14"/>
  <c r="BO27" i="14"/>
  <c r="BQ27" i="14"/>
  <c r="Q77" i="14"/>
  <c r="S77" i="14" s="1"/>
  <c r="S75" i="14"/>
  <c r="BE78" i="14"/>
  <c r="BG78" i="14" s="1"/>
  <c r="BG69" i="14"/>
  <c r="BE70" i="14"/>
  <c r="AK21" i="14"/>
  <c r="AM21" i="14" s="1"/>
  <c r="BU21" i="14"/>
  <c r="AI21" i="14"/>
  <c r="AK17" i="14"/>
  <c r="AM17" i="14" s="1"/>
  <c r="BU17" i="14"/>
  <c r="AI17" i="14"/>
  <c r="AQ22" i="14"/>
  <c r="AO24" i="14"/>
  <c r="S22" i="14"/>
  <c r="Q24" i="14"/>
  <c r="AK9" i="14"/>
  <c r="AM9" i="14" s="1"/>
  <c r="AI9" i="14"/>
  <c r="BU9" i="14"/>
  <c r="S13" i="14"/>
  <c r="AI12" i="14"/>
  <c r="AL10" i="14"/>
  <c r="BV10" i="14"/>
  <c r="BZ10" i="14" s="1"/>
  <c r="M81" i="13"/>
  <c r="O81" i="13" s="1"/>
  <c r="O73" i="13"/>
  <c r="AL66" i="13"/>
  <c r="BV66" i="13"/>
  <c r="BZ66" i="13" s="1"/>
  <c r="BU64" i="13"/>
  <c r="AI64" i="13"/>
  <c r="AK64" i="13"/>
  <c r="BP78" i="13"/>
  <c r="BP70" i="13"/>
  <c r="BP74" i="13" s="1"/>
  <c r="BP83" i="13" s="1"/>
  <c r="BO11" i="14"/>
  <c r="BQ11" i="14"/>
  <c r="BS11" i="14" s="1"/>
  <c r="BU72" i="13"/>
  <c r="AI72" i="13"/>
  <c r="AK72" i="13"/>
  <c r="AO80" i="14"/>
  <c r="AQ80" i="14" s="1"/>
  <c r="AQ23" i="14"/>
  <c r="BU82" i="13"/>
  <c r="K75" i="13"/>
  <c r="BQ72" i="13"/>
  <c r="BS72" i="13" s="1"/>
  <c r="BO72" i="13"/>
  <c r="BQ63" i="13"/>
  <c r="BS63" i="13" s="1"/>
  <c r="BO63" i="13"/>
  <c r="BQ60" i="13"/>
  <c r="BS60" i="13" s="1"/>
  <c r="BO60" i="13"/>
  <c r="AK22" i="14"/>
  <c r="AM14" i="14"/>
  <c r="BO55" i="13"/>
  <c r="BQ55" i="13"/>
  <c r="BS55" i="13" s="1"/>
  <c r="BO51" i="13"/>
  <c r="BQ51" i="13"/>
  <c r="BS51" i="13" s="1"/>
  <c r="BO47" i="13"/>
  <c r="BQ47" i="13"/>
  <c r="BS47" i="13" s="1"/>
  <c r="BO43" i="13"/>
  <c r="BQ43" i="13"/>
  <c r="BS43" i="13" s="1"/>
  <c r="BO39" i="13"/>
  <c r="BQ39" i="13"/>
  <c r="BS39" i="13" s="1"/>
  <c r="AL29" i="13"/>
  <c r="BV29" i="13"/>
  <c r="BZ29" i="13" s="1"/>
  <c r="AH75" i="13"/>
  <c r="AH77" i="13" s="1"/>
  <c r="AL27" i="13"/>
  <c r="AL75" i="13" s="1"/>
  <c r="AL77" i="13" s="1"/>
  <c r="BV27" i="13"/>
  <c r="BJ78" i="13"/>
  <c r="BK78" i="13" s="1"/>
  <c r="BJ70" i="13"/>
  <c r="BJ74" i="13" s="1"/>
  <c r="AS74" i="13"/>
  <c r="AU70" i="13"/>
  <c r="J78" i="13"/>
  <c r="K78" i="13" s="1"/>
  <c r="J70" i="13"/>
  <c r="J74" i="13" s="1"/>
  <c r="J83" i="13" s="1"/>
  <c r="J85" i="13" s="1"/>
  <c r="BV64" i="13"/>
  <c r="BZ64" i="13" s="1"/>
  <c r="AL64" i="13"/>
  <c r="BV58" i="13"/>
  <c r="BZ58" i="13" s="1"/>
  <c r="AL56" i="13"/>
  <c r="BV56" i="13"/>
  <c r="BZ56" i="13" s="1"/>
  <c r="AL54" i="13"/>
  <c r="BV54" i="13"/>
  <c r="BZ54" i="13" s="1"/>
  <c r="AL52" i="13"/>
  <c r="BV52" i="13"/>
  <c r="BZ52" i="13" s="1"/>
  <c r="AL50" i="13"/>
  <c r="BV50" i="13"/>
  <c r="BZ50" i="13" s="1"/>
  <c r="AL48" i="13"/>
  <c r="BV48" i="13"/>
  <c r="BZ48" i="13" s="1"/>
  <c r="AL46" i="13"/>
  <c r="BV46" i="13"/>
  <c r="BZ46" i="13" s="1"/>
  <c r="AL44" i="13"/>
  <c r="BV44" i="13"/>
  <c r="BZ44" i="13" s="1"/>
  <c r="AL42" i="13"/>
  <c r="BV42" i="13"/>
  <c r="BZ42" i="13" s="1"/>
  <c r="AL40" i="13"/>
  <c r="BV40" i="13"/>
  <c r="BZ40" i="13" s="1"/>
  <c r="AL38" i="13"/>
  <c r="BV38" i="13"/>
  <c r="BZ38" i="13" s="1"/>
  <c r="AL36" i="13"/>
  <c r="BV36" i="13"/>
  <c r="BZ36" i="13" s="1"/>
  <c r="AL34" i="13"/>
  <c r="BV34" i="13"/>
  <c r="BZ34" i="13" s="1"/>
  <c r="BQ29" i="13"/>
  <c r="BS29" i="13" s="1"/>
  <c r="BO29" i="13"/>
  <c r="BI74" i="13"/>
  <c r="BK70" i="13"/>
  <c r="U74" i="13"/>
  <c r="W70" i="13"/>
  <c r="AI21" i="13"/>
  <c r="BU21" i="13"/>
  <c r="AK21" i="13"/>
  <c r="BV57" i="13"/>
  <c r="BZ57" i="13" s="1"/>
  <c r="AL57" i="13"/>
  <c r="AM57" i="13" s="1"/>
  <c r="AK52" i="13"/>
  <c r="AM52" i="13" s="1"/>
  <c r="BU52" i="13"/>
  <c r="AI52" i="13"/>
  <c r="AL49" i="13"/>
  <c r="AM49" i="13" s="1"/>
  <c r="BV49" i="13"/>
  <c r="BZ49" i="13" s="1"/>
  <c r="AK44" i="13"/>
  <c r="AM44" i="13" s="1"/>
  <c r="BU44" i="13"/>
  <c r="AI44" i="13"/>
  <c r="AL41" i="13"/>
  <c r="AM41" i="13" s="1"/>
  <c r="BV41" i="13"/>
  <c r="BZ41" i="13" s="1"/>
  <c r="BQ31" i="13"/>
  <c r="BS31" i="13" s="1"/>
  <c r="BO31" i="13"/>
  <c r="AT78" i="13"/>
  <c r="AU78" i="13" s="1"/>
  <c r="AT70" i="13"/>
  <c r="AT74" i="13" s="1"/>
  <c r="AT83" i="13" s="1"/>
  <c r="AT85" i="13" s="1"/>
  <c r="M80" i="13"/>
  <c r="O80" i="13" s="1"/>
  <c r="O23" i="13"/>
  <c r="O13" i="13"/>
  <c r="BV60" i="13"/>
  <c r="BZ60" i="13" s="1"/>
  <c r="BO56" i="13"/>
  <c r="BQ56" i="13"/>
  <c r="BS56" i="13" s="1"/>
  <c r="BO54" i="13"/>
  <c r="BQ54" i="13"/>
  <c r="BS54" i="13" s="1"/>
  <c r="BO52" i="13"/>
  <c r="BQ52" i="13"/>
  <c r="BS52" i="13" s="1"/>
  <c r="BO50" i="13"/>
  <c r="BQ50" i="13"/>
  <c r="BS50" i="13" s="1"/>
  <c r="BO48" i="13"/>
  <c r="BQ48" i="13"/>
  <c r="BS48" i="13" s="1"/>
  <c r="BO46" i="13"/>
  <c r="BQ46" i="13"/>
  <c r="BS46" i="13" s="1"/>
  <c r="BO44" i="13"/>
  <c r="BQ44" i="13"/>
  <c r="BS44" i="13" s="1"/>
  <c r="BO42" i="13"/>
  <c r="BQ42" i="13"/>
  <c r="BS42" i="13" s="1"/>
  <c r="BO40" i="13"/>
  <c r="BQ40" i="13"/>
  <c r="BS40" i="13" s="1"/>
  <c r="BO38" i="13"/>
  <c r="BQ38" i="13"/>
  <c r="BS38" i="13" s="1"/>
  <c r="BN69" i="14"/>
  <c r="BR25" i="14"/>
  <c r="BR69" i="14" s="1"/>
  <c r="AL59" i="13"/>
  <c r="BV59" i="13"/>
  <c r="BZ59" i="13" s="1"/>
  <c r="BO26" i="13"/>
  <c r="BQ26" i="13"/>
  <c r="BS26" i="13" s="1"/>
  <c r="U79" i="13"/>
  <c r="W79" i="13" s="1"/>
  <c r="W24" i="13"/>
  <c r="BQ20" i="13"/>
  <c r="BS20" i="13" s="1"/>
  <c r="BO20" i="13"/>
  <c r="BV17" i="13"/>
  <c r="BZ17" i="13" s="1"/>
  <c r="AL17" i="13"/>
  <c r="AM17" i="13" s="1"/>
  <c r="AQ13" i="13"/>
  <c r="BU32" i="13"/>
  <c r="AI32" i="13"/>
  <c r="AK32" i="13"/>
  <c r="AM32" i="13" s="1"/>
  <c r="AM31" i="13"/>
  <c r="BU29" i="13"/>
  <c r="AI29" i="13"/>
  <c r="AK29" i="13"/>
  <c r="BM75" i="13"/>
  <c r="BO27" i="13"/>
  <c r="BQ27" i="13"/>
  <c r="W22" i="13"/>
  <c r="AL20" i="13"/>
  <c r="BV20" i="13"/>
  <c r="BZ20" i="13" s="1"/>
  <c r="BO34" i="13"/>
  <c r="BQ34" i="13"/>
  <c r="BS34" i="13" s="1"/>
  <c r="AL8" i="13"/>
  <c r="AM8" i="13" s="1"/>
  <c r="BV8" i="13"/>
  <c r="BZ8" i="13" s="1"/>
  <c r="BO82" i="12"/>
  <c r="BQ82" i="12"/>
  <c r="BS82" i="12" s="1"/>
  <c r="AK66" i="12"/>
  <c r="AM66" i="12" s="1"/>
  <c r="BU66" i="12"/>
  <c r="AI66" i="12"/>
  <c r="AL63" i="12"/>
  <c r="AM63" i="12" s="1"/>
  <c r="BV63" i="12"/>
  <c r="BZ63" i="12" s="1"/>
  <c r="AK58" i="12"/>
  <c r="AM58" i="12" s="1"/>
  <c r="BU58" i="12"/>
  <c r="AI58" i="12"/>
  <c r="AL55" i="12"/>
  <c r="AM55" i="12" s="1"/>
  <c r="BV55" i="12"/>
  <c r="BZ55" i="12" s="1"/>
  <c r="AM53" i="12"/>
  <c r="AL50" i="12"/>
  <c r="BV50" i="12"/>
  <c r="BZ50" i="12" s="1"/>
  <c r="AL46" i="12"/>
  <c r="BV46" i="12"/>
  <c r="BZ46" i="12" s="1"/>
  <c r="AJ78" i="12"/>
  <c r="AJ70" i="12"/>
  <c r="AJ74" i="12" s="1"/>
  <c r="S69" i="12"/>
  <c r="Q78" i="12"/>
  <c r="S78" i="12" s="1"/>
  <c r="Q70" i="12"/>
  <c r="AW24" i="12"/>
  <c r="AY22" i="12"/>
  <c r="BQ7" i="12"/>
  <c r="BM13" i="12"/>
  <c r="BM23" i="12" s="1"/>
  <c r="BO7" i="12"/>
  <c r="BO13" i="12" s="1"/>
  <c r="AI17" i="13"/>
  <c r="AI8" i="13"/>
  <c r="AI13" i="13" s="1"/>
  <c r="AI71" i="12"/>
  <c r="AI67" i="12"/>
  <c r="BW65" i="12"/>
  <c r="BY65" i="12"/>
  <c r="CA65" i="12" s="1"/>
  <c r="AH13" i="12"/>
  <c r="AH23" i="12" s="1"/>
  <c r="AH80" i="12" s="1"/>
  <c r="BV7" i="12"/>
  <c r="AL7" i="12"/>
  <c r="AL13" i="12" s="1"/>
  <c r="AL23" i="12" s="1"/>
  <c r="AL80" i="12" s="1"/>
  <c r="BN22" i="13"/>
  <c r="BN24" i="13" s="1"/>
  <c r="BN79" i="13" s="1"/>
  <c r="BR14" i="13"/>
  <c r="BR22" i="13" s="1"/>
  <c r="BR24" i="13" s="1"/>
  <c r="BR79" i="13" s="1"/>
  <c r="AK9" i="13"/>
  <c r="AM9" i="13" s="1"/>
  <c r="BU9" i="13"/>
  <c r="AI9" i="13"/>
  <c r="AL13" i="13"/>
  <c r="AL23" i="13" s="1"/>
  <c r="AL80" i="13" s="1"/>
  <c r="AQ73" i="12"/>
  <c r="AO81" i="12"/>
  <c r="AQ81" i="12" s="1"/>
  <c r="BO59" i="12"/>
  <c r="BQ59" i="12"/>
  <c r="BS59" i="12" s="1"/>
  <c r="AL53" i="12"/>
  <c r="BV53" i="12"/>
  <c r="BZ53" i="12" s="1"/>
  <c r="BO48" i="12"/>
  <c r="BQ48" i="12"/>
  <c r="BS48" i="12" s="1"/>
  <c r="BO44" i="12"/>
  <c r="BQ44" i="12"/>
  <c r="BS44" i="12" s="1"/>
  <c r="BM75" i="12"/>
  <c r="BQ27" i="12"/>
  <c r="BO27" i="12"/>
  <c r="AU78" i="12"/>
  <c r="Y80" i="12"/>
  <c r="AA80" i="12" s="1"/>
  <c r="AA23" i="12"/>
  <c r="BQ21" i="13"/>
  <c r="BS21" i="13" s="1"/>
  <c r="BO21" i="13"/>
  <c r="AI12" i="13"/>
  <c r="BK73" i="12"/>
  <c r="AI59" i="12"/>
  <c r="AO78" i="13"/>
  <c r="AQ78" i="13" s="1"/>
  <c r="AO70" i="13"/>
  <c r="AQ69" i="13"/>
  <c r="I79" i="13"/>
  <c r="K79" i="13" s="1"/>
  <c r="K24" i="13"/>
  <c r="BJ24" i="13"/>
  <c r="BK22" i="13"/>
  <c r="BM22" i="13"/>
  <c r="BO14" i="13"/>
  <c r="BQ14" i="13"/>
  <c r="BO10" i="13"/>
  <c r="BQ10" i="13"/>
  <c r="BS10" i="13" s="1"/>
  <c r="W80" i="13"/>
  <c r="AK13" i="13"/>
  <c r="AK23" i="13" s="1"/>
  <c r="AM7" i="13"/>
  <c r="BV72" i="12"/>
  <c r="BZ72" i="12" s="1"/>
  <c r="AU81" i="12"/>
  <c r="BF83" i="12"/>
  <c r="BF85" i="12" s="1"/>
  <c r="AK49" i="12"/>
  <c r="AM49" i="12" s="1"/>
  <c r="AI49" i="12"/>
  <c r="BU49" i="12"/>
  <c r="AK45" i="12"/>
  <c r="AM45" i="12" s="1"/>
  <c r="AI45" i="12"/>
  <c r="BU45" i="12"/>
  <c r="BU39" i="12"/>
  <c r="AI39" i="12"/>
  <c r="AK39" i="12"/>
  <c r="AM39" i="12" s="1"/>
  <c r="BU35" i="12"/>
  <c r="AI35" i="12"/>
  <c r="AK35" i="12"/>
  <c r="AM35" i="12" s="1"/>
  <c r="BU31" i="12"/>
  <c r="AI31" i="12"/>
  <c r="AK31" i="12"/>
  <c r="AM31" i="12" s="1"/>
  <c r="BC70" i="12"/>
  <c r="BA74" i="12"/>
  <c r="AE70" i="12"/>
  <c r="AC74" i="12"/>
  <c r="BU19" i="12"/>
  <c r="AI19" i="12"/>
  <c r="AK19" i="12"/>
  <c r="AM19" i="12" s="1"/>
  <c r="BU15" i="12"/>
  <c r="AI15" i="12"/>
  <c r="AK15" i="12"/>
  <c r="AM15" i="12" s="1"/>
  <c r="BU10" i="12"/>
  <c r="AI10" i="12"/>
  <c r="AK10" i="12"/>
  <c r="AM10" i="12" s="1"/>
  <c r="AI57" i="12"/>
  <c r="BU55" i="12"/>
  <c r="BQ52" i="12"/>
  <c r="BS52" i="12" s="1"/>
  <c r="BO52" i="12"/>
  <c r="AS79" i="12"/>
  <c r="AU79" i="12" s="1"/>
  <c r="AU24" i="12"/>
  <c r="BI79" i="12"/>
  <c r="BK79" i="12" s="1"/>
  <c r="BK24" i="12"/>
  <c r="V83" i="12"/>
  <c r="V85" i="12" s="1"/>
  <c r="BK80" i="13"/>
  <c r="Z83" i="12"/>
  <c r="Z85" i="12" s="1"/>
  <c r="S24" i="12"/>
  <c r="U79" i="12"/>
  <c r="W79" i="12" s="1"/>
  <c r="W24" i="12"/>
  <c r="BR69" i="12"/>
  <c r="T60" i="9"/>
  <c r="U89" i="9"/>
  <c r="R60" i="9"/>
  <c r="Q50" i="9"/>
  <c r="W89" i="9"/>
  <c r="AE66" i="9"/>
  <c r="AE68" i="9"/>
  <c r="V90" i="9"/>
  <c r="V89" i="9"/>
  <c r="R75" i="9"/>
  <c r="Q75" i="9" s="1"/>
  <c r="T50" i="9"/>
  <c r="W85" i="9"/>
  <c r="W90" i="9" s="1"/>
  <c r="AD89" i="9"/>
  <c r="S90" i="9"/>
  <c r="AE4" i="9"/>
  <c r="AE10" i="9"/>
  <c r="AE72" i="9" s="1"/>
  <c r="AB12" i="9"/>
  <c r="AB19" i="9"/>
  <c r="AE24" i="9"/>
  <c r="AE70" i="9" s="1"/>
  <c r="AE26" i="9"/>
  <c r="AB63" i="9"/>
  <c r="AB64" i="9"/>
  <c r="R65" i="9"/>
  <c r="Q65" i="9" s="1"/>
  <c r="AB66" i="9"/>
  <c r="AB68" i="9"/>
  <c r="AB73" i="9"/>
  <c r="AB78" i="9"/>
  <c r="R79" i="9"/>
  <c r="Q79" i="9" s="1"/>
  <c r="AB82" i="9"/>
  <c r="Z89" i="9"/>
  <c r="X90" i="9"/>
  <c r="AD85" i="9"/>
  <c r="AD90" i="9" s="1"/>
  <c r="U85" i="9"/>
  <c r="U90" i="9" s="1"/>
  <c r="BY10" i="12" l="1"/>
  <c r="CA10" i="12" s="1"/>
  <c r="BW10" i="12"/>
  <c r="BY29" i="13"/>
  <c r="CA29" i="13" s="1"/>
  <c r="BW29" i="13"/>
  <c r="BV75" i="13"/>
  <c r="BV77" i="13" s="1"/>
  <c r="BZ27" i="13"/>
  <c r="BZ75" i="13" s="1"/>
  <c r="BZ77" i="13" s="1"/>
  <c r="BY64" i="13"/>
  <c r="CA64" i="13" s="1"/>
  <c r="BW64" i="13"/>
  <c r="Q79" i="14"/>
  <c r="S79" i="14" s="1"/>
  <c r="S24" i="14"/>
  <c r="BW21" i="14"/>
  <c r="BY21" i="14"/>
  <c r="CA21" i="14" s="1"/>
  <c r="AW74" i="14"/>
  <c r="AY70" i="14"/>
  <c r="AK73" i="14"/>
  <c r="AM71" i="14"/>
  <c r="U79" i="14"/>
  <c r="W79" i="14" s="1"/>
  <c r="W24" i="14"/>
  <c r="BY29" i="12"/>
  <c r="CA29" i="12" s="1"/>
  <c r="BW29" i="12"/>
  <c r="AI13" i="12"/>
  <c r="AI69" i="12"/>
  <c r="AG78" i="12"/>
  <c r="AG70" i="12"/>
  <c r="BY52" i="12"/>
  <c r="CA52" i="12" s="1"/>
  <c r="BW52" i="12"/>
  <c r="BO73" i="12"/>
  <c r="BM81" i="12"/>
  <c r="BO81" i="12" s="1"/>
  <c r="BX78" i="12"/>
  <c r="BX70" i="12"/>
  <c r="BX74" i="12" s="1"/>
  <c r="BX83" i="12" s="1"/>
  <c r="AG77" i="13"/>
  <c r="AI77" i="13" s="1"/>
  <c r="AI75" i="13"/>
  <c r="BQ22" i="12"/>
  <c r="BS14" i="12"/>
  <c r="BG70" i="12"/>
  <c r="BE74" i="12"/>
  <c r="AM50" i="13"/>
  <c r="BV69" i="13"/>
  <c r="BZ25" i="13"/>
  <c r="BZ69" i="13" s="1"/>
  <c r="BY59" i="13"/>
  <c r="CA59" i="13" s="1"/>
  <c r="BW59" i="13"/>
  <c r="BM80" i="14"/>
  <c r="BO80" i="14" s="1"/>
  <c r="BO23" i="14"/>
  <c r="BS14" i="14"/>
  <c r="BQ22" i="14"/>
  <c r="AO74" i="14"/>
  <c r="AQ70" i="14"/>
  <c r="BV13" i="14"/>
  <c r="BV23" i="14" s="1"/>
  <c r="BV80" i="14" s="1"/>
  <c r="BZ7" i="14"/>
  <c r="BZ13" i="14" s="1"/>
  <c r="BZ23" i="14" s="1"/>
  <c r="BZ80" i="14" s="1"/>
  <c r="I83" i="14"/>
  <c r="I85" i="14" s="1"/>
  <c r="K74" i="14"/>
  <c r="K83" i="14" s="1"/>
  <c r="BU75" i="12"/>
  <c r="BY27" i="12"/>
  <c r="BW27" i="12"/>
  <c r="BY41" i="12"/>
  <c r="CA41" i="12" s="1"/>
  <c r="BW41" i="12"/>
  <c r="BY26" i="13"/>
  <c r="CA26" i="13" s="1"/>
  <c r="BW26" i="13"/>
  <c r="I79" i="12"/>
  <c r="K79" i="12" s="1"/>
  <c r="K24" i="12"/>
  <c r="CA31" i="13"/>
  <c r="AK22" i="13"/>
  <c r="AM14" i="13"/>
  <c r="Q74" i="13"/>
  <c r="S70" i="13"/>
  <c r="BY65" i="13"/>
  <c r="CA65" i="13" s="1"/>
  <c r="BW65" i="13"/>
  <c r="BY14" i="12"/>
  <c r="BU22" i="12"/>
  <c r="BW14" i="12"/>
  <c r="BY18" i="12"/>
  <c r="CA18" i="12" s="1"/>
  <c r="BW18" i="12"/>
  <c r="BY30" i="12"/>
  <c r="CA30" i="12" s="1"/>
  <c r="BW30" i="12"/>
  <c r="BY42" i="12"/>
  <c r="CA42" i="12" s="1"/>
  <c r="BW42" i="12"/>
  <c r="AM46" i="12"/>
  <c r="AS79" i="13"/>
  <c r="AU79" i="13" s="1"/>
  <c r="AU24" i="13"/>
  <c r="CA8" i="13"/>
  <c r="BW68" i="12"/>
  <c r="BY68" i="12"/>
  <c r="CA68" i="12" s="1"/>
  <c r="M74" i="13"/>
  <c r="O70" i="13"/>
  <c r="BY30" i="13"/>
  <c r="CA30" i="13" s="1"/>
  <c r="BW30" i="13"/>
  <c r="BW16" i="13"/>
  <c r="BY16" i="13"/>
  <c r="CA16" i="13" s="1"/>
  <c r="BW38" i="13"/>
  <c r="BY38" i="13"/>
  <c r="CA38" i="13" s="1"/>
  <c r="BY66" i="13"/>
  <c r="CA66" i="13" s="1"/>
  <c r="BW66" i="13"/>
  <c r="BU13" i="14"/>
  <c r="BU23" i="14" s="1"/>
  <c r="BY7" i="14"/>
  <c r="BW7" i="14"/>
  <c r="I83" i="13"/>
  <c r="I85" i="13" s="1"/>
  <c r="K85" i="13" s="1"/>
  <c r="K74" i="13"/>
  <c r="K83" i="13" s="1"/>
  <c r="AW83" i="13"/>
  <c r="AW85" i="13" s="1"/>
  <c r="AY85" i="13" s="1"/>
  <c r="AY74" i="13"/>
  <c r="AY83" i="13" s="1"/>
  <c r="BW12" i="14"/>
  <c r="BY12" i="14"/>
  <c r="CA12" i="14" s="1"/>
  <c r="BX70" i="14"/>
  <c r="BX74" i="14" s="1"/>
  <c r="BX83" i="14" s="1"/>
  <c r="BX78" i="14"/>
  <c r="Q74" i="14"/>
  <c r="S70" i="14"/>
  <c r="AG78" i="14"/>
  <c r="AI78" i="14" s="1"/>
  <c r="AI69" i="14"/>
  <c r="AG70" i="14"/>
  <c r="AH78" i="14"/>
  <c r="AH70" i="14"/>
  <c r="AH74" i="14" s="1"/>
  <c r="AH83" i="14" s="1"/>
  <c r="AH85" i="14" s="1"/>
  <c r="BY47" i="14"/>
  <c r="CA47" i="14" s="1"/>
  <c r="BW47" i="14"/>
  <c r="BY56" i="14"/>
  <c r="CA56" i="14" s="1"/>
  <c r="BW56" i="14"/>
  <c r="BW17" i="13"/>
  <c r="BY28" i="13"/>
  <c r="CA28" i="13" s="1"/>
  <c r="BW28" i="13"/>
  <c r="AK75" i="14"/>
  <c r="AM27" i="14"/>
  <c r="BY40" i="14"/>
  <c r="CA40" i="14" s="1"/>
  <c r="BW40" i="14"/>
  <c r="BW60" i="14"/>
  <c r="BY60" i="14"/>
  <c r="CA60" i="14" s="1"/>
  <c r="CA49" i="13"/>
  <c r="BW60" i="13"/>
  <c r="AI81" i="12"/>
  <c r="BC74" i="12"/>
  <c r="BC83" i="12" s="1"/>
  <c r="BA83" i="12"/>
  <c r="BA85" i="12" s="1"/>
  <c r="BC85" i="12" s="1"/>
  <c r="BY31" i="12"/>
  <c r="CA31" i="12" s="1"/>
  <c r="BW31" i="12"/>
  <c r="AM13" i="13"/>
  <c r="BV13" i="12"/>
  <c r="BV23" i="12" s="1"/>
  <c r="BV80" i="12" s="1"/>
  <c r="BZ7" i="12"/>
  <c r="BZ13" i="12" s="1"/>
  <c r="BZ23" i="12" s="1"/>
  <c r="BZ80" i="12" s="1"/>
  <c r="AW79" i="12"/>
  <c r="AY79" i="12" s="1"/>
  <c r="AY24" i="12"/>
  <c r="AJ83" i="12"/>
  <c r="BM77" i="13"/>
  <c r="BO77" i="13" s="1"/>
  <c r="BO75" i="13"/>
  <c r="BN78" i="14"/>
  <c r="BN70" i="14"/>
  <c r="BN74" i="14" s="1"/>
  <c r="BN83" i="14" s="1"/>
  <c r="BN85" i="14" s="1"/>
  <c r="BW44" i="13"/>
  <c r="BY44" i="13"/>
  <c r="CA44" i="13" s="1"/>
  <c r="AS83" i="13"/>
  <c r="AS85" i="13" s="1"/>
  <c r="AU85" i="13" s="1"/>
  <c r="AU74" i="13"/>
  <c r="AU83" i="13" s="1"/>
  <c r="AU84" i="13" s="1"/>
  <c r="BY72" i="13"/>
  <c r="CA72" i="13" s="1"/>
  <c r="BW72" i="13"/>
  <c r="BW9" i="14"/>
  <c r="BY9" i="14"/>
  <c r="CA9" i="14" s="1"/>
  <c r="BW17" i="14"/>
  <c r="BY17" i="14"/>
  <c r="CA17" i="14" s="1"/>
  <c r="BM77" i="14"/>
  <c r="BO77" i="14" s="1"/>
  <c r="BO75" i="14"/>
  <c r="M79" i="14"/>
  <c r="O79" i="14" s="1"/>
  <c r="O24" i="14"/>
  <c r="Y74" i="14"/>
  <c r="AA70" i="14"/>
  <c r="BP83" i="14"/>
  <c r="BY44" i="14"/>
  <c r="CA44" i="14" s="1"/>
  <c r="BW44" i="14"/>
  <c r="BW59" i="14"/>
  <c r="BY59" i="14"/>
  <c r="CA59" i="14" s="1"/>
  <c r="BW61" i="14"/>
  <c r="BY61" i="14"/>
  <c r="CA61" i="14" s="1"/>
  <c r="AH70" i="12"/>
  <c r="AH74" i="12" s="1"/>
  <c r="AH83" i="12" s="1"/>
  <c r="AH85" i="12" s="1"/>
  <c r="AH78" i="12"/>
  <c r="BY8" i="12"/>
  <c r="CA8" i="12" s="1"/>
  <c r="BW8" i="12"/>
  <c r="BY12" i="12"/>
  <c r="CA12" i="12" s="1"/>
  <c r="BW12" i="12"/>
  <c r="AM43" i="12"/>
  <c r="BM78" i="13"/>
  <c r="BM70" i="13"/>
  <c r="BO69" i="13"/>
  <c r="BQ69" i="12"/>
  <c r="BS25" i="12"/>
  <c r="BV22" i="13"/>
  <c r="BV24" i="13" s="1"/>
  <c r="BV79" i="13" s="1"/>
  <c r="BZ14" i="13"/>
  <c r="BZ22" i="13" s="1"/>
  <c r="BZ24" i="13" s="1"/>
  <c r="BZ79" i="13" s="1"/>
  <c r="BV22" i="12"/>
  <c r="BV24" i="12" s="1"/>
  <c r="BV79" i="12" s="1"/>
  <c r="BZ14" i="12"/>
  <c r="BZ22" i="12" s="1"/>
  <c r="BZ24" i="12" s="1"/>
  <c r="BZ79" i="12" s="1"/>
  <c r="AC83" i="13"/>
  <c r="AC85" i="13" s="1"/>
  <c r="AE85" i="13" s="1"/>
  <c r="AE74" i="13"/>
  <c r="AE83" i="13" s="1"/>
  <c r="BW47" i="13"/>
  <c r="BW26" i="14"/>
  <c r="BY26" i="14"/>
  <c r="CA26" i="14" s="1"/>
  <c r="BE79" i="14"/>
  <c r="BG79" i="14" s="1"/>
  <c r="BG24" i="14"/>
  <c r="BV75" i="14"/>
  <c r="BV77" i="14" s="1"/>
  <c r="BZ27" i="14"/>
  <c r="BZ75" i="14" s="1"/>
  <c r="BZ77" i="14" s="1"/>
  <c r="CA64" i="14"/>
  <c r="BN78" i="12"/>
  <c r="BN70" i="12"/>
  <c r="BN74" i="12" s="1"/>
  <c r="BY53" i="12"/>
  <c r="CA53" i="12" s="1"/>
  <c r="BW53" i="12"/>
  <c r="AG80" i="12"/>
  <c r="AI80" i="12" s="1"/>
  <c r="AI23" i="12"/>
  <c r="AK69" i="12"/>
  <c r="AM25" i="12"/>
  <c r="BY32" i="12"/>
  <c r="CA32" i="12" s="1"/>
  <c r="BW32" i="12"/>
  <c r="BW11" i="13"/>
  <c r="BY11" i="13"/>
  <c r="CA11" i="13" s="1"/>
  <c r="BW63" i="12"/>
  <c r="BY63" i="12"/>
  <c r="CA63" i="12" s="1"/>
  <c r="AU74" i="12"/>
  <c r="AU83" i="12" s="1"/>
  <c r="AU84" i="12" s="1"/>
  <c r="AS83" i="12"/>
  <c r="AS85" i="12" s="1"/>
  <c r="AU85" i="12" s="1"/>
  <c r="BT78" i="12"/>
  <c r="BT70" i="12"/>
  <c r="BT74" i="12" s="1"/>
  <c r="AM71" i="12"/>
  <c r="BM24" i="12"/>
  <c r="BO22" i="12"/>
  <c r="BW56" i="12"/>
  <c r="BY56" i="12"/>
  <c r="CA56" i="12" s="1"/>
  <c r="BZ71" i="12"/>
  <c r="BZ73" i="12" s="1"/>
  <c r="BZ81" i="12" s="1"/>
  <c r="BV73" i="12"/>
  <c r="BV81" i="12" s="1"/>
  <c r="BU69" i="13"/>
  <c r="BY25" i="13"/>
  <c r="BW25" i="13"/>
  <c r="BG78" i="13"/>
  <c r="BW34" i="13"/>
  <c r="BY34" i="13"/>
  <c r="CA34" i="13" s="1"/>
  <c r="AM18" i="13"/>
  <c r="AL69" i="13"/>
  <c r="BR78" i="13"/>
  <c r="BR70" i="13"/>
  <c r="BR74" i="13" s="1"/>
  <c r="BR83" i="13" s="1"/>
  <c r="BR85" i="13" s="1"/>
  <c r="BO22" i="14"/>
  <c r="BM24" i="14"/>
  <c r="BY37" i="14"/>
  <c r="CA37" i="14" s="1"/>
  <c r="BW37" i="14"/>
  <c r="BZ71" i="14"/>
  <c r="BZ73" i="14" s="1"/>
  <c r="BZ81" i="14" s="1"/>
  <c r="BV73" i="14"/>
  <c r="BV81" i="14" s="1"/>
  <c r="BY21" i="12"/>
  <c r="CA21" i="12" s="1"/>
  <c r="BW21" i="12"/>
  <c r="AI75" i="12"/>
  <c r="AG77" i="12"/>
  <c r="AI77" i="12" s="1"/>
  <c r="AO79" i="13"/>
  <c r="AQ79" i="13" s="1"/>
  <c r="AQ24" i="13"/>
  <c r="AM26" i="13"/>
  <c r="BF83" i="13"/>
  <c r="BF85" i="13" s="1"/>
  <c r="BW19" i="13"/>
  <c r="BY19" i="13"/>
  <c r="CA19" i="13" s="1"/>
  <c r="BW41" i="13"/>
  <c r="BY41" i="13"/>
  <c r="CA41" i="13" s="1"/>
  <c r="BW55" i="13"/>
  <c r="BV73" i="13"/>
  <c r="BV81" i="13" s="1"/>
  <c r="BZ71" i="13"/>
  <c r="BZ73" i="13" s="1"/>
  <c r="BZ81" i="13" s="1"/>
  <c r="BW19" i="14"/>
  <c r="BY19" i="14"/>
  <c r="CA19" i="14" s="1"/>
  <c r="M83" i="14"/>
  <c r="M85" i="14" s="1"/>
  <c r="O85" i="14" s="1"/>
  <c r="O74" i="14"/>
  <c r="O83" i="14" s="1"/>
  <c r="BY9" i="12"/>
  <c r="CA9" i="12" s="1"/>
  <c r="BW9" i="12"/>
  <c r="AG24" i="12"/>
  <c r="AI22" i="12"/>
  <c r="AM42" i="12"/>
  <c r="BY50" i="12"/>
  <c r="CA50" i="12" s="1"/>
  <c r="BW50" i="12"/>
  <c r="BA74" i="13"/>
  <c r="BC70" i="13"/>
  <c r="K74" i="12"/>
  <c r="K83" i="12" s="1"/>
  <c r="I83" i="12"/>
  <c r="I85" i="12" s="1"/>
  <c r="K85" i="12" s="1"/>
  <c r="BW82" i="12"/>
  <c r="BY82" i="12"/>
  <c r="CA82" i="12" s="1"/>
  <c r="BY73" i="12"/>
  <c r="BW8" i="13"/>
  <c r="AM16" i="13"/>
  <c r="AM38" i="13"/>
  <c r="BW46" i="13"/>
  <c r="BY46" i="13"/>
  <c r="CA46" i="13" s="1"/>
  <c r="BW20" i="13"/>
  <c r="BY20" i="13"/>
  <c r="CA20" i="13" s="1"/>
  <c r="AK13" i="14"/>
  <c r="AK23" i="14" s="1"/>
  <c r="AM7" i="14"/>
  <c r="BU73" i="13"/>
  <c r="BY71" i="13"/>
  <c r="BW71" i="13"/>
  <c r="BW8" i="14"/>
  <c r="BY8" i="14"/>
  <c r="CA8" i="14" s="1"/>
  <c r="BY28" i="14"/>
  <c r="CA28" i="14" s="1"/>
  <c r="BW28" i="14"/>
  <c r="BT78" i="14"/>
  <c r="BT70" i="14"/>
  <c r="BT74" i="14" s="1"/>
  <c r="BT83" i="14" s="1"/>
  <c r="BM78" i="14"/>
  <c r="BO78" i="14" s="1"/>
  <c r="BO69" i="14"/>
  <c r="BM70" i="14"/>
  <c r="BY42" i="14"/>
  <c r="CA42" i="14" s="1"/>
  <c r="BW42" i="14"/>
  <c r="BW10" i="14"/>
  <c r="BY10" i="14"/>
  <c r="CA10" i="14" s="1"/>
  <c r="BW20" i="14"/>
  <c r="BY20" i="14"/>
  <c r="CA20" i="14" s="1"/>
  <c r="AK69" i="14"/>
  <c r="AM25" i="14"/>
  <c r="BY32" i="14"/>
  <c r="CA32" i="14" s="1"/>
  <c r="BW32" i="14"/>
  <c r="BY54" i="14"/>
  <c r="CA54" i="14" s="1"/>
  <c r="BW54" i="14"/>
  <c r="AY74" i="12"/>
  <c r="AY83" i="12" s="1"/>
  <c r="AY84" i="12" s="1"/>
  <c r="AW83" i="12"/>
  <c r="AW85" i="12" s="1"/>
  <c r="AY85" i="12" s="1"/>
  <c r="AM28" i="13"/>
  <c r="BW36" i="13"/>
  <c r="BY36" i="13"/>
  <c r="CA36" i="13" s="1"/>
  <c r="CA43" i="13"/>
  <c r="AF83" i="14"/>
  <c r="BY41" i="14"/>
  <c r="CA41" i="14" s="1"/>
  <c r="BW41" i="14"/>
  <c r="AG77" i="14"/>
  <c r="AI77" i="14" s="1"/>
  <c r="AI75" i="14"/>
  <c r="AM72" i="14"/>
  <c r="BW59" i="12"/>
  <c r="BW49" i="13"/>
  <c r="CA60" i="13"/>
  <c r="AI73" i="12"/>
  <c r="BW55" i="12"/>
  <c r="BY55" i="12"/>
  <c r="CA55" i="12" s="1"/>
  <c r="BY45" i="12"/>
  <c r="CA45" i="12" s="1"/>
  <c r="BW45" i="12"/>
  <c r="BM24" i="13"/>
  <c r="BO22" i="13"/>
  <c r="BW66" i="12"/>
  <c r="BY66" i="12"/>
  <c r="CA66" i="12" s="1"/>
  <c r="BY32" i="13"/>
  <c r="CA32" i="13" s="1"/>
  <c r="BW32" i="13"/>
  <c r="BK74" i="13"/>
  <c r="BK83" i="13" s="1"/>
  <c r="BK84" i="13" s="1"/>
  <c r="BI83" i="13"/>
  <c r="BI85" i="13" s="1"/>
  <c r="BY29" i="14"/>
  <c r="CA29" i="14" s="1"/>
  <c r="BW29" i="14"/>
  <c r="BY35" i="14"/>
  <c r="CA35" i="14" s="1"/>
  <c r="BW35" i="14"/>
  <c r="BY51" i="14"/>
  <c r="CA51" i="14" s="1"/>
  <c r="BW51" i="14"/>
  <c r="BW66" i="14"/>
  <c r="BY66" i="14"/>
  <c r="CA66" i="14" s="1"/>
  <c r="BT78" i="13"/>
  <c r="BT70" i="13"/>
  <c r="BT74" i="13" s="1"/>
  <c r="BY36" i="12"/>
  <c r="CA36" i="12" s="1"/>
  <c r="BW36" i="12"/>
  <c r="BE74" i="13"/>
  <c r="BG70" i="13"/>
  <c r="BY19" i="12"/>
  <c r="CA19" i="12" s="1"/>
  <c r="BW19" i="12"/>
  <c r="AK80" i="13"/>
  <c r="AM80" i="13" s="1"/>
  <c r="AM23" i="13"/>
  <c r="BS14" i="13"/>
  <c r="BQ22" i="13"/>
  <c r="BJ79" i="13"/>
  <c r="BK79" i="13" s="1"/>
  <c r="BK24" i="13"/>
  <c r="BQ75" i="12"/>
  <c r="BS27" i="12"/>
  <c r="BM80" i="12"/>
  <c r="BO80" i="12" s="1"/>
  <c r="BO23" i="12"/>
  <c r="S70" i="12"/>
  <c r="Q74" i="12"/>
  <c r="AM29" i="13"/>
  <c r="BW52" i="13"/>
  <c r="BY52" i="13"/>
  <c r="CA52" i="13" s="1"/>
  <c r="AM21" i="13"/>
  <c r="U83" i="13"/>
  <c r="U85" i="13" s="1"/>
  <c r="W85" i="13" s="1"/>
  <c r="W74" i="13"/>
  <c r="W83" i="13" s="1"/>
  <c r="BJ83" i="13"/>
  <c r="BJ85" i="13" s="1"/>
  <c r="AM64" i="13"/>
  <c r="AO79" i="14"/>
  <c r="AQ79" i="14" s="1"/>
  <c r="AQ24" i="14"/>
  <c r="BE74" i="14"/>
  <c r="BG70" i="14"/>
  <c r="BW65" i="14"/>
  <c r="BY65" i="14"/>
  <c r="CA65" i="14" s="1"/>
  <c r="BQ73" i="13"/>
  <c r="BS71" i="13"/>
  <c r="AU74" i="14"/>
  <c r="BY48" i="14"/>
  <c r="CA48" i="14" s="1"/>
  <c r="BW48" i="14"/>
  <c r="BQ73" i="14"/>
  <c r="BS71" i="14"/>
  <c r="BU73" i="14"/>
  <c r="BW71" i="14"/>
  <c r="BY71" i="14"/>
  <c r="BY55" i="14"/>
  <c r="CA55" i="14" s="1"/>
  <c r="BW55" i="14"/>
  <c r="AL69" i="12"/>
  <c r="BY37" i="12"/>
  <c r="CA37" i="12" s="1"/>
  <c r="BW37" i="12"/>
  <c r="BY51" i="12"/>
  <c r="CA51" i="12" s="1"/>
  <c r="BW51" i="12"/>
  <c r="BO69" i="12"/>
  <c r="BM78" i="12"/>
  <c r="BO78" i="12" s="1"/>
  <c r="BM70" i="12"/>
  <c r="BW72" i="12"/>
  <c r="BY72" i="12"/>
  <c r="CA72" i="12" s="1"/>
  <c r="BS7" i="13"/>
  <c r="BS13" i="13" s="1"/>
  <c r="BQ13" i="13"/>
  <c r="BQ23" i="13" s="1"/>
  <c r="BW48" i="13"/>
  <c r="BY48" i="13"/>
  <c r="CA48" i="13" s="1"/>
  <c r="BY62" i="13"/>
  <c r="CA62" i="13" s="1"/>
  <c r="BW62" i="13"/>
  <c r="AC74" i="14"/>
  <c r="AE70" i="14"/>
  <c r="BW64" i="14"/>
  <c r="AK13" i="12"/>
  <c r="AK23" i="12" s="1"/>
  <c r="AM7" i="12"/>
  <c r="AM13" i="12" s="1"/>
  <c r="BY20" i="12"/>
  <c r="CA20" i="12" s="1"/>
  <c r="BW20" i="12"/>
  <c r="BU69" i="12"/>
  <c r="BY25" i="12"/>
  <c r="BW25" i="12"/>
  <c r="BY28" i="12"/>
  <c r="CA28" i="12" s="1"/>
  <c r="BW28" i="12"/>
  <c r="AM44" i="12"/>
  <c r="Q79" i="13"/>
  <c r="S79" i="13" s="1"/>
  <c r="S24" i="13"/>
  <c r="BZ7" i="13"/>
  <c r="BZ13" i="13" s="1"/>
  <c r="BZ23" i="13" s="1"/>
  <c r="BZ80" i="13" s="1"/>
  <c r="BV13" i="13"/>
  <c r="BV23" i="13" s="1"/>
  <c r="BV80" i="13" s="1"/>
  <c r="AK73" i="12"/>
  <c r="BU75" i="13"/>
  <c r="BY27" i="13"/>
  <c r="BW27" i="13"/>
  <c r="BW54" i="12"/>
  <c r="BY54" i="12"/>
  <c r="CA54" i="12" s="1"/>
  <c r="BW64" i="12"/>
  <c r="BY64" i="12"/>
  <c r="CA64" i="12" s="1"/>
  <c r="BW10" i="13"/>
  <c r="BY10" i="13"/>
  <c r="CA10" i="13" s="1"/>
  <c r="AK69" i="13"/>
  <c r="AM25" i="13"/>
  <c r="AM34" i="13"/>
  <c r="BW42" i="13"/>
  <c r="BY42" i="13"/>
  <c r="CA42" i="13" s="1"/>
  <c r="BW18" i="13"/>
  <c r="BY18" i="13"/>
  <c r="CA18" i="13" s="1"/>
  <c r="AH78" i="13"/>
  <c r="AH70" i="13"/>
  <c r="AH74" i="13" s="1"/>
  <c r="AH83" i="13" s="1"/>
  <c r="AH85" i="13" s="1"/>
  <c r="BN78" i="13"/>
  <c r="BN70" i="13"/>
  <c r="BN74" i="13" s="1"/>
  <c r="BN83" i="13" s="1"/>
  <c r="BN85" i="13" s="1"/>
  <c r="AM59" i="13"/>
  <c r="BQ13" i="14"/>
  <c r="BQ23" i="14" s="1"/>
  <c r="BS7" i="14"/>
  <c r="BS13" i="14" s="1"/>
  <c r="AL13" i="14"/>
  <c r="AL23" i="14" s="1"/>
  <c r="AL80" i="14" s="1"/>
  <c r="BW45" i="14"/>
  <c r="BY45" i="14"/>
  <c r="CA45" i="14" s="1"/>
  <c r="BA83" i="14"/>
  <c r="BA85" i="14" s="1"/>
  <c r="BC85" i="14" s="1"/>
  <c r="BC74" i="14"/>
  <c r="BC83" i="14" s="1"/>
  <c r="BC84" i="14" s="1"/>
  <c r="AK75" i="12"/>
  <c r="AM27" i="12"/>
  <c r="BY47" i="12"/>
  <c r="CA47" i="12" s="1"/>
  <c r="BW47" i="12"/>
  <c r="BW15" i="13"/>
  <c r="BY15" i="13"/>
  <c r="CA15" i="13" s="1"/>
  <c r="BW14" i="13"/>
  <c r="BU22" i="13"/>
  <c r="BY14" i="13"/>
  <c r="CA14" i="14"/>
  <c r="AS79" i="14"/>
  <c r="AU79" i="14" s="1"/>
  <c r="AU24" i="14"/>
  <c r="AK22" i="12"/>
  <c r="AM14" i="12"/>
  <c r="BY38" i="12"/>
  <c r="CA38" i="12" s="1"/>
  <c r="BW38" i="12"/>
  <c r="BY46" i="12"/>
  <c r="CA46" i="12" s="1"/>
  <c r="BW46" i="12"/>
  <c r="BE79" i="13"/>
  <c r="BG79" i="13" s="1"/>
  <c r="BG24" i="13"/>
  <c r="BU73" i="12"/>
  <c r="Y79" i="12"/>
  <c r="AA79" i="12" s="1"/>
  <c r="AA24" i="12"/>
  <c r="AQ74" i="12"/>
  <c r="AQ83" i="12" s="1"/>
  <c r="AO83" i="12"/>
  <c r="AO85" i="12" s="1"/>
  <c r="AQ85" i="12" s="1"/>
  <c r="AM30" i="13"/>
  <c r="AM46" i="13"/>
  <c r="BW54" i="13"/>
  <c r="BY54" i="13"/>
  <c r="CA54" i="13" s="1"/>
  <c r="BY67" i="13"/>
  <c r="CA67" i="13" s="1"/>
  <c r="BW67" i="13"/>
  <c r="BY63" i="13"/>
  <c r="CA63" i="13" s="1"/>
  <c r="BW63" i="13"/>
  <c r="AM66" i="13"/>
  <c r="AG80" i="14"/>
  <c r="AI80" i="14" s="1"/>
  <c r="AI23" i="14"/>
  <c r="Y83" i="13"/>
  <c r="Y85" i="13" s="1"/>
  <c r="AA85" i="13" s="1"/>
  <c r="AA74" i="13"/>
  <c r="AA83" i="13" s="1"/>
  <c r="AG81" i="13"/>
  <c r="AI81" i="13" s="1"/>
  <c r="AI73" i="13"/>
  <c r="BS18" i="14"/>
  <c r="BW15" i="14"/>
  <c r="BY15" i="14"/>
  <c r="CA15" i="14" s="1"/>
  <c r="AM10" i="14"/>
  <c r="BW16" i="14"/>
  <c r="BY16" i="14"/>
  <c r="CA16" i="14" s="1"/>
  <c r="BY34" i="14"/>
  <c r="CA34" i="14" s="1"/>
  <c r="BW34" i="14"/>
  <c r="U83" i="14"/>
  <c r="U85" i="14" s="1"/>
  <c r="W85" i="14" s="1"/>
  <c r="W74" i="14"/>
  <c r="W83" i="14" s="1"/>
  <c r="BV69" i="14"/>
  <c r="BZ25" i="14"/>
  <c r="BZ69" i="14" s="1"/>
  <c r="BY52" i="14"/>
  <c r="CA52" i="14" s="1"/>
  <c r="BW52" i="14"/>
  <c r="AM36" i="13"/>
  <c r="BW56" i="13"/>
  <c r="BY56" i="13"/>
  <c r="CA56" i="13" s="1"/>
  <c r="BW43" i="13"/>
  <c r="BY33" i="13"/>
  <c r="CA33" i="13" s="1"/>
  <c r="BW33" i="13"/>
  <c r="CA67" i="12"/>
  <c r="CA12" i="13"/>
  <c r="CA45" i="13"/>
  <c r="BW57" i="13"/>
  <c r="CA57" i="12"/>
  <c r="AJ83" i="13"/>
  <c r="AJ83" i="14"/>
  <c r="BY35" i="12"/>
  <c r="CA35" i="12" s="1"/>
  <c r="BW35" i="12"/>
  <c r="BW9" i="13"/>
  <c r="BY9" i="13"/>
  <c r="CA9" i="13" s="1"/>
  <c r="BR78" i="14"/>
  <c r="BR70" i="14"/>
  <c r="BR74" i="14" s="1"/>
  <c r="BR83" i="14" s="1"/>
  <c r="BR85" i="14" s="1"/>
  <c r="AM22" i="14"/>
  <c r="AK24" i="14"/>
  <c r="BW82" i="13"/>
  <c r="BY82" i="13"/>
  <c r="CA82" i="13" s="1"/>
  <c r="BM81" i="14"/>
  <c r="BO81" i="14" s="1"/>
  <c r="BO73" i="14"/>
  <c r="BW7" i="13"/>
  <c r="BU13" i="13"/>
  <c r="BU23" i="13" s="1"/>
  <c r="BY7" i="13"/>
  <c r="BY44" i="12"/>
  <c r="CA44" i="12" s="1"/>
  <c r="BW44" i="12"/>
  <c r="AO74" i="13"/>
  <c r="AQ70" i="13"/>
  <c r="BR70" i="12"/>
  <c r="BR74" i="12" s="1"/>
  <c r="BR83" i="12" s="1"/>
  <c r="BR85" i="12" s="1"/>
  <c r="BR78" i="12"/>
  <c r="BY15" i="12"/>
  <c r="CA15" i="12" s="1"/>
  <c r="BW15" i="12"/>
  <c r="AE74" i="12"/>
  <c r="AE83" i="12" s="1"/>
  <c r="AE84" i="12" s="1"/>
  <c r="AC83" i="12"/>
  <c r="AC85" i="12" s="1"/>
  <c r="AE85" i="12" s="1"/>
  <c r="BY39" i="12"/>
  <c r="CA39" i="12" s="1"/>
  <c r="BW39" i="12"/>
  <c r="BY49" i="12"/>
  <c r="CA49" i="12" s="1"/>
  <c r="BW49" i="12"/>
  <c r="BO75" i="12"/>
  <c r="BM77" i="12"/>
  <c r="BO77" i="12" s="1"/>
  <c r="BQ13" i="12"/>
  <c r="BQ23" i="12" s="1"/>
  <c r="BS7" i="12"/>
  <c r="BS13" i="12" s="1"/>
  <c r="BW58" i="12"/>
  <c r="BY58" i="12"/>
  <c r="CA58" i="12" s="1"/>
  <c r="BQ75" i="13"/>
  <c r="BS27" i="13"/>
  <c r="BW21" i="13"/>
  <c r="BY21" i="13"/>
  <c r="CA21" i="13" s="1"/>
  <c r="AM72" i="13"/>
  <c r="BQ75" i="14"/>
  <c r="BS27" i="14"/>
  <c r="BO73" i="13"/>
  <c r="BM81" i="13"/>
  <c r="BO81" i="13" s="1"/>
  <c r="J83" i="14"/>
  <c r="J85" i="14" s="1"/>
  <c r="BY43" i="14"/>
  <c r="CA43" i="14" s="1"/>
  <c r="BW43" i="14"/>
  <c r="BW67" i="14"/>
  <c r="BY67" i="14"/>
  <c r="CA67" i="14" s="1"/>
  <c r="AG81" i="14"/>
  <c r="AI81" i="14" s="1"/>
  <c r="AI73" i="14"/>
  <c r="BY38" i="14"/>
  <c r="CA38" i="14" s="1"/>
  <c r="BW38" i="14"/>
  <c r="BY46" i="14"/>
  <c r="CA46" i="14" s="1"/>
  <c r="BW46" i="14"/>
  <c r="BY53" i="14"/>
  <c r="CA53" i="14" s="1"/>
  <c r="BW53" i="14"/>
  <c r="BZ25" i="12"/>
  <c r="BZ69" i="12" s="1"/>
  <c r="BV69" i="12"/>
  <c r="BY17" i="12"/>
  <c r="CA17" i="12" s="1"/>
  <c r="BW17" i="12"/>
  <c r="BY33" i="12"/>
  <c r="CA33" i="12" s="1"/>
  <c r="BW33" i="12"/>
  <c r="BY43" i="12"/>
  <c r="CA43" i="12" s="1"/>
  <c r="BW43" i="12"/>
  <c r="BQ69" i="13"/>
  <c r="BS25" i="13"/>
  <c r="AL22" i="13"/>
  <c r="AL24" i="13" s="1"/>
  <c r="AL79" i="13" s="1"/>
  <c r="BW62" i="12"/>
  <c r="BY62" i="12"/>
  <c r="CA62" i="12" s="1"/>
  <c r="BM80" i="13"/>
  <c r="BO80" i="13" s="1"/>
  <c r="BO23" i="13"/>
  <c r="BY58" i="13"/>
  <c r="CA58" i="13" s="1"/>
  <c r="BW58" i="13"/>
  <c r="BW40" i="13"/>
  <c r="BY40" i="13"/>
  <c r="CA40" i="13" s="1"/>
  <c r="AM48" i="13"/>
  <c r="BX78" i="13"/>
  <c r="BX70" i="13"/>
  <c r="BX74" i="13" s="1"/>
  <c r="BY33" i="14"/>
  <c r="CA33" i="14" s="1"/>
  <c r="BW33" i="14"/>
  <c r="BY39" i="14"/>
  <c r="CA39" i="14" s="1"/>
  <c r="BW39" i="14"/>
  <c r="AA74" i="12"/>
  <c r="AA83" i="12" s="1"/>
  <c r="BU13" i="12"/>
  <c r="BU23" i="12" s="1"/>
  <c r="BY7" i="12"/>
  <c r="BW7" i="12"/>
  <c r="BY11" i="12"/>
  <c r="CA11" i="12" s="1"/>
  <c r="BW11" i="12"/>
  <c r="BY16" i="12"/>
  <c r="CA16" i="12" s="1"/>
  <c r="BW16" i="12"/>
  <c r="O74" i="12"/>
  <c r="O83" i="12" s="1"/>
  <c r="M83" i="12"/>
  <c r="M85" i="12" s="1"/>
  <c r="O85" i="12" s="1"/>
  <c r="BY26" i="12"/>
  <c r="CA26" i="12" s="1"/>
  <c r="BW26" i="12"/>
  <c r="BY40" i="12"/>
  <c r="CA40" i="12" s="1"/>
  <c r="BW40" i="12"/>
  <c r="BY48" i="12"/>
  <c r="CA48" i="12" s="1"/>
  <c r="BW48" i="12"/>
  <c r="BK74" i="12"/>
  <c r="BK83" i="12" s="1"/>
  <c r="BI83" i="12"/>
  <c r="BI85" i="12" s="1"/>
  <c r="BK85" i="12" s="1"/>
  <c r="BS71" i="12"/>
  <c r="BQ73" i="12"/>
  <c r="AK75" i="13"/>
  <c r="AM27" i="13"/>
  <c r="AG78" i="13"/>
  <c r="AI78" i="13" s="1"/>
  <c r="AG70" i="13"/>
  <c r="AI69" i="13"/>
  <c r="AM42" i="13"/>
  <c r="BW50" i="13"/>
  <c r="BY50" i="13"/>
  <c r="CA50" i="13" s="1"/>
  <c r="BY61" i="13"/>
  <c r="CA61" i="13" s="1"/>
  <c r="BW61" i="13"/>
  <c r="AF83" i="13"/>
  <c r="AI22" i="14"/>
  <c r="AG24" i="14"/>
  <c r="BY68" i="13"/>
  <c r="CA68" i="13" s="1"/>
  <c r="BW68" i="13"/>
  <c r="BO13" i="14"/>
  <c r="BW18" i="14"/>
  <c r="BY18" i="14"/>
  <c r="CA18" i="14" s="1"/>
  <c r="BW11" i="14"/>
  <c r="BY11" i="14"/>
  <c r="CA11" i="14" s="1"/>
  <c r="BY30" i="14"/>
  <c r="CA30" i="14" s="1"/>
  <c r="BW30" i="14"/>
  <c r="K70" i="14"/>
  <c r="BY57" i="14"/>
  <c r="CA57" i="14" s="1"/>
  <c r="BW57" i="14"/>
  <c r="AM47" i="12"/>
  <c r="BW31" i="13"/>
  <c r="AG24" i="13"/>
  <c r="AI22" i="13"/>
  <c r="BU22" i="14"/>
  <c r="AL73" i="13"/>
  <c r="AL81" i="13" s="1"/>
  <c r="BV22" i="14"/>
  <c r="BV24" i="14" s="1"/>
  <c r="BV79" i="14" s="1"/>
  <c r="BZ14" i="14"/>
  <c r="BZ22" i="14" s="1"/>
  <c r="BZ24" i="14" s="1"/>
  <c r="BZ79" i="14" s="1"/>
  <c r="BY34" i="12"/>
  <c r="CA34" i="12" s="1"/>
  <c r="BW34" i="12"/>
  <c r="AM50" i="12"/>
  <c r="BP83" i="12"/>
  <c r="BW71" i="12"/>
  <c r="W74" i="12"/>
  <c r="W83" i="12" s="1"/>
  <c r="U83" i="12"/>
  <c r="U85" i="12" s="1"/>
  <c r="W85" i="12" s="1"/>
  <c r="BW60" i="12"/>
  <c r="BY60" i="12"/>
  <c r="CA60" i="12" s="1"/>
  <c r="AM54" i="13"/>
  <c r="AI13" i="14"/>
  <c r="K70" i="13"/>
  <c r="AK73" i="13"/>
  <c r="AM71" i="13"/>
  <c r="AM8" i="14"/>
  <c r="BQ69" i="14"/>
  <c r="BS25" i="14"/>
  <c r="BI79" i="14"/>
  <c r="BK79" i="14" s="1"/>
  <c r="BK24" i="14"/>
  <c r="BI74" i="14"/>
  <c r="BK70" i="14"/>
  <c r="BU69" i="14"/>
  <c r="BW25" i="14"/>
  <c r="BY25" i="14"/>
  <c r="AL78" i="14"/>
  <c r="AL70" i="14"/>
  <c r="AL74" i="14" s="1"/>
  <c r="BY36" i="14"/>
  <c r="CA36" i="14" s="1"/>
  <c r="BW36" i="14"/>
  <c r="BY50" i="14"/>
  <c r="CA50" i="14" s="1"/>
  <c r="BW50" i="14"/>
  <c r="BY58" i="14"/>
  <c r="CA58" i="14" s="1"/>
  <c r="BW58" i="14"/>
  <c r="BW68" i="14"/>
  <c r="BY68" i="14"/>
  <c r="CA68" i="14" s="1"/>
  <c r="CA17" i="13"/>
  <c r="AM56" i="13"/>
  <c r="CA39" i="13"/>
  <c r="BW53" i="13"/>
  <c r="BY53" i="13"/>
  <c r="CA53" i="13" s="1"/>
  <c r="BU75" i="14"/>
  <c r="BW27" i="14"/>
  <c r="BY27" i="14"/>
  <c r="BY49" i="14"/>
  <c r="CA49" i="14" s="1"/>
  <c r="BW49" i="14"/>
  <c r="BW72" i="14"/>
  <c r="BY72" i="14"/>
  <c r="CA72" i="14" s="1"/>
  <c r="BW67" i="12"/>
  <c r="BW12" i="13"/>
  <c r="BW45" i="13"/>
  <c r="CA57" i="13"/>
  <c r="BW57" i="12"/>
  <c r="AE83" i="9"/>
  <c r="AE73" i="9"/>
  <c r="AE82" i="9"/>
  <c r="AE63" i="9"/>
  <c r="AE78" i="9"/>
  <c r="R85" i="9"/>
  <c r="Q85" i="9" s="1"/>
  <c r="AB69" i="9"/>
  <c r="AE19" i="9"/>
  <c r="AE69" i="9" s="1"/>
  <c r="R90" i="9"/>
  <c r="R89" i="9"/>
  <c r="Q60" i="9"/>
  <c r="T89" i="9"/>
  <c r="T90" i="9"/>
  <c r="T85" i="9"/>
  <c r="AE12" i="9"/>
  <c r="AE50" i="9" s="1"/>
  <c r="AE60" i="9" s="1"/>
  <c r="AB79" i="9"/>
  <c r="AB85" i="9" s="1"/>
  <c r="AB65" i="9"/>
  <c r="AB75" i="9" s="1"/>
  <c r="R87" i="9"/>
  <c r="Q87" i="9" s="1"/>
  <c r="AB50" i="9"/>
  <c r="AB60" i="9" s="1"/>
  <c r="BU80" i="12" l="1"/>
  <c r="BW80" i="12" s="1"/>
  <c r="BW23" i="12"/>
  <c r="BQ78" i="13"/>
  <c r="BS78" i="13" s="1"/>
  <c r="BQ70" i="13"/>
  <c r="BS69" i="13"/>
  <c r="BZ78" i="12"/>
  <c r="BZ70" i="12"/>
  <c r="BZ74" i="12" s="1"/>
  <c r="BZ83" i="12" s="1"/>
  <c r="BZ85" i="12" s="1"/>
  <c r="AK80" i="12"/>
  <c r="AM80" i="12" s="1"/>
  <c r="AM23" i="12"/>
  <c r="BQ80" i="13"/>
  <c r="BS80" i="13" s="1"/>
  <c r="BS23" i="13"/>
  <c r="AK78" i="14"/>
  <c r="AM78" i="14" s="1"/>
  <c r="AM69" i="14"/>
  <c r="AK70" i="14"/>
  <c r="AK80" i="14"/>
  <c r="AM80" i="14" s="1"/>
  <c r="AM23" i="14"/>
  <c r="CA73" i="12"/>
  <c r="BY81" i="12"/>
  <c r="CA81" i="12" s="1"/>
  <c r="AG79" i="12"/>
  <c r="AI79" i="12" s="1"/>
  <c r="AI24" i="12"/>
  <c r="BY69" i="13"/>
  <c r="CA25" i="13"/>
  <c r="AM69" i="12"/>
  <c r="AK78" i="12"/>
  <c r="AK70" i="12"/>
  <c r="BM74" i="13"/>
  <c r="BO70" i="13"/>
  <c r="AG74" i="14"/>
  <c r="AI70" i="14"/>
  <c r="Q83" i="14"/>
  <c r="Q85" i="14" s="1"/>
  <c r="S85" i="14" s="1"/>
  <c r="S74" i="14"/>
  <c r="S83" i="14" s="1"/>
  <c r="S84" i="14" s="1"/>
  <c r="BY22" i="12"/>
  <c r="CA14" i="12"/>
  <c r="Q83" i="13"/>
  <c r="Q85" i="13" s="1"/>
  <c r="S85" i="13" s="1"/>
  <c r="S74" i="13"/>
  <c r="S83" i="13" s="1"/>
  <c r="S84" i="13" s="1"/>
  <c r="BW75" i="12"/>
  <c r="BU77" i="12"/>
  <c r="BW77" i="12" s="1"/>
  <c r="BG74" i="12"/>
  <c r="BG83" i="12" s="1"/>
  <c r="BE83" i="12"/>
  <c r="BE85" i="12" s="1"/>
  <c r="BG85" i="12" s="1"/>
  <c r="AI70" i="12"/>
  <c r="AG74" i="12"/>
  <c r="BU77" i="14"/>
  <c r="BW77" i="14" s="1"/>
  <c r="BW75" i="14"/>
  <c r="BY69" i="14"/>
  <c r="CA25" i="14"/>
  <c r="BI83" i="14"/>
  <c r="BI85" i="14" s="1"/>
  <c r="BK85" i="14" s="1"/>
  <c r="BK74" i="14"/>
  <c r="BK83" i="14" s="1"/>
  <c r="BK84" i="14" s="1"/>
  <c r="BQ78" i="14"/>
  <c r="BS78" i="14" s="1"/>
  <c r="BS69" i="14"/>
  <c r="BQ70" i="14"/>
  <c r="AG79" i="14"/>
  <c r="AI79" i="14" s="1"/>
  <c r="AI24" i="14"/>
  <c r="AK77" i="13"/>
  <c r="AM77" i="13" s="1"/>
  <c r="AM75" i="13"/>
  <c r="BK84" i="12"/>
  <c r="O84" i="12"/>
  <c r="Y83" i="12"/>
  <c r="Y85" i="12" s="1"/>
  <c r="AA85" i="12" s="1"/>
  <c r="BQ77" i="14"/>
  <c r="BS77" i="14" s="1"/>
  <c r="BS75" i="14"/>
  <c r="BW13" i="13"/>
  <c r="BZ78" i="14"/>
  <c r="BZ70" i="14"/>
  <c r="BZ74" i="14" s="1"/>
  <c r="AQ84" i="12"/>
  <c r="BY22" i="13"/>
  <c r="CA14" i="13"/>
  <c r="AM75" i="12"/>
  <c r="AK77" i="12"/>
  <c r="AM77" i="12" s="1"/>
  <c r="BU77" i="13"/>
  <c r="BW77" i="13" s="1"/>
  <c r="BW75" i="13"/>
  <c r="AS83" i="14"/>
  <c r="AS85" i="14" s="1"/>
  <c r="AU85" i="14" s="1"/>
  <c r="W84" i="13"/>
  <c r="BT83" i="13"/>
  <c r="BY73" i="13"/>
  <c r="CA71" i="13"/>
  <c r="CA71" i="12"/>
  <c r="K84" i="12"/>
  <c r="BU78" i="13"/>
  <c r="BU70" i="13"/>
  <c r="BW69" i="13"/>
  <c r="BT83" i="12"/>
  <c r="BN83" i="12"/>
  <c r="BN85" i="12" s="1"/>
  <c r="BO78" i="13"/>
  <c r="Y83" i="14"/>
  <c r="Y85" i="14" s="1"/>
  <c r="AA85" i="14" s="1"/>
  <c r="AA74" i="14"/>
  <c r="AA83" i="14" s="1"/>
  <c r="BC84" i="12"/>
  <c r="AY84" i="13"/>
  <c r="BW13" i="14"/>
  <c r="O74" i="13"/>
  <c r="O83" i="13" s="1"/>
  <c r="M83" i="13"/>
  <c r="M85" i="13" s="1"/>
  <c r="O85" i="13" s="1"/>
  <c r="K84" i="14"/>
  <c r="BZ78" i="13"/>
  <c r="BZ70" i="13"/>
  <c r="BZ74" i="13" s="1"/>
  <c r="AI78" i="12"/>
  <c r="AK81" i="14"/>
  <c r="AM81" i="14" s="1"/>
  <c r="AM73" i="14"/>
  <c r="BW22" i="14"/>
  <c r="BU24" i="14"/>
  <c r="BY75" i="13"/>
  <c r="CA27" i="13"/>
  <c r="BO70" i="12"/>
  <c r="BM74" i="12"/>
  <c r="BU81" i="14"/>
  <c r="BW81" i="14" s="1"/>
  <c r="BW73" i="14"/>
  <c r="BQ81" i="13"/>
  <c r="BS81" i="13" s="1"/>
  <c r="BS73" i="13"/>
  <c r="BE83" i="14"/>
  <c r="BE85" i="14" s="1"/>
  <c r="BG85" i="14" s="1"/>
  <c r="BG74" i="14"/>
  <c r="BG83" i="14" s="1"/>
  <c r="BG84" i="14" s="1"/>
  <c r="BS75" i="12"/>
  <c r="BQ77" i="12"/>
  <c r="BS77" i="12" s="1"/>
  <c r="AG79" i="13"/>
  <c r="AI79" i="13" s="1"/>
  <c r="AI24" i="13"/>
  <c r="BS73" i="12"/>
  <c r="BQ81" i="12"/>
  <c r="BS81" i="12" s="1"/>
  <c r="BW13" i="12"/>
  <c r="AA84" i="12"/>
  <c r="BQ77" i="13"/>
  <c r="BS77" i="13" s="1"/>
  <c r="BS75" i="13"/>
  <c r="BQ80" i="12"/>
  <c r="BS80" i="12" s="1"/>
  <c r="BS23" i="12"/>
  <c r="AK79" i="14"/>
  <c r="AM79" i="14" s="1"/>
  <c r="AM24" i="14"/>
  <c r="BV78" i="14"/>
  <c r="BV70" i="14"/>
  <c r="BV74" i="14" s="1"/>
  <c r="BV83" i="14" s="1"/>
  <c r="BV85" i="14" s="1"/>
  <c r="BW22" i="13"/>
  <c r="BU24" i="13"/>
  <c r="AM73" i="12"/>
  <c r="AK81" i="12"/>
  <c r="AM81" i="12" s="1"/>
  <c r="BY73" i="14"/>
  <c r="CA71" i="14"/>
  <c r="BQ81" i="14"/>
  <c r="BS81" i="14" s="1"/>
  <c r="BS73" i="14"/>
  <c r="AU83" i="14"/>
  <c r="AU84" i="14" s="1"/>
  <c r="BE83" i="13"/>
  <c r="BE85" i="13" s="1"/>
  <c r="BG85" i="13" s="1"/>
  <c r="BG74" i="13"/>
  <c r="BG83" i="13" s="1"/>
  <c r="BM79" i="13"/>
  <c r="BO79" i="13" s="1"/>
  <c r="BO24" i="13"/>
  <c r="BU81" i="13"/>
  <c r="BW81" i="13" s="1"/>
  <c r="BW73" i="13"/>
  <c r="BM79" i="14"/>
  <c r="BO79" i="14" s="1"/>
  <c r="BO24" i="14"/>
  <c r="AL78" i="13"/>
  <c r="AL70" i="13"/>
  <c r="AL74" i="13" s="1"/>
  <c r="BS69" i="12"/>
  <c r="BQ78" i="12"/>
  <c r="BS78" i="12" s="1"/>
  <c r="BQ70" i="12"/>
  <c r="AM75" i="14"/>
  <c r="AK77" i="14"/>
  <c r="AM77" i="14" s="1"/>
  <c r="BY13" i="14"/>
  <c r="BY23" i="14" s="1"/>
  <c r="CA7" i="14"/>
  <c r="CA13" i="14" s="1"/>
  <c r="AK24" i="13"/>
  <c r="AM22" i="13"/>
  <c r="K85" i="14"/>
  <c r="AO83" i="14"/>
  <c r="AO85" i="14" s="1"/>
  <c r="AQ85" i="14" s="1"/>
  <c r="AQ74" i="14"/>
  <c r="AQ83" i="14" s="1"/>
  <c r="BV78" i="13"/>
  <c r="BV70" i="13"/>
  <c r="BV74" i="13" s="1"/>
  <c r="AK81" i="13"/>
  <c r="AM81" i="13" s="1"/>
  <c r="AM73" i="13"/>
  <c r="AO83" i="13"/>
  <c r="AO85" i="13" s="1"/>
  <c r="AQ85" i="13" s="1"/>
  <c r="AQ74" i="13"/>
  <c r="AQ83" i="13" s="1"/>
  <c r="BU80" i="13"/>
  <c r="BW80" i="13" s="1"/>
  <c r="BW23" i="13"/>
  <c r="BW73" i="12"/>
  <c r="BU81" i="12"/>
  <c r="BW81" i="12" s="1"/>
  <c r="AK24" i="12"/>
  <c r="AM22" i="12"/>
  <c r="BQ80" i="14"/>
  <c r="BS80" i="14" s="1"/>
  <c r="BS23" i="14"/>
  <c r="AK78" i="13"/>
  <c r="AM78" i="13" s="1"/>
  <c r="AK70" i="13"/>
  <c r="AM69" i="13"/>
  <c r="BW69" i="12"/>
  <c r="BU78" i="12"/>
  <c r="BU70" i="12"/>
  <c r="AG74" i="13"/>
  <c r="AI70" i="13"/>
  <c r="BY75" i="14"/>
  <c r="CA27" i="14"/>
  <c r="AL83" i="14"/>
  <c r="AL85" i="14" s="1"/>
  <c r="BU78" i="14"/>
  <c r="BW78" i="14" s="1"/>
  <c r="BW69" i="14"/>
  <c r="BU70" i="14"/>
  <c r="W84" i="12"/>
  <c r="BY13" i="12"/>
  <c r="BY23" i="12" s="1"/>
  <c r="CA7" i="12"/>
  <c r="CA13" i="12" s="1"/>
  <c r="BX83" i="13"/>
  <c r="BV78" i="12"/>
  <c r="BV70" i="12"/>
  <c r="BV74" i="12" s="1"/>
  <c r="CA7" i="13"/>
  <c r="CA13" i="13" s="1"/>
  <c r="BY13" i="13"/>
  <c r="BY23" i="13" s="1"/>
  <c r="W84" i="14"/>
  <c r="AA84" i="13"/>
  <c r="BY22" i="14"/>
  <c r="BY69" i="12"/>
  <c r="CA25" i="12"/>
  <c r="AC83" i="14"/>
  <c r="AC85" i="14" s="1"/>
  <c r="AE85" i="14" s="1"/>
  <c r="AE74" i="14"/>
  <c r="AE83" i="14" s="1"/>
  <c r="AE84" i="14" s="1"/>
  <c r="AL70" i="12"/>
  <c r="AL74" i="12" s="1"/>
  <c r="AL78" i="12"/>
  <c r="S74" i="12"/>
  <c r="S83" i="12" s="1"/>
  <c r="Q83" i="12"/>
  <c r="Q85" i="12" s="1"/>
  <c r="S85" i="12" s="1"/>
  <c r="BS22" i="13"/>
  <c r="BQ24" i="13"/>
  <c r="BK85" i="13"/>
  <c r="BM74" i="14"/>
  <c r="BO70" i="14"/>
  <c r="AM13" i="14"/>
  <c r="BA83" i="13"/>
  <c r="BA85" i="13" s="1"/>
  <c r="BC85" i="13" s="1"/>
  <c r="BC74" i="13"/>
  <c r="BC83" i="13" s="1"/>
  <c r="BC84" i="13" s="1"/>
  <c r="O84" i="14"/>
  <c r="BM79" i="12"/>
  <c r="BO79" i="12" s="1"/>
  <c r="BO24" i="12"/>
  <c r="AE84" i="13"/>
  <c r="K84" i="13"/>
  <c r="BU80" i="14"/>
  <c r="BW80" i="14" s="1"/>
  <c r="BW23" i="14"/>
  <c r="BU24" i="12"/>
  <c r="BW22" i="12"/>
  <c r="BY75" i="12"/>
  <c r="CA27" i="12"/>
  <c r="BS22" i="14"/>
  <c r="BQ24" i="14"/>
  <c r="BQ24" i="12"/>
  <c r="BS22" i="12"/>
  <c r="AW83" i="14"/>
  <c r="AW85" i="14" s="1"/>
  <c r="AY85" i="14" s="1"/>
  <c r="AY74" i="14"/>
  <c r="AY83" i="14" s="1"/>
  <c r="AY84" i="14" s="1"/>
  <c r="Q90" i="9"/>
  <c r="Q89" i="9"/>
  <c r="AB89" i="9"/>
  <c r="AB90" i="9"/>
  <c r="AE79" i="9"/>
  <c r="AE87" i="9" s="1"/>
  <c r="AE65" i="9"/>
  <c r="AE75" i="9" s="1"/>
  <c r="AE89" i="9" s="1"/>
  <c r="AB87" i="9"/>
  <c r="BQ79" i="13" l="1"/>
  <c r="BS79" i="13" s="1"/>
  <c r="BS24" i="13"/>
  <c r="AG83" i="13"/>
  <c r="AG85" i="13" s="1"/>
  <c r="AI85" i="13" s="1"/>
  <c r="AI74" i="13"/>
  <c r="AI83" i="13" s="1"/>
  <c r="BU79" i="12"/>
  <c r="BW79" i="12" s="1"/>
  <c r="BW24" i="12"/>
  <c r="CA22" i="14"/>
  <c r="BY24" i="14"/>
  <c r="BY77" i="14"/>
  <c r="CA77" i="14" s="1"/>
  <c r="CA75" i="14"/>
  <c r="S84" i="12"/>
  <c r="BV83" i="12"/>
  <c r="BV85" i="12" s="1"/>
  <c r="BY80" i="12"/>
  <c r="CA80" i="12" s="1"/>
  <c r="CA23" i="12"/>
  <c r="AQ84" i="13"/>
  <c r="BV83" i="13"/>
  <c r="BV85" i="13" s="1"/>
  <c r="BY80" i="14"/>
  <c r="CA80" i="14" s="1"/>
  <c r="CA23" i="14"/>
  <c r="BY81" i="14"/>
  <c r="CA81" i="14" s="1"/>
  <c r="CA73" i="14"/>
  <c r="BZ83" i="13"/>
  <c r="BZ85" i="13" s="1"/>
  <c r="O84" i="13"/>
  <c r="AA84" i="14"/>
  <c r="BY24" i="13"/>
  <c r="CA22" i="13"/>
  <c r="BY78" i="14"/>
  <c r="CA78" i="14" s="1"/>
  <c r="CA69" i="14"/>
  <c r="BY70" i="14"/>
  <c r="BY24" i="12"/>
  <c r="CA22" i="12"/>
  <c r="AG83" i="14"/>
  <c r="AG85" i="14" s="1"/>
  <c r="AI85" i="14" s="1"/>
  <c r="AI74" i="14"/>
  <c r="AI83" i="14" s="1"/>
  <c r="AM78" i="12"/>
  <c r="BQ74" i="13"/>
  <c r="BS70" i="13"/>
  <c r="CA75" i="12"/>
  <c r="BY77" i="12"/>
  <c r="CA77" i="12" s="1"/>
  <c r="BQ79" i="14"/>
  <c r="BS79" i="14" s="1"/>
  <c r="BS24" i="14"/>
  <c r="AL83" i="12"/>
  <c r="AL85" i="12" s="1"/>
  <c r="CA69" i="12"/>
  <c r="BY78" i="12"/>
  <c r="CA78" i="12" s="1"/>
  <c r="BY70" i="12"/>
  <c r="BY80" i="13"/>
  <c r="CA80" i="13" s="1"/>
  <c r="CA23" i="13"/>
  <c r="BU74" i="14"/>
  <c r="BW70" i="14"/>
  <c r="BW70" i="12"/>
  <c r="BU74" i="12"/>
  <c r="AK74" i="13"/>
  <c r="AM70" i="13"/>
  <c r="AQ84" i="14"/>
  <c r="AK79" i="13"/>
  <c r="AM79" i="13" s="1"/>
  <c r="AM24" i="13"/>
  <c r="AL83" i="13"/>
  <c r="AL85" i="13" s="1"/>
  <c r="BG84" i="13"/>
  <c r="BY77" i="13"/>
  <c r="CA77" i="13" s="1"/>
  <c r="CA75" i="13"/>
  <c r="BU74" i="13"/>
  <c r="BW70" i="13"/>
  <c r="BZ83" i="14"/>
  <c r="BZ85" i="14" s="1"/>
  <c r="BQ74" i="14"/>
  <c r="BS70" i="14"/>
  <c r="BG84" i="12"/>
  <c r="BM83" i="13"/>
  <c r="BM85" i="13" s="1"/>
  <c r="BO85" i="13" s="1"/>
  <c r="BO74" i="13"/>
  <c r="BO83" i="13" s="1"/>
  <c r="BO84" i="13" s="1"/>
  <c r="AK74" i="14"/>
  <c r="AM70" i="14"/>
  <c r="BQ79" i="12"/>
  <c r="BS79" i="12" s="1"/>
  <c r="BS24" i="12"/>
  <c r="BM83" i="14"/>
  <c r="BM85" i="14" s="1"/>
  <c r="BO85" i="14" s="1"/>
  <c r="BO74" i="14"/>
  <c r="BO83" i="14" s="1"/>
  <c r="BW78" i="12"/>
  <c r="AK79" i="12"/>
  <c r="AM79" i="12" s="1"/>
  <c r="AM24" i="12"/>
  <c r="BS70" i="12"/>
  <c r="BQ74" i="12"/>
  <c r="BU79" i="13"/>
  <c r="BW79" i="13" s="1"/>
  <c r="BW24" i="13"/>
  <c r="BO74" i="12"/>
  <c r="BO83" i="12" s="1"/>
  <c r="BO84" i="12" s="1"/>
  <c r="BM83" i="12"/>
  <c r="BM85" i="12" s="1"/>
  <c r="BO85" i="12" s="1"/>
  <c r="BU79" i="14"/>
  <c r="BW79" i="14" s="1"/>
  <c r="BW24" i="14"/>
  <c r="BW78" i="13"/>
  <c r="BY81" i="13"/>
  <c r="CA81" i="13" s="1"/>
  <c r="CA73" i="13"/>
  <c r="AI74" i="12"/>
  <c r="AI83" i="12" s="1"/>
  <c r="AI84" i="12" s="1"/>
  <c r="AG83" i="12"/>
  <c r="AG85" i="12" s="1"/>
  <c r="AI85" i="12" s="1"/>
  <c r="AM70" i="12"/>
  <c r="AK74" i="12"/>
  <c r="BY78" i="13"/>
  <c r="CA78" i="13" s="1"/>
  <c r="BY70" i="13"/>
  <c r="CA69" i="13"/>
  <c r="AE85" i="9"/>
  <c r="AE90" i="9" s="1"/>
  <c r="AM74" i="12" l="1"/>
  <c r="AM83" i="12" s="1"/>
  <c r="AK83" i="12"/>
  <c r="AK85" i="12" s="1"/>
  <c r="AM85" i="12" s="1"/>
  <c r="BQ83" i="14"/>
  <c r="BQ85" i="14" s="1"/>
  <c r="BS85" i="14" s="1"/>
  <c r="BS74" i="14"/>
  <c r="BS83" i="14" s="1"/>
  <c r="BS84" i="14" s="1"/>
  <c r="BQ83" i="13"/>
  <c r="BQ85" i="13" s="1"/>
  <c r="BS85" i="13" s="1"/>
  <c r="BS74" i="13"/>
  <c r="BS83" i="13" s="1"/>
  <c r="BS84" i="13" s="1"/>
  <c r="BY74" i="13"/>
  <c r="CA70" i="13"/>
  <c r="BO84" i="14"/>
  <c r="AI84" i="14"/>
  <c r="BY74" i="14"/>
  <c r="CA70" i="14"/>
  <c r="BY79" i="13"/>
  <c r="CA79" i="13" s="1"/>
  <c r="CA24" i="13"/>
  <c r="BY79" i="14"/>
  <c r="CA79" i="14" s="1"/>
  <c r="CA24" i="14"/>
  <c r="AI84" i="13"/>
  <c r="AK83" i="14"/>
  <c r="AK85" i="14" s="1"/>
  <c r="AM85" i="14" s="1"/>
  <c r="AM74" i="14"/>
  <c r="AM83" i="14" s="1"/>
  <c r="BU83" i="13"/>
  <c r="BU85" i="13" s="1"/>
  <c r="BW85" i="13" s="1"/>
  <c r="BW74" i="13"/>
  <c r="BW83" i="13" s="1"/>
  <c r="CA70" i="12"/>
  <c r="BY74" i="12"/>
  <c r="AK83" i="13"/>
  <c r="AK85" i="13" s="1"/>
  <c r="AM85" i="13" s="1"/>
  <c r="AM74" i="13"/>
  <c r="AM83" i="13" s="1"/>
  <c r="AM84" i="13" s="1"/>
  <c r="BU83" i="14"/>
  <c r="BU85" i="14" s="1"/>
  <c r="BW85" i="14" s="1"/>
  <c r="BW74" i="14"/>
  <c r="BW83" i="14" s="1"/>
  <c r="BS74" i="12"/>
  <c r="BS83" i="12" s="1"/>
  <c r="BS84" i="12" s="1"/>
  <c r="BQ83" i="12"/>
  <c r="BQ85" i="12" s="1"/>
  <c r="BS85" i="12" s="1"/>
  <c r="BW74" i="12"/>
  <c r="BW83" i="12" s="1"/>
  <c r="BW84" i="12" s="1"/>
  <c r="BU83" i="12"/>
  <c r="BU85" i="12" s="1"/>
  <c r="BW85" i="12" s="1"/>
  <c r="BY79" i="12"/>
  <c r="CA79" i="12" s="1"/>
  <c r="CA24" i="12"/>
  <c r="S96" i="8"/>
  <c r="R96" i="8"/>
  <c r="S68" i="8"/>
  <c r="R68" i="8"/>
  <c r="R97" i="8" s="1"/>
  <c r="W29" i="8"/>
  <c r="U29" i="8"/>
  <c r="T29" i="8" s="1"/>
  <c r="S29" i="8"/>
  <c r="S97" i="8" s="1"/>
  <c r="R29" i="8"/>
  <c r="Q29" i="8" s="1"/>
  <c r="P29" i="8"/>
  <c r="BW84" i="14" l="1"/>
  <c r="CA74" i="12"/>
  <c r="CA83" i="12" s="1"/>
  <c r="CA84" i="12" s="1"/>
  <c r="BY83" i="12"/>
  <c r="BY85" i="12" s="1"/>
  <c r="CA85" i="12" s="1"/>
  <c r="AM84" i="14"/>
  <c r="BY83" i="14"/>
  <c r="BY85" i="14" s="1"/>
  <c r="CA85" i="14" s="1"/>
  <c r="CA74" i="14"/>
  <c r="CA83" i="14" s="1"/>
  <c r="CA84" i="14" s="1"/>
  <c r="CA74" i="13"/>
  <c r="CA83" i="13" s="1"/>
  <c r="BY83" i="13"/>
  <c r="BY85" i="13" s="1"/>
  <c r="CA85" i="13" s="1"/>
  <c r="BW84" i="13"/>
  <c r="AM84" i="12"/>
  <c r="EB23" i="3"/>
  <c r="CA84" i="13" l="1"/>
</calcChain>
</file>

<file path=xl/comments1.xml><?xml version="1.0" encoding="utf-8"?>
<comments xmlns="http://schemas.openxmlformats.org/spreadsheetml/2006/main">
  <authors>
    <author>MS. ROJANA TEPPICHAIYANOND</author>
  </authors>
  <commentList>
    <comment ref="H6" authorId="0">
      <text>
        <r>
          <rPr>
            <b/>
            <sz val="9"/>
            <color indexed="81"/>
            <rFont val="Tahoma"/>
            <family val="2"/>
          </rPr>
          <t>=VLOOKUP(D42,'C:\Users\naret.n\AppData\Local\Microsoft\Windows\Temporary Internet Files\Content.Outlook\MPX57SAL\[TYE Sale Plan Term 75th - Pichai.xlsx]UPCOUNTRY'!$D$7:$CA$62,5,FALSE)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prapaiporn.y</author>
  </authors>
  <commentList>
    <comment ref="C3" authorId="0">
      <text>
        <r>
          <rPr>
            <b/>
            <sz val="8"/>
            <color indexed="81"/>
            <rFont val="Tahoma"/>
            <family val="2"/>
          </rPr>
          <t>SORT DESCRIPTION&amp;CUSTOMER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62" authorId="0">
      <text>
        <r>
          <rPr>
            <b/>
            <sz val="8"/>
            <color indexed="81"/>
            <rFont val="Tahoma"/>
            <family val="2"/>
          </rPr>
          <t>SORT DESCRIPTION&amp;CUSTOMER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<sst xmlns="http://schemas.openxmlformats.org/spreadsheetml/2006/main" count="49161" uniqueCount="4499">
  <si>
    <t>Class</t>
  </si>
  <si>
    <t>Item Code</t>
  </si>
  <si>
    <t>Description</t>
  </si>
  <si>
    <t>Lenght</t>
  </si>
  <si>
    <t>Customer Code</t>
  </si>
  <si>
    <t>Customer</t>
  </si>
  <si>
    <t>Do.Ty</t>
  </si>
  <si>
    <t>Document#</t>
  </si>
  <si>
    <t>Invoice Date</t>
  </si>
  <si>
    <t>Order Date</t>
  </si>
  <si>
    <t>Request Date</t>
  </si>
  <si>
    <t>Delivery Note#</t>
  </si>
  <si>
    <t>Delivery Date#</t>
  </si>
  <si>
    <t>Or.Ty</t>
  </si>
  <si>
    <t>Order#</t>
  </si>
  <si>
    <t>Quantity</t>
  </si>
  <si>
    <t>Unit Price</t>
  </si>
  <si>
    <t>Amount (Bahts)</t>
  </si>
  <si>
    <t>Profit C/P</t>
  </si>
  <si>
    <t>Unit Cost</t>
  </si>
  <si>
    <t>Total Cost</t>
  </si>
  <si>
    <t>Weight</t>
  </si>
  <si>
    <t>Total Weight</t>
  </si>
  <si>
    <t>Percent Expense</t>
  </si>
  <si>
    <t>Customer Type</t>
  </si>
  <si>
    <t>Region</t>
  </si>
  <si>
    <t>Acc. Product Code</t>
  </si>
  <si>
    <t>Profit F/C</t>
  </si>
  <si>
    <t>A1</t>
  </si>
  <si>
    <t>3701298001A01000001</t>
  </si>
  <si>
    <t>F.CU FRM CATHODE TO 8.0 MM</t>
  </si>
  <si>
    <t>THAI ARROW PRODUCTS CO.,LTD.</t>
  </si>
  <si>
    <t>RI</t>
  </si>
  <si>
    <t>SW</t>
  </si>
  <si>
    <t>3701308001A01000001</t>
  </si>
  <si>
    <t>F.SCRAP CU,CU+PVC TO  8.0 MM</t>
  </si>
  <si>
    <t>3707288001A01000001</t>
  </si>
  <si>
    <t>F.CU FRM SCRAP TA  TO 8.0 MM</t>
  </si>
  <si>
    <t>B1</t>
  </si>
  <si>
    <t>C131ZA2601Z01001000</t>
  </si>
  <si>
    <t>HARD DRAWN COPPER WIRE 2.6 MM</t>
  </si>
  <si>
    <t>NISSEI ELECTRIC (THAILAND) CO.,LTD.</t>
  </si>
  <si>
    <t>S3</t>
  </si>
  <si>
    <t>0700002541501000001</t>
  </si>
  <si>
    <t>CU W/R  1/2.54  MM (BTC)</t>
  </si>
  <si>
    <t>BANGKOK TELECOM CO.,LTD.</t>
  </si>
  <si>
    <t>0700008001201000001</t>
  </si>
  <si>
    <t>CU W/R  1/8.0  MM</t>
  </si>
  <si>
    <t>ZHENXIONG COPPER(THAILAND)CO.,LTD.</t>
  </si>
  <si>
    <t>UNITED COPPER CO., LTD.</t>
  </si>
  <si>
    <t>0700008001301000001</t>
  </si>
  <si>
    <t>CU W/R  1/8.0  MM (EXPORT)</t>
  </si>
  <si>
    <t>PT. AUTOCOMP SYSTEMS INDONESIA</t>
  </si>
  <si>
    <t>CI</t>
  </si>
  <si>
    <t>XI</t>
  </si>
  <si>
    <t>PT.INDOWIRE PRIMA INDUSTRINDO</t>
  </si>
  <si>
    <t>SE</t>
  </si>
  <si>
    <t>NGOC KHANH WIRE &amp; CABLE LIMITED COMPANY</t>
  </si>
  <si>
    <t>T.T.S COMPANY LIMITED</t>
  </si>
  <si>
    <t>HANGZHOU YAZAKI PARTS CO., LTD.</t>
  </si>
  <si>
    <t>90090000000000000B1</t>
  </si>
  <si>
    <t>SPECIAL  DISCOUNT</t>
  </si>
  <si>
    <t>B2</t>
  </si>
  <si>
    <t>0140007002101001000</t>
  </si>
  <si>
    <t>FHC  1x70   MM2</t>
  </si>
  <si>
    <t>1000M</t>
  </si>
  <si>
    <t>ITALTHAI ENGINEERING CO.,LTD.</t>
  </si>
  <si>
    <t>0140009502101001700</t>
  </si>
  <si>
    <t>FHC  1x95   MM2</t>
  </si>
  <si>
    <t>1700M</t>
  </si>
  <si>
    <t>1060001203101000600</t>
  </si>
  <si>
    <t>FAC  1x120 MM2</t>
  </si>
  <si>
    <t>600M</t>
  </si>
  <si>
    <t>POSCO ENGINEERING COMPANY LIMITED</t>
  </si>
  <si>
    <t>1060004001301000500</t>
  </si>
  <si>
    <t>FAC  1x4/0    AWG</t>
  </si>
  <si>
    <t>500M</t>
  </si>
  <si>
    <t>ELECTRICITY GENERATING AUTHORITY OF THAILAND</t>
  </si>
  <si>
    <t>S2</t>
  </si>
  <si>
    <t>1060005002101000300</t>
  </si>
  <si>
    <t>FAC  1x50 MM2</t>
  </si>
  <si>
    <t>300M</t>
  </si>
  <si>
    <t>S.S.T INTER ENGINEERING CO., LTD.</t>
  </si>
  <si>
    <t>1060007002101000300</t>
  </si>
  <si>
    <t>FAC  1x70 MM2</t>
  </si>
  <si>
    <t>1060009502101000200</t>
  </si>
  <si>
    <t>FAC  1x95 MM2</t>
  </si>
  <si>
    <t>200M</t>
  </si>
  <si>
    <t>SP CONTROL PARTNERSHIP LIMITED</t>
  </si>
  <si>
    <t>S1</t>
  </si>
  <si>
    <t>NE</t>
  </si>
  <si>
    <t>C1</t>
  </si>
  <si>
    <t>002B471502201110500</t>
  </si>
  <si>
    <t>J-AV(LF) 1x15f   MM2  (B)</t>
  </si>
  <si>
    <t>002B471502201220500</t>
  </si>
  <si>
    <t>J-AV(LF) 1x15f   MM2  (W)</t>
  </si>
  <si>
    <t>002B472002201110500</t>
  </si>
  <si>
    <t>J-AV(LF) 1x20f  MM2  (B)</t>
  </si>
  <si>
    <t>002B472002201140500</t>
  </si>
  <si>
    <t>J-AV(LF) 1x20f MM2 (B/R)</t>
  </si>
  <si>
    <t>002B474002201140500</t>
  </si>
  <si>
    <t>J-AV(LF) 1x40f MM2 (B/R)</t>
  </si>
  <si>
    <t>002B476002201440300</t>
  </si>
  <si>
    <t>J-AV(LF) 1x60f MM2 (R)</t>
  </si>
  <si>
    <t>06660420021011H0500</t>
  </si>
  <si>
    <t>EB(LF) 1x20 MM2 (B/DGY)</t>
  </si>
  <si>
    <t>0666042002101170500</t>
  </si>
  <si>
    <t>EB(LF) 1x20 MM2  (B/Y)</t>
  </si>
  <si>
    <t>0666043002101170500</t>
  </si>
  <si>
    <t>EB(LF) 1x30   MM2  (B/Y)</t>
  </si>
  <si>
    <t>0666044002101170500</t>
  </si>
  <si>
    <t>EB(LF) 1x40   MM2  (B/Y)</t>
  </si>
  <si>
    <t>0666049001101170500</t>
  </si>
  <si>
    <t>EB(LF) 1x9.0  MM2  (B/Y)</t>
  </si>
  <si>
    <t>111Y411501101110100</t>
  </si>
  <si>
    <t>HIV(105C)  1x1.5   MM2  (B)</t>
  </si>
  <si>
    <t>100M</t>
  </si>
  <si>
    <t>S.C.C. ENGINEERING CO.,LTD.</t>
  </si>
  <si>
    <t>111Y411501101220100</t>
  </si>
  <si>
    <t>HIV(105C)  1x1.5   MM2  (W)</t>
  </si>
  <si>
    <t>D1</t>
  </si>
  <si>
    <t>032Q651501202310100</t>
  </si>
  <si>
    <t>60227 IEC 02 THW(f)TWIST 1x1.5</t>
  </si>
  <si>
    <t>SAENG SAHA EQUIPMENT CO.,LTD.</t>
  </si>
  <si>
    <t>THAI HUAT CO.,LTD.</t>
  </si>
  <si>
    <t>HONG SENG ELECTRIC LP.</t>
  </si>
  <si>
    <t>N.R.ENGINEERING.CO.,LTD</t>
  </si>
  <si>
    <t>032Q651501202311000</t>
  </si>
  <si>
    <t>032Q651501202312000</t>
  </si>
  <si>
    <t>2000M</t>
  </si>
  <si>
    <t>032Q651501202313000</t>
  </si>
  <si>
    <t>3000M</t>
  </si>
  <si>
    <t>ATHENS ELECTRICAL PRODUCTS CO.,LTD.</t>
  </si>
  <si>
    <t>032Q652501202310100</t>
  </si>
  <si>
    <t>60227 IEC 02 THW(f)TWIST 1x2.5</t>
  </si>
  <si>
    <t>032Q652501202310500</t>
  </si>
  <si>
    <t>032Q652501202311000</t>
  </si>
  <si>
    <t>032Q652501202312000</t>
  </si>
  <si>
    <t>032Q652501202313000</t>
  </si>
  <si>
    <t>032Y601002201110100</t>
  </si>
  <si>
    <t>60227 IEC 02 THW (f) 10 MM2 B</t>
  </si>
  <si>
    <t>T.S.B. CABLE CO.,LTD.</t>
  </si>
  <si>
    <t>LIGHTHOUSE ELECTRIC CO.,LTD.</t>
  </si>
  <si>
    <t>C</t>
  </si>
  <si>
    <t>T.P.A.CABLE SUPPLIES CO.,LTD.</t>
  </si>
  <si>
    <t>DUANG PRATEEP ELECTRIC CO.,LTD</t>
  </si>
  <si>
    <t>RUNG RUANG ENGINEERING LP.</t>
  </si>
  <si>
    <t>DRAGON STAR PTE. LTD.</t>
  </si>
  <si>
    <t>032Y601002201220100</t>
  </si>
  <si>
    <t>60227 IEC 02 THW (f) 10 MM2 W</t>
  </si>
  <si>
    <t>NAKHONTHON INTER GROUP CO.,LTD.</t>
  </si>
  <si>
    <t>032Y601002201440100</t>
  </si>
  <si>
    <t>60227 IEC 02 THW (f) 10 MM2 R</t>
  </si>
  <si>
    <t>POONSIN CABLE COMPANY LIMITED.</t>
  </si>
  <si>
    <t>032Y601002201550100</t>
  </si>
  <si>
    <t>60227 IEC 02 THW (f) 10 MM2 G</t>
  </si>
  <si>
    <t>032Y601002201770100</t>
  </si>
  <si>
    <t>60227 IEC 02 THW (f) 10 MM2 Y</t>
  </si>
  <si>
    <t>032Y601002201990100</t>
  </si>
  <si>
    <t>60227 IEC 02 THW (f) 10 MM2 L</t>
  </si>
  <si>
    <t>032Y601501201110100</t>
  </si>
  <si>
    <t>60227 IEC 02 THW (f) 1.5 MM2 B</t>
  </si>
  <si>
    <t>032Y601501201220100</t>
  </si>
  <si>
    <t>60227 IEC 02 THW (f) 1.5 MM2 W</t>
  </si>
  <si>
    <t>RUNGSIRIROJ KANFAIFA LTD.,PART</t>
  </si>
  <si>
    <t>032Y601501201330100</t>
  </si>
  <si>
    <t>60227 IEC 02 THW (f) 1.5 MM2GY</t>
  </si>
  <si>
    <t>CCSI INTERTRADE CO.,LTD.</t>
  </si>
  <si>
    <t>032Y601501201440100</t>
  </si>
  <si>
    <t>60227 IEC 02 THW (f) 1.5 MM2 R</t>
  </si>
  <si>
    <t>PATARAPOOM ENGINEERING LTD.,PART.</t>
  </si>
  <si>
    <t>032Y601501201550100</t>
  </si>
  <si>
    <t>60227 IEC 02 THW (f) 1.5 MM2 G</t>
  </si>
  <si>
    <t>032Y601501201570100</t>
  </si>
  <si>
    <t>60227 IEC 02 THW (f) 1.5MM2G/Y</t>
  </si>
  <si>
    <t>032Y601501201660100</t>
  </si>
  <si>
    <t>60227 IEC 02 THW (f) 1.5 MM2BR</t>
  </si>
  <si>
    <t>032Y601501201770100</t>
  </si>
  <si>
    <t>60227 IEC 02 THW (f) 1.5 MM2 Y</t>
  </si>
  <si>
    <t>032Y601501201990100</t>
  </si>
  <si>
    <t>60227 IEC 02 THW (f) 1.5 MM2 L</t>
  </si>
  <si>
    <t>032Y601602I01110100</t>
  </si>
  <si>
    <t>60227 IEC 02 THW(f)(0010) 16 B</t>
  </si>
  <si>
    <t>032Y601602201110100</t>
  </si>
  <si>
    <t>60227 IEC 02 THW (f) 16 MM2 B</t>
  </si>
  <si>
    <t>032Y601602201440100</t>
  </si>
  <si>
    <t>60227 IEC 02 THW (f) 16 MM2 R</t>
  </si>
  <si>
    <t>032Y601602201570100</t>
  </si>
  <si>
    <t>60227 IEC02 THW(f) 16 MM2(G/Y)</t>
  </si>
  <si>
    <t>032Y602501201110100</t>
  </si>
  <si>
    <t>60227 IEC 02 THW (f) 2.5 MM2 B</t>
  </si>
  <si>
    <t>TECK SOON SENG ELECTRIC CO.,LTD.</t>
  </si>
  <si>
    <t>032Y602501201220100</t>
  </si>
  <si>
    <t>60227 IEC 02 THW (f) 2.5 MM2 W</t>
  </si>
  <si>
    <t>032Y602501201330100</t>
  </si>
  <si>
    <t>60227 IEC 02 THW (f) 2.5 MM2GY</t>
  </si>
  <si>
    <t>032Y602501201440100</t>
  </si>
  <si>
    <t>60227 IEC 02 THW (f) 2.5 MM2 R</t>
  </si>
  <si>
    <t>UDOM MADEE CO.,LTD.</t>
  </si>
  <si>
    <t>032Y602501201550100</t>
  </si>
  <si>
    <t>60227 IEC 02 THW (f) 2.5 MM2 G</t>
  </si>
  <si>
    <t>032Y602501201570100</t>
  </si>
  <si>
    <t>60227 IEC 02 THW (f)2.5 MM2G/Y</t>
  </si>
  <si>
    <t>032Y602501201660100</t>
  </si>
  <si>
    <t>60227 IEC 02 THW (f) 2.5 MM2BR</t>
  </si>
  <si>
    <t>032Y602501201770100</t>
  </si>
  <si>
    <t>60227 IEC 02 THW (f) 2.5 MM2 Y</t>
  </si>
  <si>
    <t>032Y602501201990100</t>
  </si>
  <si>
    <t>60227 IEC 02 THW (f) 2.5 MM2 L</t>
  </si>
  <si>
    <t>032Y602502I01110100</t>
  </si>
  <si>
    <t>60227 IEC 02 THW(f)(0010) 25 B</t>
  </si>
  <si>
    <t>032Y602502201110100</t>
  </si>
  <si>
    <t>60227 IEC 02 THW (f) 25 MM2 B</t>
  </si>
  <si>
    <t>032Y603502I01550500</t>
  </si>
  <si>
    <t>60227 IEC 02 THW(F) 35 MM2 (G)</t>
  </si>
  <si>
    <t>THE BANGCHAK PETROLEUM  PUBLIC CO.,LTD.</t>
  </si>
  <si>
    <t>032Y604001201110100</t>
  </si>
  <si>
    <t>60227 IEC 02 THW (f) 4 MM2 B</t>
  </si>
  <si>
    <t>S.K.UNIVERSAL CO.,LTD.</t>
  </si>
  <si>
    <t>032Y604001201220100</t>
  </si>
  <si>
    <t>60227 IEC 02 THW (f) 4 MM2 W</t>
  </si>
  <si>
    <t>S.SUPPAKIT VANICH ELECTRIC CO.,LTD.</t>
  </si>
  <si>
    <t>TANG ENTERPRISE CO.,LTD.</t>
  </si>
  <si>
    <t>032Y604001201330100</t>
  </si>
  <si>
    <t>60227 IEC 02 THW (f) 4 MM2 GY</t>
  </si>
  <si>
    <t>032Y604001201440100</t>
  </si>
  <si>
    <t>60227 IEC 02 THW (f) 4 MM2 R</t>
  </si>
  <si>
    <t>032Y604001201550100</t>
  </si>
  <si>
    <t>60227 IEC 02 THW (f) 4 MM2 G</t>
  </si>
  <si>
    <t>032Y604001201551000</t>
  </si>
  <si>
    <t>032Y604001201570100</t>
  </si>
  <si>
    <t>60227 IEC 02 THW (f) 4 MM2 G/Y</t>
  </si>
  <si>
    <t>032Y604001201660100</t>
  </si>
  <si>
    <t>60227 IEC 02 THW (f) 4 MM2 BR</t>
  </si>
  <si>
    <t>032Y604001201770100</t>
  </si>
  <si>
    <t>60227 IEC 02 THW (f) 4 MM2 Y</t>
  </si>
  <si>
    <t>032Y604001201990100</t>
  </si>
  <si>
    <t>60227 IEC 02 THW (f) 4 MM2 L</t>
  </si>
  <si>
    <t>032Y606001201110100</t>
  </si>
  <si>
    <t>60227 IEC 02 THW (f) 6 MM2 B</t>
  </si>
  <si>
    <t>032Y606001201220100</t>
  </si>
  <si>
    <t>60227 IEC 02 THW (f) 6 MM2 W</t>
  </si>
  <si>
    <t>032Y606001201330100</t>
  </si>
  <si>
    <t>60227 IEC 02 THW (f) 6 MM2 GY</t>
  </si>
  <si>
    <t>032Y606001201440100</t>
  </si>
  <si>
    <t>60227 IEC 02 THW (f) 6 MM2 R</t>
  </si>
  <si>
    <t>032Y606001201550100</t>
  </si>
  <si>
    <t>60227 IEC 02 THW (f) 6 MM2 G</t>
  </si>
  <si>
    <t>032Y606001201570100</t>
  </si>
  <si>
    <t>60227 IEC 02 THW (f) 6 MM2 G/Y</t>
  </si>
  <si>
    <t>032Y606001201660100</t>
  </si>
  <si>
    <t>60227 IEC 02 THW (f) 6 MM2 BR</t>
  </si>
  <si>
    <t>032Y606001201770100</t>
  </si>
  <si>
    <t>60227 IEC 02 THW (f) 6 MM2 Y</t>
  </si>
  <si>
    <t>032Y606001201990100</t>
  </si>
  <si>
    <t>60227 IEC 02 THW (f) 6 MM2 L</t>
  </si>
  <si>
    <t>049Y635000102110100</t>
  </si>
  <si>
    <t>60227 IEC52 VKF 2x0.5 (B)</t>
  </si>
  <si>
    <t>PPC CABLE CO.,LTD.</t>
  </si>
  <si>
    <t>S</t>
  </si>
  <si>
    <t>049Y641001202110100</t>
  </si>
  <si>
    <t>60227 IEC 53 VKF 2x1 MM2 (B)</t>
  </si>
  <si>
    <t>049Y641001402110200</t>
  </si>
  <si>
    <t>60227 IEC53 VKF(LF) 2x1MM2 (B)</t>
  </si>
  <si>
    <t>B.B.K.ELECTRIC CO.,LTD.</t>
  </si>
  <si>
    <t>049Y647500202110100</t>
  </si>
  <si>
    <t>60227 IEC 53 VKF 2x0.75 MM2(B)</t>
  </si>
  <si>
    <t>051B387500201110500</t>
  </si>
  <si>
    <t>SHVSF(LF)  1x0.75 MM2  (B)</t>
  </si>
  <si>
    <t>NISSEI FUJISAWA CO.,LTD.</t>
  </si>
  <si>
    <t>051B387500201330500</t>
  </si>
  <si>
    <t>SHVSF(LF)  1x0.75 MM2  (GY)</t>
  </si>
  <si>
    <t>0512ZA5000Z01330500</t>
  </si>
  <si>
    <t>HVSF&lt;A&gt;LF 1x0.5  (GY)</t>
  </si>
  <si>
    <t>SENSHU ELECTRIC INTERNATIONAL CO.,LTD.</t>
  </si>
  <si>
    <t>0512ZA5000Z01440500</t>
  </si>
  <si>
    <t>HVSF&lt;A&gt;LF 1x0.5  (R)</t>
  </si>
  <si>
    <t>0512ZA7500Z01BB0500</t>
  </si>
  <si>
    <t>HVSF&lt;A&gt;LF 1x0.75  (O)</t>
  </si>
  <si>
    <t>0512ZA7500Z01220500</t>
  </si>
  <si>
    <t>HVSF&lt;A&gt;LF 1x0.75  (W)</t>
  </si>
  <si>
    <t>MSTD ENTERPRISE CO.,LTD</t>
  </si>
  <si>
    <t>0512ZA7500Z01330500</t>
  </si>
  <si>
    <t>HVSF&lt;A&gt;LF 1x0.75  (GY)</t>
  </si>
  <si>
    <t>0512ZA7500Z01440500</t>
  </si>
  <si>
    <t>HVSF&lt;A&gt;LF 1x0.75  (R)</t>
  </si>
  <si>
    <t>0512ZA7500Z01770500</t>
  </si>
  <si>
    <t>HVSF&lt;A&gt;LF 1x0.75  (Y)</t>
  </si>
  <si>
    <t>0512805000401440500</t>
  </si>
  <si>
    <t>HVSF&lt;A&gt;LF 1x0.5 20/0.18 (R)</t>
  </si>
  <si>
    <t>0512807500401BB0500</t>
  </si>
  <si>
    <t>HVSF&lt;A&gt;LF 1x0.75 30/0.18(O)</t>
  </si>
  <si>
    <t>0512807500401220500</t>
  </si>
  <si>
    <t>HVSF&lt;A&gt;LF 1x0.75 30/0.18 (W)</t>
  </si>
  <si>
    <t>0512807500401330500</t>
  </si>
  <si>
    <t>HVSF&lt;A&gt;LF 1x0.75  30/0.18(GY)</t>
  </si>
  <si>
    <t>0512807500401570500</t>
  </si>
  <si>
    <t>HVSF&lt;A&gt;LF 1x0.75 30/0.18 (G/Y)</t>
  </si>
  <si>
    <t>0512807500401770500</t>
  </si>
  <si>
    <t>HVSF&lt;A&gt;LF 1x0.75 30/0.18 (Y)</t>
  </si>
  <si>
    <t>161Y681001201110100</t>
  </si>
  <si>
    <t>60227 IEC 06 IV(f) 1 MM2 B</t>
  </si>
  <si>
    <t>THAIPIPAT HARDWARE CO.,LTD.</t>
  </si>
  <si>
    <t>161Y681001201220100</t>
  </si>
  <si>
    <t>60227 IEC 06 IV(f) 1 MM2 W</t>
  </si>
  <si>
    <t>161Y681001201330100</t>
  </si>
  <si>
    <t>60227 IEC 06 IV(f) 1 MM2 GY</t>
  </si>
  <si>
    <t>161Y681001201440100</t>
  </si>
  <si>
    <t>60227 IEC 06 IV(f) 1 MM2 R</t>
  </si>
  <si>
    <t>161Y681001201550100</t>
  </si>
  <si>
    <t>60227 IEC 06 IV(f) 1 MM2 G</t>
  </si>
  <si>
    <t>161Y681001201660100</t>
  </si>
  <si>
    <t>60227 IEC 06 IV(f) 1 MM2 BR</t>
  </si>
  <si>
    <t>161Y681001201770100</t>
  </si>
  <si>
    <t>60227 IEC 06 IV(f) 1 MM2 Y</t>
  </si>
  <si>
    <t>161Y681001201990100</t>
  </si>
  <si>
    <t>60227 IEC 06 IV(f) 1 MM2 L</t>
  </si>
  <si>
    <t>161Y685000201110100</t>
  </si>
  <si>
    <t>60227 IEC 06 IV(f) 0.5 MM2 B</t>
  </si>
  <si>
    <t>161Y685000201220100</t>
  </si>
  <si>
    <t>60227 IEC 06 IV(f) 0.5 MM2 W</t>
  </si>
  <si>
    <t>161Y685000201330100</t>
  </si>
  <si>
    <t>60227 IEC 06 IV(f) 0.5 MM2 GY</t>
  </si>
  <si>
    <t>161Y685000201440100</t>
  </si>
  <si>
    <t>60227 IEC 06 IV(f) 0.5 MM2 R</t>
  </si>
  <si>
    <t>161Y685000201550100</t>
  </si>
  <si>
    <t>60227 IEC 06 IV(f) 0.5 MM2 G</t>
  </si>
  <si>
    <t>161Y685000201570100</t>
  </si>
  <si>
    <t>60227 IEC 06 IV(f) 0.5 MM2 G/Y</t>
  </si>
  <si>
    <t>161Y685000201660100</t>
  </si>
  <si>
    <t>60227 IEC 06 IV(f) 0.5 MM2 BR</t>
  </si>
  <si>
    <t>161Y685000201770100</t>
  </si>
  <si>
    <t>60227 IEC 06 IV(f) 0.5 MM2 Y</t>
  </si>
  <si>
    <t>161Y685000201990100</t>
  </si>
  <si>
    <t>60227 IEC 06 IV(f) 0.5 MM2 L</t>
  </si>
  <si>
    <t>161Y687500201110100</t>
  </si>
  <si>
    <t>60227 IEC 06 IV(f) 0.75 MM2 B</t>
  </si>
  <si>
    <t>161Y687500201220100</t>
  </si>
  <si>
    <t>60227 IEC 06 IV(f) 0.75 MM2 W</t>
  </si>
  <si>
    <t>161Y687500201330100</t>
  </si>
  <si>
    <t>60227 IEC 06 IV(f)0.75 MM2 GY</t>
  </si>
  <si>
    <t>161Y687500201440100</t>
  </si>
  <si>
    <t>60227 IEC 06 IV(f) 0.75 MM2 R</t>
  </si>
  <si>
    <t>161Y687500201550100</t>
  </si>
  <si>
    <t>60227 IEC 06 IV(f) 0.75 MM2 G</t>
  </si>
  <si>
    <t>161Y687500201570100</t>
  </si>
  <si>
    <t>60227 IEC 06 IV(f)0.75 MM2 G/Y</t>
  </si>
  <si>
    <t>161Y687500201660100</t>
  </si>
  <si>
    <t>60227 IEC06 IV(f)0.75 MM2 BR</t>
  </si>
  <si>
    <t>161Y687500201770100</t>
  </si>
  <si>
    <t>60227 IEC 06 IV(f) 0.75 MM2 Y</t>
  </si>
  <si>
    <t>161Y687500201990100</t>
  </si>
  <si>
    <t>60227 IEC 06 IV(f) 0.75 MM2 L</t>
  </si>
  <si>
    <t>E1</t>
  </si>
  <si>
    <t>046B397500402JJ0200</t>
  </si>
  <si>
    <t>VCTFK (LF) 2X0.75 (LGY)</t>
  </si>
  <si>
    <t>046G091501204111000</t>
  </si>
  <si>
    <t>60227 IEC 53 VCT-G 4x1.5/1.5</t>
  </si>
  <si>
    <t>046Q971001202110100</t>
  </si>
  <si>
    <t>60227 IEC 53 2+Gx1/1 MM2B</t>
  </si>
  <si>
    <t>046Q971001202111000</t>
  </si>
  <si>
    <t>046Q971001204110100</t>
  </si>
  <si>
    <t>60227 IEC 53 4+Gx1/1 MM2B</t>
  </si>
  <si>
    <t>046Q971501I02110100</t>
  </si>
  <si>
    <t>60227 IEC 53(0010) 2+Gx1.5/1.5</t>
  </si>
  <si>
    <t>046Q971501202110100</t>
  </si>
  <si>
    <t>60227 IEC 53 2+Gx1.5/1.5 MM2B</t>
  </si>
  <si>
    <t>046Q971501202111000</t>
  </si>
  <si>
    <t>JIRAVAT SUPPLIES CO.,LTD.</t>
  </si>
  <si>
    <t>046Q971501202112000</t>
  </si>
  <si>
    <t>046Q971501203110100</t>
  </si>
  <si>
    <t>60227 IEC 53 3+Gx1.5/1.5 MM2B</t>
  </si>
  <si>
    <t>046Q971501203111000</t>
  </si>
  <si>
    <t>046Q971501204110100</t>
  </si>
  <si>
    <t>60227 IEC 53 4+Gx1.5/1.5 MM2B</t>
  </si>
  <si>
    <t>046Q971501204110500</t>
  </si>
  <si>
    <t>046Q971501204111000</t>
  </si>
  <si>
    <t>046Q972501I02110100</t>
  </si>
  <si>
    <t>60227 IEC 53(0010) 2+Gx2.5/2.5</t>
  </si>
  <si>
    <t>046Q972501I02111000</t>
  </si>
  <si>
    <t>046Q972501I02112000</t>
  </si>
  <si>
    <t>046Q972501I03110100</t>
  </si>
  <si>
    <t>60227 IEC 53(0010) 3+Gx2.5/2.5</t>
  </si>
  <si>
    <t>046Q972501I03110500</t>
  </si>
  <si>
    <t>046Q972501I03111000</t>
  </si>
  <si>
    <t>046Q972501I03112000</t>
  </si>
  <si>
    <t>046Q972501I04110100</t>
  </si>
  <si>
    <t>60227 IEC 53(0010) 4+Gx2.5/2.5</t>
  </si>
  <si>
    <t>046Q972501202110100</t>
  </si>
  <si>
    <t>60227 IEC 53 2+Gx2.5/2.5 MM2B</t>
  </si>
  <si>
    <t>046Q972501202111000</t>
  </si>
  <si>
    <t>046Q972501202112000</t>
  </si>
  <si>
    <t>046Q972501202221200</t>
  </si>
  <si>
    <t>60227 IEC 53 2+Gx2.5/2.5 MM2W</t>
  </si>
  <si>
    <t>1200M</t>
  </si>
  <si>
    <t>046Q972501203111000</t>
  </si>
  <si>
    <t>60227 IEC 53 3+Gx2.5/2.5 MM2B</t>
  </si>
  <si>
    <t>046Q972501203112000</t>
  </si>
  <si>
    <t>046Q972501204110100</t>
  </si>
  <si>
    <t>60227 IEC 53 4+Gx2.5/2.5 MM2B</t>
  </si>
  <si>
    <t>046Q972501204111000</t>
  </si>
  <si>
    <t>046Q972501204112000</t>
  </si>
  <si>
    <t>046Y041001203110200</t>
  </si>
  <si>
    <t>VCT(LF)SPECIAL 3x1 MM2(B)</t>
  </si>
  <si>
    <t>046Y641001203110100</t>
  </si>
  <si>
    <t>60227 IEC 53 VCT 3x1.0 MM2</t>
  </si>
  <si>
    <t>046Y641501203110100</t>
  </si>
  <si>
    <t>60227 IEC 53 VCT 3x1.5 MM2</t>
  </si>
  <si>
    <t>046Y641501204110100</t>
  </si>
  <si>
    <t>60227 IEC 53 VCT 4x1.5 MM2</t>
  </si>
  <si>
    <t>046Y811001202110100</t>
  </si>
  <si>
    <t>60227 IEC 53 2x1.0 MM2B</t>
  </si>
  <si>
    <t>TEEYA PHAIBOON CO.,LTD.</t>
  </si>
  <si>
    <t>SOMPONG KARNFAIFAH KORAT LTD.,PART.</t>
  </si>
  <si>
    <t>046Y811001202111000</t>
  </si>
  <si>
    <t>SAENG SRI PATHUM SUPPLY CO.,LTD</t>
  </si>
  <si>
    <t>046Y811001202112000</t>
  </si>
  <si>
    <t>046Y811001203110100</t>
  </si>
  <si>
    <t>60227 IEC 53 3x1.0 MM2B</t>
  </si>
  <si>
    <t>046Y811001203111000</t>
  </si>
  <si>
    <t>046Y811001203112000</t>
  </si>
  <si>
    <t>046Y811001204110100</t>
  </si>
  <si>
    <t>60227 IEC 53 4x1.0 MM2B</t>
  </si>
  <si>
    <t>046Y811001204111000</t>
  </si>
  <si>
    <t>046Y811001204112000</t>
  </si>
  <si>
    <t>046Y811501202110100</t>
  </si>
  <si>
    <t>60227 IEC 53 2x1.5 MM2B</t>
  </si>
  <si>
    <t>THAVORN TRADING ELECTRIC CO.,LTD.</t>
  </si>
  <si>
    <t>PIYA SON INTERGROUP CO.,LTD.</t>
  </si>
  <si>
    <t>046Y811501202110500</t>
  </si>
  <si>
    <t>046Y811501202111000</t>
  </si>
  <si>
    <t>046Y811501202112000</t>
  </si>
  <si>
    <t>KORN ENGINEERING AND CONSTRUCTION LP.</t>
  </si>
  <si>
    <t>046Y811501203110100</t>
  </si>
  <si>
    <t>60227 IEC 53 3x1.5 MM2B</t>
  </si>
  <si>
    <t>UTTARADIT KANFIFA LTD.,PART.</t>
  </si>
  <si>
    <t>N</t>
  </si>
  <si>
    <t>046Y811501203110500</t>
  </si>
  <si>
    <t>046Y811501203111000</t>
  </si>
  <si>
    <t>046Y811501203112000</t>
  </si>
  <si>
    <t>SUKAPAT(2006) CO.,LTD.</t>
  </si>
  <si>
    <t>046Y811501203113000</t>
  </si>
  <si>
    <t>046Y811501204110100</t>
  </si>
  <si>
    <t>60227 IEC 53 4x1.5 MM2B</t>
  </si>
  <si>
    <t>046Y811501204111000</t>
  </si>
  <si>
    <t>046Y811501204112000</t>
  </si>
  <si>
    <t>046Y812501I03110100</t>
  </si>
  <si>
    <t>60227 IEC 53 (0010) 3x2.5 MM2B</t>
  </si>
  <si>
    <t>046Y812501I03110500</t>
  </si>
  <si>
    <t>046Y812501I03111000</t>
  </si>
  <si>
    <t>046Y812501I03112000</t>
  </si>
  <si>
    <t>046Y812501I04110100</t>
  </si>
  <si>
    <t>60227 IEC 53 (0010) 4x2.5 MM2B</t>
  </si>
  <si>
    <t>046Y812501I04110500</t>
  </si>
  <si>
    <t>046Y812501I04112000</t>
  </si>
  <si>
    <t>046Y812501202110100</t>
  </si>
  <si>
    <t>60227 IEC 53 2x2.5 MM2B</t>
  </si>
  <si>
    <t>WERACHAI ELECTRIC CO.,LTD.</t>
  </si>
  <si>
    <t>SAENGTHAKSIN ENGINEERING CO.,LTD.</t>
  </si>
  <si>
    <t>046Y812501202110500</t>
  </si>
  <si>
    <t>046Y812501202111000</t>
  </si>
  <si>
    <t>046Y812501202112000</t>
  </si>
  <si>
    <t>046Y812501203110100</t>
  </si>
  <si>
    <t>60227 IEC 53 3x2.5 MM2 B</t>
  </si>
  <si>
    <t>046Y812501203110500</t>
  </si>
  <si>
    <t>046Y812501203111000</t>
  </si>
  <si>
    <t>046Y812501203111500</t>
  </si>
  <si>
    <t>1500M</t>
  </si>
  <si>
    <t>046Y812501203112000</t>
  </si>
  <si>
    <t>046Y812501204110100</t>
  </si>
  <si>
    <t>60227 IEC 53 4x2.5 MM2B</t>
  </si>
  <si>
    <t>046Y812501204110500</t>
  </si>
  <si>
    <t>046Y812501204111000</t>
  </si>
  <si>
    <t>RUAN THONG KANFAIFA</t>
  </si>
  <si>
    <t>046Y812501204112000</t>
  </si>
  <si>
    <t>046Y817500202110100</t>
  </si>
  <si>
    <t>60227 IEC 53 2x0.75 MM2B</t>
  </si>
  <si>
    <t>046Y817500204110100</t>
  </si>
  <si>
    <t>60227 IEC 53 4x0.75 MM2B</t>
  </si>
  <si>
    <t>0460001002B02111000</t>
  </si>
  <si>
    <t>VCT 2x10 MM2 (B)</t>
  </si>
  <si>
    <t>0460001002B03111000</t>
  </si>
  <si>
    <t>VCT 3x10 MM2 (B)</t>
  </si>
  <si>
    <t>0460001002B03112000</t>
  </si>
  <si>
    <t>0460001002B04110750</t>
  </si>
  <si>
    <t>VCT 4x10 MM2 (B)</t>
  </si>
  <si>
    <t>750M</t>
  </si>
  <si>
    <t>ABB LIMITED</t>
  </si>
  <si>
    <t>0460001002B04111000</t>
  </si>
  <si>
    <t>0460001002B04112000</t>
  </si>
  <si>
    <t>0460001002W02110100</t>
  </si>
  <si>
    <t>VCT(0010) 2x10 MM2 (B)</t>
  </si>
  <si>
    <t>0460001002W02111000</t>
  </si>
  <si>
    <t>0460001002W03110100</t>
  </si>
  <si>
    <t>VCT(0010) 3x10 MM2 (B)</t>
  </si>
  <si>
    <t>0460001002W04111000</t>
  </si>
  <si>
    <t>VCT(0010) 4x10 MM2 (B)</t>
  </si>
  <si>
    <t>0460001002W04112000</t>
  </si>
  <si>
    <t>0460001602B02112000</t>
  </si>
  <si>
    <t>VCT 2x16 MM2 (B)</t>
  </si>
  <si>
    <t>0460001602B03110300</t>
  </si>
  <si>
    <t>VCT 3x16 MM2 (B)</t>
  </si>
  <si>
    <t>0460001602B03111000</t>
  </si>
  <si>
    <t>0460001602B04110300</t>
  </si>
  <si>
    <t>VCT 4x16 MM2 (B)</t>
  </si>
  <si>
    <t>0460001602B04110500</t>
  </si>
  <si>
    <t>0460001602B04111000</t>
  </si>
  <si>
    <t>0460001602B04111500</t>
  </si>
  <si>
    <t>0460001602W02112000</t>
  </si>
  <si>
    <t>VCT(0010) 2x16 MM2 (B)</t>
  </si>
  <si>
    <t>0460001602W03110100</t>
  </si>
  <si>
    <t>VCT(0010) 3x16 MM2 (B)</t>
  </si>
  <si>
    <t>0460001602W03111000</t>
  </si>
  <si>
    <t>0460001602W04110100</t>
  </si>
  <si>
    <t>VCT(0010) 4x16 MM2 (B)</t>
  </si>
  <si>
    <t>0460001602W04111000</t>
  </si>
  <si>
    <t>0460001602W04112000</t>
  </si>
  <si>
    <t>0460002502W02111000</t>
  </si>
  <si>
    <t>VCT 2x25 MM2 (B)</t>
  </si>
  <si>
    <t>0460002502W02112000</t>
  </si>
  <si>
    <t>0460002502W03111000</t>
  </si>
  <si>
    <t>VCT 3x25 MM2 (B)</t>
  </si>
  <si>
    <t>0460002502W04111000</t>
  </si>
  <si>
    <t>VCT 4x25 MM2 (B)</t>
  </si>
  <si>
    <t>0460003502W03110100</t>
  </si>
  <si>
    <t>VCT 3x35 MM2 (B)</t>
  </si>
  <si>
    <t>0460003502W03111000</t>
  </si>
  <si>
    <t>0460003502W03111400</t>
  </si>
  <si>
    <t>1400M</t>
  </si>
  <si>
    <t>0460003502W04110500</t>
  </si>
  <si>
    <t>VCT 4x35 MM2 (B)</t>
  </si>
  <si>
    <t>0460004001B02110100</t>
  </si>
  <si>
    <t>VCT 2x4 MM2 (B)</t>
  </si>
  <si>
    <t>0460004001B02111000</t>
  </si>
  <si>
    <t>0460004001B02112000</t>
  </si>
  <si>
    <t>0460004001B03110100</t>
  </si>
  <si>
    <t>VCT 3x4 MM2 (B)</t>
  </si>
  <si>
    <t>0460004001B03110500</t>
  </si>
  <si>
    <t>0460004001B03111000</t>
  </si>
  <si>
    <t>0460004001B03111500</t>
  </si>
  <si>
    <t>0460004001B03112000</t>
  </si>
  <si>
    <t>0460004001B04110100</t>
  </si>
  <si>
    <t>VCT 4x4 MM2 (B)</t>
  </si>
  <si>
    <t>0460004001B04110500</t>
  </si>
  <si>
    <t>0460004001B04111000</t>
  </si>
  <si>
    <t>0460004001B04112000</t>
  </si>
  <si>
    <t>0460004001W02111000</t>
  </si>
  <si>
    <t>VCT(0010) 2x4 MM2 (B)</t>
  </si>
  <si>
    <t>0460004001W04110100</t>
  </si>
  <si>
    <t>VCT(0010) 4x4 MM2 (B)</t>
  </si>
  <si>
    <t>0460004001W04111000</t>
  </si>
  <si>
    <t>VCT(0010)4x4 MM2 (B)</t>
  </si>
  <si>
    <t>0460004001W04112000</t>
  </si>
  <si>
    <t>0460006001B02110100</t>
  </si>
  <si>
    <t>VCT 2x6 MM2 (B)</t>
  </si>
  <si>
    <t>0460006001B03110100</t>
  </si>
  <si>
    <t>VCT 3x6 MM2 (B)</t>
  </si>
  <si>
    <t>0460006001B03110200</t>
  </si>
  <si>
    <t>0460006001B03111000</t>
  </si>
  <si>
    <t>0460006001B03112000</t>
  </si>
  <si>
    <t>0460006001B04110100</t>
  </si>
  <si>
    <t>VCT 4x6 MM2 (B)</t>
  </si>
  <si>
    <t>0460006001B04110500</t>
  </si>
  <si>
    <t>0460006001B04111000</t>
  </si>
  <si>
    <t>0460006001B04112000</t>
  </si>
  <si>
    <t>0460006001W02111000</t>
  </si>
  <si>
    <t>VCT(0010) 2x6 MM2 (B)</t>
  </si>
  <si>
    <t>0460006001W03111000</t>
  </si>
  <si>
    <t>VCT(0010)3x6 MM2 (B)</t>
  </si>
  <si>
    <t>0460006001W03112000</t>
  </si>
  <si>
    <t>0460006001W04110100</t>
  </si>
  <si>
    <t>VCT(0010)4x6 MM2 (B)</t>
  </si>
  <si>
    <t>0460006001W04112000</t>
  </si>
  <si>
    <t>0461005002I04110200</t>
  </si>
  <si>
    <t>0.6/1KV-VCT(0010) 4x50 MM2 B</t>
  </si>
  <si>
    <t>0461005002101110100</t>
  </si>
  <si>
    <t>0.6/1KV-VCT  1x50    MM2 B</t>
  </si>
  <si>
    <t>0461331002B03111200</t>
  </si>
  <si>
    <t>VCT-G 3x10/10 (B)</t>
  </si>
  <si>
    <t>0461331002W04110100</t>
  </si>
  <si>
    <t>VCT-G(0010) 4x10/10</t>
  </si>
  <si>
    <t>0461331602B03111000</t>
  </si>
  <si>
    <t>VCT-G 3x16/16 (B)</t>
  </si>
  <si>
    <t>0461332502B03110100</t>
  </si>
  <si>
    <t>VCT-G 3x25/16 (B)</t>
  </si>
  <si>
    <t>0461332502B04111000</t>
  </si>
  <si>
    <t>VCT-G 4x25/16</t>
  </si>
  <si>
    <t>0461334001B02111000</t>
  </si>
  <si>
    <t>VCT-G 2x4/4</t>
  </si>
  <si>
    <t>0461334001B02112000</t>
  </si>
  <si>
    <t>0461334001B02221300</t>
  </si>
  <si>
    <t>VCT-G 2x4/4 (W)</t>
  </si>
  <si>
    <t>1300M</t>
  </si>
  <si>
    <t>0461334001B03110100</t>
  </si>
  <si>
    <t>VCT-G 3x4/4</t>
  </si>
  <si>
    <t>0461334001B03111000</t>
  </si>
  <si>
    <t>0461334001B03112000</t>
  </si>
  <si>
    <t>0461334001B04110100</t>
  </si>
  <si>
    <t>VCT-G 4x4/4</t>
  </si>
  <si>
    <t>0461334001B04111000</t>
  </si>
  <si>
    <t>0461334001B04112000</t>
  </si>
  <si>
    <t>0461334001W04110100</t>
  </si>
  <si>
    <t>VCT-G(0010) 4x4/4 (B)</t>
  </si>
  <si>
    <t>0461334001W04111000</t>
  </si>
  <si>
    <t>0461336001B02110100</t>
  </si>
  <si>
    <t>VCT-G 2x6/6</t>
  </si>
  <si>
    <t>0461336001B02111000</t>
  </si>
  <si>
    <t>VCT-G 2x6/6 (B)</t>
  </si>
  <si>
    <t>0461336001B02112000</t>
  </si>
  <si>
    <t>0461336001B03110100</t>
  </si>
  <si>
    <t>VCT-G 3x6/6 (B)</t>
  </si>
  <si>
    <t>0461336001B03110500</t>
  </si>
  <si>
    <t>0461336001B03111000</t>
  </si>
  <si>
    <t>0461336001B04110100</t>
  </si>
  <si>
    <t>VCT-G 4x6/6 (B)</t>
  </si>
  <si>
    <t>0461336001B04111000</t>
  </si>
  <si>
    <t>0461336001W03112000</t>
  </si>
  <si>
    <t>VCT-G (0010) 3x6/6 (B)</t>
  </si>
  <si>
    <t>F1</t>
  </si>
  <si>
    <t>021Y791501B01110100</t>
  </si>
  <si>
    <t>NYY(ST) 1x1.5 MM2 (B)</t>
  </si>
  <si>
    <t>021Y792501B01110100</t>
  </si>
  <si>
    <t>NYY(ST) 1x2.5 MM2 (B)</t>
  </si>
  <si>
    <t>021Y794001B01110100</t>
  </si>
  <si>
    <t>NYY(ST) 1x4 MM2 (B)</t>
  </si>
  <si>
    <t>0210001002B01111000</t>
  </si>
  <si>
    <t>NYY 1x10 MM2 (B)</t>
  </si>
  <si>
    <t>0210001002B01112000</t>
  </si>
  <si>
    <t>0210001002T01110500</t>
  </si>
  <si>
    <t>0210001002W01110660</t>
  </si>
  <si>
    <t>NYY (0010) 1x10 MM2 (B)</t>
  </si>
  <si>
    <t>660M</t>
  </si>
  <si>
    <t>0210001002W01112000</t>
  </si>
  <si>
    <t>0210001203W01110150</t>
  </si>
  <si>
    <t>NYY 1x120 MM2 (B)</t>
  </si>
  <si>
    <t>150M</t>
  </si>
  <si>
    <t>0210001203W01111000</t>
  </si>
  <si>
    <t>0210001203W01111500</t>
  </si>
  <si>
    <t>0210001503W01111000</t>
  </si>
  <si>
    <t>NYY 1x150 MM2 (B)</t>
  </si>
  <si>
    <t>0210001503W01111500</t>
  </si>
  <si>
    <t>0210001503W01112000</t>
  </si>
  <si>
    <t>0210001602B01111000</t>
  </si>
  <si>
    <t>NYY 1x16 MM2 (B)</t>
  </si>
  <si>
    <t>0210001602B01111750</t>
  </si>
  <si>
    <t>1750M</t>
  </si>
  <si>
    <t>0210001602B01112000</t>
  </si>
  <si>
    <t>0210001853B01110164</t>
  </si>
  <si>
    <t>NYY 1x185 MM2 (B)</t>
  </si>
  <si>
    <t>164M</t>
  </si>
  <si>
    <t>0210001853W01110056</t>
  </si>
  <si>
    <t>56M</t>
  </si>
  <si>
    <t>SAENGTHAKSIN LIGHTING CO ., LTD</t>
  </si>
  <si>
    <t>0210001853W01110200</t>
  </si>
  <si>
    <t>0210001853W01110280</t>
  </si>
  <si>
    <t>280M</t>
  </si>
  <si>
    <t>0210001853W01110520</t>
  </si>
  <si>
    <t>520M</t>
  </si>
  <si>
    <t>WANCHAI KRANFAIFA</t>
  </si>
  <si>
    <t>0210001853W01110570</t>
  </si>
  <si>
    <t>570M</t>
  </si>
  <si>
    <t>0210001853W01111000</t>
  </si>
  <si>
    <t>0210001853W01111200</t>
  </si>
  <si>
    <t>0210001853W01111300</t>
  </si>
  <si>
    <t>0210002403W01110520</t>
  </si>
  <si>
    <t>NYY 1x240 MM2 (B)</t>
  </si>
  <si>
    <t>0210002403W01111000</t>
  </si>
  <si>
    <t>NYY  1x240 MM2 (B)</t>
  </si>
  <si>
    <t>0210002403W01111200</t>
  </si>
  <si>
    <t>0210002501B01111000</t>
  </si>
  <si>
    <t>NYY 1x2.5 MM2 (B)</t>
  </si>
  <si>
    <t>0210002501B01112000</t>
  </si>
  <si>
    <t>0210002502W01110210</t>
  </si>
  <si>
    <t>NYY 1x25 MM2 (B)</t>
  </si>
  <si>
    <t>210M</t>
  </si>
  <si>
    <t>SAENG UDOM KRANFAIFA</t>
  </si>
  <si>
    <t>0210002502W01111000</t>
  </si>
  <si>
    <t>0210002502W01112000</t>
  </si>
  <si>
    <t>0210002502W01113000</t>
  </si>
  <si>
    <t>0210003003W01110158</t>
  </si>
  <si>
    <t>NYY 1x300 MM2 (B)</t>
  </si>
  <si>
    <t>158M</t>
  </si>
  <si>
    <t>0210003003W01110526</t>
  </si>
  <si>
    <t>526M</t>
  </si>
  <si>
    <t>0210003003W01111000</t>
  </si>
  <si>
    <t>0210003003W01111200</t>
  </si>
  <si>
    <t>0210003502W01111000</t>
  </si>
  <si>
    <t>NYY 1x35 MM2 (B)</t>
  </si>
  <si>
    <t>0210003502W01112000</t>
  </si>
  <si>
    <t>0210003502W01113000</t>
  </si>
  <si>
    <t>0210004001B01110800</t>
  </si>
  <si>
    <t>NYY 1x4 MM2 (B)</t>
  </si>
  <si>
    <t>800M</t>
  </si>
  <si>
    <t>0210004001B01112000</t>
  </si>
  <si>
    <t>0210004001B01113000</t>
  </si>
  <si>
    <t>0210005002W01110100</t>
  </si>
  <si>
    <t>NYY 1x50 MM2 (B)</t>
  </si>
  <si>
    <t>THAVEESAB CHIANGMAI LIGHTING LTD.PART.</t>
  </si>
  <si>
    <t>0210005002W01111000</t>
  </si>
  <si>
    <t>0210005002W01112000</t>
  </si>
  <si>
    <t>0210005002W01113000</t>
  </si>
  <si>
    <t>0210006001B01111000</t>
  </si>
  <si>
    <t>NYY 1x6 MM2 (B)</t>
  </si>
  <si>
    <t>0210006001B01112000</t>
  </si>
  <si>
    <t>0210007002W01111000</t>
  </si>
  <si>
    <t>NYY 1X70 MM2 (B)</t>
  </si>
  <si>
    <t>0210007002W01112000</t>
  </si>
  <si>
    <t>0210009502W01110800</t>
  </si>
  <si>
    <t>NYY 1x95 MM2 (B)</t>
  </si>
  <si>
    <t>0210009502W01111000</t>
  </si>
  <si>
    <t>0210009502W01111500</t>
  </si>
  <si>
    <t>0210009502W01113000</t>
  </si>
  <si>
    <t>F2</t>
  </si>
  <si>
    <t>021G951002102110800</t>
  </si>
  <si>
    <t>60227 IEC 10 2+Gx10/10 MM2B</t>
  </si>
  <si>
    <t>021G951602102111000</t>
  </si>
  <si>
    <t>60227 IEC 10 2+Gx16/16 MM2B</t>
  </si>
  <si>
    <t>021G951602104110500</t>
  </si>
  <si>
    <t>60227 IEC 10 4+Gx16/16 MM2B</t>
  </si>
  <si>
    <t>021G952501102111000</t>
  </si>
  <si>
    <t>60227 IEC 10 2+Gx2.5/2.5 MM2B</t>
  </si>
  <si>
    <t>021G952501102111500</t>
  </si>
  <si>
    <t>021G952501102112000</t>
  </si>
  <si>
    <t>021G956001102111000</t>
  </si>
  <si>
    <t>60227 IEC 10 2+Gx6/6 MM2B</t>
  </si>
  <si>
    <t>021G956001102112000</t>
  </si>
  <si>
    <t>021G956001102112200</t>
  </si>
  <si>
    <t>2200M</t>
  </si>
  <si>
    <t>021G956001104112000</t>
  </si>
  <si>
    <t>60227 IEC 10 4+Gx6/6 MM2B</t>
  </si>
  <si>
    <t>021Y611002102110500</t>
  </si>
  <si>
    <t>60227 IEC 10 NYY 2x10 MM2</t>
  </si>
  <si>
    <t>021Y611602103111000</t>
  </si>
  <si>
    <t>60227 IEC 10 NYY 3x16 MM2</t>
  </si>
  <si>
    <t>021Y612501102112000</t>
  </si>
  <si>
    <t>60227 IEC 10 NYY 2x2.5 MM2</t>
  </si>
  <si>
    <t>021Y612502I04112000</t>
  </si>
  <si>
    <t>60227 IEC 10 NYY 4x25MM2</t>
  </si>
  <si>
    <t>021Y614001102111000</t>
  </si>
  <si>
    <t>60227 IEC 10 NYY 2x4 MM2</t>
  </si>
  <si>
    <t>021Y614001102112000</t>
  </si>
  <si>
    <t>021Y614001103111000</t>
  </si>
  <si>
    <t>60227 IEC 10 NYY 3x4 MM2</t>
  </si>
  <si>
    <t>021Y614001104112000</t>
  </si>
  <si>
    <t>60227 IEC 10 NYY 4x4 MM2</t>
  </si>
  <si>
    <t>021Y616001102110100</t>
  </si>
  <si>
    <t>60227 IEC 10 NYY 2x6 MM2</t>
  </si>
  <si>
    <t>021Y616001103110100</t>
  </si>
  <si>
    <t>60227 IEC 10 NYY 3x6 MM2</t>
  </si>
  <si>
    <t>021Y616001104112000</t>
  </si>
  <si>
    <t>60227 IEC 10 NYY 4x6 MM2</t>
  </si>
  <si>
    <t>021Y801002I02112000</t>
  </si>
  <si>
    <t>60227 IEC 10(0010) 2x10 MM2 B</t>
  </si>
  <si>
    <t>021Y801002I04110100</t>
  </si>
  <si>
    <t>60227 IEC 10(0010) 4x10 MM2B</t>
  </si>
  <si>
    <t>021Y801002I04111000</t>
  </si>
  <si>
    <t>021Y801002102111000</t>
  </si>
  <si>
    <t>60227 IEC 10 2x10 MM2 B</t>
  </si>
  <si>
    <t>021Y801002103111000</t>
  </si>
  <si>
    <t>60227 IEC 10 3x10 MM2B</t>
  </si>
  <si>
    <t>021Y801002103113000</t>
  </si>
  <si>
    <t>021Y801002104111000</t>
  </si>
  <si>
    <t>60227 IEC 10 4x10 MM2B</t>
  </si>
  <si>
    <t>021Y801002104112000</t>
  </si>
  <si>
    <t>021Y801501102110100</t>
  </si>
  <si>
    <t>60227 IEC 10 2x1.5 MM2 B</t>
  </si>
  <si>
    <t>021Y801501102110500</t>
  </si>
  <si>
    <t>021Y801501102111000</t>
  </si>
  <si>
    <t>021Y801501102112000</t>
  </si>
  <si>
    <t>021Y801501103110100</t>
  </si>
  <si>
    <t>60227 IEC 10 3x1.5 MM2B</t>
  </si>
  <si>
    <t>021Y801501103110500</t>
  </si>
  <si>
    <t>021Y801501103111000</t>
  </si>
  <si>
    <t>021Y801501103112000</t>
  </si>
  <si>
    <t>021Y801501104110100</t>
  </si>
  <si>
    <t>60227 IEC 10 4x1.5 MM2B</t>
  </si>
  <si>
    <t>021Y801501104110500</t>
  </si>
  <si>
    <t>021Y801501104111000</t>
  </si>
  <si>
    <t>021Y801501104112000</t>
  </si>
  <si>
    <t>021Y801501104113000</t>
  </si>
  <si>
    <t>021Y801602I03112000</t>
  </si>
  <si>
    <t>60227 IEC 10 (0010) 3x16 MM2 B</t>
  </si>
  <si>
    <t>021Y801602I04110100</t>
  </si>
  <si>
    <t>60227 IEC 10 (0010) 4x16 MM2 B</t>
  </si>
  <si>
    <t>021Y801602I04111000</t>
  </si>
  <si>
    <t>021Y801602102111000</t>
  </si>
  <si>
    <t>60227 IEC 10 2x16 MM2 B</t>
  </si>
  <si>
    <t>021Y801602102112000</t>
  </si>
  <si>
    <t>021Y801602103111000</t>
  </si>
  <si>
    <t>60227 IEC 10 3x16 MM2B</t>
  </si>
  <si>
    <t>021Y801602103113000</t>
  </si>
  <si>
    <t>021Y801602104111000</t>
  </si>
  <si>
    <t>60227 IEC 10 4x16 MM2B</t>
  </si>
  <si>
    <t>021Y801602104112000</t>
  </si>
  <si>
    <t>021Y802501I03110500</t>
  </si>
  <si>
    <t>60227 IEC 10 (0010) 3x2.5 MM2B</t>
  </si>
  <si>
    <t>021Y802501I03112000</t>
  </si>
  <si>
    <t>021Y802501I04110500</t>
  </si>
  <si>
    <t>60227 IEC 10 (0010) 4x2.5 MM2</t>
  </si>
  <si>
    <t>021Y802501I04110690</t>
  </si>
  <si>
    <t>690M</t>
  </si>
  <si>
    <t>021Y802501I04112000</t>
  </si>
  <si>
    <t>021Y802501102110100</t>
  </si>
  <si>
    <t>60227 IEC 10 2x2.5 MM2 B</t>
  </si>
  <si>
    <t>021Y802501102111000</t>
  </si>
  <si>
    <t>021Y802501102112000</t>
  </si>
  <si>
    <t>021Y802501103110100</t>
  </si>
  <si>
    <t>60227 IEC 10 3x2.5 MM2 B</t>
  </si>
  <si>
    <t>021Y802501103110500</t>
  </si>
  <si>
    <t>021Y802501103111000</t>
  </si>
  <si>
    <t>POLY ELECTRIC LTD.,PART</t>
  </si>
  <si>
    <t>021Y802501103112000</t>
  </si>
  <si>
    <t>021Y802501104110100</t>
  </si>
  <si>
    <t>60227 IEC 10 4x2.5 MM2</t>
  </si>
  <si>
    <t>021Y802501104110500</t>
  </si>
  <si>
    <t>021Y802501104111000</t>
  </si>
  <si>
    <t>021Y802501104112000</t>
  </si>
  <si>
    <t>021Y802501104113000</t>
  </si>
  <si>
    <t>021Y802501302110100</t>
  </si>
  <si>
    <t>60227 IEC 10(ST) 2x2.5 MM2 B</t>
  </si>
  <si>
    <t>021Y802501303110100</t>
  </si>
  <si>
    <t>60227 IEC 10(ST) 3x2.5 MM2 B</t>
  </si>
  <si>
    <t>021Y802502I02111000</t>
  </si>
  <si>
    <t>60227 IEC 10 2x25 MM2 B</t>
  </si>
  <si>
    <t>021Y802502I03111000</t>
  </si>
  <si>
    <t>60227 IEC 10 3x25 MM2B</t>
  </si>
  <si>
    <t>021Y802502I04110600</t>
  </si>
  <si>
    <t>60227 IEC 10 4x25 MM2B</t>
  </si>
  <si>
    <t>021Y802502I04111000</t>
  </si>
  <si>
    <t>021Y804001I03112000</t>
  </si>
  <si>
    <t>60227 IEC 10 (0010) 3x4 MM2B</t>
  </si>
  <si>
    <t>021Y804001I04112000</t>
  </si>
  <si>
    <t>60227 IEC 10(0010) 4x4 MM2 B</t>
  </si>
  <si>
    <t>021Y804001102110100</t>
  </si>
  <si>
    <t>60227 IEC 10 2x4 MM2 B</t>
  </si>
  <si>
    <t>021Y804001102110500</t>
  </si>
  <si>
    <t>021Y804001102111000</t>
  </si>
  <si>
    <t>021Y804001102112000</t>
  </si>
  <si>
    <t>021Y804001103110100</t>
  </si>
  <si>
    <t>60227 IEC 10 3x4 MM2B</t>
  </si>
  <si>
    <t>021Y804001103112000</t>
  </si>
  <si>
    <t>021Y804001104110100</t>
  </si>
  <si>
    <t>60227 IEC 10 4x4 MM2 B</t>
  </si>
  <si>
    <t>021Y804001104111000</t>
  </si>
  <si>
    <t>021Y804001104112000</t>
  </si>
  <si>
    <t>021Y804001104113000</t>
  </si>
  <si>
    <t>021Y804001303110100</t>
  </si>
  <si>
    <t>60227 IEC 10(ST) 3x4 MM2B</t>
  </si>
  <si>
    <t>021Y806001I02111000</t>
  </si>
  <si>
    <t>60227 IEC 10 (0010) 2x6 MM2 B</t>
  </si>
  <si>
    <t>021Y806001I03110100</t>
  </si>
  <si>
    <t>60227 IEC 10 (0010) 3x6 MM2 B</t>
  </si>
  <si>
    <t>021Y806001I04110100</t>
  </si>
  <si>
    <t>60227 IEC 10 (0010) 4x6 MM2 B</t>
  </si>
  <si>
    <t>021Y806001I04111000</t>
  </si>
  <si>
    <t>021Y806001I04112000</t>
  </si>
  <si>
    <t>021Y806001102110100</t>
  </si>
  <si>
    <t>60227 IEC 10 2x6 MM2 B</t>
  </si>
  <si>
    <t>021Y806001102110500</t>
  </si>
  <si>
    <t>021Y806001102111000</t>
  </si>
  <si>
    <t>021Y806001102112000</t>
  </si>
  <si>
    <t>021Y806001103111000</t>
  </si>
  <si>
    <t>60227 IEC 10 3x6 MM2 B</t>
  </si>
  <si>
    <t>021Y806001103112000</t>
  </si>
  <si>
    <t>021Y806001103113000</t>
  </si>
  <si>
    <t>021Y806001104110100</t>
  </si>
  <si>
    <t>60227 IEC 10 4x6 MM2 B</t>
  </si>
  <si>
    <t>021Y806001104111000</t>
  </si>
  <si>
    <t>0211332502B04111200</t>
  </si>
  <si>
    <t>NYY-G 4x25/16 MM2 B</t>
  </si>
  <si>
    <t>024Y571002103111000</t>
  </si>
  <si>
    <t>500V-NYCY 3x10/10 MM2B</t>
  </si>
  <si>
    <t>024Y574001103111000</t>
  </si>
  <si>
    <t>500V-NYCY 3x4/4 MM2B</t>
  </si>
  <si>
    <t>F3</t>
  </si>
  <si>
    <t>021Y803502I02111000</t>
  </si>
  <si>
    <t>60227 IEC 10  2x35 MM2 B</t>
  </si>
  <si>
    <t>021Y803502I03110500</t>
  </si>
  <si>
    <t>60227 IEC 10  3x35 MM2</t>
  </si>
  <si>
    <t>021Y803502I03111000</t>
  </si>
  <si>
    <t>021Y803502I04110065</t>
  </si>
  <si>
    <t>60227 IEC 10 4x35 MM2B</t>
  </si>
  <si>
    <t>65M</t>
  </si>
  <si>
    <t>021Y803502I04110720</t>
  </si>
  <si>
    <t>720M</t>
  </si>
  <si>
    <t>021Y803502I04111000</t>
  </si>
  <si>
    <t>0210001503W03110300</t>
  </si>
  <si>
    <t>NYY  3x150  MM2  (B)</t>
  </si>
  <si>
    <t>0210001853W04110300</t>
  </si>
  <si>
    <t>NYY  4x185  MM2  (B)</t>
  </si>
  <si>
    <t>0210005002W03110500</t>
  </si>
  <si>
    <t>NYY 3x50 MM2 (B)</t>
  </si>
  <si>
    <t>0210005002W03110800</t>
  </si>
  <si>
    <t>0210005002W03111000</t>
  </si>
  <si>
    <t>0210005002W04110100</t>
  </si>
  <si>
    <t>NYY 4x50 MM2 (B)</t>
  </si>
  <si>
    <t>0210005002W04110500</t>
  </si>
  <si>
    <t>0210005002W04110600</t>
  </si>
  <si>
    <t>0210005002W04110660</t>
  </si>
  <si>
    <t>0210005002W04110800</t>
  </si>
  <si>
    <t>0210007002W03111000</t>
  </si>
  <si>
    <t>NYY 3x70 MM2 (B)</t>
  </si>
  <si>
    <t>0210007002W04110200</t>
  </si>
  <si>
    <t>NYY 4x70 MM2 (B)</t>
  </si>
  <si>
    <t>0210007002W04110700</t>
  </si>
  <si>
    <t>700M</t>
  </si>
  <si>
    <t>0210009502W03110100</t>
  </si>
  <si>
    <t>NYY 3x95 MM2 (B)</t>
  </si>
  <si>
    <t>0210009502W03110500</t>
  </si>
  <si>
    <t>0211333502B04111000</t>
  </si>
  <si>
    <t>NYY-G 4x35/16 MM2 B</t>
  </si>
  <si>
    <t>0211333502W04110220</t>
  </si>
  <si>
    <t>NYY-G(0010) 4x35/16 MM2 (B)</t>
  </si>
  <si>
    <t>220M</t>
  </si>
  <si>
    <t>0211335002B03110160</t>
  </si>
  <si>
    <t>NYY-G  3x50/25 MM2 (B)</t>
  </si>
  <si>
    <t>160M</t>
  </si>
  <si>
    <t>0211339502B04110170</t>
  </si>
  <si>
    <t>NYY-G  4x95/50 MM2 (B)</t>
  </si>
  <si>
    <t>170M</t>
  </si>
  <si>
    <t>0241005002I03111000</t>
  </si>
  <si>
    <t>0.6/1KV-NYCY(0010) 3x50/25 B</t>
  </si>
  <si>
    <t>0241005002104111000</t>
  </si>
  <si>
    <t>0.6/1KV-NYCY 4x50/25 MM2B</t>
  </si>
  <si>
    <t>G1</t>
  </si>
  <si>
    <t>011S141501J06110300</t>
  </si>
  <si>
    <t>FD-0.6/1KV-CVV(0511)6x1.5 B</t>
  </si>
  <si>
    <t>0110001001B02110500</t>
  </si>
  <si>
    <t>CVV(f) 2x1 MM2 (B)</t>
  </si>
  <si>
    <t>0110001001B02111000</t>
  </si>
  <si>
    <t>0110001001B02111100</t>
  </si>
  <si>
    <t>1100M</t>
  </si>
  <si>
    <t>0110001001B02111200</t>
  </si>
  <si>
    <t>0110001001B02111500</t>
  </si>
  <si>
    <t>0110001001B02112000</t>
  </si>
  <si>
    <t>0110001001B03110100</t>
  </si>
  <si>
    <t>CVV(f) 3x1 MM2 (B)</t>
  </si>
  <si>
    <t>0110001001B03110500</t>
  </si>
  <si>
    <t>0110001001B03110900</t>
  </si>
  <si>
    <t>900M</t>
  </si>
  <si>
    <t>0110001001B03111000</t>
  </si>
  <si>
    <t>0110001001B03112000</t>
  </si>
  <si>
    <t>0110001001B03112300</t>
  </si>
  <si>
    <t>2300M</t>
  </si>
  <si>
    <t>0110001001B04110800</t>
  </si>
  <si>
    <t>CVV(f) 4x1 MM2 (B)</t>
  </si>
  <si>
    <t>0110001001B04112000</t>
  </si>
  <si>
    <t>0110001001I05110500</t>
  </si>
  <si>
    <t>CVV(f)(0010) 5x1 MM2 (B)</t>
  </si>
  <si>
    <t>0110001001I05111000</t>
  </si>
  <si>
    <t>0110001001I05112000</t>
  </si>
  <si>
    <t>0110001001I06110300</t>
  </si>
  <si>
    <t>CVV(f) (0010)  6x1  MM2  (B)</t>
  </si>
  <si>
    <t>0110001001I06111500</t>
  </si>
  <si>
    <t>0110001001I06112000</t>
  </si>
  <si>
    <t>0110001001I07110100</t>
  </si>
  <si>
    <t>CVV(f)(0010) 7x1 MM2 (B)</t>
  </si>
  <si>
    <t>0110001001I07110500</t>
  </si>
  <si>
    <t>0110001001I07111000</t>
  </si>
  <si>
    <t>0110001001I07112000</t>
  </si>
  <si>
    <t>0110001001I08110500</t>
  </si>
  <si>
    <t>CVV(f)(0010) 8x1 MM2 (B)</t>
  </si>
  <si>
    <t>0110001001I08111000</t>
  </si>
  <si>
    <t>0110001001I09112000</t>
  </si>
  <si>
    <t>CVV(f)(0010 )9x1   MM2  (B)</t>
  </si>
  <si>
    <t>0110001001I10112000</t>
  </si>
  <si>
    <t>CVV(f)(0010) 10x1 MM2 (B)</t>
  </si>
  <si>
    <t>0110001001I12110200</t>
  </si>
  <si>
    <t>CVV(f)(0010) 12x1 MM2 (B)</t>
  </si>
  <si>
    <t>0110001001I12110675</t>
  </si>
  <si>
    <t>675M</t>
  </si>
  <si>
    <t>0110001001I12111000</t>
  </si>
  <si>
    <t>0110001001I12111500</t>
  </si>
  <si>
    <t>0110001001I12111940</t>
  </si>
  <si>
    <t>1940M</t>
  </si>
  <si>
    <t>0110001001I12112000</t>
  </si>
  <si>
    <t>0110001001I15112000</t>
  </si>
  <si>
    <t>CVV(f)(0010) 15x1 MM2  (B)</t>
  </si>
  <si>
    <t>0110001001I16110100</t>
  </si>
  <si>
    <t>CVV(f)(0010) 16x1 MM2 (B)</t>
  </si>
  <si>
    <t>0110001001I16111500</t>
  </si>
  <si>
    <t>0110001001I19112000</t>
  </si>
  <si>
    <t>CVV(f)(0010)19x1 MM2(B)</t>
  </si>
  <si>
    <t>0110001001I20112000</t>
  </si>
  <si>
    <t>CVV(f)(0010) 20x1MM2 (B)</t>
  </si>
  <si>
    <t>0110001001I24112000</t>
  </si>
  <si>
    <t>CVV(f)(0010) 24x1 MM2 (B)</t>
  </si>
  <si>
    <t>0110001001I30110100</t>
  </si>
  <si>
    <t>CVV(f)(0010) 30x1.0 MM2 (B)</t>
  </si>
  <si>
    <t>0110001001I30112000</t>
  </si>
  <si>
    <t>0110001001205111000</t>
  </si>
  <si>
    <t>CVV(f) 5x1 MM2 (B)</t>
  </si>
  <si>
    <t>0110001001207111000</t>
  </si>
  <si>
    <t>CVV(f)   7x1    MM2  (B)</t>
  </si>
  <si>
    <t>0110001001209111000</t>
  </si>
  <si>
    <t>CVV(f)   9x1    MM2  (B)</t>
  </si>
  <si>
    <t>0110001001210110200</t>
  </si>
  <si>
    <t>CVV(f)  10x1    MM2  (B)</t>
  </si>
  <si>
    <t>0110001001210110400</t>
  </si>
  <si>
    <t>CVV(f) 10x1 MM2 (B)</t>
  </si>
  <si>
    <t>400M</t>
  </si>
  <si>
    <t>0110001001210111000</t>
  </si>
  <si>
    <t>0110001001221111000</t>
  </si>
  <si>
    <t>CVV(f)  21x1    MM2  (B)</t>
  </si>
  <si>
    <t>0110001001224110500</t>
  </si>
  <si>
    <t>CVV(f)   24x1    MM2  (B)</t>
  </si>
  <si>
    <t>0110001001230110500</t>
  </si>
  <si>
    <t>CVV(f)  30x1.0  MM2  (B)</t>
  </si>
  <si>
    <t>0110001001230110600</t>
  </si>
  <si>
    <t>0110001501B02111000</t>
  </si>
  <si>
    <t>CVV(f) 2x1.5 MM2 (B)</t>
  </si>
  <si>
    <t>0110001501B02112000</t>
  </si>
  <si>
    <t>0110001501B03110100</t>
  </si>
  <si>
    <t>CVV(f) 3x1.5 MM2 (B)</t>
  </si>
  <si>
    <t>0110001501B03110500</t>
  </si>
  <si>
    <t>0110001501B03110800</t>
  </si>
  <si>
    <t>0110001501B03111000</t>
  </si>
  <si>
    <t>0110001501B03112000</t>
  </si>
  <si>
    <t>0110001501B03113000</t>
  </si>
  <si>
    <t>0110001501B04110100</t>
  </si>
  <si>
    <t>CVV(f) 4x1.5 MM2 (B)</t>
  </si>
  <si>
    <t>0110001501B04110500</t>
  </si>
  <si>
    <t>0110001501B04111000</t>
  </si>
  <si>
    <t>0110001501B04112000</t>
  </si>
  <si>
    <t>0110001501I05110100</t>
  </si>
  <si>
    <t>CVV(f)(0010) 5x1.5 MM2 (B)</t>
  </si>
  <si>
    <t>0110001501I05110500</t>
  </si>
  <si>
    <t>0110001501I05111000</t>
  </si>
  <si>
    <t>0110001501I05111500</t>
  </si>
  <si>
    <t>0110001501I05112000</t>
  </si>
  <si>
    <t>0110001501I06110500</t>
  </si>
  <si>
    <t>CVV(f)(0010)   6x1.5  MM2  (B)</t>
  </si>
  <si>
    <t>0110001501I06111000</t>
  </si>
  <si>
    <t>0110001501I06112000</t>
  </si>
  <si>
    <t>0110001501I07110100</t>
  </si>
  <si>
    <t>CVV(f)(0010) 7x1.5 MM2 (B)</t>
  </si>
  <si>
    <t>0110001501I07110500</t>
  </si>
  <si>
    <t>0110001501I07111500</t>
  </si>
  <si>
    <t>0110001501I07112000</t>
  </si>
  <si>
    <t>0110001501I09110500</t>
  </si>
  <si>
    <t>CVV(f)(0010) 9x1.5 MM2 (B)</t>
  </si>
  <si>
    <t>0110001501I09111000</t>
  </si>
  <si>
    <t>0110001501I09112000</t>
  </si>
  <si>
    <t>0110001501I10110100</t>
  </si>
  <si>
    <t>CVV(f)(0010) 10x1.5 MM2 (B)</t>
  </si>
  <si>
    <t>0110001501I10112000</t>
  </si>
  <si>
    <t>0110001501I12110500</t>
  </si>
  <si>
    <t>CVV(f)(0010) 12x1.5 MM2 (B)</t>
  </si>
  <si>
    <t>0110001501I12111000</t>
  </si>
  <si>
    <t>0110001501I12111500</t>
  </si>
  <si>
    <t>0110001501I12112000</t>
  </si>
  <si>
    <t>0110001501I19112000</t>
  </si>
  <si>
    <t>CVV(f)(0010)  19x1.5  MM2  (B)</t>
  </si>
  <si>
    <t>0110001501I24111500</t>
  </si>
  <si>
    <t>CVV(f)(0010) 24x1.5 MM2 (B)</t>
  </si>
  <si>
    <t>0110001501205111000</t>
  </si>
  <si>
    <t>CVV(f) 5x1.5 MM2 (B)</t>
  </si>
  <si>
    <t>0110001501205112000</t>
  </si>
  <si>
    <t>0110001501207110500</t>
  </si>
  <si>
    <t>CVV(f) 7x1.5 MM2 (B)</t>
  </si>
  <si>
    <t>0110001501207111000</t>
  </si>
  <si>
    <t>0110001501207112000</t>
  </si>
  <si>
    <t>0110001501207113000</t>
  </si>
  <si>
    <t>0110001501209111000</t>
  </si>
  <si>
    <t>CVV(f) 9x1.5 MM2 (B)</t>
  </si>
  <si>
    <t>0110001501209112000</t>
  </si>
  <si>
    <t>0110001501210111000</t>
  </si>
  <si>
    <t>CVV(f) 10x1.5 MM2 (B)</t>
  </si>
  <si>
    <t>0110001501210112000</t>
  </si>
  <si>
    <t>0110001501212111000</t>
  </si>
  <si>
    <t>CVV(f) 12x1.5 MM2 (B)</t>
  </si>
  <si>
    <t>0110001501212112000</t>
  </si>
  <si>
    <t>0110001501216111000</t>
  </si>
  <si>
    <t>CVV(f) 16x1.5 MM2 (B)</t>
  </si>
  <si>
    <t>0110001501219111000</t>
  </si>
  <si>
    <t>CVV(f) 19x1.5 MM2 (B)</t>
  </si>
  <si>
    <t>0110001501221111000</t>
  </si>
  <si>
    <t>CVV(f) 21x1.5 MM2 (B)</t>
  </si>
  <si>
    <t>0110001501221111200</t>
  </si>
  <si>
    <t>CVV(f)  21x1.5  MM2  (B)</t>
  </si>
  <si>
    <t>0110001501224111000</t>
  </si>
  <si>
    <t>CVV(f) 24x1.5 MM2 (B)</t>
  </si>
  <si>
    <t>0110001501227110500</t>
  </si>
  <si>
    <t>CVV(f)  27x1.5  MM2  (B)</t>
  </si>
  <si>
    <t>0110001501230111000</t>
  </si>
  <si>
    <t>CVV(f) 30x1.5 MM2 (B)</t>
  </si>
  <si>
    <t>0110002501B02110100</t>
  </si>
  <si>
    <t>CVV(f) 2x2.5 MM2 (B)</t>
  </si>
  <si>
    <t>0110002501B02111000</t>
  </si>
  <si>
    <t>0110002501B02112000</t>
  </si>
  <si>
    <t>0110002501B03110500</t>
  </si>
  <si>
    <t>CVV(f) 3x2.5 MM2 (B)</t>
  </si>
  <si>
    <t>0110002501B03111000</t>
  </si>
  <si>
    <t>0110002501B03111300</t>
  </si>
  <si>
    <t>0110002501B03112000</t>
  </si>
  <si>
    <t>0110002501B04110200</t>
  </si>
  <si>
    <t>CVV(f) 4x2.5 MM2 (B)</t>
  </si>
  <si>
    <t>0110002501B04111000</t>
  </si>
  <si>
    <t>0110002501I20111500</t>
  </si>
  <si>
    <t>CVV(f)(0010) 20x2.5 MM2 (B)</t>
  </si>
  <si>
    <t>0110002501I24111500</t>
  </si>
  <si>
    <t>CVV(f)(0010) 24x2.5 MM2 (B)</t>
  </si>
  <si>
    <t>0110002501205112000</t>
  </si>
  <si>
    <t>CVV(f) 5x2.5 MM2 (B)</t>
  </si>
  <si>
    <t>0110002501207113000</t>
  </si>
  <si>
    <t>CVV(f)   7x2.5  MM2  (B)</t>
  </si>
  <si>
    <t>0110002501209112000</t>
  </si>
  <si>
    <t>CVV(f) 9x2.5 MM2 (B)</t>
  </si>
  <si>
    <t>0110002501210111000</t>
  </si>
  <si>
    <t>CVV(f) 10x2.5 MM2 (B)</t>
  </si>
  <si>
    <t>0110002501212111000</t>
  </si>
  <si>
    <t>CVV(f) 12x2.5 MM2 (B)</t>
  </si>
  <si>
    <t>0110002501216110500</t>
  </si>
  <si>
    <t>CVV(f)  16x2.5  MM2  (B)</t>
  </si>
  <si>
    <t>0110002501216112000</t>
  </si>
  <si>
    <t>CVV(f) 16x2.5 MM2 (B)</t>
  </si>
  <si>
    <t>0110002501219111000</t>
  </si>
  <si>
    <t>CVV(f)  19x2.5  MM2  (B)</t>
  </si>
  <si>
    <t>0110002501230111200</t>
  </si>
  <si>
    <t>CVV(f)  30x2.5  MM2  (B)</t>
  </si>
  <si>
    <t>0110004001B03112000</t>
  </si>
  <si>
    <t>CVV(f)  3x4 MM2 (B)</t>
  </si>
  <si>
    <t>0110006001204110100</t>
  </si>
  <si>
    <t>CVV(f)   4x6    MM2  (B)</t>
  </si>
  <si>
    <t>0110006001206110600</t>
  </si>
  <si>
    <t>CVV(f)   6x6    MM2  (B)</t>
  </si>
  <si>
    <t>0111001501T04111180</t>
  </si>
  <si>
    <t>0.6/1KV-CVV(0010) 4x1.5 MM2(B)</t>
  </si>
  <si>
    <t>1180M</t>
  </si>
  <si>
    <t>L.V. TECHNOLOGY PUBLIC COMPANY LIMITED</t>
  </si>
  <si>
    <t>0111001501T07112680</t>
  </si>
  <si>
    <t>0.6/1KV-CVV(0010) 7x1.5 MM2(B)</t>
  </si>
  <si>
    <t>2680M</t>
  </si>
  <si>
    <t>0116181501I07110400</t>
  </si>
  <si>
    <t>FD-CVV(f)(0010) 7x1.5 MM2  (B)</t>
  </si>
  <si>
    <t>0116181501I10110200</t>
  </si>
  <si>
    <t>FD-CVV(f)(0010)10x1.5 MM2  (B)</t>
  </si>
  <si>
    <t>0116181501I16110200</t>
  </si>
  <si>
    <t>FD-CVV(f)(0010)16x1.5 MM2  (B)</t>
  </si>
  <si>
    <t>0116181501I21111750</t>
  </si>
  <si>
    <t>FD-CVV(f)(0010)21x1.5 MM2  (B)</t>
  </si>
  <si>
    <t>0116181501102112819</t>
  </si>
  <si>
    <t>FD-CVV(f) 2x1.5 MM2  (B)</t>
  </si>
  <si>
    <t>2819M</t>
  </si>
  <si>
    <t>0116181501102113000</t>
  </si>
  <si>
    <t>0116181501103111340</t>
  </si>
  <si>
    <t>FD-CVV(f) 3x1.5 MM2  (B)</t>
  </si>
  <si>
    <t>1340M</t>
  </si>
  <si>
    <t>0116181501104111220</t>
  </si>
  <si>
    <t>FD-CVV(f) 4x1.5 MM2  (B)</t>
  </si>
  <si>
    <t>1220M</t>
  </si>
  <si>
    <t>0116182501I10110200</t>
  </si>
  <si>
    <t>FD-CVV(f)(0010)10x2.5 MM2  (B)</t>
  </si>
  <si>
    <t>0116182501102110800</t>
  </si>
  <si>
    <t>FD-CVV(f) 2x2.5 MM2  (B)</t>
  </si>
  <si>
    <t>0116182501103110300</t>
  </si>
  <si>
    <t>FD-CVV(f) 3x2.5 MM2  (B)</t>
  </si>
  <si>
    <t>064F031501102110200</t>
  </si>
  <si>
    <t>FD-0.6/1KV-CCV 2x1.5 MM2 B</t>
  </si>
  <si>
    <t>064F031501103111400</t>
  </si>
  <si>
    <t>FD-0.6/1KV-CCV 3x1.5 MM2 B</t>
  </si>
  <si>
    <t>064F031501104110350</t>
  </si>
  <si>
    <t>FD-0.6/1KV-CCV 4x1.5 MM2 B</t>
  </si>
  <si>
    <t>350M</t>
  </si>
  <si>
    <t>064F031501106110400</t>
  </si>
  <si>
    <t>FD-0.6/1KV-CCV 6x1.5 MM2 B</t>
  </si>
  <si>
    <t>064F031501112110250</t>
  </si>
  <si>
    <t>FD-0.6/1KV-CCV 12x1.5 MM2 B</t>
  </si>
  <si>
    <t>250M</t>
  </si>
  <si>
    <t>G2</t>
  </si>
  <si>
    <t>011F661501I10110200</t>
  </si>
  <si>
    <t>FD-CVV-S(f)(0010) 10x1.5 MM2B</t>
  </si>
  <si>
    <t>011F661501I21110200</t>
  </si>
  <si>
    <t>FD-CVV-S(f)(0010) 21x1.5 MM2B</t>
  </si>
  <si>
    <t>011F661501W02112580</t>
  </si>
  <si>
    <t>FD-CVV-S(f)(0010) 2x1.5 MM2(B)</t>
  </si>
  <si>
    <t>2580M</t>
  </si>
  <si>
    <t>011F661501W02113000</t>
  </si>
  <si>
    <t>011F661501W03112015</t>
  </si>
  <si>
    <t>FD-CVV-S(f)(0010) 3x1.5 MM2(B)</t>
  </si>
  <si>
    <t>2015M</t>
  </si>
  <si>
    <t>011F661501W04110500</t>
  </si>
  <si>
    <t>FD-CVV-S(f)(0010) 4x1.5 MM2(B)</t>
  </si>
  <si>
    <t>011F662501W02110300</t>
  </si>
  <si>
    <t>FD-CVV-S(f)(0010) 2x2.5 MM2(B)</t>
  </si>
  <si>
    <t>011R371501J04110180</t>
  </si>
  <si>
    <t>FD-0.6/1KV-CVV-S-SWA(VM)4Px1.5</t>
  </si>
  <si>
    <t>180M</t>
  </si>
  <si>
    <t>011R372501I12112040</t>
  </si>
  <si>
    <t>FD-0.6/1KV-CVV-S-SWA(VM)12x2.5</t>
  </si>
  <si>
    <t>2040M</t>
  </si>
  <si>
    <t>TTCL PUBLIC COMPANY LIMITED</t>
  </si>
  <si>
    <t>011R891501I06110580</t>
  </si>
  <si>
    <t>FD-0.6/1KV-CVV-S-SWA(VM)6Tx1.5</t>
  </si>
  <si>
    <t>580M</t>
  </si>
  <si>
    <t>011R901501I02110720</t>
  </si>
  <si>
    <t>FD-0.6/1KV-CVV-S-SWA(VM)2Px1.5</t>
  </si>
  <si>
    <t>011R901501I02110830</t>
  </si>
  <si>
    <t>830M</t>
  </si>
  <si>
    <t>0111401001B02111000</t>
  </si>
  <si>
    <t>CVV-S(f) 2x1 MM2 (B)</t>
  </si>
  <si>
    <t>0111401001B02112000</t>
  </si>
  <si>
    <t>0111401001B04112000</t>
  </si>
  <si>
    <t>CVV-S(f) 4x1 MM2 (B)</t>
  </si>
  <si>
    <t>0111401001I06110500</t>
  </si>
  <si>
    <t>CVV-S(f)(0010) 6x1  MM2  (B)</t>
  </si>
  <si>
    <t>0111401001I06111000</t>
  </si>
  <si>
    <t>0111401001I08111000</t>
  </si>
  <si>
    <t>CVV-S(f)(0010) 8x1 MM2(B)</t>
  </si>
  <si>
    <t>0111401001I08111200</t>
  </si>
  <si>
    <t>0111401001I10110200</t>
  </si>
  <si>
    <t>CVV-S(f)(0010) 10x1 MM2(B)</t>
  </si>
  <si>
    <t>0111401001I12110500</t>
  </si>
  <si>
    <t>CVV-S(f)(0010) 12x1 MM2 (B)</t>
  </si>
  <si>
    <t>0111401001I12111000</t>
  </si>
  <si>
    <t>0111401001I16110100</t>
  </si>
  <si>
    <t>CVV-S(f)(0010)  16x1 MM2  (B)</t>
  </si>
  <si>
    <t>0111401001I19110500</t>
  </si>
  <si>
    <t>CVV-S(f)(0010) 19x1 MM2 (B)</t>
  </si>
  <si>
    <t>0111401001I30110200</t>
  </si>
  <si>
    <t>CVV-S(f)(0010) 30x1 MM2 (B)</t>
  </si>
  <si>
    <t>0111401001W02111000</t>
  </si>
  <si>
    <t>CVV-S(f)(0010) 2x1 MM2 (B)</t>
  </si>
  <si>
    <t>0111401001W02112000</t>
  </si>
  <si>
    <t>0111401001W02112500</t>
  </si>
  <si>
    <t>2500M</t>
  </si>
  <si>
    <t>0111401001W03111000</t>
  </si>
  <si>
    <t>CVV-S(f)(0010) 3x1 MM2 (B)</t>
  </si>
  <si>
    <t>0111401001W03111200</t>
  </si>
  <si>
    <t>0111401001W03112000</t>
  </si>
  <si>
    <t>0111401001W04110500</t>
  </si>
  <si>
    <t>CVV-S(f)(0010) 4x1 MM2 (B)</t>
  </si>
  <si>
    <t>0111401001W04111000</t>
  </si>
  <si>
    <t>0111401001W04111200</t>
  </si>
  <si>
    <t>0111401001W04111400</t>
  </si>
  <si>
    <t>0111401001202111000</t>
  </si>
  <si>
    <t>CVV-S(f)   2x1    MM2  (B)</t>
  </si>
  <si>
    <t>0111401001212111000</t>
  </si>
  <si>
    <t>CVV-S(f) 12x1MM2 (B)</t>
  </si>
  <si>
    <t>0111401001230111000</t>
  </si>
  <si>
    <t>CVV-S(f)  30x1    MM2  (B)</t>
  </si>
  <si>
    <t>AGC CHEMICALS (THAILAND) CO.,LTD.</t>
  </si>
  <si>
    <t>0111401501B02111000</t>
  </si>
  <si>
    <t>CVV-S(f) 2x1.5 MM2 (B)</t>
  </si>
  <si>
    <t>0111401501B02112000</t>
  </si>
  <si>
    <t>0111401501B03110500</t>
  </si>
  <si>
    <t>CVV-S(f) 3x1.5 MM2 (B)</t>
  </si>
  <si>
    <t>0111401501B03111000</t>
  </si>
  <si>
    <t>0111401501B04112000</t>
  </si>
  <si>
    <t>CVV-S(f) 4x1.5 MM2 (B)</t>
  </si>
  <si>
    <t>DBD ENGINEERING CO.,LTD.</t>
  </si>
  <si>
    <t>0111401501W02110100</t>
  </si>
  <si>
    <t>CVV-S(f)(0010) 2x1.5 MM2 (B)</t>
  </si>
  <si>
    <t>0111401501W02110500</t>
  </si>
  <si>
    <t>0111401501W02110900</t>
  </si>
  <si>
    <t>0111401501W02111000</t>
  </si>
  <si>
    <t>0111401501W02111500</t>
  </si>
  <si>
    <t>0111401501W02112000</t>
  </si>
  <si>
    <t>0111401501W03112000</t>
  </si>
  <si>
    <t>CVV-S(f)(0010) 3x1.5 MM2 (B)</t>
  </si>
  <si>
    <t>0111401501W04110200</t>
  </si>
  <si>
    <t>CVV-S(f)(0010) 4x1.5 MM2 (B)</t>
  </si>
  <si>
    <t>0111401501W04110500</t>
  </si>
  <si>
    <t>0111401501W04111000</t>
  </si>
  <si>
    <t>0111401501W04112000</t>
  </si>
  <si>
    <t>0111401501205112000</t>
  </si>
  <si>
    <t>CVV-S(f) 5x1.5 MM2 (B)</t>
  </si>
  <si>
    <t>0111401501207110300</t>
  </si>
  <si>
    <t>CVV-S(f)   7x1.5  MM2  (B)</t>
  </si>
  <si>
    <t>DEMCO PUBLIC COMPANY LIMITED.</t>
  </si>
  <si>
    <t>0111401501207111000</t>
  </si>
  <si>
    <t>CVV-S(f) 7x1.5 MM2 (B)</t>
  </si>
  <si>
    <t>0111401501212110350</t>
  </si>
  <si>
    <t>CVV-S(f) 12x1.5 MM2 (B)</t>
  </si>
  <si>
    <t>0111401501220110100</t>
  </si>
  <si>
    <t>CVV-S(f)  20x1.5  MM2  (B)</t>
  </si>
  <si>
    <t>0111401501224110400</t>
  </si>
  <si>
    <t>CVV-S(f)  24x1.5  MM2  (B)</t>
  </si>
  <si>
    <t>0111401501224111000</t>
  </si>
  <si>
    <t>0111401501230110100</t>
  </si>
  <si>
    <t>CVV-S(f)  30x1.5  MM2  (B)</t>
  </si>
  <si>
    <t>0111401501230110300</t>
  </si>
  <si>
    <t>CVV-S(f) 30x1.5 MM2 (B)</t>
  </si>
  <si>
    <t>K WORK CO.,LTD.</t>
  </si>
  <si>
    <t>0111402501B02110500</t>
  </si>
  <si>
    <t>CVV-S(f) 2x2.5 MM2 (B)</t>
  </si>
  <si>
    <t>0111402501C04110800</t>
  </si>
  <si>
    <t>CVV-S(f)(0001) 4x2.5 MM2 (B)</t>
  </si>
  <si>
    <t>0111402501I24111000</t>
  </si>
  <si>
    <t>CVV-S(f)(0010) 24x2.5  MM2(B)</t>
  </si>
  <si>
    <t>0111402501W02110500</t>
  </si>
  <si>
    <t>CVV-S(f)(0010) 2x2.5 MM2 (B)</t>
  </si>
  <si>
    <t>0111402501W03112000</t>
  </si>
  <si>
    <t>CVV-S(f)(0010) 3x2.5 MM2 (B)</t>
  </si>
  <si>
    <t>0111402501W04110400</t>
  </si>
  <si>
    <t>CVV-S(f)(0010) 4x2.5 MM2 (B)</t>
  </si>
  <si>
    <t>0111402501209112000</t>
  </si>
  <si>
    <t>CVV-S(f) 9x2.5 MM2 (B)</t>
  </si>
  <si>
    <t>0111402501212112000</t>
  </si>
  <si>
    <t>CVV-S(f) 12x2.5 MM2 (B)</t>
  </si>
  <si>
    <t>0111404001205110500</t>
  </si>
  <si>
    <t>CVV-S(f) 5x4 MM2 (B)</t>
  </si>
  <si>
    <t>0111404001207110500</t>
  </si>
  <si>
    <t>CVV-S(f)   7x4    MM2  (B)</t>
  </si>
  <si>
    <t>0111404001210110100</t>
  </si>
  <si>
    <t>CVV-S(f)  10x4    MM2  (B)</t>
  </si>
  <si>
    <t>0111406001202110420</t>
  </si>
  <si>
    <t>CVV-S(f)   2x6    MM2  (B)</t>
  </si>
  <si>
    <t>420M</t>
  </si>
  <si>
    <t>0111407500B03110200</t>
  </si>
  <si>
    <t>CVV-S(f) 3x0.75 MM2 (B)</t>
  </si>
  <si>
    <t>0111407500B03111000</t>
  </si>
  <si>
    <t>0111407500230110200</t>
  </si>
  <si>
    <t>CVV-S(f)  30x0.75 MM2  (B)</t>
  </si>
  <si>
    <t>0112961002I04110800</t>
  </si>
  <si>
    <t>600V-CVV-S(0010) 4x10  MM2 (B)</t>
  </si>
  <si>
    <t>0112961501I04110180</t>
  </si>
  <si>
    <t>600V-CVV-S(0010) 4x1.5 MM2 (B)</t>
  </si>
  <si>
    <t>0112961501103110500</t>
  </si>
  <si>
    <t>600V-CVV-S  3x1.5  MM2 (B)</t>
  </si>
  <si>
    <t>0112961501105110500</t>
  </si>
  <si>
    <t>600V-CVV-S  5x1.5  MM2 (B)</t>
  </si>
  <si>
    <t>0112961501109110500</t>
  </si>
  <si>
    <t>600V-CVV-S  9x1.5  MM2 (B)</t>
  </si>
  <si>
    <t>0112961501112110500</t>
  </si>
  <si>
    <t>600V-CVV-S  12x1.5  MM2 (B)</t>
  </si>
  <si>
    <t>0112961501124110500</t>
  </si>
  <si>
    <t>600V-CVV-S  24x1.5  MM2 (B)</t>
  </si>
  <si>
    <t>0112962501103110500</t>
  </si>
  <si>
    <t>600V-CVV-S  3x2.5 MM2 (B)</t>
  </si>
  <si>
    <t>0112962501105110500</t>
  </si>
  <si>
    <t>600V-CVV-S  5x2.5MM2 (B)</t>
  </si>
  <si>
    <t>0112962501109110500</t>
  </si>
  <si>
    <t>600V-CVV-S  9x2.5MM2 (B)</t>
  </si>
  <si>
    <t>0112962501112110500</t>
  </si>
  <si>
    <t>600V-CVV-S  12x2.5  MM2 (B)</t>
  </si>
  <si>
    <t>0112964001I02110230</t>
  </si>
  <si>
    <t>600V-CVV-S(0010)  2x4  MM2 (B)</t>
  </si>
  <si>
    <t>230M</t>
  </si>
  <si>
    <t>0112964001103110500</t>
  </si>
  <si>
    <t>600V-CVV-S  3x4  MM2 (B)</t>
  </si>
  <si>
    <t>0112964001104110500</t>
  </si>
  <si>
    <t>600V-CVV-S  4x4  MM2 (B)</t>
  </si>
  <si>
    <t>0112964001105110500</t>
  </si>
  <si>
    <t>600V-CVV-S  5x4  MM2 (B)</t>
  </si>
  <si>
    <t>0112964001109110500</t>
  </si>
  <si>
    <t>600V-CVV-S  9x4  MM2 (B)</t>
  </si>
  <si>
    <t>0112964001112110500</t>
  </si>
  <si>
    <t>600V-CVV-S  12x4  MM2 (B)</t>
  </si>
  <si>
    <t>0112966001I02110210</t>
  </si>
  <si>
    <t>600V-CVV-S(0010)  2x6  MM2 (B)</t>
  </si>
  <si>
    <t>0112966001102110500</t>
  </si>
  <si>
    <t>600V-CVV-S  2x6  MM2 (B)</t>
  </si>
  <si>
    <t>0112966001104110500</t>
  </si>
  <si>
    <t>600V-CVV-S  4x6  MM2 (B)</t>
  </si>
  <si>
    <t>052G106001K02110500</t>
  </si>
  <si>
    <t>500V-VV-S(0016) 2x6 MM2 (B)</t>
  </si>
  <si>
    <t>052G106001K04110500</t>
  </si>
  <si>
    <t>500V-VV-S(0016) 4x6 MM2 (B)</t>
  </si>
  <si>
    <t>G3</t>
  </si>
  <si>
    <t>0807347500T12110860</t>
  </si>
  <si>
    <t>KPEV-SLA(0010)12Px0.75  MM2(B)</t>
  </si>
  <si>
    <t>860M</t>
  </si>
  <si>
    <t>092A037500202110200</t>
  </si>
  <si>
    <t>FD-KPVV-SLA  2Px0.75 B</t>
  </si>
  <si>
    <t>0927341501I01111000</t>
  </si>
  <si>
    <t>KPVV-SLA(0010) 1Px1.5 (B)</t>
  </si>
  <si>
    <t>THAI ACRYLIC FIBRE CO., LTD.</t>
  </si>
  <si>
    <t>0928297500L01330250</t>
  </si>
  <si>
    <t>KPVV-ISLA(0013)1Px0.75 MM2(GY)</t>
  </si>
  <si>
    <t>I1</t>
  </si>
  <si>
    <t>0440001001B02220100</t>
  </si>
  <si>
    <t>VAF 2x1 MM2 (W)</t>
  </si>
  <si>
    <t>LAO JIN KUANG CO.,LTD.</t>
  </si>
  <si>
    <t>T.SAENG THONG GROUP CO.,LTD.</t>
  </si>
  <si>
    <t>0440001001B02220500</t>
  </si>
  <si>
    <t>0440001001B02221000</t>
  </si>
  <si>
    <t>0440001501B02220100</t>
  </si>
  <si>
    <t>VAF 2x1.5 MM2 (W)</t>
  </si>
  <si>
    <t>0440001501B02220500</t>
  </si>
  <si>
    <t>0440001501B02221000</t>
  </si>
  <si>
    <t>0440002501B02220100</t>
  </si>
  <si>
    <t>VAF 2x2.5 MM2 (W)</t>
  </si>
  <si>
    <t>SEKISUI-SCG INDUSTRY CO.,LTD.</t>
  </si>
  <si>
    <t>0440002501B02221000</t>
  </si>
  <si>
    <t>0440004001B02220100</t>
  </si>
  <si>
    <t>VAF 2x4 MM2 (W)</t>
  </si>
  <si>
    <t>0440004001B02220500</t>
  </si>
  <si>
    <t>0441331001B02220100</t>
  </si>
  <si>
    <t>VAF-G  2x1/1 MM2 (W)</t>
  </si>
  <si>
    <t>0441331501B02220100</t>
  </si>
  <si>
    <t>VAF-G 2x1.5/1.5  MM2 (W)</t>
  </si>
  <si>
    <t>0441332501B02220100</t>
  </si>
  <si>
    <t>VAF-G 2x2.5/2.5 MM2 (W)</t>
  </si>
  <si>
    <t>FUJI FURUKAWA E&amp;C (CAMBODIA) CO.,LTD.</t>
  </si>
  <si>
    <t>0441332501B02221000</t>
  </si>
  <si>
    <t>0441334001B02220100</t>
  </si>
  <si>
    <t>VAF-G 2x4/4 MM2 (W)</t>
  </si>
  <si>
    <t>0441334001B02221000</t>
  </si>
  <si>
    <t>I2</t>
  </si>
  <si>
    <t>0440001002B02220100</t>
  </si>
  <si>
    <t>VAF 2x10 MM2 (W)</t>
  </si>
  <si>
    <t>0440001002B02220500</t>
  </si>
  <si>
    <t>0440001002B02221000</t>
  </si>
  <si>
    <t>0440001602B02220100</t>
  </si>
  <si>
    <t>VAF 2x16 MM2 (W)</t>
  </si>
  <si>
    <t>0440001602B02220500</t>
  </si>
  <si>
    <t>0440006001B02220100</t>
  </si>
  <si>
    <t>VAF 2x6  MM2 (W)</t>
  </si>
  <si>
    <t>0440006001B02220500</t>
  </si>
  <si>
    <t>0441331002B02220100</t>
  </si>
  <si>
    <t>VAF-G 2x10/10 MM2 (W)</t>
  </si>
  <si>
    <t>0441336001B02220100</t>
  </si>
  <si>
    <t>VAF-G 2x6/6 MM2 (W)</t>
  </si>
  <si>
    <t>J1</t>
  </si>
  <si>
    <t>032Y711501101110100</t>
  </si>
  <si>
    <t>60227 IEC 01 THW 1.5 MM2 (B)</t>
  </si>
  <si>
    <t>SANGPITAK ELECTRIC CO.,LTD.</t>
  </si>
  <si>
    <t>032Y711501101110500</t>
  </si>
  <si>
    <t>032Y711501101220100</t>
  </si>
  <si>
    <t>60227 IEC 01 THW 1.5 MM2 (W)</t>
  </si>
  <si>
    <t>NEPTUNE ELECTRICS CO.,LTD.</t>
  </si>
  <si>
    <t>THAISAWAD ELECTRIC</t>
  </si>
  <si>
    <t>032Y711501101220500</t>
  </si>
  <si>
    <t>032Y711501101330100</t>
  </si>
  <si>
    <t>60227 IEC 01 THW 1.5 MM2 (GY)</t>
  </si>
  <si>
    <t>032Y711501101440100</t>
  </si>
  <si>
    <t>60227 IEC 01 THW 1.5 MM2 (R)</t>
  </si>
  <si>
    <t>032Y711501101440500</t>
  </si>
  <si>
    <t>032Y711501101441300</t>
  </si>
  <si>
    <t>032Y711501101550100</t>
  </si>
  <si>
    <t>60227 IEC 01 THW 1.5 MM2 (G)</t>
  </si>
  <si>
    <t>032Y711501101551300</t>
  </si>
  <si>
    <t>032Y711501101570100</t>
  </si>
  <si>
    <t>60227 IEC 01 THW 1.5 MM2 (G/Y)</t>
  </si>
  <si>
    <t>032Y711501101660100</t>
  </si>
  <si>
    <t>60227 IEC 01 THW 1.5 MM2 (BR)</t>
  </si>
  <si>
    <t>032Y711501101770100</t>
  </si>
  <si>
    <t>60227 IEC 01 THW 1.5 MM2 (Y)</t>
  </si>
  <si>
    <t>032Y711501101990100</t>
  </si>
  <si>
    <t>60227 IEC 01 THW 1.5 MM2 (L)</t>
  </si>
  <si>
    <t>032Y711501201110100</t>
  </si>
  <si>
    <t>60227 IEC 01 THW(ST)1.5 MM2(B)</t>
  </si>
  <si>
    <t>W.L.G.ELECTRONIC CO.,LTD.</t>
  </si>
  <si>
    <t>032Y711501201440100</t>
  </si>
  <si>
    <t>60227 IEC 01 THW(ST)1.5 MM2(R)</t>
  </si>
  <si>
    <t>032Y711501201550100</t>
  </si>
  <si>
    <t>60227 IEC 01 THW(ST)1.5 MM2(G)</t>
  </si>
  <si>
    <t>032Y711501201570100</t>
  </si>
  <si>
    <t>60227IEC01 THW(ST)1.5 MM2(G/Y)</t>
  </si>
  <si>
    <t>032Y711501201660100</t>
  </si>
  <si>
    <t>60227 IEC01 THW(ST)1.5 MM2(BR)</t>
  </si>
  <si>
    <t>032Y711501201770100</t>
  </si>
  <si>
    <t>60227 IEC 01 THW(ST)1.5 MM2(Y)</t>
  </si>
  <si>
    <t>032Y711501201990100</t>
  </si>
  <si>
    <t>60227 IEC 01 THW(ST)1.5 MM2(L)</t>
  </si>
  <si>
    <t>032Y712501101110100</t>
  </si>
  <si>
    <t>60227 IEC 01 THW 2.5 MM2 (B)</t>
  </si>
  <si>
    <t>032Y712501101110800</t>
  </si>
  <si>
    <t>032Y712501101111500</t>
  </si>
  <si>
    <t>032Y712501101113000</t>
  </si>
  <si>
    <t>032Y712501101220100</t>
  </si>
  <si>
    <t>60227 IEC 01 THW 2.5 MM2 (W)</t>
  </si>
  <si>
    <t>032Y712501101330100</t>
  </si>
  <si>
    <t>60227 IEC 01 THW 2.5 MM2 (GY)</t>
  </si>
  <si>
    <t>032Y712501101330500</t>
  </si>
  <si>
    <t>032Y712501101440100</t>
  </si>
  <si>
    <t>60227 IEC 01 THW 2.5 MM2 (R)</t>
  </si>
  <si>
    <t>032Y712501101550100</t>
  </si>
  <si>
    <t>60227 IEC 01 THW 2.5 MM2 (G)</t>
  </si>
  <si>
    <t>032Y712501101550500</t>
  </si>
  <si>
    <t>032Y712501101553000</t>
  </si>
  <si>
    <t>032Y712501101570100</t>
  </si>
  <si>
    <t>60227 IEC 01 THW 2.5 MM2 (G/Y)</t>
  </si>
  <si>
    <t>032Y712501101660100</t>
  </si>
  <si>
    <t>60227 IEC 01 THW 2.5 MM2 (BR)</t>
  </si>
  <si>
    <t>032Y712501101660500</t>
  </si>
  <si>
    <t>032Y712501101770100</t>
  </si>
  <si>
    <t>60227 IEC 01 THW 2.5 MM2 (Y)</t>
  </si>
  <si>
    <t>032Y712501101990100</t>
  </si>
  <si>
    <t>60227 IEC 01 THW 2.5 MM2 (L)</t>
  </si>
  <si>
    <t>032Y712501201110100</t>
  </si>
  <si>
    <t>60227 IEC 01 THW(ST)2.5(B)</t>
  </si>
  <si>
    <t>032Y712501201440100</t>
  </si>
  <si>
    <t>60227 IEC 01 THW(ST)2.5(R)</t>
  </si>
  <si>
    <t>032Y712501201550100</t>
  </si>
  <si>
    <t>60227 IEC 01 THW(ST)2.5(G)</t>
  </si>
  <si>
    <t>032Y712501201570100</t>
  </si>
  <si>
    <t>60227 IEC 01 THW(ST)2.5(G/Y)</t>
  </si>
  <si>
    <t>032Y712501201660100</t>
  </si>
  <si>
    <t>60227 IEC 01 THW(ST)2.5(BR)</t>
  </si>
  <si>
    <t>032Y712501201770100</t>
  </si>
  <si>
    <t>60227 IEC 01 THW(ST)2.5(Y)</t>
  </si>
  <si>
    <t>032Y712501201990100</t>
  </si>
  <si>
    <t>60227 IEC 01 THW(ST)2.5(L)</t>
  </si>
  <si>
    <t>032Y714001101110100</t>
  </si>
  <si>
    <t>60227 IEC 01 THW 4 MM2 (B)</t>
  </si>
  <si>
    <t>032Y714001101110500</t>
  </si>
  <si>
    <t>032Y714001101111000</t>
  </si>
  <si>
    <t>032Y714001101111400</t>
  </si>
  <si>
    <t>032Y714001101111500</t>
  </si>
  <si>
    <t>032Y714001101220100</t>
  </si>
  <si>
    <t>60227 IEC 01 THW 4 MM2 (W)</t>
  </si>
  <si>
    <t>032Y714001101220500</t>
  </si>
  <si>
    <t>032Y714001101330100</t>
  </si>
  <si>
    <t>60227 IEC 01 THW 4 MM2 (GY)</t>
  </si>
  <si>
    <t>032Y714001101440100</t>
  </si>
  <si>
    <t>60227 IEC 01 THW 4 MM2 (R)</t>
  </si>
  <si>
    <t>032Y714001101550100</t>
  </si>
  <si>
    <t>60227 IEC 01 THW 4 MM2 (G)</t>
  </si>
  <si>
    <t>032Y714001101550500</t>
  </si>
  <si>
    <t>032Y714001101553000</t>
  </si>
  <si>
    <t>032Y714001101570100</t>
  </si>
  <si>
    <t>60227 IEC 01 THW 4 MM2 (G/Y)</t>
  </si>
  <si>
    <t>032Y714001101570500</t>
  </si>
  <si>
    <t>032Y714001101660100</t>
  </si>
  <si>
    <t>60227 IEC 01 THW 4 MM2 (BR)</t>
  </si>
  <si>
    <t>032Y714001101770100</t>
  </si>
  <si>
    <t>60227 IEC 01 THW 4 MM2 (Y)</t>
  </si>
  <si>
    <t>032Y714001101990100</t>
  </si>
  <si>
    <t>60227 IEC 01 THW 4 MM2 (L)</t>
  </si>
  <si>
    <t>032Y714001101990500</t>
  </si>
  <si>
    <t>032Y714001201110100</t>
  </si>
  <si>
    <t>60227 IEC 01 THW(ST) 4 (B)</t>
  </si>
  <si>
    <t>032Y714001201440100</t>
  </si>
  <si>
    <t>60227 IEC 01 THW(ST) 4 (R)</t>
  </si>
  <si>
    <t>032Y714001201570100</t>
  </si>
  <si>
    <t>60227 IEC 01 THW(ST) 4 (G/Y)</t>
  </si>
  <si>
    <t>032Y714001201660100</t>
  </si>
  <si>
    <t>60227 IEC 01 THW(ST) 4 (BR)</t>
  </si>
  <si>
    <t>032Y714001201770100</t>
  </si>
  <si>
    <t>60227 IEC 01 THW(ST) 4 (Y)</t>
  </si>
  <si>
    <t>032Y714001201990100</t>
  </si>
  <si>
    <t>60227 IEC 01 THW(ST) 4 (L)</t>
  </si>
  <si>
    <t>161Y671001101110100</t>
  </si>
  <si>
    <t>60227 IEC 05 IV 1MM2(1/1.13)B</t>
  </si>
  <si>
    <t>161Y671001101220100</t>
  </si>
  <si>
    <t>60227 IEC 05 IV 1MM2(1/1.13)W</t>
  </si>
  <si>
    <t>161Y671001101440100</t>
  </si>
  <si>
    <t>60227 IEC 05 IV 1MM2(1/1.13)R</t>
  </si>
  <si>
    <t>161Y671001101550100</t>
  </si>
  <si>
    <t>60227 IEC 05 IV 1MM2(1/1.13)G</t>
  </si>
  <si>
    <t>161Y671001101570100</t>
  </si>
  <si>
    <t>60227 IEC 05 IV 1MM2 G/Y</t>
  </si>
  <si>
    <t>161Y671001101770100</t>
  </si>
  <si>
    <t>60227 IEC 05 IV 1MM2(1/1.13)Y</t>
  </si>
  <si>
    <t>161Y671001101990100</t>
  </si>
  <si>
    <t>60227 IEC 05 IV 1MM2(1/1.13)L</t>
  </si>
  <si>
    <t>J2</t>
  </si>
  <si>
    <t>032Y711002101110100</t>
  </si>
  <si>
    <t>60227 IEC 01 THW 10 MM2 (B)</t>
  </si>
  <si>
    <t>032Y711002101110500</t>
  </si>
  <si>
    <t>032Y711002101111000</t>
  </si>
  <si>
    <t>032Y711002101111500</t>
  </si>
  <si>
    <t>032Y711002101112000</t>
  </si>
  <si>
    <t>032Y711002101113000</t>
  </si>
  <si>
    <t>032Y711002101220100</t>
  </si>
  <si>
    <t>60227 IEC 01 THW 10 MM2 (W)</t>
  </si>
  <si>
    <t>032Y711002101222000</t>
  </si>
  <si>
    <t>032Y711002101330100</t>
  </si>
  <si>
    <t>60227 IEC 01 THW 10 MM2 (GY)</t>
  </si>
  <si>
    <t>032Y711002101331000</t>
  </si>
  <si>
    <t>032Y711002101440100</t>
  </si>
  <si>
    <t>60227 IEC 01 THW 10 MM2 (R)</t>
  </si>
  <si>
    <t>032Y711002101442000</t>
  </si>
  <si>
    <t>032Y711002101550100</t>
  </si>
  <si>
    <t>60227 IEC 01 THW 10 MM2 (G)</t>
  </si>
  <si>
    <t>032Y711002101551000</t>
  </si>
  <si>
    <t>032Y711002101552000</t>
  </si>
  <si>
    <t>032Y711002101570100</t>
  </si>
  <si>
    <t>60227 IEC 01 THW 10 MM2 (G/Y)</t>
  </si>
  <si>
    <t>032Y711002101570800</t>
  </si>
  <si>
    <t>032Y711002101571000</t>
  </si>
  <si>
    <t>032Y711002101572000</t>
  </si>
  <si>
    <t>032Y711002101660100</t>
  </si>
  <si>
    <t>60227 IEC 01 THW 10 MM2 (BR)</t>
  </si>
  <si>
    <t>032Y711002101661000</t>
  </si>
  <si>
    <t>032Y711002101770100</t>
  </si>
  <si>
    <t>60227 IEC 01 THW 10 MM2 (Y)</t>
  </si>
  <si>
    <t>032Y711002101772000</t>
  </si>
  <si>
    <t>032Y711002101990100</t>
  </si>
  <si>
    <t>60227 IEC 01 THW 10 MM2 (L)</t>
  </si>
  <si>
    <t>032Y711002101991000</t>
  </si>
  <si>
    <t>032Y711002101992000</t>
  </si>
  <si>
    <t>032Y711602I01110500</t>
  </si>
  <si>
    <t>60227 IEC 01 THW(0010) 16 (B)</t>
  </si>
  <si>
    <t>032Y711602I01111000</t>
  </si>
  <si>
    <t>032Y711602I01111500</t>
  </si>
  <si>
    <t>032Y711602I01112000</t>
  </si>
  <si>
    <t>032Y711602I01113000</t>
  </si>
  <si>
    <t>032Y711602I01570200</t>
  </si>
  <si>
    <t>60227 IEC 01 THW(0010) 16 (G/Y</t>
  </si>
  <si>
    <t>032Y711602I01570500</t>
  </si>
  <si>
    <t>032Y711602I01572000</t>
  </si>
  <si>
    <t>032Y711602I01573000</t>
  </si>
  <si>
    <t>032Y711602101110100</t>
  </si>
  <si>
    <t>60227 IEC 01 THW 16 MM2 (B)</t>
  </si>
  <si>
    <t>032Y711602101110500</t>
  </si>
  <si>
    <t>032Y711602101111000</t>
  </si>
  <si>
    <t>032Y711602101111500</t>
  </si>
  <si>
    <t>032Y711602101112000</t>
  </si>
  <si>
    <t>032Y711602101113000</t>
  </si>
  <si>
    <t>032Y711602101220100</t>
  </si>
  <si>
    <t>60227 IEC 01 THW 16 MM2 (W)</t>
  </si>
  <si>
    <t>032Y711602101223000</t>
  </si>
  <si>
    <t>032Y711602101330100</t>
  </si>
  <si>
    <t>60227 IEC 01 THW 16 MM2 (GY)</t>
  </si>
  <si>
    <t>032Y711602101331000</t>
  </si>
  <si>
    <t>032Y711602101440100</t>
  </si>
  <si>
    <t>60227 IEC 01 THW 16 MM2 (R)</t>
  </si>
  <si>
    <t>032Y711602101442000</t>
  </si>
  <si>
    <t>032Y711602101550100</t>
  </si>
  <si>
    <t>60227 IEC 01 THW 16 MM2 (G)</t>
  </si>
  <si>
    <t>032Y711602101551000</t>
  </si>
  <si>
    <t>032Y711602101552000</t>
  </si>
  <si>
    <t>032Y711602101570100</t>
  </si>
  <si>
    <t>60227 IEC 01 THW 16 MM2 (G/Y)</t>
  </si>
  <si>
    <t>032Y711602101572000</t>
  </si>
  <si>
    <t>032Y711602101660100</t>
  </si>
  <si>
    <t>60227 IEC 01 THW 16 MM2 (BR)</t>
  </si>
  <si>
    <t>032Y711602101661000</t>
  </si>
  <si>
    <t>032Y711602101770100</t>
  </si>
  <si>
    <t>60227 IEC 01 THW 16 MM2 (Y)</t>
  </si>
  <si>
    <t>032Y711602101990100</t>
  </si>
  <si>
    <t>60227 IEC 01 THW 16 MM2 (L)</t>
  </si>
  <si>
    <t>032Y711602101992000</t>
  </si>
  <si>
    <t>032Y711602101993000</t>
  </si>
  <si>
    <t>032Y716001101110100</t>
  </si>
  <si>
    <t>60227 IEC 01 THW 6 MM2 (B)</t>
  </si>
  <si>
    <t>032Y716001101110500</t>
  </si>
  <si>
    <t>032Y716001101111000</t>
  </si>
  <si>
    <t>032Y716001101111600</t>
  </si>
  <si>
    <t>1600M</t>
  </si>
  <si>
    <t>032Y716001101113000</t>
  </si>
  <si>
    <t>032Y716001101220100</t>
  </si>
  <si>
    <t>60227 IEC 01 THW 6 MM2 (W)</t>
  </si>
  <si>
    <t>032Y716001101220150</t>
  </si>
  <si>
    <t>032Y716001101330100</t>
  </si>
  <si>
    <t>60227 IEC 01 THW 6 MM2 (GY)</t>
  </si>
  <si>
    <t>032Y716001101331000</t>
  </si>
  <si>
    <t>032Y716001101440100</t>
  </si>
  <si>
    <t>60227 IEC 01 THW 6 MM2 (R)</t>
  </si>
  <si>
    <t>032Y716001101550100</t>
  </si>
  <si>
    <t>60227 IEC 01 THW 6 MM2 (G)</t>
  </si>
  <si>
    <t>032Y716001101550500</t>
  </si>
  <si>
    <t>032Y716001101551000</t>
  </si>
  <si>
    <t>032Y716001101552000</t>
  </si>
  <si>
    <t>032Y716001101553000</t>
  </si>
  <si>
    <t>032Y716001101570100</t>
  </si>
  <si>
    <t>60227 IEC 01 THW 6 MM2 (G/Y)</t>
  </si>
  <si>
    <t>032Y716001101570911</t>
  </si>
  <si>
    <t>911M</t>
  </si>
  <si>
    <t>032Y716001101571230</t>
  </si>
  <si>
    <t>1230M</t>
  </si>
  <si>
    <t>032Y716001101571569</t>
  </si>
  <si>
    <t>1569M</t>
  </si>
  <si>
    <t>032Y716001101572000</t>
  </si>
  <si>
    <t>032Y716001101660100</t>
  </si>
  <si>
    <t>60227 IEC 01 THW 6 MM2 (BR)</t>
  </si>
  <si>
    <t>032Y716001101661000</t>
  </si>
  <si>
    <t>032Y716001101770100</t>
  </si>
  <si>
    <t>60227 IEC 01 THW 6 MM2 (Y)</t>
  </si>
  <si>
    <t>032Y716001101990100</t>
  </si>
  <si>
    <t>60227 IEC 01 THW 6 MM2 (L)</t>
  </si>
  <si>
    <t>J22</t>
  </si>
  <si>
    <t>032Y712502101110100</t>
  </si>
  <si>
    <t>60227 IEC 01 THW 25 MM2 (B)</t>
  </si>
  <si>
    <t>032Y712502101110200</t>
  </si>
  <si>
    <t>032Y712502101110500</t>
  </si>
  <si>
    <t>032Y712502101111000</t>
  </si>
  <si>
    <t>032Y712502101112000</t>
  </si>
  <si>
    <t>032Y712502101113000</t>
  </si>
  <si>
    <t>032Y712502101331000</t>
  </si>
  <si>
    <t>60227 IEC 01 THW 25 MM2 (GY)</t>
  </si>
  <si>
    <t>032Y712502101440100</t>
  </si>
  <si>
    <t>60227 IEC 01 THW 25 MM2 (R)</t>
  </si>
  <si>
    <t>032Y712502101550100</t>
  </si>
  <si>
    <t>60227 IEC 01 THW 25 MM2 (G)</t>
  </si>
  <si>
    <t>032Y712502101550500</t>
  </si>
  <si>
    <t>032Y712502101551000</t>
  </si>
  <si>
    <t>032Y712502101552000</t>
  </si>
  <si>
    <t>032Y712502101553000</t>
  </si>
  <si>
    <t>032Y712502101570100</t>
  </si>
  <si>
    <t>60227 IEC 01 THW 25 MM2 (G/Y)</t>
  </si>
  <si>
    <t>032Y712502101570267</t>
  </si>
  <si>
    <t>267M</t>
  </si>
  <si>
    <t>032Y712502101570416</t>
  </si>
  <si>
    <t>416M</t>
  </si>
  <si>
    <t>032Y712502101570422</t>
  </si>
  <si>
    <t>422M</t>
  </si>
  <si>
    <t>032Y712502101570526</t>
  </si>
  <si>
    <t>032Y712502101570800</t>
  </si>
  <si>
    <t>032Y712502101570809</t>
  </si>
  <si>
    <t>809M</t>
  </si>
  <si>
    <t>032Y712502101571000</t>
  </si>
  <si>
    <t>032Y712502101571115</t>
  </si>
  <si>
    <t>1115M</t>
  </si>
  <si>
    <t>032Y712502101572000</t>
  </si>
  <si>
    <t>032Y712502101661000</t>
  </si>
  <si>
    <t>60227 IEC 01 THW 25 MM2 (BR)</t>
  </si>
  <si>
    <t>032Y712502101990100</t>
  </si>
  <si>
    <t>60227 IEC 01 THW 25 MM2 (L)</t>
  </si>
  <si>
    <t>J3</t>
  </si>
  <si>
    <t>032Y713502I01110100</t>
  </si>
  <si>
    <t>60227 IEC 01 THW 35 MM2 (B)</t>
  </si>
  <si>
    <t>032Y713502I01110500</t>
  </si>
  <si>
    <t>032Y713502I01570500</t>
  </si>
  <si>
    <t>60227 IEC 01 THW 35 MM2 (G/Y)</t>
  </si>
  <si>
    <t>032Y713502101110100</t>
  </si>
  <si>
    <t>032Y713502101110290</t>
  </si>
  <si>
    <t>290M</t>
  </si>
  <si>
    <t>032Y713502101110500</t>
  </si>
  <si>
    <t>032Y713502101110546</t>
  </si>
  <si>
    <t>546M</t>
  </si>
  <si>
    <t>032Y713502101111000</t>
  </si>
  <si>
    <t>032Y713502101112000</t>
  </si>
  <si>
    <t>032Y713502101113000</t>
  </si>
  <si>
    <t>032Y713502101331000</t>
  </si>
  <si>
    <t>60227 IEC 01 THW 35 MM2 (GY)</t>
  </si>
  <si>
    <t>032Y713502101550100</t>
  </si>
  <si>
    <t>60227 IEC 01 THW 35 MM2 (G)</t>
  </si>
  <si>
    <t>032Y713502101550300</t>
  </si>
  <si>
    <t>032Y713502101550500</t>
  </si>
  <si>
    <t>032Y713502101550850</t>
  </si>
  <si>
    <t>850M</t>
  </si>
  <si>
    <t>032Y713502101551000</t>
  </si>
  <si>
    <t>032Y713502101552000</t>
  </si>
  <si>
    <t>032Y713502101570184</t>
  </si>
  <si>
    <t>184M</t>
  </si>
  <si>
    <t>032Y713502101570300</t>
  </si>
  <si>
    <t>032Y713502101570416</t>
  </si>
  <si>
    <t>032Y713502101572000</t>
  </si>
  <si>
    <t>032Y713502101660100</t>
  </si>
  <si>
    <t>60227 IEC 01 THW 35 MM2 (BR)</t>
  </si>
  <si>
    <t>032Y713502101661000</t>
  </si>
  <si>
    <t>032Y713502101990100</t>
  </si>
  <si>
    <t>60227 IEC 01 THW 35 MM2 (L)</t>
  </si>
  <si>
    <t>032Y715002I01110100</t>
  </si>
  <si>
    <t>60227 IEC 01 THW 50 MM2 (B)</t>
  </si>
  <si>
    <t>032Y715002I01110300</t>
  </si>
  <si>
    <t>032Y715002I01110500</t>
  </si>
  <si>
    <t>032Y715002I01111000</t>
  </si>
  <si>
    <t>032Y715002I01111500</t>
  </si>
  <si>
    <t>032Y715002I01112000</t>
  </si>
  <si>
    <t>032Y715002I01113000</t>
  </si>
  <si>
    <t>032Y715002I01550500</t>
  </si>
  <si>
    <t>60227 IEC 01 THW 50 MM2 (G)</t>
  </si>
  <si>
    <t>032Y715002I01551000</t>
  </si>
  <si>
    <t>032Y715002I01552000</t>
  </si>
  <si>
    <t>032Y715002I01570200</t>
  </si>
  <si>
    <t>60227 IEC 01 THW 50 MM2 (G/Y)</t>
  </si>
  <si>
    <t>032Y715002I01570254</t>
  </si>
  <si>
    <t>254M</t>
  </si>
  <si>
    <t>032Y715002I01570500</t>
  </si>
  <si>
    <t>032Y715002I01571000</t>
  </si>
  <si>
    <t>032Y715002I01572000</t>
  </si>
  <si>
    <t>032Y717002I01110100</t>
  </si>
  <si>
    <t>60227 IEC 01 THW 70 MM2 (B)</t>
  </si>
  <si>
    <t>032Y717002I01110200</t>
  </si>
  <si>
    <t>032Y717002I01110300</t>
  </si>
  <si>
    <t>032Y717002I01110480</t>
  </si>
  <si>
    <t>480M</t>
  </si>
  <si>
    <t>032Y717002I01110500</t>
  </si>
  <si>
    <t>032Y717002I01111000</t>
  </si>
  <si>
    <t>032Y717002I01112000</t>
  </si>
  <si>
    <t>032Y717002I01113000</t>
  </si>
  <si>
    <t>032Y717002I01331000</t>
  </si>
  <si>
    <t>60227 IEC 01 THW 70 MM2 (GY)</t>
  </si>
  <si>
    <t>032Y717002I01550100</t>
  </si>
  <si>
    <t>60227 IEC 01 THW 70 MM2 (G)</t>
  </si>
  <si>
    <t>032Y717002I01551000</t>
  </si>
  <si>
    <t>032Y717002I01552000</t>
  </si>
  <si>
    <t>032Y717002I01570100</t>
  </si>
  <si>
    <t>60227 IEC 01 THW 70 MM2(G/Y)</t>
  </si>
  <si>
    <t>032Y717002I01570702</t>
  </si>
  <si>
    <t>60227 IEC 01 THW 70 MM2 (G/Y)</t>
  </si>
  <si>
    <t>702M</t>
  </si>
  <si>
    <t>032Y717002I01571000</t>
  </si>
  <si>
    <t>032Y717002I01661000</t>
  </si>
  <si>
    <t>60227 IEC 01 THW 70 MM2 (BR)</t>
  </si>
  <si>
    <t>032Y717002T01550500</t>
  </si>
  <si>
    <t>032Y719502I01110100</t>
  </si>
  <si>
    <t>60227 IEC 01 THW 95 MM2 (B)</t>
  </si>
  <si>
    <t>032Y719502I01110200</t>
  </si>
  <si>
    <t>032Y719502I01110340</t>
  </si>
  <si>
    <t>340M</t>
  </si>
  <si>
    <t>032Y719502I01110400</t>
  </si>
  <si>
    <t>032Y719502I01110500</t>
  </si>
  <si>
    <t>032Y719502I01110808</t>
  </si>
  <si>
    <t>808M</t>
  </si>
  <si>
    <t>032Y719502I01110984</t>
  </si>
  <si>
    <t>984M</t>
  </si>
  <si>
    <t>032Y719502I01111000</t>
  </si>
  <si>
    <t>032Y719502I01111500</t>
  </si>
  <si>
    <t>032Y719502I01112000</t>
  </si>
  <si>
    <t>032Y719502I01113000</t>
  </si>
  <si>
    <t>032Y719502I01551000</t>
  </si>
  <si>
    <t>60227 IEC 01 THW 95 MM2 (G)</t>
  </si>
  <si>
    <t>032Y719502I01552000</t>
  </si>
  <si>
    <t>032Y719502I01570417</t>
  </si>
  <si>
    <t>60227 IEC 01 THW 95 MM2 (G/Y)</t>
  </si>
  <si>
    <t>417M</t>
  </si>
  <si>
    <t>032Y719502I01571000</t>
  </si>
  <si>
    <t>032Y719502T01550500</t>
  </si>
  <si>
    <t>J4</t>
  </si>
  <si>
    <t>032Y711203I01110200</t>
  </si>
  <si>
    <t>60227 IEC 01 THW 120 MM2 (B)</t>
  </si>
  <si>
    <t>032Y711203I01110500</t>
  </si>
  <si>
    <t>032Y711203I01111000</t>
  </si>
  <si>
    <t>032Y711203I01111200</t>
  </si>
  <si>
    <t>032Y711203I01111500</t>
  </si>
  <si>
    <t>032Y711203I01112000</t>
  </si>
  <si>
    <t>032Y711203I01550250</t>
  </si>
  <si>
    <t>60227 IEC 01 THW 120 MM2 (G)</t>
  </si>
  <si>
    <t>032Y711203I01550500</t>
  </si>
  <si>
    <t>032Y711503I01111000</t>
  </si>
  <si>
    <t>60227 IEC01 THW 150 MM2 (B)</t>
  </si>
  <si>
    <t>032Y711503I01111500</t>
  </si>
  <si>
    <t>032Y711503I01112000</t>
  </si>
  <si>
    <t>032Y711853I01110165</t>
  </si>
  <si>
    <t>60227 IEC 01 THW 185 MM2 (B)</t>
  </si>
  <si>
    <t>165M</t>
  </si>
  <si>
    <t>032Y711853I01110400</t>
  </si>
  <si>
    <t>032Y711853I01110492</t>
  </si>
  <si>
    <t>492M</t>
  </si>
  <si>
    <t>032Y711853I01110500</t>
  </si>
  <si>
    <t>032Y711853I01111000</t>
  </si>
  <si>
    <t>032Y711853I01111200</t>
  </si>
  <si>
    <t>032Y711853I01111500</t>
  </si>
  <si>
    <t>032Y711853I01112000</t>
  </si>
  <si>
    <t>032Y711853I01551500</t>
  </si>
  <si>
    <t>60227 IEC 01 THW 185 MM2 (G)</t>
  </si>
  <si>
    <t>032Y712403I01111000</t>
  </si>
  <si>
    <t>60227 IEC 01 THW 240 MM2 (B)</t>
  </si>
  <si>
    <t>032Y712403I01111200</t>
  </si>
  <si>
    <t>032Y712403I01111500</t>
  </si>
  <si>
    <t>032Y712403I01550500</t>
  </si>
  <si>
    <t>60227 IEC 01 THW 240 MM2 (G)</t>
  </si>
  <si>
    <t>032Y712403I01551000</t>
  </si>
  <si>
    <t>032Y712403I01551200</t>
  </si>
  <si>
    <t>032Y713003I01111000</t>
  </si>
  <si>
    <t>60227 IEC 01 THW 300 MM2 (B)</t>
  </si>
  <si>
    <t>032Y713003I01111200</t>
  </si>
  <si>
    <t>K1</t>
  </si>
  <si>
    <t>010FTA1503Z01110180</t>
  </si>
  <si>
    <t>FD-0.6/1KV-CV 1x150 MM2 (B)</t>
  </si>
  <si>
    <t>MITR PHOL BIO-POWER (KUCHINARAI) COMPANY LIMITED</t>
  </si>
  <si>
    <t>010FTA1853Z01110100</t>
  </si>
  <si>
    <t>FD-0.6/1KV-CV 1x185 MM2 (B)</t>
  </si>
  <si>
    <t>010FTA2403Z01110720</t>
  </si>
  <si>
    <t>FD-0.6/1KV-CV 1x240 MM2 (B)</t>
  </si>
  <si>
    <t>010FTA3003Z01110350</t>
  </si>
  <si>
    <t>FD-0.6/1KV-CV 1x300 MM2 (B)</t>
  </si>
  <si>
    <t>010FTA3003Z01110700</t>
  </si>
  <si>
    <t>010FTA3502Z01110100</t>
  </si>
  <si>
    <t>FD-0.6/1KV-CV 1x35 MM2 (B)</t>
  </si>
  <si>
    <t>010FTA4003Z01110300</t>
  </si>
  <si>
    <t>FD-0.6/1KV-CV 1x400 MM2 (B)</t>
  </si>
  <si>
    <t>010FTA4003Z01110330</t>
  </si>
  <si>
    <t>330M</t>
  </si>
  <si>
    <t>010FTA4003Z01110350</t>
  </si>
  <si>
    <t>010FTA4003Z01110380</t>
  </si>
  <si>
    <t>380M</t>
  </si>
  <si>
    <t>010FTA4003Z01110400</t>
  </si>
  <si>
    <t>010FTA4003Z01110500</t>
  </si>
  <si>
    <t>010FTA4003Z01110510</t>
  </si>
  <si>
    <t>510M</t>
  </si>
  <si>
    <t>010FTA4003Z01110600</t>
  </si>
  <si>
    <t>010FTA5002Z01110100</t>
  </si>
  <si>
    <t>FD-0.6/1KV-CV 1x50 MM2 (B)</t>
  </si>
  <si>
    <t>010FTA7002Z01110230</t>
  </si>
  <si>
    <t>FD-0.6/1KV-CV 1x70 MM2 (B)</t>
  </si>
  <si>
    <t>010FZB2403Z01110660</t>
  </si>
  <si>
    <t>010F031002I01110200</t>
  </si>
  <si>
    <t>FD-0.6/1KV-CV(0010) 1x10 MM2 B</t>
  </si>
  <si>
    <t>010F031002I01110500</t>
  </si>
  <si>
    <t>010F031002I01111000</t>
  </si>
  <si>
    <t>010F031002I01112000</t>
  </si>
  <si>
    <t>010F031002101111000</t>
  </si>
  <si>
    <t>FD-0.6/1KV-CV 1x10 (B)</t>
  </si>
  <si>
    <t>010F031002101112000</t>
  </si>
  <si>
    <t>FD-0.6/1KV-CV 1x10 MM2 B</t>
  </si>
  <si>
    <t>010F031002101113000</t>
  </si>
  <si>
    <t>010F031203I01110090</t>
  </si>
  <si>
    <t>FD-0.6/1KV-CV 1x120 MM2 (B)</t>
  </si>
  <si>
    <t>90M</t>
  </si>
  <si>
    <t>010F031203I01110400</t>
  </si>
  <si>
    <t>010F031203I01110416</t>
  </si>
  <si>
    <t>010F031203I01110450</t>
  </si>
  <si>
    <t>450M</t>
  </si>
  <si>
    <t>010F031203I01110600</t>
  </si>
  <si>
    <t>010F031203I01110684</t>
  </si>
  <si>
    <t>684M</t>
  </si>
  <si>
    <t>010F031203I01110866</t>
  </si>
  <si>
    <t>866M</t>
  </si>
  <si>
    <t>010F031203I01111000</t>
  </si>
  <si>
    <t>010F031203I01111084</t>
  </si>
  <si>
    <t>1084M</t>
  </si>
  <si>
    <t>010F031203I01111100</t>
  </si>
  <si>
    <t>010F031203I01111290</t>
  </si>
  <si>
    <t>1290M</t>
  </si>
  <si>
    <t>010F031203I01111500</t>
  </si>
  <si>
    <t>010F031203I01111800</t>
  </si>
  <si>
    <t>1800M</t>
  </si>
  <si>
    <t>010F031203I01111910</t>
  </si>
  <si>
    <t>1910M</t>
  </si>
  <si>
    <t>010F031203I01112000</t>
  </si>
  <si>
    <t>010F031203I01112100</t>
  </si>
  <si>
    <t>2100M</t>
  </si>
  <si>
    <t>010F031203I01112200</t>
  </si>
  <si>
    <t>010F031203I01113000</t>
  </si>
  <si>
    <t>010F031501101110690</t>
  </si>
  <si>
    <t>FD-0.6/1KV-CV 1x1.5 MM2</t>
  </si>
  <si>
    <t>010F031503I01110125</t>
  </si>
  <si>
    <t>125M</t>
  </si>
  <si>
    <t>V.K.K.PACKAGING CO.,LTD</t>
  </si>
  <si>
    <t>010F031503I01110170</t>
  </si>
  <si>
    <t>010F031503I01110180</t>
  </si>
  <si>
    <t>010F031503I01110250</t>
  </si>
  <si>
    <t>010F031503I01110270</t>
  </si>
  <si>
    <t>270M</t>
  </si>
  <si>
    <t>010F031503I01110285</t>
  </si>
  <si>
    <t>285M</t>
  </si>
  <si>
    <t>010F031503I01110384</t>
  </si>
  <si>
    <t>384M</t>
  </si>
  <si>
    <t>010F031503I01110540</t>
  </si>
  <si>
    <t>540M</t>
  </si>
  <si>
    <t>010F031503I01110700</t>
  </si>
  <si>
    <t>010F031503I01110720</t>
  </si>
  <si>
    <t>010F031503I01110780</t>
  </si>
  <si>
    <t>780M</t>
  </si>
  <si>
    <t>010F031503I01110811</t>
  </si>
  <si>
    <t>811M</t>
  </si>
  <si>
    <t>010F031503I01110897</t>
  </si>
  <si>
    <t>897M</t>
  </si>
  <si>
    <t>010F031503I01110960</t>
  </si>
  <si>
    <t>960M</t>
  </si>
  <si>
    <t>010F031503I01111000</t>
  </si>
  <si>
    <t>010F031503I01111103</t>
  </si>
  <si>
    <t>1103M</t>
  </si>
  <si>
    <t>010F031503I01111500</t>
  </si>
  <si>
    <t>010F031503I01111638</t>
  </si>
  <si>
    <t>1638M</t>
  </si>
  <si>
    <t>010F031503I01111650</t>
  </si>
  <si>
    <t>1650M</t>
  </si>
  <si>
    <t>010F031503I01112000</t>
  </si>
  <si>
    <t>010F031503I01112100</t>
  </si>
  <si>
    <t>010F031602I01110200</t>
  </si>
  <si>
    <t>FD-0.6/1KV-CV(0010) 1x16 MM2 B</t>
  </si>
  <si>
    <t>010F031602I01110500</t>
  </si>
  <si>
    <t>010F031602I01111000</t>
  </si>
  <si>
    <t>010F031602I01112000</t>
  </si>
  <si>
    <t>010F031602T01111000</t>
  </si>
  <si>
    <t>010F031602101111000</t>
  </si>
  <si>
    <t>FD-0.6/1KV-CV 1x16 MM2  (B)</t>
  </si>
  <si>
    <t>010F031602101112000</t>
  </si>
  <si>
    <t>010F031602101113000</t>
  </si>
  <si>
    <t>010F031853I01110040</t>
  </si>
  <si>
    <t>40M</t>
  </si>
  <si>
    <t>010F031853I01110114</t>
  </si>
  <si>
    <t>114M</t>
  </si>
  <si>
    <t>010F031853I01110120</t>
  </si>
  <si>
    <t>120M</t>
  </si>
  <si>
    <t>010F031853I01110130</t>
  </si>
  <si>
    <t>130M</t>
  </si>
  <si>
    <t>010F031853I01110200</t>
  </si>
  <si>
    <t>010F031853I01110280</t>
  </si>
  <si>
    <t>010F031853I01110420</t>
  </si>
  <si>
    <t>010F031853I01110440</t>
  </si>
  <si>
    <t>440M</t>
  </si>
  <si>
    <t>010F031853I01110490</t>
  </si>
  <si>
    <t>490M</t>
  </si>
  <si>
    <t>010F031853I01110500</t>
  </si>
  <si>
    <t>010F031853I01110700</t>
  </si>
  <si>
    <t>010F031853I01111000</t>
  </si>
  <si>
    <t>010F031853I01111300</t>
  </si>
  <si>
    <t>010F031853I01111350</t>
  </si>
  <si>
    <t>1350M</t>
  </si>
  <si>
    <t>010F031853I01111440</t>
  </si>
  <si>
    <t>1440M</t>
  </si>
  <si>
    <t>010F031853I01111450</t>
  </si>
  <si>
    <t>1450M</t>
  </si>
  <si>
    <t>010F031853I01111500</t>
  </si>
  <si>
    <t>010F031853I01111550</t>
  </si>
  <si>
    <t>1550M</t>
  </si>
  <si>
    <t>010F031853I01111600</t>
  </si>
  <si>
    <t>010F031853I01111886</t>
  </si>
  <si>
    <t>1886M</t>
  </si>
  <si>
    <t>010F031853I01112000</t>
  </si>
  <si>
    <t>010F032403I01110300</t>
  </si>
  <si>
    <t>010F032403I01110320</t>
  </si>
  <si>
    <t>320M</t>
  </si>
  <si>
    <t>010F032403I01110400</t>
  </si>
  <si>
    <t>010F032403I01110420</t>
  </si>
  <si>
    <t>010F032403I01110470</t>
  </si>
  <si>
    <t>470M</t>
  </si>
  <si>
    <t>010F032403I01110500</t>
  </si>
  <si>
    <t>010F032403I01110651</t>
  </si>
  <si>
    <t>651M</t>
  </si>
  <si>
    <t>010F032403I01110700</t>
  </si>
  <si>
    <t>010F032403I01110849</t>
  </si>
  <si>
    <t>849M</t>
  </si>
  <si>
    <t>010F032403I01111000</t>
  </si>
  <si>
    <t>010F032403I01111200</t>
  </si>
  <si>
    <t>010F032403I01111300</t>
  </si>
  <si>
    <t>010F032403I01111400</t>
  </si>
  <si>
    <t>010F032403I01111410</t>
  </si>
  <si>
    <t>1410M</t>
  </si>
  <si>
    <t>010F032403I01111415</t>
  </si>
  <si>
    <t>1415M</t>
  </si>
  <si>
    <t>010F032403I01111430</t>
  </si>
  <si>
    <t>1430M</t>
  </si>
  <si>
    <t>010F032403I01111470</t>
  </si>
  <si>
    <t>1470M</t>
  </si>
  <si>
    <t>010F032403I01111500</t>
  </si>
  <si>
    <t>010F032403I01111510</t>
  </si>
  <si>
    <t>1510M</t>
  </si>
  <si>
    <t>010F032501101112000</t>
  </si>
  <si>
    <t>FD-0.6/1KV-CV 1x2.5 MM2</t>
  </si>
  <si>
    <t>010F032501101113000</t>
  </si>
  <si>
    <t>010F032502I01110200</t>
  </si>
  <si>
    <t>FD-0.6/1KV-CV 1x25 MM2 (B)</t>
  </si>
  <si>
    <t>010F032502I01110500</t>
  </si>
  <si>
    <t>010F032502I01111000</t>
  </si>
  <si>
    <t>010F032502I01112000</t>
  </si>
  <si>
    <t>010F032502I01113000</t>
  </si>
  <si>
    <t>010F033003I01110080</t>
  </si>
  <si>
    <t>80M</t>
  </si>
  <si>
    <t>010F033003I01110199</t>
  </si>
  <si>
    <t>199M</t>
  </si>
  <si>
    <t>010F033003I01110325</t>
  </si>
  <si>
    <t>325M</t>
  </si>
  <si>
    <t>010F033003I01110440</t>
  </si>
  <si>
    <t>010F033003I01110522</t>
  </si>
  <si>
    <t>522M</t>
  </si>
  <si>
    <t>010F033003I01110525</t>
  </si>
  <si>
    <t>525M</t>
  </si>
  <si>
    <t>010F033003I01110578</t>
  </si>
  <si>
    <t>578M</t>
  </si>
  <si>
    <t>010F033003I01110675</t>
  </si>
  <si>
    <t>010F033003I01110678</t>
  </si>
  <si>
    <t>678M</t>
  </si>
  <si>
    <t>010F033003I01110680</t>
  </si>
  <si>
    <t>680M</t>
  </si>
  <si>
    <t>010F033003I01110850</t>
  </si>
  <si>
    <t>010F033003I01111000</t>
  </si>
  <si>
    <t>010F033003I01111101</t>
  </si>
  <si>
    <t>1101M</t>
  </si>
  <si>
    <t>010F033003I01111200</t>
  </si>
  <si>
    <t>010F033003I01111250</t>
  </si>
  <si>
    <t>1250M</t>
  </si>
  <si>
    <t>010F033003I01111300</t>
  </si>
  <si>
    <t>010F033502I01110200</t>
  </si>
  <si>
    <t>010F033502I01110300</t>
  </si>
  <si>
    <t>010F033502I01110995</t>
  </si>
  <si>
    <t>995M</t>
  </si>
  <si>
    <t>010F033502I01111000</t>
  </si>
  <si>
    <t>010F033502I01112000</t>
  </si>
  <si>
    <t>010F033502I01113000</t>
  </si>
  <si>
    <t>010F034001101111000</t>
  </si>
  <si>
    <t>FD-0.6/1KV-CV 1X4 MM2 B</t>
  </si>
  <si>
    <t>010F034001101113000</t>
  </si>
  <si>
    <t>010F034003I01111000</t>
  </si>
  <si>
    <t>010F035002I01110484</t>
  </si>
  <si>
    <t>484M</t>
  </si>
  <si>
    <t>010F035002I01110700</t>
  </si>
  <si>
    <t>010F035002I01111000</t>
  </si>
  <si>
    <t>010F035002I01111032</t>
  </si>
  <si>
    <t>1032M</t>
  </si>
  <si>
    <t>010F035002I01112000</t>
  </si>
  <si>
    <t>010F035003T01110500</t>
  </si>
  <si>
    <t>FD-0.6/1KV-CV  1x500 MM2B</t>
  </si>
  <si>
    <t>010F036001101111000</t>
  </si>
  <si>
    <t>FD-0.6/1KV-CV 1x6 (B)</t>
  </si>
  <si>
    <t>010F036001101112000</t>
  </si>
  <si>
    <t>010F036001101113000</t>
  </si>
  <si>
    <t>010F037002I01110128</t>
  </si>
  <si>
    <t>128M</t>
  </si>
  <si>
    <t>010F037002I01110700</t>
  </si>
  <si>
    <t>010F037002I01111000</t>
  </si>
  <si>
    <t>010F037002I01111500</t>
  </si>
  <si>
    <t>010F037002I01112000</t>
  </si>
  <si>
    <t>010F037002I01113000</t>
  </si>
  <si>
    <t>010F039502I01110100</t>
  </si>
  <si>
    <t>FD-0.6/1KV-CV 1x95 MM2 (B)</t>
  </si>
  <si>
    <t>010F039502I01110270</t>
  </si>
  <si>
    <t>010F039502I01110500</t>
  </si>
  <si>
    <t>010F039502I01110720</t>
  </si>
  <si>
    <t>010F039502I01111000</t>
  </si>
  <si>
    <t>010F039502I01111200</t>
  </si>
  <si>
    <t>010F039502I01111500</t>
  </si>
  <si>
    <t>010F039502I01112000</t>
  </si>
  <si>
    <t>085C881203101BB0220</t>
  </si>
  <si>
    <t>FS/LH-0.6/1KV-XLPE(C) 1x120(O)</t>
  </si>
  <si>
    <t>085C882502101BB0200</t>
  </si>
  <si>
    <t>FS/LH-0.6/1KV-XLPE(C) 1x25 (O)</t>
  </si>
  <si>
    <t>085C885002101BB0340</t>
  </si>
  <si>
    <t>FS/LH-0.6/1KV-XLPE(C) 1x50 (O)</t>
  </si>
  <si>
    <t>K2</t>
  </si>
  <si>
    <t>005V371501I02BB2000</t>
  </si>
  <si>
    <t>FS/FDLH-0.6/1KV-CE(6610)2x1.5</t>
  </si>
  <si>
    <t>005V372501I02BB2000</t>
  </si>
  <si>
    <t>FS/FDLH-0.6/1KV-CE(6610)2x2.5</t>
  </si>
  <si>
    <t>010FTA3502Z02110240</t>
  </si>
  <si>
    <t>FD-0.6/1KV-CV 2x35 MM2</t>
  </si>
  <si>
    <t>240M</t>
  </si>
  <si>
    <t>010FTA5002Z04110100</t>
  </si>
  <si>
    <t>FD-0.6/1KV-CV 4x50 MM2B</t>
  </si>
  <si>
    <t>010F031002I02112000</t>
  </si>
  <si>
    <t>FD-0.6/1KV-CV(0010) 2x10 MM2 B</t>
  </si>
  <si>
    <t>010F031002I03111000</t>
  </si>
  <si>
    <t>FD-0.6/1KV-CV(0010) 3x10 MM2 B</t>
  </si>
  <si>
    <t>010F031002I03111090</t>
  </si>
  <si>
    <t>1090M</t>
  </si>
  <si>
    <t>010F031002I03112000</t>
  </si>
  <si>
    <t>010F031002I04110700</t>
  </si>
  <si>
    <t>FD-0.6/1KV-CV(0010) 4x10 MM2</t>
  </si>
  <si>
    <t>010F031002I04111000</t>
  </si>
  <si>
    <t>010F031002I04111500</t>
  </si>
  <si>
    <t>010F031002I04112000</t>
  </si>
  <si>
    <t>010F031002L04110200</t>
  </si>
  <si>
    <t>FD-0.6/1KV-CV(0013) 4x10 MM2 B</t>
  </si>
  <si>
    <t>010F031002102110200</t>
  </si>
  <si>
    <t>FD-0.6/1KV-CV 2x10 (B)</t>
  </si>
  <si>
    <t>010F031002102111000</t>
  </si>
  <si>
    <t>010F031002103111000</t>
  </si>
  <si>
    <t>FD-0.6/1KV-CV 3x10 MM2 B</t>
  </si>
  <si>
    <t>010F031002103112000</t>
  </si>
  <si>
    <t>010F031002104110100</t>
  </si>
  <si>
    <t>FD-0.6/1KV-CV 4x10 MM2B</t>
  </si>
  <si>
    <t>010F031002104110200</t>
  </si>
  <si>
    <t>010F031002104111000</t>
  </si>
  <si>
    <t>010F031002104112000</t>
  </si>
  <si>
    <t>010F031002104113000</t>
  </si>
  <si>
    <t>010F031203I03110150</t>
  </si>
  <si>
    <t>FD-0.6/1KV-CV 3x120 MM2</t>
  </si>
  <si>
    <t>010F031203I03110420</t>
  </si>
  <si>
    <t>010F031203I04110100</t>
  </si>
  <si>
    <t>FD-0.6/1KV-CV 4x120 MM2</t>
  </si>
  <si>
    <t>010F031203I04110300</t>
  </si>
  <si>
    <t>010F031203I04110400</t>
  </si>
  <si>
    <t>010F031203I04110700</t>
  </si>
  <si>
    <t>010F031501102111000</t>
  </si>
  <si>
    <t>FD-0.6/1KV-CV 2x1.5 MM2</t>
  </si>
  <si>
    <t>010F031501104110800</t>
  </si>
  <si>
    <t>FD-0.6/1KV-CV 4x1.5 MM2</t>
  </si>
  <si>
    <t>010F031503I04110350</t>
  </si>
  <si>
    <t>FD-0.6/1KV-CV 4x150 MM2B</t>
  </si>
  <si>
    <t>010F031602I03111000</t>
  </si>
  <si>
    <t>FD-0.6/1KV-CV(0010) 3x16 (B)</t>
  </si>
  <si>
    <t>010F031602I04110600</t>
  </si>
  <si>
    <t>FD-0.6/1KV-CV(0010) 4x16 MM2</t>
  </si>
  <si>
    <t>010F031602I04111500</t>
  </si>
  <si>
    <t>010F031602I04112000</t>
  </si>
  <si>
    <t>010F031602T04110500</t>
  </si>
  <si>
    <t>010F031602102110200</t>
  </si>
  <si>
    <t>FD-0.6/1KV-CV 2x16 (B)</t>
  </si>
  <si>
    <t>010F031602102111000</t>
  </si>
  <si>
    <t>010F031602102112000</t>
  </si>
  <si>
    <t>010F031602103112000</t>
  </si>
  <si>
    <t>FD-0.6/1KV-CV 3x16 (B)</t>
  </si>
  <si>
    <t>010F031602104110100</t>
  </si>
  <si>
    <t>FD-0.6/1KV-CV 4x16 MM2</t>
  </si>
  <si>
    <t>010F031602104110300</t>
  </si>
  <si>
    <t>010F031602104110600</t>
  </si>
  <si>
    <t>010F031602104111000</t>
  </si>
  <si>
    <t>010F031602104112000</t>
  </si>
  <si>
    <t>010F032403I04110300</t>
  </si>
  <si>
    <t>FD-0.6/1KV-CV 4x240 MM2B</t>
  </si>
  <si>
    <t>PATTAMAPHOL (2009) CO.,LTD.</t>
  </si>
  <si>
    <t>010F032501I02110100</t>
  </si>
  <si>
    <t>FD-0.6/1KV-CV(0010) 2x2.5 MM2B</t>
  </si>
  <si>
    <t>010F032501I02110300</t>
  </si>
  <si>
    <t>010F032501I02111000</t>
  </si>
  <si>
    <t>010F032501I02112000</t>
  </si>
  <si>
    <t>010F032501I02112500</t>
  </si>
  <si>
    <t>010F032501I03110200</t>
  </si>
  <si>
    <t>FD-0.6/1KV-CV(0010) 3x2.5 MM2B</t>
  </si>
  <si>
    <t>010F032501I03110500</t>
  </si>
  <si>
    <t>010F032501I03112000</t>
  </si>
  <si>
    <t>010F032501I03112050</t>
  </si>
  <si>
    <t>2050M</t>
  </si>
  <si>
    <t>010F032501I04110500</t>
  </si>
  <si>
    <t>FD-0.6/1KV-CV(0010) 4x2.5 MM2</t>
  </si>
  <si>
    <t>010F032501I04111000</t>
  </si>
  <si>
    <t>010F032501I04111500</t>
  </si>
  <si>
    <t>010F032501I04112000</t>
  </si>
  <si>
    <t>010F032501I04112400</t>
  </si>
  <si>
    <t>2400M</t>
  </si>
  <si>
    <t>010F032501102110500</t>
  </si>
  <si>
    <t>FD-0.6/1KV-CV 2x2.5 MM2  (B)</t>
  </si>
  <si>
    <t>EASTERN TECHNICAL ENGINEERING PUBLICCO.,LTD.</t>
  </si>
  <si>
    <t>010F032501102111000</t>
  </si>
  <si>
    <t>010F032501102112000</t>
  </si>
  <si>
    <t>010F032501103111000</t>
  </si>
  <si>
    <t>FD-0.6/1KV-CV 3x2.5 MM2  (B)</t>
  </si>
  <si>
    <t>010F032501103112000</t>
  </si>
  <si>
    <t>010F032501104110300</t>
  </si>
  <si>
    <t>FD-0.6/1KV-CV 4x2.5 MM2</t>
  </si>
  <si>
    <t>010F032501104110600</t>
  </si>
  <si>
    <t>010F032501104111000</t>
  </si>
  <si>
    <t>010F032501104111700</t>
  </si>
  <si>
    <t>010F032501104112000</t>
  </si>
  <si>
    <t>010F032501104112900</t>
  </si>
  <si>
    <t>2900M</t>
  </si>
  <si>
    <t>010F032501104113000</t>
  </si>
  <si>
    <t>010F032502I02110500</t>
  </si>
  <si>
    <t>FD-0.6/1KV-CV 2x25 MM2 B</t>
  </si>
  <si>
    <t>010F032502I03110820</t>
  </si>
  <si>
    <t>FD-0.6/1KV-CV 3x25 (B)</t>
  </si>
  <si>
    <t>820M</t>
  </si>
  <si>
    <t>010F032502I03111000</t>
  </si>
  <si>
    <t>010F032502I03112000</t>
  </si>
  <si>
    <t>010F032502I04110100</t>
  </si>
  <si>
    <t>FD-0.6/1KV-CV 4x25 MM2</t>
  </si>
  <si>
    <t>010F032502I04110200</t>
  </si>
  <si>
    <t>010F032502I04110400</t>
  </si>
  <si>
    <t>010F032502I04110725</t>
  </si>
  <si>
    <t>725M</t>
  </si>
  <si>
    <t>010F032502I04110925</t>
  </si>
  <si>
    <t>925M</t>
  </si>
  <si>
    <t>010F032502I04111000</t>
  </si>
  <si>
    <t>010F032502I04111075</t>
  </si>
  <si>
    <t>1075M</t>
  </si>
  <si>
    <t>010F032502I04111200</t>
  </si>
  <si>
    <t>010F032502I04111500</t>
  </si>
  <si>
    <t>010F032502I04112000</t>
  </si>
  <si>
    <t>010F033502I02110500</t>
  </si>
  <si>
    <t>010F033502I03110660</t>
  </si>
  <si>
    <t>FD-0.6/1KV-CV 3x35 MM2</t>
  </si>
  <si>
    <t>010F033502I03110919</t>
  </si>
  <si>
    <t>919M</t>
  </si>
  <si>
    <t>010F033502I03111000</t>
  </si>
  <si>
    <t>010F033502I03111081</t>
  </si>
  <si>
    <t>1081M</t>
  </si>
  <si>
    <t>010F033502I03111500</t>
  </si>
  <si>
    <t>010F033502I04110100</t>
  </si>
  <si>
    <t>FD-0.6/1KV-CV 4x35 MM2</t>
  </si>
  <si>
    <t>010F033502I04110400</t>
  </si>
  <si>
    <t>010F033502I04110600</t>
  </si>
  <si>
    <t>010F033502I04110808</t>
  </si>
  <si>
    <t>010F033502I04111000</t>
  </si>
  <si>
    <t>010F033502I04111192</t>
  </si>
  <si>
    <t>1192M</t>
  </si>
  <si>
    <t>010F033502I04111500</t>
  </si>
  <si>
    <t>010F033502I04112000</t>
  </si>
  <si>
    <t>010F033502T04110500</t>
  </si>
  <si>
    <t>FD-0.6/1KV-CV 4x35 MM2B</t>
  </si>
  <si>
    <t>010F034001I02110500</t>
  </si>
  <si>
    <t>FD-0.6/1KV-CV(0010) 2x4 MM2 B</t>
  </si>
  <si>
    <t>010F034001I02111000</t>
  </si>
  <si>
    <t>010F034001I02112000</t>
  </si>
  <si>
    <t>010F034001I02112757</t>
  </si>
  <si>
    <t>2757M</t>
  </si>
  <si>
    <t>010F034001I03110990</t>
  </si>
  <si>
    <t>FD-0.6/1KV-CV(0010) 3x4 MM2 B</t>
  </si>
  <si>
    <t>990M</t>
  </si>
  <si>
    <t>010F034001I03111000</t>
  </si>
  <si>
    <t>010F034001I03112000</t>
  </si>
  <si>
    <t>010F034001I04110100</t>
  </si>
  <si>
    <t>FD-0.6/1KV-CV(0010) 4x4 MM2</t>
  </si>
  <si>
    <t>010F034001I04110400</t>
  </si>
  <si>
    <t>010F034001I04110800</t>
  </si>
  <si>
    <t>010F034001I04111000</t>
  </si>
  <si>
    <t>010F034001I04112000</t>
  </si>
  <si>
    <t>010F034001T04111000</t>
  </si>
  <si>
    <t>FD-0.6/1KV-CV(0010) 4x4 MM2B</t>
  </si>
  <si>
    <t>010F034001102112000</t>
  </si>
  <si>
    <t>FD-0.6/1KV-CV 2x4 MM2 B</t>
  </si>
  <si>
    <t>010F034001103111000</t>
  </si>
  <si>
    <t>FD-0.6/1KV-CV 3x4 MM2 B</t>
  </si>
  <si>
    <t>010F034001103112000</t>
  </si>
  <si>
    <t>010F034001103113000</t>
  </si>
  <si>
    <t>010F034001104110100</t>
  </si>
  <si>
    <t>FD-0.6/1KV-CV 4x4 MM2B</t>
  </si>
  <si>
    <t>010F034001104110820</t>
  </si>
  <si>
    <t>010F034001104111000</t>
  </si>
  <si>
    <t>010F034001104112000</t>
  </si>
  <si>
    <t>010F034001104113000</t>
  </si>
  <si>
    <t>010F035002I03110063</t>
  </si>
  <si>
    <t>FD-0.6/1KV-CV 3x50 (B)</t>
  </si>
  <si>
    <t>63M</t>
  </si>
  <si>
    <t>010F035002I03110100</t>
  </si>
  <si>
    <t>010F035002I03110937</t>
  </si>
  <si>
    <t>937M</t>
  </si>
  <si>
    <t>010F035002I03111000</t>
  </si>
  <si>
    <t>010F035002I04110100</t>
  </si>
  <si>
    <t>010F035002I04110300</t>
  </si>
  <si>
    <t>010F035002I04110407</t>
  </si>
  <si>
    <t>407M</t>
  </si>
  <si>
    <t>010F035002I04110500</t>
  </si>
  <si>
    <t>010F035002I04110593</t>
  </si>
  <si>
    <t>593M</t>
  </si>
  <si>
    <t>010F035002I04110600</t>
  </si>
  <si>
    <t>010F035002I04111000</t>
  </si>
  <si>
    <t>010F036001I02110500</t>
  </si>
  <si>
    <t>FD-0.6/1KV-CV(0010) 2x6 (B)</t>
  </si>
  <si>
    <t>010F036001I02111000</t>
  </si>
  <si>
    <t>010F036001I02112000</t>
  </si>
  <si>
    <t>010F036001I03111000</t>
  </si>
  <si>
    <t>FD-0.6/1KV-CV(0010) 3x6 B</t>
  </si>
  <si>
    <t>010F036001I03112000</t>
  </si>
  <si>
    <t>010F036001I04110700</t>
  </si>
  <si>
    <t>FD-0.6/1KV-CV(0010) 4x6 MM2</t>
  </si>
  <si>
    <t>010F036001I04111500</t>
  </si>
  <si>
    <t>010F036001I04112000</t>
  </si>
  <si>
    <t>010F036001T04110500</t>
  </si>
  <si>
    <t>FD-0.6/1KV-CV(0010) 4x6 MM2B</t>
  </si>
  <si>
    <t>010F036001103111000</t>
  </si>
  <si>
    <t>FD-0.6/1KV-CV 3x6 MM2 B</t>
  </si>
  <si>
    <t>010F036001103112000</t>
  </si>
  <si>
    <t>010F036001104110200</t>
  </si>
  <si>
    <t>FD-0.6/1KV-CV 4x6 MM2B</t>
  </si>
  <si>
    <t>010F036001104111000</t>
  </si>
  <si>
    <t>010F036001104112000</t>
  </si>
  <si>
    <t>010F036001104113000</t>
  </si>
  <si>
    <t>010F037002I03110147</t>
  </si>
  <si>
    <t>FD-0.6/1KV-CV 3x70 MM2 B</t>
  </si>
  <si>
    <t>147M</t>
  </si>
  <si>
    <t>010F037002I03110200</t>
  </si>
  <si>
    <t>010F037002I03110700</t>
  </si>
  <si>
    <t>010F037002I03110730</t>
  </si>
  <si>
    <t>730M</t>
  </si>
  <si>
    <t>010F037002I03110853</t>
  </si>
  <si>
    <t>853M</t>
  </si>
  <si>
    <t>010F037002I03111000</t>
  </si>
  <si>
    <t>010F037002I04110600</t>
  </si>
  <si>
    <t>FD-0.6/1KV-CV 4x70 MM2B</t>
  </si>
  <si>
    <t>010F037002I04111000</t>
  </si>
  <si>
    <t>010F039502I03110600</t>
  </si>
  <si>
    <t>FD-0.6/1KV-CV 3x95 MM2</t>
  </si>
  <si>
    <t>010F039502I04110240</t>
  </si>
  <si>
    <t>FD-0.6/1KV-CV 4x95 MM2</t>
  </si>
  <si>
    <t>010F039502I04110400</t>
  </si>
  <si>
    <t>010HTA1002Z03110350</t>
  </si>
  <si>
    <t>FD-0.6/1KV-CV-GRD 3+GRDx10/4</t>
  </si>
  <si>
    <t>010HTA1602Z03110950</t>
  </si>
  <si>
    <t>FD-0.6/1KV-CV-GRD 3+GRDx16/6 B</t>
  </si>
  <si>
    <t>950M</t>
  </si>
  <si>
    <t>010HTA2502Z03110350</t>
  </si>
  <si>
    <t>FD-0.6/1KV-CV-GRD 3+GRDx25/6 B</t>
  </si>
  <si>
    <t>010HTA3502Z03110700</t>
  </si>
  <si>
    <t>FD-0.6/1KV-CV-GRD 3+GRDx35/10</t>
  </si>
  <si>
    <t>010HTA4001Z03112400</t>
  </si>
  <si>
    <t>FD-0.6/1KV-CV-GRD 3+GRDx4/2.5</t>
  </si>
  <si>
    <t>010HTA5002Z03110850</t>
  </si>
  <si>
    <t>FD-0.6/1KV-CV-GRD 3+GRDx50/10</t>
  </si>
  <si>
    <t>010HTA7002Z03110600</t>
  </si>
  <si>
    <t>FD-0.6/1KV-CV-GRD 3+GRDx70/10</t>
  </si>
  <si>
    <t>010HTA9502Z03110300</t>
  </si>
  <si>
    <t>FD-0.6/1KV-CV-GRD 3+GRDx95/16</t>
  </si>
  <si>
    <t>010K066001104111000</t>
  </si>
  <si>
    <t>FD-0.6/1KV-CV-SWA 4x6 MM2B</t>
  </si>
  <si>
    <t>010L431203T03110525</t>
  </si>
  <si>
    <t>FD0.6/1KV-CV-CWS(0010)3x120/70</t>
  </si>
  <si>
    <t>010L431503T03110640</t>
  </si>
  <si>
    <t>FD0.6/1KV-CV-CWS(0010)3x150/95</t>
  </si>
  <si>
    <t>640M</t>
  </si>
  <si>
    <t>010L439502T03110200</t>
  </si>
  <si>
    <t>FD-0.6/1KV-CV-CWS(0010)3x95/50</t>
  </si>
  <si>
    <t>010N192501I02110200</t>
  </si>
  <si>
    <t>FD0.6/1KV-CV(0010)2+PEx2.5/2.5</t>
  </si>
  <si>
    <t>010N192501I03110300</t>
  </si>
  <si>
    <t>FD0.6/1KV-CV(0010)3+PEx2.5/2.5</t>
  </si>
  <si>
    <t>010N192502I03110200</t>
  </si>
  <si>
    <t>FD-0.6/1KV-CV(0010)3+PEx25/25</t>
  </si>
  <si>
    <t>THAI PLASTIC AND CHEMICALS PUBLIC COMPANY LIMITED</t>
  </si>
  <si>
    <t>010N194001102110600</t>
  </si>
  <si>
    <t>FD-0.6/1KV-CV 2+PEx4/4</t>
  </si>
  <si>
    <t>010N196001J04110200</t>
  </si>
  <si>
    <t>FD-0.6/1KV-CV(0011)4+PEx6/6</t>
  </si>
  <si>
    <t>010N941203L03110330</t>
  </si>
  <si>
    <t>FD0.6/1KV-CV-SWA VM3+PEx120/70</t>
  </si>
  <si>
    <t>010N941503L03110410</t>
  </si>
  <si>
    <t>FD0.6/1KV-CV-SWA-VM3+PEx150/95</t>
  </si>
  <si>
    <t>410M</t>
  </si>
  <si>
    <t>010N941503L03110420</t>
  </si>
  <si>
    <t>010N941602L03110460</t>
  </si>
  <si>
    <t>FD0.6/1KV-CV-SWA(VM)3+PEx16/16</t>
  </si>
  <si>
    <t>460M</t>
  </si>
  <si>
    <t>010N942502L03110850</t>
  </si>
  <si>
    <t>FD0.6/1KV-CV-SWA(VM)3+PEx25/16</t>
  </si>
  <si>
    <t>010N944001M02112300</t>
  </si>
  <si>
    <t>FD-0.6/1KV-CV-SWA(VM) 2+PEx4/4</t>
  </si>
  <si>
    <t>010N949502L03110400</t>
  </si>
  <si>
    <t>FD0.6/1KV-CV-SWA(VM)3+PEx95/50</t>
  </si>
  <si>
    <t>010N949502L03110790</t>
  </si>
  <si>
    <t>790M</t>
  </si>
  <si>
    <t>010U524001C02110320</t>
  </si>
  <si>
    <t>FD-0.6/1KV-CV-S(0001)2+PEx4/4</t>
  </si>
  <si>
    <t>K3</t>
  </si>
  <si>
    <t>0057VA9502I01110150</t>
  </si>
  <si>
    <t>12/20KV-CE-CWS(0310) 1x95/10</t>
  </si>
  <si>
    <t>010A162403I01110210</t>
  </si>
  <si>
    <t>FD-3.6/6KV-CV(0010)1x240 MM2 B</t>
  </si>
  <si>
    <t>010A164003I01110210</t>
  </si>
  <si>
    <t>FD-3.6/6KV-CV(0010) 1x400 MM2</t>
  </si>
  <si>
    <t>010A164003I01110310</t>
  </si>
  <si>
    <t>310M</t>
  </si>
  <si>
    <t>010P911503J03110580</t>
  </si>
  <si>
    <t>FD-6/10KV-CV-SWA-VM 3x150 B</t>
  </si>
  <si>
    <t>010X729502101440240</t>
  </si>
  <si>
    <t>3.6/6KV-CVAWAZE(2700)1x95 (R)</t>
  </si>
  <si>
    <t>0101TA1203Z01111260</t>
  </si>
  <si>
    <t>12/20KV-CV 1x120  (B)</t>
  </si>
  <si>
    <t>1260M</t>
  </si>
  <si>
    <t>0101TA1203Z01111290</t>
  </si>
  <si>
    <t>0101TA1203Z01111350</t>
  </si>
  <si>
    <t>0101TA1503Z01110660</t>
  </si>
  <si>
    <t>12/20KV-CV 1x150  (B)</t>
  </si>
  <si>
    <t>0101TA1853Z01111290</t>
  </si>
  <si>
    <t>12/20KV-CV 1x185 (B)</t>
  </si>
  <si>
    <t>0101TA3003Z01110630</t>
  </si>
  <si>
    <t>12/20KV-CV 1x300  (B)</t>
  </si>
  <si>
    <t>630M</t>
  </si>
  <si>
    <t>0101TA3003Z01110975</t>
  </si>
  <si>
    <t>975M</t>
  </si>
  <si>
    <t>0101TA4003Z01110330</t>
  </si>
  <si>
    <t>12/20KV-CV 1x400  (B)</t>
  </si>
  <si>
    <t>0101TA4003Z01110470</t>
  </si>
  <si>
    <t>0101TA4003Z01110500</t>
  </si>
  <si>
    <t>0101TA4003Z01110550</t>
  </si>
  <si>
    <t>550M</t>
  </si>
  <si>
    <t>0101TA4003Z01110630</t>
  </si>
  <si>
    <t>0101TA5002Z01111410</t>
  </si>
  <si>
    <t>12/20KV-CV 1x50   (B)</t>
  </si>
  <si>
    <t>0101TA5002Z01111500</t>
  </si>
  <si>
    <t>0101TB3003Z01110480</t>
  </si>
  <si>
    <t>3.6/6KV-CV  1x300  (B)</t>
  </si>
  <si>
    <t>0101TB3003Z01110600</t>
  </si>
  <si>
    <t>0101TB4003Z01110300</t>
  </si>
  <si>
    <t>3.6/6KV-CV  1x400  (B)</t>
  </si>
  <si>
    <t>0101TB4003Z01110450</t>
  </si>
  <si>
    <t>0101TB5002Z03111350</t>
  </si>
  <si>
    <t>3.6/6KV-CV  3x50   (B)</t>
  </si>
  <si>
    <t>0101TC1853Z01110330</t>
  </si>
  <si>
    <t>18/30KV-CV  1x185  MM2  (B)</t>
  </si>
  <si>
    <t>0101TC1853Z01110500</t>
  </si>
  <si>
    <t>0101021503S03111050</t>
  </si>
  <si>
    <t>3.6/6KV-CV  3x150  (B)</t>
  </si>
  <si>
    <t>1050M</t>
  </si>
  <si>
    <t>0101021853101111200</t>
  </si>
  <si>
    <t>3.6/6KV-CV  1x185  (B) 37/2.59</t>
  </si>
  <si>
    <t>0101023003S03110730</t>
  </si>
  <si>
    <t>3.6/6KV-CV  3x300  (B)</t>
  </si>
  <si>
    <t>0101029502I01110250</t>
  </si>
  <si>
    <t>3.6/6KV-CV(0010)1x95 (B)</t>
  </si>
  <si>
    <t>0101031203103110550</t>
  </si>
  <si>
    <t>6/10KV-CV 3x120 MM2 (B)</t>
  </si>
  <si>
    <t>0101033003101111000</t>
  </si>
  <si>
    <t>6/10KV-CV  1x300     MM2  B</t>
  </si>
  <si>
    <t>0101035002101111000</t>
  </si>
  <si>
    <t>6/10KV-CV  1x50      MM2  B</t>
  </si>
  <si>
    <t>0101039502101111350</t>
  </si>
  <si>
    <t>6/10KV-CV 1x95 MM2 (B)</t>
  </si>
  <si>
    <t>0101039502101112000</t>
  </si>
  <si>
    <t>0101051503101111000</t>
  </si>
  <si>
    <t>12/20KV-CV 1x150  (B)  37/2.31</t>
  </si>
  <si>
    <t>0101051853I01111000</t>
  </si>
  <si>
    <t>12/20KV-CV(0010) 1x185 (B)</t>
  </si>
  <si>
    <t>0101052403101110120</t>
  </si>
  <si>
    <t>12/20KV-CV 1x240  (B)</t>
  </si>
  <si>
    <t>0101052403101110125</t>
  </si>
  <si>
    <t>0101052403101110500</t>
  </si>
  <si>
    <t>0101052403101111000</t>
  </si>
  <si>
    <t>0101053003101110950</t>
  </si>
  <si>
    <t>0101053502I01111500</t>
  </si>
  <si>
    <t>12/20KV-CV(0010) 1x35 (B)</t>
  </si>
  <si>
    <t>0101055002I01111500</t>
  </si>
  <si>
    <t>12/20KV-CV(0010) 1x50   (B)</t>
  </si>
  <si>
    <t>0101055002101110545</t>
  </si>
  <si>
    <t>12/20KV-CV 1x50   (B)  19/1.80</t>
  </si>
  <si>
    <t>545M</t>
  </si>
  <si>
    <t>0101055002101111455</t>
  </si>
  <si>
    <t>12/20KV-CV 1x50 MM2 (B)</t>
  </si>
  <si>
    <t>1455M</t>
  </si>
  <si>
    <t>0101055002101111500</t>
  </si>
  <si>
    <t>0101055002101112000</t>
  </si>
  <si>
    <t>0101055002103110800</t>
  </si>
  <si>
    <t>12/20KV-CV  3x50  MM2 B</t>
  </si>
  <si>
    <t>0101057002I01110070</t>
  </si>
  <si>
    <t>12/20KV-CV(0010) 1x70 MM2 (B)</t>
  </si>
  <si>
    <t>70M</t>
  </si>
  <si>
    <t>0101057002I01110080</t>
  </si>
  <si>
    <t>0101057002I01110081</t>
  </si>
  <si>
    <t>81M</t>
  </si>
  <si>
    <t>0101057002I01110093</t>
  </si>
  <si>
    <t>93M</t>
  </si>
  <si>
    <t>0101057002I01110100</t>
  </si>
  <si>
    <t>0101057002I01111200</t>
  </si>
  <si>
    <t>0101057002101111000</t>
  </si>
  <si>
    <t>12/20KV-CV 1x70 MM2 (B)</t>
  </si>
  <si>
    <t>0101057002101111500</t>
  </si>
  <si>
    <t>12/20KV-CV 1x70 MM2 (B)19/2.17</t>
  </si>
  <si>
    <t>0101057002101112000</t>
  </si>
  <si>
    <t>0101059502I01111200</t>
  </si>
  <si>
    <t>12/20KV-CV(0010) 1x95 MM2 (B)</t>
  </si>
  <si>
    <t>0101059502101112000</t>
  </si>
  <si>
    <t>12/20KV-CV 1x95 MM2 (B)19/2.54</t>
  </si>
  <si>
    <t>0101065002I01111400</t>
  </si>
  <si>
    <t>18/30KV-CV(0010) 1x50 MM2 (B)</t>
  </si>
  <si>
    <t>0101067002I01111200</t>
  </si>
  <si>
    <t>18/30KV-CV(0010) 1x70 MM2 (B)</t>
  </si>
  <si>
    <t>0102321203T03110500</t>
  </si>
  <si>
    <t>6/10KV-CV-SWA(0040) 3x120 MM2B</t>
  </si>
  <si>
    <t>0102327002T03110500</t>
  </si>
  <si>
    <t>6/10KV-CV-SWA(0040) 3x70 MM2B</t>
  </si>
  <si>
    <t>0102329502T03110500</t>
  </si>
  <si>
    <t>6/10KV-CV-SWA(0040) 3x95 MM2 B</t>
  </si>
  <si>
    <t>0102381203T01110500</t>
  </si>
  <si>
    <t>6/10KV-CV-AWA(0040) 1x120 MM2B</t>
  </si>
  <si>
    <t>0102383003T01110500</t>
  </si>
  <si>
    <t>6/10KV-CV-AWA(0040)1x300 MM2B</t>
  </si>
  <si>
    <t>0102387002T01110500</t>
  </si>
  <si>
    <t>6/10KV-CV-AWA(0040) 1x70 MM2 B</t>
  </si>
  <si>
    <t>0102389502T01110500</t>
  </si>
  <si>
    <t>6/10KV-CV-AWA(0040) 1x95 MM2 B</t>
  </si>
  <si>
    <t>0102621503T03110250</t>
  </si>
  <si>
    <t>18/30KV-CV-SWA(0040)3x150MM2 B</t>
  </si>
  <si>
    <t>0102691203T01110500</t>
  </si>
  <si>
    <t>18/30KV-CV-AWA(0040) 1x120 B</t>
  </si>
  <si>
    <t>0102691503T01110500</t>
  </si>
  <si>
    <t>18/30KV-CV-AWA(0040)1x150MM2 B</t>
  </si>
  <si>
    <t>0102697002T01110500</t>
  </si>
  <si>
    <t>18/30KV-CV-AWA(0040) 1x70 MM2B</t>
  </si>
  <si>
    <t>0102699502T01110500</t>
  </si>
  <si>
    <t>18/30KV-CV-AWA(0040) 1x95 MM2B</t>
  </si>
  <si>
    <t>K4</t>
  </si>
  <si>
    <t>0891161503104110300</t>
  </si>
  <si>
    <t>600V-CVQ 4x150 MM2 (B)</t>
  </si>
  <si>
    <t>YAZAKI ENERGY SYSTEM CORPORATION</t>
  </si>
  <si>
    <t>0891161503104110400</t>
  </si>
  <si>
    <t>N1</t>
  </si>
  <si>
    <t>7000004003101001500</t>
  </si>
  <si>
    <t>F.AAC 1x400 MM2</t>
  </si>
  <si>
    <t>PROVINCIAL ELECTRICITY AUTHORITY</t>
  </si>
  <si>
    <t>O1</t>
  </si>
  <si>
    <t>6110009531301000001</t>
  </si>
  <si>
    <t>ALUMINIUM WIRE 9.53 MM.</t>
  </si>
  <si>
    <t>MARUBENI THAILAND CO.,LTD.</t>
  </si>
  <si>
    <t>O2</t>
  </si>
  <si>
    <t>6010005002V01003000</t>
  </si>
  <si>
    <t>ACSR     50/8   MM2</t>
  </si>
  <si>
    <t>O3</t>
  </si>
  <si>
    <t>6340001001501000001</t>
  </si>
  <si>
    <t>ALUMINIUM ALLOY  1.0 MM.</t>
  </si>
  <si>
    <t>6340002601501000001</t>
  </si>
  <si>
    <t>ALUMINIUM ALLOY  2.6 MM.</t>
  </si>
  <si>
    <t>P1</t>
  </si>
  <si>
    <t>6080001002101110100</t>
  </si>
  <si>
    <t>THWA 1x10 MM2 (B) 7/1.32</t>
  </si>
  <si>
    <t>6080001602I01113000</t>
  </si>
  <si>
    <t>THWA(0010) 1x16  MM2(B) 7/1.68</t>
  </si>
  <si>
    <t>6080001602101110100</t>
  </si>
  <si>
    <t>THWA 1x16 MM2 (B) 7/1.68</t>
  </si>
  <si>
    <t>SAENG BURIRUM KANFAIFA</t>
  </si>
  <si>
    <t>SAENG SURIN KANFAIFA</t>
  </si>
  <si>
    <t>6080001602101111000</t>
  </si>
  <si>
    <t>THWA 1x16   MM2  (B)   7/1.68</t>
  </si>
  <si>
    <t>6080001602101113000</t>
  </si>
  <si>
    <t>6080001853I01111500</t>
  </si>
  <si>
    <t>THWA(0010)1x185 MM2(B)37/2.50</t>
  </si>
  <si>
    <t>6080002502I01113000</t>
  </si>
  <si>
    <t>THWA (0010) 1x25 MM2 (B)7/2.12</t>
  </si>
  <si>
    <t>6080002502101110100</t>
  </si>
  <si>
    <t>THWA 1x25 MM2(B) 7/2.12</t>
  </si>
  <si>
    <t>6080002502101110500</t>
  </si>
  <si>
    <t>THWA 1x25   MM2  (B)    7/2.12</t>
  </si>
  <si>
    <t>6080002502101111000</t>
  </si>
  <si>
    <t>THWA 1x25 MM2 (B) 7/2.12</t>
  </si>
  <si>
    <t>6080002502101112000</t>
  </si>
  <si>
    <t>6080002502101113000</t>
  </si>
  <si>
    <t>THWA 1x25   MM2  (B)</t>
  </si>
  <si>
    <t>6080003502101110100</t>
  </si>
  <si>
    <t>THWA 1x35 MM2 (B) 7/2.49</t>
  </si>
  <si>
    <t>6080003502101110500</t>
  </si>
  <si>
    <t>THWA 1x35 MM2(B) 7/2.49</t>
  </si>
  <si>
    <t>6080003502101111000</t>
  </si>
  <si>
    <t>6080005002I01113000</t>
  </si>
  <si>
    <t>THWA (0010) 1x50 MM2 (B)7/2.90</t>
  </si>
  <si>
    <t>6080005002101110100</t>
  </si>
  <si>
    <t>THWA 1x50 MM2 (B) 7/2.90</t>
  </si>
  <si>
    <t>6080005002101110500</t>
  </si>
  <si>
    <t>6080007002101110500</t>
  </si>
  <si>
    <t>THWA 1x70 MM2 (B) 19/2.12</t>
  </si>
  <si>
    <t>6080009502I01112000</t>
  </si>
  <si>
    <t>THWA (0010) 1x95 MM2(B)19/2.49</t>
  </si>
  <si>
    <t>6081552502101111370</t>
  </si>
  <si>
    <t>THWA-C 1x25 MM2 (B)</t>
  </si>
  <si>
    <t>1370M</t>
  </si>
  <si>
    <t>6081552502101112000</t>
  </si>
  <si>
    <t>6081555002H01112000</t>
  </si>
  <si>
    <t>THWA-C(0070)1x50 MM2  (B)</t>
  </si>
  <si>
    <t>6081555002101111000</t>
  </si>
  <si>
    <t>THWA-C 1x50 MM2  (B)</t>
  </si>
  <si>
    <t>6081555002101111027</t>
  </si>
  <si>
    <t>1027M</t>
  </si>
  <si>
    <t>6081559502H01111000</t>
  </si>
  <si>
    <t>THWA-C(0070) 1x95 MM2  (B)</t>
  </si>
  <si>
    <t>6081559502101110908</t>
  </si>
  <si>
    <t>THWA-C 1x95 MM2  (B)</t>
  </si>
  <si>
    <t>908M</t>
  </si>
  <si>
    <t>6081559502101111000</t>
  </si>
  <si>
    <t>Q1</t>
  </si>
  <si>
    <t>010S423003I01110100</t>
  </si>
  <si>
    <t>FD-0.6/1KV-AL-CV (0010)1x300 B</t>
  </si>
  <si>
    <t>010S423003I01110200</t>
  </si>
  <si>
    <t>Q2</t>
  </si>
  <si>
    <t>6121191203I01110870</t>
  </si>
  <si>
    <t>25KV-CC(0010) 1x120 MM2 (B)</t>
  </si>
  <si>
    <t>870M</t>
  </si>
  <si>
    <t>6121191203I01111500</t>
  </si>
  <si>
    <t>6121191853I01110825</t>
  </si>
  <si>
    <t>25KV-CC(0010) 1x185 MM2 (B)</t>
  </si>
  <si>
    <t>825M</t>
  </si>
  <si>
    <t>6121191853I01111500</t>
  </si>
  <si>
    <t>6121191853101110250</t>
  </si>
  <si>
    <t>25KV-CC 1x185 MM2 (B)</t>
  </si>
  <si>
    <t>6121192403I01110600</t>
  </si>
  <si>
    <t>25KV-CC(0010) 1x240 MM2(B)</t>
  </si>
  <si>
    <t>6121192403101111000</t>
  </si>
  <si>
    <t>25KV-CC  1x240  MM2  (B)</t>
  </si>
  <si>
    <t>6121195002H01111500</t>
  </si>
  <si>
    <t>25KV-CC(0070) 1x50 MM2 (B)</t>
  </si>
  <si>
    <t>6121195002I01110371</t>
  </si>
  <si>
    <t>25KV-CC(0010) 1x50 MM2 (B)</t>
  </si>
  <si>
    <t>371M</t>
  </si>
  <si>
    <t>6121195002I01111000</t>
  </si>
  <si>
    <t>6121195002I01112000</t>
  </si>
  <si>
    <t>6121197002I01111000</t>
  </si>
  <si>
    <t>25KV-CC(0010) 1x70 MM2 (B)</t>
  </si>
  <si>
    <t>6121199502I01111000</t>
  </si>
  <si>
    <t>25KV-CC(0010) 1x95 MM2 (B)</t>
  </si>
  <si>
    <t>6121199502I01112000</t>
  </si>
  <si>
    <t>Q3</t>
  </si>
  <si>
    <t>606F962003101110600</t>
  </si>
  <si>
    <t>SN-AL-OC 200 MM2</t>
  </si>
  <si>
    <t>606K882003101110600</t>
  </si>
  <si>
    <t>22KV-SN-AL-OC-SO  200  MM2</t>
  </si>
  <si>
    <t>622H442403101110420</t>
  </si>
  <si>
    <t>SN-HAL-OC-SP 240 MM2</t>
  </si>
  <si>
    <t>630F962003101110600</t>
  </si>
  <si>
    <t>SN-AL-OE 200 MM2</t>
  </si>
  <si>
    <t>90090080010000000Q3</t>
  </si>
  <si>
    <t>Q4</t>
  </si>
  <si>
    <t>601G402502101110900</t>
  </si>
  <si>
    <t>SN-ACSR-OC 25 MM2</t>
  </si>
  <si>
    <t>601G405802101110600</t>
  </si>
  <si>
    <t>SN-ACSR-OC 58 MM2</t>
  </si>
  <si>
    <t>601G482502101110900</t>
  </si>
  <si>
    <t>SN-ACSR-OW 25 MM2</t>
  </si>
  <si>
    <t>601G485802101110600</t>
  </si>
  <si>
    <t>SN-ACSR-OW 58 MM2</t>
  </si>
  <si>
    <t>601G751203101110790</t>
  </si>
  <si>
    <t>SN-ACSR-OE 120 MM2</t>
  </si>
  <si>
    <t>601G752502101110900</t>
  </si>
  <si>
    <t>SN-ACSR-OE 25 MM2</t>
  </si>
  <si>
    <t>601G753202101111000</t>
  </si>
  <si>
    <t>SN-ACSR-OE 32 MM2</t>
  </si>
  <si>
    <t>601G755802101110600</t>
  </si>
  <si>
    <t>SN-ACSR-OE 58 MM2</t>
  </si>
  <si>
    <t>90090080010000000Q4</t>
  </si>
  <si>
    <t>R1</t>
  </si>
  <si>
    <t>8000001902110110010</t>
  </si>
  <si>
    <t>VTA-TIS 19MMx10M (B)</t>
  </si>
  <si>
    <t>100P</t>
  </si>
  <si>
    <t>8000001902110220010</t>
  </si>
  <si>
    <t>VTA-TIS 19MMx10M (W)</t>
  </si>
  <si>
    <t>8000001902110330010</t>
  </si>
  <si>
    <t>VTA-TIS 19MMx10M (GY)</t>
  </si>
  <si>
    <t>8000001902110440010</t>
  </si>
  <si>
    <t>VTA-TIS 19MMx10M (R)</t>
  </si>
  <si>
    <t>8000001902110550010</t>
  </si>
  <si>
    <t>VTA-TIS 19MMx10M (G)</t>
  </si>
  <si>
    <t>8000001902110660010</t>
  </si>
  <si>
    <t>VTA-TIS 19MMx10M (BR)</t>
  </si>
  <si>
    <t>8000001902110770010</t>
  </si>
  <si>
    <t>VTA-TIS 19MMx10M (Y)</t>
  </si>
  <si>
    <t>8000001902110990010</t>
  </si>
  <si>
    <t>VTA-TIS 19MMX10M (L)</t>
  </si>
  <si>
    <t>ZZ</t>
  </si>
  <si>
    <t>A730000000A00000000</t>
  </si>
  <si>
    <t>F.SCRAP CU+PVC(KAWAMUKI)</t>
  </si>
  <si>
    <t>9009020000000000000</t>
  </si>
  <si>
    <t>ADVANCE PAYMENT</t>
  </si>
  <si>
    <t>Thai-Yazaki Electric Wire Co.,Ltd.(TYE-O)</t>
  </si>
  <si>
    <t>Sales Break Down</t>
  </si>
  <si>
    <t>As of 30 June 2016</t>
  </si>
  <si>
    <t>Groups</t>
  </si>
  <si>
    <t>Customs</t>
  </si>
  <si>
    <t>Alluminum</t>
  </si>
  <si>
    <t>Alluminum (FAB)</t>
  </si>
  <si>
    <t>Copper</t>
  </si>
  <si>
    <t>Copper (FAB)</t>
  </si>
  <si>
    <t>Sale Amount(B)</t>
  </si>
  <si>
    <t>FC</t>
  </si>
  <si>
    <t>Export</t>
  </si>
  <si>
    <t>A-YESC&amp;YC</t>
  </si>
  <si>
    <t>B-PT.Semarang</t>
  </si>
  <si>
    <t>C-Surabaya</t>
  </si>
  <si>
    <t>D-YES</t>
  </si>
  <si>
    <t>E-JAI</t>
  </si>
  <si>
    <t>F-HZY</t>
  </si>
  <si>
    <t>G-YHV</t>
  </si>
  <si>
    <t>H-PASI</t>
  </si>
  <si>
    <t>I-TYC</t>
  </si>
  <si>
    <t>J-YCP</t>
  </si>
  <si>
    <t>K-CYES</t>
  </si>
  <si>
    <t>L-Cambodia</t>
  </si>
  <si>
    <t>M-Myanmar</t>
  </si>
  <si>
    <t>Y-NKW</t>
  </si>
  <si>
    <t>Z-Other</t>
  </si>
  <si>
    <t>Government</t>
  </si>
  <si>
    <t>E-EGAT</t>
  </si>
  <si>
    <t>F-MEA</t>
  </si>
  <si>
    <t>G-PEA</t>
  </si>
  <si>
    <t>Marketing</t>
  </si>
  <si>
    <t>Bangkok</t>
  </si>
  <si>
    <t>Upcountry</t>
  </si>
  <si>
    <t>Project Agent</t>
  </si>
  <si>
    <t>Sale_Direct</t>
  </si>
  <si>
    <t>Direct</t>
  </si>
  <si>
    <t>TYG</t>
  </si>
  <si>
    <t>H-TAP</t>
  </si>
  <si>
    <t>I-TMP</t>
  </si>
  <si>
    <t>J-TYL</t>
  </si>
  <si>
    <t>K-BTC</t>
  </si>
  <si>
    <t>CTW</t>
  </si>
  <si>
    <t>Other</t>
  </si>
  <si>
    <t>Grand Total</t>
  </si>
  <si>
    <t>Copper ( Wire rod )</t>
  </si>
  <si>
    <t>VTA &amp; Line Tape</t>
  </si>
  <si>
    <t>Others</t>
  </si>
  <si>
    <t>THAI-YAZAKI ELECTRIC WIRE CO.,LTD.</t>
  </si>
  <si>
    <t>SALE COMPANISON BY CLASS</t>
  </si>
  <si>
    <t>(UNIT : TON , 1,000 BAHT)</t>
  </si>
  <si>
    <t>JULY 2015</t>
  </si>
  <si>
    <t>AUGUST 2015</t>
  </si>
  <si>
    <t>SEPTEMBER 2015</t>
  </si>
  <si>
    <t>OCTOBER 2015</t>
  </si>
  <si>
    <t>NOVEMBER 2015</t>
  </si>
  <si>
    <t>DECEMBER 2015</t>
  </si>
  <si>
    <t>JANUANY 2016</t>
  </si>
  <si>
    <t>FEBRUANY 2016</t>
  </si>
  <si>
    <t>MARCH 2016</t>
  </si>
  <si>
    <t>APRIL 2016</t>
  </si>
  <si>
    <t>MAY 2016</t>
  </si>
  <si>
    <t>JUNE 2016</t>
  </si>
  <si>
    <t>TOTAL : JULY 2015 - JUNE 2016</t>
  </si>
  <si>
    <t>ITEM</t>
  </si>
  <si>
    <t>CLASS</t>
  </si>
  <si>
    <t>(A) PLAN (CU : 225 , AL : 86)</t>
  </si>
  <si>
    <t>(B) RESULT (CU : 205 , AL : 68 )</t>
  </si>
  <si>
    <t>DIFFERENCE RESULT - PLAN = (B) - (A)</t>
  </si>
  <si>
    <t>(C) RESULT LAST MONTH (CU ; 219  , AL ; 77 )</t>
  </si>
  <si>
    <t>DIFFERENCE = (B) - (C)</t>
  </si>
  <si>
    <t>(B) RESULT (CU : 195 , AL : 68 )</t>
  </si>
  <si>
    <t>(C) RESULT LAST MONTH (CU ; 205 , AL ; 68 )</t>
  </si>
  <si>
    <t>(B) RESULT (CU : 188 , AL : 64)</t>
  </si>
  <si>
    <t>(C) RESULT LAST MONTH (CU ; 237  , AL ; 78 )</t>
  </si>
  <si>
    <t>(B) RESULT (CU : 196 , AL : 64 )</t>
  </si>
  <si>
    <t>(C) RESULT LAST MONTH (CU ; 188  , AL ; 64 )</t>
  </si>
  <si>
    <t>(B) RESULT (CU : 194 , AL : 61 )</t>
  </si>
  <si>
    <t>(C) RESULT LAST MONTH (CU ; 196  , AL ; 64 )</t>
  </si>
  <si>
    <t>(B) RESULT (CU : 180 , AL : 59 )</t>
  </si>
  <si>
    <t>(C) RESULT LAST MONTH (CU ; 194  , AL ; 61 )</t>
  </si>
  <si>
    <t>(B) RESULT (CU : 173 , AL : 60 )</t>
  </si>
  <si>
    <t>(C) RESULT LAST MONTH (CU ; 180  , AL ; 59 )</t>
  </si>
  <si>
    <t>(B) RESULT (CU : 168 , AL : 60 )</t>
  </si>
  <si>
    <t>(C) RESULT LAST MONTH (CU ; 173  , AL ; 60 )</t>
  </si>
  <si>
    <t>(B) RESULT (CU : 170 , AL : 61 )</t>
  </si>
  <si>
    <t>(C) RESULT LAST MONTH (CU ; 168  , AL ; 60 )</t>
  </si>
  <si>
    <t>(B) RESULT (CU : 181 , AL : 60 )</t>
  </si>
  <si>
    <t>(C) RESULT LAST MONTH (CU ; 170  , AL ; 61 )</t>
  </si>
  <si>
    <t>(B) RESULT (CU : 177 , AL : 61 )</t>
  </si>
  <si>
    <t>(C) RESULT LAST MONTH (CU : 181 , AL : 60 )</t>
  </si>
  <si>
    <t>(B) RESULT (CU : 173 , AL : 62 )</t>
  </si>
  <si>
    <t>(C) RESULT LAST MONTH (CU ; 177 , AL ; 61 )</t>
  </si>
  <si>
    <t>QTY</t>
  </si>
  <si>
    <t>Amount</t>
  </si>
  <si>
    <t>Profit (FC)</t>
  </si>
  <si>
    <t>Profit (%)</t>
  </si>
  <si>
    <t>AL FABRICATION</t>
  </si>
  <si>
    <t>- BANE (AAC)</t>
  </si>
  <si>
    <t>- BARE ( ACSR)</t>
  </si>
  <si>
    <t>N2</t>
  </si>
  <si>
    <t>- THWA, AL/WP, THWA-C</t>
  </si>
  <si>
    <t>N3</t>
  </si>
  <si>
    <t>- F.AL W/R</t>
  </si>
  <si>
    <t>NF</t>
  </si>
  <si>
    <t>- 12/33 KV(OC,CC)</t>
  </si>
  <si>
    <t>N5</t>
  </si>
  <si>
    <t>SUB TOTAL</t>
  </si>
  <si>
    <t>(Fabrication)</t>
  </si>
  <si>
    <t>AL FINISHED</t>
  </si>
  <si>
    <t>- BARE (AAC)</t>
  </si>
  <si>
    <t>- AL ALROY</t>
  </si>
  <si>
    <t>- CV</t>
  </si>
  <si>
    <t>- AL SCRAP</t>
  </si>
  <si>
    <t>Z1</t>
  </si>
  <si>
    <t>EXPORT</t>
  </si>
  <si>
    <t>- SN-AL-OC-SO</t>
  </si>
  <si>
    <t>- SN-ACSR-OC-OW</t>
  </si>
  <si>
    <t>(Finished)</t>
  </si>
  <si>
    <t>TOTAL AL CABLE</t>
  </si>
  <si>
    <t>(A)             (Fabrication)</t>
  </si>
  <si>
    <t xml:space="preserve">                  (Finished)</t>
  </si>
  <si>
    <t>CU FABRICATION</t>
  </si>
  <si>
    <t>- CU FABRRICATION</t>
  </si>
  <si>
    <t>BARE COPPER</t>
  </si>
  <si>
    <t>- FHC (FABRIC)</t>
  </si>
  <si>
    <t>BF</t>
  </si>
  <si>
    <t>- CU WIRE ROD</t>
  </si>
  <si>
    <t>- MARKET</t>
  </si>
  <si>
    <t>AUTOMOTIVE W.</t>
  </si>
  <si>
    <t>- TAP (AV FAB)(3FW16)</t>
  </si>
  <si>
    <t>CF</t>
  </si>
  <si>
    <t>- TAP (B/C)</t>
  </si>
  <si>
    <t>FLEX W.</t>
  </si>
  <si>
    <t>- VFF, VSF, VTF, KV</t>
  </si>
  <si>
    <t>- JC 80</t>
  </si>
  <si>
    <t>D2</t>
  </si>
  <si>
    <t>- VCT, VCT-S, VCT-F</t>
  </si>
  <si>
    <t>POWER CABLE</t>
  </si>
  <si>
    <t>- NYY (SINGLE C.)</t>
  </si>
  <si>
    <t xml:space="preserve">- NYY  (MULTI C.)  1-25 </t>
  </si>
  <si>
    <t xml:space="preserve">- NYY (MULTI C.)  35 up  </t>
  </si>
  <si>
    <t>- SVR</t>
  </si>
  <si>
    <t>F4</t>
  </si>
  <si>
    <t>CONTROL CABLE</t>
  </si>
  <si>
    <t>- F.600-CVV-S (FABRIC)</t>
  </si>
  <si>
    <t>GF</t>
  </si>
  <si>
    <t>- CVV</t>
  </si>
  <si>
    <t>- CVV-S</t>
  </si>
  <si>
    <t>- INSTRUMENT, SIGNAL</t>
  </si>
  <si>
    <t>BUILDING W.</t>
  </si>
  <si>
    <t>- VAF (1-4)</t>
  </si>
  <si>
    <t>- VAF (6 UP)</t>
  </si>
  <si>
    <t>- THW (1-4)</t>
  </si>
  <si>
    <t>- THW  6-16</t>
  </si>
  <si>
    <t>- THW  25</t>
  </si>
  <si>
    <t>- THW  35-95</t>
  </si>
  <si>
    <t>- THW  120-UP</t>
  </si>
  <si>
    <t>- THW 1x16 (FABRIC)</t>
  </si>
  <si>
    <t>JF</t>
  </si>
  <si>
    <t>- OE,OW</t>
  </si>
  <si>
    <t>J5</t>
  </si>
  <si>
    <t>CV CABLE  FABRICATION</t>
  </si>
  <si>
    <t>- 0.6/1KV-CV   (FABRIC)</t>
  </si>
  <si>
    <t>KF</t>
  </si>
  <si>
    <t>- 1.8~33KV-CV(FABRIC)</t>
  </si>
  <si>
    <t>- 69 KV-UP     (FABRIC)</t>
  </si>
  <si>
    <t>CV CABLE  FINISHED</t>
  </si>
  <si>
    <t>- 0.6/1KV-CV (SINGLE C.)</t>
  </si>
  <si>
    <t>- 0.6/1KV-CV (MULTI C.)</t>
  </si>
  <si>
    <t>- 0.6/1KV-CV (Service Drop)</t>
  </si>
  <si>
    <t>K22</t>
  </si>
  <si>
    <t>- 1.8~33KV-CV</t>
  </si>
  <si>
    <t>- 69 KV-UP</t>
  </si>
  <si>
    <t>- CVQ, CVT</t>
  </si>
  <si>
    <t>- 6 KV-CVQ,CVT</t>
  </si>
  <si>
    <t>K5</t>
  </si>
  <si>
    <t>TOTAL CU CABLE</t>
  </si>
  <si>
    <t>(B)             (Fabrication)</t>
  </si>
  <si>
    <t>VTA TAPE   MARKET</t>
  </si>
  <si>
    <t>-19 MM X 10 M</t>
  </si>
  <si>
    <t>LINE TAPE</t>
  </si>
  <si>
    <t>-50 MM X 30 M</t>
  </si>
  <si>
    <t>R2</t>
  </si>
  <si>
    <t>TOTAL VTA TAPE</t>
  </si>
  <si>
    <t>(C)</t>
  </si>
  <si>
    <t>OTHER</t>
  </si>
  <si>
    <t>-TAP (F.SCRAP CU+PVC)</t>
  </si>
  <si>
    <t>TOTAL OTHER</t>
  </si>
  <si>
    <t>(D)</t>
  </si>
  <si>
    <t>Total Electric Wire</t>
  </si>
  <si>
    <t>CU     (Finished)</t>
  </si>
  <si>
    <t>CU     (Wire Rod)</t>
  </si>
  <si>
    <t>: 8,11 MM.</t>
  </si>
  <si>
    <t>: 0.9,2.54 MM.(Production in TYE)</t>
  </si>
  <si>
    <t>CU     (Fabrication)</t>
  </si>
  <si>
    <t>AL     (Finished)</t>
  </si>
  <si>
    <t>AL     (Fabrication)</t>
  </si>
  <si>
    <t>VTA</t>
  </si>
  <si>
    <t>OTHERS</t>
  </si>
  <si>
    <t>Cash Discount</t>
  </si>
  <si>
    <t>CD</t>
  </si>
  <si>
    <t>Total Electric Wire * QTY = CU+AL(TON)</t>
  </si>
  <si>
    <t>Total Digital Tachograph (Pcs.)</t>
  </si>
  <si>
    <t>Grand Total : Electric Wire + Digital Tachograph</t>
  </si>
  <si>
    <t>SALE COMPARISON BY CUSTOMER</t>
  </si>
  <si>
    <t>FEBRUARY 2016</t>
  </si>
  <si>
    <t>CUSTOMER</t>
  </si>
  <si>
    <t>PRODUCT</t>
  </si>
  <si>
    <t>(A) PLAN (CU : 233 , AL : 76)</t>
  </si>
  <si>
    <t>(B) RESULT (CU : 194 , AL : 61)</t>
  </si>
  <si>
    <t>(C) RESULT LAST MONTH (CU ; 196  , AL ; 64)</t>
  </si>
  <si>
    <t>GOVERNMENT</t>
  </si>
  <si>
    <t>PEA</t>
  </si>
  <si>
    <t>Sub total</t>
  </si>
  <si>
    <t>MEA</t>
  </si>
  <si>
    <t>EGAT</t>
  </si>
  <si>
    <t>TOTAL</t>
  </si>
  <si>
    <t>ES(JAPAN)</t>
  </si>
  <si>
    <t>NKW(VIETNAM)</t>
  </si>
  <si>
    <t>CAMBODIA</t>
  </si>
  <si>
    <t>MYANMAR</t>
  </si>
  <si>
    <t>PASI</t>
  </si>
  <si>
    <t>TAP</t>
  </si>
  <si>
    <t>BTC</t>
  </si>
  <si>
    <t>DIRECT</t>
  </si>
  <si>
    <t>MARKET</t>
  </si>
  <si>
    <t>BANGKOK</t>
  </si>
  <si>
    <t>UPCOUNTRY</t>
  </si>
  <si>
    <t>PROJECT AGENT</t>
  </si>
  <si>
    <t>TYNS</t>
  </si>
  <si>
    <t>Digital Tachograph (Pcs.)</t>
  </si>
  <si>
    <t>COMPARE SALE : AGENT</t>
  </si>
  <si>
    <t>JANUARY 2016</t>
  </si>
  <si>
    <t>Different Total Agent (B-A)</t>
  </si>
  <si>
    <t>BANGKOK AGENT</t>
  </si>
  <si>
    <t>UPCOUNTRY AGENT</t>
  </si>
  <si>
    <t>TOTAL AGENT PLAN (A)</t>
  </si>
  <si>
    <t>TOTAL AGENT RESULT (B)</t>
  </si>
  <si>
    <t>N4</t>
  </si>
  <si>
    <t xml:space="preserve">                 (Fabrication)</t>
  </si>
  <si>
    <t xml:space="preserve">                         EXPORT</t>
  </si>
  <si>
    <t>- FHC</t>
  </si>
  <si>
    <t>GRAND TOTAL</t>
  </si>
  <si>
    <t>Total * QTY = CU+AL(TON)</t>
  </si>
  <si>
    <t>Detail of Fabrication Sale</t>
  </si>
  <si>
    <t>(unit : ton ; 1,000 baht)</t>
  </si>
  <si>
    <t>PLAN</t>
  </si>
  <si>
    <t>RESULT</t>
  </si>
  <si>
    <t>UNIT 
PRICE</t>
  </si>
  <si>
    <t>UNIT 
FC</t>
  </si>
  <si>
    <t>Length
KM</t>
  </si>
  <si>
    <t>Cu/Al</t>
  </si>
  <si>
    <t>Profit 
(FC)</t>
  </si>
  <si>
    <t>- F.AAC 1x185 MM2</t>
  </si>
  <si>
    <t>PRICE/KM</t>
  </si>
  <si>
    <t>(PEA)</t>
  </si>
  <si>
    <t>- F.AAC 1x400 MM2</t>
  </si>
  <si>
    <t>- THWA-C (1 x 50 MM2)</t>
  </si>
  <si>
    <t>- F.ACSR   50/8    MM2</t>
  </si>
  <si>
    <t>- F.25KV-CC (1x50 MM2)</t>
  </si>
  <si>
    <t>TOTAL PEA</t>
  </si>
  <si>
    <t>(MEA)</t>
  </si>
  <si>
    <t>- F.AL/WP 1x120 MM2 (B)</t>
  </si>
  <si>
    <t>- F.AL/WP 1x85 MM2 (B)</t>
  </si>
  <si>
    <t>- F.AL/WP 1x35 MM2 (B)</t>
  </si>
  <si>
    <t>- F.AL/WP 1x185 MM2 (B)</t>
  </si>
  <si>
    <t>- F.25KV-CC (1x185 MM2)</t>
  </si>
  <si>
    <t>TOTAL MEA</t>
  </si>
  <si>
    <t>MARUBENI</t>
  </si>
  <si>
    <t>- F.ALUMINIUM WIRE 9.53 MM.</t>
  </si>
  <si>
    <t xml:space="preserve"> TOTAL</t>
  </si>
  <si>
    <t xml:space="preserve">                 AL Fabrication</t>
  </si>
  <si>
    <t>- 8.00 MM</t>
  </si>
  <si>
    <t>PRICE/KG</t>
  </si>
  <si>
    <t>(TAP)</t>
  </si>
  <si>
    <t>- SCRAP CU,CU+PVC - 8.0 MM.</t>
  </si>
  <si>
    <t>- SCRAP TA-8.0 MM.</t>
  </si>
  <si>
    <t>TOTAL TAP</t>
  </si>
  <si>
    <t>- F.12/20KV-CE  1x240  MM2</t>
  </si>
  <si>
    <t>- 1.8-33KV-CV</t>
  </si>
  <si>
    <t>- F.0.6/1KV-CE(1x185 MM2)</t>
  </si>
  <si>
    <t>- F.0.6/1KV-CE(1x240 MM2)</t>
  </si>
  <si>
    <t>- F.12/20KV-CE(1x400 MM2)</t>
  </si>
  <si>
    <t>- F.FD-115KV-CV(1X800/120 MM2)</t>
  </si>
  <si>
    <t>- F.FD-12/20KV-CV(1x70 MM2</t>
  </si>
  <si>
    <t>- F.FHC (1 x 120 MM2)</t>
  </si>
  <si>
    <t>- F.FHC (1 x 240 MM2)</t>
  </si>
  <si>
    <t>- F.THW 1x16 MM2)</t>
  </si>
  <si>
    <t>- F.3.6/6KV-VV  1x35  (B) 7/2.65</t>
  </si>
  <si>
    <t>- F.115KV - CE  (1x800   MM2)</t>
  </si>
  <si>
    <t>UNIT PRICE/KM</t>
  </si>
  <si>
    <t xml:space="preserve">                CU Fabrication</t>
  </si>
  <si>
    <t>Product</t>
  </si>
  <si>
    <t>Map Class</t>
  </si>
  <si>
    <t>C-Code</t>
  </si>
  <si>
    <t>AC Code</t>
  </si>
  <si>
    <t>Customer Name</t>
  </si>
  <si>
    <t>Tpye</t>
  </si>
  <si>
    <t>Section</t>
  </si>
  <si>
    <t>Y1200</t>
  </si>
  <si>
    <t>Yazaki Corporation.(Tepco)</t>
  </si>
  <si>
    <t>A-YESC</t>
  </si>
  <si>
    <t>Y123</t>
  </si>
  <si>
    <t>Yazaki Corporation.(Chugoku)</t>
  </si>
  <si>
    <t>Copper (W/R)</t>
  </si>
  <si>
    <t>Yazaki Corporation.(Shikoku)</t>
  </si>
  <si>
    <t>Yazaki Corporation (Chubu)</t>
  </si>
  <si>
    <t>Yazaki Corporation.(Hokuriku)</t>
  </si>
  <si>
    <t>Yazaki Corporation.</t>
  </si>
  <si>
    <t>Y32H2</t>
  </si>
  <si>
    <t>Yazaki Haiphong Vietnam.Ltd.</t>
  </si>
  <si>
    <t>Yazaki Corporation. (Kansai)</t>
  </si>
  <si>
    <t>A2941</t>
  </si>
  <si>
    <t xml:space="preserve">Sanyo Engineering&amp; Construction Inc.    </t>
  </si>
  <si>
    <t>Y32M3</t>
  </si>
  <si>
    <t>Pt.Semarang Autocomp Manufacturing Indonesia</t>
  </si>
  <si>
    <t>B-PT.SEMARANG</t>
  </si>
  <si>
    <t>Yazaki Corporation.(Tohoku)</t>
  </si>
  <si>
    <t>Y32A4</t>
  </si>
  <si>
    <t>Yazaki Eds Samoa Ltd.</t>
  </si>
  <si>
    <t>Y32M4</t>
  </si>
  <si>
    <t>Pt.Surabaya  Autocomp Indonesia</t>
  </si>
  <si>
    <t>Yazaki Corporation.(Teikoku)</t>
  </si>
  <si>
    <t>A2593</t>
  </si>
  <si>
    <t>Shanghai Hamana Machinery Co.,Ltd.</t>
  </si>
  <si>
    <t>A1415</t>
  </si>
  <si>
    <t>Zhen Xiong (Kunshan) Company</t>
  </si>
  <si>
    <t>Y32G8</t>
  </si>
  <si>
    <t>PT.Autocomp Systems Indonesia-PASI</t>
  </si>
  <si>
    <t>Y32H8</t>
  </si>
  <si>
    <t>Taiwan Yazaki Corporation</t>
  </si>
  <si>
    <t>A3534</t>
  </si>
  <si>
    <t>Nissei Electric Vietnam Co.,Ltd</t>
  </si>
  <si>
    <t>Y1300</t>
  </si>
  <si>
    <t>Yazaki Energy Systems Corporation</t>
  </si>
  <si>
    <t>A5593</t>
  </si>
  <si>
    <t>FUKUI INDUSTRIES, CO.LTD</t>
  </si>
  <si>
    <t>A4794</t>
  </si>
  <si>
    <t>Ngoc Khanh Wire &amp; Cable Limited Company</t>
  </si>
  <si>
    <t>Y32R4</t>
  </si>
  <si>
    <t>Hangzhou Yazaki Parts Co., Ltd.</t>
  </si>
  <si>
    <t>Y32G7</t>
  </si>
  <si>
    <t>PT.Jatim Autocomp Indonesia Co., Ltd.</t>
  </si>
  <si>
    <t>Y32N9</t>
  </si>
  <si>
    <t>Yazaki(Combodia)Products Co.,Ltd.</t>
  </si>
  <si>
    <t>A3605</t>
  </si>
  <si>
    <t>JG Summit Petrochemical Corporation</t>
  </si>
  <si>
    <t>A3981</t>
  </si>
  <si>
    <t>Meiden Singapore Pte,Ltd.</t>
  </si>
  <si>
    <t>A5182</t>
  </si>
  <si>
    <t>Souvanny Trading Import-Export Sole Co.,Ltd.</t>
  </si>
  <si>
    <t>A5334</t>
  </si>
  <si>
    <t>HONGSA POWER COMPANY LIMITED</t>
  </si>
  <si>
    <t>A5358</t>
  </si>
  <si>
    <t>CHINA ENERGY ENGINEERING GROUP THE FIRST NORTHEAST</t>
  </si>
  <si>
    <t>A5594</t>
  </si>
  <si>
    <t>Soukjalern Construction And Electrical Installaion Sole Co.,Ltd</t>
  </si>
  <si>
    <t>A5605</t>
  </si>
  <si>
    <t>CSC COMPLEX CENTER SOLE CO.,LTD.</t>
  </si>
  <si>
    <t>A5613</t>
  </si>
  <si>
    <t>A5650</t>
  </si>
  <si>
    <t>NRTEC Co.,Ltd.</t>
  </si>
  <si>
    <t>A5748</t>
  </si>
  <si>
    <t>A5769</t>
  </si>
  <si>
    <t>Dong Giang Joint Stock Company</t>
  </si>
  <si>
    <t>A5873</t>
  </si>
  <si>
    <t>U&amp;I Construction Corporation</t>
  </si>
  <si>
    <t>A5917</t>
  </si>
  <si>
    <t>Fuji Furakawa E&amp;C (Vietnam)Co.,Ltd.</t>
  </si>
  <si>
    <t>A3556</t>
  </si>
  <si>
    <t>FUJI FURUKAWA ENGINEERING &amp; CONSTRUCTIONCO., LTD.</t>
  </si>
  <si>
    <t>Y132</t>
  </si>
  <si>
    <t>A1893</t>
  </si>
  <si>
    <t>Phnom Penh Sugar Co.,Ltd.</t>
  </si>
  <si>
    <t>A3631</t>
  </si>
  <si>
    <t>DBD Engineering Co.,Ltd.(#142049)</t>
  </si>
  <si>
    <t>Y32DB</t>
  </si>
  <si>
    <t>CAMBODIAN YAZAKI ENERGY SYSTEM CO.,LTD.</t>
  </si>
  <si>
    <t>A5612</t>
  </si>
  <si>
    <t>A5666</t>
  </si>
  <si>
    <t>A WEE Trading Co.,Ltd.</t>
  </si>
  <si>
    <t>A5642</t>
  </si>
  <si>
    <t>Dhinimex Co.,Ltd.</t>
  </si>
  <si>
    <t>A5683</t>
  </si>
  <si>
    <t>S.SUDA CHAROEN MARKETING LTD.,PART.</t>
  </si>
  <si>
    <t>Y112</t>
  </si>
  <si>
    <t>L-VTA</t>
  </si>
  <si>
    <t>A5794</t>
  </si>
  <si>
    <t>Ly Chhuong Construction&amp;Import Export Co.,Ltd.</t>
  </si>
  <si>
    <t>A5458</t>
  </si>
  <si>
    <t>ASIA SPRINTER TRADING CO.,LTD.</t>
  </si>
  <si>
    <t>Y133</t>
  </si>
  <si>
    <t>A5526</t>
  </si>
  <si>
    <t>T.T.S Co.,ltd.</t>
  </si>
  <si>
    <t>A5930</t>
  </si>
  <si>
    <t>Ly Chhuong Construction Co.,Ltd.</t>
  </si>
  <si>
    <t>A5995</t>
  </si>
  <si>
    <t xml:space="preserve">G E S Cambodia Co.,Ltd.        </t>
  </si>
  <si>
    <t>HTG MYANMAR ENGINEERING &amp; TECHNOLOGIESCOMPANY</t>
  </si>
  <si>
    <t>TOENEC CORPORATION</t>
  </si>
  <si>
    <t>FUJI FURUKAWA ENGINEERING &amp; CONSTRUCTIONCO.,LTD.</t>
  </si>
  <si>
    <t>A5673</t>
  </si>
  <si>
    <t>Kinden Corporation(Yangon Branch)</t>
  </si>
  <si>
    <t>A5761</t>
  </si>
  <si>
    <t>Fuji Furukawa E&amp;C(Myanmar)Co.,Ltd.</t>
  </si>
  <si>
    <t>A1887</t>
  </si>
  <si>
    <t>กฟผ.สาขาโครงการปรับปรุงโรงไฟฟ้าพลังน้ำขนาดเล็ก 5 โรง</t>
  </si>
  <si>
    <t>Y111</t>
  </si>
  <si>
    <t>A3553</t>
  </si>
  <si>
    <t>Electricity Generating Authority Of Thailand(E.G.A.T.)บางกรวย</t>
  </si>
  <si>
    <t>A3562</t>
  </si>
  <si>
    <t>Electricity Generating Authority Of Thailand(E.G.A.T.)</t>
  </si>
  <si>
    <t>A3116</t>
  </si>
  <si>
    <t>Electrcity Generathing Authorityof Thailand (E.G.A.T.)อยุธยา</t>
  </si>
  <si>
    <t>A0001</t>
  </si>
  <si>
    <t>Electricity Generating Authority Of Thailand(E.G.A.T.)ขอนแก่น</t>
  </si>
  <si>
    <t>A0897</t>
  </si>
  <si>
    <t>A0518</t>
  </si>
  <si>
    <t>Electricity Generating Authority Of Thailand(E.G.A.T.)อุตรดิตถ์</t>
  </si>
  <si>
    <t>A0884</t>
  </si>
  <si>
    <t>Electricity Generating Authority Of Thailand(E.G.A.T.)ลำปาง</t>
  </si>
  <si>
    <t>A5346</t>
  </si>
  <si>
    <r>
      <t>Electricity Generating Authority Of Thailand(E.G.A.T.)</t>
    </r>
    <r>
      <rPr>
        <sz val="10"/>
        <rFont val="Tahoma"/>
        <family val="2"/>
      </rPr>
      <t>นครราชสีมา</t>
    </r>
  </si>
  <si>
    <t>A3579</t>
  </si>
  <si>
    <t>Metropolitan Electricity Authority</t>
  </si>
  <si>
    <t>A3749</t>
  </si>
  <si>
    <t>Provincial Electricity Authority</t>
  </si>
  <si>
    <t>A2910</t>
  </si>
  <si>
    <t>Provincial Electricty Authori Ty(E.G.A.T.)ลพบุรี</t>
  </si>
  <si>
    <t>A5143</t>
  </si>
  <si>
    <t>Provincial Electricity Authority(Branch327)</t>
  </si>
  <si>
    <t>A5684</t>
  </si>
  <si>
    <t>PROVINCIAL ELECTRICITY AUTHORITYAMPHOE NAKHON CHAISRI (BRANCH 246)</t>
  </si>
  <si>
    <t>A5818</t>
  </si>
  <si>
    <t>Electricity Generating Authority Of Thailand(E.G.A.T.)สาขาแก่งกระจาน</t>
  </si>
  <si>
    <t>A3507</t>
  </si>
  <si>
    <t>Athens Electrical Products Co.,Ltd.</t>
  </si>
  <si>
    <t>Y151</t>
  </si>
  <si>
    <t>A3528</t>
  </si>
  <si>
    <t>Chin Meng R.O.P.</t>
  </si>
  <si>
    <t>A3532</t>
  </si>
  <si>
    <t>Duang Prateep Electric Co.,Ltd</t>
  </si>
  <si>
    <t>A3543</t>
  </si>
  <si>
    <t>Hong Seng Electric Lp.</t>
  </si>
  <si>
    <t>A3570</t>
  </si>
  <si>
    <t xml:space="preserve">Lee Tong R.O.P.                         </t>
  </si>
  <si>
    <t>A3619</t>
  </si>
  <si>
    <t>Rung Ruang Engineering Lp.</t>
  </si>
  <si>
    <t>A3636</t>
  </si>
  <si>
    <t>Saeng Phan Vanich Lp.</t>
  </si>
  <si>
    <t>A3633</t>
  </si>
  <si>
    <t>S.Siriyonta Trading Co.,Ltd.</t>
  </si>
  <si>
    <t>A3630</t>
  </si>
  <si>
    <t xml:space="preserve">S.P.Wire And Cable Co.,Ltd.             </t>
  </si>
  <si>
    <t>A3650</t>
  </si>
  <si>
    <t>Sang Rung Ruang Electricity Lp</t>
  </si>
  <si>
    <t>A3634</t>
  </si>
  <si>
    <t>S.Suppakit Vanich Electric Co.,Ltd.</t>
  </si>
  <si>
    <t>A3537</t>
  </si>
  <si>
    <t xml:space="preserve">Fifahthai Sang Co.,Ltd.                 </t>
  </si>
  <si>
    <t>A3687</t>
  </si>
  <si>
    <t xml:space="preserve">Tang Nguan Soon(1991)Co.,Ltd.           </t>
  </si>
  <si>
    <t>A3699</t>
  </si>
  <si>
    <t>Thai Huat Co.,Ltd.</t>
  </si>
  <si>
    <t>A1970</t>
  </si>
  <si>
    <t>Teeya Phaiboon Co.,Ltd.</t>
  </si>
  <si>
    <t>A3690</t>
  </si>
  <si>
    <t>Teck Soon Seng Electric Co.,Ltd.</t>
  </si>
  <si>
    <t>A3740</t>
  </si>
  <si>
    <t xml:space="preserve">Voravud Engineering Co.,Ltd.            </t>
  </si>
  <si>
    <t>A3608</t>
  </si>
  <si>
    <t>Poonsin Cable Company Limited.</t>
  </si>
  <si>
    <t>A3686</t>
  </si>
  <si>
    <t>Tang Nguan Soon &amp; Sons Co.,Ltd.</t>
  </si>
  <si>
    <t>A3569</t>
  </si>
  <si>
    <t>Lee Tong Engineering Co.,Ltd.</t>
  </si>
  <si>
    <t>A3563</t>
  </si>
  <si>
    <t xml:space="preserve">Krungthon Electric Wire Co.,Lt          </t>
  </si>
  <si>
    <t>A0015</t>
  </si>
  <si>
    <t>W.T.T.Enterprise Co.,Ltd.</t>
  </si>
  <si>
    <t>A3519</t>
  </si>
  <si>
    <t xml:space="preserve">C.L.P. Engineering Co.,Ltd              </t>
  </si>
  <si>
    <t>A3628</t>
  </si>
  <si>
    <t>S.K.Universal Co.,Ltd.</t>
  </si>
  <si>
    <t>A3586</t>
  </si>
  <si>
    <t>Nakhonthon Inter Group Co.,Ltd.</t>
  </si>
  <si>
    <t>A3707</t>
  </si>
  <si>
    <t xml:space="preserve">Thai Saeng Pacific Coporation Ltd.      </t>
  </si>
  <si>
    <t>A3497</t>
  </si>
  <si>
    <t>Udom Madee Co.,Ltd.</t>
  </si>
  <si>
    <t>A3685</t>
  </si>
  <si>
    <t>Tang Enterprise Co.,Ltd.(Thon Buri Branch)</t>
  </si>
  <si>
    <t>A3640</t>
  </si>
  <si>
    <t>Saeng Sri Pathum Supply Co.,Ltd</t>
  </si>
  <si>
    <t>A3501</t>
  </si>
  <si>
    <t>A.U.M.Production Co.,Ltd.</t>
  </si>
  <si>
    <t>A3645</t>
  </si>
  <si>
    <t xml:space="preserve">Sahasaeng Minipipe Co.,Ltd.             </t>
  </si>
  <si>
    <t>A2735</t>
  </si>
  <si>
    <t xml:space="preserve">Kew(Thailand)Limited                    </t>
  </si>
  <si>
    <t>A2734</t>
  </si>
  <si>
    <t xml:space="preserve">Takacom(Thailand)Co.,Ltd.               </t>
  </si>
  <si>
    <t>A2733</t>
  </si>
  <si>
    <t xml:space="preserve">Belton Industrial(Thailand)L Imted      </t>
  </si>
  <si>
    <t>A2736</t>
  </si>
  <si>
    <t xml:space="preserve">Nihon Seiki Thai Limited                </t>
  </si>
  <si>
    <t>A2709</t>
  </si>
  <si>
    <t xml:space="preserve">Nhk Precison(Thailand)Co.,L Td          </t>
  </si>
  <si>
    <t>A0686</t>
  </si>
  <si>
    <t xml:space="preserve">Hi-Tech Rubber Products Co.,Lt D.       </t>
  </si>
  <si>
    <t>A068601</t>
  </si>
  <si>
    <t xml:space="preserve">Hi-Tech Rubber Products Co.,Lt D. S1    </t>
  </si>
  <si>
    <t>A1598</t>
  </si>
  <si>
    <t xml:space="preserve">Sahaviriya Inttan Co.,Ltd.              </t>
  </si>
  <si>
    <t>A2731</t>
  </si>
  <si>
    <t xml:space="preserve">Thai Usui Co.,Ltd.                      </t>
  </si>
  <si>
    <t>A2743</t>
  </si>
  <si>
    <t xml:space="preserve">Arrk Corporation (Thailand)Lt D.        </t>
  </si>
  <si>
    <t>A2748</t>
  </si>
  <si>
    <t xml:space="preserve">Sik(Thailand)Ltd.                       </t>
  </si>
  <si>
    <t>A1488</t>
  </si>
  <si>
    <t xml:space="preserve">S&amp;P Syndicate Public Co.,Ltd.           </t>
  </si>
  <si>
    <t>A2812</t>
  </si>
  <si>
    <t xml:space="preserve">Fujiautopart Industry Co.,Ltd.          </t>
  </si>
  <si>
    <t>A3672</t>
  </si>
  <si>
    <t>Sodick (Thailand) Co.,Ltd.</t>
  </si>
  <si>
    <t>A0466</t>
  </si>
  <si>
    <t xml:space="preserve">Daiwa Circuit Module(Thai)Co.,Ltd       </t>
  </si>
  <si>
    <t>A3580</t>
  </si>
  <si>
    <t xml:space="preserve">Mikuni(Thailand)Co.,Ltd.                </t>
  </si>
  <si>
    <t>A0920</t>
  </si>
  <si>
    <t>Kyouei Precision Device Co.,Ltd.</t>
  </si>
  <si>
    <t>A3478</t>
  </si>
  <si>
    <t xml:space="preserve">Sandee Rice Co.,Ltd.                    </t>
  </si>
  <si>
    <t>A3471</t>
  </si>
  <si>
    <t>Thanapongse Limited Partnership.</t>
  </si>
  <si>
    <t>A3822</t>
  </si>
  <si>
    <t xml:space="preserve">A.L.M.T.(Thailand)                      </t>
  </si>
  <si>
    <t>A3874</t>
  </si>
  <si>
    <t>K.U.S.Supply.,Ltd</t>
  </si>
  <si>
    <t>A3955</t>
  </si>
  <si>
    <t>Aeon Equipment Co., Ltd.</t>
  </si>
  <si>
    <t>A4003</t>
  </si>
  <si>
    <t xml:space="preserve">Power E.Engineering Co.,Ltd.            </t>
  </si>
  <si>
    <t>A4078</t>
  </si>
  <si>
    <t>Wattanachai Safetyglass Co.,Ltd.</t>
  </si>
  <si>
    <t>A4095</t>
  </si>
  <si>
    <t>Mmc Tools(Thailand) Co.,Ltd.</t>
  </si>
  <si>
    <t>A4212</t>
  </si>
  <si>
    <t>T.P.A.Cable Supplies Co.,Ltd.</t>
  </si>
  <si>
    <t>A2070</t>
  </si>
  <si>
    <t xml:space="preserve">Thai Stanley Electric Public Co..,Ltd.  </t>
  </si>
  <si>
    <t>A4356</t>
  </si>
  <si>
    <t xml:space="preserve">Biolab Co.,Ltd.                         </t>
  </si>
  <si>
    <t>A4510</t>
  </si>
  <si>
    <t>Creform Yazaki(Thailand)Co.,Ltd.</t>
  </si>
  <si>
    <t>A0629</t>
  </si>
  <si>
    <t xml:space="preserve">Saeng Saha Marketing Co.,Ltd.           </t>
  </si>
  <si>
    <t>A0721</t>
  </si>
  <si>
    <t xml:space="preserve">Inabata Thai Co.,Ltd.                   </t>
  </si>
  <si>
    <t xml:space="preserve">                    </t>
  </si>
  <si>
    <t>Yamato International(Thailand)Corp.,Ltd.</t>
  </si>
  <si>
    <t>A0933</t>
  </si>
  <si>
    <t>Green (1994) Co.,Ltd.</t>
  </si>
  <si>
    <t>A1172</t>
  </si>
  <si>
    <t>Nissei Trading(Thailand)Co.,Ltd.</t>
  </si>
  <si>
    <t>A2031</t>
  </si>
  <si>
    <t>Jtekt(Thailand)Co.,Ltd.</t>
  </si>
  <si>
    <t>A2004</t>
  </si>
  <si>
    <t>Spp Pecision Technology Co.,Ltd</t>
  </si>
  <si>
    <t>A4926</t>
  </si>
  <si>
    <t>New Prosperity Belting Co.,Ltd.</t>
  </si>
  <si>
    <t>A4753</t>
  </si>
  <si>
    <t>Varitek Co.,Ltd.</t>
  </si>
  <si>
    <t>A0013</t>
  </si>
  <si>
    <t>Pattamaphol (2009) Co.,Ltd.</t>
  </si>
  <si>
    <t>A3597</t>
  </si>
  <si>
    <t>Pattamaphol Co.,Ltd.</t>
  </si>
  <si>
    <t>A5492</t>
  </si>
  <si>
    <t>Asefa Co.,Ltd.</t>
  </si>
  <si>
    <t>A5608</t>
  </si>
  <si>
    <t>Anatta Engineering And Service Co.,Ltd.</t>
  </si>
  <si>
    <t>A3560</t>
  </si>
  <si>
    <t>Krajai Sales And Service</t>
  </si>
  <si>
    <t>Y152</t>
  </si>
  <si>
    <t>A3575</t>
  </si>
  <si>
    <t>Manchai Radio</t>
  </si>
  <si>
    <t>A3664</t>
  </si>
  <si>
    <t xml:space="preserve">Sieang Thong                            </t>
  </si>
  <si>
    <t>A3743</t>
  </si>
  <si>
    <t>Wattana Electric</t>
  </si>
  <si>
    <t>A3682</t>
  </si>
  <si>
    <t xml:space="preserve">T.R.Supermarket Co.,Ltd.                </t>
  </si>
  <si>
    <t>A3590</t>
  </si>
  <si>
    <t xml:space="preserve">Nguan Kimlee                            </t>
  </si>
  <si>
    <t>Ban Suay Lighting Center Ltd.Part (Customer Code cancle from A3511)</t>
  </si>
  <si>
    <t>A3588</t>
  </si>
  <si>
    <t>Nam Sin Electric Co.,Ltd.บริษัทเคริ่องไฟฟ้านำสิน จำกัด</t>
  </si>
  <si>
    <t>A3675</t>
  </si>
  <si>
    <t xml:space="preserve">Sri Wattana                             </t>
  </si>
  <si>
    <t>A3609</t>
  </si>
  <si>
    <t xml:space="preserve">Pornmongkol                             </t>
  </si>
  <si>
    <t>A3744</t>
  </si>
  <si>
    <t>Wattanachai</t>
  </si>
  <si>
    <t>A3757</t>
  </si>
  <si>
    <t>Sompong Karnfaifah Korat Ltd.,Part</t>
  </si>
  <si>
    <t>A3585</t>
  </si>
  <si>
    <t xml:space="preserve">Na Huad Heng Wittayu                    </t>
  </si>
  <si>
    <t>A3508</t>
  </si>
  <si>
    <t>Aung Yu Nguan</t>
  </si>
  <si>
    <t>A3648</t>
  </si>
  <si>
    <t>Samchai Store</t>
  </si>
  <si>
    <t>A3712</t>
  </si>
  <si>
    <t xml:space="preserve">Thapet Industries Co., Ltd              </t>
  </si>
  <si>
    <t>A3667</t>
  </si>
  <si>
    <t xml:space="preserve">Sinsawang Electric Co.,Ltd.             </t>
  </si>
  <si>
    <t>A3611</t>
  </si>
  <si>
    <t xml:space="preserve">Ppc. Electrilcal Co.,Ltd                </t>
  </si>
  <si>
    <t>A3603</t>
  </si>
  <si>
    <t xml:space="preserve">Phuket Kee Hin Electricity              </t>
  </si>
  <si>
    <t>A3693</t>
  </si>
  <si>
    <t xml:space="preserve">Thaep Tong Sirinual Ltd.,Part.          </t>
  </si>
  <si>
    <t>A3554</t>
  </si>
  <si>
    <t xml:space="preserve">Khon Kaen S.I.M. Ltd.,Part              </t>
  </si>
  <si>
    <t>A3624</t>
  </si>
  <si>
    <t xml:space="preserve">S.I.M.Electric Group Co.,Ltd.           </t>
  </si>
  <si>
    <t>A3683</t>
  </si>
  <si>
    <t>T.Saeng Thong Group Co.,Ltd.</t>
  </si>
  <si>
    <t>A3644</t>
  </si>
  <si>
    <t xml:space="preserve">Saha Pattana                            </t>
  </si>
  <si>
    <t>A3653</t>
  </si>
  <si>
    <t xml:space="preserve">Sangdee Electric                        </t>
  </si>
  <si>
    <t>A3654</t>
  </si>
  <si>
    <t>Sangpitak Electric Co.,Ltd.</t>
  </si>
  <si>
    <t>A3612</t>
  </si>
  <si>
    <t xml:space="preserve">Prateep Tam Co.,Ltd.                    </t>
  </si>
  <si>
    <t>A3598</t>
  </si>
  <si>
    <t xml:space="preserve">Peng Seng                               </t>
  </si>
  <si>
    <t>A3737</t>
  </si>
  <si>
    <t xml:space="preserve">Vichai Radio                            </t>
  </si>
  <si>
    <t>A3632</t>
  </si>
  <si>
    <t xml:space="preserve">S.Sirichai Siam Material Ltd.,Part          </t>
  </si>
  <si>
    <t>A3714</t>
  </si>
  <si>
    <t>Thaveesab Chiangmai Lighting Ltd.Part.</t>
  </si>
  <si>
    <t>A3748</t>
  </si>
  <si>
    <t xml:space="preserve">Nongkhai Visith Co.,Ltd                 </t>
  </si>
  <si>
    <t>A3741</t>
  </si>
  <si>
    <t xml:space="preserve">Wannamongkol Electric                   </t>
  </si>
  <si>
    <t>A3510</t>
  </si>
  <si>
    <t>Ban Phai Tai Heng Lee L.P.</t>
  </si>
  <si>
    <t>A3558</t>
  </si>
  <si>
    <t>Klang Faifa L.P</t>
  </si>
  <si>
    <t>A3677</t>
  </si>
  <si>
    <t>Sukapat Electric Limited Part.</t>
  </si>
  <si>
    <t>A3642</t>
  </si>
  <si>
    <t>Saeng Yhu Kong Store</t>
  </si>
  <si>
    <t>A3641</t>
  </si>
  <si>
    <t>Saeng Thavee Electric</t>
  </si>
  <si>
    <t>A3713</t>
  </si>
  <si>
    <t xml:space="preserve">Thaveeporn Kanfaifa                     </t>
  </si>
  <si>
    <t>A3733</t>
  </si>
  <si>
    <t>Uttaradit Kanfifa Ltd.,Part.</t>
  </si>
  <si>
    <t>A3735</t>
  </si>
  <si>
    <t xml:space="preserve">V.P.N.Trading Co.,Ltd.                  </t>
  </si>
  <si>
    <t>A3681</t>
  </si>
  <si>
    <t>Surat Saeng Thong Co.,Ltd.</t>
  </si>
  <si>
    <t>A3649</t>
  </si>
  <si>
    <t xml:space="preserve">Samrid Kanfaifa                         </t>
  </si>
  <si>
    <t>A3525</t>
  </si>
  <si>
    <t xml:space="preserve">Charoen Electric                        </t>
  </si>
  <si>
    <t>A3724</t>
  </si>
  <si>
    <t>Tri Power Cable And Engineeringco.,Ltd.</t>
  </si>
  <si>
    <t>A3596</t>
  </si>
  <si>
    <t>Patarapoom Engineering Ltd.,Part.</t>
  </si>
  <si>
    <t>A3643</t>
  </si>
  <si>
    <t xml:space="preserve">Saengwijitkarnfaifa Ltd.,Part.          </t>
  </si>
  <si>
    <t>A3550</t>
  </si>
  <si>
    <t>Jongkolnee Kanfaifa</t>
  </si>
  <si>
    <t>A3661</t>
  </si>
  <si>
    <t>Siam Phiphat Store</t>
  </si>
  <si>
    <t>A3620</t>
  </si>
  <si>
    <t>Rungsiriroj Kanfaifa Ltd.,Part</t>
  </si>
  <si>
    <t>A3663</t>
  </si>
  <si>
    <t xml:space="preserve">Siam Wittayu Kanfaifa                   </t>
  </si>
  <si>
    <t>A3651</t>
  </si>
  <si>
    <t xml:space="preserve">Sang Rung Ruang Kanfaifa                </t>
  </si>
  <si>
    <t>A3618</t>
  </si>
  <si>
    <t>A3692</t>
  </si>
  <si>
    <t xml:space="preserve">Tepnakorn Hin-On Faifa Ltd.,Part.       </t>
  </si>
  <si>
    <t>A3571</t>
  </si>
  <si>
    <t xml:space="preserve">Lighting Engineering Co.,Ltd            </t>
  </si>
  <si>
    <t>A3572</t>
  </si>
  <si>
    <t>Lighting Supply</t>
  </si>
  <si>
    <t>A3734</t>
  </si>
  <si>
    <t xml:space="preserve">V.A.R.S.Company Limited.                </t>
  </si>
  <si>
    <t>A3756</t>
  </si>
  <si>
    <t>Somboon Electric Co.,Ltd.</t>
  </si>
  <si>
    <t>A3727</t>
  </si>
  <si>
    <t xml:space="preserve">Ubol Sang Thavorn Electronic-F          </t>
  </si>
  <si>
    <t>A3568</t>
  </si>
  <si>
    <t>Lao Jin Kuang Electric</t>
  </si>
  <si>
    <t>A3610</t>
  </si>
  <si>
    <t>Ppc Supply 2000 Co.,Ltd,</t>
  </si>
  <si>
    <t>A3587</t>
  </si>
  <si>
    <t xml:space="preserve">Nakornrachasima Rienthong Kafaifa Ltd   </t>
  </si>
  <si>
    <t>A3736</t>
  </si>
  <si>
    <t xml:space="preserve">V.Sathapat Ltd.Part.                    </t>
  </si>
  <si>
    <t>A3592</t>
  </si>
  <si>
    <t xml:space="preserve">Nuttaphol Electric                      </t>
  </si>
  <si>
    <t>A3669</t>
  </si>
  <si>
    <t xml:space="preserve">Sirung Homepro Co.,Ltd.                 </t>
  </si>
  <si>
    <t>A3601</t>
  </si>
  <si>
    <t xml:space="preserve">Pahayalae Karnfaifah                    </t>
  </si>
  <si>
    <t>A3607</t>
  </si>
  <si>
    <t>Poly Electric Ltd.,Part</t>
  </si>
  <si>
    <t>A3680</t>
  </si>
  <si>
    <t xml:space="preserve">Supthawee Electrics Co.,Ltd.            </t>
  </si>
  <si>
    <t>A3541</t>
  </si>
  <si>
    <t xml:space="preserve">Hatyai Ban Fai Fah Ltd.,Part.           </t>
  </si>
  <si>
    <t>A3670</t>
  </si>
  <si>
    <t xml:space="preserve">Sitthiporn Karnka Co.,Ltd.              </t>
  </si>
  <si>
    <t>A3540</t>
  </si>
  <si>
    <t>Haris Electric Co.,Ltd.</t>
  </si>
  <si>
    <t>A3600</t>
  </si>
  <si>
    <t xml:space="preserve">Petch Aroon                             </t>
  </si>
  <si>
    <t>A3561</t>
  </si>
  <si>
    <t>Krung Sri Karnfaifah</t>
  </si>
  <si>
    <t>A3591</t>
  </si>
  <si>
    <t>Numsin Electric Co.,Ltd.บริษัทนำสินไฟฟ้า จำกัด</t>
  </si>
  <si>
    <t>A3613</t>
  </si>
  <si>
    <t>Proud Supply Co.,Ltd.</t>
  </si>
  <si>
    <t>A3715</t>
  </si>
  <si>
    <t>Thavorn Trading Electric Ltd.,Part.</t>
  </si>
  <si>
    <t>A3583</t>
  </si>
  <si>
    <t xml:space="preserve">Muangthum Kanfaifa                      </t>
  </si>
  <si>
    <t>A3594</t>
  </si>
  <si>
    <t xml:space="preserve">Paktai Faifa Co.,Ltd                    </t>
  </si>
  <si>
    <t>A3549</t>
  </si>
  <si>
    <t>Jiravat Supplies Co.,Ltd.</t>
  </si>
  <si>
    <t>A3738</t>
  </si>
  <si>
    <t>Vientiane Electrical Engineering Co.,Ltd</t>
  </si>
  <si>
    <t>A2718</t>
  </si>
  <si>
    <t xml:space="preserve">Daiichi Packaging Co.,Ltd               </t>
  </si>
  <si>
    <t>A2747</t>
  </si>
  <si>
    <t>Siam Furukawa Co.,Ltd.</t>
  </si>
  <si>
    <t>A2805</t>
  </si>
  <si>
    <t xml:space="preserve">Tanaka Precision(Thailand)Co.,Ltd.     </t>
  </si>
  <si>
    <t>A3039</t>
  </si>
  <si>
    <t>Neptune Electrics Co.,Ltd.</t>
  </si>
  <si>
    <t>A3524</t>
  </si>
  <si>
    <t>Charearnlighting House</t>
  </si>
  <si>
    <t>M0303</t>
  </si>
  <si>
    <t>Isuzu Motors Co.,(Thailand)Ltd.</t>
  </si>
  <si>
    <t>A3901</t>
  </si>
  <si>
    <t>Sarakham Electric</t>
  </si>
  <si>
    <t>A.L.M.T.(Thailand)Co.,Ltd.</t>
  </si>
  <si>
    <t>A3958</t>
  </si>
  <si>
    <t xml:space="preserve">Kao Industrial (Thailand) Co., Tld.     </t>
  </si>
  <si>
    <t>A3982</t>
  </si>
  <si>
    <t xml:space="preserve">Homehub Co., Ltd.                       </t>
  </si>
  <si>
    <t>VIENTIANE AUTOMATION PRODUCT CO.,LTD.</t>
  </si>
  <si>
    <t>A4232</t>
  </si>
  <si>
    <t xml:space="preserve">Inqubic Co.,Ltd.                        </t>
  </si>
  <si>
    <t>A4355</t>
  </si>
  <si>
    <t>Suphatsorn Supply Limited Partnership</t>
  </si>
  <si>
    <t>A4451</t>
  </si>
  <si>
    <t>Lighthouse Electric Co.,Ltd.</t>
  </si>
  <si>
    <t>A2804</t>
  </si>
  <si>
    <t>Takata-Toa Co.,Ltd.</t>
  </si>
  <si>
    <t>A4567</t>
  </si>
  <si>
    <t>Sukapat(2006) Co.,Ltd.</t>
  </si>
  <si>
    <t>A1424</t>
  </si>
  <si>
    <t>Thaipipat Hardware Co.,Ltd.</t>
  </si>
  <si>
    <t>A2200</t>
  </si>
  <si>
    <t>PPC Cable Co.,Ltd.</t>
  </si>
  <si>
    <t>A4813</t>
  </si>
  <si>
    <t>Thaipipat Tool &amp; Homemart Co.,Ltd.</t>
  </si>
  <si>
    <t>A4889</t>
  </si>
  <si>
    <t>Chairatanatham Electric Ltd.,Part</t>
  </si>
  <si>
    <t>A5032</t>
  </si>
  <si>
    <t>Be Smile Service Co.,Ltd</t>
  </si>
  <si>
    <t>A0729</t>
  </si>
  <si>
    <t>SP Control Partnership Limited</t>
  </si>
  <si>
    <t>A3437</t>
  </si>
  <si>
    <t>Maungthai Outlet Co.,Ltd.</t>
  </si>
  <si>
    <t>A3526</t>
  </si>
  <si>
    <t>Ubon Watsadu Co.,Ltd.</t>
  </si>
  <si>
    <t>A3533</t>
  </si>
  <si>
    <t>Thaisawad Electric</t>
  </si>
  <si>
    <t>A1404</t>
  </si>
  <si>
    <t xml:space="preserve">Sriwattana Karnfaifa Ltd.,Part.                           </t>
  </si>
  <si>
    <t>A3602</t>
  </si>
  <si>
    <t>Anajakfaifa</t>
  </si>
  <si>
    <t>A3604</t>
  </si>
  <si>
    <t>Gateway Wire And Cable Co.,Ltd.</t>
  </si>
  <si>
    <t>A3595</t>
  </si>
  <si>
    <t>ST.Karnfaifa</t>
  </si>
  <si>
    <t>A2177</t>
  </si>
  <si>
    <t>WERACHAI STORE</t>
  </si>
  <si>
    <t>A2746</t>
  </si>
  <si>
    <t>Sombut Kranfaifha</t>
  </si>
  <si>
    <t>A5145</t>
  </si>
  <si>
    <t>Saeng Udom Kranfaifa</t>
  </si>
  <si>
    <t>A5146</t>
  </si>
  <si>
    <t>Pattanapanich Nongkhai LP.</t>
  </si>
  <si>
    <t>A5147</t>
  </si>
  <si>
    <t>CCSI Intertrade Co.,Ltd.</t>
  </si>
  <si>
    <t>A5155</t>
  </si>
  <si>
    <t>CHONGCHAI ELECTRICAL LTD.,PART</t>
  </si>
  <si>
    <t>A5174</t>
  </si>
  <si>
    <t>Saeng Burirum Kanfaifa</t>
  </si>
  <si>
    <t>A5173</t>
  </si>
  <si>
    <t>Saeng Surin Kanfaifa</t>
  </si>
  <si>
    <t>A5181</t>
  </si>
  <si>
    <t>Korn Engineering And Construction LP.</t>
  </si>
  <si>
    <t>A5221</t>
  </si>
  <si>
    <t>Krabi Kranfaifa And Prapa</t>
  </si>
  <si>
    <t>A5266</t>
  </si>
  <si>
    <t>ELECTRIC HOUSE CO., LTD.</t>
  </si>
  <si>
    <t>A5539</t>
  </si>
  <si>
    <t>RINTNAPA CONTROL SERVICE LTD.,PART</t>
  </si>
  <si>
    <t>A5562</t>
  </si>
  <si>
    <t>A5566</t>
  </si>
  <si>
    <t>A5838</t>
  </si>
  <si>
    <t>A5837</t>
  </si>
  <si>
    <t>A5835</t>
  </si>
  <si>
    <t>V.K.K.Packaging Co.,Ltd.</t>
  </si>
  <si>
    <t>A5582</t>
  </si>
  <si>
    <t>A5595</t>
  </si>
  <si>
    <t>Poonpolpanich Group Co.,Ltd.</t>
  </si>
  <si>
    <t>GUNKUL ENGINEERING CO.,LTD.</t>
  </si>
  <si>
    <t>A0555</t>
  </si>
  <si>
    <t>Esso(Thailand)Public Company Limited</t>
  </si>
  <si>
    <t>A3539</t>
  </si>
  <si>
    <t>Fuji Furukawa E&amp;C(Thailand)Co.,Ltd.</t>
  </si>
  <si>
    <t xml:space="preserve">Far-Sight Sahakij Co., Ltd.             </t>
  </si>
  <si>
    <t>A9999</t>
  </si>
  <si>
    <t>Cash</t>
  </si>
  <si>
    <t>A3117</t>
  </si>
  <si>
    <t>Thai Oil Public Company Limited.</t>
  </si>
  <si>
    <t xml:space="preserve">Thai Meidensha Co., Ltd.                </t>
  </si>
  <si>
    <t>A3814</t>
  </si>
  <si>
    <t>V.P.Electric Supply Ltd.,Part</t>
  </si>
  <si>
    <t xml:space="preserve">Thai Nishimatsu Construction            </t>
  </si>
  <si>
    <t xml:space="preserve">Mitsui Co., Ltd.                        </t>
  </si>
  <si>
    <t xml:space="preserve">The Siam Cement Co., Ltd.               </t>
  </si>
  <si>
    <t>A3762</t>
  </si>
  <si>
    <t>Thai Polyethylene Co.,Ltd.</t>
  </si>
  <si>
    <t>A3589</t>
  </si>
  <si>
    <t>New Bangkok Electric Co.,Ltd.</t>
  </si>
  <si>
    <t xml:space="preserve">Thai Toko Engineering Co., Ltd.         </t>
  </si>
  <si>
    <t xml:space="preserve">I.E.E.Corporation Co., Tld.             </t>
  </si>
  <si>
    <t xml:space="preserve">Chisso Engineering Co., Ltd.            </t>
  </si>
  <si>
    <t xml:space="preserve">Thai Obayashi Corp.Ltd                  </t>
  </si>
  <si>
    <t xml:space="preserve">Wattana Inter-Trade Co., Ltd.           </t>
  </si>
  <si>
    <t xml:space="preserve">Pmk Industry Co., Ltd.                  </t>
  </si>
  <si>
    <t xml:space="preserve">Toyo Engineering Corporation            </t>
  </si>
  <si>
    <t>A4152</t>
  </si>
  <si>
    <t>Thai Plastic And Chemicals Public Company Limited</t>
  </si>
  <si>
    <t>A3721</t>
  </si>
  <si>
    <t>Toyo-Thai Corporation Ltd.</t>
  </si>
  <si>
    <t xml:space="preserve">The Bangchak Petroleum (Public)         </t>
  </si>
  <si>
    <t>A4836</t>
  </si>
  <si>
    <t>The Bangchak Petroleum Public Co.,Ltd.</t>
  </si>
  <si>
    <t>A3629</t>
  </si>
  <si>
    <t>S.Kriang Krai Consultant&amp;Eng Ineering Co</t>
  </si>
  <si>
    <t xml:space="preserve">The Shell Company Of Thailanf Limited   </t>
  </si>
  <si>
    <t xml:space="preserve">Bangkok Float Glass Co., Ltd            </t>
  </si>
  <si>
    <t xml:space="preserve">Thai Asahi Glass Public Co., Ltd.       </t>
  </si>
  <si>
    <t xml:space="preserve">Thai Safety Glass Co., Ltd.             </t>
  </si>
  <si>
    <t xml:space="preserve">Siam Tyre Industry Co., Ltd.            </t>
  </si>
  <si>
    <t xml:space="preserve">Thai Petrochemical Industry Public Co., </t>
  </si>
  <si>
    <t xml:space="preserve">Thai Steel Bars Co., Ltd.               </t>
  </si>
  <si>
    <t xml:space="preserve">Bechtel International,Inc               </t>
  </si>
  <si>
    <t xml:space="preserve">Toyota Tsusho (Thailand) Co.,           </t>
  </si>
  <si>
    <t xml:space="preserve">Hmt Polystyrene Co., Ltd.               </t>
  </si>
  <si>
    <t xml:space="preserve">Pacific Plastics (Thailand) Ltd.        </t>
  </si>
  <si>
    <t xml:space="preserve">Thai Semcon Co.,Ltd.                    </t>
  </si>
  <si>
    <t xml:space="preserve">Tpi Polene Public Co., Ltd.             </t>
  </si>
  <si>
    <t xml:space="preserve">Sutomo Electric Industries Co.,Ltd.     </t>
  </si>
  <si>
    <t>A3774</t>
  </si>
  <si>
    <t xml:space="preserve">National Petrochemical Public Co.,Ltd.  </t>
  </si>
  <si>
    <t>A3503</t>
  </si>
  <si>
    <t xml:space="preserve">Ajinomoto Co., Ltd.                     </t>
  </si>
  <si>
    <t xml:space="preserve">Siam City Concrete Co., Ltd.            </t>
  </si>
  <si>
    <t>A4639</t>
  </si>
  <si>
    <t>Mes Mitr Project Services Co., Ltd.</t>
  </si>
  <si>
    <t>A3538</t>
  </si>
  <si>
    <t>FOSTER WHEELER INTERNATIONAL CORPORATION</t>
  </si>
  <si>
    <t>A2204</t>
  </si>
  <si>
    <t>Tosplant Engineering(Thailand)Co.,Ltd.</t>
  </si>
  <si>
    <t xml:space="preserve">Siam Tyre Phrapradaeng Co., Ltd.        </t>
  </si>
  <si>
    <t xml:space="preserve">Tessag Edeleanu Asia Pte Ltd.           </t>
  </si>
  <si>
    <t>A3691</t>
  </si>
  <si>
    <t>Telecom Consultant Co.,Ltd.</t>
  </si>
  <si>
    <t xml:space="preserve">Itochu Co., Ltd.                        </t>
  </si>
  <si>
    <t>A3500</t>
  </si>
  <si>
    <t>A.S.Associated Engineering(1964)Co.,Ltd.</t>
  </si>
  <si>
    <t xml:space="preserve">Sankyu Logistics&amp;Engineering Wercives   </t>
  </si>
  <si>
    <t xml:space="preserve">Thai Abs Co., Ltd.                      </t>
  </si>
  <si>
    <t xml:space="preserve">S.S.T Inter Engineering Co., Ltd.       </t>
  </si>
  <si>
    <t>A5085</t>
  </si>
  <si>
    <t>S.S.T.Inter Engineering Co.,Ltd.</t>
  </si>
  <si>
    <t xml:space="preserve">Siam Lotus Co., Ltd.                    </t>
  </si>
  <si>
    <t xml:space="preserve">Info Worth (Thailand) Ltd.              </t>
  </si>
  <si>
    <t xml:space="preserve">Siam Polystyrene Co., Ltd.              </t>
  </si>
  <si>
    <t xml:space="preserve">Indo-Rama Chemicals (Thailand)Ltd.      </t>
  </si>
  <si>
    <t>A3789</t>
  </si>
  <si>
    <t>Mitsubishi Corporation</t>
  </si>
  <si>
    <t>A3665</t>
  </si>
  <si>
    <t>Siemens Ltd.</t>
  </si>
  <si>
    <t xml:space="preserve">Bangkok Industrial Gas Co., Ltd.        </t>
  </si>
  <si>
    <t>A4381</t>
  </si>
  <si>
    <t xml:space="preserve">Sangpetch Phanich  Ltd.,Part.           </t>
  </si>
  <si>
    <t xml:space="preserve">Pd&amp;P International Co., Ltd.            </t>
  </si>
  <si>
    <t xml:space="preserve">S.A.Petrotech Co., Ltd.                 </t>
  </si>
  <si>
    <t>A4122</t>
  </si>
  <si>
    <t>Thai Rayon Public Co.,Ltd.</t>
  </si>
  <si>
    <t xml:space="preserve">Thainox Steel Co.,Ltd.                  </t>
  </si>
  <si>
    <t>A3655</t>
  </si>
  <si>
    <t xml:space="preserve">Sanko Jidokiki Co., Ltd.                </t>
  </si>
  <si>
    <t>A3695</t>
  </si>
  <si>
    <t>Thai Acrylic Fibre Co., Ltd.</t>
  </si>
  <si>
    <t xml:space="preserve">Fuji Electryc Construction Co.,Ltd.     </t>
  </si>
  <si>
    <t xml:space="preserve">Thai Plywood Co., Ltd.                  </t>
  </si>
  <si>
    <t xml:space="preserve">Indo Pet Co., Ltd.                      </t>
  </si>
  <si>
    <t>A3472</t>
  </si>
  <si>
    <t xml:space="preserve">Siam Styrene Monomer Co., Ltd.          </t>
  </si>
  <si>
    <t xml:space="preserve">LG Engineering&amp;Construction Corp        </t>
  </si>
  <si>
    <t>A3502</t>
  </si>
  <si>
    <t>ABB Limited</t>
  </si>
  <si>
    <t xml:space="preserve">Sahaviriya Steel Industries Public Co., </t>
  </si>
  <si>
    <t xml:space="preserve">Banpu Public Co., Ltd.                  </t>
  </si>
  <si>
    <t xml:space="preserve">Thai Nitrate Co., Ltd.                  </t>
  </si>
  <si>
    <t xml:space="preserve">Thai Polyacetal Co.,Ltd                 </t>
  </si>
  <si>
    <t>A3621</t>
  </si>
  <si>
    <t>S.Anant Engineering&amp;Construction Co.,Ltd.</t>
  </si>
  <si>
    <t xml:space="preserve">Siam Guardian Glass Co., Ltd.           </t>
  </si>
  <si>
    <t xml:space="preserve">Hmc Polymers Co., Ltd.                  </t>
  </si>
  <si>
    <t>A3674</t>
  </si>
  <si>
    <t xml:space="preserve">Sri U-Thong Co.Ltd.                     </t>
  </si>
  <si>
    <t>Invensys Rail Systems Australia Co., Ltd</t>
  </si>
  <si>
    <t>A3573</t>
  </si>
  <si>
    <t xml:space="preserve">Loxley International Co.,Ltd.           </t>
  </si>
  <si>
    <t>A3226</t>
  </si>
  <si>
    <t xml:space="preserve">Loxley Public Company Limited           </t>
  </si>
  <si>
    <t xml:space="preserve">Thai Sulphites And Chemicals Co., Ltd.  </t>
  </si>
  <si>
    <t xml:space="preserve">Sumisetsu (Thailand ) Co., Ltd.         </t>
  </si>
  <si>
    <t xml:space="preserve">Alliance Refining Co.,Ltd.              </t>
  </si>
  <si>
    <t>A3703</t>
  </si>
  <si>
    <t xml:space="preserve">Thai Olefins Public Co.,Ltd.            </t>
  </si>
  <si>
    <t xml:space="preserve">Wang Kanai Sugar Co., Ltd.              </t>
  </si>
  <si>
    <t>A3775</t>
  </si>
  <si>
    <t xml:space="preserve">Sahamitr Steel Co., Ltd.                </t>
  </si>
  <si>
    <t>A3035</t>
  </si>
  <si>
    <t>Va Tech Transmission&amp;Distribution Co.,Ltd.</t>
  </si>
  <si>
    <t>A3657</t>
  </si>
  <si>
    <t xml:space="preserve">Shell Thailand Manufacturing            </t>
  </si>
  <si>
    <t xml:space="preserve">State Construction Co., Ltd.            </t>
  </si>
  <si>
    <t xml:space="preserve">Toenec (Thailand) Co.,Ltd.              </t>
  </si>
  <si>
    <t xml:space="preserve">Rayong Electricty Generting Co., Ltd.   </t>
  </si>
  <si>
    <t xml:space="preserve">Ratchasima Sugar Co., Ltd.              </t>
  </si>
  <si>
    <t>A3946</t>
  </si>
  <si>
    <t xml:space="preserve">Rayong Refinery Co., Ltd.               </t>
  </si>
  <si>
    <t xml:space="preserve">T.M.D Trading Co., Ltd.                 </t>
  </si>
  <si>
    <t>A3606</t>
  </si>
  <si>
    <t xml:space="preserve">Planet  T  And S Co.,Ltd.               </t>
  </si>
  <si>
    <t>A3773</t>
  </si>
  <si>
    <t xml:space="preserve">T.N. Sugar Industry Co., Ltd.           </t>
  </si>
  <si>
    <t xml:space="preserve">Ramsalt Co., Ltd.                       </t>
  </si>
  <si>
    <t xml:space="preserve">Skec (Thai) Co., Ltd.                   </t>
  </si>
  <si>
    <t>A2988</t>
  </si>
  <si>
    <t xml:space="preserve">Vinythai Public Co.,Ltd.               </t>
  </si>
  <si>
    <t xml:space="preserve">Pet Form (Thailand) Ltd.                </t>
  </si>
  <si>
    <t xml:space="preserve">Diethelm &amp; Co., Ltd.                    </t>
  </si>
  <si>
    <t xml:space="preserve">Christiani Amec Asia Co., Ltd.          </t>
  </si>
  <si>
    <t>A3726</t>
  </si>
  <si>
    <t xml:space="preserve">Ube Nylon(Thailand)Limited              </t>
  </si>
  <si>
    <t>Mitusi Engineering &amp; Shipbuilding Co., L</t>
  </si>
  <si>
    <t>A3638</t>
  </si>
  <si>
    <t xml:space="preserve">Saeng Pradit Trading Co.,Ltd.           </t>
  </si>
  <si>
    <t>A1976</t>
  </si>
  <si>
    <t>B.E.C.Electric Co.,Ltd.</t>
  </si>
  <si>
    <t>A1414</t>
  </si>
  <si>
    <t>PTT Public Company Limited</t>
  </si>
  <si>
    <t>A3546</t>
  </si>
  <si>
    <t xml:space="preserve">Italian-Thai Delovopment Publi          </t>
  </si>
  <si>
    <t>A5016</t>
  </si>
  <si>
    <t>Star Petroleum Refining Co.,Ltd.</t>
  </si>
  <si>
    <t>A3581</t>
  </si>
  <si>
    <t xml:space="preserve">Mitsiam International,Limited           </t>
  </si>
  <si>
    <t>A3559</t>
  </si>
  <si>
    <t>Kokusai Keiso (Thailand)Co.,Ltd.</t>
  </si>
  <si>
    <t>A3557</t>
  </si>
  <si>
    <t xml:space="preserve">Kinden(Thailand)Co.,Ltd.             </t>
  </si>
  <si>
    <t>A3574</t>
  </si>
  <si>
    <t xml:space="preserve">M.K.S.Farm Co.,Ltd.                     </t>
  </si>
  <si>
    <t>A5024</t>
  </si>
  <si>
    <t>Sricholathorn Co.,Ltd.</t>
  </si>
  <si>
    <t>A3777</t>
  </si>
  <si>
    <t>Thai Shoden Co., Ltd</t>
  </si>
  <si>
    <t>A3404</t>
  </si>
  <si>
    <t>Rayong Olefins Co.,Ltd.</t>
  </si>
  <si>
    <t>A3518</t>
  </si>
  <si>
    <t>C.K.Electech Co.,Ltd</t>
  </si>
  <si>
    <t xml:space="preserve">Okumura &amp; Systems Co.,Ltd.              </t>
  </si>
  <si>
    <t xml:space="preserve">Thonburi Realestate Co.,Ltd.            </t>
  </si>
  <si>
    <t>A3728</t>
  </si>
  <si>
    <t xml:space="preserve">Shedden Uhde(Thailand)Ltd.              </t>
  </si>
  <si>
    <t>A3512</t>
  </si>
  <si>
    <t xml:space="preserve">Bangkok Pacific Steel Co.,Ltd.          </t>
  </si>
  <si>
    <t>A3616</t>
  </si>
  <si>
    <t xml:space="preserve">Rayong Engineering&amp;Plant Service Co.,Ltd.         </t>
  </si>
  <si>
    <t>A3704</t>
  </si>
  <si>
    <t>Aditya Birla Chemicals(Thailand)Ltd.(Epoxy Division)</t>
  </si>
  <si>
    <t>A4876</t>
  </si>
  <si>
    <t>Aditya Birla Chemicals(Thailand)Ltd.(Chlor Alkali Division)</t>
  </si>
  <si>
    <t>A1568</t>
  </si>
  <si>
    <t>Krung Thai Feedmill Public Co.,Ltd.</t>
  </si>
  <si>
    <t>A5766</t>
  </si>
  <si>
    <t>ITALTHAI INDUSTRIAL CO.,LTD.</t>
  </si>
  <si>
    <t>A2684</t>
  </si>
  <si>
    <t xml:space="preserve">Angvian Industry Co., Ltd.              </t>
  </si>
  <si>
    <t>A2730</t>
  </si>
  <si>
    <t xml:space="preserve">Pigeon Industries(Thailand)             </t>
  </si>
  <si>
    <t>A2698</t>
  </si>
  <si>
    <t xml:space="preserve">Power Line Engineering Public Co.,Ltd.  </t>
  </si>
  <si>
    <t>A2699</t>
  </si>
  <si>
    <t xml:space="preserve">Press Craft (Thailand) Co., Ltd         </t>
  </si>
  <si>
    <t>A2701</t>
  </si>
  <si>
    <t xml:space="preserve">Amagasaki Pipe (Thailand) Co., Ltd.     </t>
  </si>
  <si>
    <t>A2729</t>
  </si>
  <si>
    <t xml:space="preserve">Eastern Electric Co., Ltd.              </t>
  </si>
  <si>
    <t>A2728</t>
  </si>
  <si>
    <t>Koyo Steering (Thailand)Co.,Ltd.</t>
  </si>
  <si>
    <t>A2369</t>
  </si>
  <si>
    <t>A2727</t>
  </si>
  <si>
    <t>Bridgestone Tire Manufacturing (Thailand</t>
  </si>
  <si>
    <t>A2726</t>
  </si>
  <si>
    <t xml:space="preserve">Siam Hi-Tech Steel Center Co.L          </t>
  </si>
  <si>
    <t>A2725</t>
  </si>
  <si>
    <t>Yano Electronics (Thailand)Ltd.</t>
  </si>
  <si>
    <t>A2724</t>
  </si>
  <si>
    <t>Cancle เนื่องจากเช็คในปี 2011 แล้วไม่มี Register ใน Glovia Shimohira Electric(Thailand)Co.,Ltd.</t>
  </si>
  <si>
    <t>A2721</t>
  </si>
  <si>
    <t xml:space="preserve">Thai Yamazaki Co.,Ltd.                  </t>
  </si>
  <si>
    <t>A2720</t>
  </si>
  <si>
    <t xml:space="preserve">Kanayama Kasei (Thailand) Co., Ltd.     </t>
  </si>
  <si>
    <t>A2719</t>
  </si>
  <si>
    <t xml:space="preserve">Sunprene (Thailand) Co., Ltd.           </t>
  </si>
  <si>
    <t>A1460</t>
  </si>
  <si>
    <t xml:space="preserve">Riken (Thailand) Co., Ltd.              </t>
  </si>
  <si>
    <t>A2716</t>
  </si>
  <si>
    <t xml:space="preserve">Yokohama Rubber(Thailand)Co.            </t>
  </si>
  <si>
    <t xml:space="preserve">Cancle เนื่องจากเช็คในปี 2011 แล้วไม่มี Register ใน Glovia Bangkok Eastern Coil Center Co., Ltd.   </t>
  </si>
  <si>
    <t>A2745</t>
  </si>
  <si>
    <t xml:space="preserve">Cancle เนื่องจากเช็คในปี 2011 แล้วไม่มี Register ใน Glovia Mino (Thailand)Co., Ltd.                </t>
  </si>
  <si>
    <t>A2742</t>
  </si>
  <si>
    <t xml:space="preserve">Cancle เนื่องจากเช็คในปี 2011 แล้วไม่มี Register ใน Glovia Yakult (Thailand ) Co., Ltd.            </t>
  </si>
  <si>
    <t>A2741</t>
  </si>
  <si>
    <t xml:space="preserve">Toyo Textile Thai Co., Ltd.             </t>
  </si>
  <si>
    <t>A2749</t>
  </si>
  <si>
    <t xml:space="preserve">Environment Pulp And Paper Co.Ltd       </t>
  </si>
  <si>
    <t>A2814</t>
  </si>
  <si>
    <t xml:space="preserve">Thai Shikibo Co.,Ltd.                   </t>
  </si>
  <si>
    <t>A0691</t>
  </si>
  <si>
    <t>Honda Automobile (Thailand ) Co., Ltd.</t>
  </si>
  <si>
    <t>A2810</t>
  </si>
  <si>
    <t>Cementhai Sales And Marketing Co.,Ltd.</t>
  </si>
  <si>
    <t>A2811</t>
  </si>
  <si>
    <t xml:space="preserve">Kaset Thai Sugar Limited                </t>
  </si>
  <si>
    <t>A2813</t>
  </si>
  <si>
    <t>Summit Laem Chabang Auto Seatsmanufacturing Co.,Ltd.</t>
  </si>
  <si>
    <t>A2819</t>
  </si>
  <si>
    <t>Mcs Automation Technoogy Co., Ltd.</t>
  </si>
  <si>
    <t>A3706</t>
  </si>
  <si>
    <t xml:space="preserve">Thai Polypropylene(1994)Co.,            </t>
  </si>
  <si>
    <t>A2832</t>
  </si>
  <si>
    <t xml:space="preserve">Rondex(Thailand)Co.,Ltd.                </t>
  </si>
  <si>
    <t xml:space="preserve">Thai Lotte Co., Ltd.                    </t>
  </si>
  <si>
    <t>A3658</t>
  </si>
  <si>
    <t xml:space="preserve">Shin-Etsu Silicones(Thailand)           </t>
  </si>
  <si>
    <t>A3684</t>
  </si>
  <si>
    <t xml:space="preserve">T.Y.K.(Thailand)Co.,Ltd.                </t>
  </si>
  <si>
    <t>A3723</t>
  </si>
  <si>
    <t xml:space="preserve">Transec Power Service Co.,Ltd.          </t>
  </si>
  <si>
    <t xml:space="preserve">Kontrol Services Co., Ltd.              </t>
  </si>
  <si>
    <t xml:space="preserve">Thai Maphan Trading Co., Ltd.           </t>
  </si>
  <si>
    <t>A2913</t>
  </si>
  <si>
    <t xml:space="preserve">Mmc Sittipol Co., Ltd.                  </t>
  </si>
  <si>
    <t xml:space="preserve">Mitsubishi Electric Asia Pte Ltd.       </t>
  </si>
  <si>
    <t>A2951</t>
  </si>
  <si>
    <t xml:space="preserve">Triple S.Engineering Co.,Ltd.           </t>
  </si>
  <si>
    <t>A2952</t>
  </si>
  <si>
    <t xml:space="preserve">Kingfisher Holdings Ltd.                </t>
  </si>
  <si>
    <t>A3007</t>
  </si>
  <si>
    <t>Srimuang Spare Part Limited Partnership</t>
  </si>
  <si>
    <t>A2977</t>
  </si>
  <si>
    <t xml:space="preserve">Asia Pet(Thailand)Ltd.                  </t>
  </si>
  <si>
    <t>A2981</t>
  </si>
  <si>
    <t xml:space="preserve">Electrical Projects Co.,Ltd.            </t>
  </si>
  <si>
    <t>A2982</t>
  </si>
  <si>
    <t>Italthai Engineering Co.,Ltd.</t>
  </si>
  <si>
    <t>A3013</t>
  </si>
  <si>
    <t>Sun Taweesarp Company Limited.</t>
  </si>
  <si>
    <t>A2785</t>
  </si>
  <si>
    <t xml:space="preserve">Demco Company Limited.                  </t>
  </si>
  <si>
    <t>A3050</t>
  </si>
  <si>
    <t xml:space="preserve">Bluescope Steel(Thailand)Limit Ed.      </t>
  </si>
  <si>
    <t>A3065</t>
  </si>
  <si>
    <t xml:space="preserve">Chaimonkol Refined Sugar Co.,Ltd.       </t>
  </si>
  <si>
    <t>A3056</t>
  </si>
  <si>
    <t>J.Electric Products.Co.,Ltd.</t>
  </si>
  <si>
    <t>A3064</t>
  </si>
  <si>
    <t>Thai Shinryo Limited</t>
  </si>
  <si>
    <t>A3069</t>
  </si>
  <si>
    <t>Mect Co.,Ltd</t>
  </si>
  <si>
    <t>A3090</t>
  </si>
  <si>
    <t xml:space="preserve">Ge Toshiba Silicones (Thailand)         </t>
  </si>
  <si>
    <t>A3330</t>
  </si>
  <si>
    <t xml:space="preserve">Century Inoac Co.,Ltd.                  </t>
  </si>
  <si>
    <t>A3358</t>
  </si>
  <si>
    <t xml:space="preserve">Thai Polypropyleneco.,Ltd.              </t>
  </si>
  <si>
    <t>A1691</t>
  </si>
  <si>
    <t xml:space="preserve">Showa Kosan (Thailand)Co.,Ltd           </t>
  </si>
  <si>
    <t>A3417</t>
  </si>
  <si>
    <t xml:space="preserve">Electowatt-Ekono(Thailand)Ltd.          </t>
  </si>
  <si>
    <t>A3482</t>
  </si>
  <si>
    <t xml:space="preserve">Asahi Somboon Aluminium Co.,Ltd.        </t>
  </si>
  <si>
    <t>A3782</t>
  </si>
  <si>
    <t xml:space="preserve">Petro-Instruments Corp.,Ltd             </t>
  </si>
  <si>
    <t>A3781</t>
  </si>
  <si>
    <t>THAI CARBON BLACK PUBLIC CO.,LTD.</t>
  </si>
  <si>
    <t>A3783</t>
  </si>
  <si>
    <t xml:space="preserve">Nantawan-Marusei Co.,Ltd.               </t>
  </si>
  <si>
    <t>A999902</t>
  </si>
  <si>
    <t xml:space="preserve">British Embassy                         </t>
  </si>
  <si>
    <t>A3793</t>
  </si>
  <si>
    <t>K-Tech Construction Public Co.,Ltd.</t>
  </si>
  <si>
    <t>A3801</t>
  </si>
  <si>
    <t xml:space="preserve">Jacobson Van Denberg(Thailand)          </t>
  </si>
  <si>
    <t>A3802</t>
  </si>
  <si>
    <t xml:space="preserve">Bangkok Systems&amp;Software Co.,Ltd.       </t>
  </si>
  <si>
    <t>A3816</t>
  </si>
  <si>
    <t xml:space="preserve">Teda Company Limited.                   </t>
  </si>
  <si>
    <t>A3817</t>
  </si>
  <si>
    <t xml:space="preserve">Pacific Group Property Co.,Ltd          </t>
  </si>
  <si>
    <t>A3821</t>
  </si>
  <si>
    <t xml:space="preserve">Asahi Tec Aluminium(Thailand)Co.,Ltd.   </t>
  </si>
  <si>
    <t>A0105</t>
  </si>
  <si>
    <t xml:space="preserve">Apollo(Thailand)Co.,Ltd.                </t>
  </si>
  <si>
    <t>A3909</t>
  </si>
  <si>
    <t xml:space="preserve">Sammitr Metal Works Co., Ltd            </t>
  </si>
  <si>
    <t>A3940</t>
  </si>
  <si>
    <t xml:space="preserve">Kp Joint Venture                        </t>
  </si>
  <si>
    <t>A3991</t>
  </si>
  <si>
    <t xml:space="preserve">Abb Process Solutions &amp;Services S.P.A.  </t>
  </si>
  <si>
    <t>A4060</t>
  </si>
  <si>
    <t>CTCI(Thailand)Co.,Ltd</t>
  </si>
  <si>
    <t>A4292</t>
  </si>
  <si>
    <t xml:space="preserve">Thai Neb Co.,Ltd.                       </t>
  </si>
  <si>
    <t>A4345</t>
  </si>
  <si>
    <t xml:space="preserve">Higashifuji Thai Co.,Ltd.               </t>
  </si>
  <si>
    <t>A2026</t>
  </si>
  <si>
    <t xml:space="preserve">Thai Maxwell Electric Co.,Ltd.          </t>
  </si>
  <si>
    <t>A4372</t>
  </si>
  <si>
    <t>Saeng Pradit Engineering Co.,Ltd.</t>
  </si>
  <si>
    <t>A4037</t>
  </si>
  <si>
    <t xml:space="preserve">J.S.Technical Services Co.,Ltd.         </t>
  </si>
  <si>
    <t>A4661</t>
  </si>
  <si>
    <t>Encon Engineering And Construction Co.,Ltd.</t>
  </si>
  <si>
    <t>Mes Mitr Project Services Co.,Ltd.</t>
  </si>
  <si>
    <t>A0358</t>
  </si>
  <si>
    <t xml:space="preserve">The Siam Cement (Talaung) Co.,Ltd.      </t>
  </si>
  <si>
    <t>A0387</t>
  </si>
  <si>
    <t xml:space="preserve">Cjs Supply Co.,Ltd.                     </t>
  </si>
  <si>
    <t>A0621</t>
  </si>
  <si>
    <t xml:space="preserve">P.V. Explosive(Thailand)Co.,Ltd.        </t>
  </si>
  <si>
    <t>A0753</t>
  </si>
  <si>
    <t>Thai Oleochemicals Company Limited</t>
  </si>
  <si>
    <t>A0849</t>
  </si>
  <si>
    <t>Marigold(Thailand)Co.,Ltd.</t>
  </si>
  <si>
    <t>A0851</t>
  </si>
  <si>
    <t>Sirayooth Co.,Ltd.</t>
  </si>
  <si>
    <t>A1019</t>
  </si>
  <si>
    <t>The Siam Cement (Kaeng Khoi) Co., Ltd.</t>
  </si>
  <si>
    <t>A0894</t>
  </si>
  <si>
    <t>Siam City Cement Public Company Limited</t>
  </si>
  <si>
    <t>A0640</t>
  </si>
  <si>
    <t>Goshu Kohsan Co.,Ltd.</t>
  </si>
  <si>
    <t>A0939</t>
  </si>
  <si>
    <t>Thai Summit Hirotec Co.,Ltd.</t>
  </si>
  <si>
    <t>A0907</t>
  </si>
  <si>
    <t>Charoen Pokphand Engineering Co.,Ltd.</t>
  </si>
  <si>
    <t>A0992</t>
  </si>
  <si>
    <t>Scg Network Management Company Limited</t>
  </si>
  <si>
    <t>A1148</t>
  </si>
  <si>
    <t>Teama Engineering Co.,Ltd.</t>
  </si>
  <si>
    <t>A1151</t>
  </si>
  <si>
    <t>Getabec Energy Company Limited</t>
  </si>
  <si>
    <t>A1673</t>
  </si>
  <si>
    <t>Tpc Paste Resin Co.,Ltd.</t>
  </si>
  <si>
    <t>A1738</t>
  </si>
  <si>
    <t>Taikisha(Thailand)Co.,Ltd.</t>
  </si>
  <si>
    <t>A1800</t>
  </si>
  <si>
    <t xml:space="preserve">Getabec International Co.,Ltd.          </t>
  </si>
  <si>
    <t>A2030</t>
  </si>
  <si>
    <t>Ung Kwang Company Limited.</t>
  </si>
  <si>
    <t>A2072</t>
  </si>
  <si>
    <t>Magic Cool Co.,Ltd.</t>
  </si>
  <si>
    <t>A2077</t>
  </si>
  <si>
    <t>Samsung Engineering(Thailand)Co.,Ltd.</t>
  </si>
  <si>
    <t>A2899</t>
  </si>
  <si>
    <t>Bjc Industrial And Trading Co.,Ltd</t>
  </si>
  <si>
    <t>A2205</t>
  </si>
  <si>
    <t>Thai Ethanolamines Co.,Ltd.</t>
  </si>
  <si>
    <t>A2202</t>
  </si>
  <si>
    <t>Canadoil Asia Ltd.</t>
  </si>
  <si>
    <t>A2326</t>
  </si>
  <si>
    <t>Sun Bulk Handling Equipment Co.,Ltd.</t>
  </si>
  <si>
    <t>A2325</t>
  </si>
  <si>
    <t>Sino-Thai Engineering&amp;Construction Public Co.,Ltd.</t>
  </si>
  <si>
    <t>A2332</t>
  </si>
  <si>
    <t>Canadoil Coating Ltd.</t>
  </si>
  <si>
    <t>A2330</t>
  </si>
  <si>
    <t>Thai Encon Co.,Ltd.</t>
  </si>
  <si>
    <t>A2386</t>
  </si>
  <si>
    <t>Power Solution Technologies Co.,Ltd</t>
  </si>
  <si>
    <t>A4776</t>
  </si>
  <si>
    <t>M.I.D.Engineering Co.,Ltd.</t>
  </si>
  <si>
    <t>A4807</t>
  </si>
  <si>
    <t>Nge (Thailand) Co.,Ltd.</t>
  </si>
  <si>
    <t>A4824</t>
  </si>
  <si>
    <t>Siam Polyethylene Company Limited</t>
  </si>
  <si>
    <t>A4826</t>
  </si>
  <si>
    <t>Agc Chemicals(Thailand)Co.,Ltd.</t>
  </si>
  <si>
    <t>A4852</t>
  </si>
  <si>
    <t>Pttep Siam Limited</t>
  </si>
  <si>
    <t>A4854</t>
  </si>
  <si>
    <t>Ptt Chemical Public Company Limited.</t>
  </si>
  <si>
    <t>A4894</t>
  </si>
  <si>
    <t>Maxxis International(Thailand)Co.,Ltd.</t>
  </si>
  <si>
    <t>A4899</t>
  </si>
  <si>
    <t>Irpc Public Company Limited</t>
  </si>
  <si>
    <t>A4907</t>
  </si>
  <si>
    <t>Water(Thailand)Ltd,Part.</t>
  </si>
  <si>
    <t>A4953</t>
  </si>
  <si>
    <t>Thaisia Engineering Co.,Ltd.</t>
  </si>
  <si>
    <t>A4952</t>
  </si>
  <si>
    <t>Siam Synthetic Latex Co.,Ltd.</t>
  </si>
  <si>
    <t>A4979</t>
  </si>
  <si>
    <t>Hyundai Engineering(Thailand)Co.,Ltd.</t>
  </si>
  <si>
    <t>A0220</t>
  </si>
  <si>
    <t>K.S.Thanasarn Co.,Ltd.</t>
  </si>
  <si>
    <t>A5010</t>
  </si>
  <si>
    <t>The Jont Venture Of Italthai Engineering Co.,Ltd.And Italthai</t>
  </si>
  <si>
    <t>A5009</t>
  </si>
  <si>
    <t>Hitachi Asia(Thailand)Co.,Ltd.</t>
  </si>
  <si>
    <t>A5023</t>
  </si>
  <si>
    <t>STFE Co.,Ltd.</t>
  </si>
  <si>
    <t>A5034</t>
  </si>
  <si>
    <t>Prompt Technical Services Ltd.</t>
  </si>
  <si>
    <t>A5078</t>
  </si>
  <si>
    <t>Thai Woo Ree Engineering Co.,Ltd</t>
  </si>
  <si>
    <t>A5083</t>
  </si>
  <si>
    <t>NPA Construction Ltd.,Part.</t>
  </si>
  <si>
    <t>A4176</t>
  </si>
  <si>
    <t>Siam Samut Co.,Ltd.</t>
  </si>
  <si>
    <t>A5084</t>
  </si>
  <si>
    <t>Secco H.V.Co.,Ltd.</t>
  </si>
  <si>
    <t>A5094</t>
  </si>
  <si>
    <t>Masstec Fire Engineering Co.,Ltd.</t>
  </si>
  <si>
    <t>A2436</t>
  </si>
  <si>
    <t>PTT Maintenance And Engineering Co.,Ltd.</t>
  </si>
  <si>
    <t>A2828</t>
  </si>
  <si>
    <t>Flowmaster(Thailand)Co.,Ltd.</t>
  </si>
  <si>
    <t>A5125</t>
  </si>
  <si>
    <t>Mol Logistics(Vietnam)Inc-Hanoi Branch.</t>
  </si>
  <si>
    <t>A0014</t>
  </si>
  <si>
    <t>The Joint Venture Of Srst</t>
  </si>
  <si>
    <t>A0206</t>
  </si>
  <si>
    <t>MTP Hppo Manufacturing Co.,Ltd.</t>
  </si>
  <si>
    <t>A0324</t>
  </si>
  <si>
    <t>Perfect Engineering Service PCL.</t>
  </si>
  <si>
    <t>A1045</t>
  </si>
  <si>
    <t>SCG Chemicals Co.,Ltd.</t>
  </si>
  <si>
    <t>A3527</t>
  </si>
  <si>
    <t>PTTEP International Ltd.</t>
  </si>
  <si>
    <t>A3732</t>
  </si>
  <si>
    <t>Thai Rayon Public Company Limited</t>
  </si>
  <si>
    <t>A3307</t>
  </si>
  <si>
    <t>Dow Chemical Thailand Ltd.</t>
  </si>
  <si>
    <t>A2722</t>
  </si>
  <si>
    <t>PTT Global Chemical PCL.</t>
  </si>
  <si>
    <t>A2723</t>
  </si>
  <si>
    <t>Solvay Peroxythai Ltd.</t>
  </si>
  <si>
    <t>A3511</t>
  </si>
  <si>
    <t>MHI Power Systems Project(Thailand)Co.Ltd.</t>
  </si>
  <si>
    <t>A3514</t>
  </si>
  <si>
    <t>Ajinomoto Engineering 2001(Thailand)Co.,Ltd.</t>
  </si>
  <si>
    <t>A3515</t>
  </si>
  <si>
    <t>Sekisui-SCG Industry Co.,Ltd.</t>
  </si>
  <si>
    <t>A3521</t>
  </si>
  <si>
    <t>VR Supply And Engineering Co.,Ltd.</t>
  </si>
  <si>
    <t>A3647</t>
  </si>
  <si>
    <t>Nissei Electric(Thailand)Co.,Ltd.(#140534)</t>
  </si>
  <si>
    <t>A2180</t>
  </si>
  <si>
    <t>TOC GLYCOL COMPANY LIMITED</t>
  </si>
  <si>
    <t>Ajinomoto Sales(Thailand)Co.,Ltd.</t>
  </si>
  <si>
    <t>Demco Power Co.,Ltd.</t>
  </si>
  <si>
    <t>FOSTER WHEELER (THAILAND) LIMITED</t>
  </si>
  <si>
    <t>A5142</t>
  </si>
  <si>
    <t>Foster Wheeler(Thailand)Ltd.</t>
  </si>
  <si>
    <t>A5144</t>
  </si>
  <si>
    <t>PTT Polyethylene Co.,Ltd.</t>
  </si>
  <si>
    <t>A5180</t>
  </si>
  <si>
    <t>China International Water&amp;Electric Corp.</t>
  </si>
  <si>
    <t>TPSC (THAILAND) CO.,LTD.</t>
  </si>
  <si>
    <t>A5491</t>
  </si>
  <si>
    <t>Demco Industry Co.,Ltd</t>
  </si>
  <si>
    <t>A5490</t>
  </si>
  <si>
    <t>STP&amp;I PCL.</t>
  </si>
  <si>
    <t>A5527</t>
  </si>
  <si>
    <t>THAI CERAMIC CO., LTD.</t>
  </si>
  <si>
    <t>TPC PASTE RESIN CO.,LTD.</t>
  </si>
  <si>
    <t>A5622</t>
  </si>
  <si>
    <t>Hitachi Plant Technologies(Thailand)Co.,Ltd.</t>
  </si>
  <si>
    <t>WESTINGHOUSE SOLAR (THAILAND) LTD</t>
  </si>
  <si>
    <t>SOJITZ (THAILAND) CO.,LTD.</t>
  </si>
  <si>
    <t>A5765</t>
  </si>
  <si>
    <t>Eastern Technical Engineering PCL.</t>
  </si>
  <si>
    <t>A2852</t>
  </si>
  <si>
    <t>Furukawa(Thailand)Co.,Ltd.</t>
  </si>
  <si>
    <t>A5788</t>
  </si>
  <si>
    <t>Mitr Phol Bio-Power Co.,Ltd.</t>
  </si>
  <si>
    <t>A5789</t>
  </si>
  <si>
    <t>Hosoda Internation Co.,Ltd.</t>
  </si>
  <si>
    <t>A5793</t>
  </si>
  <si>
    <t xml:space="preserve">Bangchak Biofuel Co.,Ltd.                                    </t>
  </si>
  <si>
    <t>A5817</t>
  </si>
  <si>
    <t>POSCO ENGINEERING CO., LTD.</t>
  </si>
  <si>
    <t>A5836</t>
  </si>
  <si>
    <t>STYROLUTION (THAILAND) CO., LTD</t>
  </si>
  <si>
    <t>A5847</t>
  </si>
  <si>
    <t>Mitr Phol Sugar Corp.,Ltd.</t>
  </si>
  <si>
    <t>A5843</t>
  </si>
  <si>
    <t>Kaiser Construction(Thailand)Co.,Ltd.</t>
  </si>
  <si>
    <t>A5844</t>
  </si>
  <si>
    <t>United Farmer&amp;Industry Co.,Ltd.</t>
  </si>
  <si>
    <t>A5845</t>
  </si>
  <si>
    <t>Mitr Kalasin Sugar Co.,Ltd.</t>
  </si>
  <si>
    <t>A5846</t>
  </si>
  <si>
    <t>Singburi Sugar Ltd.</t>
  </si>
  <si>
    <t>A5872</t>
  </si>
  <si>
    <t>TBEA Sunoasis Co.,Ltd.</t>
  </si>
  <si>
    <t>A5910</t>
  </si>
  <si>
    <t>THAI JURONG ENGINEERING LTD.</t>
  </si>
  <si>
    <t>A5907</t>
  </si>
  <si>
    <t>Chai phad Phand Co.,Ltd.</t>
  </si>
  <si>
    <t>A5908</t>
  </si>
  <si>
    <t>TPT Petrochemicals PCL.</t>
  </si>
  <si>
    <t>A5909</t>
  </si>
  <si>
    <t>Tatung(Thailand)Co.,Ltd.</t>
  </si>
  <si>
    <t>A5915</t>
  </si>
  <si>
    <t>S.E.C.T.Co.,Ltd.</t>
  </si>
  <si>
    <t>A5946</t>
  </si>
  <si>
    <t>ES FIBER VISIONS (THAILAND)COMPANY LIMITED.</t>
  </si>
  <si>
    <t>A3999</t>
  </si>
  <si>
    <t>ADVANCE METAL INDUSTRY CO.,LTD</t>
  </si>
  <si>
    <t>A5955</t>
  </si>
  <si>
    <t>BLUE ENERGY SOLUTION CO.,LTD.</t>
  </si>
  <si>
    <t>INDORAMA POLYESTER INDUSTRIES PUBLICCOMPANY LIMITED</t>
  </si>
  <si>
    <t>A5994</t>
  </si>
  <si>
    <t>L.V.Technology PCL.</t>
  </si>
  <si>
    <t>A5998</t>
  </si>
  <si>
    <t>Thai Technology Power Intertrade Co.,Ltd.</t>
  </si>
  <si>
    <t>A6008</t>
  </si>
  <si>
    <t>KUNMING LIGHT INDUSTRY MACHINERY(THAILAND)CO.,LTD.</t>
  </si>
  <si>
    <t>T P K ETHANOL CO.,LTD</t>
  </si>
  <si>
    <t>A0354</t>
  </si>
  <si>
    <t>Chalermwong Ltd.,Part.</t>
  </si>
  <si>
    <t>Cash(Factory)</t>
  </si>
  <si>
    <t>A5513</t>
  </si>
  <si>
    <t>Piya Son Intergroup Co.,Ltd.</t>
  </si>
  <si>
    <t>Thai Ceramic Co.,Ltd.</t>
  </si>
  <si>
    <t>A3584</t>
  </si>
  <si>
    <t>N.R.Engineering.Co.,Ltd</t>
  </si>
  <si>
    <t>A1186</t>
  </si>
  <si>
    <t>T.S.B.Cable Co.,Ltd.</t>
  </si>
  <si>
    <t>A3639</t>
  </si>
  <si>
    <t>Saeng Saha Equipment Co.,Ltd.</t>
  </si>
  <si>
    <t>A3622</t>
  </si>
  <si>
    <t>S.C.C. Engineering Co.,Ltd.</t>
  </si>
  <si>
    <t xml:space="preserve">Pmk Corporation Co.Ltd.                 </t>
  </si>
  <si>
    <t xml:space="preserve">N.R.Engineering Co.,Ltd                 </t>
  </si>
  <si>
    <t>A4902</t>
  </si>
  <si>
    <t>Senshu Electric International Co.,Ltd.</t>
  </si>
  <si>
    <t>A3536</t>
  </si>
  <si>
    <t>Far-Sight Sahakij Co.,Ltd.</t>
  </si>
  <si>
    <t>A0878</t>
  </si>
  <si>
    <t>Kohnan Electric (Thailand)Co.Ltd.</t>
  </si>
  <si>
    <t>A3755</t>
  </si>
  <si>
    <t>Johoku(Thailand)Co.,Ltd.</t>
  </si>
  <si>
    <t>A3720</t>
  </si>
  <si>
    <t xml:space="preserve">Toshiba Consumer Products               </t>
  </si>
  <si>
    <t>A3509</t>
  </si>
  <si>
    <t>B.B.K.Electric Co.,Ltd.</t>
  </si>
  <si>
    <t>A3513</t>
  </si>
  <si>
    <t>Bangkok Plast Products Co.,Ltd.</t>
  </si>
  <si>
    <t>A3676</t>
  </si>
  <si>
    <t xml:space="preserve">Strapack(Thailand)Corporation           </t>
  </si>
  <si>
    <t>A3566</t>
  </si>
  <si>
    <t xml:space="preserve">Kuramo(Thailand)Co.,Ltd                 </t>
  </si>
  <si>
    <t>A3698</t>
  </si>
  <si>
    <t>Thai First Wiring And Part Assembly Co.,Ltd.</t>
  </si>
  <si>
    <t>A3565</t>
  </si>
  <si>
    <t xml:space="preserve">Kulthorn Kirby Public Company Limited   </t>
  </si>
  <si>
    <t>A3542</t>
  </si>
  <si>
    <t xml:space="preserve">Hitachi Industrial Technology(Thailand) </t>
  </si>
  <si>
    <t>A3548</t>
  </si>
  <si>
    <t xml:space="preserve">J.V.N.Trading Ltd.,Part.                </t>
  </si>
  <si>
    <t>A3709</t>
  </si>
  <si>
    <t xml:space="preserve">Thai Wire &amp; Cable Service Co.           </t>
  </si>
  <si>
    <t>A3523</t>
  </si>
  <si>
    <t xml:space="preserve">Chanon Assy Co.,Ltd.                    </t>
  </si>
  <si>
    <t>A2784</t>
  </si>
  <si>
    <t xml:space="preserve">Siam Create Enterprises Co.,Lt          </t>
  </si>
  <si>
    <t>A3700</t>
  </si>
  <si>
    <t>Thai Luster Product Co.,Ltd.</t>
  </si>
  <si>
    <t>A3530</t>
  </si>
  <si>
    <t xml:space="preserve">City Tech Engineering Co.,Ltd.          </t>
  </si>
  <si>
    <t>A087801</t>
  </si>
  <si>
    <t xml:space="preserve">Kohnan Electric(Thailand)Co.,Ltd        </t>
  </si>
  <si>
    <t>A3038</t>
  </si>
  <si>
    <t xml:space="preserve">T.K.D.Fiber Co.,Ltd.                    </t>
  </si>
  <si>
    <t>A2943</t>
  </si>
  <si>
    <t xml:space="preserve">Hitachi Bangkok Cable Co.,Ltd.          </t>
  </si>
  <si>
    <t>A4679</t>
  </si>
  <si>
    <t>Ching Cheng Wire Materlal(Thailand)Co.,Ltd.</t>
  </si>
  <si>
    <t>A4686</t>
  </si>
  <si>
    <t>Citizen Machinery Asia Co.,Ltd.</t>
  </si>
  <si>
    <t>A4724</t>
  </si>
  <si>
    <t>Showa Intertrade Co.,Ltd.</t>
  </si>
  <si>
    <t>A1195</t>
  </si>
  <si>
    <t>Hitachi Consumer Products (Thailand) Ltd</t>
  </si>
  <si>
    <t>A1278</t>
  </si>
  <si>
    <t>Kang Yong Electric Public Company Limite</t>
  </si>
  <si>
    <t>A1855</t>
  </si>
  <si>
    <t>Poly Mate Co.,Ltd.</t>
  </si>
  <si>
    <t>A4804</t>
  </si>
  <si>
    <t>Nissei Fujisawa Co.,Ltd.</t>
  </si>
  <si>
    <t>A4922</t>
  </si>
  <si>
    <t>Larbsopha Co.,Ltd.</t>
  </si>
  <si>
    <t>A2355</t>
  </si>
  <si>
    <t>Calsonic Kansei (Thailand) Co.,Ltd.</t>
  </si>
  <si>
    <t>A5045</t>
  </si>
  <si>
    <t>Cable Connectors Co.,Ltd.</t>
  </si>
  <si>
    <t>A5058</t>
  </si>
  <si>
    <t>Thai Camel Development Co.,Ltd</t>
  </si>
  <si>
    <t>A3614</t>
  </si>
  <si>
    <t>Nissei Active Co.,Ltd.(#150044)</t>
  </si>
  <si>
    <t>A5472</t>
  </si>
  <si>
    <t>Ching Cheng Wire Material</t>
  </si>
  <si>
    <t>A5839</t>
  </si>
  <si>
    <t>Y32T8</t>
  </si>
  <si>
    <t>Thai Arrow Products Co.,Ltd.</t>
  </si>
  <si>
    <t>Y32V6</t>
  </si>
  <si>
    <t>Thai Metal Processing Co.Ltd.</t>
  </si>
  <si>
    <t>Y32V8</t>
  </si>
  <si>
    <t>Thai Yazaki Corporation Co.,Ltd.</t>
  </si>
  <si>
    <t>Y32DH</t>
  </si>
  <si>
    <t>Thai Yazaki Network Service Co.,Ltd.</t>
  </si>
  <si>
    <t>J-TYNS</t>
  </si>
  <si>
    <t>Y411</t>
  </si>
  <si>
    <t>Y32V3</t>
  </si>
  <si>
    <t>Bangkok Telecom Co.,Ltd.</t>
  </si>
  <si>
    <t>A0373</t>
  </si>
  <si>
    <t>Charoong Thai Wire&amp;Cablepublic Co.,Ltd.</t>
  </si>
  <si>
    <t>A4102</t>
  </si>
  <si>
    <t xml:space="preserve">Phelps Dodge Thailand Limited           </t>
  </si>
  <si>
    <t>A0192</t>
  </si>
  <si>
    <t>Bangkok Copper Ltd.,Part.</t>
  </si>
  <si>
    <t>A1837</t>
  </si>
  <si>
    <t>Standard Cable Co.,Ltd.</t>
  </si>
  <si>
    <t>A1592</t>
  </si>
  <si>
    <t>Sahamitr Wire&amp;Cable Co.,Ltd.(Sold Only Cu W/R)</t>
  </si>
  <si>
    <t>A3710</t>
  </si>
  <si>
    <t>Thai Wonderful Wire&amp;Cable Co.,Ltd.</t>
  </si>
  <si>
    <t>A3742</t>
  </si>
  <si>
    <t xml:space="preserve">Watana Inter-Tradeco.,Ltd.              </t>
  </si>
  <si>
    <t>A2150</t>
  </si>
  <si>
    <t xml:space="preserve">Thai Quality Wire Co.,Tld               </t>
  </si>
  <si>
    <t>A037302</t>
  </si>
  <si>
    <t>A3567</t>
  </si>
  <si>
    <t xml:space="preserve">L.I.S.International Co.,Ltd.            </t>
  </si>
  <si>
    <t>A1312</t>
  </si>
  <si>
    <t xml:space="preserve">Phanthong Wire Cable Co.,Ltd.           </t>
  </si>
  <si>
    <t>S.S.Autopart Intertrade Co.,Ltd.</t>
  </si>
  <si>
    <t>A0467</t>
  </si>
  <si>
    <t>Daiwa Electric Co.,Ltd.</t>
  </si>
  <si>
    <t>A410301</t>
  </si>
  <si>
    <t xml:space="preserve">Bangkok Cable Co.,Ltd S1                </t>
  </si>
  <si>
    <t>A3545</t>
  </si>
  <si>
    <t xml:space="preserve">Isuzusaenghong Bangkok Co.,Ltd          </t>
  </si>
  <si>
    <t>A3578</t>
  </si>
  <si>
    <t xml:space="preserve">Mci Cable Co.,Ltd.                      </t>
  </si>
  <si>
    <t>A3635</t>
  </si>
  <si>
    <t xml:space="preserve">S.V.P.Engineering Co.,Ltd.              </t>
  </si>
  <si>
    <t>A3002</t>
  </si>
  <si>
    <t>Thai Fiber Optics Co.,Ltd.</t>
  </si>
  <si>
    <t>A3716</t>
  </si>
  <si>
    <t xml:space="preserve">The Glee Trading Co,Ltd.                </t>
  </si>
  <si>
    <t>A3694</t>
  </si>
  <si>
    <t xml:space="preserve">Thai Plastic And Chemicals Public       </t>
  </si>
  <si>
    <t>A3531</t>
  </si>
  <si>
    <t xml:space="preserve">Daihen Electric Co.,Ltd.                </t>
  </si>
  <si>
    <t>A3662</t>
  </si>
  <si>
    <t xml:space="preserve">Siam Unity Industry Co.,Ltd.            </t>
  </si>
  <si>
    <t>A3731</t>
  </si>
  <si>
    <t>United Copper Co., Ltd.</t>
  </si>
  <si>
    <t>A3279</t>
  </si>
  <si>
    <t>Thai Churn Wire And Cable Co.,Ltd.</t>
  </si>
  <si>
    <t>A0997</t>
  </si>
  <si>
    <t xml:space="preserve">Marubeni(Thailand)Co.,Ltd.              </t>
  </si>
  <si>
    <t>A358101</t>
  </si>
  <si>
    <t xml:space="preserve">Mitsiam Internanal,Limited              </t>
  </si>
  <si>
    <t>A0912</t>
  </si>
  <si>
    <t>Kulthorn Materials &amp; Controls Co.,</t>
  </si>
  <si>
    <t>A999901</t>
  </si>
  <si>
    <t xml:space="preserve">Phelps Dodge Thailand Limited S1        </t>
  </si>
  <si>
    <t>A3730</t>
  </si>
  <si>
    <t xml:space="preserve">Unitea Aluminium Industry Co.,          </t>
  </si>
  <si>
    <t xml:space="preserve">Bangkok Cable Co.,Ltd. S3               </t>
  </si>
  <si>
    <t>A3615</t>
  </si>
  <si>
    <t xml:space="preserve">Racer Electric(Thailand)Co.,            </t>
  </si>
  <si>
    <t>A3660</t>
  </si>
  <si>
    <t>Siam Pacific Electric Wire&amp;Cable Co.,Ltd.</t>
  </si>
  <si>
    <t>A2869</t>
  </si>
  <si>
    <t xml:space="preserve">Mitsui&amp;Co.,(Thailand)Ltd.               </t>
  </si>
  <si>
    <t>THAI TRAFO MANUFACTURING CO., LTD.</t>
  </si>
  <si>
    <t xml:space="preserve">Tye (Sap Srithai)                       </t>
  </si>
  <si>
    <t>A2751</t>
  </si>
  <si>
    <t xml:space="preserve">Hsieh Ho Industry Co.,Ltd.              </t>
  </si>
  <si>
    <t>A2750</t>
  </si>
  <si>
    <t xml:space="preserve">Bangkok Autowire And Cableco.           </t>
  </si>
  <si>
    <t>A2752</t>
  </si>
  <si>
    <t xml:space="preserve">Racer Wire Works Co.,Ltd.               </t>
  </si>
  <si>
    <t>A1892</t>
  </si>
  <si>
    <t xml:space="preserve">Suzuyo (Thailand) Co.,Ltd.              </t>
  </si>
  <si>
    <t>A2753</t>
  </si>
  <si>
    <t xml:space="preserve">Kleemann(Thailand)Co.,Ltd.              </t>
  </si>
  <si>
    <t>A2658</t>
  </si>
  <si>
    <t xml:space="preserve">Shun Chang Copper Group(Thai            </t>
  </si>
  <si>
    <t>A2958</t>
  </si>
  <si>
    <t>Erawan Electric Wire And Cable Co.,Ltd.</t>
  </si>
  <si>
    <t>A3778</t>
  </si>
  <si>
    <t xml:space="preserve">Siam Fiber Optics Co., Ltd.             </t>
  </si>
  <si>
    <t>A3941</t>
  </si>
  <si>
    <t>International Metal Industry</t>
  </si>
  <si>
    <t>A4044</t>
  </si>
  <si>
    <t>Cynamel Wire Industry Co.,Ltd.</t>
  </si>
  <si>
    <t>A0545</t>
  </si>
  <si>
    <t>Cables Plus Co.,Ltd.</t>
  </si>
  <si>
    <t>The Quality Wire Co.,Tld.</t>
  </si>
  <si>
    <t>A2032</t>
  </si>
  <si>
    <t>Thai Copper Group Co.,Ltd.</t>
  </si>
  <si>
    <t>A2065</t>
  </si>
  <si>
    <t>Zhenxiong Copper(Thailand)Co.,Ltd.</t>
  </si>
  <si>
    <t>A4853</t>
  </si>
  <si>
    <t>Rung Raung Jaroenkit Co.,Ltd.</t>
  </si>
  <si>
    <t>A4891</t>
  </si>
  <si>
    <t>Siam Copper Wire Co.,Ltd.</t>
  </si>
  <si>
    <t>A5027</t>
  </si>
  <si>
    <t>Lohah Faifa Charoen Kit(Thailand)Co.,Ltd</t>
  </si>
  <si>
    <t>A5086</t>
  </si>
  <si>
    <t>All Streets Co., Ltd.</t>
  </si>
  <si>
    <t>A5105</t>
  </si>
  <si>
    <t>S.Sila 2006 Co.,Ltd.</t>
  </si>
  <si>
    <t>A5118</t>
  </si>
  <si>
    <t>Bangkok Transformer Co.,Ltd.</t>
  </si>
  <si>
    <t>A0025</t>
  </si>
  <si>
    <t>Thanakul Chawal Co.,Ltd.</t>
  </si>
  <si>
    <t>A5967</t>
  </si>
  <si>
    <t>PORNPOONANAN CO.,LTD.</t>
  </si>
  <si>
    <t>A9998</t>
  </si>
  <si>
    <t>Donation</t>
  </si>
  <si>
    <t>A999905</t>
  </si>
  <si>
    <t xml:space="preserve">Free                                    </t>
  </si>
  <si>
    <t>CANCEL/ RETURN/DISCOUNT</t>
  </si>
  <si>
    <t>AS AT JUNE 2016</t>
  </si>
  <si>
    <t>Amount (Baht)</t>
  </si>
  <si>
    <t>032Y712501101111000</t>
  </si>
  <si>
    <t>CN</t>
  </si>
  <si>
    <t>XN</t>
  </si>
  <si>
    <t>6340001001501000000</t>
  </si>
  <si>
    <t>6340002601501000000</t>
  </si>
  <si>
    <t>Total : Cancel/Return</t>
  </si>
  <si>
    <t>700008001201000000</t>
  </si>
  <si>
    <t>CA</t>
  </si>
  <si>
    <t>XA</t>
  </si>
  <si>
    <t>Total : Price Adjust</t>
  </si>
  <si>
    <t>9009010000000000000</t>
  </si>
  <si>
    <t>CASH DISCOUNT</t>
  </si>
  <si>
    <t>CC</t>
  </si>
  <si>
    <t>XC</t>
  </si>
  <si>
    <t>Total : Cash Discount</t>
  </si>
  <si>
    <t>CU W/R AS AT JUNE 2016</t>
  </si>
  <si>
    <t>Document
#</t>
  </si>
  <si>
    <t>Invoice 
Date</t>
  </si>
  <si>
    <t>Unit 
Sale price</t>
  </si>
  <si>
    <t>Amount 
(Baht)</t>
  </si>
  <si>
    <t>Total 
Weight</t>
  </si>
  <si>
    <t>Profit/(Loss)</t>
  </si>
  <si>
    <t>INV</t>
  </si>
  <si>
    <t>Export Expense</t>
  </si>
  <si>
    <t>Net Profit/(Loss)</t>
  </si>
  <si>
    <t>SUB TOTAL WIRE ROD SALE</t>
  </si>
  <si>
    <t>SUB TOTAL DEBIT/CREDIT NOTE/DISCOUNT</t>
  </si>
  <si>
    <t>Amount(Baht)</t>
  </si>
  <si>
    <t>Qty (Kg.)</t>
  </si>
  <si>
    <t>TOTAL BY CUSTOMER</t>
  </si>
  <si>
    <t>HSIEH HO INDUSTRY CO.,LTD.</t>
  </si>
  <si>
    <t>STANDARD CABLE CO.,LTD.</t>
  </si>
  <si>
    <t>GRAND TOTAL BY CUSTOMER</t>
  </si>
  <si>
    <t>TOTAL BY PRODUCT</t>
  </si>
  <si>
    <t>CU W/R  1/11   MM</t>
  </si>
  <si>
    <t>W/R 2.54 MM FROM  INS SCRAP</t>
  </si>
  <si>
    <t>W/R 2.54 MM FROM SCRAP # 2</t>
  </si>
  <si>
    <t>HARD DRAWN COPPER WIRE 0.9 MM</t>
  </si>
  <si>
    <t>GRAND TOTAL BY PRODUCTS</t>
  </si>
  <si>
    <t>TOTAL : CU W/R 1/8.0,11.0 MM.</t>
  </si>
  <si>
    <t>Check diff by costomer</t>
  </si>
  <si>
    <t>Check diff by product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</si>
  <si>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(TOTAL) </t>
    </r>
  </si>
  <si>
    <t>CU</t>
  </si>
  <si>
    <t>AL</t>
  </si>
  <si>
    <r>
      <t>Period 76</t>
    </r>
    <r>
      <rPr>
        <b/>
        <vertAlign val="superscript"/>
        <sz val="9"/>
        <rFont val="Tahoma"/>
        <family val="2"/>
      </rPr>
      <t>th</t>
    </r>
    <r>
      <rPr>
        <b/>
        <sz val="9"/>
        <rFont val="Tahoma"/>
        <family val="2"/>
      </rPr>
      <t xml:space="preserve"> 1H</t>
    </r>
  </si>
  <si>
    <t>76th 1H</t>
  </si>
  <si>
    <r>
      <t>Period 76</t>
    </r>
    <r>
      <rPr>
        <b/>
        <vertAlign val="superscript"/>
        <sz val="9"/>
        <rFont val="Tahoma"/>
        <family val="2"/>
      </rPr>
      <t>th</t>
    </r>
    <r>
      <rPr>
        <b/>
        <sz val="9"/>
        <rFont val="Tahoma"/>
        <family val="2"/>
      </rPr>
      <t xml:space="preserve"> 2H</t>
    </r>
  </si>
  <si>
    <t>76th 2H</t>
  </si>
  <si>
    <t>76th</t>
  </si>
  <si>
    <t>GROUP</t>
  </si>
  <si>
    <t>CP</t>
  </si>
  <si>
    <t>AMT</t>
  </si>
  <si>
    <t>July</t>
  </si>
  <si>
    <t>August</t>
  </si>
  <si>
    <t>September</t>
  </si>
  <si>
    <t>October</t>
  </si>
  <si>
    <t>November</t>
  </si>
  <si>
    <t>December</t>
  </si>
  <si>
    <t>Total</t>
  </si>
  <si>
    <t>Average</t>
  </si>
  <si>
    <t>January</t>
  </si>
  <si>
    <t>Feburay</t>
  </si>
  <si>
    <t>March</t>
  </si>
  <si>
    <t>April</t>
  </si>
  <si>
    <t>May</t>
  </si>
  <si>
    <t>June</t>
  </si>
  <si>
    <t>% FC
(%)</t>
  </si>
  <si>
    <t>% CP
(%)</t>
  </si>
  <si>
    <t>GOVERNMENT : Y111</t>
  </si>
  <si>
    <t>CU Finished</t>
  </si>
  <si>
    <t>CU Wire Rod</t>
  </si>
  <si>
    <t>CU Fabrication</t>
  </si>
  <si>
    <t>AL Finished</t>
  </si>
  <si>
    <t>AL Fabrication</t>
  </si>
  <si>
    <t>EXPORT ASEAN : Y511</t>
  </si>
  <si>
    <t>LAOS</t>
  </si>
  <si>
    <t>TOTAL : ASEAN</t>
  </si>
  <si>
    <t>EXPORT OTHERS : Y112</t>
  </si>
  <si>
    <t>ES</t>
  </si>
  <si>
    <t>NKW</t>
  </si>
  <si>
    <t>HZY</t>
  </si>
  <si>
    <t>PT.INDO</t>
  </si>
  <si>
    <t>TOTAL : EXPORT</t>
  </si>
  <si>
    <t>BKK : Y151</t>
  </si>
  <si>
    <t>CU Finished Net</t>
  </si>
  <si>
    <t>UPCOUNTRY : Y152</t>
  </si>
  <si>
    <t>Project Agent : Y151</t>
  </si>
  <si>
    <t>TAP : Y112</t>
  </si>
  <si>
    <t>BTC : Y112</t>
  </si>
  <si>
    <t>DIRECT : Y112</t>
  </si>
  <si>
    <t>OTHERS : Y112</t>
  </si>
  <si>
    <t>BANGKOK COPPER</t>
  </si>
  <si>
    <t>Discount</t>
  </si>
  <si>
    <t>* QTY=CU+AL(Ton)</t>
  </si>
  <si>
    <t>% Profit</t>
  </si>
  <si>
    <t>SALES AMOUNT BEFORE DISCOUNT</t>
  </si>
  <si>
    <t>- AL WIRE ROD</t>
  </si>
  <si>
    <t>F1S</t>
  </si>
  <si>
    <t>F2S</t>
  </si>
  <si>
    <t>F3S</t>
  </si>
  <si>
    <t>J2S</t>
  </si>
  <si>
    <t>J22S</t>
  </si>
  <si>
    <t>J3S</t>
  </si>
  <si>
    <t>J4S</t>
  </si>
  <si>
    <t>- CV   (FABRIC)</t>
  </si>
  <si>
    <t>K1S</t>
  </si>
  <si>
    <t>K2S</t>
  </si>
  <si>
    <t>- 1.8~69KV-CV</t>
  </si>
  <si>
    <t>Merchandise</t>
  </si>
  <si>
    <t>A1 : CU Fabrication</t>
  </si>
  <si>
    <t>R1 : VTA</t>
  </si>
  <si>
    <t>R2 : Line Tape</t>
  </si>
  <si>
    <t>5/40</t>
  </si>
  <si>
    <t>6/40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</si>
  <si>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(BKK AGENT) </t>
    </r>
  </si>
  <si>
    <t>7/40</t>
  </si>
  <si>
    <t>8/40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</si>
  <si>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(UP COUNTRY AGENT) </t>
    </r>
  </si>
  <si>
    <t>9/40</t>
  </si>
  <si>
    <t>10/40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</si>
  <si>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(PROJECT AGENT) </t>
    </r>
  </si>
  <si>
    <t>MACLAS</t>
  </si>
  <si>
    <t>MAITMC</t>
  </si>
  <si>
    <t>MALEN</t>
  </si>
  <si>
    <t>MACUSC</t>
  </si>
  <si>
    <t>MACUSN</t>
  </si>
  <si>
    <t>VARCHAR</t>
  </si>
  <si>
    <t>NUMBER</t>
  </si>
  <si>
    <t>MADOCT</t>
  </si>
  <si>
    <t>MADOCN</t>
  </si>
  <si>
    <t>MAIVDT</t>
  </si>
  <si>
    <t>MARQDT</t>
  </si>
  <si>
    <t>MADNNO</t>
  </si>
  <si>
    <t>MADNDT</t>
  </si>
  <si>
    <t>DTODNO</t>
  </si>
  <si>
    <t>MAODTY</t>
  </si>
  <si>
    <t>MAODDT</t>
  </si>
  <si>
    <t>DTQTY</t>
  </si>
  <si>
    <t>MAUPRC</t>
  </si>
  <si>
    <t>MAAMT</t>
  </si>
  <si>
    <t>MAPROF</t>
  </si>
  <si>
    <t>MAUCST</t>
  </si>
  <si>
    <t>MATCST</t>
  </si>
  <si>
    <t>MAWGHT</t>
  </si>
  <si>
    <t>MATWGH</t>
  </si>
  <si>
    <t>MAPEXP</t>
  </si>
  <si>
    <t>MACUST</t>
  </si>
  <si>
    <t>MAREG</t>
  </si>
  <si>
    <t>MAPRDC</t>
  </si>
  <si>
    <t>MAPFFC</t>
  </si>
  <si>
    <t>18,5</t>
  </si>
  <si>
    <t>18,3</t>
  </si>
  <si>
    <t>18,</t>
  </si>
  <si>
    <t>18,6</t>
  </si>
  <si>
    <t>8,2</t>
  </si>
  <si>
    <t>VACHAR</t>
  </si>
  <si>
    <t>A-YC</t>
  </si>
  <si>
    <t>W-Cambodia</t>
  </si>
  <si>
    <t>A-ES</t>
  </si>
  <si>
    <t xml:space="preserve">SOUVANNY HOME CENTER PUBLIC COMPANY                                        </t>
  </si>
  <si>
    <t>V-Laos</t>
  </si>
  <si>
    <t>Y134</t>
  </si>
  <si>
    <t>X-Myanmar</t>
  </si>
  <si>
    <t xml:space="preserve">KHAMMOUANE CEMENT CO.,LTD                                        </t>
  </si>
  <si>
    <t>MODAIR MANILLA CO.,LTD.INC.</t>
  </si>
  <si>
    <t>TOENEC PHILIPPINES, INC.</t>
  </si>
  <si>
    <t>A6123</t>
  </si>
  <si>
    <t>Kuriharant Co.,Ltd.</t>
  </si>
  <si>
    <t>A6122</t>
  </si>
  <si>
    <t xml:space="preserve">GIAGIA TRADING SERVICE CONSULTINGCOMPANY                                 </t>
  </si>
  <si>
    <t>Y32M8</t>
  </si>
  <si>
    <t>P.T. Eds Manufacturing Indonesia Jakata Plant</t>
  </si>
  <si>
    <t>H-PEMI</t>
  </si>
  <si>
    <t>A6151</t>
  </si>
  <si>
    <t>Mitr Lao Sugar Co.,Ltd.</t>
  </si>
  <si>
    <t>Y32M1</t>
  </si>
  <si>
    <t xml:space="preserve">YAZAKI EDS VIETNAM, LTD.                                        </t>
  </si>
  <si>
    <t>K-YEV</t>
  </si>
  <si>
    <t xml:space="preserve">Poly Electric Co.,Ltd.   </t>
  </si>
  <si>
    <t>A6164</t>
  </si>
  <si>
    <t xml:space="preserve">YONGHOUSE CO.,LTD.                                        </t>
  </si>
  <si>
    <t>A6177</t>
  </si>
  <si>
    <t xml:space="preserve">I ELECTRICAL EQUIPMENT CO.,LTD.                                        </t>
  </si>
  <si>
    <t xml:space="preserve">CHIYODA(THAILAND)LIMITED                                        </t>
  </si>
  <si>
    <t>BLACK &amp; VEATCH (THAILAND) LTD.</t>
  </si>
  <si>
    <t>STORE FAIFA COMPANY LIMITED.</t>
  </si>
  <si>
    <t xml:space="preserve">LARCH &amp; LAUREL CO.,LTD.                                        </t>
  </si>
  <si>
    <t xml:space="preserve">ROJANADEJ SUPPLY &amp; SERVICE CO.,LTD                                        </t>
  </si>
  <si>
    <t>A6112</t>
  </si>
  <si>
    <t xml:space="preserve">PETFORM (THAILAND) LTD.                                        </t>
  </si>
  <si>
    <t>A6137</t>
  </si>
  <si>
    <t>Process Engineering Services Co.,Ltd.</t>
  </si>
  <si>
    <t>A6138</t>
  </si>
  <si>
    <t>Sharp Solar Solution Asia Co.,Ltd.</t>
  </si>
  <si>
    <t>A6140</t>
  </si>
  <si>
    <t>Panel Plus MDF Co.,Ltd.</t>
  </si>
  <si>
    <t>A6145</t>
  </si>
  <si>
    <t xml:space="preserve">PETFORM (THAILAND) LIMITED.                                        </t>
  </si>
  <si>
    <t xml:space="preserve">SIAM SYNTHETIC LATEX CO.,LTD                                        </t>
  </si>
  <si>
    <t>A6144</t>
  </si>
  <si>
    <t>Mitr Phol Biofuel (Kuchinarai) Co.,Ltd.</t>
  </si>
  <si>
    <t>A6161</t>
  </si>
  <si>
    <t xml:space="preserve">OKADA DS ASIA COMPANY LIMITED                                        </t>
  </si>
  <si>
    <t>A6185</t>
  </si>
  <si>
    <t xml:space="preserve">SOLAR POWER ROOF CO.,LTD.                                        </t>
  </si>
  <si>
    <t>Group</t>
  </si>
  <si>
    <t>YC</t>
  </si>
  <si>
    <t>YHV</t>
  </si>
  <si>
    <t>PT.SEMARANG</t>
  </si>
  <si>
    <t>YES</t>
  </si>
  <si>
    <t>Surabaya</t>
  </si>
  <si>
    <t>JAI</t>
  </si>
  <si>
    <t>Cambodia</t>
  </si>
  <si>
    <t>TYC</t>
  </si>
  <si>
    <t>YCP</t>
  </si>
  <si>
    <t>Laos</t>
  </si>
  <si>
    <t>Myanmar</t>
  </si>
  <si>
    <t>PEMI</t>
  </si>
  <si>
    <t>YEV</t>
  </si>
  <si>
    <t>TMP</t>
  </si>
  <si>
    <t>TYL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</si>
</sst>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-* #,##0.00_-;\-* #,##0.00_-;_-* &quot;-&quot;??_-;_-@_-"/>
    <numFmt numFmtId="164" formatCode="_(* #,##0.00_);_(* \(#,##0.00\);_(* &quot;-&quot;??_);_(@_)"/>
    <numFmt numFmtId="165" formatCode="#,##0.0_);[Red]\(#,##0.0\)"/>
    <numFmt numFmtId="166" formatCode="0.00%;[Red]\(0.00%\)"/>
    <numFmt numFmtId="167" formatCode="#,##0.0;[Red]\-#,##0.0"/>
    <numFmt numFmtId="168" formatCode="B1mmm\-yy"/>
    <numFmt numFmtId="169" formatCode="_-* #,##0.0_-;\-* #,##0.0_-;_-* &quot;-&quot;??_-;_-@_-"/>
    <numFmt numFmtId="170" formatCode="_(* #,##0.0_);_(* \(#,##0.0\);_(* &quot;-&quot;?_);_(@_)"/>
    <numFmt numFmtId="171" formatCode="#,##0.00_ ;[Red]\-#,##0.00\ "/>
    <numFmt numFmtId="172" formatCode="_-* #,##0.000_-;\-* #,##0.000_-;_-* &quot;-&quot;??_-;_-@_-"/>
    <numFmt numFmtId="173" formatCode="0.0%"/>
    <numFmt numFmtId="174" formatCode="#,##0.0_ ;[Red]\-#,##0.0\ "/>
    <numFmt numFmtId="175" formatCode="0.0"/>
    <numFmt numFmtId="176" formatCode="#,##0_ ;[Red]\-#,##0\ "/>
    <numFmt numFmtId="177" formatCode="#,##0.0000_ ;[Red]\-#,##0.0000\ "/>
    <numFmt numFmtId="178" formatCode="_(* #,##0.0_);_(* \(#,##0.0\);_(* &quot;-&quot;??_);_(@_)"/>
  </numFmts>
  <fonts count="138">
    <font>
      <sz val="11"/>
      <color theme="1"/>
      <name val="Calibri"/>
      <family val="2"/>
      <scheme val="minor"/>
    </font>
    <font>
      <sz val="10"/>
      <color theme="1"/>
      <name val="Courier New"/>
      <family val="2"/>
    </font>
    <font>
      <sz val="10"/>
      <color theme="1"/>
      <name val="Courier New"/>
      <family val="2"/>
    </font>
    <font>
      <sz val="10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sz val="14"/>
      <name val="CordiaUPC"/>
      <family val="2"/>
      <charset val="222"/>
    </font>
    <font>
      <sz val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rgb="FF0000FF"/>
      <name val="Tahoma"/>
      <family val="2"/>
    </font>
    <font>
      <b/>
      <sz val="10"/>
      <color indexed="10"/>
      <name val="Tahoma"/>
      <family val="2"/>
    </font>
    <font>
      <sz val="10"/>
      <color theme="1"/>
      <name val="Tahoma"/>
      <family val="2"/>
    </font>
    <font>
      <sz val="10"/>
      <color indexed="10"/>
      <name val="Tahoma"/>
      <family val="2"/>
    </font>
    <font>
      <sz val="11"/>
      <name val="ＭＳ Ｐゴシック"/>
      <family val="3"/>
      <charset val="128"/>
    </font>
    <font>
      <sz val="10"/>
      <name val="Century Gothic"/>
      <family val="2"/>
    </font>
    <font>
      <sz val="10"/>
      <color indexed="8"/>
      <name val="Courier"/>
      <family val="2"/>
    </font>
    <font>
      <sz val="11"/>
      <color indexed="8"/>
      <name val="Tahoma"/>
      <family val="2"/>
    </font>
    <font>
      <sz val="11"/>
      <color theme="1"/>
      <name val="Courier New"/>
      <family val="2"/>
    </font>
    <font>
      <sz val="10"/>
      <color theme="1"/>
      <name val="Courier"/>
      <family val="2"/>
    </font>
    <font>
      <sz val="11"/>
      <color theme="0"/>
      <name val="Courier New"/>
      <family val="2"/>
    </font>
    <font>
      <sz val="10"/>
      <color theme="0"/>
      <name val="Courier New"/>
      <family val="2"/>
    </font>
    <font>
      <sz val="11"/>
      <color indexed="9"/>
      <name val="Tahoma"/>
      <family val="2"/>
    </font>
    <font>
      <sz val="10"/>
      <color theme="0"/>
      <name val="Courier"/>
      <family val="2"/>
    </font>
    <font>
      <sz val="11"/>
      <color rgb="FF9C0006"/>
      <name val="Courier New"/>
      <family val="2"/>
    </font>
    <font>
      <sz val="10"/>
      <color rgb="FF9C0006"/>
      <name val="Courier New"/>
      <family val="2"/>
    </font>
    <font>
      <sz val="11"/>
      <color indexed="20"/>
      <name val="Tahoma"/>
      <family val="2"/>
    </font>
    <font>
      <sz val="10"/>
      <color rgb="FF9C0006"/>
      <name val="Courier"/>
      <family val="2"/>
    </font>
    <font>
      <b/>
      <sz val="11"/>
      <color rgb="FFFA7D00"/>
      <name val="Courier New"/>
      <family val="2"/>
    </font>
    <font>
      <b/>
      <sz val="10"/>
      <color rgb="FFFA7D00"/>
      <name val="Courier New"/>
      <family val="2"/>
    </font>
    <font>
      <b/>
      <sz val="11"/>
      <color indexed="52"/>
      <name val="Tahoma"/>
      <family val="2"/>
    </font>
    <font>
      <b/>
      <sz val="10"/>
      <color rgb="FFFA7D00"/>
      <name val="Courier"/>
      <family val="2"/>
    </font>
    <font>
      <b/>
      <sz val="11"/>
      <color theme="0"/>
      <name val="Courier New"/>
      <family val="2"/>
    </font>
    <font>
      <b/>
      <sz val="10"/>
      <color theme="0"/>
      <name val="Courier New"/>
      <family val="2"/>
    </font>
    <font>
      <b/>
      <sz val="11"/>
      <color indexed="9"/>
      <name val="Tahoma"/>
      <family val="2"/>
    </font>
    <font>
      <b/>
      <sz val="10"/>
      <color theme="0"/>
      <name val="Courier"/>
      <family val="2"/>
    </font>
    <font>
      <sz val="8"/>
      <name val="Courier ProportionalThai"/>
      <family val="1"/>
    </font>
    <font>
      <sz val="10"/>
      <name val="Courier New"/>
      <family val="3"/>
    </font>
    <font>
      <i/>
      <sz val="11"/>
      <color rgb="FF7F7F7F"/>
      <name val="Courier New"/>
      <family val="2"/>
    </font>
    <font>
      <i/>
      <sz val="10"/>
      <color rgb="FF7F7F7F"/>
      <name val="Courier New"/>
      <family val="2"/>
    </font>
    <font>
      <i/>
      <sz val="11"/>
      <color indexed="23"/>
      <name val="Tahoma"/>
      <family val="2"/>
    </font>
    <font>
      <i/>
      <sz val="10"/>
      <color rgb="FF7F7F7F"/>
      <name val="Courier"/>
      <family val="2"/>
    </font>
    <font>
      <sz val="11"/>
      <color rgb="FF006100"/>
      <name val="Courier New"/>
      <family val="2"/>
    </font>
    <font>
      <sz val="10"/>
      <color rgb="FF006100"/>
      <name val="Courier New"/>
      <family val="2"/>
    </font>
    <font>
      <sz val="11"/>
      <color indexed="17"/>
      <name val="Tahoma"/>
      <family val="2"/>
    </font>
    <font>
      <sz val="10"/>
      <color rgb="FF006100"/>
      <name val="Courier"/>
      <family val="2"/>
    </font>
    <font>
      <b/>
      <sz val="15"/>
      <color theme="3"/>
      <name val="Courier New"/>
      <family val="2"/>
    </font>
    <font>
      <b/>
      <sz val="15"/>
      <color theme="3"/>
      <name val="Courier"/>
      <family val="2"/>
    </font>
    <font>
      <b/>
      <sz val="15"/>
      <color indexed="56"/>
      <name val="Tahoma"/>
      <family val="2"/>
    </font>
    <font>
      <b/>
      <sz val="13"/>
      <color theme="3"/>
      <name val="Courier New"/>
      <family val="2"/>
    </font>
    <font>
      <b/>
      <sz val="13"/>
      <color theme="3"/>
      <name val="Courier"/>
      <family val="2"/>
    </font>
    <font>
      <b/>
      <sz val="13"/>
      <color indexed="56"/>
      <name val="Tahoma"/>
      <family val="2"/>
    </font>
    <font>
      <b/>
      <sz val="11"/>
      <color theme="3"/>
      <name val="Courier New"/>
      <family val="2"/>
    </font>
    <font>
      <b/>
      <sz val="11"/>
      <color theme="3"/>
      <name val="Courier"/>
      <family val="2"/>
    </font>
    <font>
      <b/>
      <sz val="11"/>
      <color indexed="56"/>
      <name val="Tahoma"/>
      <family val="2"/>
    </font>
    <font>
      <sz val="11"/>
      <color rgb="FF3F3F76"/>
      <name val="Courier New"/>
      <family val="2"/>
    </font>
    <font>
      <sz val="10"/>
      <color rgb="FF3F3F76"/>
      <name val="Courier New"/>
      <family val="2"/>
    </font>
    <font>
      <sz val="11"/>
      <color indexed="62"/>
      <name val="Tahoma"/>
      <family val="2"/>
    </font>
    <font>
      <sz val="10"/>
      <color rgb="FF3F3F76"/>
      <name val="Courier"/>
      <family val="2"/>
    </font>
    <font>
      <sz val="11"/>
      <color rgb="FFFA7D00"/>
      <name val="Courier New"/>
      <family val="2"/>
    </font>
    <font>
      <sz val="10"/>
      <color rgb="FFFA7D00"/>
      <name val="Courier New"/>
      <family val="2"/>
    </font>
    <font>
      <sz val="11"/>
      <color indexed="52"/>
      <name val="Tahoma"/>
      <family val="2"/>
    </font>
    <font>
      <sz val="10"/>
      <color rgb="FFFA7D00"/>
      <name val="Courier"/>
      <family val="2"/>
    </font>
    <font>
      <sz val="11"/>
      <color rgb="FF9C6500"/>
      <name val="Courier New"/>
      <family val="2"/>
    </font>
    <font>
      <sz val="10"/>
      <color rgb="FF9C6500"/>
      <name val="Courier New"/>
      <family val="2"/>
    </font>
    <font>
      <sz val="11"/>
      <color indexed="60"/>
      <name val="Tahoma"/>
      <family val="2"/>
    </font>
    <font>
      <sz val="10"/>
      <color rgb="FF9C6500"/>
      <name val="Courier"/>
      <family val="2"/>
    </font>
    <font>
      <sz val="10"/>
      <color theme="1"/>
      <name val="Arial Unicode MS"/>
      <family val="2"/>
    </font>
    <font>
      <b/>
      <sz val="11"/>
      <color rgb="FF3F3F3F"/>
      <name val="Courier New"/>
      <family val="2"/>
    </font>
    <font>
      <b/>
      <sz val="10"/>
      <color rgb="FF3F3F3F"/>
      <name val="Courier New"/>
      <family val="2"/>
    </font>
    <font>
      <b/>
      <sz val="11"/>
      <color indexed="63"/>
      <name val="Tahoma"/>
      <family val="2"/>
    </font>
    <font>
      <b/>
      <sz val="10"/>
      <color rgb="FF3F3F3F"/>
      <name val="Courier"/>
      <family val="2"/>
    </font>
    <font>
      <sz val="9"/>
      <name val="Arial MT"/>
      <family val="2"/>
    </font>
    <font>
      <b/>
      <sz val="18"/>
      <color indexed="56"/>
      <name val="Tahoma"/>
      <family val="2"/>
    </font>
    <font>
      <b/>
      <sz val="11"/>
      <color theme="1"/>
      <name val="Courier New"/>
      <family val="2"/>
    </font>
    <font>
      <b/>
      <sz val="10"/>
      <color theme="1"/>
      <name val="Courier New"/>
      <family val="2"/>
    </font>
    <font>
      <b/>
      <sz val="11"/>
      <color indexed="8"/>
      <name val="Tahoma"/>
      <family val="2"/>
    </font>
    <font>
      <b/>
      <sz val="10"/>
      <color theme="1"/>
      <name val="Courier"/>
      <family val="2"/>
    </font>
    <font>
      <sz val="11"/>
      <color rgb="FFFF0000"/>
      <name val="Courier New"/>
      <family val="2"/>
    </font>
    <font>
      <sz val="10"/>
      <color rgb="FFFF0000"/>
      <name val="Courier New"/>
      <family val="2"/>
    </font>
    <font>
      <sz val="11"/>
      <color indexed="10"/>
      <name val="Tahoma"/>
      <family val="2"/>
    </font>
    <font>
      <sz val="10"/>
      <color rgb="FFFF0000"/>
      <name val="Courier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4"/>
      <name val="AngsanaUPC"/>
      <family val="1"/>
    </font>
    <font>
      <sz val="8"/>
      <name val="Arial"/>
      <family val="2"/>
    </font>
    <font>
      <b/>
      <sz val="12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2"/>
      <name val="นูลมรผ"/>
    </font>
    <font>
      <sz val="10"/>
      <color indexed="8"/>
      <name val="Tahoma"/>
      <family val="2"/>
    </font>
    <font>
      <b/>
      <sz val="12"/>
      <name val="Tahoma"/>
      <family val="2"/>
    </font>
    <font>
      <sz val="9"/>
      <name val="Tahoma"/>
      <family val="2"/>
    </font>
    <font>
      <sz val="11"/>
      <name val="Tahoma"/>
      <family val="2"/>
    </font>
    <font>
      <b/>
      <vertAlign val="superscript"/>
      <sz val="12"/>
      <name val="Tahoma"/>
      <family val="2"/>
    </font>
    <font>
      <b/>
      <sz val="11"/>
      <color indexed="10"/>
      <name val="Tahoma"/>
      <family val="2"/>
    </font>
    <font>
      <sz val="12"/>
      <name val="Tahoma"/>
      <family val="2"/>
    </font>
    <font>
      <b/>
      <sz val="11"/>
      <name val="Tahoma"/>
      <family val="2"/>
    </font>
    <font>
      <b/>
      <sz val="9"/>
      <name val="Tahoma"/>
      <family val="2"/>
    </font>
    <font>
      <b/>
      <vertAlign val="superscript"/>
      <sz val="9"/>
      <name val="Tahoma"/>
      <family val="2"/>
    </font>
    <font>
      <b/>
      <sz val="8"/>
      <name val="Tahoma"/>
      <family val="2"/>
    </font>
    <font>
      <b/>
      <sz val="10"/>
      <color indexed="8"/>
      <name val="Tahoma"/>
      <family val="2"/>
    </font>
    <font>
      <sz val="10"/>
      <color indexed="8"/>
      <name val="Courier New"/>
      <family val="2"/>
    </font>
    <font>
      <sz val="8"/>
      <name val="Tahoma"/>
      <family val="2"/>
    </font>
    <font>
      <sz val="8"/>
      <color indexed="10"/>
      <name val="Tahoma"/>
      <family val="2"/>
    </font>
    <font>
      <sz val="9"/>
      <color indexed="12"/>
      <name val="Tahoma"/>
      <family val="2"/>
    </font>
    <font>
      <sz val="8"/>
      <color indexed="12"/>
      <name val="Tahoma"/>
      <family val="2"/>
    </font>
    <font>
      <sz val="10"/>
      <color rgb="FF00B050"/>
      <name val="Tahoma"/>
      <family val="2"/>
    </font>
    <font>
      <sz val="9"/>
      <color rgb="FF00B050"/>
      <name val="Tahoma"/>
      <family val="2"/>
    </font>
    <font>
      <sz val="8"/>
      <color rgb="FF00B050"/>
      <name val="Tahoma"/>
      <family val="2"/>
    </font>
    <font>
      <b/>
      <sz val="8"/>
      <color indexed="10"/>
      <name val="Tahoma"/>
      <family val="2"/>
    </font>
    <font>
      <sz val="14"/>
      <name val="Cordia New"/>
      <family val="2"/>
      <charset val="22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entury Gothic"/>
      <family val="2"/>
    </font>
  </fonts>
  <fills count="10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39997558519241921"/>
        <bgColor indexed="64"/>
      </patternFill>
    </fill>
  </fills>
  <borders count="2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8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924">
    <xf numFmtId="0" fontId="0" fillId="0" borderId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10" fillId="3" borderId="0" applyNumberFormat="0" applyBorder="0" applyAlignment="0" applyProtection="0"/>
    <xf numFmtId="0" fontId="14" fillId="6" borderId="4" applyNumberFormat="0" applyAlignment="0" applyProtection="0"/>
    <xf numFmtId="0" fontId="16" fillId="7" borderId="7" applyNumberFormat="0" applyAlignment="0" applyProtection="0"/>
    <xf numFmtId="0" fontId="1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2" fillId="5" borderId="4" applyNumberFormat="0" applyAlignment="0" applyProtection="0"/>
    <xf numFmtId="0" fontId="15" fillId="0" borderId="6" applyNumberFormat="0" applyFill="0" applyAlignment="0" applyProtection="0"/>
    <xf numFmtId="0" fontId="11" fillId="4" borderId="0" applyNumberFormat="0" applyBorder="0" applyAlignment="0" applyProtection="0"/>
    <xf numFmtId="0" fontId="4" fillId="8" borderId="8" applyNumberFormat="0" applyFont="0" applyAlignment="0" applyProtection="0"/>
    <xf numFmtId="0" fontId="13" fillId="6" borderId="5" applyNumberFormat="0" applyAlignment="0" applyProtection="0"/>
    <xf numFmtId="0" fontId="5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7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7" fillId="0" borderId="0"/>
    <xf numFmtId="0" fontId="35" fillId="0" borderId="0">
      <alignment vertical="center"/>
    </xf>
    <xf numFmtId="40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28" fillId="0" borderId="0"/>
    <xf numFmtId="43" fontId="28" fillId="0" borderId="0" applyFont="0" applyFill="0" applyBorder="0" applyAlignment="0" applyProtection="0"/>
    <xf numFmtId="0" fontId="3" fillId="0" borderId="0"/>
    <xf numFmtId="0" fontId="37" fillId="6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8" fillId="6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9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8" fillId="67" borderId="0" applyNumberFormat="0" applyBorder="0" applyAlignment="0" applyProtection="0"/>
    <xf numFmtId="0" fontId="3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40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4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37" fillId="68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68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9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68" borderId="0" applyNumberFormat="0" applyBorder="0" applyAlignment="0" applyProtection="0"/>
    <xf numFmtId="0" fontId="3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4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37" fillId="6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6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9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69" borderId="0" applyNumberFormat="0" applyBorder="0" applyAlignment="0" applyProtection="0"/>
    <xf numFmtId="0" fontId="3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4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37" fillId="69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37" fillId="69" borderId="0" applyNumberFormat="0" applyBorder="0" applyAlignment="0" applyProtection="0"/>
    <xf numFmtId="0" fontId="37" fillId="69" borderId="0" applyNumberFormat="0" applyBorder="0" applyAlignment="0" applyProtection="0"/>
    <xf numFmtId="0" fontId="37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9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70" borderId="0" applyNumberFormat="0" applyBorder="0" applyAlignment="0" applyProtection="0"/>
    <xf numFmtId="0" fontId="3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4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7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9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71" borderId="0" applyNumberFormat="0" applyBorder="0" applyAlignment="0" applyProtection="0"/>
    <xf numFmtId="0" fontId="3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40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4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37" fillId="71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37" fillId="71" borderId="0" applyNumberFormat="0" applyBorder="0" applyAlignment="0" applyProtection="0"/>
    <xf numFmtId="0" fontId="37" fillId="71" borderId="0" applyNumberFormat="0" applyBorder="0" applyAlignment="0" applyProtection="0"/>
    <xf numFmtId="0" fontId="37" fillId="7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7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9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72" borderId="0" applyNumberFormat="0" applyBorder="0" applyAlignment="0" applyProtection="0"/>
    <xf numFmtId="0" fontId="3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40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4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37" fillId="72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37" fillId="72" borderId="0" applyNumberFormat="0" applyBorder="0" applyAlignment="0" applyProtection="0"/>
    <xf numFmtId="0" fontId="37" fillId="72" borderId="0" applyNumberFormat="0" applyBorder="0" applyAlignment="0" applyProtection="0"/>
    <xf numFmtId="0" fontId="37" fillId="7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8" fillId="7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9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8" fillId="73" borderId="0" applyNumberFormat="0" applyBorder="0" applyAlignment="0" applyProtection="0"/>
    <xf numFmtId="0" fontId="3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40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4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7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9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74" borderId="0" applyNumberFormat="0" applyBorder="0" applyAlignment="0" applyProtection="0"/>
    <xf numFmtId="0" fontId="3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4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37" fillId="74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37" fillId="74" borderId="0" applyNumberFormat="0" applyBorder="0" applyAlignment="0" applyProtection="0"/>
    <xf numFmtId="0" fontId="37" fillId="74" borderId="0" applyNumberFormat="0" applyBorder="0" applyAlignment="0" applyProtection="0"/>
    <xf numFmtId="0" fontId="37" fillId="7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7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9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75" borderId="0" applyNumberFormat="0" applyBorder="0" applyAlignment="0" applyProtection="0"/>
    <xf numFmtId="0" fontId="3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4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37" fillId="75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37" fillId="75" borderId="0" applyNumberFormat="0" applyBorder="0" applyAlignment="0" applyProtection="0"/>
    <xf numFmtId="0" fontId="37" fillId="75" borderId="0" applyNumberFormat="0" applyBorder="0" applyAlignment="0" applyProtection="0"/>
    <xf numFmtId="0" fontId="37" fillId="70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70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9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70" borderId="0" applyNumberFormat="0" applyBorder="0" applyAlignment="0" applyProtection="0"/>
    <xf numFmtId="0" fontId="3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4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7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9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73" borderId="0" applyNumberFormat="0" applyBorder="0" applyAlignment="0" applyProtection="0"/>
    <xf numFmtId="0" fontId="3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40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4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6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76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9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76" borderId="0" applyNumberFormat="0" applyBorder="0" applyAlignment="0" applyProtection="0"/>
    <xf numFmtId="0" fontId="3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40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4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37" fillId="76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37" fillId="76" borderId="0" applyNumberFormat="0" applyBorder="0" applyAlignment="0" applyProtection="0"/>
    <xf numFmtId="0" fontId="37" fillId="76" borderId="0" applyNumberFormat="0" applyBorder="0" applyAlignment="0" applyProtection="0"/>
    <xf numFmtId="0" fontId="41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3" fillId="77" borderId="0" applyNumberFormat="0" applyBorder="0" applyAlignment="0" applyProtection="0"/>
    <xf numFmtId="0" fontId="44" fillId="12" borderId="0" applyNumberFormat="0" applyBorder="0" applyAlignment="0" applyProtection="0"/>
    <xf numFmtId="0" fontId="20" fillId="12" borderId="0" applyNumberFormat="0" applyBorder="0" applyAlignment="0" applyProtection="0"/>
    <xf numFmtId="0" fontId="43" fillId="77" borderId="0" applyNumberFormat="0" applyBorder="0" applyAlignment="0" applyProtection="0"/>
    <xf numFmtId="0" fontId="41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3" fillId="74" borderId="0" applyNumberFormat="0" applyBorder="0" applyAlignment="0" applyProtection="0"/>
    <xf numFmtId="0" fontId="44" fillId="16" borderId="0" applyNumberFormat="0" applyBorder="0" applyAlignment="0" applyProtection="0"/>
    <xf numFmtId="0" fontId="20" fillId="16" borderId="0" applyNumberFormat="0" applyBorder="0" applyAlignment="0" applyProtection="0"/>
    <xf numFmtId="0" fontId="43" fillId="74" borderId="0" applyNumberFormat="0" applyBorder="0" applyAlignment="0" applyProtection="0"/>
    <xf numFmtId="0" fontId="41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43" fillId="75" borderId="0" applyNumberFormat="0" applyBorder="0" applyAlignment="0" applyProtection="0"/>
    <xf numFmtId="0" fontId="44" fillId="20" borderId="0" applyNumberFormat="0" applyBorder="0" applyAlignment="0" applyProtection="0"/>
    <xf numFmtId="0" fontId="20" fillId="20" borderId="0" applyNumberFormat="0" applyBorder="0" applyAlignment="0" applyProtection="0"/>
    <xf numFmtId="0" fontId="43" fillId="75" borderId="0" applyNumberFormat="0" applyBorder="0" applyAlignment="0" applyProtection="0"/>
    <xf numFmtId="0" fontId="41" fillId="24" borderId="0" applyNumberFormat="0" applyBorder="0" applyAlignment="0" applyProtection="0"/>
    <xf numFmtId="0" fontId="42" fillId="24" borderId="0" applyNumberFormat="0" applyBorder="0" applyAlignment="0" applyProtection="0"/>
    <xf numFmtId="0" fontId="42" fillId="24" borderId="0" applyNumberFormat="0" applyBorder="0" applyAlignment="0" applyProtection="0"/>
    <xf numFmtId="0" fontId="43" fillId="78" borderId="0" applyNumberFormat="0" applyBorder="0" applyAlignment="0" applyProtection="0"/>
    <xf numFmtId="0" fontId="44" fillId="24" borderId="0" applyNumberFormat="0" applyBorder="0" applyAlignment="0" applyProtection="0"/>
    <xf numFmtId="0" fontId="20" fillId="24" borderId="0" applyNumberFormat="0" applyBorder="0" applyAlignment="0" applyProtection="0"/>
    <xf numFmtId="0" fontId="43" fillId="78" borderId="0" applyNumberFormat="0" applyBorder="0" applyAlignment="0" applyProtection="0"/>
    <xf numFmtId="0" fontId="41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3" fillId="79" borderId="0" applyNumberFormat="0" applyBorder="0" applyAlignment="0" applyProtection="0"/>
    <xf numFmtId="0" fontId="44" fillId="28" borderId="0" applyNumberFormat="0" applyBorder="0" applyAlignment="0" applyProtection="0"/>
    <xf numFmtId="0" fontId="20" fillId="28" borderId="0" applyNumberFormat="0" applyBorder="0" applyAlignment="0" applyProtection="0"/>
    <xf numFmtId="0" fontId="43" fillId="79" borderId="0" applyNumberFormat="0" applyBorder="0" applyAlignment="0" applyProtection="0"/>
    <xf numFmtId="0" fontId="41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43" fillId="80" borderId="0" applyNumberFormat="0" applyBorder="0" applyAlignment="0" applyProtection="0"/>
    <xf numFmtId="0" fontId="44" fillId="32" borderId="0" applyNumberFormat="0" applyBorder="0" applyAlignment="0" applyProtection="0"/>
    <xf numFmtId="0" fontId="20" fillId="32" borderId="0" applyNumberFormat="0" applyBorder="0" applyAlignment="0" applyProtection="0"/>
    <xf numFmtId="0" fontId="43" fillId="80" borderId="0" applyNumberFormat="0" applyBorder="0" applyAlignment="0" applyProtection="0"/>
    <xf numFmtId="0" fontId="41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3" fillId="81" borderId="0" applyNumberFormat="0" applyBorder="0" applyAlignment="0" applyProtection="0"/>
    <xf numFmtId="0" fontId="44" fillId="9" borderId="0" applyNumberFormat="0" applyBorder="0" applyAlignment="0" applyProtection="0"/>
    <xf numFmtId="0" fontId="20" fillId="9" borderId="0" applyNumberFormat="0" applyBorder="0" applyAlignment="0" applyProtection="0"/>
    <xf numFmtId="0" fontId="43" fillId="81" borderId="0" applyNumberFormat="0" applyBorder="0" applyAlignment="0" applyProtection="0"/>
    <xf numFmtId="0" fontId="41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3" fillId="82" borderId="0" applyNumberFormat="0" applyBorder="0" applyAlignment="0" applyProtection="0"/>
    <xf numFmtId="0" fontId="44" fillId="13" borderId="0" applyNumberFormat="0" applyBorder="0" applyAlignment="0" applyProtection="0"/>
    <xf numFmtId="0" fontId="20" fillId="13" borderId="0" applyNumberFormat="0" applyBorder="0" applyAlignment="0" applyProtection="0"/>
    <xf numFmtId="0" fontId="43" fillId="82" borderId="0" applyNumberFormat="0" applyBorder="0" applyAlignment="0" applyProtection="0"/>
    <xf numFmtId="0" fontId="41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3" fillId="83" borderId="0" applyNumberFormat="0" applyBorder="0" applyAlignment="0" applyProtection="0"/>
    <xf numFmtId="0" fontId="44" fillId="17" borderId="0" applyNumberFormat="0" applyBorder="0" applyAlignment="0" applyProtection="0"/>
    <xf numFmtId="0" fontId="20" fillId="17" borderId="0" applyNumberFormat="0" applyBorder="0" applyAlignment="0" applyProtection="0"/>
    <xf numFmtId="0" fontId="43" fillId="83" borderId="0" applyNumberFormat="0" applyBorder="0" applyAlignment="0" applyProtection="0"/>
    <xf numFmtId="0" fontId="41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3" fillId="78" borderId="0" applyNumberFormat="0" applyBorder="0" applyAlignment="0" applyProtection="0"/>
    <xf numFmtId="0" fontId="44" fillId="21" borderId="0" applyNumberFormat="0" applyBorder="0" applyAlignment="0" applyProtection="0"/>
    <xf numFmtId="0" fontId="20" fillId="21" borderId="0" applyNumberFormat="0" applyBorder="0" applyAlignment="0" applyProtection="0"/>
    <xf numFmtId="0" fontId="43" fillId="78" borderId="0" applyNumberFormat="0" applyBorder="0" applyAlignment="0" applyProtection="0"/>
    <xf numFmtId="0" fontId="41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3" fillId="79" borderId="0" applyNumberFormat="0" applyBorder="0" applyAlignment="0" applyProtection="0"/>
    <xf numFmtId="0" fontId="44" fillId="25" borderId="0" applyNumberFormat="0" applyBorder="0" applyAlignment="0" applyProtection="0"/>
    <xf numFmtId="0" fontId="20" fillId="25" borderId="0" applyNumberFormat="0" applyBorder="0" applyAlignment="0" applyProtection="0"/>
    <xf numFmtId="0" fontId="43" fillId="79" borderId="0" applyNumberFormat="0" applyBorder="0" applyAlignment="0" applyProtection="0"/>
    <xf numFmtId="0" fontId="41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3" fillId="84" borderId="0" applyNumberFormat="0" applyBorder="0" applyAlignment="0" applyProtection="0"/>
    <xf numFmtId="0" fontId="44" fillId="29" borderId="0" applyNumberFormat="0" applyBorder="0" applyAlignment="0" applyProtection="0"/>
    <xf numFmtId="0" fontId="20" fillId="29" borderId="0" applyNumberFormat="0" applyBorder="0" applyAlignment="0" applyProtection="0"/>
    <xf numFmtId="0" fontId="43" fillId="84" borderId="0" applyNumberFormat="0" applyBorder="0" applyAlignment="0" applyProtection="0"/>
    <xf numFmtId="0" fontId="45" fillId="3" borderId="0" applyNumberFormat="0" applyBorder="0" applyAlignment="0" applyProtection="0"/>
    <xf numFmtId="0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7" fillId="68" borderId="0" applyNumberFormat="0" applyBorder="0" applyAlignment="0" applyProtection="0"/>
    <xf numFmtId="0" fontId="48" fillId="3" borderId="0" applyNumberFormat="0" applyBorder="0" applyAlignment="0" applyProtection="0"/>
    <xf numFmtId="0" fontId="10" fillId="3" borderId="0" applyNumberFormat="0" applyBorder="0" applyAlignment="0" applyProtection="0"/>
    <xf numFmtId="0" fontId="47" fillId="68" borderId="0" applyNumberFormat="0" applyBorder="0" applyAlignment="0" applyProtection="0"/>
    <xf numFmtId="0" fontId="49" fillId="6" borderId="4" applyNumberFormat="0" applyAlignment="0" applyProtection="0"/>
    <xf numFmtId="0" fontId="50" fillId="6" borderId="4" applyNumberFormat="0" applyAlignment="0" applyProtection="0"/>
    <xf numFmtId="0" fontId="50" fillId="6" borderId="4" applyNumberFormat="0" applyAlignment="0" applyProtection="0"/>
    <xf numFmtId="0" fontId="51" fillId="85" borderId="157" applyNumberFormat="0" applyAlignment="0" applyProtection="0"/>
    <xf numFmtId="0" fontId="52" fillId="6" borderId="4" applyNumberFormat="0" applyAlignment="0" applyProtection="0"/>
    <xf numFmtId="0" fontId="14" fillId="6" borderId="4" applyNumberFormat="0" applyAlignment="0" applyProtection="0"/>
    <xf numFmtId="0" fontId="51" fillId="85" borderId="157" applyNumberFormat="0" applyAlignment="0" applyProtection="0"/>
    <xf numFmtId="0" fontId="53" fillId="7" borderId="7" applyNumberFormat="0" applyAlignment="0" applyProtection="0"/>
    <xf numFmtId="0" fontId="54" fillId="7" borderId="7" applyNumberFormat="0" applyAlignment="0" applyProtection="0"/>
    <xf numFmtId="0" fontId="54" fillId="7" borderId="7" applyNumberFormat="0" applyAlignment="0" applyProtection="0"/>
    <xf numFmtId="0" fontId="55" fillId="86" borderId="158" applyNumberFormat="0" applyAlignment="0" applyProtection="0"/>
    <xf numFmtId="0" fontId="56" fillId="7" borderId="7" applyNumberFormat="0" applyAlignment="0" applyProtection="0"/>
    <xf numFmtId="0" fontId="16" fillId="7" borderId="7" applyNumberFormat="0" applyAlignment="0" applyProtection="0"/>
    <xf numFmtId="0" fontId="55" fillId="86" borderId="158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8" fillId="0" borderId="0" applyFont="0" applyFill="0" applyBorder="0" applyAlignment="0" applyProtection="0"/>
    <xf numFmtId="43" fontId="57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58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3" fillId="2" borderId="0" applyNumberFormat="0" applyBorder="0" applyAlignment="0" applyProtection="0"/>
    <xf numFmtId="0" fontId="64" fillId="2" borderId="0" applyNumberFormat="0" applyBorder="0" applyAlignment="0" applyProtection="0"/>
    <xf numFmtId="0" fontId="64" fillId="2" borderId="0" applyNumberFormat="0" applyBorder="0" applyAlignment="0" applyProtection="0"/>
    <xf numFmtId="0" fontId="65" fillId="69" borderId="0" applyNumberFormat="0" applyBorder="0" applyAlignment="0" applyProtection="0"/>
    <xf numFmtId="0" fontId="66" fillId="2" borderId="0" applyNumberFormat="0" applyBorder="0" applyAlignment="0" applyProtection="0"/>
    <xf numFmtId="0" fontId="9" fillId="2" borderId="0" applyNumberFormat="0" applyBorder="0" applyAlignment="0" applyProtection="0"/>
    <xf numFmtId="0" fontId="65" fillId="69" borderId="0" applyNumberFormat="0" applyBorder="0" applyAlignment="0" applyProtection="0"/>
    <xf numFmtId="0" fontId="67" fillId="0" borderId="1" applyNumberFormat="0" applyFill="0" applyAlignment="0" applyProtection="0"/>
    <xf numFmtId="0" fontId="68" fillId="0" borderId="1" applyNumberFormat="0" applyFill="0" applyAlignment="0" applyProtection="0"/>
    <xf numFmtId="0" fontId="69" fillId="0" borderId="159" applyNumberFormat="0" applyFill="0" applyAlignment="0" applyProtection="0"/>
    <xf numFmtId="0" fontId="6" fillId="0" borderId="1" applyNumberFormat="0" applyFill="0" applyAlignment="0" applyProtection="0"/>
    <xf numFmtId="0" fontId="69" fillId="0" borderId="159" applyNumberFormat="0" applyFill="0" applyAlignment="0" applyProtection="0"/>
    <xf numFmtId="0" fontId="70" fillId="0" borderId="2" applyNumberFormat="0" applyFill="0" applyAlignment="0" applyProtection="0"/>
    <xf numFmtId="0" fontId="71" fillId="0" borderId="2" applyNumberFormat="0" applyFill="0" applyAlignment="0" applyProtection="0"/>
    <xf numFmtId="0" fontId="72" fillId="0" borderId="160" applyNumberFormat="0" applyFill="0" applyAlignment="0" applyProtection="0"/>
    <xf numFmtId="0" fontId="7" fillId="0" borderId="2" applyNumberFormat="0" applyFill="0" applyAlignment="0" applyProtection="0"/>
    <xf numFmtId="0" fontId="72" fillId="0" borderId="160" applyNumberFormat="0" applyFill="0" applyAlignment="0" applyProtection="0"/>
    <xf numFmtId="0" fontId="73" fillId="0" borderId="3" applyNumberFormat="0" applyFill="0" applyAlignment="0" applyProtection="0"/>
    <xf numFmtId="0" fontId="74" fillId="0" borderId="3" applyNumberFormat="0" applyFill="0" applyAlignment="0" applyProtection="0"/>
    <xf numFmtId="0" fontId="75" fillId="0" borderId="161" applyNumberFormat="0" applyFill="0" applyAlignment="0" applyProtection="0"/>
    <xf numFmtId="0" fontId="8" fillId="0" borderId="3" applyNumberFormat="0" applyFill="0" applyAlignment="0" applyProtection="0"/>
    <xf numFmtId="0" fontId="75" fillId="0" borderId="161" applyNumberFormat="0" applyFill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" borderId="4" applyNumberFormat="0" applyAlignment="0" applyProtection="0"/>
    <xf numFmtId="0" fontId="77" fillId="5" borderId="4" applyNumberFormat="0" applyAlignment="0" applyProtection="0"/>
    <xf numFmtId="0" fontId="77" fillId="5" borderId="4" applyNumberFormat="0" applyAlignment="0" applyProtection="0"/>
    <xf numFmtId="0" fontId="78" fillId="72" borderId="157" applyNumberFormat="0" applyAlignment="0" applyProtection="0"/>
    <xf numFmtId="0" fontId="79" fillId="5" borderId="4" applyNumberFormat="0" applyAlignment="0" applyProtection="0"/>
    <xf numFmtId="0" fontId="12" fillId="5" borderId="4" applyNumberFormat="0" applyAlignment="0" applyProtection="0"/>
    <xf numFmtId="0" fontId="78" fillId="72" borderId="157" applyNumberFormat="0" applyAlignment="0" applyProtection="0"/>
    <xf numFmtId="0" fontId="80" fillId="0" borderId="6" applyNumberFormat="0" applyFill="0" applyAlignment="0" applyProtection="0"/>
    <xf numFmtId="0" fontId="81" fillId="0" borderId="6" applyNumberFormat="0" applyFill="0" applyAlignment="0" applyProtection="0"/>
    <xf numFmtId="0" fontId="81" fillId="0" borderId="6" applyNumberFormat="0" applyFill="0" applyAlignment="0" applyProtection="0"/>
    <xf numFmtId="0" fontId="82" fillId="0" borderId="162" applyNumberFormat="0" applyFill="0" applyAlignment="0" applyProtection="0"/>
    <xf numFmtId="0" fontId="83" fillId="0" borderId="6" applyNumberFormat="0" applyFill="0" applyAlignment="0" applyProtection="0"/>
    <xf numFmtId="0" fontId="15" fillId="0" borderId="6" applyNumberFormat="0" applyFill="0" applyAlignment="0" applyProtection="0"/>
    <xf numFmtId="0" fontId="82" fillId="0" borderId="162" applyNumberFormat="0" applyFill="0" applyAlignment="0" applyProtection="0"/>
    <xf numFmtId="0" fontId="84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6" fillId="87" borderId="0" applyNumberFormat="0" applyBorder="0" applyAlignment="0" applyProtection="0"/>
    <xf numFmtId="0" fontId="87" fillId="4" borderId="0" applyNumberFormat="0" applyBorder="0" applyAlignment="0" applyProtection="0"/>
    <xf numFmtId="0" fontId="11" fillId="4" borderId="0" applyNumberFormat="0" applyBorder="0" applyAlignment="0" applyProtection="0"/>
    <xf numFmtId="0" fontId="86" fillId="87" borderId="0" applyNumberFormat="0" applyBorder="0" applyAlignment="0" applyProtection="0"/>
    <xf numFmtId="0" fontId="37" fillId="0" borderId="0"/>
    <xf numFmtId="0" fontId="37" fillId="0" borderId="0"/>
    <xf numFmtId="0" fontId="57" fillId="0" borderId="0"/>
    <xf numFmtId="0" fontId="58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" fillId="0" borderId="0"/>
    <xf numFmtId="0" fontId="3" fillId="0" borderId="0"/>
    <xf numFmtId="0" fontId="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0" fillId="0" borderId="0"/>
    <xf numFmtId="0" fontId="37" fillId="0" borderId="0"/>
    <xf numFmtId="0" fontId="3" fillId="0" borderId="0"/>
    <xf numFmtId="0" fontId="3" fillId="0" borderId="0"/>
    <xf numFmtId="0" fontId="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40" fillId="0" borderId="0"/>
    <xf numFmtId="0" fontId="37" fillId="0" borderId="0"/>
    <xf numFmtId="0" fontId="3" fillId="0" borderId="0"/>
    <xf numFmtId="0" fontId="40" fillId="0" borderId="0"/>
    <xf numFmtId="0" fontId="37" fillId="0" borderId="0"/>
    <xf numFmtId="0" fontId="40" fillId="0" borderId="0"/>
    <xf numFmtId="0" fontId="37" fillId="0" borderId="0"/>
    <xf numFmtId="0" fontId="28" fillId="0" borderId="0"/>
    <xf numFmtId="0" fontId="37" fillId="0" borderId="0"/>
    <xf numFmtId="0" fontId="37" fillId="0" borderId="0"/>
    <xf numFmtId="0" fontId="4" fillId="0" borderId="0"/>
    <xf numFmtId="0" fontId="40" fillId="0" borderId="0"/>
    <xf numFmtId="0" fontId="37" fillId="0" borderId="0"/>
    <xf numFmtId="0" fontId="37" fillId="0" borderId="0"/>
    <xf numFmtId="0" fontId="37" fillId="0" borderId="0"/>
    <xf numFmtId="0" fontId="37" fillId="88" borderId="163" applyNumberFormat="0" applyFont="0" applyAlignment="0" applyProtection="0"/>
    <xf numFmtId="0" fontId="37" fillId="88" borderId="163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8" fillId="88" borderId="163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40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8" fillId="88" borderId="163" applyNumberFormat="0" applyFont="0" applyAlignment="0" applyProtection="0"/>
    <xf numFmtId="0" fontId="39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4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7" fillId="88" borderId="163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7" fillId="88" borderId="163" applyNumberFormat="0" applyFont="0" applyAlignment="0" applyProtection="0"/>
    <xf numFmtId="0" fontId="89" fillId="6" borderId="5" applyNumberFormat="0" applyAlignment="0" applyProtection="0"/>
    <xf numFmtId="0" fontId="90" fillId="6" borderId="5" applyNumberFormat="0" applyAlignment="0" applyProtection="0"/>
    <xf numFmtId="0" fontId="90" fillId="6" borderId="5" applyNumberFormat="0" applyAlignment="0" applyProtection="0"/>
    <xf numFmtId="0" fontId="91" fillId="85" borderId="164" applyNumberFormat="0" applyAlignment="0" applyProtection="0"/>
    <xf numFmtId="0" fontId="92" fillId="6" borderId="5" applyNumberFormat="0" applyAlignment="0" applyProtection="0"/>
    <xf numFmtId="0" fontId="13" fillId="6" borderId="5" applyNumberFormat="0" applyAlignment="0" applyProtection="0"/>
    <xf numFmtId="0" fontId="91" fillId="85" borderId="164" applyNumberFormat="0" applyAlignment="0" applyProtection="0"/>
    <xf numFmtId="0" fontId="93" fillId="0" borderId="0"/>
    <xf numFmtId="0" fontId="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9" applyNumberFormat="0" applyFill="0" applyAlignment="0" applyProtection="0"/>
    <xf numFmtId="0" fontId="96" fillId="0" borderId="9" applyNumberFormat="0" applyFill="0" applyAlignment="0" applyProtection="0"/>
    <xf numFmtId="0" fontId="96" fillId="0" borderId="9" applyNumberFormat="0" applyFill="0" applyAlignment="0" applyProtection="0"/>
    <xf numFmtId="0" fontId="97" fillId="0" borderId="165" applyNumberFormat="0" applyFill="0" applyAlignment="0" applyProtection="0"/>
    <xf numFmtId="0" fontId="98" fillId="0" borderId="9" applyNumberFormat="0" applyFill="0" applyAlignment="0" applyProtection="0"/>
    <xf numFmtId="0" fontId="19" fillId="0" borderId="9" applyNumberFormat="0" applyFill="0" applyAlignment="0" applyProtection="0"/>
    <xf numFmtId="0" fontId="97" fillId="0" borderId="165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9" fontId="107" fillId="0" borderId="0"/>
    <xf numFmtId="0" fontId="107" fillId="0" borderId="0"/>
    <xf numFmtId="0" fontId="107" fillId="0" borderId="0"/>
    <xf numFmtId="173" fontId="107" fillId="0" borderId="0"/>
    <xf numFmtId="38" fontId="108" fillId="59" borderId="0" applyNumberFormat="0" applyBorder="0" applyAlignment="0" applyProtection="0"/>
    <xf numFmtId="0" fontId="109" fillId="0" borderId="44" applyNumberFormat="0" applyAlignment="0" applyProtection="0">
      <alignment horizontal="left" vertical="center"/>
    </xf>
    <xf numFmtId="0" fontId="109" fillId="0" borderId="150">
      <alignment horizontal="left" vertical="center"/>
    </xf>
    <xf numFmtId="10" fontId="108" fillId="90" borderId="38" applyNumberFormat="0" applyBorder="0" applyAlignment="0" applyProtection="0"/>
    <xf numFmtId="37" fontId="110" fillId="0" borderId="0"/>
    <xf numFmtId="0" fontId="11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10" fontId="28" fillId="0" borderId="0" applyFont="0" applyFill="0" applyBorder="0" applyAlignment="0" applyProtection="0"/>
    <xf numFmtId="1" fontId="28" fillId="0" borderId="32" applyNumberFormat="0" applyFill="0" applyAlignment="0" applyProtection="0">
      <alignment horizontal="center" vertical="center"/>
    </xf>
    <xf numFmtId="9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/>
    <xf numFmtId="0" fontId="2" fillId="0" borderId="0"/>
    <xf numFmtId="9" fontId="125" fillId="0" borderId="0" applyFont="0" applyFill="0" applyBorder="0" applyAlignment="0" applyProtection="0"/>
    <xf numFmtId="164" fontId="125" fillId="0" borderId="0" applyFont="0" applyFill="0" applyBorder="0" applyAlignment="0" applyProtection="0"/>
    <xf numFmtId="0" fontId="28" fillId="0" borderId="0"/>
    <xf numFmtId="43" fontId="134" fillId="0" borderId="0" applyFont="0" applyFill="0" applyBorder="0" applyAlignment="0" applyProtection="0"/>
    <xf numFmtId="0" fontId="28" fillId="0" borderId="0"/>
    <xf numFmtId="0" fontId="1" fillId="0" borderId="0"/>
  </cellStyleXfs>
  <cellXfs count="1783">
    <xf numFmtId="0" fontId="0" fillId="0" borderId="0" xfId="0"/>
    <xf numFmtId="0" fontId="21" fillId="0" borderId="0" xfId="0" applyFont="1"/>
    <xf numFmtId="49" fontId="21" fillId="0" borderId="0" xfId="0" applyNumberFormat="1" applyFont="1"/>
    <xf numFmtId="14" fontId="21" fillId="0" borderId="0" xfId="0" applyNumberFormat="1" applyFont="1"/>
    <xf numFmtId="4" fontId="21" fillId="0" borderId="0" xfId="0" applyNumberFormat="1" applyFont="1"/>
    <xf numFmtId="0" fontId="22" fillId="0" borderId="0" xfId="0" applyFont="1"/>
    <xf numFmtId="49" fontId="22" fillId="0" borderId="0" xfId="0" applyNumberFormat="1" applyFont="1"/>
    <xf numFmtId="14" fontId="22" fillId="0" borderId="0" xfId="0" applyNumberFormat="1" applyFont="1"/>
    <xf numFmtId="4" fontId="22" fillId="0" borderId="0" xfId="0" applyNumberFormat="1" applyFont="1"/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centerContinuous"/>
    </xf>
    <xf numFmtId="0" fontId="24" fillId="0" borderId="0" xfId="0" applyFont="1" applyAlignment="1">
      <alignment horizontal="centerContinuous"/>
    </xf>
    <xf numFmtId="0" fontId="26" fillId="0" borderId="0" xfId="0" applyFont="1"/>
    <xf numFmtId="0" fontId="26" fillId="0" borderId="10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6" fillId="0" borderId="12" xfId="0" applyFont="1" applyBorder="1" applyAlignment="1">
      <alignment horizontal="centerContinuous"/>
    </xf>
    <xf numFmtId="0" fontId="26" fillId="0" borderId="13" xfId="0" applyFont="1" applyBorder="1" applyAlignment="1">
      <alignment horizontal="centerContinuous"/>
    </xf>
    <xf numFmtId="0" fontId="26" fillId="0" borderId="14" xfId="0" applyFont="1" applyBorder="1" applyAlignment="1">
      <alignment horizontal="centerContinuous"/>
    </xf>
    <xf numFmtId="0" fontId="26" fillId="0" borderId="15" xfId="0" applyFont="1" applyBorder="1" applyAlignment="1">
      <alignment horizontal="center"/>
    </xf>
    <xf numFmtId="0" fontId="26" fillId="0" borderId="16" xfId="0" applyFont="1" applyBorder="1" applyAlignment="1">
      <alignment horizontal="center"/>
    </xf>
    <xf numFmtId="0" fontId="26" fillId="0" borderId="17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4" fillId="0" borderId="20" xfId="0" applyFont="1" applyBorder="1"/>
    <xf numFmtId="0" fontId="24" fillId="0" borderId="21" xfId="0" applyFont="1" applyBorder="1"/>
    <xf numFmtId="40" fontId="24" fillId="0" borderId="22" xfId="0" applyNumberFormat="1" applyFont="1" applyBorder="1" applyAlignment="1">
      <alignment horizontal="right"/>
    </xf>
    <xf numFmtId="40" fontId="24" fillId="0" borderId="23" xfId="0" applyNumberFormat="1" applyFont="1" applyBorder="1" applyAlignment="1">
      <alignment horizontal="right"/>
    </xf>
    <xf numFmtId="40" fontId="24" fillId="0" borderId="21" xfId="0" applyNumberFormat="1" applyFont="1" applyBorder="1" applyAlignment="1">
      <alignment horizontal="right"/>
    </xf>
    <xf numFmtId="0" fontId="24" fillId="0" borderId="24" xfId="0" applyFont="1" applyBorder="1"/>
    <xf numFmtId="40" fontId="24" fillId="0" borderId="25" xfId="0" applyNumberFormat="1" applyFont="1" applyBorder="1" applyAlignment="1">
      <alignment horizontal="right"/>
    </xf>
    <xf numFmtId="40" fontId="24" fillId="0" borderId="26" xfId="0" applyNumberFormat="1" applyFont="1" applyBorder="1" applyAlignment="1">
      <alignment horizontal="right"/>
    </xf>
    <xf numFmtId="40" fontId="24" fillId="0" borderId="24" xfId="0" applyNumberFormat="1" applyFont="1" applyBorder="1" applyAlignment="1">
      <alignment horizontal="right"/>
    </xf>
    <xf numFmtId="0" fontId="24" fillId="0" borderId="27" xfId="0" applyFont="1" applyBorder="1"/>
    <xf numFmtId="0" fontId="24" fillId="0" borderId="28" xfId="0" applyFont="1" applyBorder="1"/>
    <xf numFmtId="40" fontId="24" fillId="0" borderId="29" xfId="0" applyNumberFormat="1" applyFont="1" applyBorder="1" applyAlignment="1">
      <alignment horizontal="right"/>
    </xf>
    <xf numFmtId="40" fontId="24" fillId="0" borderId="30" xfId="0" applyNumberFormat="1" applyFont="1" applyBorder="1" applyAlignment="1">
      <alignment horizontal="right"/>
    </xf>
    <xf numFmtId="40" fontId="24" fillId="0" borderId="28" xfId="0" applyNumberFormat="1" applyFont="1" applyBorder="1" applyAlignment="1">
      <alignment horizontal="right"/>
    </xf>
    <xf numFmtId="0" fontId="24" fillId="0" borderId="31" xfId="0" applyFont="1" applyBorder="1"/>
    <xf numFmtId="40" fontId="24" fillId="0" borderId="20" xfId="0" applyNumberFormat="1" applyFont="1" applyBorder="1" applyAlignment="1">
      <alignment horizontal="right"/>
    </xf>
    <xf numFmtId="40" fontId="24" fillId="0" borderId="32" xfId="0" applyNumberFormat="1" applyFont="1" applyBorder="1" applyAlignment="1">
      <alignment horizontal="right"/>
    </xf>
    <xf numFmtId="40" fontId="24" fillId="0" borderId="31" xfId="0" applyNumberFormat="1" applyFont="1" applyBorder="1" applyAlignment="1">
      <alignment horizontal="right"/>
    </xf>
    <xf numFmtId="0" fontId="24" fillId="0" borderId="33" xfId="0" applyFont="1" applyBorder="1"/>
    <xf numFmtId="40" fontId="24" fillId="0" borderId="34" xfId="0" applyNumberFormat="1" applyFont="1" applyBorder="1" applyAlignment="1">
      <alignment horizontal="right"/>
    </xf>
    <xf numFmtId="40" fontId="24" fillId="0" borderId="35" xfId="0" applyNumberFormat="1" applyFont="1" applyBorder="1" applyAlignment="1">
      <alignment horizontal="right"/>
    </xf>
    <xf numFmtId="40" fontId="24" fillId="0" borderId="33" xfId="0" applyNumberFormat="1" applyFont="1" applyBorder="1" applyAlignment="1">
      <alignment horizontal="right"/>
    </xf>
    <xf numFmtId="0" fontId="24" fillId="0" borderId="36" xfId="0" applyFont="1" applyBorder="1"/>
    <xf numFmtId="0" fontId="24" fillId="0" borderId="37" xfId="0" applyFont="1" applyBorder="1"/>
    <xf numFmtId="40" fontId="24" fillId="0" borderId="36" xfId="0" applyNumberFormat="1" applyFont="1" applyBorder="1" applyAlignment="1">
      <alignment horizontal="right"/>
    </xf>
    <xf numFmtId="40" fontId="24" fillId="0" borderId="38" xfId="0" applyNumberFormat="1" applyFont="1" applyBorder="1" applyAlignment="1">
      <alignment horizontal="right"/>
    </xf>
    <xf numFmtId="40" fontId="24" fillId="0" borderId="37" xfId="0" applyNumberFormat="1" applyFont="1" applyBorder="1" applyAlignment="1">
      <alignment horizontal="right"/>
    </xf>
    <xf numFmtId="0" fontId="26" fillId="33" borderId="39" xfId="0" applyFont="1" applyFill="1" applyBorder="1"/>
    <xf numFmtId="0" fontId="26" fillId="33" borderId="40" xfId="0" applyFont="1" applyFill="1" applyBorder="1"/>
    <xf numFmtId="40" fontId="26" fillId="33" borderId="41" xfId="0" applyNumberFormat="1" applyFont="1" applyFill="1" applyBorder="1" applyAlignment="1">
      <alignment horizontal="right"/>
    </xf>
    <xf numFmtId="40" fontId="26" fillId="33" borderId="42" xfId="0" applyNumberFormat="1" applyFont="1" applyFill="1" applyBorder="1" applyAlignment="1">
      <alignment horizontal="right"/>
    </xf>
    <xf numFmtId="40" fontId="26" fillId="33" borderId="43" xfId="0" applyNumberFormat="1" applyFont="1" applyFill="1" applyBorder="1" applyAlignment="1">
      <alignment horizontal="right"/>
    </xf>
    <xf numFmtId="0" fontId="29" fillId="0" borderId="0" xfId="0" applyFont="1" applyAlignment="1">
      <alignment vertical="center"/>
    </xf>
    <xf numFmtId="0" fontId="30" fillId="0" borderId="0" xfId="0" applyFont="1"/>
    <xf numFmtId="165" fontId="30" fillId="0" borderId="0" xfId="0" applyNumberFormat="1" applyFont="1"/>
    <xf numFmtId="165" fontId="30" fillId="0" borderId="0" xfId="0" applyNumberFormat="1" applyFont="1" applyFill="1"/>
    <xf numFmtId="0" fontId="30" fillId="0" borderId="0" xfId="0" applyFont="1" applyFill="1"/>
    <xf numFmtId="0" fontId="30" fillId="34" borderId="15" xfId="0" applyFont="1" applyFill="1" applyBorder="1" applyAlignment="1" applyProtection="1">
      <alignment horizontal="center" vertical="center"/>
    </xf>
    <xf numFmtId="0" fontId="30" fillId="34" borderId="51" xfId="0" applyFont="1" applyFill="1" applyBorder="1" applyAlignment="1" applyProtection="1">
      <alignment horizontal="center" vertical="center"/>
    </xf>
    <xf numFmtId="0" fontId="30" fillId="34" borderId="52" xfId="0" applyFont="1" applyFill="1" applyBorder="1" applyAlignment="1" applyProtection="1">
      <alignment horizontal="center" vertical="center"/>
    </xf>
    <xf numFmtId="0" fontId="30" fillId="34" borderId="16" xfId="0" applyFont="1" applyFill="1" applyBorder="1" applyAlignment="1" applyProtection="1">
      <alignment horizontal="center" vertical="center"/>
    </xf>
    <xf numFmtId="0" fontId="30" fillId="35" borderId="15" xfId="0" applyFont="1" applyFill="1" applyBorder="1" applyAlignment="1" applyProtection="1">
      <alignment horizontal="center" vertical="center"/>
    </xf>
    <xf numFmtId="0" fontId="30" fillId="35" borderId="51" xfId="0" applyFont="1" applyFill="1" applyBorder="1" applyAlignment="1" applyProtection="1">
      <alignment horizontal="center" vertical="center"/>
    </xf>
    <xf numFmtId="0" fontId="30" fillId="35" borderId="52" xfId="0" applyFont="1" applyFill="1" applyBorder="1" applyAlignment="1" applyProtection="1">
      <alignment horizontal="center" vertical="center"/>
    </xf>
    <xf numFmtId="0" fontId="30" fillId="35" borderId="16" xfId="0" applyFont="1" applyFill="1" applyBorder="1" applyAlignment="1" applyProtection="1">
      <alignment horizontal="center" vertical="center"/>
    </xf>
    <xf numFmtId="0" fontId="30" fillId="36" borderId="15" xfId="0" applyFont="1" applyFill="1" applyBorder="1" applyAlignment="1" applyProtection="1">
      <alignment horizontal="center" vertical="center"/>
    </xf>
    <xf numFmtId="0" fontId="30" fillId="36" borderId="51" xfId="0" applyFont="1" applyFill="1" applyBorder="1" applyAlignment="1" applyProtection="1">
      <alignment horizontal="center" vertical="center"/>
    </xf>
    <xf numFmtId="0" fontId="30" fillId="36" borderId="52" xfId="0" applyFont="1" applyFill="1" applyBorder="1" applyAlignment="1" applyProtection="1">
      <alignment horizontal="center" vertical="center"/>
    </xf>
    <xf numFmtId="0" fontId="30" fillId="36" borderId="16" xfId="0" applyFont="1" applyFill="1" applyBorder="1" applyAlignment="1" applyProtection="1">
      <alignment horizontal="center" vertical="center"/>
    </xf>
    <xf numFmtId="0" fontId="30" fillId="37" borderId="15" xfId="0" applyFont="1" applyFill="1" applyBorder="1" applyAlignment="1" applyProtection="1">
      <alignment horizontal="center" vertical="center"/>
    </xf>
    <xf numFmtId="0" fontId="30" fillId="37" borderId="51" xfId="0" applyFont="1" applyFill="1" applyBorder="1" applyAlignment="1" applyProtection="1">
      <alignment horizontal="center" vertical="center"/>
    </xf>
    <xf numFmtId="0" fontId="30" fillId="37" borderId="52" xfId="0" applyFont="1" applyFill="1" applyBorder="1" applyAlignment="1" applyProtection="1">
      <alignment horizontal="center" vertical="center"/>
    </xf>
    <xf numFmtId="0" fontId="30" fillId="37" borderId="16" xfId="0" applyFont="1" applyFill="1" applyBorder="1" applyAlignment="1" applyProtection="1">
      <alignment horizontal="center" vertical="center"/>
    </xf>
    <xf numFmtId="0" fontId="30" fillId="38" borderId="15" xfId="0" applyFont="1" applyFill="1" applyBorder="1" applyAlignment="1" applyProtection="1">
      <alignment horizontal="center" vertical="center"/>
    </xf>
    <xf numFmtId="0" fontId="30" fillId="38" borderId="51" xfId="0" applyFont="1" applyFill="1" applyBorder="1" applyAlignment="1" applyProtection="1">
      <alignment horizontal="center" vertical="center"/>
    </xf>
    <xf numFmtId="0" fontId="30" fillId="38" borderId="52" xfId="0" applyFont="1" applyFill="1" applyBorder="1" applyAlignment="1" applyProtection="1">
      <alignment horizontal="center" vertical="center"/>
    </xf>
    <xf numFmtId="0" fontId="30" fillId="38" borderId="16" xfId="0" applyFont="1" applyFill="1" applyBorder="1" applyAlignment="1" applyProtection="1">
      <alignment horizontal="center" vertical="center"/>
    </xf>
    <xf numFmtId="0" fontId="30" fillId="39" borderId="15" xfId="0" applyFont="1" applyFill="1" applyBorder="1" applyAlignment="1" applyProtection="1">
      <alignment horizontal="center" vertical="center"/>
    </xf>
    <xf numFmtId="0" fontId="30" fillId="39" borderId="51" xfId="0" applyFont="1" applyFill="1" applyBorder="1" applyAlignment="1" applyProtection="1">
      <alignment horizontal="center" vertical="center"/>
    </xf>
    <xf numFmtId="0" fontId="30" fillId="39" borderId="52" xfId="0" applyFont="1" applyFill="1" applyBorder="1" applyAlignment="1" applyProtection="1">
      <alignment horizontal="center" vertical="center"/>
    </xf>
    <xf numFmtId="0" fontId="30" fillId="39" borderId="16" xfId="0" applyFont="1" applyFill="1" applyBorder="1" applyAlignment="1" applyProtection="1">
      <alignment horizontal="center" vertical="center"/>
    </xf>
    <xf numFmtId="0" fontId="30" fillId="40" borderId="15" xfId="0" applyFont="1" applyFill="1" applyBorder="1" applyAlignment="1" applyProtection="1">
      <alignment horizontal="center" vertical="center"/>
    </xf>
    <xf numFmtId="0" fontId="30" fillId="40" borderId="51" xfId="0" applyFont="1" applyFill="1" applyBorder="1" applyAlignment="1" applyProtection="1">
      <alignment horizontal="center" vertical="center"/>
    </xf>
    <xf numFmtId="0" fontId="30" fillId="40" borderId="52" xfId="0" applyFont="1" applyFill="1" applyBorder="1" applyAlignment="1" applyProtection="1">
      <alignment horizontal="center" vertical="center"/>
    </xf>
    <xf numFmtId="0" fontId="30" fillId="40" borderId="31" xfId="0" applyFont="1" applyFill="1" applyBorder="1" applyAlignment="1" applyProtection="1">
      <alignment horizontal="center" vertical="center"/>
    </xf>
    <xf numFmtId="0" fontId="30" fillId="40" borderId="16" xfId="0" applyFont="1" applyFill="1" applyBorder="1" applyAlignment="1" applyProtection="1">
      <alignment horizontal="center" vertical="center"/>
    </xf>
    <xf numFmtId="0" fontId="30" fillId="41" borderId="15" xfId="0" applyFont="1" applyFill="1" applyBorder="1" applyAlignment="1" applyProtection="1">
      <alignment horizontal="center" vertical="center"/>
    </xf>
    <xf numFmtId="0" fontId="30" fillId="41" borderId="51" xfId="0" applyFont="1" applyFill="1" applyBorder="1" applyAlignment="1" applyProtection="1">
      <alignment horizontal="center" vertical="center"/>
    </xf>
    <xf numFmtId="0" fontId="30" fillId="41" borderId="52" xfId="0" applyFont="1" applyFill="1" applyBorder="1" applyAlignment="1" applyProtection="1">
      <alignment horizontal="center" vertical="center"/>
    </xf>
    <xf numFmtId="0" fontId="30" fillId="41" borderId="16" xfId="0" applyFont="1" applyFill="1" applyBorder="1" applyAlignment="1" applyProtection="1">
      <alignment horizontal="center" vertical="center"/>
    </xf>
    <xf numFmtId="0" fontId="30" fillId="42" borderId="15" xfId="0" applyFont="1" applyFill="1" applyBorder="1" applyAlignment="1" applyProtection="1">
      <alignment horizontal="center" vertical="center"/>
    </xf>
    <xf numFmtId="0" fontId="30" fillId="42" borderId="51" xfId="0" applyFont="1" applyFill="1" applyBorder="1" applyAlignment="1" applyProtection="1">
      <alignment horizontal="center" vertical="center"/>
    </xf>
    <xf numFmtId="0" fontId="30" fillId="42" borderId="52" xfId="0" applyFont="1" applyFill="1" applyBorder="1" applyAlignment="1" applyProtection="1">
      <alignment horizontal="center" vertical="center"/>
    </xf>
    <xf numFmtId="0" fontId="30" fillId="42" borderId="16" xfId="0" applyFont="1" applyFill="1" applyBorder="1" applyAlignment="1" applyProtection="1">
      <alignment horizontal="center" vertical="center"/>
    </xf>
    <xf numFmtId="0" fontId="30" fillId="43" borderId="15" xfId="0" applyFont="1" applyFill="1" applyBorder="1" applyAlignment="1" applyProtection="1">
      <alignment horizontal="center" vertical="center"/>
    </xf>
    <xf numFmtId="0" fontId="30" fillId="43" borderId="51" xfId="0" applyFont="1" applyFill="1" applyBorder="1" applyAlignment="1" applyProtection="1">
      <alignment horizontal="center" vertical="center"/>
    </xf>
    <xf numFmtId="0" fontId="30" fillId="43" borderId="52" xfId="0" applyFont="1" applyFill="1" applyBorder="1" applyAlignment="1" applyProtection="1">
      <alignment horizontal="center" vertical="center"/>
    </xf>
    <xf numFmtId="0" fontId="30" fillId="43" borderId="16" xfId="0" applyFont="1" applyFill="1" applyBorder="1" applyAlignment="1" applyProtection="1">
      <alignment horizontal="center" vertical="center"/>
    </xf>
    <xf numFmtId="0" fontId="30" fillId="44" borderId="15" xfId="0" applyFont="1" applyFill="1" applyBorder="1" applyAlignment="1" applyProtection="1">
      <alignment horizontal="center" vertical="center"/>
    </xf>
    <xf numFmtId="0" fontId="30" fillId="44" borderId="51" xfId="0" applyFont="1" applyFill="1" applyBorder="1" applyAlignment="1" applyProtection="1">
      <alignment horizontal="center" vertical="center"/>
    </xf>
    <xf numFmtId="0" fontId="30" fillId="44" borderId="52" xfId="0" applyFont="1" applyFill="1" applyBorder="1" applyAlignment="1" applyProtection="1">
      <alignment horizontal="center" vertical="center"/>
    </xf>
    <xf numFmtId="0" fontId="30" fillId="44" borderId="16" xfId="0" applyFont="1" applyFill="1" applyBorder="1" applyAlignment="1" applyProtection="1">
      <alignment horizontal="center" vertical="center"/>
    </xf>
    <xf numFmtId="0" fontId="30" fillId="33" borderId="15" xfId="0" applyFont="1" applyFill="1" applyBorder="1" applyAlignment="1" applyProtection="1">
      <alignment horizontal="center" vertical="center"/>
    </xf>
    <xf numFmtId="0" fontId="30" fillId="33" borderId="51" xfId="0" applyFont="1" applyFill="1" applyBorder="1" applyAlignment="1" applyProtection="1">
      <alignment horizontal="center" vertical="center"/>
    </xf>
    <xf numFmtId="0" fontId="30" fillId="33" borderId="52" xfId="0" applyFont="1" applyFill="1" applyBorder="1" applyAlignment="1" applyProtection="1">
      <alignment horizontal="center" vertical="center"/>
    </xf>
    <xf numFmtId="0" fontId="30" fillId="33" borderId="16" xfId="0" applyFont="1" applyFill="1" applyBorder="1" applyAlignment="1" applyProtection="1">
      <alignment horizontal="center" vertical="center"/>
    </xf>
    <xf numFmtId="0" fontId="30" fillId="0" borderId="53" xfId="0" applyFont="1" applyFill="1" applyBorder="1" applyAlignment="1" applyProtection="1">
      <alignment vertical="center"/>
    </xf>
    <xf numFmtId="0" fontId="30" fillId="0" borderId="54" xfId="0" quotePrefix="1" applyFont="1" applyFill="1" applyBorder="1" applyAlignment="1" applyProtection="1">
      <alignment vertical="center"/>
    </xf>
    <xf numFmtId="0" fontId="30" fillId="0" borderId="55" xfId="44" applyFont="1" applyFill="1" applyBorder="1" applyAlignment="1" applyProtection="1">
      <alignment horizontal="center" vertical="center"/>
    </xf>
    <xf numFmtId="165" fontId="30" fillId="0" borderId="56" xfId="42" applyNumberFormat="1" applyFont="1" applyBorder="1" applyAlignment="1">
      <alignment horizontal="right"/>
    </xf>
    <xf numFmtId="165" fontId="30" fillId="0" borderId="57" xfId="42" applyNumberFormat="1" applyFont="1" applyBorder="1" applyAlignment="1">
      <alignment horizontal="right"/>
    </xf>
    <xf numFmtId="10" fontId="30" fillId="0" borderId="58" xfId="43" applyNumberFormat="1" applyFont="1" applyBorder="1"/>
    <xf numFmtId="165" fontId="30" fillId="0" borderId="10" xfId="42" applyNumberFormat="1" applyFont="1" applyBorder="1" applyAlignment="1">
      <alignment horizontal="right"/>
    </xf>
    <xf numFmtId="165" fontId="30" fillId="0" borderId="59" xfId="42" applyNumberFormat="1" applyFont="1" applyBorder="1" applyAlignment="1">
      <alignment horizontal="right"/>
    </xf>
    <xf numFmtId="165" fontId="30" fillId="45" borderId="56" xfId="42" applyNumberFormat="1" applyFont="1" applyFill="1" applyBorder="1" applyAlignment="1">
      <alignment horizontal="right"/>
    </xf>
    <xf numFmtId="165" fontId="30" fillId="46" borderId="56" xfId="42" applyNumberFormat="1" applyFont="1" applyFill="1" applyBorder="1" applyAlignment="1">
      <alignment horizontal="right"/>
    </xf>
    <xf numFmtId="0" fontId="30" fillId="0" borderId="60" xfId="0" quotePrefix="1" applyFont="1" applyFill="1" applyBorder="1" applyAlignment="1" applyProtection="1">
      <alignment vertical="center"/>
    </xf>
    <xf numFmtId="0" fontId="30" fillId="0" borderId="61" xfId="44" applyFont="1" applyFill="1" applyBorder="1" applyAlignment="1" applyProtection="1">
      <alignment horizontal="center" vertical="center"/>
    </xf>
    <xf numFmtId="165" fontId="30" fillId="0" borderId="62" xfId="42" applyNumberFormat="1" applyFont="1" applyBorder="1" applyAlignment="1">
      <alignment horizontal="right"/>
    </xf>
    <xf numFmtId="165" fontId="30" fillId="0" borderId="63" xfId="42" applyNumberFormat="1" applyFont="1" applyBorder="1" applyAlignment="1">
      <alignment horizontal="right"/>
    </xf>
    <xf numFmtId="10" fontId="30" fillId="0" borderId="64" xfId="43" applyNumberFormat="1" applyFont="1" applyBorder="1"/>
    <xf numFmtId="165" fontId="30" fillId="0" borderId="65" xfId="42" applyNumberFormat="1" applyFont="1" applyBorder="1" applyAlignment="1">
      <alignment horizontal="right"/>
    </xf>
    <xf numFmtId="165" fontId="30" fillId="47" borderId="62" xfId="42" applyNumberFormat="1" applyFont="1" applyFill="1" applyBorder="1" applyAlignment="1">
      <alignment horizontal="right"/>
    </xf>
    <xf numFmtId="165" fontId="30" fillId="47" borderId="63" xfId="42" applyNumberFormat="1" applyFont="1" applyFill="1" applyBorder="1" applyAlignment="1">
      <alignment horizontal="right"/>
    </xf>
    <xf numFmtId="165" fontId="30" fillId="48" borderId="63" xfId="42" applyNumberFormat="1" applyFont="1" applyFill="1" applyBorder="1" applyAlignment="1">
      <alignment horizontal="right"/>
    </xf>
    <xf numFmtId="0" fontId="30" fillId="0" borderId="66" xfId="0" quotePrefix="1" applyFont="1" applyFill="1" applyBorder="1" applyAlignment="1" applyProtection="1">
      <alignment vertical="center"/>
    </xf>
    <xf numFmtId="0" fontId="30" fillId="0" borderId="67" xfId="44" applyFont="1" applyFill="1" applyBorder="1" applyAlignment="1" applyProtection="1">
      <alignment horizontal="center" vertical="center"/>
    </xf>
    <xf numFmtId="165" fontId="30" fillId="0" borderId="68" xfId="42" applyNumberFormat="1" applyFont="1" applyBorder="1" applyAlignment="1">
      <alignment horizontal="right"/>
    </xf>
    <xf numFmtId="165" fontId="30" fillId="0" borderId="69" xfId="42" applyNumberFormat="1" applyFont="1" applyBorder="1" applyAlignment="1">
      <alignment horizontal="right"/>
    </xf>
    <xf numFmtId="10" fontId="30" fillId="0" borderId="70" xfId="43" applyNumberFormat="1" applyFont="1" applyBorder="1"/>
    <xf numFmtId="0" fontId="29" fillId="49" borderId="39" xfId="0" applyFont="1" applyFill="1" applyBorder="1" applyAlignment="1" applyProtection="1">
      <alignment vertical="top"/>
    </xf>
    <xf numFmtId="0" fontId="29" fillId="49" borderId="40" xfId="0" applyFont="1" applyFill="1" applyBorder="1" applyAlignment="1" applyProtection="1">
      <alignment vertical="top"/>
    </xf>
    <xf numFmtId="0" fontId="29" fillId="49" borderId="71" xfId="44" applyFont="1" applyFill="1" applyBorder="1" applyAlignment="1" applyProtection="1">
      <alignment horizontal="center" vertical="top"/>
    </xf>
    <xf numFmtId="165" fontId="29" fillId="49" borderId="41" xfId="42" applyNumberFormat="1" applyFont="1" applyFill="1" applyBorder="1" applyAlignment="1">
      <alignment horizontal="right" vertical="top"/>
    </xf>
    <xf numFmtId="165" fontId="29" fillId="49" borderId="42" xfId="42" applyNumberFormat="1" applyFont="1" applyFill="1" applyBorder="1" applyAlignment="1">
      <alignment horizontal="right" vertical="top"/>
    </xf>
    <xf numFmtId="10" fontId="29" fillId="49" borderId="43" xfId="43" applyNumberFormat="1" applyFont="1" applyFill="1" applyBorder="1" applyAlignment="1">
      <alignment vertical="top"/>
    </xf>
    <xf numFmtId="165" fontId="30" fillId="46" borderId="62" xfId="42" applyNumberFormat="1" applyFont="1" applyFill="1" applyBorder="1" applyAlignment="1">
      <alignment horizontal="right"/>
    </xf>
    <xf numFmtId="165" fontId="30" fillId="45" borderId="62" xfId="42" applyNumberFormat="1" applyFont="1" applyFill="1" applyBorder="1" applyAlignment="1">
      <alignment horizontal="right"/>
    </xf>
    <xf numFmtId="165" fontId="30" fillId="45" borderId="63" xfId="42" applyNumberFormat="1" applyFont="1" applyFill="1" applyBorder="1" applyAlignment="1">
      <alignment horizontal="right"/>
    </xf>
    <xf numFmtId="165" fontId="30" fillId="0" borderId="72" xfId="42" applyNumberFormat="1" applyFont="1" applyBorder="1" applyAlignment="1">
      <alignment horizontal="right"/>
    </xf>
    <xf numFmtId="165" fontId="30" fillId="48" borderId="62" xfId="42" applyNumberFormat="1" applyFont="1" applyFill="1" applyBorder="1" applyAlignment="1">
      <alignment horizontal="right"/>
    </xf>
    <xf numFmtId="165" fontId="30" fillId="43" borderId="63" xfId="42" applyNumberFormat="1" applyFont="1" applyFill="1" applyBorder="1" applyAlignment="1">
      <alignment horizontal="right"/>
    </xf>
    <xf numFmtId="0" fontId="30" fillId="0" borderId="73" xfId="0" applyFont="1" applyFill="1" applyBorder="1" applyAlignment="1" applyProtection="1">
      <alignment vertical="center"/>
    </xf>
    <xf numFmtId="0" fontId="30" fillId="0" borderId="74" xfId="0" quotePrefix="1" applyFont="1" applyFill="1" applyBorder="1" applyAlignment="1" applyProtection="1">
      <alignment vertical="center"/>
    </xf>
    <xf numFmtId="0" fontId="30" fillId="0" borderId="75" xfId="44" applyFont="1" applyFill="1" applyBorder="1" applyAlignment="1" applyProtection="1">
      <alignment horizontal="center" vertical="center"/>
    </xf>
    <xf numFmtId="165" fontId="30" fillId="0" borderId="76" xfId="42" applyNumberFormat="1" applyFont="1" applyBorder="1" applyAlignment="1">
      <alignment horizontal="right"/>
    </xf>
    <xf numFmtId="165" fontId="30" fillId="0" borderId="77" xfId="42" applyNumberFormat="1" applyFont="1" applyBorder="1" applyAlignment="1">
      <alignment horizontal="right"/>
    </xf>
    <xf numFmtId="10" fontId="30" fillId="0" borderId="78" xfId="43" applyNumberFormat="1" applyFont="1" applyBorder="1"/>
    <xf numFmtId="165" fontId="30" fillId="0" borderId="27" xfId="42" applyNumberFormat="1" applyFont="1" applyBorder="1" applyAlignment="1">
      <alignment horizontal="right"/>
    </xf>
    <xf numFmtId="165" fontId="30" fillId="0" borderId="79" xfId="42" applyNumberFormat="1" applyFont="1" applyBorder="1" applyAlignment="1">
      <alignment horizontal="right"/>
    </xf>
    <xf numFmtId="0" fontId="30" fillId="0" borderId="80" xfId="0" applyFont="1" applyFill="1" applyBorder="1" applyAlignment="1" applyProtection="1">
      <alignment horizontal="right" vertical="center"/>
    </xf>
    <xf numFmtId="0" fontId="30" fillId="0" borderId="81" xfId="0" quotePrefix="1" applyFont="1" applyFill="1" applyBorder="1" applyAlignment="1" applyProtection="1">
      <alignment vertical="center"/>
    </xf>
    <xf numFmtId="0" fontId="30" fillId="0" borderId="82" xfId="44" applyFont="1" applyFill="1" applyBorder="1" applyAlignment="1" applyProtection="1">
      <alignment horizontal="center" vertical="center"/>
    </xf>
    <xf numFmtId="165" fontId="30" fillId="0" borderId="83" xfId="42" applyNumberFormat="1" applyFont="1" applyBorder="1" applyAlignment="1">
      <alignment horizontal="right"/>
    </xf>
    <xf numFmtId="165" fontId="30" fillId="0" borderId="84" xfId="42" applyNumberFormat="1" applyFont="1" applyBorder="1" applyAlignment="1">
      <alignment horizontal="right"/>
    </xf>
    <xf numFmtId="10" fontId="30" fillId="0" borderId="85" xfId="43" applyNumberFormat="1" applyFont="1" applyBorder="1"/>
    <xf numFmtId="165" fontId="30" fillId="43" borderId="84" xfId="42" applyNumberFormat="1" applyFont="1" applyFill="1" applyBorder="1" applyAlignment="1">
      <alignment horizontal="right"/>
    </xf>
    <xf numFmtId="165" fontId="30" fillId="0" borderId="84" xfId="42" applyNumberFormat="1" applyFont="1" applyFill="1" applyBorder="1" applyAlignment="1">
      <alignment horizontal="right"/>
    </xf>
    <xf numFmtId="165" fontId="30" fillId="47" borderId="83" xfId="42" applyNumberFormat="1" applyFont="1" applyFill="1" applyBorder="1" applyAlignment="1">
      <alignment horizontal="right"/>
    </xf>
    <xf numFmtId="165" fontId="30" fillId="47" borderId="84" xfId="42" applyNumberFormat="1" applyFont="1" applyFill="1" applyBorder="1" applyAlignment="1">
      <alignment horizontal="right"/>
    </xf>
    <xf numFmtId="165" fontId="30" fillId="45" borderId="84" xfId="42" applyNumberFormat="1" applyFont="1" applyFill="1" applyBorder="1" applyAlignment="1">
      <alignment horizontal="right"/>
    </xf>
    <xf numFmtId="165" fontId="30" fillId="47" borderId="69" xfId="42" applyNumberFormat="1" applyFont="1" applyFill="1" applyBorder="1" applyAlignment="1">
      <alignment horizontal="right"/>
    </xf>
    <xf numFmtId="165" fontId="30" fillId="48" borderId="69" xfId="42" applyNumberFormat="1" applyFont="1" applyFill="1" applyBorder="1" applyAlignment="1">
      <alignment horizontal="right"/>
    </xf>
    <xf numFmtId="165" fontId="30" fillId="46" borderId="69" xfId="42" applyNumberFormat="1" applyFont="1" applyFill="1" applyBorder="1" applyAlignment="1">
      <alignment horizontal="right"/>
    </xf>
    <xf numFmtId="0" fontId="29" fillId="50" borderId="45" xfId="0" applyFont="1" applyFill="1" applyBorder="1" applyAlignment="1" applyProtection="1">
      <alignment vertical="top"/>
    </xf>
    <xf numFmtId="0" fontId="29" fillId="50" borderId="46" xfId="0" applyFont="1" applyFill="1" applyBorder="1" applyAlignment="1" applyProtection="1">
      <alignment vertical="top"/>
    </xf>
    <xf numFmtId="0" fontId="29" fillId="50" borderId="47" xfId="44" applyFont="1" applyFill="1" applyBorder="1" applyAlignment="1" applyProtection="1">
      <alignment horizontal="center" vertical="top"/>
    </xf>
    <xf numFmtId="165" fontId="29" fillId="50" borderId="10" xfId="42" applyNumberFormat="1" applyFont="1" applyFill="1" applyBorder="1" applyAlignment="1">
      <alignment horizontal="right" vertical="top"/>
    </xf>
    <xf numFmtId="165" fontId="29" fillId="50" borderId="59" xfId="42" applyNumberFormat="1" applyFont="1" applyFill="1" applyBorder="1" applyAlignment="1">
      <alignment horizontal="right" vertical="top"/>
    </xf>
    <xf numFmtId="10" fontId="29" fillId="50" borderId="11" xfId="43" applyNumberFormat="1" applyFont="1" applyFill="1" applyBorder="1" applyAlignment="1">
      <alignment vertical="top"/>
    </xf>
    <xf numFmtId="0" fontId="29" fillId="50" borderId="48" xfId="0" applyFont="1" applyFill="1" applyBorder="1" applyAlignment="1" applyProtection="1">
      <alignment vertical="top"/>
    </xf>
    <xf numFmtId="0" fontId="29" fillId="50" borderId="49" xfId="0" applyFont="1" applyFill="1" applyBorder="1" applyAlignment="1" applyProtection="1">
      <alignment vertical="top"/>
    </xf>
    <xf numFmtId="0" fontId="29" fillId="50" borderId="50" xfId="44" applyFont="1" applyFill="1" applyBorder="1" applyAlignment="1" applyProtection="1">
      <alignment horizontal="center" vertical="top"/>
    </xf>
    <xf numFmtId="165" fontId="29" fillId="50" borderId="15" xfId="42" applyNumberFormat="1" applyFont="1" applyFill="1" applyBorder="1" applyAlignment="1">
      <alignment horizontal="right" vertical="top"/>
    </xf>
    <xf numFmtId="165" fontId="29" fillId="50" borderId="51" xfId="42" applyNumberFormat="1" applyFont="1" applyFill="1" applyBorder="1" applyAlignment="1">
      <alignment horizontal="right" vertical="top"/>
    </xf>
    <xf numFmtId="10" fontId="29" fillId="50" borderId="16" xfId="43" applyNumberFormat="1" applyFont="1" applyFill="1" applyBorder="1" applyAlignment="1">
      <alignment vertical="top"/>
    </xf>
    <xf numFmtId="165" fontId="29" fillId="50" borderId="20" xfId="42" applyNumberFormat="1" applyFont="1" applyFill="1" applyBorder="1" applyAlignment="1">
      <alignment horizontal="right" vertical="top"/>
    </xf>
    <xf numFmtId="165" fontId="29" fillId="50" borderId="32" xfId="42" applyNumberFormat="1" applyFont="1" applyFill="1" applyBorder="1" applyAlignment="1">
      <alignment horizontal="right" vertical="top"/>
    </xf>
    <xf numFmtId="0" fontId="31" fillId="0" borderId="12" xfId="0" applyFont="1" applyFill="1" applyBorder="1" applyAlignment="1" applyProtection="1">
      <alignment vertical="center"/>
    </xf>
    <xf numFmtId="49" fontId="31" fillId="0" borderId="86" xfId="0" applyNumberFormat="1" applyFont="1" applyFill="1" applyBorder="1" applyAlignment="1" applyProtection="1">
      <alignment vertical="center"/>
    </xf>
    <xf numFmtId="0" fontId="31" fillId="0" borderId="87" xfId="44" applyFont="1" applyFill="1" applyBorder="1" applyAlignment="1" applyProtection="1">
      <alignment horizontal="center" vertical="center"/>
    </xf>
    <xf numFmtId="165" fontId="31" fillId="0" borderId="88" xfId="42" applyNumberFormat="1" applyFont="1" applyBorder="1" applyAlignment="1">
      <alignment horizontal="right"/>
    </xf>
    <xf numFmtId="165" fontId="31" fillId="0" borderId="89" xfId="42" applyNumberFormat="1" applyFont="1" applyBorder="1" applyAlignment="1">
      <alignment horizontal="right"/>
    </xf>
    <xf numFmtId="10" fontId="31" fillId="0" borderId="90" xfId="43" applyNumberFormat="1" applyFont="1" applyBorder="1"/>
    <xf numFmtId="165" fontId="31" fillId="0" borderId="36" xfId="42" applyNumberFormat="1" applyFont="1" applyBorder="1" applyAlignment="1">
      <alignment horizontal="right"/>
    </xf>
    <xf numFmtId="165" fontId="31" fillId="0" borderId="38" xfId="42" applyNumberFormat="1" applyFont="1" applyBorder="1" applyAlignment="1">
      <alignment horizontal="right"/>
    </xf>
    <xf numFmtId="165" fontId="31" fillId="47" borderId="88" xfId="42" applyNumberFormat="1" applyFont="1" applyFill="1" applyBorder="1" applyAlignment="1">
      <alignment horizontal="right"/>
    </xf>
    <xf numFmtId="165" fontId="31" fillId="47" borderId="89" xfId="42" applyNumberFormat="1" applyFont="1" applyFill="1" applyBorder="1" applyAlignment="1">
      <alignment horizontal="right"/>
    </xf>
    <xf numFmtId="0" fontId="31" fillId="0" borderId="53" xfId="0" applyFont="1" applyFill="1" applyBorder="1" applyAlignment="1" applyProtection="1">
      <alignment vertical="center"/>
    </xf>
    <xf numFmtId="49" fontId="31" fillId="0" borderId="91" xfId="0" applyNumberFormat="1" applyFont="1" applyFill="1" applyBorder="1" applyAlignment="1" applyProtection="1">
      <alignment vertical="center"/>
    </xf>
    <xf numFmtId="0" fontId="31" fillId="0" borderId="92" xfId="44" applyFont="1" applyFill="1" applyBorder="1" applyAlignment="1" applyProtection="1">
      <alignment horizontal="center" vertical="center"/>
    </xf>
    <xf numFmtId="165" fontId="31" fillId="0" borderId="93" xfId="42" applyNumberFormat="1" applyFont="1" applyBorder="1" applyAlignment="1">
      <alignment horizontal="right"/>
    </xf>
    <xf numFmtId="165" fontId="31" fillId="0" borderId="94" xfId="42" applyNumberFormat="1" applyFont="1" applyBorder="1" applyAlignment="1">
      <alignment horizontal="right"/>
    </xf>
    <xf numFmtId="10" fontId="31" fillId="0" borderId="95" xfId="43" applyNumberFormat="1" applyFont="1" applyBorder="1"/>
    <xf numFmtId="165" fontId="31" fillId="0" borderId="83" xfId="42" applyNumberFormat="1" applyFont="1" applyBorder="1" applyAlignment="1">
      <alignment horizontal="right"/>
    </xf>
    <xf numFmtId="165" fontId="31" fillId="0" borderId="84" xfId="42" applyNumberFormat="1" applyFont="1" applyBorder="1" applyAlignment="1">
      <alignment horizontal="right"/>
    </xf>
    <xf numFmtId="165" fontId="31" fillId="48" borderId="94" xfId="42" applyNumberFormat="1" applyFont="1" applyFill="1" applyBorder="1" applyAlignment="1">
      <alignment horizontal="right"/>
    </xf>
    <xf numFmtId="49" fontId="30" fillId="0" borderId="60" xfId="0" applyNumberFormat="1" applyFont="1" applyFill="1" applyBorder="1" applyAlignment="1" applyProtection="1">
      <alignment vertical="center"/>
    </xf>
    <xf numFmtId="0" fontId="30" fillId="0" borderId="96" xfId="0" applyFont="1" applyFill="1" applyBorder="1" applyAlignment="1" applyProtection="1">
      <alignment vertical="center"/>
    </xf>
    <xf numFmtId="165" fontId="30" fillId="47" borderId="77" xfId="42" applyNumberFormat="1" applyFont="1" applyFill="1" applyBorder="1" applyAlignment="1">
      <alignment horizontal="right"/>
    </xf>
    <xf numFmtId="0" fontId="31" fillId="0" borderId="97" xfId="0" applyFont="1" applyFill="1" applyBorder="1" applyAlignment="1" applyProtection="1">
      <alignment vertical="center"/>
    </xf>
    <xf numFmtId="0" fontId="31" fillId="0" borderId="81" xfId="0" quotePrefix="1" applyFont="1" applyFill="1" applyBorder="1" applyAlignment="1" applyProtection="1">
      <alignment vertical="center"/>
    </xf>
    <xf numFmtId="0" fontId="31" fillId="0" borderId="82" xfId="44" applyFont="1" applyFill="1" applyBorder="1" applyAlignment="1" applyProtection="1">
      <alignment horizontal="center" vertical="center"/>
    </xf>
    <xf numFmtId="10" fontId="31" fillId="0" borderId="85" xfId="43" applyNumberFormat="1" applyFont="1" applyBorder="1"/>
    <xf numFmtId="165" fontId="30" fillId="0" borderId="63" xfId="42" applyNumberFormat="1" applyFont="1" applyFill="1" applyBorder="1" applyAlignment="1">
      <alignment horizontal="right"/>
    </xf>
    <xf numFmtId="165" fontId="30" fillId="0" borderId="98" xfId="42" applyNumberFormat="1" applyFont="1" applyBorder="1" applyAlignment="1">
      <alignment horizontal="right"/>
    </xf>
    <xf numFmtId="165" fontId="30" fillId="0" borderId="99" xfId="42" applyNumberFormat="1" applyFont="1" applyBorder="1" applyAlignment="1">
      <alignment horizontal="right"/>
    </xf>
    <xf numFmtId="0" fontId="30" fillId="0" borderId="100" xfId="0" applyFont="1" applyFill="1" applyBorder="1" applyAlignment="1" applyProtection="1">
      <alignment vertical="center"/>
    </xf>
    <xf numFmtId="0" fontId="30" fillId="0" borderId="101" xfId="0" quotePrefix="1" applyFont="1" applyFill="1" applyBorder="1" applyAlignment="1" applyProtection="1">
      <alignment vertical="center"/>
    </xf>
    <xf numFmtId="0" fontId="30" fillId="0" borderId="102" xfId="44" applyFont="1" applyFill="1" applyBorder="1" applyAlignment="1" applyProtection="1">
      <alignment horizontal="center" vertical="center"/>
    </xf>
    <xf numFmtId="165" fontId="30" fillId="0" borderId="36" xfId="42" applyNumberFormat="1" applyFont="1" applyBorder="1" applyAlignment="1">
      <alignment horizontal="right"/>
    </xf>
    <xf numFmtId="165" fontId="30" fillId="0" borderId="38" xfId="42" applyNumberFormat="1" applyFont="1" applyBorder="1" applyAlignment="1">
      <alignment horizontal="right"/>
    </xf>
    <xf numFmtId="10" fontId="30" fillId="0" borderId="37" xfId="43" applyNumberFormat="1" applyFont="1" applyBorder="1"/>
    <xf numFmtId="165" fontId="30" fillId="47" borderId="36" xfId="42" applyNumberFormat="1" applyFont="1" applyFill="1" applyBorder="1" applyAlignment="1">
      <alignment horizontal="right"/>
    </xf>
    <xf numFmtId="165" fontId="30" fillId="47" borderId="38" xfId="42" applyNumberFormat="1" applyFont="1" applyFill="1" applyBorder="1" applyAlignment="1">
      <alignment horizontal="right"/>
    </xf>
    <xf numFmtId="10" fontId="30" fillId="0" borderId="103" xfId="43" applyNumberFormat="1" applyFont="1" applyBorder="1"/>
    <xf numFmtId="0" fontId="30" fillId="0" borderId="96" xfId="0" applyFont="1" applyFill="1" applyBorder="1" applyAlignment="1" applyProtection="1">
      <alignment horizontal="right" vertical="center"/>
    </xf>
    <xf numFmtId="0" fontId="30" fillId="0" borderId="104" xfId="0" quotePrefix="1" applyFont="1" applyFill="1" applyBorder="1" applyAlignment="1" applyProtection="1">
      <alignment vertical="center"/>
    </xf>
    <xf numFmtId="165" fontId="30" fillId="48" borderId="38" xfId="42" applyNumberFormat="1" applyFont="1" applyFill="1" applyBorder="1" applyAlignment="1">
      <alignment horizontal="right"/>
    </xf>
    <xf numFmtId="0" fontId="30" fillId="0" borderId="105" xfId="44" applyFont="1" applyFill="1" applyBorder="1" applyAlignment="1" applyProtection="1">
      <alignment horizontal="center" vertical="center"/>
    </xf>
    <xf numFmtId="165" fontId="30" fillId="0" borderId="93" xfId="42" applyNumberFormat="1" applyFont="1" applyBorder="1" applyAlignment="1">
      <alignment horizontal="right"/>
    </xf>
    <xf numFmtId="165" fontId="30" fillId="0" borderId="94" xfId="42" applyNumberFormat="1" applyFont="1" applyBorder="1" applyAlignment="1">
      <alignment horizontal="right"/>
    </xf>
    <xf numFmtId="165" fontId="30" fillId="0" borderId="106" xfId="42" applyNumberFormat="1" applyFont="1" applyBorder="1" applyAlignment="1">
      <alignment horizontal="right"/>
    </xf>
    <xf numFmtId="165" fontId="30" fillId="0" borderId="107" xfId="42" applyNumberFormat="1" applyFont="1" applyBorder="1" applyAlignment="1">
      <alignment horizontal="right"/>
    </xf>
    <xf numFmtId="165" fontId="30" fillId="0" borderId="62" xfId="42" applyNumberFormat="1" applyFont="1" applyFill="1" applyBorder="1" applyAlignment="1">
      <alignment horizontal="right"/>
    </xf>
    <xf numFmtId="165" fontId="30" fillId="0" borderId="108" xfId="42" applyNumberFormat="1" applyFont="1" applyBorder="1" applyAlignment="1">
      <alignment horizontal="right"/>
    </xf>
    <xf numFmtId="165" fontId="30" fillId="0" borderId="109" xfId="42" applyNumberFormat="1" applyFont="1" applyBorder="1" applyAlignment="1">
      <alignment horizontal="right"/>
    </xf>
    <xf numFmtId="165" fontId="30" fillId="0" borderId="110" xfId="42" applyNumberFormat="1" applyFont="1" applyBorder="1" applyAlignment="1">
      <alignment horizontal="right"/>
    </xf>
    <xf numFmtId="165" fontId="30" fillId="0" borderId="111" xfId="42" applyNumberFormat="1" applyFont="1" applyBorder="1" applyAlignment="1">
      <alignment horizontal="right"/>
    </xf>
    <xf numFmtId="0" fontId="30" fillId="0" borderId="100" xfId="0" applyFont="1" applyFill="1" applyBorder="1" applyAlignment="1" applyProtection="1">
      <alignment horizontal="right" vertical="center"/>
    </xf>
    <xf numFmtId="0" fontId="31" fillId="0" borderId="60" xfId="0" quotePrefix="1" applyFont="1" applyFill="1" applyBorder="1" applyAlignment="1" applyProtection="1">
      <alignment vertical="center"/>
    </xf>
    <xf numFmtId="165" fontId="30" fillId="0" borderId="112" xfId="42" applyNumberFormat="1" applyFont="1" applyBorder="1" applyAlignment="1">
      <alignment horizontal="right"/>
    </xf>
    <xf numFmtId="0" fontId="30" fillId="0" borderId="97" xfId="0" applyFont="1" applyFill="1" applyBorder="1" applyAlignment="1" applyProtection="1">
      <alignment vertical="center"/>
    </xf>
    <xf numFmtId="165" fontId="30" fillId="0" borderId="113" xfId="42" applyNumberFormat="1" applyFont="1" applyBorder="1" applyAlignment="1">
      <alignment horizontal="right"/>
    </xf>
    <xf numFmtId="0" fontId="31" fillId="0" borderId="61" xfId="44" applyFont="1" applyFill="1" applyBorder="1" applyAlignment="1" applyProtection="1">
      <alignment horizontal="center" vertical="center"/>
    </xf>
    <xf numFmtId="165" fontId="31" fillId="0" borderId="62" xfId="42" applyNumberFormat="1" applyFont="1" applyBorder="1" applyAlignment="1">
      <alignment horizontal="right"/>
    </xf>
    <xf numFmtId="165" fontId="31" fillId="0" borderId="63" xfId="42" applyNumberFormat="1" applyFont="1" applyBorder="1" applyAlignment="1">
      <alignment horizontal="right"/>
    </xf>
    <xf numFmtId="10" fontId="31" fillId="0" borderId="64" xfId="43" applyNumberFormat="1" applyFont="1" applyBorder="1"/>
    <xf numFmtId="165" fontId="31" fillId="43" borderId="83" xfId="42" applyNumberFormat="1" applyFont="1" applyFill="1" applyBorder="1" applyAlignment="1">
      <alignment horizontal="right"/>
    </xf>
    <xf numFmtId="165" fontId="31" fillId="0" borderId="106" xfId="42" applyNumberFormat="1" applyFont="1" applyBorder="1" applyAlignment="1">
      <alignment horizontal="right"/>
    </xf>
    <xf numFmtId="165" fontId="31" fillId="0" borderId="107" xfId="42" applyNumberFormat="1" applyFont="1" applyBorder="1" applyAlignment="1">
      <alignment horizontal="right"/>
    </xf>
    <xf numFmtId="165" fontId="31" fillId="47" borderId="83" xfId="42" applyNumberFormat="1" applyFont="1" applyFill="1" applyBorder="1" applyAlignment="1">
      <alignment horizontal="right"/>
    </xf>
    <xf numFmtId="165" fontId="31" fillId="47" borderId="84" xfId="42" applyNumberFormat="1" applyFont="1" applyFill="1" applyBorder="1" applyAlignment="1">
      <alignment horizontal="right"/>
    </xf>
    <xf numFmtId="165" fontId="31" fillId="46" borderId="83" xfId="42" applyNumberFormat="1" applyFont="1" applyFill="1" applyBorder="1" applyAlignment="1">
      <alignment horizontal="right"/>
    </xf>
    <xf numFmtId="165" fontId="31" fillId="46" borderId="84" xfId="42" applyNumberFormat="1" applyFont="1" applyFill="1" applyBorder="1" applyAlignment="1">
      <alignment horizontal="right"/>
    </xf>
    <xf numFmtId="165" fontId="31" fillId="0" borderId="108" xfId="42" applyNumberFormat="1" applyFont="1" applyBorder="1" applyAlignment="1">
      <alignment horizontal="right"/>
    </xf>
    <xf numFmtId="165" fontId="31" fillId="0" borderId="109" xfId="42" applyNumberFormat="1" applyFont="1" applyBorder="1" applyAlignment="1">
      <alignment horizontal="right"/>
    </xf>
    <xf numFmtId="0" fontId="31" fillId="0" borderId="96" xfId="0" applyFont="1" applyFill="1" applyBorder="1" applyAlignment="1" applyProtection="1">
      <alignment vertical="center"/>
    </xf>
    <xf numFmtId="0" fontId="31" fillId="0" borderId="74" xfId="0" quotePrefix="1" applyFont="1" applyFill="1" applyBorder="1" applyAlignment="1" applyProtection="1">
      <alignment vertical="center"/>
    </xf>
    <xf numFmtId="0" fontId="31" fillId="0" borderId="75" xfId="44" applyFont="1" applyFill="1" applyBorder="1" applyAlignment="1" applyProtection="1">
      <alignment horizontal="center" vertical="center"/>
    </xf>
    <xf numFmtId="165" fontId="31" fillId="0" borderId="76" xfId="42" applyNumberFormat="1" applyFont="1" applyBorder="1" applyAlignment="1">
      <alignment horizontal="right"/>
    </xf>
    <xf numFmtId="165" fontId="31" fillId="0" borderId="77" xfId="42" applyNumberFormat="1" applyFont="1" applyBorder="1" applyAlignment="1">
      <alignment horizontal="right"/>
    </xf>
    <xf numFmtId="10" fontId="31" fillId="0" borderId="78" xfId="43" applyNumberFormat="1" applyFont="1" applyBorder="1"/>
    <xf numFmtId="165" fontId="31" fillId="0" borderId="110" xfId="42" applyNumberFormat="1" applyFont="1" applyBorder="1" applyAlignment="1">
      <alignment horizontal="right"/>
    </xf>
    <xf numFmtId="165" fontId="31" fillId="0" borderId="111" xfId="42" applyNumberFormat="1" applyFont="1" applyBorder="1" applyAlignment="1">
      <alignment horizontal="right"/>
    </xf>
    <xf numFmtId="165" fontId="30" fillId="0" borderId="114" xfId="42" applyNumberFormat="1" applyFont="1" applyBorder="1" applyAlignment="1">
      <alignment horizontal="right"/>
    </xf>
    <xf numFmtId="165" fontId="30" fillId="48" borderId="84" xfId="42" applyNumberFormat="1" applyFont="1" applyFill="1" applyBorder="1" applyAlignment="1">
      <alignment horizontal="right"/>
    </xf>
    <xf numFmtId="165" fontId="30" fillId="46" borderId="83" xfId="42" applyNumberFormat="1" applyFont="1" applyFill="1" applyBorder="1" applyAlignment="1">
      <alignment horizontal="right"/>
    </xf>
    <xf numFmtId="0" fontId="30" fillId="0" borderId="97" xfId="0" applyFont="1" applyFill="1" applyBorder="1" applyAlignment="1" applyProtection="1">
      <alignment horizontal="right" vertical="center"/>
    </xf>
    <xf numFmtId="0" fontId="30" fillId="0" borderId="48" xfId="0" applyFont="1" applyFill="1" applyBorder="1" applyAlignment="1" applyProtection="1">
      <alignment vertical="center"/>
    </xf>
    <xf numFmtId="0" fontId="29" fillId="51" borderId="45" xfId="0" applyFont="1" applyFill="1" applyBorder="1" applyAlignment="1" applyProtection="1">
      <alignment vertical="top"/>
    </xf>
    <xf numFmtId="0" fontId="29" fillId="51" borderId="46" xfId="0" applyFont="1" applyFill="1" applyBorder="1" applyAlignment="1" applyProtection="1">
      <alignment vertical="top"/>
    </xf>
    <xf numFmtId="0" fontId="29" fillId="51" borderId="47" xfId="44" applyFont="1" applyFill="1" applyBorder="1" applyAlignment="1" applyProtection="1">
      <alignment horizontal="center" vertical="top"/>
    </xf>
    <xf numFmtId="165" fontId="29" fillId="51" borderId="10" xfId="42" applyNumberFormat="1" applyFont="1" applyFill="1" applyBorder="1" applyAlignment="1">
      <alignment horizontal="right" vertical="top"/>
    </xf>
    <xf numFmtId="165" fontId="29" fillId="51" borderId="59" xfId="42" applyNumberFormat="1" applyFont="1" applyFill="1" applyBorder="1" applyAlignment="1">
      <alignment horizontal="right" vertical="top"/>
    </xf>
    <xf numFmtId="10" fontId="29" fillId="51" borderId="11" xfId="43" applyNumberFormat="1" applyFont="1" applyFill="1" applyBorder="1" applyAlignment="1">
      <alignment vertical="top"/>
    </xf>
    <xf numFmtId="0" fontId="29" fillId="51" borderId="48" xfId="0" applyFont="1" applyFill="1" applyBorder="1" applyAlignment="1" applyProtection="1">
      <alignment vertical="top"/>
    </xf>
    <xf numFmtId="0" fontId="29" fillId="51" borderId="49" xfId="0" applyFont="1" applyFill="1" applyBorder="1" applyAlignment="1" applyProtection="1">
      <alignment vertical="top"/>
    </xf>
    <xf numFmtId="0" fontId="29" fillId="51" borderId="50" xfId="44" applyFont="1" applyFill="1" applyBorder="1" applyAlignment="1" applyProtection="1">
      <alignment horizontal="center" vertical="top"/>
    </xf>
    <xf numFmtId="165" fontId="29" fillId="51" borderId="15" xfId="42" applyNumberFormat="1" applyFont="1" applyFill="1" applyBorder="1" applyAlignment="1">
      <alignment horizontal="right" vertical="top"/>
    </xf>
    <xf numFmtId="165" fontId="29" fillId="51" borderId="51" xfId="42" applyNumberFormat="1" applyFont="1" applyFill="1" applyBorder="1" applyAlignment="1">
      <alignment horizontal="right" vertical="top"/>
    </xf>
    <xf numFmtId="10" fontId="29" fillId="51" borderId="16" xfId="43" applyNumberFormat="1" applyFont="1" applyFill="1" applyBorder="1" applyAlignment="1">
      <alignment vertical="top"/>
    </xf>
    <xf numFmtId="165" fontId="30" fillId="43" borderId="57" xfId="42" applyNumberFormat="1" applyFont="1" applyFill="1" applyBorder="1" applyAlignment="1">
      <alignment horizontal="right"/>
    </xf>
    <xf numFmtId="165" fontId="30" fillId="47" borderId="57" xfId="42" applyNumberFormat="1" applyFont="1" applyFill="1" applyBorder="1" applyAlignment="1">
      <alignment horizontal="right"/>
    </xf>
    <xf numFmtId="165" fontId="30" fillId="48" borderId="57" xfId="42" applyNumberFormat="1" applyFont="1" applyFill="1" applyBorder="1" applyAlignment="1">
      <alignment horizontal="right"/>
    </xf>
    <xf numFmtId="165" fontId="30" fillId="0" borderId="57" xfId="42" applyNumberFormat="1" applyFont="1" applyFill="1" applyBorder="1" applyAlignment="1">
      <alignment horizontal="right"/>
    </xf>
    <xf numFmtId="0" fontId="29" fillId="52" borderId="39" xfId="0" applyFont="1" applyFill="1" applyBorder="1" applyAlignment="1" applyProtection="1">
      <alignment vertical="top"/>
    </xf>
    <xf numFmtId="0" fontId="29" fillId="52" borderId="40" xfId="0" applyFont="1" applyFill="1" applyBorder="1" applyAlignment="1" applyProtection="1">
      <alignment vertical="top"/>
    </xf>
    <xf numFmtId="0" fontId="32" fillId="52" borderId="71" xfId="44" applyFont="1" applyFill="1" applyBorder="1" applyAlignment="1" applyProtection="1">
      <alignment horizontal="center" vertical="top"/>
    </xf>
    <xf numFmtId="165" fontId="29" fillId="52" borderId="41" xfId="42" applyNumberFormat="1" applyFont="1" applyFill="1" applyBorder="1" applyAlignment="1">
      <alignment horizontal="right" vertical="top"/>
    </xf>
    <xf numFmtId="165" fontId="29" fillId="52" borderId="42" xfId="42" applyNumberFormat="1" applyFont="1" applyFill="1" applyBorder="1" applyAlignment="1">
      <alignment horizontal="right" vertical="top"/>
    </xf>
    <xf numFmtId="10" fontId="29" fillId="52" borderId="43" xfId="43" applyNumberFormat="1" applyFont="1" applyFill="1" applyBorder="1" applyAlignment="1">
      <alignment vertical="top"/>
    </xf>
    <xf numFmtId="165" fontId="30" fillId="45" borderId="57" xfId="42" applyNumberFormat="1" applyFont="1" applyFill="1" applyBorder="1" applyAlignment="1">
      <alignment horizontal="right"/>
    </xf>
    <xf numFmtId="0" fontId="29" fillId="41" borderId="39" xfId="0" applyFont="1" applyFill="1" applyBorder="1" applyAlignment="1" applyProtection="1">
      <alignment vertical="center"/>
    </xf>
    <xf numFmtId="0" fontId="29" fillId="41" borderId="40" xfId="0" applyFont="1" applyFill="1" applyBorder="1" applyAlignment="1" applyProtection="1">
      <alignment vertical="center"/>
    </xf>
    <xf numFmtId="0" fontId="32" fillId="41" borderId="71" xfId="44" applyFont="1" applyFill="1" applyBorder="1" applyAlignment="1" applyProtection="1">
      <alignment horizontal="center" vertical="center"/>
    </xf>
    <xf numFmtId="165" fontId="29" fillId="41" borderId="41" xfId="42" applyNumberFormat="1" applyFont="1" applyFill="1" applyBorder="1" applyAlignment="1">
      <alignment horizontal="right" vertical="center"/>
    </xf>
    <xf numFmtId="165" fontId="29" fillId="41" borderId="42" xfId="42" applyNumberFormat="1" applyFont="1" applyFill="1" applyBorder="1" applyAlignment="1">
      <alignment horizontal="right" vertical="center"/>
    </xf>
    <xf numFmtId="10" fontId="29" fillId="41" borderId="43" xfId="43" applyNumberFormat="1" applyFont="1" applyFill="1" applyBorder="1" applyAlignment="1">
      <alignment vertical="center"/>
    </xf>
    <xf numFmtId="0" fontId="29" fillId="0" borderId="12" xfId="0" applyFont="1" applyFill="1" applyBorder="1" applyAlignment="1" applyProtection="1">
      <alignment vertical="center"/>
    </xf>
    <xf numFmtId="0" fontId="29" fillId="0" borderId="14" xfId="0" applyFont="1" applyBorder="1"/>
    <xf numFmtId="165" fontId="29" fillId="0" borderId="88" xfId="42" applyNumberFormat="1" applyFont="1" applyBorder="1" applyAlignment="1">
      <alignment horizontal="right"/>
    </xf>
    <xf numFmtId="165" fontId="29" fillId="0" borderId="89" xfId="42" applyNumberFormat="1" applyFont="1" applyBorder="1" applyAlignment="1">
      <alignment horizontal="right"/>
    </xf>
    <xf numFmtId="10" fontId="29" fillId="0" borderId="90" xfId="43" applyNumberFormat="1" applyFont="1" applyBorder="1"/>
    <xf numFmtId="0" fontId="29" fillId="0" borderId="100" xfId="0" applyFont="1" applyFill="1" applyBorder="1" applyAlignment="1" applyProtection="1">
      <alignment vertical="center"/>
    </xf>
    <xf numFmtId="0" fontId="29" fillId="0" borderId="103" xfId="0" applyFont="1" applyBorder="1"/>
    <xf numFmtId="165" fontId="29" fillId="0" borderId="36" xfId="42" applyNumberFormat="1" applyFont="1" applyBorder="1" applyAlignment="1">
      <alignment horizontal="right"/>
    </xf>
    <xf numFmtId="165" fontId="29" fillId="0" borderId="38" xfId="42" applyNumberFormat="1" applyFont="1" applyBorder="1" applyAlignment="1">
      <alignment horizontal="right"/>
    </xf>
    <xf numFmtId="10" fontId="29" fillId="0" borderId="37" xfId="43" applyNumberFormat="1" applyFont="1" applyBorder="1"/>
    <xf numFmtId="0" fontId="30" fillId="0" borderId="100" xfId="0" applyFont="1" applyFill="1" applyBorder="1" applyAlignment="1" applyProtection="1">
      <alignment horizontal="left" vertical="center" indent="1"/>
    </xf>
    <xf numFmtId="0" fontId="30" fillId="0" borderId="103" xfId="0" applyFont="1" applyBorder="1"/>
    <xf numFmtId="165" fontId="30" fillId="46" borderId="36" xfId="42" applyNumberFormat="1" applyFont="1" applyFill="1" applyBorder="1" applyAlignment="1">
      <alignment horizontal="right"/>
    </xf>
    <xf numFmtId="165" fontId="30" fillId="46" borderId="38" xfId="42" applyNumberFormat="1" applyFont="1" applyFill="1" applyBorder="1" applyAlignment="1">
      <alignment horizontal="right"/>
    </xf>
    <xf numFmtId="165" fontId="30" fillId="0" borderId="36" xfId="42" applyNumberFormat="1" applyFont="1" applyFill="1" applyBorder="1" applyAlignment="1">
      <alignment horizontal="right"/>
    </xf>
    <xf numFmtId="165" fontId="30" fillId="0" borderId="38" xfId="42" applyNumberFormat="1" applyFont="1" applyFill="1" applyBorder="1" applyAlignment="1">
      <alignment horizontal="right"/>
    </xf>
    <xf numFmtId="0" fontId="29" fillId="0" borderId="97" xfId="0" applyFont="1" applyFill="1" applyBorder="1" applyAlignment="1" applyProtection="1">
      <alignment vertical="center"/>
    </xf>
    <xf numFmtId="0" fontId="29" fillId="0" borderId="115" xfId="0" applyFont="1" applyBorder="1"/>
    <xf numFmtId="165" fontId="29" fillId="0" borderId="116" xfId="42" applyNumberFormat="1" applyFont="1" applyBorder="1" applyAlignment="1">
      <alignment horizontal="right"/>
    </xf>
    <xf numFmtId="165" fontId="29" fillId="0" borderId="114" xfId="42" applyNumberFormat="1" applyFont="1" applyBorder="1" applyAlignment="1">
      <alignment horizontal="right"/>
    </xf>
    <xf numFmtId="0" fontId="29" fillId="0" borderId="117" xfId="0" applyFont="1" applyFill="1" applyBorder="1" applyAlignment="1" applyProtection="1">
      <alignment horizontal="left" vertical="center"/>
    </xf>
    <xf numFmtId="0" fontId="30" fillId="0" borderId="118" xfId="0" applyFont="1" applyBorder="1"/>
    <xf numFmtId="165" fontId="29" fillId="0" borderId="17" xfId="42" applyNumberFormat="1" applyFont="1" applyBorder="1" applyAlignment="1">
      <alignment horizontal="right"/>
    </xf>
    <xf numFmtId="165" fontId="29" fillId="46" borderId="18" xfId="42" applyNumberFormat="1" applyFont="1" applyFill="1" applyBorder="1" applyAlignment="1">
      <alignment horizontal="right"/>
    </xf>
    <xf numFmtId="165" fontId="29" fillId="0" borderId="18" xfId="42" applyNumberFormat="1" applyFont="1" applyBorder="1" applyAlignment="1">
      <alignment horizontal="right"/>
    </xf>
    <xf numFmtId="10" fontId="29" fillId="0" borderId="19" xfId="43" applyNumberFormat="1" applyFont="1" applyBorder="1"/>
    <xf numFmtId="0" fontId="29" fillId="53" borderId="39" xfId="0" applyFont="1" applyFill="1" applyBorder="1" applyAlignment="1">
      <alignment horizontal="left" vertical="center"/>
    </xf>
    <xf numFmtId="0" fontId="29" fillId="53" borderId="44" xfId="0" applyFont="1" applyFill="1" applyBorder="1" applyAlignment="1" applyProtection="1">
      <alignment horizontal="left"/>
    </xf>
    <xf numFmtId="0" fontId="29" fillId="53" borderId="40" xfId="0" applyFont="1" applyFill="1" applyBorder="1" applyAlignment="1"/>
    <xf numFmtId="165" fontId="29" fillId="53" borderId="41" xfId="42" applyNumberFormat="1" applyFont="1" applyFill="1" applyBorder="1" applyAlignment="1">
      <alignment horizontal="right"/>
    </xf>
    <xf numFmtId="165" fontId="29" fillId="53" borderId="42" xfId="42" applyNumberFormat="1" applyFont="1" applyFill="1" applyBorder="1" applyAlignment="1">
      <alignment horizontal="right"/>
    </xf>
    <xf numFmtId="10" fontId="29" fillId="53" borderId="43" xfId="43" applyNumberFormat="1" applyFont="1" applyFill="1" applyBorder="1" applyAlignment="1"/>
    <xf numFmtId="0" fontId="29" fillId="53" borderId="44" xfId="0" applyFont="1" applyFill="1" applyBorder="1" applyAlignment="1" applyProtection="1">
      <alignment horizontal="center"/>
    </xf>
    <xf numFmtId="0" fontId="33" fillId="0" borderId="0" xfId="0" applyFont="1"/>
    <xf numFmtId="0" fontId="30" fillId="0" borderId="119" xfId="0" applyFont="1" applyBorder="1"/>
    <xf numFmtId="165" fontId="30" fillId="0" borderId="56" xfId="0" applyNumberFormat="1" applyFont="1" applyBorder="1"/>
    <xf numFmtId="165" fontId="30" fillId="0" borderId="57" xfId="0" applyNumberFormat="1" applyFont="1" applyBorder="1"/>
    <xf numFmtId="165" fontId="30" fillId="0" borderId="62" xfId="0" applyNumberFormat="1" applyFont="1" applyBorder="1"/>
    <xf numFmtId="165" fontId="30" fillId="0" borderId="63" xfId="0" applyNumberFormat="1" applyFont="1" applyBorder="1"/>
    <xf numFmtId="166" fontId="30" fillId="0" borderId="58" xfId="43" applyNumberFormat="1" applyFont="1" applyBorder="1"/>
    <xf numFmtId="0" fontId="30" fillId="0" borderId="120" xfId="0" applyFont="1" applyBorder="1"/>
    <xf numFmtId="166" fontId="30" fillId="0" borderId="64" xfId="43" applyNumberFormat="1" applyFont="1" applyBorder="1"/>
    <xf numFmtId="165" fontId="30" fillId="47" borderId="63" xfId="0" applyNumberFormat="1" applyFont="1" applyFill="1" applyBorder="1"/>
    <xf numFmtId="165" fontId="30" fillId="0" borderId="63" xfId="0" applyNumberFormat="1" applyFont="1" applyFill="1" applyBorder="1"/>
    <xf numFmtId="0" fontId="30" fillId="0" borderId="121" xfId="0" applyFont="1" applyBorder="1"/>
    <xf numFmtId="165" fontId="30" fillId="0" borderId="76" xfId="0" applyNumberFormat="1" applyFont="1" applyBorder="1"/>
    <xf numFmtId="165" fontId="30" fillId="0" borderId="77" xfId="0" applyNumberFormat="1" applyFont="1" applyBorder="1"/>
    <xf numFmtId="166" fontId="30" fillId="0" borderId="78" xfId="43" applyNumberFormat="1" applyFont="1" applyBorder="1"/>
    <xf numFmtId="0" fontId="30" fillId="47" borderId="37" xfId="0" applyFont="1" applyFill="1" applyBorder="1" applyAlignment="1">
      <alignment horizontal="center"/>
    </xf>
    <xf numFmtId="165" fontId="30" fillId="47" borderId="36" xfId="0" applyNumberFormat="1" applyFont="1" applyFill="1" applyBorder="1"/>
    <xf numFmtId="165" fontId="30" fillId="47" borderId="38" xfId="0" applyNumberFormat="1" applyFont="1" applyFill="1" applyBorder="1"/>
    <xf numFmtId="10" fontId="30" fillId="47" borderId="37" xfId="43" applyNumberFormat="1" applyFont="1" applyFill="1" applyBorder="1"/>
    <xf numFmtId="166" fontId="30" fillId="47" borderId="37" xfId="43" applyNumberFormat="1" applyFont="1" applyFill="1" applyBorder="1"/>
    <xf numFmtId="0" fontId="30" fillId="0" borderId="122" xfId="0" applyFont="1" applyBorder="1"/>
    <xf numFmtId="165" fontId="30" fillId="0" borderId="83" xfId="0" applyNumberFormat="1" applyFont="1" applyBorder="1"/>
    <xf numFmtId="165" fontId="30" fillId="0" borderId="84" xfId="0" applyNumberFormat="1" applyFont="1" applyBorder="1"/>
    <xf numFmtId="166" fontId="30" fillId="0" borderId="85" xfId="43" applyNumberFormat="1" applyFont="1" applyBorder="1"/>
    <xf numFmtId="165" fontId="30" fillId="47" borderId="62" xfId="0" applyNumberFormat="1" applyFont="1" applyFill="1" applyBorder="1"/>
    <xf numFmtId="165" fontId="30" fillId="46" borderId="62" xfId="0" applyNumberFormat="1" applyFont="1" applyFill="1" applyBorder="1"/>
    <xf numFmtId="0" fontId="30" fillId="0" borderId="85" xfId="0" applyFont="1" applyBorder="1"/>
    <xf numFmtId="0" fontId="30" fillId="0" borderId="64" xfId="0" applyFont="1" applyBorder="1"/>
    <xf numFmtId="165" fontId="30" fillId="46" borderId="63" xfId="0" applyNumberFormat="1" applyFont="1" applyFill="1" applyBorder="1"/>
    <xf numFmtId="0" fontId="30" fillId="0" borderId="78" xfId="0" applyFont="1" applyBorder="1"/>
    <xf numFmtId="165" fontId="30" fillId="47" borderId="114" xfId="0" applyNumberFormat="1" applyFont="1" applyFill="1" applyBorder="1"/>
    <xf numFmtId="10" fontId="30" fillId="47" borderId="123" xfId="43" applyNumberFormat="1" applyFont="1" applyFill="1" applyBorder="1"/>
    <xf numFmtId="0" fontId="30" fillId="54" borderId="124" xfId="0" applyFont="1" applyFill="1" applyBorder="1"/>
    <xf numFmtId="165" fontId="30" fillId="54" borderId="93" xfId="0" applyNumberFormat="1" applyFont="1" applyFill="1" applyBorder="1"/>
    <xf numFmtId="165" fontId="30" fillId="54" borderId="94" xfId="0" applyNumberFormat="1" applyFont="1" applyFill="1" applyBorder="1"/>
    <xf numFmtId="10" fontId="30" fillId="54" borderId="95" xfId="43" applyNumberFormat="1" applyFont="1" applyFill="1" applyBorder="1"/>
    <xf numFmtId="165" fontId="30" fillId="54" borderId="84" xfId="0" applyNumberFormat="1" applyFont="1" applyFill="1" applyBorder="1"/>
    <xf numFmtId="10" fontId="30" fillId="54" borderId="85" xfId="43" applyNumberFormat="1" applyFont="1" applyFill="1" applyBorder="1"/>
    <xf numFmtId="166" fontId="30" fillId="54" borderId="95" xfId="43" applyNumberFormat="1" applyFont="1" applyFill="1" applyBorder="1"/>
    <xf numFmtId="0" fontId="30" fillId="54" borderId="120" xfId="0" applyFont="1" applyFill="1" applyBorder="1"/>
    <xf numFmtId="165" fontId="30" fillId="54" borderId="62" xfId="0" applyNumberFormat="1" applyFont="1" applyFill="1" applyBorder="1"/>
    <xf numFmtId="165" fontId="30" fillId="54" borderId="63" xfId="0" applyNumberFormat="1" applyFont="1" applyFill="1" applyBorder="1"/>
    <xf numFmtId="10" fontId="30" fillId="54" borderId="64" xfId="43" applyNumberFormat="1" applyFont="1" applyFill="1" applyBorder="1"/>
    <xf numFmtId="166" fontId="30" fillId="54" borderId="64" xfId="43" applyNumberFormat="1" applyFont="1" applyFill="1" applyBorder="1"/>
    <xf numFmtId="0" fontId="30" fillId="54" borderId="121" xfId="0" applyFont="1" applyFill="1" applyBorder="1"/>
    <xf numFmtId="165" fontId="30" fillId="54" borderId="76" xfId="0" applyNumberFormat="1" applyFont="1" applyFill="1" applyBorder="1"/>
    <xf numFmtId="165" fontId="30" fillId="54" borderId="77" xfId="0" applyNumberFormat="1" applyFont="1" applyFill="1" applyBorder="1"/>
    <xf numFmtId="10" fontId="30" fillId="54" borderId="78" xfId="43" applyNumberFormat="1" applyFont="1" applyFill="1" applyBorder="1"/>
    <xf numFmtId="166" fontId="30" fillId="54" borderId="78" xfId="43" applyNumberFormat="1" applyFont="1" applyFill="1" applyBorder="1"/>
    <xf numFmtId="0" fontId="29" fillId="54" borderId="19" xfId="0" applyFont="1" applyFill="1" applyBorder="1" applyAlignment="1">
      <alignment horizontal="center"/>
    </xf>
    <xf numFmtId="165" fontId="29" fillId="54" borderId="17" xfId="0" applyNumberFormat="1" applyFont="1" applyFill="1" applyBorder="1"/>
    <xf numFmtId="165" fontId="29" fillId="54" borderId="18" xfId="0" applyNumberFormat="1" applyFont="1" applyFill="1" applyBorder="1"/>
    <xf numFmtId="10" fontId="29" fillId="54" borderId="19" xfId="43" applyNumberFormat="1" applyFont="1" applyFill="1" applyBorder="1"/>
    <xf numFmtId="166" fontId="29" fillId="54" borderId="19" xfId="43" applyNumberFormat="1" applyFont="1" applyFill="1" applyBorder="1"/>
    <xf numFmtId="165" fontId="30" fillId="47" borderId="57" xfId="0" applyNumberFormat="1" applyFont="1" applyFill="1" applyBorder="1"/>
    <xf numFmtId="165" fontId="30" fillId="43" borderId="56" xfId="0" applyNumberFormat="1" applyFont="1" applyFill="1" applyBorder="1"/>
    <xf numFmtId="165" fontId="30" fillId="43" borderId="57" xfId="0" applyNumberFormat="1" applyFont="1" applyFill="1" applyBorder="1"/>
    <xf numFmtId="165" fontId="30" fillId="43" borderId="63" xfId="0" applyNumberFormat="1" applyFont="1" applyFill="1" applyBorder="1"/>
    <xf numFmtId="165" fontId="30" fillId="49" borderId="63" xfId="0" applyNumberFormat="1" applyFont="1" applyFill="1" applyBorder="1"/>
    <xf numFmtId="165" fontId="30" fillId="0" borderId="114" xfId="0" applyNumberFormat="1" applyFont="1" applyBorder="1"/>
    <xf numFmtId="165" fontId="30" fillId="0" borderId="65" xfId="0" applyNumberFormat="1" applyFont="1" applyBorder="1"/>
    <xf numFmtId="165" fontId="30" fillId="47" borderId="84" xfId="0" applyNumberFormat="1" applyFont="1" applyFill="1" applyBorder="1"/>
    <xf numFmtId="165" fontId="30" fillId="43" borderId="84" xfId="0" applyNumberFormat="1" applyFont="1" applyFill="1" applyBorder="1"/>
    <xf numFmtId="165" fontId="30" fillId="0" borderId="84" xfId="0" applyNumberFormat="1" applyFont="1" applyFill="1" applyBorder="1"/>
    <xf numFmtId="165" fontId="30" fillId="49" borderId="83" xfId="0" applyNumberFormat="1" applyFont="1" applyFill="1" applyBorder="1"/>
    <xf numFmtId="165" fontId="30" fillId="49" borderId="84" xfId="0" applyNumberFormat="1" applyFont="1" applyFill="1" applyBorder="1"/>
    <xf numFmtId="165" fontId="30" fillId="0" borderId="93" xfId="0" applyNumberFormat="1" applyFont="1" applyBorder="1"/>
    <xf numFmtId="165" fontId="30" fillId="0" borderId="94" xfId="0" applyNumberFormat="1" applyFont="1" applyBorder="1"/>
    <xf numFmtId="10" fontId="30" fillId="0" borderId="95" xfId="43" applyNumberFormat="1" applyFont="1" applyBorder="1"/>
    <xf numFmtId="165" fontId="30" fillId="47" borderId="93" xfId="0" applyNumberFormat="1" applyFont="1" applyFill="1" applyBorder="1"/>
    <xf numFmtId="165" fontId="30" fillId="0" borderId="94" xfId="0" applyNumberFormat="1" applyFont="1" applyFill="1" applyBorder="1"/>
    <xf numFmtId="165" fontId="30" fillId="47" borderId="94" xfId="0" applyNumberFormat="1" applyFont="1" applyFill="1" applyBorder="1"/>
    <xf numFmtId="165" fontId="30" fillId="48" borderId="93" xfId="0" applyNumberFormat="1" applyFont="1" applyFill="1" applyBorder="1"/>
    <xf numFmtId="165" fontId="30" fillId="48" borderId="94" xfId="0" applyNumberFormat="1" applyFont="1" applyFill="1" applyBorder="1"/>
    <xf numFmtId="165" fontId="30" fillId="49" borderId="94" xfId="0" applyNumberFormat="1" applyFont="1" applyFill="1" applyBorder="1"/>
    <xf numFmtId="165" fontId="30" fillId="46" borderId="94" xfId="0" applyNumberFormat="1" applyFont="1" applyFill="1" applyBorder="1"/>
    <xf numFmtId="165" fontId="30" fillId="43" borderId="94" xfId="0" applyNumberFormat="1" applyFont="1" applyFill="1" applyBorder="1"/>
    <xf numFmtId="165" fontId="30" fillId="48" borderId="62" xfId="0" applyNumberFormat="1" applyFont="1" applyFill="1" applyBorder="1"/>
    <xf numFmtId="165" fontId="30" fillId="54" borderId="83" xfId="0" applyNumberFormat="1" applyFont="1" applyFill="1" applyBorder="1"/>
    <xf numFmtId="165" fontId="30" fillId="54" borderId="125" xfId="0" applyNumberFormat="1" applyFont="1" applyFill="1" applyBorder="1"/>
    <xf numFmtId="165" fontId="30" fillId="54" borderId="113" xfId="0" applyNumberFormat="1" applyFont="1" applyFill="1" applyBorder="1"/>
    <xf numFmtId="0" fontId="30" fillId="54" borderId="127" xfId="0" applyFont="1" applyFill="1" applyBorder="1"/>
    <xf numFmtId="165" fontId="30" fillId="54" borderId="56" xfId="0" applyNumberFormat="1" applyFont="1" applyFill="1" applyBorder="1"/>
    <xf numFmtId="165" fontId="30" fillId="54" borderId="59" xfId="0" applyNumberFormat="1" applyFont="1" applyFill="1" applyBorder="1"/>
    <xf numFmtId="165" fontId="30" fillId="54" borderId="57" xfId="0" applyNumberFormat="1" applyFont="1" applyFill="1" applyBorder="1"/>
    <xf numFmtId="10" fontId="30" fillId="54" borderId="58" xfId="43" applyNumberFormat="1" applyFont="1" applyFill="1" applyBorder="1"/>
    <xf numFmtId="165" fontId="30" fillId="47" borderId="56" xfId="0" applyNumberFormat="1" applyFont="1" applyFill="1" applyBorder="1"/>
    <xf numFmtId="165" fontId="30" fillId="47" borderId="59" xfId="0" applyNumberFormat="1" applyFont="1" applyFill="1" applyBorder="1"/>
    <xf numFmtId="165" fontId="30" fillId="46" borderId="59" xfId="0" applyNumberFormat="1" applyFont="1" applyFill="1" applyBorder="1"/>
    <xf numFmtId="166" fontId="30" fillId="54" borderId="58" xfId="43" applyNumberFormat="1" applyFont="1" applyFill="1" applyBorder="1"/>
    <xf numFmtId="0" fontId="30" fillId="54" borderId="129" xfId="0" applyFont="1" applyFill="1" applyBorder="1"/>
    <xf numFmtId="165" fontId="30" fillId="54" borderId="65" xfId="0" applyNumberFormat="1" applyFont="1" applyFill="1" applyBorder="1"/>
    <xf numFmtId="165" fontId="30" fillId="43" borderId="65" xfId="0" applyNumberFormat="1" applyFont="1" applyFill="1" applyBorder="1"/>
    <xf numFmtId="165" fontId="30" fillId="47" borderId="65" xfId="0" applyNumberFormat="1" applyFont="1" applyFill="1" applyBorder="1"/>
    <xf numFmtId="165" fontId="30" fillId="48" borderId="63" xfId="0" applyNumberFormat="1" applyFont="1" applyFill="1" applyBorder="1"/>
    <xf numFmtId="0" fontId="30" fillId="54" borderId="130" xfId="0" applyFont="1" applyFill="1" applyBorder="1"/>
    <xf numFmtId="0" fontId="29" fillId="54" borderId="132" xfId="0" applyFont="1" applyFill="1" applyBorder="1" applyAlignment="1">
      <alignment horizontal="center"/>
    </xf>
    <xf numFmtId="165" fontId="30" fillId="45" borderId="63" xfId="0" applyNumberFormat="1" applyFont="1" applyFill="1" applyBorder="1"/>
    <xf numFmtId="165" fontId="30" fillId="49" borderId="57" xfId="0" applyNumberFormat="1" applyFont="1" applyFill="1" applyBorder="1"/>
    <xf numFmtId="165" fontId="30" fillId="46" borderId="57" xfId="0" applyNumberFormat="1" applyFont="1" applyFill="1" applyBorder="1"/>
    <xf numFmtId="165" fontId="30" fillId="54" borderId="72" xfId="0" applyNumberFormat="1" applyFont="1" applyFill="1" applyBorder="1"/>
    <xf numFmtId="165" fontId="30" fillId="43" borderId="72" xfId="0" applyNumberFormat="1" applyFont="1" applyFill="1" applyBorder="1"/>
    <xf numFmtId="165" fontId="30" fillId="49" borderId="65" xfId="0" applyNumberFormat="1" applyFont="1" applyFill="1" applyBorder="1"/>
    <xf numFmtId="165" fontId="30" fillId="45" borderId="72" xfId="0" applyNumberFormat="1" applyFont="1" applyFill="1" applyBorder="1"/>
    <xf numFmtId="165" fontId="30" fillId="47" borderId="72" xfId="0" applyNumberFormat="1" applyFont="1" applyFill="1" applyBorder="1"/>
    <xf numFmtId="165" fontId="30" fillId="0" borderId="72" xfId="0" applyNumberFormat="1" applyFont="1" applyBorder="1"/>
    <xf numFmtId="165" fontId="30" fillId="49" borderId="72" xfId="0" applyNumberFormat="1" applyFont="1" applyFill="1" applyBorder="1"/>
    <xf numFmtId="165" fontId="30" fillId="47" borderId="77" xfId="0" applyNumberFormat="1" applyFont="1" applyFill="1" applyBorder="1"/>
    <xf numFmtId="165" fontId="30" fillId="0" borderId="133" xfId="0" applyNumberFormat="1" applyFont="1" applyBorder="1"/>
    <xf numFmtId="165" fontId="30" fillId="0" borderId="134" xfId="0" applyNumberFormat="1" applyFont="1" applyBorder="1"/>
    <xf numFmtId="165" fontId="30" fillId="43" borderId="133" xfId="0" applyNumberFormat="1" applyFont="1" applyFill="1" applyBorder="1"/>
    <xf numFmtId="165" fontId="30" fillId="43" borderId="134" xfId="0" applyNumberFormat="1" applyFont="1" applyFill="1" applyBorder="1"/>
    <xf numFmtId="165" fontId="30" fillId="0" borderId="135" xfId="0" applyNumberFormat="1" applyFont="1" applyBorder="1"/>
    <xf numFmtId="165" fontId="30" fillId="0" borderId="112" xfId="0" applyNumberFormat="1" applyFont="1" applyBorder="1"/>
    <xf numFmtId="0" fontId="30" fillId="0" borderId="124" xfId="0" applyFont="1" applyBorder="1"/>
    <xf numFmtId="165" fontId="30" fillId="0" borderId="125" xfId="0" applyNumberFormat="1" applyFont="1" applyBorder="1"/>
    <xf numFmtId="165" fontId="30" fillId="0" borderId="113" xfId="0" applyNumberFormat="1" applyFont="1" applyBorder="1"/>
    <xf numFmtId="165" fontId="30" fillId="47" borderId="113" xfId="0" applyNumberFormat="1" applyFont="1" applyFill="1" applyBorder="1"/>
    <xf numFmtId="165" fontId="30" fillId="47" borderId="125" xfId="0" applyNumberFormat="1" applyFont="1" applyFill="1" applyBorder="1"/>
    <xf numFmtId="165" fontId="30" fillId="48" borderId="113" xfId="0" applyNumberFormat="1" applyFont="1" applyFill="1" applyBorder="1"/>
    <xf numFmtId="165" fontId="30" fillId="49" borderId="113" xfId="0" applyNumberFormat="1" applyFont="1" applyFill="1" applyBorder="1"/>
    <xf numFmtId="166" fontId="30" fillId="0" borderId="95" xfId="43" applyNumberFormat="1" applyFont="1" applyBorder="1"/>
    <xf numFmtId="165" fontId="30" fillId="0" borderId="72" xfId="0" applyNumberFormat="1" applyFont="1" applyFill="1" applyBorder="1"/>
    <xf numFmtId="165" fontId="30" fillId="48" borderId="65" xfId="0" applyNumberFormat="1" applyFont="1" applyFill="1" applyBorder="1"/>
    <xf numFmtId="165" fontId="30" fillId="49" borderId="77" xfId="0" applyNumberFormat="1" applyFont="1" applyFill="1" applyBorder="1"/>
    <xf numFmtId="0" fontId="30" fillId="54" borderId="122" xfId="0" applyFont="1" applyFill="1" applyBorder="1"/>
    <xf numFmtId="165" fontId="30" fillId="54" borderId="114" xfId="0" applyNumberFormat="1" applyFont="1" applyFill="1" applyBorder="1"/>
    <xf numFmtId="166" fontId="30" fillId="54" borderId="85" xfId="43" applyNumberFormat="1" applyFont="1" applyFill="1" applyBorder="1"/>
    <xf numFmtId="165" fontId="30" fillId="0" borderId="136" xfId="0" applyNumberFormat="1" applyFont="1" applyBorder="1"/>
    <xf numFmtId="0" fontId="30" fillId="0" borderId="136" xfId="0" applyFont="1" applyFill="1" applyBorder="1"/>
    <xf numFmtId="165" fontId="30" fillId="0" borderId="125" xfId="0" applyNumberFormat="1" applyFont="1" applyFill="1" applyBorder="1"/>
    <xf numFmtId="165" fontId="30" fillId="0" borderId="113" xfId="0" applyNumberFormat="1" applyFont="1" applyFill="1" applyBorder="1"/>
    <xf numFmtId="10" fontId="30" fillId="0" borderId="95" xfId="43" applyNumberFormat="1" applyFont="1" applyFill="1" applyBorder="1"/>
    <xf numFmtId="165" fontId="30" fillId="0" borderId="93" xfId="0" applyNumberFormat="1" applyFont="1" applyFill="1" applyBorder="1"/>
    <xf numFmtId="166" fontId="30" fillId="0" borderId="95" xfId="43" applyNumberFormat="1" applyFont="1" applyFill="1" applyBorder="1"/>
    <xf numFmtId="0" fontId="30" fillId="0" borderId="129" xfId="0" applyFont="1" applyFill="1" applyBorder="1"/>
    <xf numFmtId="10" fontId="30" fillId="0" borderId="64" xfId="43" applyNumberFormat="1" applyFont="1" applyFill="1" applyBorder="1"/>
    <xf numFmtId="165" fontId="30" fillId="0" borderId="62" xfId="0" applyNumberFormat="1" applyFont="1" applyFill="1" applyBorder="1"/>
    <xf numFmtId="165" fontId="30" fillId="49" borderId="125" xfId="0" applyNumberFormat="1" applyFont="1" applyFill="1" applyBorder="1"/>
    <xf numFmtId="165" fontId="30" fillId="46" borderId="113" xfId="0" applyNumberFormat="1" applyFont="1" applyFill="1" applyBorder="1"/>
    <xf numFmtId="166" fontId="30" fillId="0" borderId="64" xfId="43" applyNumberFormat="1" applyFont="1" applyFill="1" applyBorder="1"/>
    <xf numFmtId="0" fontId="30" fillId="0" borderId="130" xfId="0" applyFont="1" applyFill="1" applyBorder="1"/>
    <xf numFmtId="165" fontId="30" fillId="0" borderId="76" xfId="0" applyNumberFormat="1" applyFont="1" applyFill="1" applyBorder="1"/>
    <xf numFmtId="165" fontId="30" fillId="0" borderId="77" xfId="0" applyNumberFormat="1" applyFont="1" applyFill="1" applyBorder="1"/>
    <xf numFmtId="10" fontId="30" fillId="0" borderId="78" xfId="43" applyNumberFormat="1" applyFont="1" applyFill="1" applyBorder="1"/>
    <xf numFmtId="166" fontId="30" fillId="0" borderId="78" xfId="43" applyNumberFormat="1" applyFont="1" applyFill="1" applyBorder="1"/>
    <xf numFmtId="0" fontId="29" fillId="47" borderId="137" xfId="0" applyFont="1" applyFill="1" applyBorder="1" applyAlignment="1">
      <alignment horizontal="center"/>
    </xf>
    <xf numFmtId="165" fontId="29" fillId="47" borderId="116" xfId="0" applyNumberFormat="1" applyFont="1" applyFill="1" applyBorder="1"/>
    <xf numFmtId="165" fontId="29" fillId="47" borderId="114" xfId="0" applyNumberFormat="1" applyFont="1" applyFill="1" applyBorder="1"/>
    <xf numFmtId="10" fontId="29" fillId="47" borderId="123" xfId="43" applyNumberFormat="1" applyFont="1" applyFill="1" applyBorder="1"/>
    <xf numFmtId="166" fontId="29" fillId="47" borderId="123" xfId="43" applyNumberFormat="1" applyFont="1" applyFill="1" applyBorder="1"/>
    <xf numFmtId="0" fontId="30" fillId="54" borderId="0" xfId="0" applyFont="1" applyFill="1" applyBorder="1" applyAlignment="1">
      <alignment horizontal="left"/>
    </xf>
    <xf numFmtId="165" fontId="29" fillId="54" borderId="20" xfId="0" applyNumberFormat="1" applyFont="1" applyFill="1" applyBorder="1"/>
    <xf numFmtId="165" fontId="29" fillId="54" borderId="32" xfId="0" applyNumberFormat="1" applyFont="1" applyFill="1" applyBorder="1"/>
    <xf numFmtId="10" fontId="29" fillId="54" borderId="31" xfId="43" applyNumberFormat="1" applyFont="1" applyFill="1" applyBorder="1"/>
    <xf numFmtId="165" fontId="29" fillId="54" borderId="128" xfId="0" applyNumberFormat="1" applyFont="1" applyFill="1" applyBorder="1"/>
    <xf numFmtId="166" fontId="29" fillId="54" borderId="31" xfId="43" applyNumberFormat="1" applyFont="1" applyFill="1" applyBorder="1"/>
    <xf numFmtId="0" fontId="30" fillId="53" borderId="127" xfId="0" applyFont="1" applyFill="1" applyBorder="1"/>
    <xf numFmtId="165" fontId="30" fillId="53" borderId="56" xfId="0" applyNumberFormat="1" applyFont="1" applyFill="1" applyBorder="1"/>
    <xf numFmtId="165" fontId="30" fillId="53" borderId="57" xfId="0" applyNumberFormat="1" applyFont="1" applyFill="1" applyBorder="1"/>
    <xf numFmtId="10" fontId="30" fillId="53" borderId="58" xfId="43" applyNumberFormat="1" applyFont="1" applyFill="1" applyBorder="1"/>
    <xf numFmtId="165" fontId="30" fillId="53" borderId="59" xfId="0" applyNumberFormat="1" applyFont="1" applyFill="1" applyBorder="1"/>
    <xf numFmtId="0" fontId="30" fillId="53" borderId="129" xfId="0" applyFont="1" applyFill="1" applyBorder="1"/>
    <xf numFmtId="165" fontId="30" fillId="53" borderId="62" xfId="0" applyNumberFormat="1" applyFont="1" applyFill="1" applyBorder="1"/>
    <xf numFmtId="165" fontId="30" fillId="53" borderId="63" xfId="0" applyNumberFormat="1" applyFont="1" applyFill="1" applyBorder="1"/>
    <xf numFmtId="10" fontId="30" fillId="53" borderId="64" xfId="43" applyNumberFormat="1" applyFont="1" applyFill="1" applyBorder="1"/>
    <xf numFmtId="165" fontId="30" fillId="53" borderId="65" xfId="0" applyNumberFormat="1" applyFont="1" applyFill="1" applyBorder="1"/>
    <xf numFmtId="0" fontId="30" fillId="53" borderId="139" xfId="0" applyFont="1" applyFill="1" applyBorder="1"/>
    <xf numFmtId="165" fontId="30" fillId="53" borderId="68" xfId="0" applyNumberFormat="1" applyFont="1" applyFill="1" applyBorder="1"/>
    <xf numFmtId="165" fontId="30" fillId="53" borderId="69" xfId="0" applyNumberFormat="1" applyFont="1" applyFill="1" applyBorder="1"/>
    <xf numFmtId="10" fontId="30" fillId="53" borderId="70" xfId="43" applyNumberFormat="1" applyFont="1" applyFill="1" applyBorder="1"/>
    <xf numFmtId="165" fontId="30" fillId="53" borderId="76" xfId="0" applyNumberFormat="1" applyFont="1" applyFill="1" applyBorder="1"/>
    <xf numFmtId="165" fontId="30" fillId="53" borderId="77" xfId="0" applyNumberFormat="1" applyFont="1" applyFill="1" applyBorder="1"/>
    <xf numFmtId="10" fontId="30" fillId="53" borderId="78" xfId="43" applyNumberFormat="1" applyFont="1" applyFill="1" applyBorder="1"/>
    <xf numFmtId="0" fontId="29" fillId="53" borderId="48" xfId="0" applyFont="1" applyFill="1" applyBorder="1" applyAlignment="1">
      <alignment horizontal="left" vertical="center"/>
    </xf>
    <xf numFmtId="0" fontId="29" fillId="53" borderId="140" xfId="0" applyFont="1" applyFill="1" applyBorder="1" applyAlignment="1" applyProtection="1">
      <alignment horizontal="left"/>
    </xf>
    <xf numFmtId="0" fontId="29" fillId="53" borderId="49" xfId="0" applyFont="1" applyFill="1" applyBorder="1" applyAlignment="1"/>
    <xf numFmtId="165" fontId="29" fillId="53" borderId="15" xfId="0" applyNumberFormat="1" applyFont="1" applyFill="1" applyBorder="1"/>
    <xf numFmtId="165" fontId="29" fillId="53" borderId="51" xfId="0" applyNumberFormat="1" applyFont="1" applyFill="1" applyBorder="1"/>
    <xf numFmtId="10" fontId="29" fillId="53" borderId="16" xfId="43" applyNumberFormat="1" applyFont="1" applyFill="1" applyBorder="1"/>
    <xf numFmtId="165" fontId="29" fillId="53" borderId="17" xfId="0" applyNumberFormat="1" applyFont="1" applyFill="1" applyBorder="1"/>
    <xf numFmtId="165" fontId="29" fillId="53" borderId="18" xfId="0" applyNumberFormat="1" applyFont="1" applyFill="1" applyBorder="1"/>
    <xf numFmtId="10" fontId="29" fillId="53" borderId="19" xfId="43" applyNumberFormat="1" applyFont="1" applyFill="1" applyBorder="1"/>
    <xf numFmtId="0" fontId="30" fillId="0" borderId="0" xfId="0" applyFont="1" applyAlignment="1">
      <alignment vertical="center"/>
    </xf>
    <xf numFmtId="0" fontId="30" fillId="56" borderId="15" xfId="0" applyFont="1" applyFill="1" applyBorder="1" applyAlignment="1" applyProtection="1">
      <alignment horizontal="center" vertical="center"/>
    </xf>
    <xf numFmtId="0" fontId="30" fillId="56" borderId="51" xfId="0" applyFont="1" applyFill="1" applyBorder="1" applyAlignment="1" applyProtection="1">
      <alignment horizontal="center" vertical="center"/>
    </xf>
    <xf numFmtId="0" fontId="30" fillId="56" borderId="52" xfId="0" applyFont="1" applyFill="1" applyBorder="1" applyAlignment="1" applyProtection="1">
      <alignment horizontal="center" vertical="center"/>
    </xf>
    <xf numFmtId="0" fontId="30" fillId="56" borderId="16" xfId="0" applyFont="1" applyFill="1" applyBorder="1" applyAlignment="1" applyProtection="1">
      <alignment horizontal="center" vertical="center"/>
    </xf>
    <xf numFmtId="0" fontId="30" fillId="52" borderId="15" xfId="0" applyFont="1" applyFill="1" applyBorder="1" applyAlignment="1" applyProtection="1">
      <alignment horizontal="center" vertical="center"/>
    </xf>
    <xf numFmtId="0" fontId="30" fillId="52" borderId="51" xfId="0" applyFont="1" applyFill="1" applyBorder="1" applyAlignment="1" applyProtection="1">
      <alignment horizontal="center" vertical="center"/>
    </xf>
    <xf numFmtId="0" fontId="30" fillId="52" borderId="52" xfId="0" applyFont="1" applyFill="1" applyBorder="1" applyAlignment="1" applyProtection="1">
      <alignment horizontal="center" vertical="center"/>
    </xf>
    <xf numFmtId="0" fontId="30" fillId="52" borderId="16" xfId="0" applyFont="1" applyFill="1" applyBorder="1" applyAlignment="1" applyProtection="1">
      <alignment horizontal="center" vertical="center"/>
    </xf>
    <xf numFmtId="0" fontId="30" fillId="0" borderId="53" xfId="0" applyFont="1" applyFill="1" applyBorder="1" applyAlignment="1" applyProtection="1"/>
    <xf numFmtId="0" fontId="30" fillId="0" borderId="54" xfId="0" quotePrefix="1" applyFont="1" applyFill="1" applyBorder="1" applyAlignment="1" applyProtection="1"/>
    <xf numFmtId="0" fontId="30" fillId="0" borderId="55" xfId="44" applyFont="1" applyFill="1" applyBorder="1" applyAlignment="1" applyProtection="1">
      <alignment horizontal="center"/>
    </xf>
    <xf numFmtId="10" fontId="30" fillId="0" borderId="58" xfId="43" applyNumberFormat="1" applyFont="1" applyBorder="1" applyAlignment="1"/>
    <xf numFmtId="166" fontId="30" fillId="0" borderId="58" xfId="43" applyNumberFormat="1" applyFont="1" applyBorder="1" applyAlignment="1"/>
    <xf numFmtId="0" fontId="30" fillId="0" borderId="60" xfId="0" quotePrefix="1" applyFont="1" applyFill="1" applyBorder="1" applyAlignment="1" applyProtection="1"/>
    <xf numFmtId="0" fontId="30" fillId="0" borderId="61" xfId="44" applyFont="1" applyFill="1" applyBorder="1" applyAlignment="1" applyProtection="1">
      <alignment horizontal="center"/>
    </xf>
    <xf numFmtId="10" fontId="30" fillId="0" borderId="64" xfId="43" applyNumberFormat="1" applyFont="1" applyBorder="1" applyAlignment="1"/>
    <xf numFmtId="166" fontId="30" fillId="0" borderId="64" xfId="43" applyNumberFormat="1" applyFont="1" applyBorder="1" applyAlignment="1"/>
    <xf numFmtId="0" fontId="30" fillId="0" borderId="66" xfId="0" quotePrefix="1" applyFont="1" applyFill="1" applyBorder="1" applyAlignment="1" applyProtection="1"/>
    <xf numFmtId="0" fontId="30" fillId="0" borderId="67" xfId="44" applyFont="1" applyFill="1" applyBorder="1" applyAlignment="1" applyProtection="1">
      <alignment horizontal="center"/>
    </xf>
    <xf numFmtId="10" fontId="30" fillId="0" borderId="70" xfId="43" applyNumberFormat="1" applyFont="1" applyBorder="1" applyAlignment="1"/>
    <xf numFmtId="166" fontId="30" fillId="0" borderId="70" xfId="43" applyNumberFormat="1" applyFont="1" applyBorder="1" applyAlignment="1"/>
    <xf numFmtId="0" fontId="29" fillId="49" borderId="39" xfId="0" applyFont="1" applyFill="1" applyBorder="1" applyAlignment="1" applyProtection="1">
      <alignment vertical="center"/>
    </xf>
    <xf numFmtId="0" fontId="30" fillId="49" borderId="40" xfId="0" applyFont="1" applyFill="1" applyBorder="1" applyAlignment="1" applyProtection="1">
      <alignment vertical="center"/>
    </xf>
    <xf numFmtId="0" fontId="30" fillId="49" borderId="71" xfId="44" applyFont="1" applyFill="1" applyBorder="1" applyAlignment="1" applyProtection="1">
      <alignment horizontal="center" vertical="center"/>
    </xf>
    <xf numFmtId="165" fontId="30" fillId="49" borderId="41" xfId="42" applyNumberFormat="1" applyFont="1" applyFill="1" applyBorder="1" applyAlignment="1">
      <alignment horizontal="right"/>
    </xf>
    <xf numFmtId="165" fontId="30" fillId="49" borderId="42" xfId="42" applyNumberFormat="1" applyFont="1" applyFill="1" applyBorder="1" applyAlignment="1">
      <alignment horizontal="right"/>
    </xf>
    <xf numFmtId="10" fontId="30" fillId="49" borderId="43" xfId="43" applyNumberFormat="1" applyFont="1" applyFill="1" applyBorder="1"/>
    <xf numFmtId="166" fontId="30" fillId="49" borderId="43" xfId="43" applyNumberFormat="1" applyFont="1" applyFill="1" applyBorder="1"/>
    <xf numFmtId="165" fontId="30" fillId="45" borderId="65" xfId="42" applyNumberFormat="1" applyFont="1" applyFill="1" applyBorder="1" applyAlignment="1">
      <alignment horizontal="right"/>
    </xf>
    <xf numFmtId="165" fontId="30" fillId="47" borderId="65" xfId="42" applyNumberFormat="1" applyFont="1" applyFill="1" applyBorder="1" applyAlignment="1">
      <alignment horizontal="right"/>
    </xf>
    <xf numFmtId="165" fontId="30" fillId="48" borderId="65" xfId="42" applyNumberFormat="1" applyFont="1" applyFill="1" applyBorder="1" applyAlignment="1">
      <alignment horizontal="right"/>
    </xf>
    <xf numFmtId="165" fontId="30" fillId="49" borderId="63" xfId="42" applyNumberFormat="1" applyFont="1" applyFill="1" applyBorder="1" applyAlignment="1">
      <alignment horizontal="right"/>
    </xf>
    <xf numFmtId="165" fontId="30" fillId="46" borderId="65" xfId="42" applyNumberFormat="1" applyFont="1" applyFill="1" applyBorder="1" applyAlignment="1">
      <alignment horizontal="right"/>
    </xf>
    <xf numFmtId="0" fontId="30" fillId="0" borderId="96" xfId="0" applyFont="1" applyFill="1" applyBorder="1" applyAlignment="1" applyProtection="1"/>
    <xf numFmtId="0" fontId="30" fillId="0" borderId="74" xfId="0" quotePrefix="1" applyFont="1" applyFill="1" applyBorder="1" applyAlignment="1" applyProtection="1"/>
    <xf numFmtId="0" fontId="30" fillId="0" borderId="75" xfId="44" applyFont="1" applyFill="1" applyBorder="1" applyAlignment="1" applyProtection="1">
      <alignment horizontal="center"/>
    </xf>
    <xf numFmtId="165" fontId="30" fillId="0" borderId="135" xfId="42" applyNumberFormat="1" applyFont="1" applyBorder="1" applyAlignment="1">
      <alignment horizontal="right"/>
    </xf>
    <xf numFmtId="10" fontId="30" fillId="0" borderId="78" xfId="43" applyNumberFormat="1" applyFont="1" applyBorder="1" applyAlignment="1"/>
    <xf numFmtId="165" fontId="30" fillId="0" borderId="142" xfId="42" applyNumberFormat="1" applyFont="1" applyBorder="1" applyAlignment="1">
      <alignment horizontal="right"/>
    </xf>
    <xf numFmtId="165" fontId="30" fillId="47" borderId="135" xfId="42" applyNumberFormat="1" applyFont="1" applyFill="1" applyBorder="1" applyAlignment="1">
      <alignment horizontal="right"/>
    </xf>
    <xf numFmtId="165" fontId="30" fillId="48" borderId="135" xfId="42" applyNumberFormat="1" applyFont="1" applyFill="1" applyBorder="1" applyAlignment="1">
      <alignment horizontal="right"/>
    </xf>
    <xf numFmtId="165" fontId="30" fillId="43" borderId="77" xfId="42" applyNumberFormat="1" applyFont="1" applyFill="1" applyBorder="1" applyAlignment="1">
      <alignment horizontal="right"/>
    </xf>
    <xf numFmtId="166" fontId="30" fillId="0" borderId="78" xfId="43" applyNumberFormat="1" applyFont="1" applyBorder="1" applyAlignment="1"/>
    <xf numFmtId="0" fontId="30" fillId="0" borderId="81" xfId="0" quotePrefix="1" applyFont="1" applyFill="1" applyBorder="1" applyAlignment="1" applyProtection="1"/>
    <xf numFmtId="0" fontId="30" fillId="0" borderId="82" xfId="44" applyFont="1" applyFill="1" applyBorder="1" applyAlignment="1" applyProtection="1">
      <alignment horizontal="center"/>
    </xf>
    <xf numFmtId="165" fontId="30" fillId="0" borderId="125" xfId="42" applyNumberFormat="1" applyFont="1" applyBorder="1" applyAlignment="1">
      <alignment horizontal="right"/>
    </xf>
    <xf numFmtId="10" fontId="30" fillId="0" borderId="85" xfId="43" applyNumberFormat="1" applyFont="1" applyBorder="1" applyAlignment="1"/>
    <xf numFmtId="165" fontId="30" fillId="0" borderId="133" xfId="42" applyNumberFormat="1" applyFont="1" applyBorder="1" applyAlignment="1">
      <alignment horizontal="right"/>
    </xf>
    <xf numFmtId="166" fontId="30" fillId="0" borderId="85" xfId="43" applyNumberFormat="1" applyFont="1" applyBorder="1" applyAlignment="1"/>
    <xf numFmtId="0" fontId="29" fillId="50" borderId="45" xfId="0" applyFont="1" applyFill="1" applyBorder="1" applyAlignment="1" applyProtection="1">
      <alignment vertical="center"/>
    </xf>
    <xf numFmtId="0" fontId="29" fillId="50" borderId="46" xfId="0" applyFont="1" applyFill="1" applyBorder="1" applyAlignment="1" applyProtection="1">
      <alignment vertical="center"/>
    </xf>
    <xf numFmtId="0" fontId="30" fillId="50" borderId="47" xfId="44" applyFont="1" applyFill="1" applyBorder="1" applyAlignment="1" applyProtection="1">
      <alignment horizontal="center" vertical="center"/>
    </xf>
    <xf numFmtId="165" fontId="30" fillId="50" borderId="10" xfId="42" applyNumberFormat="1" applyFont="1" applyFill="1" applyBorder="1" applyAlignment="1">
      <alignment horizontal="right"/>
    </xf>
    <xf numFmtId="165" fontId="30" fillId="50" borderId="59" xfId="42" applyNumberFormat="1" applyFont="1" applyFill="1" applyBorder="1" applyAlignment="1">
      <alignment horizontal="right"/>
    </xf>
    <xf numFmtId="10" fontId="30" fillId="50" borderId="11" xfId="43" applyNumberFormat="1" applyFont="1" applyFill="1" applyBorder="1"/>
    <xf numFmtId="166" fontId="30" fillId="50" borderId="11" xfId="43" applyNumberFormat="1" applyFont="1" applyFill="1" applyBorder="1"/>
    <xf numFmtId="0" fontId="29" fillId="50" borderId="48" xfId="0" applyFont="1" applyFill="1" applyBorder="1" applyAlignment="1" applyProtection="1">
      <alignment vertical="center"/>
    </xf>
    <xf numFmtId="0" fontId="29" fillId="50" borderId="49" xfId="0" applyFont="1" applyFill="1" applyBorder="1" applyAlignment="1" applyProtection="1">
      <alignment vertical="center"/>
    </xf>
    <xf numFmtId="0" fontId="30" fillId="50" borderId="50" xfId="44" applyFont="1" applyFill="1" applyBorder="1" applyAlignment="1" applyProtection="1">
      <alignment horizontal="center" vertical="center"/>
    </xf>
    <xf numFmtId="165" fontId="30" fillId="50" borderId="15" xfId="42" applyNumberFormat="1" applyFont="1" applyFill="1" applyBorder="1" applyAlignment="1">
      <alignment horizontal="right"/>
    </xf>
    <xf numFmtId="165" fontId="30" fillId="50" borderId="51" xfId="42" applyNumberFormat="1" applyFont="1" applyFill="1" applyBorder="1" applyAlignment="1">
      <alignment horizontal="right"/>
    </xf>
    <xf numFmtId="10" fontId="30" fillId="50" borderId="16" xfId="43" applyNumberFormat="1" applyFont="1" applyFill="1" applyBorder="1"/>
    <xf numFmtId="166" fontId="30" fillId="50" borderId="16" xfId="43" applyNumberFormat="1" applyFont="1" applyFill="1" applyBorder="1"/>
    <xf numFmtId="0" fontId="31" fillId="0" borderId="12" xfId="0" applyFont="1" applyFill="1" applyBorder="1" applyAlignment="1" applyProtection="1"/>
    <xf numFmtId="49" fontId="31" fillId="0" borderId="86" xfId="0" applyNumberFormat="1" applyFont="1" applyFill="1" applyBorder="1" applyAlignment="1" applyProtection="1"/>
    <xf numFmtId="0" fontId="31" fillId="0" borderId="87" xfId="44" applyFont="1" applyFill="1" applyBorder="1" applyAlignment="1" applyProtection="1">
      <alignment horizontal="center"/>
    </xf>
    <xf numFmtId="165" fontId="31" fillId="0" borderId="10" xfId="42" applyNumberFormat="1" applyFont="1" applyBorder="1" applyAlignment="1">
      <alignment horizontal="right"/>
    </xf>
    <xf numFmtId="165" fontId="31" fillId="0" borderId="59" xfId="42" applyNumberFormat="1" applyFont="1" applyBorder="1" applyAlignment="1">
      <alignment horizontal="right"/>
    </xf>
    <xf numFmtId="10" fontId="31" fillId="0" borderId="90" xfId="43" applyNumberFormat="1" applyFont="1" applyBorder="1" applyAlignment="1"/>
    <xf numFmtId="166" fontId="31" fillId="0" borderId="90" xfId="43" applyNumberFormat="1" applyFont="1" applyBorder="1" applyAlignment="1"/>
    <xf numFmtId="0" fontId="31" fillId="0" borderId="53" xfId="0" applyFont="1" applyFill="1" applyBorder="1" applyAlignment="1" applyProtection="1"/>
    <xf numFmtId="49" fontId="31" fillId="0" borderId="91" xfId="0" applyNumberFormat="1" applyFont="1" applyFill="1" applyBorder="1" applyAlignment="1" applyProtection="1"/>
    <xf numFmtId="0" fontId="31" fillId="0" borderId="92" xfId="44" applyFont="1" applyFill="1" applyBorder="1" applyAlignment="1" applyProtection="1">
      <alignment horizontal="center"/>
    </xf>
    <xf numFmtId="10" fontId="31" fillId="0" borderId="95" xfId="43" applyNumberFormat="1" applyFont="1" applyBorder="1" applyAlignment="1"/>
    <xf numFmtId="166" fontId="31" fillId="0" borderId="95" xfId="43" applyNumberFormat="1" applyFont="1" applyBorder="1" applyAlignment="1"/>
    <xf numFmtId="49" fontId="30" fillId="0" borderId="60" xfId="0" applyNumberFormat="1" applyFont="1" applyFill="1" applyBorder="1" applyAlignment="1" applyProtection="1"/>
    <xf numFmtId="0" fontId="31" fillId="0" borderId="97" xfId="0" applyFont="1" applyFill="1" applyBorder="1" applyAlignment="1" applyProtection="1"/>
    <xf numFmtId="0" fontId="31" fillId="0" borderId="81" xfId="0" quotePrefix="1" applyFont="1" applyFill="1" applyBorder="1" applyAlignment="1" applyProtection="1"/>
    <xf numFmtId="0" fontId="31" fillId="0" borderId="82" xfId="44" applyFont="1" applyFill="1" applyBorder="1" applyAlignment="1" applyProtection="1">
      <alignment horizontal="center"/>
    </xf>
    <xf numFmtId="10" fontId="31" fillId="0" borderId="85" xfId="43" applyNumberFormat="1" applyFont="1" applyBorder="1" applyAlignment="1"/>
    <xf numFmtId="166" fontId="31" fillId="0" borderId="85" xfId="43" applyNumberFormat="1" applyFont="1" applyBorder="1" applyAlignment="1"/>
    <xf numFmtId="165" fontId="30" fillId="0" borderId="77" xfId="42" applyNumberFormat="1" applyFont="1" applyFill="1" applyBorder="1" applyAlignment="1">
      <alignment horizontal="right"/>
    </xf>
    <xf numFmtId="165" fontId="30" fillId="0" borderId="76" xfId="42" applyNumberFormat="1" applyFont="1" applyFill="1" applyBorder="1" applyAlignment="1">
      <alignment horizontal="right"/>
    </xf>
    <xf numFmtId="0" fontId="30" fillId="0" borderId="100" xfId="0" applyFont="1" applyFill="1" applyBorder="1" applyAlignment="1" applyProtection="1"/>
    <xf numFmtId="0" fontId="30" fillId="0" borderId="101" xfId="0" quotePrefix="1" applyFont="1" applyFill="1" applyBorder="1" applyAlignment="1" applyProtection="1"/>
    <xf numFmtId="0" fontId="30" fillId="0" borderId="102" xfId="44" applyFont="1" applyFill="1" applyBorder="1" applyAlignment="1" applyProtection="1">
      <alignment horizontal="center"/>
    </xf>
    <xf numFmtId="10" fontId="30" fillId="0" borderId="37" xfId="43" applyNumberFormat="1" applyFont="1" applyBorder="1" applyAlignment="1"/>
    <xf numFmtId="166" fontId="30" fillId="0" borderId="37" xfId="43" applyNumberFormat="1" applyFont="1" applyBorder="1" applyAlignment="1"/>
    <xf numFmtId="0" fontId="30" fillId="0" borderId="104" xfId="0" quotePrefix="1" applyFont="1" applyFill="1" applyBorder="1" applyAlignment="1" applyProtection="1"/>
    <xf numFmtId="0" fontId="30" fillId="0" borderId="105" xfId="44" applyFont="1" applyFill="1" applyBorder="1" applyAlignment="1" applyProtection="1">
      <alignment horizontal="center"/>
    </xf>
    <xf numFmtId="0" fontId="30" fillId="0" borderId="97" xfId="0" applyFont="1" applyFill="1" applyBorder="1" applyAlignment="1" applyProtection="1"/>
    <xf numFmtId="165" fontId="30" fillId="46" borderId="84" xfId="42" applyNumberFormat="1" applyFont="1" applyFill="1" applyBorder="1" applyAlignment="1">
      <alignment horizontal="right"/>
    </xf>
    <xf numFmtId="165" fontId="30" fillId="49" borderId="62" xfId="42" applyNumberFormat="1" applyFont="1" applyFill="1" applyBorder="1" applyAlignment="1">
      <alignment horizontal="right"/>
    </xf>
    <xf numFmtId="165" fontId="30" fillId="46" borderId="63" xfId="42" applyNumberFormat="1" applyFont="1" applyFill="1" applyBorder="1" applyAlignment="1">
      <alignment horizontal="right"/>
    </xf>
    <xf numFmtId="165" fontId="30" fillId="43" borderId="62" xfId="42" applyNumberFormat="1" applyFont="1" applyFill="1" applyBorder="1" applyAlignment="1">
      <alignment horizontal="right"/>
    </xf>
    <xf numFmtId="165" fontId="30" fillId="47" borderId="98" xfId="42" applyNumberFormat="1" applyFont="1" applyFill="1" applyBorder="1" applyAlignment="1">
      <alignment horizontal="right"/>
    </xf>
    <xf numFmtId="165" fontId="30" fillId="47" borderId="99" xfId="42" applyNumberFormat="1" applyFont="1" applyFill="1" applyBorder="1" applyAlignment="1">
      <alignment horizontal="right"/>
    </xf>
    <xf numFmtId="0" fontId="31" fillId="0" borderId="60" xfId="0" quotePrefix="1" applyFont="1" applyFill="1" applyBorder="1" applyAlignment="1" applyProtection="1"/>
    <xf numFmtId="0" fontId="31" fillId="0" borderId="61" xfId="44" applyFont="1" applyFill="1" applyBorder="1" applyAlignment="1" applyProtection="1">
      <alignment horizontal="center"/>
    </xf>
    <xf numFmtId="10" fontId="31" fillId="0" borderId="64" xfId="43" applyNumberFormat="1" applyFont="1" applyBorder="1" applyAlignment="1"/>
    <xf numFmtId="166" fontId="31" fillId="0" borderId="64" xfId="43" applyNumberFormat="1" applyFont="1" applyBorder="1" applyAlignment="1"/>
    <xf numFmtId="0" fontId="31" fillId="0" borderId="96" xfId="0" applyFont="1" applyFill="1" applyBorder="1" applyAlignment="1" applyProtection="1"/>
    <xf numFmtId="0" fontId="31" fillId="0" borderId="74" xfId="0" quotePrefix="1" applyFont="1" applyFill="1" applyBorder="1" applyAlignment="1" applyProtection="1"/>
    <xf numFmtId="0" fontId="31" fillId="0" borderId="75" xfId="44" applyFont="1" applyFill="1" applyBorder="1" applyAlignment="1" applyProtection="1">
      <alignment horizontal="center"/>
    </xf>
    <xf numFmtId="165" fontId="31" fillId="0" borderId="98" xfId="42" applyNumberFormat="1" applyFont="1" applyBorder="1" applyAlignment="1">
      <alignment horizontal="right"/>
    </xf>
    <xf numFmtId="165" fontId="31" fillId="0" borderId="99" xfId="42" applyNumberFormat="1" applyFont="1" applyBorder="1" applyAlignment="1">
      <alignment horizontal="right"/>
    </xf>
    <xf numFmtId="10" fontId="31" fillId="0" borderId="78" xfId="43" applyNumberFormat="1" applyFont="1" applyBorder="1" applyAlignment="1"/>
    <xf numFmtId="166" fontId="31" fillId="0" borderId="78" xfId="43" applyNumberFormat="1" applyFont="1" applyBorder="1" applyAlignment="1"/>
    <xf numFmtId="165" fontId="30" fillId="43" borderId="83" xfId="42" applyNumberFormat="1" applyFont="1" applyFill="1" applyBorder="1" applyAlignment="1">
      <alignment horizontal="right"/>
    </xf>
    <xf numFmtId="0" fontId="30" fillId="0" borderId="48" xfId="0" applyFont="1" applyFill="1" applyBorder="1" applyAlignment="1" applyProtection="1"/>
    <xf numFmtId="0" fontId="29" fillId="51" borderId="45" xfId="0" applyFont="1" applyFill="1" applyBorder="1" applyAlignment="1" applyProtection="1">
      <alignment vertical="center"/>
    </xf>
    <xf numFmtId="0" fontId="29" fillId="51" borderId="46" xfId="0" applyFont="1" applyFill="1" applyBorder="1" applyAlignment="1" applyProtection="1">
      <alignment vertical="center"/>
    </xf>
    <xf numFmtId="0" fontId="30" fillId="51" borderId="47" xfId="44" applyFont="1" applyFill="1" applyBorder="1" applyAlignment="1" applyProtection="1">
      <alignment horizontal="center" vertical="center"/>
    </xf>
    <xf numFmtId="165" fontId="30" fillId="51" borderId="10" xfId="42" applyNumberFormat="1" applyFont="1" applyFill="1" applyBorder="1" applyAlignment="1">
      <alignment horizontal="right"/>
    </xf>
    <xf numFmtId="165" fontId="30" fillId="51" borderId="59" xfId="42" applyNumberFormat="1" applyFont="1" applyFill="1" applyBorder="1" applyAlignment="1">
      <alignment horizontal="right"/>
    </xf>
    <xf numFmtId="10" fontId="30" fillId="51" borderId="11" xfId="43" applyNumberFormat="1" applyFont="1" applyFill="1" applyBorder="1"/>
    <xf numFmtId="166" fontId="30" fillId="51" borderId="11" xfId="43" applyNumberFormat="1" applyFont="1" applyFill="1" applyBorder="1"/>
    <xf numFmtId="0" fontId="30" fillId="51" borderId="48" xfId="0" applyFont="1" applyFill="1" applyBorder="1" applyAlignment="1" applyProtection="1">
      <alignment vertical="center"/>
    </xf>
    <xf numFmtId="0" fontId="29" fillId="51" borderId="49" xfId="0" applyFont="1" applyFill="1" applyBorder="1" applyAlignment="1" applyProtection="1">
      <alignment vertical="center"/>
    </xf>
    <xf numFmtId="0" fontId="30" fillId="51" borderId="50" xfId="44" applyFont="1" applyFill="1" applyBorder="1" applyAlignment="1" applyProtection="1">
      <alignment horizontal="center" vertical="center"/>
    </xf>
    <xf numFmtId="165" fontId="30" fillId="51" borderId="15" xfId="42" applyNumberFormat="1" applyFont="1" applyFill="1" applyBorder="1" applyAlignment="1">
      <alignment horizontal="right"/>
    </xf>
    <xf numFmtId="165" fontId="30" fillId="51" borderId="51" xfId="42" applyNumberFormat="1" applyFont="1" applyFill="1" applyBorder="1" applyAlignment="1">
      <alignment horizontal="right"/>
    </xf>
    <xf numFmtId="10" fontId="30" fillId="51" borderId="16" xfId="43" applyNumberFormat="1" applyFont="1" applyFill="1" applyBorder="1"/>
    <xf numFmtId="166" fontId="30" fillId="51" borderId="16" xfId="43" applyNumberFormat="1" applyFont="1" applyFill="1" applyBorder="1"/>
    <xf numFmtId="165" fontId="30" fillId="49" borderId="57" xfId="42" applyNumberFormat="1" applyFont="1" applyFill="1" applyBorder="1" applyAlignment="1">
      <alignment horizontal="right"/>
    </xf>
    <xf numFmtId="165" fontId="30" fillId="46" borderId="57" xfId="42" applyNumberFormat="1" applyFont="1" applyFill="1" applyBorder="1" applyAlignment="1">
      <alignment horizontal="right"/>
    </xf>
    <xf numFmtId="0" fontId="29" fillId="52" borderId="39" xfId="0" applyFont="1" applyFill="1" applyBorder="1" applyAlignment="1" applyProtection="1">
      <alignment vertical="center"/>
    </xf>
    <xf numFmtId="0" fontId="29" fillId="52" borderId="40" xfId="0" applyFont="1" applyFill="1" applyBorder="1" applyAlignment="1" applyProtection="1">
      <alignment vertical="center"/>
    </xf>
    <xf numFmtId="0" fontId="34" fillId="52" borderId="71" xfId="44" applyFont="1" applyFill="1" applyBorder="1" applyAlignment="1" applyProtection="1">
      <alignment horizontal="center" vertical="center"/>
    </xf>
    <xf numFmtId="165" fontId="30" fillId="52" borderId="41" xfId="42" applyNumberFormat="1" applyFont="1" applyFill="1" applyBorder="1" applyAlignment="1">
      <alignment horizontal="right"/>
    </xf>
    <xf numFmtId="165" fontId="30" fillId="52" borderId="42" xfId="42" applyNumberFormat="1" applyFont="1" applyFill="1" applyBorder="1" applyAlignment="1">
      <alignment horizontal="right"/>
    </xf>
    <xf numFmtId="10" fontId="30" fillId="52" borderId="43" xfId="43" applyNumberFormat="1" applyFont="1" applyFill="1" applyBorder="1"/>
    <xf numFmtId="166" fontId="30" fillId="52" borderId="43" xfId="43" applyNumberFormat="1" applyFont="1" applyFill="1" applyBorder="1"/>
    <xf numFmtId="0" fontId="30" fillId="0" borderId="143" xfId="0" quotePrefix="1" applyFont="1" applyFill="1" applyBorder="1" applyAlignment="1" applyProtection="1"/>
    <xf numFmtId="165" fontId="30" fillId="0" borderId="20" xfId="42" applyNumberFormat="1" applyFont="1" applyBorder="1" applyAlignment="1">
      <alignment horizontal="right"/>
    </xf>
    <xf numFmtId="165" fontId="30" fillId="0" borderId="32" xfId="42" applyNumberFormat="1" applyFont="1" applyBorder="1" applyAlignment="1">
      <alignment horizontal="right"/>
    </xf>
    <xf numFmtId="10" fontId="30" fillId="0" borderId="31" xfId="43" applyNumberFormat="1" applyFont="1" applyBorder="1" applyAlignment="1"/>
    <xf numFmtId="166" fontId="30" fillId="0" borderId="31" xfId="43" applyNumberFormat="1" applyFont="1" applyBorder="1" applyAlignment="1"/>
    <xf numFmtId="0" fontId="34" fillId="41" borderId="71" xfId="44" applyFont="1" applyFill="1" applyBorder="1" applyAlignment="1" applyProtection="1">
      <alignment horizontal="center" vertical="center"/>
    </xf>
    <xf numFmtId="165" fontId="30" fillId="41" borderId="41" xfId="42" applyNumberFormat="1" applyFont="1" applyFill="1" applyBorder="1" applyAlignment="1">
      <alignment horizontal="right"/>
    </xf>
    <xf numFmtId="165" fontId="30" fillId="41" borderId="42" xfId="42" applyNumberFormat="1" applyFont="1" applyFill="1" applyBorder="1" applyAlignment="1">
      <alignment horizontal="right"/>
    </xf>
    <xf numFmtId="10" fontId="30" fillId="41" borderId="43" xfId="43" applyNumberFormat="1" applyFont="1" applyFill="1" applyBorder="1"/>
    <xf numFmtId="166" fontId="30" fillId="41" borderId="43" xfId="43" applyNumberFormat="1" applyFont="1" applyFill="1" applyBorder="1"/>
    <xf numFmtId="0" fontId="29" fillId="0" borderId="14" xfId="0" applyFont="1" applyFill="1" applyBorder="1"/>
    <xf numFmtId="165" fontId="29" fillId="0" borderId="88" xfId="42" applyNumberFormat="1" applyFont="1" applyFill="1" applyBorder="1" applyAlignment="1">
      <alignment horizontal="right"/>
    </xf>
    <xf numFmtId="165" fontId="29" fillId="0" borderId="89" xfId="42" applyNumberFormat="1" applyFont="1" applyFill="1" applyBorder="1" applyAlignment="1">
      <alignment horizontal="right"/>
    </xf>
    <xf numFmtId="166" fontId="29" fillId="0" borderId="90" xfId="43" applyNumberFormat="1" applyFont="1" applyFill="1" applyBorder="1"/>
    <xf numFmtId="0" fontId="29" fillId="0" borderId="103" xfId="0" applyFont="1" applyFill="1" applyBorder="1"/>
    <xf numFmtId="165" fontId="29" fillId="0" borderId="36" xfId="42" applyNumberFormat="1" applyFont="1" applyFill="1" applyBorder="1" applyAlignment="1">
      <alignment horizontal="right"/>
    </xf>
    <xf numFmtId="165" fontId="29" fillId="0" borderId="38" xfId="42" applyNumberFormat="1" applyFont="1" applyFill="1" applyBorder="1" applyAlignment="1">
      <alignment horizontal="right"/>
    </xf>
    <xf numFmtId="166" fontId="29" fillId="0" borderId="37" xfId="43" applyNumberFormat="1" applyFont="1" applyFill="1" applyBorder="1"/>
    <xf numFmtId="0" fontId="30" fillId="0" borderId="103" xfId="0" applyFont="1" applyFill="1" applyBorder="1"/>
    <xf numFmtId="166" fontId="30" fillId="0" borderId="37" xfId="43" applyNumberFormat="1" applyFont="1" applyFill="1" applyBorder="1"/>
    <xf numFmtId="0" fontId="29" fillId="0" borderId="115" xfId="0" applyFont="1" applyFill="1" applyBorder="1"/>
    <xf numFmtId="0" fontId="30" fillId="0" borderId="118" xfId="0" applyFont="1" applyFill="1" applyBorder="1"/>
    <xf numFmtId="165" fontId="29" fillId="0" borderId="17" xfId="42" applyNumberFormat="1" applyFont="1" applyFill="1" applyBorder="1" applyAlignment="1">
      <alignment horizontal="right"/>
    </xf>
    <xf numFmtId="165" fontId="29" fillId="0" borderId="18" xfId="42" applyNumberFormat="1" applyFont="1" applyFill="1" applyBorder="1" applyAlignment="1">
      <alignment horizontal="right"/>
    </xf>
    <xf numFmtId="165" fontId="29" fillId="0" borderId="100" xfId="42" applyNumberFormat="1" applyFont="1" applyFill="1" applyBorder="1" applyAlignment="1">
      <alignment horizontal="right"/>
    </xf>
    <xf numFmtId="165" fontId="29" fillId="0" borderId="144" xfId="42" applyNumberFormat="1" applyFont="1" applyFill="1" applyBorder="1" applyAlignment="1">
      <alignment horizontal="right"/>
    </xf>
    <xf numFmtId="165" fontId="29" fillId="0" borderId="117" xfId="42" applyNumberFormat="1" applyFont="1" applyFill="1" applyBorder="1" applyAlignment="1">
      <alignment horizontal="right"/>
    </xf>
    <xf numFmtId="165" fontId="29" fillId="0" borderId="145" xfId="42" applyNumberFormat="1" applyFont="1" applyFill="1" applyBorder="1" applyAlignment="1">
      <alignment horizontal="right"/>
    </xf>
    <xf numFmtId="165" fontId="29" fillId="0" borderId="146" xfId="42" applyNumberFormat="1" applyFont="1" applyFill="1" applyBorder="1" applyAlignment="1">
      <alignment horizontal="right"/>
    </xf>
    <xf numFmtId="0" fontId="29" fillId="0" borderId="39" xfId="0" applyFont="1" applyFill="1" applyBorder="1" applyAlignment="1" applyProtection="1">
      <alignment horizontal="center" vertical="center"/>
    </xf>
    <xf numFmtId="0" fontId="29" fillId="0" borderId="40" xfId="0" applyFont="1" applyFill="1" applyBorder="1"/>
    <xf numFmtId="165" fontId="29" fillId="0" borderId="41" xfId="42" applyNumberFormat="1" applyFont="1" applyFill="1" applyBorder="1" applyAlignment="1">
      <alignment horizontal="right"/>
    </xf>
    <xf numFmtId="165" fontId="29" fillId="0" borderId="42" xfId="42" applyNumberFormat="1" applyFont="1" applyFill="1" applyBorder="1" applyAlignment="1">
      <alignment horizontal="right"/>
    </xf>
    <xf numFmtId="166" fontId="29" fillId="0" borderId="43" xfId="43" applyNumberFormat="1" applyFont="1" applyFill="1" applyBorder="1"/>
    <xf numFmtId="0" fontId="29" fillId="0" borderId="0" xfId="45" applyFont="1" applyAlignment="1">
      <alignment horizontal="left"/>
    </xf>
    <xf numFmtId="0" fontId="30" fillId="0" borderId="0" xfId="45" applyFont="1" applyAlignment="1"/>
    <xf numFmtId="0" fontId="30" fillId="0" borderId="0" xfId="45" applyFont="1" applyAlignment="1">
      <alignment horizontal="left"/>
    </xf>
    <xf numFmtId="17" fontId="30" fillId="0" borderId="0" xfId="45" applyNumberFormat="1" applyFont="1" applyAlignment="1">
      <alignment horizontal="left"/>
    </xf>
    <xf numFmtId="0" fontId="30" fillId="43" borderId="38" xfId="45" applyFont="1" applyFill="1" applyBorder="1" applyAlignment="1">
      <alignment horizontal="center" wrapText="1"/>
    </xf>
    <xf numFmtId="0" fontId="30" fillId="43" borderId="38" xfId="45" applyFont="1" applyFill="1" applyBorder="1" applyAlignment="1">
      <alignment horizontal="center"/>
    </xf>
    <xf numFmtId="0" fontId="30" fillId="34" borderId="38" xfId="45" applyFont="1" applyFill="1" applyBorder="1" applyAlignment="1">
      <alignment horizontal="center" wrapText="1"/>
    </xf>
    <xf numFmtId="0" fontId="30" fillId="34" borderId="38" xfId="45" applyFont="1" applyFill="1" applyBorder="1" applyAlignment="1">
      <alignment horizontal="center"/>
    </xf>
    <xf numFmtId="0" fontId="30" fillId="57" borderId="38" xfId="45" applyFont="1" applyFill="1" applyBorder="1" applyAlignment="1">
      <alignment horizontal="center" wrapText="1"/>
    </xf>
    <xf numFmtId="0" fontId="30" fillId="57" borderId="38" xfId="45" applyFont="1" applyFill="1" applyBorder="1" applyAlignment="1">
      <alignment horizontal="center"/>
    </xf>
    <xf numFmtId="0" fontId="30" fillId="58" borderId="38" xfId="45" applyFont="1" applyFill="1" applyBorder="1" applyAlignment="1">
      <alignment horizontal="center" wrapText="1"/>
    </xf>
    <xf numFmtId="0" fontId="30" fillId="58" borderId="38" xfId="45" applyFont="1" applyFill="1" applyBorder="1" applyAlignment="1">
      <alignment horizontal="center"/>
    </xf>
    <xf numFmtId="0" fontId="30" fillId="52" borderId="38" xfId="45" applyFont="1" applyFill="1" applyBorder="1" applyAlignment="1">
      <alignment horizontal="center" wrapText="1"/>
    </xf>
    <xf numFmtId="0" fontId="30" fillId="52" borderId="38" xfId="45" applyFont="1" applyFill="1" applyBorder="1" applyAlignment="1">
      <alignment horizontal="center"/>
    </xf>
    <xf numFmtId="0" fontId="30" fillId="41" borderId="38" xfId="45" applyFont="1" applyFill="1" applyBorder="1" applyAlignment="1">
      <alignment horizontal="center" wrapText="1"/>
    </xf>
    <xf numFmtId="0" fontId="30" fillId="41" borderId="38" xfId="45" applyFont="1" applyFill="1" applyBorder="1" applyAlignment="1">
      <alignment horizontal="center"/>
    </xf>
    <xf numFmtId="0" fontId="30" fillId="33" borderId="38" xfId="45" applyFont="1" applyFill="1" applyBorder="1" applyAlignment="1">
      <alignment horizontal="center" wrapText="1"/>
    </xf>
    <xf numFmtId="0" fontId="30" fillId="33" borderId="38" xfId="45" applyFont="1" applyFill="1" applyBorder="1" applyAlignment="1">
      <alignment horizontal="center"/>
    </xf>
    <xf numFmtId="0" fontId="30" fillId="37" borderId="32" xfId="45" applyFont="1" applyFill="1" applyBorder="1" applyAlignment="1" applyProtection="1"/>
    <xf numFmtId="0" fontId="30" fillId="0" borderId="23" xfId="45" quotePrefix="1" applyFont="1" applyFill="1" applyBorder="1" applyAlignment="1" applyProtection="1"/>
    <xf numFmtId="0" fontId="30" fillId="0" borderId="23" xfId="45" quotePrefix="1" applyFont="1" applyFill="1" applyBorder="1" applyAlignment="1" applyProtection="1">
      <alignment horizontal="center"/>
    </xf>
    <xf numFmtId="40" fontId="30" fillId="0" borderId="23" xfId="46" quotePrefix="1" applyFont="1" applyFill="1" applyBorder="1" applyAlignment="1" applyProtection="1"/>
    <xf numFmtId="169" fontId="30" fillId="0" borderId="26" xfId="42" applyNumberFormat="1" applyFont="1" applyBorder="1" applyAlignment="1"/>
    <xf numFmtId="0" fontId="30" fillId="0" borderId="32" xfId="45" applyFont="1" applyFill="1" applyBorder="1" applyAlignment="1" applyProtection="1"/>
    <xf numFmtId="0" fontId="30" fillId="0" borderId="26" xfId="45" quotePrefix="1" applyFont="1" applyFill="1" applyBorder="1" applyAlignment="1" applyProtection="1"/>
    <xf numFmtId="0" fontId="30" fillId="0" borderId="26" xfId="45" applyFont="1" applyFill="1" applyBorder="1" applyAlignment="1" applyProtection="1">
      <alignment horizontal="center"/>
    </xf>
    <xf numFmtId="40" fontId="30" fillId="0" borderId="26" xfId="46" quotePrefix="1" applyFont="1" applyFill="1" applyBorder="1" applyAlignment="1" applyProtection="1"/>
    <xf numFmtId="0" fontId="30" fillId="0" borderId="30" xfId="45" quotePrefix="1" applyFont="1" applyFill="1" applyBorder="1" applyAlignment="1" applyProtection="1"/>
    <xf numFmtId="0" fontId="30" fillId="0" borderId="30" xfId="45" applyFont="1" applyBorder="1" applyAlignment="1"/>
    <xf numFmtId="169" fontId="30" fillId="0" borderId="30" xfId="42" applyNumberFormat="1" applyFont="1" applyBorder="1" applyAlignment="1"/>
    <xf numFmtId="0" fontId="30" fillId="0" borderId="79" xfId="45" applyFont="1" applyFill="1" applyBorder="1" applyAlignment="1" applyProtection="1"/>
    <xf numFmtId="0" fontId="30" fillId="59" borderId="144" xfId="45" applyFont="1" applyFill="1" applyBorder="1" applyAlignment="1" applyProtection="1">
      <alignment horizontal="center"/>
    </xf>
    <xf numFmtId="40" fontId="30" fillId="59" borderId="38" xfId="46" quotePrefix="1" applyFont="1" applyFill="1" applyBorder="1" applyAlignment="1" applyProtection="1"/>
    <xf numFmtId="169" fontId="30" fillId="33" borderId="38" xfId="42" applyNumberFormat="1" applyFont="1" applyFill="1" applyBorder="1" applyAlignment="1"/>
    <xf numFmtId="0" fontId="30" fillId="0" borderId="155" xfId="45" quotePrefix="1" applyFont="1" applyFill="1" applyBorder="1" applyAlignment="1" applyProtection="1"/>
    <xf numFmtId="0" fontId="30" fillId="0" borderId="155" xfId="44" applyFont="1" applyFill="1" applyBorder="1" applyAlignment="1" applyProtection="1">
      <alignment horizontal="center" wrapText="1"/>
    </xf>
    <xf numFmtId="40" fontId="30" fillId="0" borderId="155" xfId="46" quotePrefix="1" applyFont="1" applyFill="1" applyBorder="1" applyAlignment="1" applyProtection="1"/>
    <xf numFmtId="169" fontId="30" fillId="0" borderId="155" xfId="42" applyNumberFormat="1" applyFont="1" applyBorder="1" applyAlignment="1"/>
    <xf numFmtId="0" fontId="30" fillId="0" borderId="26" xfId="44" applyFont="1" applyFill="1" applyBorder="1" applyAlignment="1" applyProtection="1">
      <alignment horizontal="center" wrapText="1"/>
    </xf>
    <xf numFmtId="0" fontId="30" fillId="0" borderId="30" xfId="44" applyFont="1" applyFill="1" applyBorder="1" applyAlignment="1" applyProtection="1">
      <alignment horizontal="center" wrapText="1"/>
    </xf>
    <xf numFmtId="40" fontId="30" fillId="0" borderId="30" xfId="46" quotePrefix="1" applyFont="1" applyFill="1" applyBorder="1" applyAlignment="1" applyProtection="1"/>
    <xf numFmtId="0" fontId="30" fillId="0" borderId="79" xfId="45" quotePrefix="1" applyFont="1" applyFill="1" applyBorder="1" applyAlignment="1" applyProtection="1"/>
    <xf numFmtId="0" fontId="30" fillId="0" borderId="79" xfId="44" applyFont="1" applyFill="1" applyBorder="1" applyAlignment="1" applyProtection="1">
      <alignment wrapText="1"/>
    </xf>
    <xf numFmtId="0" fontId="30" fillId="0" borderId="79" xfId="44" applyFont="1" applyFill="1" applyBorder="1" applyAlignment="1" applyProtection="1">
      <alignment horizontal="center" wrapText="1"/>
    </xf>
    <xf numFmtId="40" fontId="30" fillId="0" borderId="79" xfId="46" quotePrefix="1" applyFont="1" applyFill="1" applyBorder="1" applyAlignment="1" applyProtection="1"/>
    <xf numFmtId="0" fontId="30" fillId="0" borderId="38" xfId="45" applyFont="1" applyBorder="1" applyAlignment="1"/>
    <xf numFmtId="169" fontId="30" fillId="0" borderId="38" xfId="42" applyNumberFormat="1" applyFont="1" applyBorder="1" applyAlignment="1"/>
    <xf numFmtId="0" fontId="29" fillId="60" borderId="38" xfId="45" applyFont="1" applyFill="1" applyBorder="1" applyAlignment="1" applyProtection="1">
      <alignment horizontal="center"/>
    </xf>
    <xf numFmtId="0" fontId="29" fillId="60" borderId="38" xfId="45" applyFont="1" applyFill="1" applyBorder="1" applyAlignment="1" applyProtection="1"/>
    <xf numFmtId="0" fontId="29" fillId="60" borderId="38" xfId="44" applyFont="1" applyFill="1" applyBorder="1" applyAlignment="1" applyProtection="1">
      <alignment horizontal="center"/>
    </xf>
    <xf numFmtId="40" fontId="29" fillId="60" borderId="38" xfId="46" quotePrefix="1" applyFont="1" applyFill="1" applyBorder="1" applyAlignment="1" applyProtection="1">
      <protection locked="0"/>
    </xf>
    <xf numFmtId="170" fontId="29" fillId="37" borderId="38" xfId="45" applyNumberFormat="1" applyFont="1" applyFill="1" applyBorder="1" applyAlignment="1"/>
    <xf numFmtId="169" fontId="29" fillId="37" borderId="38" xfId="42" applyNumberFormat="1" applyFont="1" applyFill="1" applyBorder="1" applyAlignment="1"/>
    <xf numFmtId="0" fontId="30" fillId="49" borderId="32" xfId="45" applyFont="1" applyFill="1" applyBorder="1" applyAlignment="1" applyProtection="1"/>
    <xf numFmtId="165" fontId="30" fillId="0" borderId="26" xfId="42" applyNumberFormat="1" applyFont="1" applyBorder="1" applyAlignment="1"/>
    <xf numFmtId="0" fontId="30" fillId="0" borderId="35" xfId="45" quotePrefix="1" applyFont="1" applyFill="1" applyBorder="1" applyAlignment="1" applyProtection="1"/>
    <xf numFmtId="40" fontId="30" fillId="0" borderId="35" xfId="46" quotePrefix="1" applyFont="1" applyFill="1" applyBorder="1" applyAlignment="1" applyProtection="1"/>
    <xf numFmtId="0" fontId="30" fillId="59" borderId="144" xfId="45" quotePrefix="1" applyFont="1" applyFill="1" applyBorder="1" applyAlignment="1" applyProtection="1">
      <alignment horizontal="center"/>
    </xf>
    <xf numFmtId="165" fontId="30" fillId="33" borderId="38" xfId="42" applyNumberFormat="1" applyFont="1" applyFill="1" applyBorder="1" applyAlignment="1"/>
    <xf numFmtId="0" fontId="30" fillId="0" borderId="114" xfId="45" applyFont="1" applyFill="1" applyBorder="1" applyAlignment="1" applyProtection="1"/>
    <xf numFmtId="40" fontId="30" fillId="0" borderId="32" xfId="46" quotePrefix="1" applyFont="1" applyFill="1" applyBorder="1" applyAlignment="1" applyProtection="1"/>
    <xf numFmtId="0" fontId="30" fillId="0" borderId="35" xfId="44" applyFont="1" applyFill="1" applyBorder="1" applyAlignment="1" applyProtection="1">
      <alignment horizontal="center" wrapText="1"/>
    </xf>
    <xf numFmtId="167" fontId="30" fillId="59" borderId="38" xfId="46" quotePrefix="1" applyNumberFormat="1" applyFont="1" applyFill="1" applyBorder="1" applyAlignment="1" applyProtection="1"/>
    <xf numFmtId="0" fontId="30" fillId="0" borderId="114" xfId="45" quotePrefix="1" applyFont="1" applyFill="1" applyBorder="1" applyAlignment="1" applyProtection="1">
      <alignment horizontal="center" wrapText="1"/>
    </xf>
    <xf numFmtId="167" fontId="30" fillId="0" borderId="155" xfId="46" quotePrefix="1" applyNumberFormat="1" applyFont="1" applyFill="1" applyBorder="1" applyAlignment="1" applyProtection="1"/>
    <xf numFmtId="0" fontId="30" fillId="0" borderId="151" xfId="45" quotePrefix="1" applyFont="1" applyFill="1" applyBorder="1" applyAlignment="1" applyProtection="1"/>
    <xf numFmtId="0" fontId="30" fillId="0" borderId="79" xfId="45" quotePrefix="1" applyFont="1" applyFill="1" applyBorder="1" applyAlignment="1" applyProtection="1">
      <alignment horizontal="center" wrapText="1"/>
    </xf>
    <xf numFmtId="167" fontId="30" fillId="0" borderId="79" xfId="46" quotePrefix="1" applyNumberFormat="1" applyFont="1" applyFill="1" applyBorder="1" applyAlignment="1" applyProtection="1"/>
    <xf numFmtId="0" fontId="29" fillId="61" borderId="38" xfId="45" applyFont="1" applyFill="1" applyBorder="1" applyAlignment="1" applyProtection="1">
      <alignment horizontal="center"/>
    </xf>
    <xf numFmtId="0" fontId="29" fillId="61" borderId="38" xfId="45" applyFont="1" applyFill="1" applyBorder="1" applyAlignment="1" applyProtection="1"/>
    <xf numFmtId="0" fontId="29" fillId="61" borderId="38" xfId="44" applyFont="1" applyFill="1" applyBorder="1" applyAlignment="1" applyProtection="1">
      <alignment horizontal="center"/>
    </xf>
    <xf numFmtId="171" fontId="29" fillId="61" borderId="38" xfId="46" quotePrefix="1" applyNumberFormat="1" applyFont="1" applyFill="1" applyBorder="1" applyAlignment="1" applyProtection="1">
      <protection locked="0"/>
    </xf>
    <xf numFmtId="9" fontId="29" fillId="61" borderId="38" xfId="47" quotePrefix="1" applyFont="1" applyFill="1" applyBorder="1" applyAlignment="1" applyProtection="1">
      <protection locked="0"/>
    </xf>
    <xf numFmtId="169" fontId="29" fillId="49" borderId="38" xfId="42" applyNumberFormat="1" applyFont="1" applyFill="1" applyBorder="1" applyAlignment="1"/>
    <xf numFmtId="165" fontId="29" fillId="49" borderId="38" xfId="42" applyNumberFormat="1" applyFont="1" applyFill="1" applyBorder="1" applyAlignment="1"/>
    <xf numFmtId="0" fontId="28" fillId="0" borderId="0" xfId="48"/>
    <xf numFmtId="0" fontId="36" fillId="0" borderId="0" xfId="48" applyFont="1" applyAlignment="1">
      <alignment horizontal="center"/>
    </xf>
    <xf numFmtId="0" fontId="36" fillId="0" borderId="0" xfId="48" applyFont="1"/>
    <xf numFmtId="0" fontId="28" fillId="62" borderId="146" xfId="48" applyFill="1" applyBorder="1" applyAlignment="1">
      <alignment horizontal="center"/>
    </xf>
    <xf numFmtId="43" fontId="36" fillId="0" borderId="0" xfId="49" applyFont="1"/>
    <xf numFmtId="0" fontId="3" fillId="0" borderId="0" xfId="50"/>
    <xf numFmtId="49" fontId="36" fillId="0" borderId="0" xfId="49" applyNumberFormat="1" applyFont="1"/>
    <xf numFmtId="49" fontId="36" fillId="62" borderId="146" xfId="48" applyNumberFormat="1" applyFont="1" applyFill="1" applyBorder="1"/>
    <xf numFmtId="0" fontId="36" fillId="62" borderId="146" xfId="48" applyFont="1" applyFill="1" applyBorder="1"/>
    <xf numFmtId="0" fontId="36" fillId="62" borderId="146" xfId="48" applyFont="1" applyFill="1" applyBorder="1" applyAlignment="1">
      <alignment horizontal="center"/>
    </xf>
    <xf numFmtId="49" fontId="36" fillId="62" borderId="156" xfId="48" applyNumberFormat="1" applyFont="1" applyFill="1" applyBorder="1"/>
    <xf numFmtId="49" fontId="36" fillId="43" borderId="0" xfId="48" applyNumberFormat="1" applyFont="1" applyFill="1"/>
    <xf numFmtId="0" fontId="36" fillId="43" borderId="0" xfId="48" applyFont="1" applyFill="1"/>
    <xf numFmtId="0" fontId="36" fillId="43" borderId="0" xfId="48" applyFont="1" applyFill="1" applyAlignment="1">
      <alignment vertical="center"/>
    </xf>
    <xf numFmtId="0" fontId="36" fillId="43" borderId="0" xfId="48" applyFont="1" applyFill="1" applyAlignment="1">
      <alignment horizontal="center"/>
    </xf>
    <xf numFmtId="49" fontId="36" fillId="0" borderId="0" xfId="49" applyNumberFormat="1" applyFont="1" applyFill="1"/>
    <xf numFmtId="0" fontId="36" fillId="43" borderId="0" xfId="48" applyFont="1" applyFill="1" applyAlignment="1">
      <alignment horizontal="left" vertical="center"/>
    </xf>
    <xf numFmtId="0" fontId="36" fillId="43" borderId="0" xfId="48" applyFont="1" applyFill="1" applyAlignment="1">
      <alignment horizontal="center" vertical="center"/>
    </xf>
    <xf numFmtId="49" fontId="36" fillId="63" borderId="0" xfId="48" applyNumberFormat="1" applyFont="1" applyFill="1"/>
    <xf numFmtId="0" fontId="36" fillId="63" borderId="0" xfId="48" applyFont="1" applyFill="1"/>
    <xf numFmtId="0" fontId="36" fillId="63" borderId="0" xfId="48" applyFont="1" applyFill="1" applyAlignment="1">
      <alignment horizontal="center"/>
    </xf>
    <xf numFmtId="49" fontId="36" fillId="54" borderId="0" xfId="48" applyNumberFormat="1" applyFont="1" applyFill="1"/>
    <xf numFmtId="0" fontId="36" fillId="54" borderId="0" xfId="48" applyFont="1" applyFill="1"/>
    <xf numFmtId="0" fontId="36" fillId="54" borderId="0" xfId="48" applyFont="1" applyFill="1" applyAlignment="1">
      <alignment horizontal="center"/>
    </xf>
    <xf numFmtId="43" fontId="36" fillId="0" borderId="0" xfId="49" applyFont="1" applyFill="1"/>
    <xf numFmtId="0" fontId="36" fillId="54" borderId="0" xfId="48" applyFont="1" applyFill="1" applyAlignment="1">
      <alignment horizontal="left" vertical="center"/>
    </xf>
    <xf numFmtId="0" fontId="36" fillId="54" borderId="0" xfId="48" applyFont="1" applyFill="1" applyAlignment="1">
      <alignment vertical="center"/>
    </xf>
    <xf numFmtId="0" fontId="36" fillId="54" borderId="0" xfId="48" applyFont="1" applyFill="1" applyAlignment="1">
      <alignment horizontal="center" vertical="center"/>
    </xf>
    <xf numFmtId="49" fontId="36" fillId="50" borderId="0" xfId="48" applyNumberFormat="1" applyFont="1" applyFill="1"/>
    <xf numFmtId="0" fontId="36" fillId="50" borderId="0" xfId="48" applyFont="1" applyFill="1"/>
    <xf numFmtId="0" fontId="36" fillId="50" borderId="0" xfId="48" applyFont="1" applyFill="1" applyAlignment="1">
      <alignment horizontal="center"/>
    </xf>
    <xf numFmtId="0" fontId="36" fillId="0" borderId="0" xfId="48" applyFont="1" applyFill="1"/>
    <xf numFmtId="0" fontId="36" fillId="50" borderId="0" xfId="48" applyFont="1" applyFill="1" applyAlignment="1">
      <alignment horizontal="left" vertical="center"/>
    </xf>
    <xf numFmtId="0" fontId="36" fillId="50" borderId="0" xfId="48" applyFont="1" applyFill="1" applyAlignment="1">
      <alignment vertical="center"/>
    </xf>
    <xf numFmtId="49" fontId="36" fillId="37" borderId="0" xfId="48" applyNumberFormat="1" applyFont="1" applyFill="1"/>
    <xf numFmtId="0" fontId="36" fillId="37" borderId="0" xfId="48" applyFont="1" applyFill="1"/>
    <xf numFmtId="0" fontId="36" fillId="37" borderId="0" xfId="48" applyFont="1" applyFill="1" applyAlignment="1">
      <alignment horizontal="center"/>
    </xf>
    <xf numFmtId="0" fontId="3" fillId="0" borderId="0" xfId="50" applyFill="1"/>
    <xf numFmtId="49" fontId="36" fillId="37" borderId="0" xfId="48" quotePrefix="1" applyNumberFormat="1" applyFont="1" applyFill="1"/>
    <xf numFmtId="0" fontId="36" fillId="37" borderId="0" xfId="48" applyFont="1" applyFill="1" applyAlignment="1">
      <alignment horizontal="left" vertical="center"/>
    </xf>
    <xf numFmtId="0" fontId="36" fillId="37" borderId="0" xfId="48" applyFont="1" applyFill="1" applyAlignment="1">
      <alignment vertical="center"/>
    </xf>
    <xf numFmtId="0" fontId="36" fillId="37" borderId="0" xfId="48" applyFont="1" applyFill="1" applyAlignment="1">
      <alignment horizontal="center" vertical="center"/>
    </xf>
    <xf numFmtId="0" fontId="36" fillId="63" borderId="0" xfId="48" applyFont="1" applyFill="1" applyAlignment="1">
      <alignment horizontal="left" vertical="center"/>
    </xf>
    <xf numFmtId="0" fontId="36" fillId="63" borderId="0" xfId="48" applyFont="1" applyFill="1" applyAlignment="1">
      <alignment vertical="center"/>
    </xf>
    <xf numFmtId="0" fontId="36" fillId="63" borderId="0" xfId="48" applyFont="1" applyFill="1" applyAlignment="1">
      <alignment horizontal="center" vertical="center"/>
    </xf>
    <xf numFmtId="49" fontId="36" fillId="64" borderId="0" xfId="48" applyNumberFormat="1" applyFont="1" applyFill="1"/>
    <xf numFmtId="0" fontId="36" fillId="64" borderId="0" xfId="48" applyFont="1" applyFill="1"/>
    <xf numFmtId="0" fontId="36" fillId="64" borderId="0" xfId="48" applyFont="1" applyFill="1" applyAlignment="1">
      <alignment horizontal="center"/>
    </xf>
    <xf numFmtId="0" fontId="36" fillId="65" borderId="0" xfId="48" applyFont="1" applyFill="1"/>
    <xf numFmtId="0" fontId="36" fillId="65" borderId="0" xfId="48" applyFont="1" applyFill="1" applyAlignment="1">
      <alignment horizontal="center"/>
    </xf>
    <xf numFmtId="49" fontId="36" fillId="66" borderId="0" xfId="48" applyNumberFormat="1" applyFont="1" applyFill="1"/>
    <xf numFmtId="0" fontId="36" fillId="66" borderId="0" xfId="48" applyFont="1" applyFill="1"/>
    <xf numFmtId="0" fontId="36" fillId="66" borderId="0" xfId="48" applyFont="1" applyFill="1" applyAlignment="1">
      <alignment horizontal="center"/>
    </xf>
    <xf numFmtId="49" fontId="36" fillId="56" borderId="0" xfId="48" applyNumberFormat="1" applyFont="1" applyFill="1"/>
    <xf numFmtId="0" fontId="36" fillId="56" borderId="0" xfId="48" applyFont="1" applyFill="1"/>
    <xf numFmtId="0" fontId="36" fillId="56" borderId="0" xfId="48" applyFont="1" applyFill="1" applyAlignment="1">
      <alignment horizontal="center"/>
    </xf>
    <xf numFmtId="0" fontId="30" fillId="0" borderId="0" xfId="48" applyFont="1"/>
    <xf numFmtId="0" fontId="30" fillId="61" borderId="38" xfId="48" applyFont="1" applyFill="1" applyBorder="1" applyAlignment="1">
      <alignment horizontal="center" vertical="center"/>
    </xf>
    <xf numFmtId="0" fontId="30" fillId="0" borderId="38" xfId="48" applyFont="1" applyBorder="1" applyAlignment="1">
      <alignment horizontal="center" vertical="center"/>
    </xf>
    <xf numFmtId="0" fontId="30" fillId="0" borderId="38" xfId="48" applyFont="1" applyFill="1" applyBorder="1" applyAlignment="1">
      <alignment horizontal="center" vertical="center"/>
    </xf>
    <xf numFmtId="0" fontId="29" fillId="0" borderId="38" xfId="48" applyFont="1" applyBorder="1" applyAlignment="1">
      <alignment horizontal="center" vertical="center"/>
    </xf>
    <xf numFmtId="0" fontId="29" fillId="0" borderId="0" xfId="48" applyFont="1" applyAlignment="1">
      <alignment horizontal="center" vertical="center"/>
    </xf>
    <xf numFmtId="49" fontId="30" fillId="0" borderId="26" xfId="48" applyNumberFormat="1" applyFont="1" applyBorder="1" applyAlignment="1">
      <alignment vertical="center"/>
    </xf>
    <xf numFmtId="0" fontId="30" fillId="0" borderId="26" xfId="48" applyFont="1" applyBorder="1" applyAlignment="1">
      <alignment horizontal="center" vertical="center"/>
    </xf>
    <xf numFmtId="14" fontId="30" fillId="0" borderId="26" xfId="48" applyNumberFormat="1" applyFont="1" applyBorder="1" applyAlignment="1">
      <alignment vertical="center"/>
    </xf>
    <xf numFmtId="0" fontId="30" fillId="0" borderId="26" xfId="48" applyFont="1" applyBorder="1" applyAlignment="1">
      <alignment vertical="center"/>
    </xf>
    <xf numFmtId="40" fontId="30" fillId="0" borderId="26" xfId="48" applyNumberFormat="1" applyFont="1" applyBorder="1" applyAlignment="1">
      <alignment vertical="center"/>
    </xf>
    <xf numFmtId="0" fontId="30" fillId="0" borderId="166" xfId="48" applyFont="1" applyBorder="1"/>
    <xf numFmtId="49" fontId="30" fillId="0" borderId="26" xfId="48" applyNumberFormat="1" applyFont="1" applyBorder="1"/>
    <xf numFmtId="0" fontId="30" fillId="59" borderId="38" xfId="48" applyFont="1" applyFill="1" applyBorder="1"/>
    <xf numFmtId="49" fontId="30" fillId="59" borderId="38" xfId="48" applyNumberFormat="1" applyFont="1" applyFill="1" applyBorder="1" applyAlignment="1">
      <alignment horizontal="center"/>
    </xf>
    <xf numFmtId="40" fontId="30" fillId="59" borderId="38" xfId="48" applyNumberFormat="1" applyFont="1" applyFill="1" applyBorder="1"/>
    <xf numFmtId="40" fontId="30" fillId="59" borderId="38" xfId="49" applyNumberFormat="1" applyFont="1" applyFill="1" applyBorder="1"/>
    <xf numFmtId="0" fontId="30" fillId="0" borderId="150" xfId="48" applyFont="1" applyBorder="1"/>
    <xf numFmtId="40" fontId="30" fillId="0" borderId="0" xfId="48" applyNumberFormat="1" applyFont="1"/>
    <xf numFmtId="0" fontId="30" fillId="59" borderId="38" xfId="48" applyFont="1" applyFill="1" applyBorder="1" applyAlignment="1">
      <alignment vertical="center"/>
    </xf>
    <xf numFmtId="49" fontId="30" fillId="59" borderId="38" xfId="48" applyNumberFormat="1" applyFont="1" applyFill="1" applyBorder="1" applyAlignment="1">
      <alignment horizontal="center" vertical="center"/>
    </xf>
    <xf numFmtId="40" fontId="30" fillId="59" borderId="38" xfId="48" applyNumberFormat="1" applyFont="1" applyFill="1" applyBorder="1" applyAlignment="1">
      <alignment vertical="center"/>
    </xf>
    <xf numFmtId="40" fontId="30" fillId="59" borderId="38" xfId="49" applyNumberFormat="1" applyFont="1" applyFill="1" applyBorder="1" applyAlignment="1">
      <alignment vertical="center"/>
    </xf>
    <xf numFmtId="0" fontId="29" fillId="0" borderId="0" xfId="48" applyFont="1"/>
    <xf numFmtId="172" fontId="30" fillId="0" borderId="0" xfId="49" applyNumberFormat="1" applyFont="1"/>
    <xf numFmtId="43" fontId="30" fillId="0" borderId="0" xfId="49" applyFont="1"/>
    <xf numFmtId="0" fontId="30" fillId="0" borderId="0" xfId="48" applyFont="1" applyAlignment="1">
      <alignment horizontal="center"/>
    </xf>
    <xf numFmtId="0" fontId="29" fillId="89" borderId="38" xfId="48" applyFont="1" applyFill="1" applyBorder="1" applyAlignment="1">
      <alignment horizontal="center" vertical="center"/>
    </xf>
    <xf numFmtId="0" fontId="29" fillId="0" borderId="38" xfId="48" applyFont="1" applyBorder="1" applyAlignment="1">
      <alignment horizontal="center" vertical="center" wrapText="1"/>
    </xf>
    <xf numFmtId="0" fontId="29" fillId="89" borderId="38" xfId="48" applyFont="1" applyFill="1" applyBorder="1" applyAlignment="1">
      <alignment horizontal="center" vertical="center" wrapText="1"/>
    </xf>
    <xf numFmtId="0" fontId="29" fillId="0" borderId="38" xfId="48" applyFont="1" applyBorder="1" applyAlignment="1">
      <alignment vertical="center"/>
    </xf>
    <xf numFmtId="0" fontId="30" fillId="0" borderId="0" xfId="48" applyFont="1" applyAlignment="1">
      <alignment vertical="center"/>
    </xf>
    <xf numFmtId="49" fontId="30" fillId="0" borderId="26" xfId="48" applyNumberFormat="1" applyFont="1" applyFill="1" applyBorder="1"/>
    <xf numFmtId="0" fontId="30" fillId="0" borderId="26" xfId="48" applyFont="1" applyFill="1" applyBorder="1"/>
    <xf numFmtId="49" fontId="30" fillId="0" borderId="166" xfId="48" applyNumberFormat="1" applyFont="1" applyFill="1" applyBorder="1"/>
    <xf numFmtId="14" fontId="30" fillId="0" borderId="26" xfId="48" applyNumberFormat="1" applyFont="1" applyFill="1" applyBorder="1"/>
    <xf numFmtId="39" fontId="30" fillId="0" borderId="26" xfId="49" applyNumberFormat="1" applyFont="1" applyFill="1" applyBorder="1"/>
    <xf numFmtId="40" fontId="30" fillId="0" borderId="26" xfId="49" applyNumberFormat="1" applyFont="1" applyFill="1" applyBorder="1"/>
    <xf numFmtId="0" fontId="30" fillId="0" borderId="0" xfId="48" applyFont="1" applyFill="1"/>
    <xf numFmtId="49" fontId="30" fillId="0" borderId="35" xfId="48" applyNumberFormat="1" applyFont="1" applyBorder="1"/>
    <xf numFmtId="0" fontId="30" fillId="0" borderId="35" xfId="48" applyFont="1" applyBorder="1"/>
    <xf numFmtId="49" fontId="30" fillId="0" borderId="30" xfId="48" applyNumberFormat="1" applyFont="1" applyBorder="1"/>
    <xf numFmtId="0" fontId="30" fillId="0" borderId="30" xfId="48" applyFont="1" applyBorder="1"/>
    <xf numFmtId="14" fontId="30" fillId="0" borderId="30" xfId="48" applyNumberFormat="1" applyFont="1" applyBorder="1"/>
    <xf numFmtId="39" fontId="30" fillId="0" borderId="35" xfId="49" applyNumberFormat="1" applyFont="1" applyBorder="1"/>
    <xf numFmtId="40" fontId="30" fillId="0" borderId="35" xfId="49" applyNumberFormat="1" applyFont="1" applyBorder="1"/>
    <xf numFmtId="49" fontId="30" fillId="0" borderId="38" xfId="48" applyNumberFormat="1" applyFont="1" applyBorder="1"/>
    <xf numFmtId="49" fontId="29" fillId="0" borderId="149" xfId="48" applyNumberFormat="1" applyFont="1" applyBorder="1" applyAlignment="1">
      <alignment horizontal="left"/>
    </xf>
    <xf numFmtId="49" fontId="29" fillId="0" borderId="150" xfId="48" applyNumberFormat="1" applyFont="1" applyBorder="1" applyAlignment="1">
      <alignment horizontal="center"/>
    </xf>
    <xf numFmtId="49" fontId="29" fillId="0" borderId="144" xfId="48" applyNumberFormat="1" applyFont="1" applyBorder="1" applyAlignment="1">
      <alignment horizontal="center"/>
    </xf>
    <xf numFmtId="49" fontId="29" fillId="0" borderId="38" xfId="48" applyNumberFormat="1" applyFont="1" applyBorder="1"/>
    <xf numFmtId="0" fontId="29" fillId="0" borderId="38" xfId="48" applyFont="1" applyBorder="1"/>
    <xf numFmtId="14" fontId="29" fillId="0" borderId="38" xfId="48" applyNumberFormat="1" applyFont="1" applyBorder="1"/>
    <xf numFmtId="39" fontId="29" fillId="0" borderId="38" xfId="49" applyNumberFormat="1" applyFont="1" applyBorder="1"/>
    <xf numFmtId="40" fontId="29" fillId="0" borderId="38" xfId="49" applyNumberFormat="1" applyFont="1" applyBorder="1"/>
    <xf numFmtId="49" fontId="30" fillId="0" borderId="35" xfId="48" applyNumberFormat="1" applyFont="1" applyFill="1" applyBorder="1"/>
    <xf numFmtId="0" fontId="30" fillId="0" borderId="35" xfId="48" applyFont="1" applyFill="1" applyBorder="1"/>
    <xf numFmtId="49" fontId="30" fillId="0" borderId="167" xfId="48" applyNumberFormat="1" applyFont="1" applyFill="1" applyBorder="1"/>
    <xf numFmtId="0" fontId="30" fillId="0" borderId="30" xfId="48" applyFont="1" applyFill="1" applyBorder="1"/>
    <xf numFmtId="14" fontId="30" fillId="0" borderId="30" xfId="48" applyNumberFormat="1" applyFont="1" applyFill="1" applyBorder="1"/>
    <xf numFmtId="49" fontId="30" fillId="0" borderId="30" xfId="48" applyNumberFormat="1" applyFont="1" applyFill="1" applyBorder="1"/>
    <xf numFmtId="39" fontId="30" fillId="0" borderId="35" xfId="49" applyNumberFormat="1" applyFont="1" applyFill="1" applyBorder="1"/>
    <xf numFmtId="40" fontId="30" fillId="0" borderId="35" xfId="49" applyNumberFormat="1" applyFont="1" applyFill="1" applyBorder="1"/>
    <xf numFmtId="49" fontId="30" fillId="0" borderId="38" xfId="48" applyNumberFormat="1" applyFont="1" applyFill="1" applyBorder="1"/>
    <xf numFmtId="49" fontId="29" fillId="0" borderId="149" xfId="48" applyNumberFormat="1" applyFont="1" applyFill="1" applyBorder="1" applyAlignment="1">
      <alignment horizontal="left"/>
    </xf>
    <xf numFmtId="49" fontId="29" fillId="0" borderId="150" xfId="48" applyNumberFormat="1" applyFont="1" applyFill="1" applyBorder="1" applyAlignment="1">
      <alignment horizontal="center"/>
    </xf>
    <xf numFmtId="49" fontId="29" fillId="0" borderId="144" xfId="48" applyNumberFormat="1" applyFont="1" applyFill="1" applyBorder="1" applyAlignment="1">
      <alignment horizontal="center"/>
    </xf>
    <xf numFmtId="49" fontId="29" fillId="0" borderId="144" xfId="48" applyNumberFormat="1" applyFont="1" applyFill="1" applyBorder="1"/>
    <xf numFmtId="0" fontId="29" fillId="0" borderId="38" xfId="48" applyFont="1" applyFill="1" applyBorder="1"/>
    <xf numFmtId="14" fontId="29" fillId="0" borderId="38" xfId="48" applyNumberFormat="1" applyFont="1" applyFill="1" applyBorder="1"/>
    <xf numFmtId="49" fontId="29" fillId="0" borderId="38" xfId="48" applyNumberFormat="1" applyFont="1" applyFill="1" applyBorder="1"/>
    <xf numFmtId="39" fontId="29" fillId="0" borderId="38" xfId="49" applyNumberFormat="1" applyFont="1" applyFill="1" applyBorder="1"/>
    <xf numFmtId="40" fontId="29" fillId="0" borderId="38" xfId="49" applyNumberFormat="1" applyFont="1" applyFill="1" applyBorder="1"/>
    <xf numFmtId="49" fontId="30" fillId="0" borderId="23" xfId="48" applyNumberFormat="1" applyFont="1" applyBorder="1"/>
    <xf numFmtId="0" fontId="30" fillId="0" borderId="23" xfId="48" applyFont="1" applyBorder="1"/>
    <xf numFmtId="49" fontId="30" fillId="0" borderId="128" xfId="48" applyNumberFormat="1" applyFont="1" applyBorder="1"/>
    <xf numFmtId="0" fontId="30" fillId="0" borderId="32" xfId="48" applyFont="1" applyBorder="1"/>
    <xf numFmtId="14" fontId="30" fillId="0" borderId="32" xfId="48" applyNumberFormat="1" applyFont="1" applyBorder="1"/>
    <xf numFmtId="49" fontId="30" fillId="0" borderId="32" xfId="48" applyNumberFormat="1" applyFont="1" applyBorder="1"/>
    <xf numFmtId="39" fontId="30" fillId="0" borderId="23" xfId="49" applyNumberFormat="1" applyFont="1" applyBorder="1"/>
    <xf numFmtId="40" fontId="30" fillId="0" borderId="23" xfId="49" applyNumberFormat="1" applyFont="1" applyBorder="1"/>
    <xf numFmtId="49" fontId="29" fillId="0" borderId="168" xfId="48" applyNumberFormat="1" applyFont="1" applyBorder="1"/>
    <xf numFmtId="0" fontId="29" fillId="0" borderId="168" xfId="48" applyFont="1" applyBorder="1"/>
    <xf numFmtId="0" fontId="29" fillId="0" borderId="169" xfId="48" applyFont="1" applyBorder="1" applyAlignment="1">
      <alignment horizontal="center"/>
    </xf>
    <xf numFmtId="0" fontId="29" fillId="0" borderId="170" xfId="48" applyFont="1" applyBorder="1" applyAlignment="1">
      <alignment horizontal="center"/>
    </xf>
    <xf numFmtId="0" fontId="29" fillId="0" borderId="171" xfId="48" applyFont="1" applyBorder="1" applyAlignment="1">
      <alignment horizontal="center"/>
    </xf>
    <xf numFmtId="0" fontId="29" fillId="0" borderId="171" xfId="48" applyFont="1" applyBorder="1"/>
    <xf numFmtId="39" fontId="29" fillId="0" borderId="168" xfId="49" applyNumberFormat="1" applyFont="1" applyBorder="1"/>
    <xf numFmtId="40" fontId="29" fillId="0" borderId="168" xfId="49" applyNumberFormat="1" applyFont="1" applyBorder="1"/>
    <xf numFmtId="0" fontId="30" fillId="0" borderId="172" xfId="48" applyFont="1" applyBorder="1"/>
    <xf numFmtId="40" fontId="30" fillId="0" borderId="172" xfId="48" applyNumberFormat="1" applyFont="1" applyBorder="1"/>
    <xf numFmtId="172" fontId="30" fillId="0" borderId="172" xfId="49" applyNumberFormat="1" applyFont="1" applyBorder="1"/>
    <xf numFmtId="49" fontId="29" fillId="0" borderId="23" xfId="48" applyNumberFormat="1" applyFont="1" applyFill="1" applyBorder="1"/>
    <xf numFmtId="0" fontId="30" fillId="0" borderId="173" xfId="48" applyFont="1" applyBorder="1"/>
    <xf numFmtId="0" fontId="30" fillId="0" borderId="174" xfId="48" applyFont="1" applyBorder="1"/>
    <xf numFmtId="0" fontId="30" fillId="0" borderId="175" xfId="48" applyFont="1" applyBorder="1"/>
    <xf numFmtId="39" fontId="30" fillId="0" borderId="23" xfId="48" applyNumberFormat="1" applyFont="1" applyBorder="1"/>
    <xf numFmtId="39" fontId="30" fillId="0" borderId="32" xfId="48" applyNumberFormat="1" applyFont="1" applyBorder="1"/>
    <xf numFmtId="40" fontId="30" fillId="0" borderId="23" xfId="48" applyNumberFormat="1" applyFont="1" applyBorder="1"/>
    <xf numFmtId="0" fontId="30" fillId="0" borderId="26" xfId="48" applyFont="1" applyBorder="1"/>
    <xf numFmtId="0" fontId="30" fillId="0" borderId="176" xfId="48" applyFont="1" applyBorder="1"/>
    <xf numFmtId="0" fontId="30" fillId="0" borderId="177" xfId="48" applyFont="1" applyBorder="1"/>
    <xf numFmtId="39" fontId="30" fillId="0" borderId="26" xfId="48" applyNumberFormat="1" applyFont="1" applyBorder="1"/>
    <xf numFmtId="39" fontId="30" fillId="0" borderId="35" xfId="48" applyNumberFormat="1" applyFont="1" applyBorder="1"/>
    <xf numFmtId="40" fontId="30" fillId="0" borderId="26" xfId="48" applyNumberFormat="1" applyFont="1" applyBorder="1"/>
    <xf numFmtId="0" fontId="30" fillId="0" borderId="178" xfId="48" applyFont="1" applyBorder="1"/>
    <xf numFmtId="0" fontId="30" fillId="0" borderId="179" xfId="48" applyFont="1" applyBorder="1"/>
    <xf numFmtId="0" fontId="30" fillId="0" borderId="180" xfId="48" applyFont="1" applyBorder="1"/>
    <xf numFmtId="40" fontId="30" fillId="0" borderId="35" xfId="48" applyNumberFormat="1" applyFont="1" applyBorder="1"/>
    <xf numFmtId="0" fontId="30" fillId="0" borderId="151" xfId="48" applyFont="1" applyBorder="1"/>
    <xf numFmtId="0" fontId="30" fillId="0" borderId="0" xfId="48" applyFont="1" applyBorder="1"/>
    <xf numFmtId="0" fontId="30" fillId="0" borderId="128" xfId="48" applyFont="1" applyBorder="1"/>
    <xf numFmtId="0" fontId="29" fillId="0" borderId="149" xfId="48" applyFont="1" applyBorder="1"/>
    <xf numFmtId="0" fontId="29" fillId="0" borderId="150" xfId="48" applyFont="1" applyBorder="1"/>
    <xf numFmtId="0" fontId="29" fillId="0" borderId="144" xfId="48" applyFont="1" applyBorder="1"/>
    <xf numFmtId="39" fontId="29" fillId="0" borderId="38" xfId="48" applyNumberFormat="1" applyFont="1" applyBorder="1"/>
    <xf numFmtId="40" fontId="29" fillId="0" borderId="38" xfId="48" applyNumberFormat="1" applyFont="1" applyBorder="1"/>
    <xf numFmtId="40" fontId="30" fillId="0" borderId="0" xfId="48" applyNumberFormat="1" applyFont="1" applyBorder="1"/>
    <xf numFmtId="40" fontId="30" fillId="0" borderId="128" xfId="48" applyNumberFormat="1" applyFont="1" applyBorder="1"/>
    <xf numFmtId="0" fontId="103" fillId="0" borderId="155" xfId="48" applyFont="1" applyBorder="1"/>
    <xf numFmtId="0" fontId="104" fillId="0" borderId="155" xfId="48" applyFont="1" applyBorder="1"/>
    <xf numFmtId="49" fontId="104" fillId="0" borderId="155" xfId="48" applyNumberFormat="1" applyFont="1" applyBorder="1"/>
    <xf numFmtId="0" fontId="104" fillId="0" borderId="181" xfId="48" applyFont="1" applyBorder="1"/>
    <xf numFmtId="0" fontId="104" fillId="0" borderId="182" xfId="48" applyFont="1" applyBorder="1"/>
    <xf numFmtId="0" fontId="104" fillId="0" borderId="183" xfId="48" applyFont="1" applyBorder="1"/>
    <xf numFmtId="39" fontId="104" fillId="0" borderId="155" xfId="48" applyNumberFormat="1" applyFont="1" applyBorder="1"/>
    <xf numFmtId="40" fontId="104" fillId="0" borderId="155" xfId="48" applyNumberFormat="1" applyFont="1" applyBorder="1"/>
    <xf numFmtId="0" fontId="104" fillId="0" borderId="0" xfId="48" applyFont="1"/>
    <xf numFmtId="0" fontId="104" fillId="0" borderId="26" xfId="48" applyFont="1" applyBorder="1"/>
    <xf numFmtId="49" fontId="104" fillId="0" borderId="26" xfId="48" applyNumberFormat="1" applyFont="1" applyBorder="1"/>
    <xf numFmtId="0" fontId="104" fillId="0" borderId="176" xfId="48" applyFont="1" applyBorder="1"/>
    <xf numFmtId="0" fontId="104" fillId="0" borderId="177" xfId="48" applyFont="1" applyBorder="1"/>
    <xf numFmtId="0" fontId="104" fillId="0" borderId="166" xfId="48" applyFont="1" applyBorder="1"/>
    <xf numFmtId="39" fontId="104" fillId="0" borderId="26" xfId="48" applyNumberFormat="1" applyFont="1" applyBorder="1"/>
    <xf numFmtId="40" fontId="104" fillId="0" borderId="26" xfId="48" applyNumberFormat="1" applyFont="1" applyBorder="1"/>
    <xf numFmtId="0" fontId="29" fillId="0" borderId="147" xfId="48" applyFont="1" applyBorder="1"/>
    <xf numFmtId="0" fontId="30" fillId="0" borderId="149" xfId="48" applyFont="1" applyBorder="1"/>
    <xf numFmtId="0" fontId="30" fillId="0" borderId="144" xfId="48" applyFont="1" applyBorder="1"/>
    <xf numFmtId="0" fontId="30" fillId="0" borderId="147" xfId="48" applyFont="1" applyBorder="1"/>
    <xf numFmtId="39" fontId="30" fillId="0" borderId="147" xfId="48" applyNumberFormat="1" applyFont="1" applyBorder="1"/>
    <xf numFmtId="39" fontId="30" fillId="0" borderId="149" xfId="48" applyNumberFormat="1" applyFont="1" applyBorder="1"/>
    <xf numFmtId="40" fontId="30" fillId="0" borderId="38" xfId="48" applyNumberFormat="1" applyFont="1" applyBorder="1"/>
    <xf numFmtId="39" fontId="30" fillId="0" borderId="38" xfId="48" applyNumberFormat="1" applyFont="1" applyBorder="1"/>
    <xf numFmtId="0" fontId="29" fillId="0" borderId="0" xfId="48" applyFont="1" applyBorder="1"/>
    <xf numFmtId="39" fontId="29" fillId="0" borderId="0" xfId="48" applyNumberFormat="1" applyFont="1" applyBorder="1"/>
    <xf numFmtId="40" fontId="29" fillId="0" borderId="0" xfId="48" applyNumberFormat="1" applyFont="1" applyBorder="1"/>
    <xf numFmtId="39" fontId="29" fillId="0" borderId="0" xfId="48" applyNumberFormat="1" applyFont="1"/>
    <xf numFmtId="43" fontId="29" fillId="0" borderId="0" xfId="49" applyFont="1"/>
    <xf numFmtId="0" fontId="34" fillId="0" borderId="0" xfId="48" applyFont="1" applyBorder="1"/>
    <xf numFmtId="49" fontId="34" fillId="0" borderId="0" xfId="48" applyNumberFormat="1" applyFont="1" applyFill="1" applyBorder="1"/>
    <xf numFmtId="39" fontId="34" fillId="0" borderId="0" xfId="48" applyNumberFormat="1" applyFont="1" applyBorder="1"/>
    <xf numFmtId="0" fontId="34" fillId="0" borderId="0" xfId="48" applyFont="1"/>
    <xf numFmtId="39" fontId="34" fillId="0" borderId="0" xfId="48" applyNumberFormat="1" applyFont="1"/>
    <xf numFmtId="0" fontId="113" fillId="0" borderId="0" xfId="917" applyFont="1"/>
    <xf numFmtId="0" fontId="114" fillId="0" borderId="0" xfId="45" applyFont="1" applyFill="1" applyProtection="1">
      <alignment vertical="center"/>
      <protection locked="0"/>
    </xf>
    <xf numFmtId="0" fontId="115" fillId="0" borderId="0" xfId="45" applyFont="1" applyFill="1" applyProtection="1">
      <alignment vertical="center"/>
      <protection locked="0"/>
    </xf>
    <xf numFmtId="0" fontId="116" fillId="0" borderId="0" xfId="45" applyFont="1" applyFill="1" applyProtection="1">
      <alignment vertical="center"/>
      <protection locked="0"/>
    </xf>
    <xf numFmtId="16" fontId="30" fillId="0" borderId="0" xfId="917" applyNumberFormat="1" applyFont="1" applyAlignment="1">
      <alignment horizontal="center" vertical="center"/>
    </xf>
    <xf numFmtId="16" fontId="30" fillId="0" borderId="0" xfId="917" quotePrefix="1" applyNumberFormat="1" applyFont="1" applyAlignment="1">
      <alignment horizontal="center" vertical="center"/>
    </xf>
    <xf numFmtId="0" fontId="30" fillId="0" borderId="0" xfId="917" applyFont="1" applyAlignment="1">
      <alignment vertical="center"/>
    </xf>
    <xf numFmtId="0" fontId="115" fillId="0" borderId="0" xfId="45" applyFont="1" applyFill="1" applyBorder="1" applyAlignment="1" applyProtection="1">
      <alignment horizontal="center" vertical="center"/>
      <protection locked="0"/>
    </xf>
    <xf numFmtId="0" fontId="114" fillId="0" borderId="0" xfId="45" applyFont="1" applyFill="1" applyAlignment="1" applyProtection="1">
      <alignment horizontal="left" vertical="center"/>
      <protection locked="0"/>
    </xf>
    <xf numFmtId="0" fontId="118" fillId="0" borderId="0" xfId="45" applyFont="1" applyFill="1" applyProtection="1">
      <alignment vertical="center"/>
      <protection locked="0"/>
    </xf>
    <xf numFmtId="0" fontId="30" fillId="0" borderId="0" xfId="917" applyFont="1" applyAlignment="1">
      <alignment horizontal="center" vertical="center"/>
    </xf>
    <xf numFmtId="174" fontId="116" fillId="0" borderId="0" xfId="45" applyNumberFormat="1" applyFont="1" applyFill="1" applyProtection="1">
      <alignment vertical="center"/>
      <protection locked="0"/>
    </xf>
    <xf numFmtId="0" fontId="119" fillId="0" borderId="0" xfId="45" applyFont="1" applyFill="1" applyBorder="1" applyAlignment="1" applyProtection="1">
      <alignment horizontal="center" vertical="center"/>
      <protection locked="0"/>
    </xf>
    <xf numFmtId="0" fontId="120" fillId="0" borderId="39" xfId="45" applyFont="1" applyFill="1" applyBorder="1" applyProtection="1">
      <alignment vertical="center"/>
      <protection locked="0"/>
    </xf>
    <xf numFmtId="0" fontId="120" fillId="60" borderId="40" xfId="45" applyFont="1" applyFill="1" applyBorder="1" applyProtection="1">
      <alignment vertical="center"/>
      <protection locked="0"/>
    </xf>
    <xf numFmtId="0" fontId="115" fillId="0" borderId="88" xfId="46" applyNumberFormat="1" applyFont="1" applyFill="1" applyBorder="1" applyAlignment="1" applyProtection="1">
      <alignment horizontal="centerContinuous" vertical="center"/>
    </xf>
    <xf numFmtId="0" fontId="115" fillId="0" borderId="90" xfId="46" applyNumberFormat="1" applyFont="1" applyFill="1" applyBorder="1" applyAlignment="1" applyProtection="1">
      <alignment horizontal="centerContinuous" vertical="center"/>
    </xf>
    <xf numFmtId="0" fontId="115" fillId="0" borderId="140" xfId="46" applyNumberFormat="1" applyFont="1" applyFill="1" applyBorder="1" applyAlignment="1" applyProtection="1">
      <alignment horizontal="center" vertical="center" wrapText="1"/>
    </xf>
    <xf numFmtId="0" fontId="115" fillId="0" borderId="19" xfId="46" applyNumberFormat="1" applyFont="1" applyFill="1" applyBorder="1" applyAlignment="1" applyProtection="1">
      <alignment horizontal="center" vertical="center" wrapText="1"/>
    </xf>
    <xf numFmtId="0" fontId="30" fillId="0" borderId="17" xfId="45" applyFont="1" applyFill="1" applyBorder="1" applyAlignment="1" applyProtection="1">
      <alignment horizontal="center" vertical="center"/>
    </xf>
    <xf numFmtId="0" fontId="30" fillId="0" borderId="18" xfId="45" applyFont="1" applyFill="1" applyBorder="1" applyAlignment="1" applyProtection="1">
      <alignment horizontal="center" vertical="center"/>
    </xf>
    <xf numFmtId="0" fontId="30" fillId="0" borderId="132" xfId="45" applyFont="1" applyFill="1" applyBorder="1" applyAlignment="1" applyProtection="1">
      <alignment horizontal="center" vertical="center"/>
    </xf>
    <xf numFmtId="0" fontId="30" fillId="0" borderId="19" xfId="45" applyFont="1" applyFill="1" applyBorder="1" applyAlignment="1" applyProtection="1">
      <alignment horizontal="center" vertical="center"/>
    </xf>
    <xf numFmtId="0" fontId="30" fillId="91" borderId="17" xfId="45" applyFont="1" applyFill="1" applyBorder="1" applyAlignment="1" applyProtection="1">
      <alignment horizontal="center" vertical="center"/>
    </xf>
    <xf numFmtId="0" fontId="30" fillId="91" borderId="18" xfId="45" applyFont="1" applyFill="1" applyBorder="1" applyAlignment="1" applyProtection="1">
      <alignment horizontal="center" vertical="center"/>
    </xf>
    <xf numFmtId="0" fontId="30" fillId="91" borderId="132" xfId="45" applyFont="1" applyFill="1" applyBorder="1" applyAlignment="1" applyProtection="1">
      <alignment horizontal="center" vertical="center"/>
    </xf>
    <xf numFmtId="0" fontId="30" fillId="91" borderId="19" xfId="45" applyFont="1" applyFill="1" applyBorder="1" applyAlignment="1" applyProtection="1">
      <alignment horizontal="center" vertical="center"/>
    </xf>
    <xf numFmtId="0" fontId="30" fillId="0" borderId="145" xfId="45" applyFont="1" applyFill="1" applyBorder="1" applyAlignment="1" applyProtection="1">
      <alignment horizontal="center" vertical="center"/>
    </xf>
    <xf numFmtId="0" fontId="30" fillId="89" borderId="17" xfId="45" applyFont="1" applyFill="1" applyBorder="1" applyAlignment="1" applyProtection="1">
      <alignment horizontal="center" vertical="center"/>
    </xf>
    <xf numFmtId="0" fontId="30" fillId="89" borderId="18" xfId="45" applyFont="1" applyFill="1" applyBorder="1" applyAlignment="1" applyProtection="1">
      <alignment horizontal="center" vertical="center"/>
    </xf>
    <xf numFmtId="0" fontId="30" fillId="89" borderId="132" xfId="45" applyFont="1" applyFill="1" applyBorder="1" applyAlignment="1" applyProtection="1">
      <alignment horizontal="center" vertical="center"/>
    </xf>
    <xf numFmtId="0" fontId="30" fillId="89" borderId="19" xfId="45" applyFont="1" applyFill="1" applyBorder="1" applyAlignment="1" applyProtection="1">
      <alignment horizontal="center" vertical="center"/>
    </xf>
    <xf numFmtId="0" fontId="113" fillId="0" borderId="0" xfId="917" applyFont="1" applyAlignment="1">
      <alignment horizontal="center"/>
    </xf>
    <xf numFmtId="0" fontId="30" fillId="0" borderId="0" xfId="917" quotePrefix="1" applyFont="1" applyFill="1" applyAlignment="1" applyProtection="1">
      <alignment vertical="center"/>
      <protection locked="0"/>
    </xf>
    <xf numFmtId="0" fontId="30" fillId="0" borderId="187" xfId="917" applyFont="1" applyFill="1" applyBorder="1" applyAlignment="1" applyProtection="1">
      <alignment vertical="center"/>
    </xf>
    <xf numFmtId="0" fontId="30" fillId="0" borderId="127" xfId="917" applyFont="1" applyFill="1" applyBorder="1" applyAlignment="1" applyProtection="1">
      <alignment vertical="center"/>
    </xf>
    <xf numFmtId="165" fontId="30" fillId="0" borderId="188" xfId="917" applyNumberFormat="1" applyFont="1" applyFill="1" applyBorder="1" applyAlignment="1" applyProtection="1">
      <alignment vertical="center"/>
    </xf>
    <xf numFmtId="165" fontId="30" fillId="0" borderId="189" xfId="917" applyNumberFormat="1" applyFont="1" applyFill="1" applyBorder="1" applyAlignment="1" applyProtection="1">
      <alignment vertical="center"/>
    </xf>
    <xf numFmtId="165" fontId="30" fillId="0" borderId="190" xfId="917" applyNumberFormat="1" applyFont="1" applyFill="1" applyBorder="1" applyAlignment="1" applyProtection="1">
      <alignment vertical="center"/>
    </xf>
    <xf numFmtId="165" fontId="30" fillId="0" borderId="191" xfId="917" applyNumberFormat="1" applyFont="1" applyFill="1" applyBorder="1" applyAlignment="1" applyProtection="1">
      <alignment vertical="center"/>
    </xf>
    <xf numFmtId="167" fontId="30" fillId="0" borderId="53" xfId="46" applyNumberFormat="1" applyFont="1" applyFill="1" applyBorder="1" applyAlignment="1" applyProtection="1">
      <alignment vertical="center"/>
      <protection locked="0"/>
    </xf>
    <xf numFmtId="175" fontId="30" fillId="0" borderId="0" xfId="917" applyNumberFormat="1" applyFont="1" applyFill="1" applyAlignment="1" applyProtection="1">
      <alignment vertical="center"/>
      <protection locked="0"/>
    </xf>
    <xf numFmtId="0" fontId="30" fillId="0" borderId="0" xfId="917" applyFont="1" applyFill="1" applyAlignment="1" applyProtection="1">
      <alignment vertical="center"/>
      <protection locked="0"/>
    </xf>
    <xf numFmtId="0" fontId="30" fillId="0" borderId="193" xfId="917" applyFont="1" applyFill="1" applyBorder="1" applyAlignment="1" applyProtection="1">
      <alignment vertical="center"/>
    </xf>
    <xf numFmtId="0" fontId="30" fillId="0" borderId="129" xfId="917" applyFont="1" applyFill="1" applyBorder="1" applyAlignment="1" applyProtection="1">
      <alignment vertical="center"/>
    </xf>
    <xf numFmtId="165" fontId="30" fillId="0" borderId="194" xfId="917" applyNumberFormat="1" applyFont="1" applyFill="1" applyBorder="1" applyAlignment="1" applyProtection="1">
      <alignment vertical="center"/>
    </xf>
    <xf numFmtId="165" fontId="30" fillId="0" borderId="195" xfId="917" applyNumberFormat="1" applyFont="1" applyFill="1" applyBorder="1" applyAlignment="1" applyProtection="1">
      <alignment vertical="center"/>
    </xf>
    <xf numFmtId="165" fontId="30" fillId="0" borderId="196" xfId="917" applyNumberFormat="1" applyFont="1" applyFill="1" applyBorder="1" applyAlignment="1" applyProtection="1">
      <alignment vertical="center"/>
    </xf>
    <xf numFmtId="165" fontId="30" fillId="0" borderId="197" xfId="917" applyNumberFormat="1" applyFont="1" applyFill="1" applyBorder="1" applyAlignment="1" applyProtection="1">
      <alignment vertical="center"/>
    </xf>
    <xf numFmtId="165" fontId="30" fillId="60" borderId="194" xfId="917" applyNumberFormat="1" applyFont="1" applyFill="1" applyBorder="1" applyAlignment="1" applyProtection="1">
      <alignment vertical="center"/>
    </xf>
    <xf numFmtId="165" fontId="30" fillId="60" borderId="195" xfId="917" applyNumberFormat="1" applyFont="1" applyFill="1" applyBorder="1" applyAlignment="1" applyProtection="1">
      <alignment vertical="center"/>
    </xf>
    <xf numFmtId="165" fontId="30" fillId="60" borderId="196" xfId="917" applyNumberFormat="1" applyFont="1" applyFill="1" applyBorder="1" applyAlignment="1" applyProtection="1">
      <alignment vertical="center"/>
    </xf>
    <xf numFmtId="165" fontId="30" fillId="60" borderId="197" xfId="917" applyNumberFormat="1" applyFont="1" applyFill="1" applyBorder="1" applyAlignment="1" applyProtection="1">
      <alignment vertical="center"/>
    </xf>
    <xf numFmtId="165" fontId="30" fillId="92" borderId="201" xfId="917" applyNumberFormat="1" applyFont="1" applyFill="1" applyBorder="1" applyAlignment="1" applyProtection="1">
      <alignment vertical="center"/>
    </xf>
    <xf numFmtId="165" fontId="30" fillId="92" borderId="202" xfId="917" applyNumberFormat="1" applyFont="1" applyFill="1" applyBorder="1" applyAlignment="1" applyProtection="1">
      <alignment vertical="center"/>
    </xf>
    <xf numFmtId="165" fontId="30" fillId="92" borderId="203" xfId="917" applyNumberFormat="1" applyFont="1" applyFill="1" applyBorder="1" applyAlignment="1" applyProtection="1">
      <alignment vertical="center"/>
    </xf>
    <xf numFmtId="165" fontId="30" fillId="92" borderId="204" xfId="917" applyNumberFormat="1" applyFont="1" applyFill="1" applyBorder="1" applyAlignment="1" applyProtection="1">
      <alignment vertical="center"/>
    </xf>
    <xf numFmtId="0" fontId="30" fillId="61" borderId="193" xfId="917" applyFont="1" applyFill="1" applyBorder="1" applyAlignment="1" applyProtection="1">
      <alignment vertical="center"/>
    </xf>
    <xf numFmtId="0" fontId="30" fillId="61" borderId="129" xfId="917" applyFont="1" applyFill="1" applyBorder="1" applyAlignment="1" applyProtection="1">
      <alignment vertical="center"/>
    </xf>
    <xf numFmtId="165" fontId="30" fillId="61" borderId="194" xfId="917" applyNumberFormat="1" applyFont="1" applyFill="1" applyBorder="1" applyAlignment="1" applyProtection="1">
      <alignment vertical="center"/>
    </xf>
    <xf numFmtId="165" fontId="30" fillId="61" borderId="195" xfId="917" applyNumberFormat="1" applyFont="1" applyFill="1" applyBorder="1" applyAlignment="1" applyProtection="1">
      <alignment vertical="center"/>
    </xf>
    <xf numFmtId="165" fontId="30" fillId="61" borderId="196" xfId="917" applyNumberFormat="1" applyFont="1" applyFill="1" applyBorder="1" applyAlignment="1" applyProtection="1">
      <alignment vertical="center"/>
    </xf>
    <xf numFmtId="165" fontId="30" fillId="61" borderId="197" xfId="917" applyNumberFormat="1" applyFont="1" applyFill="1" applyBorder="1" applyAlignment="1" applyProtection="1">
      <alignment vertical="center"/>
    </xf>
    <xf numFmtId="38" fontId="30" fillId="0" borderId="0" xfId="917" quotePrefix="1" applyNumberFormat="1" applyFont="1" applyFill="1" applyAlignment="1" applyProtection="1">
      <alignment vertical="center"/>
      <protection locked="0"/>
    </xf>
    <xf numFmtId="38" fontId="30" fillId="0" borderId="193" xfId="917" applyNumberFormat="1" applyFont="1" applyFill="1" applyBorder="1" applyAlignment="1" applyProtection="1">
      <alignment vertical="center"/>
    </xf>
    <xf numFmtId="38" fontId="30" fillId="0" borderId="129" xfId="917" applyNumberFormat="1" applyFont="1" applyFill="1" applyBorder="1" applyAlignment="1" applyProtection="1">
      <alignment vertical="center"/>
    </xf>
    <xf numFmtId="38" fontId="30" fillId="0" borderId="0" xfId="917" applyNumberFormat="1" applyFont="1" applyFill="1" applyAlignment="1" applyProtection="1">
      <alignment vertical="center"/>
      <protection locked="0"/>
    </xf>
    <xf numFmtId="165" fontId="30" fillId="60" borderId="207" xfId="917" applyNumberFormat="1" applyFont="1" applyFill="1" applyBorder="1" applyAlignment="1" applyProtection="1">
      <alignment vertical="center"/>
    </xf>
    <xf numFmtId="165" fontId="30" fillId="60" borderId="208" xfId="917" applyNumberFormat="1" applyFont="1" applyFill="1" applyBorder="1" applyAlignment="1" applyProtection="1">
      <alignment vertical="center"/>
    </xf>
    <xf numFmtId="165" fontId="30" fillId="60" borderId="209" xfId="917" applyNumberFormat="1" applyFont="1" applyFill="1" applyBorder="1" applyAlignment="1" applyProtection="1">
      <alignment vertical="center"/>
    </xf>
    <xf numFmtId="165" fontId="30" fillId="60" borderId="210" xfId="917" applyNumberFormat="1" applyFont="1" applyFill="1" applyBorder="1" applyAlignment="1" applyProtection="1">
      <alignment vertical="center"/>
    </xf>
    <xf numFmtId="0" fontId="30" fillId="0" borderId="211" xfId="917" applyFont="1" applyFill="1" applyBorder="1" applyAlignment="1" applyProtection="1">
      <alignment vertical="center"/>
    </xf>
    <xf numFmtId="0" fontId="30" fillId="0" borderId="136" xfId="917" applyFont="1" applyFill="1" applyBorder="1" applyAlignment="1" applyProtection="1">
      <alignment vertical="center"/>
    </xf>
    <xf numFmtId="165" fontId="30" fillId="0" borderId="212" xfId="917" applyNumberFormat="1" applyFont="1" applyFill="1" applyBorder="1" applyAlignment="1" applyProtection="1">
      <alignment vertical="center"/>
    </xf>
    <xf numFmtId="165" fontId="30" fillId="0" borderId="213" xfId="917" applyNumberFormat="1" applyFont="1" applyFill="1" applyBorder="1" applyAlignment="1" applyProtection="1">
      <alignment vertical="center"/>
    </xf>
    <xf numFmtId="165" fontId="30" fillId="0" borderId="214" xfId="917" applyNumberFormat="1" applyFont="1" applyFill="1" applyBorder="1" applyAlignment="1" applyProtection="1">
      <alignment vertical="center"/>
    </xf>
    <xf numFmtId="0" fontId="30" fillId="34" borderId="0" xfId="917" quotePrefix="1" applyFont="1" applyFill="1" applyAlignment="1" applyProtection="1">
      <alignment vertical="center"/>
      <protection locked="0"/>
    </xf>
    <xf numFmtId="0" fontId="30" fillId="34" borderId="193" xfId="917" applyFont="1" applyFill="1" applyBorder="1" applyAlignment="1" applyProtection="1">
      <alignment vertical="center"/>
    </xf>
    <xf numFmtId="0" fontId="30" fillId="34" borderId="129" xfId="917" applyFont="1" applyFill="1" applyBorder="1" applyAlignment="1" applyProtection="1">
      <alignment vertical="center"/>
    </xf>
    <xf numFmtId="165" fontId="30" fillId="34" borderId="194" xfId="917" applyNumberFormat="1" applyFont="1" applyFill="1" applyBorder="1" applyAlignment="1" applyProtection="1">
      <alignment vertical="center"/>
    </xf>
    <xf numFmtId="165" fontId="30" fillId="34" borderId="195" xfId="917" applyNumberFormat="1" applyFont="1" applyFill="1" applyBorder="1" applyAlignment="1" applyProtection="1">
      <alignment vertical="center"/>
    </xf>
    <xf numFmtId="165" fontId="30" fillId="34" borderId="196" xfId="917" applyNumberFormat="1" applyFont="1" applyFill="1" applyBorder="1" applyAlignment="1" applyProtection="1">
      <alignment vertical="center"/>
    </xf>
    <xf numFmtId="165" fontId="30" fillId="34" borderId="197" xfId="917" applyNumberFormat="1" applyFont="1" applyFill="1" applyBorder="1" applyAlignment="1" applyProtection="1">
      <alignment vertical="center"/>
    </xf>
    <xf numFmtId="167" fontId="30" fillId="34" borderId="53" xfId="46" applyNumberFormat="1" applyFont="1" applyFill="1" applyBorder="1" applyAlignment="1" applyProtection="1">
      <alignment vertical="center"/>
      <protection locked="0"/>
    </xf>
    <xf numFmtId="175" fontId="30" fillId="34" borderId="0" xfId="917" applyNumberFormat="1" applyFont="1" applyFill="1" applyAlignment="1" applyProtection="1">
      <alignment vertical="center"/>
      <protection locked="0"/>
    </xf>
    <xf numFmtId="0" fontId="30" fillId="34" borderId="0" xfId="917" applyFont="1" applyFill="1" applyAlignment="1" applyProtection="1">
      <alignment vertical="center"/>
      <protection locked="0"/>
    </xf>
    <xf numFmtId="0" fontId="121" fillId="53" borderId="153" xfId="45" applyFont="1" applyFill="1" applyBorder="1" applyAlignment="1" applyProtection="1">
      <alignment vertical="center"/>
    </xf>
    <xf numFmtId="0" fontId="121" fillId="53" borderId="215" xfId="45" applyFont="1" applyFill="1" applyBorder="1" applyAlignment="1" applyProtection="1">
      <alignment vertical="center"/>
    </xf>
    <xf numFmtId="165" fontId="121" fillId="53" borderId="27" xfId="45" applyNumberFormat="1" applyFont="1" applyFill="1" applyBorder="1" applyProtection="1">
      <alignment vertical="center"/>
    </xf>
    <xf numFmtId="165" fontId="121" fillId="53" borderId="79" xfId="45" applyNumberFormat="1" applyFont="1" applyFill="1" applyBorder="1" applyProtection="1">
      <alignment vertical="center"/>
    </xf>
    <xf numFmtId="165" fontId="121" fillId="53" borderId="216" xfId="45" applyNumberFormat="1" applyFont="1" applyFill="1" applyBorder="1" applyProtection="1">
      <alignment vertical="center"/>
    </xf>
    <xf numFmtId="165" fontId="121" fillId="53" borderId="154" xfId="45" applyNumberFormat="1" applyFont="1" applyFill="1" applyBorder="1" applyProtection="1">
      <alignment vertical="center"/>
    </xf>
    <xf numFmtId="0" fontId="121" fillId="53" borderId="150" xfId="45" applyFont="1" applyFill="1" applyBorder="1" applyAlignment="1" applyProtection="1">
      <alignment vertical="center"/>
    </xf>
    <xf numFmtId="0" fontId="121" fillId="53" borderId="103" xfId="45" applyFont="1" applyFill="1" applyBorder="1" applyAlignment="1" applyProtection="1">
      <alignment vertical="center"/>
    </xf>
    <xf numFmtId="165" fontId="121" fillId="53" borderId="36" xfId="45" applyNumberFormat="1" applyFont="1" applyFill="1" applyBorder="1" applyProtection="1">
      <alignment vertical="center"/>
    </xf>
    <xf numFmtId="165" fontId="121" fillId="53" borderId="38" xfId="45" applyNumberFormat="1" applyFont="1" applyFill="1" applyBorder="1" applyProtection="1">
      <alignment vertical="center"/>
    </xf>
    <xf numFmtId="165" fontId="121" fillId="53" borderId="37" xfId="45" applyNumberFormat="1" applyFont="1" applyFill="1" applyBorder="1" applyProtection="1">
      <alignment vertical="center"/>
    </xf>
    <xf numFmtId="165" fontId="121" fillId="53" borderId="144" xfId="45" applyNumberFormat="1" applyFont="1" applyFill="1" applyBorder="1" applyProtection="1">
      <alignment vertical="center"/>
    </xf>
    <xf numFmtId="0" fontId="115" fillId="53" borderId="150" xfId="45" applyFont="1" applyFill="1" applyBorder="1" applyAlignment="1" applyProtection="1">
      <alignment horizontal="left" vertical="center" indent="1"/>
    </xf>
    <xf numFmtId="0" fontId="115" fillId="53" borderId="150" xfId="45" applyFont="1" applyFill="1" applyBorder="1" applyAlignment="1" applyProtection="1">
      <alignment vertical="center"/>
    </xf>
    <xf numFmtId="0" fontId="115" fillId="53" borderId="103" xfId="45" applyFont="1" applyFill="1" applyBorder="1" applyAlignment="1" applyProtection="1">
      <alignment vertical="center"/>
    </xf>
    <xf numFmtId="165" fontId="115" fillId="53" borderId="36" xfId="45" applyNumberFormat="1" applyFont="1" applyFill="1" applyBorder="1" applyProtection="1">
      <alignment vertical="center"/>
    </xf>
    <xf numFmtId="165" fontId="115" fillId="53" borderId="38" xfId="45" applyNumberFormat="1" applyFont="1" applyFill="1" applyBorder="1" applyProtection="1">
      <alignment vertical="center"/>
    </xf>
    <xf numFmtId="165" fontId="115" fillId="53" borderId="37" xfId="45" applyNumberFormat="1" applyFont="1" applyFill="1" applyBorder="1" applyProtection="1">
      <alignment vertical="center"/>
    </xf>
    <xf numFmtId="165" fontId="115" fillId="53" borderId="144" xfId="45" applyNumberFormat="1" applyFont="1" applyFill="1" applyBorder="1" applyProtection="1">
      <alignment vertical="center"/>
    </xf>
    <xf numFmtId="0" fontId="121" fillId="53" borderId="132" xfId="45" applyFont="1" applyFill="1" applyBorder="1" applyAlignment="1" applyProtection="1">
      <alignment horizontal="left" vertical="center"/>
    </xf>
    <xf numFmtId="0" fontId="121" fillId="53" borderId="146" xfId="45" applyFont="1" applyFill="1" applyBorder="1" applyAlignment="1" applyProtection="1">
      <alignment horizontal="left" vertical="center"/>
    </xf>
    <xf numFmtId="0" fontId="121" fillId="53" borderId="118" xfId="45" applyFont="1" applyFill="1" applyBorder="1" applyAlignment="1" applyProtection="1">
      <alignment horizontal="left" vertical="center"/>
    </xf>
    <xf numFmtId="165" fontId="121" fillId="53" borderId="117" xfId="45" applyNumberFormat="1" applyFont="1" applyFill="1" applyBorder="1" applyProtection="1">
      <alignment vertical="center"/>
    </xf>
    <xf numFmtId="165" fontId="121" fillId="53" borderId="18" xfId="45" applyNumberFormat="1" applyFont="1" applyFill="1" applyBorder="1" applyProtection="1">
      <alignment vertical="center"/>
    </xf>
    <xf numFmtId="165" fontId="121" fillId="53" borderId="118" xfId="45" applyNumberFormat="1" applyFont="1" applyFill="1" applyBorder="1" applyProtection="1">
      <alignment vertical="center"/>
    </xf>
    <xf numFmtId="165" fontId="121" fillId="53" borderId="146" xfId="45" applyNumberFormat="1" applyFont="1" applyFill="1" applyBorder="1" applyProtection="1">
      <alignment vertical="center"/>
    </xf>
    <xf numFmtId="0" fontId="121" fillId="53" borderId="140" xfId="45" applyFont="1" applyFill="1" applyBorder="1" applyAlignment="1" applyProtection="1">
      <alignment horizontal="center" vertical="center"/>
    </xf>
    <xf numFmtId="0" fontId="121" fillId="53" borderId="140" xfId="45" applyFont="1" applyFill="1" applyBorder="1" applyAlignment="1" applyProtection="1">
      <alignment horizontal="left" vertical="center"/>
    </xf>
    <xf numFmtId="0" fontId="121" fillId="53" borderId="49" xfId="45" applyFont="1" applyFill="1" applyBorder="1" applyAlignment="1" applyProtection="1">
      <alignment horizontal="left" vertical="center"/>
    </xf>
    <xf numFmtId="165" fontId="121" fillId="53" borderId="48" xfId="45" applyNumberFormat="1" applyFont="1" applyFill="1" applyBorder="1" applyProtection="1">
      <alignment vertical="center"/>
    </xf>
    <xf numFmtId="165" fontId="121" fillId="53" borderId="51" xfId="45" applyNumberFormat="1" applyFont="1" applyFill="1" applyBorder="1" applyProtection="1">
      <alignment vertical="center"/>
    </xf>
    <xf numFmtId="165" fontId="121" fillId="53" borderId="49" xfId="45" applyNumberFormat="1" applyFont="1" applyFill="1" applyBorder="1" applyProtection="1">
      <alignment vertical="center"/>
    </xf>
    <xf numFmtId="165" fontId="121" fillId="53" borderId="140" xfId="45" applyNumberFormat="1" applyFont="1" applyFill="1" applyBorder="1" applyProtection="1">
      <alignment vertical="center"/>
    </xf>
    <xf numFmtId="0" fontId="121" fillId="53" borderId="217" xfId="45" applyFont="1" applyFill="1" applyBorder="1" applyAlignment="1" applyProtection="1">
      <alignment horizontal="center" vertical="center"/>
    </xf>
    <xf numFmtId="0" fontId="121" fillId="53" borderId="44" xfId="45" applyFont="1" applyFill="1" applyBorder="1" applyAlignment="1" applyProtection="1">
      <alignment horizontal="left" vertical="center"/>
    </xf>
    <xf numFmtId="0" fontId="121" fillId="53" borderId="40" xfId="45" applyFont="1" applyFill="1" applyBorder="1" applyAlignment="1" applyProtection="1">
      <alignment horizontal="left" vertical="center"/>
    </xf>
    <xf numFmtId="174" fontId="121" fillId="53" borderId="39" xfId="45" applyNumberFormat="1" applyFont="1" applyFill="1" applyBorder="1" applyProtection="1">
      <alignment vertical="center"/>
    </xf>
    <xf numFmtId="0" fontId="30" fillId="53" borderId="44" xfId="45" applyFont="1" applyFill="1" applyBorder="1" applyAlignment="1" applyProtection="1">
      <alignment vertical="center"/>
    </xf>
    <xf numFmtId="176" fontId="121" fillId="53" borderId="138" xfId="45" applyNumberFormat="1" applyFont="1" applyFill="1" applyBorder="1" applyProtection="1">
      <alignment vertical="center"/>
    </xf>
    <xf numFmtId="10" fontId="121" fillId="53" borderId="40" xfId="47" applyNumberFormat="1" applyFont="1" applyFill="1" applyBorder="1" applyProtection="1">
      <alignment vertical="center"/>
    </xf>
    <xf numFmtId="174" fontId="121" fillId="53" borderId="44" xfId="45" applyNumberFormat="1" applyFont="1" applyFill="1" applyBorder="1" applyProtection="1">
      <alignment vertical="center"/>
    </xf>
    <xf numFmtId="0" fontId="124" fillId="0" borderId="0" xfId="917" applyFont="1"/>
    <xf numFmtId="0" fontId="124" fillId="43" borderId="39" xfId="917" applyFont="1" applyFill="1" applyBorder="1"/>
    <xf numFmtId="0" fontId="124" fillId="43" borderId="44" xfId="917" applyFont="1" applyFill="1" applyBorder="1"/>
    <xf numFmtId="0" fontId="124" fillId="43" borderId="40" xfId="917" applyFont="1" applyFill="1" applyBorder="1"/>
    <xf numFmtId="165" fontId="121" fillId="43" borderId="48" xfId="45" applyNumberFormat="1" applyFont="1" applyFill="1" applyBorder="1" applyProtection="1">
      <alignment vertical="center"/>
    </xf>
    <xf numFmtId="165" fontId="121" fillId="43" borderId="51" xfId="45" applyNumberFormat="1" applyFont="1" applyFill="1" applyBorder="1" applyProtection="1">
      <alignment vertical="center"/>
    </xf>
    <xf numFmtId="165" fontId="121" fillId="43" borderId="49" xfId="45" applyNumberFormat="1" applyFont="1" applyFill="1" applyBorder="1" applyProtection="1">
      <alignment vertical="center"/>
    </xf>
    <xf numFmtId="165" fontId="121" fillId="43" borderId="140" xfId="45" applyNumberFormat="1" applyFont="1" applyFill="1" applyBorder="1" applyProtection="1">
      <alignment vertical="center"/>
    </xf>
    <xf numFmtId="165" fontId="113" fillId="0" borderId="0" xfId="917" applyNumberFormat="1" applyFont="1"/>
    <xf numFmtId="17" fontId="116" fillId="0" borderId="0" xfId="45" quotePrefix="1" applyNumberFormat="1" applyFont="1" applyFill="1" applyAlignment="1" applyProtection="1">
      <alignment horizontal="right" vertical="center"/>
      <protection locked="0"/>
    </xf>
    <xf numFmtId="0" fontId="116" fillId="0" borderId="0" xfId="45" quotePrefix="1" applyFont="1" applyFill="1" applyAlignment="1" applyProtection="1">
      <alignment horizontal="right" vertical="center"/>
      <protection locked="0"/>
    </xf>
    <xf numFmtId="173" fontId="113" fillId="0" borderId="0" xfId="918" applyNumberFormat="1" applyFont="1"/>
    <xf numFmtId="176" fontId="116" fillId="0" borderId="0" xfId="45" applyNumberFormat="1" applyFont="1" applyFill="1" applyProtection="1">
      <alignment vertical="center"/>
      <protection locked="0"/>
    </xf>
    <xf numFmtId="176" fontId="115" fillId="0" borderId="0" xfId="46" quotePrefix="1" applyNumberFormat="1" applyFont="1" applyFill="1" applyBorder="1" applyAlignment="1" applyProtection="1">
      <alignment vertical="center"/>
    </xf>
    <xf numFmtId="177" fontId="116" fillId="0" borderId="0" xfId="45" applyNumberFormat="1" applyFont="1" applyFill="1" applyProtection="1">
      <alignment vertical="center"/>
      <protection locked="0"/>
    </xf>
    <xf numFmtId="0" fontId="30" fillId="0" borderId="53" xfId="45" applyFont="1" applyFill="1" applyBorder="1" applyAlignment="1" applyProtection="1">
      <alignment vertical="center"/>
    </xf>
    <xf numFmtId="0" fontId="115" fillId="0" borderId="218" xfId="45" quotePrefix="1" applyFont="1" applyFill="1" applyBorder="1" applyAlignment="1" applyProtection="1">
      <alignment vertical="center"/>
    </xf>
    <xf numFmtId="0" fontId="30" fillId="0" borderId="20" xfId="44" applyFont="1" applyFill="1" applyBorder="1" applyAlignment="1" applyProtection="1">
      <alignment horizontal="center" vertical="center"/>
    </xf>
    <xf numFmtId="171" fontId="126" fillId="0" borderId="31" xfId="46" quotePrefix="1" applyNumberFormat="1" applyFont="1" applyFill="1" applyBorder="1" applyAlignment="1" applyProtection="1">
      <alignment vertical="center"/>
    </xf>
    <xf numFmtId="9" fontId="126" fillId="0" borderId="10" xfId="47" quotePrefix="1" applyFont="1" applyFill="1" applyBorder="1" applyAlignment="1" applyProtection="1">
      <alignment vertical="center"/>
    </xf>
    <xf numFmtId="9" fontId="126" fillId="0" borderId="11" xfId="47" applyFont="1" applyFill="1" applyBorder="1" applyAlignment="1" applyProtection="1">
      <alignment horizontal="center" vertical="center"/>
    </xf>
    <xf numFmtId="165" fontId="115" fillId="0" borderId="45" xfId="46" quotePrefix="1" applyNumberFormat="1" applyFont="1" applyFill="1" applyBorder="1" applyAlignment="1" applyProtection="1">
      <alignment vertical="center"/>
    </xf>
    <xf numFmtId="165" fontId="115" fillId="0" borderId="59" xfId="46" quotePrefix="1" applyNumberFormat="1" applyFont="1" applyFill="1" applyBorder="1" applyAlignment="1" applyProtection="1">
      <alignment vertical="center"/>
    </xf>
    <xf numFmtId="165" fontId="115" fillId="0" borderId="141" xfId="46" quotePrefix="1" applyNumberFormat="1" applyFont="1" applyFill="1" applyBorder="1" applyAlignment="1" applyProtection="1">
      <alignment vertical="center"/>
    </xf>
    <xf numFmtId="165" fontId="115" fillId="93" borderId="45" xfId="46" quotePrefix="1" applyNumberFormat="1" applyFont="1" applyFill="1" applyBorder="1" applyAlignment="1" applyProtection="1">
      <alignment vertical="center"/>
    </xf>
    <xf numFmtId="165" fontId="115" fillId="93" borderId="59" xfId="46" quotePrefix="1" applyNumberFormat="1" applyFont="1" applyFill="1" applyBorder="1" applyAlignment="1" applyProtection="1">
      <alignment vertical="center"/>
    </xf>
    <xf numFmtId="165" fontId="115" fillId="93" borderId="141" xfId="46" quotePrefix="1" applyNumberFormat="1" applyFont="1" applyFill="1" applyBorder="1" applyAlignment="1" applyProtection="1">
      <alignment vertical="center"/>
    </xf>
    <xf numFmtId="165" fontId="115" fillId="93" borderId="46" xfId="46" quotePrefix="1" applyNumberFormat="1" applyFont="1" applyFill="1" applyBorder="1" applyAlignment="1" applyProtection="1">
      <alignment vertical="center"/>
    </xf>
    <xf numFmtId="165" fontId="115" fillId="89" borderId="36" xfId="46" quotePrefix="1" applyNumberFormat="1" applyFont="1" applyFill="1" applyBorder="1" applyAlignment="1" applyProtection="1">
      <alignment vertical="center"/>
    </xf>
    <xf numFmtId="165" fontId="115" fillId="89" borderId="38" xfId="46" quotePrefix="1" applyNumberFormat="1" applyFont="1" applyFill="1" applyBorder="1" applyAlignment="1" applyProtection="1">
      <alignment vertical="center"/>
    </xf>
    <xf numFmtId="165" fontId="115" fillId="89" borderId="141" xfId="46" quotePrefix="1" applyNumberFormat="1" applyFont="1" applyFill="1" applyBorder="1" applyAlignment="1" applyProtection="1">
      <alignment vertical="center"/>
    </xf>
    <xf numFmtId="165" fontId="115" fillId="89" borderId="45" xfId="46" quotePrefix="1" applyNumberFormat="1" applyFont="1" applyFill="1" applyBorder="1" applyAlignment="1" applyProtection="1">
      <alignment vertical="center"/>
    </xf>
    <xf numFmtId="165" fontId="115" fillId="89" borderId="59" xfId="46" quotePrefix="1" applyNumberFormat="1" applyFont="1" applyFill="1" applyBorder="1" applyAlignment="1" applyProtection="1">
      <alignment vertical="center"/>
    </xf>
    <xf numFmtId="165" fontId="115" fillId="89" borderId="46" xfId="46" quotePrefix="1" applyNumberFormat="1" applyFont="1" applyFill="1" applyBorder="1" applyAlignment="1" applyProtection="1">
      <alignment vertical="center"/>
    </xf>
    <xf numFmtId="165" fontId="113" fillId="0" borderId="0" xfId="917" applyNumberFormat="1" applyFont="1" applyAlignment="1">
      <alignment horizontal="center"/>
    </xf>
    <xf numFmtId="9" fontId="126" fillId="0" borderId="20" xfId="47" quotePrefix="1" applyFont="1" applyFill="1" applyBorder="1" applyAlignment="1" applyProtection="1">
      <alignment vertical="center"/>
    </xf>
    <xf numFmtId="9" fontId="126" fillId="0" borderId="31" xfId="47" applyFont="1" applyFill="1" applyBorder="1" applyAlignment="1" applyProtection="1">
      <alignment horizontal="center" vertical="center"/>
    </xf>
    <xf numFmtId="165" fontId="115" fillId="0" borderId="36" xfId="46" quotePrefix="1" applyNumberFormat="1" applyFont="1" applyFill="1" applyBorder="1" applyAlignment="1" applyProtection="1">
      <alignment vertical="center"/>
    </xf>
    <xf numFmtId="165" fontId="115" fillId="0" borderId="38" xfId="46" quotePrefix="1" applyNumberFormat="1" applyFont="1" applyFill="1" applyBorder="1" applyAlignment="1" applyProtection="1">
      <alignment vertical="center"/>
    </xf>
    <xf numFmtId="165" fontId="115" fillId="0" borderId="37" xfId="46" quotePrefix="1" applyNumberFormat="1" applyFont="1" applyFill="1" applyBorder="1" applyAlignment="1" applyProtection="1">
      <alignment vertical="center"/>
    </xf>
    <xf numFmtId="165" fontId="115" fillId="93" borderId="36" xfId="46" quotePrefix="1" applyNumberFormat="1" applyFont="1" applyFill="1" applyBorder="1" applyAlignment="1" applyProtection="1">
      <alignment vertical="center"/>
    </xf>
    <xf numFmtId="165" fontId="115" fillId="93" borderId="38" xfId="46" quotePrefix="1" applyNumberFormat="1" applyFont="1" applyFill="1" applyBorder="1" applyAlignment="1" applyProtection="1">
      <alignment vertical="center"/>
    </xf>
    <xf numFmtId="165" fontId="115" fillId="93" borderId="37" xfId="46" quotePrefix="1" applyNumberFormat="1" applyFont="1" applyFill="1" applyBorder="1" applyAlignment="1" applyProtection="1">
      <alignment vertical="center"/>
    </xf>
    <xf numFmtId="165" fontId="115" fillId="89" borderId="37" xfId="46" quotePrefix="1" applyNumberFormat="1" applyFont="1" applyFill="1" applyBorder="1" applyAlignment="1" applyProtection="1">
      <alignment vertical="center"/>
    </xf>
    <xf numFmtId="165" fontId="115" fillId="0" borderId="15" xfId="46" quotePrefix="1" applyNumberFormat="1" applyFont="1" applyFill="1" applyBorder="1" applyAlignment="1" applyProtection="1">
      <alignment vertical="center"/>
    </xf>
    <xf numFmtId="165" fontId="115" fillId="0" borderId="79" xfId="46" quotePrefix="1" applyNumberFormat="1" applyFont="1" applyFill="1" applyBorder="1" applyAlignment="1" applyProtection="1">
      <alignment vertical="center"/>
    </xf>
    <xf numFmtId="165" fontId="115" fillId="0" borderId="216" xfId="46" quotePrefix="1" applyNumberFormat="1" applyFont="1" applyFill="1" applyBorder="1" applyAlignment="1" applyProtection="1">
      <alignment vertical="center"/>
    </xf>
    <xf numFmtId="165" fontId="115" fillId="93" borderId="15" xfId="46" quotePrefix="1" applyNumberFormat="1" applyFont="1" applyFill="1" applyBorder="1" applyAlignment="1" applyProtection="1">
      <alignment vertical="center"/>
    </xf>
    <xf numFmtId="165" fontId="115" fillId="93" borderId="79" xfId="46" quotePrefix="1" applyNumberFormat="1" applyFont="1" applyFill="1" applyBorder="1" applyAlignment="1" applyProtection="1">
      <alignment vertical="center"/>
    </xf>
    <xf numFmtId="165" fontId="115" fillId="93" borderId="216" xfId="46" quotePrefix="1" applyNumberFormat="1" applyFont="1" applyFill="1" applyBorder="1" applyAlignment="1" applyProtection="1">
      <alignment vertical="center"/>
    </xf>
    <xf numFmtId="165" fontId="115" fillId="89" borderId="15" xfId="46" quotePrefix="1" applyNumberFormat="1" applyFont="1" applyFill="1" applyBorder="1" applyAlignment="1" applyProtection="1">
      <alignment vertical="center"/>
    </xf>
    <xf numFmtId="165" fontId="115" fillId="89" borderId="79" xfId="46" quotePrefix="1" applyNumberFormat="1" applyFont="1" applyFill="1" applyBorder="1" applyAlignment="1" applyProtection="1">
      <alignment vertical="center"/>
    </xf>
    <xf numFmtId="165" fontId="115" fillId="89" borderId="216" xfId="46" quotePrefix="1" applyNumberFormat="1" applyFont="1" applyFill="1" applyBorder="1" applyAlignment="1" applyProtection="1">
      <alignment vertical="center"/>
    </xf>
    <xf numFmtId="165" fontId="115" fillId="89" borderId="51" xfId="46" quotePrefix="1" applyNumberFormat="1" applyFont="1" applyFill="1" applyBorder="1" applyAlignment="1" applyProtection="1">
      <alignment vertical="center"/>
    </xf>
    <xf numFmtId="165" fontId="115" fillId="89" borderId="16" xfId="46" quotePrefix="1" applyNumberFormat="1" applyFont="1" applyFill="1" applyBorder="1" applyAlignment="1" applyProtection="1">
      <alignment vertical="center"/>
    </xf>
    <xf numFmtId="0" fontId="29" fillId="61" borderId="39" xfId="45" applyFont="1" applyFill="1" applyBorder="1" applyAlignment="1" applyProtection="1">
      <alignment vertical="center"/>
    </xf>
    <xf numFmtId="0" fontId="115" fillId="61" borderId="40" xfId="45" applyFont="1" applyFill="1" applyBorder="1" applyAlignment="1" applyProtection="1">
      <alignment vertical="center"/>
    </xf>
    <xf numFmtId="0" fontId="30" fillId="61" borderId="41" xfId="44" applyFont="1" applyFill="1" applyBorder="1" applyAlignment="1" applyProtection="1">
      <alignment horizontal="center" vertical="center"/>
    </xf>
    <xf numFmtId="171" fontId="126" fillId="61" borderId="43" xfId="46" quotePrefix="1" applyNumberFormat="1" applyFont="1" applyFill="1" applyBorder="1" applyAlignment="1" applyProtection="1">
      <alignment vertical="center"/>
    </xf>
    <xf numFmtId="9" fontId="126" fillId="61" borderId="41" xfId="47" quotePrefix="1" applyFont="1" applyFill="1" applyBorder="1" applyAlignment="1" applyProtection="1">
      <alignment vertical="center"/>
    </xf>
    <xf numFmtId="9" fontId="126" fillId="61" borderId="43" xfId="47" applyFont="1" applyFill="1" applyBorder="1" applyAlignment="1" applyProtection="1">
      <alignment horizontal="center" vertical="center"/>
    </xf>
    <xf numFmtId="165" fontId="121" fillId="61" borderId="39" xfId="46" quotePrefix="1" applyNumberFormat="1" applyFont="1" applyFill="1" applyBorder="1" applyAlignment="1" applyProtection="1">
      <alignment vertical="center"/>
    </xf>
    <xf numFmtId="165" fontId="121" fillId="61" borderId="42" xfId="46" quotePrefix="1" applyNumberFormat="1" applyFont="1" applyFill="1" applyBorder="1" applyAlignment="1" applyProtection="1">
      <alignment vertical="center"/>
    </xf>
    <xf numFmtId="165" fontId="121" fillId="61" borderId="43" xfId="46" quotePrefix="1" applyNumberFormat="1" applyFont="1" applyFill="1" applyBorder="1" applyAlignment="1" applyProtection="1">
      <alignment vertical="center"/>
    </xf>
    <xf numFmtId="9" fontId="127" fillId="0" borderId="31" xfId="47" applyFont="1" applyFill="1" applyBorder="1" applyAlignment="1" applyProtection="1">
      <alignment horizontal="center" vertical="center"/>
    </xf>
    <xf numFmtId="165" fontId="115" fillId="93" borderId="88" xfId="46" quotePrefix="1" applyNumberFormat="1" applyFont="1" applyFill="1" applyBorder="1" applyAlignment="1" applyProtection="1">
      <alignment vertical="center"/>
    </xf>
    <xf numFmtId="165" fontId="115" fillId="89" borderId="88" xfId="46" quotePrefix="1" applyNumberFormat="1" applyFont="1" applyFill="1" applyBorder="1" applyAlignment="1" applyProtection="1">
      <alignment vertical="center"/>
    </xf>
    <xf numFmtId="0" fontId="30" fillId="0" borderId="96" xfId="45" applyFont="1" applyFill="1" applyBorder="1" applyAlignment="1" applyProtection="1">
      <alignment vertical="center"/>
    </xf>
    <xf numFmtId="0" fontId="115" fillId="0" borderId="215" xfId="45" quotePrefix="1" applyFont="1" applyFill="1" applyBorder="1" applyAlignment="1" applyProtection="1">
      <alignment vertical="center"/>
    </xf>
    <xf numFmtId="0" fontId="30" fillId="0" borderId="27" xfId="44" applyFont="1" applyFill="1" applyBorder="1" applyAlignment="1" applyProtection="1">
      <alignment horizontal="center" vertical="center"/>
    </xf>
    <xf numFmtId="171" fontId="126" fillId="0" borderId="216" xfId="46" quotePrefix="1" applyNumberFormat="1" applyFont="1" applyFill="1" applyBorder="1" applyAlignment="1" applyProtection="1">
      <alignment vertical="center"/>
    </xf>
    <xf numFmtId="0" fontId="30" fillId="0" borderId="116" xfId="44" applyFont="1" applyFill="1" applyBorder="1" applyAlignment="1" applyProtection="1">
      <alignment horizontal="center" vertical="center"/>
    </xf>
    <xf numFmtId="171" fontId="126" fillId="0" borderId="123" xfId="46" quotePrefix="1" applyNumberFormat="1" applyFont="1" applyFill="1" applyBorder="1" applyAlignment="1" applyProtection="1">
      <alignment vertical="center"/>
    </xf>
    <xf numFmtId="9" fontId="126" fillId="0" borderId="116" xfId="47" quotePrefix="1" applyFont="1" applyFill="1" applyBorder="1" applyAlignment="1" applyProtection="1">
      <alignment vertical="center"/>
    </xf>
    <xf numFmtId="9" fontId="126" fillId="0" borderId="123" xfId="47" applyFont="1" applyFill="1" applyBorder="1" applyAlignment="1" applyProtection="1">
      <alignment horizontal="center" vertical="center"/>
    </xf>
    <xf numFmtId="165" fontId="115" fillId="93" borderId="17" xfId="46" quotePrefix="1" applyNumberFormat="1" applyFont="1" applyFill="1" applyBorder="1" applyAlignment="1" applyProtection="1">
      <alignment vertical="center"/>
    </xf>
    <xf numFmtId="165" fontId="115" fillId="89" borderId="17" xfId="46" quotePrefix="1" applyNumberFormat="1" applyFont="1" applyFill="1" applyBorder="1" applyAlignment="1" applyProtection="1">
      <alignment vertical="center"/>
    </xf>
    <xf numFmtId="165" fontId="121" fillId="61" borderId="41" xfId="45" applyNumberFormat="1" applyFont="1" applyFill="1" applyBorder="1" applyProtection="1">
      <alignment vertical="center"/>
    </xf>
    <xf numFmtId="165" fontId="121" fillId="61" borderId="42" xfId="45" applyNumberFormat="1" applyFont="1" applyFill="1" applyBorder="1" applyProtection="1">
      <alignment vertical="center"/>
    </xf>
    <xf numFmtId="165" fontId="121" fillId="61" borderId="43" xfId="45" applyNumberFormat="1" applyFont="1" applyFill="1" applyBorder="1" applyProtection="1">
      <alignment vertical="center"/>
    </xf>
    <xf numFmtId="0" fontId="29" fillId="94" borderId="45" xfId="45" applyFont="1" applyFill="1" applyBorder="1" applyAlignment="1" applyProtection="1">
      <alignment vertical="center"/>
    </xf>
    <xf numFmtId="0" fontId="121" fillId="94" borderId="46" xfId="45" applyFont="1" applyFill="1" applyBorder="1" applyAlignment="1" applyProtection="1">
      <alignment vertical="center"/>
    </xf>
    <xf numFmtId="0" fontId="30" fillId="94" borderId="10" xfId="44" applyFont="1" applyFill="1" applyBorder="1" applyAlignment="1" applyProtection="1">
      <alignment horizontal="center" vertical="center"/>
    </xf>
    <xf numFmtId="171" fontId="123" fillId="94" borderId="11" xfId="46" quotePrefix="1" applyNumberFormat="1" applyFont="1" applyFill="1" applyBorder="1" applyAlignment="1" applyProtection="1">
      <alignment vertical="center"/>
    </xf>
    <xf numFmtId="9" fontId="123" fillId="94" borderId="10" xfId="47" quotePrefix="1" applyFont="1" applyFill="1" applyBorder="1" applyAlignment="1" applyProtection="1">
      <alignment vertical="center"/>
    </xf>
    <xf numFmtId="9" fontId="126" fillId="94" borderId="11" xfId="47" applyFont="1" applyFill="1" applyBorder="1" applyAlignment="1" applyProtection="1">
      <alignment horizontal="center" vertical="center"/>
    </xf>
    <xf numFmtId="165" fontId="121" fillId="94" borderId="10" xfId="45" applyNumberFormat="1" applyFont="1" applyFill="1" applyBorder="1" applyProtection="1">
      <alignment vertical="center"/>
    </xf>
    <xf numFmtId="165" fontId="121" fillId="94" borderId="59" xfId="45" applyNumberFormat="1" applyFont="1" applyFill="1" applyBorder="1" applyProtection="1">
      <alignment vertical="center"/>
    </xf>
    <xf numFmtId="165" fontId="121" fillId="94" borderId="11" xfId="45" applyNumberFormat="1" applyFont="1" applyFill="1" applyBorder="1" applyProtection="1">
      <alignment vertical="center"/>
    </xf>
    <xf numFmtId="0" fontId="29" fillId="94" borderId="48" xfId="45" applyFont="1" applyFill="1" applyBorder="1" applyAlignment="1" applyProtection="1">
      <alignment vertical="center"/>
    </xf>
    <xf numFmtId="0" fontId="121" fillId="94" borderId="49" xfId="45" applyFont="1" applyFill="1" applyBorder="1" applyAlignment="1" applyProtection="1">
      <alignment vertical="center"/>
    </xf>
    <xf numFmtId="0" fontId="30" fillId="94" borderId="15" xfId="44" applyFont="1" applyFill="1" applyBorder="1" applyAlignment="1" applyProtection="1">
      <alignment horizontal="center" vertical="center"/>
    </xf>
    <xf numFmtId="171" fontId="123" fillId="94" borderId="16" xfId="46" applyNumberFormat="1" applyFont="1" applyFill="1" applyBorder="1" applyAlignment="1" applyProtection="1">
      <alignment vertical="center"/>
    </xf>
    <xf numFmtId="9" fontId="123" fillId="94" borderId="15" xfId="47" applyFont="1" applyFill="1" applyBorder="1" applyAlignment="1" applyProtection="1">
      <alignment vertical="center"/>
    </xf>
    <xf numFmtId="9" fontId="126" fillId="94" borderId="16" xfId="47" applyFont="1" applyFill="1" applyBorder="1" applyAlignment="1" applyProtection="1">
      <alignment horizontal="center" vertical="center"/>
    </xf>
    <xf numFmtId="165" fontId="121" fillId="94" borderId="15" xfId="45" applyNumberFormat="1" applyFont="1" applyFill="1" applyBorder="1" applyProtection="1">
      <alignment vertical="center"/>
    </xf>
    <xf numFmtId="165" fontId="121" fillId="94" borderId="51" xfId="45" applyNumberFormat="1" applyFont="1" applyFill="1" applyBorder="1" applyProtection="1">
      <alignment vertical="center"/>
    </xf>
    <xf numFmtId="165" fontId="121" fillId="94" borderId="16" xfId="45" applyNumberFormat="1" applyFont="1" applyFill="1" applyBorder="1" applyProtection="1">
      <alignment vertical="center"/>
    </xf>
    <xf numFmtId="0" fontId="104" fillId="0" borderId="45" xfId="45" applyFont="1" applyFill="1" applyBorder="1" applyAlignment="1" applyProtection="1">
      <alignment vertical="center"/>
    </xf>
    <xf numFmtId="49" fontId="128" fillId="0" borderId="218" xfId="45" applyNumberFormat="1" applyFont="1" applyFill="1" applyBorder="1" applyAlignment="1" applyProtection="1">
      <alignment vertical="center"/>
    </xf>
    <xf numFmtId="0" fontId="104" fillId="0" borderId="45" xfId="44" applyFont="1" applyFill="1" applyBorder="1" applyAlignment="1" applyProtection="1">
      <alignment horizontal="center" vertical="center"/>
    </xf>
    <xf numFmtId="171" fontId="129" fillId="0" borderId="11" xfId="46" applyNumberFormat="1" applyFont="1" applyFill="1" applyBorder="1" applyAlignment="1" applyProtection="1">
      <alignment vertical="center"/>
    </xf>
    <xf numFmtId="9" fontId="129" fillId="0" borderId="10" xfId="47" applyFont="1" applyFill="1" applyBorder="1" applyAlignment="1" applyProtection="1">
      <alignment vertical="center"/>
    </xf>
    <xf numFmtId="9" fontId="129" fillId="0" borderId="11" xfId="47" applyFont="1" applyFill="1" applyBorder="1" applyAlignment="1" applyProtection="1">
      <alignment horizontal="center" vertical="center"/>
    </xf>
    <xf numFmtId="165" fontId="128" fillId="0" borderId="36" xfId="46" quotePrefix="1" applyNumberFormat="1" applyFont="1" applyFill="1" applyBorder="1" applyAlignment="1" applyProtection="1">
      <alignment vertical="center"/>
    </xf>
    <xf numFmtId="165" fontId="128" fillId="0" borderId="38" xfId="46" quotePrefix="1" applyNumberFormat="1" applyFont="1" applyFill="1" applyBorder="1" applyAlignment="1" applyProtection="1">
      <alignment vertical="center"/>
    </xf>
    <xf numFmtId="165" fontId="128" fillId="0" borderId="37" xfId="46" quotePrefix="1" applyNumberFormat="1" applyFont="1" applyFill="1" applyBorder="1" applyAlignment="1" applyProtection="1">
      <alignment vertical="center"/>
    </xf>
    <xf numFmtId="165" fontId="128" fillId="93" borderId="36" xfId="46" quotePrefix="1" applyNumberFormat="1" applyFont="1" applyFill="1" applyBorder="1" applyAlignment="1" applyProtection="1">
      <alignment vertical="center"/>
    </xf>
    <xf numFmtId="165" fontId="128" fillId="93" borderId="38" xfId="46" quotePrefix="1" applyNumberFormat="1" applyFont="1" applyFill="1" applyBorder="1" applyAlignment="1" applyProtection="1">
      <alignment vertical="center"/>
    </xf>
    <xf numFmtId="165" fontId="128" fillId="93" borderId="37" xfId="46" quotePrefix="1" applyNumberFormat="1" applyFont="1" applyFill="1" applyBorder="1" applyAlignment="1" applyProtection="1">
      <alignment vertical="center"/>
    </xf>
    <xf numFmtId="165" fontId="128" fillId="89" borderId="36" xfId="46" quotePrefix="1" applyNumberFormat="1" applyFont="1" applyFill="1" applyBorder="1" applyAlignment="1" applyProtection="1">
      <alignment vertical="center"/>
    </xf>
    <xf numFmtId="165" fontId="128" fillId="89" borderId="38" xfId="46" quotePrefix="1" applyNumberFormat="1" applyFont="1" applyFill="1" applyBorder="1" applyAlignment="1" applyProtection="1">
      <alignment vertical="center"/>
    </xf>
    <xf numFmtId="165" fontId="128" fillId="89" borderId="37" xfId="46" quotePrefix="1" applyNumberFormat="1" applyFont="1" applyFill="1" applyBorder="1" applyAlignment="1" applyProtection="1">
      <alignment vertical="center"/>
    </xf>
    <xf numFmtId="173" fontId="104" fillId="0" borderId="0" xfId="918" applyNumberFormat="1" applyFont="1"/>
    <xf numFmtId="0" fontId="104" fillId="0" borderId="0" xfId="917" applyFont="1"/>
    <xf numFmtId="0" fontId="104" fillId="0" borderId="53" xfId="45" applyFont="1" applyFill="1" applyBorder="1" applyAlignment="1" applyProtection="1">
      <alignment vertical="center"/>
    </xf>
    <xf numFmtId="0" fontId="104" fillId="0" borderId="20" xfId="44" applyFont="1" applyFill="1" applyBorder="1" applyAlignment="1" applyProtection="1">
      <alignment horizontal="center" vertical="center"/>
    </xf>
    <xf numFmtId="171" fontId="129" fillId="0" borderId="31" xfId="46" applyNumberFormat="1" applyFont="1" applyFill="1" applyBorder="1" applyAlignment="1" applyProtection="1">
      <alignment vertical="center"/>
    </xf>
    <xf numFmtId="9" fontId="129" fillId="0" borderId="20" xfId="47" applyFont="1" applyFill="1" applyBorder="1" applyAlignment="1" applyProtection="1">
      <alignment vertical="center"/>
    </xf>
    <xf numFmtId="9" fontId="129" fillId="0" borderId="31" xfId="47" applyFont="1" applyFill="1" applyBorder="1" applyAlignment="1" applyProtection="1">
      <alignment horizontal="center" vertical="center"/>
    </xf>
    <xf numFmtId="49" fontId="115" fillId="0" borderId="218" xfId="45" applyNumberFormat="1" applyFont="1" applyFill="1" applyBorder="1" applyAlignment="1" applyProtection="1">
      <alignment vertical="center"/>
    </xf>
    <xf numFmtId="171" fontId="126" fillId="0" borderId="31" xfId="46" applyNumberFormat="1" applyFont="1" applyFill="1" applyBorder="1" applyAlignment="1" applyProtection="1">
      <alignment vertical="center"/>
    </xf>
    <xf numFmtId="9" fontId="126" fillId="0" borderId="20" xfId="47" applyFont="1" applyFill="1" applyBorder="1" applyAlignment="1" applyProtection="1">
      <alignment vertical="center"/>
    </xf>
    <xf numFmtId="9" fontId="126" fillId="0" borderId="27" xfId="47" quotePrefix="1" applyFont="1" applyFill="1" applyBorder="1" applyAlignment="1" applyProtection="1">
      <alignment vertical="center"/>
    </xf>
    <xf numFmtId="9" fontId="126" fillId="0" borderId="216" xfId="47" quotePrefix="1" applyFont="1" applyFill="1" applyBorder="1" applyAlignment="1" applyProtection="1">
      <alignment horizontal="center" vertical="center"/>
    </xf>
    <xf numFmtId="0" fontId="104" fillId="0" borderId="97" xfId="45" applyFont="1" applyFill="1" applyBorder="1" applyAlignment="1" applyProtection="1">
      <alignment vertical="center"/>
    </xf>
    <xf numFmtId="0" fontId="128" fillId="0" borderId="115" xfId="45" quotePrefix="1" applyFont="1" applyFill="1" applyBorder="1" applyAlignment="1" applyProtection="1">
      <alignment vertical="center"/>
    </xf>
    <xf numFmtId="0" fontId="104" fillId="0" borderId="116" xfId="44" applyFont="1" applyFill="1" applyBorder="1" applyAlignment="1" applyProtection="1">
      <alignment horizontal="center" vertical="center"/>
    </xf>
    <xf numFmtId="171" fontId="129" fillId="0" borderId="123" xfId="46" quotePrefix="1" applyNumberFormat="1" applyFont="1" applyFill="1" applyBorder="1" applyAlignment="1" applyProtection="1">
      <alignment vertical="center"/>
    </xf>
    <xf numFmtId="9" fontId="129" fillId="0" borderId="20" xfId="47" quotePrefix="1" applyFont="1" applyFill="1" applyBorder="1" applyAlignment="1" applyProtection="1">
      <alignment vertical="center"/>
    </xf>
    <xf numFmtId="0" fontId="30" fillId="0" borderId="100" xfId="45" applyFont="1" applyFill="1" applyBorder="1" applyAlignment="1" applyProtection="1">
      <alignment vertical="center"/>
    </xf>
    <xf numFmtId="0" fontId="115" fillId="0" borderId="103" xfId="45" quotePrefix="1" applyFont="1" applyFill="1" applyBorder="1" applyAlignment="1" applyProtection="1">
      <alignment vertical="center"/>
    </xf>
    <xf numFmtId="0" fontId="30" fillId="0" borderId="36" xfId="44" applyFont="1" applyFill="1" applyBorder="1" applyAlignment="1" applyProtection="1">
      <alignment horizontal="center" vertical="center"/>
    </xf>
    <xf numFmtId="171" fontId="126" fillId="0" borderId="37" xfId="46" quotePrefix="1" applyNumberFormat="1" applyFont="1" applyFill="1" applyBorder="1" applyAlignment="1" applyProtection="1">
      <alignment vertical="center"/>
    </xf>
    <xf numFmtId="9" fontId="126" fillId="0" borderId="36" xfId="47" quotePrefix="1" applyFont="1" applyFill="1" applyBorder="1" applyAlignment="1" applyProtection="1">
      <alignment vertical="center"/>
    </xf>
    <xf numFmtId="9" fontId="126" fillId="0" borderId="37" xfId="47" applyFont="1" applyFill="1" applyBorder="1" applyAlignment="1" applyProtection="1">
      <alignment horizontal="center" vertical="center"/>
    </xf>
    <xf numFmtId="9" fontId="126" fillId="0" borderId="216" xfId="47" applyFont="1" applyFill="1" applyBorder="1" applyAlignment="1" applyProtection="1">
      <alignment horizontal="center" vertical="center"/>
    </xf>
    <xf numFmtId="0" fontId="130" fillId="0" borderId="53" xfId="45" applyFont="1" applyFill="1" applyBorder="1" applyAlignment="1" applyProtection="1">
      <alignment vertical="center"/>
    </xf>
    <xf numFmtId="0" fontId="131" fillId="0" borderId="218" xfId="45" quotePrefix="1" applyFont="1" applyFill="1" applyBorder="1" applyAlignment="1" applyProtection="1">
      <alignment vertical="center"/>
    </xf>
    <xf numFmtId="0" fontId="130" fillId="0" borderId="20" xfId="44" applyFont="1" applyFill="1" applyBorder="1" applyAlignment="1" applyProtection="1">
      <alignment horizontal="center" vertical="center"/>
    </xf>
    <xf numFmtId="171" fontId="132" fillId="0" borderId="31" xfId="46" quotePrefix="1" applyNumberFormat="1" applyFont="1" applyFill="1" applyBorder="1" applyAlignment="1" applyProtection="1">
      <alignment vertical="center"/>
    </xf>
    <xf numFmtId="9" fontId="132" fillId="0" borderId="20" xfId="47" quotePrefix="1" applyFont="1" applyFill="1" applyBorder="1" applyAlignment="1" applyProtection="1">
      <alignment vertical="center"/>
    </xf>
    <xf numFmtId="9" fontId="132" fillId="0" borderId="31" xfId="47" applyFont="1" applyFill="1" applyBorder="1" applyAlignment="1" applyProtection="1">
      <alignment horizontal="center" vertical="center"/>
    </xf>
    <xf numFmtId="165" fontId="131" fillId="0" borderId="36" xfId="46" quotePrefix="1" applyNumberFormat="1" applyFont="1" applyFill="1" applyBorder="1" applyAlignment="1" applyProtection="1">
      <alignment vertical="center"/>
    </xf>
    <xf numFmtId="165" fontId="131" fillId="0" borderId="38" xfId="46" quotePrefix="1" applyNumberFormat="1" applyFont="1" applyFill="1" applyBorder="1" applyAlignment="1" applyProtection="1">
      <alignment vertical="center"/>
    </xf>
    <xf numFmtId="165" fontId="131" fillId="0" borderId="37" xfId="46" quotePrefix="1" applyNumberFormat="1" applyFont="1" applyFill="1" applyBorder="1" applyAlignment="1" applyProtection="1">
      <alignment vertical="center"/>
    </xf>
    <xf numFmtId="165" fontId="131" fillId="93" borderId="36" xfId="46" quotePrefix="1" applyNumberFormat="1" applyFont="1" applyFill="1" applyBorder="1" applyAlignment="1" applyProtection="1">
      <alignment vertical="center"/>
    </xf>
    <xf numFmtId="165" fontId="131" fillId="93" borderId="38" xfId="46" quotePrefix="1" applyNumberFormat="1" applyFont="1" applyFill="1" applyBorder="1" applyAlignment="1" applyProtection="1">
      <alignment vertical="center"/>
    </xf>
    <xf numFmtId="165" fontId="131" fillId="93" borderId="37" xfId="46" quotePrefix="1" applyNumberFormat="1" applyFont="1" applyFill="1" applyBorder="1" applyAlignment="1" applyProtection="1">
      <alignment vertical="center"/>
    </xf>
    <xf numFmtId="165" fontId="131" fillId="89" borderId="36" xfId="46" quotePrefix="1" applyNumberFormat="1" applyFont="1" applyFill="1" applyBorder="1" applyAlignment="1" applyProtection="1">
      <alignment vertical="center"/>
    </xf>
    <xf numFmtId="165" fontId="131" fillId="89" borderId="38" xfId="46" quotePrefix="1" applyNumberFormat="1" applyFont="1" applyFill="1" applyBorder="1" applyAlignment="1" applyProtection="1">
      <alignment vertical="center"/>
    </xf>
    <xf numFmtId="165" fontId="131" fillId="89" borderId="37" xfId="46" quotePrefix="1" applyNumberFormat="1" applyFont="1" applyFill="1" applyBorder="1" applyAlignment="1" applyProtection="1">
      <alignment vertical="center"/>
    </xf>
    <xf numFmtId="173" fontId="130" fillId="0" borderId="0" xfId="918" applyNumberFormat="1" applyFont="1"/>
    <xf numFmtId="165" fontId="130" fillId="0" borderId="0" xfId="917" applyNumberFormat="1" applyFont="1"/>
    <xf numFmtId="0" fontId="130" fillId="0" borderId="0" xfId="917" applyFont="1"/>
    <xf numFmtId="0" fontId="30" fillId="0" borderId="97" xfId="45" applyFont="1" applyFill="1" applyBorder="1" applyAlignment="1" applyProtection="1">
      <alignment vertical="center"/>
    </xf>
    <xf numFmtId="0" fontId="115" fillId="0" borderId="115" xfId="45" quotePrefix="1" applyFont="1" applyFill="1" applyBorder="1" applyAlignment="1" applyProtection="1">
      <alignment vertical="center"/>
    </xf>
    <xf numFmtId="0" fontId="128" fillId="0" borderId="218" xfId="45" quotePrefix="1" applyFont="1" applyFill="1" applyBorder="1" applyAlignment="1" applyProtection="1">
      <alignment vertical="center"/>
    </xf>
    <xf numFmtId="171" fontId="129" fillId="0" borderId="31" xfId="46" quotePrefix="1" applyNumberFormat="1" applyFont="1" applyFill="1" applyBorder="1" applyAlignment="1" applyProtection="1">
      <alignment vertical="center"/>
    </xf>
    <xf numFmtId="9" fontId="129" fillId="0" borderId="116" xfId="47" quotePrefix="1" applyFont="1" applyFill="1" applyBorder="1" applyAlignment="1" applyProtection="1">
      <alignment vertical="center"/>
    </xf>
    <xf numFmtId="9" fontId="129" fillId="0" borderId="123" xfId="47" applyFont="1" applyFill="1" applyBorder="1" applyAlignment="1" applyProtection="1">
      <alignment horizontal="center" vertical="center"/>
    </xf>
    <xf numFmtId="0" fontId="104" fillId="0" borderId="96" xfId="45" applyFont="1" applyFill="1" applyBorder="1" applyAlignment="1" applyProtection="1">
      <alignment vertical="center"/>
    </xf>
    <xf numFmtId="0" fontId="128" fillId="0" borderId="215" xfId="45" quotePrefix="1" applyFont="1" applyFill="1" applyBorder="1" applyAlignment="1" applyProtection="1">
      <alignment vertical="center"/>
    </xf>
    <xf numFmtId="0" fontId="104" fillId="0" borderId="27" xfId="44" applyFont="1" applyFill="1" applyBorder="1" applyAlignment="1" applyProtection="1">
      <alignment horizontal="center" vertical="center"/>
    </xf>
    <xf numFmtId="171" fontId="129" fillId="0" borderId="216" xfId="46" quotePrefix="1" applyNumberFormat="1" applyFont="1" applyFill="1" applyBorder="1" applyAlignment="1" applyProtection="1">
      <alignment vertical="center"/>
    </xf>
    <xf numFmtId="9" fontId="129" fillId="0" borderId="27" xfId="47" quotePrefix="1" applyFont="1" applyFill="1" applyBorder="1" applyAlignment="1" applyProtection="1">
      <alignment vertical="center"/>
    </xf>
    <xf numFmtId="9" fontId="129" fillId="0" borderId="216" xfId="47" applyFont="1" applyFill="1" applyBorder="1" applyAlignment="1" applyProtection="1">
      <alignment horizontal="center" vertical="center"/>
    </xf>
    <xf numFmtId="0" fontId="30" fillId="0" borderId="48" xfId="45" applyFont="1" applyFill="1" applyBorder="1" applyAlignment="1" applyProtection="1">
      <alignment vertical="center"/>
    </xf>
    <xf numFmtId="0" fontId="115" fillId="0" borderId="49" xfId="45" quotePrefix="1" applyFont="1" applyFill="1" applyBorder="1" applyAlignment="1" applyProtection="1">
      <alignment vertical="center"/>
    </xf>
    <xf numFmtId="0" fontId="30" fillId="0" borderId="15" xfId="44" applyFont="1" applyFill="1" applyBorder="1" applyAlignment="1" applyProtection="1">
      <alignment horizontal="center" vertical="center"/>
    </xf>
    <xf numFmtId="171" fontId="126" fillId="0" borderId="16" xfId="46" quotePrefix="1" applyNumberFormat="1" applyFont="1" applyFill="1" applyBorder="1" applyAlignment="1" applyProtection="1">
      <alignment vertical="center"/>
    </xf>
    <xf numFmtId="9" fontId="126" fillId="0" borderId="15" xfId="47" quotePrefix="1" applyFont="1" applyFill="1" applyBorder="1" applyAlignment="1" applyProtection="1">
      <alignment vertical="center"/>
    </xf>
    <xf numFmtId="9" fontId="126" fillId="0" borderId="16" xfId="47" applyFont="1" applyFill="1" applyBorder="1" applyAlignment="1" applyProtection="1">
      <alignment horizontal="center" vertical="center"/>
    </xf>
    <xf numFmtId="0" fontId="29" fillId="89" borderId="45" xfId="45" applyFont="1" applyFill="1" applyBorder="1" applyAlignment="1" applyProtection="1">
      <alignment vertical="center"/>
    </xf>
    <xf numFmtId="0" fontId="121" fillId="89" borderId="46" xfId="45" applyFont="1" applyFill="1" applyBorder="1" applyAlignment="1" applyProtection="1">
      <alignment vertical="center"/>
    </xf>
    <xf numFmtId="0" fontId="30" fillId="89" borderId="10" xfId="44" applyFont="1" applyFill="1" applyBorder="1" applyAlignment="1" applyProtection="1">
      <alignment horizontal="center" vertical="center"/>
    </xf>
    <xf numFmtId="171" fontId="126" fillId="89" borderId="11" xfId="46" quotePrefix="1" applyNumberFormat="1" applyFont="1" applyFill="1" applyBorder="1" applyAlignment="1" applyProtection="1">
      <alignment vertical="center"/>
    </xf>
    <xf numFmtId="9" fontId="126" fillId="89" borderId="10" xfId="47" quotePrefix="1" applyFont="1" applyFill="1" applyBorder="1" applyAlignment="1" applyProtection="1">
      <alignment vertical="center"/>
    </xf>
    <xf numFmtId="9" fontId="126" fillId="89" borderId="11" xfId="47" applyFont="1" applyFill="1" applyBorder="1" applyAlignment="1" applyProtection="1">
      <alignment horizontal="center" vertical="center"/>
    </xf>
    <xf numFmtId="165" fontId="121" fillId="89" borderId="45" xfId="45" applyNumberFormat="1" applyFont="1" applyFill="1" applyBorder="1" applyProtection="1">
      <alignment vertical="center"/>
    </xf>
    <xf numFmtId="165" fontId="121" fillId="89" borderId="59" xfId="45" applyNumberFormat="1" applyFont="1" applyFill="1" applyBorder="1" applyProtection="1">
      <alignment vertical="center"/>
    </xf>
    <xf numFmtId="165" fontId="121" fillId="89" borderId="126" xfId="45" applyNumberFormat="1" applyFont="1" applyFill="1" applyBorder="1" applyProtection="1">
      <alignment vertical="center"/>
    </xf>
    <xf numFmtId="165" fontId="121" fillId="89" borderId="46" xfId="45" applyNumberFormat="1" applyFont="1" applyFill="1" applyBorder="1" applyProtection="1">
      <alignment vertical="center"/>
    </xf>
    <xf numFmtId="0" fontId="30" fillId="89" borderId="48" xfId="45" applyFont="1" applyFill="1" applyBorder="1" applyProtection="1">
      <alignment vertical="center"/>
    </xf>
    <xf numFmtId="0" fontId="121" fillId="89" borderId="49" xfId="45" applyFont="1" applyFill="1" applyBorder="1" applyAlignment="1" applyProtection="1">
      <alignment vertical="center"/>
    </xf>
    <xf numFmtId="0" fontId="30" fillId="89" borderId="15" xfId="44" applyFont="1" applyFill="1" applyBorder="1" applyAlignment="1" applyProtection="1">
      <alignment horizontal="center" vertical="center"/>
    </xf>
    <xf numFmtId="171" fontId="123" fillId="89" borderId="16" xfId="46" applyNumberFormat="1" applyFont="1" applyFill="1" applyBorder="1" applyAlignment="1" applyProtection="1">
      <alignment vertical="center"/>
    </xf>
    <xf numFmtId="9" fontId="123" fillId="89" borderId="15" xfId="47" applyFont="1" applyFill="1" applyBorder="1" applyAlignment="1" applyProtection="1">
      <alignment vertical="center"/>
    </xf>
    <xf numFmtId="9" fontId="126" fillId="89" borderId="16" xfId="47" applyFont="1" applyFill="1" applyBorder="1" applyAlignment="1" applyProtection="1">
      <alignment horizontal="center" vertical="center"/>
    </xf>
    <xf numFmtId="165" fontId="121" fillId="89" borderId="15" xfId="45" applyNumberFormat="1" applyFont="1" applyFill="1" applyBorder="1" applyProtection="1">
      <alignment vertical="center"/>
    </xf>
    <xf numFmtId="165" fontId="121" fillId="89" borderId="51" xfId="45" applyNumberFormat="1" applyFont="1" applyFill="1" applyBorder="1" applyProtection="1">
      <alignment vertical="center"/>
    </xf>
    <xf numFmtId="165" fontId="121" fillId="89" borderId="16" xfId="45" applyNumberFormat="1" applyFont="1" applyFill="1" applyBorder="1" applyProtection="1">
      <alignment vertical="center"/>
    </xf>
    <xf numFmtId="9" fontId="126" fillId="0" borderId="10" xfId="47" applyFont="1" applyFill="1" applyBorder="1" applyAlignment="1" applyProtection="1">
      <alignment vertical="center"/>
    </xf>
    <xf numFmtId="165" fontId="115" fillId="0" borderId="88" xfId="46" quotePrefix="1" applyNumberFormat="1" applyFont="1" applyFill="1" applyBorder="1" applyAlignment="1" applyProtection="1">
      <alignment vertical="center"/>
    </xf>
    <xf numFmtId="165" fontId="115" fillId="0" borderId="89" xfId="46" quotePrefix="1" applyNumberFormat="1" applyFont="1" applyFill="1" applyBorder="1" applyAlignment="1" applyProtection="1">
      <alignment vertical="center"/>
    </xf>
    <xf numFmtId="165" fontId="115" fillId="0" borderId="90" xfId="46" quotePrefix="1" applyNumberFormat="1" applyFont="1" applyFill="1" applyBorder="1" applyAlignment="1" applyProtection="1">
      <alignment vertical="center"/>
    </xf>
    <xf numFmtId="165" fontId="115" fillId="93" borderId="12" xfId="46" quotePrefix="1" applyNumberFormat="1" applyFont="1" applyFill="1" applyBorder="1" applyAlignment="1" applyProtection="1">
      <alignment vertical="center"/>
    </xf>
    <xf numFmtId="165" fontId="115" fillId="93" borderId="89" xfId="46" quotePrefix="1" applyNumberFormat="1" applyFont="1" applyFill="1" applyBorder="1" applyAlignment="1" applyProtection="1">
      <alignment vertical="center"/>
    </xf>
    <xf numFmtId="165" fontId="115" fillId="93" borderId="90" xfId="46" quotePrefix="1" applyNumberFormat="1" applyFont="1" applyFill="1" applyBorder="1" applyAlignment="1" applyProtection="1">
      <alignment vertical="center"/>
    </xf>
    <xf numFmtId="165" fontId="115" fillId="89" borderId="12" xfId="46" quotePrefix="1" applyNumberFormat="1" applyFont="1" applyFill="1" applyBorder="1" applyAlignment="1" applyProtection="1">
      <alignment vertical="center"/>
    </xf>
    <xf numFmtId="165" fontId="115" fillId="89" borderId="89" xfId="46" quotePrefix="1" applyNumberFormat="1" applyFont="1" applyFill="1" applyBorder="1" applyAlignment="1" applyProtection="1">
      <alignment vertical="center"/>
    </xf>
    <xf numFmtId="165" fontId="115" fillId="89" borderId="90" xfId="46" quotePrefix="1" applyNumberFormat="1" applyFont="1" applyFill="1" applyBorder="1" applyAlignment="1" applyProtection="1">
      <alignment vertical="center"/>
    </xf>
    <xf numFmtId="9" fontId="126" fillId="0" borderId="15" xfId="47" applyFont="1" applyFill="1" applyBorder="1" applyAlignment="1" applyProtection="1">
      <alignment vertical="center"/>
    </xf>
    <xf numFmtId="165" fontId="115" fillId="0" borderId="17" xfId="46" quotePrefix="1" applyNumberFormat="1" applyFont="1" applyFill="1" applyBorder="1" applyAlignment="1" applyProtection="1">
      <alignment vertical="center"/>
    </xf>
    <xf numFmtId="165" fontId="115" fillId="0" borderId="18" xfId="46" quotePrefix="1" applyNumberFormat="1" applyFont="1" applyFill="1" applyBorder="1" applyAlignment="1" applyProtection="1">
      <alignment vertical="center"/>
    </xf>
    <xf numFmtId="165" fontId="115" fillId="0" borderId="19" xfId="46" quotePrefix="1" applyNumberFormat="1" applyFont="1" applyFill="1" applyBorder="1" applyAlignment="1" applyProtection="1">
      <alignment vertical="center"/>
    </xf>
    <xf numFmtId="165" fontId="115" fillId="93" borderId="117" xfId="46" quotePrefix="1" applyNumberFormat="1" applyFont="1" applyFill="1" applyBorder="1" applyAlignment="1" applyProtection="1">
      <alignment vertical="center"/>
    </xf>
    <xf numFmtId="165" fontId="115" fillId="93" borderId="18" xfId="46" quotePrefix="1" applyNumberFormat="1" applyFont="1" applyFill="1" applyBorder="1" applyAlignment="1" applyProtection="1">
      <alignment vertical="center"/>
    </xf>
    <xf numFmtId="165" fontId="115" fillId="93" borderId="19" xfId="46" quotePrefix="1" applyNumberFormat="1" applyFont="1" applyFill="1" applyBorder="1" applyAlignment="1" applyProtection="1">
      <alignment vertical="center"/>
    </xf>
    <xf numFmtId="165" fontId="115" fillId="89" borderId="117" xfId="46" quotePrefix="1" applyNumberFormat="1" applyFont="1" applyFill="1" applyBorder="1" applyAlignment="1" applyProtection="1">
      <alignment vertical="center"/>
    </xf>
    <xf numFmtId="165" fontId="115" fillId="89" borderId="18" xfId="46" quotePrefix="1" applyNumberFormat="1" applyFont="1" applyFill="1" applyBorder="1" applyAlignment="1" applyProtection="1">
      <alignment vertical="center"/>
    </xf>
    <xf numFmtId="165" fontId="115" fillId="89" borderId="19" xfId="46" quotePrefix="1" applyNumberFormat="1" applyFont="1" applyFill="1" applyBorder="1" applyAlignment="1" applyProtection="1">
      <alignment vertical="center"/>
    </xf>
    <xf numFmtId="0" fontId="29" fillId="62" borderId="39" xfId="45" applyFont="1" applyFill="1" applyBorder="1" applyAlignment="1" applyProtection="1">
      <alignment vertical="center"/>
    </xf>
    <xf numFmtId="0" fontId="121" fillId="62" borderId="40" xfId="45" applyFont="1" applyFill="1" applyBorder="1" applyAlignment="1" applyProtection="1">
      <alignment vertical="center"/>
    </xf>
    <xf numFmtId="0" fontId="34" fillId="62" borderId="41" xfId="44" applyFont="1" applyFill="1" applyBorder="1" applyAlignment="1" applyProtection="1">
      <alignment horizontal="center" vertical="center"/>
    </xf>
    <xf numFmtId="171" fontId="133" fillId="62" borderId="43" xfId="46" applyNumberFormat="1" applyFont="1" applyFill="1" applyBorder="1" applyAlignment="1" applyProtection="1">
      <alignment vertical="center"/>
    </xf>
    <xf numFmtId="9" fontId="133" fillId="62" borderId="41" xfId="47" applyFont="1" applyFill="1" applyBorder="1" applyAlignment="1" applyProtection="1">
      <alignment vertical="center"/>
    </xf>
    <xf numFmtId="9" fontId="127" fillId="62" borderId="43" xfId="47" applyFont="1" applyFill="1" applyBorder="1" applyAlignment="1" applyProtection="1">
      <alignment horizontal="center" vertical="center"/>
    </xf>
    <xf numFmtId="165" fontId="121" fillId="62" borderId="41" xfId="45" applyNumberFormat="1" applyFont="1" applyFill="1" applyBorder="1" applyProtection="1">
      <alignment vertical="center"/>
    </xf>
    <xf numFmtId="165" fontId="121" fillId="62" borderId="42" xfId="45" applyNumberFormat="1" applyFont="1" applyFill="1" applyBorder="1" applyProtection="1">
      <alignment vertical="center"/>
    </xf>
    <xf numFmtId="165" fontId="121" fillId="62" borderId="43" xfId="45" applyNumberFormat="1" applyFont="1" applyFill="1" applyBorder="1" applyProtection="1">
      <alignment vertical="center"/>
    </xf>
    <xf numFmtId="165" fontId="121" fillId="53" borderId="90" xfId="45" applyNumberFormat="1" applyFont="1" applyFill="1" applyBorder="1" applyProtection="1">
      <alignment vertical="center"/>
    </xf>
    <xf numFmtId="173" fontId="124" fillId="0" borderId="0" xfId="918" applyNumberFormat="1" applyFont="1"/>
    <xf numFmtId="0" fontId="124" fillId="0" borderId="0" xfId="917" applyFont="1" applyAlignment="1">
      <alignment horizontal="center"/>
    </xf>
    <xf numFmtId="0" fontId="121" fillId="62" borderId="13" xfId="45" applyFont="1" applyFill="1" applyBorder="1" applyAlignment="1" applyProtection="1">
      <alignment horizontal="left" vertical="center" indent="1"/>
    </xf>
    <xf numFmtId="0" fontId="121" fillId="62" borderId="13" xfId="45" applyFont="1" applyFill="1" applyBorder="1" applyAlignment="1" applyProtection="1">
      <alignment vertical="center"/>
    </xf>
    <xf numFmtId="0" fontId="121" fillId="62" borderId="14" xfId="45" applyFont="1" applyFill="1" applyBorder="1" applyAlignment="1" applyProtection="1">
      <alignment vertical="center"/>
    </xf>
    <xf numFmtId="165" fontId="121" fillId="62" borderId="88" xfId="45" applyNumberFormat="1" applyFont="1" applyFill="1" applyBorder="1" applyProtection="1">
      <alignment vertical="center"/>
    </xf>
    <xf numFmtId="165" fontId="121" fillId="62" borderId="89" xfId="45" applyNumberFormat="1" applyFont="1" applyFill="1" applyBorder="1" applyProtection="1">
      <alignment vertical="center"/>
    </xf>
    <xf numFmtId="165" fontId="121" fillId="62" borderId="90" xfId="45" applyNumberFormat="1" applyFont="1" applyFill="1" applyBorder="1" applyProtection="1">
      <alignment vertical="center"/>
    </xf>
    <xf numFmtId="0" fontId="121" fillId="62" borderId="150" xfId="45" applyFont="1" applyFill="1" applyBorder="1" applyAlignment="1" applyProtection="1">
      <alignment horizontal="left" vertical="center" indent="1"/>
    </xf>
    <xf numFmtId="0" fontId="121" fillId="62" borderId="150" xfId="45" applyFont="1" applyFill="1" applyBorder="1" applyAlignment="1" applyProtection="1">
      <alignment vertical="center"/>
    </xf>
    <xf numFmtId="0" fontId="121" fillId="62" borderId="103" xfId="45" applyFont="1" applyFill="1" applyBorder="1" applyAlignment="1" applyProtection="1">
      <alignment vertical="center"/>
    </xf>
    <xf numFmtId="165" fontId="121" fillId="62" borderId="36" xfId="45" applyNumberFormat="1" applyFont="1" applyFill="1" applyBorder="1" applyProtection="1">
      <alignment vertical="center"/>
    </xf>
    <xf numFmtId="165" fontId="121" fillId="62" borderId="38" xfId="45" applyNumberFormat="1" applyFont="1" applyFill="1" applyBorder="1" applyProtection="1">
      <alignment vertical="center"/>
    </xf>
    <xf numFmtId="165" fontId="121" fillId="62" borderId="37" xfId="45" applyNumberFormat="1" applyFont="1" applyFill="1" applyBorder="1" applyProtection="1">
      <alignment vertical="center"/>
    </xf>
    <xf numFmtId="0" fontId="121" fillId="62" borderId="147" xfId="45" applyFont="1" applyFill="1" applyBorder="1" applyAlignment="1" applyProtection="1">
      <alignment horizontal="left" vertical="center" indent="1"/>
    </xf>
    <xf numFmtId="0" fontId="121" fillId="62" borderId="147" xfId="45" applyFont="1" applyFill="1" applyBorder="1" applyAlignment="1" applyProtection="1">
      <alignment vertical="center"/>
    </xf>
    <xf numFmtId="0" fontId="121" fillId="62" borderId="115" xfId="45" applyFont="1" applyFill="1" applyBorder="1" applyAlignment="1" applyProtection="1">
      <alignment vertical="center"/>
    </xf>
    <xf numFmtId="165" fontId="121" fillId="62" borderId="116" xfId="45" applyNumberFormat="1" applyFont="1" applyFill="1" applyBorder="1" applyProtection="1">
      <alignment vertical="center"/>
    </xf>
    <xf numFmtId="165" fontId="121" fillId="62" borderId="114" xfId="45" applyNumberFormat="1" applyFont="1" applyFill="1" applyBorder="1" applyProtection="1">
      <alignment vertical="center"/>
    </xf>
    <xf numFmtId="165" fontId="121" fillId="62" borderId="123" xfId="45" applyNumberFormat="1" applyFont="1" applyFill="1" applyBorder="1" applyProtection="1">
      <alignment vertical="center"/>
    </xf>
    <xf numFmtId="0" fontId="121" fillId="62" borderId="39" xfId="45" applyFont="1" applyFill="1" applyBorder="1" applyAlignment="1" applyProtection="1">
      <alignment horizontal="center" vertical="center"/>
    </xf>
    <xf numFmtId="0" fontId="121" fillId="62" borderId="44" xfId="45" applyFont="1" applyFill="1" applyBorder="1" applyAlignment="1" applyProtection="1">
      <alignment vertical="center"/>
    </xf>
    <xf numFmtId="164" fontId="113" fillId="0" borderId="0" xfId="919" applyFont="1"/>
    <xf numFmtId="164" fontId="113" fillId="0" borderId="0" xfId="919" applyFont="1" applyAlignment="1">
      <alignment horizontal="center"/>
    </xf>
    <xf numFmtId="164" fontId="113" fillId="0" borderId="0" xfId="917" applyNumberFormat="1" applyFont="1"/>
    <xf numFmtId="0" fontId="113" fillId="0" borderId="0" xfId="917" applyFont="1" applyAlignment="1">
      <alignment wrapText="1"/>
    </xf>
    <xf numFmtId="0" fontId="21" fillId="43" borderId="0" xfId="0" applyFont="1" applyFill="1"/>
    <xf numFmtId="4" fontId="21" fillId="43" borderId="0" xfId="0" applyNumberFormat="1" applyFont="1" applyFill="1"/>
    <xf numFmtId="4" fontId="22" fillId="43" borderId="0" xfId="0" applyNumberFormat="1" applyFont="1" applyFill="1"/>
    <xf numFmtId="0" fontId="22" fillId="43" borderId="0" xfId="0" applyFont="1" applyFill="1"/>
    <xf numFmtId="0" fontId="113" fillId="0" borderId="0" xfId="923" applyFont="1"/>
    <xf numFmtId="0" fontId="29" fillId="95" borderId="45" xfId="45" applyFont="1" applyFill="1" applyBorder="1" applyAlignment="1" applyProtection="1">
      <alignment vertical="center"/>
    </xf>
    <xf numFmtId="0" fontId="121" fillId="95" borderId="46" xfId="45" applyFont="1" applyFill="1" applyBorder="1" applyAlignment="1" applyProtection="1">
      <alignment vertical="center"/>
    </xf>
    <xf numFmtId="0" fontId="30" fillId="95" borderId="10" xfId="44" applyFont="1" applyFill="1" applyBorder="1" applyAlignment="1" applyProtection="1">
      <alignment horizontal="center" vertical="center"/>
    </xf>
    <xf numFmtId="171" fontId="123" fillId="95" borderId="11" xfId="46" quotePrefix="1" applyNumberFormat="1" applyFont="1" applyFill="1" applyBorder="1" applyAlignment="1" applyProtection="1">
      <alignment vertical="center"/>
    </xf>
    <xf numFmtId="9" fontId="123" fillId="95" borderId="10" xfId="47" quotePrefix="1" applyFont="1" applyFill="1" applyBorder="1" applyAlignment="1" applyProtection="1">
      <alignment vertical="center"/>
    </xf>
    <xf numFmtId="9" fontId="126" fillId="95" borderId="11" xfId="47" applyFont="1" applyFill="1" applyBorder="1" applyAlignment="1" applyProtection="1">
      <alignment horizontal="center" vertical="center"/>
    </xf>
    <xf numFmtId="165" fontId="121" fillId="95" borderId="10" xfId="45" applyNumberFormat="1" applyFont="1" applyFill="1" applyBorder="1" applyProtection="1">
      <alignment vertical="center"/>
    </xf>
    <xf numFmtId="165" fontId="121" fillId="95" borderId="59" xfId="45" applyNumberFormat="1" applyFont="1" applyFill="1" applyBorder="1" applyProtection="1">
      <alignment vertical="center"/>
    </xf>
    <xf numFmtId="165" fontId="121" fillId="95" borderId="11" xfId="45" applyNumberFormat="1" applyFont="1" applyFill="1" applyBorder="1" applyProtection="1">
      <alignment vertical="center"/>
    </xf>
    <xf numFmtId="0" fontId="29" fillId="95" borderId="48" xfId="45" applyFont="1" applyFill="1" applyBorder="1" applyAlignment="1" applyProtection="1">
      <alignment vertical="center"/>
    </xf>
    <xf numFmtId="0" fontId="121" fillId="95" borderId="49" xfId="45" applyFont="1" applyFill="1" applyBorder="1" applyAlignment="1" applyProtection="1">
      <alignment vertical="center"/>
    </xf>
    <xf numFmtId="0" fontId="30" fillId="95" borderId="15" xfId="44" applyFont="1" applyFill="1" applyBorder="1" applyAlignment="1" applyProtection="1">
      <alignment horizontal="center" vertical="center"/>
    </xf>
    <xf numFmtId="171" fontId="123" fillId="95" borderId="16" xfId="46" applyNumberFormat="1" applyFont="1" applyFill="1" applyBorder="1" applyAlignment="1" applyProtection="1">
      <alignment vertical="center"/>
    </xf>
    <xf numFmtId="9" fontId="123" fillId="95" borderId="15" xfId="47" applyFont="1" applyFill="1" applyBorder="1" applyAlignment="1" applyProtection="1">
      <alignment vertical="center"/>
    </xf>
    <xf numFmtId="9" fontId="126" fillId="95" borderId="16" xfId="47" applyFont="1" applyFill="1" applyBorder="1" applyAlignment="1" applyProtection="1">
      <alignment horizontal="center" vertical="center"/>
    </xf>
    <xf numFmtId="165" fontId="121" fillId="95" borderId="15" xfId="45" applyNumberFormat="1" applyFont="1" applyFill="1" applyBorder="1" applyProtection="1">
      <alignment vertical="center"/>
    </xf>
    <xf numFmtId="165" fontId="121" fillId="95" borderId="51" xfId="45" applyNumberFormat="1" applyFont="1" applyFill="1" applyBorder="1" applyProtection="1">
      <alignment vertical="center"/>
    </xf>
    <xf numFmtId="165" fontId="121" fillId="95" borderId="16" xfId="45" applyNumberFormat="1" applyFont="1" applyFill="1" applyBorder="1" applyProtection="1">
      <alignment vertical="center"/>
    </xf>
    <xf numFmtId="0" fontId="104" fillId="0" borderId="0" xfId="923" applyFont="1"/>
    <xf numFmtId="0" fontId="130" fillId="0" borderId="0" xfId="923" applyFont="1"/>
    <xf numFmtId="165" fontId="115" fillId="47" borderId="38" xfId="46" quotePrefix="1" applyNumberFormat="1" applyFont="1" applyFill="1" applyBorder="1" applyAlignment="1" applyProtection="1">
      <alignment vertical="center"/>
    </xf>
    <xf numFmtId="3" fontId="30" fillId="53" borderId="44" xfId="45" applyNumberFormat="1" applyFont="1" applyFill="1" applyBorder="1" applyAlignment="1" applyProtection="1">
      <alignment vertical="center"/>
    </xf>
    <xf numFmtId="3" fontId="121" fillId="53" borderId="138" xfId="45" applyNumberFormat="1" applyFont="1" applyFill="1" applyBorder="1" applyProtection="1">
      <alignment vertical="center"/>
    </xf>
    <xf numFmtId="10" fontId="121" fillId="53" borderId="40" xfId="918" applyNumberFormat="1" applyFont="1" applyFill="1" applyBorder="1" applyAlignment="1" applyProtection="1">
      <alignment vertical="center"/>
    </xf>
    <xf numFmtId="0" fontId="124" fillId="96" borderId="39" xfId="923" applyFont="1" applyFill="1" applyBorder="1"/>
    <xf numFmtId="0" fontId="124" fillId="96" borderId="44" xfId="923" applyFont="1" applyFill="1" applyBorder="1"/>
    <xf numFmtId="0" fontId="124" fillId="96" borderId="40" xfId="923" applyFont="1" applyFill="1" applyBorder="1"/>
    <xf numFmtId="165" fontId="121" fillId="96" borderId="48" xfId="45" applyNumberFormat="1" applyFont="1" applyFill="1" applyBorder="1" applyProtection="1">
      <alignment vertical="center"/>
    </xf>
    <xf numFmtId="165" fontId="121" fillId="96" borderId="51" xfId="45" applyNumberFormat="1" applyFont="1" applyFill="1" applyBorder="1" applyProtection="1">
      <alignment vertical="center"/>
    </xf>
    <xf numFmtId="165" fontId="121" fillId="96" borderId="49" xfId="45" applyNumberFormat="1" applyFont="1" applyFill="1" applyBorder="1" applyProtection="1">
      <alignment vertical="center"/>
    </xf>
    <xf numFmtId="0" fontId="124" fillId="0" borderId="0" xfId="923" applyFont="1"/>
    <xf numFmtId="0" fontId="113" fillId="64" borderId="0" xfId="923" applyFont="1" applyFill="1"/>
    <xf numFmtId="164" fontId="113" fillId="64" borderId="0" xfId="923" applyNumberFormat="1" applyFont="1" applyFill="1"/>
    <xf numFmtId="0" fontId="1" fillId="0" borderId="0" xfId="923"/>
    <xf numFmtId="10" fontId="113" fillId="0" borderId="0" xfId="923" applyNumberFormat="1" applyFont="1"/>
    <xf numFmtId="178" fontId="116" fillId="0" borderId="0" xfId="919" applyNumberFormat="1" applyFont="1" applyFill="1" applyAlignment="1" applyProtection="1">
      <alignment vertical="center"/>
      <protection locked="0"/>
    </xf>
    <xf numFmtId="178" fontId="30" fillId="0" borderId="117" xfId="919" applyNumberFormat="1" applyFont="1" applyFill="1" applyBorder="1" applyAlignment="1" applyProtection="1">
      <alignment horizontal="center" vertical="center"/>
    </xf>
    <xf numFmtId="173" fontId="113" fillId="0" borderId="0" xfId="923" applyNumberFormat="1" applyFont="1"/>
    <xf numFmtId="173" fontId="0" fillId="0" borderId="0" xfId="918" applyNumberFormat="1" applyFont="1"/>
    <xf numFmtId="178" fontId="113" fillId="0" borderId="0" xfId="919" applyNumberFormat="1" applyFont="1"/>
    <xf numFmtId="0" fontId="30" fillId="64" borderId="53" xfId="45" applyFont="1" applyFill="1" applyBorder="1" applyAlignment="1" applyProtection="1">
      <alignment vertical="center"/>
    </xf>
    <xf numFmtId="0" fontId="115" fillId="64" borderId="218" xfId="45" quotePrefix="1" applyFont="1" applyFill="1" applyBorder="1" applyAlignment="1" applyProtection="1">
      <alignment vertical="center"/>
    </xf>
    <xf numFmtId="0" fontId="30" fillId="64" borderId="20" xfId="44" applyFont="1" applyFill="1" applyBorder="1" applyAlignment="1" applyProtection="1">
      <alignment horizontal="center" vertical="center"/>
    </xf>
    <xf numFmtId="171" fontId="126" fillId="64" borderId="31" xfId="46" quotePrefix="1" applyNumberFormat="1" applyFont="1" applyFill="1" applyBorder="1" applyAlignment="1" applyProtection="1">
      <alignment vertical="center"/>
    </xf>
    <xf numFmtId="9" fontId="126" fillId="64" borderId="20" xfId="47" quotePrefix="1" applyFont="1" applyFill="1" applyBorder="1" applyAlignment="1" applyProtection="1">
      <alignment vertical="center"/>
    </xf>
    <xf numFmtId="9" fontId="126" fillId="64" borderId="31" xfId="47" applyFont="1" applyFill="1" applyBorder="1" applyAlignment="1" applyProtection="1">
      <alignment horizontal="center" vertical="center"/>
    </xf>
    <xf numFmtId="165" fontId="115" fillId="64" borderId="36" xfId="46" quotePrefix="1" applyNumberFormat="1" applyFont="1" applyFill="1" applyBorder="1" applyAlignment="1" applyProtection="1">
      <alignment vertical="center"/>
    </xf>
    <xf numFmtId="165" fontId="115" fillId="64" borderId="38" xfId="46" quotePrefix="1" applyNumberFormat="1" applyFont="1" applyFill="1" applyBorder="1" applyAlignment="1" applyProtection="1">
      <alignment vertical="center"/>
    </xf>
    <xf numFmtId="165" fontId="115" fillId="64" borderId="37" xfId="46" quotePrefix="1" applyNumberFormat="1" applyFont="1" applyFill="1" applyBorder="1" applyAlignment="1" applyProtection="1">
      <alignment vertical="center"/>
    </xf>
    <xf numFmtId="165" fontId="115" fillId="97" borderId="38" xfId="46" quotePrefix="1" applyNumberFormat="1" applyFont="1" applyFill="1" applyBorder="1" applyAlignment="1" applyProtection="1">
      <alignment vertical="center"/>
    </xf>
    <xf numFmtId="0" fontId="121" fillId="98" borderId="153" xfId="45" applyFont="1" applyFill="1" applyBorder="1" applyAlignment="1" applyProtection="1">
      <alignment vertical="center"/>
    </xf>
    <xf numFmtId="0" fontId="121" fillId="98" borderId="215" xfId="45" applyFont="1" applyFill="1" applyBorder="1" applyAlignment="1" applyProtection="1">
      <alignment vertical="center"/>
    </xf>
    <xf numFmtId="165" fontId="121" fillId="98" borderId="27" xfId="45" applyNumberFormat="1" applyFont="1" applyFill="1" applyBorder="1" applyProtection="1">
      <alignment vertical="center"/>
    </xf>
    <xf numFmtId="165" fontId="121" fillId="98" borderId="79" xfId="45" applyNumberFormat="1" applyFont="1" applyFill="1" applyBorder="1" applyProtection="1">
      <alignment vertical="center"/>
    </xf>
    <xf numFmtId="165" fontId="121" fillId="98" borderId="90" xfId="45" applyNumberFormat="1" applyFont="1" applyFill="1" applyBorder="1" applyProtection="1">
      <alignment vertical="center"/>
    </xf>
    <xf numFmtId="0" fontId="121" fillId="98" borderId="150" xfId="45" applyFont="1" applyFill="1" applyBorder="1" applyAlignment="1" applyProtection="1">
      <alignment vertical="center"/>
    </xf>
    <xf numFmtId="0" fontId="121" fillId="98" borderId="103" xfId="45" applyFont="1" applyFill="1" applyBorder="1" applyAlignment="1" applyProtection="1">
      <alignment vertical="center"/>
    </xf>
    <xf numFmtId="165" fontId="121" fillId="98" borderId="36" xfId="45" applyNumberFormat="1" applyFont="1" applyFill="1" applyBorder="1" applyProtection="1">
      <alignment vertical="center"/>
    </xf>
    <xf numFmtId="165" fontId="121" fillId="98" borderId="38" xfId="45" applyNumberFormat="1" applyFont="1" applyFill="1" applyBorder="1" applyProtection="1">
      <alignment vertical="center"/>
    </xf>
    <xf numFmtId="165" fontId="121" fillId="98" borderId="37" xfId="45" applyNumberFormat="1" applyFont="1" applyFill="1" applyBorder="1" applyProtection="1">
      <alignment vertical="center"/>
    </xf>
    <xf numFmtId="0" fontId="115" fillId="98" borderId="150" xfId="45" applyFont="1" applyFill="1" applyBorder="1" applyAlignment="1" applyProtection="1">
      <alignment horizontal="left" vertical="center" indent="1"/>
    </xf>
    <xf numFmtId="0" fontId="115" fillId="98" borderId="150" xfId="45" applyFont="1" applyFill="1" applyBorder="1" applyAlignment="1" applyProtection="1">
      <alignment vertical="center"/>
    </xf>
    <xf numFmtId="0" fontId="115" fillId="98" borderId="103" xfId="45" applyFont="1" applyFill="1" applyBorder="1" applyAlignment="1" applyProtection="1">
      <alignment vertical="center"/>
    </xf>
    <xf numFmtId="165" fontId="115" fillId="98" borderId="36" xfId="45" applyNumberFormat="1" applyFont="1" applyFill="1" applyBorder="1" applyProtection="1">
      <alignment vertical="center"/>
    </xf>
    <xf numFmtId="165" fontId="115" fillId="98" borderId="38" xfId="45" applyNumberFormat="1" applyFont="1" applyFill="1" applyBorder="1" applyProtection="1">
      <alignment vertical="center"/>
    </xf>
    <xf numFmtId="165" fontId="115" fillId="98" borderId="37" xfId="45" applyNumberFormat="1" applyFont="1" applyFill="1" applyBorder="1" applyProtection="1">
      <alignment vertical="center"/>
    </xf>
    <xf numFmtId="0" fontId="121" fillId="98" borderId="132" xfId="45" applyFont="1" applyFill="1" applyBorder="1" applyAlignment="1" applyProtection="1">
      <alignment horizontal="left" vertical="center"/>
    </xf>
    <xf numFmtId="0" fontId="121" fillId="98" borderId="146" xfId="45" applyFont="1" applyFill="1" applyBorder="1" applyAlignment="1" applyProtection="1">
      <alignment horizontal="left" vertical="center"/>
    </xf>
    <xf numFmtId="0" fontId="121" fillId="98" borderId="118" xfId="45" applyFont="1" applyFill="1" applyBorder="1" applyAlignment="1" applyProtection="1">
      <alignment horizontal="left" vertical="center"/>
    </xf>
    <xf numFmtId="165" fontId="121" fillId="98" borderId="117" xfId="45" applyNumberFormat="1" applyFont="1" applyFill="1" applyBorder="1" applyProtection="1">
      <alignment vertical="center"/>
    </xf>
    <xf numFmtId="165" fontId="121" fillId="98" borderId="18" xfId="45" applyNumberFormat="1" applyFont="1" applyFill="1" applyBorder="1" applyProtection="1">
      <alignment vertical="center"/>
    </xf>
    <xf numFmtId="165" fontId="121" fillId="98" borderId="118" xfId="45" applyNumberFormat="1" applyFont="1" applyFill="1" applyBorder="1" applyProtection="1">
      <alignment vertical="center"/>
    </xf>
    <xf numFmtId="0" fontId="121" fillId="98" borderId="140" xfId="45" applyFont="1" applyFill="1" applyBorder="1" applyAlignment="1" applyProtection="1">
      <alignment horizontal="center" vertical="center"/>
    </xf>
    <xf numFmtId="0" fontId="121" fillId="98" borderId="140" xfId="45" applyFont="1" applyFill="1" applyBorder="1" applyAlignment="1" applyProtection="1">
      <alignment horizontal="left" vertical="center"/>
    </xf>
    <xf numFmtId="0" fontId="121" fillId="98" borderId="49" xfId="45" applyFont="1" applyFill="1" applyBorder="1" applyAlignment="1" applyProtection="1">
      <alignment horizontal="left" vertical="center"/>
    </xf>
    <xf numFmtId="165" fontId="121" fillId="98" borderId="48" xfId="45" applyNumberFormat="1" applyFont="1" applyFill="1" applyBorder="1" applyProtection="1">
      <alignment vertical="center"/>
    </xf>
    <xf numFmtId="165" fontId="121" fillId="98" borderId="51" xfId="45" applyNumberFormat="1" applyFont="1" applyFill="1" applyBorder="1" applyProtection="1">
      <alignment vertical="center"/>
    </xf>
    <xf numFmtId="165" fontId="121" fillId="98" borderId="49" xfId="45" applyNumberFormat="1" applyFont="1" applyFill="1" applyBorder="1" applyProtection="1">
      <alignment vertical="center"/>
    </xf>
    <xf numFmtId="0" fontId="121" fillId="98" borderId="217" xfId="45" applyFont="1" applyFill="1" applyBorder="1" applyAlignment="1" applyProtection="1">
      <alignment horizontal="center" vertical="center"/>
    </xf>
    <xf numFmtId="0" fontId="121" fillId="98" borderId="44" xfId="45" applyFont="1" applyFill="1" applyBorder="1" applyAlignment="1" applyProtection="1">
      <alignment horizontal="left" vertical="center"/>
    </xf>
    <xf numFmtId="0" fontId="121" fillId="98" borderId="40" xfId="45" applyFont="1" applyFill="1" applyBorder="1" applyAlignment="1" applyProtection="1">
      <alignment horizontal="left" vertical="center"/>
    </xf>
    <xf numFmtId="174" fontId="121" fillId="98" borderId="39" xfId="45" applyNumberFormat="1" applyFont="1" applyFill="1" applyBorder="1" applyProtection="1">
      <alignment vertical="center"/>
    </xf>
    <xf numFmtId="3" fontId="30" fillId="98" borderId="44" xfId="45" applyNumberFormat="1" applyFont="1" applyFill="1" applyBorder="1" applyAlignment="1" applyProtection="1">
      <alignment vertical="center"/>
    </xf>
    <xf numFmtId="3" fontId="121" fillId="98" borderId="138" xfId="45" applyNumberFormat="1" applyFont="1" applyFill="1" applyBorder="1" applyProtection="1">
      <alignment vertical="center"/>
    </xf>
    <xf numFmtId="10" fontId="121" fillId="98" borderId="40" xfId="918" applyNumberFormat="1" applyFont="1" applyFill="1" applyBorder="1" applyAlignment="1" applyProtection="1">
      <alignment vertical="center"/>
    </xf>
    <xf numFmtId="0" fontId="30" fillId="98" borderId="44" xfId="45" applyFont="1" applyFill="1" applyBorder="1" applyAlignment="1" applyProtection="1">
      <alignment vertical="center"/>
    </xf>
    <xf numFmtId="176" fontId="121" fillId="98" borderId="138" xfId="45" applyNumberFormat="1" applyFont="1" applyFill="1" applyBorder="1" applyProtection="1">
      <alignment vertical="center"/>
    </xf>
    <xf numFmtId="10" fontId="121" fillId="98" borderId="40" xfId="47" applyNumberFormat="1" applyFont="1" applyFill="1" applyBorder="1" applyProtection="1">
      <alignment vertical="center"/>
    </xf>
    <xf numFmtId="0" fontId="21" fillId="33" borderId="0" xfId="0" applyFont="1" applyFill="1" applyAlignment="1">
      <alignment horizontal="center" vertical="center"/>
    </xf>
    <xf numFmtId="49" fontId="21" fillId="33" borderId="0" xfId="0" applyNumberFormat="1" applyFont="1" applyFill="1" applyAlignment="1">
      <alignment horizontal="center" vertical="center"/>
    </xf>
    <xf numFmtId="49" fontId="36" fillId="62" borderId="140" xfId="48" applyNumberFormat="1" applyFont="1" applyFill="1" applyBorder="1"/>
    <xf numFmtId="0" fontId="36" fillId="62" borderId="140" xfId="48" applyFont="1" applyFill="1" applyBorder="1"/>
    <xf numFmtId="0" fontId="36" fillId="62" borderId="140" xfId="48" applyFont="1" applyFill="1" applyBorder="1" applyAlignment="1">
      <alignment horizontal="center"/>
    </xf>
    <xf numFmtId="0" fontId="36" fillId="99" borderId="0" xfId="48" applyFont="1" applyFill="1" applyAlignment="1">
      <alignment horizontal="left" vertical="center"/>
    </xf>
    <xf numFmtId="0" fontId="36" fillId="99" borderId="0" xfId="48" applyFont="1" applyFill="1" applyAlignment="1">
      <alignment vertical="center"/>
    </xf>
    <xf numFmtId="0" fontId="36" fillId="99" borderId="0" xfId="48" applyFont="1" applyFill="1"/>
    <xf numFmtId="0" fontId="36" fillId="99" borderId="0" xfId="48" applyFont="1" applyFill="1" applyAlignment="1">
      <alignment horizontal="center" vertical="center"/>
    </xf>
    <xf numFmtId="0" fontId="36" fillId="43" borderId="219" xfId="48" applyNumberFormat="1" applyFont="1" applyFill="1" applyBorder="1" applyAlignment="1"/>
    <xf numFmtId="0" fontId="36" fillId="43" borderId="219" xfId="48" applyNumberFormat="1" applyFont="1" applyFill="1" applyBorder="1" applyAlignment="1">
      <alignment vertical="center"/>
    </xf>
    <xf numFmtId="0" fontId="36" fillId="99" borderId="219" xfId="48" applyNumberFormat="1" applyFont="1" applyFill="1" applyBorder="1" applyAlignment="1">
      <alignment vertical="center"/>
    </xf>
    <xf numFmtId="0" fontId="36" fillId="54" borderId="219" xfId="48" applyNumberFormat="1" applyFont="1" applyFill="1" applyBorder="1" applyAlignment="1"/>
    <xf numFmtId="0" fontId="36" fillId="50" borderId="219" xfId="48" applyNumberFormat="1" applyFont="1" applyFill="1" applyBorder="1" applyAlignment="1"/>
    <xf numFmtId="0" fontId="36" fillId="37" borderId="219" xfId="48" applyNumberFormat="1" applyFont="1" applyFill="1" applyBorder="1" applyAlignment="1"/>
    <xf numFmtId="0" fontId="36" fillId="63" borderId="219" xfId="48" applyNumberFormat="1" applyFont="1" applyFill="1" applyBorder="1" applyAlignment="1"/>
    <xf numFmtId="0" fontId="36" fillId="37" borderId="219" xfId="48" applyNumberFormat="1" applyFont="1" applyFill="1" applyBorder="1" applyAlignment="1">
      <alignment vertical="center"/>
    </xf>
    <xf numFmtId="0" fontId="36" fillId="63" borderId="219" xfId="48" applyNumberFormat="1" applyFont="1" applyFill="1" applyBorder="1" applyAlignment="1">
      <alignment vertical="center"/>
    </xf>
    <xf numFmtId="0" fontId="36" fillId="64" borderId="219" xfId="48" applyNumberFormat="1" applyFont="1" applyFill="1" applyBorder="1" applyAlignment="1"/>
    <xf numFmtId="0" fontId="36" fillId="66" borderId="219" xfId="48" applyNumberFormat="1" applyFont="1" applyFill="1" applyBorder="1" applyAlignment="1"/>
    <xf numFmtId="0" fontId="36" fillId="56" borderId="219" xfId="48" applyNumberFormat="1" applyFont="1" applyFill="1" applyBorder="1" applyAlignment="1"/>
    <xf numFmtId="49" fontId="137" fillId="56" borderId="0" xfId="48" applyNumberFormat="1" applyFont="1" applyFill="1"/>
    <xf numFmtId="0" fontId="137" fillId="56" borderId="0" xfId="48" applyFont="1" applyFill="1"/>
    <xf numFmtId="0" fontId="137" fillId="56" borderId="0" xfId="48" applyFont="1" applyFill="1" applyAlignment="1">
      <alignment horizontal="center"/>
    </xf>
    <xf numFmtId="0" fontId="121" fillId="89" borderId="12" xfId="45" applyFont="1" applyFill="1" applyBorder="1" applyAlignment="1" applyProtection="1">
      <alignment horizontal="center" vertical="center"/>
    </xf>
    <xf numFmtId="0" fontId="121" fillId="89" borderId="13" xfId="45" applyFont="1" applyFill="1" applyBorder="1" applyAlignment="1" applyProtection="1">
      <alignment horizontal="center" vertical="center"/>
    </xf>
    <xf numFmtId="0" fontId="121" fillId="89" borderId="14" xfId="45" applyFont="1" applyFill="1" applyBorder="1" applyAlignment="1" applyProtection="1">
      <alignment horizontal="center" vertical="center"/>
    </xf>
    <xf numFmtId="0" fontId="123" fillId="53" borderId="20" xfId="45" applyFont="1" applyFill="1" applyBorder="1" applyAlignment="1" applyProtection="1">
      <alignment horizontal="center" vertical="center" wrapText="1"/>
    </xf>
    <xf numFmtId="0" fontId="123" fillId="53" borderId="15" xfId="45" applyFont="1" applyFill="1" applyBorder="1" applyAlignment="1" applyProtection="1">
      <alignment horizontal="center" vertical="center" wrapText="1"/>
    </xf>
    <xf numFmtId="0" fontId="124" fillId="62" borderId="10" xfId="917" applyFont="1" applyFill="1" applyBorder="1" applyAlignment="1">
      <alignment horizontal="center" vertical="center"/>
    </xf>
    <xf numFmtId="0" fontId="124" fillId="62" borderId="20" xfId="917" applyFont="1" applyFill="1" applyBorder="1" applyAlignment="1">
      <alignment horizontal="center" vertical="center"/>
    </xf>
    <xf numFmtId="0" fontId="124" fillId="62" borderId="48" xfId="917" applyFont="1" applyFill="1" applyBorder="1" applyAlignment="1">
      <alignment horizontal="center" vertical="center"/>
    </xf>
    <xf numFmtId="0" fontId="121" fillId="0" borderId="88" xfId="45" applyFont="1" applyFill="1" applyBorder="1" applyAlignment="1" applyProtection="1">
      <alignment horizontal="center" vertical="center"/>
    </xf>
    <xf numFmtId="0" fontId="121" fillId="0" borderId="89" xfId="45" applyFont="1" applyFill="1" applyBorder="1" applyAlignment="1" applyProtection="1">
      <alignment horizontal="center" vertical="center"/>
    </xf>
    <xf numFmtId="0" fontId="121" fillId="0" borderId="184" xfId="45" applyFont="1" applyFill="1" applyBorder="1" applyAlignment="1" applyProtection="1">
      <alignment horizontal="center" vertical="center"/>
    </xf>
    <xf numFmtId="0" fontId="121" fillId="0" borderId="90" xfId="45" applyFont="1" applyFill="1" applyBorder="1" applyAlignment="1" applyProtection="1">
      <alignment horizontal="center" vertical="center"/>
    </xf>
    <xf numFmtId="0" fontId="121" fillId="91" borderId="88" xfId="45" applyFont="1" applyFill="1" applyBorder="1" applyAlignment="1" applyProtection="1">
      <alignment horizontal="center" vertical="center"/>
    </xf>
    <xf numFmtId="0" fontId="121" fillId="91" borderId="89" xfId="45" applyFont="1" applyFill="1" applyBorder="1" applyAlignment="1" applyProtection="1">
      <alignment horizontal="center" vertical="center"/>
    </xf>
    <xf numFmtId="0" fontId="121" fillId="91" borderId="184" xfId="45" applyFont="1" applyFill="1" applyBorder="1" applyAlignment="1" applyProtection="1">
      <alignment horizontal="center" vertical="center"/>
    </xf>
    <xf numFmtId="0" fontId="121" fillId="91" borderId="90" xfId="45" applyFont="1" applyFill="1" applyBorder="1" applyAlignment="1" applyProtection="1">
      <alignment horizontal="center" vertical="center"/>
    </xf>
    <xf numFmtId="0" fontId="121" fillId="91" borderId="12" xfId="45" applyFont="1" applyFill="1" applyBorder="1" applyAlignment="1" applyProtection="1">
      <alignment horizontal="center" vertical="center"/>
    </xf>
    <xf numFmtId="0" fontId="121" fillId="91" borderId="13" xfId="45" applyFont="1" applyFill="1" applyBorder="1" applyAlignment="1" applyProtection="1">
      <alignment horizontal="center" vertical="center"/>
    </xf>
    <xf numFmtId="0" fontId="121" fillId="91" borderId="14" xfId="45" applyFont="1" applyFill="1" applyBorder="1" applyAlignment="1" applyProtection="1">
      <alignment horizontal="center" vertical="center"/>
    </xf>
    <xf numFmtId="0" fontId="121" fillId="89" borderId="88" xfId="45" applyFont="1" applyFill="1" applyBorder="1" applyAlignment="1" applyProtection="1">
      <alignment horizontal="center" vertical="center"/>
    </xf>
    <xf numFmtId="0" fontId="121" fillId="89" borderId="89" xfId="45" applyFont="1" applyFill="1" applyBorder="1" applyAlignment="1" applyProtection="1">
      <alignment horizontal="center" vertical="center"/>
    </xf>
    <xf numFmtId="0" fontId="121" fillId="89" borderId="184" xfId="45" applyFont="1" applyFill="1" applyBorder="1" applyAlignment="1" applyProtection="1">
      <alignment horizontal="center" vertical="center"/>
    </xf>
    <xf numFmtId="0" fontId="121" fillId="89" borderId="90" xfId="45" applyFont="1" applyFill="1" applyBorder="1" applyAlignment="1" applyProtection="1">
      <alignment horizontal="center" vertical="center"/>
    </xf>
    <xf numFmtId="0" fontId="121" fillId="89" borderId="39" xfId="45" applyFont="1" applyFill="1" applyBorder="1" applyAlignment="1" applyProtection="1">
      <alignment horizontal="center" vertical="center"/>
      <protection locked="0"/>
    </xf>
    <xf numFmtId="0" fontId="121" fillId="89" borderId="44" xfId="45" applyFont="1" applyFill="1" applyBorder="1" applyAlignment="1" applyProtection="1">
      <alignment horizontal="center" vertical="center"/>
      <protection locked="0"/>
    </xf>
    <xf numFmtId="0" fontId="121" fillId="89" borderId="40" xfId="45" applyFont="1" applyFill="1" applyBorder="1" applyAlignment="1" applyProtection="1">
      <alignment horizontal="center" vertical="center"/>
      <protection locked="0"/>
    </xf>
    <xf numFmtId="0" fontId="114" fillId="0" borderId="45" xfId="45" applyNumberFormat="1" applyFont="1" applyFill="1" applyBorder="1" applyAlignment="1" applyProtection="1">
      <alignment horizontal="center" vertical="center"/>
    </xf>
    <xf numFmtId="0" fontId="114" fillId="0" borderId="46" xfId="45" applyNumberFormat="1" applyFont="1" applyFill="1" applyBorder="1" applyAlignment="1" applyProtection="1">
      <alignment horizontal="center" vertical="center"/>
    </xf>
    <xf numFmtId="0" fontId="114" fillId="0" borderId="48" xfId="45" applyNumberFormat="1" applyFont="1" applyFill="1" applyBorder="1" applyAlignment="1" applyProtection="1">
      <alignment horizontal="center" vertical="center"/>
    </xf>
    <xf numFmtId="0" fontId="114" fillId="0" borderId="49" xfId="45" applyNumberFormat="1" applyFont="1" applyFill="1" applyBorder="1" applyAlignment="1" applyProtection="1">
      <alignment horizontal="center" vertical="center"/>
    </xf>
    <xf numFmtId="0" fontId="115" fillId="0" borderId="10" xfId="44" applyNumberFormat="1" applyFont="1" applyFill="1" applyBorder="1" applyAlignment="1" applyProtection="1">
      <alignment horizontal="center" vertical="center" wrapText="1"/>
    </xf>
    <xf numFmtId="0" fontId="115" fillId="0" borderId="15" xfId="44" applyNumberFormat="1" applyFont="1" applyFill="1" applyBorder="1" applyAlignment="1" applyProtection="1">
      <alignment horizontal="center" vertical="center" wrapText="1"/>
    </xf>
    <xf numFmtId="0" fontId="115" fillId="0" borderId="11" xfId="46" applyNumberFormat="1" applyFont="1" applyFill="1" applyBorder="1" applyAlignment="1" applyProtection="1">
      <alignment horizontal="center" vertical="center"/>
    </xf>
    <xf numFmtId="0" fontId="115" fillId="0" borderId="16" xfId="46" applyNumberFormat="1" applyFont="1" applyFill="1" applyBorder="1" applyAlignment="1" applyProtection="1">
      <alignment horizontal="center" vertical="center"/>
    </xf>
    <xf numFmtId="0" fontId="121" fillId="0" borderId="39" xfId="45" applyFont="1" applyFill="1" applyBorder="1" applyAlignment="1" applyProtection="1">
      <alignment horizontal="center" vertical="center"/>
      <protection locked="0"/>
    </xf>
    <xf numFmtId="0" fontId="121" fillId="0" borderId="44" xfId="45" applyFont="1" applyFill="1" applyBorder="1" applyAlignment="1" applyProtection="1">
      <alignment horizontal="center" vertical="center"/>
      <protection locked="0"/>
    </xf>
    <xf numFmtId="0" fontId="121" fillId="0" borderId="40" xfId="45" applyFont="1" applyFill="1" applyBorder="1" applyAlignment="1" applyProtection="1">
      <alignment horizontal="center" vertical="center"/>
      <protection locked="0"/>
    </xf>
    <xf numFmtId="0" fontId="121" fillId="91" borderId="39" xfId="45" applyFont="1" applyFill="1" applyBorder="1" applyAlignment="1" applyProtection="1">
      <alignment horizontal="center" vertical="center"/>
      <protection locked="0"/>
    </xf>
    <xf numFmtId="0" fontId="121" fillId="91" borderId="44" xfId="45" applyFont="1" applyFill="1" applyBorder="1" applyAlignment="1" applyProtection="1">
      <alignment horizontal="center" vertical="center"/>
      <protection locked="0"/>
    </xf>
    <xf numFmtId="0" fontId="121" fillId="91" borderId="40" xfId="45" applyFont="1" applyFill="1" applyBorder="1" applyAlignment="1" applyProtection="1">
      <alignment horizontal="center" vertical="center"/>
      <protection locked="0"/>
    </xf>
    <xf numFmtId="0" fontId="29" fillId="0" borderId="12" xfId="917" applyFont="1" applyFill="1" applyBorder="1" applyAlignment="1" applyProtection="1">
      <alignment horizontal="center" vertical="center"/>
    </xf>
    <xf numFmtId="0" fontId="29" fillId="0" borderId="185" xfId="917" applyFont="1" applyFill="1" applyBorder="1" applyAlignment="1" applyProtection="1">
      <alignment horizontal="center" vertical="center"/>
    </xf>
    <xf numFmtId="0" fontId="29" fillId="0" borderId="53" xfId="917" applyFont="1" applyFill="1" applyBorder="1" applyAlignment="1" applyProtection="1">
      <alignment horizontal="center" vertical="center"/>
    </xf>
    <xf numFmtId="0" fontId="29" fillId="0" borderId="128" xfId="917" applyFont="1" applyFill="1" applyBorder="1" applyAlignment="1" applyProtection="1">
      <alignment horizontal="center" vertical="center"/>
    </xf>
    <xf numFmtId="0" fontId="29" fillId="0" borderId="96" xfId="917" applyFont="1" applyFill="1" applyBorder="1" applyAlignment="1" applyProtection="1">
      <alignment horizontal="center" vertical="center"/>
    </xf>
    <xf numFmtId="0" fontId="29" fillId="0" borderId="154" xfId="917" applyFont="1" applyFill="1" applyBorder="1" applyAlignment="1" applyProtection="1">
      <alignment horizontal="center" vertical="center"/>
    </xf>
    <xf numFmtId="0" fontId="30" fillId="60" borderId="206" xfId="917" applyFont="1" applyFill="1" applyBorder="1" applyAlignment="1" applyProtection="1">
      <alignment horizontal="center" vertical="center"/>
    </xf>
    <xf numFmtId="0" fontId="30" fillId="60" borderId="130" xfId="917" applyFont="1" applyFill="1" applyBorder="1" applyAlignment="1" applyProtection="1">
      <alignment horizontal="center" vertical="center"/>
    </xf>
    <xf numFmtId="0" fontId="30" fillId="60" borderId="193" xfId="917" applyFont="1" applyFill="1" applyBorder="1" applyAlignment="1" applyProtection="1">
      <alignment horizontal="center" vertical="center"/>
    </xf>
    <xf numFmtId="0" fontId="30" fillId="60" borderId="129" xfId="917" applyFont="1" applyFill="1" applyBorder="1" applyAlignment="1" applyProtection="1">
      <alignment horizontal="center" vertical="center"/>
    </xf>
    <xf numFmtId="0" fontId="29" fillId="0" borderId="20" xfId="917" applyFont="1" applyFill="1" applyBorder="1" applyAlignment="1" applyProtection="1">
      <alignment horizontal="center" vertical="center"/>
    </xf>
    <xf numFmtId="0" fontId="29" fillId="0" borderId="15" xfId="917" applyFont="1" applyFill="1" applyBorder="1" applyAlignment="1" applyProtection="1">
      <alignment horizontal="center" vertical="center"/>
    </xf>
    <xf numFmtId="0" fontId="29" fillId="0" borderId="198" xfId="917" applyFont="1" applyFill="1" applyBorder="1" applyAlignment="1" applyProtection="1">
      <alignment horizontal="center" vertical="center"/>
    </xf>
    <xf numFmtId="0" fontId="29" fillId="0" borderId="192" xfId="917" applyFont="1" applyFill="1" applyBorder="1" applyAlignment="1" applyProtection="1">
      <alignment horizontal="center" vertical="center"/>
    </xf>
    <xf numFmtId="0" fontId="29" fillId="0" borderId="199" xfId="917" applyFont="1" applyFill="1" applyBorder="1" applyAlignment="1" applyProtection="1">
      <alignment horizontal="center" vertical="center"/>
    </xf>
    <xf numFmtId="0" fontId="30" fillId="92" borderId="200" xfId="917" applyFont="1" applyFill="1" applyBorder="1" applyAlignment="1" applyProtection="1">
      <alignment horizontal="center" vertical="center"/>
    </xf>
    <xf numFmtId="0" fontId="30" fillId="92" borderId="139" xfId="917" applyFont="1" applyFill="1" applyBorder="1" applyAlignment="1" applyProtection="1">
      <alignment horizontal="center" vertical="center"/>
    </xf>
    <xf numFmtId="0" fontId="29" fillId="0" borderId="10" xfId="917" applyFont="1" applyFill="1" applyBorder="1" applyAlignment="1" applyProtection="1">
      <alignment horizontal="center" vertical="center"/>
    </xf>
    <xf numFmtId="0" fontId="29" fillId="0" borderId="186" xfId="917" applyFont="1" applyFill="1" applyBorder="1" applyAlignment="1" applyProtection="1">
      <alignment horizontal="center" vertical="center"/>
    </xf>
    <xf numFmtId="0" fontId="29" fillId="0" borderId="35" xfId="917" applyFont="1" applyFill="1" applyBorder="1" applyAlignment="1" applyProtection="1">
      <alignment horizontal="center" vertical="center" wrapText="1"/>
    </xf>
    <xf numFmtId="0" fontId="29" fillId="0" borderId="32" xfId="917" applyFont="1" applyFill="1" applyBorder="1" applyAlignment="1" applyProtection="1">
      <alignment horizontal="center" vertical="center" wrapText="1"/>
    </xf>
    <xf numFmtId="0" fontId="29" fillId="0" borderId="23" xfId="917" applyFont="1" applyFill="1" applyBorder="1" applyAlignment="1" applyProtection="1">
      <alignment horizontal="center" vertical="center" wrapText="1"/>
    </xf>
    <xf numFmtId="0" fontId="29" fillId="0" borderId="26" xfId="917" applyFont="1" applyFill="1" applyBorder="1" applyAlignment="1" applyProtection="1">
      <alignment horizontal="center" vertical="center"/>
    </xf>
    <xf numFmtId="0" fontId="29" fillId="0" borderId="30" xfId="917" applyFont="1" applyFill="1" applyBorder="1" applyAlignment="1" applyProtection="1">
      <alignment horizontal="center" vertical="center"/>
    </xf>
    <xf numFmtId="0" fontId="29" fillId="0" borderId="114" xfId="917" applyFont="1" applyFill="1" applyBorder="1" applyAlignment="1" applyProtection="1">
      <alignment horizontal="center" vertical="center"/>
    </xf>
    <xf numFmtId="0" fontId="29" fillId="0" borderId="32" xfId="917" applyFont="1" applyFill="1" applyBorder="1" applyAlignment="1" applyProtection="1">
      <alignment horizontal="center" vertical="center"/>
    </xf>
    <xf numFmtId="0" fontId="29" fillId="0" borderId="51" xfId="917" applyFont="1" applyFill="1" applyBorder="1" applyAlignment="1" applyProtection="1">
      <alignment horizontal="center" vertical="center"/>
    </xf>
    <xf numFmtId="0" fontId="30" fillId="92" borderId="205" xfId="917" applyFont="1" applyFill="1" applyBorder="1" applyAlignment="1" applyProtection="1">
      <alignment horizontal="center" vertical="center"/>
    </xf>
    <xf numFmtId="0" fontId="121" fillId="0" borderId="185" xfId="45" applyFont="1" applyFill="1" applyBorder="1" applyAlignment="1" applyProtection="1">
      <alignment horizontal="center" vertical="center"/>
    </xf>
    <xf numFmtId="0" fontId="123" fillId="98" borderId="20" xfId="45" applyFont="1" applyFill="1" applyBorder="1" applyAlignment="1" applyProtection="1">
      <alignment horizontal="center" vertical="center" wrapText="1"/>
    </xf>
    <xf numFmtId="0" fontId="123" fillId="98" borderId="15" xfId="45" applyFont="1" applyFill="1" applyBorder="1" applyAlignment="1" applyProtection="1">
      <alignment horizontal="center" vertical="center" wrapText="1"/>
    </xf>
    <xf numFmtId="0" fontId="30" fillId="33" borderId="39" xfId="0" applyFont="1" applyFill="1" applyBorder="1" applyAlignment="1">
      <alignment horizontal="center" vertical="center"/>
    </xf>
    <xf numFmtId="0" fontId="30" fillId="33" borderId="44" xfId="0" applyFont="1" applyFill="1" applyBorder="1" applyAlignment="1">
      <alignment horizontal="center" vertical="center"/>
    </xf>
    <xf numFmtId="0" fontId="30" fillId="33" borderId="40" xfId="0" applyFont="1" applyFill="1" applyBorder="1" applyAlignment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29" fillId="0" borderId="105" xfId="0" applyFont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30" fillId="44" borderId="39" xfId="0" applyFont="1" applyFill="1" applyBorder="1" applyAlignment="1">
      <alignment horizontal="center" vertical="center"/>
    </xf>
    <xf numFmtId="0" fontId="30" fillId="44" borderId="44" xfId="0" applyFont="1" applyFill="1" applyBorder="1" applyAlignment="1">
      <alignment horizontal="center" vertical="center"/>
    </xf>
    <xf numFmtId="0" fontId="30" fillId="44" borderId="40" xfId="0" applyFont="1" applyFill="1" applyBorder="1" applyAlignment="1">
      <alignment horizontal="center" vertical="center"/>
    </xf>
    <xf numFmtId="0" fontId="30" fillId="44" borderId="39" xfId="0" quotePrefix="1" applyFont="1" applyFill="1" applyBorder="1" applyAlignment="1">
      <alignment horizontal="center" vertical="center"/>
    </xf>
    <xf numFmtId="0" fontId="30" fillId="36" borderId="39" xfId="0" applyFont="1" applyFill="1" applyBorder="1" applyAlignment="1">
      <alignment horizontal="center" vertical="center"/>
    </xf>
    <xf numFmtId="0" fontId="30" fillId="36" borderId="44" xfId="0" applyFont="1" applyFill="1" applyBorder="1" applyAlignment="1">
      <alignment horizontal="center" vertical="center"/>
    </xf>
    <xf numFmtId="0" fontId="30" fillId="36" borderId="40" xfId="0" applyFont="1" applyFill="1" applyBorder="1" applyAlignment="1">
      <alignment horizontal="center" vertical="center"/>
    </xf>
    <xf numFmtId="0" fontId="30" fillId="43" borderId="39" xfId="0" applyFont="1" applyFill="1" applyBorder="1" applyAlignment="1">
      <alignment horizontal="center" vertical="center"/>
    </xf>
    <xf numFmtId="0" fontId="30" fillId="43" borderId="44" xfId="0" applyFont="1" applyFill="1" applyBorder="1" applyAlignment="1">
      <alignment horizontal="center" vertical="center"/>
    </xf>
    <xf numFmtId="0" fontId="30" fillId="43" borderId="40" xfId="0" applyFont="1" applyFill="1" applyBorder="1" applyAlignment="1">
      <alignment horizontal="center" vertical="center"/>
    </xf>
    <xf numFmtId="0" fontId="30" fillId="43" borderId="39" xfId="0" quotePrefix="1" applyFont="1" applyFill="1" applyBorder="1" applyAlignment="1">
      <alignment horizontal="center" vertical="center"/>
    </xf>
    <xf numFmtId="0" fontId="30" fillId="42" borderId="39" xfId="0" quotePrefix="1" applyFont="1" applyFill="1" applyBorder="1" applyAlignment="1">
      <alignment horizontal="center" vertical="center"/>
    </xf>
    <xf numFmtId="0" fontId="30" fillId="42" borderId="44" xfId="0" applyFont="1" applyFill="1" applyBorder="1" applyAlignment="1">
      <alignment horizontal="center" vertical="center"/>
    </xf>
    <xf numFmtId="0" fontId="30" fillId="42" borderId="40" xfId="0" applyFont="1" applyFill="1" applyBorder="1" applyAlignment="1">
      <alignment horizontal="center" vertical="center"/>
    </xf>
    <xf numFmtId="0" fontId="30" fillId="42" borderId="39" xfId="0" applyFont="1" applyFill="1" applyBorder="1" applyAlignment="1">
      <alignment horizontal="center" vertical="center"/>
    </xf>
    <xf numFmtId="0" fontId="30" fillId="36" borderId="39" xfId="0" quotePrefix="1" applyFont="1" applyFill="1" applyBorder="1" applyAlignment="1">
      <alignment horizontal="center" vertical="center"/>
    </xf>
    <xf numFmtId="0" fontId="30" fillId="40" borderId="39" xfId="0" applyFont="1" applyFill="1" applyBorder="1" applyAlignment="1">
      <alignment horizontal="center" vertical="center"/>
    </xf>
    <xf numFmtId="0" fontId="30" fillId="40" borderId="44" xfId="0" applyFont="1" applyFill="1" applyBorder="1" applyAlignment="1">
      <alignment horizontal="center" vertical="center"/>
    </xf>
    <xf numFmtId="0" fontId="30" fillId="40" borderId="40" xfId="0" applyFont="1" applyFill="1" applyBorder="1" applyAlignment="1">
      <alignment horizontal="center" vertical="center"/>
    </xf>
    <xf numFmtId="0" fontId="30" fillId="40" borderId="39" xfId="0" quotePrefix="1" applyFont="1" applyFill="1" applyBorder="1" applyAlignment="1">
      <alignment horizontal="center" vertical="center"/>
    </xf>
    <xf numFmtId="0" fontId="30" fillId="41" borderId="39" xfId="0" applyFont="1" applyFill="1" applyBorder="1" applyAlignment="1">
      <alignment horizontal="center" vertical="center"/>
    </xf>
    <xf numFmtId="0" fontId="30" fillId="41" borderId="44" xfId="0" applyFont="1" applyFill="1" applyBorder="1" applyAlignment="1">
      <alignment horizontal="center" vertical="center"/>
    </xf>
    <xf numFmtId="0" fontId="30" fillId="41" borderId="40" xfId="0" applyFont="1" applyFill="1" applyBorder="1" applyAlignment="1">
      <alignment horizontal="center" vertical="center"/>
    </xf>
    <xf numFmtId="0" fontId="30" fillId="41" borderId="39" xfId="0" quotePrefix="1" applyFont="1" applyFill="1" applyBorder="1" applyAlignment="1">
      <alignment horizontal="center" vertical="center"/>
    </xf>
    <xf numFmtId="0" fontId="30" fillId="37" borderId="39" xfId="0" applyFont="1" applyFill="1" applyBorder="1" applyAlignment="1">
      <alignment horizontal="center" vertical="center"/>
    </xf>
    <xf numFmtId="0" fontId="30" fillId="37" borderId="44" xfId="0" applyFont="1" applyFill="1" applyBorder="1" applyAlignment="1">
      <alignment horizontal="center" vertical="center"/>
    </xf>
    <xf numFmtId="0" fontId="30" fillId="37" borderId="40" xfId="0" applyFont="1" applyFill="1" applyBorder="1" applyAlignment="1">
      <alignment horizontal="center" vertical="center"/>
    </xf>
    <xf numFmtId="0" fontId="30" fillId="38" borderId="39" xfId="0" applyFont="1" applyFill="1" applyBorder="1" applyAlignment="1">
      <alignment horizontal="center" vertical="center"/>
    </xf>
    <xf numFmtId="0" fontId="30" fillId="38" borderId="44" xfId="0" applyFont="1" applyFill="1" applyBorder="1" applyAlignment="1">
      <alignment horizontal="center" vertical="center"/>
    </xf>
    <xf numFmtId="0" fontId="30" fillId="38" borderId="40" xfId="0" applyFont="1" applyFill="1" applyBorder="1" applyAlignment="1">
      <alignment horizontal="center" vertical="center"/>
    </xf>
    <xf numFmtId="0" fontId="30" fillId="38" borderId="39" xfId="0" quotePrefix="1" applyFont="1" applyFill="1" applyBorder="1" applyAlignment="1">
      <alignment horizontal="center" vertical="center"/>
    </xf>
    <xf numFmtId="0" fontId="30" fillId="39" borderId="39" xfId="0" applyFont="1" applyFill="1" applyBorder="1" applyAlignment="1">
      <alignment horizontal="center" vertical="center"/>
    </xf>
    <xf numFmtId="0" fontId="30" fillId="39" borderId="44" xfId="0" applyFont="1" applyFill="1" applyBorder="1" applyAlignment="1">
      <alignment horizontal="center" vertical="center"/>
    </xf>
    <xf numFmtId="0" fontId="30" fillId="39" borderId="40" xfId="0" applyFont="1" applyFill="1" applyBorder="1" applyAlignment="1">
      <alignment horizontal="center" vertical="center"/>
    </xf>
    <xf numFmtId="0" fontId="30" fillId="39" borderId="39" xfId="0" quotePrefix="1" applyFont="1" applyFill="1" applyBorder="1" applyAlignment="1">
      <alignment horizontal="center" vertical="center"/>
    </xf>
    <xf numFmtId="0" fontId="30" fillId="37" borderId="39" xfId="0" quotePrefix="1" applyFont="1" applyFill="1" applyBorder="1" applyAlignment="1">
      <alignment horizontal="center" vertical="center"/>
    </xf>
    <xf numFmtId="0" fontId="30" fillId="35" borderId="39" xfId="0" applyFont="1" applyFill="1" applyBorder="1" applyAlignment="1">
      <alignment horizontal="center" vertical="center"/>
    </xf>
    <xf numFmtId="0" fontId="30" fillId="35" borderId="44" xfId="0" applyFont="1" applyFill="1" applyBorder="1" applyAlignment="1">
      <alignment horizontal="center" vertical="center"/>
    </xf>
    <xf numFmtId="0" fontId="30" fillId="35" borderId="40" xfId="0" applyFont="1" applyFill="1" applyBorder="1" applyAlignment="1">
      <alignment horizontal="center" vertical="center"/>
    </xf>
    <xf numFmtId="0" fontId="30" fillId="35" borderId="39" xfId="0" quotePrefix="1" applyFont="1" applyFill="1" applyBorder="1" applyAlignment="1">
      <alignment horizontal="center" vertical="center"/>
    </xf>
    <xf numFmtId="17" fontId="29" fillId="33" borderId="39" xfId="0" quotePrefix="1" applyNumberFormat="1" applyFont="1" applyFill="1" applyBorder="1" applyAlignment="1">
      <alignment horizontal="center" vertical="center"/>
    </xf>
    <xf numFmtId="17" fontId="29" fillId="33" borderId="44" xfId="0" quotePrefix="1" applyNumberFormat="1" applyFont="1" applyFill="1" applyBorder="1" applyAlignment="1">
      <alignment horizontal="center" vertical="center"/>
    </xf>
    <xf numFmtId="17" fontId="29" fillId="33" borderId="40" xfId="0" quotePrefix="1" applyNumberFormat="1" applyFont="1" applyFill="1" applyBorder="1" applyAlignment="1">
      <alignment horizontal="center" vertical="center"/>
    </xf>
    <xf numFmtId="0" fontId="29" fillId="33" borderId="45" xfId="0" applyNumberFormat="1" applyFont="1" applyFill="1" applyBorder="1" applyAlignment="1" applyProtection="1">
      <alignment horizontal="center" vertical="center"/>
    </xf>
    <xf numFmtId="0" fontId="29" fillId="33" borderId="46" xfId="0" applyNumberFormat="1" applyFont="1" applyFill="1" applyBorder="1" applyAlignment="1" applyProtection="1">
      <alignment horizontal="center" vertical="center"/>
    </xf>
    <xf numFmtId="0" fontId="29" fillId="33" borderId="48" xfId="0" applyNumberFormat="1" applyFont="1" applyFill="1" applyBorder="1" applyAlignment="1" applyProtection="1">
      <alignment horizontal="center" vertical="center"/>
    </xf>
    <xf numFmtId="0" fontId="29" fillId="33" borderId="49" xfId="0" applyNumberFormat="1" applyFont="1" applyFill="1" applyBorder="1" applyAlignment="1" applyProtection="1">
      <alignment horizontal="center" vertical="center"/>
    </xf>
    <xf numFmtId="0" fontId="29" fillId="33" borderId="47" xfId="44" applyNumberFormat="1" applyFont="1" applyFill="1" applyBorder="1" applyAlignment="1" applyProtection="1">
      <alignment horizontal="center" vertical="center" wrapText="1"/>
    </xf>
    <xf numFmtId="0" fontId="29" fillId="33" borderId="50" xfId="44" applyNumberFormat="1" applyFont="1" applyFill="1" applyBorder="1" applyAlignment="1" applyProtection="1">
      <alignment horizontal="center" vertical="center" wrapText="1"/>
    </xf>
    <xf numFmtId="0" fontId="30" fillId="34" borderId="39" xfId="0" applyFont="1" applyFill="1" applyBorder="1" applyAlignment="1">
      <alignment horizontal="center" vertical="center"/>
    </xf>
    <xf numFmtId="0" fontId="30" fillId="34" borderId="44" xfId="0" applyFont="1" applyFill="1" applyBorder="1" applyAlignment="1">
      <alignment horizontal="center" vertical="center"/>
    </xf>
    <xf numFmtId="0" fontId="30" fillId="34" borderId="40" xfId="0" applyFont="1" applyFill="1" applyBorder="1" applyAlignment="1">
      <alignment horizontal="center" vertical="center"/>
    </xf>
    <xf numFmtId="0" fontId="30" fillId="34" borderId="39" xfId="0" quotePrefix="1" applyFont="1" applyFill="1" applyBorder="1" applyAlignment="1">
      <alignment horizontal="center" vertical="center"/>
    </xf>
    <xf numFmtId="17" fontId="29" fillId="40" borderId="39" xfId="0" quotePrefix="1" applyNumberFormat="1" applyFont="1" applyFill="1" applyBorder="1" applyAlignment="1">
      <alignment horizontal="center" vertical="center"/>
    </xf>
    <xf numFmtId="17" fontId="29" fillId="40" borderId="44" xfId="0" quotePrefix="1" applyNumberFormat="1" applyFont="1" applyFill="1" applyBorder="1" applyAlignment="1">
      <alignment horizontal="center" vertical="center"/>
    </xf>
    <xf numFmtId="17" fontId="29" fillId="40" borderId="40" xfId="0" quotePrefix="1" applyNumberFormat="1" applyFont="1" applyFill="1" applyBorder="1" applyAlignment="1">
      <alignment horizontal="center" vertical="center"/>
    </xf>
    <xf numFmtId="17" fontId="29" fillId="41" borderId="39" xfId="0" quotePrefix="1" applyNumberFormat="1" applyFont="1" applyFill="1" applyBorder="1" applyAlignment="1">
      <alignment horizontal="center" vertical="center"/>
    </xf>
    <xf numFmtId="17" fontId="29" fillId="41" borderId="44" xfId="0" quotePrefix="1" applyNumberFormat="1" applyFont="1" applyFill="1" applyBorder="1" applyAlignment="1">
      <alignment horizontal="center" vertical="center"/>
    </xf>
    <xf numFmtId="17" fontId="29" fillId="41" borderId="40" xfId="0" quotePrefix="1" applyNumberFormat="1" applyFont="1" applyFill="1" applyBorder="1" applyAlignment="1">
      <alignment horizontal="center" vertical="center"/>
    </xf>
    <xf numFmtId="17" fontId="29" fillId="42" borderId="39" xfId="0" quotePrefix="1" applyNumberFormat="1" applyFont="1" applyFill="1" applyBorder="1" applyAlignment="1">
      <alignment horizontal="center" vertical="center"/>
    </xf>
    <xf numFmtId="17" fontId="29" fillId="42" borderId="44" xfId="0" quotePrefix="1" applyNumberFormat="1" applyFont="1" applyFill="1" applyBorder="1" applyAlignment="1">
      <alignment horizontal="center" vertical="center"/>
    </xf>
    <xf numFmtId="17" fontId="29" fillId="42" borderId="40" xfId="0" quotePrefix="1" applyNumberFormat="1" applyFont="1" applyFill="1" applyBorder="1" applyAlignment="1">
      <alignment horizontal="center" vertical="center"/>
    </xf>
    <xf numFmtId="17" fontId="29" fillId="36" borderId="39" xfId="0" quotePrefix="1" applyNumberFormat="1" applyFont="1" applyFill="1" applyBorder="1" applyAlignment="1">
      <alignment horizontal="center" vertical="center"/>
    </xf>
    <xf numFmtId="17" fontId="29" fillId="36" borderId="44" xfId="0" quotePrefix="1" applyNumberFormat="1" applyFont="1" applyFill="1" applyBorder="1" applyAlignment="1">
      <alignment horizontal="center" vertical="center"/>
    </xf>
    <xf numFmtId="17" fontId="29" fillId="36" borderId="40" xfId="0" quotePrefix="1" applyNumberFormat="1" applyFont="1" applyFill="1" applyBorder="1" applyAlignment="1">
      <alignment horizontal="center" vertical="center"/>
    </xf>
    <xf numFmtId="17" fontId="29" fillId="43" borderId="39" xfId="0" quotePrefix="1" applyNumberFormat="1" applyFont="1" applyFill="1" applyBorder="1" applyAlignment="1">
      <alignment horizontal="center" vertical="center"/>
    </xf>
    <xf numFmtId="17" fontId="29" fillId="43" borderId="44" xfId="0" quotePrefix="1" applyNumberFormat="1" applyFont="1" applyFill="1" applyBorder="1" applyAlignment="1">
      <alignment horizontal="center" vertical="center"/>
    </xf>
    <xf numFmtId="17" fontId="29" fillId="43" borderId="40" xfId="0" quotePrefix="1" applyNumberFormat="1" applyFont="1" applyFill="1" applyBorder="1" applyAlignment="1">
      <alignment horizontal="center" vertical="center"/>
    </xf>
    <xf numFmtId="17" fontId="29" fillId="44" borderId="39" xfId="0" quotePrefix="1" applyNumberFormat="1" applyFont="1" applyFill="1" applyBorder="1" applyAlignment="1">
      <alignment horizontal="center" vertical="center"/>
    </xf>
    <xf numFmtId="17" fontId="29" fillId="44" borderId="44" xfId="0" quotePrefix="1" applyNumberFormat="1" applyFont="1" applyFill="1" applyBorder="1" applyAlignment="1">
      <alignment horizontal="center" vertical="center"/>
    </xf>
    <xf numFmtId="17" fontId="29" fillId="44" borderId="40" xfId="0" quotePrefix="1" applyNumberFormat="1" applyFont="1" applyFill="1" applyBorder="1" applyAlignment="1">
      <alignment horizontal="center" vertical="center"/>
    </xf>
    <xf numFmtId="17" fontId="29" fillId="39" borderId="39" xfId="0" quotePrefix="1" applyNumberFormat="1" applyFont="1" applyFill="1" applyBorder="1" applyAlignment="1">
      <alignment horizontal="center" vertical="center"/>
    </xf>
    <xf numFmtId="17" fontId="29" fillId="39" borderId="44" xfId="0" quotePrefix="1" applyNumberFormat="1" applyFont="1" applyFill="1" applyBorder="1" applyAlignment="1">
      <alignment horizontal="center" vertical="center"/>
    </xf>
    <xf numFmtId="17" fontId="29" fillId="39" borderId="40" xfId="0" quotePrefix="1" applyNumberFormat="1" applyFont="1" applyFill="1" applyBorder="1" applyAlignment="1">
      <alignment horizontal="center" vertical="center"/>
    </xf>
    <xf numFmtId="17" fontId="29" fillId="34" borderId="39" xfId="0" quotePrefix="1" applyNumberFormat="1" applyFont="1" applyFill="1" applyBorder="1" applyAlignment="1">
      <alignment horizontal="center" vertical="center"/>
    </xf>
    <xf numFmtId="17" fontId="29" fillId="34" borderId="44" xfId="0" quotePrefix="1" applyNumberFormat="1" applyFont="1" applyFill="1" applyBorder="1" applyAlignment="1">
      <alignment horizontal="center" vertical="center"/>
    </xf>
    <xf numFmtId="17" fontId="29" fillId="34" borderId="40" xfId="0" quotePrefix="1" applyNumberFormat="1" applyFont="1" applyFill="1" applyBorder="1" applyAlignment="1">
      <alignment horizontal="center" vertical="center"/>
    </xf>
    <xf numFmtId="17" fontId="29" fillId="35" borderId="39" xfId="0" quotePrefix="1" applyNumberFormat="1" applyFont="1" applyFill="1" applyBorder="1" applyAlignment="1">
      <alignment horizontal="center" vertical="center"/>
    </xf>
    <xf numFmtId="17" fontId="29" fillId="35" borderId="44" xfId="0" quotePrefix="1" applyNumberFormat="1" applyFont="1" applyFill="1" applyBorder="1" applyAlignment="1">
      <alignment horizontal="center" vertical="center"/>
    </xf>
    <xf numFmtId="17" fontId="29" fillId="35" borderId="40" xfId="0" quotePrefix="1" applyNumberFormat="1" applyFont="1" applyFill="1" applyBorder="1" applyAlignment="1">
      <alignment horizontal="center" vertical="center"/>
    </xf>
    <xf numFmtId="17" fontId="29" fillId="37" borderId="39" xfId="0" quotePrefix="1" applyNumberFormat="1" applyFont="1" applyFill="1" applyBorder="1" applyAlignment="1">
      <alignment horizontal="center" vertical="center"/>
    </xf>
    <xf numFmtId="17" fontId="29" fillId="37" borderId="44" xfId="0" quotePrefix="1" applyNumberFormat="1" applyFont="1" applyFill="1" applyBorder="1" applyAlignment="1">
      <alignment horizontal="center" vertical="center"/>
    </xf>
    <xf numFmtId="17" fontId="29" fillId="37" borderId="40" xfId="0" quotePrefix="1" applyNumberFormat="1" applyFont="1" applyFill="1" applyBorder="1" applyAlignment="1">
      <alignment horizontal="center" vertical="center"/>
    </xf>
    <xf numFmtId="17" fontId="29" fillId="38" borderId="39" xfId="0" quotePrefix="1" applyNumberFormat="1" applyFont="1" applyFill="1" applyBorder="1" applyAlignment="1">
      <alignment horizontal="center" vertical="center"/>
    </xf>
    <xf numFmtId="17" fontId="29" fillId="38" borderId="44" xfId="0" quotePrefix="1" applyNumberFormat="1" applyFont="1" applyFill="1" applyBorder="1" applyAlignment="1">
      <alignment horizontal="center" vertical="center"/>
    </xf>
    <xf numFmtId="17" fontId="29" fillId="38" borderId="40" xfId="0" quotePrefix="1" applyNumberFormat="1" applyFont="1" applyFill="1" applyBorder="1" applyAlignment="1">
      <alignment horizontal="center" vertical="center"/>
    </xf>
    <xf numFmtId="0" fontId="29" fillId="0" borderId="10" xfId="0" applyFont="1" applyFill="1" applyBorder="1" applyAlignment="1">
      <alignment horizontal="center" vertical="center"/>
    </xf>
    <xf numFmtId="0" fontId="29" fillId="0" borderId="20" xfId="0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center" vertical="center"/>
    </xf>
    <xf numFmtId="0" fontId="30" fillId="0" borderId="32" xfId="0" applyFont="1" applyBorder="1" applyAlignment="1">
      <alignment horizontal="center" vertical="center"/>
    </xf>
    <xf numFmtId="0" fontId="30" fillId="0" borderId="114" xfId="0" applyFont="1" applyFill="1" applyBorder="1" applyAlignment="1">
      <alignment horizontal="center" vertical="center"/>
    </xf>
    <xf numFmtId="0" fontId="30" fillId="0" borderId="32" xfId="0" applyFont="1" applyFill="1" applyBorder="1" applyAlignment="1">
      <alignment horizontal="center" vertical="center"/>
    </xf>
    <xf numFmtId="0" fontId="30" fillId="0" borderId="79" xfId="0" applyFont="1" applyFill="1" applyBorder="1" applyAlignment="1">
      <alignment horizontal="center" vertical="center"/>
    </xf>
    <xf numFmtId="0" fontId="29" fillId="54" borderId="32" xfId="0" applyFont="1" applyFill="1" applyBorder="1" applyAlignment="1">
      <alignment horizontal="center" vertical="center"/>
    </xf>
    <xf numFmtId="0" fontId="29" fillId="54" borderId="51" xfId="0" applyFont="1" applyFill="1" applyBorder="1" applyAlignment="1">
      <alignment horizontal="center" vertical="center"/>
    </xf>
    <xf numFmtId="0" fontId="29" fillId="55" borderId="39" xfId="0" applyFont="1" applyFill="1" applyBorder="1" applyAlignment="1">
      <alignment horizontal="center" vertical="center"/>
    </xf>
    <xf numFmtId="0" fontId="29" fillId="55" borderId="138" xfId="0" applyFont="1" applyFill="1" applyBorder="1" applyAlignment="1">
      <alignment horizontal="center" vertical="center"/>
    </xf>
    <xf numFmtId="0" fontId="29" fillId="53" borderId="45" xfId="0" applyFont="1" applyFill="1" applyBorder="1" applyAlignment="1">
      <alignment horizontal="center" vertical="center"/>
    </xf>
    <xf numFmtId="0" fontId="29" fillId="53" borderId="126" xfId="0" applyFont="1" applyFill="1" applyBorder="1" applyAlignment="1">
      <alignment horizontal="center" vertical="center"/>
    </xf>
    <xf numFmtId="0" fontId="29" fillId="53" borderId="53" xfId="0" applyFont="1" applyFill="1" applyBorder="1" applyAlignment="1">
      <alignment horizontal="center" vertical="center"/>
    </xf>
    <xf numFmtId="0" fontId="29" fillId="53" borderId="128" xfId="0" applyFont="1" applyFill="1" applyBorder="1" applyAlignment="1">
      <alignment horizontal="center" vertical="center"/>
    </xf>
    <xf numFmtId="0" fontId="29" fillId="53" borderId="48" xfId="0" applyFont="1" applyFill="1" applyBorder="1" applyAlignment="1">
      <alignment horizontal="center" vertical="center"/>
    </xf>
    <xf numFmtId="0" fontId="29" fillId="53" borderId="131" xfId="0" applyFont="1" applyFill="1" applyBorder="1" applyAlignment="1">
      <alignment horizontal="center" vertical="center"/>
    </xf>
    <xf numFmtId="0" fontId="29" fillId="54" borderId="45" xfId="0" applyFont="1" applyFill="1" applyBorder="1" applyAlignment="1">
      <alignment horizontal="center" vertical="center"/>
    </xf>
    <xf numFmtId="0" fontId="29" fillId="54" borderId="126" xfId="0" applyFont="1" applyFill="1" applyBorder="1" applyAlignment="1">
      <alignment horizontal="center" vertical="center"/>
    </xf>
    <xf numFmtId="0" fontId="29" fillId="54" borderId="53" xfId="0" applyFont="1" applyFill="1" applyBorder="1" applyAlignment="1">
      <alignment horizontal="center" vertical="center"/>
    </xf>
    <xf numFmtId="0" fontId="29" fillId="54" borderId="128" xfId="0" applyFont="1" applyFill="1" applyBorder="1" applyAlignment="1">
      <alignment horizontal="center" vertical="center"/>
    </xf>
    <xf numFmtId="0" fontId="29" fillId="54" borderId="48" xfId="0" applyFont="1" applyFill="1" applyBorder="1" applyAlignment="1">
      <alignment horizontal="center" vertical="center"/>
    </xf>
    <xf numFmtId="0" fontId="29" fillId="54" borderId="131" xfId="0" applyFont="1" applyFill="1" applyBorder="1" applyAlignment="1">
      <alignment horizontal="center" vertical="center"/>
    </xf>
    <xf numFmtId="0" fontId="29" fillId="0" borderId="45" xfId="0" applyFont="1" applyBorder="1" applyAlignment="1">
      <alignment horizontal="center" vertical="center"/>
    </xf>
    <xf numFmtId="0" fontId="29" fillId="0" borderId="53" xfId="0" applyFont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30" fillId="0" borderId="59" xfId="0" applyFont="1" applyBorder="1" applyAlignment="1">
      <alignment horizontal="center" vertical="center"/>
    </xf>
    <xf numFmtId="0" fontId="30" fillId="0" borderId="79" xfId="0" applyFont="1" applyBorder="1" applyAlignment="1">
      <alignment horizontal="center" vertical="center"/>
    </xf>
    <xf numFmtId="0" fontId="30" fillId="0" borderId="114" xfId="0" applyFont="1" applyBorder="1" applyAlignment="1">
      <alignment horizontal="center" vertical="center"/>
    </xf>
    <xf numFmtId="0" fontId="29" fillId="54" borderId="114" xfId="0" applyFont="1" applyFill="1" applyBorder="1" applyAlignment="1">
      <alignment horizontal="center" vertical="center"/>
    </xf>
    <xf numFmtId="0" fontId="29" fillId="33" borderId="59" xfId="0" applyNumberFormat="1" applyFont="1" applyFill="1" applyBorder="1" applyAlignment="1" applyProtection="1">
      <alignment horizontal="center" vertical="center"/>
    </xf>
    <xf numFmtId="0" fontId="29" fillId="33" borderId="51" xfId="0" applyNumberFormat="1" applyFont="1" applyFill="1" applyBorder="1" applyAlignment="1" applyProtection="1">
      <alignment horizontal="center" vertical="center"/>
    </xf>
    <xf numFmtId="0" fontId="29" fillId="33" borderId="10" xfId="0" applyNumberFormat="1" applyFont="1" applyFill="1" applyBorder="1" applyAlignment="1" applyProtection="1">
      <alignment horizontal="center" vertical="center"/>
    </xf>
    <xf numFmtId="0" fontId="29" fillId="33" borderId="15" xfId="0" applyNumberFormat="1" applyFont="1" applyFill="1" applyBorder="1" applyAlignment="1" applyProtection="1">
      <alignment horizontal="center" vertical="center"/>
    </xf>
    <xf numFmtId="0" fontId="29" fillId="33" borderId="11" xfId="44" applyNumberFormat="1" applyFont="1" applyFill="1" applyBorder="1" applyAlignment="1" applyProtection="1">
      <alignment horizontal="center" vertical="center" wrapText="1"/>
    </xf>
    <xf numFmtId="0" fontId="29" fillId="33" borderId="16" xfId="44" applyNumberFormat="1" applyFont="1" applyFill="1" applyBorder="1" applyAlignment="1" applyProtection="1">
      <alignment horizontal="center" vertical="center" wrapText="1"/>
    </xf>
    <xf numFmtId="0" fontId="29" fillId="0" borderId="105" xfId="0" applyFont="1" applyFill="1" applyBorder="1" applyAlignment="1">
      <alignment horizontal="center" vertical="center"/>
    </xf>
    <xf numFmtId="0" fontId="29" fillId="0" borderId="50" xfId="0" applyFont="1" applyFill="1" applyBorder="1" applyAlignment="1">
      <alignment horizontal="center" vertical="center"/>
    </xf>
    <xf numFmtId="0" fontId="30" fillId="52" borderId="39" xfId="0" applyFont="1" applyFill="1" applyBorder="1" applyAlignment="1">
      <alignment horizontal="center" vertical="center"/>
    </xf>
    <xf numFmtId="0" fontId="30" fillId="52" borderId="44" xfId="0" applyFont="1" applyFill="1" applyBorder="1" applyAlignment="1">
      <alignment horizontal="center" vertical="center"/>
    </xf>
    <xf numFmtId="0" fontId="30" fillId="52" borderId="40" xfId="0" applyFont="1" applyFill="1" applyBorder="1" applyAlignment="1">
      <alignment horizontal="center" vertical="center"/>
    </xf>
    <xf numFmtId="0" fontId="30" fillId="56" borderId="39" xfId="0" applyFont="1" applyFill="1" applyBorder="1" applyAlignment="1">
      <alignment horizontal="center" vertical="center"/>
    </xf>
    <xf numFmtId="0" fontId="30" fillId="56" borderId="44" xfId="0" applyFont="1" applyFill="1" applyBorder="1" applyAlignment="1">
      <alignment horizontal="center" vertical="center"/>
    </xf>
    <xf numFmtId="0" fontId="30" fillId="56" borderId="40" xfId="0" applyFont="1" applyFill="1" applyBorder="1" applyAlignment="1">
      <alignment horizontal="center" vertical="center"/>
    </xf>
    <xf numFmtId="17" fontId="29" fillId="52" borderId="39" xfId="0" quotePrefix="1" applyNumberFormat="1" applyFont="1" applyFill="1" applyBorder="1" applyAlignment="1">
      <alignment horizontal="center" vertical="center"/>
    </xf>
    <xf numFmtId="17" fontId="29" fillId="52" borderId="44" xfId="0" quotePrefix="1" applyNumberFormat="1" applyFont="1" applyFill="1" applyBorder="1" applyAlignment="1">
      <alignment horizontal="center" vertical="center"/>
    </xf>
    <xf numFmtId="17" fontId="29" fillId="52" borderId="40" xfId="0" quotePrefix="1" applyNumberFormat="1" applyFont="1" applyFill="1" applyBorder="1" applyAlignment="1">
      <alignment horizontal="center" vertical="center"/>
    </xf>
    <xf numFmtId="167" fontId="30" fillId="52" borderId="45" xfId="42" applyNumberFormat="1" applyFont="1" applyFill="1" applyBorder="1" applyAlignment="1">
      <alignment horizontal="center" vertical="center"/>
    </xf>
    <xf numFmtId="167" fontId="30" fillId="52" borderId="141" xfId="42" applyNumberFormat="1" applyFont="1" applyFill="1" applyBorder="1" applyAlignment="1">
      <alignment horizontal="center" vertical="center"/>
    </xf>
    <xf numFmtId="167" fontId="30" fillId="52" borderId="46" xfId="42" applyNumberFormat="1" applyFont="1" applyFill="1" applyBorder="1" applyAlignment="1">
      <alignment horizontal="center" vertical="center"/>
    </xf>
    <xf numFmtId="167" fontId="30" fillId="52" borderId="48" xfId="42" applyNumberFormat="1" applyFont="1" applyFill="1" applyBorder="1" applyAlignment="1">
      <alignment horizontal="center" vertical="center"/>
    </xf>
    <xf numFmtId="167" fontId="30" fillId="52" borderId="140" xfId="42" applyNumberFormat="1" applyFont="1" applyFill="1" applyBorder="1" applyAlignment="1">
      <alignment horizontal="center" vertical="center"/>
    </xf>
    <xf numFmtId="167" fontId="30" fillId="52" borderId="49" xfId="42" applyNumberFormat="1" applyFont="1" applyFill="1" applyBorder="1" applyAlignment="1">
      <alignment horizontal="center" vertical="center"/>
    </xf>
    <xf numFmtId="167" fontId="30" fillId="33" borderId="45" xfId="42" applyNumberFormat="1" applyFont="1" applyFill="1" applyBorder="1" applyAlignment="1">
      <alignment horizontal="center" vertical="center"/>
    </xf>
    <xf numFmtId="167" fontId="30" fillId="33" borderId="141" xfId="42" applyNumberFormat="1" applyFont="1" applyFill="1" applyBorder="1" applyAlignment="1">
      <alignment horizontal="center" vertical="center"/>
    </xf>
    <xf numFmtId="167" fontId="30" fillId="33" borderId="46" xfId="42" applyNumberFormat="1" applyFont="1" applyFill="1" applyBorder="1" applyAlignment="1">
      <alignment horizontal="center" vertical="center"/>
    </xf>
    <xf numFmtId="167" fontId="30" fillId="33" borderId="48" xfId="42" applyNumberFormat="1" applyFont="1" applyFill="1" applyBorder="1" applyAlignment="1">
      <alignment horizontal="center" vertical="center"/>
    </xf>
    <xf numFmtId="167" fontId="30" fillId="33" borderId="140" xfId="42" applyNumberFormat="1" applyFont="1" applyFill="1" applyBorder="1" applyAlignment="1">
      <alignment horizontal="center" vertical="center"/>
    </xf>
    <xf numFmtId="167" fontId="30" fillId="33" borderId="49" xfId="42" applyNumberFormat="1" applyFont="1" applyFill="1" applyBorder="1" applyAlignment="1">
      <alignment horizontal="center" vertical="center"/>
    </xf>
    <xf numFmtId="167" fontId="30" fillId="39" borderId="45" xfId="42" applyNumberFormat="1" applyFont="1" applyFill="1" applyBorder="1" applyAlignment="1">
      <alignment horizontal="center" vertical="center"/>
    </xf>
    <xf numFmtId="167" fontId="30" fillId="39" borderId="141" xfId="42" applyNumberFormat="1" applyFont="1" applyFill="1" applyBorder="1" applyAlignment="1">
      <alignment horizontal="center" vertical="center"/>
    </xf>
    <xf numFmtId="167" fontId="30" fillId="39" borderId="46" xfId="42" applyNumberFormat="1" applyFont="1" applyFill="1" applyBorder="1" applyAlignment="1">
      <alignment horizontal="center" vertical="center"/>
    </xf>
    <xf numFmtId="167" fontId="30" fillId="39" borderId="48" xfId="42" applyNumberFormat="1" applyFont="1" applyFill="1" applyBorder="1" applyAlignment="1">
      <alignment horizontal="center" vertical="center"/>
    </xf>
    <xf numFmtId="167" fontId="30" fillId="39" borderId="140" xfId="42" applyNumberFormat="1" applyFont="1" applyFill="1" applyBorder="1" applyAlignment="1">
      <alignment horizontal="center" vertical="center"/>
    </xf>
    <xf numFmtId="167" fontId="30" fillId="39" borderId="49" xfId="42" applyNumberFormat="1" applyFont="1" applyFill="1" applyBorder="1" applyAlignment="1">
      <alignment horizontal="center" vertical="center"/>
    </xf>
    <xf numFmtId="167" fontId="30" fillId="37" borderId="45" xfId="42" applyNumberFormat="1" applyFont="1" applyFill="1" applyBorder="1" applyAlignment="1">
      <alignment horizontal="center" vertical="center"/>
    </xf>
    <xf numFmtId="167" fontId="30" fillId="37" borderId="141" xfId="42" applyNumberFormat="1" applyFont="1" applyFill="1" applyBorder="1" applyAlignment="1">
      <alignment horizontal="center" vertical="center"/>
    </xf>
    <xf numFmtId="167" fontId="30" fillId="37" borderId="46" xfId="42" applyNumberFormat="1" applyFont="1" applyFill="1" applyBorder="1" applyAlignment="1">
      <alignment horizontal="center" vertical="center"/>
    </xf>
    <xf numFmtId="167" fontId="30" fillId="37" borderId="48" xfId="42" applyNumberFormat="1" applyFont="1" applyFill="1" applyBorder="1" applyAlignment="1">
      <alignment horizontal="center" vertical="center"/>
    </xf>
    <xf numFmtId="167" fontId="30" fillId="37" borderId="140" xfId="42" applyNumberFormat="1" applyFont="1" applyFill="1" applyBorder="1" applyAlignment="1">
      <alignment horizontal="center" vertical="center"/>
    </xf>
    <xf numFmtId="167" fontId="30" fillId="37" borderId="49" xfId="42" applyNumberFormat="1" applyFont="1" applyFill="1" applyBorder="1" applyAlignment="1">
      <alignment horizontal="center" vertical="center"/>
    </xf>
    <xf numFmtId="167" fontId="30" fillId="40" borderId="45" xfId="42" applyNumberFormat="1" applyFont="1" applyFill="1" applyBorder="1" applyAlignment="1">
      <alignment horizontal="center" vertical="center"/>
    </xf>
    <xf numFmtId="167" fontId="30" fillId="40" borderId="141" xfId="42" applyNumberFormat="1" applyFont="1" applyFill="1" applyBorder="1" applyAlignment="1">
      <alignment horizontal="center" vertical="center"/>
    </xf>
    <xf numFmtId="167" fontId="30" fillId="40" borderId="46" xfId="42" applyNumberFormat="1" applyFont="1" applyFill="1" applyBorder="1" applyAlignment="1">
      <alignment horizontal="center" vertical="center"/>
    </xf>
    <xf numFmtId="167" fontId="30" fillId="40" borderId="48" xfId="42" applyNumberFormat="1" applyFont="1" applyFill="1" applyBorder="1" applyAlignment="1">
      <alignment horizontal="center" vertical="center"/>
    </xf>
    <xf numFmtId="167" fontId="30" fillId="40" borderId="140" xfId="42" applyNumberFormat="1" applyFont="1" applyFill="1" applyBorder="1" applyAlignment="1">
      <alignment horizontal="center" vertical="center"/>
    </xf>
    <xf numFmtId="167" fontId="30" fillId="40" borderId="49" xfId="42" applyNumberFormat="1" applyFont="1" applyFill="1" applyBorder="1" applyAlignment="1">
      <alignment horizontal="center" vertical="center"/>
    </xf>
    <xf numFmtId="17" fontId="29" fillId="56" borderId="39" xfId="0" quotePrefix="1" applyNumberFormat="1" applyFont="1" applyFill="1" applyBorder="1" applyAlignment="1">
      <alignment horizontal="center" vertical="center"/>
    </xf>
    <xf numFmtId="17" fontId="29" fillId="56" borderId="44" xfId="0" quotePrefix="1" applyNumberFormat="1" applyFont="1" applyFill="1" applyBorder="1" applyAlignment="1">
      <alignment horizontal="center" vertical="center"/>
    </xf>
    <xf numFmtId="17" fontId="29" fillId="56" borderId="40" xfId="0" quotePrefix="1" applyNumberFormat="1" applyFont="1" applyFill="1" applyBorder="1" applyAlignment="1">
      <alignment horizontal="center" vertical="center"/>
    </xf>
    <xf numFmtId="167" fontId="30" fillId="56" borderId="45" xfId="42" applyNumberFormat="1" applyFont="1" applyFill="1" applyBorder="1" applyAlignment="1">
      <alignment horizontal="center" vertical="center"/>
    </xf>
    <xf numFmtId="167" fontId="30" fillId="56" borderId="141" xfId="42" applyNumberFormat="1" applyFont="1" applyFill="1" applyBorder="1" applyAlignment="1">
      <alignment horizontal="center" vertical="center"/>
    </xf>
    <xf numFmtId="167" fontId="30" fillId="56" borderId="46" xfId="42" applyNumberFormat="1" applyFont="1" applyFill="1" applyBorder="1" applyAlignment="1">
      <alignment horizontal="center" vertical="center"/>
    </xf>
    <xf numFmtId="167" fontId="30" fillId="56" borderId="48" xfId="42" applyNumberFormat="1" applyFont="1" applyFill="1" applyBorder="1" applyAlignment="1">
      <alignment horizontal="center" vertical="center"/>
    </xf>
    <xf numFmtId="167" fontId="30" fillId="56" borderId="140" xfId="42" applyNumberFormat="1" applyFont="1" applyFill="1" applyBorder="1" applyAlignment="1">
      <alignment horizontal="center" vertical="center"/>
    </xf>
    <xf numFmtId="167" fontId="30" fillId="56" borderId="49" xfId="42" applyNumberFormat="1" applyFont="1" applyFill="1" applyBorder="1" applyAlignment="1">
      <alignment horizontal="center" vertical="center"/>
    </xf>
    <xf numFmtId="167" fontId="30" fillId="41" borderId="45" xfId="42" applyNumberFormat="1" applyFont="1" applyFill="1" applyBorder="1" applyAlignment="1">
      <alignment horizontal="center" vertical="center"/>
    </xf>
    <xf numFmtId="167" fontId="30" fillId="41" borderId="141" xfId="42" applyNumberFormat="1" applyFont="1" applyFill="1" applyBorder="1" applyAlignment="1">
      <alignment horizontal="center" vertical="center"/>
    </xf>
    <xf numFmtId="167" fontId="30" fillId="41" borderId="46" xfId="42" applyNumberFormat="1" applyFont="1" applyFill="1" applyBorder="1" applyAlignment="1">
      <alignment horizontal="center" vertical="center"/>
    </xf>
    <xf numFmtId="167" fontId="30" fillId="41" borderId="48" xfId="42" applyNumberFormat="1" applyFont="1" applyFill="1" applyBorder="1" applyAlignment="1">
      <alignment horizontal="center" vertical="center"/>
    </xf>
    <xf numFmtId="167" fontId="30" fillId="41" borderId="140" xfId="42" applyNumberFormat="1" applyFont="1" applyFill="1" applyBorder="1" applyAlignment="1">
      <alignment horizontal="center" vertical="center"/>
    </xf>
    <xf numFmtId="167" fontId="30" fillId="41" borderId="49" xfId="42" applyNumberFormat="1" applyFont="1" applyFill="1" applyBorder="1" applyAlignment="1">
      <alignment horizontal="center" vertical="center"/>
    </xf>
    <xf numFmtId="17" fontId="29" fillId="33" borderId="39" xfId="0" quotePrefix="1" applyNumberFormat="1" applyFont="1" applyFill="1" applyBorder="1" applyAlignment="1">
      <alignment horizontal="center"/>
    </xf>
    <xf numFmtId="17" fontId="29" fillId="33" borderId="44" xfId="0" quotePrefix="1" applyNumberFormat="1" applyFont="1" applyFill="1" applyBorder="1" applyAlignment="1">
      <alignment horizontal="center"/>
    </xf>
    <xf numFmtId="17" fontId="29" fillId="33" borderId="40" xfId="0" quotePrefix="1" applyNumberFormat="1" applyFont="1" applyFill="1" applyBorder="1" applyAlignment="1">
      <alignment horizontal="center"/>
    </xf>
    <xf numFmtId="17" fontId="29" fillId="41" borderId="39" xfId="0" quotePrefix="1" applyNumberFormat="1" applyFont="1" applyFill="1" applyBorder="1" applyAlignment="1">
      <alignment horizontal="center"/>
    </xf>
    <xf numFmtId="17" fontId="29" fillId="41" borderId="44" xfId="0" quotePrefix="1" applyNumberFormat="1" applyFont="1" applyFill="1" applyBorder="1" applyAlignment="1">
      <alignment horizontal="center"/>
    </xf>
    <xf numFmtId="17" fontId="29" fillId="41" borderId="40" xfId="0" quotePrefix="1" applyNumberFormat="1" applyFont="1" applyFill="1" applyBorder="1" applyAlignment="1">
      <alignment horizontal="center"/>
    </xf>
    <xf numFmtId="17" fontId="29" fillId="40" borderId="39" xfId="0" quotePrefix="1" applyNumberFormat="1" applyFont="1" applyFill="1" applyBorder="1" applyAlignment="1">
      <alignment horizontal="center"/>
    </xf>
    <xf numFmtId="17" fontId="29" fillId="40" borderId="44" xfId="0" quotePrefix="1" applyNumberFormat="1" applyFont="1" applyFill="1" applyBorder="1" applyAlignment="1">
      <alignment horizontal="center"/>
    </xf>
    <xf numFmtId="17" fontId="29" fillId="40" borderId="40" xfId="0" quotePrefix="1" applyNumberFormat="1" applyFont="1" applyFill="1" applyBorder="1" applyAlignment="1">
      <alignment horizontal="center"/>
    </xf>
    <xf numFmtId="17" fontId="29" fillId="56" borderId="39" xfId="0" quotePrefix="1" applyNumberFormat="1" applyFont="1" applyFill="1" applyBorder="1" applyAlignment="1">
      <alignment horizontal="center"/>
    </xf>
    <xf numFmtId="17" fontId="29" fillId="56" borderId="44" xfId="0" quotePrefix="1" applyNumberFormat="1" applyFont="1" applyFill="1" applyBorder="1" applyAlignment="1">
      <alignment horizontal="center"/>
    </xf>
    <xf numFmtId="17" fontId="29" fillId="56" borderId="40" xfId="0" quotePrefix="1" applyNumberFormat="1" applyFont="1" applyFill="1" applyBorder="1" applyAlignment="1">
      <alignment horizontal="center"/>
    </xf>
    <xf numFmtId="17" fontId="29" fillId="39" borderId="39" xfId="0" quotePrefix="1" applyNumberFormat="1" applyFont="1" applyFill="1" applyBorder="1" applyAlignment="1">
      <alignment horizontal="center"/>
    </xf>
    <xf numFmtId="17" fontId="29" fillId="39" borderId="44" xfId="0" quotePrefix="1" applyNumberFormat="1" applyFont="1" applyFill="1" applyBorder="1" applyAlignment="1">
      <alignment horizontal="center"/>
    </xf>
    <xf numFmtId="17" fontId="29" fillId="39" borderId="40" xfId="0" quotePrefix="1" applyNumberFormat="1" applyFont="1" applyFill="1" applyBorder="1" applyAlignment="1">
      <alignment horizontal="center"/>
    </xf>
    <xf numFmtId="17" fontId="29" fillId="37" borderId="39" xfId="0" quotePrefix="1" applyNumberFormat="1" applyFont="1" applyFill="1" applyBorder="1" applyAlignment="1">
      <alignment horizontal="center"/>
    </xf>
    <xf numFmtId="17" fontId="29" fillId="37" borderId="44" xfId="0" quotePrefix="1" applyNumberFormat="1" applyFont="1" applyFill="1" applyBorder="1" applyAlignment="1">
      <alignment horizontal="center"/>
    </xf>
    <xf numFmtId="17" fontId="29" fillId="37" borderId="40" xfId="0" quotePrefix="1" applyNumberFormat="1" applyFont="1" applyFill="1" applyBorder="1" applyAlignment="1">
      <alignment horizontal="center"/>
    </xf>
    <xf numFmtId="17" fontId="29" fillId="52" borderId="39" xfId="0" quotePrefix="1" applyNumberFormat="1" applyFont="1" applyFill="1" applyBorder="1" applyAlignment="1">
      <alignment horizontal="center"/>
    </xf>
    <xf numFmtId="17" fontId="29" fillId="52" borderId="44" xfId="0" quotePrefix="1" applyNumberFormat="1" applyFont="1" applyFill="1" applyBorder="1" applyAlignment="1">
      <alignment horizontal="center"/>
    </xf>
    <xf numFmtId="17" fontId="29" fillId="52" borderId="40" xfId="0" quotePrefix="1" applyNumberFormat="1" applyFont="1" applyFill="1" applyBorder="1" applyAlignment="1">
      <alignment horizontal="center"/>
    </xf>
    <xf numFmtId="0" fontId="30" fillId="0" borderId="114" xfId="44" applyFont="1" applyFill="1" applyBorder="1" applyAlignment="1" applyProtection="1">
      <alignment horizontal="center" vertical="center" wrapText="1"/>
    </xf>
    <xf numFmtId="0" fontId="30" fillId="0" borderId="32" xfId="44" applyFont="1" applyFill="1" applyBorder="1" applyAlignment="1" applyProtection="1">
      <alignment horizontal="center" vertical="center" wrapText="1"/>
    </xf>
    <xf numFmtId="0" fontId="30" fillId="0" borderId="79" xfId="44" applyFont="1" applyFill="1" applyBorder="1" applyAlignment="1" applyProtection="1">
      <alignment horizontal="center" vertical="center" wrapText="1"/>
    </xf>
    <xf numFmtId="0" fontId="30" fillId="59" borderId="149" xfId="45" applyFont="1" applyFill="1" applyBorder="1" applyAlignment="1" applyProtection="1">
      <alignment horizontal="center"/>
    </xf>
    <xf numFmtId="0" fontId="30" fillId="59" borderId="144" xfId="45" quotePrefix="1" applyFont="1" applyFill="1" applyBorder="1" applyAlignment="1" applyProtection="1">
      <alignment horizontal="center"/>
    </xf>
    <xf numFmtId="0" fontId="30" fillId="0" borderId="114" xfId="45" quotePrefix="1" applyFont="1" applyFill="1" applyBorder="1" applyAlignment="1" applyProtection="1">
      <alignment horizontal="center" wrapText="1"/>
    </xf>
    <xf numFmtId="0" fontId="30" fillId="0" borderId="79" xfId="45" quotePrefix="1" applyFont="1" applyFill="1" applyBorder="1" applyAlignment="1" applyProtection="1">
      <alignment horizontal="center" wrapText="1"/>
    </xf>
    <xf numFmtId="0" fontId="30" fillId="59" borderId="144" xfId="45" applyFont="1" applyFill="1" applyBorder="1" applyAlignment="1" applyProtection="1">
      <alignment horizontal="center"/>
    </xf>
    <xf numFmtId="0" fontId="30" fillId="33" borderId="149" xfId="45" applyFont="1" applyFill="1" applyBorder="1" applyAlignment="1">
      <alignment horizontal="center"/>
    </xf>
    <xf numFmtId="0" fontId="30" fillId="33" borderId="150" xfId="45" applyFont="1" applyFill="1" applyBorder="1" applyAlignment="1">
      <alignment horizontal="center"/>
    </xf>
    <xf numFmtId="0" fontId="30" fillId="33" borderId="144" xfId="45" applyFont="1" applyFill="1" applyBorder="1" applyAlignment="1">
      <alignment horizontal="center"/>
    </xf>
    <xf numFmtId="0" fontId="30" fillId="58" borderId="149" xfId="45" applyFont="1" applyFill="1" applyBorder="1" applyAlignment="1">
      <alignment horizontal="center"/>
    </xf>
    <xf numFmtId="0" fontId="30" fillId="58" borderId="150" xfId="45" applyFont="1" applyFill="1" applyBorder="1" applyAlignment="1">
      <alignment horizontal="center"/>
    </xf>
    <xf numFmtId="0" fontId="30" fillId="58" borderId="144" xfId="45" applyFont="1" applyFill="1" applyBorder="1" applyAlignment="1">
      <alignment horizontal="center"/>
    </xf>
    <xf numFmtId="0" fontId="30" fillId="52" borderId="149" xfId="45" applyFont="1" applyFill="1" applyBorder="1" applyAlignment="1">
      <alignment horizontal="center"/>
    </xf>
    <xf numFmtId="0" fontId="30" fillId="52" borderId="150" xfId="45" applyFont="1" applyFill="1" applyBorder="1" applyAlignment="1">
      <alignment horizontal="center"/>
    </xf>
    <xf numFmtId="0" fontId="30" fillId="52" borderId="144" xfId="45" applyFont="1" applyFill="1" applyBorder="1" applyAlignment="1">
      <alignment horizontal="center"/>
    </xf>
    <xf numFmtId="0" fontId="30" fillId="41" borderId="149" xfId="45" applyFont="1" applyFill="1" applyBorder="1" applyAlignment="1">
      <alignment horizontal="center"/>
    </xf>
    <xf numFmtId="0" fontId="30" fillId="41" borderId="150" xfId="45" applyFont="1" applyFill="1" applyBorder="1" applyAlignment="1">
      <alignment horizontal="center"/>
    </xf>
    <xf numFmtId="0" fontId="30" fillId="41" borderId="144" xfId="45" applyFont="1" applyFill="1" applyBorder="1" applyAlignment="1">
      <alignment horizontal="center"/>
    </xf>
    <xf numFmtId="0" fontId="30" fillId="43" borderId="149" xfId="45" applyFont="1" applyFill="1" applyBorder="1" applyAlignment="1">
      <alignment horizontal="center"/>
    </xf>
    <xf numFmtId="0" fontId="30" fillId="43" borderId="150" xfId="45" applyFont="1" applyFill="1" applyBorder="1" applyAlignment="1">
      <alignment horizontal="center"/>
    </xf>
    <xf numFmtId="0" fontId="30" fillId="43" borderId="144" xfId="45" applyFont="1" applyFill="1" applyBorder="1" applyAlignment="1">
      <alignment horizontal="center"/>
    </xf>
    <xf numFmtId="0" fontId="30" fillId="34" borderId="149" xfId="45" applyFont="1" applyFill="1" applyBorder="1" applyAlignment="1">
      <alignment horizontal="center"/>
    </xf>
    <xf numFmtId="0" fontId="30" fillId="34" borderId="150" xfId="45" applyFont="1" applyFill="1" applyBorder="1" applyAlignment="1">
      <alignment horizontal="center"/>
    </xf>
    <xf numFmtId="0" fontId="30" fillId="34" borderId="144" xfId="45" applyFont="1" applyFill="1" applyBorder="1" applyAlignment="1">
      <alignment horizontal="center"/>
    </xf>
    <xf numFmtId="0" fontId="30" fillId="57" borderId="149" xfId="45" applyFont="1" applyFill="1" applyBorder="1" applyAlignment="1">
      <alignment horizontal="center"/>
    </xf>
    <xf numFmtId="0" fontId="30" fillId="57" borderId="150" xfId="45" applyFont="1" applyFill="1" applyBorder="1" applyAlignment="1">
      <alignment horizontal="center"/>
    </xf>
    <xf numFmtId="0" fontId="30" fillId="57" borderId="144" xfId="45" applyFont="1" applyFill="1" applyBorder="1" applyAlignment="1">
      <alignment horizontal="center"/>
    </xf>
    <xf numFmtId="168" fontId="30" fillId="41" borderId="149" xfId="45" quotePrefix="1" applyNumberFormat="1" applyFont="1" applyFill="1" applyBorder="1" applyAlignment="1">
      <alignment horizontal="center"/>
    </xf>
    <xf numFmtId="168" fontId="30" fillId="33" borderId="149" xfId="45" quotePrefix="1" applyNumberFormat="1" applyFont="1" applyFill="1" applyBorder="1" applyAlignment="1">
      <alignment horizontal="center"/>
    </xf>
    <xf numFmtId="168" fontId="30" fillId="34" borderId="149" xfId="45" quotePrefix="1" applyNumberFormat="1" applyFont="1" applyFill="1" applyBorder="1" applyAlignment="1">
      <alignment horizontal="center"/>
    </xf>
    <xf numFmtId="168" fontId="30" fillId="57" borderId="149" xfId="45" quotePrefix="1" applyNumberFormat="1" applyFont="1" applyFill="1" applyBorder="1" applyAlignment="1">
      <alignment horizontal="center"/>
    </xf>
    <xf numFmtId="168" fontId="30" fillId="58" borderId="149" xfId="45" quotePrefix="1" applyNumberFormat="1" applyFont="1" applyFill="1" applyBorder="1" applyAlignment="1">
      <alignment horizontal="center"/>
    </xf>
    <xf numFmtId="168" fontId="30" fillId="52" borderId="149" xfId="45" quotePrefix="1" applyNumberFormat="1" applyFont="1" applyFill="1" applyBorder="1" applyAlignment="1">
      <alignment horizontal="center"/>
    </xf>
    <xf numFmtId="168" fontId="30" fillId="43" borderId="149" xfId="45" quotePrefix="1" applyNumberFormat="1" applyFont="1" applyFill="1" applyBorder="1" applyAlignment="1">
      <alignment horizontal="center"/>
    </xf>
    <xf numFmtId="0" fontId="29" fillId="0" borderId="137" xfId="45" applyNumberFormat="1" applyFont="1" applyFill="1" applyBorder="1" applyAlignment="1" applyProtection="1">
      <alignment horizontal="center" vertical="center"/>
    </xf>
    <xf numFmtId="0" fontId="29" fillId="0" borderId="147" xfId="45" applyNumberFormat="1" applyFont="1" applyFill="1" applyBorder="1" applyAlignment="1" applyProtection="1">
      <alignment horizontal="center" vertical="center"/>
    </xf>
    <xf numFmtId="0" fontId="29" fillId="0" borderId="151" xfId="45" applyNumberFormat="1" applyFont="1" applyFill="1" applyBorder="1" applyAlignment="1" applyProtection="1">
      <alignment horizontal="center" vertical="center"/>
    </xf>
    <xf numFmtId="0" fontId="29" fillId="0" borderId="0" xfId="45" applyNumberFormat="1" applyFont="1" applyFill="1" applyBorder="1" applyAlignment="1" applyProtection="1">
      <alignment horizontal="center" vertical="center"/>
    </xf>
    <xf numFmtId="0" fontId="29" fillId="0" borderId="152" xfId="45" applyNumberFormat="1" applyFont="1" applyFill="1" applyBorder="1" applyAlignment="1" applyProtection="1">
      <alignment horizontal="center" vertical="center"/>
    </xf>
    <xf numFmtId="0" fontId="29" fillId="0" borderId="153" xfId="45" applyNumberFormat="1" applyFont="1" applyFill="1" applyBorder="1" applyAlignment="1" applyProtection="1">
      <alignment horizontal="center" vertical="center"/>
    </xf>
    <xf numFmtId="0" fontId="30" fillId="0" borderId="148" xfId="44" applyNumberFormat="1" applyFont="1" applyFill="1" applyBorder="1" applyAlignment="1" applyProtection="1">
      <alignment horizontal="center" wrapText="1"/>
    </xf>
    <xf numFmtId="0" fontId="30" fillId="0" borderId="128" xfId="44" applyNumberFormat="1" applyFont="1" applyFill="1" applyBorder="1" applyAlignment="1" applyProtection="1">
      <alignment horizontal="center" wrapText="1"/>
    </xf>
    <xf numFmtId="0" fontId="30" fillId="0" borderId="154" xfId="44" applyNumberFormat="1" applyFont="1" applyFill="1" applyBorder="1" applyAlignment="1" applyProtection="1">
      <alignment horizontal="center" wrapText="1"/>
    </xf>
    <xf numFmtId="0" fontId="30" fillId="0" borderId="114" xfId="44" applyNumberFormat="1" applyFont="1" applyFill="1" applyBorder="1" applyAlignment="1" applyProtection="1">
      <alignment horizontal="center" vertical="center" wrapText="1"/>
    </xf>
    <xf numFmtId="0" fontId="30" fillId="0" borderId="32" xfId="44" applyNumberFormat="1" applyFont="1" applyFill="1" applyBorder="1" applyAlignment="1" applyProtection="1">
      <alignment horizontal="center" vertical="center" wrapText="1"/>
    </xf>
    <xf numFmtId="0" fontId="30" fillId="0" borderId="79" xfId="44" applyNumberFormat="1" applyFont="1" applyFill="1" applyBorder="1" applyAlignment="1" applyProtection="1">
      <alignment horizontal="center" vertical="center" wrapText="1"/>
    </xf>
    <xf numFmtId="0" fontId="30" fillId="0" borderId="38" xfId="45" applyFont="1" applyBorder="1" applyAlignment="1">
      <alignment horizontal="center"/>
    </xf>
    <xf numFmtId="0" fontId="30" fillId="0" borderId="38" xfId="46" applyNumberFormat="1" applyFont="1" applyFill="1" applyBorder="1" applyAlignment="1" applyProtection="1">
      <alignment horizontal="center" wrapText="1"/>
    </xf>
    <xf numFmtId="0" fontId="30" fillId="0" borderId="38" xfId="46" applyNumberFormat="1" applyFont="1" applyFill="1" applyBorder="1" applyAlignment="1" applyProtection="1">
      <alignment horizontal="center"/>
    </xf>
    <xf numFmtId="0" fontId="29" fillId="0" borderId="0" xfId="48" applyFont="1" applyAlignment="1">
      <alignment horizontal="center"/>
    </xf>
    <xf numFmtId="49" fontId="29" fillId="0" borderId="0" xfId="48" applyNumberFormat="1" applyFont="1" applyAlignment="1">
      <alignment horizontal="center"/>
    </xf>
    <xf numFmtId="49" fontId="29" fillId="0" borderId="0" xfId="48" applyNumberFormat="1" applyFont="1" applyBorder="1" applyAlignment="1">
      <alignment horizontal="center"/>
    </xf>
  </cellXfs>
  <cellStyles count="924">
    <cellStyle name="20% - Accent1" xfId="1" builtinId="30" customBuiltin="1"/>
    <cellStyle name="20% - Accent1 10" xfId="51"/>
    <cellStyle name="20% - Accent1 10 2" xfId="753"/>
    <cellStyle name="20% - Accent1 11" xfId="52"/>
    <cellStyle name="20% - Accent1 11 2" xfId="53"/>
    <cellStyle name="20% - Accent1 12" xfId="54"/>
    <cellStyle name="20% - Accent1 12 2" xfId="754"/>
    <cellStyle name="20% - Accent1 13" xfId="55"/>
    <cellStyle name="20% - Accent1 13 2" xfId="755"/>
    <cellStyle name="20% - Accent1 14" xfId="56"/>
    <cellStyle name="20% - Accent1 14 2" xfId="7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2" xfId="63"/>
    <cellStyle name="20% - Accent1 2 3" xfId="64"/>
    <cellStyle name="20% - Accent1 20" xfId="65"/>
    <cellStyle name="20% - Accent1 21" xfId="66"/>
    <cellStyle name="20% - Accent1 22" xfId="67"/>
    <cellStyle name="20% - Accent1 23" xfId="68"/>
    <cellStyle name="20% - Accent1 24" xfId="69"/>
    <cellStyle name="20% - Accent1 25" xfId="70"/>
    <cellStyle name="20% - Accent1 3" xfId="71"/>
    <cellStyle name="20% - Accent1 3 2" xfId="72"/>
    <cellStyle name="20% - Accent1 3 3" xfId="73"/>
    <cellStyle name="20% - Accent1 4" xfId="74"/>
    <cellStyle name="20% - Accent1 4 2" xfId="75"/>
    <cellStyle name="20% - Accent1 4 3" xfId="76"/>
    <cellStyle name="20% - Accent1 5" xfId="77"/>
    <cellStyle name="20% - Accent1 5 2" xfId="78"/>
    <cellStyle name="20% - Accent1 5 3" xfId="79"/>
    <cellStyle name="20% - Accent1 6" xfId="80"/>
    <cellStyle name="20% - Accent1 6 2" xfId="81"/>
    <cellStyle name="20% - Accent1 7" xfId="82"/>
    <cellStyle name="20% - Accent1 7 2" xfId="757"/>
    <cellStyle name="20% - Accent1 8" xfId="83"/>
    <cellStyle name="20% - Accent1 8 2" xfId="758"/>
    <cellStyle name="20% - Accent1 9" xfId="84"/>
    <cellStyle name="20% - Accent1 9 2" xfId="759"/>
    <cellStyle name="20% - Accent2" xfId="2" builtinId="34" customBuiltin="1"/>
    <cellStyle name="20% - Accent2 10" xfId="85"/>
    <cellStyle name="20% - Accent2 10 2" xfId="760"/>
    <cellStyle name="20% - Accent2 11" xfId="86"/>
    <cellStyle name="20% - Accent2 11 2" xfId="87"/>
    <cellStyle name="20% - Accent2 12" xfId="88"/>
    <cellStyle name="20% - Accent2 12 2" xfId="761"/>
    <cellStyle name="20% - Accent2 13" xfId="89"/>
    <cellStyle name="20% - Accent2 13 2" xfId="762"/>
    <cellStyle name="20% - Accent2 14" xfId="90"/>
    <cellStyle name="20% - Accent2 14 2" xfId="763"/>
    <cellStyle name="20% - Accent2 15" xfId="91"/>
    <cellStyle name="20% - Accent2 16" xfId="92"/>
    <cellStyle name="20% - Accent2 17" xfId="93"/>
    <cellStyle name="20% - Accent2 18" xfId="94"/>
    <cellStyle name="20% - Accent2 19" xfId="95"/>
    <cellStyle name="20% - Accent2 2" xfId="96"/>
    <cellStyle name="20% - Accent2 2 2" xfId="97"/>
    <cellStyle name="20% - Accent2 2 3" xfId="98"/>
    <cellStyle name="20% - Accent2 20" xfId="99"/>
    <cellStyle name="20% - Accent2 21" xfId="100"/>
    <cellStyle name="20% - Accent2 22" xfId="101"/>
    <cellStyle name="20% - Accent2 23" xfId="102"/>
    <cellStyle name="20% - Accent2 24" xfId="103"/>
    <cellStyle name="20% - Accent2 25" xfId="104"/>
    <cellStyle name="20% - Accent2 3" xfId="105"/>
    <cellStyle name="20% - Accent2 3 2" xfId="106"/>
    <cellStyle name="20% - Accent2 3 3" xfId="107"/>
    <cellStyle name="20% - Accent2 4" xfId="108"/>
    <cellStyle name="20% - Accent2 4 2" xfId="109"/>
    <cellStyle name="20% - Accent2 4 3" xfId="110"/>
    <cellStyle name="20% - Accent2 5" xfId="111"/>
    <cellStyle name="20% - Accent2 5 2" xfId="112"/>
    <cellStyle name="20% - Accent2 5 3" xfId="113"/>
    <cellStyle name="20% - Accent2 6" xfId="114"/>
    <cellStyle name="20% - Accent2 6 2" xfId="115"/>
    <cellStyle name="20% - Accent2 7" xfId="116"/>
    <cellStyle name="20% - Accent2 7 2" xfId="764"/>
    <cellStyle name="20% - Accent2 8" xfId="117"/>
    <cellStyle name="20% - Accent2 8 2" xfId="765"/>
    <cellStyle name="20% - Accent2 9" xfId="118"/>
    <cellStyle name="20% - Accent2 9 2" xfId="766"/>
    <cellStyle name="20% - Accent3" xfId="3" builtinId="38" customBuiltin="1"/>
    <cellStyle name="20% - Accent3 10" xfId="119"/>
    <cellStyle name="20% - Accent3 10 2" xfId="767"/>
    <cellStyle name="20% - Accent3 11" xfId="120"/>
    <cellStyle name="20% - Accent3 11 2" xfId="121"/>
    <cellStyle name="20% - Accent3 12" xfId="122"/>
    <cellStyle name="20% - Accent3 12 2" xfId="768"/>
    <cellStyle name="20% - Accent3 13" xfId="123"/>
    <cellStyle name="20% - Accent3 13 2" xfId="769"/>
    <cellStyle name="20% - Accent3 14" xfId="124"/>
    <cellStyle name="20% - Accent3 14 2" xfId="770"/>
    <cellStyle name="20% - Accent3 15" xfId="125"/>
    <cellStyle name="20% - Accent3 16" xfId="126"/>
    <cellStyle name="20% - Accent3 17" xfId="127"/>
    <cellStyle name="20% - Accent3 18" xfId="128"/>
    <cellStyle name="20% - Accent3 19" xfId="129"/>
    <cellStyle name="20% - Accent3 2" xfId="130"/>
    <cellStyle name="20% - Accent3 2 2" xfId="131"/>
    <cellStyle name="20% - Accent3 2 3" xfId="132"/>
    <cellStyle name="20% - Accent3 20" xfId="133"/>
    <cellStyle name="20% - Accent3 21" xfId="134"/>
    <cellStyle name="20% - Accent3 22" xfId="135"/>
    <cellStyle name="20% - Accent3 23" xfId="136"/>
    <cellStyle name="20% - Accent3 24" xfId="137"/>
    <cellStyle name="20% - Accent3 25" xfId="138"/>
    <cellStyle name="20% - Accent3 3" xfId="139"/>
    <cellStyle name="20% - Accent3 3 2" xfId="140"/>
    <cellStyle name="20% - Accent3 3 3" xfId="141"/>
    <cellStyle name="20% - Accent3 4" xfId="142"/>
    <cellStyle name="20% - Accent3 4 2" xfId="143"/>
    <cellStyle name="20% - Accent3 4 3" xfId="144"/>
    <cellStyle name="20% - Accent3 5" xfId="145"/>
    <cellStyle name="20% - Accent3 5 2" xfId="146"/>
    <cellStyle name="20% - Accent3 5 3" xfId="147"/>
    <cellStyle name="20% - Accent3 6" xfId="148"/>
    <cellStyle name="20% - Accent3 6 2" xfId="149"/>
    <cellStyle name="20% - Accent3 7" xfId="150"/>
    <cellStyle name="20% - Accent3 7 2" xfId="771"/>
    <cellStyle name="20% - Accent3 8" xfId="151"/>
    <cellStyle name="20% - Accent3 8 2" xfId="772"/>
    <cellStyle name="20% - Accent3 9" xfId="152"/>
    <cellStyle name="20% - Accent3 9 2" xfId="773"/>
    <cellStyle name="20% - Accent4" xfId="4" builtinId="42" customBuiltin="1"/>
    <cellStyle name="20% - Accent4 10" xfId="153"/>
    <cellStyle name="20% - Accent4 10 2" xfId="774"/>
    <cellStyle name="20% - Accent4 11" xfId="154"/>
    <cellStyle name="20% - Accent4 11 2" xfId="155"/>
    <cellStyle name="20% - Accent4 12" xfId="156"/>
    <cellStyle name="20% - Accent4 12 2" xfId="775"/>
    <cellStyle name="20% - Accent4 13" xfId="157"/>
    <cellStyle name="20% - Accent4 13 2" xfId="776"/>
    <cellStyle name="20% - Accent4 14" xfId="158"/>
    <cellStyle name="20% - Accent4 14 2" xfId="777"/>
    <cellStyle name="20% - Accent4 15" xfId="159"/>
    <cellStyle name="20% - Accent4 16" xfId="160"/>
    <cellStyle name="20% - Accent4 17" xfId="161"/>
    <cellStyle name="20% - Accent4 18" xfId="162"/>
    <cellStyle name="20% - Accent4 19" xfId="163"/>
    <cellStyle name="20% - Accent4 2" xfId="164"/>
    <cellStyle name="20% - Accent4 2 2" xfId="165"/>
    <cellStyle name="20% - Accent4 2 3" xfId="166"/>
    <cellStyle name="20% - Accent4 20" xfId="167"/>
    <cellStyle name="20% - Accent4 21" xfId="168"/>
    <cellStyle name="20% - Accent4 22" xfId="169"/>
    <cellStyle name="20% - Accent4 23" xfId="170"/>
    <cellStyle name="20% - Accent4 24" xfId="171"/>
    <cellStyle name="20% - Accent4 25" xfId="172"/>
    <cellStyle name="20% - Accent4 3" xfId="173"/>
    <cellStyle name="20% - Accent4 3 2" xfId="174"/>
    <cellStyle name="20% - Accent4 3 3" xfId="175"/>
    <cellStyle name="20% - Accent4 4" xfId="176"/>
    <cellStyle name="20% - Accent4 4 2" xfId="177"/>
    <cellStyle name="20% - Accent4 4 3" xfId="178"/>
    <cellStyle name="20% - Accent4 5" xfId="179"/>
    <cellStyle name="20% - Accent4 5 2" xfId="180"/>
    <cellStyle name="20% - Accent4 5 3" xfId="181"/>
    <cellStyle name="20% - Accent4 6" xfId="182"/>
    <cellStyle name="20% - Accent4 6 2" xfId="183"/>
    <cellStyle name="20% - Accent4 7" xfId="184"/>
    <cellStyle name="20% - Accent4 7 2" xfId="778"/>
    <cellStyle name="20% - Accent4 8" xfId="185"/>
    <cellStyle name="20% - Accent4 8 2" xfId="779"/>
    <cellStyle name="20% - Accent4 9" xfId="186"/>
    <cellStyle name="20% - Accent4 9 2" xfId="780"/>
    <cellStyle name="20% - Accent5" xfId="5" builtinId="46" customBuiltin="1"/>
    <cellStyle name="20% - Accent5 10" xfId="187"/>
    <cellStyle name="20% - Accent5 10 2" xfId="781"/>
    <cellStyle name="20% - Accent5 11" xfId="188"/>
    <cellStyle name="20% - Accent5 11 2" xfId="189"/>
    <cellStyle name="20% - Accent5 12" xfId="190"/>
    <cellStyle name="20% - Accent5 12 2" xfId="782"/>
    <cellStyle name="20% - Accent5 13" xfId="191"/>
    <cellStyle name="20% - Accent5 13 2" xfId="783"/>
    <cellStyle name="20% - Accent5 14" xfId="192"/>
    <cellStyle name="20% - Accent5 14 2" xfId="784"/>
    <cellStyle name="20% - Accent5 15" xfId="193"/>
    <cellStyle name="20% - Accent5 16" xfId="194"/>
    <cellStyle name="20% - Accent5 17" xfId="195"/>
    <cellStyle name="20% - Accent5 18" xfId="196"/>
    <cellStyle name="20% - Accent5 19" xfId="197"/>
    <cellStyle name="20% - Accent5 2" xfId="198"/>
    <cellStyle name="20% - Accent5 2 2" xfId="199"/>
    <cellStyle name="20% - Accent5 2 3" xfId="200"/>
    <cellStyle name="20% - Accent5 20" xfId="201"/>
    <cellStyle name="20% - Accent5 21" xfId="202"/>
    <cellStyle name="20% - Accent5 22" xfId="203"/>
    <cellStyle name="20% - Accent5 23" xfId="204"/>
    <cellStyle name="20% - Accent5 24" xfId="205"/>
    <cellStyle name="20% - Accent5 25" xfId="206"/>
    <cellStyle name="20% - Accent5 3" xfId="207"/>
    <cellStyle name="20% - Accent5 3 2" xfId="208"/>
    <cellStyle name="20% - Accent5 3 3" xfId="209"/>
    <cellStyle name="20% - Accent5 4" xfId="210"/>
    <cellStyle name="20% - Accent5 4 2" xfId="211"/>
    <cellStyle name="20% - Accent5 4 3" xfId="212"/>
    <cellStyle name="20% - Accent5 5" xfId="213"/>
    <cellStyle name="20% - Accent5 5 2" xfId="214"/>
    <cellStyle name="20% - Accent5 5 3" xfId="215"/>
    <cellStyle name="20% - Accent5 6" xfId="216"/>
    <cellStyle name="20% - Accent5 6 2" xfId="217"/>
    <cellStyle name="20% - Accent5 7" xfId="218"/>
    <cellStyle name="20% - Accent5 7 2" xfId="785"/>
    <cellStyle name="20% - Accent5 8" xfId="219"/>
    <cellStyle name="20% - Accent5 8 2" xfId="786"/>
    <cellStyle name="20% - Accent5 9" xfId="220"/>
    <cellStyle name="20% - Accent5 9 2" xfId="787"/>
    <cellStyle name="20% - Accent6" xfId="6" builtinId="50" customBuiltin="1"/>
    <cellStyle name="20% - Accent6 10" xfId="221"/>
    <cellStyle name="20% - Accent6 10 2" xfId="788"/>
    <cellStyle name="20% - Accent6 11" xfId="222"/>
    <cellStyle name="20% - Accent6 11 2" xfId="223"/>
    <cellStyle name="20% - Accent6 12" xfId="224"/>
    <cellStyle name="20% - Accent6 12 2" xfId="789"/>
    <cellStyle name="20% - Accent6 13" xfId="225"/>
    <cellStyle name="20% - Accent6 13 2" xfId="790"/>
    <cellStyle name="20% - Accent6 14" xfId="226"/>
    <cellStyle name="20% - Accent6 14 2" xfId="791"/>
    <cellStyle name="20% - Accent6 15" xfId="227"/>
    <cellStyle name="20% - Accent6 16" xfId="228"/>
    <cellStyle name="20% - Accent6 17" xfId="229"/>
    <cellStyle name="20% - Accent6 18" xfId="230"/>
    <cellStyle name="20% - Accent6 19" xfId="231"/>
    <cellStyle name="20% - Accent6 2" xfId="232"/>
    <cellStyle name="20% - Accent6 2 2" xfId="233"/>
    <cellStyle name="20% - Accent6 2 3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3" xfId="241"/>
    <cellStyle name="20% - Accent6 3 2" xfId="242"/>
    <cellStyle name="20% - Accent6 3 3" xfId="243"/>
    <cellStyle name="20% - Accent6 4" xfId="244"/>
    <cellStyle name="20% - Accent6 4 2" xfId="245"/>
    <cellStyle name="20% - Accent6 4 3" xfId="246"/>
    <cellStyle name="20% - Accent6 5" xfId="247"/>
    <cellStyle name="20% - Accent6 5 2" xfId="248"/>
    <cellStyle name="20% - Accent6 5 3" xfId="249"/>
    <cellStyle name="20% - Accent6 6" xfId="250"/>
    <cellStyle name="20% - Accent6 6 2" xfId="251"/>
    <cellStyle name="20% - Accent6 7" xfId="252"/>
    <cellStyle name="20% - Accent6 7 2" xfId="792"/>
    <cellStyle name="20% - Accent6 8" xfId="253"/>
    <cellStyle name="20% - Accent6 8 2" xfId="793"/>
    <cellStyle name="20% - Accent6 9" xfId="254"/>
    <cellStyle name="20% - Accent6 9 2" xfId="794"/>
    <cellStyle name="40% - Accent1" xfId="7" builtinId="31" customBuiltin="1"/>
    <cellStyle name="40% - Accent1 10" xfId="255"/>
    <cellStyle name="40% - Accent1 10 2" xfId="795"/>
    <cellStyle name="40% - Accent1 11" xfId="256"/>
    <cellStyle name="40% - Accent1 11 2" xfId="257"/>
    <cellStyle name="40% - Accent1 12" xfId="258"/>
    <cellStyle name="40% - Accent1 12 2" xfId="796"/>
    <cellStyle name="40% - Accent1 13" xfId="259"/>
    <cellStyle name="40% - Accent1 13 2" xfId="797"/>
    <cellStyle name="40% - Accent1 14" xfId="260"/>
    <cellStyle name="40% - Accent1 14 2" xfId="798"/>
    <cellStyle name="40% - Accent1 15" xfId="261"/>
    <cellStyle name="40% - Accent1 16" xfId="262"/>
    <cellStyle name="40% - Accent1 17" xfId="263"/>
    <cellStyle name="40% - Accent1 18" xfId="264"/>
    <cellStyle name="40% - Accent1 19" xfId="265"/>
    <cellStyle name="40% - Accent1 2" xfId="266"/>
    <cellStyle name="40% - Accent1 2 2" xfId="267"/>
    <cellStyle name="40% - Accent1 2 3" xfId="268"/>
    <cellStyle name="40% - Accent1 20" xfId="269"/>
    <cellStyle name="40% - Accent1 21" xfId="270"/>
    <cellStyle name="40% - Accent1 22" xfId="271"/>
    <cellStyle name="40% - Accent1 23" xfId="272"/>
    <cellStyle name="40% - Accent1 24" xfId="273"/>
    <cellStyle name="40% - Accent1 25" xfId="274"/>
    <cellStyle name="40% - Accent1 3" xfId="275"/>
    <cellStyle name="40% - Accent1 3 2" xfId="276"/>
    <cellStyle name="40% - Accent1 3 3" xfId="277"/>
    <cellStyle name="40% - Accent1 4" xfId="278"/>
    <cellStyle name="40% - Accent1 4 2" xfId="279"/>
    <cellStyle name="40% - Accent1 4 3" xfId="280"/>
    <cellStyle name="40% - Accent1 5" xfId="281"/>
    <cellStyle name="40% - Accent1 5 2" xfId="282"/>
    <cellStyle name="40% - Accent1 5 3" xfId="283"/>
    <cellStyle name="40% - Accent1 6" xfId="284"/>
    <cellStyle name="40% - Accent1 6 2" xfId="285"/>
    <cellStyle name="40% - Accent1 7" xfId="286"/>
    <cellStyle name="40% - Accent1 7 2" xfId="799"/>
    <cellStyle name="40% - Accent1 8" xfId="287"/>
    <cellStyle name="40% - Accent1 8 2" xfId="800"/>
    <cellStyle name="40% - Accent1 9" xfId="288"/>
    <cellStyle name="40% - Accent1 9 2" xfId="801"/>
    <cellStyle name="40% - Accent2" xfId="8" builtinId="35" customBuiltin="1"/>
    <cellStyle name="40% - Accent2 10" xfId="289"/>
    <cellStyle name="40% - Accent2 10 2" xfId="802"/>
    <cellStyle name="40% - Accent2 11" xfId="290"/>
    <cellStyle name="40% - Accent2 11 2" xfId="291"/>
    <cellStyle name="40% - Accent2 12" xfId="292"/>
    <cellStyle name="40% - Accent2 12 2" xfId="803"/>
    <cellStyle name="40% - Accent2 13" xfId="293"/>
    <cellStyle name="40% - Accent2 13 2" xfId="804"/>
    <cellStyle name="40% - Accent2 14" xfId="294"/>
    <cellStyle name="40% - Accent2 14 2" xfId="805"/>
    <cellStyle name="40% - Accent2 15" xfId="295"/>
    <cellStyle name="40% - Accent2 16" xfId="296"/>
    <cellStyle name="40% - Accent2 17" xfId="297"/>
    <cellStyle name="40% - Accent2 18" xfId="298"/>
    <cellStyle name="40% - Accent2 19" xfId="299"/>
    <cellStyle name="40% - Accent2 2" xfId="300"/>
    <cellStyle name="40% - Accent2 2 2" xfId="301"/>
    <cellStyle name="40% - Accent2 2 3" xfId="302"/>
    <cellStyle name="40% - Accent2 20" xfId="303"/>
    <cellStyle name="40% - Accent2 21" xfId="304"/>
    <cellStyle name="40% - Accent2 22" xfId="305"/>
    <cellStyle name="40% - Accent2 23" xfId="306"/>
    <cellStyle name="40% - Accent2 24" xfId="307"/>
    <cellStyle name="40% - Accent2 25" xfId="308"/>
    <cellStyle name="40% - Accent2 3" xfId="309"/>
    <cellStyle name="40% - Accent2 3 2" xfId="310"/>
    <cellStyle name="40% - Accent2 3 3" xfId="311"/>
    <cellStyle name="40% - Accent2 4" xfId="312"/>
    <cellStyle name="40% - Accent2 4 2" xfId="313"/>
    <cellStyle name="40% - Accent2 4 3" xfId="314"/>
    <cellStyle name="40% - Accent2 5" xfId="315"/>
    <cellStyle name="40% - Accent2 5 2" xfId="316"/>
    <cellStyle name="40% - Accent2 5 3" xfId="317"/>
    <cellStyle name="40% - Accent2 6" xfId="318"/>
    <cellStyle name="40% - Accent2 6 2" xfId="319"/>
    <cellStyle name="40% - Accent2 7" xfId="320"/>
    <cellStyle name="40% - Accent2 7 2" xfId="806"/>
    <cellStyle name="40% - Accent2 8" xfId="321"/>
    <cellStyle name="40% - Accent2 8 2" xfId="807"/>
    <cellStyle name="40% - Accent2 9" xfId="322"/>
    <cellStyle name="40% - Accent2 9 2" xfId="808"/>
    <cellStyle name="40% - Accent3" xfId="9" builtinId="39" customBuiltin="1"/>
    <cellStyle name="40% - Accent3 10" xfId="323"/>
    <cellStyle name="40% - Accent3 10 2" xfId="809"/>
    <cellStyle name="40% - Accent3 11" xfId="324"/>
    <cellStyle name="40% - Accent3 11 2" xfId="325"/>
    <cellStyle name="40% - Accent3 12" xfId="326"/>
    <cellStyle name="40% - Accent3 12 2" xfId="810"/>
    <cellStyle name="40% - Accent3 13" xfId="327"/>
    <cellStyle name="40% - Accent3 13 2" xfId="811"/>
    <cellStyle name="40% - Accent3 14" xfId="328"/>
    <cellStyle name="40% - Accent3 14 2" xfId="812"/>
    <cellStyle name="40% - Accent3 15" xfId="329"/>
    <cellStyle name="40% - Accent3 16" xfId="330"/>
    <cellStyle name="40% - Accent3 17" xfId="331"/>
    <cellStyle name="40% - Accent3 18" xfId="332"/>
    <cellStyle name="40% - Accent3 19" xfId="333"/>
    <cellStyle name="40% - Accent3 2" xfId="334"/>
    <cellStyle name="40% - Accent3 2 2" xfId="335"/>
    <cellStyle name="40% - Accent3 2 3" xfId="336"/>
    <cellStyle name="40% - Accent3 20" xfId="337"/>
    <cellStyle name="40% - Accent3 21" xfId="338"/>
    <cellStyle name="40% - Accent3 22" xfId="339"/>
    <cellStyle name="40% - Accent3 23" xfId="340"/>
    <cellStyle name="40% - Accent3 24" xfId="341"/>
    <cellStyle name="40% - Accent3 25" xfId="342"/>
    <cellStyle name="40% - Accent3 3" xfId="343"/>
    <cellStyle name="40% - Accent3 3 2" xfId="344"/>
    <cellStyle name="40% - Accent3 3 3" xfId="345"/>
    <cellStyle name="40% - Accent3 4" xfId="346"/>
    <cellStyle name="40% - Accent3 4 2" xfId="347"/>
    <cellStyle name="40% - Accent3 4 3" xfId="348"/>
    <cellStyle name="40% - Accent3 5" xfId="349"/>
    <cellStyle name="40% - Accent3 5 2" xfId="350"/>
    <cellStyle name="40% - Accent3 5 3" xfId="351"/>
    <cellStyle name="40% - Accent3 6" xfId="352"/>
    <cellStyle name="40% - Accent3 6 2" xfId="353"/>
    <cellStyle name="40% - Accent3 7" xfId="354"/>
    <cellStyle name="40% - Accent3 7 2" xfId="813"/>
    <cellStyle name="40% - Accent3 8" xfId="355"/>
    <cellStyle name="40% - Accent3 8 2" xfId="814"/>
    <cellStyle name="40% - Accent3 9" xfId="356"/>
    <cellStyle name="40% - Accent3 9 2" xfId="815"/>
    <cellStyle name="40% - Accent4" xfId="10" builtinId="43" customBuiltin="1"/>
    <cellStyle name="40% - Accent4 10" xfId="357"/>
    <cellStyle name="40% - Accent4 10 2" xfId="816"/>
    <cellStyle name="40% - Accent4 11" xfId="358"/>
    <cellStyle name="40% - Accent4 11 2" xfId="359"/>
    <cellStyle name="40% - Accent4 12" xfId="360"/>
    <cellStyle name="40% - Accent4 12 2" xfId="817"/>
    <cellStyle name="40% - Accent4 13" xfId="361"/>
    <cellStyle name="40% - Accent4 13 2" xfId="818"/>
    <cellStyle name="40% - Accent4 14" xfId="362"/>
    <cellStyle name="40% - Accent4 14 2" xfId="819"/>
    <cellStyle name="40% - Accent4 15" xfId="363"/>
    <cellStyle name="40% - Accent4 16" xfId="364"/>
    <cellStyle name="40% - Accent4 17" xfId="365"/>
    <cellStyle name="40% - Accent4 18" xfId="366"/>
    <cellStyle name="40% - Accent4 19" xfId="367"/>
    <cellStyle name="40% - Accent4 2" xfId="368"/>
    <cellStyle name="40% - Accent4 2 2" xfId="369"/>
    <cellStyle name="40% - Accent4 2 3" xfId="370"/>
    <cellStyle name="40% - Accent4 20" xfId="371"/>
    <cellStyle name="40% - Accent4 21" xfId="372"/>
    <cellStyle name="40% - Accent4 22" xfId="373"/>
    <cellStyle name="40% - Accent4 23" xfId="374"/>
    <cellStyle name="40% - Accent4 24" xfId="375"/>
    <cellStyle name="40% - Accent4 25" xfId="376"/>
    <cellStyle name="40% - Accent4 3" xfId="377"/>
    <cellStyle name="40% - Accent4 3 2" xfId="378"/>
    <cellStyle name="40% - Accent4 3 3" xfId="379"/>
    <cellStyle name="40% - Accent4 4" xfId="380"/>
    <cellStyle name="40% - Accent4 4 2" xfId="381"/>
    <cellStyle name="40% - Accent4 4 3" xfId="382"/>
    <cellStyle name="40% - Accent4 5" xfId="383"/>
    <cellStyle name="40% - Accent4 5 2" xfId="384"/>
    <cellStyle name="40% - Accent4 5 3" xfId="385"/>
    <cellStyle name="40% - Accent4 6" xfId="386"/>
    <cellStyle name="40% - Accent4 6 2" xfId="387"/>
    <cellStyle name="40% - Accent4 7" xfId="388"/>
    <cellStyle name="40% - Accent4 7 2" xfId="820"/>
    <cellStyle name="40% - Accent4 8" xfId="389"/>
    <cellStyle name="40% - Accent4 8 2" xfId="821"/>
    <cellStyle name="40% - Accent4 9" xfId="390"/>
    <cellStyle name="40% - Accent4 9 2" xfId="822"/>
    <cellStyle name="40% - Accent5" xfId="11" builtinId="47" customBuiltin="1"/>
    <cellStyle name="40% - Accent5 10" xfId="391"/>
    <cellStyle name="40% - Accent5 10 2" xfId="823"/>
    <cellStyle name="40% - Accent5 11" xfId="392"/>
    <cellStyle name="40% - Accent5 11 2" xfId="393"/>
    <cellStyle name="40% - Accent5 12" xfId="394"/>
    <cellStyle name="40% - Accent5 12 2" xfId="824"/>
    <cellStyle name="40% - Accent5 13" xfId="395"/>
    <cellStyle name="40% - Accent5 13 2" xfId="825"/>
    <cellStyle name="40% - Accent5 14" xfId="396"/>
    <cellStyle name="40% - Accent5 14 2" xfId="826"/>
    <cellStyle name="40% - Accent5 15" xfId="397"/>
    <cellStyle name="40% - Accent5 16" xfId="398"/>
    <cellStyle name="40% - Accent5 17" xfId="399"/>
    <cellStyle name="40% - Accent5 18" xfId="400"/>
    <cellStyle name="40% - Accent5 19" xfId="401"/>
    <cellStyle name="40% - Accent5 2" xfId="402"/>
    <cellStyle name="40% - Accent5 2 2" xfId="403"/>
    <cellStyle name="40% - Accent5 2 3" xfId="404"/>
    <cellStyle name="40% - Accent5 20" xfId="405"/>
    <cellStyle name="40% - Accent5 21" xfId="406"/>
    <cellStyle name="40% - Accent5 22" xfId="407"/>
    <cellStyle name="40% - Accent5 23" xfId="408"/>
    <cellStyle name="40% - Accent5 24" xfId="409"/>
    <cellStyle name="40% - Accent5 25" xfId="410"/>
    <cellStyle name="40% - Accent5 3" xfId="411"/>
    <cellStyle name="40% - Accent5 3 2" xfId="412"/>
    <cellStyle name="40% - Accent5 3 3" xfId="413"/>
    <cellStyle name="40% - Accent5 4" xfId="414"/>
    <cellStyle name="40% - Accent5 4 2" xfId="415"/>
    <cellStyle name="40% - Accent5 4 3" xfId="416"/>
    <cellStyle name="40% - Accent5 5" xfId="417"/>
    <cellStyle name="40% - Accent5 5 2" xfId="418"/>
    <cellStyle name="40% - Accent5 5 3" xfId="419"/>
    <cellStyle name="40% - Accent5 6" xfId="420"/>
    <cellStyle name="40% - Accent5 6 2" xfId="421"/>
    <cellStyle name="40% - Accent5 7" xfId="422"/>
    <cellStyle name="40% - Accent5 7 2" xfId="827"/>
    <cellStyle name="40% - Accent5 8" xfId="423"/>
    <cellStyle name="40% - Accent5 8 2" xfId="828"/>
    <cellStyle name="40% - Accent5 9" xfId="424"/>
    <cellStyle name="40% - Accent5 9 2" xfId="829"/>
    <cellStyle name="40% - Accent6" xfId="12" builtinId="51" customBuiltin="1"/>
    <cellStyle name="40% - Accent6 10" xfId="425"/>
    <cellStyle name="40% - Accent6 10 2" xfId="830"/>
    <cellStyle name="40% - Accent6 11" xfId="426"/>
    <cellStyle name="40% - Accent6 11 2" xfId="427"/>
    <cellStyle name="40% - Accent6 12" xfId="428"/>
    <cellStyle name="40% - Accent6 12 2" xfId="831"/>
    <cellStyle name="40% - Accent6 13" xfId="429"/>
    <cellStyle name="40% - Accent6 13 2" xfId="832"/>
    <cellStyle name="40% - Accent6 14" xfId="430"/>
    <cellStyle name="40% - Accent6 14 2" xfId="833"/>
    <cellStyle name="40% - Accent6 15" xfId="431"/>
    <cellStyle name="40% - Accent6 16" xfId="432"/>
    <cellStyle name="40% - Accent6 17" xfId="433"/>
    <cellStyle name="40% - Accent6 18" xfId="434"/>
    <cellStyle name="40% - Accent6 19" xfId="435"/>
    <cellStyle name="40% - Accent6 2" xfId="436"/>
    <cellStyle name="40% - Accent6 2 2" xfId="437"/>
    <cellStyle name="40% - Accent6 2 3" xfId="438"/>
    <cellStyle name="40% - Accent6 20" xfId="439"/>
    <cellStyle name="40% - Accent6 21" xfId="440"/>
    <cellStyle name="40% - Accent6 22" xfId="441"/>
    <cellStyle name="40% - Accent6 23" xfId="442"/>
    <cellStyle name="40% - Accent6 24" xfId="443"/>
    <cellStyle name="40% - Accent6 25" xfId="444"/>
    <cellStyle name="40% - Accent6 3" xfId="445"/>
    <cellStyle name="40% - Accent6 3 2" xfId="446"/>
    <cellStyle name="40% - Accent6 3 3" xfId="447"/>
    <cellStyle name="40% - Accent6 4" xfId="448"/>
    <cellStyle name="40% - Accent6 4 2" xfId="449"/>
    <cellStyle name="40% - Accent6 4 3" xfId="450"/>
    <cellStyle name="40% - Accent6 5" xfId="451"/>
    <cellStyle name="40% - Accent6 5 2" xfId="452"/>
    <cellStyle name="40% - Accent6 5 3" xfId="453"/>
    <cellStyle name="40% - Accent6 6" xfId="454"/>
    <cellStyle name="40% - Accent6 6 2" xfId="455"/>
    <cellStyle name="40% - Accent6 7" xfId="456"/>
    <cellStyle name="40% - Accent6 7 2" xfId="834"/>
    <cellStyle name="40% - Accent6 8" xfId="457"/>
    <cellStyle name="40% - Accent6 8 2" xfId="835"/>
    <cellStyle name="40% - Accent6 9" xfId="458"/>
    <cellStyle name="40% - Accent6 9 2" xfId="836"/>
    <cellStyle name="60% - Accent1" xfId="13" builtinId="32" customBuiltin="1"/>
    <cellStyle name="60% - Accent1 2" xfId="459"/>
    <cellStyle name="60% - Accent1 2 2" xfId="460"/>
    <cellStyle name="60% - Accent1 3" xfId="461"/>
    <cellStyle name="60% - Accent1 3 2" xfId="462"/>
    <cellStyle name="60% - Accent1 4" xfId="463"/>
    <cellStyle name="60% - Accent1 5" xfId="464"/>
    <cellStyle name="60% - Accent1 6" xfId="465"/>
    <cellStyle name="60% - Accent2" xfId="14" builtinId="36" customBuiltin="1"/>
    <cellStyle name="60% - Accent2 2" xfId="466"/>
    <cellStyle name="60% - Accent2 2 2" xfId="467"/>
    <cellStyle name="60% - Accent2 3" xfId="468"/>
    <cellStyle name="60% - Accent2 3 2" xfId="469"/>
    <cellStyle name="60% - Accent2 4" xfId="470"/>
    <cellStyle name="60% - Accent2 5" xfId="471"/>
    <cellStyle name="60% - Accent2 6" xfId="472"/>
    <cellStyle name="60% - Accent3" xfId="15" builtinId="40" customBuiltin="1"/>
    <cellStyle name="60% - Accent3 2" xfId="473"/>
    <cellStyle name="60% - Accent3 2 2" xfId="474"/>
    <cellStyle name="60% - Accent3 3" xfId="475"/>
    <cellStyle name="60% - Accent3 3 2" xfId="476"/>
    <cellStyle name="60% - Accent3 4" xfId="477"/>
    <cellStyle name="60% - Accent3 5" xfId="478"/>
    <cellStyle name="60% - Accent3 6" xfId="479"/>
    <cellStyle name="60% - Accent4" xfId="16" builtinId="44" customBuiltin="1"/>
    <cellStyle name="60% - Accent4 2" xfId="480"/>
    <cellStyle name="60% - Accent4 2 2" xfId="481"/>
    <cellStyle name="60% - Accent4 3" xfId="482"/>
    <cellStyle name="60% - Accent4 3 2" xfId="483"/>
    <cellStyle name="60% - Accent4 4" xfId="484"/>
    <cellStyle name="60% - Accent4 5" xfId="485"/>
    <cellStyle name="60% - Accent4 6" xfId="486"/>
    <cellStyle name="60% - Accent5" xfId="17" builtinId="48" customBuiltin="1"/>
    <cellStyle name="60% - Accent5 2" xfId="487"/>
    <cellStyle name="60% - Accent5 2 2" xfId="488"/>
    <cellStyle name="60% - Accent5 3" xfId="489"/>
    <cellStyle name="60% - Accent5 3 2" xfId="490"/>
    <cellStyle name="60% - Accent5 4" xfId="491"/>
    <cellStyle name="60% - Accent5 5" xfId="492"/>
    <cellStyle name="60% - Accent5 6" xfId="493"/>
    <cellStyle name="60% - Accent6" xfId="18" builtinId="52" customBuiltin="1"/>
    <cellStyle name="60% - Accent6 2" xfId="494"/>
    <cellStyle name="60% - Accent6 2 2" xfId="495"/>
    <cellStyle name="60% - Accent6 3" xfId="496"/>
    <cellStyle name="60% - Accent6 3 2" xfId="497"/>
    <cellStyle name="60% - Accent6 4" xfId="498"/>
    <cellStyle name="60% - Accent6 5" xfId="499"/>
    <cellStyle name="60% - Accent6 6" xfId="500"/>
    <cellStyle name="75" xfId="837"/>
    <cellStyle name="Accent1" xfId="19" builtinId="29" customBuiltin="1"/>
    <cellStyle name="Accent1 2" xfId="501"/>
    <cellStyle name="Accent1 2 2" xfId="502"/>
    <cellStyle name="Accent1 3" xfId="503"/>
    <cellStyle name="Accent1 3 2" xfId="504"/>
    <cellStyle name="Accent1 4" xfId="505"/>
    <cellStyle name="Accent1 5" xfId="506"/>
    <cellStyle name="Accent1 6" xfId="507"/>
    <cellStyle name="Accent2" xfId="20" builtinId="33" customBuiltin="1"/>
    <cellStyle name="Accent2 2" xfId="508"/>
    <cellStyle name="Accent2 2 2" xfId="509"/>
    <cellStyle name="Accent2 3" xfId="510"/>
    <cellStyle name="Accent2 3 2" xfId="511"/>
    <cellStyle name="Accent2 4" xfId="512"/>
    <cellStyle name="Accent2 5" xfId="513"/>
    <cellStyle name="Accent2 6" xfId="514"/>
    <cellStyle name="Accent3" xfId="21" builtinId="37" customBuiltin="1"/>
    <cellStyle name="Accent3 2" xfId="515"/>
    <cellStyle name="Accent3 2 2" xfId="516"/>
    <cellStyle name="Accent3 3" xfId="517"/>
    <cellStyle name="Accent3 3 2" xfId="518"/>
    <cellStyle name="Accent3 4" xfId="519"/>
    <cellStyle name="Accent3 5" xfId="520"/>
    <cellStyle name="Accent3 6" xfId="521"/>
    <cellStyle name="Accent4" xfId="22" builtinId="41" customBuiltin="1"/>
    <cellStyle name="Accent4 2" xfId="522"/>
    <cellStyle name="Accent4 2 2" xfId="523"/>
    <cellStyle name="Accent4 3" xfId="524"/>
    <cellStyle name="Accent4 3 2" xfId="525"/>
    <cellStyle name="Accent4 4" xfId="526"/>
    <cellStyle name="Accent4 5" xfId="527"/>
    <cellStyle name="Accent4 6" xfId="528"/>
    <cellStyle name="Accent5" xfId="23" builtinId="45" customBuiltin="1"/>
    <cellStyle name="Accent5 2" xfId="529"/>
    <cellStyle name="Accent5 2 2" xfId="530"/>
    <cellStyle name="Accent5 3" xfId="531"/>
    <cellStyle name="Accent5 3 2" xfId="532"/>
    <cellStyle name="Accent5 4" xfId="533"/>
    <cellStyle name="Accent5 5" xfId="534"/>
    <cellStyle name="Accent5 6" xfId="535"/>
    <cellStyle name="Accent6" xfId="24" builtinId="49" customBuiltin="1"/>
    <cellStyle name="Accent6 2" xfId="536"/>
    <cellStyle name="Accent6 2 2" xfId="537"/>
    <cellStyle name="Accent6 3" xfId="538"/>
    <cellStyle name="Accent6 3 2" xfId="539"/>
    <cellStyle name="Accent6 4" xfId="540"/>
    <cellStyle name="Accent6 5" xfId="541"/>
    <cellStyle name="Accent6 6" xfId="542"/>
    <cellStyle name="Bad" xfId="25" builtinId="27" customBuiltin="1"/>
    <cellStyle name="Bad 2" xfId="543"/>
    <cellStyle name="Bad 2 2" xfId="544"/>
    <cellStyle name="Bad 3" xfId="545"/>
    <cellStyle name="Bad 3 2" xfId="546"/>
    <cellStyle name="Bad 4" xfId="547"/>
    <cellStyle name="Bad 5" xfId="548"/>
    <cellStyle name="Bad 6" xfId="549"/>
    <cellStyle name="Calculation" xfId="26" builtinId="22" customBuiltin="1"/>
    <cellStyle name="Calculation 2" xfId="550"/>
    <cellStyle name="Calculation 2 2" xfId="551"/>
    <cellStyle name="Calculation 3" xfId="552"/>
    <cellStyle name="Calculation 3 2" xfId="553"/>
    <cellStyle name="Calculation 4" xfId="554"/>
    <cellStyle name="Calculation 5" xfId="555"/>
    <cellStyle name="Calculation 6" xfId="556"/>
    <cellStyle name="Check Cell" xfId="27" builtinId="23" customBuiltin="1"/>
    <cellStyle name="Check Cell 2" xfId="557"/>
    <cellStyle name="Check Cell 2 2" xfId="558"/>
    <cellStyle name="Check Cell 3" xfId="559"/>
    <cellStyle name="Check Cell 3 2" xfId="560"/>
    <cellStyle name="Check Cell 4" xfId="561"/>
    <cellStyle name="Check Cell 5" xfId="562"/>
    <cellStyle name="Check Cell 6" xfId="563"/>
    <cellStyle name="Comma" xfId="42" builtinId="3"/>
    <cellStyle name="Comma 10" xfId="564"/>
    <cellStyle name="Comma 11" xfId="565"/>
    <cellStyle name="Comma 12" xfId="566"/>
    <cellStyle name="Comma 13" xfId="567"/>
    <cellStyle name="Comma 14" xfId="568"/>
    <cellStyle name="Comma 15" xfId="569"/>
    <cellStyle name="Comma 16" xfId="570"/>
    <cellStyle name="Comma 17" xfId="571"/>
    <cellStyle name="Comma 18" xfId="572"/>
    <cellStyle name="Comma 19" xfId="919"/>
    <cellStyle name="Comma 2" xfId="46"/>
    <cellStyle name="Comma 2 2" xfId="573"/>
    <cellStyle name="Comma 3" xfId="574"/>
    <cellStyle name="Comma 3 2" xfId="575"/>
    <cellStyle name="Comma 4" xfId="576"/>
    <cellStyle name="Comma 4 2" xfId="577"/>
    <cellStyle name="Comma 5" xfId="49"/>
    <cellStyle name="Comma 5 2" xfId="578"/>
    <cellStyle name="Comma 6" xfId="579"/>
    <cellStyle name="Comma 7" xfId="580"/>
    <cellStyle name="Comma 8" xfId="581"/>
    <cellStyle name="Comma 9" xfId="582"/>
    <cellStyle name="comma zerodec" xfId="838"/>
    <cellStyle name="Currency1" xfId="839"/>
    <cellStyle name="Dollar (zero dec)" xfId="840"/>
    <cellStyle name="Explanatory Text" xfId="28" builtinId="53" customBuiltin="1"/>
    <cellStyle name="Explanatory Text 2" xfId="583"/>
    <cellStyle name="Explanatory Text 2 2" xfId="584"/>
    <cellStyle name="Explanatory Text 3" xfId="585"/>
    <cellStyle name="Explanatory Text 3 2" xfId="586"/>
    <cellStyle name="Explanatory Text 4" xfId="587"/>
    <cellStyle name="Explanatory Text 5" xfId="588"/>
    <cellStyle name="Explanatory Text 6" xfId="589"/>
    <cellStyle name="Good" xfId="29" builtinId="26" customBuiltin="1"/>
    <cellStyle name="Good 2" xfId="590"/>
    <cellStyle name="Good 2 2" xfId="591"/>
    <cellStyle name="Good 3" xfId="592"/>
    <cellStyle name="Good 3 2" xfId="593"/>
    <cellStyle name="Good 4" xfId="594"/>
    <cellStyle name="Good 5" xfId="595"/>
    <cellStyle name="Good 6" xfId="596"/>
    <cellStyle name="Grey" xfId="841"/>
    <cellStyle name="Header1" xfId="842"/>
    <cellStyle name="Header2" xfId="843"/>
    <cellStyle name="Heading 1" xfId="30" builtinId="16" customBuiltin="1"/>
    <cellStyle name="Heading 1 2" xfId="597"/>
    <cellStyle name="Heading 1 3" xfId="598"/>
    <cellStyle name="Heading 1 3 2" xfId="599"/>
    <cellStyle name="Heading 1 4" xfId="600"/>
    <cellStyle name="Heading 1 5" xfId="601"/>
    <cellStyle name="Heading 2" xfId="31" builtinId="17" customBuiltin="1"/>
    <cellStyle name="Heading 2 2" xfId="602"/>
    <cellStyle name="Heading 2 3" xfId="603"/>
    <cellStyle name="Heading 2 3 2" xfId="604"/>
    <cellStyle name="Heading 2 4" xfId="605"/>
    <cellStyle name="Heading 2 5" xfId="606"/>
    <cellStyle name="Heading 3" xfId="32" builtinId="18" customBuiltin="1"/>
    <cellStyle name="Heading 3 2" xfId="607"/>
    <cellStyle name="Heading 3 3" xfId="608"/>
    <cellStyle name="Heading 3 3 2" xfId="609"/>
    <cellStyle name="Heading 3 4" xfId="610"/>
    <cellStyle name="Heading 3 5" xfId="611"/>
    <cellStyle name="Heading 4" xfId="33" builtinId="19" customBuiltin="1"/>
    <cellStyle name="Heading 4 2" xfId="612"/>
    <cellStyle name="Heading 4 3" xfId="613"/>
    <cellStyle name="Heading 4 3 2" xfId="614"/>
    <cellStyle name="Heading 4 4" xfId="615"/>
    <cellStyle name="Heading 4 5" xfId="616"/>
    <cellStyle name="Input" xfId="34" builtinId="20" customBuiltin="1"/>
    <cellStyle name="Input [yellow]" xfId="844"/>
    <cellStyle name="Input 2" xfId="617"/>
    <cellStyle name="Input 2 2" xfId="618"/>
    <cellStyle name="Input 3" xfId="619"/>
    <cellStyle name="Input 3 2" xfId="620"/>
    <cellStyle name="Input 4" xfId="621"/>
    <cellStyle name="Input 5" xfId="622"/>
    <cellStyle name="Input 6" xfId="623"/>
    <cellStyle name="Linked Cell" xfId="35" builtinId="24" customBuiltin="1"/>
    <cellStyle name="Linked Cell 2" xfId="624"/>
    <cellStyle name="Linked Cell 2 2" xfId="625"/>
    <cellStyle name="Linked Cell 3" xfId="626"/>
    <cellStyle name="Linked Cell 3 2" xfId="627"/>
    <cellStyle name="Linked Cell 4" xfId="628"/>
    <cellStyle name="Linked Cell 5" xfId="629"/>
    <cellStyle name="Linked Cell 6" xfId="630"/>
    <cellStyle name="Neutral" xfId="36" builtinId="28" customBuiltin="1"/>
    <cellStyle name="Neutral 2" xfId="631"/>
    <cellStyle name="Neutral 2 2" xfId="632"/>
    <cellStyle name="Neutral 3" xfId="633"/>
    <cellStyle name="Neutral 3 2" xfId="634"/>
    <cellStyle name="Neutral 4" xfId="635"/>
    <cellStyle name="Neutral 5" xfId="636"/>
    <cellStyle name="Neutral 6" xfId="637"/>
    <cellStyle name="no dec" xfId="845"/>
    <cellStyle name="Normal" xfId="0" builtinId="0"/>
    <cellStyle name="Normal - Style1" xfId="846"/>
    <cellStyle name="Normal 10" xfId="638"/>
    <cellStyle name="Normal 10 10" xfId="847"/>
    <cellStyle name="Normal 10 11" xfId="848"/>
    <cellStyle name="Normal 10 2" xfId="849"/>
    <cellStyle name="Normal 10 2 2" xfId="850"/>
    <cellStyle name="Normal 10 3" xfId="851"/>
    <cellStyle name="Normal 10 3 2" xfId="852"/>
    <cellStyle name="Normal 10 4" xfId="853"/>
    <cellStyle name="Normal 10 5" xfId="854"/>
    <cellStyle name="Normal 10 6" xfId="855"/>
    <cellStyle name="Normal 10 7" xfId="856"/>
    <cellStyle name="Normal 10 8" xfId="857"/>
    <cellStyle name="Normal 10 9" xfId="858"/>
    <cellStyle name="Normal 11" xfId="639"/>
    <cellStyle name="Normal 11 2" xfId="859"/>
    <cellStyle name="Normal 12" xfId="640"/>
    <cellStyle name="Normal 12 2" xfId="860"/>
    <cellStyle name="Normal 12 2 2" xfId="861"/>
    <cellStyle name="Normal 12 3" xfId="862"/>
    <cellStyle name="Normal 13" xfId="641"/>
    <cellStyle name="Normal 13 2" xfId="863"/>
    <cellStyle name="Normal 14" xfId="642"/>
    <cellStyle name="Normal 14 2" xfId="643"/>
    <cellStyle name="Normal 15" xfId="644"/>
    <cellStyle name="Normal 15 2" xfId="864"/>
    <cellStyle name="Normal 15 2 2" xfId="865"/>
    <cellStyle name="Normal 15 3" xfId="866"/>
    <cellStyle name="Normal 16" xfId="645"/>
    <cellStyle name="Normal 16 2" xfId="867"/>
    <cellStyle name="Normal 16 3" xfId="868"/>
    <cellStyle name="Normal 16 4" xfId="869"/>
    <cellStyle name="Normal 16 5" xfId="870"/>
    <cellStyle name="Normal 16 6" xfId="871"/>
    <cellStyle name="Normal 16 7" xfId="872"/>
    <cellStyle name="Normal 16 8" xfId="873"/>
    <cellStyle name="Normal 17" xfId="646"/>
    <cellStyle name="Normal 17 2" xfId="874"/>
    <cellStyle name="Normal 17 3" xfId="647"/>
    <cellStyle name="Normal 17 4" xfId="648"/>
    <cellStyle name="Normal 17 5" xfId="649"/>
    <cellStyle name="Normal 17 6" xfId="650"/>
    <cellStyle name="Normal 17 7" xfId="651"/>
    <cellStyle name="Normal 17 8" xfId="652"/>
    <cellStyle name="Normal 18" xfId="653"/>
    <cellStyle name="Normal 18 2" xfId="875"/>
    <cellStyle name="Normal 18 3" xfId="876"/>
    <cellStyle name="Normal 19" xfId="654"/>
    <cellStyle name="Normal 19 2" xfId="655"/>
    <cellStyle name="Normal 19 3" xfId="656"/>
    <cellStyle name="Normal 19 4" xfId="657"/>
    <cellStyle name="Normal 19 5" xfId="658"/>
    <cellStyle name="Normal 19 6" xfId="659"/>
    <cellStyle name="Normal 19 7" xfId="660"/>
    <cellStyle name="Normal 2" xfId="45"/>
    <cellStyle name="Normal 2 2" xfId="661"/>
    <cellStyle name="Normal 2 3" xfId="662"/>
    <cellStyle name="Normal 20" xfId="663"/>
    <cellStyle name="Normal 20 2" xfId="877"/>
    <cellStyle name="Normal 21" xfId="664"/>
    <cellStyle name="Normal 22" xfId="665"/>
    <cellStyle name="Normal 22 2" xfId="666"/>
    <cellStyle name="Normal 22 3" xfId="667"/>
    <cellStyle name="Normal 22 4" xfId="668"/>
    <cellStyle name="Normal 22 5" xfId="669"/>
    <cellStyle name="Normal 22 6" xfId="670"/>
    <cellStyle name="Normal 23" xfId="671"/>
    <cellStyle name="Normal 23 2" xfId="878"/>
    <cellStyle name="Normal 24" xfId="672"/>
    <cellStyle name="Normal 25" xfId="673"/>
    <cellStyle name="Normal 26" xfId="674"/>
    <cellStyle name="Normal 27" xfId="675"/>
    <cellStyle name="Normal 28" xfId="676"/>
    <cellStyle name="Normal 29" xfId="917"/>
    <cellStyle name="Normal 3" xfId="50"/>
    <cellStyle name="Normal 3 2" xfId="677"/>
    <cellStyle name="Normal 3 2 2" xfId="879"/>
    <cellStyle name="Normal 3 3" xfId="678"/>
    <cellStyle name="Normal 3 4" xfId="880"/>
    <cellStyle name="Normal 30" xfId="923"/>
    <cellStyle name="Normal 4" xfId="679"/>
    <cellStyle name="Normal 4 2" xfId="680"/>
    <cellStyle name="Normal 4 3" xfId="681"/>
    <cellStyle name="Normal 5" xfId="48"/>
    <cellStyle name="Normal 5 2" xfId="682"/>
    <cellStyle name="Normal 5 3" xfId="683"/>
    <cellStyle name="Normal 6" xfId="684"/>
    <cellStyle name="Normal 6 2" xfId="685"/>
    <cellStyle name="Normal 6 2 2" xfId="881"/>
    <cellStyle name="Normal 6 3" xfId="686"/>
    <cellStyle name="Normal 7" xfId="687"/>
    <cellStyle name="Normal 7 10" xfId="882"/>
    <cellStyle name="Normal 7 11" xfId="883"/>
    <cellStyle name="Normal 7 12" xfId="884"/>
    <cellStyle name="Normal 7 13" xfId="885"/>
    <cellStyle name="Normal 7 2" xfId="688"/>
    <cellStyle name="Normal 7 2 2" xfId="886"/>
    <cellStyle name="Normal 7 3" xfId="689"/>
    <cellStyle name="Normal 7 3 2" xfId="887"/>
    <cellStyle name="Normal 7 4" xfId="888"/>
    <cellStyle name="Normal 7 4 2" xfId="889"/>
    <cellStyle name="Normal 7 5" xfId="890"/>
    <cellStyle name="Normal 7 5 2" xfId="891"/>
    <cellStyle name="Normal 7 6" xfId="892"/>
    <cellStyle name="Normal 7 7" xfId="893"/>
    <cellStyle name="Normal 7 8" xfId="894"/>
    <cellStyle name="Normal 7 9" xfId="895"/>
    <cellStyle name="Normal 8" xfId="690"/>
    <cellStyle name="Normal 8 2" xfId="896"/>
    <cellStyle name="Normal 8 2 2" xfId="897"/>
    <cellStyle name="Normal 8 3" xfId="898"/>
    <cellStyle name="Normal 9" xfId="691"/>
    <cellStyle name="Normal 9 2" xfId="899"/>
    <cellStyle name="Normal 9 2 2" xfId="900"/>
    <cellStyle name="Normal 9 3" xfId="901"/>
    <cellStyle name="Normal_SALEFORCAST(NEW)" xfId="44"/>
    <cellStyle name="Note" xfId="37" builtinId="10" customBuiltin="1"/>
    <cellStyle name="Note 10" xfId="692"/>
    <cellStyle name="Note 10 2" xfId="902"/>
    <cellStyle name="Note 11" xfId="693"/>
    <cellStyle name="Note 11 2" xfId="903"/>
    <cellStyle name="Note 12" xfId="694"/>
    <cellStyle name="Note 12 2" xfId="695"/>
    <cellStyle name="Note 13" xfId="696"/>
    <cellStyle name="Note 13 2" xfId="904"/>
    <cellStyle name="Note 14" xfId="697"/>
    <cellStyle name="Note 14 2" xfId="905"/>
    <cellStyle name="Note 15" xfId="698"/>
    <cellStyle name="Note 15 2" xfId="906"/>
    <cellStyle name="Note 16" xfId="699"/>
    <cellStyle name="Note 17" xfId="700"/>
    <cellStyle name="Note 18" xfId="701"/>
    <cellStyle name="Note 19" xfId="702"/>
    <cellStyle name="Note 2" xfId="703"/>
    <cellStyle name="Note 2 2" xfId="704"/>
    <cellStyle name="Note 2 3" xfId="705"/>
    <cellStyle name="Note 20" xfId="706"/>
    <cellStyle name="Note 21" xfId="707"/>
    <cellStyle name="Note 22" xfId="708"/>
    <cellStyle name="Note 23" xfId="709"/>
    <cellStyle name="Note 24" xfId="710"/>
    <cellStyle name="Note 25" xfId="711"/>
    <cellStyle name="Note 26" xfId="712"/>
    <cellStyle name="Note 3" xfId="713"/>
    <cellStyle name="Note 3 2" xfId="714"/>
    <cellStyle name="Note 3 3" xfId="715"/>
    <cellStyle name="Note 4" xfId="716"/>
    <cellStyle name="Note 4 2" xfId="717"/>
    <cellStyle name="Note 4 3" xfId="718"/>
    <cellStyle name="Note 5" xfId="719"/>
    <cellStyle name="Note 5 2" xfId="720"/>
    <cellStyle name="Note 5 3" xfId="721"/>
    <cellStyle name="Note 6" xfId="722"/>
    <cellStyle name="Note 6 2" xfId="723"/>
    <cellStyle name="Note 7" xfId="724"/>
    <cellStyle name="Note 7 2" xfId="725"/>
    <cellStyle name="Note 8" xfId="726"/>
    <cellStyle name="Note 8 2" xfId="907"/>
    <cellStyle name="Note 9" xfId="727"/>
    <cellStyle name="Note 9 2" xfId="908"/>
    <cellStyle name="Output" xfId="38" builtinId="21" customBuiltin="1"/>
    <cellStyle name="Output 2" xfId="728"/>
    <cellStyle name="Output 2 2" xfId="729"/>
    <cellStyle name="Output 3" xfId="730"/>
    <cellStyle name="Output 3 2" xfId="731"/>
    <cellStyle name="Output 4" xfId="732"/>
    <cellStyle name="Output 5" xfId="733"/>
    <cellStyle name="Output 6" xfId="734"/>
    <cellStyle name="Percent" xfId="43" builtinId="5"/>
    <cellStyle name="Percent [2]" xfId="909"/>
    <cellStyle name="Percent 2" xfId="47"/>
    <cellStyle name="Percent 3" xfId="918"/>
    <cellStyle name="Quantity" xfId="910"/>
    <cellStyle name="Style 1" xfId="735"/>
    <cellStyle name="Title" xfId="39" builtinId="15" customBuiltin="1"/>
    <cellStyle name="Title 2" xfId="736"/>
    <cellStyle name="Title 3" xfId="737"/>
    <cellStyle name="Title 4" xfId="738"/>
    <cellStyle name="Total" xfId="40" builtinId="25" customBuiltin="1"/>
    <cellStyle name="Total 2" xfId="739"/>
    <cellStyle name="Total 2 2" xfId="740"/>
    <cellStyle name="Total 3" xfId="741"/>
    <cellStyle name="Total 3 2" xfId="742"/>
    <cellStyle name="Total 4" xfId="743"/>
    <cellStyle name="Total 5" xfId="744"/>
    <cellStyle name="Total 6" xfId="745"/>
    <cellStyle name="Warning Text" xfId="41" builtinId="11" customBuiltin="1"/>
    <cellStyle name="Warning Text 2" xfId="746"/>
    <cellStyle name="Warning Text 2 2" xfId="747"/>
    <cellStyle name="Warning Text 3" xfId="748"/>
    <cellStyle name="Warning Text 3 2" xfId="749"/>
    <cellStyle name="Warning Text 4" xfId="750"/>
    <cellStyle name="Warning Text 5" xfId="751"/>
    <cellStyle name="Warning Text 6" xfId="752"/>
    <cellStyle name="น้บะภฒ_95" xfId="911"/>
    <cellStyle name="ปกติ_Forecast SP 74th R.0" xfId="920"/>
    <cellStyle name="ฤธถ [0]_95" xfId="912"/>
    <cellStyle name="ฤธถ_95" xfId="913"/>
    <cellStyle name="ล๋ศญ [0]_95" xfId="914"/>
    <cellStyle name="ล๋ศญ_95" xfId="915"/>
    <cellStyle name="วฅมุ_4ฟ๙ฝวภ๛" xfId="916"/>
    <cellStyle name="桁区切り [0.00]_電力実計" xfId="921"/>
    <cellStyle name="標準_FC EXPORT 7-12'06,1-6-07 FOR SALE VER.2" xfId="922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numFmt numFmtId="30" formatCode="@"/>
      <fill>
        <patternFill patternType="solid">
          <fgColor indexed="64"/>
          <bgColor rgb="FF66FFCC"/>
        </patternFill>
      </fill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rgb="FF66FFCC"/>
        </patternFill>
      </fill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scheme val="none"/>
      </font>
      <fill>
        <patternFill patternType="solid">
          <fgColor indexed="64"/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262369</xdr:colOff>
      <xdr:row>91</xdr:row>
      <xdr:rowOff>93518</xdr:rowOff>
    </xdr:from>
    <xdr:to>
      <xdr:col>63</xdr:col>
      <xdr:colOff>271860</xdr:colOff>
      <xdr:row>91</xdr:row>
      <xdr:rowOff>102747</xdr:rowOff>
    </xdr:to>
    <xdr:sp macro="" textlink="">
      <xdr:nvSpPr>
        <xdr:cNvPr id="2" name="Rectangle 75"/>
        <xdr:cNvSpPr>
          <a:spLocks noChangeArrowheads="1"/>
        </xdr:cNvSpPr>
      </xdr:nvSpPr>
      <xdr:spPr bwMode="auto">
        <a:xfrm>
          <a:off x="54993019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64</xdr:col>
      <xdr:colOff>775008</xdr:colOff>
      <xdr:row>91</xdr:row>
      <xdr:rowOff>93518</xdr:rowOff>
    </xdr:from>
    <xdr:to>
      <xdr:col>64</xdr:col>
      <xdr:colOff>784499</xdr:colOff>
      <xdr:row>91</xdr:row>
      <xdr:rowOff>102747</xdr:rowOff>
    </xdr:to>
    <xdr:sp macro="" textlink="">
      <xdr:nvSpPr>
        <xdr:cNvPr id="3" name="Rectangle 76"/>
        <xdr:cNvSpPr>
          <a:spLocks noChangeArrowheads="1"/>
        </xdr:cNvSpPr>
      </xdr:nvSpPr>
      <xdr:spPr bwMode="auto">
        <a:xfrm>
          <a:off x="56324808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66</xdr:col>
      <xdr:colOff>283192</xdr:colOff>
      <xdr:row>91</xdr:row>
      <xdr:rowOff>93518</xdr:rowOff>
    </xdr:from>
    <xdr:to>
      <xdr:col>66</xdr:col>
      <xdr:colOff>302174</xdr:colOff>
      <xdr:row>91</xdr:row>
      <xdr:rowOff>102747</xdr:rowOff>
    </xdr:to>
    <xdr:sp macro="" textlink="">
      <xdr:nvSpPr>
        <xdr:cNvPr id="4" name="Rectangle 77"/>
        <xdr:cNvSpPr>
          <a:spLocks noChangeArrowheads="1"/>
        </xdr:cNvSpPr>
      </xdr:nvSpPr>
      <xdr:spPr bwMode="auto">
        <a:xfrm>
          <a:off x="57623692" y="24287018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68</xdr:col>
      <xdr:colOff>68466</xdr:colOff>
      <xdr:row>91</xdr:row>
      <xdr:rowOff>93518</xdr:rowOff>
    </xdr:from>
    <xdr:to>
      <xdr:col>68</xdr:col>
      <xdr:colOff>87448</xdr:colOff>
      <xdr:row>91</xdr:row>
      <xdr:rowOff>102747</xdr:rowOff>
    </xdr:to>
    <xdr:sp macro="" textlink="">
      <xdr:nvSpPr>
        <xdr:cNvPr id="5" name="Rectangle 78"/>
        <xdr:cNvSpPr>
          <a:spLocks noChangeArrowheads="1"/>
        </xdr:cNvSpPr>
      </xdr:nvSpPr>
      <xdr:spPr bwMode="auto">
        <a:xfrm>
          <a:off x="59171091" y="24287018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69</xdr:col>
      <xdr:colOff>434732</xdr:colOff>
      <xdr:row>91</xdr:row>
      <xdr:rowOff>93518</xdr:rowOff>
    </xdr:from>
    <xdr:to>
      <xdr:col>69</xdr:col>
      <xdr:colOff>444223</xdr:colOff>
      <xdr:row>91</xdr:row>
      <xdr:rowOff>102747</xdr:rowOff>
    </xdr:to>
    <xdr:sp macro="" textlink="">
      <xdr:nvSpPr>
        <xdr:cNvPr id="6" name="Rectangle 79"/>
        <xdr:cNvSpPr>
          <a:spLocks noChangeArrowheads="1"/>
        </xdr:cNvSpPr>
      </xdr:nvSpPr>
      <xdr:spPr bwMode="auto">
        <a:xfrm>
          <a:off x="60356507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202689</xdr:colOff>
      <xdr:row>91</xdr:row>
      <xdr:rowOff>93518</xdr:rowOff>
    </xdr:from>
    <xdr:to>
      <xdr:col>71</xdr:col>
      <xdr:colOff>212180</xdr:colOff>
      <xdr:row>91</xdr:row>
      <xdr:rowOff>102747</xdr:rowOff>
    </xdr:to>
    <xdr:sp macro="" textlink="">
      <xdr:nvSpPr>
        <xdr:cNvPr id="7" name="Rectangle 82"/>
        <xdr:cNvSpPr>
          <a:spLocks noChangeArrowheads="1"/>
        </xdr:cNvSpPr>
      </xdr:nvSpPr>
      <xdr:spPr bwMode="auto">
        <a:xfrm>
          <a:off x="61867539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63</xdr:col>
      <xdr:colOff>262369</xdr:colOff>
      <xdr:row>97</xdr:row>
      <xdr:rowOff>69568</xdr:rowOff>
    </xdr:from>
    <xdr:to>
      <xdr:col>63</xdr:col>
      <xdr:colOff>271860</xdr:colOff>
      <xdr:row>97</xdr:row>
      <xdr:rowOff>78797</xdr:rowOff>
    </xdr:to>
    <xdr:sp macro="" textlink="">
      <xdr:nvSpPr>
        <xdr:cNvPr id="8" name="Line 111"/>
        <xdr:cNvSpPr>
          <a:spLocks noChangeShapeType="1"/>
        </xdr:cNvSpPr>
      </xdr:nvSpPr>
      <xdr:spPr bwMode="auto">
        <a:xfrm>
          <a:off x="54993019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262369</xdr:colOff>
      <xdr:row>97</xdr:row>
      <xdr:rowOff>69568</xdr:rowOff>
    </xdr:from>
    <xdr:to>
      <xdr:col>63</xdr:col>
      <xdr:colOff>271860</xdr:colOff>
      <xdr:row>97</xdr:row>
      <xdr:rowOff>78797</xdr:rowOff>
    </xdr:to>
    <xdr:sp macro="" textlink="">
      <xdr:nvSpPr>
        <xdr:cNvPr id="9" name="Rectangle 112"/>
        <xdr:cNvSpPr>
          <a:spLocks noChangeArrowheads="1"/>
        </xdr:cNvSpPr>
      </xdr:nvSpPr>
      <xdr:spPr bwMode="auto">
        <a:xfrm>
          <a:off x="54993019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64</xdr:col>
      <xdr:colOff>775008</xdr:colOff>
      <xdr:row>97</xdr:row>
      <xdr:rowOff>69568</xdr:rowOff>
    </xdr:from>
    <xdr:to>
      <xdr:col>64</xdr:col>
      <xdr:colOff>784499</xdr:colOff>
      <xdr:row>97</xdr:row>
      <xdr:rowOff>78797</xdr:rowOff>
    </xdr:to>
    <xdr:sp macro="" textlink="">
      <xdr:nvSpPr>
        <xdr:cNvPr id="10" name="Line 113"/>
        <xdr:cNvSpPr>
          <a:spLocks noChangeShapeType="1"/>
        </xdr:cNvSpPr>
      </xdr:nvSpPr>
      <xdr:spPr bwMode="auto">
        <a:xfrm>
          <a:off x="56324808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775008</xdr:colOff>
      <xdr:row>97</xdr:row>
      <xdr:rowOff>69568</xdr:rowOff>
    </xdr:from>
    <xdr:to>
      <xdr:col>64</xdr:col>
      <xdr:colOff>784499</xdr:colOff>
      <xdr:row>97</xdr:row>
      <xdr:rowOff>78797</xdr:rowOff>
    </xdr:to>
    <xdr:sp macro="" textlink="">
      <xdr:nvSpPr>
        <xdr:cNvPr id="11" name="Rectangle 114"/>
        <xdr:cNvSpPr>
          <a:spLocks noChangeArrowheads="1"/>
        </xdr:cNvSpPr>
      </xdr:nvSpPr>
      <xdr:spPr bwMode="auto">
        <a:xfrm>
          <a:off x="56324808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66</xdr:col>
      <xdr:colOff>283192</xdr:colOff>
      <xdr:row>97</xdr:row>
      <xdr:rowOff>69568</xdr:rowOff>
    </xdr:from>
    <xdr:to>
      <xdr:col>66</xdr:col>
      <xdr:colOff>292683</xdr:colOff>
      <xdr:row>97</xdr:row>
      <xdr:rowOff>78797</xdr:rowOff>
    </xdr:to>
    <xdr:sp macro="" textlink="">
      <xdr:nvSpPr>
        <xdr:cNvPr id="12" name="Line 115"/>
        <xdr:cNvSpPr>
          <a:spLocks noChangeShapeType="1"/>
        </xdr:cNvSpPr>
      </xdr:nvSpPr>
      <xdr:spPr bwMode="auto">
        <a:xfrm>
          <a:off x="57623692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283192</xdr:colOff>
      <xdr:row>97</xdr:row>
      <xdr:rowOff>69568</xdr:rowOff>
    </xdr:from>
    <xdr:to>
      <xdr:col>66</xdr:col>
      <xdr:colOff>302174</xdr:colOff>
      <xdr:row>97</xdr:row>
      <xdr:rowOff>78797</xdr:rowOff>
    </xdr:to>
    <xdr:sp macro="" textlink="">
      <xdr:nvSpPr>
        <xdr:cNvPr id="13" name="Rectangle 116"/>
        <xdr:cNvSpPr>
          <a:spLocks noChangeArrowheads="1"/>
        </xdr:cNvSpPr>
      </xdr:nvSpPr>
      <xdr:spPr bwMode="auto">
        <a:xfrm>
          <a:off x="57623692" y="25339393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68</xdr:col>
      <xdr:colOff>68466</xdr:colOff>
      <xdr:row>97</xdr:row>
      <xdr:rowOff>69568</xdr:rowOff>
    </xdr:from>
    <xdr:to>
      <xdr:col>68</xdr:col>
      <xdr:colOff>77957</xdr:colOff>
      <xdr:row>97</xdr:row>
      <xdr:rowOff>78797</xdr:rowOff>
    </xdr:to>
    <xdr:sp macro="" textlink="">
      <xdr:nvSpPr>
        <xdr:cNvPr id="14" name="Line 117"/>
        <xdr:cNvSpPr>
          <a:spLocks noChangeShapeType="1"/>
        </xdr:cNvSpPr>
      </xdr:nvSpPr>
      <xdr:spPr bwMode="auto">
        <a:xfrm>
          <a:off x="59171091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68466</xdr:colOff>
      <xdr:row>97</xdr:row>
      <xdr:rowOff>69568</xdr:rowOff>
    </xdr:from>
    <xdr:to>
      <xdr:col>68</xdr:col>
      <xdr:colOff>87448</xdr:colOff>
      <xdr:row>97</xdr:row>
      <xdr:rowOff>78797</xdr:rowOff>
    </xdr:to>
    <xdr:sp macro="" textlink="">
      <xdr:nvSpPr>
        <xdr:cNvPr id="15" name="Rectangle 118"/>
        <xdr:cNvSpPr>
          <a:spLocks noChangeArrowheads="1"/>
        </xdr:cNvSpPr>
      </xdr:nvSpPr>
      <xdr:spPr bwMode="auto">
        <a:xfrm>
          <a:off x="59171091" y="25339393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69</xdr:col>
      <xdr:colOff>434732</xdr:colOff>
      <xdr:row>97</xdr:row>
      <xdr:rowOff>69568</xdr:rowOff>
    </xdr:from>
    <xdr:to>
      <xdr:col>69</xdr:col>
      <xdr:colOff>444223</xdr:colOff>
      <xdr:row>97</xdr:row>
      <xdr:rowOff>78797</xdr:rowOff>
    </xdr:to>
    <xdr:sp macro="" textlink="">
      <xdr:nvSpPr>
        <xdr:cNvPr id="16" name="Line 119"/>
        <xdr:cNvSpPr>
          <a:spLocks noChangeShapeType="1"/>
        </xdr:cNvSpPr>
      </xdr:nvSpPr>
      <xdr:spPr bwMode="auto">
        <a:xfrm>
          <a:off x="60356507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434732</xdr:colOff>
      <xdr:row>97</xdr:row>
      <xdr:rowOff>69568</xdr:rowOff>
    </xdr:from>
    <xdr:to>
      <xdr:col>69</xdr:col>
      <xdr:colOff>444223</xdr:colOff>
      <xdr:row>97</xdr:row>
      <xdr:rowOff>78797</xdr:rowOff>
    </xdr:to>
    <xdr:sp macro="" textlink="">
      <xdr:nvSpPr>
        <xdr:cNvPr id="17" name="Rectangle 120"/>
        <xdr:cNvSpPr>
          <a:spLocks noChangeArrowheads="1"/>
        </xdr:cNvSpPr>
      </xdr:nvSpPr>
      <xdr:spPr bwMode="auto">
        <a:xfrm>
          <a:off x="60356507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202689</xdr:colOff>
      <xdr:row>97</xdr:row>
      <xdr:rowOff>69568</xdr:rowOff>
    </xdr:from>
    <xdr:to>
      <xdr:col>71</xdr:col>
      <xdr:colOff>212180</xdr:colOff>
      <xdr:row>97</xdr:row>
      <xdr:rowOff>78797</xdr:rowOff>
    </xdr:to>
    <xdr:sp macro="" textlink="">
      <xdr:nvSpPr>
        <xdr:cNvPr id="18" name="Line 121"/>
        <xdr:cNvSpPr>
          <a:spLocks noChangeShapeType="1"/>
        </xdr:cNvSpPr>
      </xdr:nvSpPr>
      <xdr:spPr bwMode="auto">
        <a:xfrm>
          <a:off x="61867539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202689</xdr:colOff>
      <xdr:row>97</xdr:row>
      <xdr:rowOff>69568</xdr:rowOff>
    </xdr:from>
    <xdr:to>
      <xdr:col>71</xdr:col>
      <xdr:colOff>212180</xdr:colOff>
      <xdr:row>97</xdr:row>
      <xdr:rowOff>78797</xdr:rowOff>
    </xdr:to>
    <xdr:sp macro="" textlink="">
      <xdr:nvSpPr>
        <xdr:cNvPr id="19" name="Rectangle 122"/>
        <xdr:cNvSpPr>
          <a:spLocks noChangeArrowheads="1"/>
        </xdr:cNvSpPr>
      </xdr:nvSpPr>
      <xdr:spPr bwMode="auto">
        <a:xfrm>
          <a:off x="61867539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91</xdr:row>
      <xdr:rowOff>93518</xdr:rowOff>
    </xdr:from>
    <xdr:to>
      <xdr:col>71</xdr:col>
      <xdr:colOff>221671</xdr:colOff>
      <xdr:row>91</xdr:row>
      <xdr:rowOff>102747</xdr:rowOff>
    </xdr:to>
    <xdr:sp macro="" textlink="">
      <xdr:nvSpPr>
        <xdr:cNvPr id="20" name="Line 123"/>
        <xdr:cNvSpPr>
          <a:spLocks noChangeShapeType="1"/>
        </xdr:cNvSpPr>
      </xdr:nvSpPr>
      <xdr:spPr bwMode="auto">
        <a:xfrm>
          <a:off x="61877030" y="24287018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91</xdr:row>
      <xdr:rowOff>93518</xdr:rowOff>
    </xdr:from>
    <xdr:to>
      <xdr:col>71</xdr:col>
      <xdr:colOff>221671</xdr:colOff>
      <xdr:row>91</xdr:row>
      <xdr:rowOff>102747</xdr:rowOff>
    </xdr:to>
    <xdr:sp macro="" textlink="">
      <xdr:nvSpPr>
        <xdr:cNvPr id="21" name="Rectangle 124"/>
        <xdr:cNvSpPr>
          <a:spLocks noChangeArrowheads="1"/>
        </xdr:cNvSpPr>
      </xdr:nvSpPr>
      <xdr:spPr bwMode="auto">
        <a:xfrm>
          <a:off x="61877030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92</xdr:row>
      <xdr:rowOff>82917</xdr:rowOff>
    </xdr:from>
    <xdr:to>
      <xdr:col>71</xdr:col>
      <xdr:colOff>221671</xdr:colOff>
      <xdr:row>92</xdr:row>
      <xdr:rowOff>92146</xdr:rowOff>
    </xdr:to>
    <xdr:sp macro="" textlink="">
      <xdr:nvSpPr>
        <xdr:cNvPr id="22" name="Line 125"/>
        <xdr:cNvSpPr>
          <a:spLocks noChangeShapeType="1"/>
        </xdr:cNvSpPr>
      </xdr:nvSpPr>
      <xdr:spPr bwMode="auto">
        <a:xfrm>
          <a:off x="61877030" y="24543117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92</xdr:row>
      <xdr:rowOff>82917</xdr:rowOff>
    </xdr:from>
    <xdr:to>
      <xdr:col>71</xdr:col>
      <xdr:colOff>221671</xdr:colOff>
      <xdr:row>92</xdr:row>
      <xdr:rowOff>92146</xdr:rowOff>
    </xdr:to>
    <xdr:sp macro="" textlink="">
      <xdr:nvSpPr>
        <xdr:cNvPr id="23" name="Rectangle 126"/>
        <xdr:cNvSpPr>
          <a:spLocks noChangeArrowheads="1"/>
        </xdr:cNvSpPr>
      </xdr:nvSpPr>
      <xdr:spPr bwMode="auto">
        <a:xfrm>
          <a:off x="61877030" y="24543117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94</xdr:row>
      <xdr:rowOff>48046</xdr:rowOff>
    </xdr:from>
    <xdr:to>
      <xdr:col>71</xdr:col>
      <xdr:colOff>221671</xdr:colOff>
      <xdr:row>94</xdr:row>
      <xdr:rowOff>57275</xdr:rowOff>
    </xdr:to>
    <xdr:sp macro="" textlink="">
      <xdr:nvSpPr>
        <xdr:cNvPr id="24" name="Line 127"/>
        <xdr:cNvSpPr>
          <a:spLocks noChangeShapeType="1"/>
        </xdr:cNvSpPr>
      </xdr:nvSpPr>
      <xdr:spPr bwMode="auto">
        <a:xfrm>
          <a:off x="61877030" y="24832096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94</xdr:row>
      <xdr:rowOff>48046</xdr:rowOff>
    </xdr:from>
    <xdr:to>
      <xdr:col>71</xdr:col>
      <xdr:colOff>221671</xdr:colOff>
      <xdr:row>94</xdr:row>
      <xdr:rowOff>57275</xdr:rowOff>
    </xdr:to>
    <xdr:sp macro="" textlink="">
      <xdr:nvSpPr>
        <xdr:cNvPr id="25" name="Rectangle 128"/>
        <xdr:cNvSpPr>
          <a:spLocks noChangeArrowheads="1"/>
        </xdr:cNvSpPr>
      </xdr:nvSpPr>
      <xdr:spPr bwMode="auto">
        <a:xfrm>
          <a:off x="61877030" y="24832096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96</xdr:row>
      <xdr:rowOff>13176</xdr:rowOff>
    </xdr:from>
    <xdr:to>
      <xdr:col>71</xdr:col>
      <xdr:colOff>221671</xdr:colOff>
      <xdr:row>96</xdr:row>
      <xdr:rowOff>22405</xdr:rowOff>
    </xdr:to>
    <xdr:sp macro="" textlink="">
      <xdr:nvSpPr>
        <xdr:cNvPr id="26" name="Line 129"/>
        <xdr:cNvSpPr>
          <a:spLocks noChangeShapeType="1"/>
        </xdr:cNvSpPr>
      </xdr:nvSpPr>
      <xdr:spPr bwMode="auto">
        <a:xfrm>
          <a:off x="61877030" y="25121076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96</xdr:row>
      <xdr:rowOff>13176</xdr:rowOff>
    </xdr:from>
    <xdr:to>
      <xdr:col>71</xdr:col>
      <xdr:colOff>221671</xdr:colOff>
      <xdr:row>96</xdr:row>
      <xdr:rowOff>22405</xdr:rowOff>
    </xdr:to>
    <xdr:sp macro="" textlink="">
      <xdr:nvSpPr>
        <xdr:cNvPr id="27" name="Rectangle 130"/>
        <xdr:cNvSpPr>
          <a:spLocks noChangeArrowheads="1"/>
        </xdr:cNvSpPr>
      </xdr:nvSpPr>
      <xdr:spPr bwMode="auto">
        <a:xfrm>
          <a:off x="61877030" y="25121076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97</xdr:row>
      <xdr:rowOff>60340</xdr:rowOff>
    </xdr:from>
    <xdr:to>
      <xdr:col>71</xdr:col>
      <xdr:colOff>221671</xdr:colOff>
      <xdr:row>97</xdr:row>
      <xdr:rowOff>69569</xdr:rowOff>
    </xdr:to>
    <xdr:sp macro="" textlink="">
      <xdr:nvSpPr>
        <xdr:cNvPr id="28" name="Line 131"/>
        <xdr:cNvSpPr>
          <a:spLocks noChangeShapeType="1"/>
        </xdr:cNvSpPr>
      </xdr:nvSpPr>
      <xdr:spPr bwMode="auto">
        <a:xfrm>
          <a:off x="61877030" y="25330165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97</xdr:row>
      <xdr:rowOff>60340</xdr:rowOff>
    </xdr:from>
    <xdr:to>
      <xdr:col>71</xdr:col>
      <xdr:colOff>221671</xdr:colOff>
      <xdr:row>97</xdr:row>
      <xdr:rowOff>69569</xdr:rowOff>
    </xdr:to>
    <xdr:sp macro="" textlink="">
      <xdr:nvSpPr>
        <xdr:cNvPr id="29" name="Rectangle 132"/>
        <xdr:cNvSpPr>
          <a:spLocks noChangeArrowheads="1"/>
        </xdr:cNvSpPr>
      </xdr:nvSpPr>
      <xdr:spPr bwMode="auto">
        <a:xfrm>
          <a:off x="61877030" y="25330165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71</xdr:col>
      <xdr:colOff>123825</xdr:colOff>
      <xdr:row>88</xdr:row>
      <xdr:rowOff>76200</xdr:rowOff>
    </xdr:from>
    <xdr:to>
      <xdr:col>77</xdr:col>
      <xdr:colOff>759278</xdr:colOff>
      <xdr:row>93</xdr:row>
      <xdr:rowOff>0</xdr:rowOff>
    </xdr:to>
    <xdr:sp macro="" textlink="">
      <xdr:nvSpPr>
        <xdr:cNvPr id="30" name="AutoShape 1"/>
        <xdr:cNvSpPr>
          <a:spLocks noChangeAspect="1" noChangeArrowheads="1"/>
        </xdr:cNvSpPr>
      </xdr:nvSpPr>
      <xdr:spPr bwMode="auto">
        <a:xfrm>
          <a:off x="61788675" y="23574375"/>
          <a:ext cx="6026603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222249</xdr:rowOff>
    </xdr:from>
    <xdr:to>
      <xdr:col>3</xdr:col>
      <xdr:colOff>592666</xdr:colOff>
      <xdr:row>2</xdr:row>
      <xdr:rowOff>254000</xdr:rowOff>
    </xdr:to>
    <xdr:sp macro="" textlink="">
      <xdr:nvSpPr>
        <xdr:cNvPr id="36" name="Rectangle 35"/>
        <xdr:cNvSpPr/>
      </xdr:nvSpPr>
      <xdr:spPr>
        <a:xfrm>
          <a:off x="0" y="222249"/>
          <a:ext cx="4519083" cy="56091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 </a:t>
          </a:r>
          <a:r>
            <a:rPr lang="th-TH" sz="2000" baseline="0"/>
            <a:t>แยกตามกลุ่มผลิตภัณฑ์</a:t>
          </a:r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1038225</xdr:colOff>
      <xdr:row>1</xdr:row>
      <xdr:rowOff>19051</xdr:rowOff>
    </xdr:from>
    <xdr:to>
      <xdr:col>10</xdr:col>
      <xdr:colOff>180975</xdr:colOff>
      <xdr:row>2</xdr:row>
      <xdr:rowOff>247651</xdr:rowOff>
    </xdr:to>
    <xdr:sp macro="" textlink="">
      <xdr:nvSpPr>
        <xdr:cNvPr id="3" name="Rectangle 2"/>
        <xdr:cNvSpPr/>
      </xdr:nvSpPr>
      <xdr:spPr>
        <a:xfrm>
          <a:off x="2762250" y="285751"/>
          <a:ext cx="5429250" cy="4953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 </a:t>
          </a:r>
          <a:r>
            <a:rPr lang="th-TH" sz="2000" baseline="0"/>
            <a:t>แยกตามกลุ่มลูกค้าและผลิตภัณฑ์</a:t>
          </a:r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3</a:t>
          </a:r>
          <a:endParaRPr 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613833</xdr:colOff>
      <xdr:row>0</xdr:row>
      <xdr:rowOff>84668</xdr:rowOff>
    </xdr:from>
    <xdr:to>
      <xdr:col>15</xdr:col>
      <xdr:colOff>677331</xdr:colOff>
      <xdr:row>2</xdr:row>
      <xdr:rowOff>1</xdr:rowOff>
    </xdr:to>
    <xdr:sp macro="" textlink="">
      <xdr:nvSpPr>
        <xdr:cNvPr id="2" name="Rectangle 1"/>
        <xdr:cNvSpPr/>
      </xdr:nvSpPr>
      <xdr:spPr>
        <a:xfrm>
          <a:off x="8794750" y="84668"/>
          <a:ext cx="4180414" cy="444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</a:t>
          </a:r>
          <a:r>
            <a:rPr lang="th-TH" sz="2000" baseline="0"/>
            <a:t> สำหรับกลุ่มลูกค้า </a:t>
          </a:r>
          <a:r>
            <a:rPr lang="en-US" sz="2000" baseline="0"/>
            <a:t>Agent</a:t>
          </a:r>
          <a:endParaRPr lang="th-TH" sz="2000" baseline="0"/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</a:t>
          </a:r>
          <a:r>
            <a:rPr lang="th-TH" sz="2000" baseline="0"/>
            <a:t>4</a:t>
          </a:r>
          <a:endParaRPr lang="en-US" sz="2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63498</xdr:colOff>
      <xdr:row>10</xdr:row>
      <xdr:rowOff>0</xdr:rowOff>
    </xdr:from>
    <xdr:to>
      <xdr:col>64</xdr:col>
      <xdr:colOff>84664</xdr:colOff>
      <xdr:row>14</xdr:row>
      <xdr:rowOff>116417</xdr:rowOff>
    </xdr:to>
    <xdr:sp macro="" textlink="">
      <xdr:nvSpPr>
        <xdr:cNvPr id="2" name="Rectangle 1"/>
        <xdr:cNvSpPr/>
      </xdr:nvSpPr>
      <xdr:spPr>
        <a:xfrm>
          <a:off x="40174331" y="2772833"/>
          <a:ext cx="647700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</a:t>
          </a:r>
          <a:r>
            <a:rPr lang="th-TH" sz="2000" baseline="0"/>
            <a:t> สำหรับกลุ่มลูกค้า </a:t>
          </a:r>
          <a:r>
            <a:rPr lang="en-US" sz="2000" baseline="0"/>
            <a:t>Agent</a:t>
          </a:r>
          <a:endParaRPr lang="th-TH" sz="2000" baseline="0"/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</a:t>
          </a:r>
          <a:r>
            <a:rPr lang="th-TH" sz="2000" baseline="0"/>
            <a:t>4</a:t>
          </a:r>
          <a:endParaRPr lang="en-US" sz="20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52915</xdr:colOff>
      <xdr:row>10</xdr:row>
      <xdr:rowOff>0</xdr:rowOff>
    </xdr:from>
    <xdr:to>
      <xdr:col>15</xdr:col>
      <xdr:colOff>243415</xdr:colOff>
      <xdr:row>14</xdr:row>
      <xdr:rowOff>116417</xdr:rowOff>
    </xdr:to>
    <xdr:sp macro="" textlink="">
      <xdr:nvSpPr>
        <xdr:cNvPr id="2" name="Rectangle 1"/>
        <xdr:cNvSpPr/>
      </xdr:nvSpPr>
      <xdr:spPr>
        <a:xfrm>
          <a:off x="5746748" y="2772833"/>
          <a:ext cx="647700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</a:t>
          </a:r>
          <a:r>
            <a:rPr lang="th-TH" sz="2000" baseline="0"/>
            <a:t> สำหรับกลุ่มลูกค้า </a:t>
          </a:r>
          <a:r>
            <a:rPr lang="en-US" sz="2000" baseline="0"/>
            <a:t>Agent</a:t>
          </a:r>
          <a:endParaRPr lang="th-TH" sz="2000" baseline="0"/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</a:t>
          </a:r>
          <a:r>
            <a:rPr lang="th-TH" sz="2000" baseline="0"/>
            <a:t>4</a:t>
          </a:r>
          <a:endParaRPr lang="en-US" sz="20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G746" totalsRowShown="0" headerRowDxfId="10" dataDxfId="8" headerRowBorderDxfId="9" tableBorderDxfId="7" headerRowCellStyle="Normal 5" dataCellStyle="Normal 5">
  <autoFilter ref="A1:G746"/>
  <tableColumns count="7">
    <tableColumn id="1" name="C-Code" dataDxfId="6" dataCellStyle="Normal 5"/>
    <tableColumn id="2" name="AC Code" dataDxfId="5" dataCellStyle="Normal 5"/>
    <tableColumn id="3" name="Customer Name" dataDxfId="4" dataCellStyle="Normal 5"/>
    <tableColumn id="4" name="Tpye" dataDxfId="3" dataCellStyle="Normal 5"/>
    <tableColumn id="5" name="Customer" dataDxfId="2" dataCellStyle="Normal 5"/>
    <tableColumn id="6" name="Group" dataDxfId="1" dataCellStyle="Normal 5"/>
    <tableColumn id="7" name="Section" dataDxfId="0" dataCellStyle="Normal 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4"/>
  <sheetViews>
    <sheetView workbookViewId="0">
      <pane ySplit="3" topLeftCell="A274" activePane="bottomLeft" state="frozen"/>
      <selection pane="bottomLeft" activeCell="E613" sqref="E613"/>
    </sheetView>
  </sheetViews>
  <sheetFormatPr defaultRowHeight="13.5"/>
  <cols>
    <col min="1" max="1" width="12.42578125" style="757" customWidth="1"/>
    <col min="2" max="2" width="15.85546875" style="757" customWidth="1"/>
    <col min="3" max="3" width="69.7109375" style="757" customWidth="1"/>
    <col min="4" max="4" width="9.7109375" style="757" customWidth="1"/>
    <col min="5" max="5" width="15.28515625" style="757" bestFit="1" customWidth="1"/>
    <col min="6" max="6" width="12.7109375" style="757" bestFit="1" customWidth="1"/>
    <col min="7" max="7" width="9.140625" style="757"/>
    <col min="8" max="8" width="10.42578125" style="757" bestFit="1" customWidth="1"/>
    <col min="9" max="9" width="15.85546875" style="757" bestFit="1" customWidth="1"/>
    <col min="10" max="16384" width="9.140625" style="757"/>
  </cols>
  <sheetData>
    <row r="1" spans="1:9" ht="14.25" thickBot="1">
      <c r="A1" s="752"/>
      <c r="B1" s="752"/>
      <c r="C1" s="752"/>
      <c r="D1" s="753"/>
      <c r="E1" s="754"/>
      <c r="F1" s="754"/>
      <c r="G1" s="754"/>
      <c r="H1" s="755" t="s">
        <v>2978</v>
      </c>
      <c r="I1" s="756"/>
    </row>
    <row r="2" spans="1:9">
      <c r="A2" s="752"/>
      <c r="B2" s="752"/>
      <c r="C2" s="752"/>
      <c r="D2" s="752"/>
      <c r="E2" s="752"/>
      <c r="F2" s="752"/>
      <c r="G2" s="752"/>
      <c r="H2" s="758" t="s">
        <v>2979</v>
      </c>
      <c r="I2" s="756"/>
    </row>
    <row r="3" spans="1:9" ht="14.25" thickBot="1">
      <c r="A3" s="759" t="s">
        <v>2980</v>
      </c>
      <c r="B3" s="760" t="s">
        <v>2981</v>
      </c>
      <c r="C3" s="760" t="s">
        <v>2982</v>
      </c>
      <c r="D3" s="761" t="s">
        <v>2983</v>
      </c>
      <c r="E3" s="760" t="s">
        <v>2689</v>
      </c>
      <c r="F3" s="760" t="s">
        <v>2688</v>
      </c>
      <c r="G3" s="760" t="s">
        <v>2984</v>
      </c>
      <c r="H3" s="762" t="s">
        <v>0</v>
      </c>
      <c r="I3" s="762" t="s">
        <v>2</v>
      </c>
    </row>
    <row r="4" spans="1:9">
      <c r="A4" s="763">
        <v>142001</v>
      </c>
      <c r="B4" s="764" t="s">
        <v>2985</v>
      </c>
      <c r="C4" s="765" t="s">
        <v>2986</v>
      </c>
      <c r="D4" s="766">
        <v>142</v>
      </c>
      <c r="E4" s="764" t="s">
        <v>2987</v>
      </c>
      <c r="F4" s="764" t="s">
        <v>2696</v>
      </c>
      <c r="G4" s="764" t="s">
        <v>2988</v>
      </c>
      <c r="H4" s="767" t="s">
        <v>28</v>
      </c>
      <c r="I4" s="767" t="s">
        <v>2693</v>
      </c>
    </row>
    <row r="5" spans="1:9">
      <c r="A5" s="763">
        <v>142002</v>
      </c>
      <c r="B5" s="764" t="s">
        <v>2985</v>
      </c>
      <c r="C5" s="765" t="s">
        <v>2989</v>
      </c>
      <c r="D5" s="766">
        <v>142</v>
      </c>
      <c r="E5" s="764" t="s">
        <v>2987</v>
      </c>
      <c r="F5" s="764" t="s">
        <v>2696</v>
      </c>
      <c r="G5" s="764" t="s">
        <v>2988</v>
      </c>
      <c r="H5" s="767" t="s">
        <v>38</v>
      </c>
      <c r="I5" s="767" t="s">
        <v>2990</v>
      </c>
    </row>
    <row r="6" spans="1:9">
      <c r="A6" s="763">
        <v>142003</v>
      </c>
      <c r="B6" s="764" t="s">
        <v>2985</v>
      </c>
      <c r="C6" s="764" t="s">
        <v>2991</v>
      </c>
      <c r="D6" s="766">
        <v>142</v>
      </c>
      <c r="E6" s="764" t="s">
        <v>2987</v>
      </c>
      <c r="F6" s="764" t="s">
        <v>2696</v>
      </c>
      <c r="G6" s="764" t="s">
        <v>2988</v>
      </c>
      <c r="H6" s="767" t="s">
        <v>62</v>
      </c>
      <c r="I6" s="767" t="s">
        <v>2692</v>
      </c>
    </row>
    <row r="7" spans="1:9">
      <c r="A7" s="763">
        <v>142004</v>
      </c>
      <c r="B7" s="764" t="s">
        <v>2985</v>
      </c>
      <c r="C7" s="764" t="s">
        <v>2992</v>
      </c>
      <c r="D7" s="766">
        <v>142</v>
      </c>
      <c r="E7" s="764" t="s">
        <v>2987</v>
      </c>
      <c r="F7" s="764" t="s">
        <v>2696</v>
      </c>
      <c r="G7" s="764" t="s">
        <v>2988</v>
      </c>
      <c r="H7" s="767" t="s">
        <v>2811</v>
      </c>
      <c r="I7" s="767" t="s">
        <v>2693</v>
      </c>
    </row>
    <row r="8" spans="1:9">
      <c r="A8" s="763">
        <v>142010</v>
      </c>
      <c r="B8" s="764" t="s">
        <v>2985</v>
      </c>
      <c r="C8" s="764" t="s">
        <v>2993</v>
      </c>
      <c r="D8" s="766">
        <v>142</v>
      </c>
      <c r="E8" s="764" t="s">
        <v>2987</v>
      </c>
      <c r="F8" s="764" t="s">
        <v>2696</v>
      </c>
      <c r="G8" s="764" t="s">
        <v>2988</v>
      </c>
      <c r="H8" s="767" t="s">
        <v>91</v>
      </c>
      <c r="I8" s="767" t="s">
        <v>2692</v>
      </c>
    </row>
    <row r="9" spans="1:9">
      <c r="A9" s="763">
        <v>142013</v>
      </c>
      <c r="B9" s="764" t="s">
        <v>2985</v>
      </c>
      <c r="C9" s="764" t="s">
        <v>2994</v>
      </c>
      <c r="D9" s="766">
        <v>142</v>
      </c>
      <c r="E9" s="764" t="s">
        <v>2987</v>
      </c>
      <c r="F9" s="764" t="s">
        <v>2696</v>
      </c>
      <c r="G9" s="764" t="s">
        <v>2988</v>
      </c>
      <c r="H9" s="767" t="s">
        <v>2886</v>
      </c>
      <c r="I9" s="767" t="s">
        <v>2692</v>
      </c>
    </row>
    <row r="10" spans="1:9">
      <c r="A10" s="763">
        <v>142021</v>
      </c>
      <c r="B10" s="764" t="s">
        <v>2995</v>
      </c>
      <c r="C10" s="764" t="s">
        <v>2996</v>
      </c>
      <c r="D10" s="766">
        <v>142</v>
      </c>
      <c r="E10" s="764" t="s">
        <v>2703</v>
      </c>
      <c r="F10" s="764" t="s">
        <v>2696</v>
      </c>
      <c r="G10" s="764" t="s">
        <v>2988</v>
      </c>
      <c r="H10" s="767" t="s">
        <v>2816</v>
      </c>
      <c r="I10" s="767" t="s">
        <v>2693</v>
      </c>
    </row>
    <row r="11" spans="1:9">
      <c r="A11" s="763">
        <v>142022</v>
      </c>
      <c r="B11" s="764" t="s">
        <v>2985</v>
      </c>
      <c r="C11" s="764" t="s">
        <v>2997</v>
      </c>
      <c r="D11" s="766">
        <v>142</v>
      </c>
      <c r="E11" s="764" t="s">
        <v>2987</v>
      </c>
      <c r="F11" s="764" t="s">
        <v>2696</v>
      </c>
      <c r="G11" s="764" t="s">
        <v>2988</v>
      </c>
      <c r="H11" s="767" t="s">
        <v>120</v>
      </c>
      <c r="I11" s="767" t="s">
        <v>2692</v>
      </c>
    </row>
    <row r="12" spans="1:9">
      <c r="A12" s="763">
        <v>142026</v>
      </c>
      <c r="B12" s="764" t="s">
        <v>2998</v>
      </c>
      <c r="C12" s="764" t="s">
        <v>2999</v>
      </c>
      <c r="D12" s="766">
        <v>142</v>
      </c>
      <c r="E12" s="764" t="s">
        <v>2711</v>
      </c>
      <c r="F12" s="764" t="s">
        <v>2696</v>
      </c>
      <c r="G12" s="764" t="s">
        <v>2988</v>
      </c>
      <c r="H12" s="767" t="s">
        <v>2821</v>
      </c>
      <c r="I12" s="767" t="s">
        <v>2692</v>
      </c>
    </row>
    <row r="13" spans="1:9">
      <c r="A13" s="763">
        <v>142028</v>
      </c>
      <c r="B13" s="764" t="s">
        <v>3000</v>
      </c>
      <c r="C13" s="764" t="s">
        <v>3001</v>
      </c>
      <c r="D13" s="766">
        <v>142</v>
      </c>
      <c r="E13" s="764" t="s">
        <v>3002</v>
      </c>
      <c r="F13" s="764" t="s">
        <v>2696</v>
      </c>
      <c r="G13" s="764" t="s">
        <v>2988</v>
      </c>
      <c r="H13" s="767" t="s">
        <v>353</v>
      </c>
      <c r="I13" s="767" t="s">
        <v>2692</v>
      </c>
    </row>
    <row r="14" spans="1:9">
      <c r="A14" s="763">
        <v>142029</v>
      </c>
      <c r="B14" s="764" t="s">
        <v>2985</v>
      </c>
      <c r="C14" s="764" t="s">
        <v>3003</v>
      </c>
      <c r="D14" s="766">
        <v>142</v>
      </c>
      <c r="E14" s="764" t="s">
        <v>2987</v>
      </c>
      <c r="F14" s="764" t="s">
        <v>2696</v>
      </c>
      <c r="G14" s="764" t="s">
        <v>2988</v>
      </c>
      <c r="H14" s="767" t="s">
        <v>618</v>
      </c>
      <c r="I14" s="767" t="s">
        <v>2692</v>
      </c>
    </row>
    <row r="15" spans="1:9">
      <c r="A15" s="763">
        <v>142032</v>
      </c>
      <c r="B15" s="763" t="s">
        <v>3004</v>
      </c>
      <c r="C15" s="764" t="s">
        <v>3005</v>
      </c>
      <c r="D15" s="766">
        <v>142</v>
      </c>
      <c r="E15" s="764" t="s">
        <v>2700</v>
      </c>
      <c r="F15" s="764" t="s">
        <v>2696</v>
      </c>
      <c r="G15" s="764" t="s">
        <v>2988</v>
      </c>
      <c r="H15" s="767" t="s">
        <v>712</v>
      </c>
      <c r="I15" s="767" t="s">
        <v>2692</v>
      </c>
    </row>
    <row r="16" spans="1:9">
      <c r="A16" s="763">
        <v>142033</v>
      </c>
      <c r="B16" s="764" t="s">
        <v>3006</v>
      </c>
      <c r="C16" s="764" t="s">
        <v>3007</v>
      </c>
      <c r="D16" s="766">
        <v>142</v>
      </c>
      <c r="E16" s="764" t="s">
        <v>2699</v>
      </c>
      <c r="F16" s="764" t="s">
        <v>2696</v>
      </c>
      <c r="G16" s="764" t="s">
        <v>2988</v>
      </c>
      <c r="H16" s="767" t="s">
        <v>874</v>
      </c>
      <c r="I16" s="767" t="s">
        <v>2692</v>
      </c>
    </row>
    <row r="17" spans="1:9">
      <c r="A17" s="763">
        <v>142034</v>
      </c>
      <c r="B17" s="764" t="s">
        <v>2985</v>
      </c>
      <c r="C17" s="764" t="s">
        <v>3008</v>
      </c>
      <c r="D17" s="766">
        <v>142</v>
      </c>
      <c r="E17" s="764" t="s">
        <v>2987</v>
      </c>
      <c r="F17" s="764" t="s">
        <v>2696</v>
      </c>
      <c r="G17" s="764" t="s">
        <v>2988</v>
      </c>
      <c r="H17" s="767" t="s">
        <v>2828</v>
      </c>
      <c r="I17" s="767" t="s">
        <v>2692</v>
      </c>
    </row>
    <row r="18" spans="1:9">
      <c r="A18" s="763">
        <v>142035</v>
      </c>
      <c r="B18" s="764" t="s">
        <v>3009</v>
      </c>
      <c r="C18" s="764" t="s">
        <v>3010</v>
      </c>
      <c r="D18" s="766">
        <v>142</v>
      </c>
      <c r="E18" s="764" t="s">
        <v>2711</v>
      </c>
      <c r="F18" s="764" t="s">
        <v>2696</v>
      </c>
      <c r="G18" s="764" t="s">
        <v>2988</v>
      </c>
      <c r="H18" s="767" t="s">
        <v>924</v>
      </c>
      <c r="I18" s="767" t="s">
        <v>2692</v>
      </c>
    </row>
    <row r="19" spans="1:9">
      <c r="A19" s="763">
        <v>142036</v>
      </c>
      <c r="B19" s="764" t="s">
        <v>3011</v>
      </c>
      <c r="C19" s="764" t="s">
        <v>3012</v>
      </c>
      <c r="D19" s="766">
        <v>142</v>
      </c>
      <c r="E19" s="764" t="s">
        <v>2711</v>
      </c>
      <c r="F19" s="764" t="s">
        <v>2696</v>
      </c>
      <c r="G19" s="764" t="s">
        <v>2988</v>
      </c>
      <c r="H19" s="767" t="s">
        <v>1169</v>
      </c>
      <c r="I19" s="767" t="s">
        <v>2692</v>
      </c>
    </row>
    <row r="20" spans="1:9">
      <c r="A20" s="763">
        <v>142041</v>
      </c>
      <c r="B20" s="764" t="s">
        <v>3013</v>
      </c>
      <c r="C20" s="764" t="s">
        <v>3014</v>
      </c>
      <c r="D20" s="766">
        <v>142</v>
      </c>
      <c r="E20" s="764" t="s">
        <v>2704</v>
      </c>
      <c r="F20" s="764" t="s">
        <v>2696</v>
      </c>
      <c r="G20" s="764" t="s">
        <v>2988</v>
      </c>
      <c r="H20" s="767" t="s">
        <v>1359</v>
      </c>
      <c r="I20" s="767" t="s">
        <v>2692</v>
      </c>
    </row>
    <row r="21" spans="1:9">
      <c r="A21" s="763">
        <v>142043</v>
      </c>
      <c r="B21" s="764" t="s">
        <v>3015</v>
      </c>
      <c r="C21" s="764" t="s">
        <v>3016</v>
      </c>
      <c r="D21" s="766">
        <v>142</v>
      </c>
      <c r="E21" s="764" t="s">
        <v>2705</v>
      </c>
      <c r="F21" s="764" t="s">
        <v>2696</v>
      </c>
      <c r="G21" s="764" t="s">
        <v>2988</v>
      </c>
      <c r="H21" s="767" t="s">
        <v>2831</v>
      </c>
      <c r="I21" s="767" t="s">
        <v>2693</v>
      </c>
    </row>
    <row r="22" spans="1:9">
      <c r="A22" s="763">
        <v>142045</v>
      </c>
      <c r="B22" s="764" t="s">
        <v>3017</v>
      </c>
      <c r="C22" s="764" t="s">
        <v>3018</v>
      </c>
      <c r="D22" s="766">
        <v>142</v>
      </c>
      <c r="E22" s="764" t="s">
        <v>2711</v>
      </c>
      <c r="F22" s="764" t="s">
        <v>2696</v>
      </c>
      <c r="G22" s="764" t="s">
        <v>2988</v>
      </c>
      <c r="H22" s="767" t="s">
        <v>1370</v>
      </c>
      <c r="I22" s="767" t="s">
        <v>2692</v>
      </c>
    </row>
    <row r="23" spans="1:9">
      <c r="A23" s="763">
        <v>142046</v>
      </c>
      <c r="B23" s="764" t="s">
        <v>3019</v>
      </c>
      <c r="C23" s="764" t="s">
        <v>3020</v>
      </c>
      <c r="D23" s="766">
        <v>142</v>
      </c>
      <c r="E23" s="764" t="s">
        <v>2987</v>
      </c>
      <c r="F23" s="764" t="s">
        <v>2696</v>
      </c>
      <c r="G23" s="764" t="s">
        <v>2988</v>
      </c>
      <c r="H23" s="767" t="s">
        <v>1399</v>
      </c>
      <c r="I23" s="767" t="s">
        <v>2692</v>
      </c>
    </row>
    <row r="24" spans="1:9">
      <c r="A24" s="768">
        <v>142057</v>
      </c>
      <c r="B24" s="765" t="s">
        <v>3021</v>
      </c>
      <c r="C24" s="765" t="s">
        <v>3022</v>
      </c>
      <c r="D24" s="769">
        <v>142</v>
      </c>
      <c r="E24" s="765" t="s">
        <v>2711</v>
      </c>
      <c r="F24" s="765" t="s">
        <v>2696</v>
      </c>
      <c r="G24" s="765" t="s">
        <v>2988</v>
      </c>
      <c r="H24" s="767" t="s">
        <v>1414</v>
      </c>
      <c r="I24" s="767" t="s">
        <v>2692</v>
      </c>
    </row>
    <row r="25" spans="1:9">
      <c r="A25" s="768">
        <v>142066</v>
      </c>
      <c r="B25" s="764" t="s">
        <v>3019</v>
      </c>
      <c r="C25" s="764" t="s">
        <v>3020</v>
      </c>
      <c r="D25" s="769">
        <v>142</v>
      </c>
      <c r="E25" s="764" t="s">
        <v>2987</v>
      </c>
      <c r="F25" s="764" t="s">
        <v>2696</v>
      </c>
      <c r="G25" s="764" t="s">
        <v>2988</v>
      </c>
      <c r="H25" s="767" t="s">
        <v>1548</v>
      </c>
      <c r="I25" s="767" t="s">
        <v>2692</v>
      </c>
    </row>
    <row r="26" spans="1:9">
      <c r="A26" s="763">
        <v>142037</v>
      </c>
      <c r="B26" s="764" t="s">
        <v>3023</v>
      </c>
      <c r="C26" s="764" t="s">
        <v>3024</v>
      </c>
      <c r="D26" s="766">
        <v>143</v>
      </c>
      <c r="E26" s="764" t="s">
        <v>2710</v>
      </c>
      <c r="F26" s="764" t="s">
        <v>2696</v>
      </c>
      <c r="G26" s="764" t="s">
        <v>2988</v>
      </c>
      <c r="H26" s="767" t="s">
        <v>1664</v>
      </c>
      <c r="I26" s="767" t="s">
        <v>2692</v>
      </c>
    </row>
    <row r="27" spans="1:9">
      <c r="A27" s="763">
        <v>142038</v>
      </c>
      <c r="B27" s="764" t="s">
        <v>3025</v>
      </c>
      <c r="C27" s="764" t="s">
        <v>3026</v>
      </c>
      <c r="D27" s="766">
        <v>143</v>
      </c>
      <c r="E27" s="764" t="s">
        <v>2702</v>
      </c>
      <c r="F27" s="764" t="s">
        <v>2696</v>
      </c>
      <c r="G27" s="764" t="s">
        <v>2988</v>
      </c>
      <c r="H27" s="767" t="s">
        <v>1702</v>
      </c>
      <c r="I27" s="767" t="s">
        <v>2692</v>
      </c>
    </row>
    <row r="28" spans="1:9">
      <c r="A28" s="763">
        <v>142039</v>
      </c>
      <c r="B28" s="764" t="s">
        <v>3027</v>
      </c>
      <c r="C28" s="764" t="s">
        <v>3028</v>
      </c>
      <c r="D28" s="766">
        <v>143</v>
      </c>
      <c r="E28" s="764" t="s">
        <v>2701</v>
      </c>
      <c r="F28" s="764" t="s">
        <v>2696</v>
      </c>
      <c r="G28" s="764" t="s">
        <v>2988</v>
      </c>
      <c r="H28" s="767" t="s">
        <v>1804</v>
      </c>
      <c r="I28" s="767" t="s">
        <v>2692</v>
      </c>
    </row>
    <row r="29" spans="1:9">
      <c r="A29" s="763">
        <v>142044</v>
      </c>
      <c r="B29" s="764" t="s">
        <v>3029</v>
      </c>
      <c r="C29" s="764" t="s">
        <v>3030</v>
      </c>
      <c r="D29" s="766">
        <v>143</v>
      </c>
      <c r="E29" s="764" t="s">
        <v>2706</v>
      </c>
      <c r="F29" s="764" t="s">
        <v>2696</v>
      </c>
      <c r="G29" s="764" t="s">
        <v>2988</v>
      </c>
      <c r="H29" s="767" t="s">
        <v>2846</v>
      </c>
      <c r="I29" s="767" t="s">
        <v>2692</v>
      </c>
    </row>
    <row r="30" spans="1:9">
      <c r="A30" s="763">
        <v>142047</v>
      </c>
      <c r="B30" s="764" t="s">
        <v>3031</v>
      </c>
      <c r="C30" s="764" t="s">
        <v>3032</v>
      </c>
      <c r="D30" s="766">
        <v>143</v>
      </c>
      <c r="E30" s="764" t="s">
        <v>2711</v>
      </c>
      <c r="F30" s="764" t="s">
        <v>2696</v>
      </c>
      <c r="G30" s="764" t="s">
        <v>2988</v>
      </c>
      <c r="H30" s="767" t="s">
        <v>2844</v>
      </c>
      <c r="I30" s="767" t="s">
        <v>2693</v>
      </c>
    </row>
    <row r="31" spans="1:9">
      <c r="A31" s="763">
        <v>142048</v>
      </c>
      <c r="B31" s="764" t="s">
        <v>3033</v>
      </c>
      <c r="C31" s="764" t="s">
        <v>3034</v>
      </c>
      <c r="D31" s="766">
        <v>143</v>
      </c>
      <c r="E31" s="764" t="s">
        <v>2711</v>
      </c>
      <c r="F31" s="764" t="s">
        <v>2696</v>
      </c>
      <c r="G31" s="764" t="s">
        <v>2988</v>
      </c>
      <c r="H31" s="767" t="s">
        <v>1843</v>
      </c>
      <c r="I31" s="767" t="s">
        <v>2692</v>
      </c>
    </row>
    <row r="32" spans="1:9">
      <c r="A32" s="768">
        <v>142050</v>
      </c>
      <c r="B32" s="765" t="s">
        <v>3035</v>
      </c>
      <c r="C32" s="765" t="s">
        <v>3036</v>
      </c>
      <c r="D32" s="769">
        <v>143</v>
      </c>
      <c r="E32" s="765" t="s">
        <v>2711</v>
      </c>
      <c r="F32" s="765" t="s">
        <v>2696</v>
      </c>
      <c r="G32" s="765" t="s">
        <v>2988</v>
      </c>
      <c r="H32" s="767" t="s">
        <v>2098</v>
      </c>
      <c r="I32" s="767" t="s">
        <v>2692</v>
      </c>
    </row>
    <row r="33" spans="1:9">
      <c r="A33" s="768">
        <v>142051</v>
      </c>
      <c r="B33" s="765" t="s">
        <v>3037</v>
      </c>
      <c r="C33" s="765" t="s">
        <v>3038</v>
      </c>
      <c r="D33" s="769">
        <v>143</v>
      </c>
      <c r="E33" s="765" t="s">
        <v>2711</v>
      </c>
      <c r="F33" s="765" t="s">
        <v>2696</v>
      </c>
      <c r="G33" s="765" t="s">
        <v>2988</v>
      </c>
      <c r="H33" s="767" t="s">
        <v>2390</v>
      </c>
      <c r="I33" s="767" t="s">
        <v>2692</v>
      </c>
    </row>
    <row r="34" spans="1:9">
      <c r="A34" s="768">
        <v>142052</v>
      </c>
      <c r="B34" s="765" t="s">
        <v>3039</v>
      </c>
      <c r="C34" s="765" t="s">
        <v>3040</v>
      </c>
      <c r="D34" s="769">
        <v>143</v>
      </c>
      <c r="E34" s="765" t="s">
        <v>2711</v>
      </c>
      <c r="F34" s="765" t="s">
        <v>2696</v>
      </c>
      <c r="G34" s="765" t="s">
        <v>2988</v>
      </c>
      <c r="H34" s="767" t="s">
        <v>2527</v>
      </c>
      <c r="I34" s="767" t="s">
        <v>2692</v>
      </c>
    </row>
    <row r="35" spans="1:9">
      <c r="A35" s="768">
        <v>142056</v>
      </c>
      <c r="B35" s="765" t="s">
        <v>3041</v>
      </c>
      <c r="C35" s="764" t="s">
        <v>3042</v>
      </c>
      <c r="D35" s="769">
        <v>143</v>
      </c>
      <c r="E35" s="765" t="s">
        <v>2711</v>
      </c>
      <c r="F35" s="765" t="s">
        <v>2696</v>
      </c>
      <c r="G35" s="765" t="s">
        <v>2988</v>
      </c>
      <c r="H35" s="767" t="s">
        <v>2861</v>
      </c>
      <c r="I35" s="767" t="s">
        <v>2692</v>
      </c>
    </row>
    <row r="36" spans="1:9">
      <c r="A36" s="768">
        <v>142058</v>
      </c>
      <c r="B36" s="765" t="s">
        <v>3043</v>
      </c>
      <c r="C36" s="764" t="s">
        <v>3044</v>
      </c>
      <c r="D36" s="769">
        <v>143</v>
      </c>
      <c r="E36" s="765" t="s">
        <v>2711</v>
      </c>
      <c r="F36" s="765" t="s">
        <v>2696</v>
      </c>
      <c r="G36" s="765" t="s">
        <v>2988</v>
      </c>
      <c r="H36" s="767" t="s">
        <v>2849</v>
      </c>
      <c r="I36" s="767" t="s">
        <v>2693</v>
      </c>
    </row>
    <row r="37" spans="1:9">
      <c r="A37" s="768">
        <v>142060</v>
      </c>
      <c r="B37" s="765" t="s">
        <v>3045</v>
      </c>
      <c r="C37" s="764" t="s">
        <v>147</v>
      </c>
      <c r="D37" s="769">
        <v>143</v>
      </c>
      <c r="E37" s="765" t="s">
        <v>2711</v>
      </c>
      <c r="F37" s="765" t="s">
        <v>2696</v>
      </c>
      <c r="G37" s="765" t="s">
        <v>2988</v>
      </c>
      <c r="H37" s="767" t="s">
        <v>2532</v>
      </c>
      <c r="I37" s="767" t="s">
        <v>2691</v>
      </c>
    </row>
    <row r="38" spans="1:9">
      <c r="A38" s="768">
        <v>142061</v>
      </c>
      <c r="B38" s="765" t="s">
        <v>3046</v>
      </c>
      <c r="C38" s="764" t="s">
        <v>3047</v>
      </c>
      <c r="D38" s="769">
        <v>143</v>
      </c>
      <c r="E38" s="765" t="s">
        <v>2711</v>
      </c>
      <c r="F38" s="765" t="s">
        <v>2696</v>
      </c>
      <c r="G38" s="765" t="s">
        <v>2988</v>
      </c>
      <c r="H38" s="767" t="s">
        <v>2785</v>
      </c>
      <c r="I38" s="767" t="s">
        <v>2691</v>
      </c>
    </row>
    <row r="39" spans="1:9">
      <c r="A39" s="768">
        <v>142067</v>
      </c>
      <c r="B39" s="764" t="s">
        <v>3048</v>
      </c>
      <c r="C39" s="764" t="s">
        <v>55</v>
      </c>
      <c r="D39" s="769">
        <v>143</v>
      </c>
      <c r="E39" s="765" t="s">
        <v>2711</v>
      </c>
      <c r="F39" s="765" t="s">
        <v>2696</v>
      </c>
      <c r="G39" s="765" t="s">
        <v>2988</v>
      </c>
      <c r="H39" s="767" t="s">
        <v>2787</v>
      </c>
      <c r="I39" s="767" t="s">
        <v>2691</v>
      </c>
    </row>
    <row r="40" spans="1:9">
      <c r="A40" s="768">
        <v>142069</v>
      </c>
      <c r="B40" s="764" t="s">
        <v>3049</v>
      </c>
      <c r="C40" s="764" t="s">
        <v>3050</v>
      </c>
      <c r="D40" s="769">
        <v>143</v>
      </c>
      <c r="E40" s="765" t="s">
        <v>2711</v>
      </c>
      <c r="F40" s="765" t="s">
        <v>2696</v>
      </c>
      <c r="G40" s="765" t="s">
        <v>2988</v>
      </c>
      <c r="H40" s="767" t="s">
        <v>2791</v>
      </c>
      <c r="I40" s="767" t="s">
        <v>2691</v>
      </c>
    </row>
    <row r="41" spans="1:9">
      <c r="A41" s="768">
        <v>142071</v>
      </c>
      <c r="B41" s="764" t="s">
        <v>3051</v>
      </c>
      <c r="C41" s="764" t="s">
        <v>3052</v>
      </c>
      <c r="D41" s="769">
        <v>143</v>
      </c>
      <c r="E41" s="765" t="s">
        <v>2711</v>
      </c>
      <c r="F41" s="765" t="s">
        <v>2696</v>
      </c>
      <c r="G41" s="765" t="s">
        <v>2988</v>
      </c>
      <c r="H41" s="767" t="s">
        <v>2789</v>
      </c>
      <c r="I41" s="767" t="s">
        <v>2691</v>
      </c>
    </row>
    <row r="42" spans="1:9">
      <c r="A42" s="763">
        <v>142072</v>
      </c>
      <c r="B42" s="764" t="s">
        <v>3053</v>
      </c>
      <c r="C42" s="764" t="s">
        <v>3054</v>
      </c>
      <c r="D42" s="769">
        <v>143</v>
      </c>
      <c r="E42" s="765" t="s">
        <v>2711</v>
      </c>
      <c r="F42" s="765" t="s">
        <v>2696</v>
      </c>
      <c r="G42" s="765" t="s">
        <v>2988</v>
      </c>
      <c r="H42" s="767" t="s">
        <v>2536</v>
      </c>
      <c r="I42" s="767" t="s">
        <v>2690</v>
      </c>
    </row>
    <row r="43" spans="1:9">
      <c r="A43" s="763">
        <v>142040</v>
      </c>
      <c r="B43" s="764" t="s">
        <v>3055</v>
      </c>
      <c r="C43" s="764" t="s">
        <v>3056</v>
      </c>
      <c r="D43" s="766">
        <v>144</v>
      </c>
      <c r="E43" s="764" t="s">
        <v>2708</v>
      </c>
      <c r="F43" s="764" t="s">
        <v>2696</v>
      </c>
      <c r="G43" s="764" t="s">
        <v>3057</v>
      </c>
      <c r="H43" s="767" t="s">
        <v>2540</v>
      </c>
      <c r="I43" s="767" t="s">
        <v>2690</v>
      </c>
    </row>
    <row r="44" spans="1:9">
      <c r="A44" s="763">
        <v>142042</v>
      </c>
      <c r="B44" s="764" t="s">
        <v>3058</v>
      </c>
      <c r="C44" s="764" t="s">
        <v>3059</v>
      </c>
      <c r="D44" s="766">
        <v>144</v>
      </c>
      <c r="E44" s="764" t="s">
        <v>2708</v>
      </c>
      <c r="F44" s="764" t="s">
        <v>2696</v>
      </c>
      <c r="G44" s="764" t="s">
        <v>3057</v>
      </c>
      <c r="H44" s="767" t="s">
        <v>2543</v>
      </c>
      <c r="I44" s="767" t="s">
        <v>2690</v>
      </c>
    </row>
    <row r="45" spans="1:9">
      <c r="A45" s="763">
        <v>142049</v>
      </c>
      <c r="B45" s="764" t="s">
        <v>3060</v>
      </c>
      <c r="C45" s="764" t="s">
        <v>3061</v>
      </c>
      <c r="D45" s="766">
        <v>144</v>
      </c>
      <c r="E45" s="764" t="s">
        <v>2708</v>
      </c>
      <c r="F45" s="764" t="s">
        <v>2696</v>
      </c>
      <c r="G45" s="764" t="s">
        <v>3057</v>
      </c>
      <c r="H45" s="767" t="s">
        <v>2548</v>
      </c>
      <c r="I45" s="767" t="s">
        <v>2690</v>
      </c>
    </row>
    <row r="46" spans="1:9">
      <c r="A46" s="768">
        <v>142054</v>
      </c>
      <c r="B46" s="765" t="s">
        <v>3062</v>
      </c>
      <c r="C46" s="765" t="s">
        <v>3063</v>
      </c>
      <c r="D46" s="769">
        <v>144</v>
      </c>
      <c r="E46" s="764" t="s">
        <v>2707</v>
      </c>
      <c r="F46" s="765" t="s">
        <v>2696</v>
      </c>
      <c r="G46" s="764" t="s">
        <v>3057</v>
      </c>
      <c r="H46" s="767" t="s">
        <v>2603</v>
      </c>
      <c r="I46" s="767" t="s">
        <v>2690</v>
      </c>
    </row>
    <row r="47" spans="1:9">
      <c r="A47" s="768">
        <v>142059</v>
      </c>
      <c r="B47" s="765" t="s">
        <v>3064</v>
      </c>
      <c r="C47" s="765" t="s">
        <v>1443</v>
      </c>
      <c r="D47" s="769">
        <v>144</v>
      </c>
      <c r="E47" s="764" t="s">
        <v>2708</v>
      </c>
      <c r="F47" s="765" t="s">
        <v>2696</v>
      </c>
      <c r="G47" s="764" t="s">
        <v>3057</v>
      </c>
      <c r="H47" s="767" t="s">
        <v>2607</v>
      </c>
      <c r="I47" s="767" t="s">
        <v>2690</v>
      </c>
    </row>
    <row r="48" spans="1:9">
      <c r="A48" s="768">
        <v>142062</v>
      </c>
      <c r="B48" s="765" t="s">
        <v>3065</v>
      </c>
      <c r="C48" s="764" t="s">
        <v>3066</v>
      </c>
      <c r="D48" s="769">
        <v>144</v>
      </c>
      <c r="E48" s="764" t="s">
        <v>2708</v>
      </c>
      <c r="F48" s="765" t="s">
        <v>2696</v>
      </c>
      <c r="G48" s="764" t="s">
        <v>3057</v>
      </c>
      <c r="H48" s="767" t="s">
        <v>2634</v>
      </c>
      <c r="I48" s="767" t="s">
        <v>2690</v>
      </c>
    </row>
    <row r="49" spans="1:9">
      <c r="A49" s="768">
        <v>142063</v>
      </c>
      <c r="B49" s="765" t="s">
        <v>3067</v>
      </c>
      <c r="C49" s="764" t="s">
        <v>3068</v>
      </c>
      <c r="D49" s="769">
        <v>144</v>
      </c>
      <c r="E49" s="764" t="s">
        <v>2708</v>
      </c>
      <c r="F49" s="764" t="s">
        <v>2696</v>
      </c>
      <c r="G49" s="764" t="s">
        <v>3057</v>
      </c>
      <c r="H49" s="767" t="s">
        <v>2644</v>
      </c>
      <c r="I49" s="767" t="s">
        <v>2690</v>
      </c>
    </row>
    <row r="50" spans="1:9">
      <c r="A50" s="770">
        <v>142065</v>
      </c>
      <c r="B50" s="771" t="s">
        <v>3069</v>
      </c>
      <c r="C50" s="771" t="s">
        <v>3070</v>
      </c>
      <c r="D50" s="772">
        <v>140</v>
      </c>
      <c r="E50" s="771" t="s">
        <v>2721</v>
      </c>
      <c r="F50" s="771" t="s">
        <v>2720</v>
      </c>
      <c r="G50" s="771" t="s">
        <v>3071</v>
      </c>
      <c r="H50" s="767" t="s">
        <v>2662</v>
      </c>
      <c r="I50" s="767" t="s">
        <v>3072</v>
      </c>
    </row>
    <row r="51" spans="1:9">
      <c r="A51" s="768">
        <v>142070</v>
      </c>
      <c r="B51" s="764" t="s">
        <v>3073</v>
      </c>
      <c r="C51" s="764" t="s">
        <v>3074</v>
      </c>
      <c r="D51" s="769">
        <v>144</v>
      </c>
      <c r="E51" s="764" t="s">
        <v>2708</v>
      </c>
      <c r="F51" s="764" t="s">
        <v>2696</v>
      </c>
      <c r="G51" s="764" t="s">
        <v>3057</v>
      </c>
      <c r="H51" s="767" t="s">
        <v>2868</v>
      </c>
      <c r="I51" s="767" t="s">
        <v>3072</v>
      </c>
    </row>
    <row r="52" spans="1:9">
      <c r="A52" s="768">
        <v>142053</v>
      </c>
      <c r="B52" s="765" t="s">
        <v>3075</v>
      </c>
      <c r="C52" s="765" t="s">
        <v>3076</v>
      </c>
      <c r="D52" s="769">
        <v>145</v>
      </c>
      <c r="E52" s="765" t="s">
        <v>2709</v>
      </c>
      <c r="F52" s="765" t="s">
        <v>2696</v>
      </c>
      <c r="G52" s="765" t="s">
        <v>3077</v>
      </c>
      <c r="H52" s="767" t="s">
        <v>2799</v>
      </c>
      <c r="I52" s="767" t="s">
        <v>2690</v>
      </c>
    </row>
    <row r="53" spans="1:9">
      <c r="A53" s="763">
        <v>142055</v>
      </c>
      <c r="B53" s="764" t="s">
        <v>3078</v>
      </c>
      <c r="C53" s="764" t="s">
        <v>3079</v>
      </c>
      <c r="D53" s="769">
        <v>145</v>
      </c>
      <c r="E53" s="764" t="s">
        <v>2709</v>
      </c>
      <c r="F53" s="764" t="s">
        <v>2696</v>
      </c>
      <c r="G53" s="764" t="s">
        <v>3077</v>
      </c>
      <c r="H53" s="767" t="s">
        <v>2680</v>
      </c>
      <c r="I53" s="767" t="s">
        <v>2728</v>
      </c>
    </row>
    <row r="54" spans="1:9">
      <c r="A54" s="768">
        <v>142073</v>
      </c>
      <c r="B54" s="765" t="s">
        <v>3080</v>
      </c>
      <c r="C54" s="764" t="s">
        <v>3081</v>
      </c>
      <c r="D54" s="769">
        <v>144</v>
      </c>
      <c r="E54" s="764" t="s">
        <v>2708</v>
      </c>
      <c r="F54" s="764" t="s">
        <v>2696</v>
      </c>
      <c r="G54" s="764" t="s">
        <v>3057</v>
      </c>
      <c r="H54" s="767"/>
      <c r="I54" s="767"/>
    </row>
    <row r="55" spans="1:9">
      <c r="A55" s="768">
        <v>142074</v>
      </c>
      <c r="B55" s="765" t="s">
        <v>3082</v>
      </c>
      <c r="C55" s="764" t="s">
        <v>3083</v>
      </c>
      <c r="D55" s="769">
        <v>144</v>
      </c>
      <c r="E55" s="764" t="s">
        <v>2708</v>
      </c>
      <c r="F55" s="764" t="s">
        <v>2696</v>
      </c>
      <c r="G55" s="764" t="s">
        <v>3057</v>
      </c>
      <c r="H55" s="767"/>
      <c r="I55" s="767"/>
    </row>
    <row r="56" spans="1:9">
      <c r="A56" s="768">
        <v>142075</v>
      </c>
      <c r="B56" s="765"/>
      <c r="C56" s="764" t="s">
        <v>3084</v>
      </c>
      <c r="D56" s="769">
        <v>145</v>
      </c>
      <c r="E56" s="765" t="s">
        <v>2709</v>
      </c>
      <c r="F56" s="765" t="s">
        <v>2696</v>
      </c>
      <c r="G56" s="765" t="s">
        <v>3077</v>
      </c>
      <c r="H56" s="767"/>
      <c r="I56" s="767"/>
    </row>
    <row r="57" spans="1:9">
      <c r="A57" s="768">
        <v>142076</v>
      </c>
      <c r="B57" s="765"/>
      <c r="C57" s="764" t="s">
        <v>3085</v>
      </c>
      <c r="D57" s="769">
        <v>143</v>
      </c>
      <c r="E57" s="765" t="s">
        <v>2711</v>
      </c>
      <c r="F57" s="765" t="s">
        <v>2696</v>
      </c>
      <c r="G57" s="765" t="s">
        <v>2988</v>
      </c>
      <c r="H57" s="767"/>
      <c r="I57" s="767"/>
    </row>
    <row r="58" spans="1:9">
      <c r="A58" s="768">
        <v>142078</v>
      </c>
      <c r="B58" s="765"/>
      <c r="C58" s="764" t="s">
        <v>3086</v>
      </c>
      <c r="D58" s="769">
        <v>144</v>
      </c>
      <c r="E58" s="764" t="s">
        <v>2708</v>
      </c>
      <c r="F58" s="764" t="s">
        <v>2696</v>
      </c>
      <c r="G58" s="764" t="s">
        <v>3057</v>
      </c>
      <c r="H58" s="767"/>
      <c r="I58" s="767"/>
    </row>
    <row r="59" spans="1:9">
      <c r="A59" s="768">
        <v>142064</v>
      </c>
      <c r="B59" s="765" t="s">
        <v>3087</v>
      </c>
      <c r="C59" s="764" t="s">
        <v>3088</v>
      </c>
      <c r="D59" s="769">
        <v>145</v>
      </c>
      <c r="E59" s="765" t="s">
        <v>2709</v>
      </c>
      <c r="F59" s="765" t="s">
        <v>2696</v>
      </c>
      <c r="G59" s="765" t="s">
        <v>3077</v>
      </c>
      <c r="H59" s="767"/>
      <c r="I59" s="767"/>
    </row>
    <row r="60" spans="1:9">
      <c r="A60" s="768">
        <v>142068</v>
      </c>
      <c r="B60" s="764" t="s">
        <v>3089</v>
      </c>
      <c r="C60" s="764" t="s">
        <v>3090</v>
      </c>
      <c r="D60" s="769">
        <v>145</v>
      </c>
      <c r="E60" s="765" t="s">
        <v>2709</v>
      </c>
      <c r="F60" s="765" t="s">
        <v>2696</v>
      </c>
      <c r="G60" s="765" t="s">
        <v>3077</v>
      </c>
      <c r="H60" s="767"/>
      <c r="I60" s="767"/>
    </row>
    <row r="61" spans="1:9">
      <c r="A61" s="773">
        <v>100003</v>
      </c>
      <c r="B61" s="774" t="s">
        <v>3091</v>
      </c>
      <c r="C61" s="774" t="s">
        <v>3092</v>
      </c>
      <c r="D61" s="775">
        <v>100</v>
      </c>
      <c r="E61" s="774" t="s">
        <v>2713</v>
      </c>
      <c r="F61" s="774" t="s">
        <v>2712</v>
      </c>
      <c r="G61" s="774" t="s">
        <v>3093</v>
      </c>
      <c r="H61" s="767"/>
      <c r="I61" s="776"/>
    </row>
    <row r="62" spans="1:9">
      <c r="A62" s="773">
        <v>100003</v>
      </c>
      <c r="B62" s="774" t="s">
        <v>3094</v>
      </c>
      <c r="C62" s="774" t="s">
        <v>3095</v>
      </c>
      <c r="D62" s="775">
        <v>100</v>
      </c>
      <c r="E62" s="774" t="s">
        <v>2713</v>
      </c>
      <c r="F62" s="774" t="s">
        <v>2712</v>
      </c>
      <c r="G62" s="774" t="s">
        <v>3093</v>
      </c>
      <c r="I62" s="776"/>
    </row>
    <row r="63" spans="1:9">
      <c r="A63" s="773">
        <v>100014</v>
      </c>
      <c r="B63" s="774" t="s">
        <v>3096</v>
      </c>
      <c r="C63" s="774" t="s">
        <v>3097</v>
      </c>
      <c r="D63" s="775">
        <v>100</v>
      </c>
      <c r="E63" s="774" t="s">
        <v>2713</v>
      </c>
      <c r="F63" s="774" t="s">
        <v>2712</v>
      </c>
      <c r="G63" s="774" t="s">
        <v>3093</v>
      </c>
      <c r="H63" s="767"/>
      <c r="I63" s="776"/>
    </row>
    <row r="64" spans="1:9">
      <c r="A64" s="773">
        <v>100022</v>
      </c>
      <c r="B64" s="774" t="s">
        <v>3098</v>
      </c>
      <c r="C64" s="774" t="s">
        <v>3099</v>
      </c>
      <c r="D64" s="775">
        <v>100</v>
      </c>
      <c r="E64" s="774" t="s">
        <v>2713</v>
      </c>
      <c r="F64" s="774" t="s">
        <v>2712</v>
      </c>
      <c r="G64" s="774" t="s">
        <v>3093</v>
      </c>
      <c r="H64" s="767"/>
      <c r="I64" s="776"/>
    </row>
    <row r="65" spans="1:9">
      <c r="A65" s="773">
        <v>100027</v>
      </c>
      <c r="B65" s="774" t="s">
        <v>3100</v>
      </c>
      <c r="C65" s="774" t="s">
        <v>3101</v>
      </c>
      <c r="D65" s="775">
        <v>100</v>
      </c>
      <c r="E65" s="774" t="s">
        <v>2713</v>
      </c>
      <c r="F65" s="774" t="s">
        <v>2712</v>
      </c>
      <c r="G65" s="774" t="s">
        <v>3093</v>
      </c>
      <c r="H65" s="767"/>
      <c r="I65" s="776"/>
    </row>
    <row r="66" spans="1:9">
      <c r="A66" s="773">
        <v>100028</v>
      </c>
      <c r="B66" s="774" t="s">
        <v>3102</v>
      </c>
      <c r="C66" s="774" t="s">
        <v>3095</v>
      </c>
      <c r="D66" s="775">
        <v>100</v>
      </c>
      <c r="E66" s="774" t="s">
        <v>2713</v>
      </c>
      <c r="F66" s="774" t="s">
        <v>2712</v>
      </c>
      <c r="G66" s="774" t="s">
        <v>3093</v>
      </c>
      <c r="H66" s="767"/>
      <c r="I66" s="776"/>
    </row>
    <row r="67" spans="1:9">
      <c r="A67" s="773">
        <v>100029</v>
      </c>
      <c r="B67" s="774" t="s">
        <v>3103</v>
      </c>
      <c r="C67" s="774" t="s">
        <v>3104</v>
      </c>
      <c r="D67" s="775">
        <v>100</v>
      </c>
      <c r="E67" s="774" t="s">
        <v>2713</v>
      </c>
      <c r="F67" s="774" t="s">
        <v>2712</v>
      </c>
      <c r="G67" s="774" t="s">
        <v>3093</v>
      </c>
      <c r="H67" s="767"/>
      <c r="I67" s="776"/>
    </row>
    <row r="68" spans="1:9">
      <c r="A68" s="773">
        <v>100030</v>
      </c>
      <c r="B68" s="774" t="s">
        <v>3105</v>
      </c>
      <c r="C68" s="774" t="s">
        <v>3106</v>
      </c>
      <c r="D68" s="775">
        <v>100</v>
      </c>
      <c r="E68" s="774" t="s">
        <v>2713</v>
      </c>
      <c r="F68" s="774" t="s">
        <v>2712</v>
      </c>
      <c r="G68" s="774" t="s">
        <v>3093</v>
      </c>
      <c r="H68" s="767"/>
      <c r="I68" s="776"/>
    </row>
    <row r="69" spans="1:9">
      <c r="A69" s="773">
        <v>100031</v>
      </c>
      <c r="B69" s="774" t="s">
        <v>3091</v>
      </c>
      <c r="C69" s="774" t="s">
        <v>3097</v>
      </c>
      <c r="D69" s="775">
        <v>100</v>
      </c>
      <c r="E69" s="774" t="s">
        <v>2713</v>
      </c>
      <c r="F69" s="774" t="s">
        <v>2712</v>
      </c>
      <c r="G69" s="774" t="s">
        <v>3093</v>
      </c>
      <c r="H69" s="767"/>
      <c r="I69" s="776"/>
    </row>
    <row r="70" spans="1:9">
      <c r="A70" s="773">
        <v>100034</v>
      </c>
      <c r="B70" s="774" t="s">
        <v>3107</v>
      </c>
      <c r="C70" s="774" t="s">
        <v>3108</v>
      </c>
      <c r="D70" s="775">
        <v>100</v>
      </c>
      <c r="E70" s="774" t="s">
        <v>2713</v>
      </c>
      <c r="F70" s="774" t="s">
        <v>2712</v>
      </c>
      <c r="G70" s="774" t="s">
        <v>3093</v>
      </c>
      <c r="H70" s="767"/>
      <c r="I70" s="776"/>
    </row>
    <row r="71" spans="1:9">
      <c r="A71" s="773">
        <v>100002</v>
      </c>
      <c r="B71" s="774" t="s">
        <v>3109</v>
      </c>
      <c r="C71" s="774" t="s">
        <v>3110</v>
      </c>
      <c r="D71" s="775">
        <v>100</v>
      </c>
      <c r="E71" s="774" t="s">
        <v>2714</v>
      </c>
      <c r="F71" s="774" t="s">
        <v>2712</v>
      </c>
      <c r="G71" s="774" t="s">
        <v>3093</v>
      </c>
      <c r="H71" s="767"/>
      <c r="I71" s="776"/>
    </row>
    <row r="72" spans="1:9">
      <c r="A72" s="773">
        <v>100001</v>
      </c>
      <c r="B72" s="774" t="s">
        <v>3111</v>
      </c>
      <c r="C72" s="774" t="s">
        <v>3112</v>
      </c>
      <c r="D72" s="775">
        <v>100</v>
      </c>
      <c r="E72" s="774" t="s">
        <v>2715</v>
      </c>
      <c r="F72" s="774" t="s">
        <v>2712</v>
      </c>
      <c r="G72" s="774" t="s">
        <v>3093</v>
      </c>
      <c r="H72" s="767"/>
      <c r="I72" s="776"/>
    </row>
    <row r="73" spans="1:9">
      <c r="A73" s="773">
        <v>100021</v>
      </c>
      <c r="B73" s="774" t="s">
        <v>3113</v>
      </c>
      <c r="C73" s="774" t="s">
        <v>3114</v>
      </c>
      <c r="D73" s="775">
        <v>100</v>
      </c>
      <c r="E73" s="774" t="s">
        <v>2715</v>
      </c>
      <c r="F73" s="774" t="s">
        <v>2712</v>
      </c>
      <c r="G73" s="774" t="s">
        <v>3093</v>
      </c>
      <c r="H73" s="767"/>
      <c r="I73" s="776"/>
    </row>
    <row r="74" spans="1:9">
      <c r="A74" s="777">
        <v>100033</v>
      </c>
      <c r="B74" s="778" t="s">
        <v>3115</v>
      </c>
      <c r="C74" s="778" t="s">
        <v>3116</v>
      </c>
      <c r="D74" s="779">
        <v>100</v>
      </c>
      <c r="E74" s="774" t="s">
        <v>2715</v>
      </c>
      <c r="F74" s="778" t="s">
        <v>2712</v>
      </c>
      <c r="G74" s="778" t="s">
        <v>3093</v>
      </c>
      <c r="H74" s="767"/>
      <c r="I74" s="776"/>
    </row>
    <row r="75" spans="1:9">
      <c r="A75" s="777">
        <v>100035</v>
      </c>
      <c r="B75" s="778" t="s">
        <v>3117</v>
      </c>
      <c r="C75" s="778" t="s">
        <v>3118</v>
      </c>
      <c r="D75" s="779">
        <v>100</v>
      </c>
      <c r="E75" s="774" t="s">
        <v>2715</v>
      </c>
      <c r="F75" s="778" t="s">
        <v>2712</v>
      </c>
      <c r="G75" s="778" t="s">
        <v>3093</v>
      </c>
      <c r="H75" s="767"/>
      <c r="I75" s="776"/>
    </row>
    <row r="76" spans="1:9">
      <c r="A76" s="777">
        <v>100036</v>
      </c>
      <c r="B76" s="778" t="s">
        <v>3119</v>
      </c>
      <c r="C76" s="778" t="s">
        <v>3120</v>
      </c>
      <c r="D76" s="779">
        <v>100</v>
      </c>
      <c r="E76" s="774" t="s">
        <v>2713</v>
      </c>
      <c r="F76" s="778" t="s">
        <v>2712</v>
      </c>
      <c r="G76" s="778" t="s">
        <v>3093</v>
      </c>
      <c r="H76" s="767"/>
      <c r="I76" s="776"/>
    </row>
    <row r="77" spans="1:9">
      <c r="A77" s="780">
        <v>130001</v>
      </c>
      <c r="B77" s="781" t="s">
        <v>3121</v>
      </c>
      <c r="C77" s="781" t="s">
        <v>3122</v>
      </c>
      <c r="D77" s="782">
        <v>130</v>
      </c>
      <c r="E77" s="781" t="s">
        <v>2717</v>
      </c>
      <c r="F77" s="781" t="s">
        <v>2716</v>
      </c>
      <c r="G77" s="781" t="s">
        <v>3123</v>
      </c>
      <c r="H77" s="767"/>
      <c r="I77" s="776"/>
    </row>
    <row r="78" spans="1:9">
      <c r="A78" s="780">
        <v>130002</v>
      </c>
      <c r="B78" s="781" t="s">
        <v>3124</v>
      </c>
      <c r="C78" s="781" t="s">
        <v>3125</v>
      </c>
      <c r="D78" s="782">
        <v>130</v>
      </c>
      <c r="E78" s="781" t="s">
        <v>2717</v>
      </c>
      <c r="F78" s="781" t="s">
        <v>2716</v>
      </c>
      <c r="G78" s="781" t="s">
        <v>3123</v>
      </c>
      <c r="H78" s="767"/>
      <c r="I78" s="776"/>
    </row>
    <row r="79" spans="1:9">
      <c r="A79" s="780">
        <v>130003</v>
      </c>
      <c r="B79" s="781" t="s">
        <v>3126</v>
      </c>
      <c r="C79" s="781" t="s">
        <v>3127</v>
      </c>
      <c r="D79" s="782">
        <v>130</v>
      </c>
      <c r="E79" s="781" t="s">
        <v>2717</v>
      </c>
      <c r="F79" s="781" t="s">
        <v>2716</v>
      </c>
      <c r="G79" s="781" t="s">
        <v>3123</v>
      </c>
      <c r="H79" s="767"/>
      <c r="I79" s="776"/>
    </row>
    <row r="80" spans="1:9">
      <c r="A80" s="780">
        <v>130004</v>
      </c>
      <c r="B80" s="781" t="s">
        <v>3128</v>
      </c>
      <c r="C80" s="781" t="s">
        <v>3129</v>
      </c>
      <c r="D80" s="782">
        <v>130</v>
      </c>
      <c r="E80" s="781" t="s">
        <v>2717</v>
      </c>
      <c r="F80" s="781" t="s">
        <v>2716</v>
      </c>
      <c r="G80" s="781" t="s">
        <v>3123</v>
      </c>
      <c r="H80" s="767"/>
      <c r="I80" s="776"/>
    </row>
    <row r="81" spans="1:9">
      <c r="A81" s="780">
        <v>130005</v>
      </c>
      <c r="B81" s="781" t="s">
        <v>3130</v>
      </c>
      <c r="C81" s="781" t="s">
        <v>3131</v>
      </c>
      <c r="D81" s="782">
        <v>130</v>
      </c>
      <c r="E81" s="781" t="s">
        <v>2717</v>
      </c>
      <c r="F81" s="781" t="s">
        <v>2716</v>
      </c>
      <c r="G81" s="781" t="s">
        <v>3123</v>
      </c>
      <c r="H81" s="767"/>
      <c r="I81" s="776"/>
    </row>
    <row r="82" spans="1:9">
      <c r="A82" s="780">
        <v>130007</v>
      </c>
      <c r="B82" s="781" t="s">
        <v>3132</v>
      </c>
      <c r="C82" s="781" t="s">
        <v>3133</v>
      </c>
      <c r="D82" s="782">
        <v>130</v>
      </c>
      <c r="E82" s="781" t="s">
        <v>2717</v>
      </c>
      <c r="F82" s="781" t="s">
        <v>2716</v>
      </c>
      <c r="G82" s="781" t="s">
        <v>3123</v>
      </c>
      <c r="H82" s="767"/>
      <c r="I82" s="776"/>
    </row>
    <row r="83" spans="1:9">
      <c r="A83" s="780">
        <v>130008</v>
      </c>
      <c r="B83" s="781" t="s">
        <v>3134</v>
      </c>
      <c r="C83" s="781" t="s">
        <v>3135</v>
      </c>
      <c r="D83" s="782">
        <v>130</v>
      </c>
      <c r="E83" s="781" t="s">
        <v>2717</v>
      </c>
      <c r="F83" s="781" t="s">
        <v>2716</v>
      </c>
      <c r="G83" s="781" t="s">
        <v>3123</v>
      </c>
      <c r="H83" s="767"/>
      <c r="I83" s="776"/>
    </row>
    <row r="84" spans="1:9">
      <c r="A84" s="780">
        <v>130009</v>
      </c>
      <c r="B84" s="781" t="s">
        <v>3136</v>
      </c>
      <c r="C84" s="781" t="s">
        <v>3137</v>
      </c>
      <c r="D84" s="782">
        <v>130</v>
      </c>
      <c r="E84" s="781" t="s">
        <v>2717</v>
      </c>
      <c r="F84" s="781" t="s">
        <v>2716</v>
      </c>
      <c r="G84" s="781" t="s">
        <v>3123</v>
      </c>
      <c r="H84" s="767"/>
      <c r="I84" s="776"/>
    </row>
    <row r="85" spans="1:9">
      <c r="A85" s="780">
        <v>130011</v>
      </c>
      <c r="B85" s="781" t="s">
        <v>3138</v>
      </c>
      <c r="C85" s="781" t="s">
        <v>3139</v>
      </c>
      <c r="D85" s="782">
        <v>130</v>
      </c>
      <c r="E85" s="781" t="s">
        <v>2717</v>
      </c>
      <c r="F85" s="781" t="s">
        <v>2716</v>
      </c>
      <c r="G85" s="781" t="s">
        <v>3123</v>
      </c>
      <c r="H85" s="767"/>
      <c r="I85" s="776"/>
    </row>
    <row r="86" spans="1:9">
      <c r="A86" s="780">
        <v>130012</v>
      </c>
      <c r="B86" s="781" t="s">
        <v>3140</v>
      </c>
      <c r="C86" s="781" t="s">
        <v>3141</v>
      </c>
      <c r="D86" s="782">
        <v>130</v>
      </c>
      <c r="E86" s="781" t="s">
        <v>2717</v>
      </c>
      <c r="F86" s="781" t="s">
        <v>2716</v>
      </c>
      <c r="G86" s="781" t="s">
        <v>3123</v>
      </c>
      <c r="H86" s="767"/>
      <c r="I86" s="776"/>
    </row>
    <row r="87" spans="1:9">
      <c r="A87" s="780">
        <v>130013</v>
      </c>
      <c r="B87" s="781" t="s">
        <v>3142</v>
      </c>
      <c r="C87" s="781" t="s">
        <v>3143</v>
      </c>
      <c r="D87" s="782">
        <v>130</v>
      </c>
      <c r="E87" s="781" t="s">
        <v>2717</v>
      </c>
      <c r="F87" s="781" t="s">
        <v>2716</v>
      </c>
      <c r="G87" s="781" t="s">
        <v>3123</v>
      </c>
      <c r="H87" s="767"/>
      <c r="I87" s="776"/>
    </row>
    <row r="88" spans="1:9">
      <c r="A88" s="780">
        <v>130016</v>
      </c>
      <c r="B88" s="781" t="s">
        <v>3144</v>
      </c>
      <c r="C88" s="781" t="s">
        <v>3145</v>
      </c>
      <c r="D88" s="782">
        <v>130</v>
      </c>
      <c r="E88" s="781" t="s">
        <v>2717</v>
      </c>
      <c r="F88" s="781" t="s">
        <v>2716</v>
      </c>
      <c r="G88" s="781" t="s">
        <v>3123</v>
      </c>
      <c r="H88" s="767"/>
      <c r="I88" s="776"/>
    </row>
    <row r="89" spans="1:9">
      <c r="A89" s="780">
        <v>130017</v>
      </c>
      <c r="B89" s="781" t="s">
        <v>3146</v>
      </c>
      <c r="C89" s="781" t="s">
        <v>3147</v>
      </c>
      <c r="D89" s="782">
        <v>130</v>
      </c>
      <c r="E89" s="781" t="s">
        <v>2717</v>
      </c>
      <c r="F89" s="781" t="s">
        <v>2716</v>
      </c>
      <c r="G89" s="781" t="s">
        <v>3123</v>
      </c>
      <c r="H89" s="767"/>
      <c r="I89" s="776"/>
    </row>
    <row r="90" spans="1:9">
      <c r="A90" s="780">
        <v>130018</v>
      </c>
      <c r="B90" s="781" t="s">
        <v>3148</v>
      </c>
      <c r="C90" s="781" t="s">
        <v>3149</v>
      </c>
      <c r="D90" s="782">
        <v>130</v>
      </c>
      <c r="E90" s="781" t="s">
        <v>2717</v>
      </c>
      <c r="F90" s="781" t="s">
        <v>2716</v>
      </c>
      <c r="G90" s="781" t="s">
        <v>3123</v>
      </c>
      <c r="H90" s="767"/>
      <c r="I90" s="776"/>
    </row>
    <row r="91" spans="1:9">
      <c r="A91" s="780">
        <v>130019</v>
      </c>
      <c r="B91" s="781" t="s">
        <v>3150</v>
      </c>
      <c r="C91" s="781" t="s">
        <v>3151</v>
      </c>
      <c r="D91" s="782">
        <v>130</v>
      </c>
      <c r="E91" s="781" t="s">
        <v>2717</v>
      </c>
      <c r="F91" s="781" t="s">
        <v>2716</v>
      </c>
      <c r="G91" s="781" t="s">
        <v>3123</v>
      </c>
      <c r="H91" s="767"/>
      <c r="I91" s="776"/>
    </row>
    <row r="92" spans="1:9">
      <c r="A92" s="780">
        <v>130020</v>
      </c>
      <c r="B92" s="781" t="s">
        <v>3152</v>
      </c>
      <c r="C92" s="781" t="s">
        <v>3153</v>
      </c>
      <c r="D92" s="782">
        <v>130</v>
      </c>
      <c r="E92" s="781" t="s">
        <v>2717</v>
      </c>
      <c r="F92" s="781" t="s">
        <v>2716</v>
      </c>
      <c r="G92" s="781" t="s">
        <v>3123</v>
      </c>
      <c r="H92" s="767"/>
      <c r="I92" s="776"/>
    </row>
    <row r="93" spans="1:9">
      <c r="A93" s="780">
        <v>130021</v>
      </c>
      <c r="B93" s="781" t="s">
        <v>3154</v>
      </c>
      <c r="C93" s="781" t="s">
        <v>3155</v>
      </c>
      <c r="D93" s="782">
        <v>130</v>
      </c>
      <c r="E93" s="781" t="s">
        <v>2717</v>
      </c>
      <c r="F93" s="781" t="s">
        <v>2716</v>
      </c>
      <c r="G93" s="781" t="s">
        <v>3123</v>
      </c>
      <c r="H93" s="767"/>
      <c r="I93" s="776"/>
    </row>
    <row r="94" spans="1:9">
      <c r="A94" s="780">
        <v>130023</v>
      </c>
      <c r="B94" s="781" t="s">
        <v>3156</v>
      </c>
      <c r="C94" s="781" t="s">
        <v>3157</v>
      </c>
      <c r="D94" s="782">
        <v>130</v>
      </c>
      <c r="E94" s="781" t="s">
        <v>2717</v>
      </c>
      <c r="F94" s="781" t="s">
        <v>2716</v>
      </c>
      <c r="G94" s="781" t="s">
        <v>3123</v>
      </c>
      <c r="H94" s="767"/>
      <c r="I94" s="776"/>
    </row>
    <row r="95" spans="1:9">
      <c r="A95" s="780">
        <v>130025</v>
      </c>
      <c r="B95" s="781" t="s">
        <v>3158</v>
      </c>
      <c r="C95" s="781" t="s">
        <v>3159</v>
      </c>
      <c r="D95" s="782">
        <v>130</v>
      </c>
      <c r="E95" s="781" t="s">
        <v>2717</v>
      </c>
      <c r="F95" s="781" t="s">
        <v>2716</v>
      </c>
      <c r="G95" s="781" t="s">
        <v>3123</v>
      </c>
      <c r="H95" s="767"/>
      <c r="I95" s="776"/>
    </row>
    <row r="96" spans="1:9">
      <c r="A96" s="780">
        <v>130026</v>
      </c>
      <c r="B96" s="781" t="s">
        <v>3160</v>
      </c>
      <c r="C96" s="781" t="s">
        <v>3161</v>
      </c>
      <c r="D96" s="782">
        <v>130</v>
      </c>
      <c r="E96" s="781" t="s">
        <v>2717</v>
      </c>
      <c r="F96" s="781" t="s">
        <v>2716</v>
      </c>
      <c r="G96" s="781" t="s">
        <v>3123</v>
      </c>
      <c r="H96" s="767"/>
      <c r="I96" s="776"/>
    </row>
    <row r="97" spans="1:9">
      <c r="A97" s="780">
        <v>130027</v>
      </c>
      <c r="B97" s="781" t="s">
        <v>3162</v>
      </c>
      <c r="C97" s="781" t="s">
        <v>3163</v>
      </c>
      <c r="D97" s="782">
        <v>130</v>
      </c>
      <c r="E97" s="781" t="s">
        <v>2717</v>
      </c>
      <c r="F97" s="781" t="s">
        <v>2716</v>
      </c>
      <c r="G97" s="781" t="s">
        <v>3123</v>
      </c>
      <c r="H97" s="767"/>
      <c r="I97" s="776"/>
    </row>
    <row r="98" spans="1:9">
      <c r="A98" s="780">
        <v>130028</v>
      </c>
      <c r="B98" s="781" t="s">
        <v>3164</v>
      </c>
      <c r="C98" s="781" t="s">
        <v>3165</v>
      </c>
      <c r="D98" s="782">
        <v>130</v>
      </c>
      <c r="E98" s="781" t="s">
        <v>2717</v>
      </c>
      <c r="F98" s="781" t="s">
        <v>2716</v>
      </c>
      <c r="G98" s="781" t="s">
        <v>3123</v>
      </c>
      <c r="H98" s="783"/>
      <c r="I98" s="783"/>
    </row>
    <row r="99" spans="1:9">
      <c r="A99" s="780">
        <v>130047</v>
      </c>
      <c r="B99" s="781" t="s">
        <v>3166</v>
      </c>
      <c r="C99" s="781" t="s">
        <v>3167</v>
      </c>
      <c r="D99" s="782">
        <v>130</v>
      </c>
      <c r="E99" s="781" t="s">
        <v>2717</v>
      </c>
      <c r="F99" s="781" t="s">
        <v>2716</v>
      </c>
      <c r="G99" s="781" t="s">
        <v>3123</v>
      </c>
      <c r="H99" s="783"/>
      <c r="I99" s="783"/>
    </row>
    <row r="100" spans="1:9">
      <c r="A100" s="780">
        <v>130050</v>
      </c>
      <c r="B100" s="781" t="s">
        <v>3168</v>
      </c>
      <c r="C100" s="781" t="s">
        <v>3169</v>
      </c>
      <c r="D100" s="782">
        <v>130</v>
      </c>
      <c r="E100" s="781" t="s">
        <v>2717</v>
      </c>
      <c r="F100" s="781" t="s">
        <v>2716</v>
      </c>
      <c r="G100" s="781" t="s">
        <v>3123</v>
      </c>
      <c r="H100" s="783"/>
      <c r="I100" s="783"/>
    </row>
    <row r="101" spans="1:9">
      <c r="A101" s="780">
        <v>130099</v>
      </c>
      <c r="B101" s="781" t="s">
        <v>3170</v>
      </c>
      <c r="C101" s="781" t="s">
        <v>3171</v>
      </c>
      <c r="D101" s="782">
        <v>130</v>
      </c>
      <c r="E101" s="781" t="s">
        <v>2717</v>
      </c>
      <c r="F101" s="781" t="s">
        <v>2716</v>
      </c>
      <c r="G101" s="781" t="s">
        <v>3123</v>
      </c>
      <c r="H101" s="783"/>
      <c r="I101" s="783"/>
    </row>
    <row r="102" spans="1:9">
      <c r="A102" s="780">
        <v>130108</v>
      </c>
      <c r="B102" s="781" t="s">
        <v>3172</v>
      </c>
      <c r="C102" s="781" t="s">
        <v>3173</v>
      </c>
      <c r="D102" s="782">
        <v>130</v>
      </c>
      <c r="E102" s="781" t="s">
        <v>2717</v>
      </c>
      <c r="F102" s="781" t="s">
        <v>2716</v>
      </c>
      <c r="G102" s="781" t="s">
        <v>3123</v>
      </c>
      <c r="H102" s="783"/>
      <c r="I102" s="783"/>
    </row>
    <row r="103" spans="1:9">
      <c r="A103" s="780">
        <v>130110</v>
      </c>
      <c r="B103" s="781" t="s">
        <v>3174</v>
      </c>
      <c r="C103" s="781" t="s">
        <v>3175</v>
      </c>
      <c r="D103" s="782">
        <v>130</v>
      </c>
      <c r="E103" s="781" t="s">
        <v>2717</v>
      </c>
      <c r="F103" s="781" t="s">
        <v>2716</v>
      </c>
      <c r="G103" s="781" t="s">
        <v>3123</v>
      </c>
      <c r="H103" s="783"/>
      <c r="I103" s="783"/>
    </row>
    <row r="104" spans="1:9">
      <c r="A104" s="780">
        <v>130140</v>
      </c>
      <c r="B104" s="781" t="s">
        <v>3176</v>
      </c>
      <c r="C104" s="781" t="s">
        <v>3177</v>
      </c>
      <c r="D104" s="782">
        <v>130</v>
      </c>
      <c r="E104" s="781" t="s">
        <v>2717</v>
      </c>
      <c r="F104" s="781" t="s">
        <v>2716</v>
      </c>
      <c r="G104" s="781" t="s">
        <v>3123</v>
      </c>
      <c r="H104" s="783"/>
      <c r="I104" s="783"/>
    </row>
    <row r="105" spans="1:9">
      <c r="A105" s="780">
        <v>130157</v>
      </c>
      <c r="B105" s="781" t="s">
        <v>3178</v>
      </c>
      <c r="C105" s="781" t="s">
        <v>3179</v>
      </c>
      <c r="D105" s="782">
        <v>130</v>
      </c>
      <c r="E105" s="781" t="s">
        <v>2717</v>
      </c>
      <c r="F105" s="781" t="s">
        <v>2716</v>
      </c>
      <c r="G105" s="781" t="s">
        <v>3123</v>
      </c>
      <c r="H105" s="783"/>
      <c r="I105" s="783"/>
    </row>
    <row r="106" spans="1:9">
      <c r="A106" s="780">
        <v>130237</v>
      </c>
      <c r="B106" s="781" t="s">
        <v>3180</v>
      </c>
      <c r="C106" s="781" t="s">
        <v>3181</v>
      </c>
      <c r="D106" s="782">
        <v>130</v>
      </c>
      <c r="E106" s="781" t="s">
        <v>2717</v>
      </c>
      <c r="F106" s="781" t="s">
        <v>2716</v>
      </c>
      <c r="G106" s="781" t="s">
        <v>3123</v>
      </c>
      <c r="H106" s="783"/>
      <c r="I106" s="783"/>
    </row>
    <row r="107" spans="1:9">
      <c r="A107" s="780">
        <v>130242</v>
      </c>
      <c r="B107" s="781" t="s">
        <v>3182</v>
      </c>
      <c r="C107" s="781" t="s">
        <v>3183</v>
      </c>
      <c r="D107" s="782">
        <v>130</v>
      </c>
      <c r="E107" s="781" t="s">
        <v>2717</v>
      </c>
      <c r="F107" s="781" t="s">
        <v>2716</v>
      </c>
      <c r="G107" s="781" t="s">
        <v>3123</v>
      </c>
      <c r="H107" s="783"/>
      <c r="I107" s="783"/>
    </row>
    <row r="108" spans="1:9">
      <c r="A108" s="780">
        <v>130244</v>
      </c>
      <c r="B108" s="781" t="s">
        <v>3184</v>
      </c>
      <c r="C108" s="781" t="s">
        <v>3185</v>
      </c>
      <c r="D108" s="782">
        <v>130</v>
      </c>
      <c r="E108" s="781" t="s">
        <v>2717</v>
      </c>
      <c r="F108" s="781" t="s">
        <v>2716</v>
      </c>
      <c r="G108" s="781" t="s">
        <v>3123</v>
      </c>
      <c r="H108" s="783"/>
      <c r="I108" s="783"/>
    </row>
    <row r="109" spans="1:9">
      <c r="A109" s="780">
        <v>130245</v>
      </c>
      <c r="B109" s="781" t="s">
        <v>3186</v>
      </c>
      <c r="C109" s="781" t="s">
        <v>3187</v>
      </c>
      <c r="D109" s="782">
        <v>130</v>
      </c>
      <c r="E109" s="781" t="s">
        <v>2717</v>
      </c>
      <c r="F109" s="781" t="s">
        <v>2716</v>
      </c>
      <c r="G109" s="781" t="s">
        <v>3123</v>
      </c>
      <c r="H109" s="783"/>
      <c r="I109" s="783"/>
    </row>
    <row r="110" spans="1:9">
      <c r="A110" s="780">
        <v>130246</v>
      </c>
      <c r="B110" s="781" t="s">
        <v>3188</v>
      </c>
      <c r="C110" s="781" t="s">
        <v>3189</v>
      </c>
      <c r="D110" s="782">
        <v>130</v>
      </c>
      <c r="E110" s="781" t="s">
        <v>2717</v>
      </c>
      <c r="F110" s="781" t="s">
        <v>2716</v>
      </c>
      <c r="G110" s="781" t="s">
        <v>3123</v>
      </c>
      <c r="H110" s="783"/>
      <c r="I110" s="783"/>
    </row>
    <row r="111" spans="1:9">
      <c r="A111" s="780">
        <v>130248</v>
      </c>
      <c r="B111" s="781" t="s">
        <v>3190</v>
      </c>
      <c r="C111" s="781" t="s">
        <v>3191</v>
      </c>
      <c r="D111" s="782">
        <v>130</v>
      </c>
      <c r="E111" s="781" t="s">
        <v>2717</v>
      </c>
      <c r="F111" s="781" t="s">
        <v>2716</v>
      </c>
      <c r="G111" s="781" t="s">
        <v>3123</v>
      </c>
      <c r="H111" s="783"/>
      <c r="I111" s="783"/>
    </row>
    <row r="112" spans="1:9">
      <c r="A112" s="780">
        <v>130249</v>
      </c>
      <c r="B112" s="781" t="s">
        <v>3192</v>
      </c>
      <c r="C112" s="781" t="s">
        <v>3193</v>
      </c>
      <c r="D112" s="782">
        <v>130</v>
      </c>
      <c r="E112" s="781" t="s">
        <v>2717</v>
      </c>
      <c r="F112" s="781" t="s">
        <v>2716</v>
      </c>
      <c r="G112" s="781" t="s">
        <v>3123</v>
      </c>
      <c r="H112" s="783"/>
      <c r="I112" s="783"/>
    </row>
    <row r="113" spans="1:9">
      <c r="A113" s="780">
        <v>130250</v>
      </c>
      <c r="B113" s="781" t="s">
        <v>3194</v>
      </c>
      <c r="C113" s="781" t="s">
        <v>3195</v>
      </c>
      <c r="D113" s="782">
        <v>130</v>
      </c>
      <c r="E113" s="781" t="s">
        <v>2717</v>
      </c>
      <c r="F113" s="781" t="s">
        <v>2716</v>
      </c>
      <c r="G113" s="781" t="s">
        <v>3123</v>
      </c>
      <c r="H113" s="783"/>
      <c r="I113" s="783"/>
    </row>
    <row r="114" spans="1:9">
      <c r="A114" s="780">
        <v>130251</v>
      </c>
      <c r="B114" s="781" t="s">
        <v>3196</v>
      </c>
      <c r="C114" s="781" t="s">
        <v>3197</v>
      </c>
      <c r="D114" s="782">
        <v>130</v>
      </c>
      <c r="E114" s="781" t="s">
        <v>2717</v>
      </c>
      <c r="F114" s="781" t="s">
        <v>2716</v>
      </c>
      <c r="G114" s="781" t="s">
        <v>3123</v>
      </c>
      <c r="H114" s="783"/>
      <c r="I114" s="783"/>
    </row>
    <row r="115" spans="1:9">
      <c r="A115" s="780">
        <v>130252</v>
      </c>
      <c r="B115" s="781" t="s">
        <v>3198</v>
      </c>
      <c r="C115" s="781" t="s">
        <v>3199</v>
      </c>
      <c r="D115" s="782">
        <v>130</v>
      </c>
      <c r="E115" s="781" t="s">
        <v>2717</v>
      </c>
      <c r="F115" s="781" t="s">
        <v>2716</v>
      </c>
      <c r="G115" s="781" t="s">
        <v>3123</v>
      </c>
      <c r="H115" s="783"/>
      <c r="I115" s="783"/>
    </row>
    <row r="116" spans="1:9">
      <c r="A116" s="780">
        <v>130253</v>
      </c>
      <c r="B116" s="781" t="s">
        <v>3200</v>
      </c>
      <c r="C116" s="781" t="s">
        <v>3201</v>
      </c>
      <c r="D116" s="782">
        <v>130</v>
      </c>
      <c r="E116" s="781" t="s">
        <v>2717</v>
      </c>
      <c r="F116" s="781" t="s">
        <v>2716</v>
      </c>
      <c r="G116" s="781" t="s">
        <v>3123</v>
      </c>
      <c r="H116" s="783"/>
      <c r="I116" s="783"/>
    </row>
    <row r="117" spans="1:9">
      <c r="A117" s="780">
        <v>130258</v>
      </c>
      <c r="B117" s="781" t="s">
        <v>3202</v>
      </c>
      <c r="C117" s="781" t="s">
        <v>3203</v>
      </c>
      <c r="D117" s="782">
        <v>130</v>
      </c>
      <c r="E117" s="781" t="s">
        <v>2717</v>
      </c>
      <c r="F117" s="781" t="s">
        <v>2716</v>
      </c>
      <c r="G117" s="781" t="s">
        <v>3123</v>
      </c>
      <c r="H117" s="783"/>
      <c r="I117" s="783"/>
    </row>
    <row r="118" spans="1:9">
      <c r="A118" s="780">
        <v>130261</v>
      </c>
      <c r="B118" s="781" t="s">
        <v>3204</v>
      </c>
      <c r="C118" s="781" t="s">
        <v>3205</v>
      </c>
      <c r="D118" s="782">
        <v>130</v>
      </c>
      <c r="E118" s="781" t="s">
        <v>2717</v>
      </c>
      <c r="F118" s="781" t="s">
        <v>2716</v>
      </c>
      <c r="G118" s="781" t="s">
        <v>3123</v>
      </c>
      <c r="H118" s="783"/>
      <c r="I118" s="783"/>
    </row>
    <row r="119" spans="1:9">
      <c r="A119" s="780">
        <v>130262</v>
      </c>
      <c r="B119" s="781" t="s">
        <v>3206</v>
      </c>
      <c r="C119" s="781" t="s">
        <v>3207</v>
      </c>
      <c r="D119" s="782">
        <v>130</v>
      </c>
      <c r="E119" s="781" t="s">
        <v>2717</v>
      </c>
      <c r="F119" s="781" t="s">
        <v>2716</v>
      </c>
      <c r="G119" s="781" t="s">
        <v>3123</v>
      </c>
      <c r="H119" s="783"/>
      <c r="I119" s="783"/>
    </row>
    <row r="120" spans="1:9">
      <c r="A120" s="780">
        <v>130270</v>
      </c>
      <c r="B120" s="781" t="s">
        <v>3208</v>
      </c>
      <c r="C120" s="781" t="s">
        <v>3209</v>
      </c>
      <c r="D120" s="782">
        <v>130</v>
      </c>
      <c r="E120" s="781" t="s">
        <v>2717</v>
      </c>
      <c r="F120" s="781" t="s">
        <v>2716</v>
      </c>
      <c r="G120" s="781" t="s">
        <v>3123</v>
      </c>
      <c r="H120" s="783"/>
      <c r="I120" s="783"/>
    </row>
    <row r="121" spans="1:9">
      <c r="A121" s="780">
        <v>130272</v>
      </c>
      <c r="B121" s="781" t="s">
        <v>3210</v>
      </c>
      <c r="C121" s="781" t="s">
        <v>3211</v>
      </c>
      <c r="D121" s="782">
        <v>130</v>
      </c>
      <c r="E121" s="781" t="s">
        <v>2717</v>
      </c>
      <c r="F121" s="781" t="s">
        <v>2716</v>
      </c>
      <c r="G121" s="781" t="s">
        <v>3123</v>
      </c>
      <c r="H121" s="783"/>
      <c r="I121" s="783"/>
    </row>
    <row r="122" spans="1:9">
      <c r="A122" s="780">
        <v>130277</v>
      </c>
      <c r="B122" s="781" t="s">
        <v>3212</v>
      </c>
      <c r="C122" s="781" t="s">
        <v>3213</v>
      </c>
      <c r="D122" s="782">
        <v>130</v>
      </c>
      <c r="E122" s="781" t="s">
        <v>2717</v>
      </c>
      <c r="F122" s="781" t="s">
        <v>2716</v>
      </c>
      <c r="G122" s="781" t="s">
        <v>3123</v>
      </c>
      <c r="H122" s="783"/>
      <c r="I122" s="783"/>
    </row>
    <row r="123" spans="1:9">
      <c r="A123" s="780">
        <v>130278</v>
      </c>
      <c r="B123" s="781" t="s">
        <v>3214</v>
      </c>
      <c r="C123" s="781" t="s">
        <v>3215</v>
      </c>
      <c r="D123" s="782">
        <v>130</v>
      </c>
      <c r="E123" s="781" t="s">
        <v>2717</v>
      </c>
      <c r="F123" s="781" t="s">
        <v>2716</v>
      </c>
      <c r="G123" s="781" t="s">
        <v>3123</v>
      </c>
      <c r="H123" s="783"/>
      <c r="I123" s="783"/>
    </row>
    <row r="124" spans="1:9">
      <c r="A124" s="780">
        <v>130279</v>
      </c>
      <c r="B124" s="781" t="s">
        <v>3216</v>
      </c>
      <c r="C124" s="781" t="s">
        <v>3217</v>
      </c>
      <c r="D124" s="782">
        <v>130</v>
      </c>
      <c r="E124" s="781" t="s">
        <v>2717</v>
      </c>
      <c r="F124" s="781" t="s">
        <v>2716</v>
      </c>
      <c r="G124" s="781" t="s">
        <v>3123</v>
      </c>
      <c r="H124" s="783"/>
      <c r="I124" s="783"/>
    </row>
    <row r="125" spans="1:9">
      <c r="A125" s="780">
        <v>130288</v>
      </c>
      <c r="B125" s="781" t="s">
        <v>3218</v>
      </c>
      <c r="C125" s="781" t="s">
        <v>3219</v>
      </c>
      <c r="D125" s="782">
        <v>130</v>
      </c>
      <c r="E125" s="781" t="s">
        <v>2717</v>
      </c>
      <c r="F125" s="781" t="s">
        <v>2716</v>
      </c>
      <c r="G125" s="781" t="s">
        <v>3123</v>
      </c>
      <c r="H125" s="783"/>
      <c r="I125" s="783"/>
    </row>
    <row r="126" spans="1:9">
      <c r="A126" s="780">
        <v>130289</v>
      </c>
      <c r="B126" s="781" t="s">
        <v>3220</v>
      </c>
      <c r="C126" s="781" t="s">
        <v>3221</v>
      </c>
      <c r="D126" s="782">
        <v>130</v>
      </c>
      <c r="E126" s="781" t="s">
        <v>2717</v>
      </c>
      <c r="F126" s="781" t="s">
        <v>2716</v>
      </c>
      <c r="G126" s="781" t="s">
        <v>3123</v>
      </c>
      <c r="H126" s="783"/>
      <c r="I126" s="783"/>
    </row>
    <row r="127" spans="1:9">
      <c r="A127" s="780">
        <v>130293</v>
      </c>
      <c r="B127" s="781" t="s">
        <v>3222</v>
      </c>
      <c r="C127" s="781" t="s">
        <v>3223</v>
      </c>
      <c r="D127" s="782">
        <v>130</v>
      </c>
      <c r="E127" s="781" t="s">
        <v>2717</v>
      </c>
      <c r="F127" s="781" t="s">
        <v>2716</v>
      </c>
      <c r="G127" s="781" t="s">
        <v>3123</v>
      </c>
      <c r="H127" s="783"/>
      <c r="I127" s="783"/>
    </row>
    <row r="128" spans="1:9">
      <c r="A128" s="780">
        <v>130295</v>
      </c>
      <c r="B128" s="781" t="s">
        <v>3224</v>
      </c>
      <c r="C128" s="781" t="s">
        <v>3225</v>
      </c>
      <c r="D128" s="782">
        <v>130</v>
      </c>
      <c r="E128" s="781" t="s">
        <v>2717</v>
      </c>
      <c r="F128" s="781" t="s">
        <v>2716</v>
      </c>
      <c r="G128" s="781" t="s">
        <v>3123</v>
      </c>
      <c r="H128" s="783"/>
      <c r="I128" s="783"/>
    </row>
    <row r="129" spans="1:9">
      <c r="A129" s="780">
        <v>130301</v>
      </c>
      <c r="B129" s="781" t="s">
        <v>3226</v>
      </c>
      <c r="C129" s="781" t="s">
        <v>3227</v>
      </c>
      <c r="D129" s="782">
        <v>130</v>
      </c>
      <c r="E129" s="781" t="s">
        <v>2717</v>
      </c>
      <c r="F129" s="781" t="s">
        <v>2716</v>
      </c>
      <c r="G129" s="781" t="s">
        <v>3123</v>
      </c>
      <c r="H129" s="783"/>
      <c r="I129" s="783"/>
    </row>
    <row r="130" spans="1:9">
      <c r="A130" s="780">
        <v>130304</v>
      </c>
      <c r="B130" s="781" t="s">
        <v>3228</v>
      </c>
      <c r="C130" s="781" t="s">
        <v>3229</v>
      </c>
      <c r="D130" s="782">
        <v>130</v>
      </c>
      <c r="E130" s="781" t="s">
        <v>2717</v>
      </c>
      <c r="F130" s="781" t="s">
        <v>2716</v>
      </c>
      <c r="G130" s="781" t="s">
        <v>3123</v>
      </c>
      <c r="H130" s="783"/>
      <c r="I130" s="783"/>
    </row>
    <row r="131" spans="1:9">
      <c r="A131" s="780">
        <v>130309</v>
      </c>
      <c r="B131" s="781" t="s">
        <v>3230</v>
      </c>
      <c r="C131" s="781" t="s">
        <v>3231</v>
      </c>
      <c r="D131" s="782">
        <v>130</v>
      </c>
      <c r="E131" s="781" t="s">
        <v>2717</v>
      </c>
      <c r="F131" s="781" t="s">
        <v>2716</v>
      </c>
      <c r="G131" s="781" t="s">
        <v>3123</v>
      </c>
      <c r="H131" s="783"/>
      <c r="I131" s="783"/>
    </row>
    <row r="132" spans="1:9">
      <c r="A132" s="780">
        <v>130310</v>
      </c>
      <c r="B132" s="781" t="s">
        <v>3232</v>
      </c>
      <c r="C132" s="781" t="s">
        <v>3233</v>
      </c>
      <c r="D132" s="782">
        <v>130</v>
      </c>
      <c r="E132" s="781" t="s">
        <v>2717</v>
      </c>
      <c r="F132" s="781" t="s">
        <v>2716</v>
      </c>
      <c r="G132" s="781" t="s">
        <v>3123</v>
      </c>
      <c r="H132" s="783"/>
      <c r="I132" s="783"/>
    </row>
    <row r="133" spans="1:9">
      <c r="A133" s="780">
        <v>130314</v>
      </c>
      <c r="B133" s="781" t="s">
        <v>3234</v>
      </c>
      <c r="C133" s="781" t="s">
        <v>3235</v>
      </c>
      <c r="D133" s="782">
        <v>130</v>
      </c>
      <c r="E133" s="781" t="s">
        <v>2717</v>
      </c>
      <c r="F133" s="781" t="s">
        <v>2716</v>
      </c>
      <c r="G133" s="781" t="s">
        <v>3123</v>
      </c>
      <c r="H133" s="783"/>
      <c r="I133" s="783"/>
    </row>
    <row r="134" spans="1:9">
      <c r="A134" s="780">
        <v>130317</v>
      </c>
      <c r="B134" s="781" t="s">
        <v>3236</v>
      </c>
      <c r="C134" s="781" t="s">
        <v>3237</v>
      </c>
      <c r="D134" s="782">
        <v>130</v>
      </c>
      <c r="E134" s="781" t="s">
        <v>2717</v>
      </c>
      <c r="F134" s="781" t="s">
        <v>2716</v>
      </c>
      <c r="G134" s="781" t="s">
        <v>3123</v>
      </c>
      <c r="H134" s="783"/>
      <c r="I134" s="783"/>
    </row>
    <row r="135" spans="1:9">
      <c r="A135" s="780">
        <v>130319</v>
      </c>
      <c r="B135" s="781" t="s">
        <v>3238</v>
      </c>
      <c r="C135" s="781" t="s">
        <v>3239</v>
      </c>
      <c r="D135" s="782">
        <v>130</v>
      </c>
      <c r="E135" s="781" t="s">
        <v>2717</v>
      </c>
      <c r="F135" s="781" t="s">
        <v>2716</v>
      </c>
      <c r="G135" s="781" t="s">
        <v>3123</v>
      </c>
      <c r="H135" s="783"/>
      <c r="I135" s="783"/>
    </row>
    <row r="136" spans="1:9">
      <c r="A136" s="780">
        <v>130320</v>
      </c>
      <c r="B136" s="781" t="s">
        <v>3240</v>
      </c>
      <c r="C136" s="781" t="s">
        <v>3241</v>
      </c>
      <c r="D136" s="782">
        <v>130</v>
      </c>
      <c r="E136" s="781" t="s">
        <v>2717</v>
      </c>
      <c r="F136" s="781" t="s">
        <v>2716</v>
      </c>
      <c r="G136" s="781" t="s">
        <v>3123</v>
      </c>
      <c r="H136" s="783"/>
      <c r="I136" s="783"/>
    </row>
    <row r="137" spans="1:9">
      <c r="A137" s="780">
        <v>130330</v>
      </c>
      <c r="B137" s="781" t="s">
        <v>3242</v>
      </c>
      <c r="C137" s="781" t="s">
        <v>3243</v>
      </c>
      <c r="D137" s="782">
        <v>130</v>
      </c>
      <c r="E137" s="781" t="s">
        <v>2717</v>
      </c>
      <c r="F137" s="781" t="s">
        <v>2716</v>
      </c>
      <c r="G137" s="781" t="s">
        <v>3123</v>
      </c>
      <c r="H137" s="783"/>
      <c r="I137" s="783"/>
    </row>
    <row r="138" spans="1:9">
      <c r="A138" s="780">
        <v>130331</v>
      </c>
      <c r="B138" s="781" t="s">
        <v>3244</v>
      </c>
      <c r="C138" s="781" t="s">
        <v>3245</v>
      </c>
      <c r="D138" s="782">
        <v>130</v>
      </c>
      <c r="E138" s="781" t="s">
        <v>2717</v>
      </c>
      <c r="F138" s="781" t="s">
        <v>2716</v>
      </c>
      <c r="G138" s="781" t="s">
        <v>3123</v>
      </c>
      <c r="H138" s="783"/>
      <c r="I138" s="783"/>
    </row>
    <row r="139" spans="1:9">
      <c r="A139" s="780">
        <v>130332</v>
      </c>
      <c r="B139" s="781" t="s">
        <v>3246</v>
      </c>
      <c r="C139" s="781" t="s">
        <v>3247</v>
      </c>
      <c r="D139" s="782">
        <v>130</v>
      </c>
      <c r="E139" s="781" t="s">
        <v>2717</v>
      </c>
      <c r="F139" s="781" t="s">
        <v>2716</v>
      </c>
      <c r="G139" s="781" t="s">
        <v>3123</v>
      </c>
      <c r="H139" s="783"/>
      <c r="I139" s="783"/>
    </row>
    <row r="140" spans="1:9">
      <c r="A140" s="780">
        <v>130333</v>
      </c>
      <c r="B140" s="781" t="s">
        <v>3248</v>
      </c>
      <c r="C140" s="781" t="s">
        <v>3249</v>
      </c>
      <c r="D140" s="782">
        <v>130</v>
      </c>
      <c r="E140" s="781" t="s">
        <v>2717</v>
      </c>
      <c r="F140" s="781" t="s">
        <v>2716</v>
      </c>
      <c r="G140" s="781" t="s">
        <v>3123</v>
      </c>
      <c r="H140" s="783"/>
      <c r="I140" s="783"/>
    </row>
    <row r="141" spans="1:9">
      <c r="A141" s="780">
        <v>130335</v>
      </c>
      <c r="B141" s="781" t="s">
        <v>3250</v>
      </c>
      <c r="C141" s="781" t="s">
        <v>3251</v>
      </c>
      <c r="D141" s="782">
        <v>130</v>
      </c>
      <c r="E141" s="781" t="s">
        <v>2717</v>
      </c>
      <c r="F141" s="781" t="s">
        <v>2716</v>
      </c>
      <c r="G141" s="781" t="s">
        <v>3123</v>
      </c>
      <c r="H141" s="783"/>
      <c r="I141" s="783"/>
    </row>
    <row r="142" spans="1:9">
      <c r="A142" s="780">
        <v>130337</v>
      </c>
      <c r="B142" s="781" t="s">
        <v>3252</v>
      </c>
      <c r="C142" s="781" t="s">
        <v>3253</v>
      </c>
      <c r="D142" s="782">
        <v>130</v>
      </c>
      <c r="E142" s="781" t="s">
        <v>2717</v>
      </c>
      <c r="F142" s="781" t="s">
        <v>2716</v>
      </c>
      <c r="G142" s="781" t="s">
        <v>3123</v>
      </c>
      <c r="H142" s="783"/>
      <c r="I142" s="783"/>
    </row>
    <row r="143" spans="1:9">
      <c r="A143" s="780">
        <v>130338</v>
      </c>
      <c r="B143" s="781" t="s">
        <v>3254</v>
      </c>
      <c r="C143" s="781" t="s">
        <v>3255</v>
      </c>
      <c r="D143" s="782">
        <v>130</v>
      </c>
      <c r="E143" s="781" t="s">
        <v>2717</v>
      </c>
      <c r="F143" s="781" t="s">
        <v>2716</v>
      </c>
      <c r="G143" s="781" t="s">
        <v>3123</v>
      </c>
      <c r="H143" s="783"/>
      <c r="I143" s="783"/>
    </row>
    <row r="144" spans="1:9">
      <c r="A144" s="780">
        <v>130342</v>
      </c>
      <c r="B144" s="781" t="s">
        <v>3256</v>
      </c>
      <c r="C144" s="781" t="s">
        <v>3257</v>
      </c>
      <c r="D144" s="782">
        <v>130</v>
      </c>
      <c r="E144" s="781" t="s">
        <v>2717</v>
      </c>
      <c r="F144" s="781" t="s">
        <v>2716</v>
      </c>
      <c r="G144" s="781" t="s">
        <v>3123</v>
      </c>
      <c r="H144" s="783"/>
      <c r="I144" s="783"/>
    </row>
    <row r="145" spans="1:9">
      <c r="A145" s="780">
        <v>130343</v>
      </c>
      <c r="B145" s="781" t="s">
        <v>3258</v>
      </c>
      <c r="C145" s="781" t="s">
        <v>3259</v>
      </c>
      <c r="D145" s="782">
        <v>130</v>
      </c>
      <c r="E145" s="781" t="s">
        <v>2717</v>
      </c>
      <c r="F145" s="781" t="s">
        <v>2716</v>
      </c>
      <c r="G145" s="781" t="s">
        <v>3123</v>
      </c>
      <c r="H145" s="783"/>
      <c r="I145" s="783"/>
    </row>
    <row r="146" spans="1:9">
      <c r="A146" s="780">
        <v>130346</v>
      </c>
      <c r="B146" s="781" t="s">
        <v>3260</v>
      </c>
      <c r="C146" s="781" t="s">
        <v>3261</v>
      </c>
      <c r="D146" s="782">
        <v>130</v>
      </c>
      <c r="E146" s="781" t="s">
        <v>2717</v>
      </c>
      <c r="F146" s="781" t="s">
        <v>2716</v>
      </c>
      <c r="G146" s="781" t="s">
        <v>3123</v>
      </c>
      <c r="H146" s="783"/>
      <c r="I146" s="783"/>
    </row>
    <row r="147" spans="1:9">
      <c r="A147" s="780">
        <v>140041</v>
      </c>
      <c r="B147" s="781" t="s">
        <v>3262</v>
      </c>
      <c r="C147" s="781" t="s">
        <v>3263</v>
      </c>
      <c r="D147" s="782">
        <v>130</v>
      </c>
      <c r="E147" s="781" t="s">
        <v>2717</v>
      </c>
      <c r="F147" s="781" t="s">
        <v>2716</v>
      </c>
      <c r="G147" s="781" t="s">
        <v>3123</v>
      </c>
      <c r="H147" s="783"/>
      <c r="I147" s="783"/>
    </row>
    <row r="148" spans="1:9">
      <c r="A148" s="784">
        <v>140544</v>
      </c>
      <c r="B148" s="785" t="s">
        <v>3264</v>
      </c>
      <c r="C148" s="781" t="s">
        <v>3265</v>
      </c>
      <c r="D148" s="782">
        <v>130</v>
      </c>
      <c r="E148" s="781" t="s">
        <v>2717</v>
      </c>
      <c r="F148" s="781" t="s">
        <v>2716</v>
      </c>
      <c r="G148" s="781" t="s">
        <v>3123</v>
      </c>
      <c r="H148" s="783"/>
      <c r="I148" s="783"/>
    </row>
    <row r="149" spans="1:9">
      <c r="A149" s="784">
        <v>130373</v>
      </c>
      <c r="B149" s="785" t="s">
        <v>3266</v>
      </c>
      <c r="C149" s="781" t="s">
        <v>3267</v>
      </c>
      <c r="D149" s="782">
        <v>130</v>
      </c>
      <c r="E149" s="781" t="s">
        <v>2717</v>
      </c>
      <c r="F149" s="781" t="s">
        <v>2716</v>
      </c>
      <c r="G149" s="781" t="s">
        <v>3123</v>
      </c>
      <c r="H149" s="783"/>
      <c r="I149" s="783"/>
    </row>
    <row r="150" spans="1:9">
      <c r="A150" s="786">
        <v>130031</v>
      </c>
      <c r="B150" s="787" t="s">
        <v>3268</v>
      </c>
      <c r="C150" s="787" t="s">
        <v>3269</v>
      </c>
      <c r="D150" s="788">
        <v>135</v>
      </c>
      <c r="E150" s="787" t="s">
        <v>2718</v>
      </c>
      <c r="F150" s="787" t="s">
        <v>2716</v>
      </c>
      <c r="G150" s="787" t="s">
        <v>3270</v>
      </c>
      <c r="H150" s="783"/>
      <c r="I150" s="783"/>
    </row>
    <row r="151" spans="1:9">
      <c r="A151" s="786">
        <v>130032</v>
      </c>
      <c r="B151" s="787" t="s">
        <v>3271</v>
      </c>
      <c r="C151" s="787" t="s">
        <v>3272</v>
      </c>
      <c r="D151" s="788">
        <v>135</v>
      </c>
      <c r="E151" s="787" t="s">
        <v>2718</v>
      </c>
      <c r="F151" s="787" t="s">
        <v>2716</v>
      </c>
      <c r="G151" s="787" t="s">
        <v>3270</v>
      </c>
      <c r="H151" s="783"/>
      <c r="I151" s="783"/>
    </row>
    <row r="152" spans="1:9">
      <c r="A152" s="786">
        <v>130035</v>
      </c>
      <c r="B152" s="787" t="s">
        <v>3273</v>
      </c>
      <c r="C152" s="787" t="s">
        <v>3274</v>
      </c>
      <c r="D152" s="788">
        <v>135</v>
      </c>
      <c r="E152" s="787" t="s">
        <v>2718</v>
      </c>
      <c r="F152" s="787" t="s">
        <v>2716</v>
      </c>
      <c r="G152" s="787" t="s">
        <v>3270</v>
      </c>
      <c r="H152" s="783"/>
      <c r="I152" s="783"/>
    </row>
    <row r="153" spans="1:9">
      <c r="A153" s="786">
        <v>130039</v>
      </c>
      <c r="B153" s="787" t="s">
        <v>3275</v>
      </c>
      <c r="C153" s="787" t="s">
        <v>3276</v>
      </c>
      <c r="D153" s="788">
        <v>135</v>
      </c>
      <c r="E153" s="787" t="s">
        <v>2718</v>
      </c>
      <c r="F153" s="787" t="s">
        <v>2716</v>
      </c>
      <c r="G153" s="787" t="s">
        <v>3270</v>
      </c>
      <c r="H153" s="783"/>
      <c r="I153" s="783"/>
    </row>
    <row r="154" spans="1:9">
      <c r="A154" s="786">
        <v>130040</v>
      </c>
      <c r="B154" s="787" t="s">
        <v>3277</v>
      </c>
      <c r="C154" s="787" t="s">
        <v>3278</v>
      </c>
      <c r="D154" s="788">
        <v>135</v>
      </c>
      <c r="E154" s="787" t="s">
        <v>2718</v>
      </c>
      <c r="F154" s="787" t="s">
        <v>2716</v>
      </c>
      <c r="G154" s="787" t="s">
        <v>3270</v>
      </c>
      <c r="H154" s="783"/>
      <c r="I154" s="783"/>
    </row>
    <row r="155" spans="1:9">
      <c r="A155" s="786">
        <v>130044</v>
      </c>
      <c r="B155" s="787" t="s">
        <v>3279</v>
      </c>
      <c r="C155" s="787" t="s">
        <v>3280</v>
      </c>
      <c r="D155" s="788">
        <v>135</v>
      </c>
      <c r="E155" s="787" t="s">
        <v>2718</v>
      </c>
      <c r="F155" s="787" t="s">
        <v>2716</v>
      </c>
      <c r="G155" s="787" t="s">
        <v>3270</v>
      </c>
      <c r="H155" s="783"/>
      <c r="I155" s="783"/>
    </row>
    <row r="156" spans="1:9">
      <c r="A156" s="786">
        <v>130046</v>
      </c>
      <c r="B156" s="787"/>
      <c r="C156" s="787" t="s">
        <v>3281</v>
      </c>
      <c r="D156" s="788">
        <v>135</v>
      </c>
      <c r="E156" s="787" t="s">
        <v>2718</v>
      </c>
      <c r="F156" s="787" t="s">
        <v>2716</v>
      </c>
      <c r="G156" s="787" t="s">
        <v>3270</v>
      </c>
      <c r="H156" s="783"/>
      <c r="I156" s="783"/>
    </row>
    <row r="157" spans="1:9">
      <c r="A157" s="786">
        <v>130048</v>
      </c>
      <c r="B157" s="787" t="s">
        <v>3282</v>
      </c>
      <c r="C157" s="787" t="s">
        <v>3283</v>
      </c>
      <c r="D157" s="788">
        <v>135</v>
      </c>
      <c r="E157" s="787" t="s">
        <v>2718</v>
      </c>
      <c r="F157" s="787" t="s">
        <v>2716</v>
      </c>
      <c r="G157" s="787" t="s">
        <v>3270</v>
      </c>
      <c r="H157" s="783"/>
      <c r="I157" s="783"/>
    </row>
    <row r="158" spans="1:9">
      <c r="A158" s="786">
        <v>130049</v>
      </c>
      <c r="B158" s="787" t="s">
        <v>3284</v>
      </c>
      <c r="C158" s="787" t="s">
        <v>3285</v>
      </c>
      <c r="D158" s="788">
        <v>135</v>
      </c>
      <c r="E158" s="787" t="s">
        <v>2718</v>
      </c>
      <c r="F158" s="787" t="s">
        <v>2716</v>
      </c>
      <c r="G158" s="787" t="s">
        <v>3270</v>
      </c>
      <c r="H158" s="783"/>
      <c r="I158" s="783"/>
    </row>
    <row r="159" spans="1:9">
      <c r="A159" s="786">
        <v>130053</v>
      </c>
      <c r="B159" s="787" t="s">
        <v>3286</v>
      </c>
      <c r="C159" s="787" t="s">
        <v>3287</v>
      </c>
      <c r="D159" s="788">
        <v>135</v>
      </c>
      <c r="E159" s="787" t="s">
        <v>2718</v>
      </c>
      <c r="F159" s="787" t="s">
        <v>2716</v>
      </c>
      <c r="G159" s="787" t="s">
        <v>3270</v>
      </c>
      <c r="H159" s="783"/>
      <c r="I159" s="783"/>
    </row>
    <row r="160" spans="1:9">
      <c r="A160" s="786">
        <v>130059</v>
      </c>
      <c r="B160" s="787" t="s">
        <v>3288</v>
      </c>
      <c r="C160" s="787" t="s">
        <v>3289</v>
      </c>
      <c r="D160" s="788">
        <v>135</v>
      </c>
      <c r="E160" s="787" t="s">
        <v>2718</v>
      </c>
      <c r="F160" s="787" t="s">
        <v>2716</v>
      </c>
      <c r="G160" s="787" t="s">
        <v>3270</v>
      </c>
      <c r="H160" s="783"/>
      <c r="I160" s="783"/>
    </row>
    <row r="161" spans="1:9">
      <c r="A161" s="786">
        <v>130060</v>
      </c>
      <c r="B161" s="787" t="s">
        <v>3290</v>
      </c>
      <c r="C161" s="787" t="s">
        <v>3291</v>
      </c>
      <c r="D161" s="788">
        <v>135</v>
      </c>
      <c r="E161" s="787" t="s">
        <v>2718</v>
      </c>
      <c r="F161" s="787" t="s">
        <v>2716</v>
      </c>
      <c r="G161" s="787" t="s">
        <v>3270</v>
      </c>
      <c r="H161" s="783"/>
      <c r="I161" s="783"/>
    </row>
    <row r="162" spans="1:9">
      <c r="A162" s="786">
        <v>130061</v>
      </c>
      <c r="B162" s="787" t="s">
        <v>3292</v>
      </c>
      <c r="C162" s="787" t="s">
        <v>3293</v>
      </c>
      <c r="D162" s="788">
        <v>135</v>
      </c>
      <c r="E162" s="787" t="s">
        <v>2718</v>
      </c>
      <c r="F162" s="787" t="s">
        <v>2716</v>
      </c>
      <c r="G162" s="787" t="s">
        <v>3270</v>
      </c>
      <c r="H162" s="783"/>
      <c r="I162" s="783"/>
    </row>
    <row r="163" spans="1:9">
      <c r="A163" s="786">
        <v>130066</v>
      </c>
      <c r="B163" s="787" t="s">
        <v>3294</v>
      </c>
      <c r="C163" s="787" t="s">
        <v>3295</v>
      </c>
      <c r="D163" s="788">
        <v>135</v>
      </c>
      <c r="E163" s="787" t="s">
        <v>2718</v>
      </c>
      <c r="F163" s="787" t="s">
        <v>2716</v>
      </c>
      <c r="G163" s="787" t="s">
        <v>3270</v>
      </c>
      <c r="H163" s="783"/>
      <c r="I163" s="783"/>
    </row>
    <row r="164" spans="1:9">
      <c r="A164" s="786">
        <v>130070</v>
      </c>
      <c r="B164" s="787" t="s">
        <v>3296</v>
      </c>
      <c r="C164" s="787" t="s">
        <v>3297</v>
      </c>
      <c r="D164" s="788">
        <v>135</v>
      </c>
      <c r="E164" s="787" t="s">
        <v>2718</v>
      </c>
      <c r="F164" s="787" t="s">
        <v>2716</v>
      </c>
      <c r="G164" s="787" t="s">
        <v>3270</v>
      </c>
      <c r="H164" s="783"/>
      <c r="I164" s="783"/>
    </row>
    <row r="165" spans="1:9">
      <c r="A165" s="786">
        <v>130072</v>
      </c>
      <c r="B165" s="787" t="s">
        <v>3298</v>
      </c>
      <c r="C165" s="787" t="s">
        <v>3299</v>
      </c>
      <c r="D165" s="788">
        <v>135</v>
      </c>
      <c r="E165" s="787" t="s">
        <v>2718</v>
      </c>
      <c r="F165" s="787" t="s">
        <v>2716</v>
      </c>
      <c r="G165" s="787" t="s">
        <v>3270</v>
      </c>
      <c r="H165" s="783"/>
      <c r="I165" s="783"/>
    </row>
    <row r="166" spans="1:9">
      <c r="A166" s="786">
        <v>130075</v>
      </c>
      <c r="B166" s="787" t="s">
        <v>3300</v>
      </c>
      <c r="C166" s="787" t="s">
        <v>3301</v>
      </c>
      <c r="D166" s="788">
        <v>135</v>
      </c>
      <c r="E166" s="787" t="s">
        <v>2718</v>
      </c>
      <c r="F166" s="787" t="s">
        <v>2716</v>
      </c>
      <c r="G166" s="787" t="s">
        <v>3270</v>
      </c>
      <c r="H166" s="783"/>
      <c r="I166" s="783"/>
    </row>
    <row r="167" spans="1:9">
      <c r="A167" s="786">
        <v>130076</v>
      </c>
      <c r="B167" s="787" t="s">
        <v>3302</v>
      </c>
      <c r="C167" s="787" t="s">
        <v>3303</v>
      </c>
      <c r="D167" s="788">
        <v>135</v>
      </c>
      <c r="E167" s="787" t="s">
        <v>2718</v>
      </c>
      <c r="F167" s="787" t="s">
        <v>2716</v>
      </c>
      <c r="G167" s="787" t="s">
        <v>3270</v>
      </c>
      <c r="H167" s="783"/>
      <c r="I167" s="783"/>
    </row>
    <row r="168" spans="1:9">
      <c r="A168" s="786">
        <v>130078</v>
      </c>
      <c r="B168" s="787" t="s">
        <v>3304</v>
      </c>
      <c r="C168" s="787" t="s">
        <v>3305</v>
      </c>
      <c r="D168" s="788">
        <v>135</v>
      </c>
      <c r="E168" s="787" t="s">
        <v>2718</v>
      </c>
      <c r="F168" s="787" t="s">
        <v>2716</v>
      </c>
      <c r="G168" s="787" t="s">
        <v>3270</v>
      </c>
      <c r="H168" s="783"/>
      <c r="I168" s="783"/>
    </row>
    <row r="169" spans="1:9">
      <c r="A169" s="786">
        <v>130080</v>
      </c>
      <c r="B169" s="787" t="s">
        <v>3306</v>
      </c>
      <c r="C169" s="787" t="s">
        <v>3307</v>
      </c>
      <c r="D169" s="788">
        <v>135</v>
      </c>
      <c r="E169" s="787" t="s">
        <v>2718</v>
      </c>
      <c r="F169" s="787" t="s">
        <v>2716</v>
      </c>
      <c r="G169" s="787" t="s">
        <v>3270</v>
      </c>
      <c r="H169" s="783"/>
      <c r="I169" s="783"/>
    </row>
    <row r="170" spans="1:9">
      <c r="A170" s="786">
        <v>130082</v>
      </c>
      <c r="B170" s="787" t="s">
        <v>3308</v>
      </c>
      <c r="C170" s="787" t="s">
        <v>3309</v>
      </c>
      <c r="D170" s="788">
        <v>135</v>
      </c>
      <c r="E170" s="787" t="s">
        <v>2718</v>
      </c>
      <c r="F170" s="787" t="s">
        <v>2716</v>
      </c>
      <c r="G170" s="787" t="s">
        <v>3270</v>
      </c>
      <c r="H170" s="783"/>
      <c r="I170" s="783"/>
    </row>
    <row r="171" spans="1:9">
      <c r="A171" s="786">
        <v>130084</v>
      </c>
      <c r="B171" s="787" t="s">
        <v>3310</v>
      </c>
      <c r="C171" s="787" t="s">
        <v>3311</v>
      </c>
      <c r="D171" s="788">
        <v>135</v>
      </c>
      <c r="E171" s="787" t="s">
        <v>2718</v>
      </c>
      <c r="F171" s="787" t="s">
        <v>2716</v>
      </c>
      <c r="G171" s="787" t="s">
        <v>3270</v>
      </c>
      <c r="H171" s="783"/>
      <c r="I171" s="783"/>
    </row>
    <row r="172" spans="1:9">
      <c r="A172" s="786">
        <v>130089</v>
      </c>
      <c r="B172" s="787" t="s">
        <v>3312</v>
      </c>
      <c r="C172" s="787" t="s">
        <v>3313</v>
      </c>
      <c r="D172" s="788">
        <v>135</v>
      </c>
      <c r="E172" s="787" t="s">
        <v>2718</v>
      </c>
      <c r="F172" s="787" t="s">
        <v>2716</v>
      </c>
      <c r="G172" s="787" t="s">
        <v>3270</v>
      </c>
      <c r="H172" s="783"/>
      <c r="I172" s="783"/>
    </row>
    <row r="173" spans="1:9">
      <c r="A173" s="786">
        <v>130093</v>
      </c>
      <c r="B173" s="787" t="s">
        <v>3314</v>
      </c>
      <c r="C173" s="787" t="s">
        <v>3315</v>
      </c>
      <c r="D173" s="788">
        <v>135</v>
      </c>
      <c r="E173" s="787" t="s">
        <v>2718</v>
      </c>
      <c r="F173" s="787" t="s">
        <v>2716</v>
      </c>
      <c r="G173" s="787" t="s">
        <v>3270</v>
      </c>
      <c r="H173" s="783"/>
      <c r="I173" s="783"/>
    </row>
    <row r="174" spans="1:9">
      <c r="A174" s="786">
        <v>130094</v>
      </c>
      <c r="B174" s="787" t="s">
        <v>3316</v>
      </c>
      <c r="C174" s="787" t="s">
        <v>3317</v>
      </c>
      <c r="D174" s="788">
        <v>135</v>
      </c>
      <c r="E174" s="787" t="s">
        <v>2718</v>
      </c>
      <c r="F174" s="787" t="s">
        <v>2716</v>
      </c>
      <c r="G174" s="787" t="s">
        <v>3270</v>
      </c>
      <c r="H174" s="783"/>
      <c r="I174" s="783"/>
    </row>
    <row r="175" spans="1:9">
      <c r="A175" s="786">
        <v>130100</v>
      </c>
      <c r="B175" s="787" t="s">
        <v>3318</v>
      </c>
      <c r="C175" s="787" t="s">
        <v>3319</v>
      </c>
      <c r="D175" s="788">
        <v>135</v>
      </c>
      <c r="E175" s="787" t="s">
        <v>2718</v>
      </c>
      <c r="F175" s="787" t="s">
        <v>2716</v>
      </c>
      <c r="G175" s="787" t="s">
        <v>3270</v>
      </c>
      <c r="H175" s="783"/>
      <c r="I175" s="783"/>
    </row>
    <row r="176" spans="1:9">
      <c r="A176" s="786">
        <v>130101</v>
      </c>
      <c r="B176" s="787" t="s">
        <v>3320</v>
      </c>
      <c r="C176" s="787" t="s">
        <v>3321</v>
      </c>
      <c r="D176" s="788">
        <v>135</v>
      </c>
      <c r="E176" s="787" t="s">
        <v>2718</v>
      </c>
      <c r="F176" s="787" t="s">
        <v>2716</v>
      </c>
      <c r="G176" s="787" t="s">
        <v>3270</v>
      </c>
      <c r="H176" s="783"/>
      <c r="I176" s="783"/>
    </row>
    <row r="177" spans="1:9">
      <c r="A177" s="786">
        <v>130107</v>
      </c>
      <c r="B177" s="787" t="s">
        <v>3322</v>
      </c>
      <c r="C177" s="787" t="s">
        <v>3323</v>
      </c>
      <c r="D177" s="788">
        <v>135</v>
      </c>
      <c r="E177" s="787" t="s">
        <v>2718</v>
      </c>
      <c r="F177" s="787" t="s">
        <v>2716</v>
      </c>
      <c r="G177" s="787" t="s">
        <v>3270</v>
      </c>
      <c r="H177" s="783"/>
      <c r="I177" s="783"/>
    </row>
    <row r="178" spans="1:9">
      <c r="A178" s="786">
        <v>130112</v>
      </c>
      <c r="B178" s="787" t="s">
        <v>3324</v>
      </c>
      <c r="C178" s="787" t="s">
        <v>3325</v>
      </c>
      <c r="D178" s="788">
        <v>135</v>
      </c>
      <c r="E178" s="787" t="s">
        <v>2718</v>
      </c>
      <c r="F178" s="787" t="s">
        <v>2716</v>
      </c>
      <c r="G178" s="787" t="s">
        <v>3270</v>
      </c>
      <c r="H178" s="783"/>
      <c r="I178" s="783"/>
    </row>
    <row r="179" spans="1:9">
      <c r="A179" s="786">
        <v>130114</v>
      </c>
      <c r="B179" s="787" t="s">
        <v>3326</v>
      </c>
      <c r="C179" s="787" t="s">
        <v>3327</v>
      </c>
      <c r="D179" s="788">
        <v>135</v>
      </c>
      <c r="E179" s="787" t="s">
        <v>2718</v>
      </c>
      <c r="F179" s="787" t="s">
        <v>2716</v>
      </c>
      <c r="G179" s="787" t="s">
        <v>3270</v>
      </c>
      <c r="H179" s="783"/>
      <c r="I179" s="783"/>
    </row>
    <row r="180" spans="1:9">
      <c r="A180" s="786">
        <v>130118</v>
      </c>
      <c r="B180" s="787" t="s">
        <v>3328</v>
      </c>
      <c r="C180" s="787" t="s">
        <v>3329</v>
      </c>
      <c r="D180" s="788">
        <v>135</v>
      </c>
      <c r="E180" s="787" t="s">
        <v>2718</v>
      </c>
      <c r="F180" s="787" t="s">
        <v>2716</v>
      </c>
      <c r="G180" s="787" t="s">
        <v>3270</v>
      </c>
      <c r="H180" s="783"/>
      <c r="I180" s="783"/>
    </row>
    <row r="181" spans="1:9">
      <c r="A181" s="786">
        <v>130125</v>
      </c>
      <c r="B181" s="787" t="s">
        <v>3330</v>
      </c>
      <c r="C181" s="787" t="s">
        <v>3331</v>
      </c>
      <c r="D181" s="788">
        <v>135</v>
      </c>
      <c r="E181" s="787" t="s">
        <v>2718</v>
      </c>
      <c r="F181" s="787" t="s">
        <v>2716</v>
      </c>
      <c r="G181" s="787" t="s">
        <v>3270</v>
      </c>
      <c r="H181" s="783"/>
      <c r="I181" s="783"/>
    </row>
    <row r="182" spans="1:9">
      <c r="A182" s="786">
        <v>130126</v>
      </c>
      <c r="B182" s="787" t="s">
        <v>3332</v>
      </c>
      <c r="C182" s="787" t="s">
        <v>3333</v>
      </c>
      <c r="D182" s="788">
        <v>135</v>
      </c>
      <c r="E182" s="787" t="s">
        <v>2718</v>
      </c>
      <c r="F182" s="787" t="s">
        <v>2716</v>
      </c>
      <c r="G182" s="787" t="s">
        <v>3270</v>
      </c>
      <c r="H182" s="783"/>
      <c r="I182" s="783"/>
    </row>
    <row r="183" spans="1:9">
      <c r="A183" s="786">
        <v>130131</v>
      </c>
      <c r="B183" s="787" t="s">
        <v>3334</v>
      </c>
      <c r="C183" s="787" t="s">
        <v>3335</v>
      </c>
      <c r="D183" s="788">
        <v>135</v>
      </c>
      <c r="E183" s="787" t="s">
        <v>2718</v>
      </c>
      <c r="F183" s="787" t="s">
        <v>2716</v>
      </c>
      <c r="G183" s="787" t="s">
        <v>3270</v>
      </c>
      <c r="H183" s="783"/>
      <c r="I183" s="783"/>
    </row>
    <row r="184" spans="1:9">
      <c r="A184" s="786">
        <v>130133</v>
      </c>
      <c r="B184" s="787" t="s">
        <v>3336</v>
      </c>
      <c r="C184" s="787" t="s">
        <v>3337</v>
      </c>
      <c r="D184" s="788">
        <v>135</v>
      </c>
      <c r="E184" s="787" t="s">
        <v>2718</v>
      </c>
      <c r="F184" s="787" t="s">
        <v>2716</v>
      </c>
      <c r="G184" s="787" t="s">
        <v>3270</v>
      </c>
      <c r="H184" s="783"/>
      <c r="I184" s="783"/>
    </row>
    <row r="185" spans="1:9">
      <c r="A185" s="786">
        <v>130134</v>
      </c>
      <c r="B185" s="787" t="s">
        <v>3338</v>
      </c>
      <c r="C185" s="787" t="s">
        <v>3339</v>
      </c>
      <c r="D185" s="788">
        <v>135</v>
      </c>
      <c r="E185" s="787" t="s">
        <v>2718</v>
      </c>
      <c r="F185" s="787" t="s">
        <v>2716</v>
      </c>
      <c r="G185" s="787" t="s">
        <v>3270</v>
      </c>
      <c r="H185" s="783"/>
      <c r="I185" s="783"/>
    </row>
    <row r="186" spans="1:9">
      <c r="A186" s="786">
        <v>130135</v>
      </c>
      <c r="B186" s="787" t="s">
        <v>3340</v>
      </c>
      <c r="C186" s="787" t="s">
        <v>3341</v>
      </c>
      <c r="D186" s="788">
        <v>135</v>
      </c>
      <c r="E186" s="787" t="s">
        <v>2718</v>
      </c>
      <c r="F186" s="787" t="s">
        <v>2716</v>
      </c>
      <c r="G186" s="787" t="s">
        <v>3270</v>
      </c>
      <c r="H186" s="783"/>
      <c r="I186" s="783"/>
    </row>
    <row r="187" spans="1:9">
      <c r="A187" s="786">
        <v>130137</v>
      </c>
      <c r="B187" s="787" t="s">
        <v>3342</v>
      </c>
      <c r="C187" s="787" t="s">
        <v>3343</v>
      </c>
      <c r="D187" s="788">
        <v>135</v>
      </c>
      <c r="E187" s="787" t="s">
        <v>2718</v>
      </c>
      <c r="F187" s="787" t="s">
        <v>2716</v>
      </c>
      <c r="G187" s="787" t="s">
        <v>3270</v>
      </c>
      <c r="H187" s="783"/>
      <c r="I187" s="783"/>
    </row>
    <row r="188" spans="1:9">
      <c r="A188" s="786">
        <v>130138</v>
      </c>
      <c r="B188" s="787" t="s">
        <v>3344</v>
      </c>
      <c r="C188" s="787" t="s">
        <v>3345</v>
      </c>
      <c r="D188" s="788">
        <v>135</v>
      </c>
      <c r="E188" s="787" t="s">
        <v>2718</v>
      </c>
      <c r="F188" s="787" t="s">
        <v>2716</v>
      </c>
      <c r="G188" s="787" t="s">
        <v>3270</v>
      </c>
      <c r="H188" s="783"/>
      <c r="I188" s="783"/>
    </row>
    <row r="189" spans="1:9">
      <c r="A189" s="786">
        <v>130145</v>
      </c>
      <c r="B189" s="787" t="s">
        <v>3346</v>
      </c>
      <c r="C189" s="787" t="s">
        <v>3347</v>
      </c>
      <c r="D189" s="788">
        <v>135</v>
      </c>
      <c r="E189" s="787" t="s">
        <v>2718</v>
      </c>
      <c r="F189" s="787" t="s">
        <v>2716</v>
      </c>
      <c r="G189" s="787" t="s">
        <v>3270</v>
      </c>
      <c r="H189" s="783"/>
      <c r="I189" s="783"/>
    </row>
    <row r="190" spans="1:9">
      <c r="A190" s="786">
        <v>130146</v>
      </c>
      <c r="B190" s="787" t="s">
        <v>3348</v>
      </c>
      <c r="C190" s="787" t="s">
        <v>3349</v>
      </c>
      <c r="D190" s="788">
        <v>135</v>
      </c>
      <c r="E190" s="787" t="s">
        <v>2718</v>
      </c>
      <c r="F190" s="787" t="s">
        <v>2716</v>
      </c>
      <c r="G190" s="787" t="s">
        <v>3270</v>
      </c>
      <c r="H190" s="783"/>
      <c r="I190" s="783"/>
    </row>
    <row r="191" spans="1:9">
      <c r="A191" s="786">
        <v>130147</v>
      </c>
      <c r="B191" s="787" t="s">
        <v>3350</v>
      </c>
      <c r="C191" s="787" t="s">
        <v>3351</v>
      </c>
      <c r="D191" s="788">
        <v>135</v>
      </c>
      <c r="E191" s="787" t="s">
        <v>2718</v>
      </c>
      <c r="F191" s="787" t="s">
        <v>2716</v>
      </c>
      <c r="G191" s="787" t="s">
        <v>3270</v>
      </c>
      <c r="H191" s="783"/>
      <c r="I191" s="783"/>
    </row>
    <row r="192" spans="1:9">
      <c r="A192" s="786">
        <v>130148</v>
      </c>
      <c r="B192" s="787" t="s">
        <v>3352</v>
      </c>
      <c r="C192" s="787" t="s">
        <v>3353</v>
      </c>
      <c r="D192" s="788">
        <v>135</v>
      </c>
      <c r="E192" s="787" t="s">
        <v>2718</v>
      </c>
      <c r="F192" s="787" t="s">
        <v>2716</v>
      </c>
      <c r="G192" s="787" t="s">
        <v>3270</v>
      </c>
      <c r="H192" s="783"/>
      <c r="I192" s="783"/>
    </row>
    <row r="193" spans="1:9">
      <c r="A193" s="786">
        <v>130151</v>
      </c>
      <c r="B193" s="787" t="s">
        <v>3354</v>
      </c>
      <c r="C193" s="787" t="s">
        <v>3355</v>
      </c>
      <c r="D193" s="788">
        <v>135</v>
      </c>
      <c r="E193" s="787" t="s">
        <v>2718</v>
      </c>
      <c r="F193" s="787" t="s">
        <v>2716</v>
      </c>
      <c r="G193" s="787" t="s">
        <v>3270</v>
      </c>
      <c r="H193" s="783"/>
      <c r="I193" s="783"/>
    </row>
    <row r="194" spans="1:9">
      <c r="A194" s="786">
        <v>130152</v>
      </c>
      <c r="B194" s="787" t="s">
        <v>3356</v>
      </c>
      <c r="C194" s="787" t="s">
        <v>3357</v>
      </c>
      <c r="D194" s="788">
        <v>135</v>
      </c>
      <c r="E194" s="787" t="s">
        <v>2718</v>
      </c>
      <c r="F194" s="787" t="s">
        <v>2716</v>
      </c>
      <c r="G194" s="787" t="s">
        <v>3270</v>
      </c>
      <c r="H194" s="783"/>
      <c r="I194" s="783"/>
    </row>
    <row r="195" spans="1:9">
      <c r="A195" s="786">
        <v>130154</v>
      </c>
      <c r="B195" s="787" t="s">
        <v>3358</v>
      </c>
      <c r="C195" s="787" t="s">
        <v>3359</v>
      </c>
      <c r="D195" s="788">
        <v>135</v>
      </c>
      <c r="E195" s="787" t="s">
        <v>2718</v>
      </c>
      <c r="F195" s="787" t="s">
        <v>2716</v>
      </c>
      <c r="G195" s="787" t="s">
        <v>3270</v>
      </c>
      <c r="H195" s="783"/>
      <c r="I195" s="783"/>
    </row>
    <row r="196" spans="1:9">
      <c r="A196" s="786">
        <v>130155</v>
      </c>
      <c r="B196" s="787" t="s">
        <v>3360</v>
      </c>
      <c r="C196" s="787" t="s">
        <v>3361</v>
      </c>
      <c r="D196" s="788">
        <v>135</v>
      </c>
      <c r="E196" s="787" t="s">
        <v>2718</v>
      </c>
      <c r="F196" s="787" t="s">
        <v>2716</v>
      </c>
      <c r="G196" s="787" t="s">
        <v>3270</v>
      </c>
      <c r="H196" s="783"/>
      <c r="I196" s="783"/>
    </row>
    <row r="197" spans="1:9">
      <c r="A197" s="786">
        <v>130156</v>
      </c>
      <c r="B197" s="787" t="s">
        <v>3362</v>
      </c>
      <c r="C197" s="787" t="s">
        <v>3363</v>
      </c>
      <c r="D197" s="788">
        <v>135</v>
      </c>
      <c r="E197" s="787" t="s">
        <v>2718</v>
      </c>
      <c r="F197" s="787" t="s">
        <v>2716</v>
      </c>
      <c r="G197" s="787" t="s">
        <v>3270</v>
      </c>
      <c r="H197" s="783"/>
      <c r="I197" s="783"/>
    </row>
    <row r="198" spans="1:9">
      <c r="A198" s="786">
        <v>130161</v>
      </c>
      <c r="B198" s="787" t="s">
        <v>3364</v>
      </c>
      <c r="C198" s="787" t="s">
        <v>3365</v>
      </c>
      <c r="D198" s="788">
        <v>135</v>
      </c>
      <c r="E198" s="787" t="s">
        <v>2718</v>
      </c>
      <c r="F198" s="787" t="s">
        <v>2716</v>
      </c>
      <c r="G198" s="787" t="s">
        <v>3270</v>
      </c>
      <c r="H198" s="783"/>
      <c r="I198" s="783"/>
    </row>
    <row r="199" spans="1:9">
      <c r="A199" s="786">
        <v>130165</v>
      </c>
      <c r="B199" s="787" t="s">
        <v>3366</v>
      </c>
      <c r="C199" s="787" t="s">
        <v>3367</v>
      </c>
      <c r="D199" s="788">
        <v>135</v>
      </c>
      <c r="E199" s="787" t="s">
        <v>2718</v>
      </c>
      <c r="F199" s="787" t="s">
        <v>2716</v>
      </c>
      <c r="G199" s="787" t="s">
        <v>3270</v>
      </c>
      <c r="H199" s="783"/>
      <c r="I199" s="783"/>
    </row>
    <row r="200" spans="1:9">
      <c r="A200" s="786">
        <v>130170</v>
      </c>
      <c r="B200" s="787" t="s">
        <v>3368</v>
      </c>
      <c r="C200" s="787" t="s">
        <v>3369</v>
      </c>
      <c r="D200" s="788">
        <v>135</v>
      </c>
      <c r="E200" s="787" t="s">
        <v>2718</v>
      </c>
      <c r="F200" s="787" t="s">
        <v>2716</v>
      </c>
      <c r="G200" s="787" t="s">
        <v>3270</v>
      </c>
      <c r="H200" s="783"/>
      <c r="I200" s="783"/>
    </row>
    <row r="201" spans="1:9">
      <c r="A201" s="786">
        <v>130171</v>
      </c>
      <c r="B201" s="787" t="s">
        <v>3370</v>
      </c>
      <c r="C201" s="787" t="s">
        <v>3371</v>
      </c>
      <c r="D201" s="788">
        <v>135</v>
      </c>
      <c r="E201" s="787" t="s">
        <v>2718</v>
      </c>
      <c r="F201" s="787" t="s">
        <v>2716</v>
      </c>
      <c r="G201" s="787" t="s">
        <v>3270</v>
      </c>
      <c r="H201" s="783"/>
      <c r="I201" s="783"/>
    </row>
    <row r="202" spans="1:9">
      <c r="A202" s="786">
        <v>130173</v>
      </c>
      <c r="B202" s="787" t="s">
        <v>3372</v>
      </c>
      <c r="C202" s="787" t="s">
        <v>473</v>
      </c>
      <c r="D202" s="788">
        <v>135</v>
      </c>
      <c r="E202" s="787" t="s">
        <v>2718</v>
      </c>
      <c r="F202" s="787" t="s">
        <v>2716</v>
      </c>
      <c r="G202" s="787" t="s">
        <v>3270</v>
      </c>
      <c r="H202" s="783"/>
      <c r="I202" s="783"/>
    </row>
    <row r="203" spans="1:9">
      <c r="A203" s="786">
        <v>130176</v>
      </c>
      <c r="B203" s="787" t="s">
        <v>3373</v>
      </c>
      <c r="C203" s="787" t="s">
        <v>3374</v>
      </c>
      <c r="D203" s="788">
        <v>135</v>
      </c>
      <c r="E203" s="787" t="s">
        <v>2718</v>
      </c>
      <c r="F203" s="787" t="s">
        <v>2716</v>
      </c>
      <c r="G203" s="787" t="s">
        <v>3270</v>
      </c>
      <c r="H203" s="783"/>
      <c r="I203" s="783"/>
    </row>
    <row r="204" spans="1:9">
      <c r="A204" s="786">
        <v>130179</v>
      </c>
      <c r="B204" s="787" t="s">
        <v>3375</v>
      </c>
      <c r="C204" s="787" t="s">
        <v>3376</v>
      </c>
      <c r="D204" s="788">
        <v>135</v>
      </c>
      <c r="E204" s="787" t="s">
        <v>2718</v>
      </c>
      <c r="F204" s="787" t="s">
        <v>2716</v>
      </c>
      <c r="G204" s="787" t="s">
        <v>3270</v>
      </c>
      <c r="H204" s="783"/>
      <c r="I204" s="783"/>
    </row>
    <row r="205" spans="1:9">
      <c r="A205" s="786">
        <v>130180</v>
      </c>
      <c r="B205" s="787" t="s">
        <v>3377</v>
      </c>
      <c r="C205" s="787" t="s">
        <v>3378</v>
      </c>
      <c r="D205" s="788">
        <v>135</v>
      </c>
      <c r="E205" s="787" t="s">
        <v>2718</v>
      </c>
      <c r="F205" s="787" t="s">
        <v>2716</v>
      </c>
      <c r="G205" s="787" t="s">
        <v>3270</v>
      </c>
      <c r="H205" s="783"/>
      <c r="I205" s="783"/>
    </row>
    <row r="206" spans="1:9">
      <c r="A206" s="786">
        <v>130181</v>
      </c>
      <c r="B206" s="787" t="s">
        <v>3379</v>
      </c>
      <c r="C206" s="787" t="s">
        <v>3380</v>
      </c>
      <c r="D206" s="788">
        <v>135</v>
      </c>
      <c r="E206" s="787" t="s">
        <v>2718</v>
      </c>
      <c r="F206" s="787" t="s">
        <v>2716</v>
      </c>
      <c r="G206" s="787" t="s">
        <v>3270</v>
      </c>
      <c r="H206" s="783"/>
      <c r="I206" s="783"/>
    </row>
    <row r="207" spans="1:9">
      <c r="A207" s="786">
        <v>130182</v>
      </c>
      <c r="B207" s="787" t="s">
        <v>3381</v>
      </c>
      <c r="C207" s="787" t="s">
        <v>3382</v>
      </c>
      <c r="D207" s="788">
        <v>135</v>
      </c>
      <c r="E207" s="787" t="s">
        <v>2718</v>
      </c>
      <c r="F207" s="787" t="s">
        <v>2716</v>
      </c>
      <c r="G207" s="787" t="s">
        <v>3270</v>
      </c>
      <c r="H207" s="783"/>
      <c r="I207" s="783"/>
    </row>
    <row r="208" spans="1:9">
      <c r="A208" s="786">
        <v>130184</v>
      </c>
      <c r="B208" s="787" t="s">
        <v>3383</v>
      </c>
      <c r="C208" s="787" t="s">
        <v>3384</v>
      </c>
      <c r="D208" s="788">
        <v>135</v>
      </c>
      <c r="E208" s="787" t="s">
        <v>2718</v>
      </c>
      <c r="F208" s="787" t="s">
        <v>2716</v>
      </c>
      <c r="G208" s="787" t="s">
        <v>3270</v>
      </c>
      <c r="H208" s="783"/>
      <c r="I208" s="783"/>
    </row>
    <row r="209" spans="1:9">
      <c r="A209" s="786">
        <v>130191</v>
      </c>
      <c r="B209" s="787" t="s">
        <v>3385</v>
      </c>
      <c r="C209" s="787" t="s">
        <v>3386</v>
      </c>
      <c r="D209" s="788">
        <v>135</v>
      </c>
      <c r="E209" s="787" t="s">
        <v>2718</v>
      </c>
      <c r="F209" s="787" t="s">
        <v>2716</v>
      </c>
      <c r="G209" s="787" t="s">
        <v>3270</v>
      </c>
      <c r="H209" s="783"/>
      <c r="I209" s="783"/>
    </row>
    <row r="210" spans="1:9">
      <c r="A210" s="786">
        <v>130194</v>
      </c>
      <c r="B210" s="787" t="s">
        <v>3387</v>
      </c>
      <c r="C210" s="787" t="s">
        <v>3388</v>
      </c>
      <c r="D210" s="788">
        <v>135</v>
      </c>
      <c r="E210" s="787" t="s">
        <v>2718</v>
      </c>
      <c r="F210" s="787" t="s">
        <v>2716</v>
      </c>
      <c r="G210" s="787" t="s">
        <v>3270</v>
      </c>
      <c r="H210" s="783"/>
      <c r="I210" s="783"/>
    </row>
    <row r="211" spans="1:9">
      <c r="A211" s="786">
        <v>130200</v>
      </c>
      <c r="B211" s="787" t="s">
        <v>3389</v>
      </c>
      <c r="C211" s="787" t="s">
        <v>3390</v>
      </c>
      <c r="D211" s="788">
        <v>135</v>
      </c>
      <c r="E211" s="787" t="s">
        <v>2718</v>
      </c>
      <c r="F211" s="787" t="s">
        <v>2716</v>
      </c>
      <c r="G211" s="787" t="s">
        <v>3270</v>
      </c>
      <c r="H211" s="783"/>
      <c r="I211" s="783"/>
    </row>
    <row r="212" spans="1:9">
      <c r="A212" s="786">
        <v>130212</v>
      </c>
      <c r="B212" s="787" t="s">
        <v>3391</v>
      </c>
      <c r="C212" s="787" t="s">
        <v>3392</v>
      </c>
      <c r="D212" s="788">
        <v>135</v>
      </c>
      <c r="E212" s="787" t="s">
        <v>2718</v>
      </c>
      <c r="F212" s="787" t="s">
        <v>2716</v>
      </c>
      <c r="G212" s="787" t="s">
        <v>3270</v>
      </c>
      <c r="H212" s="783"/>
      <c r="I212" s="783"/>
    </row>
    <row r="213" spans="1:9">
      <c r="A213" s="786">
        <v>130213</v>
      </c>
      <c r="B213" s="787" t="s">
        <v>3393</v>
      </c>
      <c r="C213" s="787" t="s">
        <v>3394</v>
      </c>
      <c r="D213" s="788">
        <v>135</v>
      </c>
      <c r="E213" s="787" t="s">
        <v>2718</v>
      </c>
      <c r="F213" s="787" t="s">
        <v>2716</v>
      </c>
      <c r="G213" s="787" t="s">
        <v>3270</v>
      </c>
      <c r="H213" s="783"/>
      <c r="I213" s="783"/>
    </row>
    <row r="214" spans="1:9">
      <c r="A214" s="786">
        <v>130214</v>
      </c>
      <c r="B214" s="787" t="s">
        <v>3395</v>
      </c>
      <c r="C214" s="787" t="s">
        <v>3396</v>
      </c>
      <c r="D214" s="788">
        <v>135</v>
      </c>
      <c r="E214" s="787" t="s">
        <v>2718</v>
      </c>
      <c r="F214" s="787" t="s">
        <v>2716</v>
      </c>
      <c r="G214" s="787" t="s">
        <v>3270</v>
      </c>
      <c r="H214" s="783"/>
      <c r="I214" s="783"/>
    </row>
    <row r="215" spans="1:9">
      <c r="A215" s="786">
        <v>130215</v>
      </c>
      <c r="B215" s="787" t="s">
        <v>3397</v>
      </c>
      <c r="C215" s="787" t="s">
        <v>3398</v>
      </c>
      <c r="D215" s="788">
        <v>135</v>
      </c>
      <c r="E215" s="787" t="s">
        <v>2718</v>
      </c>
      <c r="F215" s="787" t="s">
        <v>2716</v>
      </c>
      <c r="G215" s="787" t="s">
        <v>3270</v>
      </c>
      <c r="H215" s="783"/>
      <c r="I215" s="783"/>
    </row>
    <row r="216" spans="1:9">
      <c r="A216" s="786">
        <v>130216</v>
      </c>
      <c r="B216" s="787" t="s">
        <v>3399</v>
      </c>
      <c r="C216" s="787" t="s">
        <v>3400</v>
      </c>
      <c r="D216" s="788">
        <v>135</v>
      </c>
      <c r="E216" s="787" t="s">
        <v>2718</v>
      </c>
      <c r="F216" s="787" t="s">
        <v>2716</v>
      </c>
      <c r="G216" s="787" t="s">
        <v>3270</v>
      </c>
      <c r="H216" s="783"/>
      <c r="I216" s="783"/>
    </row>
    <row r="217" spans="1:9">
      <c r="A217" s="786">
        <v>130221</v>
      </c>
      <c r="B217" s="787" t="s">
        <v>3401</v>
      </c>
      <c r="C217" s="787" t="s">
        <v>3402</v>
      </c>
      <c r="D217" s="788">
        <v>135</v>
      </c>
      <c r="E217" s="787" t="s">
        <v>2718</v>
      </c>
      <c r="F217" s="787" t="s">
        <v>2716</v>
      </c>
      <c r="G217" s="787" t="s">
        <v>3270</v>
      </c>
      <c r="H217" s="783"/>
      <c r="I217" s="783"/>
    </row>
    <row r="218" spans="1:9">
      <c r="A218" s="786">
        <v>130224</v>
      </c>
      <c r="B218" s="787" t="s">
        <v>3403</v>
      </c>
      <c r="C218" s="787" t="s">
        <v>3404</v>
      </c>
      <c r="D218" s="788">
        <v>135</v>
      </c>
      <c r="E218" s="787" t="s">
        <v>2718</v>
      </c>
      <c r="F218" s="787" t="s">
        <v>2716</v>
      </c>
      <c r="G218" s="787" t="s">
        <v>3270</v>
      </c>
      <c r="H218" s="783"/>
      <c r="I218" s="783"/>
    </row>
    <row r="219" spans="1:9">
      <c r="A219" s="786">
        <v>130226</v>
      </c>
      <c r="B219" s="787" t="s">
        <v>3405</v>
      </c>
      <c r="C219" s="787" t="s">
        <v>3406</v>
      </c>
      <c r="D219" s="788">
        <v>135</v>
      </c>
      <c r="E219" s="787" t="s">
        <v>2718</v>
      </c>
      <c r="F219" s="787" t="s">
        <v>2716</v>
      </c>
      <c r="G219" s="787" t="s">
        <v>3270</v>
      </c>
      <c r="H219" s="783"/>
      <c r="I219" s="783"/>
    </row>
    <row r="220" spans="1:9">
      <c r="A220" s="786">
        <v>130227</v>
      </c>
      <c r="B220" s="787" t="s">
        <v>3407</v>
      </c>
      <c r="C220" s="787" t="s">
        <v>3408</v>
      </c>
      <c r="D220" s="788">
        <v>135</v>
      </c>
      <c r="E220" s="787" t="s">
        <v>2718</v>
      </c>
      <c r="F220" s="787" t="s">
        <v>2716</v>
      </c>
      <c r="G220" s="787" t="s">
        <v>3270</v>
      </c>
      <c r="H220" s="783"/>
      <c r="I220" s="783"/>
    </row>
    <row r="221" spans="1:9">
      <c r="A221" s="786">
        <v>130229</v>
      </c>
      <c r="B221" s="787" t="s">
        <v>3409</v>
      </c>
      <c r="C221" s="787" t="s">
        <v>3410</v>
      </c>
      <c r="D221" s="788">
        <v>135</v>
      </c>
      <c r="E221" s="787" t="s">
        <v>2718</v>
      </c>
      <c r="F221" s="787" t="s">
        <v>2716</v>
      </c>
      <c r="G221" s="787" t="s">
        <v>3270</v>
      </c>
      <c r="H221" s="789"/>
      <c r="I221" s="789"/>
    </row>
    <row r="222" spans="1:9">
      <c r="A222" s="786">
        <v>130230</v>
      </c>
      <c r="B222" s="787" t="s">
        <v>3411</v>
      </c>
      <c r="C222" s="787" t="s">
        <v>3412</v>
      </c>
      <c r="D222" s="788">
        <v>135</v>
      </c>
      <c r="E222" s="787" t="s">
        <v>2718</v>
      </c>
      <c r="F222" s="787" t="s">
        <v>2716</v>
      </c>
      <c r="G222" s="787" t="s">
        <v>3270</v>
      </c>
      <c r="H222" s="789"/>
      <c r="I222" s="789"/>
    </row>
    <row r="223" spans="1:9">
      <c r="A223" s="786">
        <v>130234</v>
      </c>
      <c r="B223" s="787" t="s">
        <v>3413</v>
      </c>
      <c r="C223" s="787" t="s">
        <v>3414</v>
      </c>
      <c r="D223" s="788">
        <v>135</v>
      </c>
      <c r="E223" s="787" t="s">
        <v>2718</v>
      </c>
      <c r="F223" s="787" t="s">
        <v>2716</v>
      </c>
      <c r="G223" s="787" t="s">
        <v>3270</v>
      </c>
      <c r="H223" s="789"/>
      <c r="I223" s="789"/>
    </row>
    <row r="224" spans="1:9">
      <c r="A224" s="786">
        <v>130235</v>
      </c>
      <c r="B224" s="787" t="s">
        <v>3415</v>
      </c>
      <c r="C224" s="787" t="s">
        <v>3416</v>
      </c>
      <c r="D224" s="788">
        <v>135</v>
      </c>
      <c r="E224" s="787" t="s">
        <v>2718</v>
      </c>
      <c r="F224" s="787" t="s">
        <v>2716</v>
      </c>
      <c r="G224" s="787" t="s">
        <v>3270</v>
      </c>
      <c r="H224" s="789"/>
      <c r="I224" s="789"/>
    </row>
    <row r="225" spans="1:9">
      <c r="A225" s="786">
        <v>130236</v>
      </c>
      <c r="B225" s="787" t="s">
        <v>3417</v>
      </c>
      <c r="C225" s="787" t="s">
        <v>3418</v>
      </c>
      <c r="D225" s="788">
        <v>135</v>
      </c>
      <c r="E225" s="787" t="s">
        <v>2718</v>
      </c>
      <c r="F225" s="787" t="s">
        <v>2716</v>
      </c>
      <c r="G225" s="787" t="s">
        <v>3270</v>
      </c>
      <c r="H225" s="789"/>
      <c r="I225" s="789"/>
    </row>
    <row r="226" spans="1:9">
      <c r="A226" s="786">
        <v>130238</v>
      </c>
      <c r="B226" s="787" t="s">
        <v>3419</v>
      </c>
      <c r="C226" s="787" t="s">
        <v>3420</v>
      </c>
      <c r="D226" s="788">
        <v>135</v>
      </c>
      <c r="E226" s="787" t="s">
        <v>2718</v>
      </c>
      <c r="F226" s="787" t="s">
        <v>2716</v>
      </c>
      <c r="G226" s="787" t="s">
        <v>3270</v>
      </c>
      <c r="H226" s="789"/>
      <c r="I226" s="789"/>
    </row>
    <row r="227" spans="1:9">
      <c r="A227" s="786">
        <v>130240</v>
      </c>
      <c r="B227" s="787" t="s">
        <v>3421</v>
      </c>
      <c r="C227" s="787" t="s">
        <v>3422</v>
      </c>
      <c r="D227" s="788">
        <v>135</v>
      </c>
      <c r="E227" s="787" t="s">
        <v>2718</v>
      </c>
      <c r="F227" s="787" t="s">
        <v>2716</v>
      </c>
      <c r="G227" s="787" t="s">
        <v>3270</v>
      </c>
      <c r="H227" s="789"/>
      <c r="I227" s="789"/>
    </row>
    <row r="228" spans="1:9">
      <c r="A228" s="786">
        <v>130241</v>
      </c>
      <c r="B228" s="787" t="s">
        <v>3423</v>
      </c>
      <c r="C228" s="787" t="s">
        <v>3424</v>
      </c>
      <c r="D228" s="788">
        <v>135</v>
      </c>
      <c r="E228" s="787" t="s">
        <v>2718</v>
      </c>
      <c r="F228" s="787" t="s">
        <v>2716</v>
      </c>
      <c r="G228" s="787" t="s">
        <v>3270</v>
      </c>
      <c r="H228" s="789"/>
      <c r="I228" s="789"/>
    </row>
    <row r="229" spans="1:9">
      <c r="A229" s="786">
        <v>130243</v>
      </c>
      <c r="B229" s="787" t="s">
        <v>3425</v>
      </c>
      <c r="C229" s="787" t="s">
        <v>3426</v>
      </c>
      <c r="D229" s="788">
        <v>135</v>
      </c>
      <c r="E229" s="787" t="s">
        <v>2718</v>
      </c>
      <c r="F229" s="787" t="s">
        <v>2716</v>
      </c>
      <c r="G229" s="787" t="s">
        <v>3270</v>
      </c>
      <c r="H229" s="789"/>
      <c r="I229" s="789"/>
    </row>
    <row r="230" spans="1:9">
      <c r="A230" s="786">
        <v>130256</v>
      </c>
      <c r="B230" s="787" t="s">
        <v>3427</v>
      </c>
      <c r="C230" s="787" t="s">
        <v>3428</v>
      </c>
      <c r="D230" s="788">
        <v>135</v>
      </c>
      <c r="E230" s="787" t="s">
        <v>2718</v>
      </c>
      <c r="F230" s="787" t="s">
        <v>2716</v>
      </c>
      <c r="G230" s="787" t="s">
        <v>3270</v>
      </c>
      <c r="H230" s="789"/>
      <c r="I230" s="789"/>
    </row>
    <row r="231" spans="1:9">
      <c r="A231" s="786">
        <v>130260</v>
      </c>
      <c r="B231" s="787" t="s">
        <v>3429</v>
      </c>
      <c r="C231" s="787" t="s">
        <v>3430</v>
      </c>
      <c r="D231" s="788">
        <v>135</v>
      </c>
      <c r="E231" s="787" t="s">
        <v>2718</v>
      </c>
      <c r="F231" s="787" t="s">
        <v>2716</v>
      </c>
      <c r="G231" s="787" t="s">
        <v>3270</v>
      </c>
      <c r="H231" s="789"/>
      <c r="I231" s="789"/>
    </row>
    <row r="232" spans="1:9">
      <c r="A232" s="786">
        <v>130269</v>
      </c>
      <c r="B232" s="787" t="s">
        <v>3431</v>
      </c>
      <c r="C232" s="787" t="s">
        <v>3432</v>
      </c>
      <c r="D232" s="788">
        <v>135</v>
      </c>
      <c r="E232" s="787" t="s">
        <v>2718</v>
      </c>
      <c r="F232" s="787" t="s">
        <v>2716</v>
      </c>
      <c r="G232" s="787" t="s">
        <v>3270</v>
      </c>
      <c r="H232" s="789"/>
      <c r="I232" s="789"/>
    </row>
    <row r="233" spans="1:9">
      <c r="A233" s="786">
        <v>130283</v>
      </c>
      <c r="B233" s="787" t="s">
        <v>3433</v>
      </c>
      <c r="C233" s="787" t="s">
        <v>3434</v>
      </c>
      <c r="D233" s="788">
        <v>135</v>
      </c>
      <c r="E233" s="787" t="s">
        <v>2718</v>
      </c>
      <c r="F233" s="787" t="s">
        <v>2716</v>
      </c>
      <c r="G233" s="787" t="s">
        <v>3270</v>
      </c>
      <c r="H233" s="789"/>
      <c r="I233" s="789"/>
    </row>
    <row r="234" spans="1:9">
      <c r="A234" s="786">
        <v>130285</v>
      </c>
      <c r="B234" s="787" t="s">
        <v>3435</v>
      </c>
      <c r="C234" s="787" t="s">
        <v>3436</v>
      </c>
      <c r="D234" s="788">
        <v>135</v>
      </c>
      <c r="E234" s="787" t="s">
        <v>2718</v>
      </c>
      <c r="F234" s="787" t="s">
        <v>2716</v>
      </c>
      <c r="G234" s="787" t="s">
        <v>3270</v>
      </c>
      <c r="H234" s="789"/>
      <c r="I234" s="789"/>
    </row>
    <row r="235" spans="1:9">
      <c r="A235" s="786">
        <v>130294</v>
      </c>
      <c r="B235" s="787" t="s">
        <v>3437</v>
      </c>
      <c r="C235" s="787" t="s">
        <v>3438</v>
      </c>
      <c r="D235" s="788">
        <v>135</v>
      </c>
      <c r="E235" s="787" t="s">
        <v>2718</v>
      </c>
      <c r="F235" s="787" t="s">
        <v>2716</v>
      </c>
      <c r="G235" s="787" t="s">
        <v>3270</v>
      </c>
      <c r="H235" s="789"/>
      <c r="I235" s="789"/>
    </row>
    <row r="236" spans="1:9">
      <c r="A236" s="786">
        <v>130296</v>
      </c>
      <c r="B236" s="787" t="s">
        <v>3439</v>
      </c>
      <c r="C236" s="787" t="s">
        <v>3440</v>
      </c>
      <c r="D236" s="788">
        <v>135</v>
      </c>
      <c r="E236" s="787" t="s">
        <v>2718</v>
      </c>
      <c r="F236" s="787" t="s">
        <v>2716</v>
      </c>
      <c r="G236" s="787" t="s">
        <v>3270</v>
      </c>
      <c r="H236" s="789"/>
      <c r="I236" s="789"/>
    </row>
    <row r="237" spans="1:9">
      <c r="A237" s="786">
        <v>130297</v>
      </c>
      <c r="B237" s="787" t="s">
        <v>3222</v>
      </c>
      <c r="C237" s="787" t="s">
        <v>3441</v>
      </c>
      <c r="D237" s="788">
        <v>135</v>
      </c>
      <c r="E237" s="787" t="s">
        <v>2718</v>
      </c>
      <c r="F237" s="787" t="s">
        <v>2716</v>
      </c>
      <c r="G237" s="787" t="s">
        <v>3270</v>
      </c>
      <c r="H237" s="789"/>
      <c r="I237" s="789"/>
    </row>
    <row r="238" spans="1:9">
      <c r="A238" s="786">
        <v>130302</v>
      </c>
      <c r="B238" s="787" t="s">
        <v>3442</v>
      </c>
      <c r="C238" s="787" t="s">
        <v>3443</v>
      </c>
      <c r="D238" s="788">
        <v>135</v>
      </c>
      <c r="E238" s="787" t="s">
        <v>2718</v>
      </c>
      <c r="F238" s="787" t="s">
        <v>2716</v>
      </c>
      <c r="G238" s="787" t="s">
        <v>3270</v>
      </c>
      <c r="H238" s="789"/>
      <c r="I238" s="789"/>
    </row>
    <row r="239" spans="1:9">
      <c r="A239" s="786">
        <v>130303</v>
      </c>
      <c r="B239" s="787" t="s">
        <v>3444</v>
      </c>
      <c r="C239" s="787" t="s">
        <v>3445</v>
      </c>
      <c r="D239" s="788">
        <v>135</v>
      </c>
      <c r="E239" s="787" t="s">
        <v>2718</v>
      </c>
      <c r="F239" s="787" t="s">
        <v>2716</v>
      </c>
      <c r="G239" s="787" t="s">
        <v>3270</v>
      </c>
      <c r="H239" s="789"/>
      <c r="I239" s="789"/>
    </row>
    <row r="240" spans="1:9">
      <c r="A240" s="790">
        <v>130313</v>
      </c>
      <c r="B240" s="787"/>
      <c r="C240" s="787" t="s">
        <v>3446</v>
      </c>
      <c r="D240" s="788">
        <v>135</v>
      </c>
      <c r="E240" s="787" t="s">
        <v>2718</v>
      </c>
      <c r="F240" s="787" t="s">
        <v>2716</v>
      </c>
      <c r="G240" s="787" t="s">
        <v>3270</v>
      </c>
      <c r="H240" s="789"/>
      <c r="I240" s="789"/>
    </row>
    <row r="241" spans="1:9">
      <c r="A241" s="786">
        <v>130316</v>
      </c>
      <c r="B241" s="787" t="s">
        <v>3447</v>
      </c>
      <c r="C241" s="787" t="s">
        <v>3448</v>
      </c>
      <c r="D241" s="788">
        <v>135</v>
      </c>
      <c r="E241" s="787" t="s">
        <v>2718</v>
      </c>
      <c r="F241" s="787" t="s">
        <v>2716</v>
      </c>
      <c r="G241" s="787" t="s">
        <v>3270</v>
      </c>
      <c r="H241" s="789"/>
      <c r="I241" s="789"/>
    </row>
    <row r="242" spans="1:9">
      <c r="A242" s="786">
        <v>130321</v>
      </c>
      <c r="B242" s="787" t="s">
        <v>3449</v>
      </c>
      <c r="C242" s="787" t="s">
        <v>3450</v>
      </c>
      <c r="D242" s="788">
        <v>135</v>
      </c>
      <c r="E242" s="787" t="s">
        <v>2718</v>
      </c>
      <c r="F242" s="787" t="s">
        <v>2716</v>
      </c>
      <c r="G242" s="787" t="s">
        <v>3270</v>
      </c>
      <c r="H242" s="789"/>
      <c r="I242" s="789"/>
    </row>
    <row r="243" spans="1:9">
      <c r="A243" s="786">
        <v>130322</v>
      </c>
      <c r="B243" s="787" t="s">
        <v>3451</v>
      </c>
      <c r="C243" s="787" t="s">
        <v>3452</v>
      </c>
      <c r="D243" s="788">
        <v>135</v>
      </c>
      <c r="E243" s="787" t="s">
        <v>2718</v>
      </c>
      <c r="F243" s="787" t="s">
        <v>2716</v>
      </c>
      <c r="G243" s="787" t="s">
        <v>3270</v>
      </c>
      <c r="H243" s="789"/>
      <c r="I243" s="789"/>
    </row>
    <row r="244" spans="1:9">
      <c r="A244" s="786">
        <v>130324</v>
      </c>
      <c r="B244" s="787" t="s">
        <v>3453</v>
      </c>
      <c r="C244" s="787" t="s">
        <v>3454</v>
      </c>
      <c r="D244" s="788">
        <v>135</v>
      </c>
      <c r="E244" s="787" t="s">
        <v>2718</v>
      </c>
      <c r="F244" s="787" t="s">
        <v>2716</v>
      </c>
      <c r="G244" s="787" t="s">
        <v>3270</v>
      </c>
      <c r="H244" s="789"/>
      <c r="I244" s="789"/>
    </row>
    <row r="245" spans="1:9">
      <c r="A245" s="786">
        <v>130325</v>
      </c>
      <c r="B245" s="787" t="s">
        <v>3455</v>
      </c>
      <c r="C245" s="787" t="s">
        <v>3456</v>
      </c>
      <c r="D245" s="788">
        <v>135</v>
      </c>
      <c r="E245" s="787" t="s">
        <v>2718</v>
      </c>
      <c r="F245" s="787" t="s">
        <v>2716</v>
      </c>
      <c r="G245" s="787" t="s">
        <v>3270</v>
      </c>
      <c r="H245" s="789"/>
      <c r="I245" s="789"/>
    </row>
    <row r="246" spans="1:9">
      <c r="A246" s="786">
        <v>130334</v>
      </c>
      <c r="B246" s="787" t="s">
        <v>3381</v>
      </c>
      <c r="C246" s="787" t="s">
        <v>3382</v>
      </c>
      <c r="D246" s="788">
        <v>135</v>
      </c>
      <c r="E246" s="787" t="s">
        <v>2718</v>
      </c>
      <c r="F246" s="787" t="s">
        <v>2716</v>
      </c>
      <c r="G246" s="787" t="s">
        <v>3270</v>
      </c>
      <c r="H246" s="789"/>
      <c r="I246" s="789"/>
    </row>
    <row r="247" spans="1:9">
      <c r="A247" s="786">
        <v>130336</v>
      </c>
      <c r="B247" s="787" t="s">
        <v>3457</v>
      </c>
      <c r="C247" s="787" t="s">
        <v>3458</v>
      </c>
      <c r="D247" s="788">
        <v>135</v>
      </c>
      <c r="E247" s="787" t="s">
        <v>2718</v>
      </c>
      <c r="F247" s="787" t="s">
        <v>2716</v>
      </c>
      <c r="G247" s="787" t="s">
        <v>3270</v>
      </c>
      <c r="H247" s="789"/>
      <c r="I247" s="789"/>
    </row>
    <row r="248" spans="1:9">
      <c r="A248" s="786">
        <v>130339</v>
      </c>
      <c r="B248" s="787" t="s">
        <v>3459</v>
      </c>
      <c r="C248" s="787" t="s">
        <v>3460</v>
      </c>
      <c r="D248" s="788">
        <v>135</v>
      </c>
      <c r="E248" s="787" t="s">
        <v>2718</v>
      </c>
      <c r="F248" s="787" t="s">
        <v>2716</v>
      </c>
      <c r="G248" s="787" t="s">
        <v>3270</v>
      </c>
      <c r="H248" s="789"/>
      <c r="I248" s="789"/>
    </row>
    <row r="249" spans="1:9">
      <c r="A249" s="786">
        <v>130340</v>
      </c>
      <c r="B249" s="787" t="s">
        <v>3461</v>
      </c>
      <c r="C249" s="787" t="s">
        <v>3462</v>
      </c>
      <c r="D249" s="788">
        <v>135</v>
      </c>
      <c r="E249" s="787" t="s">
        <v>2718</v>
      </c>
      <c r="F249" s="787" t="s">
        <v>2716</v>
      </c>
      <c r="G249" s="787" t="s">
        <v>3270</v>
      </c>
      <c r="H249" s="789"/>
      <c r="I249" s="789"/>
    </row>
    <row r="250" spans="1:9">
      <c r="A250" s="786">
        <v>130341</v>
      </c>
      <c r="B250" s="787" t="s">
        <v>3463</v>
      </c>
      <c r="C250" s="787" t="s">
        <v>3464</v>
      </c>
      <c r="D250" s="788">
        <v>135</v>
      </c>
      <c r="E250" s="787" t="s">
        <v>2718</v>
      </c>
      <c r="F250" s="787" t="s">
        <v>2716</v>
      </c>
      <c r="G250" s="787" t="s">
        <v>3270</v>
      </c>
      <c r="H250" s="789"/>
      <c r="I250" s="789"/>
    </row>
    <row r="251" spans="1:9">
      <c r="A251" s="786">
        <v>130345</v>
      </c>
      <c r="B251" s="787" t="s">
        <v>3465</v>
      </c>
      <c r="C251" s="787" t="s">
        <v>3466</v>
      </c>
      <c r="D251" s="788">
        <v>135</v>
      </c>
      <c r="E251" s="787" t="s">
        <v>2718</v>
      </c>
      <c r="F251" s="787" t="s">
        <v>2716</v>
      </c>
      <c r="G251" s="787" t="s">
        <v>3270</v>
      </c>
      <c r="H251" s="789"/>
      <c r="I251" s="789"/>
    </row>
    <row r="252" spans="1:9">
      <c r="A252" s="786">
        <v>130347</v>
      </c>
      <c r="B252" s="787" t="s">
        <v>3467</v>
      </c>
      <c r="C252" s="787" t="s">
        <v>3468</v>
      </c>
      <c r="D252" s="788">
        <v>135</v>
      </c>
      <c r="E252" s="787" t="s">
        <v>2718</v>
      </c>
      <c r="F252" s="787" t="s">
        <v>2716</v>
      </c>
      <c r="G252" s="787" t="s">
        <v>3270</v>
      </c>
      <c r="H252" s="789"/>
      <c r="I252" s="789"/>
    </row>
    <row r="253" spans="1:9">
      <c r="A253" s="786">
        <v>130350</v>
      </c>
      <c r="B253" s="787" t="s">
        <v>3469</v>
      </c>
      <c r="C253" s="787" t="s">
        <v>3470</v>
      </c>
      <c r="D253" s="788">
        <v>135</v>
      </c>
      <c r="E253" s="787" t="s">
        <v>2718</v>
      </c>
      <c r="F253" s="787" t="s">
        <v>2716</v>
      </c>
      <c r="G253" s="787" t="s">
        <v>3270</v>
      </c>
      <c r="H253" s="789"/>
      <c r="I253" s="789"/>
    </row>
    <row r="254" spans="1:9">
      <c r="A254" s="786">
        <v>130351</v>
      </c>
      <c r="B254" s="787" t="s">
        <v>3471</v>
      </c>
      <c r="C254" s="787" t="s">
        <v>3472</v>
      </c>
      <c r="D254" s="788">
        <v>135</v>
      </c>
      <c r="E254" s="787" t="s">
        <v>2718</v>
      </c>
      <c r="F254" s="787" t="s">
        <v>2716</v>
      </c>
      <c r="G254" s="787" t="s">
        <v>3270</v>
      </c>
      <c r="H254" s="789"/>
      <c r="I254" s="789"/>
    </row>
    <row r="255" spans="1:9">
      <c r="A255" s="786">
        <v>130352</v>
      </c>
      <c r="B255" s="787" t="s">
        <v>3473</v>
      </c>
      <c r="C255" s="787" t="s">
        <v>3474</v>
      </c>
      <c r="D255" s="788">
        <v>135</v>
      </c>
      <c r="E255" s="787" t="s">
        <v>2718</v>
      </c>
      <c r="F255" s="787" t="s">
        <v>2716</v>
      </c>
      <c r="G255" s="787" t="s">
        <v>3270</v>
      </c>
      <c r="H255" s="789"/>
      <c r="I255" s="789"/>
    </row>
    <row r="256" spans="1:9">
      <c r="A256" s="786">
        <v>130353</v>
      </c>
      <c r="B256" s="787" t="s">
        <v>3475</v>
      </c>
      <c r="C256" s="787" t="s">
        <v>3476</v>
      </c>
      <c r="D256" s="788">
        <v>135</v>
      </c>
      <c r="E256" s="787" t="s">
        <v>2718</v>
      </c>
      <c r="F256" s="787" t="s">
        <v>2716</v>
      </c>
      <c r="G256" s="787" t="s">
        <v>3270</v>
      </c>
      <c r="H256" s="789"/>
      <c r="I256" s="789"/>
    </row>
    <row r="257" spans="1:9">
      <c r="A257" s="786">
        <v>130354</v>
      </c>
      <c r="B257" s="787" t="s">
        <v>3477</v>
      </c>
      <c r="C257" s="787" t="s">
        <v>3478</v>
      </c>
      <c r="D257" s="788">
        <v>135</v>
      </c>
      <c r="E257" s="787" t="s">
        <v>2718</v>
      </c>
      <c r="F257" s="787" t="s">
        <v>2716</v>
      </c>
      <c r="G257" s="787" t="s">
        <v>3270</v>
      </c>
      <c r="H257" s="789"/>
      <c r="I257" s="789"/>
    </row>
    <row r="258" spans="1:9">
      <c r="A258" s="786">
        <v>130355</v>
      </c>
      <c r="B258" s="787" t="s">
        <v>3479</v>
      </c>
      <c r="C258" s="787" t="s">
        <v>3480</v>
      </c>
      <c r="D258" s="788">
        <v>135</v>
      </c>
      <c r="E258" s="787" t="s">
        <v>2718</v>
      </c>
      <c r="F258" s="787" t="s">
        <v>2716</v>
      </c>
      <c r="G258" s="787" t="s">
        <v>3270</v>
      </c>
      <c r="H258" s="789"/>
      <c r="I258" s="789"/>
    </row>
    <row r="259" spans="1:9">
      <c r="A259" s="786">
        <v>130356</v>
      </c>
      <c r="B259" s="787" t="s">
        <v>3481</v>
      </c>
      <c r="C259" s="787" t="s">
        <v>3482</v>
      </c>
      <c r="D259" s="788">
        <v>135</v>
      </c>
      <c r="E259" s="787" t="s">
        <v>2718</v>
      </c>
      <c r="F259" s="787" t="s">
        <v>2716</v>
      </c>
      <c r="G259" s="787" t="s">
        <v>3270</v>
      </c>
      <c r="H259" s="789"/>
      <c r="I259" s="789"/>
    </row>
    <row r="260" spans="1:9">
      <c r="A260" s="786">
        <v>130357</v>
      </c>
      <c r="B260" s="787" t="s">
        <v>3483</v>
      </c>
      <c r="C260" s="787" t="s">
        <v>3484</v>
      </c>
      <c r="D260" s="788">
        <v>135</v>
      </c>
      <c r="E260" s="787" t="s">
        <v>2718</v>
      </c>
      <c r="F260" s="787" t="s">
        <v>2716</v>
      </c>
      <c r="G260" s="787" t="s">
        <v>3270</v>
      </c>
      <c r="H260" s="789"/>
      <c r="I260" s="789"/>
    </row>
    <row r="261" spans="1:9">
      <c r="A261" s="786">
        <v>130358</v>
      </c>
      <c r="B261" s="787" t="s">
        <v>3485</v>
      </c>
      <c r="C261" s="787" t="s">
        <v>3486</v>
      </c>
      <c r="D261" s="788">
        <v>135</v>
      </c>
      <c r="E261" s="787" t="s">
        <v>2718</v>
      </c>
      <c r="F261" s="787" t="s">
        <v>2716</v>
      </c>
      <c r="G261" s="787" t="s">
        <v>3270</v>
      </c>
      <c r="H261" s="789"/>
      <c r="I261" s="789"/>
    </row>
    <row r="262" spans="1:9">
      <c r="A262" s="791">
        <v>130359</v>
      </c>
      <c r="B262" s="792" t="s">
        <v>3487</v>
      </c>
      <c r="C262" s="792" t="s">
        <v>3488</v>
      </c>
      <c r="D262" s="788">
        <v>135</v>
      </c>
      <c r="E262" s="787" t="s">
        <v>2718</v>
      </c>
      <c r="F262" s="787" t="s">
        <v>2716</v>
      </c>
      <c r="G262" s="787" t="s">
        <v>3270</v>
      </c>
      <c r="H262" s="789"/>
      <c r="I262" s="789"/>
    </row>
    <row r="263" spans="1:9">
      <c r="A263" s="791">
        <v>130360</v>
      </c>
      <c r="B263" s="792" t="s">
        <v>3489</v>
      </c>
      <c r="C263" s="792" t="s">
        <v>3490</v>
      </c>
      <c r="D263" s="788">
        <v>135</v>
      </c>
      <c r="E263" s="787" t="s">
        <v>2718</v>
      </c>
      <c r="F263" s="787" t="s">
        <v>2716</v>
      </c>
      <c r="G263" s="787" t="s">
        <v>3270</v>
      </c>
      <c r="H263" s="789"/>
      <c r="I263" s="789"/>
    </row>
    <row r="264" spans="1:9">
      <c r="A264" s="791">
        <v>130361</v>
      </c>
      <c r="B264" s="792" t="s">
        <v>3491</v>
      </c>
      <c r="C264" s="792" t="s">
        <v>3492</v>
      </c>
      <c r="D264" s="788">
        <v>135</v>
      </c>
      <c r="E264" s="787" t="s">
        <v>2718</v>
      </c>
      <c r="F264" s="787" t="s">
        <v>2716</v>
      </c>
      <c r="G264" s="787" t="s">
        <v>3270</v>
      </c>
      <c r="H264" s="789"/>
      <c r="I264" s="789"/>
    </row>
    <row r="265" spans="1:9">
      <c r="A265" s="786">
        <v>130362</v>
      </c>
      <c r="B265" s="787" t="s">
        <v>3493</v>
      </c>
      <c r="C265" s="787" t="s">
        <v>3494</v>
      </c>
      <c r="D265" s="788">
        <v>135</v>
      </c>
      <c r="E265" s="787" t="s">
        <v>2718</v>
      </c>
      <c r="F265" s="787" t="s">
        <v>2716</v>
      </c>
      <c r="G265" s="787" t="s">
        <v>3270</v>
      </c>
      <c r="H265" s="789"/>
      <c r="I265" s="789"/>
    </row>
    <row r="266" spans="1:9">
      <c r="A266" s="791">
        <v>130363</v>
      </c>
      <c r="B266" s="792" t="s">
        <v>3495</v>
      </c>
      <c r="C266" s="792" t="s">
        <v>3496</v>
      </c>
      <c r="D266" s="793">
        <v>135</v>
      </c>
      <c r="E266" s="792" t="s">
        <v>2718</v>
      </c>
      <c r="F266" s="792" t="s">
        <v>2716</v>
      </c>
      <c r="G266" s="792" t="s">
        <v>3270</v>
      </c>
      <c r="H266" s="789"/>
      <c r="I266" s="789"/>
    </row>
    <row r="267" spans="1:9">
      <c r="A267" s="791">
        <v>130364</v>
      </c>
      <c r="B267" s="792" t="s">
        <v>3497</v>
      </c>
      <c r="C267" s="792" t="s">
        <v>3498</v>
      </c>
      <c r="D267" s="793">
        <v>135</v>
      </c>
      <c r="E267" s="792" t="s">
        <v>2718</v>
      </c>
      <c r="F267" s="792" t="s">
        <v>2716</v>
      </c>
      <c r="G267" s="792" t="s">
        <v>3270</v>
      </c>
      <c r="H267" s="789"/>
      <c r="I267" s="789"/>
    </row>
    <row r="268" spans="1:9">
      <c r="A268" s="791">
        <v>130365</v>
      </c>
      <c r="B268" s="792" t="s">
        <v>3499</v>
      </c>
      <c r="C268" s="792" t="s">
        <v>3500</v>
      </c>
      <c r="D268" s="793">
        <v>135</v>
      </c>
      <c r="E268" s="792" t="s">
        <v>2718</v>
      </c>
      <c r="F268" s="792" t="s">
        <v>2716</v>
      </c>
      <c r="G268" s="792" t="s">
        <v>3270</v>
      </c>
      <c r="H268" s="789"/>
      <c r="I268" s="789"/>
    </row>
    <row r="269" spans="1:9">
      <c r="A269" s="791">
        <v>130366</v>
      </c>
      <c r="B269" s="792" t="s">
        <v>3501</v>
      </c>
      <c r="C269" s="792" t="s">
        <v>3502</v>
      </c>
      <c r="D269" s="793">
        <v>135</v>
      </c>
      <c r="E269" s="792" t="s">
        <v>2718</v>
      </c>
      <c r="F269" s="792" t="s">
        <v>2716</v>
      </c>
      <c r="G269" s="792" t="s">
        <v>3270</v>
      </c>
      <c r="H269" s="789"/>
      <c r="I269" s="789"/>
    </row>
    <row r="270" spans="1:9">
      <c r="A270" s="791">
        <v>130367</v>
      </c>
      <c r="B270" s="792" t="s">
        <v>3503</v>
      </c>
      <c r="C270" s="792" t="s">
        <v>3504</v>
      </c>
      <c r="D270" s="793">
        <v>135</v>
      </c>
      <c r="E270" s="792" t="s">
        <v>2718</v>
      </c>
      <c r="F270" s="792" t="s">
        <v>2716</v>
      </c>
      <c r="G270" s="792" t="s">
        <v>3270</v>
      </c>
      <c r="H270" s="789"/>
      <c r="I270" s="789"/>
    </row>
    <row r="271" spans="1:9">
      <c r="A271" s="791">
        <v>130368</v>
      </c>
      <c r="B271" s="792" t="s">
        <v>3505</v>
      </c>
      <c r="C271" s="792" t="s">
        <v>3506</v>
      </c>
      <c r="D271" s="793">
        <v>135</v>
      </c>
      <c r="E271" s="792" t="s">
        <v>2718</v>
      </c>
      <c r="F271" s="792" t="s">
        <v>2716</v>
      </c>
      <c r="G271" s="792" t="s">
        <v>3270</v>
      </c>
      <c r="H271" s="789"/>
      <c r="I271" s="789"/>
    </row>
    <row r="272" spans="1:9">
      <c r="A272" s="791">
        <v>130369</v>
      </c>
      <c r="B272" s="792" t="s">
        <v>3507</v>
      </c>
      <c r="C272" s="792" t="s">
        <v>1283</v>
      </c>
      <c r="D272" s="793">
        <v>135</v>
      </c>
      <c r="E272" s="792" t="s">
        <v>2718</v>
      </c>
      <c r="F272" s="792" t="s">
        <v>2716</v>
      </c>
      <c r="G272" s="792" t="s">
        <v>3270</v>
      </c>
      <c r="H272" s="789"/>
      <c r="I272" s="789"/>
    </row>
    <row r="273" spans="1:9">
      <c r="A273" s="791">
        <v>130370</v>
      </c>
      <c r="B273" s="792" t="s">
        <v>3508</v>
      </c>
      <c r="C273" s="792" t="s">
        <v>457</v>
      </c>
      <c r="D273" s="793">
        <v>135</v>
      </c>
      <c r="E273" s="792" t="s">
        <v>2718</v>
      </c>
      <c r="F273" s="792" t="s">
        <v>2716</v>
      </c>
      <c r="G273" s="792" t="s">
        <v>3270</v>
      </c>
      <c r="H273" s="789"/>
      <c r="I273" s="789"/>
    </row>
    <row r="274" spans="1:9">
      <c r="A274" s="791">
        <v>130374</v>
      </c>
      <c r="B274" s="792" t="s">
        <v>3509</v>
      </c>
      <c r="C274" s="792" t="s">
        <v>652</v>
      </c>
      <c r="D274" s="793">
        <v>135</v>
      </c>
      <c r="E274" s="792" t="s">
        <v>2718</v>
      </c>
      <c r="F274" s="792" t="s">
        <v>2716</v>
      </c>
      <c r="G274" s="792" t="s">
        <v>3270</v>
      </c>
      <c r="H274" s="789"/>
      <c r="I274" s="789"/>
    </row>
    <row r="275" spans="1:9">
      <c r="A275" s="791">
        <v>130375</v>
      </c>
      <c r="B275" s="792" t="s">
        <v>3510</v>
      </c>
      <c r="C275" s="792" t="s">
        <v>458</v>
      </c>
      <c r="D275" s="793">
        <v>135</v>
      </c>
      <c r="E275" s="792" t="s">
        <v>2718</v>
      </c>
      <c r="F275" s="792" t="s">
        <v>2716</v>
      </c>
      <c r="G275" s="792" t="s">
        <v>3270</v>
      </c>
      <c r="H275" s="789"/>
      <c r="I275" s="789"/>
    </row>
    <row r="276" spans="1:9">
      <c r="A276" s="791">
        <v>130376</v>
      </c>
      <c r="B276" s="792" t="s">
        <v>3511</v>
      </c>
      <c r="C276" s="792" t="s">
        <v>3512</v>
      </c>
      <c r="D276" s="793">
        <v>135</v>
      </c>
      <c r="E276" s="792" t="s">
        <v>2718</v>
      </c>
      <c r="F276" s="792" t="s">
        <v>2716</v>
      </c>
      <c r="G276" s="792" t="s">
        <v>3270</v>
      </c>
      <c r="H276" s="789"/>
      <c r="I276" s="789"/>
    </row>
    <row r="277" spans="1:9">
      <c r="A277" s="791">
        <v>130371</v>
      </c>
      <c r="B277" s="792" t="s">
        <v>3513</v>
      </c>
      <c r="C277" s="792" t="s">
        <v>658</v>
      </c>
      <c r="D277" s="793">
        <v>135</v>
      </c>
      <c r="E277" s="792" t="s">
        <v>2718</v>
      </c>
      <c r="F277" s="792" t="s">
        <v>2716</v>
      </c>
      <c r="G277" s="792" t="s">
        <v>3270</v>
      </c>
      <c r="H277" s="789"/>
      <c r="I277" s="789"/>
    </row>
    <row r="278" spans="1:9">
      <c r="A278" s="791">
        <v>130372</v>
      </c>
      <c r="B278" s="792" t="s">
        <v>3514</v>
      </c>
      <c r="C278" s="787" t="s">
        <v>3515</v>
      </c>
      <c r="D278" s="793">
        <v>135</v>
      </c>
      <c r="E278" s="792" t="s">
        <v>2718</v>
      </c>
      <c r="F278" s="792" t="s">
        <v>2716</v>
      </c>
      <c r="G278" s="792" t="s">
        <v>3270</v>
      </c>
      <c r="H278" s="789"/>
      <c r="I278" s="789"/>
    </row>
    <row r="279" spans="1:9">
      <c r="A279" s="794">
        <v>100020</v>
      </c>
      <c r="B279" s="795"/>
      <c r="C279" s="795" t="s">
        <v>3516</v>
      </c>
      <c r="D279" s="796">
        <v>140</v>
      </c>
      <c r="E279" s="795" t="s">
        <v>2721</v>
      </c>
      <c r="F279" s="795" t="s">
        <v>2720</v>
      </c>
      <c r="G279" s="795" t="s">
        <v>3071</v>
      </c>
      <c r="H279" s="789"/>
      <c r="I279" s="789"/>
    </row>
    <row r="280" spans="1:9">
      <c r="A280" s="770">
        <v>140001</v>
      </c>
      <c r="B280" s="771" t="s">
        <v>3517</v>
      </c>
      <c r="C280" s="771" t="s">
        <v>3518</v>
      </c>
      <c r="D280" s="772">
        <v>140</v>
      </c>
      <c r="E280" s="771" t="s">
        <v>2721</v>
      </c>
      <c r="F280" s="771" t="s">
        <v>2720</v>
      </c>
      <c r="G280" s="771" t="s">
        <v>3071</v>
      </c>
      <c r="H280" s="789"/>
      <c r="I280" s="789"/>
    </row>
    <row r="281" spans="1:9">
      <c r="A281" s="770">
        <v>140002</v>
      </c>
      <c r="B281" s="771" t="s">
        <v>3519</v>
      </c>
      <c r="C281" s="771" t="s">
        <v>3520</v>
      </c>
      <c r="D281" s="772">
        <v>140</v>
      </c>
      <c r="E281" s="771" t="s">
        <v>2721</v>
      </c>
      <c r="F281" s="771" t="s">
        <v>2720</v>
      </c>
      <c r="G281" s="771" t="s">
        <v>3071</v>
      </c>
      <c r="H281" s="789"/>
      <c r="I281" s="789"/>
    </row>
    <row r="282" spans="1:9">
      <c r="A282" s="770">
        <v>140003</v>
      </c>
      <c r="B282" s="771" t="s">
        <v>3246</v>
      </c>
      <c r="C282" s="771" t="s">
        <v>3521</v>
      </c>
      <c r="D282" s="772">
        <v>140</v>
      </c>
      <c r="E282" s="771" t="s">
        <v>2721</v>
      </c>
      <c r="F282" s="771" t="s">
        <v>2720</v>
      </c>
      <c r="G282" s="771" t="s">
        <v>3071</v>
      </c>
      <c r="H282" s="789"/>
      <c r="I282" s="789"/>
    </row>
    <row r="283" spans="1:9">
      <c r="A283" s="770">
        <v>140004</v>
      </c>
      <c r="B283" s="771" t="s">
        <v>3522</v>
      </c>
      <c r="C283" s="771" t="s">
        <v>3523</v>
      </c>
      <c r="D283" s="772">
        <v>140</v>
      </c>
      <c r="E283" s="771" t="s">
        <v>2721</v>
      </c>
      <c r="F283" s="771" t="s">
        <v>2720</v>
      </c>
      <c r="G283" s="771" t="s">
        <v>3071</v>
      </c>
      <c r="H283" s="789"/>
      <c r="I283" s="789"/>
    </row>
    <row r="284" spans="1:9">
      <c r="A284" s="770">
        <v>140006</v>
      </c>
      <c r="B284" s="771" t="s">
        <v>3524</v>
      </c>
      <c r="C284" s="771" t="s">
        <v>3525</v>
      </c>
      <c r="D284" s="772">
        <v>140</v>
      </c>
      <c r="E284" s="771" t="s">
        <v>2721</v>
      </c>
      <c r="F284" s="771" t="s">
        <v>2720</v>
      </c>
      <c r="G284" s="771" t="s">
        <v>3071</v>
      </c>
      <c r="H284" s="789"/>
      <c r="I284" s="789"/>
    </row>
    <row r="285" spans="1:9">
      <c r="A285" s="770">
        <v>140007</v>
      </c>
      <c r="B285" s="771" t="s">
        <v>3246</v>
      </c>
      <c r="C285" s="771" t="s">
        <v>3526</v>
      </c>
      <c r="D285" s="772">
        <v>140</v>
      </c>
      <c r="E285" s="771" t="s">
        <v>2721</v>
      </c>
      <c r="F285" s="771" t="s">
        <v>2720</v>
      </c>
      <c r="G285" s="771" t="s">
        <v>3071</v>
      </c>
      <c r="H285" s="789"/>
      <c r="I285" s="789"/>
    </row>
    <row r="286" spans="1:9">
      <c r="A286" s="770">
        <v>140009</v>
      </c>
      <c r="B286" s="771" t="s">
        <v>3527</v>
      </c>
      <c r="C286" s="771" t="s">
        <v>3528</v>
      </c>
      <c r="D286" s="772">
        <v>140</v>
      </c>
      <c r="E286" s="771" t="s">
        <v>2721</v>
      </c>
      <c r="F286" s="771" t="s">
        <v>2720</v>
      </c>
      <c r="G286" s="771" t="s">
        <v>3071</v>
      </c>
      <c r="H286" s="789"/>
      <c r="I286" s="789"/>
    </row>
    <row r="287" spans="1:9">
      <c r="A287" s="770">
        <v>140013</v>
      </c>
      <c r="B287" s="771" t="s">
        <v>3246</v>
      </c>
      <c r="C287" s="771" t="s">
        <v>3529</v>
      </c>
      <c r="D287" s="772">
        <v>140</v>
      </c>
      <c r="E287" s="771" t="s">
        <v>2721</v>
      </c>
      <c r="F287" s="771" t="s">
        <v>2720</v>
      </c>
      <c r="G287" s="771" t="s">
        <v>3071</v>
      </c>
      <c r="H287" s="789"/>
      <c r="I287" s="789"/>
    </row>
    <row r="288" spans="1:9">
      <c r="A288" s="770">
        <v>140014</v>
      </c>
      <c r="B288" s="771" t="s">
        <v>3246</v>
      </c>
      <c r="C288" s="771" t="s">
        <v>3529</v>
      </c>
      <c r="D288" s="772">
        <v>140</v>
      </c>
      <c r="E288" s="771" t="s">
        <v>2721</v>
      </c>
      <c r="F288" s="771" t="s">
        <v>2720</v>
      </c>
      <c r="G288" s="771" t="s">
        <v>3071</v>
      </c>
      <c r="H288" s="789"/>
      <c r="I288" s="789"/>
    </row>
    <row r="289" spans="1:9">
      <c r="A289" s="770">
        <v>140015</v>
      </c>
      <c r="B289" s="771" t="s">
        <v>3246</v>
      </c>
      <c r="C289" s="771" t="s">
        <v>3530</v>
      </c>
      <c r="D289" s="772">
        <v>140</v>
      </c>
      <c r="E289" s="771" t="s">
        <v>2721</v>
      </c>
      <c r="F289" s="771" t="s">
        <v>2720</v>
      </c>
      <c r="G289" s="771" t="s">
        <v>3071</v>
      </c>
      <c r="H289" s="789"/>
      <c r="I289" s="789"/>
    </row>
    <row r="290" spans="1:9">
      <c r="A290" s="770">
        <v>140016</v>
      </c>
      <c r="B290" s="771" t="s">
        <v>3246</v>
      </c>
      <c r="C290" s="771" t="s">
        <v>3531</v>
      </c>
      <c r="D290" s="772">
        <v>140</v>
      </c>
      <c r="E290" s="771" t="s">
        <v>2721</v>
      </c>
      <c r="F290" s="771" t="s">
        <v>2720</v>
      </c>
      <c r="G290" s="771" t="s">
        <v>3071</v>
      </c>
      <c r="H290" s="789"/>
      <c r="I290" s="789"/>
    </row>
    <row r="291" spans="1:9">
      <c r="A291" s="770">
        <v>140020</v>
      </c>
      <c r="B291" s="771" t="s">
        <v>3532</v>
      </c>
      <c r="C291" s="771" t="s">
        <v>3533</v>
      </c>
      <c r="D291" s="772">
        <v>140</v>
      </c>
      <c r="E291" s="771" t="s">
        <v>2721</v>
      </c>
      <c r="F291" s="771" t="s">
        <v>2720</v>
      </c>
      <c r="G291" s="771" t="s">
        <v>3071</v>
      </c>
      <c r="H291" s="789"/>
      <c r="I291" s="789"/>
    </row>
    <row r="292" spans="1:9">
      <c r="A292" s="770">
        <v>140021</v>
      </c>
      <c r="B292" s="771" t="s">
        <v>3534</v>
      </c>
      <c r="C292" s="771" t="s">
        <v>3535</v>
      </c>
      <c r="D292" s="772">
        <v>140</v>
      </c>
      <c r="E292" s="771" t="s">
        <v>2721</v>
      </c>
      <c r="F292" s="771" t="s">
        <v>2720</v>
      </c>
      <c r="G292" s="771" t="s">
        <v>3071</v>
      </c>
      <c r="H292" s="789"/>
      <c r="I292" s="789"/>
    </row>
    <row r="293" spans="1:9">
      <c r="A293" s="770">
        <v>140022</v>
      </c>
      <c r="B293" s="771" t="s">
        <v>3246</v>
      </c>
      <c r="C293" s="771" t="s">
        <v>3536</v>
      </c>
      <c r="D293" s="772">
        <v>140</v>
      </c>
      <c r="E293" s="771" t="s">
        <v>2721</v>
      </c>
      <c r="F293" s="771" t="s">
        <v>2720</v>
      </c>
      <c r="G293" s="771" t="s">
        <v>3071</v>
      </c>
      <c r="H293" s="789"/>
      <c r="I293" s="789"/>
    </row>
    <row r="294" spans="1:9">
      <c r="A294" s="770">
        <v>140023</v>
      </c>
      <c r="B294" s="771" t="s">
        <v>3246</v>
      </c>
      <c r="C294" s="771" t="s">
        <v>3537</v>
      </c>
      <c r="D294" s="772">
        <v>140</v>
      </c>
      <c r="E294" s="771" t="s">
        <v>2721</v>
      </c>
      <c r="F294" s="771" t="s">
        <v>2720</v>
      </c>
      <c r="G294" s="771" t="s">
        <v>3071</v>
      </c>
      <c r="H294" s="789"/>
      <c r="I294" s="789"/>
    </row>
    <row r="295" spans="1:9">
      <c r="A295" s="770">
        <v>140026</v>
      </c>
      <c r="B295" s="771" t="s">
        <v>3246</v>
      </c>
      <c r="C295" s="771" t="s">
        <v>3538</v>
      </c>
      <c r="D295" s="772">
        <v>140</v>
      </c>
      <c r="E295" s="771" t="s">
        <v>2721</v>
      </c>
      <c r="F295" s="771" t="s">
        <v>2720</v>
      </c>
      <c r="G295" s="771" t="s">
        <v>3071</v>
      </c>
      <c r="H295" s="789"/>
      <c r="I295" s="789"/>
    </row>
    <row r="296" spans="1:9">
      <c r="A296" s="770">
        <v>140027</v>
      </c>
      <c r="B296" s="771" t="s">
        <v>3246</v>
      </c>
      <c r="C296" s="771" t="s">
        <v>3539</v>
      </c>
      <c r="D296" s="772">
        <v>140</v>
      </c>
      <c r="E296" s="771" t="s">
        <v>2721</v>
      </c>
      <c r="F296" s="771" t="s">
        <v>2720</v>
      </c>
      <c r="G296" s="771" t="s">
        <v>3071</v>
      </c>
      <c r="H296" s="789"/>
      <c r="I296" s="789"/>
    </row>
    <row r="297" spans="1:9">
      <c r="A297" s="770">
        <v>140028</v>
      </c>
      <c r="B297" s="771" t="s">
        <v>3246</v>
      </c>
      <c r="C297" s="771" t="s">
        <v>3540</v>
      </c>
      <c r="D297" s="772">
        <v>140</v>
      </c>
      <c r="E297" s="771" t="s">
        <v>2721</v>
      </c>
      <c r="F297" s="771" t="s">
        <v>2720</v>
      </c>
      <c r="G297" s="771" t="s">
        <v>3071</v>
      </c>
      <c r="H297" s="789"/>
      <c r="I297" s="789"/>
    </row>
    <row r="298" spans="1:9">
      <c r="A298" s="770">
        <v>140031</v>
      </c>
      <c r="B298" s="771" t="s">
        <v>3246</v>
      </c>
      <c r="C298" s="771" t="s">
        <v>3541</v>
      </c>
      <c r="D298" s="772">
        <v>140</v>
      </c>
      <c r="E298" s="771" t="s">
        <v>2721</v>
      </c>
      <c r="F298" s="771" t="s">
        <v>2720</v>
      </c>
      <c r="G298" s="771" t="s">
        <v>3071</v>
      </c>
      <c r="H298" s="789"/>
      <c r="I298" s="789"/>
    </row>
    <row r="299" spans="1:9">
      <c r="A299" s="770">
        <v>140032</v>
      </c>
      <c r="B299" s="771" t="s">
        <v>3246</v>
      </c>
      <c r="C299" s="771" t="s">
        <v>3542</v>
      </c>
      <c r="D299" s="772">
        <v>140</v>
      </c>
      <c r="E299" s="771" t="s">
        <v>2721</v>
      </c>
      <c r="F299" s="771" t="s">
        <v>2720</v>
      </c>
      <c r="G299" s="771" t="s">
        <v>3071</v>
      </c>
      <c r="H299" s="789"/>
      <c r="I299" s="789"/>
    </row>
    <row r="300" spans="1:9">
      <c r="A300" s="770">
        <v>140033</v>
      </c>
      <c r="B300" s="771" t="s">
        <v>3543</v>
      </c>
      <c r="C300" s="771" t="s">
        <v>3544</v>
      </c>
      <c r="D300" s="772">
        <v>140</v>
      </c>
      <c r="E300" s="771" t="s">
        <v>2721</v>
      </c>
      <c r="F300" s="771" t="s">
        <v>2720</v>
      </c>
      <c r="G300" s="771" t="s">
        <v>3071</v>
      </c>
      <c r="H300" s="789"/>
      <c r="I300" s="789"/>
    </row>
    <row r="301" spans="1:9">
      <c r="A301" s="770">
        <v>140034</v>
      </c>
      <c r="B301" s="771" t="s">
        <v>3545</v>
      </c>
      <c r="C301" s="771" t="s">
        <v>3546</v>
      </c>
      <c r="D301" s="772">
        <v>140</v>
      </c>
      <c r="E301" s="771" t="s">
        <v>2721</v>
      </c>
      <c r="F301" s="771" t="s">
        <v>2720</v>
      </c>
      <c r="G301" s="771" t="s">
        <v>3071</v>
      </c>
      <c r="H301" s="789"/>
      <c r="I301" s="789"/>
    </row>
    <row r="302" spans="1:9">
      <c r="A302" s="770">
        <v>140036</v>
      </c>
      <c r="B302" s="771" t="s">
        <v>3246</v>
      </c>
      <c r="C302" s="771" t="s">
        <v>3547</v>
      </c>
      <c r="D302" s="772">
        <v>140</v>
      </c>
      <c r="E302" s="771" t="s">
        <v>2721</v>
      </c>
      <c r="F302" s="771" t="s">
        <v>2720</v>
      </c>
      <c r="G302" s="771" t="s">
        <v>3071</v>
      </c>
      <c r="H302" s="789"/>
      <c r="I302" s="789"/>
    </row>
    <row r="303" spans="1:9">
      <c r="A303" s="770">
        <v>140036</v>
      </c>
      <c r="B303" s="771" t="s">
        <v>3548</v>
      </c>
      <c r="C303" s="771" t="s">
        <v>3549</v>
      </c>
      <c r="D303" s="772">
        <v>140</v>
      </c>
      <c r="E303" s="771" t="s">
        <v>2721</v>
      </c>
      <c r="F303" s="771" t="s">
        <v>2720</v>
      </c>
      <c r="G303" s="771" t="s">
        <v>3071</v>
      </c>
      <c r="H303" s="789"/>
      <c r="I303" s="789"/>
    </row>
    <row r="304" spans="1:9">
      <c r="A304" s="770">
        <v>140037</v>
      </c>
      <c r="B304" s="771" t="s">
        <v>3550</v>
      </c>
      <c r="C304" s="771" t="s">
        <v>3551</v>
      </c>
      <c r="D304" s="772">
        <v>140</v>
      </c>
      <c r="E304" s="771" t="s">
        <v>2721</v>
      </c>
      <c r="F304" s="771" t="s">
        <v>2720</v>
      </c>
      <c r="G304" s="771" t="s">
        <v>3071</v>
      </c>
      <c r="H304" s="789"/>
      <c r="I304" s="789"/>
    </row>
    <row r="305" spans="1:9">
      <c r="A305" s="770">
        <v>140038</v>
      </c>
      <c r="B305" s="771" t="s">
        <v>3246</v>
      </c>
      <c r="C305" s="771" t="s">
        <v>3552</v>
      </c>
      <c r="D305" s="772">
        <v>140</v>
      </c>
      <c r="E305" s="771" t="s">
        <v>2721</v>
      </c>
      <c r="F305" s="771" t="s">
        <v>2720</v>
      </c>
      <c r="G305" s="771" t="s">
        <v>3071</v>
      </c>
      <c r="H305" s="789"/>
      <c r="I305" s="789"/>
    </row>
    <row r="306" spans="1:9">
      <c r="A306" s="770">
        <v>140042</v>
      </c>
      <c r="B306" s="771" t="s">
        <v>3246</v>
      </c>
      <c r="C306" s="771" t="s">
        <v>3553</v>
      </c>
      <c r="D306" s="772">
        <v>140</v>
      </c>
      <c r="E306" s="771" t="s">
        <v>2721</v>
      </c>
      <c r="F306" s="771" t="s">
        <v>2720</v>
      </c>
      <c r="G306" s="771" t="s">
        <v>3071</v>
      </c>
      <c r="H306" s="789"/>
      <c r="I306" s="789"/>
    </row>
    <row r="307" spans="1:9">
      <c r="A307" s="770">
        <v>140047</v>
      </c>
      <c r="B307" s="771" t="s">
        <v>3246</v>
      </c>
      <c r="C307" s="771" t="s">
        <v>3554</v>
      </c>
      <c r="D307" s="772">
        <v>140</v>
      </c>
      <c r="E307" s="771" t="s">
        <v>2721</v>
      </c>
      <c r="F307" s="771" t="s">
        <v>2720</v>
      </c>
      <c r="G307" s="771" t="s">
        <v>3071</v>
      </c>
      <c r="H307" s="789"/>
      <c r="I307" s="789"/>
    </row>
    <row r="308" spans="1:9">
      <c r="A308" s="770">
        <v>140048</v>
      </c>
      <c r="B308" s="771" t="s">
        <v>3246</v>
      </c>
      <c r="C308" s="771" t="s">
        <v>3555</v>
      </c>
      <c r="D308" s="772">
        <v>140</v>
      </c>
      <c r="E308" s="771" t="s">
        <v>2721</v>
      </c>
      <c r="F308" s="771" t="s">
        <v>2720</v>
      </c>
      <c r="G308" s="771" t="s">
        <v>3071</v>
      </c>
      <c r="H308" s="789"/>
      <c r="I308" s="789"/>
    </row>
    <row r="309" spans="1:9">
      <c r="A309" s="770">
        <v>140051</v>
      </c>
      <c r="B309" s="771" t="s">
        <v>3246</v>
      </c>
      <c r="C309" s="771" t="s">
        <v>3556</v>
      </c>
      <c r="D309" s="772">
        <v>140</v>
      </c>
      <c r="E309" s="771" t="s">
        <v>2721</v>
      </c>
      <c r="F309" s="771" t="s">
        <v>2720</v>
      </c>
      <c r="G309" s="771" t="s">
        <v>3071</v>
      </c>
      <c r="H309" s="789"/>
      <c r="I309" s="789"/>
    </row>
    <row r="310" spans="1:9">
      <c r="A310" s="770">
        <v>140057</v>
      </c>
      <c r="B310" s="771" t="s">
        <v>3246</v>
      </c>
      <c r="C310" s="771" t="s">
        <v>3557</v>
      </c>
      <c r="D310" s="772">
        <v>140</v>
      </c>
      <c r="E310" s="771" t="s">
        <v>2721</v>
      </c>
      <c r="F310" s="771" t="s">
        <v>2720</v>
      </c>
      <c r="G310" s="771" t="s">
        <v>3071</v>
      </c>
      <c r="H310" s="789"/>
      <c r="I310" s="789"/>
    </row>
    <row r="311" spans="1:9">
      <c r="A311" s="770">
        <v>140065</v>
      </c>
      <c r="B311" s="771" t="s">
        <v>3246</v>
      </c>
      <c r="C311" s="771" t="s">
        <v>3558</v>
      </c>
      <c r="D311" s="772">
        <v>140</v>
      </c>
      <c r="E311" s="771" t="s">
        <v>2721</v>
      </c>
      <c r="F311" s="771" t="s">
        <v>2720</v>
      </c>
      <c r="G311" s="771" t="s">
        <v>3071</v>
      </c>
      <c r="H311" s="789"/>
      <c r="I311" s="789"/>
    </row>
    <row r="312" spans="1:9">
      <c r="A312" s="770">
        <v>140069</v>
      </c>
      <c r="B312" s="771" t="s">
        <v>3246</v>
      </c>
      <c r="C312" s="771" t="s">
        <v>3559</v>
      </c>
      <c r="D312" s="772">
        <v>140</v>
      </c>
      <c r="E312" s="771" t="s">
        <v>2721</v>
      </c>
      <c r="F312" s="771" t="s">
        <v>2720</v>
      </c>
      <c r="G312" s="771" t="s">
        <v>3071</v>
      </c>
      <c r="H312" s="789"/>
      <c r="I312" s="789"/>
    </row>
    <row r="313" spans="1:9">
      <c r="A313" s="770">
        <v>140071</v>
      </c>
      <c r="B313" s="771" t="s">
        <v>3246</v>
      </c>
      <c r="C313" s="771" t="s">
        <v>3560</v>
      </c>
      <c r="D313" s="772">
        <v>140</v>
      </c>
      <c r="E313" s="771" t="s">
        <v>2721</v>
      </c>
      <c r="F313" s="771" t="s">
        <v>2720</v>
      </c>
      <c r="G313" s="771" t="s">
        <v>3071</v>
      </c>
      <c r="H313" s="789"/>
      <c r="I313" s="789"/>
    </row>
    <row r="314" spans="1:9">
      <c r="A314" s="770">
        <v>140077</v>
      </c>
      <c r="B314" s="771" t="s">
        <v>3246</v>
      </c>
      <c r="C314" s="771" t="s">
        <v>3561</v>
      </c>
      <c r="D314" s="772">
        <v>140</v>
      </c>
      <c r="E314" s="771" t="s">
        <v>2721</v>
      </c>
      <c r="F314" s="771" t="s">
        <v>2720</v>
      </c>
      <c r="G314" s="771" t="s">
        <v>3071</v>
      </c>
      <c r="H314" s="789"/>
      <c r="I314" s="789"/>
    </row>
    <row r="315" spans="1:9">
      <c r="A315" s="770">
        <v>140084</v>
      </c>
      <c r="B315" s="771" t="s">
        <v>3246</v>
      </c>
      <c r="C315" s="771" t="s">
        <v>3562</v>
      </c>
      <c r="D315" s="772">
        <v>140</v>
      </c>
      <c r="E315" s="771" t="s">
        <v>2721</v>
      </c>
      <c r="F315" s="771" t="s">
        <v>2720</v>
      </c>
      <c r="G315" s="771" t="s">
        <v>3071</v>
      </c>
      <c r="H315" s="789"/>
      <c r="I315" s="789"/>
    </row>
    <row r="316" spans="1:9">
      <c r="A316" s="770">
        <v>140087</v>
      </c>
      <c r="B316" s="771" t="s">
        <v>3246</v>
      </c>
      <c r="C316" s="771" t="s">
        <v>3563</v>
      </c>
      <c r="D316" s="772">
        <v>140</v>
      </c>
      <c r="E316" s="771" t="s">
        <v>2721</v>
      </c>
      <c r="F316" s="771" t="s">
        <v>2720</v>
      </c>
      <c r="G316" s="771" t="s">
        <v>3071</v>
      </c>
      <c r="H316" s="789"/>
      <c r="I316" s="789"/>
    </row>
    <row r="317" spans="1:9">
      <c r="A317" s="770">
        <v>140090</v>
      </c>
      <c r="B317" s="771" t="s">
        <v>3246</v>
      </c>
      <c r="C317" s="771" t="s">
        <v>3564</v>
      </c>
      <c r="D317" s="772">
        <v>140</v>
      </c>
      <c r="E317" s="771" t="s">
        <v>2721</v>
      </c>
      <c r="F317" s="771" t="s">
        <v>2720</v>
      </c>
      <c r="G317" s="771" t="s">
        <v>3071</v>
      </c>
      <c r="H317" s="789"/>
      <c r="I317" s="789"/>
    </row>
    <row r="318" spans="1:9">
      <c r="A318" s="770">
        <v>140092</v>
      </c>
      <c r="B318" s="771" t="s">
        <v>3246</v>
      </c>
      <c r="C318" s="771" t="s">
        <v>3565</v>
      </c>
      <c r="D318" s="772">
        <v>140</v>
      </c>
      <c r="E318" s="771" t="s">
        <v>2721</v>
      </c>
      <c r="F318" s="771" t="s">
        <v>2720</v>
      </c>
      <c r="G318" s="771" t="s">
        <v>3071</v>
      </c>
      <c r="H318" s="789"/>
      <c r="I318" s="789"/>
    </row>
    <row r="319" spans="1:9">
      <c r="A319" s="770">
        <v>140103</v>
      </c>
      <c r="B319" s="771" t="s">
        <v>3566</v>
      </c>
      <c r="C319" s="771" t="s">
        <v>3567</v>
      </c>
      <c r="D319" s="772">
        <v>140</v>
      </c>
      <c r="E319" s="771" t="s">
        <v>2721</v>
      </c>
      <c r="F319" s="771" t="s">
        <v>2720</v>
      </c>
      <c r="G319" s="771" t="s">
        <v>3071</v>
      </c>
      <c r="H319" s="789"/>
      <c r="I319" s="789"/>
    </row>
    <row r="320" spans="1:9">
      <c r="A320" s="770">
        <v>140105</v>
      </c>
      <c r="B320" s="771" t="s">
        <v>3568</v>
      </c>
      <c r="C320" s="771" t="s">
        <v>3569</v>
      </c>
      <c r="D320" s="772">
        <v>140</v>
      </c>
      <c r="E320" s="771" t="s">
        <v>2721</v>
      </c>
      <c r="F320" s="771" t="s">
        <v>2720</v>
      </c>
      <c r="G320" s="771" t="s">
        <v>3071</v>
      </c>
      <c r="H320" s="783"/>
      <c r="I320" s="789"/>
    </row>
    <row r="321" spans="1:9">
      <c r="A321" s="770">
        <v>140106</v>
      </c>
      <c r="B321" s="771" t="s">
        <v>3246</v>
      </c>
      <c r="C321" s="771" t="s">
        <v>3570</v>
      </c>
      <c r="D321" s="772">
        <v>140</v>
      </c>
      <c r="E321" s="771" t="s">
        <v>2721</v>
      </c>
      <c r="F321" s="771" t="s">
        <v>2720</v>
      </c>
      <c r="G321" s="771" t="s">
        <v>3071</v>
      </c>
      <c r="H321" s="783"/>
      <c r="I321" s="789"/>
    </row>
    <row r="322" spans="1:9">
      <c r="A322" s="770">
        <v>140108</v>
      </c>
      <c r="B322" s="771" t="s">
        <v>3571</v>
      </c>
      <c r="C322" s="771" t="s">
        <v>3572</v>
      </c>
      <c r="D322" s="772">
        <v>140</v>
      </c>
      <c r="E322" s="771" t="s">
        <v>2721</v>
      </c>
      <c r="F322" s="771" t="s">
        <v>2720</v>
      </c>
      <c r="G322" s="771" t="s">
        <v>3071</v>
      </c>
      <c r="H322" s="783"/>
      <c r="I322" s="789"/>
    </row>
    <row r="323" spans="1:9">
      <c r="A323" s="770">
        <v>140112</v>
      </c>
      <c r="B323" s="771" t="s">
        <v>3573</v>
      </c>
      <c r="C323" s="771" t="s">
        <v>3574</v>
      </c>
      <c r="D323" s="772">
        <v>140</v>
      </c>
      <c r="E323" s="771" t="s">
        <v>2721</v>
      </c>
      <c r="F323" s="771" t="s">
        <v>2720</v>
      </c>
      <c r="G323" s="771" t="s">
        <v>3071</v>
      </c>
      <c r="H323" s="783"/>
      <c r="I323" s="789"/>
    </row>
    <row r="324" spans="1:9">
      <c r="A324" s="770">
        <v>140114</v>
      </c>
      <c r="B324" s="771" t="s">
        <v>3575</v>
      </c>
      <c r="C324" s="771" t="s">
        <v>3576</v>
      </c>
      <c r="D324" s="772">
        <v>140</v>
      </c>
      <c r="E324" s="771" t="s">
        <v>2721</v>
      </c>
      <c r="F324" s="771" t="s">
        <v>2720</v>
      </c>
      <c r="G324" s="771" t="s">
        <v>3071</v>
      </c>
      <c r="H324" s="783"/>
      <c r="I324" s="789"/>
    </row>
    <row r="325" spans="1:9">
      <c r="A325" s="770">
        <v>140122</v>
      </c>
      <c r="B325" s="771" t="s">
        <v>3246</v>
      </c>
      <c r="C325" s="771" t="s">
        <v>3577</v>
      </c>
      <c r="D325" s="772">
        <v>140</v>
      </c>
      <c r="E325" s="771" t="s">
        <v>2721</v>
      </c>
      <c r="F325" s="771" t="s">
        <v>2720</v>
      </c>
      <c r="G325" s="771" t="s">
        <v>3071</v>
      </c>
      <c r="H325" s="776"/>
      <c r="I325" s="789"/>
    </row>
    <row r="326" spans="1:9">
      <c r="A326" s="770">
        <v>140131</v>
      </c>
      <c r="B326" s="771" t="s">
        <v>3246</v>
      </c>
      <c r="C326" s="771" t="s">
        <v>3578</v>
      </c>
      <c r="D326" s="772">
        <v>140</v>
      </c>
      <c r="E326" s="771" t="s">
        <v>2721</v>
      </c>
      <c r="F326" s="771" t="s">
        <v>2720</v>
      </c>
      <c r="G326" s="771" t="s">
        <v>3071</v>
      </c>
      <c r="H326" s="783"/>
      <c r="I326" s="789"/>
    </row>
    <row r="327" spans="1:9">
      <c r="A327" s="770">
        <v>140136</v>
      </c>
      <c r="B327" s="771" t="s">
        <v>3579</v>
      </c>
      <c r="C327" s="771" t="s">
        <v>3580</v>
      </c>
      <c r="D327" s="772">
        <v>140</v>
      </c>
      <c r="E327" s="771" t="s">
        <v>2721</v>
      </c>
      <c r="F327" s="771" t="s">
        <v>2720</v>
      </c>
      <c r="G327" s="771" t="s">
        <v>3071</v>
      </c>
      <c r="H327" s="783"/>
      <c r="I327" s="789"/>
    </row>
    <row r="328" spans="1:9">
      <c r="A328" s="770">
        <v>140138</v>
      </c>
      <c r="B328" s="771" t="s">
        <v>3246</v>
      </c>
      <c r="C328" s="771" t="s">
        <v>3581</v>
      </c>
      <c r="D328" s="772">
        <v>140</v>
      </c>
      <c r="E328" s="771" t="s">
        <v>2721</v>
      </c>
      <c r="F328" s="771" t="s">
        <v>2720</v>
      </c>
      <c r="G328" s="771" t="s">
        <v>3071</v>
      </c>
      <c r="H328" s="783"/>
      <c r="I328" s="789"/>
    </row>
    <row r="329" spans="1:9">
      <c r="A329" s="770">
        <v>140141</v>
      </c>
      <c r="B329" s="771" t="s">
        <v>3582</v>
      </c>
      <c r="C329" s="771" t="s">
        <v>3583</v>
      </c>
      <c r="D329" s="772">
        <v>140</v>
      </c>
      <c r="E329" s="771" t="s">
        <v>2721</v>
      </c>
      <c r="F329" s="771" t="s">
        <v>2720</v>
      </c>
      <c r="G329" s="771" t="s">
        <v>3071</v>
      </c>
      <c r="H329" s="783"/>
      <c r="I329" s="789"/>
    </row>
    <row r="330" spans="1:9">
      <c r="A330" s="770">
        <v>140143</v>
      </c>
      <c r="B330" s="771" t="s">
        <v>3246</v>
      </c>
      <c r="C330" s="771" t="s">
        <v>3584</v>
      </c>
      <c r="D330" s="772">
        <v>140</v>
      </c>
      <c r="E330" s="771" t="s">
        <v>2721</v>
      </c>
      <c r="F330" s="771" t="s">
        <v>2720</v>
      </c>
      <c r="G330" s="771" t="s">
        <v>3071</v>
      </c>
      <c r="H330" s="783"/>
      <c r="I330" s="789"/>
    </row>
    <row r="331" spans="1:9">
      <c r="A331" s="770">
        <v>140146</v>
      </c>
      <c r="B331" s="771" t="s">
        <v>3246</v>
      </c>
      <c r="C331" s="771" t="s">
        <v>3585</v>
      </c>
      <c r="D331" s="772">
        <v>140</v>
      </c>
      <c r="E331" s="771" t="s">
        <v>2721</v>
      </c>
      <c r="F331" s="771" t="s">
        <v>2720</v>
      </c>
      <c r="G331" s="771" t="s">
        <v>3071</v>
      </c>
      <c r="H331" s="783"/>
      <c r="I331" s="789"/>
    </row>
    <row r="332" spans="1:9">
      <c r="A332" s="770">
        <v>140147</v>
      </c>
      <c r="B332" s="771" t="s">
        <v>3246</v>
      </c>
      <c r="C332" s="771" t="s">
        <v>3586</v>
      </c>
      <c r="D332" s="772">
        <v>140</v>
      </c>
      <c r="E332" s="771" t="s">
        <v>2721</v>
      </c>
      <c r="F332" s="771" t="s">
        <v>2720</v>
      </c>
      <c r="G332" s="771" t="s">
        <v>3071</v>
      </c>
      <c r="H332" s="783"/>
      <c r="I332" s="789"/>
    </row>
    <row r="333" spans="1:9">
      <c r="A333" s="770">
        <v>140147</v>
      </c>
      <c r="B333" s="771" t="s">
        <v>3587</v>
      </c>
      <c r="C333" s="771" t="s">
        <v>3588</v>
      </c>
      <c r="D333" s="772">
        <v>140</v>
      </c>
      <c r="E333" s="771" t="s">
        <v>2721</v>
      </c>
      <c r="F333" s="771" t="s">
        <v>2720</v>
      </c>
      <c r="G333" s="771" t="s">
        <v>3071</v>
      </c>
      <c r="H333" s="783"/>
      <c r="I333" s="789"/>
    </row>
    <row r="334" spans="1:9">
      <c r="A334" s="770">
        <v>140152</v>
      </c>
      <c r="B334" s="771" t="s">
        <v>3246</v>
      </c>
      <c r="C334" s="771" t="s">
        <v>3589</v>
      </c>
      <c r="D334" s="772">
        <v>140</v>
      </c>
      <c r="E334" s="771" t="s">
        <v>2721</v>
      </c>
      <c r="F334" s="771" t="s">
        <v>2720</v>
      </c>
      <c r="G334" s="771" t="s">
        <v>3071</v>
      </c>
      <c r="H334" s="783"/>
      <c r="I334" s="789"/>
    </row>
    <row r="335" spans="1:9">
      <c r="A335" s="770">
        <v>140154</v>
      </c>
      <c r="B335" s="771" t="s">
        <v>3246</v>
      </c>
      <c r="C335" s="771" t="s">
        <v>3590</v>
      </c>
      <c r="D335" s="772">
        <v>140</v>
      </c>
      <c r="E335" s="771" t="s">
        <v>2721</v>
      </c>
      <c r="F335" s="771" t="s">
        <v>2720</v>
      </c>
      <c r="G335" s="771" t="s">
        <v>3071</v>
      </c>
      <c r="H335" s="789"/>
      <c r="I335" s="789"/>
    </row>
    <row r="336" spans="1:9">
      <c r="A336" s="770">
        <v>140155</v>
      </c>
      <c r="B336" s="771" t="s">
        <v>3246</v>
      </c>
      <c r="C336" s="771" t="s">
        <v>3591</v>
      </c>
      <c r="D336" s="772">
        <v>140</v>
      </c>
      <c r="E336" s="771" t="s">
        <v>2721</v>
      </c>
      <c r="F336" s="771" t="s">
        <v>2720</v>
      </c>
      <c r="G336" s="771" t="s">
        <v>3071</v>
      </c>
      <c r="H336" s="789"/>
      <c r="I336" s="789"/>
    </row>
    <row r="337" spans="1:9">
      <c r="A337" s="770">
        <v>140156</v>
      </c>
      <c r="B337" s="771" t="s">
        <v>3246</v>
      </c>
      <c r="C337" s="771" t="s">
        <v>3592</v>
      </c>
      <c r="D337" s="772">
        <v>140</v>
      </c>
      <c r="E337" s="771" t="s">
        <v>2721</v>
      </c>
      <c r="F337" s="771" t="s">
        <v>2720</v>
      </c>
      <c r="G337" s="771" t="s">
        <v>3071</v>
      </c>
      <c r="H337" s="789"/>
      <c r="I337" s="789"/>
    </row>
    <row r="338" spans="1:9">
      <c r="A338" s="770">
        <v>140157</v>
      </c>
      <c r="B338" s="771" t="s">
        <v>3593</v>
      </c>
      <c r="C338" s="771" t="s">
        <v>3594</v>
      </c>
      <c r="D338" s="772">
        <v>140</v>
      </c>
      <c r="E338" s="771" t="s">
        <v>2721</v>
      </c>
      <c r="F338" s="771" t="s">
        <v>2720</v>
      </c>
      <c r="G338" s="771" t="s">
        <v>3071</v>
      </c>
      <c r="H338" s="789"/>
      <c r="I338" s="789"/>
    </row>
    <row r="339" spans="1:9">
      <c r="A339" s="770">
        <v>140158</v>
      </c>
      <c r="B339" s="771" t="s">
        <v>3595</v>
      </c>
      <c r="C339" s="771" t="s">
        <v>3596</v>
      </c>
      <c r="D339" s="772">
        <v>140</v>
      </c>
      <c r="E339" s="771" t="s">
        <v>2721</v>
      </c>
      <c r="F339" s="771" t="s">
        <v>2720</v>
      </c>
      <c r="G339" s="771" t="s">
        <v>3071</v>
      </c>
      <c r="H339" s="789"/>
      <c r="I339" s="789"/>
    </row>
    <row r="340" spans="1:9">
      <c r="A340" s="770">
        <v>140160</v>
      </c>
      <c r="B340" s="771" t="s">
        <v>3246</v>
      </c>
      <c r="C340" s="771" t="s">
        <v>3597</v>
      </c>
      <c r="D340" s="772">
        <v>140</v>
      </c>
      <c r="E340" s="771" t="s">
        <v>2721</v>
      </c>
      <c r="F340" s="771" t="s">
        <v>2720</v>
      </c>
      <c r="G340" s="771" t="s">
        <v>3071</v>
      </c>
      <c r="H340" s="789"/>
      <c r="I340" s="789"/>
    </row>
    <row r="341" spans="1:9">
      <c r="A341" s="770">
        <v>140161</v>
      </c>
      <c r="B341" s="771" t="s">
        <v>3598</v>
      </c>
      <c r="C341" s="771" t="s">
        <v>3599</v>
      </c>
      <c r="D341" s="772">
        <v>140</v>
      </c>
      <c r="E341" s="771" t="s">
        <v>2721</v>
      </c>
      <c r="F341" s="771" t="s">
        <v>2720</v>
      </c>
      <c r="G341" s="771" t="s">
        <v>3071</v>
      </c>
      <c r="H341" s="789"/>
      <c r="I341" s="789"/>
    </row>
    <row r="342" spans="1:9">
      <c r="A342" s="770">
        <v>140162</v>
      </c>
      <c r="B342" s="771" t="s">
        <v>3246</v>
      </c>
      <c r="C342" s="771" t="s">
        <v>3600</v>
      </c>
      <c r="D342" s="772">
        <v>140</v>
      </c>
      <c r="E342" s="771" t="s">
        <v>2721</v>
      </c>
      <c r="F342" s="771" t="s">
        <v>2720</v>
      </c>
      <c r="G342" s="771" t="s">
        <v>3071</v>
      </c>
      <c r="H342" s="789"/>
      <c r="I342" s="789"/>
    </row>
    <row r="343" spans="1:9">
      <c r="A343" s="770">
        <v>140167</v>
      </c>
      <c r="B343" s="771" t="s">
        <v>3246</v>
      </c>
      <c r="C343" s="771" t="s">
        <v>3601</v>
      </c>
      <c r="D343" s="772">
        <v>140</v>
      </c>
      <c r="E343" s="771" t="s">
        <v>2721</v>
      </c>
      <c r="F343" s="771" t="s">
        <v>2720</v>
      </c>
      <c r="G343" s="771" t="s">
        <v>3071</v>
      </c>
      <c r="H343" s="789"/>
      <c r="I343" s="789"/>
    </row>
    <row r="344" spans="1:9">
      <c r="A344" s="770">
        <v>140168</v>
      </c>
      <c r="B344" s="771" t="s">
        <v>3602</v>
      </c>
      <c r="C344" s="771" t="s">
        <v>3603</v>
      </c>
      <c r="D344" s="772">
        <v>140</v>
      </c>
      <c r="E344" s="771" t="s">
        <v>2721</v>
      </c>
      <c r="F344" s="771" t="s">
        <v>2720</v>
      </c>
      <c r="G344" s="771" t="s">
        <v>3071</v>
      </c>
      <c r="H344" s="789"/>
      <c r="I344" s="789"/>
    </row>
    <row r="345" spans="1:9">
      <c r="A345" s="770">
        <v>140169</v>
      </c>
      <c r="B345" s="771" t="s">
        <v>3246</v>
      </c>
      <c r="C345" s="771" t="s">
        <v>3604</v>
      </c>
      <c r="D345" s="772">
        <v>140</v>
      </c>
      <c r="E345" s="771" t="s">
        <v>2721</v>
      </c>
      <c r="F345" s="771" t="s">
        <v>2720</v>
      </c>
      <c r="G345" s="771" t="s">
        <v>3071</v>
      </c>
      <c r="H345" s="789"/>
      <c r="I345" s="789"/>
    </row>
    <row r="346" spans="1:9">
      <c r="A346" s="770">
        <v>140170</v>
      </c>
      <c r="B346" s="771" t="s">
        <v>3605</v>
      </c>
      <c r="C346" s="771" t="s">
        <v>3606</v>
      </c>
      <c r="D346" s="772">
        <v>140</v>
      </c>
      <c r="E346" s="771" t="s">
        <v>2721</v>
      </c>
      <c r="F346" s="771" t="s">
        <v>2720</v>
      </c>
      <c r="G346" s="771" t="s">
        <v>3071</v>
      </c>
      <c r="H346" s="789"/>
      <c r="I346" s="789"/>
    </row>
    <row r="347" spans="1:9">
      <c r="A347" s="770">
        <v>140173</v>
      </c>
      <c r="B347" s="771" t="s">
        <v>3607</v>
      </c>
      <c r="C347" s="771" t="s">
        <v>3608</v>
      </c>
      <c r="D347" s="772">
        <v>140</v>
      </c>
      <c r="E347" s="771" t="s">
        <v>2721</v>
      </c>
      <c r="F347" s="771" t="s">
        <v>2720</v>
      </c>
      <c r="G347" s="771" t="s">
        <v>3071</v>
      </c>
      <c r="H347" s="789"/>
      <c r="I347" s="789"/>
    </row>
    <row r="348" spans="1:9">
      <c r="A348" s="770">
        <v>140175</v>
      </c>
      <c r="B348" s="771" t="s">
        <v>3246</v>
      </c>
      <c r="C348" s="771" t="s">
        <v>3609</v>
      </c>
      <c r="D348" s="772">
        <v>140</v>
      </c>
      <c r="E348" s="771" t="s">
        <v>2721</v>
      </c>
      <c r="F348" s="771" t="s">
        <v>2720</v>
      </c>
      <c r="G348" s="771" t="s">
        <v>3071</v>
      </c>
      <c r="H348" s="789"/>
      <c r="I348" s="789"/>
    </row>
    <row r="349" spans="1:9">
      <c r="A349" s="770">
        <v>140176</v>
      </c>
      <c r="B349" s="771" t="s">
        <v>3246</v>
      </c>
      <c r="C349" s="771" t="s">
        <v>3610</v>
      </c>
      <c r="D349" s="772">
        <v>140</v>
      </c>
      <c r="E349" s="771" t="s">
        <v>2721</v>
      </c>
      <c r="F349" s="771" t="s">
        <v>2720</v>
      </c>
      <c r="G349" s="771" t="s">
        <v>3071</v>
      </c>
      <c r="H349" s="789"/>
      <c r="I349" s="789"/>
    </row>
    <row r="350" spans="1:9">
      <c r="A350" s="770">
        <v>140177</v>
      </c>
      <c r="B350" s="771" t="s">
        <v>3246</v>
      </c>
      <c r="C350" s="771" t="s">
        <v>3611</v>
      </c>
      <c r="D350" s="772">
        <v>140</v>
      </c>
      <c r="E350" s="771" t="s">
        <v>2721</v>
      </c>
      <c r="F350" s="771" t="s">
        <v>2720</v>
      </c>
      <c r="G350" s="771" t="s">
        <v>3071</v>
      </c>
      <c r="H350" s="789"/>
      <c r="I350" s="789"/>
    </row>
    <row r="351" spans="1:9">
      <c r="A351" s="770">
        <v>140178</v>
      </c>
      <c r="B351" s="771" t="s">
        <v>3612</v>
      </c>
      <c r="C351" s="771" t="s">
        <v>3613</v>
      </c>
      <c r="D351" s="772">
        <v>140</v>
      </c>
      <c r="E351" s="771" t="s">
        <v>2721</v>
      </c>
      <c r="F351" s="771" t="s">
        <v>2720</v>
      </c>
      <c r="G351" s="771" t="s">
        <v>3071</v>
      </c>
      <c r="H351" s="789"/>
      <c r="I351" s="789"/>
    </row>
    <row r="352" spans="1:9">
      <c r="A352" s="770">
        <v>140179</v>
      </c>
      <c r="B352" s="771" t="s">
        <v>3246</v>
      </c>
      <c r="C352" s="771" t="s">
        <v>3614</v>
      </c>
      <c r="D352" s="772">
        <v>140</v>
      </c>
      <c r="E352" s="771" t="s">
        <v>2721</v>
      </c>
      <c r="F352" s="771" t="s">
        <v>2720</v>
      </c>
      <c r="G352" s="771" t="s">
        <v>3071</v>
      </c>
      <c r="H352" s="789"/>
      <c r="I352" s="789"/>
    </row>
    <row r="353" spans="1:9">
      <c r="A353" s="770">
        <v>140182</v>
      </c>
      <c r="B353" s="771" t="s">
        <v>3615</v>
      </c>
      <c r="C353" s="771" t="s">
        <v>3616</v>
      </c>
      <c r="D353" s="772">
        <v>140</v>
      </c>
      <c r="E353" s="771" t="s">
        <v>2721</v>
      </c>
      <c r="F353" s="771" t="s">
        <v>2720</v>
      </c>
      <c r="G353" s="771" t="s">
        <v>3071</v>
      </c>
      <c r="H353" s="789"/>
      <c r="I353" s="789"/>
    </row>
    <row r="354" spans="1:9">
      <c r="A354" s="770">
        <v>140183</v>
      </c>
      <c r="B354" s="771" t="s">
        <v>3246</v>
      </c>
      <c r="C354" s="771" t="s">
        <v>3617</v>
      </c>
      <c r="D354" s="772">
        <v>140</v>
      </c>
      <c r="E354" s="771" t="s">
        <v>2721</v>
      </c>
      <c r="F354" s="771" t="s">
        <v>2720</v>
      </c>
      <c r="G354" s="771" t="s">
        <v>3071</v>
      </c>
      <c r="H354" s="789"/>
      <c r="I354" s="789"/>
    </row>
    <row r="355" spans="1:9">
      <c r="A355" s="770">
        <v>140184</v>
      </c>
      <c r="B355" s="771" t="s">
        <v>3246</v>
      </c>
      <c r="C355" s="771" t="s">
        <v>3618</v>
      </c>
      <c r="D355" s="772">
        <v>140</v>
      </c>
      <c r="E355" s="771" t="s">
        <v>2721</v>
      </c>
      <c r="F355" s="771" t="s">
        <v>2720</v>
      </c>
      <c r="G355" s="771" t="s">
        <v>3071</v>
      </c>
      <c r="H355" s="789"/>
      <c r="I355" s="789"/>
    </row>
    <row r="356" spans="1:9">
      <c r="A356" s="770">
        <v>140191</v>
      </c>
      <c r="B356" s="771" t="s">
        <v>3246</v>
      </c>
      <c r="C356" s="771" t="s">
        <v>3619</v>
      </c>
      <c r="D356" s="772">
        <v>140</v>
      </c>
      <c r="E356" s="771" t="s">
        <v>2721</v>
      </c>
      <c r="F356" s="771" t="s">
        <v>2720</v>
      </c>
      <c r="G356" s="771" t="s">
        <v>3071</v>
      </c>
      <c r="H356" s="789"/>
      <c r="I356" s="789"/>
    </row>
    <row r="357" spans="1:9">
      <c r="A357" s="770">
        <v>140196</v>
      </c>
      <c r="B357" s="771" t="s">
        <v>3246</v>
      </c>
      <c r="C357" s="771" t="s">
        <v>3620</v>
      </c>
      <c r="D357" s="772">
        <v>140</v>
      </c>
      <c r="E357" s="771" t="s">
        <v>2721</v>
      </c>
      <c r="F357" s="771" t="s">
        <v>2720</v>
      </c>
      <c r="G357" s="771" t="s">
        <v>3071</v>
      </c>
      <c r="H357" s="789"/>
      <c r="I357" s="789"/>
    </row>
    <row r="358" spans="1:9">
      <c r="A358" s="770">
        <v>140200</v>
      </c>
      <c r="B358" s="771" t="s">
        <v>3621</v>
      </c>
      <c r="C358" s="771" t="s">
        <v>3622</v>
      </c>
      <c r="D358" s="772">
        <v>140</v>
      </c>
      <c r="E358" s="771" t="s">
        <v>2721</v>
      </c>
      <c r="F358" s="771" t="s">
        <v>2720</v>
      </c>
      <c r="G358" s="771" t="s">
        <v>3071</v>
      </c>
      <c r="H358" s="789"/>
      <c r="I358" s="789"/>
    </row>
    <row r="359" spans="1:9">
      <c r="A359" s="770">
        <v>140201</v>
      </c>
      <c r="B359" s="771" t="s">
        <v>3246</v>
      </c>
      <c r="C359" s="771" t="s">
        <v>3623</v>
      </c>
      <c r="D359" s="772">
        <v>140</v>
      </c>
      <c r="E359" s="771" t="s">
        <v>2721</v>
      </c>
      <c r="F359" s="771" t="s">
        <v>2720</v>
      </c>
      <c r="G359" s="771" t="s">
        <v>3071</v>
      </c>
      <c r="H359" s="789"/>
      <c r="I359" s="789"/>
    </row>
    <row r="360" spans="1:9">
      <c r="A360" s="770">
        <v>140203</v>
      </c>
      <c r="B360" s="771" t="s">
        <v>3246</v>
      </c>
      <c r="C360" s="771" t="s">
        <v>3624</v>
      </c>
      <c r="D360" s="772">
        <v>140</v>
      </c>
      <c r="E360" s="771" t="s">
        <v>2721</v>
      </c>
      <c r="F360" s="771" t="s">
        <v>2720</v>
      </c>
      <c r="G360" s="771" t="s">
        <v>3071</v>
      </c>
      <c r="H360" s="789"/>
      <c r="I360" s="789"/>
    </row>
    <row r="361" spans="1:9">
      <c r="A361" s="770">
        <v>140204</v>
      </c>
      <c r="B361" s="771" t="s">
        <v>3625</v>
      </c>
      <c r="C361" s="771" t="s">
        <v>3626</v>
      </c>
      <c r="D361" s="772">
        <v>140</v>
      </c>
      <c r="E361" s="771" t="s">
        <v>2721</v>
      </c>
      <c r="F361" s="771" t="s">
        <v>2720</v>
      </c>
      <c r="G361" s="771" t="s">
        <v>3071</v>
      </c>
      <c r="H361" s="789"/>
      <c r="I361" s="789"/>
    </row>
    <row r="362" spans="1:9">
      <c r="A362" s="770">
        <v>140205</v>
      </c>
      <c r="B362" s="771" t="s">
        <v>3246</v>
      </c>
      <c r="C362" s="771" t="s">
        <v>3627</v>
      </c>
      <c r="D362" s="772">
        <v>140</v>
      </c>
      <c r="E362" s="771" t="s">
        <v>2721</v>
      </c>
      <c r="F362" s="771" t="s">
        <v>2720</v>
      </c>
      <c r="G362" s="771" t="s">
        <v>3071</v>
      </c>
      <c r="H362" s="789"/>
      <c r="I362" s="789"/>
    </row>
    <row r="363" spans="1:9">
      <c r="A363" s="770">
        <v>140206</v>
      </c>
      <c r="B363" s="771" t="s">
        <v>3628</v>
      </c>
      <c r="C363" s="771" t="s">
        <v>3629</v>
      </c>
      <c r="D363" s="772">
        <v>140</v>
      </c>
      <c r="E363" s="771" t="s">
        <v>2721</v>
      </c>
      <c r="F363" s="771" t="s">
        <v>2720</v>
      </c>
      <c r="G363" s="771" t="s">
        <v>3071</v>
      </c>
      <c r="H363" s="789"/>
      <c r="I363" s="789"/>
    </row>
    <row r="364" spans="1:9">
      <c r="A364" s="770">
        <v>140206</v>
      </c>
      <c r="B364" s="771" t="s">
        <v>3628</v>
      </c>
      <c r="C364" s="771" t="s">
        <v>3629</v>
      </c>
      <c r="D364" s="772">
        <v>140</v>
      </c>
      <c r="E364" s="771" t="s">
        <v>2721</v>
      </c>
      <c r="F364" s="771" t="s">
        <v>2720</v>
      </c>
      <c r="G364" s="771" t="s">
        <v>3071</v>
      </c>
      <c r="H364" s="789"/>
      <c r="I364" s="789"/>
    </row>
    <row r="365" spans="1:9">
      <c r="A365" s="770">
        <v>140207</v>
      </c>
      <c r="B365" s="771" t="s">
        <v>3630</v>
      </c>
      <c r="C365" s="771" t="s">
        <v>3631</v>
      </c>
      <c r="D365" s="772">
        <v>140</v>
      </c>
      <c r="E365" s="771" t="s">
        <v>2721</v>
      </c>
      <c r="F365" s="771" t="s">
        <v>2720</v>
      </c>
      <c r="G365" s="771" t="s">
        <v>3071</v>
      </c>
      <c r="H365" s="789"/>
      <c r="I365" s="789"/>
    </row>
    <row r="366" spans="1:9">
      <c r="A366" s="770">
        <v>140208</v>
      </c>
      <c r="B366" s="771" t="s">
        <v>3246</v>
      </c>
      <c r="C366" s="771" t="s">
        <v>3632</v>
      </c>
      <c r="D366" s="772">
        <v>140</v>
      </c>
      <c r="E366" s="771" t="s">
        <v>2721</v>
      </c>
      <c r="F366" s="771" t="s">
        <v>2720</v>
      </c>
      <c r="G366" s="771" t="s">
        <v>3071</v>
      </c>
      <c r="H366" s="789"/>
      <c r="I366" s="789"/>
    </row>
    <row r="367" spans="1:9">
      <c r="A367" s="770">
        <v>140209</v>
      </c>
      <c r="B367" s="771" t="s">
        <v>3246</v>
      </c>
      <c r="C367" s="771" t="s">
        <v>3633</v>
      </c>
      <c r="D367" s="772">
        <v>140</v>
      </c>
      <c r="E367" s="771" t="s">
        <v>2721</v>
      </c>
      <c r="F367" s="771" t="s">
        <v>2720</v>
      </c>
      <c r="G367" s="771" t="s">
        <v>3071</v>
      </c>
      <c r="H367" s="789"/>
      <c r="I367" s="789"/>
    </row>
    <row r="368" spans="1:9">
      <c r="A368" s="770">
        <v>140212</v>
      </c>
      <c r="B368" s="771" t="s">
        <v>3246</v>
      </c>
      <c r="C368" s="771" t="s">
        <v>3634</v>
      </c>
      <c r="D368" s="772">
        <v>140</v>
      </c>
      <c r="E368" s="771" t="s">
        <v>2721</v>
      </c>
      <c r="F368" s="771" t="s">
        <v>2720</v>
      </c>
      <c r="G368" s="771" t="s">
        <v>3071</v>
      </c>
      <c r="H368" s="789"/>
      <c r="I368" s="789"/>
    </row>
    <row r="369" spans="1:9">
      <c r="A369" s="770">
        <v>140215</v>
      </c>
      <c r="B369" s="771" t="s">
        <v>3635</v>
      </c>
      <c r="C369" s="771" t="s">
        <v>3636</v>
      </c>
      <c r="D369" s="772">
        <v>140</v>
      </c>
      <c r="E369" s="771" t="s">
        <v>2721</v>
      </c>
      <c r="F369" s="771" t="s">
        <v>2720</v>
      </c>
      <c r="G369" s="771" t="s">
        <v>3071</v>
      </c>
      <c r="H369" s="789"/>
      <c r="I369" s="789"/>
    </row>
    <row r="370" spans="1:9">
      <c r="A370" s="770">
        <v>140216</v>
      </c>
      <c r="B370" s="771" t="s">
        <v>3246</v>
      </c>
      <c r="C370" s="771" t="s">
        <v>3637</v>
      </c>
      <c r="D370" s="772">
        <v>140</v>
      </c>
      <c r="E370" s="771" t="s">
        <v>2721</v>
      </c>
      <c r="F370" s="771" t="s">
        <v>2720</v>
      </c>
      <c r="G370" s="771" t="s">
        <v>3071</v>
      </c>
      <c r="H370" s="789"/>
      <c r="I370" s="789"/>
    </row>
    <row r="371" spans="1:9">
      <c r="A371" s="770">
        <v>140218</v>
      </c>
      <c r="B371" s="771" t="s">
        <v>3638</v>
      </c>
      <c r="C371" s="771" t="s">
        <v>3639</v>
      </c>
      <c r="D371" s="772">
        <v>140</v>
      </c>
      <c r="E371" s="771" t="s">
        <v>2721</v>
      </c>
      <c r="F371" s="771" t="s">
        <v>2720</v>
      </c>
      <c r="G371" s="771" t="s">
        <v>3071</v>
      </c>
      <c r="H371" s="789"/>
      <c r="I371" s="789"/>
    </row>
    <row r="372" spans="1:9">
      <c r="A372" s="770">
        <v>140219</v>
      </c>
      <c r="B372" s="771" t="s">
        <v>3640</v>
      </c>
      <c r="C372" s="771" t="s">
        <v>3641</v>
      </c>
      <c r="D372" s="772">
        <v>140</v>
      </c>
      <c r="E372" s="771" t="s">
        <v>2721</v>
      </c>
      <c r="F372" s="771" t="s">
        <v>2720</v>
      </c>
      <c r="G372" s="771" t="s">
        <v>3071</v>
      </c>
      <c r="H372" s="789"/>
      <c r="I372" s="789"/>
    </row>
    <row r="373" spans="1:9">
      <c r="A373" s="770">
        <v>140221</v>
      </c>
      <c r="B373" s="771" t="s">
        <v>3642</v>
      </c>
      <c r="C373" s="771" t="s">
        <v>3643</v>
      </c>
      <c r="D373" s="772">
        <v>140</v>
      </c>
      <c r="E373" s="771" t="s">
        <v>2721</v>
      </c>
      <c r="F373" s="771" t="s">
        <v>2720</v>
      </c>
      <c r="G373" s="771" t="s">
        <v>3071</v>
      </c>
      <c r="H373" s="789"/>
      <c r="I373" s="789"/>
    </row>
    <row r="374" spans="1:9">
      <c r="A374" s="770">
        <v>140225</v>
      </c>
      <c r="B374" s="771" t="s">
        <v>3246</v>
      </c>
      <c r="C374" s="771" t="s">
        <v>3644</v>
      </c>
      <c r="D374" s="772">
        <v>140</v>
      </c>
      <c r="E374" s="771" t="s">
        <v>2721</v>
      </c>
      <c r="F374" s="771" t="s">
        <v>2720</v>
      </c>
      <c r="G374" s="771" t="s">
        <v>3071</v>
      </c>
      <c r="H374" s="789"/>
      <c r="I374" s="789"/>
    </row>
    <row r="375" spans="1:9">
      <c r="A375" s="770">
        <v>140228</v>
      </c>
      <c r="B375" s="771" t="s">
        <v>3246</v>
      </c>
      <c r="C375" s="771" t="s">
        <v>3645</v>
      </c>
      <c r="D375" s="772">
        <v>140</v>
      </c>
      <c r="E375" s="771" t="s">
        <v>2721</v>
      </c>
      <c r="F375" s="771" t="s">
        <v>2720</v>
      </c>
      <c r="G375" s="771" t="s">
        <v>3071</v>
      </c>
      <c r="H375" s="789"/>
      <c r="I375" s="789"/>
    </row>
    <row r="376" spans="1:9">
      <c r="A376" s="770">
        <v>140229</v>
      </c>
      <c r="B376" s="771" t="s">
        <v>3246</v>
      </c>
      <c r="C376" s="771" t="s">
        <v>3646</v>
      </c>
      <c r="D376" s="772">
        <v>140</v>
      </c>
      <c r="E376" s="771" t="s">
        <v>2721</v>
      </c>
      <c r="F376" s="771" t="s">
        <v>2720</v>
      </c>
      <c r="G376" s="771" t="s">
        <v>3071</v>
      </c>
      <c r="H376" s="789"/>
      <c r="I376" s="789"/>
    </row>
    <row r="377" spans="1:9">
      <c r="A377" s="770">
        <v>140230</v>
      </c>
      <c r="B377" s="771" t="s">
        <v>3246</v>
      </c>
      <c r="C377" s="771" t="s">
        <v>3647</v>
      </c>
      <c r="D377" s="772">
        <v>140</v>
      </c>
      <c r="E377" s="771" t="s">
        <v>2721</v>
      </c>
      <c r="F377" s="771" t="s">
        <v>2720</v>
      </c>
      <c r="G377" s="771" t="s">
        <v>3071</v>
      </c>
      <c r="H377" s="789"/>
      <c r="I377" s="789"/>
    </row>
    <row r="378" spans="1:9">
      <c r="A378" s="770">
        <v>140233</v>
      </c>
      <c r="B378" s="771" t="s">
        <v>3648</v>
      </c>
      <c r="C378" s="771" t="s">
        <v>3649</v>
      </c>
      <c r="D378" s="772">
        <v>140</v>
      </c>
      <c r="E378" s="771" t="s">
        <v>2721</v>
      </c>
      <c r="F378" s="771" t="s">
        <v>2720</v>
      </c>
      <c r="G378" s="771" t="s">
        <v>3071</v>
      </c>
      <c r="H378" s="789"/>
      <c r="I378" s="789"/>
    </row>
    <row r="379" spans="1:9">
      <c r="A379" s="770">
        <v>140235</v>
      </c>
      <c r="B379" s="771" t="s">
        <v>3246</v>
      </c>
      <c r="C379" s="771" t="s">
        <v>3650</v>
      </c>
      <c r="D379" s="772">
        <v>140</v>
      </c>
      <c r="E379" s="771" t="s">
        <v>2721</v>
      </c>
      <c r="F379" s="771" t="s">
        <v>2720</v>
      </c>
      <c r="G379" s="771" t="s">
        <v>3071</v>
      </c>
      <c r="H379" s="789"/>
      <c r="I379" s="789"/>
    </row>
    <row r="380" spans="1:9">
      <c r="A380" s="770">
        <v>140237</v>
      </c>
      <c r="B380" s="771" t="s">
        <v>3651</v>
      </c>
      <c r="C380" s="771" t="s">
        <v>3652</v>
      </c>
      <c r="D380" s="772">
        <v>140</v>
      </c>
      <c r="E380" s="771" t="s">
        <v>2721</v>
      </c>
      <c r="F380" s="771" t="s">
        <v>2720</v>
      </c>
      <c r="G380" s="771" t="s">
        <v>3071</v>
      </c>
      <c r="H380" s="789"/>
      <c r="I380" s="789"/>
    </row>
    <row r="381" spans="1:9">
      <c r="A381" s="770">
        <v>140240</v>
      </c>
      <c r="B381" s="771" t="s">
        <v>3653</v>
      </c>
      <c r="C381" s="771" t="s">
        <v>3654</v>
      </c>
      <c r="D381" s="772">
        <v>140</v>
      </c>
      <c r="E381" s="771" t="s">
        <v>2721</v>
      </c>
      <c r="F381" s="771" t="s">
        <v>2720</v>
      </c>
      <c r="G381" s="771" t="s">
        <v>3071</v>
      </c>
      <c r="H381" s="789"/>
      <c r="I381" s="789"/>
    </row>
    <row r="382" spans="1:9">
      <c r="A382" s="770">
        <v>140241</v>
      </c>
      <c r="B382" s="771" t="s">
        <v>3246</v>
      </c>
      <c r="C382" s="771" t="s">
        <v>3655</v>
      </c>
      <c r="D382" s="772">
        <v>140</v>
      </c>
      <c r="E382" s="771" t="s">
        <v>2721</v>
      </c>
      <c r="F382" s="771" t="s">
        <v>2720</v>
      </c>
      <c r="G382" s="771" t="s">
        <v>3071</v>
      </c>
      <c r="H382" s="789"/>
      <c r="I382" s="789"/>
    </row>
    <row r="383" spans="1:9">
      <c r="A383" s="770">
        <v>140242</v>
      </c>
      <c r="B383" s="771" t="s">
        <v>3246</v>
      </c>
      <c r="C383" s="771" t="s">
        <v>3656</v>
      </c>
      <c r="D383" s="772">
        <v>140</v>
      </c>
      <c r="E383" s="771" t="s">
        <v>2721</v>
      </c>
      <c r="F383" s="771" t="s">
        <v>2720</v>
      </c>
      <c r="G383" s="771" t="s">
        <v>3071</v>
      </c>
      <c r="H383" s="789"/>
      <c r="I383" s="789"/>
    </row>
    <row r="384" spans="1:9">
      <c r="A384" s="770">
        <v>140244</v>
      </c>
      <c r="B384" s="771" t="s">
        <v>3657</v>
      </c>
      <c r="C384" s="771" t="s">
        <v>3658</v>
      </c>
      <c r="D384" s="772">
        <v>140</v>
      </c>
      <c r="E384" s="771" t="s">
        <v>2721</v>
      </c>
      <c r="F384" s="771" t="s">
        <v>2720</v>
      </c>
      <c r="G384" s="771" t="s">
        <v>3071</v>
      </c>
      <c r="H384" s="789"/>
      <c r="I384" s="789"/>
    </row>
    <row r="385" spans="1:9">
      <c r="A385" s="770">
        <v>140246</v>
      </c>
      <c r="B385" s="771" t="s">
        <v>3246</v>
      </c>
      <c r="C385" s="771" t="s">
        <v>3659</v>
      </c>
      <c r="D385" s="772">
        <v>140</v>
      </c>
      <c r="E385" s="771" t="s">
        <v>2721</v>
      </c>
      <c r="F385" s="771" t="s">
        <v>2720</v>
      </c>
      <c r="G385" s="771" t="s">
        <v>3071</v>
      </c>
      <c r="H385" s="789"/>
      <c r="I385" s="789"/>
    </row>
    <row r="386" spans="1:9">
      <c r="A386" s="770">
        <v>140250</v>
      </c>
      <c r="B386" s="771" t="s">
        <v>3246</v>
      </c>
      <c r="C386" s="771" t="s">
        <v>3660</v>
      </c>
      <c r="D386" s="772">
        <v>140</v>
      </c>
      <c r="E386" s="771" t="s">
        <v>2721</v>
      </c>
      <c r="F386" s="771" t="s">
        <v>2720</v>
      </c>
      <c r="G386" s="771" t="s">
        <v>3071</v>
      </c>
      <c r="H386" s="789"/>
      <c r="I386" s="789"/>
    </row>
    <row r="387" spans="1:9">
      <c r="A387" s="770">
        <v>140251</v>
      </c>
      <c r="B387" s="771" t="s">
        <v>3246</v>
      </c>
      <c r="C387" s="771" t="s">
        <v>3661</v>
      </c>
      <c r="D387" s="772">
        <v>140</v>
      </c>
      <c r="E387" s="771" t="s">
        <v>2721</v>
      </c>
      <c r="F387" s="771" t="s">
        <v>2720</v>
      </c>
      <c r="G387" s="771" t="s">
        <v>3071</v>
      </c>
      <c r="H387" s="789"/>
      <c r="I387" s="789"/>
    </row>
    <row r="388" spans="1:9">
      <c r="A388" s="770">
        <v>140254</v>
      </c>
      <c r="B388" s="771" t="s">
        <v>3662</v>
      </c>
      <c r="C388" s="771" t="s">
        <v>3663</v>
      </c>
      <c r="D388" s="772">
        <v>140</v>
      </c>
      <c r="E388" s="771" t="s">
        <v>2721</v>
      </c>
      <c r="F388" s="771" t="s">
        <v>2720</v>
      </c>
      <c r="G388" s="771" t="s">
        <v>3071</v>
      </c>
      <c r="H388" s="789"/>
      <c r="I388" s="789"/>
    </row>
    <row r="389" spans="1:9">
      <c r="A389" s="770">
        <v>140255</v>
      </c>
      <c r="B389" s="771" t="s">
        <v>3246</v>
      </c>
      <c r="C389" s="771" t="s">
        <v>3664</v>
      </c>
      <c r="D389" s="772">
        <v>140</v>
      </c>
      <c r="E389" s="771" t="s">
        <v>2721</v>
      </c>
      <c r="F389" s="771" t="s">
        <v>2720</v>
      </c>
      <c r="G389" s="771" t="s">
        <v>3071</v>
      </c>
      <c r="H389" s="789"/>
      <c r="I389" s="789"/>
    </row>
    <row r="390" spans="1:9">
      <c r="A390" s="770">
        <v>140262</v>
      </c>
      <c r="B390" s="771" t="s">
        <v>3665</v>
      </c>
      <c r="C390" s="771" t="s">
        <v>3666</v>
      </c>
      <c r="D390" s="772">
        <v>140</v>
      </c>
      <c r="E390" s="771" t="s">
        <v>2721</v>
      </c>
      <c r="F390" s="771" t="s">
        <v>2720</v>
      </c>
      <c r="G390" s="771" t="s">
        <v>3071</v>
      </c>
      <c r="H390" s="789"/>
      <c r="I390" s="789"/>
    </row>
    <row r="391" spans="1:9">
      <c r="A391" s="770">
        <v>140274</v>
      </c>
      <c r="B391" s="771" t="s">
        <v>3667</v>
      </c>
      <c r="C391" s="771" t="s">
        <v>3668</v>
      </c>
      <c r="D391" s="772">
        <v>140</v>
      </c>
      <c r="E391" s="771" t="s">
        <v>2721</v>
      </c>
      <c r="F391" s="771" t="s">
        <v>2720</v>
      </c>
      <c r="G391" s="771" t="s">
        <v>3071</v>
      </c>
      <c r="H391" s="789"/>
      <c r="I391" s="789"/>
    </row>
    <row r="392" spans="1:9">
      <c r="A392" s="770">
        <v>140277</v>
      </c>
      <c r="B392" s="771" t="s">
        <v>3669</v>
      </c>
      <c r="C392" s="771" t="s">
        <v>3670</v>
      </c>
      <c r="D392" s="772">
        <v>140</v>
      </c>
      <c r="E392" s="771" t="s">
        <v>2721</v>
      </c>
      <c r="F392" s="771" t="s">
        <v>2720</v>
      </c>
      <c r="G392" s="771" t="s">
        <v>3071</v>
      </c>
      <c r="H392" s="789"/>
      <c r="I392" s="789"/>
    </row>
    <row r="393" spans="1:9">
      <c r="A393" s="770">
        <v>140279</v>
      </c>
      <c r="B393" s="771" t="s">
        <v>3671</v>
      </c>
      <c r="C393" s="771" t="s">
        <v>3672</v>
      </c>
      <c r="D393" s="772">
        <v>140</v>
      </c>
      <c r="E393" s="771" t="s">
        <v>2721</v>
      </c>
      <c r="F393" s="771" t="s">
        <v>2720</v>
      </c>
      <c r="G393" s="771" t="s">
        <v>3071</v>
      </c>
      <c r="H393" s="789"/>
      <c r="I393" s="789"/>
    </row>
    <row r="394" spans="1:9">
      <c r="A394" s="770">
        <v>140287</v>
      </c>
      <c r="B394" s="771" t="s">
        <v>3673</v>
      </c>
      <c r="C394" s="771" t="s">
        <v>3674</v>
      </c>
      <c r="D394" s="772">
        <v>140</v>
      </c>
      <c r="E394" s="771" t="s">
        <v>2721</v>
      </c>
      <c r="F394" s="771" t="s">
        <v>2720</v>
      </c>
      <c r="G394" s="771" t="s">
        <v>3071</v>
      </c>
      <c r="H394" s="789"/>
      <c r="I394" s="789"/>
    </row>
    <row r="395" spans="1:9">
      <c r="A395" s="770">
        <v>140290</v>
      </c>
      <c r="B395" s="771" t="s">
        <v>3675</v>
      </c>
      <c r="C395" s="771" t="s">
        <v>3676</v>
      </c>
      <c r="D395" s="772">
        <v>140</v>
      </c>
      <c r="E395" s="771" t="s">
        <v>2721</v>
      </c>
      <c r="F395" s="771" t="s">
        <v>2720</v>
      </c>
      <c r="G395" s="771" t="s">
        <v>3071</v>
      </c>
      <c r="H395" s="789"/>
      <c r="I395" s="789"/>
    </row>
    <row r="396" spans="1:9">
      <c r="A396" s="770">
        <v>140294</v>
      </c>
      <c r="B396" s="771" t="s">
        <v>3677</v>
      </c>
      <c r="C396" s="771" t="s">
        <v>3678</v>
      </c>
      <c r="D396" s="772">
        <v>140</v>
      </c>
      <c r="E396" s="771" t="s">
        <v>2721</v>
      </c>
      <c r="F396" s="771" t="s">
        <v>2720</v>
      </c>
      <c r="G396" s="771" t="s">
        <v>3071</v>
      </c>
      <c r="H396" s="789"/>
      <c r="I396" s="789"/>
    </row>
    <row r="397" spans="1:9">
      <c r="A397" s="770">
        <v>140310</v>
      </c>
      <c r="B397" s="771" t="s">
        <v>3679</v>
      </c>
      <c r="C397" s="771" t="s">
        <v>3680</v>
      </c>
      <c r="D397" s="772">
        <v>140</v>
      </c>
      <c r="E397" s="771" t="s">
        <v>2721</v>
      </c>
      <c r="F397" s="771" t="s">
        <v>2720</v>
      </c>
      <c r="G397" s="771" t="s">
        <v>3071</v>
      </c>
      <c r="H397" s="789"/>
      <c r="I397" s="789"/>
    </row>
    <row r="398" spans="1:9">
      <c r="A398" s="770">
        <v>140311</v>
      </c>
      <c r="B398" s="771" t="s">
        <v>3681</v>
      </c>
      <c r="C398" s="771" t="s">
        <v>3682</v>
      </c>
      <c r="D398" s="772">
        <v>140</v>
      </c>
      <c r="E398" s="771" t="s">
        <v>2721</v>
      </c>
      <c r="F398" s="771" t="s">
        <v>2720</v>
      </c>
      <c r="G398" s="771" t="s">
        <v>3071</v>
      </c>
      <c r="H398" s="789"/>
      <c r="I398" s="789"/>
    </row>
    <row r="399" spans="1:9">
      <c r="A399" s="770">
        <v>140317</v>
      </c>
      <c r="B399" s="771" t="s">
        <v>3683</v>
      </c>
      <c r="C399" s="771" t="s">
        <v>3684</v>
      </c>
      <c r="D399" s="772">
        <v>140</v>
      </c>
      <c r="E399" s="771" t="s">
        <v>2721</v>
      </c>
      <c r="F399" s="771" t="s">
        <v>2720</v>
      </c>
      <c r="G399" s="771" t="s">
        <v>3071</v>
      </c>
      <c r="H399" s="789"/>
      <c r="I399" s="789"/>
    </row>
    <row r="400" spans="1:9">
      <c r="A400" s="770">
        <v>140322</v>
      </c>
      <c r="B400" s="771" t="s">
        <v>3685</v>
      </c>
      <c r="C400" s="771" t="s">
        <v>3686</v>
      </c>
      <c r="D400" s="772">
        <v>140</v>
      </c>
      <c r="E400" s="771" t="s">
        <v>2721</v>
      </c>
      <c r="F400" s="771" t="s">
        <v>2720</v>
      </c>
      <c r="G400" s="771" t="s">
        <v>3071</v>
      </c>
      <c r="H400" s="789"/>
      <c r="I400" s="789"/>
    </row>
    <row r="401" spans="1:9">
      <c r="A401" s="770">
        <v>140324</v>
      </c>
      <c r="B401" s="771" t="s">
        <v>3687</v>
      </c>
      <c r="C401" s="771" t="s">
        <v>3688</v>
      </c>
      <c r="D401" s="772">
        <v>140</v>
      </c>
      <c r="E401" s="771" t="s">
        <v>2721</v>
      </c>
      <c r="F401" s="771" t="s">
        <v>2720</v>
      </c>
      <c r="G401" s="771" t="s">
        <v>3071</v>
      </c>
      <c r="H401" s="789"/>
      <c r="I401" s="789"/>
    </row>
    <row r="402" spans="1:9">
      <c r="A402" s="770">
        <v>140325</v>
      </c>
      <c r="B402" s="771" t="s">
        <v>3689</v>
      </c>
      <c r="C402" s="771" t="s">
        <v>3690</v>
      </c>
      <c r="D402" s="772">
        <v>140</v>
      </c>
      <c r="E402" s="771" t="s">
        <v>2721</v>
      </c>
      <c r="F402" s="771" t="s">
        <v>2720</v>
      </c>
      <c r="G402" s="771" t="s">
        <v>3071</v>
      </c>
      <c r="H402" s="789"/>
      <c r="I402" s="789"/>
    </row>
    <row r="403" spans="1:9">
      <c r="A403" s="770">
        <v>140326</v>
      </c>
      <c r="B403" s="771" t="s">
        <v>3246</v>
      </c>
      <c r="C403" s="771" t="s">
        <v>3691</v>
      </c>
      <c r="D403" s="772">
        <v>140</v>
      </c>
      <c r="E403" s="771" t="s">
        <v>2721</v>
      </c>
      <c r="F403" s="771" t="s">
        <v>2720</v>
      </c>
      <c r="G403" s="771" t="s">
        <v>3071</v>
      </c>
      <c r="H403" s="789"/>
      <c r="I403" s="789"/>
    </row>
    <row r="404" spans="1:9">
      <c r="A404" s="770">
        <v>140338</v>
      </c>
      <c r="B404" s="771" t="s">
        <v>3246</v>
      </c>
      <c r="C404" s="771" t="s">
        <v>3692</v>
      </c>
      <c r="D404" s="772">
        <v>140</v>
      </c>
      <c r="E404" s="771" t="s">
        <v>2721</v>
      </c>
      <c r="F404" s="771" t="s">
        <v>2720</v>
      </c>
      <c r="G404" s="771" t="s">
        <v>3071</v>
      </c>
      <c r="H404" s="789"/>
      <c r="I404" s="789"/>
    </row>
    <row r="405" spans="1:9">
      <c r="A405" s="770">
        <v>140352</v>
      </c>
      <c r="B405" s="771" t="s">
        <v>3693</v>
      </c>
      <c r="C405" s="771" t="s">
        <v>3694</v>
      </c>
      <c r="D405" s="772">
        <v>140</v>
      </c>
      <c r="E405" s="771" t="s">
        <v>2721</v>
      </c>
      <c r="F405" s="771" t="s">
        <v>2720</v>
      </c>
      <c r="G405" s="771" t="s">
        <v>3071</v>
      </c>
      <c r="H405" s="789"/>
      <c r="I405" s="789"/>
    </row>
    <row r="406" spans="1:9">
      <c r="A406" s="770">
        <v>140355</v>
      </c>
      <c r="B406" s="771" t="s">
        <v>3695</v>
      </c>
      <c r="C406" s="771" t="s">
        <v>3696</v>
      </c>
      <c r="D406" s="772">
        <v>140</v>
      </c>
      <c r="E406" s="771" t="s">
        <v>2721</v>
      </c>
      <c r="F406" s="771" t="s">
        <v>2720</v>
      </c>
      <c r="G406" s="771" t="s">
        <v>3071</v>
      </c>
      <c r="H406" s="789"/>
      <c r="I406" s="789"/>
    </row>
    <row r="407" spans="1:9">
      <c r="A407" s="770">
        <v>140356</v>
      </c>
      <c r="B407" s="771" t="s">
        <v>3697</v>
      </c>
      <c r="C407" s="771" t="s">
        <v>3698</v>
      </c>
      <c r="D407" s="772">
        <v>140</v>
      </c>
      <c r="E407" s="771" t="s">
        <v>2721</v>
      </c>
      <c r="F407" s="771" t="s">
        <v>2720</v>
      </c>
      <c r="G407" s="771" t="s">
        <v>3071</v>
      </c>
      <c r="H407" s="789"/>
      <c r="I407" s="789"/>
    </row>
    <row r="408" spans="1:9">
      <c r="A408" s="770">
        <v>140357</v>
      </c>
      <c r="B408" s="771" t="s">
        <v>3699</v>
      </c>
      <c r="C408" s="771" t="s">
        <v>3700</v>
      </c>
      <c r="D408" s="772">
        <v>140</v>
      </c>
      <c r="E408" s="771" t="s">
        <v>2721</v>
      </c>
      <c r="F408" s="771" t="s">
        <v>2720</v>
      </c>
      <c r="G408" s="771" t="s">
        <v>3071</v>
      </c>
      <c r="H408" s="789"/>
      <c r="I408" s="789"/>
    </row>
    <row r="409" spans="1:9">
      <c r="A409" s="770">
        <v>140357</v>
      </c>
      <c r="B409" s="771" t="s">
        <v>3701</v>
      </c>
      <c r="C409" s="771" t="s">
        <v>3702</v>
      </c>
      <c r="D409" s="772">
        <v>140</v>
      </c>
      <c r="E409" s="771" t="s">
        <v>2721</v>
      </c>
      <c r="F409" s="771" t="s">
        <v>2720</v>
      </c>
      <c r="G409" s="771" t="s">
        <v>3071</v>
      </c>
      <c r="H409" s="789"/>
      <c r="I409" s="789"/>
    </row>
    <row r="410" spans="1:9">
      <c r="A410" s="770">
        <v>140358</v>
      </c>
      <c r="B410" s="771" t="s">
        <v>3703</v>
      </c>
      <c r="C410" s="771" t="s">
        <v>3704</v>
      </c>
      <c r="D410" s="772">
        <v>140</v>
      </c>
      <c r="E410" s="771" t="s">
        <v>2721</v>
      </c>
      <c r="F410" s="771" t="s">
        <v>2720</v>
      </c>
      <c r="G410" s="771" t="s">
        <v>3071</v>
      </c>
      <c r="H410" s="789"/>
      <c r="I410" s="789"/>
    </row>
    <row r="411" spans="1:9">
      <c r="A411" s="770">
        <v>140359</v>
      </c>
      <c r="B411" s="771" t="s">
        <v>3705</v>
      </c>
      <c r="C411" s="771" t="s">
        <v>3706</v>
      </c>
      <c r="D411" s="772">
        <v>140</v>
      </c>
      <c r="E411" s="771" t="s">
        <v>2721</v>
      </c>
      <c r="F411" s="771" t="s">
        <v>2720</v>
      </c>
      <c r="G411" s="771" t="s">
        <v>3071</v>
      </c>
      <c r="H411" s="789"/>
      <c r="I411" s="789"/>
    </row>
    <row r="412" spans="1:9">
      <c r="A412" s="770">
        <v>140364</v>
      </c>
      <c r="B412" s="771" t="s">
        <v>3707</v>
      </c>
      <c r="C412" s="771" t="s">
        <v>3708</v>
      </c>
      <c r="D412" s="772">
        <v>140</v>
      </c>
      <c r="E412" s="771" t="s">
        <v>2721</v>
      </c>
      <c r="F412" s="771" t="s">
        <v>2720</v>
      </c>
      <c r="G412" s="771" t="s">
        <v>3071</v>
      </c>
      <c r="H412" s="789"/>
      <c r="I412" s="789"/>
    </row>
    <row r="413" spans="1:9">
      <c r="A413" s="770">
        <v>140366</v>
      </c>
      <c r="B413" s="771" t="s">
        <v>3709</v>
      </c>
      <c r="C413" s="771" t="s">
        <v>3710</v>
      </c>
      <c r="D413" s="772">
        <v>140</v>
      </c>
      <c r="E413" s="771" t="s">
        <v>2721</v>
      </c>
      <c r="F413" s="771" t="s">
        <v>2720</v>
      </c>
      <c r="G413" s="771" t="s">
        <v>3071</v>
      </c>
      <c r="H413" s="789"/>
      <c r="I413" s="789"/>
    </row>
    <row r="414" spans="1:9">
      <c r="A414" s="770">
        <v>140367</v>
      </c>
      <c r="B414" s="771" t="s">
        <v>3711</v>
      </c>
      <c r="C414" s="771" t="s">
        <v>3712</v>
      </c>
      <c r="D414" s="772">
        <v>140</v>
      </c>
      <c r="E414" s="771" t="s">
        <v>2721</v>
      </c>
      <c r="F414" s="771" t="s">
        <v>2720</v>
      </c>
      <c r="G414" s="771" t="s">
        <v>3071</v>
      </c>
      <c r="H414" s="789"/>
      <c r="I414" s="789"/>
    </row>
    <row r="415" spans="1:9">
      <c r="A415" s="770">
        <v>140368</v>
      </c>
      <c r="B415" s="771" t="s">
        <v>3713</v>
      </c>
      <c r="C415" s="771" t="s">
        <v>3714</v>
      </c>
      <c r="D415" s="772">
        <v>140</v>
      </c>
      <c r="E415" s="771" t="s">
        <v>2721</v>
      </c>
      <c r="F415" s="771" t="s">
        <v>2720</v>
      </c>
      <c r="G415" s="771" t="s">
        <v>3071</v>
      </c>
      <c r="H415" s="789"/>
      <c r="I415" s="789"/>
    </row>
    <row r="416" spans="1:9">
      <c r="A416" s="770">
        <v>140369</v>
      </c>
      <c r="B416" s="771" t="s">
        <v>3715</v>
      </c>
      <c r="C416" s="771" t="s">
        <v>3716</v>
      </c>
      <c r="D416" s="772">
        <v>140</v>
      </c>
      <c r="E416" s="771" t="s">
        <v>2721</v>
      </c>
      <c r="F416" s="771" t="s">
        <v>2720</v>
      </c>
      <c r="G416" s="771" t="s">
        <v>3071</v>
      </c>
      <c r="H416" s="789"/>
      <c r="I416" s="789"/>
    </row>
    <row r="417" spans="1:9">
      <c r="A417" s="770">
        <v>140370</v>
      </c>
      <c r="B417" s="771" t="s">
        <v>3717</v>
      </c>
      <c r="C417" s="771" t="s">
        <v>3718</v>
      </c>
      <c r="D417" s="772">
        <v>140</v>
      </c>
      <c r="E417" s="771" t="s">
        <v>2721</v>
      </c>
      <c r="F417" s="771" t="s">
        <v>2720</v>
      </c>
      <c r="G417" s="771" t="s">
        <v>3071</v>
      </c>
      <c r="H417" s="789"/>
      <c r="I417" s="789"/>
    </row>
    <row r="418" spans="1:9">
      <c r="A418" s="770">
        <v>140371</v>
      </c>
      <c r="B418" s="771" t="s">
        <v>3719</v>
      </c>
      <c r="C418" s="771" t="s">
        <v>3720</v>
      </c>
      <c r="D418" s="772">
        <v>140</v>
      </c>
      <c r="E418" s="771" t="s">
        <v>2721</v>
      </c>
      <c r="F418" s="771" t="s">
        <v>2720</v>
      </c>
      <c r="G418" s="771" t="s">
        <v>3071</v>
      </c>
      <c r="H418" s="789"/>
      <c r="I418" s="789"/>
    </row>
    <row r="419" spans="1:9">
      <c r="A419" s="770">
        <v>140372</v>
      </c>
      <c r="B419" s="771" t="s">
        <v>3721</v>
      </c>
      <c r="C419" s="771" t="s">
        <v>3247</v>
      </c>
      <c r="D419" s="772">
        <v>140</v>
      </c>
      <c r="E419" s="771" t="s">
        <v>2721</v>
      </c>
      <c r="F419" s="771" t="s">
        <v>2720</v>
      </c>
      <c r="G419" s="771" t="s">
        <v>3071</v>
      </c>
      <c r="H419" s="789"/>
      <c r="I419" s="789"/>
    </row>
    <row r="420" spans="1:9">
      <c r="A420" s="770">
        <v>140373</v>
      </c>
      <c r="B420" s="771" t="s">
        <v>3722</v>
      </c>
      <c r="C420" s="771" t="s">
        <v>3723</v>
      </c>
      <c r="D420" s="772">
        <v>140</v>
      </c>
      <c r="E420" s="771" t="s">
        <v>2721</v>
      </c>
      <c r="F420" s="771" t="s">
        <v>2720</v>
      </c>
      <c r="G420" s="771" t="s">
        <v>3071</v>
      </c>
      <c r="H420" s="789"/>
      <c r="I420" s="789"/>
    </row>
    <row r="421" spans="1:9">
      <c r="A421" s="770">
        <v>140374</v>
      </c>
      <c r="B421" s="771" t="s">
        <v>3724</v>
      </c>
      <c r="C421" s="771" t="s">
        <v>3725</v>
      </c>
      <c r="D421" s="772">
        <v>140</v>
      </c>
      <c r="E421" s="771" t="s">
        <v>2721</v>
      </c>
      <c r="F421" s="771" t="s">
        <v>2720</v>
      </c>
      <c r="G421" s="771" t="s">
        <v>3071</v>
      </c>
      <c r="H421" s="789"/>
      <c r="I421" s="789"/>
    </row>
    <row r="422" spans="1:9">
      <c r="A422" s="770">
        <v>140375</v>
      </c>
      <c r="B422" s="771" t="s">
        <v>3726</v>
      </c>
      <c r="C422" s="771" t="s">
        <v>3727</v>
      </c>
      <c r="D422" s="772">
        <v>140</v>
      </c>
      <c r="E422" s="771" t="s">
        <v>2721</v>
      </c>
      <c r="F422" s="771" t="s">
        <v>2720</v>
      </c>
      <c r="G422" s="771" t="s">
        <v>3071</v>
      </c>
      <c r="H422" s="789"/>
      <c r="I422" s="789"/>
    </row>
    <row r="423" spans="1:9">
      <c r="A423" s="770">
        <v>140376</v>
      </c>
      <c r="B423" s="771" t="s">
        <v>3728</v>
      </c>
      <c r="C423" s="771" t="s">
        <v>3729</v>
      </c>
      <c r="D423" s="772">
        <v>140</v>
      </c>
      <c r="E423" s="771" t="s">
        <v>2721</v>
      </c>
      <c r="F423" s="771" t="s">
        <v>2720</v>
      </c>
      <c r="G423" s="771" t="s">
        <v>3071</v>
      </c>
      <c r="H423" s="789"/>
      <c r="I423" s="789"/>
    </row>
    <row r="424" spans="1:9">
      <c r="A424" s="770">
        <v>140378</v>
      </c>
      <c r="B424" s="771" t="s">
        <v>3730</v>
      </c>
      <c r="C424" s="771" t="s">
        <v>3731</v>
      </c>
      <c r="D424" s="772">
        <v>140</v>
      </c>
      <c r="E424" s="771" t="s">
        <v>2721</v>
      </c>
      <c r="F424" s="771" t="s">
        <v>2720</v>
      </c>
      <c r="G424" s="771" t="s">
        <v>3071</v>
      </c>
      <c r="H424" s="789"/>
      <c r="I424" s="789"/>
    </row>
    <row r="425" spans="1:9">
      <c r="A425" s="770">
        <v>140379</v>
      </c>
      <c r="B425" s="771" t="s">
        <v>3732</v>
      </c>
      <c r="C425" s="771" t="s">
        <v>3733</v>
      </c>
      <c r="D425" s="772">
        <v>140</v>
      </c>
      <c r="E425" s="771" t="s">
        <v>2721</v>
      </c>
      <c r="F425" s="771" t="s">
        <v>2720</v>
      </c>
      <c r="G425" s="771" t="s">
        <v>3071</v>
      </c>
      <c r="H425" s="789"/>
      <c r="I425" s="789"/>
    </row>
    <row r="426" spans="1:9">
      <c r="A426" s="770">
        <v>140380</v>
      </c>
      <c r="B426" s="771" t="s">
        <v>3734</v>
      </c>
      <c r="C426" s="771" t="s">
        <v>3735</v>
      </c>
      <c r="D426" s="772">
        <v>140</v>
      </c>
      <c r="E426" s="771" t="s">
        <v>2721</v>
      </c>
      <c r="F426" s="771" t="s">
        <v>2720</v>
      </c>
      <c r="G426" s="771" t="s">
        <v>3071</v>
      </c>
      <c r="H426" s="789"/>
      <c r="I426" s="789"/>
    </row>
    <row r="427" spans="1:9">
      <c r="A427" s="770">
        <v>140381</v>
      </c>
      <c r="B427" s="771" t="s">
        <v>3736</v>
      </c>
      <c r="C427" s="771" t="s">
        <v>3737</v>
      </c>
      <c r="D427" s="772">
        <v>140</v>
      </c>
      <c r="E427" s="771" t="s">
        <v>2721</v>
      </c>
      <c r="F427" s="771" t="s">
        <v>2720</v>
      </c>
      <c r="G427" s="771" t="s">
        <v>3071</v>
      </c>
      <c r="H427" s="789"/>
      <c r="I427" s="789"/>
    </row>
    <row r="428" spans="1:9">
      <c r="A428" s="770">
        <v>140382</v>
      </c>
      <c r="B428" s="771" t="s">
        <v>3738</v>
      </c>
      <c r="C428" s="771" t="s">
        <v>3739</v>
      </c>
      <c r="D428" s="772">
        <v>140</v>
      </c>
      <c r="E428" s="771" t="s">
        <v>2721</v>
      </c>
      <c r="F428" s="771" t="s">
        <v>2720</v>
      </c>
      <c r="G428" s="771" t="s">
        <v>3071</v>
      </c>
      <c r="H428" s="789"/>
      <c r="I428" s="789"/>
    </row>
    <row r="429" spans="1:9">
      <c r="A429" s="770">
        <v>140383</v>
      </c>
      <c r="B429" s="771" t="s">
        <v>3485</v>
      </c>
      <c r="C429" s="771" t="s">
        <v>3740</v>
      </c>
      <c r="D429" s="772">
        <v>140</v>
      </c>
      <c r="E429" s="771" t="s">
        <v>2721</v>
      </c>
      <c r="F429" s="771" t="s">
        <v>2720</v>
      </c>
      <c r="G429" s="771" t="s">
        <v>3071</v>
      </c>
      <c r="H429" s="789"/>
      <c r="I429" s="789"/>
    </row>
    <row r="430" spans="1:9">
      <c r="A430" s="770">
        <v>140384</v>
      </c>
      <c r="B430" s="771" t="s">
        <v>3741</v>
      </c>
      <c r="C430" s="771" t="s">
        <v>3742</v>
      </c>
      <c r="D430" s="772">
        <v>140</v>
      </c>
      <c r="E430" s="771" t="s">
        <v>2721</v>
      </c>
      <c r="F430" s="771" t="s">
        <v>2720</v>
      </c>
      <c r="G430" s="771" t="s">
        <v>3071</v>
      </c>
      <c r="H430" s="789"/>
      <c r="I430" s="789"/>
    </row>
    <row r="431" spans="1:9">
      <c r="A431" s="770">
        <v>140385</v>
      </c>
      <c r="B431" s="771" t="s">
        <v>3743</v>
      </c>
      <c r="C431" s="771" t="s">
        <v>3744</v>
      </c>
      <c r="D431" s="772">
        <v>140</v>
      </c>
      <c r="E431" s="771" t="s">
        <v>2721</v>
      </c>
      <c r="F431" s="771" t="s">
        <v>2720</v>
      </c>
      <c r="G431" s="771" t="s">
        <v>3071</v>
      </c>
      <c r="H431" s="789"/>
      <c r="I431" s="789"/>
    </row>
    <row r="432" spans="1:9">
      <c r="A432" s="770">
        <v>140386</v>
      </c>
      <c r="B432" s="771" t="s">
        <v>3745</v>
      </c>
      <c r="C432" s="771" t="s">
        <v>3746</v>
      </c>
      <c r="D432" s="772">
        <v>140</v>
      </c>
      <c r="E432" s="771" t="s">
        <v>2721</v>
      </c>
      <c r="F432" s="771" t="s">
        <v>2720</v>
      </c>
      <c r="G432" s="771" t="s">
        <v>3071</v>
      </c>
      <c r="H432" s="789"/>
      <c r="I432" s="789"/>
    </row>
    <row r="433" spans="1:9">
      <c r="A433" s="770">
        <v>140387</v>
      </c>
      <c r="B433" s="771" t="s">
        <v>3747</v>
      </c>
      <c r="C433" s="771" t="s">
        <v>3748</v>
      </c>
      <c r="D433" s="772">
        <v>140</v>
      </c>
      <c r="E433" s="771" t="s">
        <v>2721</v>
      </c>
      <c r="F433" s="771" t="s">
        <v>2720</v>
      </c>
      <c r="G433" s="771" t="s">
        <v>3071</v>
      </c>
      <c r="H433" s="789"/>
      <c r="I433" s="789"/>
    </row>
    <row r="434" spans="1:9">
      <c r="A434" s="770">
        <v>140388</v>
      </c>
      <c r="B434" s="771" t="s">
        <v>3749</v>
      </c>
      <c r="C434" s="771" t="s">
        <v>3750</v>
      </c>
      <c r="D434" s="772">
        <v>140</v>
      </c>
      <c r="E434" s="771" t="s">
        <v>2721</v>
      </c>
      <c r="F434" s="771" t="s">
        <v>2720</v>
      </c>
      <c r="G434" s="771" t="s">
        <v>3071</v>
      </c>
      <c r="H434" s="789"/>
      <c r="I434" s="789"/>
    </row>
    <row r="435" spans="1:9">
      <c r="A435" s="770">
        <v>140389</v>
      </c>
      <c r="B435" s="771" t="s">
        <v>3751</v>
      </c>
      <c r="C435" s="771" t="s">
        <v>3752</v>
      </c>
      <c r="D435" s="772">
        <v>140</v>
      </c>
      <c r="E435" s="771" t="s">
        <v>2721</v>
      </c>
      <c r="F435" s="771" t="s">
        <v>2720</v>
      </c>
      <c r="G435" s="771" t="s">
        <v>3071</v>
      </c>
      <c r="H435" s="789"/>
      <c r="I435" s="789"/>
    </row>
    <row r="436" spans="1:9">
      <c r="A436" s="770">
        <v>140390</v>
      </c>
      <c r="B436" s="771" t="s">
        <v>3753</v>
      </c>
      <c r="C436" s="771" t="s">
        <v>3754</v>
      </c>
      <c r="D436" s="772">
        <v>140</v>
      </c>
      <c r="E436" s="771" t="s">
        <v>2721</v>
      </c>
      <c r="F436" s="771" t="s">
        <v>2720</v>
      </c>
      <c r="G436" s="771" t="s">
        <v>3071</v>
      </c>
      <c r="H436" s="789"/>
      <c r="I436" s="789"/>
    </row>
    <row r="437" spans="1:9">
      <c r="A437" s="770">
        <v>140391</v>
      </c>
      <c r="B437" s="771" t="s">
        <v>3755</v>
      </c>
      <c r="C437" s="771" t="s">
        <v>3756</v>
      </c>
      <c r="D437" s="772">
        <v>140</v>
      </c>
      <c r="E437" s="771" t="s">
        <v>2721</v>
      </c>
      <c r="F437" s="771" t="s">
        <v>2720</v>
      </c>
      <c r="G437" s="771" t="s">
        <v>3071</v>
      </c>
      <c r="H437" s="789"/>
      <c r="I437" s="789"/>
    </row>
    <row r="438" spans="1:9">
      <c r="A438" s="770">
        <v>140392</v>
      </c>
      <c r="B438" s="771" t="s">
        <v>3757</v>
      </c>
      <c r="C438" s="771" t="s">
        <v>3758</v>
      </c>
      <c r="D438" s="772">
        <v>140</v>
      </c>
      <c r="E438" s="771" t="s">
        <v>2721</v>
      </c>
      <c r="F438" s="771" t="s">
        <v>2720</v>
      </c>
      <c r="G438" s="771" t="s">
        <v>3071</v>
      </c>
      <c r="H438" s="789"/>
      <c r="I438" s="789"/>
    </row>
    <row r="439" spans="1:9">
      <c r="A439" s="770">
        <v>140393</v>
      </c>
      <c r="B439" s="771" t="s">
        <v>3759</v>
      </c>
      <c r="C439" s="771" t="s">
        <v>3760</v>
      </c>
      <c r="D439" s="772">
        <v>140</v>
      </c>
      <c r="E439" s="771" t="s">
        <v>2721</v>
      </c>
      <c r="F439" s="771" t="s">
        <v>2720</v>
      </c>
      <c r="G439" s="771" t="s">
        <v>3071</v>
      </c>
      <c r="H439" s="789"/>
      <c r="I439" s="789"/>
    </row>
    <row r="440" spans="1:9">
      <c r="A440" s="770">
        <v>140394</v>
      </c>
      <c r="B440" s="771" t="s">
        <v>3761</v>
      </c>
      <c r="C440" s="771" t="s">
        <v>3762</v>
      </c>
      <c r="D440" s="772">
        <v>140</v>
      </c>
      <c r="E440" s="771" t="s">
        <v>2721</v>
      </c>
      <c r="F440" s="771" t="s">
        <v>2720</v>
      </c>
      <c r="G440" s="771" t="s">
        <v>3071</v>
      </c>
      <c r="H440" s="789"/>
      <c r="I440" s="789"/>
    </row>
    <row r="441" spans="1:9">
      <c r="A441" s="770">
        <v>140395</v>
      </c>
      <c r="B441" s="771" t="s">
        <v>3763</v>
      </c>
      <c r="C441" s="771" t="s">
        <v>3764</v>
      </c>
      <c r="D441" s="772">
        <v>140</v>
      </c>
      <c r="E441" s="771" t="s">
        <v>2721</v>
      </c>
      <c r="F441" s="771" t="s">
        <v>2720</v>
      </c>
      <c r="G441" s="771" t="s">
        <v>3071</v>
      </c>
      <c r="H441" s="789"/>
      <c r="I441" s="789"/>
    </row>
    <row r="442" spans="1:9">
      <c r="A442" s="770">
        <v>140396</v>
      </c>
      <c r="B442" s="771" t="s">
        <v>3246</v>
      </c>
      <c r="C442" s="771" t="s">
        <v>3765</v>
      </c>
      <c r="D442" s="772">
        <v>140</v>
      </c>
      <c r="E442" s="771" t="s">
        <v>2721</v>
      </c>
      <c r="F442" s="771" t="s">
        <v>2720</v>
      </c>
      <c r="G442" s="771" t="s">
        <v>3071</v>
      </c>
      <c r="H442" s="789"/>
      <c r="I442" s="789"/>
    </row>
    <row r="443" spans="1:9">
      <c r="A443" s="770">
        <v>140397</v>
      </c>
      <c r="B443" s="771" t="s">
        <v>3766</v>
      </c>
      <c r="C443" s="771" t="s">
        <v>3767</v>
      </c>
      <c r="D443" s="772">
        <v>140</v>
      </c>
      <c r="E443" s="771" t="s">
        <v>2721</v>
      </c>
      <c r="F443" s="771" t="s">
        <v>2720</v>
      </c>
      <c r="G443" s="771" t="s">
        <v>3071</v>
      </c>
      <c r="H443" s="789"/>
      <c r="I443" s="789"/>
    </row>
    <row r="444" spans="1:9">
      <c r="A444" s="770">
        <v>140398</v>
      </c>
      <c r="B444" s="771" t="s">
        <v>3768</v>
      </c>
      <c r="C444" s="771" t="s">
        <v>3769</v>
      </c>
      <c r="D444" s="772">
        <v>140</v>
      </c>
      <c r="E444" s="771" t="s">
        <v>2721</v>
      </c>
      <c r="F444" s="771" t="s">
        <v>2720</v>
      </c>
      <c r="G444" s="771" t="s">
        <v>3071</v>
      </c>
      <c r="H444" s="789"/>
      <c r="I444" s="789"/>
    </row>
    <row r="445" spans="1:9">
      <c r="A445" s="770">
        <v>140399</v>
      </c>
      <c r="B445" s="771" t="s">
        <v>3770</v>
      </c>
      <c r="C445" s="771" t="s">
        <v>3771</v>
      </c>
      <c r="D445" s="772">
        <v>140</v>
      </c>
      <c r="E445" s="771" t="s">
        <v>2721</v>
      </c>
      <c r="F445" s="771" t="s">
        <v>2720</v>
      </c>
      <c r="G445" s="771" t="s">
        <v>3071</v>
      </c>
      <c r="H445" s="789"/>
      <c r="I445" s="789"/>
    </row>
    <row r="446" spans="1:9">
      <c r="A446" s="770">
        <v>140400</v>
      </c>
      <c r="B446" s="771" t="s">
        <v>3246</v>
      </c>
      <c r="C446" s="771" t="s">
        <v>3772</v>
      </c>
      <c r="D446" s="772">
        <v>140</v>
      </c>
      <c r="E446" s="771" t="s">
        <v>2721</v>
      </c>
      <c r="F446" s="771" t="s">
        <v>2720</v>
      </c>
      <c r="G446" s="771" t="s">
        <v>3071</v>
      </c>
      <c r="H446" s="789"/>
      <c r="I446" s="789"/>
    </row>
    <row r="447" spans="1:9">
      <c r="A447" s="770">
        <v>140401</v>
      </c>
      <c r="B447" s="771" t="s">
        <v>3246</v>
      </c>
      <c r="C447" s="771" t="s">
        <v>3773</v>
      </c>
      <c r="D447" s="772">
        <v>140</v>
      </c>
      <c r="E447" s="771" t="s">
        <v>2721</v>
      </c>
      <c r="F447" s="771" t="s">
        <v>2720</v>
      </c>
      <c r="G447" s="771" t="s">
        <v>3071</v>
      </c>
      <c r="H447" s="789"/>
      <c r="I447" s="789"/>
    </row>
    <row r="448" spans="1:9">
      <c r="A448" s="770">
        <v>140402</v>
      </c>
      <c r="B448" s="771" t="s">
        <v>3774</v>
      </c>
      <c r="C448" s="771" t="s">
        <v>3775</v>
      </c>
      <c r="D448" s="772">
        <v>140</v>
      </c>
      <c r="E448" s="771" t="s">
        <v>2721</v>
      </c>
      <c r="F448" s="771" t="s">
        <v>2720</v>
      </c>
      <c r="G448" s="771" t="s">
        <v>3071</v>
      </c>
      <c r="H448" s="789"/>
      <c r="I448" s="789"/>
    </row>
    <row r="449" spans="1:9">
      <c r="A449" s="770">
        <v>140403</v>
      </c>
      <c r="B449" s="771" t="s">
        <v>3246</v>
      </c>
      <c r="C449" s="771" t="s">
        <v>3776</v>
      </c>
      <c r="D449" s="772">
        <v>140</v>
      </c>
      <c r="E449" s="771" t="s">
        <v>2721</v>
      </c>
      <c r="F449" s="771" t="s">
        <v>2720</v>
      </c>
      <c r="G449" s="771" t="s">
        <v>3071</v>
      </c>
      <c r="H449" s="789"/>
      <c r="I449" s="789"/>
    </row>
    <row r="450" spans="1:9">
      <c r="A450" s="770">
        <v>140404</v>
      </c>
      <c r="B450" s="771" t="s">
        <v>3777</v>
      </c>
      <c r="C450" s="771" t="s">
        <v>3778</v>
      </c>
      <c r="D450" s="772">
        <v>140</v>
      </c>
      <c r="E450" s="771" t="s">
        <v>2721</v>
      </c>
      <c r="F450" s="771" t="s">
        <v>2720</v>
      </c>
      <c r="G450" s="771" t="s">
        <v>3071</v>
      </c>
      <c r="H450" s="789"/>
      <c r="I450" s="789"/>
    </row>
    <row r="451" spans="1:9">
      <c r="A451" s="770">
        <v>140405</v>
      </c>
      <c r="B451" s="771" t="s">
        <v>3779</v>
      </c>
      <c r="C451" s="771" t="s">
        <v>3780</v>
      </c>
      <c r="D451" s="772">
        <v>140</v>
      </c>
      <c r="E451" s="771" t="s">
        <v>2721</v>
      </c>
      <c r="F451" s="771" t="s">
        <v>2720</v>
      </c>
      <c r="G451" s="771" t="s">
        <v>3071</v>
      </c>
      <c r="H451" s="789"/>
      <c r="I451" s="789"/>
    </row>
    <row r="452" spans="1:9">
      <c r="A452" s="770">
        <v>140406</v>
      </c>
      <c r="B452" s="771" t="s">
        <v>3781</v>
      </c>
      <c r="C452" s="771" t="s">
        <v>3782</v>
      </c>
      <c r="D452" s="772">
        <v>140</v>
      </c>
      <c r="E452" s="771" t="s">
        <v>2721</v>
      </c>
      <c r="F452" s="771" t="s">
        <v>2720</v>
      </c>
      <c r="G452" s="771" t="s">
        <v>3071</v>
      </c>
      <c r="H452" s="789"/>
      <c r="I452" s="789"/>
    </row>
    <row r="453" spans="1:9">
      <c r="A453" s="770">
        <v>140407</v>
      </c>
      <c r="B453" s="771" t="s">
        <v>3783</v>
      </c>
      <c r="C453" s="771" t="s">
        <v>3784</v>
      </c>
      <c r="D453" s="772">
        <v>140</v>
      </c>
      <c r="E453" s="771" t="s">
        <v>2721</v>
      </c>
      <c r="F453" s="771" t="s">
        <v>2720</v>
      </c>
      <c r="G453" s="771" t="s">
        <v>3071</v>
      </c>
      <c r="H453" s="789"/>
      <c r="I453" s="789"/>
    </row>
    <row r="454" spans="1:9">
      <c r="A454" s="770">
        <v>140408</v>
      </c>
      <c r="B454" s="771" t="s">
        <v>3785</v>
      </c>
      <c r="C454" s="771" t="s">
        <v>3786</v>
      </c>
      <c r="D454" s="772">
        <v>140</v>
      </c>
      <c r="E454" s="771" t="s">
        <v>2721</v>
      </c>
      <c r="F454" s="771" t="s">
        <v>2720</v>
      </c>
      <c r="G454" s="771" t="s">
        <v>3071</v>
      </c>
      <c r="H454" s="789"/>
      <c r="I454" s="789"/>
    </row>
    <row r="455" spans="1:9">
      <c r="A455" s="770">
        <v>140409</v>
      </c>
      <c r="B455" s="771" t="s">
        <v>3787</v>
      </c>
      <c r="C455" s="771" t="s">
        <v>3788</v>
      </c>
      <c r="D455" s="772">
        <v>140</v>
      </c>
      <c r="E455" s="771" t="s">
        <v>2721</v>
      </c>
      <c r="F455" s="771" t="s">
        <v>2720</v>
      </c>
      <c r="G455" s="771" t="s">
        <v>3071</v>
      </c>
      <c r="H455" s="789"/>
      <c r="I455" s="789"/>
    </row>
    <row r="456" spans="1:9">
      <c r="A456" s="770">
        <v>140410</v>
      </c>
      <c r="B456" s="771" t="s">
        <v>3789</v>
      </c>
      <c r="C456" s="771" t="s">
        <v>3790</v>
      </c>
      <c r="D456" s="772">
        <v>140</v>
      </c>
      <c r="E456" s="771" t="s">
        <v>2721</v>
      </c>
      <c r="F456" s="771" t="s">
        <v>2720</v>
      </c>
      <c r="G456" s="771" t="s">
        <v>3071</v>
      </c>
      <c r="H456" s="789"/>
      <c r="I456" s="789"/>
    </row>
    <row r="457" spans="1:9">
      <c r="A457" s="770">
        <v>140411</v>
      </c>
      <c r="B457" s="771" t="s">
        <v>3791</v>
      </c>
      <c r="C457" s="771" t="s">
        <v>3792</v>
      </c>
      <c r="D457" s="772">
        <v>140</v>
      </c>
      <c r="E457" s="771" t="s">
        <v>2721</v>
      </c>
      <c r="F457" s="771" t="s">
        <v>2720</v>
      </c>
      <c r="G457" s="771" t="s">
        <v>3071</v>
      </c>
      <c r="H457" s="789"/>
      <c r="I457" s="789"/>
    </row>
    <row r="458" spans="1:9">
      <c r="A458" s="770">
        <v>140412</v>
      </c>
      <c r="B458" s="771" t="s">
        <v>3793</v>
      </c>
      <c r="C458" s="771" t="s">
        <v>3794</v>
      </c>
      <c r="D458" s="772">
        <v>140</v>
      </c>
      <c r="E458" s="771" t="s">
        <v>2721</v>
      </c>
      <c r="F458" s="771" t="s">
        <v>2720</v>
      </c>
      <c r="G458" s="771" t="s">
        <v>3071</v>
      </c>
      <c r="H458" s="789"/>
      <c r="I458" s="789"/>
    </row>
    <row r="459" spans="1:9">
      <c r="A459" s="770">
        <v>140413</v>
      </c>
      <c r="B459" s="771" t="s">
        <v>3795</v>
      </c>
      <c r="C459" s="771" t="s">
        <v>3796</v>
      </c>
      <c r="D459" s="772">
        <v>140</v>
      </c>
      <c r="E459" s="771" t="s">
        <v>2721</v>
      </c>
      <c r="F459" s="771" t="s">
        <v>2720</v>
      </c>
      <c r="G459" s="771" t="s">
        <v>3071</v>
      </c>
      <c r="H459" s="789"/>
      <c r="I459" s="789"/>
    </row>
    <row r="460" spans="1:9">
      <c r="A460" s="770">
        <v>140414</v>
      </c>
      <c r="B460" s="771" t="s">
        <v>3797</v>
      </c>
      <c r="C460" s="771" t="s">
        <v>3798</v>
      </c>
      <c r="D460" s="772">
        <v>140</v>
      </c>
      <c r="E460" s="771" t="s">
        <v>2721</v>
      </c>
      <c r="F460" s="771" t="s">
        <v>2720</v>
      </c>
      <c r="G460" s="771" t="s">
        <v>3071</v>
      </c>
      <c r="H460" s="789"/>
      <c r="I460" s="789"/>
    </row>
    <row r="461" spans="1:9">
      <c r="A461" s="770">
        <v>140415</v>
      </c>
      <c r="B461" s="771" t="s">
        <v>3799</v>
      </c>
      <c r="C461" s="771" t="s">
        <v>3800</v>
      </c>
      <c r="D461" s="772">
        <v>140</v>
      </c>
      <c r="E461" s="771" t="s">
        <v>2721</v>
      </c>
      <c r="F461" s="771" t="s">
        <v>2720</v>
      </c>
      <c r="G461" s="771" t="s">
        <v>3071</v>
      </c>
      <c r="H461" s="789"/>
      <c r="I461" s="789"/>
    </row>
    <row r="462" spans="1:9">
      <c r="A462" s="770">
        <v>140416</v>
      </c>
      <c r="B462" s="771" t="s">
        <v>3801</v>
      </c>
      <c r="C462" s="771" t="s">
        <v>3802</v>
      </c>
      <c r="D462" s="772">
        <v>140</v>
      </c>
      <c r="E462" s="771" t="s">
        <v>2721</v>
      </c>
      <c r="F462" s="771" t="s">
        <v>2720</v>
      </c>
      <c r="G462" s="771" t="s">
        <v>3071</v>
      </c>
      <c r="H462" s="789"/>
      <c r="I462" s="789"/>
    </row>
    <row r="463" spans="1:9">
      <c r="A463" s="770">
        <v>140418</v>
      </c>
      <c r="B463" s="771" t="s">
        <v>3803</v>
      </c>
      <c r="C463" s="771" t="s">
        <v>3804</v>
      </c>
      <c r="D463" s="772">
        <v>140</v>
      </c>
      <c r="E463" s="771" t="s">
        <v>2721</v>
      </c>
      <c r="F463" s="771" t="s">
        <v>2720</v>
      </c>
      <c r="G463" s="771" t="s">
        <v>3071</v>
      </c>
      <c r="H463" s="789"/>
      <c r="I463" s="789"/>
    </row>
    <row r="464" spans="1:9">
      <c r="A464" s="770">
        <v>140421</v>
      </c>
      <c r="B464" s="771" t="s">
        <v>3805</v>
      </c>
      <c r="C464" s="771" t="s">
        <v>3806</v>
      </c>
      <c r="D464" s="772">
        <v>140</v>
      </c>
      <c r="E464" s="771" t="s">
        <v>2721</v>
      </c>
      <c r="F464" s="771" t="s">
        <v>2720</v>
      </c>
      <c r="G464" s="771" t="s">
        <v>3071</v>
      </c>
      <c r="H464" s="789"/>
      <c r="I464" s="789"/>
    </row>
    <row r="465" spans="1:9">
      <c r="A465" s="770">
        <v>140422</v>
      </c>
      <c r="B465" s="771" t="s">
        <v>3807</v>
      </c>
      <c r="C465" s="771" t="s">
        <v>3808</v>
      </c>
      <c r="D465" s="772">
        <v>140</v>
      </c>
      <c r="E465" s="771" t="s">
        <v>2721</v>
      </c>
      <c r="F465" s="771" t="s">
        <v>2720</v>
      </c>
      <c r="G465" s="771" t="s">
        <v>3071</v>
      </c>
      <c r="H465" s="789"/>
      <c r="I465" s="789"/>
    </row>
    <row r="466" spans="1:9">
      <c r="A466" s="770">
        <v>140423</v>
      </c>
      <c r="B466" s="771" t="s">
        <v>3809</v>
      </c>
      <c r="C466" s="771" t="s">
        <v>3810</v>
      </c>
      <c r="D466" s="772">
        <v>140</v>
      </c>
      <c r="E466" s="771" t="s">
        <v>2721</v>
      </c>
      <c r="F466" s="771" t="s">
        <v>2720</v>
      </c>
      <c r="G466" s="771" t="s">
        <v>3071</v>
      </c>
      <c r="H466" s="789"/>
      <c r="I466" s="789"/>
    </row>
    <row r="467" spans="1:9">
      <c r="A467" s="770">
        <v>140424</v>
      </c>
      <c r="B467" s="771" t="s">
        <v>3811</v>
      </c>
      <c r="C467" s="771" t="s">
        <v>3812</v>
      </c>
      <c r="D467" s="772">
        <v>140</v>
      </c>
      <c r="E467" s="771" t="s">
        <v>2721</v>
      </c>
      <c r="F467" s="771" t="s">
        <v>2720</v>
      </c>
      <c r="G467" s="771" t="s">
        <v>3071</v>
      </c>
      <c r="H467" s="789"/>
      <c r="I467" s="789"/>
    </row>
    <row r="468" spans="1:9">
      <c r="A468" s="770">
        <v>140426</v>
      </c>
      <c r="B468" s="771" t="s">
        <v>3813</v>
      </c>
      <c r="C468" s="771" t="s">
        <v>3814</v>
      </c>
      <c r="D468" s="772">
        <v>140</v>
      </c>
      <c r="E468" s="771" t="s">
        <v>2721</v>
      </c>
      <c r="F468" s="771" t="s">
        <v>2720</v>
      </c>
      <c r="G468" s="771" t="s">
        <v>3071</v>
      </c>
      <c r="H468" s="789"/>
      <c r="I468" s="789"/>
    </row>
    <row r="469" spans="1:9">
      <c r="A469" s="770">
        <v>140427</v>
      </c>
      <c r="B469" s="771" t="s">
        <v>3815</v>
      </c>
      <c r="C469" s="771" t="s">
        <v>3816</v>
      </c>
      <c r="D469" s="772">
        <v>140</v>
      </c>
      <c r="E469" s="771" t="s">
        <v>2721</v>
      </c>
      <c r="F469" s="771" t="s">
        <v>2720</v>
      </c>
      <c r="G469" s="771" t="s">
        <v>3071</v>
      </c>
      <c r="H469" s="789"/>
      <c r="I469" s="789"/>
    </row>
    <row r="470" spans="1:9">
      <c r="A470" s="770">
        <v>140428</v>
      </c>
      <c r="B470" s="771" t="s">
        <v>3817</v>
      </c>
      <c r="C470" s="771" t="s">
        <v>3818</v>
      </c>
      <c r="D470" s="772">
        <v>140</v>
      </c>
      <c r="E470" s="771" t="s">
        <v>2721</v>
      </c>
      <c r="F470" s="771" t="s">
        <v>2720</v>
      </c>
      <c r="G470" s="771" t="s">
        <v>3071</v>
      </c>
      <c r="H470" s="789"/>
      <c r="I470" s="789"/>
    </row>
    <row r="471" spans="1:9">
      <c r="A471" s="770">
        <v>140429</v>
      </c>
      <c r="B471" s="771" t="s">
        <v>3819</v>
      </c>
      <c r="C471" s="771" t="s">
        <v>3820</v>
      </c>
      <c r="D471" s="772">
        <v>140</v>
      </c>
      <c r="E471" s="771" t="s">
        <v>2721</v>
      </c>
      <c r="F471" s="771" t="s">
        <v>2720</v>
      </c>
      <c r="G471" s="771" t="s">
        <v>3071</v>
      </c>
      <c r="H471" s="789"/>
      <c r="I471" s="789"/>
    </row>
    <row r="472" spans="1:9">
      <c r="A472" s="770">
        <v>140430</v>
      </c>
      <c r="B472" s="771" t="s">
        <v>3821</v>
      </c>
      <c r="C472" s="771" t="s">
        <v>3822</v>
      </c>
      <c r="D472" s="772">
        <v>140</v>
      </c>
      <c r="E472" s="771" t="s">
        <v>2721</v>
      </c>
      <c r="F472" s="771" t="s">
        <v>2720</v>
      </c>
      <c r="G472" s="771" t="s">
        <v>3071</v>
      </c>
      <c r="H472" s="789"/>
      <c r="I472" s="789"/>
    </row>
    <row r="473" spans="1:9">
      <c r="A473" s="770">
        <v>140431</v>
      </c>
      <c r="B473" s="771" t="s">
        <v>3823</v>
      </c>
      <c r="C473" s="771" t="s">
        <v>3824</v>
      </c>
      <c r="D473" s="772">
        <v>140</v>
      </c>
      <c r="E473" s="771" t="s">
        <v>2721</v>
      </c>
      <c r="F473" s="771" t="s">
        <v>2720</v>
      </c>
      <c r="G473" s="771" t="s">
        <v>3071</v>
      </c>
      <c r="H473" s="789"/>
      <c r="I473" s="789"/>
    </row>
    <row r="474" spans="1:9">
      <c r="A474" s="770">
        <v>140432</v>
      </c>
      <c r="B474" s="771" t="s">
        <v>3825</v>
      </c>
      <c r="C474" s="771" t="s">
        <v>3826</v>
      </c>
      <c r="D474" s="772">
        <v>140</v>
      </c>
      <c r="E474" s="771" t="s">
        <v>2721</v>
      </c>
      <c r="F474" s="771" t="s">
        <v>2720</v>
      </c>
      <c r="G474" s="771" t="s">
        <v>3071</v>
      </c>
      <c r="H474" s="789"/>
      <c r="I474" s="789"/>
    </row>
    <row r="475" spans="1:9">
      <c r="A475" s="770">
        <v>140433</v>
      </c>
      <c r="B475" s="771" t="s">
        <v>3827</v>
      </c>
      <c r="C475" s="771" t="s">
        <v>3828</v>
      </c>
      <c r="D475" s="772">
        <v>140</v>
      </c>
      <c r="E475" s="771" t="s">
        <v>2721</v>
      </c>
      <c r="F475" s="771" t="s">
        <v>2720</v>
      </c>
      <c r="G475" s="771" t="s">
        <v>3071</v>
      </c>
      <c r="H475" s="789"/>
      <c r="I475" s="789"/>
    </row>
    <row r="476" spans="1:9">
      <c r="A476" s="770">
        <v>140434</v>
      </c>
      <c r="B476" s="771" t="s">
        <v>3829</v>
      </c>
      <c r="C476" s="771" t="s">
        <v>3830</v>
      </c>
      <c r="D476" s="772">
        <v>140</v>
      </c>
      <c r="E476" s="771" t="s">
        <v>2721</v>
      </c>
      <c r="F476" s="771" t="s">
        <v>2720</v>
      </c>
      <c r="G476" s="771" t="s">
        <v>3071</v>
      </c>
      <c r="H476" s="789"/>
      <c r="I476" s="789"/>
    </row>
    <row r="477" spans="1:9">
      <c r="A477" s="770">
        <v>140435</v>
      </c>
      <c r="B477" s="771" t="s">
        <v>3831</v>
      </c>
      <c r="C477" s="771" t="s">
        <v>3832</v>
      </c>
      <c r="D477" s="772">
        <v>140</v>
      </c>
      <c r="E477" s="771" t="s">
        <v>2721</v>
      </c>
      <c r="F477" s="771" t="s">
        <v>2720</v>
      </c>
      <c r="G477" s="771" t="s">
        <v>3071</v>
      </c>
      <c r="H477" s="789"/>
      <c r="I477" s="789"/>
    </row>
    <row r="478" spans="1:9">
      <c r="A478" s="770">
        <v>140437</v>
      </c>
      <c r="B478" s="771" t="s">
        <v>3833</v>
      </c>
      <c r="C478" s="771" t="s">
        <v>3834</v>
      </c>
      <c r="D478" s="772">
        <v>140</v>
      </c>
      <c r="E478" s="771" t="s">
        <v>2721</v>
      </c>
      <c r="F478" s="771" t="s">
        <v>2720</v>
      </c>
      <c r="G478" s="771" t="s">
        <v>3071</v>
      </c>
      <c r="H478" s="789"/>
      <c r="I478" s="789"/>
    </row>
    <row r="479" spans="1:9">
      <c r="A479" s="770">
        <v>140439</v>
      </c>
      <c r="B479" s="771" t="s">
        <v>3835</v>
      </c>
      <c r="C479" s="771" t="s">
        <v>3836</v>
      </c>
      <c r="D479" s="772">
        <v>140</v>
      </c>
      <c r="E479" s="771" t="s">
        <v>2721</v>
      </c>
      <c r="F479" s="771" t="s">
        <v>2720</v>
      </c>
      <c r="G479" s="771" t="s">
        <v>3071</v>
      </c>
      <c r="H479" s="789"/>
      <c r="I479" s="789"/>
    </row>
    <row r="480" spans="1:9">
      <c r="A480" s="770">
        <v>140440</v>
      </c>
      <c r="B480" s="771" t="s">
        <v>3837</v>
      </c>
      <c r="C480" s="771" t="s">
        <v>3838</v>
      </c>
      <c r="D480" s="772">
        <v>140</v>
      </c>
      <c r="E480" s="771" t="s">
        <v>2721</v>
      </c>
      <c r="F480" s="771" t="s">
        <v>2720</v>
      </c>
      <c r="G480" s="771" t="s">
        <v>3071</v>
      </c>
      <c r="H480" s="789"/>
      <c r="I480" s="789"/>
    </row>
    <row r="481" spans="1:9">
      <c r="A481" s="770">
        <v>140441</v>
      </c>
      <c r="B481" s="771" t="s">
        <v>3839</v>
      </c>
      <c r="C481" s="771" t="s">
        <v>3840</v>
      </c>
      <c r="D481" s="772">
        <v>140</v>
      </c>
      <c r="E481" s="771" t="s">
        <v>2721</v>
      </c>
      <c r="F481" s="771" t="s">
        <v>2720</v>
      </c>
      <c r="G481" s="771" t="s">
        <v>3071</v>
      </c>
      <c r="H481" s="789"/>
      <c r="I481" s="789"/>
    </row>
    <row r="482" spans="1:9">
      <c r="A482" s="770">
        <v>140443</v>
      </c>
      <c r="B482" s="771" t="s">
        <v>3841</v>
      </c>
      <c r="C482" s="771" t="s">
        <v>3842</v>
      </c>
      <c r="D482" s="772">
        <v>140</v>
      </c>
      <c r="E482" s="771" t="s">
        <v>2721</v>
      </c>
      <c r="F482" s="771" t="s">
        <v>2720</v>
      </c>
      <c r="G482" s="771" t="s">
        <v>3071</v>
      </c>
      <c r="H482" s="789"/>
      <c r="I482" s="789"/>
    </row>
    <row r="483" spans="1:9">
      <c r="A483" s="770">
        <v>140448</v>
      </c>
      <c r="B483" s="771" t="s">
        <v>3843</v>
      </c>
      <c r="C483" s="771" t="s">
        <v>3844</v>
      </c>
      <c r="D483" s="772">
        <v>140</v>
      </c>
      <c r="E483" s="771" t="s">
        <v>2721</v>
      </c>
      <c r="F483" s="771" t="s">
        <v>2720</v>
      </c>
      <c r="G483" s="771" t="s">
        <v>3071</v>
      </c>
      <c r="H483" s="789"/>
      <c r="I483" s="789"/>
    </row>
    <row r="484" spans="1:9">
      <c r="A484" s="770">
        <v>140454</v>
      </c>
      <c r="B484" s="771" t="s">
        <v>3845</v>
      </c>
      <c r="C484" s="771" t="s">
        <v>3846</v>
      </c>
      <c r="D484" s="772">
        <v>140</v>
      </c>
      <c r="E484" s="771" t="s">
        <v>2721</v>
      </c>
      <c r="F484" s="771" t="s">
        <v>2720</v>
      </c>
      <c r="G484" s="771" t="s">
        <v>3071</v>
      </c>
      <c r="H484" s="789"/>
      <c r="I484" s="789"/>
    </row>
    <row r="485" spans="1:9">
      <c r="A485" s="770">
        <v>140455</v>
      </c>
      <c r="B485" s="771" t="s">
        <v>3847</v>
      </c>
      <c r="C485" s="771" t="s">
        <v>3848</v>
      </c>
      <c r="D485" s="772">
        <v>140</v>
      </c>
      <c r="E485" s="771" t="s">
        <v>2721</v>
      </c>
      <c r="F485" s="771" t="s">
        <v>2720</v>
      </c>
      <c r="G485" s="771" t="s">
        <v>3071</v>
      </c>
      <c r="H485" s="789"/>
      <c r="I485" s="789"/>
    </row>
    <row r="486" spans="1:9">
      <c r="A486" s="770">
        <v>140457</v>
      </c>
      <c r="B486" s="771" t="s">
        <v>3849</v>
      </c>
      <c r="C486" s="771" t="s">
        <v>3850</v>
      </c>
      <c r="D486" s="772">
        <v>140</v>
      </c>
      <c r="E486" s="771" t="s">
        <v>2721</v>
      </c>
      <c r="F486" s="771" t="s">
        <v>2720</v>
      </c>
      <c r="G486" s="771" t="s">
        <v>3071</v>
      </c>
      <c r="H486" s="789"/>
      <c r="I486" s="789"/>
    </row>
    <row r="487" spans="1:9">
      <c r="A487" s="770">
        <v>140458</v>
      </c>
      <c r="B487" s="771" t="s">
        <v>3851</v>
      </c>
      <c r="C487" s="771" t="s">
        <v>3852</v>
      </c>
      <c r="D487" s="772">
        <v>140</v>
      </c>
      <c r="E487" s="771" t="s">
        <v>2721</v>
      </c>
      <c r="F487" s="771" t="s">
        <v>2720</v>
      </c>
      <c r="G487" s="771" t="s">
        <v>3071</v>
      </c>
      <c r="H487" s="789"/>
      <c r="I487" s="789"/>
    </row>
    <row r="488" spans="1:9">
      <c r="A488" s="770">
        <v>140460</v>
      </c>
      <c r="B488" s="771" t="s">
        <v>3853</v>
      </c>
      <c r="C488" s="771" t="s">
        <v>3854</v>
      </c>
      <c r="D488" s="772">
        <v>140</v>
      </c>
      <c r="E488" s="771" t="s">
        <v>2721</v>
      </c>
      <c r="F488" s="771" t="s">
        <v>2720</v>
      </c>
      <c r="G488" s="771" t="s">
        <v>3071</v>
      </c>
      <c r="H488" s="789"/>
      <c r="I488" s="789"/>
    </row>
    <row r="489" spans="1:9">
      <c r="A489" s="770">
        <v>140461</v>
      </c>
      <c r="B489" s="771" t="s">
        <v>3855</v>
      </c>
      <c r="C489" s="771" t="s">
        <v>3856</v>
      </c>
      <c r="D489" s="772">
        <v>140</v>
      </c>
      <c r="E489" s="771" t="s">
        <v>2721</v>
      </c>
      <c r="F489" s="771" t="s">
        <v>2720</v>
      </c>
      <c r="G489" s="771" t="s">
        <v>3071</v>
      </c>
      <c r="H489" s="789"/>
      <c r="I489" s="789"/>
    </row>
    <row r="490" spans="1:9">
      <c r="A490" s="770">
        <v>140463</v>
      </c>
      <c r="B490" s="771" t="s">
        <v>3571</v>
      </c>
      <c r="C490" s="771" t="s">
        <v>3857</v>
      </c>
      <c r="D490" s="772">
        <v>140</v>
      </c>
      <c r="E490" s="771" t="s">
        <v>2721</v>
      </c>
      <c r="F490" s="771" t="s">
        <v>2720</v>
      </c>
      <c r="G490" s="771" t="s">
        <v>3071</v>
      </c>
      <c r="H490" s="789"/>
      <c r="I490" s="789"/>
    </row>
    <row r="491" spans="1:9">
      <c r="A491" s="770">
        <v>140466</v>
      </c>
      <c r="B491" s="771" t="s">
        <v>3858</v>
      </c>
      <c r="C491" s="771" t="s">
        <v>3859</v>
      </c>
      <c r="D491" s="772">
        <v>140</v>
      </c>
      <c r="E491" s="771" t="s">
        <v>2721</v>
      </c>
      <c r="F491" s="771" t="s">
        <v>2720</v>
      </c>
      <c r="G491" s="771" t="s">
        <v>3071</v>
      </c>
      <c r="H491" s="789"/>
      <c r="I491" s="789"/>
    </row>
    <row r="492" spans="1:9">
      <c r="A492" s="770">
        <v>140467</v>
      </c>
      <c r="B492" s="771" t="s">
        <v>3860</v>
      </c>
      <c r="C492" s="771" t="s">
        <v>3861</v>
      </c>
      <c r="D492" s="772">
        <v>140</v>
      </c>
      <c r="E492" s="771" t="s">
        <v>2721</v>
      </c>
      <c r="F492" s="771" t="s">
        <v>2720</v>
      </c>
      <c r="G492" s="771" t="s">
        <v>3071</v>
      </c>
      <c r="H492" s="789"/>
      <c r="I492" s="789"/>
    </row>
    <row r="493" spans="1:9">
      <c r="A493" s="770">
        <v>140468</v>
      </c>
      <c r="B493" s="771" t="s">
        <v>3862</v>
      </c>
      <c r="C493" s="771" t="s">
        <v>3863</v>
      </c>
      <c r="D493" s="772">
        <v>140</v>
      </c>
      <c r="E493" s="771" t="s">
        <v>2721</v>
      </c>
      <c r="F493" s="771" t="s">
        <v>2720</v>
      </c>
      <c r="G493" s="771" t="s">
        <v>3071</v>
      </c>
      <c r="H493" s="789"/>
      <c r="I493" s="789"/>
    </row>
    <row r="494" spans="1:9">
      <c r="A494" s="770">
        <v>140469</v>
      </c>
      <c r="B494" s="771" t="s">
        <v>3864</v>
      </c>
      <c r="C494" s="771" t="s">
        <v>3865</v>
      </c>
      <c r="D494" s="772">
        <v>140</v>
      </c>
      <c r="E494" s="771" t="s">
        <v>2721</v>
      </c>
      <c r="F494" s="771" t="s">
        <v>2720</v>
      </c>
      <c r="G494" s="771" t="s">
        <v>3071</v>
      </c>
      <c r="H494" s="789"/>
      <c r="I494" s="789"/>
    </row>
    <row r="495" spans="1:9">
      <c r="A495" s="770">
        <v>140470</v>
      </c>
      <c r="B495" s="771" t="s">
        <v>3866</v>
      </c>
      <c r="C495" s="771" t="s">
        <v>3867</v>
      </c>
      <c r="D495" s="772">
        <v>140</v>
      </c>
      <c r="E495" s="771" t="s">
        <v>2721</v>
      </c>
      <c r="F495" s="771" t="s">
        <v>2720</v>
      </c>
      <c r="G495" s="771" t="s">
        <v>3071</v>
      </c>
      <c r="H495" s="789"/>
      <c r="I495" s="789"/>
    </row>
    <row r="496" spans="1:9">
      <c r="A496" s="770">
        <v>140471</v>
      </c>
      <c r="B496" s="771" t="s">
        <v>3868</v>
      </c>
      <c r="C496" s="771" t="s">
        <v>3869</v>
      </c>
      <c r="D496" s="772">
        <v>140</v>
      </c>
      <c r="E496" s="771" t="s">
        <v>2721</v>
      </c>
      <c r="F496" s="771" t="s">
        <v>2720</v>
      </c>
      <c r="G496" s="771" t="s">
        <v>3071</v>
      </c>
      <c r="H496" s="789"/>
      <c r="I496" s="789"/>
    </row>
    <row r="497" spans="1:9">
      <c r="A497" s="770">
        <v>140472</v>
      </c>
      <c r="B497" s="771" t="s">
        <v>3870</v>
      </c>
      <c r="C497" s="771" t="s">
        <v>3871</v>
      </c>
      <c r="D497" s="772">
        <v>140</v>
      </c>
      <c r="E497" s="771" t="s">
        <v>2721</v>
      </c>
      <c r="F497" s="771" t="s">
        <v>2720</v>
      </c>
      <c r="G497" s="771" t="s">
        <v>3071</v>
      </c>
      <c r="H497" s="789"/>
      <c r="I497" s="789"/>
    </row>
    <row r="498" spans="1:9">
      <c r="A498" s="770">
        <v>140473</v>
      </c>
      <c r="B498" s="771" t="s">
        <v>3872</v>
      </c>
      <c r="C498" s="771" t="s">
        <v>3873</v>
      </c>
      <c r="D498" s="772">
        <v>140</v>
      </c>
      <c r="E498" s="771" t="s">
        <v>2721</v>
      </c>
      <c r="F498" s="771" t="s">
        <v>2720</v>
      </c>
      <c r="G498" s="771" t="s">
        <v>3071</v>
      </c>
      <c r="H498" s="789"/>
      <c r="I498" s="789"/>
    </row>
    <row r="499" spans="1:9">
      <c r="A499" s="770">
        <v>140474</v>
      </c>
      <c r="B499" s="771" t="s">
        <v>3874</v>
      </c>
      <c r="C499" s="771" t="s">
        <v>3875</v>
      </c>
      <c r="D499" s="772">
        <v>140</v>
      </c>
      <c r="E499" s="771" t="s">
        <v>2721</v>
      </c>
      <c r="F499" s="771" t="s">
        <v>2720</v>
      </c>
      <c r="G499" s="771" t="s">
        <v>3071</v>
      </c>
      <c r="H499" s="789"/>
      <c r="I499" s="789"/>
    </row>
    <row r="500" spans="1:9">
      <c r="A500" s="770">
        <v>140475</v>
      </c>
      <c r="B500" s="771" t="s">
        <v>3876</v>
      </c>
      <c r="C500" s="771" t="s">
        <v>3877</v>
      </c>
      <c r="D500" s="772">
        <v>140</v>
      </c>
      <c r="E500" s="771" t="s">
        <v>2721</v>
      </c>
      <c r="F500" s="771" t="s">
        <v>2720</v>
      </c>
      <c r="G500" s="771" t="s">
        <v>3071</v>
      </c>
      <c r="H500" s="789"/>
      <c r="I500" s="789"/>
    </row>
    <row r="501" spans="1:9">
      <c r="A501" s="770">
        <v>140476</v>
      </c>
      <c r="B501" s="771" t="s">
        <v>3878</v>
      </c>
      <c r="C501" s="771" t="s">
        <v>3879</v>
      </c>
      <c r="D501" s="772">
        <v>140</v>
      </c>
      <c r="E501" s="771" t="s">
        <v>2721</v>
      </c>
      <c r="F501" s="771" t="s">
        <v>2720</v>
      </c>
      <c r="G501" s="771" t="s">
        <v>3071</v>
      </c>
      <c r="H501" s="789"/>
      <c r="I501" s="789"/>
    </row>
    <row r="502" spans="1:9">
      <c r="A502" s="770">
        <v>140477</v>
      </c>
      <c r="B502" s="771" t="s">
        <v>3880</v>
      </c>
      <c r="C502" s="771" t="s">
        <v>3881</v>
      </c>
      <c r="D502" s="772">
        <v>140</v>
      </c>
      <c r="E502" s="771" t="s">
        <v>2721</v>
      </c>
      <c r="F502" s="771" t="s">
        <v>2720</v>
      </c>
      <c r="G502" s="771" t="s">
        <v>3071</v>
      </c>
      <c r="H502" s="789"/>
      <c r="I502" s="789"/>
    </row>
    <row r="503" spans="1:9">
      <c r="A503" s="770">
        <v>140478</v>
      </c>
      <c r="B503" s="771" t="s">
        <v>3882</v>
      </c>
      <c r="C503" s="771" t="s">
        <v>3883</v>
      </c>
      <c r="D503" s="772">
        <v>140</v>
      </c>
      <c r="E503" s="771" t="s">
        <v>2721</v>
      </c>
      <c r="F503" s="771" t="s">
        <v>2720</v>
      </c>
      <c r="G503" s="771" t="s">
        <v>3071</v>
      </c>
      <c r="H503" s="789"/>
      <c r="I503" s="789"/>
    </row>
    <row r="504" spans="1:9">
      <c r="A504" s="770">
        <v>140479</v>
      </c>
      <c r="B504" s="771" t="s">
        <v>3884</v>
      </c>
      <c r="C504" s="771" t="s">
        <v>3885</v>
      </c>
      <c r="D504" s="772">
        <v>140</v>
      </c>
      <c r="E504" s="771" t="s">
        <v>2721</v>
      </c>
      <c r="F504" s="771" t="s">
        <v>2720</v>
      </c>
      <c r="G504" s="771" t="s">
        <v>3071</v>
      </c>
      <c r="H504" s="789"/>
      <c r="I504" s="789"/>
    </row>
    <row r="505" spans="1:9">
      <c r="A505" s="770">
        <v>140480</v>
      </c>
      <c r="B505" s="771" t="s">
        <v>3886</v>
      </c>
      <c r="C505" s="771" t="s">
        <v>3887</v>
      </c>
      <c r="D505" s="772">
        <v>140</v>
      </c>
      <c r="E505" s="771" t="s">
        <v>2721</v>
      </c>
      <c r="F505" s="771" t="s">
        <v>2720</v>
      </c>
      <c r="G505" s="771" t="s">
        <v>3071</v>
      </c>
      <c r="H505" s="789"/>
      <c r="I505" s="789"/>
    </row>
    <row r="506" spans="1:9">
      <c r="A506" s="770">
        <v>140481</v>
      </c>
      <c r="B506" s="771" t="s">
        <v>3888</v>
      </c>
      <c r="C506" s="771" t="s">
        <v>3889</v>
      </c>
      <c r="D506" s="772">
        <v>140</v>
      </c>
      <c r="E506" s="771" t="s">
        <v>2721</v>
      </c>
      <c r="F506" s="771" t="s">
        <v>2720</v>
      </c>
      <c r="G506" s="771" t="s">
        <v>3071</v>
      </c>
      <c r="H506" s="789"/>
      <c r="I506" s="789"/>
    </row>
    <row r="507" spans="1:9">
      <c r="A507" s="770">
        <v>140482</v>
      </c>
      <c r="B507" s="771" t="s">
        <v>3890</v>
      </c>
      <c r="C507" s="771" t="s">
        <v>3891</v>
      </c>
      <c r="D507" s="772">
        <v>140</v>
      </c>
      <c r="E507" s="771" t="s">
        <v>2721</v>
      </c>
      <c r="F507" s="771" t="s">
        <v>2720</v>
      </c>
      <c r="G507" s="771" t="s">
        <v>3071</v>
      </c>
      <c r="H507" s="789"/>
      <c r="I507" s="789"/>
    </row>
    <row r="508" spans="1:9">
      <c r="A508" s="770">
        <v>140483</v>
      </c>
      <c r="B508" s="771" t="s">
        <v>3892</v>
      </c>
      <c r="C508" s="771" t="s">
        <v>3893</v>
      </c>
      <c r="D508" s="772">
        <v>140</v>
      </c>
      <c r="E508" s="771" t="s">
        <v>2721</v>
      </c>
      <c r="F508" s="771" t="s">
        <v>2720</v>
      </c>
      <c r="G508" s="771" t="s">
        <v>3071</v>
      </c>
      <c r="H508" s="789"/>
      <c r="I508" s="789"/>
    </row>
    <row r="509" spans="1:9">
      <c r="A509" s="770">
        <v>140484</v>
      </c>
      <c r="B509" s="771" t="s">
        <v>3894</v>
      </c>
      <c r="C509" s="771" t="s">
        <v>3895</v>
      </c>
      <c r="D509" s="772">
        <v>140</v>
      </c>
      <c r="E509" s="771" t="s">
        <v>2721</v>
      </c>
      <c r="F509" s="771" t="s">
        <v>2720</v>
      </c>
      <c r="G509" s="771" t="s">
        <v>3071</v>
      </c>
      <c r="H509" s="789"/>
      <c r="I509" s="789"/>
    </row>
    <row r="510" spans="1:9">
      <c r="A510" s="770">
        <v>140485</v>
      </c>
      <c r="B510" s="771" t="s">
        <v>3896</v>
      </c>
      <c r="C510" s="771" t="s">
        <v>3897</v>
      </c>
      <c r="D510" s="772">
        <v>140</v>
      </c>
      <c r="E510" s="771" t="s">
        <v>2721</v>
      </c>
      <c r="F510" s="771" t="s">
        <v>2720</v>
      </c>
      <c r="G510" s="771" t="s">
        <v>3071</v>
      </c>
      <c r="H510" s="789"/>
      <c r="I510" s="789"/>
    </row>
    <row r="511" spans="1:9">
      <c r="A511" s="770">
        <v>140486</v>
      </c>
      <c r="B511" s="771" t="s">
        <v>3898</v>
      </c>
      <c r="C511" s="771" t="s">
        <v>3899</v>
      </c>
      <c r="D511" s="772">
        <v>140</v>
      </c>
      <c r="E511" s="771" t="s">
        <v>2721</v>
      </c>
      <c r="F511" s="771" t="s">
        <v>2720</v>
      </c>
      <c r="G511" s="771" t="s">
        <v>3071</v>
      </c>
      <c r="H511" s="789"/>
      <c r="I511" s="789"/>
    </row>
    <row r="512" spans="1:9">
      <c r="A512" s="770">
        <v>140487</v>
      </c>
      <c r="B512" s="771" t="s">
        <v>3900</v>
      </c>
      <c r="C512" s="771" t="s">
        <v>3901</v>
      </c>
      <c r="D512" s="772">
        <v>140</v>
      </c>
      <c r="E512" s="771" t="s">
        <v>2721</v>
      </c>
      <c r="F512" s="771" t="s">
        <v>2720</v>
      </c>
      <c r="G512" s="771" t="s">
        <v>3071</v>
      </c>
      <c r="H512" s="789"/>
      <c r="I512" s="789"/>
    </row>
    <row r="513" spans="1:9">
      <c r="A513" s="770">
        <v>140488</v>
      </c>
      <c r="B513" s="771" t="s">
        <v>3902</v>
      </c>
      <c r="C513" s="771" t="s">
        <v>3903</v>
      </c>
      <c r="D513" s="772">
        <v>140</v>
      </c>
      <c r="E513" s="771" t="s">
        <v>2721</v>
      </c>
      <c r="F513" s="771" t="s">
        <v>2720</v>
      </c>
      <c r="G513" s="771" t="s">
        <v>3071</v>
      </c>
      <c r="H513" s="789"/>
      <c r="I513" s="789"/>
    </row>
    <row r="514" spans="1:9">
      <c r="A514" s="770">
        <v>140489</v>
      </c>
      <c r="B514" s="771" t="s">
        <v>3904</v>
      </c>
      <c r="C514" s="771" t="s">
        <v>3905</v>
      </c>
      <c r="D514" s="772">
        <v>140</v>
      </c>
      <c r="E514" s="771" t="s">
        <v>2721</v>
      </c>
      <c r="F514" s="771" t="s">
        <v>2720</v>
      </c>
      <c r="G514" s="771" t="s">
        <v>3071</v>
      </c>
      <c r="H514" s="789"/>
      <c r="I514" s="789"/>
    </row>
    <row r="515" spans="1:9">
      <c r="A515" s="770">
        <v>140490</v>
      </c>
      <c r="B515" s="771" t="s">
        <v>3906</v>
      </c>
      <c r="C515" s="771" t="s">
        <v>3907</v>
      </c>
      <c r="D515" s="772">
        <v>140</v>
      </c>
      <c r="E515" s="771" t="s">
        <v>2721</v>
      </c>
      <c r="F515" s="771" t="s">
        <v>2720</v>
      </c>
      <c r="G515" s="771" t="s">
        <v>3071</v>
      </c>
      <c r="H515" s="789"/>
      <c r="I515" s="789"/>
    </row>
    <row r="516" spans="1:9">
      <c r="A516" s="770">
        <v>140491</v>
      </c>
      <c r="B516" s="771" t="s">
        <v>3908</v>
      </c>
      <c r="C516" s="771" t="s">
        <v>3909</v>
      </c>
      <c r="D516" s="772">
        <v>140</v>
      </c>
      <c r="E516" s="771" t="s">
        <v>2721</v>
      </c>
      <c r="F516" s="771" t="s">
        <v>2720</v>
      </c>
      <c r="G516" s="771" t="s">
        <v>3071</v>
      </c>
      <c r="H516" s="789"/>
      <c r="I516" s="789"/>
    </row>
    <row r="517" spans="1:9">
      <c r="A517" s="770">
        <v>140492</v>
      </c>
      <c r="B517" s="771" t="s">
        <v>3910</v>
      </c>
      <c r="C517" s="771" t="s">
        <v>3911</v>
      </c>
      <c r="D517" s="772">
        <v>140</v>
      </c>
      <c r="E517" s="771" t="s">
        <v>2721</v>
      </c>
      <c r="F517" s="771" t="s">
        <v>2720</v>
      </c>
      <c r="G517" s="771" t="s">
        <v>3071</v>
      </c>
      <c r="H517" s="789"/>
      <c r="I517" s="789"/>
    </row>
    <row r="518" spans="1:9">
      <c r="A518" s="770">
        <v>140493</v>
      </c>
      <c r="B518" s="771" t="s">
        <v>3912</v>
      </c>
      <c r="C518" s="771" t="s">
        <v>3913</v>
      </c>
      <c r="D518" s="772">
        <v>140</v>
      </c>
      <c r="E518" s="771" t="s">
        <v>2721</v>
      </c>
      <c r="F518" s="771" t="s">
        <v>2720</v>
      </c>
      <c r="G518" s="771" t="s">
        <v>3071</v>
      </c>
      <c r="H518" s="789"/>
      <c r="I518" s="789"/>
    </row>
    <row r="519" spans="1:9">
      <c r="A519" s="770">
        <v>140494</v>
      </c>
      <c r="B519" s="771" t="s">
        <v>3914</v>
      </c>
      <c r="C519" s="771" t="s">
        <v>3915</v>
      </c>
      <c r="D519" s="772">
        <v>140</v>
      </c>
      <c r="E519" s="771" t="s">
        <v>2721</v>
      </c>
      <c r="F519" s="771" t="s">
        <v>2720</v>
      </c>
      <c r="G519" s="771" t="s">
        <v>3071</v>
      </c>
      <c r="H519" s="789"/>
      <c r="I519" s="789"/>
    </row>
    <row r="520" spans="1:9">
      <c r="A520" s="770">
        <v>140495</v>
      </c>
      <c r="B520" s="771" t="s">
        <v>3916</v>
      </c>
      <c r="C520" s="771" t="s">
        <v>3917</v>
      </c>
      <c r="D520" s="772">
        <v>140</v>
      </c>
      <c r="E520" s="771" t="s">
        <v>2721</v>
      </c>
      <c r="F520" s="771" t="s">
        <v>2720</v>
      </c>
      <c r="G520" s="771" t="s">
        <v>3071</v>
      </c>
      <c r="H520" s="789"/>
      <c r="I520" s="789"/>
    </row>
    <row r="521" spans="1:9">
      <c r="A521" s="770">
        <v>140496</v>
      </c>
      <c r="B521" s="771" t="s">
        <v>3918</v>
      </c>
      <c r="C521" s="771" t="s">
        <v>3919</v>
      </c>
      <c r="D521" s="772">
        <v>140</v>
      </c>
      <c r="E521" s="771" t="s">
        <v>2721</v>
      </c>
      <c r="F521" s="771" t="s">
        <v>2720</v>
      </c>
      <c r="G521" s="771" t="s">
        <v>3071</v>
      </c>
      <c r="H521" s="789"/>
      <c r="I521" s="789"/>
    </row>
    <row r="522" spans="1:9">
      <c r="A522" s="770">
        <v>140497</v>
      </c>
      <c r="B522" s="771" t="s">
        <v>3920</v>
      </c>
      <c r="C522" s="771" t="s">
        <v>3921</v>
      </c>
      <c r="D522" s="772">
        <v>140</v>
      </c>
      <c r="E522" s="771" t="s">
        <v>2721</v>
      </c>
      <c r="F522" s="771" t="s">
        <v>2720</v>
      </c>
      <c r="G522" s="771" t="s">
        <v>3071</v>
      </c>
      <c r="H522" s="789"/>
      <c r="I522" s="789"/>
    </row>
    <row r="523" spans="1:9">
      <c r="A523" s="770">
        <v>140498</v>
      </c>
      <c r="B523" s="771" t="s">
        <v>3922</v>
      </c>
      <c r="C523" s="771" t="s">
        <v>3923</v>
      </c>
      <c r="D523" s="772">
        <v>140</v>
      </c>
      <c r="E523" s="771" t="s">
        <v>2721</v>
      </c>
      <c r="F523" s="771" t="s">
        <v>2720</v>
      </c>
      <c r="G523" s="771" t="s">
        <v>3071</v>
      </c>
      <c r="H523" s="789"/>
      <c r="I523" s="789"/>
    </row>
    <row r="524" spans="1:9">
      <c r="A524" s="770">
        <v>140499</v>
      </c>
      <c r="B524" s="771" t="s">
        <v>3924</v>
      </c>
      <c r="C524" s="771" t="s">
        <v>3925</v>
      </c>
      <c r="D524" s="772">
        <v>140</v>
      </c>
      <c r="E524" s="771" t="s">
        <v>2721</v>
      </c>
      <c r="F524" s="771" t="s">
        <v>2720</v>
      </c>
      <c r="G524" s="771" t="s">
        <v>3071</v>
      </c>
      <c r="H524" s="789"/>
      <c r="I524" s="789"/>
    </row>
    <row r="525" spans="1:9">
      <c r="A525" s="770">
        <v>140500</v>
      </c>
      <c r="B525" s="771" t="s">
        <v>3926</v>
      </c>
      <c r="C525" s="771" t="s">
        <v>3927</v>
      </c>
      <c r="D525" s="772">
        <v>140</v>
      </c>
      <c r="E525" s="771" t="s">
        <v>2721</v>
      </c>
      <c r="F525" s="771" t="s">
        <v>2720</v>
      </c>
      <c r="G525" s="771" t="s">
        <v>3071</v>
      </c>
      <c r="H525" s="789"/>
      <c r="I525" s="789"/>
    </row>
    <row r="526" spans="1:9">
      <c r="A526" s="770">
        <v>140501</v>
      </c>
      <c r="B526" s="771" t="s">
        <v>3928</v>
      </c>
      <c r="C526" s="771" t="s">
        <v>3929</v>
      </c>
      <c r="D526" s="772">
        <v>140</v>
      </c>
      <c r="E526" s="771" t="s">
        <v>2721</v>
      </c>
      <c r="F526" s="771" t="s">
        <v>2720</v>
      </c>
      <c r="G526" s="771" t="s">
        <v>3071</v>
      </c>
      <c r="H526" s="789"/>
      <c r="I526" s="789"/>
    </row>
    <row r="527" spans="1:9">
      <c r="A527" s="770">
        <v>140503</v>
      </c>
      <c r="B527" s="771" t="s">
        <v>3930</v>
      </c>
      <c r="C527" s="771" t="s">
        <v>3931</v>
      </c>
      <c r="D527" s="772">
        <v>140</v>
      </c>
      <c r="E527" s="771" t="s">
        <v>2721</v>
      </c>
      <c r="F527" s="771" t="s">
        <v>2720</v>
      </c>
      <c r="G527" s="771" t="s">
        <v>3071</v>
      </c>
      <c r="H527" s="789"/>
      <c r="I527" s="789"/>
    </row>
    <row r="528" spans="1:9">
      <c r="A528" s="770">
        <v>140504</v>
      </c>
      <c r="B528" s="771" t="s">
        <v>3920</v>
      </c>
      <c r="C528" s="771" t="s">
        <v>3921</v>
      </c>
      <c r="D528" s="772">
        <v>140</v>
      </c>
      <c r="E528" s="771" t="s">
        <v>2721</v>
      </c>
      <c r="F528" s="771" t="s">
        <v>2720</v>
      </c>
      <c r="G528" s="771" t="s">
        <v>3071</v>
      </c>
      <c r="H528" s="789"/>
      <c r="I528" s="789"/>
    </row>
    <row r="529" spans="1:9">
      <c r="A529" s="770">
        <v>140505</v>
      </c>
      <c r="B529" s="771" t="s">
        <v>3932</v>
      </c>
      <c r="C529" s="771" t="s">
        <v>3933</v>
      </c>
      <c r="D529" s="772">
        <v>140</v>
      </c>
      <c r="E529" s="771" t="s">
        <v>2721</v>
      </c>
      <c r="F529" s="771" t="s">
        <v>2720</v>
      </c>
      <c r="G529" s="771" t="s">
        <v>3071</v>
      </c>
      <c r="H529" s="789"/>
      <c r="I529" s="789"/>
    </row>
    <row r="530" spans="1:9">
      <c r="A530" s="770">
        <v>140506</v>
      </c>
      <c r="B530" s="771" t="s">
        <v>3934</v>
      </c>
      <c r="C530" s="771" t="s">
        <v>3935</v>
      </c>
      <c r="D530" s="772">
        <v>140</v>
      </c>
      <c r="E530" s="771" t="s">
        <v>2721</v>
      </c>
      <c r="F530" s="771" t="s">
        <v>2720</v>
      </c>
      <c r="G530" s="771" t="s">
        <v>3071</v>
      </c>
      <c r="H530" s="789"/>
      <c r="I530" s="789"/>
    </row>
    <row r="531" spans="1:9">
      <c r="A531" s="770">
        <v>140507</v>
      </c>
      <c r="B531" s="771" t="s">
        <v>3936</v>
      </c>
      <c r="C531" s="771" t="s">
        <v>3937</v>
      </c>
      <c r="D531" s="772">
        <v>140</v>
      </c>
      <c r="E531" s="771" t="s">
        <v>2721</v>
      </c>
      <c r="F531" s="771" t="s">
        <v>2720</v>
      </c>
      <c r="G531" s="771" t="s">
        <v>3071</v>
      </c>
      <c r="H531" s="789"/>
      <c r="I531" s="789"/>
    </row>
    <row r="532" spans="1:9">
      <c r="A532" s="770">
        <v>140508</v>
      </c>
      <c r="B532" s="771" t="s">
        <v>3938</v>
      </c>
      <c r="C532" s="771" t="s">
        <v>3939</v>
      </c>
      <c r="D532" s="772">
        <v>140</v>
      </c>
      <c r="E532" s="771" t="s">
        <v>2721</v>
      </c>
      <c r="F532" s="771" t="s">
        <v>2720</v>
      </c>
      <c r="G532" s="771" t="s">
        <v>3071</v>
      </c>
      <c r="H532" s="789"/>
      <c r="I532" s="789"/>
    </row>
    <row r="533" spans="1:9">
      <c r="A533" s="770">
        <v>140509</v>
      </c>
      <c r="B533" s="771" t="s">
        <v>3940</v>
      </c>
      <c r="C533" s="771" t="s">
        <v>3941</v>
      </c>
      <c r="D533" s="772">
        <v>140</v>
      </c>
      <c r="E533" s="771" t="s">
        <v>2721</v>
      </c>
      <c r="F533" s="771" t="s">
        <v>2720</v>
      </c>
      <c r="G533" s="771" t="s">
        <v>3071</v>
      </c>
      <c r="H533" s="789"/>
      <c r="I533" s="789"/>
    </row>
    <row r="534" spans="1:9">
      <c r="A534" s="770">
        <v>140510</v>
      </c>
      <c r="B534" s="771" t="s">
        <v>3942</v>
      </c>
      <c r="C534" s="771" t="s">
        <v>3943</v>
      </c>
      <c r="D534" s="772">
        <v>140</v>
      </c>
      <c r="E534" s="771" t="s">
        <v>2721</v>
      </c>
      <c r="F534" s="771" t="s">
        <v>2720</v>
      </c>
      <c r="G534" s="771" t="s">
        <v>3071</v>
      </c>
      <c r="H534" s="789"/>
      <c r="I534" s="789"/>
    </row>
    <row r="535" spans="1:9">
      <c r="A535" s="770">
        <v>140511</v>
      </c>
      <c r="B535" s="771" t="s">
        <v>3944</v>
      </c>
      <c r="C535" s="771" t="s">
        <v>3945</v>
      </c>
      <c r="D535" s="772">
        <v>140</v>
      </c>
      <c r="E535" s="771" t="s">
        <v>2721</v>
      </c>
      <c r="F535" s="771" t="s">
        <v>2720</v>
      </c>
      <c r="G535" s="771" t="s">
        <v>3071</v>
      </c>
      <c r="H535" s="789"/>
      <c r="I535" s="789"/>
    </row>
    <row r="536" spans="1:9">
      <c r="A536" s="770">
        <v>140512</v>
      </c>
      <c r="B536" s="771" t="s">
        <v>3946</v>
      </c>
      <c r="C536" s="771" t="s">
        <v>3947</v>
      </c>
      <c r="D536" s="772">
        <v>140</v>
      </c>
      <c r="E536" s="771" t="s">
        <v>2721</v>
      </c>
      <c r="F536" s="771" t="s">
        <v>2720</v>
      </c>
      <c r="G536" s="771" t="s">
        <v>3071</v>
      </c>
      <c r="H536" s="789"/>
      <c r="I536" s="789"/>
    </row>
    <row r="537" spans="1:9">
      <c r="A537" s="770">
        <v>140513</v>
      </c>
      <c r="B537" s="771" t="s">
        <v>3948</v>
      </c>
      <c r="C537" s="771" t="s">
        <v>3949</v>
      </c>
      <c r="D537" s="772">
        <v>140</v>
      </c>
      <c r="E537" s="771" t="s">
        <v>2721</v>
      </c>
      <c r="F537" s="771" t="s">
        <v>2720</v>
      </c>
      <c r="G537" s="771" t="s">
        <v>3071</v>
      </c>
      <c r="H537" s="789"/>
      <c r="I537" s="789"/>
    </row>
    <row r="538" spans="1:9">
      <c r="A538" s="770">
        <v>140514</v>
      </c>
      <c r="B538" s="771" t="s">
        <v>3950</v>
      </c>
      <c r="C538" s="771" t="s">
        <v>3951</v>
      </c>
      <c r="D538" s="772">
        <v>140</v>
      </c>
      <c r="E538" s="771" t="s">
        <v>2721</v>
      </c>
      <c r="F538" s="771" t="s">
        <v>2720</v>
      </c>
      <c r="G538" s="771" t="s">
        <v>3071</v>
      </c>
      <c r="H538" s="789"/>
      <c r="I538" s="789"/>
    </row>
    <row r="539" spans="1:9">
      <c r="A539" s="770">
        <v>140515</v>
      </c>
      <c r="B539" s="771" t="s">
        <v>3952</v>
      </c>
      <c r="C539" s="771" t="s">
        <v>3953</v>
      </c>
      <c r="D539" s="772">
        <v>140</v>
      </c>
      <c r="E539" s="771" t="s">
        <v>2721</v>
      </c>
      <c r="F539" s="771" t="s">
        <v>2720</v>
      </c>
      <c r="G539" s="771" t="s">
        <v>3071</v>
      </c>
      <c r="H539" s="789"/>
      <c r="I539" s="789"/>
    </row>
    <row r="540" spans="1:9">
      <c r="A540" s="770">
        <v>140516</v>
      </c>
      <c r="B540" s="771" t="s">
        <v>3954</v>
      </c>
      <c r="C540" s="771" t="s">
        <v>3955</v>
      </c>
      <c r="D540" s="772">
        <v>140</v>
      </c>
      <c r="E540" s="771" t="s">
        <v>2721</v>
      </c>
      <c r="F540" s="771" t="s">
        <v>2720</v>
      </c>
      <c r="G540" s="771" t="s">
        <v>3071</v>
      </c>
      <c r="H540" s="789"/>
      <c r="I540" s="789"/>
    </row>
    <row r="541" spans="1:9">
      <c r="A541" s="770">
        <v>140517</v>
      </c>
      <c r="B541" s="771" t="s">
        <v>3956</v>
      </c>
      <c r="C541" s="771" t="s">
        <v>3957</v>
      </c>
      <c r="D541" s="772">
        <v>140</v>
      </c>
      <c r="E541" s="771" t="s">
        <v>2721</v>
      </c>
      <c r="F541" s="771" t="s">
        <v>2720</v>
      </c>
      <c r="G541" s="771" t="s">
        <v>3071</v>
      </c>
      <c r="H541" s="789"/>
      <c r="I541" s="789"/>
    </row>
    <row r="542" spans="1:9">
      <c r="A542" s="770">
        <v>140518</v>
      </c>
      <c r="B542" s="771" t="s">
        <v>3958</v>
      </c>
      <c r="C542" s="771" t="s">
        <v>3959</v>
      </c>
      <c r="D542" s="772">
        <v>140</v>
      </c>
      <c r="E542" s="771" t="s">
        <v>2721</v>
      </c>
      <c r="F542" s="771" t="s">
        <v>2720</v>
      </c>
      <c r="G542" s="771" t="s">
        <v>3071</v>
      </c>
      <c r="H542" s="789"/>
      <c r="I542" s="789"/>
    </row>
    <row r="543" spans="1:9">
      <c r="A543" s="770">
        <v>140519</v>
      </c>
      <c r="B543" s="771" t="s">
        <v>3960</v>
      </c>
      <c r="C543" s="771" t="s">
        <v>3961</v>
      </c>
      <c r="D543" s="772">
        <v>140</v>
      </c>
      <c r="E543" s="771" t="s">
        <v>2721</v>
      </c>
      <c r="F543" s="771" t="s">
        <v>2720</v>
      </c>
      <c r="G543" s="771" t="s">
        <v>3071</v>
      </c>
      <c r="H543" s="789"/>
      <c r="I543" s="789"/>
    </row>
    <row r="544" spans="1:9">
      <c r="A544" s="770">
        <v>140520</v>
      </c>
      <c r="B544" s="771" t="s">
        <v>3962</v>
      </c>
      <c r="C544" s="771" t="s">
        <v>3963</v>
      </c>
      <c r="D544" s="772">
        <v>140</v>
      </c>
      <c r="E544" s="771" t="s">
        <v>2721</v>
      </c>
      <c r="F544" s="771" t="s">
        <v>2720</v>
      </c>
      <c r="G544" s="771" t="s">
        <v>3071</v>
      </c>
      <c r="H544" s="789"/>
      <c r="I544" s="789"/>
    </row>
    <row r="545" spans="1:9">
      <c r="A545" s="770">
        <v>140521</v>
      </c>
      <c r="B545" s="771" t="s">
        <v>3964</v>
      </c>
      <c r="C545" s="771" t="s">
        <v>3965</v>
      </c>
      <c r="D545" s="772">
        <v>140</v>
      </c>
      <c r="E545" s="771" t="s">
        <v>2721</v>
      </c>
      <c r="F545" s="771" t="s">
        <v>2720</v>
      </c>
      <c r="G545" s="771" t="s">
        <v>3071</v>
      </c>
      <c r="H545" s="789"/>
      <c r="I545" s="789"/>
    </row>
    <row r="546" spans="1:9">
      <c r="A546" s="770">
        <v>140522</v>
      </c>
      <c r="B546" s="771" t="s">
        <v>3966</v>
      </c>
      <c r="C546" s="771" t="s">
        <v>3967</v>
      </c>
      <c r="D546" s="772">
        <v>140</v>
      </c>
      <c r="E546" s="771" t="s">
        <v>2721</v>
      </c>
      <c r="F546" s="771" t="s">
        <v>2720</v>
      </c>
      <c r="G546" s="771" t="s">
        <v>3071</v>
      </c>
      <c r="H546" s="789"/>
      <c r="I546" s="789"/>
    </row>
    <row r="547" spans="1:9">
      <c r="A547" s="770">
        <v>140523</v>
      </c>
      <c r="B547" s="771" t="s">
        <v>3968</v>
      </c>
      <c r="C547" s="771" t="s">
        <v>3969</v>
      </c>
      <c r="D547" s="772">
        <v>140</v>
      </c>
      <c r="E547" s="771" t="s">
        <v>2721</v>
      </c>
      <c r="F547" s="771" t="s">
        <v>2720</v>
      </c>
      <c r="G547" s="771" t="s">
        <v>3071</v>
      </c>
      <c r="H547" s="789"/>
      <c r="I547" s="789"/>
    </row>
    <row r="548" spans="1:9">
      <c r="A548" s="770">
        <v>140524</v>
      </c>
      <c r="B548" s="771" t="s">
        <v>3970</v>
      </c>
      <c r="C548" s="771" t="s">
        <v>3971</v>
      </c>
      <c r="D548" s="772">
        <v>140</v>
      </c>
      <c r="E548" s="771" t="s">
        <v>2721</v>
      </c>
      <c r="F548" s="771" t="s">
        <v>2720</v>
      </c>
      <c r="G548" s="771" t="s">
        <v>3071</v>
      </c>
      <c r="H548" s="789"/>
      <c r="I548" s="789"/>
    </row>
    <row r="549" spans="1:9">
      <c r="A549" s="770">
        <v>140525</v>
      </c>
      <c r="B549" s="771" t="s">
        <v>3972</v>
      </c>
      <c r="C549" s="771" t="s">
        <v>3973</v>
      </c>
      <c r="D549" s="772">
        <v>140</v>
      </c>
      <c r="E549" s="771" t="s">
        <v>2721</v>
      </c>
      <c r="F549" s="771" t="s">
        <v>2720</v>
      </c>
      <c r="G549" s="771" t="s">
        <v>3071</v>
      </c>
      <c r="H549" s="789"/>
      <c r="I549" s="789"/>
    </row>
    <row r="550" spans="1:9">
      <c r="A550" s="770">
        <v>140526</v>
      </c>
      <c r="B550" s="771" t="s">
        <v>3974</v>
      </c>
      <c r="C550" s="771" t="s">
        <v>3975</v>
      </c>
      <c r="D550" s="772">
        <v>140</v>
      </c>
      <c r="E550" s="771" t="s">
        <v>2721</v>
      </c>
      <c r="F550" s="771" t="s">
        <v>2720</v>
      </c>
      <c r="G550" s="771" t="s">
        <v>3071</v>
      </c>
      <c r="H550" s="789"/>
      <c r="I550" s="789"/>
    </row>
    <row r="551" spans="1:9">
      <c r="A551" s="770">
        <v>140527</v>
      </c>
      <c r="B551" s="771" t="s">
        <v>3976</v>
      </c>
      <c r="C551" s="771" t="s">
        <v>3977</v>
      </c>
      <c r="D551" s="772">
        <v>140</v>
      </c>
      <c r="E551" s="771" t="s">
        <v>2721</v>
      </c>
      <c r="F551" s="771" t="s">
        <v>2720</v>
      </c>
      <c r="G551" s="771" t="s">
        <v>3071</v>
      </c>
      <c r="H551" s="789"/>
      <c r="I551" s="789"/>
    </row>
    <row r="552" spans="1:9">
      <c r="A552" s="770">
        <v>140528</v>
      </c>
      <c r="B552" s="771" t="s">
        <v>3978</v>
      </c>
      <c r="C552" s="771" t="s">
        <v>3979</v>
      </c>
      <c r="D552" s="772">
        <v>140</v>
      </c>
      <c r="E552" s="771" t="s">
        <v>2721</v>
      </c>
      <c r="F552" s="771" t="s">
        <v>2720</v>
      </c>
      <c r="G552" s="771" t="s">
        <v>3071</v>
      </c>
      <c r="H552" s="789"/>
      <c r="I552" s="789"/>
    </row>
    <row r="553" spans="1:9">
      <c r="A553" s="770">
        <v>140529</v>
      </c>
      <c r="B553" s="771" t="s">
        <v>3980</v>
      </c>
      <c r="C553" s="771" t="s">
        <v>3981</v>
      </c>
      <c r="D553" s="772">
        <v>140</v>
      </c>
      <c r="E553" s="771" t="s">
        <v>2721</v>
      </c>
      <c r="F553" s="771" t="s">
        <v>2720</v>
      </c>
      <c r="G553" s="771" t="s">
        <v>3071</v>
      </c>
      <c r="H553" s="789"/>
      <c r="I553" s="789"/>
    </row>
    <row r="554" spans="1:9">
      <c r="A554" s="770">
        <v>140530</v>
      </c>
      <c r="B554" s="771" t="s">
        <v>3982</v>
      </c>
      <c r="C554" s="771" t="s">
        <v>3983</v>
      </c>
      <c r="D554" s="772">
        <v>140</v>
      </c>
      <c r="E554" s="771" t="s">
        <v>2721</v>
      </c>
      <c r="F554" s="771" t="s">
        <v>2720</v>
      </c>
      <c r="G554" s="771" t="s">
        <v>3071</v>
      </c>
      <c r="H554" s="789"/>
      <c r="I554" s="789"/>
    </row>
    <row r="555" spans="1:9">
      <c r="A555" s="770">
        <v>140531</v>
      </c>
      <c r="B555" s="771" t="s">
        <v>3984</v>
      </c>
      <c r="C555" s="771" t="s">
        <v>3985</v>
      </c>
      <c r="D555" s="772">
        <v>140</v>
      </c>
      <c r="E555" s="771" t="s">
        <v>2721</v>
      </c>
      <c r="F555" s="771" t="s">
        <v>2720</v>
      </c>
      <c r="G555" s="771" t="s">
        <v>3071</v>
      </c>
      <c r="H555" s="789"/>
      <c r="I555" s="789"/>
    </row>
    <row r="556" spans="1:9">
      <c r="A556" s="770">
        <v>140532</v>
      </c>
      <c r="B556" s="771" t="s">
        <v>3986</v>
      </c>
      <c r="C556" s="771" t="s">
        <v>3987</v>
      </c>
      <c r="D556" s="772">
        <v>140</v>
      </c>
      <c r="E556" s="771" t="s">
        <v>2721</v>
      </c>
      <c r="F556" s="771" t="s">
        <v>2720</v>
      </c>
      <c r="G556" s="771" t="s">
        <v>3071</v>
      </c>
      <c r="H556" s="789"/>
      <c r="I556" s="789"/>
    </row>
    <row r="557" spans="1:9">
      <c r="A557" s="770">
        <v>140533</v>
      </c>
      <c r="B557" s="771" t="s">
        <v>3988</v>
      </c>
      <c r="C557" s="771" t="s">
        <v>3989</v>
      </c>
      <c r="D557" s="772">
        <v>140</v>
      </c>
      <c r="E557" s="771" t="s">
        <v>2721</v>
      </c>
      <c r="F557" s="771" t="s">
        <v>2720</v>
      </c>
      <c r="G557" s="771" t="s">
        <v>3071</v>
      </c>
      <c r="H557" s="789"/>
      <c r="I557" s="789"/>
    </row>
    <row r="558" spans="1:9">
      <c r="A558" s="770">
        <v>140534</v>
      </c>
      <c r="B558" s="771" t="s">
        <v>3990</v>
      </c>
      <c r="C558" s="771" t="s">
        <v>3991</v>
      </c>
      <c r="D558" s="772">
        <v>140</v>
      </c>
      <c r="E558" s="771" t="s">
        <v>2721</v>
      </c>
      <c r="F558" s="771" t="s">
        <v>2720</v>
      </c>
      <c r="G558" s="771" t="s">
        <v>3071</v>
      </c>
      <c r="H558" s="789"/>
      <c r="I558" s="789"/>
    </row>
    <row r="559" spans="1:9">
      <c r="A559" s="770">
        <v>140535</v>
      </c>
      <c r="B559" s="771" t="s">
        <v>3992</v>
      </c>
      <c r="C559" s="771" t="s">
        <v>3993</v>
      </c>
      <c r="D559" s="772">
        <v>140</v>
      </c>
      <c r="E559" s="771" t="s">
        <v>2721</v>
      </c>
      <c r="F559" s="771" t="s">
        <v>2720</v>
      </c>
      <c r="G559" s="771" t="s">
        <v>3071</v>
      </c>
      <c r="H559" s="789"/>
      <c r="I559" s="789"/>
    </row>
    <row r="560" spans="1:9">
      <c r="A560" s="770">
        <v>140536</v>
      </c>
      <c r="B560" s="771" t="s">
        <v>3734</v>
      </c>
      <c r="C560" s="771" t="s">
        <v>3994</v>
      </c>
      <c r="D560" s="772">
        <v>140</v>
      </c>
      <c r="E560" s="771" t="s">
        <v>2721</v>
      </c>
      <c r="F560" s="771" t="s">
        <v>2720</v>
      </c>
      <c r="G560" s="771" t="s">
        <v>3071</v>
      </c>
      <c r="H560" s="789"/>
      <c r="I560" s="789"/>
    </row>
    <row r="561" spans="1:9">
      <c r="A561" s="770">
        <v>140537</v>
      </c>
      <c r="B561" s="771" t="s">
        <v>3728</v>
      </c>
      <c r="C561" s="771" t="s">
        <v>3995</v>
      </c>
      <c r="D561" s="772">
        <v>140</v>
      </c>
      <c r="E561" s="771" t="s">
        <v>2721</v>
      </c>
      <c r="F561" s="771" t="s">
        <v>2720</v>
      </c>
      <c r="G561" s="771" t="s">
        <v>3071</v>
      </c>
      <c r="H561" s="789"/>
      <c r="I561" s="789"/>
    </row>
    <row r="562" spans="1:9">
      <c r="A562" s="770">
        <v>140538</v>
      </c>
      <c r="B562" s="771" t="s">
        <v>3573</v>
      </c>
      <c r="C562" s="795" t="s">
        <v>3996</v>
      </c>
      <c r="D562" s="772">
        <v>140</v>
      </c>
      <c r="E562" s="771" t="s">
        <v>2721</v>
      </c>
      <c r="F562" s="771" t="s">
        <v>2720</v>
      </c>
      <c r="G562" s="771" t="s">
        <v>3071</v>
      </c>
      <c r="H562" s="789"/>
      <c r="I562" s="789"/>
    </row>
    <row r="563" spans="1:9">
      <c r="A563" s="794">
        <v>140538</v>
      </c>
      <c r="B563" s="795" t="s">
        <v>3997</v>
      </c>
      <c r="C563" s="795" t="s">
        <v>3998</v>
      </c>
      <c r="D563" s="796">
        <v>140</v>
      </c>
      <c r="E563" s="795" t="s">
        <v>2721</v>
      </c>
      <c r="F563" s="795" t="s">
        <v>2720</v>
      </c>
      <c r="G563" s="795" t="s">
        <v>3071</v>
      </c>
      <c r="H563" s="789"/>
      <c r="I563" s="789"/>
    </row>
    <row r="564" spans="1:9">
      <c r="A564" s="794">
        <v>140539</v>
      </c>
      <c r="B564" s="795" t="s">
        <v>3999</v>
      </c>
      <c r="C564" s="795" t="s">
        <v>4000</v>
      </c>
      <c r="D564" s="796">
        <v>140</v>
      </c>
      <c r="E564" s="795" t="s">
        <v>2721</v>
      </c>
      <c r="F564" s="795" t="s">
        <v>2720</v>
      </c>
      <c r="G564" s="795" t="s">
        <v>3071</v>
      </c>
      <c r="H564" s="789"/>
      <c r="I564" s="789"/>
    </row>
    <row r="565" spans="1:9">
      <c r="A565" s="794">
        <v>140540</v>
      </c>
      <c r="B565" s="795" t="s">
        <v>4001</v>
      </c>
      <c r="C565" s="795" t="s">
        <v>4002</v>
      </c>
      <c r="D565" s="796">
        <v>140</v>
      </c>
      <c r="E565" s="795" t="s">
        <v>2721</v>
      </c>
      <c r="F565" s="795" t="s">
        <v>2720</v>
      </c>
      <c r="G565" s="795" t="s">
        <v>3071</v>
      </c>
      <c r="H565" s="789"/>
      <c r="I565" s="789"/>
    </row>
    <row r="566" spans="1:9">
      <c r="A566" s="794">
        <v>140541</v>
      </c>
      <c r="B566" s="795"/>
      <c r="C566" s="795" t="s">
        <v>4003</v>
      </c>
      <c r="D566" s="796">
        <v>140</v>
      </c>
      <c r="E566" s="795" t="s">
        <v>2721</v>
      </c>
      <c r="F566" s="795" t="s">
        <v>2720</v>
      </c>
      <c r="G566" s="795" t="s">
        <v>3071</v>
      </c>
      <c r="H566" s="789"/>
      <c r="I566" s="789"/>
    </row>
    <row r="567" spans="1:9">
      <c r="A567" s="794">
        <v>140542</v>
      </c>
      <c r="B567" s="795" t="s">
        <v>4004</v>
      </c>
      <c r="C567" s="771" t="s">
        <v>4005</v>
      </c>
      <c r="D567" s="796">
        <v>140</v>
      </c>
      <c r="E567" s="795" t="s">
        <v>2721</v>
      </c>
      <c r="F567" s="795" t="s">
        <v>2720</v>
      </c>
      <c r="G567" s="795" t="s">
        <v>3071</v>
      </c>
      <c r="H567" s="789"/>
      <c r="I567" s="789"/>
    </row>
    <row r="568" spans="1:9">
      <c r="A568" s="794">
        <v>140543</v>
      </c>
      <c r="B568" s="795" t="s">
        <v>4006</v>
      </c>
      <c r="C568" s="771" t="s">
        <v>4007</v>
      </c>
      <c r="D568" s="796">
        <v>140</v>
      </c>
      <c r="E568" s="795" t="s">
        <v>2721</v>
      </c>
      <c r="F568" s="795" t="s">
        <v>2720</v>
      </c>
      <c r="G568" s="795" t="s">
        <v>3071</v>
      </c>
      <c r="H568" s="789"/>
      <c r="I568" s="789"/>
    </row>
    <row r="569" spans="1:9">
      <c r="A569" s="794">
        <v>140545</v>
      </c>
      <c r="B569" s="795" t="s">
        <v>4008</v>
      </c>
      <c r="C569" s="771" t="s">
        <v>4009</v>
      </c>
      <c r="D569" s="772">
        <v>140</v>
      </c>
      <c r="E569" s="771" t="s">
        <v>2721</v>
      </c>
      <c r="F569" s="771" t="s">
        <v>2720</v>
      </c>
      <c r="G569" s="771" t="s">
        <v>3071</v>
      </c>
      <c r="H569" s="789"/>
      <c r="I569" s="789"/>
    </row>
    <row r="570" spans="1:9">
      <c r="A570" s="794">
        <v>140547</v>
      </c>
      <c r="B570" s="795"/>
      <c r="C570" s="795" t="s">
        <v>4010</v>
      </c>
      <c r="D570" s="796">
        <v>140</v>
      </c>
      <c r="E570" s="795" t="s">
        <v>2721</v>
      </c>
      <c r="F570" s="795" t="s">
        <v>2720</v>
      </c>
      <c r="G570" s="795" t="s">
        <v>3071</v>
      </c>
      <c r="H570" s="789"/>
      <c r="I570" s="789"/>
    </row>
    <row r="571" spans="1:9">
      <c r="A571" s="794">
        <v>140548</v>
      </c>
      <c r="B571" s="795" t="s">
        <v>4011</v>
      </c>
      <c r="C571" s="771" t="s">
        <v>4012</v>
      </c>
      <c r="D571" s="772">
        <v>140</v>
      </c>
      <c r="E571" s="771" t="s">
        <v>2721</v>
      </c>
      <c r="F571" s="771" t="s">
        <v>2720</v>
      </c>
      <c r="G571" s="771" t="s">
        <v>3071</v>
      </c>
      <c r="H571" s="789"/>
      <c r="I571" s="789"/>
    </row>
    <row r="572" spans="1:9">
      <c r="A572" s="794">
        <v>140549</v>
      </c>
      <c r="B572" s="795"/>
      <c r="C572" s="771" t="s">
        <v>4013</v>
      </c>
      <c r="D572" s="772">
        <v>140</v>
      </c>
      <c r="E572" s="771" t="s">
        <v>2721</v>
      </c>
      <c r="F572" s="771" t="s">
        <v>2720</v>
      </c>
      <c r="G572" s="771" t="s">
        <v>3071</v>
      </c>
      <c r="H572" s="789"/>
      <c r="I572" s="789"/>
    </row>
    <row r="573" spans="1:9">
      <c r="A573" s="794">
        <v>140550</v>
      </c>
      <c r="B573" s="795"/>
      <c r="C573" s="771" t="s">
        <v>4014</v>
      </c>
      <c r="D573" s="772">
        <v>140</v>
      </c>
      <c r="E573" s="771" t="s">
        <v>2721</v>
      </c>
      <c r="F573" s="771" t="s">
        <v>2720</v>
      </c>
      <c r="G573" s="771" t="s">
        <v>3071</v>
      </c>
      <c r="H573" s="789"/>
      <c r="I573" s="789"/>
    </row>
    <row r="574" spans="1:9">
      <c r="A574" s="794">
        <v>140551</v>
      </c>
      <c r="B574" s="795" t="s">
        <v>4015</v>
      </c>
      <c r="C574" s="771" t="s">
        <v>4016</v>
      </c>
      <c r="D574" s="772">
        <v>140</v>
      </c>
      <c r="E574" s="771" t="s">
        <v>2721</v>
      </c>
      <c r="F574" s="771" t="s">
        <v>2720</v>
      </c>
      <c r="G574" s="771" t="s">
        <v>3071</v>
      </c>
      <c r="H574" s="789"/>
      <c r="I574" s="789"/>
    </row>
    <row r="575" spans="1:9">
      <c r="A575" s="794">
        <v>140552</v>
      </c>
      <c r="B575" s="795" t="s">
        <v>4017</v>
      </c>
      <c r="C575" s="771" t="s">
        <v>4018</v>
      </c>
      <c r="D575" s="772">
        <v>140</v>
      </c>
      <c r="E575" s="771" t="s">
        <v>2721</v>
      </c>
      <c r="F575" s="771" t="s">
        <v>2720</v>
      </c>
      <c r="G575" s="771" t="s">
        <v>3071</v>
      </c>
      <c r="H575" s="789"/>
      <c r="I575" s="789"/>
    </row>
    <row r="576" spans="1:9">
      <c r="A576" s="794">
        <v>140553</v>
      </c>
      <c r="B576" s="795" t="s">
        <v>4019</v>
      </c>
      <c r="C576" s="771" t="s">
        <v>4020</v>
      </c>
      <c r="D576" s="772">
        <v>140</v>
      </c>
      <c r="E576" s="771" t="s">
        <v>2721</v>
      </c>
      <c r="F576" s="771" t="s">
        <v>2720</v>
      </c>
      <c r="G576" s="771" t="s">
        <v>3071</v>
      </c>
      <c r="H576" s="789"/>
      <c r="I576" s="789"/>
    </row>
    <row r="577" spans="1:9">
      <c r="A577" s="794">
        <v>140554</v>
      </c>
      <c r="B577" s="795" t="s">
        <v>4021</v>
      </c>
      <c r="C577" s="771" t="s">
        <v>4022</v>
      </c>
      <c r="D577" s="772">
        <v>140</v>
      </c>
      <c r="E577" s="771" t="s">
        <v>2721</v>
      </c>
      <c r="F577" s="771" t="s">
        <v>2720</v>
      </c>
      <c r="G577" s="771" t="s">
        <v>3071</v>
      </c>
      <c r="H577" s="789"/>
      <c r="I577" s="789"/>
    </row>
    <row r="578" spans="1:9">
      <c r="A578" s="794">
        <v>140555</v>
      </c>
      <c r="B578" s="795" t="s">
        <v>4023</v>
      </c>
      <c r="C578" s="771" t="s">
        <v>4024</v>
      </c>
      <c r="D578" s="772">
        <v>140</v>
      </c>
      <c r="E578" s="771" t="s">
        <v>2721</v>
      </c>
      <c r="F578" s="771" t="s">
        <v>2720</v>
      </c>
      <c r="G578" s="771" t="s">
        <v>3071</v>
      </c>
      <c r="H578" s="789"/>
      <c r="I578" s="789"/>
    </row>
    <row r="579" spans="1:9">
      <c r="A579" s="794">
        <v>140556</v>
      </c>
      <c r="B579" s="795" t="s">
        <v>4025</v>
      </c>
      <c r="C579" s="771" t="s">
        <v>4026</v>
      </c>
      <c r="D579" s="772">
        <v>140</v>
      </c>
      <c r="E579" s="771" t="s">
        <v>2721</v>
      </c>
      <c r="F579" s="771" t="s">
        <v>2720</v>
      </c>
      <c r="G579" s="771" t="s">
        <v>3071</v>
      </c>
      <c r="H579" s="789"/>
      <c r="I579" s="789"/>
    </row>
    <row r="580" spans="1:9">
      <c r="A580" s="794">
        <v>140557</v>
      </c>
      <c r="B580" s="795" t="s">
        <v>3817</v>
      </c>
      <c r="C580" s="771" t="s">
        <v>3818</v>
      </c>
      <c r="D580" s="772">
        <v>140</v>
      </c>
      <c r="E580" s="771" t="s">
        <v>2721</v>
      </c>
      <c r="F580" s="771" t="s">
        <v>2720</v>
      </c>
      <c r="G580" s="771" t="s">
        <v>3071</v>
      </c>
      <c r="H580" s="789"/>
      <c r="I580" s="789"/>
    </row>
    <row r="581" spans="1:9">
      <c r="A581" s="794">
        <v>140558</v>
      </c>
      <c r="B581" s="795" t="s">
        <v>4027</v>
      </c>
      <c r="C581" s="771" t="s">
        <v>4028</v>
      </c>
      <c r="D581" s="772">
        <v>140</v>
      </c>
      <c r="E581" s="771" t="s">
        <v>2721</v>
      </c>
      <c r="F581" s="771" t="s">
        <v>2720</v>
      </c>
      <c r="G581" s="771" t="s">
        <v>3071</v>
      </c>
      <c r="H581" s="789"/>
      <c r="I581" s="789"/>
    </row>
    <row r="582" spans="1:9">
      <c r="A582" s="794">
        <v>140559</v>
      </c>
      <c r="B582" s="795" t="s">
        <v>4029</v>
      </c>
      <c r="C582" s="771" t="s">
        <v>4030</v>
      </c>
      <c r="D582" s="772">
        <v>140</v>
      </c>
      <c r="E582" s="771" t="s">
        <v>2721</v>
      </c>
      <c r="F582" s="771" t="s">
        <v>2720</v>
      </c>
      <c r="G582" s="771" t="s">
        <v>3071</v>
      </c>
      <c r="H582" s="789"/>
      <c r="I582" s="789"/>
    </row>
    <row r="583" spans="1:9">
      <c r="A583" s="794">
        <v>140560</v>
      </c>
      <c r="B583" s="795" t="s">
        <v>4031</v>
      </c>
      <c r="C583" s="771" t="s">
        <v>4032</v>
      </c>
      <c r="D583" s="772">
        <v>140</v>
      </c>
      <c r="E583" s="771" t="s">
        <v>2721</v>
      </c>
      <c r="F583" s="771" t="s">
        <v>2720</v>
      </c>
      <c r="G583" s="771" t="s">
        <v>3071</v>
      </c>
      <c r="H583" s="789"/>
      <c r="I583" s="789"/>
    </row>
    <row r="584" spans="1:9">
      <c r="A584" s="794">
        <v>140561</v>
      </c>
      <c r="B584" s="795" t="s">
        <v>4033</v>
      </c>
      <c r="C584" s="771" t="s">
        <v>4034</v>
      </c>
      <c r="D584" s="772">
        <v>140</v>
      </c>
      <c r="E584" s="771" t="s">
        <v>2721</v>
      </c>
      <c r="F584" s="771" t="s">
        <v>2720</v>
      </c>
      <c r="G584" s="771" t="s">
        <v>3071</v>
      </c>
      <c r="H584" s="789"/>
      <c r="I584" s="789"/>
    </row>
    <row r="585" spans="1:9">
      <c r="A585" s="794">
        <v>140562</v>
      </c>
      <c r="B585" s="795" t="s">
        <v>4035</v>
      </c>
      <c r="C585" s="771" t="s">
        <v>4036</v>
      </c>
      <c r="D585" s="772">
        <v>140</v>
      </c>
      <c r="E585" s="771" t="s">
        <v>2721</v>
      </c>
      <c r="F585" s="771" t="s">
        <v>2720</v>
      </c>
      <c r="G585" s="771" t="s">
        <v>3071</v>
      </c>
      <c r="H585" s="789"/>
      <c r="I585" s="789"/>
    </row>
    <row r="586" spans="1:9">
      <c r="A586" s="794">
        <v>140563</v>
      </c>
      <c r="B586" s="795" t="s">
        <v>4037</v>
      </c>
      <c r="C586" s="771" t="s">
        <v>4038</v>
      </c>
      <c r="D586" s="772">
        <v>140</v>
      </c>
      <c r="E586" s="771" t="s">
        <v>2721</v>
      </c>
      <c r="F586" s="771" t="s">
        <v>2720</v>
      </c>
      <c r="G586" s="771" t="s">
        <v>3071</v>
      </c>
      <c r="H586" s="789"/>
      <c r="I586" s="789"/>
    </row>
    <row r="587" spans="1:9">
      <c r="A587" s="794">
        <v>140564</v>
      </c>
      <c r="B587" s="795" t="s">
        <v>4039</v>
      </c>
      <c r="C587" s="771" t="s">
        <v>4040</v>
      </c>
      <c r="D587" s="772">
        <v>140</v>
      </c>
      <c r="E587" s="771" t="s">
        <v>2721</v>
      </c>
      <c r="F587" s="771" t="s">
        <v>2720</v>
      </c>
      <c r="G587" s="771" t="s">
        <v>3071</v>
      </c>
      <c r="H587" s="789"/>
      <c r="I587" s="789"/>
    </row>
    <row r="588" spans="1:9">
      <c r="A588" s="794">
        <v>140565</v>
      </c>
      <c r="B588" s="795" t="s">
        <v>4041</v>
      </c>
      <c r="C588" s="771" t="s">
        <v>4042</v>
      </c>
      <c r="D588" s="772">
        <v>140</v>
      </c>
      <c r="E588" s="771" t="s">
        <v>2721</v>
      </c>
      <c r="F588" s="771" t="s">
        <v>2720</v>
      </c>
      <c r="G588" s="771" t="s">
        <v>3071</v>
      </c>
      <c r="H588" s="789"/>
      <c r="I588" s="789"/>
    </row>
    <row r="589" spans="1:9">
      <c r="A589" s="794">
        <v>140566</v>
      </c>
      <c r="B589" s="795" t="s">
        <v>4043</v>
      </c>
      <c r="C589" s="771" t="s">
        <v>4044</v>
      </c>
      <c r="D589" s="772">
        <v>140</v>
      </c>
      <c r="E589" s="771" t="s">
        <v>2721</v>
      </c>
      <c r="F589" s="771" t="s">
        <v>2720</v>
      </c>
      <c r="G589" s="771" t="s">
        <v>3071</v>
      </c>
      <c r="H589" s="789"/>
      <c r="I589" s="789"/>
    </row>
    <row r="590" spans="1:9">
      <c r="A590" s="794">
        <v>140567</v>
      </c>
      <c r="B590" s="795" t="s">
        <v>4045</v>
      </c>
      <c r="C590" s="771" t="s">
        <v>4046</v>
      </c>
      <c r="D590" s="772">
        <v>140</v>
      </c>
      <c r="E590" s="771" t="s">
        <v>2721</v>
      </c>
      <c r="F590" s="771" t="s">
        <v>2720</v>
      </c>
      <c r="G590" s="771" t="s">
        <v>3071</v>
      </c>
      <c r="H590" s="789"/>
      <c r="I590" s="789"/>
    </row>
    <row r="591" spans="1:9">
      <c r="A591" s="794">
        <v>140568</v>
      </c>
      <c r="B591" s="795" t="s">
        <v>4047</v>
      </c>
      <c r="C591" s="771" t="s">
        <v>4048</v>
      </c>
      <c r="D591" s="772">
        <v>140</v>
      </c>
      <c r="E591" s="771" t="s">
        <v>2721</v>
      </c>
      <c r="F591" s="771" t="s">
        <v>2720</v>
      </c>
      <c r="G591" s="771" t="s">
        <v>3071</v>
      </c>
      <c r="H591" s="789"/>
      <c r="I591" s="789"/>
    </row>
    <row r="592" spans="1:9">
      <c r="A592" s="794">
        <v>140569</v>
      </c>
      <c r="B592" s="795" t="s">
        <v>4049</v>
      </c>
      <c r="C592" s="771" t="s">
        <v>4050</v>
      </c>
      <c r="D592" s="772">
        <v>140</v>
      </c>
      <c r="E592" s="771" t="s">
        <v>2721</v>
      </c>
      <c r="F592" s="771" t="s">
        <v>2720</v>
      </c>
      <c r="G592" s="771" t="s">
        <v>3071</v>
      </c>
      <c r="H592" s="789"/>
      <c r="I592" s="789"/>
    </row>
    <row r="593" spans="1:9">
      <c r="A593" s="794">
        <v>140570</v>
      </c>
      <c r="B593" s="795" t="s">
        <v>4051</v>
      </c>
      <c r="C593" s="771" t="s">
        <v>4052</v>
      </c>
      <c r="D593" s="772">
        <v>140</v>
      </c>
      <c r="E593" s="771" t="s">
        <v>2721</v>
      </c>
      <c r="F593" s="771" t="s">
        <v>2720</v>
      </c>
      <c r="G593" s="771" t="s">
        <v>3071</v>
      </c>
      <c r="H593" s="789"/>
      <c r="I593" s="789"/>
    </row>
    <row r="594" spans="1:9">
      <c r="A594" s="794">
        <v>140571</v>
      </c>
      <c r="B594" s="795" t="s">
        <v>4053</v>
      </c>
      <c r="C594" s="771" t="s">
        <v>4054</v>
      </c>
      <c r="D594" s="772">
        <v>140</v>
      </c>
      <c r="E594" s="771" t="s">
        <v>2721</v>
      </c>
      <c r="F594" s="771" t="s">
        <v>2720</v>
      </c>
      <c r="G594" s="771" t="s">
        <v>3071</v>
      </c>
      <c r="H594" s="789"/>
      <c r="I594" s="789"/>
    </row>
    <row r="595" spans="1:9">
      <c r="A595" s="794">
        <v>140572</v>
      </c>
      <c r="B595" s="795" t="s">
        <v>4055</v>
      </c>
      <c r="C595" s="771" t="s">
        <v>4056</v>
      </c>
      <c r="D595" s="772">
        <v>140</v>
      </c>
      <c r="E595" s="771" t="s">
        <v>2721</v>
      </c>
      <c r="F595" s="771" t="s">
        <v>2720</v>
      </c>
      <c r="G595" s="771" t="s">
        <v>3071</v>
      </c>
      <c r="H595" s="789"/>
      <c r="I595" s="789"/>
    </row>
    <row r="596" spans="1:9">
      <c r="A596" s="794">
        <v>140573</v>
      </c>
      <c r="B596" s="795"/>
      <c r="C596" s="771" t="s">
        <v>4057</v>
      </c>
      <c r="D596" s="772">
        <v>140</v>
      </c>
      <c r="E596" s="771" t="s">
        <v>2721</v>
      </c>
      <c r="F596" s="771" t="s">
        <v>2720</v>
      </c>
      <c r="G596" s="771" t="s">
        <v>3071</v>
      </c>
      <c r="H596" s="789"/>
      <c r="I596" s="789"/>
    </row>
    <row r="597" spans="1:9">
      <c r="A597" s="794">
        <v>140574</v>
      </c>
      <c r="B597" s="795" t="s">
        <v>4058</v>
      </c>
      <c r="C597" s="771" t="s">
        <v>4059</v>
      </c>
      <c r="D597" s="772">
        <v>140</v>
      </c>
      <c r="E597" s="771" t="s">
        <v>2721</v>
      </c>
      <c r="F597" s="771" t="s">
        <v>2720</v>
      </c>
      <c r="G597" s="771" t="s">
        <v>3071</v>
      </c>
      <c r="H597" s="789"/>
      <c r="I597" s="789"/>
    </row>
    <row r="598" spans="1:9">
      <c r="A598" s="794">
        <v>140575</v>
      </c>
      <c r="B598" s="795" t="s">
        <v>4060</v>
      </c>
      <c r="C598" s="771" t="s">
        <v>4061</v>
      </c>
      <c r="D598" s="772">
        <v>140</v>
      </c>
      <c r="E598" s="771" t="s">
        <v>2721</v>
      </c>
      <c r="F598" s="771" t="s">
        <v>2720</v>
      </c>
      <c r="G598" s="771" t="s">
        <v>3071</v>
      </c>
      <c r="H598" s="789"/>
      <c r="I598" s="789"/>
    </row>
    <row r="599" spans="1:9">
      <c r="A599" s="794">
        <v>140576</v>
      </c>
      <c r="B599" s="795" t="s">
        <v>4062</v>
      </c>
      <c r="C599" s="771" t="s">
        <v>4063</v>
      </c>
      <c r="D599" s="772">
        <v>140</v>
      </c>
      <c r="E599" s="771" t="s">
        <v>2721</v>
      </c>
      <c r="F599" s="771" t="s">
        <v>2720</v>
      </c>
      <c r="G599" s="771" t="s">
        <v>3071</v>
      </c>
      <c r="H599" s="789"/>
      <c r="I599" s="789"/>
    </row>
    <row r="600" spans="1:9">
      <c r="A600" s="794">
        <v>140577</v>
      </c>
      <c r="B600" s="795"/>
      <c r="C600" s="771" t="s">
        <v>4064</v>
      </c>
      <c r="D600" s="772">
        <v>140</v>
      </c>
      <c r="E600" s="771" t="s">
        <v>2721</v>
      </c>
      <c r="F600" s="771" t="s">
        <v>2720</v>
      </c>
      <c r="G600" s="771" t="s">
        <v>3071</v>
      </c>
      <c r="H600" s="789"/>
      <c r="I600" s="789"/>
    </row>
    <row r="601" spans="1:9">
      <c r="A601" s="794">
        <v>140578</v>
      </c>
      <c r="B601" s="795"/>
      <c r="C601" s="771" t="s">
        <v>1846</v>
      </c>
      <c r="D601" s="772">
        <v>140</v>
      </c>
      <c r="E601" s="771" t="s">
        <v>2721</v>
      </c>
      <c r="F601" s="771" t="s">
        <v>2720</v>
      </c>
      <c r="G601" s="771" t="s">
        <v>3071</v>
      </c>
      <c r="H601" s="789"/>
      <c r="I601" s="789"/>
    </row>
    <row r="602" spans="1:9">
      <c r="A602" s="794">
        <v>149998</v>
      </c>
      <c r="B602" s="795" t="s">
        <v>4065</v>
      </c>
      <c r="C602" s="771" t="s">
        <v>4066</v>
      </c>
      <c r="D602" s="772">
        <v>140</v>
      </c>
      <c r="E602" s="771" t="s">
        <v>2721</v>
      </c>
      <c r="F602" s="771" t="s">
        <v>2720</v>
      </c>
      <c r="G602" s="771" t="s">
        <v>3071</v>
      </c>
      <c r="H602" s="789"/>
      <c r="I602" s="789"/>
    </row>
    <row r="603" spans="1:9">
      <c r="A603" s="770">
        <v>149999</v>
      </c>
      <c r="B603" s="771" t="s">
        <v>3522</v>
      </c>
      <c r="C603" s="771" t="s">
        <v>4067</v>
      </c>
      <c r="D603" s="772">
        <v>140</v>
      </c>
      <c r="E603" s="771" t="s">
        <v>2721</v>
      </c>
      <c r="F603" s="771" t="s">
        <v>2720</v>
      </c>
      <c r="G603" s="771" t="s">
        <v>3071</v>
      </c>
      <c r="H603" s="789"/>
      <c r="I603" s="789"/>
    </row>
    <row r="604" spans="1:9">
      <c r="A604" s="794"/>
      <c r="B604" s="795" t="s">
        <v>4068</v>
      </c>
      <c r="C604" s="795" t="s">
        <v>4069</v>
      </c>
      <c r="D604" s="796">
        <v>140</v>
      </c>
      <c r="E604" s="795" t="s">
        <v>2721</v>
      </c>
      <c r="F604" s="795" t="s">
        <v>2720</v>
      </c>
      <c r="G604" s="795" t="s">
        <v>3071</v>
      </c>
      <c r="H604" s="789"/>
      <c r="I604" s="789"/>
    </row>
    <row r="605" spans="1:9">
      <c r="A605" s="794"/>
      <c r="B605" s="795" t="s">
        <v>4008</v>
      </c>
      <c r="C605" s="795" t="s">
        <v>4070</v>
      </c>
      <c r="D605" s="796">
        <v>140</v>
      </c>
      <c r="E605" s="795" t="s">
        <v>2721</v>
      </c>
      <c r="F605" s="795" t="s">
        <v>2720</v>
      </c>
      <c r="G605" s="795" t="s">
        <v>3071</v>
      </c>
      <c r="H605" s="789"/>
      <c r="I605" s="789"/>
    </row>
    <row r="606" spans="1:9">
      <c r="A606" s="770">
        <v>130308</v>
      </c>
      <c r="B606" s="771" t="s">
        <v>4071</v>
      </c>
      <c r="C606" s="771" t="s">
        <v>4072</v>
      </c>
      <c r="D606" s="772">
        <v>141</v>
      </c>
      <c r="E606" s="771" t="s">
        <v>2719</v>
      </c>
      <c r="F606" s="771" t="s">
        <v>2716</v>
      </c>
      <c r="G606" s="771" t="s">
        <v>3123</v>
      </c>
      <c r="H606" s="789"/>
      <c r="I606" s="789"/>
    </row>
    <row r="607" spans="1:9">
      <c r="A607" s="770">
        <v>130349</v>
      </c>
      <c r="B607" s="771" t="s">
        <v>4073</v>
      </c>
      <c r="C607" s="771" t="s">
        <v>4074</v>
      </c>
      <c r="D607" s="772">
        <v>141</v>
      </c>
      <c r="E607" s="771" t="s">
        <v>2719</v>
      </c>
      <c r="F607" s="771" t="s">
        <v>2716</v>
      </c>
      <c r="G607" s="771" t="s">
        <v>3123</v>
      </c>
      <c r="H607" s="789"/>
      <c r="I607" s="789"/>
    </row>
    <row r="608" spans="1:9">
      <c r="A608" s="770">
        <v>140008</v>
      </c>
      <c r="B608" s="771" t="s">
        <v>4075</v>
      </c>
      <c r="C608" s="771" t="s">
        <v>4076</v>
      </c>
      <c r="D608" s="772">
        <v>141</v>
      </c>
      <c r="E608" s="771" t="s">
        <v>2719</v>
      </c>
      <c r="F608" s="771" t="s">
        <v>2716</v>
      </c>
      <c r="G608" s="771" t="s">
        <v>3123</v>
      </c>
      <c r="H608" s="789"/>
      <c r="I608" s="789"/>
    </row>
    <row r="609" spans="1:9">
      <c r="A609" s="770">
        <v>140083</v>
      </c>
      <c r="B609" s="771" t="s">
        <v>4077</v>
      </c>
      <c r="C609" s="771" t="s">
        <v>4078</v>
      </c>
      <c r="D609" s="772">
        <v>141</v>
      </c>
      <c r="E609" s="771" t="s">
        <v>2719</v>
      </c>
      <c r="F609" s="771" t="s">
        <v>2716</v>
      </c>
      <c r="G609" s="771" t="s">
        <v>3123</v>
      </c>
      <c r="H609" s="789"/>
      <c r="I609" s="789"/>
    </row>
    <row r="610" spans="1:9">
      <c r="A610" s="770">
        <v>140116</v>
      </c>
      <c r="B610" s="771" t="s">
        <v>3246</v>
      </c>
      <c r="C610" s="771" t="s">
        <v>4079</v>
      </c>
      <c r="D610" s="772">
        <v>141</v>
      </c>
      <c r="E610" s="771" t="s">
        <v>2719</v>
      </c>
      <c r="F610" s="771" t="s">
        <v>2716</v>
      </c>
      <c r="G610" s="771" t="s">
        <v>3123</v>
      </c>
      <c r="H610" s="783"/>
      <c r="I610" s="789"/>
    </row>
    <row r="611" spans="1:9">
      <c r="A611" s="770">
        <v>140284</v>
      </c>
      <c r="B611" s="771" t="s">
        <v>4071</v>
      </c>
      <c r="C611" s="771" t="s">
        <v>4080</v>
      </c>
      <c r="D611" s="772">
        <v>141</v>
      </c>
      <c r="E611" s="771" t="s">
        <v>2719</v>
      </c>
      <c r="F611" s="771" t="s">
        <v>2716</v>
      </c>
      <c r="G611" s="771" t="s">
        <v>3123</v>
      </c>
      <c r="H611" s="789"/>
      <c r="I611" s="789"/>
    </row>
    <row r="612" spans="1:9">
      <c r="A612" s="794">
        <v>140546</v>
      </c>
      <c r="B612" s="795" t="s">
        <v>4068</v>
      </c>
      <c r="C612" s="771" t="s">
        <v>428</v>
      </c>
      <c r="D612" s="772">
        <v>141</v>
      </c>
      <c r="E612" s="771" t="s">
        <v>2719</v>
      </c>
      <c r="F612" s="771" t="s">
        <v>2716</v>
      </c>
      <c r="G612" s="771" t="s">
        <v>3123</v>
      </c>
      <c r="H612" s="789"/>
      <c r="I612" s="789"/>
    </row>
    <row r="613" spans="1:9">
      <c r="A613" s="770">
        <v>140502</v>
      </c>
      <c r="B613" s="771" t="s">
        <v>4081</v>
      </c>
      <c r="C613" s="771" t="s">
        <v>4082</v>
      </c>
      <c r="D613" s="772">
        <v>150</v>
      </c>
      <c r="E613" s="771" t="s">
        <v>2721</v>
      </c>
      <c r="F613" s="771" t="s">
        <v>2720</v>
      </c>
      <c r="G613" s="771" t="s">
        <v>3071</v>
      </c>
      <c r="H613" s="789"/>
      <c r="I613" s="789"/>
    </row>
    <row r="614" spans="1:9">
      <c r="A614" s="770">
        <v>150001</v>
      </c>
      <c r="B614" s="771" t="s">
        <v>4083</v>
      </c>
      <c r="C614" s="771" t="s">
        <v>4084</v>
      </c>
      <c r="D614" s="772">
        <v>150</v>
      </c>
      <c r="E614" s="771" t="s">
        <v>2721</v>
      </c>
      <c r="F614" s="771" t="s">
        <v>2720</v>
      </c>
      <c r="G614" s="771" t="s">
        <v>3071</v>
      </c>
      <c r="H614" s="789"/>
      <c r="I614" s="789"/>
    </row>
    <row r="615" spans="1:9">
      <c r="A615" s="770">
        <v>150002</v>
      </c>
      <c r="B615" s="771" t="s">
        <v>4085</v>
      </c>
      <c r="C615" s="771" t="s">
        <v>4086</v>
      </c>
      <c r="D615" s="772">
        <v>150</v>
      </c>
      <c r="E615" s="771" t="s">
        <v>2721</v>
      </c>
      <c r="F615" s="771" t="s">
        <v>2720</v>
      </c>
      <c r="G615" s="771" t="s">
        <v>3071</v>
      </c>
      <c r="H615" s="789"/>
      <c r="I615" s="789"/>
    </row>
    <row r="616" spans="1:9">
      <c r="A616" s="770">
        <v>150003</v>
      </c>
      <c r="B616" s="771" t="s">
        <v>4087</v>
      </c>
      <c r="C616" s="771" t="s">
        <v>4088</v>
      </c>
      <c r="D616" s="772">
        <v>150</v>
      </c>
      <c r="E616" s="771" t="s">
        <v>2721</v>
      </c>
      <c r="F616" s="771" t="s">
        <v>2720</v>
      </c>
      <c r="G616" s="771" t="s">
        <v>3071</v>
      </c>
      <c r="H616" s="789"/>
      <c r="I616" s="789"/>
    </row>
    <row r="617" spans="1:9">
      <c r="A617" s="770">
        <v>150004</v>
      </c>
      <c r="B617" s="771" t="s">
        <v>4089</v>
      </c>
      <c r="C617" s="771" t="s">
        <v>4090</v>
      </c>
      <c r="D617" s="772">
        <v>150</v>
      </c>
      <c r="E617" s="771" t="s">
        <v>2721</v>
      </c>
      <c r="F617" s="771" t="s">
        <v>2720</v>
      </c>
      <c r="G617" s="771" t="s">
        <v>3071</v>
      </c>
      <c r="H617" s="789"/>
      <c r="I617" s="789"/>
    </row>
    <row r="618" spans="1:9">
      <c r="A618" s="770">
        <v>150007</v>
      </c>
      <c r="B618" s="771" t="s">
        <v>4091</v>
      </c>
      <c r="C618" s="771" t="s">
        <v>4092</v>
      </c>
      <c r="D618" s="772">
        <v>150</v>
      </c>
      <c r="E618" s="771" t="s">
        <v>2721</v>
      </c>
      <c r="F618" s="771" t="s">
        <v>2720</v>
      </c>
      <c r="G618" s="771" t="s">
        <v>3071</v>
      </c>
      <c r="H618" s="789"/>
      <c r="I618" s="789"/>
    </row>
    <row r="619" spans="1:9">
      <c r="A619" s="770">
        <v>150011</v>
      </c>
      <c r="B619" s="771" t="s">
        <v>4093</v>
      </c>
      <c r="C619" s="771" t="s">
        <v>4094</v>
      </c>
      <c r="D619" s="772">
        <v>150</v>
      </c>
      <c r="E619" s="771" t="s">
        <v>2721</v>
      </c>
      <c r="F619" s="771" t="s">
        <v>2720</v>
      </c>
      <c r="G619" s="771" t="s">
        <v>3071</v>
      </c>
      <c r="H619" s="789"/>
      <c r="I619" s="789"/>
    </row>
    <row r="620" spans="1:9">
      <c r="A620" s="770">
        <v>150012</v>
      </c>
      <c r="B620" s="771" t="s">
        <v>4095</v>
      </c>
      <c r="C620" s="771" t="s">
        <v>4096</v>
      </c>
      <c r="D620" s="772">
        <v>150</v>
      </c>
      <c r="E620" s="771" t="s">
        <v>2721</v>
      </c>
      <c r="F620" s="771" t="s">
        <v>2720</v>
      </c>
      <c r="G620" s="771" t="s">
        <v>3071</v>
      </c>
      <c r="H620" s="789"/>
      <c r="I620" s="789"/>
    </row>
    <row r="621" spans="1:9">
      <c r="A621" s="770">
        <v>150013</v>
      </c>
      <c r="B621" s="771" t="s">
        <v>4097</v>
      </c>
      <c r="C621" s="771" t="s">
        <v>4098</v>
      </c>
      <c r="D621" s="772">
        <v>150</v>
      </c>
      <c r="E621" s="771" t="s">
        <v>2721</v>
      </c>
      <c r="F621" s="771" t="s">
        <v>2720</v>
      </c>
      <c r="G621" s="771" t="s">
        <v>3071</v>
      </c>
      <c r="H621" s="789"/>
      <c r="I621" s="789"/>
    </row>
    <row r="622" spans="1:9">
      <c r="A622" s="770">
        <v>150014</v>
      </c>
      <c r="B622" s="771" t="s">
        <v>4099</v>
      </c>
      <c r="C622" s="771" t="s">
        <v>4100</v>
      </c>
      <c r="D622" s="772">
        <v>150</v>
      </c>
      <c r="E622" s="771" t="s">
        <v>2721</v>
      </c>
      <c r="F622" s="771" t="s">
        <v>2720</v>
      </c>
      <c r="G622" s="771" t="s">
        <v>3071</v>
      </c>
      <c r="H622" s="789"/>
      <c r="I622" s="789"/>
    </row>
    <row r="623" spans="1:9">
      <c r="A623" s="770">
        <v>150015</v>
      </c>
      <c r="B623" s="771" t="s">
        <v>4101</v>
      </c>
      <c r="C623" s="771" t="s">
        <v>4102</v>
      </c>
      <c r="D623" s="772">
        <v>150</v>
      </c>
      <c r="E623" s="771" t="s">
        <v>2721</v>
      </c>
      <c r="F623" s="771" t="s">
        <v>2720</v>
      </c>
      <c r="G623" s="771" t="s">
        <v>3071</v>
      </c>
      <c r="H623" s="789"/>
      <c r="I623" s="789"/>
    </row>
    <row r="624" spans="1:9">
      <c r="A624" s="770">
        <v>150016</v>
      </c>
      <c r="B624" s="771" t="s">
        <v>4103</v>
      </c>
      <c r="C624" s="771" t="s">
        <v>4104</v>
      </c>
      <c r="D624" s="772">
        <v>150</v>
      </c>
      <c r="E624" s="771" t="s">
        <v>2721</v>
      </c>
      <c r="F624" s="771" t="s">
        <v>2720</v>
      </c>
      <c r="G624" s="771" t="s">
        <v>3071</v>
      </c>
      <c r="H624" s="789"/>
      <c r="I624" s="789"/>
    </row>
    <row r="625" spans="1:9">
      <c r="A625" s="770">
        <v>150017</v>
      </c>
      <c r="B625" s="771" t="s">
        <v>4105</v>
      </c>
      <c r="C625" s="771" t="s">
        <v>4106</v>
      </c>
      <c r="D625" s="772">
        <v>150</v>
      </c>
      <c r="E625" s="771" t="s">
        <v>2721</v>
      </c>
      <c r="F625" s="771" t="s">
        <v>2720</v>
      </c>
      <c r="G625" s="771" t="s">
        <v>3071</v>
      </c>
      <c r="H625" s="789"/>
      <c r="I625" s="789"/>
    </row>
    <row r="626" spans="1:9">
      <c r="A626" s="770">
        <v>150018</v>
      </c>
      <c r="B626" s="771" t="s">
        <v>4107</v>
      </c>
      <c r="C626" s="771" t="s">
        <v>4108</v>
      </c>
      <c r="D626" s="772">
        <v>150</v>
      </c>
      <c r="E626" s="771" t="s">
        <v>2721</v>
      </c>
      <c r="F626" s="771" t="s">
        <v>2720</v>
      </c>
      <c r="G626" s="771" t="s">
        <v>3071</v>
      </c>
      <c r="H626" s="789"/>
      <c r="I626" s="789"/>
    </row>
    <row r="627" spans="1:9">
      <c r="A627" s="770">
        <v>150019</v>
      </c>
      <c r="B627" s="771" t="s">
        <v>4109</v>
      </c>
      <c r="C627" s="771" t="s">
        <v>4110</v>
      </c>
      <c r="D627" s="772">
        <v>150</v>
      </c>
      <c r="E627" s="771" t="s">
        <v>2721</v>
      </c>
      <c r="F627" s="771" t="s">
        <v>2720</v>
      </c>
      <c r="G627" s="771" t="s">
        <v>3071</v>
      </c>
      <c r="H627" s="789"/>
      <c r="I627" s="789"/>
    </row>
    <row r="628" spans="1:9">
      <c r="A628" s="770">
        <v>150020</v>
      </c>
      <c r="B628" s="771" t="s">
        <v>4111</v>
      </c>
      <c r="C628" s="771" t="s">
        <v>4112</v>
      </c>
      <c r="D628" s="772">
        <v>150</v>
      </c>
      <c r="E628" s="771" t="s">
        <v>2721</v>
      </c>
      <c r="F628" s="771" t="s">
        <v>2720</v>
      </c>
      <c r="G628" s="771" t="s">
        <v>3071</v>
      </c>
      <c r="H628" s="789"/>
      <c r="I628" s="789"/>
    </row>
    <row r="629" spans="1:9">
      <c r="A629" s="770">
        <v>150021</v>
      </c>
      <c r="B629" s="771" t="s">
        <v>4113</v>
      </c>
      <c r="C629" s="771" t="s">
        <v>4114</v>
      </c>
      <c r="D629" s="772">
        <v>150</v>
      </c>
      <c r="E629" s="771" t="s">
        <v>2721</v>
      </c>
      <c r="F629" s="771" t="s">
        <v>2720</v>
      </c>
      <c r="G629" s="771" t="s">
        <v>3071</v>
      </c>
      <c r="H629" s="789"/>
      <c r="I629" s="789"/>
    </row>
    <row r="630" spans="1:9">
      <c r="A630" s="770">
        <v>150022</v>
      </c>
      <c r="B630" s="771" t="s">
        <v>4115</v>
      </c>
      <c r="C630" s="771" t="s">
        <v>4116</v>
      </c>
      <c r="D630" s="772">
        <v>150</v>
      </c>
      <c r="E630" s="771" t="s">
        <v>2721</v>
      </c>
      <c r="F630" s="771" t="s">
        <v>2720</v>
      </c>
      <c r="G630" s="771" t="s">
        <v>3071</v>
      </c>
      <c r="H630" s="789"/>
      <c r="I630" s="789"/>
    </row>
    <row r="631" spans="1:9">
      <c r="A631" s="770">
        <v>150024</v>
      </c>
      <c r="B631" s="771" t="s">
        <v>4117</v>
      </c>
      <c r="C631" s="771" t="s">
        <v>4118</v>
      </c>
      <c r="D631" s="772">
        <v>150</v>
      </c>
      <c r="E631" s="771" t="s">
        <v>2721</v>
      </c>
      <c r="F631" s="771" t="s">
        <v>2720</v>
      </c>
      <c r="G631" s="771" t="s">
        <v>3071</v>
      </c>
      <c r="H631" s="789"/>
      <c r="I631" s="789"/>
    </row>
    <row r="632" spans="1:9">
      <c r="A632" s="770">
        <v>150027</v>
      </c>
      <c r="B632" s="771" t="s">
        <v>4119</v>
      </c>
      <c r="C632" s="771" t="s">
        <v>4120</v>
      </c>
      <c r="D632" s="772">
        <v>150</v>
      </c>
      <c r="E632" s="771" t="s">
        <v>2721</v>
      </c>
      <c r="F632" s="771" t="s">
        <v>2720</v>
      </c>
      <c r="G632" s="771" t="s">
        <v>3071</v>
      </c>
      <c r="H632" s="789"/>
      <c r="I632" s="789"/>
    </row>
    <row r="633" spans="1:9">
      <c r="A633" s="770">
        <v>150030</v>
      </c>
      <c r="B633" s="771" t="s">
        <v>4121</v>
      </c>
      <c r="C633" s="771" t="s">
        <v>4122</v>
      </c>
      <c r="D633" s="772">
        <v>150</v>
      </c>
      <c r="E633" s="771" t="s">
        <v>2721</v>
      </c>
      <c r="F633" s="771" t="s">
        <v>2720</v>
      </c>
      <c r="G633" s="771" t="s">
        <v>3071</v>
      </c>
      <c r="H633" s="789"/>
      <c r="I633" s="789"/>
    </row>
    <row r="634" spans="1:9">
      <c r="A634" s="770">
        <v>150032</v>
      </c>
      <c r="B634" s="771" t="s">
        <v>4123</v>
      </c>
      <c r="C634" s="771" t="s">
        <v>4124</v>
      </c>
      <c r="D634" s="772">
        <v>150</v>
      </c>
      <c r="E634" s="771" t="s">
        <v>2721</v>
      </c>
      <c r="F634" s="771" t="s">
        <v>2720</v>
      </c>
      <c r="G634" s="771" t="s">
        <v>3071</v>
      </c>
      <c r="H634" s="789"/>
      <c r="I634" s="789"/>
    </row>
    <row r="635" spans="1:9">
      <c r="A635" s="770">
        <v>150033</v>
      </c>
      <c r="B635" s="771" t="s">
        <v>4125</v>
      </c>
      <c r="C635" s="771" t="s">
        <v>4126</v>
      </c>
      <c r="D635" s="772">
        <v>150</v>
      </c>
      <c r="E635" s="771" t="s">
        <v>2721</v>
      </c>
      <c r="F635" s="771" t="s">
        <v>2720</v>
      </c>
      <c r="G635" s="771" t="s">
        <v>3071</v>
      </c>
      <c r="H635" s="789"/>
      <c r="I635" s="789"/>
    </row>
    <row r="636" spans="1:9">
      <c r="A636" s="770">
        <v>150034</v>
      </c>
      <c r="B636" s="771" t="s">
        <v>4127</v>
      </c>
      <c r="C636" s="771" t="s">
        <v>4128</v>
      </c>
      <c r="D636" s="772">
        <v>150</v>
      </c>
      <c r="E636" s="771" t="s">
        <v>2721</v>
      </c>
      <c r="F636" s="771" t="s">
        <v>2720</v>
      </c>
      <c r="G636" s="771" t="s">
        <v>3071</v>
      </c>
      <c r="H636" s="789"/>
      <c r="I636" s="789"/>
    </row>
    <row r="637" spans="1:9">
      <c r="A637" s="770">
        <v>150035</v>
      </c>
      <c r="B637" s="771" t="s">
        <v>4129</v>
      </c>
      <c r="C637" s="771" t="s">
        <v>4130</v>
      </c>
      <c r="D637" s="772">
        <v>150</v>
      </c>
      <c r="E637" s="771" t="s">
        <v>2721</v>
      </c>
      <c r="F637" s="771" t="s">
        <v>2720</v>
      </c>
      <c r="G637" s="771" t="s">
        <v>3071</v>
      </c>
      <c r="H637" s="789"/>
      <c r="I637" s="789"/>
    </row>
    <row r="638" spans="1:9">
      <c r="A638" s="770">
        <v>150036</v>
      </c>
      <c r="B638" s="771" t="s">
        <v>4131</v>
      </c>
      <c r="C638" s="771" t="s">
        <v>4132</v>
      </c>
      <c r="D638" s="772">
        <v>150</v>
      </c>
      <c r="E638" s="771" t="s">
        <v>2721</v>
      </c>
      <c r="F638" s="771" t="s">
        <v>2720</v>
      </c>
      <c r="G638" s="771" t="s">
        <v>3071</v>
      </c>
      <c r="H638" s="789"/>
      <c r="I638" s="789"/>
    </row>
    <row r="639" spans="1:9">
      <c r="A639" s="770">
        <v>150037</v>
      </c>
      <c r="B639" s="771" t="s">
        <v>4133</v>
      </c>
      <c r="C639" s="771" t="s">
        <v>4134</v>
      </c>
      <c r="D639" s="772">
        <v>150</v>
      </c>
      <c r="E639" s="771" t="s">
        <v>2721</v>
      </c>
      <c r="F639" s="771" t="s">
        <v>2720</v>
      </c>
      <c r="G639" s="771" t="s">
        <v>3071</v>
      </c>
      <c r="H639" s="789"/>
      <c r="I639" s="789"/>
    </row>
    <row r="640" spans="1:9">
      <c r="A640" s="770">
        <v>150039</v>
      </c>
      <c r="B640" s="771" t="s">
        <v>4135</v>
      </c>
      <c r="C640" s="771" t="s">
        <v>4136</v>
      </c>
      <c r="D640" s="772">
        <v>150</v>
      </c>
      <c r="E640" s="771" t="s">
        <v>2721</v>
      </c>
      <c r="F640" s="771" t="s">
        <v>2720</v>
      </c>
      <c r="G640" s="771" t="s">
        <v>3071</v>
      </c>
      <c r="H640" s="789"/>
      <c r="I640" s="789"/>
    </row>
    <row r="641" spans="1:9">
      <c r="A641" s="770">
        <v>150040</v>
      </c>
      <c r="B641" s="771" t="s">
        <v>4137</v>
      </c>
      <c r="C641" s="771" t="s">
        <v>4138</v>
      </c>
      <c r="D641" s="772">
        <v>150</v>
      </c>
      <c r="E641" s="771" t="s">
        <v>2721</v>
      </c>
      <c r="F641" s="771" t="s">
        <v>2720</v>
      </c>
      <c r="G641" s="771" t="s">
        <v>3071</v>
      </c>
      <c r="H641" s="789"/>
      <c r="I641" s="789"/>
    </row>
    <row r="642" spans="1:9">
      <c r="A642" s="770">
        <v>150041</v>
      </c>
      <c r="B642" s="771" t="s">
        <v>4139</v>
      </c>
      <c r="C642" s="771" t="s">
        <v>4140</v>
      </c>
      <c r="D642" s="772">
        <v>150</v>
      </c>
      <c r="E642" s="771" t="s">
        <v>2721</v>
      </c>
      <c r="F642" s="771" t="s">
        <v>2720</v>
      </c>
      <c r="G642" s="771" t="s">
        <v>3071</v>
      </c>
      <c r="H642" s="789"/>
      <c r="I642" s="789"/>
    </row>
    <row r="643" spans="1:9">
      <c r="A643" s="770">
        <v>150042</v>
      </c>
      <c r="B643" s="771" t="s">
        <v>4141</v>
      </c>
      <c r="C643" s="771" t="s">
        <v>4142</v>
      </c>
      <c r="D643" s="772">
        <v>150</v>
      </c>
      <c r="E643" s="771" t="s">
        <v>2721</v>
      </c>
      <c r="F643" s="771" t="s">
        <v>2720</v>
      </c>
      <c r="G643" s="771" t="s">
        <v>3071</v>
      </c>
      <c r="H643" s="789"/>
      <c r="I643" s="789"/>
    </row>
    <row r="644" spans="1:9">
      <c r="A644" s="770">
        <v>150043</v>
      </c>
      <c r="B644" s="771" t="s">
        <v>4143</v>
      </c>
      <c r="C644" s="771" t="s">
        <v>4144</v>
      </c>
      <c r="D644" s="772">
        <v>150</v>
      </c>
      <c r="E644" s="771" t="s">
        <v>2721</v>
      </c>
      <c r="F644" s="771" t="s">
        <v>2720</v>
      </c>
      <c r="G644" s="771" t="s">
        <v>3071</v>
      </c>
      <c r="H644" s="789"/>
      <c r="I644" s="789"/>
    </row>
    <row r="645" spans="1:9">
      <c r="A645" s="770">
        <v>150044</v>
      </c>
      <c r="B645" s="771" t="s">
        <v>4145</v>
      </c>
      <c r="C645" s="771" t="s">
        <v>4146</v>
      </c>
      <c r="D645" s="772">
        <v>150</v>
      </c>
      <c r="E645" s="771" t="s">
        <v>2721</v>
      </c>
      <c r="F645" s="771" t="s">
        <v>2720</v>
      </c>
      <c r="G645" s="771" t="s">
        <v>3071</v>
      </c>
      <c r="H645" s="789"/>
      <c r="I645" s="789"/>
    </row>
    <row r="646" spans="1:9">
      <c r="A646" s="770">
        <v>150045</v>
      </c>
      <c r="B646" s="771" t="s">
        <v>4087</v>
      </c>
      <c r="C646" s="771" t="s">
        <v>4088</v>
      </c>
      <c r="D646" s="772">
        <v>150</v>
      </c>
      <c r="E646" s="771" t="s">
        <v>2721</v>
      </c>
      <c r="F646" s="771" t="s">
        <v>2720</v>
      </c>
      <c r="G646" s="771" t="s">
        <v>3071</v>
      </c>
      <c r="H646" s="789"/>
      <c r="I646" s="789"/>
    </row>
    <row r="647" spans="1:9">
      <c r="A647" s="770">
        <v>150046</v>
      </c>
      <c r="B647" s="771" t="s">
        <v>4147</v>
      </c>
      <c r="C647" s="771" t="s">
        <v>4148</v>
      </c>
      <c r="D647" s="772">
        <v>150</v>
      </c>
      <c r="E647" s="771" t="s">
        <v>2721</v>
      </c>
      <c r="F647" s="771" t="s">
        <v>2720</v>
      </c>
      <c r="G647" s="771" t="s">
        <v>3071</v>
      </c>
      <c r="H647" s="789"/>
      <c r="I647" s="789"/>
    </row>
    <row r="648" spans="1:9">
      <c r="A648" s="770">
        <v>150047</v>
      </c>
      <c r="B648" s="771" t="s">
        <v>4149</v>
      </c>
      <c r="C648" s="771" t="s">
        <v>281</v>
      </c>
      <c r="D648" s="772">
        <v>150</v>
      </c>
      <c r="E648" s="771" t="s">
        <v>2721</v>
      </c>
      <c r="F648" s="771" t="s">
        <v>2720</v>
      </c>
      <c r="G648" s="771" t="s">
        <v>3071</v>
      </c>
      <c r="H648" s="789"/>
      <c r="I648" s="789"/>
    </row>
    <row r="649" spans="1:9">
      <c r="A649" s="797">
        <v>100023</v>
      </c>
      <c r="B649" s="798" t="s">
        <v>4150</v>
      </c>
      <c r="C649" s="798" t="s">
        <v>4151</v>
      </c>
      <c r="D649" s="799">
        <v>165</v>
      </c>
      <c r="E649" s="798" t="s">
        <v>2723</v>
      </c>
      <c r="F649" s="798" t="s">
        <v>2722</v>
      </c>
      <c r="G649" s="798" t="s">
        <v>3071</v>
      </c>
      <c r="H649" s="789"/>
      <c r="I649" s="789"/>
    </row>
    <row r="650" spans="1:9">
      <c r="A650" s="797">
        <v>120003</v>
      </c>
      <c r="B650" s="798" t="s">
        <v>4150</v>
      </c>
      <c r="C650" s="798" t="s">
        <v>4151</v>
      </c>
      <c r="D650" s="799">
        <v>165</v>
      </c>
      <c r="E650" s="798" t="s">
        <v>2723</v>
      </c>
      <c r="F650" s="798" t="s">
        <v>2722</v>
      </c>
      <c r="G650" s="798" t="s">
        <v>3071</v>
      </c>
      <c r="H650" s="789"/>
      <c r="I650" s="789"/>
    </row>
    <row r="651" spans="1:9">
      <c r="A651" s="797">
        <v>120049</v>
      </c>
      <c r="B651" s="798" t="s">
        <v>4150</v>
      </c>
      <c r="C651" s="798" t="s">
        <v>4151</v>
      </c>
      <c r="D651" s="799">
        <v>165</v>
      </c>
      <c r="E651" s="798" t="s">
        <v>2723</v>
      </c>
      <c r="F651" s="798" t="s">
        <v>2722</v>
      </c>
      <c r="G651" s="798" t="s">
        <v>3071</v>
      </c>
      <c r="H651" s="789"/>
      <c r="I651" s="789"/>
    </row>
    <row r="652" spans="1:9">
      <c r="A652" s="797">
        <v>120050</v>
      </c>
      <c r="B652" s="798" t="s">
        <v>4150</v>
      </c>
      <c r="C652" s="798" t="s">
        <v>4151</v>
      </c>
      <c r="D652" s="799">
        <v>165</v>
      </c>
      <c r="E652" s="798" t="s">
        <v>2723</v>
      </c>
      <c r="F652" s="798" t="s">
        <v>2722</v>
      </c>
      <c r="G652" s="798" t="s">
        <v>3071</v>
      </c>
      <c r="H652" s="789"/>
      <c r="I652" s="789"/>
    </row>
    <row r="653" spans="1:9">
      <c r="A653" s="797">
        <v>120054</v>
      </c>
      <c r="B653" s="798" t="s">
        <v>4150</v>
      </c>
      <c r="C653" s="798" t="s">
        <v>4151</v>
      </c>
      <c r="D653" s="799">
        <v>165</v>
      </c>
      <c r="E653" s="798" t="s">
        <v>2723</v>
      </c>
      <c r="F653" s="798" t="s">
        <v>2722</v>
      </c>
      <c r="G653" s="798" t="s">
        <v>3071</v>
      </c>
      <c r="H653" s="789"/>
      <c r="I653" s="789"/>
    </row>
    <row r="654" spans="1:9">
      <c r="A654" s="797">
        <v>120115</v>
      </c>
      <c r="B654" s="798" t="s">
        <v>4150</v>
      </c>
      <c r="C654" s="798" t="s">
        <v>4151</v>
      </c>
      <c r="D654" s="799">
        <v>165</v>
      </c>
      <c r="E654" s="798" t="s">
        <v>2723</v>
      </c>
      <c r="F654" s="798" t="s">
        <v>2722</v>
      </c>
      <c r="G654" s="798" t="s">
        <v>3071</v>
      </c>
      <c r="H654" s="789"/>
      <c r="I654" s="789"/>
    </row>
    <row r="655" spans="1:9">
      <c r="A655" s="797">
        <v>100026</v>
      </c>
      <c r="B655" s="798" t="s">
        <v>4152</v>
      </c>
      <c r="C655" s="798" t="s">
        <v>4153</v>
      </c>
      <c r="D655" s="799">
        <v>101</v>
      </c>
      <c r="E655" s="798" t="s">
        <v>2724</v>
      </c>
      <c r="F655" s="798" t="s">
        <v>2722</v>
      </c>
      <c r="G655" s="798" t="s">
        <v>3071</v>
      </c>
      <c r="H655" s="789"/>
      <c r="I655" s="789"/>
    </row>
    <row r="656" spans="1:9">
      <c r="A656" s="797">
        <v>120010</v>
      </c>
      <c r="B656" s="798" t="s">
        <v>4152</v>
      </c>
      <c r="C656" s="798" t="s">
        <v>4153</v>
      </c>
      <c r="D656" s="799">
        <v>101</v>
      </c>
      <c r="E656" s="798" t="s">
        <v>2724</v>
      </c>
      <c r="F656" s="798" t="s">
        <v>2722</v>
      </c>
      <c r="G656" s="798" t="s">
        <v>3071</v>
      </c>
      <c r="H656" s="789"/>
      <c r="I656" s="789"/>
    </row>
    <row r="657" spans="1:9">
      <c r="A657" s="797">
        <v>120001</v>
      </c>
      <c r="B657" s="798" t="s">
        <v>4154</v>
      </c>
      <c r="C657" s="798" t="s">
        <v>4155</v>
      </c>
      <c r="D657" s="799">
        <v>160</v>
      </c>
      <c r="E657" s="798" t="s">
        <v>2725</v>
      </c>
      <c r="F657" s="798" t="s">
        <v>2722</v>
      </c>
      <c r="G657" s="798" t="s">
        <v>3071</v>
      </c>
      <c r="H657" s="789"/>
      <c r="I657" s="789"/>
    </row>
    <row r="658" spans="1:9">
      <c r="A658" s="800" t="s">
        <v>4156</v>
      </c>
      <c r="B658" s="800" t="s">
        <v>4156</v>
      </c>
      <c r="C658" s="800" t="s">
        <v>4157</v>
      </c>
      <c r="D658" s="801"/>
      <c r="E658" s="800" t="s">
        <v>4158</v>
      </c>
      <c r="F658" s="800" t="s">
        <v>2722</v>
      </c>
      <c r="G658" s="800" t="s">
        <v>4159</v>
      </c>
      <c r="H658" s="789"/>
      <c r="I658" s="789"/>
    </row>
    <row r="659" spans="1:9">
      <c r="A659" s="797">
        <v>100024</v>
      </c>
      <c r="B659" s="798" t="s">
        <v>4160</v>
      </c>
      <c r="C659" s="798" t="s">
        <v>4161</v>
      </c>
      <c r="D659" s="799">
        <v>162</v>
      </c>
      <c r="E659" s="798" t="s">
        <v>2726</v>
      </c>
      <c r="F659" s="798" t="s">
        <v>2722</v>
      </c>
      <c r="G659" s="798" t="s">
        <v>3071</v>
      </c>
      <c r="H659" s="789"/>
      <c r="I659" s="789"/>
    </row>
    <row r="660" spans="1:9">
      <c r="A660" s="797">
        <v>120002</v>
      </c>
      <c r="B660" s="798" t="s">
        <v>4160</v>
      </c>
      <c r="C660" s="798" t="s">
        <v>4161</v>
      </c>
      <c r="D660" s="799">
        <v>162</v>
      </c>
      <c r="E660" s="798" t="s">
        <v>2726</v>
      </c>
      <c r="F660" s="798" t="s">
        <v>2722</v>
      </c>
      <c r="G660" s="798" t="s">
        <v>3071</v>
      </c>
      <c r="H660" s="789"/>
      <c r="I660" s="789"/>
    </row>
    <row r="661" spans="1:9">
      <c r="A661" s="797">
        <v>120068</v>
      </c>
      <c r="B661" s="798" t="s">
        <v>4160</v>
      </c>
      <c r="C661" s="798" t="s">
        <v>4161</v>
      </c>
      <c r="D661" s="799">
        <v>162</v>
      </c>
      <c r="E661" s="798" t="s">
        <v>2726</v>
      </c>
      <c r="F661" s="798" t="s">
        <v>2722</v>
      </c>
      <c r="G661" s="798" t="s">
        <v>3071</v>
      </c>
      <c r="H661" s="783"/>
      <c r="I661" s="783"/>
    </row>
    <row r="662" spans="1:9">
      <c r="A662" s="797">
        <v>120113</v>
      </c>
      <c r="B662" s="798" t="s">
        <v>4160</v>
      </c>
      <c r="C662" s="798" t="s">
        <v>4161</v>
      </c>
      <c r="D662" s="799">
        <v>162</v>
      </c>
      <c r="E662" s="798" t="s">
        <v>2726</v>
      </c>
      <c r="F662" s="798" t="s">
        <v>2722</v>
      </c>
      <c r="G662" s="798" t="s">
        <v>3071</v>
      </c>
      <c r="H662" s="783"/>
      <c r="I662" s="783"/>
    </row>
    <row r="663" spans="1:9">
      <c r="A663" s="802">
        <v>100018</v>
      </c>
      <c r="B663" s="803" t="s">
        <v>4162</v>
      </c>
      <c r="C663" s="803" t="s">
        <v>4163</v>
      </c>
      <c r="D663" s="804">
        <v>100</v>
      </c>
      <c r="E663" s="803" t="s">
        <v>2727</v>
      </c>
      <c r="F663" s="803" t="s">
        <v>2711</v>
      </c>
      <c r="G663" s="803" t="s">
        <v>3071</v>
      </c>
      <c r="H663" s="783"/>
      <c r="I663" s="783"/>
    </row>
    <row r="664" spans="1:9">
      <c r="A664" s="805">
        <v>120007</v>
      </c>
      <c r="B664" s="806" t="s">
        <v>4164</v>
      </c>
      <c r="C664" s="806" t="s">
        <v>4165</v>
      </c>
      <c r="D664" s="807">
        <v>160</v>
      </c>
      <c r="E664" s="806" t="s">
        <v>2728</v>
      </c>
      <c r="F664" s="806" t="s">
        <v>2711</v>
      </c>
      <c r="G664" s="806" t="s">
        <v>3071</v>
      </c>
      <c r="H664" s="783"/>
      <c r="I664" s="783"/>
    </row>
    <row r="665" spans="1:9">
      <c r="A665" s="805">
        <v>120008</v>
      </c>
      <c r="B665" s="806" t="s">
        <v>4166</v>
      </c>
      <c r="C665" s="806" t="s">
        <v>4167</v>
      </c>
      <c r="D665" s="807">
        <v>101</v>
      </c>
      <c r="E665" s="806" t="s">
        <v>2728</v>
      </c>
      <c r="F665" s="806" t="s">
        <v>2711</v>
      </c>
      <c r="G665" s="806" t="s">
        <v>3071</v>
      </c>
      <c r="H665" s="783"/>
      <c r="I665" s="783"/>
    </row>
    <row r="666" spans="1:9">
      <c r="A666" s="805">
        <v>120009</v>
      </c>
      <c r="B666" s="806" t="s">
        <v>4168</v>
      </c>
      <c r="C666" s="806" t="s">
        <v>4169</v>
      </c>
      <c r="D666" s="807">
        <v>101</v>
      </c>
      <c r="E666" s="806" t="s">
        <v>2728</v>
      </c>
      <c r="F666" s="806" t="s">
        <v>2711</v>
      </c>
      <c r="G666" s="806" t="s">
        <v>3071</v>
      </c>
      <c r="H666" s="783"/>
      <c r="I666" s="783"/>
    </row>
    <row r="667" spans="1:9">
      <c r="A667" s="805">
        <v>120011</v>
      </c>
      <c r="B667" s="806" t="s">
        <v>4162</v>
      </c>
      <c r="C667" s="806" t="s">
        <v>4163</v>
      </c>
      <c r="D667" s="807">
        <v>160</v>
      </c>
      <c r="E667" s="806" t="s">
        <v>2727</v>
      </c>
      <c r="F667" s="806" t="s">
        <v>2711</v>
      </c>
      <c r="G667" s="806" t="s">
        <v>3071</v>
      </c>
      <c r="H667" s="783"/>
      <c r="I667" s="783"/>
    </row>
    <row r="668" spans="1:9">
      <c r="A668" s="805">
        <v>120022</v>
      </c>
      <c r="B668" s="806" t="s">
        <v>4170</v>
      </c>
      <c r="C668" s="806" t="s">
        <v>4171</v>
      </c>
      <c r="D668" s="807">
        <v>101</v>
      </c>
      <c r="E668" s="806" t="s">
        <v>2728</v>
      </c>
      <c r="F668" s="806" t="s">
        <v>2711</v>
      </c>
      <c r="G668" s="806" t="s">
        <v>3071</v>
      </c>
      <c r="H668" s="783"/>
      <c r="I668" s="783"/>
    </row>
    <row r="669" spans="1:9">
      <c r="A669" s="805">
        <v>120032</v>
      </c>
      <c r="B669" s="806" t="s">
        <v>4172</v>
      </c>
      <c r="C669" s="806" t="s">
        <v>4173</v>
      </c>
      <c r="D669" s="807">
        <v>101</v>
      </c>
      <c r="E669" s="806" t="s">
        <v>2728</v>
      </c>
      <c r="F669" s="806" t="s">
        <v>2711</v>
      </c>
      <c r="G669" s="806" t="s">
        <v>3071</v>
      </c>
      <c r="H669" s="783"/>
      <c r="I669" s="783"/>
    </row>
    <row r="670" spans="1:9">
      <c r="A670" s="805">
        <v>120033</v>
      </c>
      <c r="B670" s="806" t="s">
        <v>4174</v>
      </c>
      <c r="C670" s="806" t="s">
        <v>4175</v>
      </c>
      <c r="D670" s="807">
        <v>160</v>
      </c>
      <c r="E670" s="806" t="s">
        <v>2728</v>
      </c>
      <c r="F670" s="806" t="s">
        <v>2711</v>
      </c>
      <c r="G670" s="806" t="s">
        <v>3071</v>
      </c>
      <c r="H670" s="783"/>
      <c r="I670" s="783"/>
    </row>
    <row r="671" spans="1:9">
      <c r="A671" s="805">
        <v>120042</v>
      </c>
      <c r="B671" s="806" t="s">
        <v>4176</v>
      </c>
      <c r="C671" s="806" t="s">
        <v>4177</v>
      </c>
      <c r="D671" s="807">
        <v>160</v>
      </c>
      <c r="E671" s="806" t="s">
        <v>2728</v>
      </c>
      <c r="F671" s="806" t="s">
        <v>2711</v>
      </c>
      <c r="G671" s="806" t="s">
        <v>3071</v>
      </c>
      <c r="H671" s="783"/>
      <c r="I671" s="783"/>
    </row>
    <row r="672" spans="1:9">
      <c r="A672" s="805">
        <v>120046</v>
      </c>
      <c r="B672" s="806" t="s">
        <v>4178</v>
      </c>
      <c r="C672" s="806" t="s">
        <v>4163</v>
      </c>
      <c r="D672" s="807">
        <v>160</v>
      </c>
      <c r="E672" s="806" t="s">
        <v>2727</v>
      </c>
      <c r="F672" s="806" t="s">
        <v>2711</v>
      </c>
      <c r="G672" s="806" t="s">
        <v>3071</v>
      </c>
      <c r="H672" s="783"/>
      <c r="I672" s="783"/>
    </row>
    <row r="673" spans="1:9">
      <c r="A673" s="805">
        <v>120048</v>
      </c>
      <c r="B673" s="806" t="s">
        <v>4179</v>
      </c>
      <c r="C673" s="806" t="s">
        <v>4180</v>
      </c>
      <c r="D673" s="807">
        <v>160</v>
      </c>
      <c r="E673" s="806" t="s">
        <v>2728</v>
      </c>
      <c r="F673" s="806" t="s">
        <v>2711</v>
      </c>
      <c r="G673" s="806" t="s">
        <v>3071</v>
      </c>
      <c r="H673" s="783"/>
      <c r="I673" s="783"/>
    </row>
    <row r="674" spans="1:9">
      <c r="A674" s="805">
        <v>120060</v>
      </c>
      <c r="B674" s="806" t="s">
        <v>4181</v>
      </c>
      <c r="C674" s="806" t="s">
        <v>4182</v>
      </c>
      <c r="D674" s="807">
        <v>160</v>
      </c>
      <c r="E674" s="806" t="s">
        <v>2728</v>
      </c>
      <c r="F674" s="806" t="s">
        <v>2711</v>
      </c>
      <c r="G674" s="806" t="s">
        <v>3071</v>
      </c>
      <c r="H674" s="783"/>
      <c r="I674" s="783"/>
    </row>
    <row r="675" spans="1:9">
      <c r="A675" s="805">
        <v>120063</v>
      </c>
      <c r="B675" s="806" t="s">
        <v>3060</v>
      </c>
      <c r="C675" s="806" t="s">
        <v>4183</v>
      </c>
      <c r="D675" s="807">
        <v>160</v>
      </c>
      <c r="E675" s="806" t="s">
        <v>2728</v>
      </c>
      <c r="F675" s="806" t="s">
        <v>2711</v>
      </c>
      <c r="G675" s="806" t="s">
        <v>3071</v>
      </c>
      <c r="H675" s="783"/>
      <c r="I675" s="783"/>
    </row>
    <row r="676" spans="1:9">
      <c r="A676" s="805">
        <v>120066</v>
      </c>
      <c r="B676" s="806" t="s">
        <v>3246</v>
      </c>
      <c r="C676" s="806" t="s">
        <v>4165</v>
      </c>
      <c r="D676" s="807">
        <v>160</v>
      </c>
      <c r="E676" s="806" t="s">
        <v>2728</v>
      </c>
      <c r="F676" s="806" t="s">
        <v>2711</v>
      </c>
      <c r="G676" s="806" t="s">
        <v>3071</v>
      </c>
      <c r="H676" s="783"/>
      <c r="I676" s="783"/>
    </row>
    <row r="677" spans="1:9">
      <c r="A677" s="805">
        <v>120069</v>
      </c>
      <c r="B677" s="806" t="s">
        <v>4184</v>
      </c>
      <c r="C677" s="806" t="s">
        <v>4185</v>
      </c>
      <c r="D677" s="807">
        <v>101</v>
      </c>
      <c r="E677" s="806" t="s">
        <v>2728</v>
      </c>
      <c r="F677" s="806" t="s">
        <v>2711</v>
      </c>
      <c r="G677" s="806" t="s">
        <v>3071</v>
      </c>
      <c r="H677" s="789"/>
      <c r="I677" s="789"/>
    </row>
    <row r="678" spans="1:9">
      <c r="A678" s="805">
        <v>120071</v>
      </c>
      <c r="B678" s="806" t="s">
        <v>4186</v>
      </c>
      <c r="C678" s="806" t="s">
        <v>4187</v>
      </c>
      <c r="D678" s="807">
        <v>160</v>
      </c>
      <c r="E678" s="806" t="s">
        <v>2728</v>
      </c>
      <c r="F678" s="806" t="s">
        <v>2711</v>
      </c>
      <c r="G678" s="806" t="s">
        <v>3071</v>
      </c>
      <c r="H678" s="789"/>
      <c r="I678" s="789"/>
    </row>
    <row r="679" spans="1:9">
      <c r="A679" s="805">
        <v>120073</v>
      </c>
      <c r="B679" s="806" t="s">
        <v>4188</v>
      </c>
      <c r="C679" s="806" t="s">
        <v>4189</v>
      </c>
      <c r="D679" s="807">
        <v>160</v>
      </c>
      <c r="E679" s="806" t="s">
        <v>2728</v>
      </c>
      <c r="F679" s="806" t="s">
        <v>2711</v>
      </c>
      <c r="G679" s="806" t="s">
        <v>3071</v>
      </c>
      <c r="H679" s="789"/>
      <c r="I679" s="789"/>
    </row>
    <row r="680" spans="1:9">
      <c r="A680" s="805">
        <v>120076</v>
      </c>
      <c r="B680" s="806" t="s">
        <v>4190</v>
      </c>
      <c r="C680" s="806" t="s">
        <v>4191</v>
      </c>
      <c r="D680" s="807">
        <v>160</v>
      </c>
      <c r="E680" s="806" t="s">
        <v>2728</v>
      </c>
      <c r="F680" s="806" t="s">
        <v>2711</v>
      </c>
      <c r="G680" s="806" t="s">
        <v>3071</v>
      </c>
      <c r="H680" s="789"/>
      <c r="I680" s="789"/>
    </row>
    <row r="681" spans="1:9">
      <c r="A681" s="805">
        <v>120077</v>
      </c>
      <c r="B681" s="806" t="s">
        <v>4192</v>
      </c>
      <c r="C681" s="806" t="s">
        <v>4193</v>
      </c>
      <c r="D681" s="807">
        <v>160</v>
      </c>
      <c r="E681" s="806" t="s">
        <v>2728</v>
      </c>
      <c r="F681" s="806" t="s">
        <v>2711</v>
      </c>
      <c r="G681" s="806" t="s">
        <v>3071</v>
      </c>
      <c r="H681" s="789"/>
      <c r="I681" s="789"/>
    </row>
    <row r="682" spans="1:9">
      <c r="A682" s="805">
        <v>120078</v>
      </c>
      <c r="B682" s="806" t="s">
        <v>4194</v>
      </c>
      <c r="C682" s="806" t="s">
        <v>4195</v>
      </c>
      <c r="D682" s="807">
        <v>164</v>
      </c>
      <c r="E682" s="806" t="s">
        <v>2728</v>
      </c>
      <c r="F682" s="806" t="s">
        <v>2711</v>
      </c>
      <c r="G682" s="806" t="s">
        <v>3071</v>
      </c>
      <c r="H682" s="789"/>
      <c r="I682" s="789"/>
    </row>
    <row r="683" spans="1:9">
      <c r="A683" s="805">
        <v>120079</v>
      </c>
      <c r="B683" s="806" t="s">
        <v>4196</v>
      </c>
      <c r="C683" s="806" t="s">
        <v>4197</v>
      </c>
      <c r="D683" s="807">
        <v>160</v>
      </c>
      <c r="E683" s="806" t="s">
        <v>2728</v>
      </c>
      <c r="F683" s="806" t="s">
        <v>2711</v>
      </c>
      <c r="G683" s="806" t="s">
        <v>3071</v>
      </c>
      <c r="H683" s="789"/>
      <c r="I683" s="789"/>
    </row>
    <row r="684" spans="1:9">
      <c r="A684" s="805">
        <v>120081</v>
      </c>
      <c r="B684" s="806" t="s">
        <v>4198</v>
      </c>
      <c r="C684" s="806" t="s">
        <v>4199</v>
      </c>
      <c r="D684" s="807">
        <v>160</v>
      </c>
      <c r="E684" s="806" t="s">
        <v>2728</v>
      </c>
      <c r="F684" s="806" t="s">
        <v>2711</v>
      </c>
      <c r="G684" s="806" t="s">
        <v>3071</v>
      </c>
      <c r="H684" s="789"/>
      <c r="I684" s="789"/>
    </row>
    <row r="685" spans="1:9">
      <c r="A685" s="805">
        <v>120084</v>
      </c>
      <c r="B685" s="806" t="s">
        <v>4200</v>
      </c>
      <c r="C685" s="806" t="s">
        <v>4201</v>
      </c>
      <c r="D685" s="807">
        <v>160</v>
      </c>
      <c r="E685" s="806" t="s">
        <v>2728</v>
      </c>
      <c r="F685" s="806" t="s">
        <v>2711</v>
      </c>
      <c r="G685" s="806" t="s">
        <v>3071</v>
      </c>
      <c r="H685" s="789"/>
      <c r="I685" s="789"/>
    </row>
    <row r="686" spans="1:9">
      <c r="A686" s="805">
        <v>120085</v>
      </c>
      <c r="B686" s="806" t="s">
        <v>4202</v>
      </c>
      <c r="C686" s="806" t="s">
        <v>4203</v>
      </c>
      <c r="D686" s="807">
        <v>160</v>
      </c>
      <c r="E686" s="806" t="s">
        <v>2728</v>
      </c>
      <c r="F686" s="806" t="s">
        <v>2711</v>
      </c>
      <c r="G686" s="806" t="s">
        <v>3071</v>
      </c>
      <c r="H686" s="789"/>
      <c r="I686" s="789"/>
    </row>
    <row r="687" spans="1:9">
      <c r="A687" s="805">
        <v>120086</v>
      </c>
      <c r="B687" s="806" t="s">
        <v>4204</v>
      </c>
      <c r="C687" s="806" t="s">
        <v>4205</v>
      </c>
      <c r="D687" s="807">
        <v>101</v>
      </c>
      <c r="E687" s="806" t="s">
        <v>2728</v>
      </c>
      <c r="F687" s="806" t="s">
        <v>2711</v>
      </c>
      <c r="G687" s="806" t="s">
        <v>3071</v>
      </c>
      <c r="H687" s="789"/>
      <c r="I687" s="789"/>
    </row>
    <row r="688" spans="1:9">
      <c r="A688" s="805">
        <v>120088</v>
      </c>
      <c r="B688" s="806" t="s">
        <v>4206</v>
      </c>
      <c r="C688" s="806" t="s">
        <v>4207</v>
      </c>
      <c r="D688" s="807">
        <v>101</v>
      </c>
      <c r="E688" s="806" t="s">
        <v>2728</v>
      </c>
      <c r="F688" s="806" t="s">
        <v>2711</v>
      </c>
      <c r="G688" s="806" t="s">
        <v>3071</v>
      </c>
      <c r="H688" s="789"/>
      <c r="I688" s="789"/>
    </row>
    <row r="689" spans="1:9">
      <c r="A689" s="805">
        <v>120089</v>
      </c>
      <c r="B689" s="806" t="s">
        <v>4208</v>
      </c>
      <c r="C689" s="806" t="s">
        <v>4209</v>
      </c>
      <c r="D689" s="807">
        <v>160</v>
      </c>
      <c r="E689" s="806" t="s">
        <v>2728</v>
      </c>
      <c r="F689" s="806" t="s">
        <v>2711</v>
      </c>
      <c r="G689" s="806" t="s">
        <v>3071</v>
      </c>
      <c r="H689" s="789"/>
      <c r="I689" s="789"/>
    </row>
    <row r="690" spans="1:9">
      <c r="A690" s="805">
        <v>120090</v>
      </c>
      <c r="B690" s="806" t="s">
        <v>4210</v>
      </c>
      <c r="C690" s="806" t="s">
        <v>4211</v>
      </c>
      <c r="D690" s="807">
        <v>160</v>
      </c>
      <c r="E690" s="806" t="s">
        <v>2728</v>
      </c>
      <c r="F690" s="806" t="s">
        <v>2711</v>
      </c>
      <c r="G690" s="806" t="s">
        <v>3071</v>
      </c>
      <c r="H690" s="789"/>
      <c r="I690" s="789"/>
    </row>
    <row r="691" spans="1:9">
      <c r="A691" s="805">
        <v>120092</v>
      </c>
      <c r="B691" s="806" t="s">
        <v>4212</v>
      </c>
      <c r="C691" s="806" t="s">
        <v>4213</v>
      </c>
      <c r="D691" s="807">
        <v>160</v>
      </c>
      <c r="E691" s="806" t="s">
        <v>2728</v>
      </c>
      <c r="F691" s="806" t="s">
        <v>2711</v>
      </c>
      <c r="G691" s="806" t="s">
        <v>3071</v>
      </c>
      <c r="H691" s="789"/>
      <c r="I691" s="789"/>
    </row>
    <row r="692" spans="1:9">
      <c r="A692" s="805">
        <v>120093</v>
      </c>
      <c r="B692" s="806" t="s">
        <v>4214</v>
      </c>
      <c r="C692" s="806" t="s">
        <v>4215</v>
      </c>
      <c r="D692" s="807">
        <v>160</v>
      </c>
      <c r="E692" s="806" t="s">
        <v>2728</v>
      </c>
      <c r="F692" s="806" t="s">
        <v>2711</v>
      </c>
      <c r="G692" s="806" t="s">
        <v>3071</v>
      </c>
      <c r="H692" s="789"/>
      <c r="I692" s="789"/>
    </row>
    <row r="693" spans="1:9">
      <c r="A693" s="805">
        <v>120094</v>
      </c>
      <c r="B693" s="806" t="s">
        <v>4216</v>
      </c>
      <c r="C693" s="806" t="s">
        <v>4217</v>
      </c>
      <c r="D693" s="807">
        <v>160</v>
      </c>
      <c r="E693" s="806" t="s">
        <v>2728</v>
      </c>
      <c r="F693" s="806" t="s">
        <v>2711</v>
      </c>
      <c r="G693" s="806" t="s">
        <v>3071</v>
      </c>
      <c r="H693" s="789"/>
      <c r="I693" s="789"/>
    </row>
    <row r="694" spans="1:9">
      <c r="A694" s="805">
        <v>120095</v>
      </c>
      <c r="B694" s="806" t="s">
        <v>3246</v>
      </c>
      <c r="C694" s="806" t="s">
        <v>4218</v>
      </c>
      <c r="D694" s="807">
        <v>160</v>
      </c>
      <c r="E694" s="806" t="s">
        <v>2728</v>
      </c>
      <c r="F694" s="806" t="s">
        <v>2711</v>
      </c>
      <c r="G694" s="806" t="s">
        <v>3071</v>
      </c>
      <c r="H694" s="789"/>
      <c r="I694" s="789"/>
    </row>
    <row r="695" spans="1:9">
      <c r="A695" s="805">
        <v>120097</v>
      </c>
      <c r="B695" s="806" t="s">
        <v>4219</v>
      </c>
      <c r="C695" s="806" t="s">
        <v>4220</v>
      </c>
      <c r="D695" s="807">
        <v>160</v>
      </c>
      <c r="E695" s="806" t="s">
        <v>2728</v>
      </c>
      <c r="F695" s="806" t="s">
        <v>2711</v>
      </c>
      <c r="G695" s="806" t="s">
        <v>3071</v>
      </c>
      <c r="H695" s="789"/>
      <c r="I695" s="789"/>
    </row>
    <row r="696" spans="1:9">
      <c r="A696" s="805">
        <v>120100</v>
      </c>
      <c r="B696" s="806" t="s">
        <v>4221</v>
      </c>
      <c r="C696" s="806" t="s">
        <v>4222</v>
      </c>
      <c r="D696" s="807">
        <v>160</v>
      </c>
      <c r="E696" s="806" t="s">
        <v>2728</v>
      </c>
      <c r="F696" s="806" t="s">
        <v>2711</v>
      </c>
      <c r="G696" s="806" t="s">
        <v>3071</v>
      </c>
      <c r="H696" s="789"/>
      <c r="I696" s="789"/>
    </row>
    <row r="697" spans="1:9">
      <c r="A697" s="805">
        <v>120101</v>
      </c>
      <c r="B697" s="806" t="s">
        <v>4223</v>
      </c>
      <c r="C697" s="806" t="s">
        <v>4224</v>
      </c>
      <c r="D697" s="807">
        <v>160</v>
      </c>
      <c r="E697" s="806" t="s">
        <v>2728</v>
      </c>
      <c r="F697" s="806" t="s">
        <v>2711</v>
      </c>
      <c r="G697" s="806" t="s">
        <v>3071</v>
      </c>
      <c r="H697" s="789"/>
      <c r="I697" s="789"/>
    </row>
    <row r="698" spans="1:9">
      <c r="A698" s="805">
        <v>120102</v>
      </c>
      <c r="B698" s="806"/>
      <c r="C698" s="806" t="s">
        <v>4225</v>
      </c>
      <c r="D698" s="807">
        <v>160</v>
      </c>
      <c r="E698" s="806" t="s">
        <v>2728</v>
      </c>
      <c r="F698" s="806" t="s">
        <v>2711</v>
      </c>
      <c r="G698" s="806" t="s">
        <v>3071</v>
      </c>
      <c r="H698" s="789"/>
      <c r="I698" s="789"/>
    </row>
    <row r="699" spans="1:9">
      <c r="A699" s="805">
        <v>120103</v>
      </c>
      <c r="B699" s="806" t="s">
        <v>3246</v>
      </c>
      <c r="C699" s="806" t="s">
        <v>4226</v>
      </c>
      <c r="D699" s="807">
        <v>160</v>
      </c>
      <c r="E699" s="806" t="s">
        <v>2728</v>
      </c>
      <c r="F699" s="806" t="s">
        <v>2711</v>
      </c>
      <c r="G699" s="806" t="s">
        <v>3071</v>
      </c>
      <c r="H699" s="789"/>
      <c r="I699" s="789"/>
    </row>
    <row r="700" spans="1:9">
      <c r="A700" s="805">
        <v>120105</v>
      </c>
      <c r="B700" s="806" t="s">
        <v>4227</v>
      </c>
      <c r="C700" s="806" t="s">
        <v>4228</v>
      </c>
      <c r="D700" s="807">
        <v>160</v>
      </c>
      <c r="E700" s="806" t="s">
        <v>2728</v>
      </c>
      <c r="F700" s="806" t="s">
        <v>2711</v>
      </c>
      <c r="G700" s="806" t="s">
        <v>3071</v>
      </c>
      <c r="H700" s="789"/>
      <c r="I700" s="789"/>
    </row>
    <row r="701" spans="1:9">
      <c r="A701" s="805">
        <v>120106</v>
      </c>
      <c r="B701" s="806" t="s">
        <v>4229</v>
      </c>
      <c r="C701" s="806" t="s">
        <v>4230</v>
      </c>
      <c r="D701" s="807">
        <v>160</v>
      </c>
      <c r="E701" s="806" t="s">
        <v>2728</v>
      </c>
      <c r="F701" s="806" t="s">
        <v>2711</v>
      </c>
      <c r="G701" s="806" t="s">
        <v>3071</v>
      </c>
      <c r="H701" s="789"/>
      <c r="I701" s="789"/>
    </row>
    <row r="702" spans="1:9">
      <c r="A702" s="805">
        <v>120107</v>
      </c>
      <c r="B702" s="806" t="s">
        <v>4231</v>
      </c>
      <c r="C702" s="806" t="s">
        <v>4232</v>
      </c>
      <c r="D702" s="807">
        <v>160</v>
      </c>
      <c r="E702" s="806" t="s">
        <v>2728</v>
      </c>
      <c r="F702" s="806" t="s">
        <v>2711</v>
      </c>
      <c r="G702" s="806" t="s">
        <v>3071</v>
      </c>
      <c r="H702" s="789"/>
      <c r="I702" s="789"/>
    </row>
    <row r="703" spans="1:9">
      <c r="A703" s="805">
        <v>120108</v>
      </c>
      <c r="B703" s="806" t="s">
        <v>4233</v>
      </c>
      <c r="C703" s="806" t="s">
        <v>4234</v>
      </c>
      <c r="D703" s="807">
        <v>160</v>
      </c>
      <c r="E703" s="806" t="s">
        <v>2728</v>
      </c>
      <c r="F703" s="806" t="s">
        <v>2711</v>
      </c>
      <c r="G703" s="806" t="s">
        <v>3071</v>
      </c>
      <c r="H703" s="789"/>
      <c r="I703" s="789"/>
    </row>
    <row r="704" spans="1:9">
      <c r="A704" s="805">
        <v>120109</v>
      </c>
      <c r="B704" s="806" t="s">
        <v>4235</v>
      </c>
      <c r="C704" s="806" t="s">
        <v>4236</v>
      </c>
      <c r="D704" s="807">
        <v>160</v>
      </c>
      <c r="E704" s="806" t="s">
        <v>2728</v>
      </c>
      <c r="F704" s="806" t="s">
        <v>2711</v>
      </c>
      <c r="G704" s="806" t="s">
        <v>3071</v>
      </c>
      <c r="H704" s="789"/>
      <c r="I704" s="789"/>
    </row>
    <row r="705" spans="1:9">
      <c r="A705" s="805">
        <v>120110</v>
      </c>
      <c r="B705" s="806" t="s">
        <v>4237</v>
      </c>
      <c r="C705" s="806" t="s">
        <v>4238</v>
      </c>
      <c r="D705" s="807">
        <v>160</v>
      </c>
      <c r="E705" s="806" t="s">
        <v>2728</v>
      </c>
      <c r="F705" s="806" t="s">
        <v>2711</v>
      </c>
      <c r="G705" s="806" t="s">
        <v>3071</v>
      </c>
      <c r="H705" s="789"/>
      <c r="I705" s="789"/>
    </row>
    <row r="706" spans="1:9">
      <c r="A706" s="805">
        <v>120111</v>
      </c>
      <c r="B706" s="806" t="s">
        <v>4239</v>
      </c>
      <c r="C706" s="806" t="s">
        <v>4240</v>
      </c>
      <c r="D706" s="807">
        <v>160</v>
      </c>
      <c r="E706" s="806" t="s">
        <v>2728</v>
      </c>
      <c r="F706" s="806" t="s">
        <v>2711</v>
      </c>
      <c r="G706" s="806" t="s">
        <v>3071</v>
      </c>
      <c r="H706" s="789"/>
      <c r="I706" s="789"/>
    </row>
    <row r="707" spans="1:9">
      <c r="A707" s="805">
        <v>120114</v>
      </c>
      <c r="B707" s="806" t="s">
        <v>4241</v>
      </c>
      <c r="C707" s="806" t="s">
        <v>4242</v>
      </c>
      <c r="D707" s="807">
        <v>160</v>
      </c>
      <c r="E707" s="806" t="s">
        <v>2728</v>
      </c>
      <c r="F707" s="806" t="s">
        <v>2711</v>
      </c>
      <c r="G707" s="806" t="s">
        <v>3071</v>
      </c>
      <c r="H707" s="789"/>
      <c r="I707" s="789"/>
    </row>
    <row r="708" spans="1:9">
      <c r="A708" s="805">
        <v>120116</v>
      </c>
      <c r="B708" s="806" t="s">
        <v>4243</v>
      </c>
      <c r="C708" s="806" t="s">
        <v>4244</v>
      </c>
      <c r="D708" s="807">
        <v>101</v>
      </c>
      <c r="E708" s="806" t="s">
        <v>2728</v>
      </c>
      <c r="F708" s="806" t="s">
        <v>2711</v>
      </c>
      <c r="G708" s="806" t="s">
        <v>3071</v>
      </c>
      <c r="H708" s="789"/>
      <c r="I708" s="789"/>
    </row>
    <row r="709" spans="1:9">
      <c r="A709" s="805">
        <v>120117</v>
      </c>
      <c r="B709" s="806" t="s">
        <v>4245</v>
      </c>
      <c r="C709" s="806" t="s">
        <v>4246</v>
      </c>
      <c r="D709" s="807">
        <v>101</v>
      </c>
      <c r="E709" s="806" t="s">
        <v>2728</v>
      </c>
      <c r="F709" s="806" t="s">
        <v>2711</v>
      </c>
      <c r="G709" s="806" t="s">
        <v>3071</v>
      </c>
      <c r="H709" s="789"/>
      <c r="I709" s="789"/>
    </row>
    <row r="710" spans="1:9">
      <c r="A710" s="805">
        <v>120118</v>
      </c>
      <c r="B710" s="806" t="s">
        <v>4247</v>
      </c>
      <c r="C710" s="806" t="s">
        <v>4248</v>
      </c>
      <c r="D710" s="807">
        <v>101</v>
      </c>
      <c r="E710" s="806" t="s">
        <v>2728</v>
      </c>
      <c r="F710" s="806" t="s">
        <v>2711</v>
      </c>
      <c r="G710" s="806" t="s">
        <v>3071</v>
      </c>
      <c r="H710" s="789"/>
      <c r="I710" s="789"/>
    </row>
    <row r="711" spans="1:9">
      <c r="A711" s="805">
        <v>120119</v>
      </c>
      <c r="B711" s="806" t="s">
        <v>4176</v>
      </c>
      <c r="C711" s="806" t="s">
        <v>4249</v>
      </c>
      <c r="D711" s="807">
        <v>101</v>
      </c>
      <c r="E711" s="806" t="s">
        <v>2728</v>
      </c>
      <c r="F711" s="806" t="s">
        <v>2711</v>
      </c>
      <c r="G711" s="806" t="s">
        <v>3071</v>
      </c>
      <c r="H711" s="789"/>
      <c r="I711" s="789"/>
    </row>
    <row r="712" spans="1:9">
      <c r="A712" s="805">
        <v>120120</v>
      </c>
      <c r="B712" s="806" t="s">
        <v>3527</v>
      </c>
      <c r="C712" s="806" t="s">
        <v>3528</v>
      </c>
      <c r="D712" s="807">
        <v>101</v>
      </c>
      <c r="E712" s="806" t="s">
        <v>2728</v>
      </c>
      <c r="F712" s="806" t="s">
        <v>2711</v>
      </c>
      <c r="G712" s="806" t="s">
        <v>3071</v>
      </c>
      <c r="H712" s="789"/>
      <c r="I712" s="789"/>
    </row>
    <row r="713" spans="1:9">
      <c r="A713" s="805">
        <v>120122</v>
      </c>
      <c r="B713" s="806" t="s">
        <v>4250</v>
      </c>
      <c r="C713" s="806" t="s">
        <v>4251</v>
      </c>
      <c r="D713" s="807">
        <v>101</v>
      </c>
      <c r="E713" s="806" t="s">
        <v>2728</v>
      </c>
      <c r="F713" s="806" t="s">
        <v>2711</v>
      </c>
      <c r="G713" s="806" t="s">
        <v>3071</v>
      </c>
      <c r="H713" s="789"/>
      <c r="I713" s="789"/>
    </row>
    <row r="714" spans="1:9">
      <c r="A714" s="805">
        <v>120123</v>
      </c>
      <c r="B714" s="806" t="s">
        <v>4252</v>
      </c>
      <c r="C714" s="806" t="s">
        <v>4253</v>
      </c>
      <c r="D714" s="807">
        <v>160</v>
      </c>
      <c r="E714" s="806" t="s">
        <v>2728</v>
      </c>
      <c r="F714" s="806" t="s">
        <v>2711</v>
      </c>
      <c r="G714" s="806" t="s">
        <v>3071</v>
      </c>
      <c r="H714" s="789"/>
      <c r="I714" s="789"/>
    </row>
    <row r="715" spans="1:9">
      <c r="A715" s="805">
        <v>120124</v>
      </c>
      <c r="B715" s="806" t="s">
        <v>4254</v>
      </c>
      <c r="C715" s="806" t="s">
        <v>4255</v>
      </c>
      <c r="D715" s="807">
        <v>101</v>
      </c>
      <c r="E715" s="806" t="s">
        <v>2728</v>
      </c>
      <c r="F715" s="806" t="s">
        <v>2711</v>
      </c>
      <c r="G715" s="806" t="s">
        <v>3071</v>
      </c>
    </row>
    <row r="716" spans="1:9">
      <c r="A716" s="805">
        <v>120125</v>
      </c>
      <c r="B716" s="806" t="s">
        <v>4256</v>
      </c>
      <c r="C716" s="806" t="s">
        <v>4257</v>
      </c>
      <c r="D716" s="807">
        <v>101</v>
      </c>
      <c r="E716" s="806" t="s">
        <v>2728</v>
      </c>
      <c r="F716" s="806" t="s">
        <v>2711</v>
      </c>
      <c r="G716" s="806" t="s">
        <v>3071</v>
      </c>
    </row>
    <row r="717" spans="1:9">
      <c r="A717" s="805">
        <v>120126</v>
      </c>
      <c r="B717" s="806" t="s">
        <v>4258</v>
      </c>
      <c r="C717" s="806" t="s">
        <v>4259</v>
      </c>
      <c r="D717" s="807">
        <v>101</v>
      </c>
      <c r="E717" s="806" t="s">
        <v>2728</v>
      </c>
      <c r="F717" s="806" t="s">
        <v>2711</v>
      </c>
      <c r="G717" s="806" t="s">
        <v>3071</v>
      </c>
    </row>
    <row r="718" spans="1:9">
      <c r="A718" s="805">
        <v>120127</v>
      </c>
      <c r="B718" s="806" t="s">
        <v>4260</v>
      </c>
      <c r="C718" s="806" t="s">
        <v>4261</v>
      </c>
      <c r="D718" s="807">
        <v>101</v>
      </c>
      <c r="E718" s="806" t="s">
        <v>2728</v>
      </c>
      <c r="F718" s="806" t="s">
        <v>2711</v>
      </c>
      <c r="G718" s="806" t="s">
        <v>3071</v>
      </c>
    </row>
    <row r="719" spans="1:9">
      <c r="A719" s="805">
        <v>120128</v>
      </c>
      <c r="B719" s="806" t="s">
        <v>4262</v>
      </c>
      <c r="C719" s="806" t="s">
        <v>4263</v>
      </c>
      <c r="D719" s="807">
        <v>101</v>
      </c>
      <c r="E719" s="806" t="s">
        <v>2728</v>
      </c>
      <c r="F719" s="806" t="s">
        <v>2711</v>
      </c>
      <c r="G719" s="806" t="s">
        <v>3071</v>
      </c>
    </row>
    <row r="720" spans="1:9">
      <c r="A720" s="805">
        <v>120129</v>
      </c>
      <c r="B720" s="806" t="s">
        <v>4264</v>
      </c>
      <c r="C720" s="806" t="s">
        <v>4265</v>
      </c>
      <c r="D720" s="807">
        <v>101</v>
      </c>
      <c r="E720" s="806" t="s">
        <v>2728</v>
      </c>
      <c r="F720" s="806" t="s">
        <v>2711</v>
      </c>
      <c r="G720" s="806" t="s">
        <v>3071</v>
      </c>
    </row>
    <row r="721" spans="1:7">
      <c r="A721" s="805">
        <v>120130</v>
      </c>
      <c r="B721" s="806" t="s">
        <v>4266</v>
      </c>
      <c r="C721" s="806" t="s">
        <v>4267</v>
      </c>
      <c r="D721" s="807">
        <v>101</v>
      </c>
      <c r="E721" s="806" t="s">
        <v>2728</v>
      </c>
      <c r="F721" s="806" t="s">
        <v>2711</v>
      </c>
      <c r="G721" s="806" t="s">
        <v>3071</v>
      </c>
    </row>
    <row r="722" spans="1:7">
      <c r="A722" s="805">
        <v>120131</v>
      </c>
      <c r="B722" s="806" t="s">
        <v>4268</v>
      </c>
      <c r="C722" s="806" t="s">
        <v>4269</v>
      </c>
      <c r="D722" s="807">
        <v>101</v>
      </c>
      <c r="E722" s="806" t="s">
        <v>2728</v>
      </c>
      <c r="F722" s="806" t="s">
        <v>2711</v>
      </c>
      <c r="G722" s="806" t="s">
        <v>3071</v>
      </c>
    </row>
    <row r="723" spans="1:7">
      <c r="A723" s="805">
        <v>199998</v>
      </c>
      <c r="B723" s="806" t="s">
        <v>4270</v>
      </c>
      <c r="C723" s="806" t="s">
        <v>4271</v>
      </c>
      <c r="D723" s="807">
        <v>160</v>
      </c>
      <c r="E723" s="806" t="s">
        <v>2728</v>
      </c>
      <c r="F723" s="806" t="s">
        <v>2711</v>
      </c>
      <c r="G723" s="806" t="s">
        <v>3071</v>
      </c>
    </row>
    <row r="724" spans="1:7">
      <c r="A724" s="805">
        <v>199999</v>
      </c>
      <c r="B724" s="806" t="s">
        <v>4272</v>
      </c>
      <c r="C724" s="806" t="s">
        <v>4273</v>
      </c>
      <c r="D724" s="807">
        <v>160</v>
      </c>
      <c r="E724" s="806" t="s">
        <v>2728</v>
      </c>
      <c r="F724" s="806" t="s">
        <v>2711</v>
      </c>
      <c r="G724" s="806" t="s">
        <v>3071</v>
      </c>
    </row>
  </sheetData>
  <autoFilter ref="A3:I72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N108"/>
  <sheetViews>
    <sheetView showGridLines="0" zoomScale="90" zoomScaleNormal="90" zoomScaleSheetLayoutView="100" workbookViewId="0">
      <pane xSplit="7" ySplit="6" topLeftCell="H7" activePane="bottomRight" state="frozen"/>
      <selection activeCell="G9" sqref="G9"/>
      <selection pane="topRight" activeCell="G9" sqref="G9"/>
      <selection pane="bottomLeft" activeCell="G9" sqref="G9"/>
      <selection pane="bottomRight" activeCell="C31" sqref="C31"/>
    </sheetView>
  </sheetViews>
  <sheetFormatPr defaultRowHeight="12.75"/>
  <cols>
    <col min="1" max="1" width="2.140625" style="961" customWidth="1"/>
    <col min="2" max="2" width="27.7109375" style="961" customWidth="1"/>
    <col min="3" max="3" width="28.85546875" style="961" customWidth="1"/>
    <col min="4" max="4" width="9.7109375" style="961" customWidth="1"/>
    <col min="5" max="5" width="7.7109375" style="961" customWidth="1"/>
    <col min="6" max="6" width="5.140625" style="961" bestFit="1" customWidth="1"/>
    <col min="7" max="7" width="5.28515625" style="961" bestFit="1" customWidth="1"/>
    <col min="8" max="34" width="13.42578125" style="961" customWidth="1"/>
    <col min="35" max="35" width="14.140625" style="961" customWidth="1"/>
    <col min="36" max="39" width="13.42578125" style="961" customWidth="1"/>
    <col min="40" max="40" width="12.28515625" style="961" customWidth="1"/>
    <col min="41" max="41" width="12.7109375" style="961" customWidth="1"/>
    <col min="42" max="44" width="12.28515625" style="961" customWidth="1"/>
    <col min="45" max="45" width="13.140625" style="961" customWidth="1"/>
    <col min="46" max="46" width="12.7109375" style="961" customWidth="1"/>
    <col min="47" max="47" width="13.42578125" style="961" customWidth="1"/>
    <col min="48" max="48" width="12.28515625" style="961" customWidth="1"/>
    <col min="49" max="50" width="12.7109375" style="961" customWidth="1"/>
    <col min="51" max="51" width="13.28515625" style="961" customWidth="1"/>
    <col min="52" max="52" width="12.28515625" style="961" customWidth="1"/>
    <col min="53" max="53" width="12.7109375" style="961" customWidth="1"/>
    <col min="54" max="56" width="12.28515625" style="961" customWidth="1"/>
    <col min="57" max="57" width="13.140625" style="961" customWidth="1"/>
    <col min="58" max="58" width="12.28515625" style="961" customWidth="1"/>
    <col min="59" max="59" width="13.28515625" style="961" customWidth="1"/>
    <col min="60" max="60" width="12.28515625" style="961" customWidth="1"/>
    <col min="61" max="62" width="12.7109375" style="961" customWidth="1"/>
    <col min="63" max="63" width="13.42578125" style="961" customWidth="1"/>
    <col min="64" max="64" width="12.28515625" style="961" customWidth="1"/>
    <col min="65" max="66" width="13.42578125" style="961" customWidth="1"/>
    <col min="67" max="67" width="14.140625" style="961" customWidth="1"/>
    <col min="68" max="69" width="12.28515625" style="961" customWidth="1"/>
    <col min="70" max="70" width="12.7109375" style="961" customWidth="1"/>
    <col min="71" max="71" width="13.42578125" style="961" customWidth="1"/>
    <col min="72" max="72" width="12.28515625" style="961" customWidth="1"/>
    <col min="73" max="74" width="14.28515625" style="961" customWidth="1"/>
    <col min="75" max="75" width="15" style="961" customWidth="1"/>
    <col min="76" max="76" width="12.28515625" style="961" customWidth="1"/>
    <col min="77" max="78" width="12.7109375" style="961" customWidth="1"/>
    <col min="79" max="79" width="13.42578125" style="961" customWidth="1"/>
    <col min="80" max="80" width="7.28515625" style="1099" customWidth="1"/>
    <col min="81" max="81" width="10.28515625" style="993" customWidth="1"/>
    <col min="82" max="16384" width="9.140625" style="961"/>
  </cols>
  <sheetData>
    <row r="1" spans="2:92" ht="21" customHeight="1">
      <c r="B1" s="962" t="s">
        <v>2733</v>
      </c>
      <c r="C1" s="963"/>
      <c r="D1" s="964"/>
      <c r="E1" s="964"/>
      <c r="F1" s="964"/>
      <c r="G1" s="964"/>
      <c r="H1" s="964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7"/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/>
    </row>
    <row r="2" spans="2:92" ht="21" customHeight="1" thickBot="1">
      <c r="B2" s="969" t="s">
        <v>4319</v>
      </c>
      <c r="C2" s="963"/>
      <c r="D2" s="970"/>
      <c r="E2" s="964"/>
      <c r="F2" s="964"/>
      <c r="G2" s="964"/>
      <c r="H2" s="972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92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1097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92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487" t="s">
        <v>4322</v>
      </c>
      <c r="I4" s="1488"/>
      <c r="J4" s="1488"/>
      <c r="K4" s="1488"/>
      <c r="L4" s="1488"/>
      <c r="M4" s="1488"/>
      <c r="N4" s="1488"/>
      <c r="O4" s="1488"/>
      <c r="P4" s="1488"/>
      <c r="Q4" s="1488"/>
      <c r="R4" s="1488"/>
      <c r="S4" s="1488"/>
      <c r="T4" s="1488"/>
      <c r="U4" s="1488"/>
      <c r="V4" s="1488"/>
      <c r="W4" s="1488"/>
      <c r="X4" s="1488"/>
      <c r="Y4" s="1488"/>
      <c r="Z4" s="1488"/>
      <c r="AA4" s="1488"/>
      <c r="AB4" s="1488"/>
      <c r="AC4" s="1488"/>
      <c r="AD4" s="1488"/>
      <c r="AE4" s="1489"/>
      <c r="AF4" s="1490" t="s">
        <v>4323</v>
      </c>
      <c r="AG4" s="1491"/>
      <c r="AH4" s="1491"/>
      <c r="AI4" s="1492"/>
      <c r="AJ4" s="1490" t="s">
        <v>4323</v>
      </c>
      <c r="AK4" s="1491"/>
      <c r="AL4" s="1491"/>
      <c r="AM4" s="1492"/>
      <c r="AN4" s="1487" t="s">
        <v>4324</v>
      </c>
      <c r="AO4" s="1488"/>
      <c r="AP4" s="1488"/>
      <c r="AQ4" s="1488"/>
      <c r="AR4" s="1488"/>
      <c r="AS4" s="1488"/>
      <c r="AT4" s="1488"/>
      <c r="AU4" s="1488"/>
      <c r="AV4" s="1488"/>
      <c r="AW4" s="1488"/>
      <c r="AX4" s="1488"/>
      <c r="AY4" s="1488"/>
      <c r="AZ4" s="1488"/>
      <c r="BA4" s="1488"/>
      <c r="BB4" s="1488"/>
      <c r="BC4" s="1488"/>
      <c r="BD4" s="1488"/>
      <c r="BE4" s="1488"/>
      <c r="BF4" s="1488"/>
      <c r="BG4" s="1488"/>
      <c r="BH4" s="1488"/>
      <c r="BI4" s="1488"/>
      <c r="BJ4" s="1488"/>
      <c r="BK4" s="1489"/>
      <c r="BL4" s="1490" t="s">
        <v>4325</v>
      </c>
      <c r="BM4" s="1491"/>
      <c r="BN4" s="1491"/>
      <c r="BO4" s="1492"/>
      <c r="BP4" s="1490" t="s">
        <v>4325</v>
      </c>
      <c r="BQ4" s="1491"/>
      <c r="BR4" s="1491"/>
      <c r="BS4" s="1492"/>
      <c r="BT4" s="1476" t="s">
        <v>4326</v>
      </c>
      <c r="BU4" s="1477"/>
      <c r="BV4" s="1477"/>
      <c r="BW4" s="1478"/>
      <c r="BX4" s="1476" t="s">
        <v>4326</v>
      </c>
      <c r="BY4" s="1477"/>
      <c r="BZ4" s="1477"/>
      <c r="CA4" s="1478"/>
    </row>
    <row r="5" spans="2:92" ht="21" customHeight="1">
      <c r="B5" s="1479" t="s">
        <v>2749</v>
      </c>
      <c r="C5" s="1480"/>
      <c r="D5" s="1483" t="s">
        <v>2750</v>
      </c>
      <c r="E5" s="1485" t="s">
        <v>2695</v>
      </c>
      <c r="F5" s="976" t="s">
        <v>4328</v>
      </c>
      <c r="G5" s="977" t="s">
        <v>4329</v>
      </c>
      <c r="H5" s="1461" t="s">
        <v>4330</v>
      </c>
      <c r="I5" s="1462"/>
      <c r="J5" s="1463"/>
      <c r="K5" s="1464"/>
      <c r="L5" s="1461" t="s">
        <v>4331</v>
      </c>
      <c r="M5" s="1462"/>
      <c r="N5" s="1463"/>
      <c r="O5" s="1464"/>
      <c r="P5" s="1461" t="s">
        <v>4332</v>
      </c>
      <c r="Q5" s="1462"/>
      <c r="R5" s="1463"/>
      <c r="S5" s="1464"/>
      <c r="T5" s="1461" t="s">
        <v>4333</v>
      </c>
      <c r="U5" s="1462"/>
      <c r="V5" s="1463"/>
      <c r="W5" s="1464"/>
      <c r="X5" s="1461" t="s">
        <v>4334</v>
      </c>
      <c r="Y5" s="1462"/>
      <c r="Z5" s="1463"/>
      <c r="AA5" s="1464"/>
      <c r="AB5" s="1461" t="s">
        <v>4335</v>
      </c>
      <c r="AC5" s="1462"/>
      <c r="AD5" s="1463"/>
      <c r="AE5" s="1464"/>
      <c r="AF5" s="1465" t="s">
        <v>4336</v>
      </c>
      <c r="AG5" s="1466"/>
      <c r="AH5" s="1467"/>
      <c r="AI5" s="1468"/>
      <c r="AJ5" s="1469" t="s">
        <v>4337</v>
      </c>
      <c r="AK5" s="1470"/>
      <c r="AL5" s="1470"/>
      <c r="AM5" s="1471"/>
      <c r="AN5" s="1461" t="s">
        <v>4338</v>
      </c>
      <c r="AO5" s="1462"/>
      <c r="AP5" s="1463"/>
      <c r="AQ5" s="1464"/>
      <c r="AR5" s="1461" t="s">
        <v>4339</v>
      </c>
      <c r="AS5" s="1462"/>
      <c r="AT5" s="1463"/>
      <c r="AU5" s="1464"/>
      <c r="AV5" s="1461" t="s">
        <v>4340</v>
      </c>
      <c r="AW5" s="1462"/>
      <c r="AX5" s="1463"/>
      <c r="AY5" s="1464"/>
      <c r="AZ5" s="1461" t="s">
        <v>4341</v>
      </c>
      <c r="BA5" s="1462"/>
      <c r="BB5" s="1463"/>
      <c r="BC5" s="1464"/>
      <c r="BD5" s="1461" t="s">
        <v>4342</v>
      </c>
      <c r="BE5" s="1462"/>
      <c r="BF5" s="1463"/>
      <c r="BG5" s="1464"/>
      <c r="BH5" s="1461" t="s">
        <v>4343</v>
      </c>
      <c r="BI5" s="1462"/>
      <c r="BJ5" s="1463"/>
      <c r="BK5" s="1464"/>
      <c r="BL5" s="1465" t="s">
        <v>4336</v>
      </c>
      <c r="BM5" s="1466"/>
      <c r="BN5" s="1467"/>
      <c r="BO5" s="1468"/>
      <c r="BP5" s="1469" t="s">
        <v>4337</v>
      </c>
      <c r="BQ5" s="1470"/>
      <c r="BR5" s="1470"/>
      <c r="BS5" s="1471"/>
      <c r="BT5" s="1472" t="s">
        <v>4336</v>
      </c>
      <c r="BU5" s="1473"/>
      <c r="BV5" s="1474"/>
      <c r="BW5" s="1475"/>
      <c r="BX5" s="1453" t="s">
        <v>4337</v>
      </c>
      <c r="BY5" s="1454"/>
      <c r="BZ5" s="1454"/>
      <c r="CA5" s="1455"/>
      <c r="CD5" s="993"/>
      <c r="CE5" s="993"/>
      <c r="CF5" s="993"/>
      <c r="CG5" s="993"/>
      <c r="CH5" s="993"/>
      <c r="CI5" s="993"/>
      <c r="CJ5" s="993"/>
      <c r="CK5" s="993"/>
      <c r="CL5" s="993"/>
      <c r="CM5" s="993"/>
      <c r="CN5" s="993"/>
    </row>
    <row r="6" spans="2:92" ht="30.75" customHeight="1" thickBot="1">
      <c r="B6" s="1481"/>
      <c r="C6" s="1482"/>
      <c r="D6" s="1484"/>
      <c r="E6" s="1486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  <c r="CD6" s="993"/>
      <c r="CE6" s="993"/>
      <c r="CF6" s="993"/>
      <c r="CG6" s="993"/>
      <c r="CH6" s="993"/>
      <c r="CI6" s="993"/>
      <c r="CJ6" s="993"/>
      <c r="CK6" s="993"/>
      <c r="CL6" s="993"/>
      <c r="CM6" s="993"/>
      <c r="CN6" s="993"/>
    </row>
    <row r="7" spans="2:92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v>0</v>
      </c>
      <c r="J7" s="1110">
        <v>0</v>
      </c>
      <c r="K7" s="1111">
        <v>0</v>
      </c>
      <c r="L7" s="1109">
        <v>50.9</v>
      </c>
      <c r="M7" s="1110">
        <v>954</v>
      </c>
      <c r="N7" s="1110">
        <v>867</v>
      </c>
      <c r="O7" s="1111">
        <v>87</v>
      </c>
      <c r="P7" s="1109">
        <v>50.9</v>
      </c>
      <c r="Q7" s="1110">
        <v>954</v>
      </c>
      <c r="R7" s="1110">
        <v>867</v>
      </c>
      <c r="S7" s="1111">
        <v>87</v>
      </c>
      <c r="T7" s="1109">
        <v>50.9</v>
      </c>
      <c r="U7" s="1110">
        <v>954</v>
      </c>
      <c r="V7" s="1110">
        <v>867</v>
      </c>
      <c r="W7" s="1111">
        <v>87</v>
      </c>
      <c r="X7" s="1109">
        <v>50.9</v>
      </c>
      <c r="Y7" s="1110">
        <v>954</v>
      </c>
      <c r="Z7" s="1110">
        <v>867</v>
      </c>
      <c r="AA7" s="1111">
        <v>87</v>
      </c>
      <c r="AB7" s="1109">
        <v>0</v>
      </c>
      <c r="AC7" s="1110">
        <v>0</v>
      </c>
      <c r="AD7" s="1110">
        <v>0</v>
      </c>
      <c r="AE7" s="1111">
        <v>0</v>
      </c>
      <c r="AF7" s="1112">
        <v>203.6</v>
      </c>
      <c r="AG7" s="1113">
        <v>3816</v>
      </c>
      <c r="AH7" s="1113">
        <v>3468</v>
      </c>
      <c r="AI7" s="1114">
        <v>348</v>
      </c>
      <c r="AJ7" s="1112">
        <v>33.9</v>
      </c>
      <c r="AK7" s="1113">
        <v>636</v>
      </c>
      <c r="AL7" s="1113">
        <v>578</v>
      </c>
      <c r="AM7" s="1115">
        <v>58</v>
      </c>
      <c r="AN7" s="1109">
        <v>58.5</v>
      </c>
      <c r="AO7" s="1110">
        <v>1095</v>
      </c>
      <c r="AP7" s="1110">
        <v>996</v>
      </c>
      <c r="AQ7" s="1111">
        <v>99</v>
      </c>
      <c r="AR7" s="1109">
        <v>0</v>
      </c>
      <c r="AS7" s="1110">
        <v>0</v>
      </c>
      <c r="AT7" s="1110">
        <v>0</v>
      </c>
      <c r="AU7" s="1111">
        <v>0</v>
      </c>
      <c r="AV7" s="1109">
        <v>0</v>
      </c>
      <c r="AW7" s="1110">
        <v>0</v>
      </c>
      <c r="AX7" s="1110">
        <v>0</v>
      </c>
      <c r="AY7" s="1111">
        <v>0</v>
      </c>
      <c r="AZ7" s="1109">
        <v>0</v>
      </c>
      <c r="BA7" s="1110">
        <v>0</v>
      </c>
      <c r="BB7" s="1110">
        <v>0</v>
      </c>
      <c r="BC7" s="1111">
        <v>0</v>
      </c>
      <c r="BD7" s="1109">
        <v>376.5</v>
      </c>
      <c r="BE7" s="1110">
        <v>7084</v>
      </c>
      <c r="BF7" s="1110">
        <v>6160</v>
      </c>
      <c r="BG7" s="1111">
        <v>924</v>
      </c>
      <c r="BH7" s="1109">
        <v>376.5</v>
      </c>
      <c r="BI7" s="1110">
        <v>7084</v>
      </c>
      <c r="BJ7" s="1110">
        <v>6160</v>
      </c>
      <c r="BK7" s="1111">
        <v>924</v>
      </c>
      <c r="BL7" s="1112">
        <v>811.5</v>
      </c>
      <c r="BM7" s="1113">
        <v>15263</v>
      </c>
      <c r="BN7" s="1113">
        <v>13316</v>
      </c>
      <c r="BO7" s="1114">
        <v>1947</v>
      </c>
      <c r="BP7" s="1112">
        <v>135.30000000000001</v>
      </c>
      <c r="BQ7" s="1113">
        <v>2544</v>
      </c>
      <c r="BR7" s="1113">
        <v>2219</v>
      </c>
      <c r="BS7" s="1115">
        <v>325</v>
      </c>
      <c r="BT7" s="1116">
        <v>1015.1</v>
      </c>
      <c r="BU7" s="1117">
        <v>19079</v>
      </c>
      <c r="BV7" s="1117">
        <v>16784</v>
      </c>
      <c r="BW7" s="1118">
        <v>2295</v>
      </c>
      <c r="BX7" s="1119">
        <v>84.6</v>
      </c>
      <c r="BY7" s="1120">
        <v>1590</v>
      </c>
      <c r="BZ7" s="1120">
        <v>1399</v>
      </c>
      <c r="CA7" s="1121">
        <v>191</v>
      </c>
      <c r="CC7" s="1122" t="s">
        <v>2532</v>
      </c>
      <c r="CD7" s="1096"/>
      <c r="CE7" s="1096"/>
      <c r="CF7" s="1096"/>
      <c r="CG7" s="1096"/>
      <c r="CH7" s="1096"/>
      <c r="CI7" s="1096"/>
      <c r="CJ7" s="1096"/>
      <c r="CK7" s="1096"/>
      <c r="CL7" s="1096"/>
      <c r="CM7" s="1096"/>
      <c r="CN7" s="1096"/>
    </row>
    <row r="8" spans="2:92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v>0</v>
      </c>
      <c r="J8" s="1126">
        <v>0</v>
      </c>
      <c r="K8" s="1127">
        <v>0</v>
      </c>
      <c r="L8" s="1125">
        <v>0</v>
      </c>
      <c r="M8" s="1126">
        <v>0</v>
      </c>
      <c r="N8" s="1126">
        <v>0</v>
      </c>
      <c r="O8" s="1127">
        <v>0</v>
      </c>
      <c r="P8" s="1125">
        <v>0</v>
      </c>
      <c r="Q8" s="1126">
        <v>0</v>
      </c>
      <c r="R8" s="1126">
        <v>0</v>
      </c>
      <c r="S8" s="1127">
        <v>0</v>
      </c>
      <c r="T8" s="1125">
        <v>0</v>
      </c>
      <c r="U8" s="1126">
        <v>0</v>
      </c>
      <c r="V8" s="1126">
        <v>0</v>
      </c>
      <c r="W8" s="1127">
        <v>0</v>
      </c>
      <c r="X8" s="1125">
        <v>0</v>
      </c>
      <c r="Y8" s="1126">
        <v>0</v>
      </c>
      <c r="Z8" s="1126">
        <v>0</v>
      </c>
      <c r="AA8" s="1127">
        <v>0</v>
      </c>
      <c r="AB8" s="1125">
        <v>0</v>
      </c>
      <c r="AC8" s="1126">
        <v>0</v>
      </c>
      <c r="AD8" s="1126">
        <v>0</v>
      </c>
      <c r="AE8" s="1127">
        <v>0</v>
      </c>
      <c r="AF8" s="1128">
        <v>0</v>
      </c>
      <c r="AG8" s="1129">
        <v>0</v>
      </c>
      <c r="AH8" s="1129">
        <v>0</v>
      </c>
      <c r="AI8" s="1130">
        <v>0</v>
      </c>
      <c r="AJ8" s="1128">
        <v>0</v>
      </c>
      <c r="AK8" s="1129">
        <v>0</v>
      </c>
      <c r="AL8" s="1129">
        <v>0</v>
      </c>
      <c r="AM8" s="1130">
        <v>0</v>
      </c>
      <c r="AN8" s="1125">
        <v>0</v>
      </c>
      <c r="AO8" s="1126">
        <v>0</v>
      </c>
      <c r="AP8" s="1126">
        <v>0</v>
      </c>
      <c r="AQ8" s="1127">
        <v>0</v>
      </c>
      <c r="AR8" s="1125">
        <v>0</v>
      </c>
      <c r="AS8" s="1126">
        <v>0</v>
      </c>
      <c r="AT8" s="1126">
        <v>0</v>
      </c>
      <c r="AU8" s="1127">
        <v>0</v>
      </c>
      <c r="AV8" s="1125">
        <v>0</v>
      </c>
      <c r="AW8" s="1126">
        <v>0</v>
      </c>
      <c r="AX8" s="1126">
        <v>0</v>
      </c>
      <c r="AY8" s="1127">
        <v>0</v>
      </c>
      <c r="AZ8" s="1125">
        <v>0</v>
      </c>
      <c r="BA8" s="1126">
        <v>0</v>
      </c>
      <c r="BB8" s="1126">
        <v>0</v>
      </c>
      <c r="BC8" s="1127">
        <v>0</v>
      </c>
      <c r="BD8" s="1125">
        <v>0</v>
      </c>
      <c r="BE8" s="1126">
        <v>0</v>
      </c>
      <c r="BF8" s="1126">
        <v>0</v>
      </c>
      <c r="BG8" s="1127">
        <v>0</v>
      </c>
      <c r="BH8" s="1125">
        <v>0</v>
      </c>
      <c r="BI8" s="1126">
        <v>0</v>
      </c>
      <c r="BJ8" s="1126">
        <v>0</v>
      </c>
      <c r="BK8" s="1127">
        <v>0</v>
      </c>
      <c r="BL8" s="1128">
        <v>0</v>
      </c>
      <c r="BM8" s="1129">
        <v>0</v>
      </c>
      <c r="BN8" s="1129">
        <v>0</v>
      </c>
      <c r="BO8" s="1130">
        <v>0</v>
      </c>
      <c r="BP8" s="1128">
        <v>0</v>
      </c>
      <c r="BQ8" s="1129">
        <v>0</v>
      </c>
      <c r="BR8" s="1129">
        <v>0</v>
      </c>
      <c r="BS8" s="1130">
        <v>0</v>
      </c>
      <c r="BT8" s="1116">
        <v>0</v>
      </c>
      <c r="BU8" s="1117">
        <v>0</v>
      </c>
      <c r="BV8" s="1117">
        <v>0</v>
      </c>
      <c r="BW8" s="1131">
        <v>0</v>
      </c>
      <c r="BX8" s="1116">
        <v>0</v>
      </c>
      <c r="BY8" s="1117">
        <v>0</v>
      </c>
      <c r="BZ8" s="1117">
        <v>0</v>
      </c>
      <c r="CA8" s="1131">
        <v>0</v>
      </c>
      <c r="CC8" s="1122" t="s">
        <v>2785</v>
      </c>
      <c r="CD8" s="1096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</row>
    <row r="9" spans="2:92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126.1</v>
      </c>
      <c r="I9" s="1126">
        <v>8785</v>
      </c>
      <c r="J9" s="1126">
        <v>8367</v>
      </c>
      <c r="K9" s="1127">
        <v>418</v>
      </c>
      <c r="L9" s="1125">
        <v>364</v>
      </c>
      <c r="M9" s="1126">
        <v>20920</v>
      </c>
      <c r="N9" s="1126">
        <v>19924</v>
      </c>
      <c r="O9" s="1127">
        <v>996</v>
      </c>
      <c r="P9" s="1125">
        <v>126.1</v>
      </c>
      <c r="Q9" s="1126">
        <v>8785</v>
      </c>
      <c r="R9" s="1126">
        <v>8367</v>
      </c>
      <c r="S9" s="1127">
        <v>418</v>
      </c>
      <c r="T9" s="1125">
        <v>190.39999999999998</v>
      </c>
      <c r="U9" s="1126">
        <v>13208</v>
      </c>
      <c r="V9" s="1126">
        <v>12579</v>
      </c>
      <c r="W9" s="1127">
        <v>629</v>
      </c>
      <c r="X9" s="1125">
        <v>320.7</v>
      </c>
      <c r="Y9" s="1126">
        <v>17833</v>
      </c>
      <c r="Z9" s="1126">
        <v>16983</v>
      </c>
      <c r="AA9" s="1127">
        <v>850</v>
      </c>
      <c r="AB9" s="1125">
        <v>126.1</v>
      </c>
      <c r="AC9" s="1126">
        <v>8785</v>
      </c>
      <c r="AD9" s="1126">
        <v>8367</v>
      </c>
      <c r="AE9" s="1127">
        <v>418</v>
      </c>
      <c r="AF9" s="1128">
        <v>1253.3999999999999</v>
      </c>
      <c r="AG9" s="1129">
        <v>78316</v>
      </c>
      <c r="AH9" s="1129">
        <v>74587</v>
      </c>
      <c r="AI9" s="1130">
        <v>3729</v>
      </c>
      <c r="AJ9" s="1128">
        <v>208.9</v>
      </c>
      <c r="AK9" s="1129">
        <v>13053</v>
      </c>
      <c r="AL9" s="1129">
        <v>12431</v>
      </c>
      <c r="AM9" s="1130">
        <v>622</v>
      </c>
      <c r="AN9" s="1125">
        <v>172.7</v>
      </c>
      <c r="AO9" s="1126">
        <v>12254</v>
      </c>
      <c r="AP9" s="1126">
        <v>11671</v>
      </c>
      <c r="AQ9" s="1127">
        <v>583</v>
      </c>
      <c r="AR9" s="1125">
        <v>126.1</v>
      </c>
      <c r="AS9" s="1126">
        <v>8785</v>
      </c>
      <c r="AT9" s="1126">
        <v>8367</v>
      </c>
      <c r="AU9" s="1127">
        <v>418</v>
      </c>
      <c r="AV9" s="1125">
        <v>75.7</v>
      </c>
      <c r="AW9" s="1126">
        <v>5274</v>
      </c>
      <c r="AX9" s="1126">
        <v>5023</v>
      </c>
      <c r="AY9" s="1127">
        <v>251</v>
      </c>
      <c r="AZ9" s="1125">
        <v>173.4</v>
      </c>
      <c r="BA9" s="1126">
        <v>12525</v>
      </c>
      <c r="BB9" s="1126">
        <v>11929</v>
      </c>
      <c r="BC9" s="1127">
        <v>596</v>
      </c>
      <c r="BD9" s="1125">
        <v>126.7</v>
      </c>
      <c r="BE9" s="1126">
        <v>9056</v>
      </c>
      <c r="BF9" s="1126">
        <v>8625</v>
      </c>
      <c r="BG9" s="1127">
        <v>431</v>
      </c>
      <c r="BH9" s="1125">
        <v>126.7</v>
      </c>
      <c r="BI9" s="1126">
        <v>9056</v>
      </c>
      <c r="BJ9" s="1126">
        <v>8625</v>
      </c>
      <c r="BK9" s="1127">
        <v>431</v>
      </c>
      <c r="BL9" s="1128">
        <v>801.30000000000007</v>
      </c>
      <c r="BM9" s="1129">
        <v>56950</v>
      </c>
      <c r="BN9" s="1129">
        <v>54240</v>
      </c>
      <c r="BO9" s="1130">
        <v>2710</v>
      </c>
      <c r="BP9" s="1128">
        <v>133.6</v>
      </c>
      <c r="BQ9" s="1129">
        <v>9492</v>
      </c>
      <c r="BR9" s="1129">
        <v>9040</v>
      </c>
      <c r="BS9" s="1130">
        <v>452</v>
      </c>
      <c r="BT9" s="1116">
        <v>2054.6999999999998</v>
      </c>
      <c r="BU9" s="1117">
        <v>135266</v>
      </c>
      <c r="BV9" s="1117">
        <v>128827</v>
      </c>
      <c r="BW9" s="1131">
        <v>6439</v>
      </c>
      <c r="BX9" s="1116">
        <v>171.2</v>
      </c>
      <c r="BY9" s="1117">
        <v>11272</v>
      </c>
      <c r="BZ9" s="1117">
        <v>10736</v>
      </c>
      <c r="CA9" s="1131">
        <v>536</v>
      </c>
      <c r="CC9" s="1122" t="s">
        <v>2787</v>
      </c>
      <c r="CD9" s="1096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</row>
    <row r="10" spans="2:92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v>0</v>
      </c>
      <c r="J10" s="1126">
        <v>0</v>
      </c>
      <c r="K10" s="1127">
        <v>0</v>
      </c>
      <c r="L10" s="1125">
        <v>0</v>
      </c>
      <c r="M10" s="1126">
        <v>0</v>
      </c>
      <c r="N10" s="1126">
        <v>0</v>
      </c>
      <c r="O10" s="1127">
        <v>0</v>
      </c>
      <c r="P10" s="1125">
        <v>0</v>
      </c>
      <c r="Q10" s="1126">
        <v>0</v>
      </c>
      <c r="R10" s="1126">
        <v>0</v>
      </c>
      <c r="S10" s="1127">
        <v>0</v>
      </c>
      <c r="T10" s="1125">
        <v>0</v>
      </c>
      <c r="U10" s="1126">
        <v>0</v>
      </c>
      <c r="V10" s="1126">
        <v>0</v>
      </c>
      <c r="W10" s="1127">
        <v>0</v>
      </c>
      <c r="X10" s="1125">
        <v>0</v>
      </c>
      <c r="Y10" s="1126">
        <v>0</v>
      </c>
      <c r="Z10" s="1126">
        <v>0</v>
      </c>
      <c r="AA10" s="1127">
        <v>0</v>
      </c>
      <c r="AB10" s="1125">
        <v>0</v>
      </c>
      <c r="AC10" s="1126">
        <v>0</v>
      </c>
      <c r="AD10" s="1126">
        <v>0</v>
      </c>
      <c r="AE10" s="1127">
        <v>0</v>
      </c>
      <c r="AF10" s="1128">
        <v>0</v>
      </c>
      <c r="AG10" s="1129">
        <v>0</v>
      </c>
      <c r="AH10" s="1129">
        <v>0</v>
      </c>
      <c r="AI10" s="1130">
        <v>0</v>
      </c>
      <c r="AJ10" s="1128">
        <v>0</v>
      </c>
      <c r="AK10" s="1129">
        <v>0</v>
      </c>
      <c r="AL10" s="1129">
        <v>0</v>
      </c>
      <c r="AM10" s="1130">
        <v>0</v>
      </c>
      <c r="AN10" s="1125">
        <v>0</v>
      </c>
      <c r="AO10" s="1126">
        <v>0</v>
      </c>
      <c r="AP10" s="1126">
        <v>0</v>
      </c>
      <c r="AQ10" s="1127">
        <v>0</v>
      </c>
      <c r="AR10" s="1125">
        <v>0</v>
      </c>
      <c r="AS10" s="1126">
        <v>0</v>
      </c>
      <c r="AT10" s="1126">
        <v>0</v>
      </c>
      <c r="AU10" s="1127">
        <v>0</v>
      </c>
      <c r="AV10" s="1125">
        <v>0</v>
      </c>
      <c r="AW10" s="1126">
        <v>0</v>
      </c>
      <c r="AX10" s="1126">
        <v>0</v>
      </c>
      <c r="AY10" s="1127">
        <v>0</v>
      </c>
      <c r="AZ10" s="1125">
        <v>0</v>
      </c>
      <c r="BA10" s="1126">
        <v>0</v>
      </c>
      <c r="BB10" s="1126">
        <v>0</v>
      </c>
      <c r="BC10" s="1127">
        <v>0</v>
      </c>
      <c r="BD10" s="1125">
        <v>0</v>
      </c>
      <c r="BE10" s="1126">
        <v>0</v>
      </c>
      <c r="BF10" s="1126">
        <v>0</v>
      </c>
      <c r="BG10" s="1127">
        <v>0</v>
      </c>
      <c r="BH10" s="1125">
        <v>0</v>
      </c>
      <c r="BI10" s="1126">
        <v>0</v>
      </c>
      <c r="BJ10" s="1126">
        <v>0</v>
      </c>
      <c r="BK10" s="1127">
        <v>0</v>
      </c>
      <c r="BL10" s="1128">
        <v>0</v>
      </c>
      <c r="BM10" s="1129">
        <v>0</v>
      </c>
      <c r="BN10" s="1129">
        <v>0</v>
      </c>
      <c r="BO10" s="1130">
        <v>0</v>
      </c>
      <c r="BP10" s="1128">
        <v>0</v>
      </c>
      <c r="BQ10" s="1129">
        <v>0</v>
      </c>
      <c r="BR10" s="1129">
        <v>0</v>
      </c>
      <c r="BS10" s="1130">
        <v>0</v>
      </c>
      <c r="BT10" s="1116">
        <v>0</v>
      </c>
      <c r="BU10" s="1117">
        <v>0</v>
      </c>
      <c r="BV10" s="1117">
        <v>0</v>
      </c>
      <c r="BW10" s="1131">
        <v>0</v>
      </c>
      <c r="BX10" s="1116">
        <v>0</v>
      </c>
      <c r="BY10" s="1117">
        <v>0</v>
      </c>
      <c r="BZ10" s="1117">
        <v>0</v>
      </c>
      <c r="CA10" s="1131">
        <v>0</v>
      </c>
      <c r="CC10" s="1122" t="s">
        <v>2924</v>
      </c>
      <c r="CD10" s="1096"/>
      <c r="CE10" s="1096"/>
      <c r="CF10" s="1096"/>
      <c r="CG10" s="1096"/>
      <c r="CH10" s="1096"/>
      <c r="CI10" s="1096"/>
      <c r="CJ10" s="1096"/>
      <c r="CK10" s="1096"/>
      <c r="CL10" s="1096"/>
      <c r="CM10" s="1096"/>
      <c r="CN10" s="1096"/>
    </row>
    <row r="11" spans="2:92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323.8</v>
      </c>
      <c r="I11" s="1126">
        <v>77468</v>
      </c>
      <c r="J11" s="1126">
        <v>61975</v>
      </c>
      <c r="K11" s="1127">
        <v>15493</v>
      </c>
      <c r="L11" s="1125">
        <v>56.7</v>
      </c>
      <c r="M11" s="1126">
        <v>26750</v>
      </c>
      <c r="N11" s="1126">
        <v>21400</v>
      </c>
      <c r="O11" s="1127">
        <v>5350</v>
      </c>
      <c r="P11" s="1125">
        <v>56.7</v>
      </c>
      <c r="Q11" s="1126">
        <v>26750</v>
      </c>
      <c r="R11" s="1126">
        <v>21400</v>
      </c>
      <c r="S11" s="1127">
        <v>5350</v>
      </c>
      <c r="T11" s="1125">
        <v>336.2</v>
      </c>
      <c r="U11" s="1126">
        <v>80594</v>
      </c>
      <c r="V11" s="1126">
        <v>64475</v>
      </c>
      <c r="W11" s="1127">
        <v>16119</v>
      </c>
      <c r="X11" s="1125">
        <v>56.7</v>
      </c>
      <c r="Y11" s="1126">
        <v>26750</v>
      </c>
      <c r="Z11" s="1126">
        <v>21401</v>
      </c>
      <c r="AA11" s="1127">
        <v>5349</v>
      </c>
      <c r="AB11" s="1125">
        <v>0</v>
      </c>
      <c r="AC11" s="1126">
        <v>0</v>
      </c>
      <c r="AD11" s="1126">
        <v>0</v>
      </c>
      <c r="AE11" s="1127">
        <v>0</v>
      </c>
      <c r="AF11" s="1128">
        <v>830.1</v>
      </c>
      <c r="AG11" s="1129">
        <v>238312</v>
      </c>
      <c r="AH11" s="1129">
        <v>190651</v>
      </c>
      <c r="AI11" s="1130">
        <v>47661</v>
      </c>
      <c r="AJ11" s="1128">
        <v>138.4</v>
      </c>
      <c r="AK11" s="1129">
        <v>39719</v>
      </c>
      <c r="AL11" s="1129">
        <v>31775</v>
      </c>
      <c r="AM11" s="1130">
        <v>7944</v>
      </c>
      <c r="AN11" s="1125">
        <v>0</v>
      </c>
      <c r="AO11" s="1126">
        <v>0</v>
      </c>
      <c r="AP11" s="1126">
        <v>0</v>
      </c>
      <c r="AQ11" s="1127">
        <v>0</v>
      </c>
      <c r="AR11" s="1125">
        <v>149.69999999999999</v>
      </c>
      <c r="AS11" s="1126">
        <v>27816</v>
      </c>
      <c r="AT11" s="1126">
        <v>22253</v>
      </c>
      <c r="AU11" s="1127">
        <v>5563</v>
      </c>
      <c r="AV11" s="1125">
        <v>0</v>
      </c>
      <c r="AW11" s="1126">
        <v>0</v>
      </c>
      <c r="AX11" s="1126">
        <v>0</v>
      </c>
      <c r="AY11" s="1127">
        <v>0</v>
      </c>
      <c r="AZ11" s="1125">
        <v>149.69999999999999</v>
      </c>
      <c r="BA11" s="1126">
        <v>27816</v>
      </c>
      <c r="BB11" s="1126">
        <v>22253</v>
      </c>
      <c r="BC11" s="1127">
        <v>5563</v>
      </c>
      <c r="BD11" s="1125">
        <v>0</v>
      </c>
      <c r="BE11" s="1126">
        <v>0</v>
      </c>
      <c r="BF11" s="1126">
        <v>0</v>
      </c>
      <c r="BG11" s="1127">
        <v>0</v>
      </c>
      <c r="BH11" s="1125">
        <v>149.69999999999999</v>
      </c>
      <c r="BI11" s="1126">
        <v>27816</v>
      </c>
      <c r="BJ11" s="1126">
        <v>22253</v>
      </c>
      <c r="BK11" s="1127">
        <v>5563</v>
      </c>
      <c r="BL11" s="1128">
        <v>449.09999999999997</v>
      </c>
      <c r="BM11" s="1129">
        <v>83448</v>
      </c>
      <c r="BN11" s="1129">
        <v>66759</v>
      </c>
      <c r="BO11" s="1130">
        <v>16689</v>
      </c>
      <c r="BP11" s="1128">
        <v>74.900000000000006</v>
      </c>
      <c r="BQ11" s="1129">
        <v>13908</v>
      </c>
      <c r="BR11" s="1129">
        <v>11127</v>
      </c>
      <c r="BS11" s="1130">
        <v>2781</v>
      </c>
      <c r="BT11" s="1116">
        <v>1279.2</v>
      </c>
      <c r="BU11" s="1117">
        <v>321760</v>
      </c>
      <c r="BV11" s="1117">
        <v>257410</v>
      </c>
      <c r="BW11" s="1131">
        <v>64350</v>
      </c>
      <c r="BX11" s="1116">
        <v>106.6</v>
      </c>
      <c r="BY11" s="1117">
        <v>26813</v>
      </c>
      <c r="BZ11" s="1117">
        <v>21451</v>
      </c>
      <c r="CA11" s="1131">
        <v>5362</v>
      </c>
      <c r="CC11" s="1122" t="s">
        <v>2791</v>
      </c>
      <c r="CD11" s="1096"/>
      <c r="CE11" s="1096"/>
      <c r="CF11" s="1096"/>
      <c r="CG11" s="1096"/>
      <c r="CH11" s="1096"/>
      <c r="CI11" s="1096"/>
      <c r="CJ11" s="1096"/>
      <c r="CK11" s="1096"/>
      <c r="CL11" s="1096"/>
      <c r="CM11" s="1096"/>
      <c r="CN11" s="1096"/>
    </row>
    <row r="12" spans="2:92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32">
        <v>0</v>
      </c>
      <c r="I12" s="1133">
        <v>0</v>
      </c>
      <c r="J12" s="1133">
        <v>0</v>
      </c>
      <c r="K12" s="1134">
        <v>0</v>
      </c>
      <c r="L12" s="1132">
        <v>0</v>
      </c>
      <c r="M12" s="1133">
        <v>0</v>
      </c>
      <c r="N12" s="1133">
        <v>0</v>
      </c>
      <c r="O12" s="1134">
        <v>0</v>
      </c>
      <c r="P12" s="1132">
        <v>0</v>
      </c>
      <c r="Q12" s="1133">
        <v>0</v>
      </c>
      <c r="R12" s="1133">
        <v>0</v>
      </c>
      <c r="S12" s="1134">
        <v>0</v>
      </c>
      <c r="T12" s="1132">
        <v>0</v>
      </c>
      <c r="U12" s="1133">
        <v>0</v>
      </c>
      <c r="V12" s="1133">
        <v>0</v>
      </c>
      <c r="W12" s="1134">
        <v>0</v>
      </c>
      <c r="X12" s="1132">
        <v>0</v>
      </c>
      <c r="Y12" s="1133">
        <v>0</v>
      </c>
      <c r="Z12" s="1133">
        <v>0</v>
      </c>
      <c r="AA12" s="1134">
        <v>0</v>
      </c>
      <c r="AB12" s="1132">
        <v>0</v>
      </c>
      <c r="AC12" s="1133">
        <v>0</v>
      </c>
      <c r="AD12" s="1133">
        <v>0</v>
      </c>
      <c r="AE12" s="1134">
        <v>0</v>
      </c>
      <c r="AF12" s="1135">
        <v>0</v>
      </c>
      <c r="AG12" s="1136">
        <v>0</v>
      </c>
      <c r="AH12" s="1136">
        <v>0</v>
      </c>
      <c r="AI12" s="1137">
        <v>0</v>
      </c>
      <c r="AJ12" s="1135">
        <v>0</v>
      </c>
      <c r="AK12" s="1136">
        <v>0</v>
      </c>
      <c r="AL12" s="1136">
        <v>0</v>
      </c>
      <c r="AM12" s="1137">
        <v>0</v>
      </c>
      <c r="AN12" s="1132">
        <v>0</v>
      </c>
      <c r="AO12" s="1133">
        <v>0</v>
      </c>
      <c r="AP12" s="1133">
        <v>0</v>
      </c>
      <c r="AQ12" s="1134">
        <v>0</v>
      </c>
      <c r="AR12" s="1132">
        <v>0</v>
      </c>
      <c r="AS12" s="1133">
        <v>0</v>
      </c>
      <c r="AT12" s="1133">
        <v>0</v>
      </c>
      <c r="AU12" s="1134">
        <v>0</v>
      </c>
      <c r="AV12" s="1132">
        <v>0</v>
      </c>
      <c r="AW12" s="1133">
        <v>0</v>
      </c>
      <c r="AX12" s="1133">
        <v>0</v>
      </c>
      <c r="AY12" s="1134">
        <v>0</v>
      </c>
      <c r="AZ12" s="1132">
        <v>0</v>
      </c>
      <c r="BA12" s="1133">
        <v>0</v>
      </c>
      <c r="BB12" s="1133">
        <v>0</v>
      </c>
      <c r="BC12" s="1134">
        <v>0</v>
      </c>
      <c r="BD12" s="1132">
        <v>0</v>
      </c>
      <c r="BE12" s="1133">
        <v>0</v>
      </c>
      <c r="BF12" s="1133">
        <v>0</v>
      </c>
      <c r="BG12" s="1134">
        <v>0</v>
      </c>
      <c r="BH12" s="1132">
        <v>0</v>
      </c>
      <c r="BI12" s="1133">
        <v>0</v>
      </c>
      <c r="BJ12" s="1133">
        <v>0</v>
      </c>
      <c r="BK12" s="1134">
        <v>0</v>
      </c>
      <c r="BL12" s="1135">
        <v>0</v>
      </c>
      <c r="BM12" s="1136">
        <v>0</v>
      </c>
      <c r="BN12" s="1136">
        <v>0</v>
      </c>
      <c r="BO12" s="1137">
        <v>0</v>
      </c>
      <c r="BP12" s="1135">
        <v>0</v>
      </c>
      <c r="BQ12" s="1136">
        <v>0</v>
      </c>
      <c r="BR12" s="1136">
        <v>0</v>
      </c>
      <c r="BS12" s="1137">
        <v>0</v>
      </c>
      <c r="BT12" s="1138">
        <v>0</v>
      </c>
      <c r="BU12" s="1139">
        <v>0</v>
      </c>
      <c r="BV12" s="1139">
        <v>0</v>
      </c>
      <c r="BW12" s="1140">
        <v>0</v>
      </c>
      <c r="BX12" s="1138">
        <v>0</v>
      </c>
      <c r="BY12" s="1141">
        <v>0</v>
      </c>
      <c r="BZ12" s="1141">
        <v>0</v>
      </c>
      <c r="CA12" s="1142">
        <v>0</v>
      </c>
      <c r="CC12" s="1122" t="s">
        <v>2789</v>
      </c>
      <c r="CD12" s="1096"/>
      <c r="CE12" s="1096"/>
      <c r="CF12" s="1096"/>
      <c r="CG12" s="1096"/>
      <c r="CH12" s="1096"/>
      <c r="CI12" s="1096"/>
      <c r="CJ12" s="1096"/>
      <c r="CK12" s="1096"/>
      <c r="CL12" s="1096"/>
      <c r="CM12" s="1096"/>
      <c r="CN12" s="1096"/>
    </row>
    <row r="13" spans="2:92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v>449.9</v>
      </c>
      <c r="I13" s="1150">
        <v>86253</v>
      </c>
      <c r="J13" s="1150">
        <v>70342</v>
      </c>
      <c r="K13" s="1151">
        <v>15911</v>
      </c>
      <c r="L13" s="1149">
        <v>471.59999999999997</v>
      </c>
      <c r="M13" s="1150">
        <v>48624</v>
      </c>
      <c r="N13" s="1150">
        <v>42191</v>
      </c>
      <c r="O13" s="1151">
        <v>6433</v>
      </c>
      <c r="P13" s="1149">
        <v>233.7</v>
      </c>
      <c r="Q13" s="1150">
        <v>36489</v>
      </c>
      <c r="R13" s="1150">
        <v>30634</v>
      </c>
      <c r="S13" s="1151">
        <v>5855</v>
      </c>
      <c r="T13" s="1149">
        <v>577.5</v>
      </c>
      <c r="U13" s="1150">
        <v>94756</v>
      </c>
      <c r="V13" s="1150">
        <v>77921</v>
      </c>
      <c r="W13" s="1151">
        <v>16835</v>
      </c>
      <c r="X13" s="1149">
        <v>428.29999999999995</v>
      </c>
      <c r="Y13" s="1150">
        <v>45537</v>
      </c>
      <c r="Z13" s="1150">
        <v>39251</v>
      </c>
      <c r="AA13" s="1151">
        <v>6286</v>
      </c>
      <c r="AB13" s="1149">
        <v>126.1</v>
      </c>
      <c r="AC13" s="1150">
        <v>8785</v>
      </c>
      <c r="AD13" s="1150">
        <v>8367</v>
      </c>
      <c r="AE13" s="1151">
        <v>418</v>
      </c>
      <c r="AF13" s="1149">
        <v>2287.1</v>
      </c>
      <c r="AG13" s="1150">
        <v>320444</v>
      </c>
      <c r="AH13" s="1150">
        <v>268706</v>
      </c>
      <c r="AI13" s="1151">
        <v>51738</v>
      </c>
      <c r="AJ13" s="1149">
        <v>381.20000000000005</v>
      </c>
      <c r="AK13" s="1150">
        <v>53408</v>
      </c>
      <c r="AL13" s="1150">
        <v>44784</v>
      </c>
      <c r="AM13" s="1151">
        <v>8624</v>
      </c>
      <c r="AN13" s="1149">
        <v>231.2</v>
      </c>
      <c r="AO13" s="1150">
        <v>13349</v>
      </c>
      <c r="AP13" s="1150">
        <v>12667</v>
      </c>
      <c r="AQ13" s="1151">
        <v>682</v>
      </c>
      <c r="AR13" s="1149">
        <v>275.79999999999995</v>
      </c>
      <c r="AS13" s="1150">
        <v>36601</v>
      </c>
      <c r="AT13" s="1150">
        <v>30620</v>
      </c>
      <c r="AU13" s="1151">
        <v>5981</v>
      </c>
      <c r="AV13" s="1149">
        <v>75.7</v>
      </c>
      <c r="AW13" s="1150">
        <v>5274</v>
      </c>
      <c r="AX13" s="1150">
        <v>5023</v>
      </c>
      <c r="AY13" s="1151">
        <v>251</v>
      </c>
      <c r="AZ13" s="1149">
        <v>323.10000000000002</v>
      </c>
      <c r="BA13" s="1150">
        <v>40341</v>
      </c>
      <c r="BB13" s="1150">
        <v>34182</v>
      </c>
      <c r="BC13" s="1151">
        <v>6159</v>
      </c>
      <c r="BD13" s="1149">
        <v>503.2</v>
      </c>
      <c r="BE13" s="1150">
        <v>16140</v>
      </c>
      <c r="BF13" s="1150">
        <v>14785</v>
      </c>
      <c r="BG13" s="1151">
        <v>1355</v>
      </c>
      <c r="BH13" s="1149">
        <v>652.9</v>
      </c>
      <c r="BI13" s="1150">
        <v>43956</v>
      </c>
      <c r="BJ13" s="1150">
        <v>37038</v>
      </c>
      <c r="BK13" s="1151">
        <v>6918</v>
      </c>
      <c r="BL13" s="1149">
        <v>2061.9</v>
      </c>
      <c r="BM13" s="1150">
        <v>155661</v>
      </c>
      <c r="BN13" s="1150">
        <v>134315</v>
      </c>
      <c r="BO13" s="1151">
        <v>21346</v>
      </c>
      <c r="BP13" s="1149">
        <v>343.79999999999995</v>
      </c>
      <c r="BQ13" s="1150">
        <v>25944</v>
      </c>
      <c r="BR13" s="1150">
        <v>22386</v>
      </c>
      <c r="BS13" s="1151">
        <v>3558</v>
      </c>
      <c r="BT13" s="1149">
        <v>4349</v>
      </c>
      <c r="BU13" s="1150">
        <v>476105</v>
      </c>
      <c r="BV13" s="1150">
        <v>403021</v>
      </c>
      <c r="BW13" s="1151">
        <v>73084</v>
      </c>
      <c r="BX13" s="1149">
        <v>362.4</v>
      </c>
      <c r="BY13" s="1150">
        <v>39675</v>
      </c>
      <c r="BZ13" s="1150">
        <v>33586</v>
      </c>
      <c r="CA13" s="1151">
        <v>6089</v>
      </c>
      <c r="CC13" s="1122"/>
      <c r="CD13" s="1096"/>
      <c r="CE13" s="1096"/>
      <c r="CF13" s="1096"/>
      <c r="CG13" s="1096"/>
      <c r="CH13" s="1096"/>
      <c r="CI13" s="1096"/>
      <c r="CJ13" s="1096"/>
      <c r="CK13" s="1096"/>
      <c r="CL13" s="1096"/>
      <c r="CM13" s="1096"/>
      <c r="CN13" s="1096"/>
    </row>
    <row r="14" spans="2:92" ht="21" customHeight="1">
      <c r="B14" s="1103" t="s">
        <v>2794</v>
      </c>
      <c r="C14" s="1104" t="s">
        <v>2795</v>
      </c>
      <c r="D14" s="1105" t="s">
        <v>2536</v>
      </c>
      <c r="E14" s="1106"/>
      <c r="F14" s="1123"/>
      <c r="G14" s="1152"/>
      <c r="H14" s="1125">
        <v>0.5</v>
      </c>
      <c r="I14" s="1126">
        <v>60</v>
      </c>
      <c r="J14" s="1126">
        <v>52</v>
      </c>
      <c r="K14" s="1127">
        <v>8</v>
      </c>
      <c r="L14" s="1125">
        <v>0.6</v>
      </c>
      <c r="M14" s="1126">
        <v>72</v>
      </c>
      <c r="N14" s="1126">
        <v>62</v>
      </c>
      <c r="O14" s="1127">
        <v>10</v>
      </c>
      <c r="P14" s="1125">
        <v>0.6</v>
      </c>
      <c r="Q14" s="1126">
        <v>72</v>
      </c>
      <c r="R14" s="1126">
        <v>62</v>
      </c>
      <c r="S14" s="1127">
        <v>10</v>
      </c>
      <c r="T14" s="1125">
        <v>0.5</v>
      </c>
      <c r="U14" s="1126">
        <v>60</v>
      </c>
      <c r="V14" s="1126">
        <v>52</v>
      </c>
      <c r="W14" s="1127">
        <v>8</v>
      </c>
      <c r="X14" s="1125">
        <v>0.6</v>
      </c>
      <c r="Y14" s="1126">
        <v>72</v>
      </c>
      <c r="Z14" s="1126">
        <v>62</v>
      </c>
      <c r="AA14" s="1127">
        <v>10</v>
      </c>
      <c r="AB14" s="1125">
        <v>0.5</v>
      </c>
      <c r="AC14" s="1126">
        <v>60</v>
      </c>
      <c r="AD14" s="1126">
        <v>52</v>
      </c>
      <c r="AE14" s="1127">
        <v>8</v>
      </c>
      <c r="AF14" s="1153">
        <v>3.3000000000000003</v>
      </c>
      <c r="AG14" s="1129">
        <v>396</v>
      </c>
      <c r="AH14" s="1129">
        <v>342</v>
      </c>
      <c r="AI14" s="1130">
        <v>54</v>
      </c>
      <c r="AJ14" s="1153">
        <v>0.6</v>
      </c>
      <c r="AK14" s="1129">
        <v>66</v>
      </c>
      <c r="AL14" s="1129">
        <v>57</v>
      </c>
      <c r="AM14" s="1130">
        <v>9</v>
      </c>
      <c r="AN14" s="1125">
        <v>0.5</v>
      </c>
      <c r="AO14" s="1126">
        <v>60</v>
      </c>
      <c r="AP14" s="1126">
        <v>52</v>
      </c>
      <c r="AQ14" s="1127">
        <v>8</v>
      </c>
      <c r="AR14" s="1125">
        <v>0.5</v>
      </c>
      <c r="AS14" s="1126">
        <v>60</v>
      </c>
      <c r="AT14" s="1126">
        <v>52</v>
      </c>
      <c r="AU14" s="1127">
        <v>8</v>
      </c>
      <c r="AV14" s="1125">
        <v>0.6</v>
      </c>
      <c r="AW14" s="1126">
        <v>72</v>
      </c>
      <c r="AX14" s="1126">
        <v>62</v>
      </c>
      <c r="AY14" s="1127">
        <v>10</v>
      </c>
      <c r="AZ14" s="1125">
        <v>0.5</v>
      </c>
      <c r="BA14" s="1126">
        <v>60</v>
      </c>
      <c r="BB14" s="1126">
        <v>52</v>
      </c>
      <c r="BC14" s="1127">
        <v>8</v>
      </c>
      <c r="BD14" s="1125">
        <v>0.5</v>
      </c>
      <c r="BE14" s="1126">
        <v>60</v>
      </c>
      <c r="BF14" s="1126">
        <v>52</v>
      </c>
      <c r="BG14" s="1127">
        <v>8</v>
      </c>
      <c r="BH14" s="1125">
        <v>0.6</v>
      </c>
      <c r="BI14" s="1126">
        <v>72</v>
      </c>
      <c r="BJ14" s="1126">
        <v>62</v>
      </c>
      <c r="BK14" s="1127">
        <v>10</v>
      </c>
      <c r="BL14" s="1153">
        <v>3.2</v>
      </c>
      <c r="BM14" s="1129">
        <v>384</v>
      </c>
      <c r="BN14" s="1129">
        <v>332</v>
      </c>
      <c r="BO14" s="1130">
        <v>52</v>
      </c>
      <c r="BP14" s="1153">
        <v>0.5</v>
      </c>
      <c r="BQ14" s="1129">
        <v>64</v>
      </c>
      <c r="BR14" s="1129">
        <v>55</v>
      </c>
      <c r="BS14" s="1130">
        <v>9</v>
      </c>
      <c r="BT14" s="1154">
        <v>6.5</v>
      </c>
      <c r="BU14" s="1117">
        <v>780</v>
      </c>
      <c r="BV14" s="1117">
        <v>674</v>
      </c>
      <c r="BW14" s="1131">
        <v>106</v>
      </c>
      <c r="BX14" s="1154">
        <v>0.5</v>
      </c>
      <c r="BY14" s="1117">
        <v>65</v>
      </c>
      <c r="BZ14" s="1117">
        <v>56</v>
      </c>
      <c r="CA14" s="1131">
        <v>9</v>
      </c>
      <c r="CC14" s="1122" t="s">
        <v>2536</v>
      </c>
      <c r="CD14" s="1096"/>
      <c r="CE14" s="1096"/>
      <c r="CF14" s="1096"/>
      <c r="CG14" s="1096"/>
      <c r="CH14" s="1096"/>
      <c r="CI14" s="1096"/>
      <c r="CJ14" s="1096"/>
      <c r="CK14" s="1096"/>
      <c r="CL14" s="1096"/>
      <c r="CM14" s="1096"/>
      <c r="CN14" s="1096"/>
    </row>
    <row r="15" spans="2:92" ht="21" customHeight="1">
      <c r="B15" s="1103"/>
      <c r="C15" s="1104" t="s">
        <v>2784</v>
      </c>
      <c r="D15" s="1105" t="s">
        <v>2540</v>
      </c>
      <c r="E15" s="1106"/>
      <c r="F15" s="1123"/>
      <c r="G15" s="1152"/>
      <c r="H15" s="1125">
        <v>8.9</v>
      </c>
      <c r="I15" s="1126">
        <v>1254</v>
      </c>
      <c r="J15" s="1126">
        <v>1164</v>
      </c>
      <c r="K15" s="1127">
        <v>90</v>
      </c>
      <c r="L15" s="1125">
        <v>8.9</v>
      </c>
      <c r="M15" s="1126">
        <v>1254</v>
      </c>
      <c r="N15" s="1126">
        <v>1164</v>
      </c>
      <c r="O15" s="1127">
        <v>90</v>
      </c>
      <c r="P15" s="1125">
        <v>947.3</v>
      </c>
      <c r="Q15" s="1126">
        <v>112628</v>
      </c>
      <c r="R15" s="1126">
        <v>107235</v>
      </c>
      <c r="S15" s="1127">
        <v>5393</v>
      </c>
      <c r="T15" s="1125">
        <v>9.1999999999999993</v>
      </c>
      <c r="U15" s="1126">
        <v>1296</v>
      </c>
      <c r="V15" s="1126">
        <v>1204</v>
      </c>
      <c r="W15" s="1127">
        <v>92</v>
      </c>
      <c r="X15" s="1125">
        <v>9</v>
      </c>
      <c r="Y15" s="1126">
        <v>1268</v>
      </c>
      <c r="Z15" s="1126">
        <v>1177</v>
      </c>
      <c r="AA15" s="1127">
        <v>91</v>
      </c>
      <c r="AB15" s="1125">
        <v>790.80000000000007</v>
      </c>
      <c r="AC15" s="1126">
        <v>94049</v>
      </c>
      <c r="AD15" s="1126">
        <v>89541</v>
      </c>
      <c r="AE15" s="1127">
        <v>4508</v>
      </c>
      <c r="AF15" s="1128">
        <v>1774.1</v>
      </c>
      <c r="AG15" s="1129">
        <v>211749</v>
      </c>
      <c r="AH15" s="1129">
        <v>201485</v>
      </c>
      <c r="AI15" s="1130">
        <v>10264</v>
      </c>
      <c r="AJ15" s="1128">
        <v>295.7</v>
      </c>
      <c r="AK15" s="1129">
        <v>35292</v>
      </c>
      <c r="AL15" s="1129">
        <v>33581</v>
      </c>
      <c r="AM15" s="1130">
        <v>1711</v>
      </c>
      <c r="AN15" s="1125">
        <v>8.9</v>
      </c>
      <c r="AO15" s="1126">
        <v>1254</v>
      </c>
      <c r="AP15" s="1126">
        <v>1164</v>
      </c>
      <c r="AQ15" s="1127">
        <v>90</v>
      </c>
      <c r="AR15" s="1125">
        <v>8.9</v>
      </c>
      <c r="AS15" s="1126">
        <v>1254</v>
      </c>
      <c r="AT15" s="1126">
        <v>1164</v>
      </c>
      <c r="AU15" s="1127">
        <v>90</v>
      </c>
      <c r="AV15" s="1125">
        <v>790.9</v>
      </c>
      <c r="AW15" s="1126">
        <v>94063</v>
      </c>
      <c r="AX15" s="1126">
        <v>89554</v>
      </c>
      <c r="AY15" s="1127">
        <v>4509</v>
      </c>
      <c r="AZ15" s="1125">
        <v>8.9</v>
      </c>
      <c r="BA15" s="1126">
        <v>1254</v>
      </c>
      <c r="BB15" s="1126">
        <v>1164</v>
      </c>
      <c r="BC15" s="1127">
        <v>90</v>
      </c>
      <c r="BD15" s="1125">
        <v>10.9</v>
      </c>
      <c r="BE15" s="1126">
        <v>1535</v>
      </c>
      <c r="BF15" s="1126">
        <v>1426</v>
      </c>
      <c r="BG15" s="1127">
        <v>109</v>
      </c>
      <c r="BH15" s="1125">
        <v>11</v>
      </c>
      <c r="BI15" s="1126">
        <v>1549</v>
      </c>
      <c r="BJ15" s="1126">
        <v>1439</v>
      </c>
      <c r="BK15" s="1127">
        <v>110</v>
      </c>
      <c r="BL15" s="1128">
        <v>839.49999999999989</v>
      </c>
      <c r="BM15" s="1129">
        <v>100909</v>
      </c>
      <c r="BN15" s="1129">
        <v>95911</v>
      </c>
      <c r="BO15" s="1130">
        <v>4998</v>
      </c>
      <c r="BP15" s="1128">
        <v>139.9</v>
      </c>
      <c r="BQ15" s="1129">
        <v>16818</v>
      </c>
      <c r="BR15" s="1129">
        <v>15985</v>
      </c>
      <c r="BS15" s="1130">
        <v>833</v>
      </c>
      <c r="BT15" s="1116">
        <v>2613.6</v>
      </c>
      <c r="BU15" s="1117">
        <v>312658</v>
      </c>
      <c r="BV15" s="1117">
        <v>297396</v>
      </c>
      <c r="BW15" s="1131">
        <v>15262</v>
      </c>
      <c r="BX15" s="1116">
        <v>217.8</v>
      </c>
      <c r="BY15" s="1117">
        <v>26055</v>
      </c>
      <c r="BZ15" s="1117">
        <v>24783</v>
      </c>
      <c r="CA15" s="1131">
        <v>1272</v>
      </c>
      <c r="CC15" s="1122" t="s">
        <v>2540</v>
      </c>
      <c r="CD15" s="1096"/>
      <c r="CE15" s="1096"/>
      <c r="CF15" s="1096"/>
      <c r="CG15" s="1096"/>
      <c r="CH15" s="1096"/>
      <c r="CI15" s="1096"/>
      <c r="CJ15" s="1096"/>
      <c r="CK15" s="1096"/>
      <c r="CL15" s="1096"/>
      <c r="CM15" s="1096"/>
      <c r="CN15" s="1096"/>
    </row>
    <row r="16" spans="2:92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39.799999999999997</v>
      </c>
      <c r="I16" s="1126">
        <v>5764</v>
      </c>
      <c r="J16" s="1126">
        <v>5350</v>
      </c>
      <c r="K16" s="1127">
        <v>414</v>
      </c>
      <c r="L16" s="1125">
        <v>39.799999999999997</v>
      </c>
      <c r="M16" s="1126">
        <v>5764</v>
      </c>
      <c r="N16" s="1126">
        <v>5350</v>
      </c>
      <c r="O16" s="1127">
        <v>414</v>
      </c>
      <c r="P16" s="1125">
        <v>39.799999999999997</v>
      </c>
      <c r="Q16" s="1126">
        <v>5764</v>
      </c>
      <c r="R16" s="1126">
        <v>5350</v>
      </c>
      <c r="S16" s="1127">
        <v>414</v>
      </c>
      <c r="T16" s="1125">
        <v>39.799999999999997</v>
      </c>
      <c r="U16" s="1126">
        <v>5764</v>
      </c>
      <c r="V16" s="1126">
        <v>5350</v>
      </c>
      <c r="W16" s="1127">
        <v>414</v>
      </c>
      <c r="X16" s="1125">
        <v>39.799999999999997</v>
      </c>
      <c r="Y16" s="1126">
        <v>5764</v>
      </c>
      <c r="Z16" s="1126">
        <v>5350</v>
      </c>
      <c r="AA16" s="1127">
        <v>414</v>
      </c>
      <c r="AB16" s="1125">
        <v>39.799999999999997</v>
      </c>
      <c r="AC16" s="1126">
        <v>5764</v>
      </c>
      <c r="AD16" s="1126">
        <v>5350</v>
      </c>
      <c r="AE16" s="1127">
        <v>414</v>
      </c>
      <c r="AF16" s="1128">
        <v>238.8</v>
      </c>
      <c r="AG16" s="1129">
        <v>34584</v>
      </c>
      <c r="AH16" s="1129">
        <v>32100</v>
      </c>
      <c r="AI16" s="1130">
        <v>2484</v>
      </c>
      <c r="AJ16" s="1128">
        <v>39.799999999999997</v>
      </c>
      <c r="AK16" s="1129">
        <v>5764</v>
      </c>
      <c r="AL16" s="1129">
        <v>5350</v>
      </c>
      <c r="AM16" s="1130">
        <v>414</v>
      </c>
      <c r="AN16" s="1125">
        <v>39.799999999999997</v>
      </c>
      <c r="AO16" s="1126">
        <v>5764</v>
      </c>
      <c r="AP16" s="1126">
        <v>5350</v>
      </c>
      <c r="AQ16" s="1127">
        <v>414</v>
      </c>
      <c r="AR16" s="1125">
        <v>39.799999999999997</v>
      </c>
      <c r="AS16" s="1126">
        <v>5764</v>
      </c>
      <c r="AT16" s="1126">
        <v>5350</v>
      </c>
      <c r="AU16" s="1127">
        <v>414</v>
      </c>
      <c r="AV16" s="1125">
        <v>39.799999999999997</v>
      </c>
      <c r="AW16" s="1126">
        <v>5764</v>
      </c>
      <c r="AX16" s="1126">
        <v>5350</v>
      </c>
      <c r="AY16" s="1127">
        <v>414</v>
      </c>
      <c r="AZ16" s="1125">
        <v>39.799999999999997</v>
      </c>
      <c r="BA16" s="1126">
        <v>5764</v>
      </c>
      <c r="BB16" s="1126">
        <v>5350</v>
      </c>
      <c r="BC16" s="1127">
        <v>414</v>
      </c>
      <c r="BD16" s="1125">
        <v>39.799999999999997</v>
      </c>
      <c r="BE16" s="1126">
        <v>5764</v>
      </c>
      <c r="BF16" s="1126">
        <v>5350</v>
      </c>
      <c r="BG16" s="1127">
        <v>414</v>
      </c>
      <c r="BH16" s="1125">
        <v>39.799999999999997</v>
      </c>
      <c r="BI16" s="1126">
        <v>5764</v>
      </c>
      <c r="BJ16" s="1126">
        <v>5350</v>
      </c>
      <c r="BK16" s="1127">
        <v>414</v>
      </c>
      <c r="BL16" s="1128">
        <v>238.8</v>
      </c>
      <c r="BM16" s="1129">
        <v>34584</v>
      </c>
      <c r="BN16" s="1129">
        <v>32100</v>
      </c>
      <c r="BO16" s="1130">
        <v>2484</v>
      </c>
      <c r="BP16" s="1128">
        <v>39.799999999999997</v>
      </c>
      <c r="BQ16" s="1129">
        <v>5764</v>
      </c>
      <c r="BR16" s="1129">
        <v>5350</v>
      </c>
      <c r="BS16" s="1130">
        <v>414</v>
      </c>
      <c r="BT16" s="1116">
        <v>477.6</v>
      </c>
      <c r="BU16" s="1117">
        <v>69168</v>
      </c>
      <c r="BV16" s="1117">
        <v>64200</v>
      </c>
      <c r="BW16" s="1131">
        <v>4968</v>
      </c>
      <c r="BX16" s="1116">
        <v>39.799999999999997</v>
      </c>
      <c r="BY16" s="1117">
        <v>5764</v>
      </c>
      <c r="BZ16" s="1117">
        <v>5350</v>
      </c>
      <c r="CA16" s="1131">
        <v>414</v>
      </c>
      <c r="CC16" s="1122" t="s">
        <v>2543</v>
      </c>
      <c r="CD16" s="1096"/>
      <c r="CE16" s="1096"/>
      <c r="CF16" s="1096"/>
      <c r="CG16" s="1096"/>
      <c r="CH16" s="1096"/>
      <c r="CI16" s="1096"/>
      <c r="CJ16" s="1096"/>
      <c r="CK16" s="1096"/>
      <c r="CL16" s="1096"/>
      <c r="CM16" s="1096"/>
      <c r="CN16" s="1096"/>
    </row>
    <row r="17" spans="2:92" ht="21" customHeight="1">
      <c r="B17" s="1103"/>
      <c r="C17" s="1104" t="s">
        <v>2786</v>
      </c>
      <c r="D17" s="1105" t="s">
        <v>2548</v>
      </c>
      <c r="E17" s="1106"/>
      <c r="F17" s="1123"/>
      <c r="G17" s="1152"/>
      <c r="H17" s="1125">
        <v>25.200000000000003</v>
      </c>
      <c r="I17" s="1126">
        <v>3727</v>
      </c>
      <c r="J17" s="1126">
        <v>3175</v>
      </c>
      <c r="K17" s="1127">
        <v>552</v>
      </c>
      <c r="L17" s="1125">
        <v>26.400000000000002</v>
      </c>
      <c r="M17" s="1126">
        <v>3904</v>
      </c>
      <c r="N17" s="1126">
        <v>3326</v>
      </c>
      <c r="O17" s="1127">
        <v>578</v>
      </c>
      <c r="P17" s="1125">
        <v>27.6</v>
      </c>
      <c r="Q17" s="1126">
        <v>4082</v>
      </c>
      <c r="R17" s="1126">
        <v>3477</v>
      </c>
      <c r="S17" s="1127">
        <v>605</v>
      </c>
      <c r="T17" s="1125">
        <v>25.200000000000003</v>
      </c>
      <c r="U17" s="1126">
        <v>3727</v>
      </c>
      <c r="V17" s="1126">
        <v>3175</v>
      </c>
      <c r="W17" s="1127">
        <v>552</v>
      </c>
      <c r="X17" s="1125">
        <v>27.6</v>
      </c>
      <c r="Y17" s="1126">
        <v>4082</v>
      </c>
      <c r="Z17" s="1126">
        <v>3477</v>
      </c>
      <c r="AA17" s="1127">
        <v>605</v>
      </c>
      <c r="AB17" s="1125">
        <v>25.200000000000003</v>
      </c>
      <c r="AC17" s="1126">
        <v>3727</v>
      </c>
      <c r="AD17" s="1126">
        <v>3175</v>
      </c>
      <c r="AE17" s="1127">
        <v>552</v>
      </c>
      <c r="AF17" s="1128">
        <v>157.20000000000005</v>
      </c>
      <c r="AG17" s="1129">
        <v>23249</v>
      </c>
      <c r="AH17" s="1129">
        <v>19805</v>
      </c>
      <c r="AI17" s="1130">
        <v>3444</v>
      </c>
      <c r="AJ17" s="1128">
        <v>26.2</v>
      </c>
      <c r="AK17" s="1129">
        <v>3875</v>
      </c>
      <c r="AL17" s="1129">
        <v>3301</v>
      </c>
      <c r="AM17" s="1130">
        <v>574</v>
      </c>
      <c r="AN17" s="1125">
        <v>25.200000000000003</v>
      </c>
      <c r="AO17" s="1126">
        <v>3727</v>
      </c>
      <c r="AP17" s="1126">
        <v>3175</v>
      </c>
      <c r="AQ17" s="1127">
        <v>552</v>
      </c>
      <c r="AR17" s="1125">
        <v>25.200000000000003</v>
      </c>
      <c r="AS17" s="1126">
        <v>3727</v>
      </c>
      <c r="AT17" s="1126">
        <v>3175</v>
      </c>
      <c r="AU17" s="1127">
        <v>552</v>
      </c>
      <c r="AV17" s="1125">
        <v>27.6</v>
      </c>
      <c r="AW17" s="1126">
        <v>4082</v>
      </c>
      <c r="AX17" s="1126">
        <v>3477</v>
      </c>
      <c r="AY17" s="1127">
        <v>605</v>
      </c>
      <c r="AZ17" s="1125">
        <v>51.2</v>
      </c>
      <c r="BA17" s="1126">
        <v>7909</v>
      </c>
      <c r="BB17" s="1126">
        <v>6814</v>
      </c>
      <c r="BC17" s="1127">
        <v>1095</v>
      </c>
      <c r="BD17" s="1125">
        <v>23.9</v>
      </c>
      <c r="BE17" s="1126">
        <v>3535</v>
      </c>
      <c r="BF17" s="1126">
        <v>3011</v>
      </c>
      <c r="BG17" s="1127">
        <v>524</v>
      </c>
      <c r="BH17" s="1125">
        <v>27.6</v>
      </c>
      <c r="BI17" s="1126">
        <v>4082</v>
      </c>
      <c r="BJ17" s="1126">
        <v>3477</v>
      </c>
      <c r="BK17" s="1127">
        <v>605</v>
      </c>
      <c r="BL17" s="1128">
        <v>180.7</v>
      </c>
      <c r="BM17" s="1129">
        <v>27062</v>
      </c>
      <c r="BN17" s="1129">
        <v>23129</v>
      </c>
      <c r="BO17" s="1130">
        <v>3933</v>
      </c>
      <c r="BP17" s="1128">
        <v>30.1</v>
      </c>
      <c r="BQ17" s="1129">
        <v>4510</v>
      </c>
      <c r="BR17" s="1129">
        <v>3855</v>
      </c>
      <c r="BS17" s="1130">
        <v>655</v>
      </c>
      <c r="BT17" s="1116">
        <v>337.90000000000003</v>
      </c>
      <c r="BU17" s="1117">
        <v>50311</v>
      </c>
      <c r="BV17" s="1117">
        <v>42934</v>
      </c>
      <c r="BW17" s="1131">
        <v>7377</v>
      </c>
      <c r="BX17" s="1116">
        <v>28.2</v>
      </c>
      <c r="BY17" s="1117">
        <v>4193</v>
      </c>
      <c r="BZ17" s="1117">
        <v>3578</v>
      </c>
      <c r="CA17" s="1131">
        <v>615</v>
      </c>
      <c r="CC17" s="1122" t="s">
        <v>2548</v>
      </c>
      <c r="CD17" s="1096"/>
      <c r="CE17" s="1096"/>
      <c r="CF17" s="1096"/>
      <c r="CG17" s="1096"/>
      <c r="CH17" s="1096"/>
      <c r="CI17" s="1096"/>
      <c r="CJ17" s="1096"/>
      <c r="CK17" s="1096"/>
      <c r="CL17" s="1096"/>
      <c r="CM17" s="1096"/>
      <c r="CN17" s="1096"/>
    </row>
    <row r="18" spans="2:92" ht="21" customHeight="1">
      <c r="B18" s="1103"/>
      <c r="C18" s="1104" t="s">
        <v>2797</v>
      </c>
      <c r="D18" s="1105" t="s">
        <v>2603</v>
      </c>
      <c r="E18" s="1106"/>
      <c r="F18" s="1123"/>
      <c r="G18" s="1124"/>
      <c r="H18" s="1125">
        <v>15.700000000000001</v>
      </c>
      <c r="I18" s="1126">
        <v>2856</v>
      </c>
      <c r="J18" s="1126">
        <v>2677</v>
      </c>
      <c r="K18" s="1127">
        <v>179</v>
      </c>
      <c r="L18" s="1125">
        <v>16.5</v>
      </c>
      <c r="M18" s="1126">
        <v>3001</v>
      </c>
      <c r="N18" s="1126">
        <v>2814</v>
      </c>
      <c r="O18" s="1127">
        <v>187</v>
      </c>
      <c r="P18" s="1125">
        <v>17.2</v>
      </c>
      <c r="Q18" s="1126">
        <v>3128</v>
      </c>
      <c r="R18" s="1126">
        <v>2933</v>
      </c>
      <c r="S18" s="1127">
        <v>195</v>
      </c>
      <c r="T18" s="1125">
        <v>15.700000000000001</v>
      </c>
      <c r="U18" s="1126">
        <v>2856</v>
      </c>
      <c r="V18" s="1126">
        <v>2677</v>
      </c>
      <c r="W18" s="1127">
        <v>179</v>
      </c>
      <c r="X18" s="1125">
        <v>17.2</v>
      </c>
      <c r="Y18" s="1126">
        <v>3128</v>
      </c>
      <c r="Z18" s="1126">
        <v>2933</v>
      </c>
      <c r="AA18" s="1127">
        <v>195</v>
      </c>
      <c r="AB18" s="1125">
        <v>15.700000000000001</v>
      </c>
      <c r="AC18" s="1126">
        <v>2856</v>
      </c>
      <c r="AD18" s="1126">
        <v>2677</v>
      </c>
      <c r="AE18" s="1127">
        <v>179</v>
      </c>
      <c r="AF18" s="1128">
        <v>98.000000000000014</v>
      </c>
      <c r="AG18" s="1129">
        <v>17825</v>
      </c>
      <c r="AH18" s="1129">
        <v>16711</v>
      </c>
      <c r="AI18" s="1130">
        <v>1114</v>
      </c>
      <c r="AJ18" s="1128">
        <v>16.3</v>
      </c>
      <c r="AK18" s="1129">
        <v>2971</v>
      </c>
      <c r="AL18" s="1129">
        <v>2785</v>
      </c>
      <c r="AM18" s="1130">
        <v>186</v>
      </c>
      <c r="AN18" s="1125">
        <v>15.700000000000001</v>
      </c>
      <c r="AO18" s="1126">
        <v>2856</v>
      </c>
      <c r="AP18" s="1126">
        <v>2677</v>
      </c>
      <c r="AQ18" s="1127">
        <v>179</v>
      </c>
      <c r="AR18" s="1125">
        <v>15.700000000000001</v>
      </c>
      <c r="AS18" s="1126">
        <v>2856</v>
      </c>
      <c r="AT18" s="1126">
        <v>2677</v>
      </c>
      <c r="AU18" s="1127">
        <v>179</v>
      </c>
      <c r="AV18" s="1125">
        <v>17.2</v>
      </c>
      <c r="AW18" s="1126">
        <v>3128</v>
      </c>
      <c r="AX18" s="1126">
        <v>2933</v>
      </c>
      <c r="AY18" s="1127">
        <v>195</v>
      </c>
      <c r="AZ18" s="1125">
        <v>14.9</v>
      </c>
      <c r="BA18" s="1126">
        <v>2711</v>
      </c>
      <c r="BB18" s="1126">
        <v>2541</v>
      </c>
      <c r="BC18" s="1127">
        <v>170</v>
      </c>
      <c r="BD18" s="1125">
        <v>14.9</v>
      </c>
      <c r="BE18" s="1126">
        <v>2711</v>
      </c>
      <c r="BF18" s="1126">
        <v>2541</v>
      </c>
      <c r="BG18" s="1127">
        <v>170</v>
      </c>
      <c r="BH18" s="1125">
        <v>17.2</v>
      </c>
      <c r="BI18" s="1126">
        <v>3128</v>
      </c>
      <c r="BJ18" s="1126">
        <v>2933</v>
      </c>
      <c r="BK18" s="1127">
        <v>195</v>
      </c>
      <c r="BL18" s="1128">
        <v>95.600000000000009</v>
      </c>
      <c r="BM18" s="1129">
        <v>17390</v>
      </c>
      <c r="BN18" s="1129">
        <v>16302</v>
      </c>
      <c r="BO18" s="1130">
        <v>1088</v>
      </c>
      <c r="BP18" s="1128">
        <v>15.9</v>
      </c>
      <c r="BQ18" s="1129">
        <v>2898</v>
      </c>
      <c r="BR18" s="1129">
        <v>2717</v>
      </c>
      <c r="BS18" s="1130">
        <v>181</v>
      </c>
      <c r="BT18" s="1116">
        <v>193.60000000000002</v>
      </c>
      <c r="BU18" s="1117">
        <v>35215</v>
      </c>
      <c r="BV18" s="1117">
        <v>33013</v>
      </c>
      <c r="BW18" s="1131">
        <v>2202</v>
      </c>
      <c r="BX18" s="1116">
        <v>16.100000000000001</v>
      </c>
      <c r="BY18" s="1117">
        <v>2935</v>
      </c>
      <c r="BZ18" s="1117">
        <v>2751</v>
      </c>
      <c r="CA18" s="1131">
        <v>184</v>
      </c>
      <c r="CC18" s="1122" t="s">
        <v>2603</v>
      </c>
      <c r="CD18" s="1096"/>
      <c r="CE18" s="1096"/>
      <c r="CF18" s="1096"/>
      <c r="CG18" s="1096"/>
      <c r="CH18" s="1096"/>
      <c r="CI18" s="1096"/>
      <c r="CJ18" s="1096"/>
      <c r="CK18" s="1096"/>
      <c r="CL18" s="1096"/>
      <c r="CM18" s="1096"/>
      <c r="CN18" s="1096"/>
    </row>
    <row r="19" spans="2:92" ht="21" customHeight="1">
      <c r="B19" s="1155"/>
      <c r="C19" s="1156" t="s">
        <v>2790</v>
      </c>
      <c r="D19" s="1157" t="s">
        <v>2607</v>
      </c>
      <c r="E19" s="1158"/>
      <c r="F19" s="1123"/>
      <c r="G19" s="1124"/>
      <c r="H19" s="1125">
        <v>106.2</v>
      </c>
      <c r="I19" s="1126">
        <v>50210</v>
      </c>
      <c r="J19" s="1126">
        <v>46469</v>
      </c>
      <c r="K19" s="1127">
        <v>3741</v>
      </c>
      <c r="L19" s="1125">
        <v>105.8</v>
      </c>
      <c r="M19" s="1126">
        <v>49995</v>
      </c>
      <c r="N19" s="1126">
        <v>46294</v>
      </c>
      <c r="O19" s="1127">
        <v>3701</v>
      </c>
      <c r="P19" s="1125">
        <v>106.1</v>
      </c>
      <c r="Q19" s="1126">
        <v>50151</v>
      </c>
      <c r="R19" s="1126">
        <v>46425</v>
      </c>
      <c r="S19" s="1127">
        <v>3726</v>
      </c>
      <c r="T19" s="1125">
        <v>105.5</v>
      </c>
      <c r="U19" s="1126">
        <v>49839</v>
      </c>
      <c r="V19" s="1126">
        <v>46163</v>
      </c>
      <c r="W19" s="1127">
        <v>3676</v>
      </c>
      <c r="X19" s="1125">
        <v>107.1</v>
      </c>
      <c r="Y19" s="1126">
        <v>50680</v>
      </c>
      <c r="Z19" s="1126">
        <v>46863</v>
      </c>
      <c r="AA19" s="1127">
        <v>3817</v>
      </c>
      <c r="AB19" s="1125">
        <v>105.5</v>
      </c>
      <c r="AC19" s="1126">
        <v>49839</v>
      </c>
      <c r="AD19" s="1126">
        <v>46163</v>
      </c>
      <c r="AE19" s="1127">
        <v>3676</v>
      </c>
      <c r="AF19" s="1128">
        <v>636.20000000000005</v>
      </c>
      <c r="AG19" s="1129">
        <v>300714</v>
      </c>
      <c r="AH19" s="1129">
        <v>278377</v>
      </c>
      <c r="AI19" s="1130">
        <v>22337</v>
      </c>
      <c r="AJ19" s="1128">
        <v>106</v>
      </c>
      <c r="AK19" s="1129">
        <v>50119</v>
      </c>
      <c r="AL19" s="1129">
        <v>46396</v>
      </c>
      <c r="AM19" s="1130">
        <v>3723</v>
      </c>
      <c r="AN19" s="1125">
        <v>105.5</v>
      </c>
      <c r="AO19" s="1126">
        <v>49839</v>
      </c>
      <c r="AP19" s="1126">
        <v>46163</v>
      </c>
      <c r="AQ19" s="1127">
        <v>3676</v>
      </c>
      <c r="AR19" s="1125">
        <v>105.5</v>
      </c>
      <c r="AS19" s="1126">
        <v>49839</v>
      </c>
      <c r="AT19" s="1126">
        <v>46163</v>
      </c>
      <c r="AU19" s="1127">
        <v>3676</v>
      </c>
      <c r="AV19" s="1125">
        <v>106.1</v>
      </c>
      <c r="AW19" s="1126">
        <v>50151</v>
      </c>
      <c r="AX19" s="1126">
        <v>46425</v>
      </c>
      <c r="AY19" s="1127">
        <v>3726</v>
      </c>
      <c r="AZ19" s="1125">
        <v>105.3</v>
      </c>
      <c r="BA19" s="1126">
        <v>49735</v>
      </c>
      <c r="BB19" s="1126">
        <v>46075</v>
      </c>
      <c r="BC19" s="1127">
        <v>3660</v>
      </c>
      <c r="BD19" s="1125">
        <v>130.1</v>
      </c>
      <c r="BE19" s="1126">
        <v>61384</v>
      </c>
      <c r="BF19" s="1126">
        <v>56927</v>
      </c>
      <c r="BG19" s="1127">
        <v>4457</v>
      </c>
      <c r="BH19" s="1125">
        <v>130.9</v>
      </c>
      <c r="BI19" s="1126">
        <v>61800</v>
      </c>
      <c r="BJ19" s="1126">
        <v>57277</v>
      </c>
      <c r="BK19" s="1127">
        <v>4523</v>
      </c>
      <c r="BL19" s="1128">
        <v>683.4</v>
      </c>
      <c r="BM19" s="1129">
        <v>322748</v>
      </c>
      <c r="BN19" s="1129">
        <v>299030</v>
      </c>
      <c r="BO19" s="1130">
        <v>23718</v>
      </c>
      <c r="BP19" s="1128">
        <v>113.9</v>
      </c>
      <c r="BQ19" s="1129">
        <v>53791</v>
      </c>
      <c r="BR19" s="1129">
        <v>49838</v>
      </c>
      <c r="BS19" s="1130">
        <v>3953</v>
      </c>
      <c r="BT19" s="1116">
        <v>1319.6</v>
      </c>
      <c r="BU19" s="1117">
        <v>623462</v>
      </c>
      <c r="BV19" s="1117">
        <v>577407</v>
      </c>
      <c r="BW19" s="1131">
        <v>46055</v>
      </c>
      <c r="BX19" s="1116">
        <v>110</v>
      </c>
      <c r="BY19" s="1117">
        <v>51955</v>
      </c>
      <c r="BZ19" s="1117">
        <v>48117</v>
      </c>
      <c r="CA19" s="1131">
        <v>3838</v>
      </c>
      <c r="CC19" s="1122" t="s">
        <v>2607</v>
      </c>
      <c r="CD19" s="1096"/>
      <c r="CE19" s="1096"/>
      <c r="CF19" s="1096"/>
      <c r="CG19" s="1096"/>
      <c r="CH19" s="1096"/>
      <c r="CI19" s="1096"/>
      <c r="CJ19" s="1096"/>
      <c r="CK19" s="1096"/>
      <c r="CL19" s="1096"/>
      <c r="CM19" s="1096"/>
      <c r="CN19" s="1096"/>
    </row>
    <row r="20" spans="2:92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22.3</v>
      </c>
      <c r="I20" s="1126">
        <v>3671</v>
      </c>
      <c r="J20" s="1126">
        <v>3430</v>
      </c>
      <c r="K20" s="1127">
        <v>241</v>
      </c>
      <c r="L20" s="1125">
        <v>22.3</v>
      </c>
      <c r="M20" s="1126">
        <v>3671</v>
      </c>
      <c r="N20" s="1126">
        <v>3430</v>
      </c>
      <c r="O20" s="1127">
        <v>241</v>
      </c>
      <c r="P20" s="1125">
        <v>22.3</v>
      </c>
      <c r="Q20" s="1126">
        <v>3671</v>
      </c>
      <c r="R20" s="1126">
        <v>3430</v>
      </c>
      <c r="S20" s="1127">
        <v>241</v>
      </c>
      <c r="T20" s="1125">
        <v>22.3</v>
      </c>
      <c r="U20" s="1126">
        <v>3671</v>
      </c>
      <c r="V20" s="1126">
        <v>3430</v>
      </c>
      <c r="W20" s="1127">
        <v>241</v>
      </c>
      <c r="X20" s="1125">
        <v>22.3</v>
      </c>
      <c r="Y20" s="1126">
        <v>3671</v>
      </c>
      <c r="Z20" s="1126">
        <v>3430</v>
      </c>
      <c r="AA20" s="1127">
        <v>241</v>
      </c>
      <c r="AB20" s="1125">
        <v>22.3</v>
      </c>
      <c r="AC20" s="1126">
        <v>3671</v>
      </c>
      <c r="AD20" s="1126">
        <v>3430</v>
      </c>
      <c r="AE20" s="1127">
        <v>241</v>
      </c>
      <c r="AF20" s="1128">
        <v>133.80000000000001</v>
      </c>
      <c r="AG20" s="1129">
        <v>22026</v>
      </c>
      <c r="AH20" s="1129">
        <v>20580</v>
      </c>
      <c r="AI20" s="1130">
        <v>1446</v>
      </c>
      <c r="AJ20" s="1128">
        <v>22.3</v>
      </c>
      <c r="AK20" s="1129">
        <v>3671</v>
      </c>
      <c r="AL20" s="1129">
        <v>3430</v>
      </c>
      <c r="AM20" s="1130">
        <v>241</v>
      </c>
      <c r="AN20" s="1125">
        <v>22.3</v>
      </c>
      <c r="AO20" s="1126">
        <v>3671</v>
      </c>
      <c r="AP20" s="1126">
        <v>3430</v>
      </c>
      <c r="AQ20" s="1127">
        <v>241</v>
      </c>
      <c r="AR20" s="1125">
        <v>22.3</v>
      </c>
      <c r="AS20" s="1126">
        <v>3671</v>
      </c>
      <c r="AT20" s="1126">
        <v>3430</v>
      </c>
      <c r="AU20" s="1127">
        <v>241</v>
      </c>
      <c r="AV20" s="1125">
        <v>22.3</v>
      </c>
      <c r="AW20" s="1126">
        <v>3671</v>
      </c>
      <c r="AX20" s="1126">
        <v>3430</v>
      </c>
      <c r="AY20" s="1127">
        <v>241</v>
      </c>
      <c r="AZ20" s="1125">
        <v>22.3</v>
      </c>
      <c r="BA20" s="1126">
        <v>3671</v>
      </c>
      <c r="BB20" s="1126">
        <v>3430</v>
      </c>
      <c r="BC20" s="1127">
        <v>241</v>
      </c>
      <c r="BD20" s="1125">
        <v>22.3</v>
      </c>
      <c r="BE20" s="1126">
        <v>3671</v>
      </c>
      <c r="BF20" s="1126">
        <v>3430</v>
      </c>
      <c r="BG20" s="1127">
        <v>241</v>
      </c>
      <c r="BH20" s="1125">
        <v>22.3</v>
      </c>
      <c r="BI20" s="1126">
        <v>3671</v>
      </c>
      <c r="BJ20" s="1126">
        <v>3430</v>
      </c>
      <c r="BK20" s="1127">
        <v>241</v>
      </c>
      <c r="BL20" s="1128">
        <v>133.80000000000001</v>
      </c>
      <c r="BM20" s="1129">
        <v>22026</v>
      </c>
      <c r="BN20" s="1129">
        <v>20580</v>
      </c>
      <c r="BO20" s="1130">
        <v>1446</v>
      </c>
      <c r="BP20" s="1128">
        <v>22.3</v>
      </c>
      <c r="BQ20" s="1129">
        <v>3671</v>
      </c>
      <c r="BR20" s="1129">
        <v>3430</v>
      </c>
      <c r="BS20" s="1130">
        <v>241</v>
      </c>
      <c r="BT20" s="1116">
        <v>267.60000000000002</v>
      </c>
      <c r="BU20" s="1117">
        <v>44052</v>
      </c>
      <c r="BV20" s="1117">
        <v>41160</v>
      </c>
      <c r="BW20" s="1131">
        <v>2892</v>
      </c>
      <c r="BX20" s="1116">
        <v>22.3</v>
      </c>
      <c r="BY20" s="1117">
        <v>3671</v>
      </c>
      <c r="BZ20" s="1117">
        <v>3430</v>
      </c>
      <c r="CA20" s="1131">
        <v>241</v>
      </c>
      <c r="CC20" s="1122" t="s">
        <v>2634</v>
      </c>
      <c r="CD20" s="1096"/>
      <c r="CE20" s="1096"/>
      <c r="CF20" s="1096"/>
      <c r="CG20" s="1096"/>
      <c r="CH20" s="1096"/>
      <c r="CI20" s="1096"/>
      <c r="CJ20" s="1096"/>
      <c r="CK20" s="1096"/>
      <c r="CL20" s="1096"/>
      <c r="CM20" s="1096"/>
      <c r="CN20" s="1096"/>
    </row>
    <row r="21" spans="2:92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50.4</v>
      </c>
      <c r="I21" s="1126">
        <v>8733</v>
      </c>
      <c r="J21" s="1126">
        <v>8162</v>
      </c>
      <c r="K21" s="1127">
        <v>571</v>
      </c>
      <c r="L21" s="1125">
        <v>50.4</v>
      </c>
      <c r="M21" s="1126">
        <v>8733</v>
      </c>
      <c r="N21" s="1126">
        <v>8162</v>
      </c>
      <c r="O21" s="1127">
        <v>571</v>
      </c>
      <c r="P21" s="1125">
        <v>50.4</v>
      </c>
      <c r="Q21" s="1126">
        <v>8733</v>
      </c>
      <c r="R21" s="1126">
        <v>8162</v>
      </c>
      <c r="S21" s="1127">
        <v>571</v>
      </c>
      <c r="T21" s="1125">
        <v>50.4</v>
      </c>
      <c r="U21" s="1126">
        <v>8733</v>
      </c>
      <c r="V21" s="1126">
        <v>8162</v>
      </c>
      <c r="W21" s="1127">
        <v>571</v>
      </c>
      <c r="X21" s="1125">
        <v>50.4</v>
      </c>
      <c r="Y21" s="1126">
        <v>8733</v>
      </c>
      <c r="Z21" s="1126">
        <v>8162</v>
      </c>
      <c r="AA21" s="1127">
        <v>571</v>
      </c>
      <c r="AB21" s="1125">
        <v>50.4</v>
      </c>
      <c r="AC21" s="1126">
        <v>8733</v>
      </c>
      <c r="AD21" s="1126">
        <v>8162</v>
      </c>
      <c r="AE21" s="1127">
        <v>571</v>
      </c>
      <c r="AF21" s="1163">
        <v>302.39999999999998</v>
      </c>
      <c r="AG21" s="1129">
        <v>52398</v>
      </c>
      <c r="AH21" s="1129">
        <v>48972</v>
      </c>
      <c r="AI21" s="1130">
        <v>3426</v>
      </c>
      <c r="AJ21" s="1163">
        <v>50.4</v>
      </c>
      <c r="AK21" s="1129">
        <v>8733</v>
      </c>
      <c r="AL21" s="1129">
        <v>8162</v>
      </c>
      <c r="AM21" s="1130">
        <v>571</v>
      </c>
      <c r="AN21" s="1125">
        <v>50.4</v>
      </c>
      <c r="AO21" s="1126">
        <v>8733</v>
      </c>
      <c r="AP21" s="1126">
        <v>8162</v>
      </c>
      <c r="AQ21" s="1127">
        <v>571</v>
      </c>
      <c r="AR21" s="1125">
        <v>50.4</v>
      </c>
      <c r="AS21" s="1126">
        <v>8733</v>
      </c>
      <c r="AT21" s="1126">
        <v>8162</v>
      </c>
      <c r="AU21" s="1127">
        <v>571</v>
      </c>
      <c r="AV21" s="1125">
        <v>50.4</v>
      </c>
      <c r="AW21" s="1126">
        <v>8733</v>
      </c>
      <c r="AX21" s="1126">
        <v>8162</v>
      </c>
      <c r="AY21" s="1127">
        <v>571</v>
      </c>
      <c r="AZ21" s="1125">
        <v>50.4</v>
      </c>
      <c r="BA21" s="1126">
        <v>8733</v>
      </c>
      <c r="BB21" s="1126">
        <v>8162</v>
      </c>
      <c r="BC21" s="1127">
        <v>571</v>
      </c>
      <c r="BD21" s="1125">
        <v>50.4</v>
      </c>
      <c r="BE21" s="1126">
        <v>8733</v>
      </c>
      <c r="BF21" s="1126">
        <v>8162</v>
      </c>
      <c r="BG21" s="1127">
        <v>571</v>
      </c>
      <c r="BH21" s="1125">
        <v>50.4</v>
      </c>
      <c r="BI21" s="1126">
        <v>8733</v>
      </c>
      <c r="BJ21" s="1126">
        <v>8162</v>
      </c>
      <c r="BK21" s="1127">
        <v>571</v>
      </c>
      <c r="BL21" s="1163">
        <v>302.39999999999998</v>
      </c>
      <c r="BM21" s="1129">
        <v>52398</v>
      </c>
      <c r="BN21" s="1129">
        <v>48972</v>
      </c>
      <c r="BO21" s="1130">
        <v>3426</v>
      </c>
      <c r="BP21" s="1163">
        <v>50.4</v>
      </c>
      <c r="BQ21" s="1129">
        <v>8733</v>
      </c>
      <c r="BR21" s="1129">
        <v>8162</v>
      </c>
      <c r="BS21" s="1130">
        <v>571</v>
      </c>
      <c r="BT21" s="1164">
        <v>604.79999999999995</v>
      </c>
      <c r="BU21" s="1117">
        <v>104796</v>
      </c>
      <c r="BV21" s="1117">
        <v>97944</v>
      </c>
      <c r="BW21" s="1131">
        <v>6852</v>
      </c>
      <c r="BX21" s="1164">
        <v>50.4</v>
      </c>
      <c r="BY21" s="1117">
        <v>8733</v>
      </c>
      <c r="BZ21" s="1117">
        <v>8162</v>
      </c>
      <c r="CA21" s="1131">
        <v>571</v>
      </c>
      <c r="CC21" s="1122" t="s">
        <v>2644</v>
      </c>
      <c r="CD21" s="1096"/>
      <c r="CE21" s="1096"/>
      <c r="CF21" s="1096"/>
      <c r="CG21" s="1096"/>
      <c r="CH21" s="1096"/>
      <c r="CI21" s="1096"/>
      <c r="CJ21" s="1096"/>
      <c r="CK21" s="1096"/>
      <c r="CL21" s="1096"/>
      <c r="CM21" s="1096"/>
      <c r="CN21" s="1096"/>
    </row>
    <row r="22" spans="2:92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v>269</v>
      </c>
      <c r="I22" s="1166">
        <v>76275</v>
      </c>
      <c r="J22" s="1166">
        <v>70479</v>
      </c>
      <c r="K22" s="1167">
        <v>5796</v>
      </c>
      <c r="L22" s="1165">
        <v>270.7</v>
      </c>
      <c r="M22" s="1166">
        <v>76394</v>
      </c>
      <c r="N22" s="1166">
        <v>70602</v>
      </c>
      <c r="O22" s="1167">
        <v>5792</v>
      </c>
      <c r="P22" s="1165">
        <v>1211.3</v>
      </c>
      <c r="Q22" s="1166">
        <v>188229</v>
      </c>
      <c r="R22" s="1166">
        <v>177074</v>
      </c>
      <c r="S22" s="1167">
        <v>11155</v>
      </c>
      <c r="T22" s="1165">
        <v>268.60000000000002</v>
      </c>
      <c r="U22" s="1166">
        <v>75946</v>
      </c>
      <c r="V22" s="1166">
        <v>70213</v>
      </c>
      <c r="W22" s="1167">
        <v>5733</v>
      </c>
      <c r="X22" s="1165">
        <v>274</v>
      </c>
      <c r="Y22" s="1166">
        <v>77398</v>
      </c>
      <c r="Z22" s="1166">
        <v>71454</v>
      </c>
      <c r="AA22" s="1167">
        <v>5944</v>
      </c>
      <c r="AB22" s="1165">
        <v>1050.2</v>
      </c>
      <c r="AC22" s="1166">
        <v>168699</v>
      </c>
      <c r="AD22" s="1166">
        <v>158550</v>
      </c>
      <c r="AE22" s="1167">
        <v>10149</v>
      </c>
      <c r="AF22" s="1165">
        <v>3343.7999999999997</v>
      </c>
      <c r="AG22" s="1166">
        <v>662941</v>
      </c>
      <c r="AH22" s="1166">
        <v>618372</v>
      </c>
      <c r="AI22" s="1167">
        <v>44569</v>
      </c>
      <c r="AJ22" s="1165">
        <v>557.30000000000007</v>
      </c>
      <c r="AK22" s="1166">
        <v>110491</v>
      </c>
      <c r="AL22" s="1166">
        <v>103062</v>
      </c>
      <c r="AM22" s="1167">
        <v>7429</v>
      </c>
      <c r="AN22" s="1165">
        <v>268.3</v>
      </c>
      <c r="AO22" s="1166">
        <v>75904</v>
      </c>
      <c r="AP22" s="1166">
        <v>70173</v>
      </c>
      <c r="AQ22" s="1167">
        <v>5731</v>
      </c>
      <c r="AR22" s="1165">
        <v>268.3</v>
      </c>
      <c r="AS22" s="1166">
        <v>75904</v>
      </c>
      <c r="AT22" s="1166">
        <v>70173</v>
      </c>
      <c r="AU22" s="1167">
        <v>5731</v>
      </c>
      <c r="AV22" s="1165">
        <v>1054.9000000000001</v>
      </c>
      <c r="AW22" s="1166">
        <v>169664</v>
      </c>
      <c r="AX22" s="1166">
        <v>159393</v>
      </c>
      <c r="AY22" s="1167">
        <v>10271</v>
      </c>
      <c r="AZ22" s="1165">
        <v>293.3</v>
      </c>
      <c r="BA22" s="1166">
        <v>79837</v>
      </c>
      <c r="BB22" s="1166">
        <v>73588</v>
      </c>
      <c r="BC22" s="1167">
        <v>6249</v>
      </c>
      <c r="BD22" s="1165">
        <v>292.8</v>
      </c>
      <c r="BE22" s="1166">
        <v>87393</v>
      </c>
      <c r="BF22" s="1166">
        <v>80899</v>
      </c>
      <c r="BG22" s="1167">
        <v>6494</v>
      </c>
      <c r="BH22" s="1165">
        <v>299.8</v>
      </c>
      <c r="BI22" s="1166">
        <v>88799</v>
      </c>
      <c r="BJ22" s="1166">
        <v>82130</v>
      </c>
      <c r="BK22" s="1167">
        <v>6669</v>
      </c>
      <c r="BL22" s="1165">
        <v>2477.4</v>
      </c>
      <c r="BM22" s="1166">
        <v>577501</v>
      </c>
      <c r="BN22" s="1166">
        <v>536356</v>
      </c>
      <c r="BO22" s="1167">
        <v>41145</v>
      </c>
      <c r="BP22" s="1165">
        <v>412.8</v>
      </c>
      <c r="BQ22" s="1166">
        <v>96249</v>
      </c>
      <c r="BR22" s="1166">
        <v>89392</v>
      </c>
      <c r="BS22" s="1167">
        <v>6857</v>
      </c>
      <c r="BT22" s="1165">
        <v>5821.2</v>
      </c>
      <c r="BU22" s="1166">
        <v>1240442</v>
      </c>
      <c r="BV22" s="1166">
        <v>1154728</v>
      </c>
      <c r="BW22" s="1167">
        <v>85714</v>
      </c>
      <c r="BX22" s="1165">
        <v>485.1</v>
      </c>
      <c r="BY22" s="1166">
        <v>103371</v>
      </c>
      <c r="BZ22" s="1166">
        <v>96227</v>
      </c>
      <c r="CA22" s="1167">
        <v>7144</v>
      </c>
      <c r="CC22" s="1122"/>
      <c r="CD22" s="1096"/>
      <c r="CE22" s="1096"/>
      <c r="CF22" s="1096"/>
      <c r="CG22" s="1096"/>
      <c r="CH22" s="1096"/>
      <c r="CI22" s="1096"/>
      <c r="CJ22" s="1096"/>
      <c r="CK22" s="1096"/>
      <c r="CL22" s="1096"/>
      <c r="CM22" s="1096"/>
      <c r="CN22" s="1096"/>
    </row>
    <row r="23" spans="2:92" ht="21" customHeight="1">
      <c r="B23" s="1168" t="s">
        <v>2804</v>
      </c>
      <c r="C23" s="1169" t="s">
        <v>2805</v>
      </c>
      <c r="D23" s="1170"/>
      <c r="E23" s="1171"/>
      <c r="F23" s="1172"/>
      <c r="G23" s="1173"/>
      <c r="H23" s="1174">
        <v>449.9</v>
      </c>
      <c r="I23" s="1175">
        <v>86253</v>
      </c>
      <c r="J23" s="1175">
        <v>70342</v>
      </c>
      <c r="K23" s="1176">
        <v>15911</v>
      </c>
      <c r="L23" s="1174">
        <v>471.59999999999997</v>
      </c>
      <c r="M23" s="1175">
        <v>48624</v>
      </c>
      <c r="N23" s="1175">
        <v>42191</v>
      </c>
      <c r="O23" s="1176">
        <v>6433</v>
      </c>
      <c r="P23" s="1174">
        <v>233.7</v>
      </c>
      <c r="Q23" s="1175">
        <v>36489</v>
      </c>
      <c r="R23" s="1175">
        <v>30634</v>
      </c>
      <c r="S23" s="1176">
        <v>5855</v>
      </c>
      <c r="T23" s="1174">
        <v>577.5</v>
      </c>
      <c r="U23" s="1175">
        <v>94756</v>
      </c>
      <c r="V23" s="1175">
        <v>77921</v>
      </c>
      <c r="W23" s="1176">
        <v>16835</v>
      </c>
      <c r="X23" s="1174">
        <v>428.29999999999995</v>
      </c>
      <c r="Y23" s="1175">
        <v>45537</v>
      </c>
      <c r="Z23" s="1175">
        <v>39251</v>
      </c>
      <c r="AA23" s="1176">
        <v>6286</v>
      </c>
      <c r="AB23" s="1174">
        <v>126.1</v>
      </c>
      <c r="AC23" s="1175">
        <v>8785</v>
      </c>
      <c r="AD23" s="1175">
        <v>8367</v>
      </c>
      <c r="AE23" s="1176">
        <v>418</v>
      </c>
      <c r="AF23" s="1174">
        <v>2287.1</v>
      </c>
      <c r="AG23" s="1175">
        <v>320444</v>
      </c>
      <c r="AH23" s="1175">
        <v>268706</v>
      </c>
      <c r="AI23" s="1176">
        <v>51738</v>
      </c>
      <c r="AJ23" s="1174">
        <v>381.20000000000005</v>
      </c>
      <c r="AK23" s="1175">
        <v>53408</v>
      </c>
      <c r="AL23" s="1175">
        <v>44784</v>
      </c>
      <c r="AM23" s="1176">
        <v>8624</v>
      </c>
      <c r="AN23" s="1174">
        <v>231.2</v>
      </c>
      <c r="AO23" s="1175">
        <v>13349</v>
      </c>
      <c r="AP23" s="1175">
        <v>12667</v>
      </c>
      <c r="AQ23" s="1176">
        <v>682</v>
      </c>
      <c r="AR23" s="1174">
        <v>275.79999999999995</v>
      </c>
      <c r="AS23" s="1175">
        <v>36601</v>
      </c>
      <c r="AT23" s="1175">
        <v>30620</v>
      </c>
      <c r="AU23" s="1176">
        <v>5981</v>
      </c>
      <c r="AV23" s="1174">
        <v>75.7</v>
      </c>
      <c r="AW23" s="1175">
        <v>5274</v>
      </c>
      <c r="AX23" s="1175">
        <v>5023</v>
      </c>
      <c r="AY23" s="1176">
        <v>251</v>
      </c>
      <c r="AZ23" s="1174">
        <v>323.10000000000002</v>
      </c>
      <c r="BA23" s="1175">
        <v>40341</v>
      </c>
      <c r="BB23" s="1175">
        <v>34182</v>
      </c>
      <c r="BC23" s="1176">
        <v>6159</v>
      </c>
      <c r="BD23" s="1174">
        <v>503.2</v>
      </c>
      <c r="BE23" s="1175">
        <v>16140</v>
      </c>
      <c r="BF23" s="1175">
        <v>14785</v>
      </c>
      <c r="BG23" s="1176">
        <v>1355</v>
      </c>
      <c r="BH23" s="1174">
        <v>652.9</v>
      </c>
      <c r="BI23" s="1175">
        <v>43956</v>
      </c>
      <c r="BJ23" s="1175">
        <v>37038</v>
      </c>
      <c r="BK23" s="1176">
        <v>6918</v>
      </c>
      <c r="BL23" s="1174">
        <v>2061.9</v>
      </c>
      <c r="BM23" s="1175">
        <v>155661</v>
      </c>
      <c r="BN23" s="1175">
        <v>134315</v>
      </c>
      <c r="BO23" s="1176">
        <v>21346</v>
      </c>
      <c r="BP23" s="1174">
        <v>343.79999999999995</v>
      </c>
      <c r="BQ23" s="1175">
        <v>25944</v>
      </c>
      <c r="BR23" s="1175">
        <v>22386</v>
      </c>
      <c r="BS23" s="1176">
        <v>3558</v>
      </c>
      <c r="BT23" s="1174">
        <v>4349</v>
      </c>
      <c r="BU23" s="1175">
        <v>476105</v>
      </c>
      <c r="BV23" s="1175">
        <v>403021</v>
      </c>
      <c r="BW23" s="1176">
        <v>73084</v>
      </c>
      <c r="BX23" s="1174">
        <v>362.4</v>
      </c>
      <c r="BY23" s="1175">
        <v>39675</v>
      </c>
      <c r="BZ23" s="1175">
        <v>33586</v>
      </c>
      <c r="CA23" s="1176">
        <v>6089</v>
      </c>
      <c r="CC23" s="1122"/>
      <c r="CD23" s="1096"/>
      <c r="CE23" s="1096"/>
      <c r="CF23" s="1096"/>
      <c r="CG23" s="1096"/>
      <c r="CH23" s="1096"/>
      <c r="CI23" s="1096"/>
      <c r="CJ23" s="1096"/>
      <c r="CK23" s="1096"/>
      <c r="CL23" s="1096"/>
      <c r="CM23" s="1096"/>
      <c r="CN23" s="1096"/>
    </row>
    <row r="24" spans="2:92" ht="21" customHeight="1" thickBot="1">
      <c r="B24" s="1177"/>
      <c r="C24" s="1178" t="s">
        <v>2806</v>
      </c>
      <c r="D24" s="1179"/>
      <c r="E24" s="1180"/>
      <c r="F24" s="1181"/>
      <c r="G24" s="1182"/>
      <c r="H24" s="1183">
        <v>269</v>
      </c>
      <c r="I24" s="1184">
        <v>76275</v>
      </c>
      <c r="J24" s="1184">
        <v>70479</v>
      </c>
      <c r="K24" s="1185">
        <v>5796</v>
      </c>
      <c r="L24" s="1183">
        <v>270.7</v>
      </c>
      <c r="M24" s="1184">
        <v>76394</v>
      </c>
      <c r="N24" s="1184">
        <v>70602</v>
      </c>
      <c r="O24" s="1185">
        <v>5792</v>
      </c>
      <c r="P24" s="1183">
        <v>1211.3</v>
      </c>
      <c r="Q24" s="1184">
        <v>188229</v>
      </c>
      <c r="R24" s="1184">
        <v>177074</v>
      </c>
      <c r="S24" s="1185">
        <v>11155</v>
      </c>
      <c r="T24" s="1183">
        <v>268.60000000000002</v>
      </c>
      <c r="U24" s="1184">
        <v>75946</v>
      </c>
      <c r="V24" s="1184">
        <v>70213</v>
      </c>
      <c r="W24" s="1185">
        <v>5733</v>
      </c>
      <c r="X24" s="1183">
        <v>274</v>
      </c>
      <c r="Y24" s="1184">
        <v>77398</v>
      </c>
      <c r="Z24" s="1184">
        <v>71454</v>
      </c>
      <c r="AA24" s="1185">
        <v>5944</v>
      </c>
      <c r="AB24" s="1183">
        <v>1050.2</v>
      </c>
      <c r="AC24" s="1184">
        <v>168699</v>
      </c>
      <c r="AD24" s="1184">
        <v>158550</v>
      </c>
      <c r="AE24" s="1185">
        <v>10149</v>
      </c>
      <c r="AF24" s="1183">
        <v>3343.7999999999997</v>
      </c>
      <c r="AG24" s="1184">
        <v>662941</v>
      </c>
      <c r="AH24" s="1184">
        <v>618372</v>
      </c>
      <c r="AI24" s="1185">
        <v>44569</v>
      </c>
      <c r="AJ24" s="1183">
        <v>557.30000000000007</v>
      </c>
      <c r="AK24" s="1184">
        <v>110491</v>
      </c>
      <c r="AL24" s="1184">
        <v>103062</v>
      </c>
      <c r="AM24" s="1185">
        <v>7429</v>
      </c>
      <c r="AN24" s="1183">
        <v>268.3</v>
      </c>
      <c r="AO24" s="1184">
        <v>75904</v>
      </c>
      <c r="AP24" s="1184">
        <v>70173</v>
      </c>
      <c r="AQ24" s="1185">
        <v>5731</v>
      </c>
      <c r="AR24" s="1183">
        <v>268.3</v>
      </c>
      <c r="AS24" s="1184">
        <v>75904</v>
      </c>
      <c r="AT24" s="1184">
        <v>70173</v>
      </c>
      <c r="AU24" s="1185">
        <v>5731</v>
      </c>
      <c r="AV24" s="1183">
        <v>1054.9000000000001</v>
      </c>
      <c r="AW24" s="1184">
        <v>169664</v>
      </c>
      <c r="AX24" s="1184">
        <v>159393</v>
      </c>
      <c r="AY24" s="1185">
        <v>10271</v>
      </c>
      <c r="AZ24" s="1183">
        <v>293.3</v>
      </c>
      <c r="BA24" s="1184">
        <v>79837</v>
      </c>
      <c r="BB24" s="1184">
        <v>73588</v>
      </c>
      <c r="BC24" s="1185">
        <v>6249</v>
      </c>
      <c r="BD24" s="1183">
        <v>292.8</v>
      </c>
      <c r="BE24" s="1184">
        <v>87393</v>
      </c>
      <c r="BF24" s="1184">
        <v>80899</v>
      </c>
      <c r="BG24" s="1185">
        <v>6494</v>
      </c>
      <c r="BH24" s="1183">
        <v>299.8</v>
      </c>
      <c r="BI24" s="1184">
        <v>88799</v>
      </c>
      <c r="BJ24" s="1184">
        <v>82130</v>
      </c>
      <c r="BK24" s="1185">
        <v>6669</v>
      </c>
      <c r="BL24" s="1183">
        <v>2477.4</v>
      </c>
      <c r="BM24" s="1184">
        <v>577501</v>
      </c>
      <c r="BN24" s="1184">
        <v>536356</v>
      </c>
      <c r="BO24" s="1185">
        <v>41145</v>
      </c>
      <c r="BP24" s="1183">
        <v>412.8</v>
      </c>
      <c r="BQ24" s="1184">
        <v>96249</v>
      </c>
      <c r="BR24" s="1184">
        <v>89392</v>
      </c>
      <c r="BS24" s="1185">
        <v>6857</v>
      </c>
      <c r="BT24" s="1183">
        <v>5821.2</v>
      </c>
      <c r="BU24" s="1184">
        <v>1240442</v>
      </c>
      <c r="BV24" s="1184">
        <v>1154728</v>
      </c>
      <c r="BW24" s="1185">
        <v>85714</v>
      </c>
      <c r="BX24" s="1183">
        <v>485.1</v>
      </c>
      <c r="BY24" s="1184">
        <v>103371</v>
      </c>
      <c r="BZ24" s="1184">
        <v>96227</v>
      </c>
      <c r="CA24" s="1185">
        <v>7144</v>
      </c>
      <c r="CC24" s="1122"/>
      <c r="CD24" s="1096"/>
      <c r="CE24" s="1096"/>
      <c r="CF24" s="1096"/>
      <c r="CG24" s="1096"/>
      <c r="CH24" s="1096"/>
      <c r="CI24" s="1096"/>
      <c r="CJ24" s="1096"/>
      <c r="CK24" s="1096"/>
      <c r="CL24" s="1096"/>
      <c r="CM24" s="1096"/>
      <c r="CN24" s="1096"/>
    </row>
    <row r="25" spans="2:92" s="1202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1653.9</v>
      </c>
      <c r="I25" s="1193">
        <v>5513</v>
      </c>
      <c r="J25" s="1193">
        <v>5458</v>
      </c>
      <c r="K25" s="1194">
        <v>55</v>
      </c>
      <c r="L25" s="1192">
        <v>1653.9</v>
      </c>
      <c r="M25" s="1193">
        <v>5513</v>
      </c>
      <c r="N25" s="1193">
        <v>5458</v>
      </c>
      <c r="O25" s="1194">
        <v>55</v>
      </c>
      <c r="P25" s="1192">
        <v>1653.9</v>
      </c>
      <c r="Q25" s="1193">
        <v>5513</v>
      </c>
      <c r="R25" s="1193">
        <v>5458</v>
      </c>
      <c r="S25" s="1194">
        <v>55</v>
      </c>
      <c r="T25" s="1192">
        <v>1653.9</v>
      </c>
      <c r="U25" s="1193">
        <v>5513</v>
      </c>
      <c r="V25" s="1193">
        <v>5458</v>
      </c>
      <c r="W25" s="1194">
        <v>55</v>
      </c>
      <c r="X25" s="1192">
        <v>1653.9</v>
      </c>
      <c r="Y25" s="1193">
        <v>5513</v>
      </c>
      <c r="Z25" s="1193">
        <v>5458</v>
      </c>
      <c r="AA25" s="1194">
        <v>55</v>
      </c>
      <c r="AB25" s="1192">
        <v>1653.9</v>
      </c>
      <c r="AC25" s="1193">
        <v>5513</v>
      </c>
      <c r="AD25" s="1193">
        <v>5458</v>
      </c>
      <c r="AE25" s="1194">
        <v>55</v>
      </c>
      <c r="AF25" s="1195">
        <v>9923.4</v>
      </c>
      <c r="AG25" s="1196">
        <v>33078</v>
      </c>
      <c r="AH25" s="1196">
        <v>32748</v>
      </c>
      <c r="AI25" s="1197">
        <v>330</v>
      </c>
      <c r="AJ25" s="1195">
        <v>1653.9</v>
      </c>
      <c r="AK25" s="1196">
        <v>5513</v>
      </c>
      <c r="AL25" s="1196">
        <v>5458</v>
      </c>
      <c r="AM25" s="1197">
        <v>55</v>
      </c>
      <c r="AN25" s="1192">
        <v>1653.9</v>
      </c>
      <c r="AO25" s="1193">
        <v>5513</v>
      </c>
      <c r="AP25" s="1193">
        <v>5458</v>
      </c>
      <c r="AQ25" s="1194">
        <v>55</v>
      </c>
      <c r="AR25" s="1192">
        <v>1653.9</v>
      </c>
      <c r="AS25" s="1193">
        <v>5513</v>
      </c>
      <c r="AT25" s="1193">
        <v>5458</v>
      </c>
      <c r="AU25" s="1194">
        <v>55</v>
      </c>
      <c r="AV25" s="1192">
        <v>1653.9</v>
      </c>
      <c r="AW25" s="1193">
        <v>5513</v>
      </c>
      <c r="AX25" s="1193">
        <v>5458</v>
      </c>
      <c r="AY25" s="1194">
        <v>55</v>
      </c>
      <c r="AZ25" s="1192">
        <v>1653.9</v>
      </c>
      <c r="BA25" s="1193">
        <v>5513</v>
      </c>
      <c r="BB25" s="1193">
        <v>5458</v>
      </c>
      <c r="BC25" s="1194">
        <v>55</v>
      </c>
      <c r="BD25" s="1192">
        <v>1653.9</v>
      </c>
      <c r="BE25" s="1193">
        <v>5513</v>
      </c>
      <c r="BF25" s="1193">
        <v>5458</v>
      </c>
      <c r="BG25" s="1194">
        <v>55</v>
      </c>
      <c r="BH25" s="1192">
        <v>1653.9</v>
      </c>
      <c r="BI25" s="1193">
        <v>5513</v>
      </c>
      <c r="BJ25" s="1193">
        <v>5458</v>
      </c>
      <c r="BK25" s="1194">
        <v>55</v>
      </c>
      <c r="BL25" s="1195">
        <v>9923.4</v>
      </c>
      <c r="BM25" s="1196">
        <v>33078</v>
      </c>
      <c r="BN25" s="1196">
        <v>32748</v>
      </c>
      <c r="BO25" s="1197">
        <v>330</v>
      </c>
      <c r="BP25" s="1195">
        <v>1653.9</v>
      </c>
      <c r="BQ25" s="1196">
        <v>5513</v>
      </c>
      <c r="BR25" s="1196">
        <v>5458</v>
      </c>
      <c r="BS25" s="1197">
        <v>55</v>
      </c>
      <c r="BT25" s="1198">
        <v>19846.8</v>
      </c>
      <c r="BU25" s="1199">
        <v>66156</v>
      </c>
      <c r="BV25" s="1199">
        <v>65496</v>
      </c>
      <c r="BW25" s="1200">
        <v>660</v>
      </c>
      <c r="BX25" s="1198">
        <v>1653.9</v>
      </c>
      <c r="BY25" s="1199">
        <v>5513</v>
      </c>
      <c r="BZ25" s="1199">
        <v>5458</v>
      </c>
      <c r="CA25" s="1200">
        <v>55</v>
      </c>
      <c r="CB25" s="1201"/>
      <c r="CC25" s="1122" t="s">
        <v>28</v>
      </c>
      <c r="CD25" s="1096"/>
      <c r="CE25" s="1096"/>
      <c r="CF25" s="1096"/>
      <c r="CG25" s="1096"/>
      <c r="CH25" s="1096"/>
      <c r="CI25" s="1096"/>
      <c r="CJ25" s="1096"/>
      <c r="CK25" s="1096"/>
      <c r="CL25" s="1096"/>
      <c r="CM25" s="1096"/>
      <c r="CN25" s="1096"/>
    </row>
    <row r="26" spans="2:92" s="1202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v>0</v>
      </c>
      <c r="J26" s="1193">
        <v>0</v>
      </c>
      <c r="K26" s="1194">
        <v>0</v>
      </c>
      <c r="L26" s="1192">
        <v>0</v>
      </c>
      <c r="M26" s="1193">
        <v>0</v>
      </c>
      <c r="N26" s="1193">
        <v>0</v>
      </c>
      <c r="O26" s="1194">
        <v>0</v>
      </c>
      <c r="P26" s="1192">
        <v>0</v>
      </c>
      <c r="Q26" s="1193">
        <v>0</v>
      </c>
      <c r="R26" s="1193">
        <v>0</v>
      </c>
      <c r="S26" s="1194">
        <v>0</v>
      </c>
      <c r="T26" s="1192">
        <v>0</v>
      </c>
      <c r="U26" s="1193">
        <v>0</v>
      </c>
      <c r="V26" s="1193">
        <v>0</v>
      </c>
      <c r="W26" s="1194">
        <v>0</v>
      </c>
      <c r="X26" s="1192">
        <v>0</v>
      </c>
      <c r="Y26" s="1193">
        <v>0</v>
      </c>
      <c r="Z26" s="1193">
        <v>0</v>
      </c>
      <c r="AA26" s="1194">
        <v>0</v>
      </c>
      <c r="AB26" s="1192">
        <v>0</v>
      </c>
      <c r="AC26" s="1193">
        <v>0</v>
      </c>
      <c r="AD26" s="1193">
        <v>0</v>
      </c>
      <c r="AE26" s="1194">
        <v>0</v>
      </c>
      <c r="AF26" s="1195">
        <v>0</v>
      </c>
      <c r="AG26" s="1196">
        <v>0</v>
      </c>
      <c r="AH26" s="1196">
        <v>0</v>
      </c>
      <c r="AI26" s="1197">
        <v>0</v>
      </c>
      <c r="AJ26" s="1195">
        <v>0</v>
      </c>
      <c r="AK26" s="1196">
        <v>0</v>
      </c>
      <c r="AL26" s="1196">
        <v>0</v>
      </c>
      <c r="AM26" s="1197">
        <v>0</v>
      </c>
      <c r="AN26" s="1192">
        <v>0</v>
      </c>
      <c r="AO26" s="1193">
        <v>0</v>
      </c>
      <c r="AP26" s="1193">
        <v>0</v>
      </c>
      <c r="AQ26" s="1194">
        <v>0</v>
      </c>
      <c r="AR26" s="1192">
        <v>0</v>
      </c>
      <c r="AS26" s="1193">
        <v>0</v>
      </c>
      <c r="AT26" s="1193">
        <v>0</v>
      </c>
      <c r="AU26" s="1194">
        <v>0</v>
      </c>
      <c r="AV26" s="1192">
        <v>0</v>
      </c>
      <c r="AW26" s="1193">
        <v>0</v>
      </c>
      <c r="AX26" s="1193">
        <v>0</v>
      </c>
      <c r="AY26" s="1194">
        <v>0</v>
      </c>
      <c r="AZ26" s="1192">
        <v>0</v>
      </c>
      <c r="BA26" s="1193">
        <v>0</v>
      </c>
      <c r="BB26" s="1193">
        <v>0</v>
      </c>
      <c r="BC26" s="1194">
        <v>0</v>
      </c>
      <c r="BD26" s="1192">
        <v>0</v>
      </c>
      <c r="BE26" s="1193">
        <v>0</v>
      </c>
      <c r="BF26" s="1193">
        <v>0</v>
      </c>
      <c r="BG26" s="1194">
        <v>0</v>
      </c>
      <c r="BH26" s="1192">
        <v>0</v>
      </c>
      <c r="BI26" s="1193">
        <v>0</v>
      </c>
      <c r="BJ26" s="1193">
        <v>0</v>
      </c>
      <c r="BK26" s="1194">
        <v>0</v>
      </c>
      <c r="BL26" s="1195">
        <v>0</v>
      </c>
      <c r="BM26" s="1196">
        <v>0</v>
      </c>
      <c r="BN26" s="1196">
        <v>0</v>
      </c>
      <c r="BO26" s="1197">
        <v>0</v>
      </c>
      <c r="BP26" s="1195">
        <v>0</v>
      </c>
      <c r="BQ26" s="1196">
        <v>0</v>
      </c>
      <c r="BR26" s="1196">
        <v>0</v>
      </c>
      <c r="BS26" s="1197">
        <v>0</v>
      </c>
      <c r="BT26" s="1198">
        <v>0</v>
      </c>
      <c r="BU26" s="1199">
        <v>0</v>
      </c>
      <c r="BV26" s="1199">
        <v>0</v>
      </c>
      <c r="BW26" s="1200">
        <v>0</v>
      </c>
      <c r="BX26" s="1198">
        <v>0</v>
      </c>
      <c r="BY26" s="1199">
        <v>0</v>
      </c>
      <c r="BZ26" s="1199">
        <v>0</v>
      </c>
      <c r="CA26" s="1200">
        <v>0</v>
      </c>
      <c r="CB26" s="1201"/>
      <c r="CC26" s="1122" t="s">
        <v>2811</v>
      </c>
      <c r="CD26" s="1096"/>
      <c r="CE26" s="1096"/>
      <c r="CF26" s="1096"/>
      <c r="CG26" s="1096"/>
      <c r="CH26" s="1096"/>
      <c r="CI26" s="1096"/>
      <c r="CJ26" s="1096"/>
      <c r="CK26" s="1096"/>
      <c r="CL26" s="1096"/>
      <c r="CM26" s="1096"/>
      <c r="CN26" s="1096"/>
    </row>
    <row r="27" spans="2:92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1680.8</v>
      </c>
      <c r="I27" s="1126">
        <v>303151</v>
      </c>
      <c r="J27" s="1126">
        <v>302029</v>
      </c>
      <c r="K27" s="1127">
        <v>1122</v>
      </c>
      <c r="L27" s="1125">
        <v>1680.8</v>
      </c>
      <c r="M27" s="1126">
        <v>303151</v>
      </c>
      <c r="N27" s="1126">
        <v>302029</v>
      </c>
      <c r="O27" s="1127">
        <v>1122</v>
      </c>
      <c r="P27" s="1125">
        <v>1680.8</v>
      </c>
      <c r="Q27" s="1126">
        <v>303151</v>
      </c>
      <c r="R27" s="1126">
        <v>302029</v>
      </c>
      <c r="S27" s="1127">
        <v>1122</v>
      </c>
      <c r="T27" s="1125">
        <v>1680.8</v>
      </c>
      <c r="U27" s="1126">
        <v>303151</v>
      </c>
      <c r="V27" s="1126">
        <v>302029</v>
      </c>
      <c r="W27" s="1127">
        <v>1122</v>
      </c>
      <c r="X27" s="1125">
        <v>1680.8</v>
      </c>
      <c r="Y27" s="1126">
        <v>303151</v>
      </c>
      <c r="Z27" s="1126">
        <v>302029</v>
      </c>
      <c r="AA27" s="1127">
        <v>1122</v>
      </c>
      <c r="AB27" s="1125">
        <v>1680.8</v>
      </c>
      <c r="AC27" s="1126">
        <v>303151</v>
      </c>
      <c r="AD27" s="1126">
        <v>302029</v>
      </c>
      <c r="AE27" s="1127">
        <v>1122</v>
      </c>
      <c r="AF27" s="1128">
        <v>10084.799999999999</v>
      </c>
      <c r="AG27" s="1129">
        <v>1818906</v>
      </c>
      <c r="AH27" s="1129">
        <v>1812174</v>
      </c>
      <c r="AI27" s="1130">
        <v>6732</v>
      </c>
      <c r="AJ27" s="1128">
        <v>1680.8</v>
      </c>
      <c r="AK27" s="1129">
        <v>303151</v>
      </c>
      <c r="AL27" s="1129">
        <v>302029</v>
      </c>
      <c r="AM27" s="1130">
        <v>1122</v>
      </c>
      <c r="AN27" s="1125">
        <v>1780.8</v>
      </c>
      <c r="AO27" s="1126">
        <v>321134</v>
      </c>
      <c r="AP27" s="1126">
        <v>319976</v>
      </c>
      <c r="AQ27" s="1127">
        <v>1158</v>
      </c>
      <c r="AR27" s="1125">
        <v>1780.8</v>
      </c>
      <c r="AS27" s="1126">
        <v>321134</v>
      </c>
      <c r="AT27" s="1126">
        <v>319976</v>
      </c>
      <c r="AU27" s="1127">
        <v>1158</v>
      </c>
      <c r="AV27" s="1125">
        <v>1780.8</v>
      </c>
      <c r="AW27" s="1126">
        <v>321134</v>
      </c>
      <c r="AX27" s="1126">
        <v>319976</v>
      </c>
      <c r="AY27" s="1127">
        <v>1158</v>
      </c>
      <c r="AZ27" s="1125">
        <v>1780.8</v>
      </c>
      <c r="BA27" s="1126">
        <v>321134</v>
      </c>
      <c r="BB27" s="1126">
        <v>319976</v>
      </c>
      <c r="BC27" s="1127">
        <v>1158</v>
      </c>
      <c r="BD27" s="1125">
        <v>1780.8</v>
      </c>
      <c r="BE27" s="1126">
        <v>321134</v>
      </c>
      <c r="BF27" s="1126">
        <v>319976</v>
      </c>
      <c r="BG27" s="1127">
        <v>1158</v>
      </c>
      <c r="BH27" s="1125">
        <v>1780.8</v>
      </c>
      <c r="BI27" s="1126">
        <v>321134</v>
      </c>
      <c r="BJ27" s="1126">
        <v>319976</v>
      </c>
      <c r="BK27" s="1127">
        <v>1158</v>
      </c>
      <c r="BL27" s="1128">
        <v>10684.8</v>
      </c>
      <c r="BM27" s="1129">
        <v>1926804</v>
      </c>
      <c r="BN27" s="1129">
        <v>1919856</v>
      </c>
      <c r="BO27" s="1130">
        <v>6948</v>
      </c>
      <c r="BP27" s="1128">
        <v>1780.8</v>
      </c>
      <c r="BQ27" s="1129">
        <v>321134</v>
      </c>
      <c r="BR27" s="1129">
        <v>319976</v>
      </c>
      <c r="BS27" s="1130">
        <v>1158</v>
      </c>
      <c r="BT27" s="1116">
        <v>20769.599999999999</v>
      </c>
      <c r="BU27" s="1117">
        <v>3745710</v>
      </c>
      <c r="BV27" s="1117">
        <v>3732030</v>
      </c>
      <c r="BW27" s="1131">
        <v>13680</v>
      </c>
      <c r="BX27" s="1116">
        <v>1730.8</v>
      </c>
      <c r="BY27" s="1117">
        <v>312143</v>
      </c>
      <c r="BZ27" s="1117">
        <v>311003</v>
      </c>
      <c r="CA27" s="1131">
        <v>1140</v>
      </c>
      <c r="CC27" s="1122" t="s">
        <v>38</v>
      </c>
      <c r="CD27" s="1096"/>
      <c r="CE27" s="1096"/>
      <c r="CF27" s="1096"/>
      <c r="CG27" s="1096"/>
      <c r="CH27" s="1096"/>
      <c r="CI27" s="1096"/>
      <c r="CJ27" s="1096"/>
      <c r="CK27" s="1096"/>
      <c r="CL27" s="1096"/>
      <c r="CM27" s="1096"/>
      <c r="CN27" s="1096"/>
    </row>
    <row r="28" spans="2:92" ht="21" customHeight="1">
      <c r="B28" s="1155"/>
      <c r="C28" s="1156" t="s">
        <v>2813</v>
      </c>
      <c r="D28" s="1157" t="s">
        <v>62</v>
      </c>
      <c r="E28" s="1158"/>
      <c r="F28" s="1211"/>
      <c r="G28" s="1212"/>
      <c r="H28" s="1125">
        <v>8.1999999999999993</v>
      </c>
      <c r="I28" s="1126">
        <v>1724</v>
      </c>
      <c r="J28" s="1126">
        <v>1566</v>
      </c>
      <c r="K28" s="1127">
        <v>158</v>
      </c>
      <c r="L28" s="1125">
        <v>9.6999999999999993</v>
      </c>
      <c r="M28" s="1126">
        <v>2033</v>
      </c>
      <c r="N28" s="1126">
        <v>1847</v>
      </c>
      <c r="O28" s="1127">
        <v>186</v>
      </c>
      <c r="P28" s="1125">
        <v>7.1999999999999993</v>
      </c>
      <c r="Q28" s="1126">
        <v>1524</v>
      </c>
      <c r="R28" s="1126">
        <v>1375</v>
      </c>
      <c r="S28" s="1127">
        <v>149</v>
      </c>
      <c r="T28" s="1125">
        <v>7.5</v>
      </c>
      <c r="U28" s="1126">
        <v>1582</v>
      </c>
      <c r="V28" s="1126">
        <v>1432</v>
      </c>
      <c r="W28" s="1127">
        <v>150</v>
      </c>
      <c r="X28" s="1125">
        <v>8.1999999999999993</v>
      </c>
      <c r="Y28" s="1126">
        <v>1727</v>
      </c>
      <c r="Z28" s="1126">
        <v>1566</v>
      </c>
      <c r="AA28" s="1127">
        <v>161</v>
      </c>
      <c r="AB28" s="1125">
        <v>6.9</v>
      </c>
      <c r="AC28" s="1126">
        <v>1461</v>
      </c>
      <c r="AD28" s="1126">
        <v>1317</v>
      </c>
      <c r="AE28" s="1127">
        <v>144</v>
      </c>
      <c r="AF28" s="1128">
        <v>47.699999999999996</v>
      </c>
      <c r="AG28" s="1129">
        <v>10051</v>
      </c>
      <c r="AH28" s="1129">
        <v>9103</v>
      </c>
      <c r="AI28" s="1130">
        <v>948</v>
      </c>
      <c r="AJ28" s="1128">
        <v>8</v>
      </c>
      <c r="AK28" s="1129">
        <v>1675</v>
      </c>
      <c r="AL28" s="1129">
        <v>1517</v>
      </c>
      <c r="AM28" s="1130">
        <v>158</v>
      </c>
      <c r="AN28" s="1125">
        <v>7.5</v>
      </c>
      <c r="AO28" s="1126">
        <v>1582</v>
      </c>
      <c r="AP28" s="1126">
        <v>1432</v>
      </c>
      <c r="AQ28" s="1127">
        <v>150</v>
      </c>
      <c r="AR28" s="1125">
        <v>6.9</v>
      </c>
      <c r="AS28" s="1126">
        <v>1461</v>
      </c>
      <c r="AT28" s="1126">
        <v>1317</v>
      </c>
      <c r="AU28" s="1127">
        <v>144</v>
      </c>
      <c r="AV28" s="1125">
        <v>7.1999999999999993</v>
      </c>
      <c r="AW28" s="1126">
        <v>1524</v>
      </c>
      <c r="AX28" s="1126">
        <v>1375</v>
      </c>
      <c r="AY28" s="1127">
        <v>149</v>
      </c>
      <c r="AZ28" s="1125">
        <v>6.8</v>
      </c>
      <c r="BA28" s="1126">
        <v>1440</v>
      </c>
      <c r="BB28" s="1126">
        <v>1298</v>
      </c>
      <c r="BC28" s="1127">
        <v>142</v>
      </c>
      <c r="BD28" s="1125">
        <v>9</v>
      </c>
      <c r="BE28" s="1126">
        <v>1894</v>
      </c>
      <c r="BF28" s="1126">
        <v>1721</v>
      </c>
      <c r="BG28" s="1127">
        <v>173</v>
      </c>
      <c r="BH28" s="1125">
        <v>7.1999999999999993</v>
      </c>
      <c r="BI28" s="1126">
        <v>1524</v>
      </c>
      <c r="BJ28" s="1126">
        <v>1375</v>
      </c>
      <c r="BK28" s="1127">
        <v>149</v>
      </c>
      <c r="BL28" s="1128">
        <v>44.600000000000009</v>
      </c>
      <c r="BM28" s="1129">
        <v>9425</v>
      </c>
      <c r="BN28" s="1129">
        <v>8518</v>
      </c>
      <c r="BO28" s="1130">
        <v>907</v>
      </c>
      <c r="BP28" s="1128">
        <v>7.4</v>
      </c>
      <c r="BQ28" s="1129">
        <v>1571</v>
      </c>
      <c r="BR28" s="1129">
        <v>1420</v>
      </c>
      <c r="BS28" s="1130">
        <v>151</v>
      </c>
      <c r="BT28" s="1116">
        <v>92.300000000000011</v>
      </c>
      <c r="BU28" s="1117">
        <v>19476</v>
      </c>
      <c r="BV28" s="1117">
        <v>17621</v>
      </c>
      <c r="BW28" s="1131">
        <v>1855</v>
      </c>
      <c r="BX28" s="1116">
        <v>7.7</v>
      </c>
      <c r="BY28" s="1117">
        <v>1623</v>
      </c>
      <c r="BZ28" s="1117">
        <v>1468</v>
      </c>
      <c r="CA28" s="1131">
        <v>155</v>
      </c>
      <c r="CC28" s="1122" t="s">
        <v>62</v>
      </c>
      <c r="CD28" s="1096"/>
      <c r="CE28" s="1096"/>
      <c r="CF28" s="1096"/>
      <c r="CG28" s="1096"/>
      <c r="CH28" s="1096"/>
      <c r="CI28" s="1096"/>
      <c r="CJ28" s="1096"/>
      <c r="CK28" s="1096"/>
      <c r="CL28" s="1096"/>
      <c r="CM28" s="1096"/>
      <c r="CN28" s="1096"/>
    </row>
    <row r="29" spans="2:92" s="1202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v>0</v>
      </c>
      <c r="J29" s="1193">
        <v>0</v>
      </c>
      <c r="K29" s="1194">
        <v>0</v>
      </c>
      <c r="L29" s="1192">
        <v>0</v>
      </c>
      <c r="M29" s="1193">
        <v>0</v>
      </c>
      <c r="N29" s="1193">
        <v>0</v>
      </c>
      <c r="O29" s="1194">
        <v>0</v>
      </c>
      <c r="P29" s="1192">
        <v>0</v>
      </c>
      <c r="Q29" s="1193">
        <v>0</v>
      </c>
      <c r="R29" s="1193">
        <v>0</v>
      </c>
      <c r="S29" s="1194">
        <v>0</v>
      </c>
      <c r="T29" s="1192">
        <v>0</v>
      </c>
      <c r="U29" s="1193">
        <v>0</v>
      </c>
      <c r="V29" s="1193">
        <v>0</v>
      </c>
      <c r="W29" s="1194">
        <v>0</v>
      </c>
      <c r="X29" s="1192">
        <v>0</v>
      </c>
      <c r="Y29" s="1193">
        <v>0</v>
      </c>
      <c r="Z29" s="1193">
        <v>0</v>
      </c>
      <c r="AA29" s="1194">
        <v>0</v>
      </c>
      <c r="AB29" s="1192">
        <v>0</v>
      </c>
      <c r="AC29" s="1193">
        <v>0</v>
      </c>
      <c r="AD29" s="1193">
        <v>0</v>
      </c>
      <c r="AE29" s="1194">
        <v>0</v>
      </c>
      <c r="AF29" s="1195">
        <v>0</v>
      </c>
      <c r="AG29" s="1196">
        <v>0</v>
      </c>
      <c r="AH29" s="1196">
        <v>0</v>
      </c>
      <c r="AI29" s="1197">
        <v>0</v>
      </c>
      <c r="AJ29" s="1195">
        <v>0</v>
      </c>
      <c r="AK29" s="1196">
        <v>0</v>
      </c>
      <c r="AL29" s="1196">
        <v>0</v>
      </c>
      <c r="AM29" s="1197">
        <v>0</v>
      </c>
      <c r="AN29" s="1192">
        <v>0</v>
      </c>
      <c r="AO29" s="1193">
        <v>0</v>
      </c>
      <c r="AP29" s="1193">
        <v>0</v>
      </c>
      <c r="AQ29" s="1194">
        <v>0</v>
      </c>
      <c r="AR29" s="1192">
        <v>0</v>
      </c>
      <c r="AS29" s="1193">
        <v>0</v>
      </c>
      <c r="AT29" s="1193">
        <v>0</v>
      </c>
      <c r="AU29" s="1194">
        <v>0</v>
      </c>
      <c r="AV29" s="1192">
        <v>0</v>
      </c>
      <c r="AW29" s="1193">
        <v>0</v>
      </c>
      <c r="AX29" s="1193">
        <v>0</v>
      </c>
      <c r="AY29" s="1194">
        <v>0</v>
      </c>
      <c r="AZ29" s="1192">
        <v>0</v>
      </c>
      <c r="BA29" s="1193">
        <v>0</v>
      </c>
      <c r="BB29" s="1193">
        <v>0</v>
      </c>
      <c r="BC29" s="1194">
        <v>0</v>
      </c>
      <c r="BD29" s="1192">
        <v>0</v>
      </c>
      <c r="BE29" s="1193">
        <v>0</v>
      </c>
      <c r="BF29" s="1193">
        <v>0</v>
      </c>
      <c r="BG29" s="1194">
        <v>0</v>
      </c>
      <c r="BH29" s="1192">
        <v>0</v>
      </c>
      <c r="BI29" s="1193">
        <v>0</v>
      </c>
      <c r="BJ29" s="1193">
        <v>0</v>
      </c>
      <c r="BK29" s="1194">
        <v>0</v>
      </c>
      <c r="BL29" s="1195">
        <v>0</v>
      </c>
      <c r="BM29" s="1196">
        <v>0</v>
      </c>
      <c r="BN29" s="1196">
        <v>0</v>
      </c>
      <c r="BO29" s="1197">
        <v>0</v>
      </c>
      <c r="BP29" s="1195">
        <v>0</v>
      </c>
      <c r="BQ29" s="1196">
        <v>0</v>
      </c>
      <c r="BR29" s="1196">
        <v>0</v>
      </c>
      <c r="BS29" s="1197">
        <v>0</v>
      </c>
      <c r="BT29" s="1198">
        <v>0</v>
      </c>
      <c r="BU29" s="1199">
        <v>0</v>
      </c>
      <c r="BV29" s="1199">
        <v>0</v>
      </c>
      <c r="BW29" s="1200">
        <v>0</v>
      </c>
      <c r="BX29" s="1198">
        <v>0</v>
      </c>
      <c r="BY29" s="1199">
        <v>0</v>
      </c>
      <c r="BZ29" s="1199">
        <v>0</v>
      </c>
      <c r="CA29" s="1200">
        <v>0</v>
      </c>
      <c r="CB29" s="1201"/>
      <c r="CC29" s="1122" t="s">
        <v>2816</v>
      </c>
      <c r="CD29" s="1096"/>
      <c r="CE29" s="1096"/>
      <c r="CF29" s="1096"/>
      <c r="CG29" s="1096"/>
      <c r="CH29" s="1096"/>
      <c r="CI29" s="1096"/>
      <c r="CJ29" s="1096"/>
      <c r="CK29" s="1096"/>
      <c r="CL29" s="1096"/>
      <c r="CM29" s="1096"/>
      <c r="CN29" s="1096"/>
    </row>
    <row r="30" spans="2:92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31.4</v>
      </c>
      <c r="I30" s="1126">
        <v>8462</v>
      </c>
      <c r="J30" s="1126">
        <v>7882</v>
      </c>
      <c r="K30" s="1127">
        <v>580</v>
      </c>
      <c r="L30" s="1125">
        <v>31.4</v>
      </c>
      <c r="M30" s="1126">
        <v>8462</v>
      </c>
      <c r="N30" s="1126">
        <v>7882</v>
      </c>
      <c r="O30" s="1127">
        <v>580</v>
      </c>
      <c r="P30" s="1125">
        <v>31.4</v>
      </c>
      <c r="Q30" s="1126">
        <v>8462</v>
      </c>
      <c r="R30" s="1126">
        <v>7882</v>
      </c>
      <c r="S30" s="1127">
        <v>580</v>
      </c>
      <c r="T30" s="1125">
        <v>31.4</v>
      </c>
      <c r="U30" s="1126">
        <v>8462</v>
      </c>
      <c r="V30" s="1126">
        <v>7882</v>
      </c>
      <c r="W30" s="1127">
        <v>580</v>
      </c>
      <c r="X30" s="1125">
        <v>31.4</v>
      </c>
      <c r="Y30" s="1126">
        <v>8462</v>
      </c>
      <c r="Z30" s="1126">
        <v>7882</v>
      </c>
      <c r="AA30" s="1127">
        <v>580</v>
      </c>
      <c r="AB30" s="1125">
        <v>31.4</v>
      </c>
      <c r="AC30" s="1126">
        <v>8462</v>
      </c>
      <c r="AD30" s="1126">
        <v>7882</v>
      </c>
      <c r="AE30" s="1127">
        <v>580</v>
      </c>
      <c r="AF30" s="1128">
        <v>188.4</v>
      </c>
      <c r="AG30" s="1129">
        <v>50772</v>
      </c>
      <c r="AH30" s="1129">
        <v>47292</v>
      </c>
      <c r="AI30" s="1130">
        <v>3480</v>
      </c>
      <c r="AJ30" s="1128">
        <v>31.4</v>
      </c>
      <c r="AK30" s="1129">
        <v>8462</v>
      </c>
      <c r="AL30" s="1129">
        <v>7882</v>
      </c>
      <c r="AM30" s="1130">
        <v>580</v>
      </c>
      <c r="AN30" s="1125">
        <v>31.4</v>
      </c>
      <c r="AO30" s="1126">
        <v>8462</v>
      </c>
      <c r="AP30" s="1126">
        <v>7882</v>
      </c>
      <c r="AQ30" s="1127">
        <v>580</v>
      </c>
      <c r="AR30" s="1125">
        <v>31.4</v>
      </c>
      <c r="AS30" s="1126">
        <v>8462</v>
      </c>
      <c r="AT30" s="1126">
        <v>7882</v>
      </c>
      <c r="AU30" s="1127">
        <v>580</v>
      </c>
      <c r="AV30" s="1125">
        <v>31.4</v>
      </c>
      <c r="AW30" s="1126">
        <v>8462</v>
      </c>
      <c r="AX30" s="1126">
        <v>7882</v>
      </c>
      <c r="AY30" s="1127">
        <v>580</v>
      </c>
      <c r="AZ30" s="1125">
        <v>31.4</v>
      </c>
      <c r="BA30" s="1126">
        <v>8462</v>
      </c>
      <c r="BB30" s="1126">
        <v>7882</v>
      </c>
      <c r="BC30" s="1127">
        <v>580</v>
      </c>
      <c r="BD30" s="1125">
        <v>31.4</v>
      </c>
      <c r="BE30" s="1126">
        <v>8462</v>
      </c>
      <c r="BF30" s="1126">
        <v>7882</v>
      </c>
      <c r="BG30" s="1127">
        <v>580</v>
      </c>
      <c r="BH30" s="1125">
        <v>31.4</v>
      </c>
      <c r="BI30" s="1126">
        <v>8462</v>
      </c>
      <c r="BJ30" s="1126">
        <v>7882</v>
      </c>
      <c r="BK30" s="1127">
        <v>580</v>
      </c>
      <c r="BL30" s="1128">
        <v>188.4</v>
      </c>
      <c r="BM30" s="1129">
        <v>50772</v>
      </c>
      <c r="BN30" s="1129">
        <v>47292</v>
      </c>
      <c r="BO30" s="1130">
        <v>3480</v>
      </c>
      <c r="BP30" s="1128">
        <v>31.4</v>
      </c>
      <c r="BQ30" s="1129">
        <v>8462</v>
      </c>
      <c r="BR30" s="1129">
        <v>7882</v>
      </c>
      <c r="BS30" s="1130">
        <v>580</v>
      </c>
      <c r="BT30" s="1116">
        <v>376.8</v>
      </c>
      <c r="BU30" s="1117">
        <v>101544</v>
      </c>
      <c r="BV30" s="1117">
        <v>94584</v>
      </c>
      <c r="BW30" s="1131">
        <v>6960</v>
      </c>
      <c r="BX30" s="1116">
        <v>31.4</v>
      </c>
      <c r="BY30" s="1117">
        <v>8462</v>
      </c>
      <c r="BZ30" s="1117">
        <v>7882</v>
      </c>
      <c r="CA30" s="1131">
        <v>580</v>
      </c>
      <c r="CC30" s="1122" t="s">
        <v>91</v>
      </c>
      <c r="CD30" s="1096"/>
      <c r="CE30" s="1096"/>
      <c r="CF30" s="1096"/>
      <c r="CG30" s="1096"/>
      <c r="CH30" s="1096"/>
      <c r="CI30" s="1096"/>
      <c r="CJ30" s="1096"/>
      <c r="CK30" s="1096"/>
      <c r="CL30" s="1096"/>
      <c r="CM30" s="1096"/>
      <c r="CN30" s="1096"/>
    </row>
    <row r="31" spans="2:92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v>0</v>
      </c>
      <c r="J31" s="1126">
        <v>0</v>
      </c>
      <c r="K31" s="1127">
        <v>0</v>
      </c>
      <c r="L31" s="1125">
        <v>0</v>
      </c>
      <c r="M31" s="1126">
        <v>0</v>
      </c>
      <c r="N31" s="1126">
        <v>0</v>
      </c>
      <c r="O31" s="1127">
        <v>0</v>
      </c>
      <c r="P31" s="1125">
        <v>0</v>
      </c>
      <c r="Q31" s="1126">
        <v>0</v>
      </c>
      <c r="R31" s="1126">
        <v>0</v>
      </c>
      <c r="S31" s="1127">
        <v>0</v>
      </c>
      <c r="T31" s="1125">
        <v>0</v>
      </c>
      <c r="U31" s="1126">
        <v>0</v>
      </c>
      <c r="V31" s="1126">
        <v>0</v>
      </c>
      <c r="W31" s="1127">
        <v>0</v>
      </c>
      <c r="X31" s="1125">
        <v>0</v>
      </c>
      <c r="Y31" s="1126">
        <v>0</v>
      </c>
      <c r="Z31" s="1126">
        <v>0</v>
      </c>
      <c r="AA31" s="1127">
        <v>0</v>
      </c>
      <c r="AB31" s="1125">
        <v>0</v>
      </c>
      <c r="AC31" s="1126">
        <v>0</v>
      </c>
      <c r="AD31" s="1126">
        <v>0</v>
      </c>
      <c r="AE31" s="1127">
        <v>0</v>
      </c>
      <c r="AF31" s="1128">
        <v>0</v>
      </c>
      <c r="AG31" s="1129">
        <v>0</v>
      </c>
      <c r="AH31" s="1129">
        <v>0</v>
      </c>
      <c r="AI31" s="1130">
        <v>0</v>
      </c>
      <c r="AJ31" s="1128">
        <v>0</v>
      </c>
      <c r="AK31" s="1129">
        <v>0</v>
      </c>
      <c r="AL31" s="1129">
        <v>0</v>
      </c>
      <c r="AM31" s="1130">
        <v>0</v>
      </c>
      <c r="AN31" s="1125">
        <v>0</v>
      </c>
      <c r="AO31" s="1126">
        <v>0</v>
      </c>
      <c r="AP31" s="1126">
        <v>0</v>
      </c>
      <c r="AQ31" s="1127">
        <v>0</v>
      </c>
      <c r="AR31" s="1125">
        <v>0</v>
      </c>
      <c r="AS31" s="1126">
        <v>0</v>
      </c>
      <c r="AT31" s="1126">
        <v>0</v>
      </c>
      <c r="AU31" s="1127">
        <v>0</v>
      </c>
      <c r="AV31" s="1125">
        <v>0</v>
      </c>
      <c r="AW31" s="1126">
        <v>0</v>
      </c>
      <c r="AX31" s="1126">
        <v>0</v>
      </c>
      <c r="AY31" s="1127">
        <v>0</v>
      </c>
      <c r="AZ31" s="1125">
        <v>0</v>
      </c>
      <c r="BA31" s="1126">
        <v>0</v>
      </c>
      <c r="BB31" s="1126">
        <v>0</v>
      </c>
      <c r="BC31" s="1127">
        <v>0</v>
      </c>
      <c r="BD31" s="1125">
        <v>0</v>
      </c>
      <c r="BE31" s="1126">
        <v>0</v>
      </c>
      <c r="BF31" s="1126">
        <v>0</v>
      </c>
      <c r="BG31" s="1127">
        <v>0</v>
      </c>
      <c r="BH31" s="1125">
        <v>0</v>
      </c>
      <c r="BI31" s="1126">
        <v>0</v>
      </c>
      <c r="BJ31" s="1126">
        <v>0</v>
      </c>
      <c r="BK31" s="1127">
        <v>0</v>
      </c>
      <c r="BL31" s="1128">
        <v>0</v>
      </c>
      <c r="BM31" s="1129">
        <v>0</v>
      </c>
      <c r="BN31" s="1129">
        <v>0</v>
      </c>
      <c r="BO31" s="1130">
        <v>0</v>
      </c>
      <c r="BP31" s="1128">
        <v>0</v>
      </c>
      <c r="BQ31" s="1129">
        <v>0</v>
      </c>
      <c r="BR31" s="1129">
        <v>0</v>
      </c>
      <c r="BS31" s="1130">
        <v>0</v>
      </c>
      <c r="BT31" s="1116">
        <v>0</v>
      </c>
      <c r="BU31" s="1117">
        <v>0</v>
      </c>
      <c r="BV31" s="1117">
        <v>0</v>
      </c>
      <c r="BW31" s="1131">
        <v>0</v>
      </c>
      <c r="BX31" s="1116">
        <v>0</v>
      </c>
      <c r="BY31" s="1117">
        <v>0</v>
      </c>
      <c r="BZ31" s="1117">
        <v>0</v>
      </c>
      <c r="CA31" s="1131">
        <v>0</v>
      </c>
      <c r="CC31" s="1122" t="s">
        <v>91</v>
      </c>
      <c r="CD31" s="1096"/>
      <c r="CE31" s="1096"/>
      <c r="CF31" s="1096"/>
      <c r="CG31" s="1096"/>
      <c r="CH31" s="1096"/>
      <c r="CI31" s="1096"/>
      <c r="CJ31" s="1096"/>
      <c r="CK31" s="1096"/>
      <c r="CL31" s="1096"/>
      <c r="CM31" s="1096"/>
      <c r="CN31" s="1096"/>
    </row>
    <row r="32" spans="2:92" ht="21" customHeight="1">
      <c r="B32" s="1218" t="s">
        <v>2818</v>
      </c>
      <c r="C32" s="1219" t="s">
        <v>2819</v>
      </c>
      <c r="D32" s="1220" t="s">
        <v>120</v>
      </c>
      <c r="E32" s="1221"/>
      <c r="F32" s="1222"/>
      <c r="G32" s="1223"/>
      <c r="H32" s="1125">
        <v>28.2</v>
      </c>
      <c r="I32" s="1126">
        <v>9897</v>
      </c>
      <c r="J32" s="1126">
        <v>8321</v>
      </c>
      <c r="K32" s="1127">
        <v>1576</v>
      </c>
      <c r="L32" s="1125">
        <v>29.500000000000004</v>
      </c>
      <c r="M32" s="1126">
        <v>10359</v>
      </c>
      <c r="N32" s="1126">
        <v>8705</v>
      </c>
      <c r="O32" s="1127">
        <v>1654</v>
      </c>
      <c r="P32" s="1125">
        <v>30.8</v>
      </c>
      <c r="Q32" s="1126">
        <v>10820</v>
      </c>
      <c r="R32" s="1126">
        <v>9089</v>
      </c>
      <c r="S32" s="1127">
        <v>1731</v>
      </c>
      <c r="T32" s="1125">
        <v>28.2</v>
      </c>
      <c r="U32" s="1126">
        <v>9897</v>
      </c>
      <c r="V32" s="1126">
        <v>8321</v>
      </c>
      <c r="W32" s="1127">
        <v>1576</v>
      </c>
      <c r="X32" s="1125">
        <v>30.8</v>
      </c>
      <c r="Y32" s="1126">
        <v>10820</v>
      </c>
      <c r="Z32" s="1126">
        <v>9089</v>
      </c>
      <c r="AA32" s="1127">
        <v>1731</v>
      </c>
      <c r="AB32" s="1125">
        <v>28.2</v>
      </c>
      <c r="AC32" s="1126">
        <v>9897</v>
      </c>
      <c r="AD32" s="1126">
        <v>8321</v>
      </c>
      <c r="AE32" s="1127">
        <v>1576</v>
      </c>
      <c r="AF32" s="1128">
        <v>175.7</v>
      </c>
      <c r="AG32" s="1129">
        <v>61690</v>
      </c>
      <c r="AH32" s="1129">
        <v>51846</v>
      </c>
      <c r="AI32" s="1130">
        <v>9844</v>
      </c>
      <c r="AJ32" s="1128">
        <v>29.3</v>
      </c>
      <c r="AK32" s="1129">
        <v>10282</v>
      </c>
      <c r="AL32" s="1129">
        <v>8641</v>
      </c>
      <c r="AM32" s="1130">
        <v>1641</v>
      </c>
      <c r="AN32" s="1125">
        <v>28.2</v>
      </c>
      <c r="AO32" s="1126">
        <v>9897</v>
      </c>
      <c r="AP32" s="1126">
        <v>8321</v>
      </c>
      <c r="AQ32" s="1127">
        <v>1576</v>
      </c>
      <c r="AR32" s="1125">
        <v>28.2</v>
      </c>
      <c r="AS32" s="1126">
        <v>9897</v>
      </c>
      <c r="AT32" s="1126">
        <v>8321</v>
      </c>
      <c r="AU32" s="1127">
        <v>1576</v>
      </c>
      <c r="AV32" s="1125">
        <v>30.8</v>
      </c>
      <c r="AW32" s="1126">
        <v>10820</v>
      </c>
      <c r="AX32" s="1126">
        <v>9089</v>
      </c>
      <c r="AY32" s="1127">
        <v>1731</v>
      </c>
      <c r="AZ32" s="1125">
        <v>26.900000000000002</v>
      </c>
      <c r="BA32" s="1126">
        <v>9434</v>
      </c>
      <c r="BB32" s="1126">
        <v>7938</v>
      </c>
      <c r="BC32" s="1127">
        <v>1496</v>
      </c>
      <c r="BD32" s="1125">
        <v>26.900000000000002</v>
      </c>
      <c r="BE32" s="1126">
        <v>9434</v>
      </c>
      <c r="BF32" s="1126">
        <v>7938</v>
      </c>
      <c r="BG32" s="1127">
        <v>1496</v>
      </c>
      <c r="BH32" s="1125">
        <v>30.8</v>
      </c>
      <c r="BI32" s="1126">
        <v>10820</v>
      </c>
      <c r="BJ32" s="1126">
        <v>9089</v>
      </c>
      <c r="BK32" s="1127">
        <v>1731</v>
      </c>
      <c r="BL32" s="1128">
        <v>171.8</v>
      </c>
      <c r="BM32" s="1129">
        <v>60302</v>
      </c>
      <c r="BN32" s="1129">
        <v>50696</v>
      </c>
      <c r="BO32" s="1130">
        <v>9606</v>
      </c>
      <c r="BP32" s="1128">
        <v>28.6</v>
      </c>
      <c r="BQ32" s="1129">
        <v>10050</v>
      </c>
      <c r="BR32" s="1129">
        <v>8449</v>
      </c>
      <c r="BS32" s="1130">
        <v>1601</v>
      </c>
      <c r="BT32" s="1116">
        <v>347.5</v>
      </c>
      <c r="BU32" s="1117">
        <v>121992</v>
      </c>
      <c r="BV32" s="1117">
        <v>102542</v>
      </c>
      <c r="BW32" s="1131">
        <v>19450</v>
      </c>
      <c r="BX32" s="1116">
        <v>29</v>
      </c>
      <c r="BY32" s="1117">
        <v>10166</v>
      </c>
      <c r="BZ32" s="1117">
        <v>8545</v>
      </c>
      <c r="CA32" s="1131">
        <v>1621</v>
      </c>
      <c r="CC32" s="1122" t="s">
        <v>120</v>
      </c>
      <c r="CD32" s="1096"/>
      <c r="CE32" s="1096"/>
      <c r="CF32" s="1096"/>
      <c r="CG32" s="1096"/>
      <c r="CH32" s="1096"/>
      <c r="CI32" s="1096"/>
      <c r="CJ32" s="1096"/>
      <c r="CK32" s="1096"/>
      <c r="CL32" s="1096"/>
      <c r="CM32" s="1096"/>
      <c r="CN32" s="1096"/>
    </row>
    <row r="33" spans="2:92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2</v>
      </c>
      <c r="I33" s="1126">
        <v>465</v>
      </c>
      <c r="J33" s="1126">
        <v>431</v>
      </c>
      <c r="K33" s="1127">
        <v>34</v>
      </c>
      <c r="L33" s="1125">
        <v>2</v>
      </c>
      <c r="M33" s="1126">
        <v>465</v>
      </c>
      <c r="N33" s="1126">
        <v>431</v>
      </c>
      <c r="O33" s="1127">
        <v>34</v>
      </c>
      <c r="P33" s="1125">
        <v>2</v>
      </c>
      <c r="Q33" s="1126">
        <v>465</v>
      </c>
      <c r="R33" s="1126">
        <v>431</v>
      </c>
      <c r="S33" s="1127">
        <v>34</v>
      </c>
      <c r="T33" s="1125">
        <v>2</v>
      </c>
      <c r="U33" s="1126">
        <v>465</v>
      </c>
      <c r="V33" s="1126">
        <v>431</v>
      </c>
      <c r="W33" s="1127">
        <v>34</v>
      </c>
      <c r="X33" s="1125">
        <v>2</v>
      </c>
      <c r="Y33" s="1126">
        <v>465</v>
      </c>
      <c r="Z33" s="1126">
        <v>431</v>
      </c>
      <c r="AA33" s="1127">
        <v>34</v>
      </c>
      <c r="AB33" s="1125">
        <v>2</v>
      </c>
      <c r="AC33" s="1126">
        <v>465</v>
      </c>
      <c r="AD33" s="1126">
        <v>431</v>
      </c>
      <c r="AE33" s="1127">
        <v>34</v>
      </c>
      <c r="AF33" s="1128">
        <v>12</v>
      </c>
      <c r="AG33" s="1129">
        <v>2790</v>
      </c>
      <c r="AH33" s="1129">
        <v>2586</v>
      </c>
      <c r="AI33" s="1130">
        <v>204</v>
      </c>
      <c r="AJ33" s="1128">
        <v>2</v>
      </c>
      <c r="AK33" s="1129">
        <v>465</v>
      </c>
      <c r="AL33" s="1129">
        <v>431</v>
      </c>
      <c r="AM33" s="1130">
        <v>34</v>
      </c>
      <c r="AN33" s="1125">
        <v>2</v>
      </c>
      <c r="AO33" s="1126">
        <v>465</v>
      </c>
      <c r="AP33" s="1126">
        <v>431</v>
      </c>
      <c r="AQ33" s="1127">
        <v>34</v>
      </c>
      <c r="AR33" s="1125">
        <v>2</v>
      </c>
      <c r="AS33" s="1126">
        <v>465</v>
      </c>
      <c r="AT33" s="1126">
        <v>431</v>
      </c>
      <c r="AU33" s="1127">
        <v>34</v>
      </c>
      <c r="AV33" s="1125">
        <v>2</v>
      </c>
      <c r="AW33" s="1126">
        <v>465</v>
      </c>
      <c r="AX33" s="1126">
        <v>431</v>
      </c>
      <c r="AY33" s="1127">
        <v>34</v>
      </c>
      <c r="AZ33" s="1125">
        <v>2</v>
      </c>
      <c r="BA33" s="1126">
        <v>465</v>
      </c>
      <c r="BB33" s="1126">
        <v>431</v>
      </c>
      <c r="BC33" s="1127">
        <v>34</v>
      </c>
      <c r="BD33" s="1125">
        <v>2</v>
      </c>
      <c r="BE33" s="1126">
        <v>465</v>
      </c>
      <c r="BF33" s="1126">
        <v>431</v>
      </c>
      <c r="BG33" s="1127">
        <v>34</v>
      </c>
      <c r="BH33" s="1125">
        <v>2</v>
      </c>
      <c r="BI33" s="1126">
        <v>465</v>
      </c>
      <c r="BJ33" s="1126">
        <v>431</v>
      </c>
      <c r="BK33" s="1127">
        <v>34</v>
      </c>
      <c r="BL33" s="1128">
        <v>12</v>
      </c>
      <c r="BM33" s="1129">
        <v>2790</v>
      </c>
      <c r="BN33" s="1129">
        <v>2586</v>
      </c>
      <c r="BO33" s="1130">
        <v>204</v>
      </c>
      <c r="BP33" s="1128">
        <v>2</v>
      </c>
      <c r="BQ33" s="1129">
        <v>465</v>
      </c>
      <c r="BR33" s="1129">
        <v>431</v>
      </c>
      <c r="BS33" s="1130">
        <v>34</v>
      </c>
      <c r="BT33" s="1116">
        <v>24</v>
      </c>
      <c r="BU33" s="1117">
        <v>5580</v>
      </c>
      <c r="BV33" s="1117">
        <v>5172</v>
      </c>
      <c r="BW33" s="1131">
        <v>408</v>
      </c>
      <c r="BX33" s="1116">
        <v>2</v>
      </c>
      <c r="BY33" s="1117">
        <v>465</v>
      </c>
      <c r="BZ33" s="1117">
        <v>431</v>
      </c>
      <c r="CA33" s="1131">
        <v>34</v>
      </c>
      <c r="CC33" s="1122" t="s">
        <v>2821</v>
      </c>
      <c r="CD33" s="1096"/>
      <c r="CE33" s="1096"/>
      <c r="CF33" s="1096"/>
      <c r="CG33" s="1096"/>
      <c r="CH33" s="1096"/>
      <c r="CI33" s="1096"/>
      <c r="CJ33" s="1096"/>
      <c r="CK33" s="1096"/>
      <c r="CL33" s="1096"/>
      <c r="CM33" s="1096"/>
      <c r="CN33" s="1096"/>
    </row>
    <row r="34" spans="2:92" ht="21" customHeight="1">
      <c r="B34" s="1155"/>
      <c r="C34" s="1156" t="s">
        <v>2822</v>
      </c>
      <c r="D34" s="1105" t="s">
        <v>353</v>
      </c>
      <c r="E34" s="1106"/>
      <c r="F34" s="1211"/>
      <c r="G34" s="1224"/>
      <c r="H34" s="1125">
        <v>131.5</v>
      </c>
      <c r="I34" s="1126">
        <v>52799</v>
      </c>
      <c r="J34" s="1126">
        <v>46625</v>
      </c>
      <c r="K34" s="1127">
        <v>6174</v>
      </c>
      <c r="L34" s="1125">
        <v>137.9</v>
      </c>
      <c r="M34" s="1126">
        <v>55366</v>
      </c>
      <c r="N34" s="1126">
        <v>48894</v>
      </c>
      <c r="O34" s="1127">
        <v>6472</v>
      </c>
      <c r="P34" s="1125">
        <v>144.30000000000001</v>
      </c>
      <c r="Q34" s="1126">
        <v>57933</v>
      </c>
      <c r="R34" s="1126">
        <v>51163</v>
      </c>
      <c r="S34" s="1127">
        <v>6770</v>
      </c>
      <c r="T34" s="1125">
        <v>131.5</v>
      </c>
      <c r="U34" s="1126">
        <v>52799</v>
      </c>
      <c r="V34" s="1126">
        <v>46625</v>
      </c>
      <c r="W34" s="1127">
        <v>6174</v>
      </c>
      <c r="X34" s="1125">
        <v>144.30000000000001</v>
      </c>
      <c r="Y34" s="1126">
        <v>57933</v>
      </c>
      <c r="Z34" s="1126">
        <v>51163</v>
      </c>
      <c r="AA34" s="1127">
        <v>6770</v>
      </c>
      <c r="AB34" s="1125">
        <v>131.5</v>
      </c>
      <c r="AC34" s="1126">
        <v>52799</v>
      </c>
      <c r="AD34" s="1126">
        <v>46625</v>
      </c>
      <c r="AE34" s="1127">
        <v>6174</v>
      </c>
      <c r="AF34" s="1128">
        <v>821</v>
      </c>
      <c r="AG34" s="1129">
        <v>329629</v>
      </c>
      <c r="AH34" s="1129">
        <v>291095</v>
      </c>
      <c r="AI34" s="1130">
        <v>38534</v>
      </c>
      <c r="AJ34" s="1128">
        <v>136.80000000000001</v>
      </c>
      <c r="AK34" s="1129">
        <v>54938</v>
      </c>
      <c r="AL34" s="1129">
        <v>48516</v>
      </c>
      <c r="AM34" s="1130">
        <v>6422</v>
      </c>
      <c r="AN34" s="1125">
        <v>131.5</v>
      </c>
      <c r="AO34" s="1126">
        <v>52799</v>
      </c>
      <c r="AP34" s="1126">
        <v>46625</v>
      </c>
      <c r="AQ34" s="1127">
        <v>6174</v>
      </c>
      <c r="AR34" s="1125">
        <v>131.5</v>
      </c>
      <c r="AS34" s="1126">
        <v>52799</v>
      </c>
      <c r="AT34" s="1126">
        <v>46625</v>
      </c>
      <c r="AU34" s="1127">
        <v>6174</v>
      </c>
      <c r="AV34" s="1125">
        <v>144.30000000000001</v>
      </c>
      <c r="AW34" s="1126">
        <v>57933</v>
      </c>
      <c r="AX34" s="1126">
        <v>51163</v>
      </c>
      <c r="AY34" s="1127">
        <v>6770</v>
      </c>
      <c r="AZ34" s="1125">
        <v>125.2</v>
      </c>
      <c r="BA34" s="1126">
        <v>50273</v>
      </c>
      <c r="BB34" s="1126">
        <v>44391</v>
      </c>
      <c r="BC34" s="1127">
        <v>5882</v>
      </c>
      <c r="BD34" s="1125">
        <v>125.6</v>
      </c>
      <c r="BE34" s="1126">
        <v>50446</v>
      </c>
      <c r="BF34" s="1126">
        <v>44533</v>
      </c>
      <c r="BG34" s="1127">
        <v>5913</v>
      </c>
      <c r="BH34" s="1125">
        <v>144.70000000000002</v>
      </c>
      <c r="BI34" s="1126">
        <v>58106</v>
      </c>
      <c r="BJ34" s="1126">
        <v>51305</v>
      </c>
      <c r="BK34" s="1127">
        <v>6801</v>
      </c>
      <c r="BL34" s="1128">
        <v>802.80000000000007</v>
      </c>
      <c r="BM34" s="1129">
        <v>322356</v>
      </c>
      <c r="BN34" s="1129">
        <v>284642</v>
      </c>
      <c r="BO34" s="1130">
        <v>37714</v>
      </c>
      <c r="BP34" s="1128">
        <v>133.80000000000001</v>
      </c>
      <c r="BQ34" s="1129">
        <v>53726</v>
      </c>
      <c r="BR34" s="1129">
        <v>47440</v>
      </c>
      <c r="BS34" s="1130">
        <v>6286</v>
      </c>
      <c r="BT34" s="1116">
        <v>1623.8000000000002</v>
      </c>
      <c r="BU34" s="1117">
        <v>651985</v>
      </c>
      <c r="BV34" s="1117">
        <v>575737</v>
      </c>
      <c r="BW34" s="1131">
        <v>76248</v>
      </c>
      <c r="BX34" s="1116">
        <v>135.30000000000001</v>
      </c>
      <c r="BY34" s="1117">
        <v>54332</v>
      </c>
      <c r="BZ34" s="1117">
        <v>47978</v>
      </c>
      <c r="CA34" s="1131">
        <v>6354</v>
      </c>
      <c r="CC34" s="1122" t="s">
        <v>353</v>
      </c>
      <c r="CD34" s="1096"/>
      <c r="CE34" s="1096"/>
      <c r="CF34" s="1096"/>
      <c r="CG34" s="1096"/>
      <c r="CH34" s="1096"/>
      <c r="CI34" s="1096"/>
      <c r="CJ34" s="1096"/>
      <c r="CK34" s="1096"/>
      <c r="CL34" s="1096"/>
      <c r="CM34" s="1096"/>
      <c r="CN34" s="1096"/>
    </row>
    <row r="35" spans="2:92" ht="21" customHeight="1">
      <c r="B35" s="1103" t="s">
        <v>2823</v>
      </c>
      <c r="C35" s="1104" t="s">
        <v>2824</v>
      </c>
      <c r="D35" s="1159" t="s">
        <v>618</v>
      </c>
      <c r="E35" s="1160"/>
      <c r="F35" s="1123"/>
      <c r="G35" s="1124"/>
      <c r="H35" s="1125">
        <v>82.300000000000011</v>
      </c>
      <c r="I35" s="1126">
        <v>20251</v>
      </c>
      <c r="J35" s="1126">
        <v>18556</v>
      </c>
      <c r="K35" s="1127">
        <v>1695</v>
      </c>
      <c r="L35" s="1125">
        <v>86.4</v>
      </c>
      <c r="M35" s="1126">
        <v>21260</v>
      </c>
      <c r="N35" s="1126">
        <v>19481</v>
      </c>
      <c r="O35" s="1127">
        <v>1779</v>
      </c>
      <c r="P35" s="1125">
        <v>90.5</v>
      </c>
      <c r="Q35" s="1126">
        <v>22268</v>
      </c>
      <c r="R35" s="1126">
        <v>20405</v>
      </c>
      <c r="S35" s="1127">
        <v>1863</v>
      </c>
      <c r="T35" s="1125">
        <v>82.300000000000011</v>
      </c>
      <c r="U35" s="1126">
        <v>20251</v>
      </c>
      <c r="V35" s="1126">
        <v>18556</v>
      </c>
      <c r="W35" s="1127">
        <v>1695</v>
      </c>
      <c r="X35" s="1125">
        <v>90.5</v>
      </c>
      <c r="Y35" s="1126">
        <v>22268</v>
      </c>
      <c r="Z35" s="1126">
        <v>20405</v>
      </c>
      <c r="AA35" s="1127">
        <v>1863</v>
      </c>
      <c r="AB35" s="1125">
        <v>82.300000000000011</v>
      </c>
      <c r="AC35" s="1126">
        <v>20251</v>
      </c>
      <c r="AD35" s="1126">
        <v>18556</v>
      </c>
      <c r="AE35" s="1127">
        <v>1695</v>
      </c>
      <c r="AF35" s="1128">
        <v>514.30000000000007</v>
      </c>
      <c r="AG35" s="1129">
        <v>126549</v>
      </c>
      <c r="AH35" s="1129">
        <v>115959</v>
      </c>
      <c r="AI35" s="1130">
        <v>10590</v>
      </c>
      <c r="AJ35" s="1128">
        <v>85.7</v>
      </c>
      <c r="AK35" s="1129">
        <v>21092</v>
      </c>
      <c r="AL35" s="1129">
        <v>19327</v>
      </c>
      <c r="AM35" s="1130">
        <v>1765</v>
      </c>
      <c r="AN35" s="1125">
        <v>82.300000000000011</v>
      </c>
      <c r="AO35" s="1126">
        <v>20251</v>
      </c>
      <c r="AP35" s="1126">
        <v>18556</v>
      </c>
      <c r="AQ35" s="1127">
        <v>1695</v>
      </c>
      <c r="AR35" s="1125">
        <v>82.300000000000011</v>
      </c>
      <c r="AS35" s="1126">
        <v>20251</v>
      </c>
      <c r="AT35" s="1126">
        <v>18556</v>
      </c>
      <c r="AU35" s="1127">
        <v>1695</v>
      </c>
      <c r="AV35" s="1125">
        <v>90.5</v>
      </c>
      <c r="AW35" s="1126">
        <v>22268</v>
      </c>
      <c r="AX35" s="1126">
        <v>20405</v>
      </c>
      <c r="AY35" s="1127">
        <v>1863</v>
      </c>
      <c r="AZ35" s="1125">
        <v>78.3</v>
      </c>
      <c r="BA35" s="1126">
        <v>19266</v>
      </c>
      <c r="BB35" s="1126">
        <v>17654</v>
      </c>
      <c r="BC35" s="1127">
        <v>1612</v>
      </c>
      <c r="BD35" s="1125">
        <v>78.3</v>
      </c>
      <c r="BE35" s="1126">
        <v>19266</v>
      </c>
      <c r="BF35" s="1126">
        <v>17654</v>
      </c>
      <c r="BG35" s="1127">
        <v>1612</v>
      </c>
      <c r="BH35" s="1125">
        <v>90.5</v>
      </c>
      <c r="BI35" s="1126">
        <v>22268</v>
      </c>
      <c r="BJ35" s="1126">
        <v>20405</v>
      </c>
      <c r="BK35" s="1127">
        <v>1863</v>
      </c>
      <c r="BL35" s="1128">
        <v>502.20000000000005</v>
      </c>
      <c r="BM35" s="1129">
        <v>123570</v>
      </c>
      <c r="BN35" s="1129">
        <v>113230</v>
      </c>
      <c r="BO35" s="1130">
        <v>10340</v>
      </c>
      <c r="BP35" s="1128">
        <v>83.7</v>
      </c>
      <c r="BQ35" s="1129">
        <v>20595</v>
      </c>
      <c r="BR35" s="1129">
        <v>18872</v>
      </c>
      <c r="BS35" s="1130">
        <v>1723</v>
      </c>
      <c r="BT35" s="1116">
        <v>1016.5000000000001</v>
      </c>
      <c r="BU35" s="1117">
        <v>250119</v>
      </c>
      <c r="BV35" s="1117">
        <v>229189</v>
      </c>
      <c r="BW35" s="1131">
        <v>20930</v>
      </c>
      <c r="BX35" s="1116">
        <v>84.7</v>
      </c>
      <c r="BY35" s="1117">
        <v>20843</v>
      </c>
      <c r="BZ35" s="1117">
        <v>19099</v>
      </c>
      <c r="CA35" s="1131">
        <v>1744</v>
      </c>
      <c r="CC35" s="1122" t="s">
        <v>618</v>
      </c>
      <c r="CD35" s="1096"/>
      <c r="CE35" s="1096"/>
      <c r="CF35" s="1096"/>
      <c r="CG35" s="1096"/>
      <c r="CH35" s="1096"/>
      <c r="CI35" s="1096"/>
      <c r="CJ35" s="1096"/>
      <c r="CK35" s="1096"/>
      <c r="CL35" s="1096"/>
      <c r="CM35" s="1096"/>
      <c r="CN35" s="1096"/>
    </row>
    <row r="36" spans="2:92" s="1242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v>0</v>
      </c>
      <c r="J36" s="1232">
        <v>0</v>
      </c>
      <c r="K36" s="1233">
        <v>0</v>
      </c>
      <c r="L36" s="1231">
        <v>0</v>
      </c>
      <c r="M36" s="1232">
        <v>0</v>
      </c>
      <c r="N36" s="1232">
        <v>0</v>
      </c>
      <c r="O36" s="1233">
        <v>0</v>
      </c>
      <c r="P36" s="1231">
        <v>0</v>
      </c>
      <c r="Q36" s="1232">
        <v>0</v>
      </c>
      <c r="R36" s="1232">
        <v>0</v>
      </c>
      <c r="S36" s="1233">
        <v>0</v>
      </c>
      <c r="T36" s="1231">
        <v>0</v>
      </c>
      <c r="U36" s="1232">
        <v>0</v>
      </c>
      <c r="V36" s="1232">
        <v>0</v>
      </c>
      <c r="W36" s="1233">
        <v>0</v>
      </c>
      <c r="X36" s="1231">
        <v>0</v>
      </c>
      <c r="Y36" s="1232">
        <v>0</v>
      </c>
      <c r="Z36" s="1232">
        <v>0</v>
      </c>
      <c r="AA36" s="1233">
        <v>0</v>
      </c>
      <c r="AB36" s="1231">
        <v>0</v>
      </c>
      <c r="AC36" s="1232">
        <v>0</v>
      </c>
      <c r="AD36" s="1232">
        <v>0</v>
      </c>
      <c r="AE36" s="1233">
        <v>0</v>
      </c>
      <c r="AF36" s="1234">
        <v>0</v>
      </c>
      <c r="AG36" s="1235">
        <v>0</v>
      </c>
      <c r="AH36" s="1235">
        <v>0</v>
      </c>
      <c r="AI36" s="1236">
        <v>0</v>
      </c>
      <c r="AJ36" s="1234">
        <v>0</v>
      </c>
      <c r="AK36" s="1235">
        <v>0</v>
      </c>
      <c r="AL36" s="1235">
        <v>0</v>
      </c>
      <c r="AM36" s="1236">
        <v>0</v>
      </c>
      <c r="AN36" s="1231">
        <v>0</v>
      </c>
      <c r="AO36" s="1232">
        <v>0</v>
      </c>
      <c r="AP36" s="1232">
        <v>0</v>
      </c>
      <c r="AQ36" s="1233">
        <v>0</v>
      </c>
      <c r="AR36" s="1231">
        <v>0</v>
      </c>
      <c r="AS36" s="1232">
        <v>0</v>
      </c>
      <c r="AT36" s="1232">
        <v>0</v>
      </c>
      <c r="AU36" s="1233">
        <v>0</v>
      </c>
      <c r="AV36" s="1231">
        <v>0</v>
      </c>
      <c r="AW36" s="1232">
        <v>0</v>
      </c>
      <c r="AX36" s="1232">
        <v>0</v>
      </c>
      <c r="AY36" s="1233">
        <v>0</v>
      </c>
      <c r="AZ36" s="1231">
        <v>0</v>
      </c>
      <c r="BA36" s="1232">
        <v>0</v>
      </c>
      <c r="BB36" s="1232">
        <v>0</v>
      </c>
      <c r="BC36" s="1233">
        <v>0</v>
      </c>
      <c r="BD36" s="1231">
        <v>0</v>
      </c>
      <c r="BE36" s="1232">
        <v>0</v>
      </c>
      <c r="BF36" s="1232">
        <v>0</v>
      </c>
      <c r="BG36" s="1233">
        <v>0</v>
      </c>
      <c r="BH36" s="1231">
        <v>0</v>
      </c>
      <c r="BI36" s="1232">
        <v>0</v>
      </c>
      <c r="BJ36" s="1232">
        <v>0</v>
      </c>
      <c r="BK36" s="1233">
        <v>0</v>
      </c>
      <c r="BL36" s="1234">
        <v>0</v>
      </c>
      <c r="BM36" s="1235">
        <v>0</v>
      </c>
      <c r="BN36" s="1235">
        <v>0</v>
      </c>
      <c r="BO36" s="1236">
        <v>0</v>
      </c>
      <c r="BP36" s="1234">
        <v>0</v>
      </c>
      <c r="BQ36" s="1235">
        <v>0</v>
      </c>
      <c r="BR36" s="1235">
        <v>0</v>
      </c>
      <c r="BS36" s="1236">
        <v>0</v>
      </c>
      <c r="BT36" s="1237">
        <v>0</v>
      </c>
      <c r="BU36" s="1238">
        <v>0</v>
      </c>
      <c r="BV36" s="1238">
        <v>0</v>
      </c>
      <c r="BW36" s="1239">
        <v>0</v>
      </c>
      <c r="BX36" s="1237">
        <v>0</v>
      </c>
      <c r="BY36" s="1238">
        <v>0</v>
      </c>
      <c r="BZ36" s="1238">
        <v>0</v>
      </c>
      <c r="CA36" s="1239">
        <v>0</v>
      </c>
      <c r="CB36" s="1240"/>
      <c r="CC36" s="1122" t="s">
        <v>4375</v>
      </c>
      <c r="CD36" s="1241"/>
      <c r="CE36" s="1241"/>
      <c r="CF36" s="1241"/>
      <c r="CG36" s="1241"/>
      <c r="CH36" s="1241"/>
      <c r="CI36" s="1241"/>
      <c r="CJ36" s="1241"/>
      <c r="CK36" s="1241"/>
      <c r="CL36" s="1241"/>
      <c r="CM36" s="1241"/>
      <c r="CN36" s="1241"/>
    </row>
    <row r="37" spans="2:92" ht="21" customHeight="1">
      <c r="B37" s="1103"/>
      <c r="C37" s="1104" t="s">
        <v>2825</v>
      </c>
      <c r="D37" s="1105" t="s">
        <v>712</v>
      </c>
      <c r="E37" s="1106"/>
      <c r="F37" s="1123"/>
      <c r="G37" s="1124"/>
      <c r="H37" s="1125">
        <v>58.3</v>
      </c>
      <c r="I37" s="1126">
        <v>20946</v>
      </c>
      <c r="J37" s="1126">
        <v>19297</v>
      </c>
      <c r="K37" s="1127">
        <v>1649</v>
      </c>
      <c r="L37" s="1125">
        <v>61.1</v>
      </c>
      <c r="M37" s="1126">
        <v>21951</v>
      </c>
      <c r="N37" s="1126">
        <v>20224</v>
      </c>
      <c r="O37" s="1127">
        <v>1727</v>
      </c>
      <c r="P37" s="1125">
        <v>63.999999999999993</v>
      </c>
      <c r="Q37" s="1126">
        <v>22992</v>
      </c>
      <c r="R37" s="1126">
        <v>21183</v>
      </c>
      <c r="S37" s="1127">
        <v>1809</v>
      </c>
      <c r="T37" s="1125">
        <v>58.3</v>
      </c>
      <c r="U37" s="1126">
        <v>20946</v>
      </c>
      <c r="V37" s="1126">
        <v>19297</v>
      </c>
      <c r="W37" s="1127">
        <v>1649</v>
      </c>
      <c r="X37" s="1125">
        <v>63.999999999999993</v>
      </c>
      <c r="Y37" s="1126">
        <v>22992</v>
      </c>
      <c r="Z37" s="1126">
        <v>21183</v>
      </c>
      <c r="AA37" s="1127">
        <v>1809</v>
      </c>
      <c r="AB37" s="1125">
        <v>58.3</v>
      </c>
      <c r="AC37" s="1126">
        <v>20946</v>
      </c>
      <c r="AD37" s="1126">
        <v>19297</v>
      </c>
      <c r="AE37" s="1127">
        <v>1649</v>
      </c>
      <c r="AF37" s="1128">
        <v>364</v>
      </c>
      <c r="AG37" s="1129">
        <v>130773</v>
      </c>
      <c r="AH37" s="1129">
        <v>120481</v>
      </c>
      <c r="AI37" s="1130">
        <v>10292</v>
      </c>
      <c r="AJ37" s="1128">
        <v>60.7</v>
      </c>
      <c r="AK37" s="1129">
        <v>21796</v>
      </c>
      <c r="AL37" s="1129">
        <v>20080</v>
      </c>
      <c r="AM37" s="1130">
        <v>1716</v>
      </c>
      <c r="AN37" s="1125">
        <v>58.3</v>
      </c>
      <c r="AO37" s="1126">
        <v>20946</v>
      </c>
      <c r="AP37" s="1126">
        <v>19297</v>
      </c>
      <c r="AQ37" s="1127">
        <v>1649</v>
      </c>
      <c r="AR37" s="1125">
        <v>58.3</v>
      </c>
      <c r="AS37" s="1126">
        <v>20946</v>
      </c>
      <c r="AT37" s="1126">
        <v>19297</v>
      </c>
      <c r="AU37" s="1127">
        <v>1649</v>
      </c>
      <c r="AV37" s="1125">
        <v>63.999999999999993</v>
      </c>
      <c r="AW37" s="1126">
        <v>22992</v>
      </c>
      <c r="AX37" s="1126">
        <v>21183</v>
      </c>
      <c r="AY37" s="1127">
        <v>1809</v>
      </c>
      <c r="AZ37" s="1125">
        <v>55.4</v>
      </c>
      <c r="BA37" s="1126">
        <v>19905</v>
      </c>
      <c r="BB37" s="1126">
        <v>18337</v>
      </c>
      <c r="BC37" s="1127">
        <v>1568</v>
      </c>
      <c r="BD37" s="1125">
        <v>55.4</v>
      </c>
      <c r="BE37" s="1126">
        <v>19905</v>
      </c>
      <c r="BF37" s="1126">
        <v>18337</v>
      </c>
      <c r="BG37" s="1127">
        <v>1568</v>
      </c>
      <c r="BH37" s="1125">
        <v>63.999999999999993</v>
      </c>
      <c r="BI37" s="1126">
        <v>22992</v>
      </c>
      <c r="BJ37" s="1126">
        <v>21183</v>
      </c>
      <c r="BK37" s="1127">
        <v>1809</v>
      </c>
      <c r="BL37" s="1128">
        <v>355.4</v>
      </c>
      <c r="BM37" s="1129">
        <v>127686</v>
      </c>
      <c r="BN37" s="1129">
        <v>117634</v>
      </c>
      <c r="BO37" s="1130">
        <v>10052</v>
      </c>
      <c r="BP37" s="1128">
        <v>59.2</v>
      </c>
      <c r="BQ37" s="1129">
        <v>21281</v>
      </c>
      <c r="BR37" s="1129">
        <v>19606</v>
      </c>
      <c r="BS37" s="1130">
        <v>1675</v>
      </c>
      <c r="BT37" s="1116">
        <v>719.4</v>
      </c>
      <c r="BU37" s="1117">
        <v>258459</v>
      </c>
      <c r="BV37" s="1117">
        <v>238115</v>
      </c>
      <c r="BW37" s="1131">
        <v>20344</v>
      </c>
      <c r="BX37" s="1116">
        <v>60</v>
      </c>
      <c r="BY37" s="1117">
        <v>21538</v>
      </c>
      <c r="BZ37" s="1117">
        <v>19843</v>
      </c>
      <c r="CA37" s="1131">
        <v>1695</v>
      </c>
      <c r="CC37" s="1122" t="s">
        <v>712</v>
      </c>
      <c r="CD37" s="1096"/>
      <c r="CE37" s="1096"/>
      <c r="CF37" s="1096"/>
      <c r="CG37" s="1096"/>
      <c r="CH37" s="1096"/>
      <c r="CI37" s="1096"/>
      <c r="CJ37" s="1096"/>
      <c r="CK37" s="1096"/>
      <c r="CL37" s="1096"/>
      <c r="CM37" s="1096"/>
      <c r="CN37" s="1096"/>
    </row>
    <row r="38" spans="2:92" s="1242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v>0</v>
      </c>
      <c r="J38" s="1232">
        <v>0</v>
      </c>
      <c r="K38" s="1233">
        <v>0</v>
      </c>
      <c r="L38" s="1231">
        <v>0</v>
      </c>
      <c r="M38" s="1232">
        <v>0</v>
      </c>
      <c r="N38" s="1232">
        <v>0</v>
      </c>
      <c r="O38" s="1233">
        <v>0</v>
      </c>
      <c r="P38" s="1231">
        <v>0</v>
      </c>
      <c r="Q38" s="1232">
        <v>0</v>
      </c>
      <c r="R38" s="1232">
        <v>0</v>
      </c>
      <c r="S38" s="1233">
        <v>0</v>
      </c>
      <c r="T38" s="1231">
        <v>0</v>
      </c>
      <c r="U38" s="1232">
        <v>0</v>
      </c>
      <c r="V38" s="1232">
        <v>0</v>
      </c>
      <c r="W38" s="1233">
        <v>0</v>
      </c>
      <c r="X38" s="1231">
        <v>0</v>
      </c>
      <c r="Y38" s="1232">
        <v>0</v>
      </c>
      <c r="Z38" s="1232">
        <v>0</v>
      </c>
      <c r="AA38" s="1233">
        <v>0</v>
      </c>
      <c r="AB38" s="1231">
        <v>0</v>
      </c>
      <c r="AC38" s="1232">
        <v>0</v>
      </c>
      <c r="AD38" s="1232">
        <v>0</v>
      </c>
      <c r="AE38" s="1233">
        <v>0</v>
      </c>
      <c r="AF38" s="1234">
        <v>0</v>
      </c>
      <c r="AG38" s="1235">
        <v>0</v>
      </c>
      <c r="AH38" s="1235">
        <v>0</v>
      </c>
      <c r="AI38" s="1236">
        <v>0</v>
      </c>
      <c r="AJ38" s="1234">
        <v>0</v>
      </c>
      <c r="AK38" s="1235">
        <v>0</v>
      </c>
      <c r="AL38" s="1235">
        <v>0</v>
      </c>
      <c r="AM38" s="1236">
        <v>0</v>
      </c>
      <c r="AN38" s="1231">
        <v>0</v>
      </c>
      <c r="AO38" s="1232">
        <v>0</v>
      </c>
      <c r="AP38" s="1232">
        <v>0</v>
      </c>
      <c r="AQ38" s="1233">
        <v>0</v>
      </c>
      <c r="AR38" s="1231">
        <v>0</v>
      </c>
      <c r="AS38" s="1232">
        <v>0</v>
      </c>
      <c r="AT38" s="1232">
        <v>0</v>
      </c>
      <c r="AU38" s="1233">
        <v>0</v>
      </c>
      <c r="AV38" s="1231">
        <v>0</v>
      </c>
      <c r="AW38" s="1232">
        <v>0</v>
      </c>
      <c r="AX38" s="1232">
        <v>0</v>
      </c>
      <c r="AY38" s="1233">
        <v>0</v>
      </c>
      <c r="AZ38" s="1231">
        <v>0</v>
      </c>
      <c r="BA38" s="1232">
        <v>0</v>
      </c>
      <c r="BB38" s="1232">
        <v>0</v>
      </c>
      <c r="BC38" s="1233">
        <v>0</v>
      </c>
      <c r="BD38" s="1231">
        <v>0</v>
      </c>
      <c r="BE38" s="1232">
        <v>0</v>
      </c>
      <c r="BF38" s="1232">
        <v>0</v>
      </c>
      <c r="BG38" s="1233">
        <v>0</v>
      </c>
      <c r="BH38" s="1231">
        <v>0</v>
      </c>
      <c r="BI38" s="1232">
        <v>0</v>
      </c>
      <c r="BJ38" s="1232">
        <v>0</v>
      </c>
      <c r="BK38" s="1233">
        <v>0</v>
      </c>
      <c r="BL38" s="1234">
        <v>0</v>
      </c>
      <c r="BM38" s="1235">
        <v>0</v>
      </c>
      <c r="BN38" s="1235">
        <v>0</v>
      </c>
      <c r="BO38" s="1236">
        <v>0</v>
      </c>
      <c r="BP38" s="1234">
        <v>0</v>
      </c>
      <c r="BQ38" s="1235">
        <v>0</v>
      </c>
      <c r="BR38" s="1235">
        <v>0</v>
      </c>
      <c r="BS38" s="1236">
        <v>0</v>
      </c>
      <c r="BT38" s="1237">
        <v>0</v>
      </c>
      <c r="BU38" s="1238">
        <v>0</v>
      </c>
      <c r="BV38" s="1238">
        <v>0</v>
      </c>
      <c r="BW38" s="1239">
        <v>0</v>
      </c>
      <c r="BX38" s="1237">
        <v>0</v>
      </c>
      <c r="BY38" s="1238">
        <v>0</v>
      </c>
      <c r="BZ38" s="1238">
        <v>0</v>
      </c>
      <c r="CA38" s="1239">
        <v>0</v>
      </c>
      <c r="CB38" s="1240"/>
      <c r="CC38" s="1122" t="s">
        <v>4376</v>
      </c>
      <c r="CD38" s="1241"/>
      <c r="CE38" s="1241"/>
      <c r="CF38" s="1241"/>
      <c r="CG38" s="1241"/>
      <c r="CH38" s="1241"/>
      <c r="CI38" s="1241"/>
      <c r="CJ38" s="1241"/>
      <c r="CK38" s="1241"/>
      <c r="CL38" s="1241"/>
      <c r="CM38" s="1241"/>
      <c r="CN38" s="1241"/>
    </row>
    <row r="39" spans="2:92" ht="21" customHeight="1">
      <c r="B39" s="1103"/>
      <c r="C39" s="1104" t="s">
        <v>2826</v>
      </c>
      <c r="D39" s="1105" t="s">
        <v>874</v>
      </c>
      <c r="E39" s="1106"/>
      <c r="F39" s="1123"/>
      <c r="G39" s="1124"/>
      <c r="H39" s="1125">
        <v>30.3</v>
      </c>
      <c r="I39" s="1126">
        <v>8310</v>
      </c>
      <c r="J39" s="1126">
        <v>7512</v>
      </c>
      <c r="K39" s="1127">
        <v>798</v>
      </c>
      <c r="L39" s="1125">
        <v>31.8</v>
      </c>
      <c r="M39" s="1126">
        <v>8722</v>
      </c>
      <c r="N39" s="1126">
        <v>7884</v>
      </c>
      <c r="O39" s="1127">
        <v>838</v>
      </c>
      <c r="P39" s="1125">
        <v>33.1</v>
      </c>
      <c r="Q39" s="1126">
        <v>9080</v>
      </c>
      <c r="R39" s="1126">
        <v>8206</v>
      </c>
      <c r="S39" s="1127">
        <v>874</v>
      </c>
      <c r="T39" s="1125">
        <v>30.3</v>
      </c>
      <c r="U39" s="1126">
        <v>8310</v>
      </c>
      <c r="V39" s="1126">
        <v>7512</v>
      </c>
      <c r="W39" s="1127">
        <v>798</v>
      </c>
      <c r="X39" s="1125">
        <v>33.1</v>
      </c>
      <c r="Y39" s="1126">
        <v>9080</v>
      </c>
      <c r="Z39" s="1126">
        <v>8206</v>
      </c>
      <c r="AA39" s="1127">
        <v>874</v>
      </c>
      <c r="AB39" s="1125">
        <v>30.3</v>
      </c>
      <c r="AC39" s="1126">
        <v>8310</v>
      </c>
      <c r="AD39" s="1126">
        <v>7512</v>
      </c>
      <c r="AE39" s="1127">
        <v>798</v>
      </c>
      <c r="AF39" s="1128">
        <v>188.9</v>
      </c>
      <c r="AG39" s="1129">
        <v>51812</v>
      </c>
      <c r="AH39" s="1129">
        <v>46832</v>
      </c>
      <c r="AI39" s="1130">
        <v>4980</v>
      </c>
      <c r="AJ39" s="1128">
        <v>31.5</v>
      </c>
      <c r="AK39" s="1129">
        <v>8635</v>
      </c>
      <c r="AL39" s="1129">
        <v>7805</v>
      </c>
      <c r="AM39" s="1130">
        <v>830</v>
      </c>
      <c r="AN39" s="1125">
        <v>30.3</v>
      </c>
      <c r="AO39" s="1126">
        <v>8310</v>
      </c>
      <c r="AP39" s="1126">
        <v>7512</v>
      </c>
      <c r="AQ39" s="1127">
        <v>798</v>
      </c>
      <c r="AR39" s="1125">
        <v>30.3</v>
      </c>
      <c r="AS39" s="1126">
        <v>8310</v>
      </c>
      <c r="AT39" s="1126">
        <v>7512</v>
      </c>
      <c r="AU39" s="1127">
        <v>798</v>
      </c>
      <c r="AV39" s="1125">
        <v>33.1</v>
      </c>
      <c r="AW39" s="1126">
        <v>9080</v>
      </c>
      <c r="AX39" s="1126">
        <v>8206</v>
      </c>
      <c r="AY39" s="1127">
        <v>874</v>
      </c>
      <c r="AZ39" s="1125">
        <v>28.8</v>
      </c>
      <c r="BA39" s="1126">
        <v>7898</v>
      </c>
      <c r="BB39" s="1126">
        <v>7140</v>
      </c>
      <c r="BC39" s="1127">
        <v>758</v>
      </c>
      <c r="BD39" s="1125">
        <v>28.8</v>
      </c>
      <c r="BE39" s="1126">
        <v>7898</v>
      </c>
      <c r="BF39" s="1126">
        <v>7140</v>
      </c>
      <c r="BG39" s="1127">
        <v>758</v>
      </c>
      <c r="BH39" s="1125">
        <v>33.1</v>
      </c>
      <c r="BI39" s="1126">
        <v>9080</v>
      </c>
      <c r="BJ39" s="1126">
        <v>8206</v>
      </c>
      <c r="BK39" s="1127">
        <v>874</v>
      </c>
      <c r="BL39" s="1128">
        <v>184.4</v>
      </c>
      <c r="BM39" s="1129">
        <v>50576</v>
      </c>
      <c r="BN39" s="1129">
        <v>45716</v>
      </c>
      <c r="BO39" s="1130">
        <v>4860</v>
      </c>
      <c r="BP39" s="1128">
        <v>30.7</v>
      </c>
      <c r="BQ39" s="1129">
        <v>8429</v>
      </c>
      <c r="BR39" s="1129">
        <v>7619</v>
      </c>
      <c r="BS39" s="1130">
        <v>810</v>
      </c>
      <c r="BT39" s="1116">
        <v>373.3</v>
      </c>
      <c r="BU39" s="1117">
        <v>102388</v>
      </c>
      <c r="BV39" s="1117">
        <v>92548</v>
      </c>
      <c r="BW39" s="1131">
        <v>9840</v>
      </c>
      <c r="BX39" s="1116">
        <v>31.1</v>
      </c>
      <c r="BY39" s="1117">
        <v>8532</v>
      </c>
      <c r="BZ39" s="1117">
        <v>7712</v>
      </c>
      <c r="CA39" s="1131">
        <v>820</v>
      </c>
      <c r="CC39" s="1122" t="s">
        <v>874</v>
      </c>
      <c r="CD39" s="1096"/>
      <c r="CE39" s="1096"/>
      <c r="CF39" s="1096"/>
      <c r="CG39" s="1096"/>
      <c r="CH39" s="1096"/>
      <c r="CI39" s="1096"/>
      <c r="CJ39" s="1096"/>
      <c r="CK39" s="1096"/>
      <c r="CL39" s="1096"/>
      <c r="CM39" s="1096"/>
      <c r="CN39" s="1096"/>
    </row>
    <row r="40" spans="2:92" s="1242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v>0</v>
      </c>
      <c r="J40" s="1232">
        <v>0</v>
      </c>
      <c r="K40" s="1233">
        <v>0</v>
      </c>
      <c r="L40" s="1231">
        <v>0</v>
      </c>
      <c r="M40" s="1232">
        <v>0</v>
      </c>
      <c r="N40" s="1232">
        <v>0</v>
      </c>
      <c r="O40" s="1233">
        <v>0</v>
      </c>
      <c r="P40" s="1231">
        <v>0</v>
      </c>
      <c r="Q40" s="1232">
        <v>0</v>
      </c>
      <c r="R40" s="1232">
        <v>0</v>
      </c>
      <c r="S40" s="1233">
        <v>0</v>
      </c>
      <c r="T40" s="1231">
        <v>0</v>
      </c>
      <c r="U40" s="1232">
        <v>0</v>
      </c>
      <c r="V40" s="1232">
        <v>0</v>
      </c>
      <c r="W40" s="1233">
        <v>0</v>
      </c>
      <c r="X40" s="1231">
        <v>0</v>
      </c>
      <c r="Y40" s="1232">
        <v>0</v>
      </c>
      <c r="Z40" s="1232">
        <v>0</v>
      </c>
      <c r="AA40" s="1233">
        <v>0</v>
      </c>
      <c r="AB40" s="1231">
        <v>0</v>
      </c>
      <c r="AC40" s="1232">
        <v>0</v>
      </c>
      <c r="AD40" s="1232">
        <v>0</v>
      </c>
      <c r="AE40" s="1233">
        <v>0</v>
      </c>
      <c r="AF40" s="1234">
        <v>0</v>
      </c>
      <c r="AG40" s="1235">
        <v>0</v>
      </c>
      <c r="AH40" s="1235">
        <v>0</v>
      </c>
      <c r="AI40" s="1236">
        <v>0</v>
      </c>
      <c r="AJ40" s="1234">
        <v>0</v>
      </c>
      <c r="AK40" s="1235">
        <v>0</v>
      </c>
      <c r="AL40" s="1235">
        <v>0</v>
      </c>
      <c r="AM40" s="1236">
        <v>0</v>
      </c>
      <c r="AN40" s="1231">
        <v>0</v>
      </c>
      <c r="AO40" s="1232">
        <v>0</v>
      </c>
      <c r="AP40" s="1232">
        <v>0</v>
      </c>
      <c r="AQ40" s="1233">
        <v>0</v>
      </c>
      <c r="AR40" s="1231">
        <v>0</v>
      </c>
      <c r="AS40" s="1232">
        <v>0</v>
      </c>
      <c r="AT40" s="1232">
        <v>0</v>
      </c>
      <c r="AU40" s="1233">
        <v>0</v>
      </c>
      <c r="AV40" s="1231">
        <v>0</v>
      </c>
      <c r="AW40" s="1232">
        <v>0</v>
      </c>
      <c r="AX40" s="1232">
        <v>0</v>
      </c>
      <c r="AY40" s="1233">
        <v>0</v>
      </c>
      <c r="AZ40" s="1231">
        <v>0</v>
      </c>
      <c r="BA40" s="1232">
        <v>0</v>
      </c>
      <c r="BB40" s="1232">
        <v>0</v>
      </c>
      <c r="BC40" s="1233">
        <v>0</v>
      </c>
      <c r="BD40" s="1231">
        <v>0</v>
      </c>
      <c r="BE40" s="1232">
        <v>0</v>
      </c>
      <c r="BF40" s="1232">
        <v>0</v>
      </c>
      <c r="BG40" s="1233">
        <v>0</v>
      </c>
      <c r="BH40" s="1231">
        <v>0</v>
      </c>
      <c r="BI40" s="1232">
        <v>0</v>
      </c>
      <c r="BJ40" s="1232">
        <v>0</v>
      </c>
      <c r="BK40" s="1233">
        <v>0</v>
      </c>
      <c r="BL40" s="1234">
        <v>0</v>
      </c>
      <c r="BM40" s="1235">
        <v>0</v>
      </c>
      <c r="BN40" s="1235">
        <v>0</v>
      </c>
      <c r="BO40" s="1236">
        <v>0</v>
      </c>
      <c r="BP40" s="1234">
        <v>0</v>
      </c>
      <c r="BQ40" s="1235">
        <v>0</v>
      </c>
      <c r="BR40" s="1235">
        <v>0</v>
      </c>
      <c r="BS40" s="1236">
        <v>0</v>
      </c>
      <c r="BT40" s="1237">
        <v>0</v>
      </c>
      <c r="BU40" s="1238">
        <v>0</v>
      </c>
      <c r="BV40" s="1238">
        <v>0</v>
      </c>
      <c r="BW40" s="1239">
        <v>0</v>
      </c>
      <c r="BX40" s="1237">
        <v>0</v>
      </c>
      <c r="BY40" s="1238">
        <v>0</v>
      </c>
      <c r="BZ40" s="1238">
        <v>0</v>
      </c>
      <c r="CA40" s="1239">
        <v>0</v>
      </c>
      <c r="CB40" s="1240"/>
      <c r="CC40" s="1122" t="s">
        <v>4377</v>
      </c>
      <c r="CD40" s="1241"/>
      <c r="CE40" s="1241"/>
      <c r="CF40" s="1241"/>
      <c r="CG40" s="1241"/>
      <c r="CH40" s="1241"/>
      <c r="CI40" s="1241"/>
      <c r="CJ40" s="1241"/>
      <c r="CK40" s="1241"/>
      <c r="CL40" s="1241"/>
      <c r="CM40" s="1241"/>
      <c r="CN40" s="1241"/>
    </row>
    <row r="41" spans="2:92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v>0</v>
      </c>
      <c r="J41" s="1126">
        <v>0</v>
      </c>
      <c r="K41" s="1127">
        <v>0</v>
      </c>
      <c r="L41" s="1125">
        <v>0</v>
      </c>
      <c r="M41" s="1126">
        <v>0</v>
      </c>
      <c r="N41" s="1126">
        <v>0</v>
      </c>
      <c r="O41" s="1127">
        <v>0</v>
      </c>
      <c r="P41" s="1125">
        <v>0</v>
      </c>
      <c r="Q41" s="1126">
        <v>0</v>
      </c>
      <c r="R41" s="1126">
        <v>0</v>
      </c>
      <c r="S41" s="1127">
        <v>0</v>
      </c>
      <c r="T41" s="1125">
        <v>0</v>
      </c>
      <c r="U41" s="1126">
        <v>0</v>
      </c>
      <c r="V41" s="1126">
        <v>0</v>
      </c>
      <c r="W41" s="1127">
        <v>0</v>
      </c>
      <c r="X41" s="1125">
        <v>0</v>
      </c>
      <c r="Y41" s="1126">
        <v>0</v>
      </c>
      <c r="Z41" s="1126">
        <v>0</v>
      </c>
      <c r="AA41" s="1127">
        <v>0</v>
      </c>
      <c r="AB41" s="1125">
        <v>0</v>
      </c>
      <c r="AC41" s="1126">
        <v>0</v>
      </c>
      <c r="AD41" s="1126">
        <v>0</v>
      </c>
      <c r="AE41" s="1127">
        <v>0</v>
      </c>
      <c r="AF41" s="1128">
        <v>0</v>
      </c>
      <c r="AG41" s="1129">
        <v>0</v>
      </c>
      <c r="AH41" s="1129">
        <v>0</v>
      </c>
      <c r="AI41" s="1130">
        <v>0</v>
      </c>
      <c r="AJ41" s="1128">
        <v>0</v>
      </c>
      <c r="AK41" s="1129">
        <v>0</v>
      </c>
      <c r="AL41" s="1129">
        <v>0</v>
      </c>
      <c r="AM41" s="1130">
        <v>0</v>
      </c>
      <c r="AN41" s="1125">
        <v>0</v>
      </c>
      <c r="AO41" s="1126">
        <v>0</v>
      </c>
      <c r="AP41" s="1126">
        <v>0</v>
      </c>
      <c r="AQ41" s="1127">
        <v>0</v>
      </c>
      <c r="AR41" s="1125">
        <v>0</v>
      </c>
      <c r="AS41" s="1126">
        <v>0</v>
      </c>
      <c r="AT41" s="1126">
        <v>0</v>
      </c>
      <c r="AU41" s="1127">
        <v>0</v>
      </c>
      <c r="AV41" s="1125">
        <v>0</v>
      </c>
      <c r="AW41" s="1126">
        <v>0</v>
      </c>
      <c r="AX41" s="1126">
        <v>0</v>
      </c>
      <c r="AY41" s="1127">
        <v>0</v>
      </c>
      <c r="AZ41" s="1125">
        <v>0</v>
      </c>
      <c r="BA41" s="1126">
        <v>0</v>
      </c>
      <c r="BB41" s="1126">
        <v>0</v>
      </c>
      <c r="BC41" s="1127">
        <v>0</v>
      </c>
      <c r="BD41" s="1125">
        <v>0</v>
      </c>
      <c r="BE41" s="1126">
        <v>0</v>
      </c>
      <c r="BF41" s="1126">
        <v>0</v>
      </c>
      <c r="BG41" s="1127">
        <v>0</v>
      </c>
      <c r="BH41" s="1125">
        <v>0</v>
      </c>
      <c r="BI41" s="1126">
        <v>0</v>
      </c>
      <c r="BJ41" s="1126">
        <v>0</v>
      </c>
      <c r="BK41" s="1127">
        <v>0</v>
      </c>
      <c r="BL41" s="1128">
        <v>0</v>
      </c>
      <c r="BM41" s="1129">
        <v>0</v>
      </c>
      <c r="BN41" s="1129">
        <v>0</v>
      </c>
      <c r="BO41" s="1130">
        <v>0</v>
      </c>
      <c r="BP41" s="1128">
        <v>0</v>
      </c>
      <c r="BQ41" s="1129">
        <v>0</v>
      </c>
      <c r="BR41" s="1129">
        <v>0</v>
      </c>
      <c r="BS41" s="1130">
        <v>0</v>
      </c>
      <c r="BT41" s="1116">
        <v>0</v>
      </c>
      <c r="BU41" s="1117">
        <v>0</v>
      </c>
      <c r="BV41" s="1117">
        <v>0</v>
      </c>
      <c r="BW41" s="1131">
        <v>0</v>
      </c>
      <c r="BX41" s="1116">
        <v>0</v>
      </c>
      <c r="BY41" s="1117">
        <v>0</v>
      </c>
      <c r="BZ41" s="1117">
        <v>0</v>
      </c>
      <c r="CA41" s="1131">
        <v>0</v>
      </c>
      <c r="CC41" s="1122" t="s">
        <v>2828</v>
      </c>
      <c r="CD41" s="1096"/>
      <c r="CE41" s="1096"/>
      <c r="CF41" s="1096"/>
      <c r="CG41" s="1096"/>
      <c r="CH41" s="1096"/>
      <c r="CI41" s="1096"/>
      <c r="CJ41" s="1096"/>
      <c r="CK41" s="1096"/>
      <c r="CL41" s="1096"/>
      <c r="CM41" s="1096"/>
      <c r="CN41" s="1096"/>
    </row>
    <row r="42" spans="2:92" ht="21" customHeight="1">
      <c r="B42" s="1103" t="s">
        <v>2829</v>
      </c>
      <c r="C42" s="1104" t="s">
        <v>2832</v>
      </c>
      <c r="D42" s="1105" t="s">
        <v>924</v>
      </c>
      <c r="E42" s="1106"/>
      <c r="F42" s="1161"/>
      <c r="G42" s="1162"/>
      <c r="H42" s="1125">
        <v>46.7</v>
      </c>
      <c r="I42" s="1126">
        <v>20532</v>
      </c>
      <c r="J42" s="1126">
        <v>18896</v>
      </c>
      <c r="K42" s="1127">
        <v>1636</v>
      </c>
      <c r="L42" s="1125">
        <v>48.5</v>
      </c>
      <c r="M42" s="1126">
        <v>21297</v>
      </c>
      <c r="N42" s="1126">
        <v>19625</v>
      </c>
      <c r="O42" s="1127">
        <v>1672</v>
      </c>
      <c r="P42" s="1125">
        <v>50.300000000000004</v>
      </c>
      <c r="Q42" s="1126">
        <v>22060</v>
      </c>
      <c r="R42" s="1126">
        <v>20353</v>
      </c>
      <c r="S42" s="1127">
        <v>1707</v>
      </c>
      <c r="T42" s="1125">
        <v>46.7</v>
      </c>
      <c r="U42" s="1126">
        <v>20532</v>
      </c>
      <c r="V42" s="1126">
        <v>18896</v>
      </c>
      <c r="W42" s="1127">
        <v>1636</v>
      </c>
      <c r="X42" s="1125">
        <v>50.300000000000004</v>
      </c>
      <c r="Y42" s="1126">
        <v>22060</v>
      </c>
      <c r="Z42" s="1126">
        <v>20353</v>
      </c>
      <c r="AA42" s="1127">
        <v>1707</v>
      </c>
      <c r="AB42" s="1125">
        <v>46.7</v>
      </c>
      <c r="AC42" s="1126">
        <v>20532</v>
      </c>
      <c r="AD42" s="1126">
        <v>18896</v>
      </c>
      <c r="AE42" s="1127">
        <v>1636</v>
      </c>
      <c r="AF42" s="1128">
        <v>289.2</v>
      </c>
      <c r="AG42" s="1129">
        <v>127013</v>
      </c>
      <c r="AH42" s="1129">
        <v>117019</v>
      </c>
      <c r="AI42" s="1130">
        <v>9994</v>
      </c>
      <c r="AJ42" s="1128">
        <v>48.2</v>
      </c>
      <c r="AK42" s="1129">
        <v>21169</v>
      </c>
      <c r="AL42" s="1129">
        <v>19503</v>
      </c>
      <c r="AM42" s="1130">
        <v>1666</v>
      </c>
      <c r="AN42" s="1125">
        <v>46.7</v>
      </c>
      <c r="AO42" s="1126">
        <v>20532</v>
      </c>
      <c r="AP42" s="1126">
        <v>18896</v>
      </c>
      <c r="AQ42" s="1127">
        <v>1636</v>
      </c>
      <c r="AR42" s="1125">
        <v>46.7</v>
      </c>
      <c r="AS42" s="1126">
        <v>20532</v>
      </c>
      <c r="AT42" s="1126">
        <v>18896</v>
      </c>
      <c r="AU42" s="1127">
        <v>1636</v>
      </c>
      <c r="AV42" s="1125">
        <v>50.300000000000004</v>
      </c>
      <c r="AW42" s="1126">
        <v>22060</v>
      </c>
      <c r="AX42" s="1126">
        <v>20353</v>
      </c>
      <c r="AY42" s="1127">
        <v>1707</v>
      </c>
      <c r="AZ42" s="1125">
        <v>44.900000000000006</v>
      </c>
      <c r="BA42" s="1126">
        <v>19769</v>
      </c>
      <c r="BB42" s="1126">
        <v>18168</v>
      </c>
      <c r="BC42" s="1127">
        <v>1601</v>
      </c>
      <c r="BD42" s="1125">
        <v>47.000000000000007</v>
      </c>
      <c r="BE42" s="1126">
        <v>20826</v>
      </c>
      <c r="BF42" s="1126">
        <v>19018</v>
      </c>
      <c r="BG42" s="1127">
        <v>1808</v>
      </c>
      <c r="BH42" s="1125">
        <v>52.400000000000006</v>
      </c>
      <c r="BI42" s="1126">
        <v>23118</v>
      </c>
      <c r="BJ42" s="1126">
        <v>21203</v>
      </c>
      <c r="BK42" s="1127">
        <v>1915</v>
      </c>
      <c r="BL42" s="1128">
        <v>288</v>
      </c>
      <c r="BM42" s="1129">
        <v>126837</v>
      </c>
      <c r="BN42" s="1129">
        <v>116534</v>
      </c>
      <c r="BO42" s="1130">
        <v>10303</v>
      </c>
      <c r="BP42" s="1128">
        <v>48</v>
      </c>
      <c r="BQ42" s="1129">
        <v>21140</v>
      </c>
      <c r="BR42" s="1129">
        <v>19422</v>
      </c>
      <c r="BS42" s="1130">
        <v>1718</v>
      </c>
      <c r="BT42" s="1116">
        <v>577.20000000000005</v>
      </c>
      <c r="BU42" s="1117">
        <v>253850</v>
      </c>
      <c r="BV42" s="1117">
        <v>233553</v>
      </c>
      <c r="BW42" s="1131">
        <v>20297</v>
      </c>
      <c r="BX42" s="1116">
        <v>48.1</v>
      </c>
      <c r="BY42" s="1117">
        <v>21154</v>
      </c>
      <c r="BZ42" s="1117">
        <v>19463</v>
      </c>
      <c r="CA42" s="1131">
        <v>1691</v>
      </c>
      <c r="CC42" s="1122" t="s">
        <v>924</v>
      </c>
      <c r="CD42" s="1096"/>
      <c r="CE42" s="1096"/>
      <c r="CF42" s="1096"/>
      <c r="CG42" s="1096"/>
      <c r="CH42" s="1096"/>
      <c r="CI42" s="1096"/>
      <c r="CJ42" s="1096"/>
      <c r="CK42" s="1096"/>
      <c r="CL42" s="1096"/>
      <c r="CM42" s="1096"/>
      <c r="CN42" s="1096"/>
    </row>
    <row r="43" spans="2:92" ht="21" customHeight="1">
      <c r="B43" s="1103"/>
      <c r="C43" s="1104" t="s">
        <v>2833</v>
      </c>
      <c r="D43" s="1105" t="s">
        <v>1169</v>
      </c>
      <c r="E43" s="1106"/>
      <c r="F43" s="1123"/>
      <c r="G43" s="1124"/>
      <c r="H43" s="1125">
        <v>24.8</v>
      </c>
      <c r="I43" s="1126">
        <v>16672</v>
      </c>
      <c r="J43" s="1126">
        <v>14390</v>
      </c>
      <c r="K43" s="1127">
        <v>2282</v>
      </c>
      <c r="L43" s="1125">
        <v>25.3</v>
      </c>
      <c r="M43" s="1126">
        <v>17002</v>
      </c>
      <c r="N43" s="1126">
        <v>14680</v>
      </c>
      <c r="O43" s="1127">
        <v>2322</v>
      </c>
      <c r="P43" s="1125">
        <v>25.7</v>
      </c>
      <c r="Q43" s="1126">
        <v>17265</v>
      </c>
      <c r="R43" s="1126">
        <v>14912</v>
      </c>
      <c r="S43" s="1127">
        <v>2353</v>
      </c>
      <c r="T43" s="1125">
        <v>24.8</v>
      </c>
      <c r="U43" s="1126">
        <v>16672</v>
      </c>
      <c r="V43" s="1126">
        <v>14390</v>
      </c>
      <c r="W43" s="1127">
        <v>2282</v>
      </c>
      <c r="X43" s="1125">
        <v>25.7</v>
      </c>
      <c r="Y43" s="1126">
        <v>17265</v>
      </c>
      <c r="Z43" s="1126">
        <v>14912</v>
      </c>
      <c r="AA43" s="1127">
        <v>2353</v>
      </c>
      <c r="AB43" s="1125">
        <v>24.8</v>
      </c>
      <c r="AC43" s="1126">
        <v>16672</v>
      </c>
      <c r="AD43" s="1126">
        <v>14390</v>
      </c>
      <c r="AE43" s="1127">
        <v>2282</v>
      </c>
      <c r="AF43" s="1128">
        <v>151.1</v>
      </c>
      <c r="AG43" s="1129">
        <v>101548</v>
      </c>
      <c r="AH43" s="1129">
        <v>87674</v>
      </c>
      <c r="AI43" s="1130">
        <v>13874</v>
      </c>
      <c r="AJ43" s="1128">
        <v>25.2</v>
      </c>
      <c r="AK43" s="1129">
        <v>16925</v>
      </c>
      <c r="AL43" s="1129">
        <v>14612</v>
      </c>
      <c r="AM43" s="1130">
        <v>2313</v>
      </c>
      <c r="AN43" s="1125">
        <v>24.8</v>
      </c>
      <c r="AO43" s="1126">
        <v>16672</v>
      </c>
      <c r="AP43" s="1126">
        <v>14390</v>
      </c>
      <c r="AQ43" s="1127">
        <v>2282</v>
      </c>
      <c r="AR43" s="1125">
        <v>24.8</v>
      </c>
      <c r="AS43" s="1126">
        <v>16672</v>
      </c>
      <c r="AT43" s="1126">
        <v>14390</v>
      </c>
      <c r="AU43" s="1127">
        <v>2282</v>
      </c>
      <c r="AV43" s="1125">
        <v>25.7</v>
      </c>
      <c r="AW43" s="1126">
        <v>17265</v>
      </c>
      <c r="AX43" s="1126">
        <v>14912</v>
      </c>
      <c r="AY43" s="1127">
        <v>2353</v>
      </c>
      <c r="AZ43" s="1125">
        <v>24.2</v>
      </c>
      <c r="BA43" s="1126">
        <v>16274</v>
      </c>
      <c r="BB43" s="1126">
        <v>14042</v>
      </c>
      <c r="BC43" s="1127">
        <v>2232</v>
      </c>
      <c r="BD43" s="1125">
        <v>25.299999999999997</v>
      </c>
      <c r="BE43" s="1126">
        <v>17105</v>
      </c>
      <c r="BF43" s="1126">
        <v>14680</v>
      </c>
      <c r="BG43" s="1127">
        <v>2425</v>
      </c>
      <c r="BH43" s="1125">
        <v>26.799999999999997</v>
      </c>
      <c r="BI43" s="1126">
        <v>18097</v>
      </c>
      <c r="BJ43" s="1126">
        <v>15550</v>
      </c>
      <c r="BK43" s="1127">
        <v>2547</v>
      </c>
      <c r="BL43" s="1128">
        <v>151.6</v>
      </c>
      <c r="BM43" s="1129">
        <v>102085</v>
      </c>
      <c r="BN43" s="1129">
        <v>87964</v>
      </c>
      <c r="BO43" s="1130">
        <v>14121</v>
      </c>
      <c r="BP43" s="1128">
        <v>25.3</v>
      </c>
      <c r="BQ43" s="1129">
        <v>17014</v>
      </c>
      <c r="BR43" s="1129">
        <v>14661</v>
      </c>
      <c r="BS43" s="1130">
        <v>2353</v>
      </c>
      <c r="BT43" s="1116">
        <v>302.7</v>
      </c>
      <c r="BU43" s="1117">
        <v>203633</v>
      </c>
      <c r="BV43" s="1117">
        <v>175638</v>
      </c>
      <c r="BW43" s="1131">
        <v>27995</v>
      </c>
      <c r="BX43" s="1116">
        <v>25.2</v>
      </c>
      <c r="BY43" s="1117">
        <v>16969</v>
      </c>
      <c r="BZ43" s="1117">
        <v>14637</v>
      </c>
      <c r="CA43" s="1131">
        <v>2332</v>
      </c>
      <c r="CC43" s="1122" t="s">
        <v>1169</v>
      </c>
      <c r="CD43" s="1096"/>
      <c r="CE43" s="1096"/>
      <c r="CF43" s="1096"/>
      <c r="CG43" s="1096"/>
      <c r="CH43" s="1096"/>
      <c r="CI43" s="1096"/>
      <c r="CJ43" s="1096"/>
      <c r="CK43" s="1096"/>
      <c r="CL43" s="1096"/>
      <c r="CM43" s="1096"/>
      <c r="CN43" s="1096"/>
    </row>
    <row r="44" spans="2:92" ht="21" customHeight="1">
      <c r="B44" s="1155"/>
      <c r="C44" s="1156" t="s">
        <v>2834</v>
      </c>
      <c r="D44" s="1105" t="s">
        <v>1359</v>
      </c>
      <c r="E44" s="1106"/>
      <c r="F44" s="1211"/>
      <c r="G44" s="1224"/>
      <c r="H44" s="1125">
        <v>0.4</v>
      </c>
      <c r="I44" s="1126">
        <v>299</v>
      </c>
      <c r="J44" s="1126">
        <v>291</v>
      </c>
      <c r="K44" s="1127">
        <v>8</v>
      </c>
      <c r="L44" s="1125">
        <v>0.7</v>
      </c>
      <c r="M44" s="1126">
        <v>551</v>
      </c>
      <c r="N44" s="1126">
        <v>509</v>
      </c>
      <c r="O44" s="1127">
        <v>42</v>
      </c>
      <c r="P44" s="1125">
        <v>0.4</v>
      </c>
      <c r="Q44" s="1126">
        <v>299</v>
      </c>
      <c r="R44" s="1126">
        <v>291</v>
      </c>
      <c r="S44" s="1127">
        <v>8</v>
      </c>
      <c r="T44" s="1125">
        <v>0.4</v>
      </c>
      <c r="U44" s="1126">
        <v>299</v>
      </c>
      <c r="V44" s="1126">
        <v>291</v>
      </c>
      <c r="W44" s="1127">
        <v>8</v>
      </c>
      <c r="X44" s="1125">
        <v>0.60000000000000009</v>
      </c>
      <c r="Y44" s="1126">
        <v>472</v>
      </c>
      <c r="Z44" s="1126">
        <v>437</v>
      </c>
      <c r="AA44" s="1127">
        <v>35</v>
      </c>
      <c r="AB44" s="1125">
        <v>0.4</v>
      </c>
      <c r="AC44" s="1126">
        <v>299</v>
      </c>
      <c r="AD44" s="1126">
        <v>291</v>
      </c>
      <c r="AE44" s="1127">
        <v>8</v>
      </c>
      <c r="AF44" s="1128">
        <v>2.9</v>
      </c>
      <c r="AG44" s="1129">
        <v>2219</v>
      </c>
      <c r="AH44" s="1129">
        <v>2110</v>
      </c>
      <c r="AI44" s="1130">
        <v>109</v>
      </c>
      <c r="AJ44" s="1128">
        <v>0.5</v>
      </c>
      <c r="AK44" s="1129">
        <v>370</v>
      </c>
      <c r="AL44" s="1129">
        <v>352</v>
      </c>
      <c r="AM44" s="1130">
        <v>18</v>
      </c>
      <c r="AN44" s="1125">
        <v>0.4</v>
      </c>
      <c r="AO44" s="1126">
        <v>299</v>
      </c>
      <c r="AP44" s="1126">
        <v>291</v>
      </c>
      <c r="AQ44" s="1127">
        <v>8</v>
      </c>
      <c r="AR44" s="1125">
        <v>0.4</v>
      </c>
      <c r="AS44" s="1126">
        <v>299</v>
      </c>
      <c r="AT44" s="1126">
        <v>291</v>
      </c>
      <c r="AU44" s="1127">
        <v>8</v>
      </c>
      <c r="AV44" s="1125">
        <v>0.4</v>
      </c>
      <c r="AW44" s="1126">
        <v>299</v>
      </c>
      <c r="AX44" s="1126">
        <v>291</v>
      </c>
      <c r="AY44" s="1127">
        <v>8</v>
      </c>
      <c r="AZ44" s="1125">
        <v>0.4</v>
      </c>
      <c r="BA44" s="1126">
        <v>299</v>
      </c>
      <c r="BB44" s="1126">
        <v>291</v>
      </c>
      <c r="BC44" s="1127">
        <v>8</v>
      </c>
      <c r="BD44" s="1125">
        <v>0.4</v>
      </c>
      <c r="BE44" s="1126">
        <v>299</v>
      </c>
      <c r="BF44" s="1126">
        <v>291</v>
      </c>
      <c r="BG44" s="1127">
        <v>8</v>
      </c>
      <c r="BH44" s="1125">
        <v>0.4</v>
      </c>
      <c r="BI44" s="1126">
        <v>299</v>
      </c>
      <c r="BJ44" s="1126">
        <v>291</v>
      </c>
      <c r="BK44" s="1127">
        <v>8</v>
      </c>
      <c r="BL44" s="1128">
        <v>2.4</v>
      </c>
      <c r="BM44" s="1129">
        <v>1794</v>
      </c>
      <c r="BN44" s="1129">
        <v>1746</v>
      </c>
      <c r="BO44" s="1130">
        <v>48</v>
      </c>
      <c r="BP44" s="1128">
        <v>0.4</v>
      </c>
      <c r="BQ44" s="1129">
        <v>299</v>
      </c>
      <c r="BR44" s="1129">
        <v>291</v>
      </c>
      <c r="BS44" s="1130">
        <v>8</v>
      </c>
      <c r="BT44" s="1116">
        <v>5.3</v>
      </c>
      <c r="BU44" s="1117">
        <v>4013</v>
      </c>
      <c r="BV44" s="1117">
        <v>3856</v>
      </c>
      <c r="BW44" s="1131">
        <v>157</v>
      </c>
      <c r="BX44" s="1116">
        <v>0.4</v>
      </c>
      <c r="BY44" s="1117">
        <v>334</v>
      </c>
      <c r="BZ44" s="1117">
        <v>321</v>
      </c>
      <c r="CA44" s="1131">
        <v>13</v>
      </c>
      <c r="CC44" s="1122" t="s">
        <v>1359</v>
      </c>
      <c r="CD44" s="1096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6"/>
    </row>
    <row r="45" spans="2:92" ht="21" customHeight="1">
      <c r="B45" s="1243" t="s">
        <v>2835</v>
      </c>
      <c r="C45" s="1244" t="s">
        <v>2836</v>
      </c>
      <c r="D45" s="1159" t="s">
        <v>1370</v>
      </c>
      <c r="E45" s="1160"/>
      <c r="F45" s="1123"/>
      <c r="G45" s="1152"/>
      <c r="H45" s="1126">
        <v>44.4</v>
      </c>
      <c r="I45" s="1126">
        <v>14805</v>
      </c>
      <c r="J45" s="1126">
        <v>12796</v>
      </c>
      <c r="K45" s="1127">
        <v>2009</v>
      </c>
      <c r="L45" s="1126">
        <v>46.400000000000006</v>
      </c>
      <c r="M45" s="1126">
        <v>15474</v>
      </c>
      <c r="N45" s="1126">
        <v>13372</v>
      </c>
      <c r="O45" s="1127">
        <v>2102</v>
      </c>
      <c r="P45" s="1126">
        <v>48.4</v>
      </c>
      <c r="Q45" s="1126">
        <v>16143</v>
      </c>
      <c r="R45" s="1126">
        <v>13948</v>
      </c>
      <c r="S45" s="1127">
        <v>2195</v>
      </c>
      <c r="T45" s="1126">
        <v>44.4</v>
      </c>
      <c r="U45" s="1126">
        <v>14805</v>
      </c>
      <c r="V45" s="1126">
        <v>12796</v>
      </c>
      <c r="W45" s="1127">
        <v>2009</v>
      </c>
      <c r="X45" s="1126">
        <v>48.4</v>
      </c>
      <c r="Y45" s="1126">
        <v>16143</v>
      </c>
      <c r="Z45" s="1126">
        <v>13948</v>
      </c>
      <c r="AA45" s="1127">
        <v>2195</v>
      </c>
      <c r="AB45" s="1126">
        <v>44.4</v>
      </c>
      <c r="AC45" s="1126">
        <v>14805</v>
      </c>
      <c r="AD45" s="1126">
        <v>12796</v>
      </c>
      <c r="AE45" s="1127">
        <v>2009</v>
      </c>
      <c r="AF45" s="1128">
        <v>276.40000000000003</v>
      </c>
      <c r="AG45" s="1129">
        <v>92175</v>
      </c>
      <c r="AH45" s="1129">
        <v>79656</v>
      </c>
      <c r="AI45" s="1130">
        <v>12519</v>
      </c>
      <c r="AJ45" s="1128">
        <v>46.1</v>
      </c>
      <c r="AK45" s="1129">
        <v>15363</v>
      </c>
      <c r="AL45" s="1129">
        <v>13276</v>
      </c>
      <c r="AM45" s="1130">
        <v>2087</v>
      </c>
      <c r="AN45" s="1126">
        <v>44.4</v>
      </c>
      <c r="AO45" s="1126">
        <v>14805</v>
      </c>
      <c r="AP45" s="1126">
        <v>12796</v>
      </c>
      <c r="AQ45" s="1127">
        <v>2009</v>
      </c>
      <c r="AR45" s="1126">
        <v>44.4</v>
      </c>
      <c r="AS45" s="1126">
        <v>14805</v>
      </c>
      <c r="AT45" s="1126">
        <v>12796</v>
      </c>
      <c r="AU45" s="1127">
        <v>2009</v>
      </c>
      <c r="AV45" s="1126">
        <v>48.4</v>
      </c>
      <c r="AW45" s="1126">
        <v>16143</v>
      </c>
      <c r="AX45" s="1126">
        <v>13948</v>
      </c>
      <c r="AY45" s="1127">
        <v>2195</v>
      </c>
      <c r="AZ45" s="1126">
        <v>42.4</v>
      </c>
      <c r="BA45" s="1126">
        <v>14135</v>
      </c>
      <c r="BB45" s="1126">
        <v>12219</v>
      </c>
      <c r="BC45" s="1127">
        <v>1916</v>
      </c>
      <c r="BD45" s="1126">
        <v>43</v>
      </c>
      <c r="BE45" s="1126">
        <v>14322</v>
      </c>
      <c r="BF45" s="1126">
        <v>12392</v>
      </c>
      <c r="BG45" s="1127">
        <v>1930</v>
      </c>
      <c r="BH45" s="1126">
        <v>49</v>
      </c>
      <c r="BI45" s="1126">
        <v>16330</v>
      </c>
      <c r="BJ45" s="1126">
        <v>14121</v>
      </c>
      <c r="BK45" s="1127">
        <v>2209</v>
      </c>
      <c r="BL45" s="1128">
        <v>271.60000000000002</v>
      </c>
      <c r="BM45" s="1129">
        <v>90540</v>
      </c>
      <c r="BN45" s="1129">
        <v>78272</v>
      </c>
      <c r="BO45" s="1130">
        <v>12268</v>
      </c>
      <c r="BP45" s="1128">
        <v>45.3</v>
      </c>
      <c r="BQ45" s="1129">
        <v>15090</v>
      </c>
      <c r="BR45" s="1129">
        <v>13045</v>
      </c>
      <c r="BS45" s="1130">
        <v>2045</v>
      </c>
      <c r="BT45" s="1116">
        <v>548</v>
      </c>
      <c r="BU45" s="1117">
        <v>182715</v>
      </c>
      <c r="BV45" s="1117">
        <v>157928</v>
      </c>
      <c r="BW45" s="1131">
        <v>24787</v>
      </c>
      <c r="BX45" s="1116">
        <v>45.7</v>
      </c>
      <c r="BY45" s="1117">
        <v>15226</v>
      </c>
      <c r="BZ45" s="1117">
        <v>13161</v>
      </c>
      <c r="CA45" s="1131">
        <v>2065</v>
      </c>
      <c r="CC45" s="1122" t="s">
        <v>1370</v>
      </c>
      <c r="CD45" s="1096"/>
      <c r="CE45" s="1096"/>
      <c r="CF45" s="1096"/>
      <c r="CG45" s="1096"/>
      <c r="CH45" s="1096"/>
      <c r="CI45" s="1096"/>
      <c r="CJ45" s="1096"/>
      <c r="CK45" s="1096"/>
      <c r="CL45" s="1096"/>
      <c r="CM45" s="1096"/>
      <c r="CN45" s="1096"/>
    </row>
    <row r="46" spans="2:92" ht="21" customHeight="1">
      <c r="B46" s="1103"/>
      <c r="C46" s="1104" t="s">
        <v>2837</v>
      </c>
      <c r="D46" s="1105" t="s">
        <v>1399</v>
      </c>
      <c r="E46" s="1106"/>
      <c r="F46" s="1123"/>
      <c r="G46" s="1152"/>
      <c r="H46" s="1125">
        <v>4.4000000000000004</v>
      </c>
      <c r="I46" s="1126">
        <v>1269</v>
      </c>
      <c r="J46" s="1126">
        <v>1064</v>
      </c>
      <c r="K46" s="1127">
        <v>205</v>
      </c>
      <c r="L46" s="1125">
        <v>4.5</v>
      </c>
      <c r="M46" s="1126">
        <v>1300</v>
      </c>
      <c r="N46" s="1126">
        <v>1088</v>
      </c>
      <c r="O46" s="1127">
        <v>212</v>
      </c>
      <c r="P46" s="1125">
        <v>4.5999999999999996</v>
      </c>
      <c r="Q46" s="1126">
        <v>1330</v>
      </c>
      <c r="R46" s="1126">
        <v>1112</v>
      </c>
      <c r="S46" s="1127">
        <v>218</v>
      </c>
      <c r="T46" s="1125">
        <v>4.4000000000000004</v>
      </c>
      <c r="U46" s="1126">
        <v>1269</v>
      </c>
      <c r="V46" s="1126">
        <v>1064</v>
      </c>
      <c r="W46" s="1127">
        <v>205</v>
      </c>
      <c r="X46" s="1125">
        <v>4.5999999999999996</v>
      </c>
      <c r="Y46" s="1126">
        <v>1330</v>
      </c>
      <c r="Z46" s="1126">
        <v>1112</v>
      </c>
      <c r="AA46" s="1127">
        <v>218</v>
      </c>
      <c r="AB46" s="1125">
        <v>4.4000000000000004</v>
      </c>
      <c r="AC46" s="1126">
        <v>1269</v>
      </c>
      <c r="AD46" s="1126">
        <v>1064</v>
      </c>
      <c r="AE46" s="1127">
        <v>205</v>
      </c>
      <c r="AF46" s="1128">
        <v>26.9</v>
      </c>
      <c r="AG46" s="1129">
        <v>7767</v>
      </c>
      <c r="AH46" s="1129">
        <v>6504</v>
      </c>
      <c r="AI46" s="1130">
        <v>1263</v>
      </c>
      <c r="AJ46" s="1128">
        <v>4.5</v>
      </c>
      <c r="AK46" s="1129">
        <v>1295</v>
      </c>
      <c r="AL46" s="1129">
        <v>1084</v>
      </c>
      <c r="AM46" s="1130">
        <v>211</v>
      </c>
      <c r="AN46" s="1125">
        <v>4.4000000000000004</v>
      </c>
      <c r="AO46" s="1126">
        <v>1269</v>
      </c>
      <c r="AP46" s="1126">
        <v>1064</v>
      </c>
      <c r="AQ46" s="1127">
        <v>205</v>
      </c>
      <c r="AR46" s="1125">
        <v>4.4000000000000004</v>
      </c>
      <c r="AS46" s="1126">
        <v>1269</v>
      </c>
      <c r="AT46" s="1126">
        <v>1064</v>
      </c>
      <c r="AU46" s="1127">
        <v>205</v>
      </c>
      <c r="AV46" s="1125">
        <v>4.5999999999999996</v>
      </c>
      <c r="AW46" s="1126">
        <v>1330</v>
      </c>
      <c r="AX46" s="1126">
        <v>1112</v>
      </c>
      <c r="AY46" s="1127">
        <v>218</v>
      </c>
      <c r="AZ46" s="1125">
        <v>4.1999999999999993</v>
      </c>
      <c r="BA46" s="1126">
        <v>1210</v>
      </c>
      <c r="BB46" s="1126">
        <v>1016</v>
      </c>
      <c r="BC46" s="1127">
        <v>194</v>
      </c>
      <c r="BD46" s="1125">
        <v>4.5</v>
      </c>
      <c r="BE46" s="1126">
        <v>1289</v>
      </c>
      <c r="BF46" s="1126">
        <v>1088</v>
      </c>
      <c r="BG46" s="1127">
        <v>201</v>
      </c>
      <c r="BH46" s="1125">
        <v>4.8999999999999995</v>
      </c>
      <c r="BI46" s="1126">
        <v>1408</v>
      </c>
      <c r="BJ46" s="1126">
        <v>1185</v>
      </c>
      <c r="BK46" s="1127">
        <v>223</v>
      </c>
      <c r="BL46" s="1128">
        <v>27</v>
      </c>
      <c r="BM46" s="1129">
        <v>7775</v>
      </c>
      <c r="BN46" s="1129">
        <v>6529</v>
      </c>
      <c r="BO46" s="1130">
        <v>1246</v>
      </c>
      <c r="BP46" s="1128">
        <v>4.5</v>
      </c>
      <c r="BQ46" s="1129">
        <v>1296</v>
      </c>
      <c r="BR46" s="1129">
        <v>1088</v>
      </c>
      <c r="BS46" s="1130">
        <v>208</v>
      </c>
      <c r="BT46" s="1116">
        <v>53.9</v>
      </c>
      <c r="BU46" s="1117">
        <v>15542</v>
      </c>
      <c r="BV46" s="1117">
        <v>13033</v>
      </c>
      <c r="BW46" s="1131">
        <v>2509</v>
      </c>
      <c r="BX46" s="1116">
        <v>4.5</v>
      </c>
      <c r="BY46" s="1117">
        <v>1295</v>
      </c>
      <c r="BZ46" s="1117">
        <v>1086</v>
      </c>
      <c r="CA46" s="1131">
        <v>209</v>
      </c>
      <c r="CC46" s="1122" t="s">
        <v>1399</v>
      </c>
      <c r="CD46" s="1096"/>
      <c r="CE46" s="1096"/>
      <c r="CF46" s="1096"/>
      <c r="CG46" s="1096"/>
      <c r="CH46" s="1096"/>
      <c r="CI46" s="1096"/>
      <c r="CJ46" s="1096"/>
      <c r="CK46" s="1096"/>
      <c r="CL46" s="1096"/>
      <c r="CM46" s="1096"/>
      <c r="CN46" s="1096"/>
    </row>
    <row r="47" spans="2:92" ht="21" customHeight="1">
      <c r="B47" s="1103"/>
      <c r="C47" s="1104" t="s">
        <v>2838</v>
      </c>
      <c r="D47" s="1105" t="s">
        <v>1414</v>
      </c>
      <c r="E47" s="1106"/>
      <c r="F47" s="1123"/>
      <c r="G47" s="1152"/>
      <c r="H47" s="1125">
        <v>405.5</v>
      </c>
      <c r="I47" s="1126">
        <v>97461</v>
      </c>
      <c r="J47" s="1126">
        <v>85281</v>
      </c>
      <c r="K47" s="1127">
        <v>12180</v>
      </c>
      <c r="L47" s="1125">
        <v>424.3</v>
      </c>
      <c r="M47" s="1126">
        <v>101993</v>
      </c>
      <c r="N47" s="1126">
        <v>89235</v>
      </c>
      <c r="O47" s="1127">
        <v>12758</v>
      </c>
      <c r="P47" s="1125">
        <v>443.3</v>
      </c>
      <c r="Q47" s="1126">
        <v>106573</v>
      </c>
      <c r="R47" s="1126">
        <v>93230</v>
      </c>
      <c r="S47" s="1127">
        <v>13343</v>
      </c>
      <c r="T47" s="1125">
        <v>405.5</v>
      </c>
      <c r="U47" s="1126">
        <v>97461</v>
      </c>
      <c r="V47" s="1126">
        <v>85281</v>
      </c>
      <c r="W47" s="1127">
        <v>12180</v>
      </c>
      <c r="X47" s="1125">
        <v>443.3</v>
      </c>
      <c r="Y47" s="1126">
        <v>106573</v>
      </c>
      <c r="Z47" s="1126">
        <v>93230</v>
      </c>
      <c r="AA47" s="1127">
        <v>13343</v>
      </c>
      <c r="AB47" s="1125">
        <v>405.5</v>
      </c>
      <c r="AC47" s="1126">
        <v>97461</v>
      </c>
      <c r="AD47" s="1126">
        <v>85281</v>
      </c>
      <c r="AE47" s="1127">
        <v>12180</v>
      </c>
      <c r="AF47" s="1128">
        <v>2527.4</v>
      </c>
      <c r="AG47" s="1129">
        <v>607522</v>
      </c>
      <c r="AH47" s="1129">
        <v>531538</v>
      </c>
      <c r="AI47" s="1130">
        <v>75984</v>
      </c>
      <c r="AJ47" s="1128">
        <v>421.2</v>
      </c>
      <c r="AK47" s="1129">
        <v>101254</v>
      </c>
      <c r="AL47" s="1129">
        <v>88590</v>
      </c>
      <c r="AM47" s="1130">
        <v>12664</v>
      </c>
      <c r="AN47" s="1125">
        <v>405.5</v>
      </c>
      <c r="AO47" s="1126">
        <v>97461</v>
      </c>
      <c r="AP47" s="1126">
        <v>85281</v>
      </c>
      <c r="AQ47" s="1127">
        <v>12180</v>
      </c>
      <c r="AR47" s="1125">
        <v>405.5</v>
      </c>
      <c r="AS47" s="1126">
        <v>97461</v>
      </c>
      <c r="AT47" s="1126">
        <v>85281</v>
      </c>
      <c r="AU47" s="1127">
        <v>12180</v>
      </c>
      <c r="AV47" s="1125">
        <v>443.3</v>
      </c>
      <c r="AW47" s="1126">
        <v>106573</v>
      </c>
      <c r="AX47" s="1126">
        <v>93230</v>
      </c>
      <c r="AY47" s="1127">
        <v>13343</v>
      </c>
      <c r="AZ47" s="1125">
        <v>386.59999999999997</v>
      </c>
      <c r="BA47" s="1126">
        <v>92905</v>
      </c>
      <c r="BB47" s="1126">
        <v>81306</v>
      </c>
      <c r="BC47" s="1127">
        <v>11599</v>
      </c>
      <c r="BD47" s="1125">
        <v>393.4</v>
      </c>
      <c r="BE47" s="1126">
        <v>94469</v>
      </c>
      <c r="BF47" s="1126">
        <v>82736</v>
      </c>
      <c r="BG47" s="1127">
        <v>11733</v>
      </c>
      <c r="BH47" s="1125">
        <v>450.1</v>
      </c>
      <c r="BI47" s="1126">
        <v>108137</v>
      </c>
      <c r="BJ47" s="1126">
        <v>94661</v>
      </c>
      <c r="BK47" s="1127">
        <v>13476</v>
      </c>
      <c r="BL47" s="1128">
        <v>2484.3999999999996</v>
      </c>
      <c r="BM47" s="1129">
        <v>597006</v>
      </c>
      <c r="BN47" s="1129">
        <v>522495</v>
      </c>
      <c r="BO47" s="1130">
        <v>74511</v>
      </c>
      <c r="BP47" s="1128">
        <v>414.1</v>
      </c>
      <c r="BQ47" s="1129">
        <v>99501</v>
      </c>
      <c r="BR47" s="1129">
        <v>87083</v>
      </c>
      <c r="BS47" s="1130">
        <v>12418</v>
      </c>
      <c r="BT47" s="1116">
        <v>5011.7999999999993</v>
      </c>
      <c r="BU47" s="1117">
        <v>1204528</v>
      </c>
      <c r="BV47" s="1117">
        <v>1054033</v>
      </c>
      <c r="BW47" s="1131">
        <v>150495</v>
      </c>
      <c r="BX47" s="1116">
        <v>417.7</v>
      </c>
      <c r="BY47" s="1117">
        <v>100377</v>
      </c>
      <c r="BZ47" s="1117">
        <v>87836</v>
      </c>
      <c r="CA47" s="1131">
        <v>12541</v>
      </c>
      <c r="CC47" s="1122" t="s">
        <v>1414</v>
      </c>
      <c r="CD47" s="1096"/>
      <c r="CE47" s="1096"/>
      <c r="CF47" s="1096"/>
      <c r="CG47" s="1096"/>
      <c r="CH47" s="1096"/>
      <c r="CI47" s="1096"/>
      <c r="CJ47" s="1096"/>
      <c r="CK47" s="1096"/>
      <c r="CL47" s="1096"/>
      <c r="CM47" s="1096"/>
      <c r="CN47" s="1096"/>
    </row>
    <row r="48" spans="2:92" ht="21" customHeight="1">
      <c r="B48" s="1103"/>
      <c r="C48" s="1104" t="s">
        <v>2839</v>
      </c>
      <c r="D48" s="1105" t="s">
        <v>1548</v>
      </c>
      <c r="E48" s="1106"/>
      <c r="F48" s="1123"/>
      <c r="G48" s="1124"/>
      <c r="H48" s="1125">
        <v>200.99999999999997</v>
      </c>
      <c r="I48" s="1126">
        <v>45793</v>
      </c>
      <c r="J48" s="1126">
        <v>40033</v>
      </c>
      <c r="K48" s="1127">
        <v>5760</v>
      </c>
      <c r="L48" s="1125">
        <v>210.49999999999997</v>
      </c>
      <c r="M48" s="1126">
        <v>47963</v>
      </c>
      <c r="N48" s="1126">
        <v>41925</v>
      </c>
      <c r="O48" s="1127">
        <v>6038</v>
      </c>
      <c r="P48" s="1125">
        <v>219.7</v>
      </c>
      <c r="Q48" s="1126">
        <v>50064</v>
      </c>
      <c r="R48" s="1126">
        <v>43758</v>
      </c>
      <c r="S48" s="1127">
        <v>6306</v>
      </c>
      <c r="T48" s="1125">
        <v>200.99999999999997</v>
      </c>
      <c r="U48" s="1126">
        <v>45793</v>
      </c>
      <c r="V48" s="1126">
        <v>40033</v>
      </c>
      <c r="W48" s="1127">
        <v>5760</v>
      </c>
      <c r="X48" s="1125">
        <v>219.7</v>
      </c>
      <c r="Y48" s="1126">
        <v>50064</v>
      </c>
      <c r="Z48" s="1126">
        <v>43758</v>
      </c>
      <c r="AA48" s="1127">
        <v>6306</v>
      </c>
      <c r="AB48" s="1125">
        <v>200.99999999999997</v>
      </c>
      <c r="AC48" s="1126">
        <v>45793</v>
      </c>
      <c r="AD48" s="1126">
        <v>40033</v>
      </c>
      <c r="AE48" s="1127">
        <v>5760</v>
      </c>
      <c r="AF48" s="1128">
        <v>1252.8999999999999</v>
      </c>
      <c r="AG48" s="1129">
        <v>285470</v>
      </c>
      <c r="AH48" s="1129">
        <v>249540</v>
      </c>
      <c r="AI48" s="1130">
        <v>35930</v>
      </c>
      <c r="AJ48" s="1128">
        <v>208.8</v>
      </c>
      <c r="AK48" s="1129">
        <v>47578</v>
      </c>
      <c r="AL48" s="1129">
        <v>41590</v>
      </c>
      <c r="AM48" s="1130">
        <v>5988</v>
      </c>
      <c r="AN48" s="1125">
        <v>200.99999999999997</v>
      </c>
      <c r="AO48" s="1126">
        <v>45793</v>
      </c>
      <c r="AP48" s="1126">
        <v>40033</v>
      </c>
      <c r="AQ48" s="1127">
        <v>5760</v>
      </c>
      <c r="AR48" s="1125">
        <v>200.99999999999997</v>
      </c>
      <c r="AS48" s="1126">
        <v>45793</v>
      </c>
      <c r="AT48" s="1126">
        <v>40033</v>
      </c>
      <c r="AU48" s="1127">
        <v>5760</v>
      </c>
      <c r="AV48" s="1125">
        <v>219.7</v>
      </c>
      <c r="AW48" s="1126">
        <v>50064</v>
      </c>
      <c r="AX48" s="1126">
        <v>43758</v>
      </c>
      <c r="AY48" s="1127">
        <v>6306</v>
      </c>
      <c r="AZ48" s="1125">
        <v>191.7</v>
      </c>
      <c r="BA48" s="1126">
        <v>43669</v>
      </c>
      <c r="BB48" s="1126">
        <v>38181</v>
      </c>
      <c r="BC48" s="1127">
        <v>5488</v>
      </c>
      <c r="BD48" s="1125">
        <v>194.79999999999998</v>
      </c>
      <c r="BE48" s="1126">
        <v>44351</v>
      </c>
      <c r="BF48" s="1126">
        <v>38798</v>
      </c>
      <c r="BG48" s="1127">
        <v>5553</v>
      </c>
      <c r="BH48" s="1125">
        <v>222.79999999999998</v>
      </c>
      <c r="BI48" s="1126">
        <v>50746</v>
      </c>
      <c r="BJ48" s="1126">
        <v>44375</v>
      </c>
      <c r="BK48" s="1127">
        <v>6371</v>
      </c>
      <c r="BL48" s="1128">
        <v>1230.9999999999998</v>
      </c>
      <c r="BM48" s="1129">
        <v>280416</v>
      </c>
      <c r="BN48" s="1129">
        <v>245178</v>
      </c>
      <c r="BO48" s="1130">
        <v>35238</v>
      </c>
      <c r="BP48" s="1128">
        <v>205.2</v>
      </c>
      <c r="BQ48" s="1129">
        <v>46736</v>
      </c>
      <c r="BR48" s="1129">
        <v>40863</v>
      </c>
      <c r="BS48" s="1130">
        <v>5873</v>
      </c>
      <c r="BT48" s="1116">
        <v>2483.8999999999996</v>
      </c>
      <c r="BU48" s="1117">
        <v>565886</v>
      </c>
      <c r="BV48" s="1117">
        <v>494718</v>
      </c>
      <c r="BW48" s="1131">
        <v>71168</v>
      </c>
      <c r="BX48" s="1116">
        <v>207</v>
      </c>
      <c r="BY48" s="1117">
        <v>47157</v>
      </c>
      <c r="BZ48" s="1117">
        <v>41227</v>
      </c>
      <c r="CA48" s="1131">
        <v>5930</v>
      </c>
      <c r="CC48" s="1122" t="s">
        <v>1548</v>
      </c>
      <c r="CD48" s="1096"/>
      <c r="CE48" s="1096"/>
      <c r="CF48" s="1096"/>
      <c r="CG48" s="1096"/>
      <c r="CH48" s="1096"/>
      <c r="CI48" s="1096"/>
      <c r="CJ48" s="1096"/>
      <c r="CK48" s="1096"/>
      <c r="CL48" s="1096"/>
      <c r="CM48" s="1096"/>
      <c r="CN48" s="1096"/>
    </row>
    <row r="49" spans="2:92" s="1242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v>0</v>
      </c>
      <c r="J49" s="1232">
        <v>0</v>
      </c>
      <c r="K49" s="1233">
        <v>0</v>
      </c>
      <c r="L49" s="1231">
        <v>0</v>
      </c>
      <c r="M49" s="1232">
        <v>0</v>
      </c>
      <c r="N49" s="1232">
        <v>0</v>
      </c>
      <c r="O49" s="1233">
        <v>0</v>
      </c>
      <c r="P49" s="1231">
        <v>0</v>
      </c>
      <c r="Q49" s="1232">
        <v>0</v>
      </c>
      <c r="R49" s="1232">
        <v>0</v>
      </c>
      <c r="S49" s="1233">
        <v>0</v>
      </c>
      <c r="T49" s="1231">
        <v>0</v>
      </c>
      <c r="U49" s="1232">
        <v>0</v>
      </c>
      <c r="V49" s="1232">
        <v>0</v>
      </c>
      <c r="W49" s="1233">
        <v>0</v>
      </c>
      <c r="X49" s="1231">
        <v>0</v>
      </c>
      <c r="Y49" s="1232">
        <v>0</v>
      </c>
      <c r="Z49" s="1232">
        <v>0</v>
      </c>
      <c r="AA49" s="1233">
        <v>0</v>
      </c>
      <c r="AB49" s="1231">
        <v>0</v>
      </c>
      <c r="AC49" s="1232">
        <v>0</v>
      </c>
      <c r="AD49" s="1232">
        <v>0</v>
      </c>
      <c r="AE49" s="1233">
        <v>0</v>
      </c>
      <c r="AF49" s="1234">
        <v>0</v>
      </c>
      <c r="AG49" s="1235">
        <v>0</v>
      </c>
      <c r="AH49" s="1235">
        <v>0</v>
      </c>
      <c r="AI49" s="1236">
        <v>0</v>
      </c>
      <c r="AJ49" s="1234">
        <v>0</v>
      </c>
      <c r="AK49" s="1235">
        <v>0</v>
      </c>
      <c r="AL49" s="1235">
        <v>0</v>
      </c>
      <c r="AM49" s="1236">
        <v>0</v>
      </c>
      <c r="AN49" s="1231">
        <v>0</v>
      </c>
      <c r="AO49" s="1232">
        <v>0</v>
      </c>
      <c r="AP49" s="1232">
        <v>0</v>
      </c>
      <c r="AQ49" s="1233">
        <v>0</v>
      </c>
      <c r="AR49" s="1231">
        <v>0</v>
      </c>
      <c r="AS49" s="1232">
        <v>0</v>
      </c>
      <c r="AT49" s="1232">
        <v>0</v>
      </c>
      <c r="AU49" s="1233">
        <v>0</v>
      </c>
      <c r="AV49" s="1231">
        <v>0</v>
      </c>
      <c r="AW49" s="1232">
        <v>0</v>
      </c>
      <c r="AX49" s="1232">
        <v>0</v>
      </c>
      <c r="AY49" s="1233">
        <v>0</v>
      </c>
      <c r="AZ49" s="1231">
        <v>0</v>
      </c>
      <c r="BA49" s="1232">
        <v>0</v>
      </c>
      <c r="BB49" s="1232">
        <v>0</v>
      </c>
      <c r="BC49" s="1233">
        <v>0</v>
      </c>
      <c r="BD49" s="1231">
        <v>0</v>
      </c>
      <c r="BE49" s="1232">
        <v>0</v>
      </c>
      <c r="BF49" s="1232">
        <v>0</v>
      </c>
      <c r="BG49" s="1233">
        <v>0</v>
      </c>
      <c r="BH49" s="1231">
        <v>0</v>
      </c>
      <c r="BI49" s="1232">
        <v>0</v>
      </c>
      <c r="BJ49" s="1232">
        <v>0</v>
      </c>
      <c r="BK49" s="1233">
        <v>0</v>
      </c>
      <c r="BL49" s="1234">
        <v>0</v>
      </c>
      <c r="BM49" s="1235">
        <v>0</v>
      </c>
      <c r="BN49" s="1235">
        <v>0</v>
      </c>
      <c r="BO49" s="1236">
        <v>0</v>
      </c>
      <c r="BP49" s="1234">
        <v>0</v>
      </c>
      <c r="BQ49" s="1235">
        <v>0</v>
      </c>
      <c r="BR49" s="1235">
        <v>0</v>
      </c>
      <c r="BS49" s="1236">
        <v>0</v>
      </c>
      <c r="BT49" s="1237">
        <v>0</v>
      </c>
      <c r="BU49" s="1238">
        <v>0</v>
      </c>
      <c r="BV49" s="1238">
        <v>0</v>
      </c>
      <c r="BW49" s="1239">
        <v>0</v>
      </c>
      <c r="BX49" s="1237">
        <v>0</v>
      </c>
      <c r="BY49" s="1238">
        <v>0</v>
      </c>
      <c r="BZ49" s="1238">
        <v>0</v>
      </c>
      <c r="CA49" s="1239">
        <v>0</v>
      </c>
      <c r="CB49" s="1240"/>
      <c r="CC49" s="1122" t="s">
        <v>4378</v>
      </c>
      <c r="CD49" s="1241"/>
      <c r="CE49" s="1241"/>
      <c r="CF49" s="1241"/>
      <c r="CG49" s="1241"/>
      <c r="CH49" s="1241"/>
      <c r="CI49" s="1241"/>
      <c r="CJ49" s="1241"/>
      <c r="CK49" s="1241"/>
      <c r="CL49" s="1241"/>
      <c r="CM49" s="1241"/>
      <c r="CN49" s="1241"/>
    </row>
    <row r="50" spans="2:92" ht="21" customHeight="1">
      <c r="B50" s="1103"/>
      <c r="C50" s="1104" t="s">
        <v>2840</v>
      </c>
      <c r="D50" s="1105" t="s">
        <v>1664</v>
      </c>
      <c r="E50" s="1106"/>
      <c r="F50" s="1123"/>
      <c r="G50" s="1124"/>
      <c r="H50" s="1125">
        <v>50.2</v>
      </c>
      <c r="I50" s="1126">
        <v>11091</v>
      </c>
      <c r="J50" s="1126">
        <v>10118</v>
      </c>
      <c r="K50" s="1127">
        <v>973</v>
      </c>
      <c r="L50" s="1125">
        <v>52.5</v>
      </c>
      <c r="M50" s="1126">
        <v>11599</v>
      </c>
      <c r="N50" s="1126">
        <v>10582</v>
      </c>
      <c r="O50" s="1127">
        <v>1017</v>
      </c>
      <c r="P50" s="1125">
        <v>54.9</v>
      </c>
      <c r="Q50" s="1126">
        <v>12129</v>
      </c>
      <c r="R50" s="1126">
        <v>11066</v>
      </c>
      <c r="S50" s="1127">
        <v>1063</v>
      </c>
      <c r="T50" s="1125">
        <v>50.2</v>
      </c>
      <c r="U50" s="1126">
        <v>11091</v>
      </c>
      <c r="V50" s="1126">
        <v>10118</v>
      </c>
      <c r="W50" s="1127">
        <v>973</v>
      </c>
      <c r="X50" s="1125">
        <v>54.9</v>
      </c>
      <c r="Y50" s="1126">
        <v>12129</v>
      </c>
      <c r="Z50" s="1126">
        <v>11066</v>
      </c>
      <c r="AA50" s="1127">
        <v>1063</v>
      </c>
      <c r="AB50" s="1125">
        <v>50.2</v>
      </c>
      <c r="AC50" s="1126">
        <v>11091</v>
      </c>
      <c r="AD50" s="1126">
        <v>10118</v>
      </c>
      <c r="AE50" s="1127">
        <v>973</v>
      </c>
      <c r="AF50" s="1128">
        <v>312.89999999999998</v>
      </c>
      <c r="AG50" s="1129">
        <v>69130</v>
      </c>
      <c r="AH50" s="1129">
        <v>63068</v>
      </c>
      <c r="AI50" s="1130">
        <v>6062</v>
      </c>
      <c r="AJ50" s="1128">
        <v>52.2</v>
      </c>
      <c r="AK50" s="1129">
        <v>11522</v>
      </c>
      <c r="AL50" s="1129">
        <v>10511</v>
      </c>
      <c r="AM50" s="1130">
        <v>1011</v>
      </c>
      <c r="AN50" s="1125">
        <v>50.2</v>
      </c>
      <c r="AO50" s="1126">
        <v>11091</v>
      </c>
      <c r="AP50" s="1126">
        <v>10118</v>
      </c>
      <c r="AQ50" s="1127">
        <v>973</v>
      </c>
      <c r="AR50" s="1125">
        <v>50.2</v>
      </c>
      <c r="AS50" s="1126">
        <v>11091</v>
      </c>
      <c r="AT50" s="1126">
        <v>10118</v>
      </c>
      <c r="AU50" s="1127">
        <v>973</v>
      </c>
      <c r="AV50" s="1125">
        <v>54.9</v>
      </c>
      <c r="AW50" s="1126">
        <v>12129</v>
      </c>
      <c r="AX50" s="1126">
        <v>11066</v>
      </c>
      <c r="AY50" s="1127">
        <v>1063</v>
      </c>
      <c r="AZ50" s="1125">
        <v>47.8</v>
      </c>
      <c r="BA50" s="1126">
        <v>10561</v>
      </c>
      <c r="BB50" s="1126">
        <v>9635</v>
      </c>
      <c r="BC50" s="1127">
        <v>926</v>
      </c>
      <c r="BD50" s="1125">
        <v>48.4</v>
      </c>
      <c r="BE50" s="1126">
        <v>10696</v>
      </c>
      <c r="BF50" s="1126">
        <v>9756</v>
      </c>
      <c r="BG50" s="1127">
        <v>940</v>
      </c>
      <c r="BH50" s="1125">
        <v>55.5</v>
      </c>
      <c r="BI50" s="1126">
        <v>12263</v>
      </c>
      <c r="BJ50" s="1126">
        <v>11187</v>
      </c>
      <c r="BK50" s="1127">
        <v>1076</v>
      </c>
      <c r="BL50" s="1128">
        <v>307</v>
      </c>
      <c r="BM50" s="1129">
        <v>67831</v>
      </c>
      <c r="BN50" s="1129">
        <v>61880</v>
      </c>
      <c r="BO50" s="1130">
        <v>5951</v>
      </c>
      <c r="BP50" s="1128">
        <v>51.2</v>
      </c>
      <c r="BQ50" s="1129">
        <v>11305</v>
      </c>
      <c r="BR50" s="1129">
        <v>10313</v>
      </c>
      <c r="BS50" s="1130">
        <v>992</v>
      </c>
      <c r="BT50" s="1116">
        <v>619.9</v>
      </c>
      <c r="BU50" s="1117">
        <v>136961</v>
      </c>
      <c r="BV50" s="1117">
        <v>124948</v>
      </c>
      <c r="BW50" s="1131">
        <v>12013</v>
      </c>
      <c r="BX50" s="1116">
        <v>51.7</v>
      </c>
      <c r="BY50" s="1117">
        <v>11413</v>
      </c>
      <c r="BZ50" s="1117">
        <v>10412</v>
      </c>
      <c r="CA50" s="1131">
        <v>1001</v>
      </c>
      <c r="CC50" s="1122" t="s">
        <v>1664</v>
      </c>
      <c r="CD50" s="1096"/>
      <c r="CE50" s="1096"/>
      <c r="CF50" s="1096"/>
      <c r="CG50" s="1096"/>
      <c r="CH50" s="1096"/>
      <c r="CI50" s="1096"/>
      <c r="CJ50" s="1096"/>
      <c r="CK50" s="1096"/>
      <c r="CL50" s="1096"/>
      <c r="CM50" s="1096"/>
      <c r="CN50" s="1096"/>
    </row>
    <row r="51" spans="2:92" s="1242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v>0</v>
      </c>
      <c r="J51" s="1232">
        <v>0</v>
      </c>
      <c r="K51" s="1233">
        <v>0</v>
      </c>
      <c r="L51" s="1231">
        <v>0</v>
      </c>
      <c r="M51" s="1232">
        <v>0</v>
      </c>
      <c r="N51" s="1232">
        <v>0</v>
      </c>
      <c r="O51" s="1233">
        <v>0</v>
      </c>
      <c r="P51" s="1231">
        <v>0</v>
      </c>
      <c r="Q51" s="1232">
        <v>0</v>
      </c>
      <c r="R51" s="1232">
        <v>0</v>
      </c>
      <c r="S51" s="1233">
        <v>0</v>
      </c>
      <c r="T51" s="1231">
        <v>0</v>
      </c>
      <c r="U51" s="1232">
        <v>0</v>
      </c>
      <c r="V51" s="1232">
        <v>0</v>
      </c>
      <c r="W51" s="1233">
        <v>0</v>
      </c>
      <c r="X51" s="1231">
        <v>0</v>
      </c>
      <c r="Y51" s="1232">
        <v>0</v>
      </c>
      <c r="Z51" s="1232">
        <v>0</v>
      </c>
      <c r="AA51" s="1233">
        <v>0</v>
      </c>
      <c r="AB51" s="1231">
        <v>0</v>
      </c>
      <c r="AC51" s="1232">
        <v>0</v>
      </c>
      <c r="AD51" s="1232">
        <v>0</v>
      </c>
      <c r="AE51" s="1233">
        <v>0</v>
      </c>
      <c r="AF51" s="1234">
        <v>0</v>
      </c>
      <c r="AG51" s="1235">
        <v>0</v>
      </c>
      <c r="AH51" s="1235">
        <v>0</v>
      </c>
      <c r="AI51" s="1236">
        <v>0</v>
      </c>
      <c r="AJ51" s="1234">
        <v>0</v>
      </c>
      <c r="AK51" s="1235">
        <v>0</v>
      </c>
      <c r="AL51" s="1235">
        <v>0</v>
      </c>
      <c r="AM51" s="1236">
        <v>0</v>
      </c>
      <c r="AN51" s="1231">
        <v>0</v>
      </c>
      <c r="AO51" s="1232">
        <v>0</v>
      </c>
      <c r="AP51" s="1232">
        <v>0</v>
      </c>
      <c r="AQ51" s="1233">
        <v>0</v>
      </c>
      <c r="AR51" s="1231">
        <v>0</v>
      </c>
      <c r="AS51" s="1232">
        <v>0</v>
      </c>
      <c r="AT51" s="1232">
        <v>0</v>
      </c>
      <c r="AU51" s="1233">
        <v>0</v>
      </c>
      <c r="AV51" s="1231">
        <v>0</v>
      </c>
      <c r="AW51" s="1232">
        <v>0</v>
      </c>
      <c r="AX51" s="1232">
        <v>0</v>
      </c>
      <c r="AY51" s="1233">
        <v>0</v>
      </c>
      <c r="AZ51" s="1231">
        <v>0</v>
      </c>
      <c r="BA51" s="1232">
        <v>0</v>
      </c>
      <c r="BB51" s="1232">
        <v>0</v>
      </c>
      <c r="BC51" s="1233">
        <v>0</v>
      </c>
      <c r="BD51" s="1231">
        <v>0</v>
      </c>
      <c r="BE51" s="1232">
        <v>0</v>
      </c>
      <c r="BF51" s="1232">
        <v>0</v>
      </c>
      <c r="BG51" s="1233">
        <v>0</v>
      </c>
      <c r="BH51" s="1231">
        <v>0</v>
      </c>
      <c r="BI51" s="1232">
        <v>0</v>
      </c>
      <c r="BJ51" s="1232">
        <v>0</v>
      </c>
      <c r="BK51" s="1233">
        <v>0</v>
      </c>
      <c r="BL51" s="1234">
        <v>0</v>
      </c>
      <c r="BM51" s="1235">
        <v>0</v>
      </c>
      <c r="BN51" s="1235">
        <v>0</v>
      </c>
      <c r="BO51" s="1236">
        <v>0</v>
      </c>
      <c r="BP51" s="1234">
        <v>0</v>
      </c>
      <c r="BQ51" s="1235">
        <v>0</v>
      </c>
      <c r="BR51" s="1235">
        <v>0</v>
      </c>
      <c r="BS51" s="1236">
        <v>0</v>
      </c>
      <c r="BT51" s="1237">
        <v>0</v>
      </c>
      <c r="BU51" s="1238">
        <v>0</v>
      </c>
      <c r="BV51" s="1238">
        <v>0</v>
      </c>
      <c r="BW51" s="1239">
        <v>0</v>
      </c>
      <c r="BX51" s="1237">
        <v>0</v>
      </c>
      <c r="BY51" s="1238">
        <v>0</v>
      </c>
      <c r="BZ51" s="1238">
        <v>0</v>
      </c>
      <c r="CA51" s="1239">
        <v>0</v>
      </c>
      <c r="CB51" s="1240"/>
      <c r="CC51" s="1122" t="s">
        <v>4379</v>
      </c>
      <c r="CD51" s="1241"/>
      <c r="CE51" s="1241"/>
      <c r="CF51" s="1241"/>
      <c r="CG51" s="1241"/>
      <c r="CH51" s="1241"/>
      <c r="CI51" s="1241"/>
      <c r="CJ51" s="1241"/>
      <c r="CK51" s="1241"/>
      <c r="CL51" s="1241"/>
      <c r="CM51" s="1241"/>
      <c r="CN51" s="1241"/>
    </row>
    <row r="52" spans="2:92" ht="21" customHeight="1">
      <c r="B52" s="1103"/>
      <c r="C52" s="1104" t="s">
        <v>2841</v>
      </c>
      <c r="D52" s="1105" t="s">
        <v>1702</v>
      </c>
      <c r="E52" s="1106"/>
      <c r="F52" s="1123"/>
      <c r="G52" s="1124"/>
      <c r="H52" s="1125">
        <v>224.70000000000005</v>
      </c>
      <c r="I52" s="1126">
        <v>49871</v>
      </c>
      <c r="J52" s="1126">
        <v>45771</v>
      </c>
      <c r="K52" s="1127">
        <v>4100</v>
      </c>
      <c r="L52" s="1125">
        <v>235.20000000000005</v>
      </c>
      <c r="M52" s="1126">
        <v>52194</v>
      </c>
      <c r="N52" s="1126">
        <v>47910</v>
      </c>
      <c r="O52" s="1127">
        <v>4284</v>
      </c>
      <c r="P52" s="1125">
        <v>245.70000000000002</v>
      </c>
      <c r="Q52" s="1126">
        <v>54517</v>
      </c>
      <c r="R52" s="1126">
        <v>50049</v>
      </c>
      <c r="S52" s="1127">
        <v>4468</v>
      </c>
      <c r="T52" s="1125">
        <v>224.70000000000005</v>
      </c>
      <c r="U52" s="1126">
        <v>49871</v>
      </c>
      <c r="V52" s="1126">
        <v>45771</v>
      </c>
      <c r="W52" s="1127">
        <v>4100</v>
      </c>
      <c r="X52" s="1125">
        <v>245.70000000000002</v>
      </c>
      <c r="Y52" s="1126">
        <v>54517</v>
      </c>
      <c r="Z52" s="1126">
        <v>50049</v>
      </c>
      <c r="AA52" s="1127">
        <v>4468</v>
      </c>
      <c r="AB52" s="1125">
        <v>224.70000000000005</v>
      </c>
      <c r="AC52" s="1126">
        <v>49871</v>
      </c>
      <c r="AD52" s="1126">
        <v>45771</v>
      </c>
      <c r="AE52" s="1127">
        <v>4100</v>
      </c>
      <c r="AF52" s="1128">
        <v>1400.7000000000003</v>
      </c>
      <c r="AG52" s="1129">
        <v>310841</v>
      </c>
      <c r="AH52" s="1129">
        <v>285321</v>
      </c>
      <c r="AI52" s="1130">
        <v>25520</v>
      </c>
      <c r="AJ52" s="1128">
        <v>233.5</v>
      </c>
      <c r="AK52" s="1129">
        <v>51807</v>
      </c>
      <c r="AL52" s="1129">
        <v>47554</v>
      </c>
      <c r="AM52" s="1130">
        <v>4253</v>
      </c>
      <c r="AN52" s="1125">
        <v>224.70000000000005</v>
      </c>
      <c r="AO52" s="1126">
        <v>49871</v>
      </c>
      <c r="AP52" s="1126">
        <v>45771</v>
      </c>
      <c r="AQ52" s="1127">
        <v>4100</v>
      </c>
      <c r="AR52" s="1125">
        <v>224.70000000000005</v>
      </c>
      <c r="AS52" s="1126">
        <v>49871</v>
      </c>
      <c r="AT52" s="1126">
        <v>45771</v>
      </c>
      <c r="AU52" s="1127">
        <v>4100</v>
      </c>
      <c r="AV52" s="1125">
        <v>245.70000000000002</v>
      </c>
      <c r="AW52" s="1126">
        <v>54517</v>
      </c>
      <c r="AX52" s="1126">
        <v>50049</v>
      </c>
      <c r="AY52" s="1127">
        <v>4468</v>
      </c>
      <c r="AZ52" s="1125">
        <v>214.10000000000002</v>
      </c>
      <c r="BA52" s="1126">
        <v>47527</v>
      </c>
      <c r="BB52" s="1126">
        <v>43612</v>
      </c>
      <c r="BC52" s="1127">
        <v>3915</v>
      </c>
      <c r="BD52" s="1125">
        <v>217</v>
      </c>
      <c r="BE52" s="1126">
        <v>48222</v>
      </c>
      <c r="BF52" s="1126">
        <v>44203</v>
      </c>
      <c r="BG52" s="1127">
        <v>4019</v>
      </c>
      <c r="BH52" s="1125">
        <v>248.6</v>
      </c>
      <c r="BI52" s="1126">
        <v>55212</v>
      </c>
      <c r="BJ52" s="1126">
        <v>50640</v>
      </c>
      <c r="BK52" s="1127">
        <v>4572</v>
      </c>
      <c r="BL52" s="1128">
        <v>1374.8000000000002</v>
      </c>
      <c r="BM52" s="1129">
        <v>305220</v>
      </c>
      <c r="BN52" s="1129">
        <v>280046</v>
      </c>
      <c r="BO52" s="1130">
        <v>25174</v>
      </c>
      <c r="BP52" s="1128">
        <v>229.1</v>
      </c>
      <c r="BQ52" s="1129">
        <v>50870</v>
      </c>
      <c r="BR52" s="1129">
        <v>46674</v>
      </c>
      <c r="BS52" s="1130">
        <v>4196</v>
      </c>
      <c r="BT52" s="1116">
        <v>2775.5000000000005</v>
      </c>
      <c r="BU52" s="1117">
        <v>616061</v>
      </c>
      <c r="BV52" s="1117">
        <v>565367</v>
      </c>
      <c r="BW52" s="1131">
        <v>50694</v>
      </c>
      <c r="BX52" s="1116">
        <v>231.3</v>
      </c>
      <c r="BY52" s="1117">
        <v>51338</v>
      </c>
      <c r="BZ52" s="1117">
        <v>47114</v>
      </c>
      <c r="CA52" s="1131">
        <v>4224</v>
      </c>
      <c r="CC52" s="1122" t="s">
        <v>1702</v>
      </c>
      <c r="CD52" s="1096"/>
      <c r="CE52" s="1096"/>
      <c r="CF52" s="1096"/>
      <c r="CG52" s="1096"/>
      <c r="CH52" s="1096"/>
      <c r="CI52" s="1096"/>
      <c r="CJ52" s="1096"/>
      <c r="CK52" s="1096"/>
      <c r="CL52" s="1096"/>
      <c r="CM52" s="1096"/>
      <c r="CN52" s="1096"/>
    </row>
    <row r="53" spans="2:92" s="1242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v>0</v>
      </c>
      <c r="J53" s="1232">
        <v>0</v>
      </c>
      <c r="K53" s="1233">
        <v>0</v>
      </c>
      <c r="L53" s="1231">
        <v>0</v>
      </c>
      <c r="M53" s="1232">
        <v>0</v>
      </c>
      <c r="N53" s="1232">
        <v>0</v>
      </c>
      <c r="O53" s="1233">
        <v>0</v>
      </c>
      <c r="P53" s="1231">
        <v>0</v>
      </c>
      <c r="Q53" s="1232">
        <v>0</v>
      </c>
      <c r="R53" s="1232">
        <v>0</v>
      </c>
      <c r="S53" s="1233">
        <v>0</v>
      </c>
      <c r="T53" s="1231">
        <v>0</v>
      </c>
      <c r="U53" s="1232">
        <v>0</v>
      </c>
      <c r="V53" s="1232">
        <v>0</v>
      </c>
      <c r="W53" s="1233">
        <v>0</v>
      </c>
      <c r="X53" s="1231">
        <v>0</v>
      </c>
      <c r="Y53" s="1232">
        <v>0</v>
      </c>
      <c r="Z53" s="1232">
        <v>0</v>
      </c>
      <c r="AA53" s="1233">
        <v>0</v>
      </c>
      <c r="AB53" s="1231">
        <v>0</v>
      </c>
      <c r="AC53" s="1232">
        <v>0</v>
      </c>
      <c r="AD53" s="1232">
        <v>0</v>
      </c>
      <c r="AE53" s="1233">
        <v>0</v>
      </c>
      <c r="AF53" s="1234">
        <v>0</v>
      </c>
      <c r="AG53" s="1235">
        <v>0</v>
      </c>
      <c r="AH53" s="1235">
        <v>0</v>
      </c>
      <c r="AI53" s="1236">
        <v>0</v>
      </c>
      <c r="AJ53" s="1234">
        <v>0</v>
      </c>
      <c r="AK53" s="1235">
        <v>0</v>
      </c>
      <c r="AL53" s="1235">
        <v>0</v>
      </c>
      <c r="AM53" s="1236">
        <v>0</v>
      </c>
      <c r="AN53" s="1231">
        <v>0</v>
      </c>
      <c r="AO53" s="1232">
        <v>0</v>
      </c>
      <c r="AP53" s="1232">
        <v>0</v>
      </c>
      <c r="AQ53" s="1233">
        <v>0</v>
      </c>
      <c r="AR53" s="1231">
        <v>0</v>
      </c>
      <c r="AS53" s="1232">
        <v>0</v>
      </c>
      <c r="AT53" s="1232">
        <v>0</v>
      </c>
      <c r="AU53" s="1233">
        <v>0</v>
      </c>
      <c r="AV53" s="1231">
        <v>0</v>
      </c>
      <c r="AW53" s="1232">
        <v>0</v>
      </c>
      <c r="AX53" s="1232">
        <v>0</v>
      </c>
      <c r="AY53" s="1233">
        <v>0</v>
      </c>
      <c r="AZ53" s="1231">
        <v>0</v>
      </c>
      <c r="BA53" s="1232">
        <v>0</v>
      </c>
      <c r="BB53" s="1232">
        <v>0</v>
      </c>
      <c r="BC53" s="1233">
        <v>0</v>
      </c>
      <c r="BD53" s="1231">
        <v>0</v>
      </c>
      <c r="BE53" s="1232">
        <v>0</v>
      </c>
      <c r="BF53" s="1232">
        <v>0</v>
      </c>
      <c r="BG53" s="1233">
        <v>0</v>
      </c>
      <c r="BH53" s="1231">
        <v>0</v>
      </c>
      <c r="BI53" s="1232">
        <v>0</v>
      </c>
      <c r="BJ53" s="1232">
        <v>0</v>
      </c>
      <c r="BK53" s="1233">
        <v>0</v>
      </c>
      <c r="BL53" s="1234">
        <v>0</v>
      </c>
      <c r="BM53" s="1235">
        <v>0</v>
      </c>
      <c r="BN53" s="1235">
        <v>0</v>
      </c>
      <c r="BO53" s="1236">
        <v>0</v>
      </c>
      <c r="BP53" s="1234">
        <v>0</v>
      </c>
      <c r="BQ53" s="1235">
        <v>0</v>
      </c>
      <c r="BR53" s="1235">
        <v>0</v>
      </c>
      <c r="BS53" s="1236">
        <v>0</v>
      </c>
      <c r="BT53" s="1237">
        <v>0</v>
      </c>
      <c r="BU53" s="1238">
        <v>0</v>
      </c>
      <c r="BV53" s="1238">
        <v>0</v>
      </c>
      <c r="BW53" s="1239">
        <v>0</v>
      </c>
      <c r="BX53" s="1237">
        <v>0</v>
      </c>
      <c r="BY53" s="1238">
        <v>0</v>
      </c>
      <c r="BZ53" s="1238">
        <v>0</v>
      </c>
      <c r="CA53" s="1239">
        <v>0</v>
      </c>
      <c r="CB53" s="1240"/>
      <c r="CC53" s="1122" t="s">
        <v>4380</v>
      </c>
      <c r="CD53" s="1241"/>
      <c r="CE53" s="1241"/>
      <c r="CF53" s="1241"/>
      <c r="CG53" s="1241"/>
      <c r="CH53" s="1241"/>
      <c r="CI53" s="1241"/>
      <c r="CJ53" s="1241"/>
      <c r="CK53" s="1241"/>
      <c r="CL53" s="1241"/>
      <c r="CM53" s="1241"/>
      <c r="CN53" s="1241"/>
    </row>
    <row r="54" spans="2:92" ht="21" customHeight="1">
      <c r="B54" s="1103"/>
      <c r="C54" s="1104" t="s">
        <v>2842</v>
      </c>
      <c r="D54" s="1105" t="s">
        <v>1804</v>
      </c>
      <c r="E54" s="1106"/>
      <c r="F54" s="1123"/>
      <c r="G54" s="1124"/>
      <c r="H54" s="1125">
        <v>157.10000000000002</v>
      </c>
      <c r="I54" s="1126">
        <v>33733</v>
      </c>
      <c r="J54" s="1126">
        <v>30644</v>
      </c>
      <c r="K54" s="1127">
        <v>3089</v>
      </c>
      <c r="L54" s="1125">
        <v>164.1</v>
      </c>
      <c r="M54" s="1126">
        <v>35230</v>
      </c>
      <c r="N54" s="1126">
        <v>32009</v>
      </c>
      <c r="O54" s="1127">
        <v>3221</v>
      </c>
      <c r="P54" s="1125">
        <v>171.2</v>
      </c>
      <c r="Q54" s="1126">
        <v>36748</v>
      </c>
      <c r="R54" s="1126">
        <v>33394</v>
      </c>
      <c r="S54" s="1127">
        <v>3354</v>
      </c>
      <c r="T54" s="1125">
        <v>157.10000000000002</v>
      </c>
      <c r="U54" s="1126">
        <v>33733</v>
      </c>
      <c r="V54" s="1126">
        <v>30644</v>
      </c>
      <c r="W54" s="1127">
        <v>3089</v>
      </c>
      <c r="X54" s="1125">
        <v>171.2</v>
      </c>
      <c r="Y54" s="1126">
        <v>36748</v>
      </c>
      <c r="Z54" s="1126">
        <v>33394</v>
      </c>
      <c r="AA54" s="1127">
        <v>3354</v>
      </c>
      <c r="AB54" s="1125">
        <v>157.10000000000002</v>
      </c>
      <c r="AC54" s="1126">
        <v>33733</v>
      </c>
      <c r="AD54" s="1126">
        <v>30644</v>
      </c>
      <c r="AE54" s="1127">
        <v>3089</v>
      </c>
      <c r="AF54" s="1128">
        <v>977.80000000000007</v>
      </c>
      <c r="AG54" s="1129">
        <v>209925</v>
      </c>
      <c r="AH54" s="1129">
        <v>190729</v>
      </c>
      <c r="AI54" s="1130">
        <v>19196</v>
      </c>
      <c r="AJ54" s="1128">
        <v>163</v>
      </c>
      <c r="AK54" s="1129">
        <v>34988</v>
      </c>
      <c r="AL54" s="1129">
        <v>31788</v>
      </c>
      <c r="AM54" s="1130">
        <v>3200</v>
      </c>
      <c r="AN54" s="1125">
        <v>157.10000000000002</v>
      </c>
      <c r="AO54" s="1126">
        <v>33733</v>
      </c>
      <c r="AP54" s="1126">
        <v>30644</v>
      </c>
      <c r="AQ54" s="1127">
        <v>3089</v>
      </c>
      <c r="AR54" s="1125">
        <v>157.10000000000002</v>
      </c>
      <c r="AS54" s="1126">
        <v>33733</v>
      </c>
      <c r="AT54" s="1126">
        <v>30644</v>
      </c>
      <c r="AU54" s="1127">
        <v>3089</v>
      </c>
      <c r="AV54" s="1125">
        <v>171.2</v>
      </c>
      <c r="AW54" s="1126">
        <v>36748</v>
      </c>
      <c r="AX54" s="1126">
        <v>33394</v>
      </c>
      <c r="AY54" s="1127">
        <v>3354</v>
      </c>
      <c r="AZ54" s="1125">
        <v>150</v>
      </c>
      <c r="BA54" s="1126">
        <v>32216</v>
      </c>
      <c r="BB54" s="1126">
        <v>29259</v>
      </c>
      <c r="BC54" s="1127">
        <v>2957</v>
      </c>
      <c r="BD54" s="1125">
        <v>153.29999999999998</v>
      </c>
      <c r="BE54" s="1126">
        <v>32967</v>
      </c>
      <c r="BF54" s="1126">
        <v>29903</v>
      </c>
      <c r="BG54" s="1127">
        <v>3064</v>
      </c>
      <c r="BH54" s="1125">
        <v>174.49999999999997</v>
      </c>
      <c r="BI54" s="1126">
        <v>37500</v>
      </c>
      <c r="BJ54" s="1126">
        <v>34038</v>
      </c>
      <c r="BK54" s="1127">
        <v>3462</v>
      </c>
      <c r="BL54" s="1128">
        <v>963.2</v>
      </c>
      <c r="BM54" s="1129">
        <v>206897</v>
      </c>
      <c r="BN54" s="1129">
        <v>187882</v>
      </c>
      <c r="BO54" s="1130">
        <v>19015</v>
      </c>
      <c r="BP54" s="1128">
        <v>160.5</v>
      </c>
      <c r="BQ54" s="1129">
        <v>34483</v>
      </c>
      <c r="BR54" s="1129">
        <v>31314</v>
      </c>
      <c r="BS54" s="1130">
        <v>3169</v>
      </c>
      <c r="BT54" s="1116">
        <v>1941</v>
      </c>
      <c r="BU54" s="1117">
        <v>416822</v>
      </c>
      <c r="BV54" s="1117">
        <v>378611</v>
      </c>
      <c r="BW54" s="1131">
        <v>38211</v>
      </c>
      <c r="BX54" s="1116">
        <v>161.80000000000001</v>
      </c>
      <c r="BY54" s="1117">
        <v>34735</v>
      </c>
      <c r="BZ54" s="1117">
        <v>31551</v>
      </c>
      <c r="CA54" s="1131">
        <v>3184</v>
      </c>
      <c r="CC54" s="1122" t="s">
        <v>1804</v>
      </c>
      <c r="CD54" s="1096"/>
      <c r="CE54" s="1096"/>
      <c r="CF54" s="1096"/>
      <c r="CG54" s="1096"/>
      <c r="CH54" s="1096"/>
      <c r="CI54" s="1096"/>
      <c r="CJ54" s="1096"/>
      <c r="CK54" s="1096"/>
      <c r="CL54" s="1096"/>
      <c r="CM54" s="1096"/>
      <c r="CN54" s="1096"/>
    </row>
    <row r="55" spans="2:92" s="1242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v>0</v>
      </c>
      <c r="J55" s="1232">
        <v>0</v>
      </c>
      <c r="K55" s="1233">
        <v>0</v>
      </c>
      <c r="L55" s="1231">
        <v>0</v>
      </c>
      <c r="M55" s="1232">
        <v>0</v>
      </c>
      <c r="N55" s="1232">
        <v>0</v>
      </c>
      <c r="O55" s="1233">
        <v>0</v>
      </c>
      <c r="P55" s="1231">
        <v>0</v>
      </c>
      <c r="Q55" s="1232">
        <v>0</v>
      </c>
      <c r="R55" s="1232">
        <v>0</v>
      </c>
      <c r="S55" s="1233">
        <v>0</v>
      </c>
      <c r="T55" s="1231">
        <v>0</v>
      </c>
      <c r="U55" s="1232">
        <v>0</v>
      </c>
      <c r="V55" s="1232">
        <v>0</v>
      </c>
      <c r="W55" s="1233">
        <v>0</v>
      </c>
      <c r="X55" s="1231">
        <v>0</v>
      </c>
      <c r="Y55" s="1232">
        <v>0</v>
      </c>
      <c r="Z55" s="1232">
        <v>0</v>
      </c>
      <c r="AA55" s="1233">
        <v>0</v>
      </c>
      <c r="AB55" s="1231">
        <v>0</v>
      </c>
      <c r="AC55" s="1232">
        <v>0</v>
      </c>
      <c r="AD55" s="1232">
        <v>0</v>
      </c>
      <c r="AE55" s="1233">
        <v>0</v>
      </c>
      <c r="AF55" s="1234">
        <v>0</v>
      </c>
      <c r="AG55" s="1235">
        <v>0</v>
      </c>
      <c r="AH55" s="1235">
        <v>0</v>
      </c>
      <c r="AI55" s="1236">
        <v>0</v>
      </c>
      <c r="AJ55" s="1234">
        <v>0</v>
      </c>
      <c r="AK55" s="1235">
        <v>0</v>
      </c>
      <c r="AL55" s="1235">
        <v>0</v>
      </c>
      <c r="AM55" s="1236">
        <v>0</v>
      </c>
      <c r="AN55" s="1231">
        <v>0</v>
      </c>
      <c r="AO55" s="1232">
        <v>0</v>
      </c>
      <c r="AP55" s="1232">
        <v>0</v>
      </c>
      <c r="AQ55" s="1233">
        <v>0</v>
      </c>
      <c r="AR55" s="1231">
        <v>0</v>
      </c>
      <c r="AS55" s="1232">
        <v>0</v>
      </c>
      <c r="AT55" s="1232">
        <v>0</v>
      </c>
      <c r="AU55" s="1233">
        <v>0</v>
      </c>
      <c r="AV55" s="1231">
        <v>0</v>
      </c>
      <c r="AW55" s="1232">
        <v>0</v>
      </c>
      <c r="AX55" s="1232">
        <v>0</v>
      </c>
      <c r="AY55" s="1233">
        <v>0</v>
      </c>
      <c r="AZ55" s="1231">
        <v>0</v>
      </c>
      <c r="BA55" s="1232">
        <v>0</v>
      </c>
      <c r="BB55" s="1232">
        <v>0</v>
      </c>
      <c r="BC55" s="1233">
        <v>0</v>
      </c>
      <c r="BD55" s="1231">
        <v>0</v>
      </c>
      <c r="BE55" s="1232">
        <v>0</v>
      </c>
      <c r="BF55" s="1232">
        <v>0</v>
      </c>
      <c r="BG55" s="1233">
        <v>0</v>
      </c>
      <c r="BH55" s="1231">
        <v>0</v>
      </c>
      <c r="BI55" s="1232">
        <v>0</v>
      </c>
      <c r="BJ55" s="1232">
        <v>0</v>
      </c>
      <c r="BK55" s="1233">
        <v>0</v>
      </c>
      <c r="BL55" s="1234">
        <v>0</v>
      </c>
      <c r="BM55" s="1235">
        <v>0</v>
      </c>
      <c r="BN55" s="1235">
        <v>0</v>
      </c>
      <c r="BO55" s="1236">
        <v>0</v>
      </c>
      <c r="BP55" s="1234">
        <v>0</v>
      </c>
      <c r="BQ55" s="1235">
        <v>0</v>
      </c>
      <c r="BR55" s="1235">
        <v>0</v>
      </c>
      <c r="BS55" s="1236">
        <v>0</v>
      </c>
      <c r="BT55" s="1237">
        <v>0</v>
      </c>
      <c r="BU55" s="1238">
        <v>0</v>
      </c>
      <c r="BV55" s="1238">
        <v>0</v>
      </c>
      <c r="BW55" s="1239">
        <v>0</v>
      </c>
      <c r="BX55" s="1237">
        <v>0</v>
      </c>
      <c r="BY55" s="1238">
        <v>0</v>
      </c>
      <c r="BZ55" s="1238">
        <v>0</v>
      </c>
      <c r="CA55" s="1239">
        <v>0</v>
      </c>
      <c r="CB55" s="1240"/>
      <c r="CC55" s="1122" t="s">
        <v>4381</v>
      </c>
      <c r="CD55" s="1241"/>
      <c r="CE55" s="1241"/>
      <c r="CF55" s="1241"/>
      <c r="CG55" s="1241"/>
      <c r="CH55" s="1241"/>
      <c r="CI55" s="1241"/>
      <c r="CJ55" s="1241"/>
      <c r="CK55" s="1241"/>
      <c r="CL55" s="1241"/>
      <c r="CM55" s="1241"/>
      <c r="CN55" s="1241"/>
    </row>
    <row r="56" spans="2:92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v>0</v>
      </c>
      <c r="J56" s="1126">
        <v>0</v>
      </c>
      <c r="K56" s="1127">
        <v>0</v>
      </c>
      <c r="L56" s="1125">
        <v>0</v>
      </c>
      <c r="M56" s="1126">
        <v>0</v>
      </c>
      <c r="N56" s="1126">
        <v>0</v>
      </c>
      <c r="O56" s="1127">
        <v>0</v>
      </c>
      <c r="P56" s="1125">
        <v>0</v>
      </c>
      <c r="Q56" s="1126">
        <v>0</v>
      </c>
      <c r="R56" s="1126">
        <v>0</v>
      </c>
      <c r="S56" s="1127">
        <v>0</v>
      </c>
      <c r="T56" s="1125">
        <v>0</v>
      </c>
      <c r="U56" s="1126">
        <v>0</v>
      </c>
      <c r="V56" s="1126">
        <v>0</v>
      </c>
      <c r="W56" s="1127">
        <v>0</v>
      </c>
      <c r="X56" s="1125">
        <v>0</v>
      </c>
      <c r="Y56" s="1126">
        <v>0</v>
      </c>
      <c r="Z56" s="1126">
        <v>0</v>
      </c>
      <c r="AA56" s="1127">
        <v>0</v>
      </c>
      <c r="AB56" s="1125">
        <v>0</v>
      </c>
      <c r="AC56" s="1126">
        <v>0</v>
      </c>
      <c r="AD56" s="1126">
        <v>0</v>
      </c>
      <c r="AE56" s="1127">
        <v>0</v>
      </c>
      <c r="AF56" s="1128">
        <v>0</v>
      </c>
      <c r="AG56" s="1129">
        <v>0</v>
      </c>
      <c r="AH56" s="1129">
        <v>0</v>
      </c>
      <c r="AI56" s="1130">
        <v>0</v>
      </c>
      <c r="AJ56" s="1128">
        <v>0</v>
      </c>
      <c r="AK56" s="1129">
        <v>0</v>
      </c>
      <c r="AL56" s="1129">
        <v>0</v>
      </c>
      <c r="AM56" s="1130">
        <v>0</v>
      </c>
      <c r="AN56" s="1125">
        <v>0</v>
      </c>
      <c r="AO56" s="1126">
        <v>0</v>
      </c>
      <c r="AP56" s="1126">
        <v>0</v>
      </c>
      <c r="AQ56" s="1127">
        <v>0</v>
      </c>
      <c r="AR56" s="1125">
        <v>0</v>
      </c>
      <c r="AS56" s="1126">
        <v>0</v>
      </c>
      <c r="AT56" s="1126">
        <v>0</v>
      </c>
      <c r="AU56" s="1127">
        <v>0</v>
      </c>
      <c r="AV56" s="1125">
        <v>0</v>
      </c>
      <c r="AW56" s="1126">
        <v>0</v>
      </c>
      <c r="AX56" s="1126">
        <v>0</v>
      </c>
      <c r="AY56" s="1127">
        <v>0</v>
      </c>
      <c r="AZ56" s="1125">
        <v>0</v>
      </c>
      <c r="BA56" s="1126">
        <v>0</v>
      </c>
      <c r="BB56" s="1126">
        <v>0</v>
      </c>
      <c r="BC56" s="1127">
        <v>0</v>
      </c>
      <c r="BD56" s="1125">
        <v>0</v>
      </c>
      <c r="BE56" s="1126">
        <v>0</v>
      </c>
      <c r="BF56" s="1126">
        <v>0</v>
      </c>
      <c r="BG56" s="1127">
        <v>0</v>
      </c>
      <c r="BH56" s="1125">
        <v>0</v>
      </c>
      <c r="BI56" s="1126">
        <v>0</v>
      </c>
      <c r="BJ56" s="1126">
        <v>0</v>
      </c>
      <c r="BK56" s="1127">
        <v>0</v>
      </c>
      <c r="BL56" s="1128">
        <v>0</v>
      </c>
      <c r="BM56" s="1129">
        <v>0</v>
      </c>
      <c r="BN56" s="1129">
        <v>0</v>
      </c>
      <c r="BO56" s="1130">
        <v>0</v>
      </c>
      <c r="BP56" s="1128">
        <v>0</v>
      </c>
      <c r="BQ56" s="1129">
        <v>0</v>
      </c>
      <c r="BR56" s="1129">
        <v>0</v>
      </c>
      <c r="BS56" s="1130">
        <v>0</v>
      </c>
      <c r="BT56" s="1116">
        <v>0</v>
      </c>
      <c r="BU56" s="1117">
        <v>0</v>
      </c>
      <c r="BV56" s="1117">
        <v>0</v>
      </c>
      <c r="BW56" s="1131">
        <v>0</v>
      </c>
      <c r="BX56" s="1116">
        <v>0</v>
      </c>
      <c r="BY56" s="1117">
        <v>0</v>
      </c>
      <c r="BZ56" s="1117">
        <v>0</v>
      </c>
      <c r="CA56" s="1131">
        <v>0</v>
      </c>
      <c r="CC56" s="1122" t="s">
        <v>2846</v>
      </c>
      <c r="CD56" s="1096"/>
      <c r="CE56" s="1096"/>
      <c r="CF56" s="1096"/>
      <c r="CG56" s="1096"/>
      <c r="CH56" s="1096"/>
      <c r="CI56" s="1096"/>
      <c r="CJ56" s="1096"/>
      <c r="CK56" s="1096"/>
      <c r="CL56" s="1096"/>
      <c r="CM56" s="1096"/>
      <c r="CN56" s="1096"/>
    </row>
    <row r="57" spans="2:92" s="1202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v>0</v>
      </c>
      <c r="J57" s="1193">
        <v>0</v>
      </c>
      <c r="K57" s="1194">
        <v>0</v>
      </c>
      <c r="L57" s="1192">
        <v>0</v>
      </c>
      <c r="M57" s="1193">
        <v>0</v>
      </c>
      <c r="N57" s="1193">
        <v>0</v>
      </c>
      <c r="O57" s="1194">
        <v>0</v>
      </c>
      <c r="P57" s="1192">
        <v>0</v>
      </c>
      <c r="Q57" s="1193">
        <v>0</v>
      </c>
      <c r="R57" s="1193">
        <v>0</v>
      </c>
      <c r="S57" s="1194">
        <v>0</v>
      </c>
      <c r="T57" s="1192">
        <v>0</v>
      </c>
      <c r="U57" s="1193">
        <v>0</v>
      </c>
      <c r="V57" s="1193">
        <v>0</v>
      </c>
      <c r="W57" s="1194">
        <v>0</v>
      </c>
      <c r="X57" s="1192">
        <v>0</v>
      </c>
      <c r="Y57" s="1193">
        <v>0</v>
      </c>
      <c r="Z57" s="1193">
        <v>0</v>
      </c>
      <c r="AA57" s="1194">
        <v>0</v>
      </c>
      <c r="AB57" s="1192">
        <v>0</v>
      </c>
      <c r="AC57" s="1193">
        <v>0</v>
      </c>
      <c r="AD57" s="1193">
        <v>0</v>
      </c>
      <c r="AE57" s="1194">
        <v>0</v>
      </c>
      <c r="AF57" s="1195">
        <v>0</v>
      </c>
      <c r="AG57" s="1196">
        <v>0</v>
      </c>
      <c r="AH57" s="1196">
        <v>0</v>
      </c>
      <c r="AI57" s="1197">
        <v>0</v>
      </c>
      <c r="AJ57" s="1195">
        <v>0</v>
      </c>
      <c r="AK57" s="1196">
        <v>0</v>
      </c>
      <c r="AL57" s="1196">
        <v>0</v>
      </c>
      <c r="AM57" s="1197">
        <v>0</v>
      </c>
      <c r="AN57" s="1192">
        <v>0</v>
      </c>
      <c r="AO57" s="1193">
        <v>0</v>
      </c>
      <c r="AP57" s="1193">
        <v>0</v>
      </c>
      <c r="AQ57" s="1194">
        <v>0</v>
      </c>
      <c r="AR57" s="1192">
        <v>0</v>
      </c>
      <c r="AS57" s="1193">
        <v>0</v>
      </c>
      <c r="AT57" s="1193">
        <v>0</v>
      </c>
      <c r="AU57" s="1194">
        <v>0</v>
      </c>
      <c r="AV57" s="1192">
        <v>0</v>
      </c>
      <c r="AW57" s="1193">
        <v>0</v>
      </c>
      <c r="AX57" s="1193">
        <v>0</v>
      </c>
      <c r="AY57" s="1194">
        <v>0</v>
      </c>
      <c r="AZ57" s="1192">
        <v>0</v>
      </c>
      <c r="BA57" s="1193">
        <v>0</v>
      </c>
      <c r="BB57" s="1193">
        <v>0</v>
      </c>
      <c r="BC57" s="1194">
        <v>0</v>
      </c>
      <c r="BD57" s="1192">
        <v>0</v>
      </c>
      <c r="BE57" s="1193">
        <v>0</v>
      </c>
      <c r="BF57" s="1193">
        <v>0</v>
      </c>
      <c r="BG57" s="1194">
        <v>0</v>
      </c>
      <c r="BH57" s="1192">
        <v>0</v>
      </c>
      <c r="BI57" s="1193">
        <v>0</v>
      </c>
      <c r="BJ57" s="1193">
        <v>0</v>
      </c>
      <c r="BK57" s="1194">
        <v>0</v>
      </c>
      <c r="BL57" s="1195">
        <v>0</v>
      </c>
      <c r="BM57" s="1196">
        <v>0</v>
      </c>
      <c r="BN57" s="1196">
        <v>0</v>
      </c>
      <c r="BO57" s="1197">
        <v>0</v>
      </c>
      <c r="BP57" s="1195">
        <v>0</v>
      </c>
      <c r="BQ57" s="1196">
        <v>0</v>
      </c>
      <c r="BR57" s="1196">
        <v>0</v>
      </c>
      <c r="BS57" s="1197">
        <v>0</v>
      </c>
      <c r="BT57" s="1198">
        <v>0</v>
      </c>
      <c r="BU57" s="1199">
        <v>0</v>
      </c>
      <c r="BV57" s="1199">
        <v>0</v>
      </c>
      <c r="BW57" s="1200">
        <v>0</v>
      </c>
      <c r="BX57" s="1198">
        <v>0</v>
      </c>
      <c r="BY57" s="1199">
        <v>0</v>
      </c>
      <c r="BZ57" s="1199">
        <v>0</v>
      </c>
      <c r="CA57" s="1200">
        <v>0</v>
      </c>
      <c r="CB57" s="1201"/>
      <c r="CC57" s="1122" t="s">
        <v>2849</v>
      </c>
      <c r="CD57" s="1096"/>
      <c r="CE57" s="1096"/>
      <c r="CF57" s="1096"/>
      <c r="CG57" s="1096"/>
      <c r="CH57" s="1096"/>
      <c r="CI57" s="1096"/>
      <c r="CJ57" s="1096"/>
      <c r="CK57" s="1096"/>
      <c r="CL57" s="1096"/>
      <c r="CM57" s="1096"/>
      <c r="CN57" s="1096"/>
    </row>
    <row r="58" spans="2:92" s="1202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v>0</v>
      </c>
      <c r="J58" s="1193">
        <v>0</v>
      </c>
      <c r="K58" s="1194">
        <v>0</v>
      </c>
      <c r="L58" s="1192">
        <v>0</v>
      </c>
      <c r="M58" s="1193">
        <v>0</v>
      </c>
      <c r="N58" s="1193">
        <v>0</v>
      </c>
      <c r="O58" s="1194">
        <v>0</v>
      </c>
      <c r="P58" s="1192">
        <v>0</v>
      </c>
      <c r="Q58" s="1193">
        <v>0</v>
      </c>
      <c r="R58" s="1193">
        <v>0</v>
      </c>
      <c r="S58" s="1194">
        <v>0</v>
      </c>
      <c r="T58" s="1192">
        <v>9.1</v>
      </c>
      <c r="U58" s="1193">
        <v>1177</v>
      </c>
      <c r="V58" s="1193">
        <v>906</v>
      </c>
      <c r="W58" s="1194">
        <v>271</v>
      </c>
      <c r="X58" s="1192">
        <v>71.599999999999994</v>
      </c>
      <c r="Y58" s="1193">
        <v>8608</v>
      </c>
      <c r="Z58" s="1193">
        <v>6622</v>
      </c>
      <c r="AA58" s="1194">
        <v>1986</v>
      </c>
      <c r="AB58" s="1192">
        <v>0</v>
      </c>
      <c r="AC58" s="1193">
        <v>0</v>
      </c>
      <c r="AD58" s="1193">
        <v>0</v>
      </c>
      <c r="AE58" s="1194">
        <v>0</v>
      </c>
      <c r="AF58" s="1195">
        <v>80.699999999999989</v>
      </c>
      <c r="AG58" s="1196">
        <v>9785</v>
      </c>
      <c r="AH58" s="1196">
        <v>7528</v>
      </c>
      <c r="AI58" s="1197">
        <v>2257</v>
      </c>
      <c r="AJ58" s="1195">
        <v>13.5</v>
      </c>
      <c r="AK58" s="1196">
        <v>1631</v>
      </c>
      <c r="AL58" s="1196">
        <v>1255</v>
      </c>
      <c r="AM58" s="1197">
        <v>376</v>
      </c>
      <c r="AN58" s="1192">
        <v>9.1</v>
      </c>
      <c r="AO58" s="1193">
        <v>1177</v>
      </c>
      <c r="AP58" s="1193">
        <v>906</v>
      </c>
      <c r="AQ58" s="1194">
        <v>271</v>
      </c>
      <c r="AR58" s="1192">
        <v>71.599999999999994</v>
      </c>
      <c r="AS58" s="1193">
        <v>8608</v>
      </c>
      <c r="AT58" s="1193">
        <v>6622</v>
      </c>
      <c r="AU58" s="1194">
        <v>1986</v>
      </c>
      <c r="AV58" s="1192">
        <v>0</v>
      </c>
      <c r="AW58" s="1193">
        <v>0</v>
      </c>
      <c r="AX58" s="1193">
        <v>0</v>
      </c>
      <c r="AY58" s="1194">
        <v>0</v>
      </c>
      <c r="AZ58" s="1192">
        <v>0</v>
      </c>
      <c r="BA58" s="1193">
        <v>0</v>
      </c>
      <c r="BB58" s="1193">
        <v>0</v>
      </c>
      <c r="BC58" s="1194">
        <v>0</v>
      </c>
      <c r="BD58" s="1192">
        <v>0</v>
      </c>
      <c r="BE58" s="1193">
        <v>0</v>
      </c>
      <c r="BF58" s="1193">
        <v>0</v>
      </c>
      <c r="BG58" s="1194">
        <v>0</v>
      </c>
      <c r="BH58" s="1192">
        <v>0</v>
      </c>
      <c r="BI58" s="1193">
        <v>0</v>
      </c>
      <c r="BJ58" s="1193">
        <v>0</v>
      </c>
      <c r="BK58" s="1194">
        <v>0</v>
      </c>
      <c r="BL58" s="1195">
        <v>80.699999999999989</v>
      </c>
      <c r="BM58" s="1196">
        <v>9785</v>
      </c>
      <c r="BN58" s="1196">
        <v>7528</v>
      </c>
      <c r="BO58" s="1197">
        <v>2257</v>
      </c>
      <c r="BP58" s="1195">
        <v>13.5</v>
      </c>
      <c r="BQ58" s="1196">
        <v>1631</v>
      </c>
      <c r="BR58" s="1196">
        <v>1255</v>
      </c>
      <c r="BS58" s="1197">
        <v>376</v>
      </c>
      <c r="BT58" s="1198">
        <v>161.39999999999998</v>
      </c>
      <c r="BU58" s="1199">
        <v>19570</v>
      </c>
      <c r="BV58" s="1199">
        <v>15056</v>
      </c>
      <c r="BW58" s="1200">
        <v>4514</v>
      </c>
      <c r="BX58" s="1198">
        <v>13.5</v>
      </c>
      <c r="BY58" s="1199">
        <v>1631</v>
      </c>
      <c r="BZ58" s="1199">
        <v>1255</v>
      </c>
      <c r="CA58" s="1200">
        <v>376</v>
      </c>
      <c r="CB58" s="1201"/>
      <c r="CC58" s="1122" t="s">
        <v>2849</v>
      </c>
      <c r="CD58" s="1096"/>
      <c r="CE58" s="1096"/>
      <c r="CF58" s="1096"/>
      <c r="CG58" s="1096"/>
      <c r="CH58" s="1096"/>
      <c r="CI58" s="1096"/>
      <c r="CJ58" s="1096"/>
      <c r="CK58" s="1096"/>
      <c r="CL58" s="1096"/>
      <c r="CM58" s="1096"/>
      <c r="CN58" s="1096"/>
    </row>
    <row r="59" spans="2:92" s="1202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v>0</v>
      </c>
      <c r="J59" s="1193">
        <v>0</v>
      </c>
      <c r="K59" s="1194">
        <v>0</v>
      </c>
      <c r="L59" s="1192">
        <v>0</v>
      </c>
      <c r="M59" s="1193">
        <v>0</v>
      </c>
      <c r="N59" s="1193">
        <v>0</v>
      </c>
      <c r="O59" s="1194">
        <v>0</v>
      </c>
      <c r="P59" s="1192">
        <v>0</v>
      </c>
      <c r="Q59" s="1193">
        <v>0</v>
      </c>
      <c r="R59" s="1193">
        <v>0</v>
      </c>
      <c r="S59" s="1194">
        <v>0</v>
      </c>
      <c r="T59" s="1192">
        <v>92</v>
      </c>
      <c r="U59" s="1193">
        <v>14103</v>
      </c>
      <c r="V59" s="1193">
        <v>10848</v>
      </c>
      <c r="W59" s="1194">
        <v>3255</v>
      </c>
      <c r="X59" s="1192">
        <v>0</v>
      </c>
      <c r="Y59" s="1193">
        <v>0</v>
      </c>
      <c r="Z59" s="1193">
        <v>0</v>
      </c>
      <c r="AA59" s="1194">
        <v>0</v>
      </c>
      <c r="AB59" s="1192">
        <v>0</v>
      </c>
      <c r="AC59" s="1193">
        <v>0</v>
      </c>
      <c r="AD59" s="1193">
        <v>0</v>
      </c>
      <c r="AE59" s="1194">
        <v>0</v>
      </c>
      <c r="AF59" s="1195">
        <v>92</v>
      </c>
      <c r="AG59" s="1196">
        <v>14103</v>
      </c>
      <c r="AH59" s="1196">
        <v>10848</v>
      </c>
      <c r="AI59" s="1197">
        <v>3255</v>
      </c>
      <c r="AJ59" s="1195">
        <v>15.3</v>
      </c>
      <c r="AK59" s="1196">
        <v>2351</v>
      </c>
      <c r="AL59" s="1196">
        <v>1808</v>
      </c>
      <c r="AM59" s="1197">
        <v>543</v>
      </c>
      <c r="AN59" s="1192">
        <v>0</v>
      </c>
      <c r="AO59" s="1193">
        <v>0</v>
      </c>
      <c r="AP59" s="1193">
        <v>0</v>
      </c>
      <c r="AQ59" s="1194">
        <v>0</v>
      </c>
      <c r="AR59" s="1192">
        <v>0</v>
      </c>
      <c r="AS59" s="1193">
        <v>0</v>
      </c>
      <c r="AT59" s="1193">
        <v>0</v>
      </c>
      <c r="AU59" s="1194">
        <v>0</v>
      </c>
      <c r="AV59" s="1192">
        <v>0</v>
      </c>
      <c r="AW59" s="1193">
        <v>0</v>
      </c>
      <c r="AX59" s="1193">
        <v>0</v>
      </c>
      <c r="AY59" s="1194">
        <v>0</v>
      </c>
      <c r="AZ59" s="1192">
        <v>0</v>
      </c>
      <c r="BA59" s="1193">
        <v>0</v>
      </c>
      <c r="BB59" s="1193">
        <v>0</v>
      </c>
      <c r="BC59" s="1194">
        <v>0</v>
      </c>
      <c r="BD59" s="1192">
        <v>25</v>
      </c>
      <c r="BE59" s="1193">
        <v>4227</v>
      </c>
      <c r="BF59" s="1193">
        <v>3251</v>
      </c>
      <c r="BG59" s="1194">
        <v>976</v>
      </c>
      <c r="BH59" s="1192">
        <v>0</v>
      </c>
      <c r="BI59" s="1193">
        <v>0</v>
      </c>
      <c r="BJ59" s="1193">
        <v>0</v>
      </c>
      <c r="BK59" s="1194">
        <v>0</v>
      </c>
      <c r="BL59" s="1195">
        <v>25</v>
      </c>
      <c r="BM59" s="1196">
        <v>4227</v>
      </c>
      <c r="BN59" s="1196">
        <v>3251</v>
      </c>
      <c r="BO59" s="1197">
        <v>976</v>
      </c>
      <c r="BP59" s="1195">
        <v>4.2</v>
      </c>
      <c r="BQ59" s="1196">
        <v>705</v>
      </c>
      <c r="BR59" s="1196">
        <v>542</v>
      </c>
      <c r="BS59" s="1197">
        <v>163</v>
      </c>
      <c r="BT59" s="1198">
        <v>117</v>
      </c>
      <c r="BU59" s="1199">
        <v>18330</v>
      </c>
      <c r="BV59" s="1199">
        <v>14099</v>
      </c>
      <c r="BW59" s="1200">
        <v>4231</v>
      </c>
      <c r="BX59" s="1198">
        <v>9.8000000000000007</v>
      </c>
      <c r="BY59" s="1199">
        <v>1528</v>
      </c>
      <c r="BZ59" s="1199">
        <v>1175</v>
      </c>
      <c r="CA59" s="1200">
        <v>353</v>
      </c>
      <c r="CB59" s="1201"/>
      <c r="CC59" s="1122" t="s">
        <v>2849</v>
      </c>
      <c r="CD59" s="1096"/>
      <c r="CE59" s="1096"/>
      <c r="CF59" s="1096"/>
      <c r="CG59" s="1096"/>
      <c r="CH59" s="1096"/>
      <c r="CI59" s="1096"/>
      <c r="CJ59" s="1096"/>
      <c r="CK59" s="1096"/>
      <c r="CL59" s="1096"/>
      <c r="CM59" s="1096"/>
      <c r="CN59" s="1096"/>
    </row>
    <row r="60" spans="2:92" ht="21" customHeight="1">
      <c r="B60" s="1243" t="s">
        <v>2852</v>
      </c>
      <c r="C60" s="1244" t="s">
        <v>2853</v>
      </c>
      <c r="D60" s="1159" t="s">
        <v>1843</v>
      </c>
      <c r="E60" s="1160"/>
      <c r="F60" s="1123"/>
      <c r="G60" s="1124"/>
      <c r="H60" s="1125">
        <v>602.29999999999995</v>
      </c>
      <c r="I60" s="1126">
        <v>139658</v>
      </c>
      <c r="J60" s="1126">
        <v>126098</v>
      </c>
      <c r="K60" s="1127">
        <v>13560</v>
      </c>
      <c r="L60" s="1125">
        <v>626.6</v>
      </c>
      <c r="M60" s="1126">
        <v>145323</v>
      </c>
      <c r="N60" s="1126">
        <v>131184</v>
      </c>
      <c r="O60" s="1127">
        <v>14139</v>
      </c>
      <c r="P60" s="1125">
        <v>651</v>
      </c>
      <c r="Q60" s="1126">
        <v>151010</v>
      </c>
      <c r="R60" s="1126">
        <v>136293</v>
      </c>
      <c r="S60" s="1127">
        <v>14717</v>
      </c>
      <c r="T60" s="1125">
        <v>602.29999999999995</v>
      </c>
      <c r="U60" s="1126">
        <v>139658</v>
      </c>
      <c r="V60" s="1126">
        <v>126097</v>
      </c>
      <c r="W60" s="1127">
        <v>13561</v>
      </c>
      <c r="X60" s="1125">
        <v>651</v>
      </c>
      <c r="Y60" s="1126">
        <v>151010</v>
      </c>
      <c r="Z60" s="1126">
        <v>136291</v>
      </c>
      <c r="AA60" s="1127">
        <v>14719</v>
      </c>
      <c r="AB60" s="1125">
        <v>602.29999999999995</v>
      </c>
      <c r="AC60" s="1126">
        <v>139658</v>
      </c>
      <c r="AD60" s="1126">
        <v>126097</v>
      </c>
      <c r="AE60" s="1127">
        <v>13561</v>
      </c>
      <c r="AF60" s="1128">
        <v>3735.5</v>
      </c>
      <c r="AG60" s="1129">
        <v>866317</v>
      </c>
      <c r="AH60" s="1129">
        <v>782060</v>
      </c>
      <c r="AI60" s="1130">
        <v>84257</v>
      </c>
      <c r="AJ60" s="1128">
        <v>622.6</v>
      </c>
      <c r="AK60" s="1129">
        <v>144386</v>
      </c>
      <c r="AL60" s="1129">
        <v>130343</v>
      </c>
      <c r="AM60" s="1130">
        <v>14043</v>
      </c>
      <c r="AN60" s="1125">
        <v>602.29999999999995</v>
      </c>
      <c r="AO60" s="1126">
        <v>139658</v>
      </c>
      <c r="AP60" s="1126">
        <v>126097</v>
      </c>
      <c r="AQ60" s="1127">
        <v>13561</v>
      </c>
      <c r="AR60" s="1125">
        <v>602.29999999999995</v>
      </c>
      <c r="AS60" s="1126">
        <v>139658</v>
      </c>
      <c r="AT60" s="1126">
        <v>126097</v>
      </c>
      <c r="AU60" s="1127">
        <v>13561</v>
      </c>
      <c r="AV60" s="1125">
        <v>651</v>
      </c>
      <c r="AW60" s="1126">
        <v>151010</v>
      </c>
      <c r="AX60" s="1126">
        <v>136291</v>
      </c>
      <c r="AY60" s="1127">
        <v>14719</v>
      </c>
      <c r="AZ60" s="1125">
        <v>577.9</v>
      </c>
      <c r="BA60" s="1126">
        <v>133971</v>
      </c>
      <c r="BB60" s="1126">
        <v>120987</v>
      </c>
      <c r="BC60" s="1127">
        <v>12984</v>
      </c>
      <c r="BD60" s="1125">
        <v>590.9</v>
      </c>
      <c r="BE60" s="1126">
        <v>136947</v>
      </c>
      <c r="BF60" s="1126">
        <v>123707</v>
      </c>
      <c r="BG60" s="1127">
        <v>13240</v>
      </c>
      <c r="BH60" s="1125">
        <v>664</v>
      </c>
      <c r="BI60" s="1126">
        <v>153987</v>
      </c>
      <c r="BJ60" s="1126">
        <v>139011</v>
      </c>
      <c r="BK60" s="1127">
        <v>14976</v>
      </c>
      <c r="BL60" s="1128">
        <v>3688.4</v>
      </c>
      <c r="BM60" s="1129">
        <v>855231</v>
      </c>
      <c r="BN60" s="1129">
        <v>772190</v>
      </c>
      <c r="BO60" s="1130">
        <v>83041</v>
      </c>
      <c r="BP60" s="1128">
        <v>614.70000000000005</v>
      </c>
      <c r="BQ60" s="1129">
        <v>142539</v>
      </c>
      <c r="BR60" s="1129">
        <v>128698</v>
      </c>
      <c r="BS60" s="1130">
        <v>13841</v>
      </c>
      <c r="BT60" s="1116">
        <v>7423.9</v>
      </c>
      <c r="BU60" s="1117">
        <v>1721548</v>
      </c>
      <c r="BV60" s="1117">
        <v>1554250</v>
      </c>
      <c r="BW60" s="1131">
        <v>167298</v>
      </c>
      <c r="BX60" s="1116">
        <v>618.70000000000005</v>
      </c>
      <c r="BY60" s="1117">
        <v>143462</v>
      </c>
      <c r="BZ60" s="1117">
        <v>129521</v>
      </c>
      <c r="CA60" s="1131">
        <v>13941</v>
      </c>
      <c r="CC60" s="1122" t="s">
        <v>1843</v>
      </c>
      <c r="CD60" s="1096"/>
      <c r="CE60" s="1096"/>
      <c r="CF60" s="1096"/>
      <c r="CG60" s="1096"/>
      <c r="CH60" s="1096"/>
      <c r="CI60" s="1096"/>
      <c r="CJ60" s="1096"/>
      <c r="CK60" s="1096"/>
      <c r="CL60" s="1096"/>
      <c r="CM60" s="1096"/>
      <c r="CN60" s="1096"/>
    </row>
    <row r="61" spans="2:92" s="1242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v>0</v>
      </c>
      <c r="J61" s="1232">
        <v>0</v>
      </c>
      <c r="K61" s="1233">
        <v>0</v>
      </c>
      <c r="L61" s="1231">
        <v>0</v>
      </c>
      <c r="M61" s="1232">
        <v>0</v>
      </c>
      <c r="N61" s="1232">
        <v>0</v>
      </c>
      <c r="O61" s="1233">
        <v>0</v>
      </c>
      <c r="P61" s="1231">
        <v>0</v>
      </c>
      <c r="Q61" s="1232">
        <v>0</v>
      </c>
      <c r="R61" s="1232">
        <v>0</v>
      </c>
      <c r="S61" s="1233">
        <v>0</v>
      </c>
      <c r="T61" s="1231">
        <v>0</v>
      </c>
      <c r="U61" s="1232">
        <v>0</v>
      </c>
      <c r="V61" s="1232">
        <v>0</v>
      </c>
      <c r="W61" s="1233">
        <v>0</v>
      </c>
      <c r="X61" s="1231">
        <v>0</v>
      </c>
      <c r="Y61" s="1232">
        <v>0</v>
      </c>
      <c r="Z61" s="1232">
        <v>0</v>
      </c>
      <c r="AA61" s="1233">
        <v>0</v>
      </c>
      <c r="AB61" s="1231">
        <v>0</v>
      </c>
      <c r="AC61" s="1232">
        <v>0</v>
      </c>
      <c r="AD61" s="1232">
        <v>0</v>
      </c>
      <c r="AE61" s="1233">
        <v>0</v>
      </c>
      <c r="AF61" s="1234">
        <v>0</v>
      </c>
      <c r="AG61" s="1235">
        <v>0</v>
      </c>
      <c r="AH61" s="1235">
        <v>0</v>
      </c>
      <c r="AI61" s="1236">
        <v>0</v>
      </c>
      <c r="AJ61" s="1234">
        <v>0</v>
      </c>
      <c r="AK61" s="1235">
        <v>0</v>
      </c>
      <c r="AL61" s="1235">
        <v>0</v>
      </c>
      <c r="AM61" s="1236">
        <v>0</v>
      </c>
      <c r="AN61" s="1231">
        <v>0</v>
      </c>
      <c r="AO61" s="1232">
        <v>0</v>
      </c>
      <c r="AP61" s="1232">
        <v>0</v>
      </c>
      <c r="AQ61" s="1233">
        <v>0</v>
      </c>
      <c r="AR61" s="1231">
        <v>0</v>
      </c>
      <c r="AS61" s="1232">
        <v>0</v>
      </c>
      <c r="AT61" s="1232">
        <v>0</v>
      </c>
      <c r="AU61" s="1233">
        <v>0</v>
      </c>
      <c r="AV61" s="1231">
        <v>0</v>
      </c>
      <c r="AW61" s="1232">
        <v>0</v>
      </c>
      <c r="AX61" s="1232">
        <v>0</v>
      </c>
      <c r="AY61" s="1233">
        <v>0</v>
      </c>
      <c r="AZ61" s="1231">
        <v>0</v>
      </c>
      <c r="BA61" s="1232">
        <v>0</v>
      </c>
      <c r="BB61" s="1232">
        <v>0</v>
      </c>
      <c r="BC61" s="1233">
        <v>0</v>
      </c>
      <c r="BD61" s="1231">
        <v>0</v>
      </c>
      <c r="BE61" s="1232">
        <v>0</v>
      </c>
      <c r="BF61" s="1232">
        <v>0</v>
      </c>
      <c r="BG61" s="1233">
        <v>0</v>
      </c>
      <c r="BH61" s="1231">
        <v>0</v>
      </c>
      <c r="BI61" s="1232">
        <v>0</v>
      </c>
      <c r="BJ61" s="1232">
        <v>0</v>
      </c>
      <c r="BK61" s="1233">
        <v>0</v>
      </c>
      <c r="BL61" s="1234">
        <v>0</v>
      </c>
      <c r="BM61" s="1235">
        <v>0</v>
      </c>
      <c r="BN61" s="1235">
        <v>0</v>
      </c>
      <c r="BO61" s="1236">
        <v>0</v>
      </c>
      <c r="BP61" s="1234">
        <v>0</v>
      </c>
      <c r="BQ61" s="1235">
        <v>0</v>
      </c>
      <c r="BR61" s="1235">
        <v>0</v>
      </c>
      <c r="BS61" s="1236">
        <v>0</v>
      </c>
      <c r="BT61" s="1237">
        <v>0</v>
      </c>
      <c r="BU61" s="1238">
        <v>0</v>
      </c>
      <c r="BV61" s="1238">
        <v>0</v>
      </c>
      <c r="BW61" s="1239">
        <v>0</v>
      </c>
      <c r="BX61" s="1237">
        <v>0</v>
      </c>
      <c r="BY61" s="1238">
        <v>0</v>
      </c>
      <c r="BZ61" s="1238">
        <v>0</v>
      </c>
      <c r="CA61" s="1239">
        <v>0</v>
      </c>
      <c r="CB61" s="1240"/>
      <c r="CC61" s="1122" t="s">
        <v>4383</v>
      </c>
      <c r="CD61" s="1241"/>
      <c r="CE61" s="1241"/>
      <c r="CF61" s="1241"/>
      <c r="CG61" s="1241"/>
      <c r="CH61" s="1241"/>
      <c r="CI61" s="1241"/>
      <c r="CJ61" s="1241"/>
      <c r="CK61" s="1241"/>
      <c r="CL61" s="1241"/>
      <c r="CM61" s="1241"/>
      <c r="CN61" s="1241"/>
    </row>
    <row r="62" spans="2:92" ht="21" customHeight="1">
      <c r="B62" s="1103"/>
      <c r="C62" s="1104" t="s">
        <v>2854</v>
      </c>
      <c r="D62" s="1105" t="s">
        <v>2098</v>
      </c>
      <c r="E62" s="1106"/>
      <c r="F62" s="1123"/>
      <c r="G62" s="1124"/>
      <c r="H62" s="1125">
        <v>219.89999999999998</v>
      </c>
      <c r="I62" s="1126">
        <v>64290</v>
      </c>
      <c r="J62" s="1126">
        <v>59745</v>
      </c>
      <c r="K62" s="1127">
        <v>4545</v>
      </c>
      <c r="L62" s="1125">
        <v>227.5</v>
      </c>
      <c r="M62" s="1126">
        <v>66481</v>
      </c>
      <c r="N62" s="1126">
        <v>61810</v>
      </c>
      <c r="O62" s="1127">
        <v>4671</v>
      </c>
      <c r="P62" s="1125">
        <v>235.2</v>
      </c>
      <c r="Q62" s="1126">
        <v>68701</v>
      </c>
      <c r="R62" s="1126">
        <v>63902</v>
      </c>
      <c r="S62" s="1127">
        <v>4799</v>
      </c>
      <c r="T62" s="1125">
        <v>219.89999999999998</v>
      </c>
      <c r="U62" s="1126">
        <v>64290</v>
      </c>
      <c r="V62" s="1126">
        <v>59745</v>
      </c>
      <c r="W62" s="1127">
        <v>4545</v>
      </c>
      <c r="X62" s="1125">
        <v>235.2</v>
      </c>
      <c r="Y62" s="1126">
        <v>68701</v>
      </c>
      <c r="Z62" s="1126">
        <v>63902</v>
      </c>
      <c r="AA62" s="1127">
        <v>4799</v>
      </c>
      <c r="AB62" s="1125">
        <v>219.89999999999998</v>
      </c>
      <c r="AC62" s="1126">
        <v>64290</v>
      </c>
      <c r="AD62" s="1126">
        <v>59745</v>
      </c>
      <c r="AE62" s="1127">
        <v>4545</v>
      </c>
      <c r="AF62" s="1128">
        <v>1357.6</v>
      </c>
      <c r="AG62" s="1129">
        <v>396753</v>
      </c>
      <c r="AH62" s="1129">
        <v>368849</v>
      </c>
      <c r="AI62" s="1130">
        <v>27904</v>
      </c>
      <c r="AJ62" s="1128">
        <v>226.3</v>
      </c>
      <c r="AK62" s="1129">
        <v>66126</v>
      </c>
      <c r="AL62" s="1129">
        <v>61475</v>
      </c>
      <c r="AM62" s="1130">
        <v>4651</v>
      </c>
      <c r="AN62" s="1125">
        <v>219.89999999999998</v>
      </c>
      <c r="AO62" s="1126">
        <v>64290</v>
      </c>
      <c r="AP62" s="1126">
        <v>59745</v>
      </c>
      <c r="AQ62" s="1127">
        <v>4545</v>
      </c>
      <c r="AR62" s="1125">
        <v>219.89999999999998</v>
      </c>
      <c r="AS62" s="1126">
        <v>64290</v>
      </c>
      <c r="AT62" s="1126">
        <v>59745</v>
      </c>
      <c r="AU62" s="1127">
        <v>4545</v>
      </c>
      <c r="AV62" s="1125">
        <v>235.2</v>
      </c>
      <c r="AW62" s="1126">
        <v>68701</v>
      </c>
      <c r="AX62" s="1126">
        <v>63902</v>
      </c>
      <c r="AY62" s="1127">
        <v>4799</v>
      </c>
      <c r="AZ62" s="1125">
        <v>212.2</v>
      </c>
      <c r="BA62" s="1126">
        <v>62071</v>
      </c>
      <c r="BB62" s="1126">
        <v>57653</v>
      </c>
      <c r="BC62" s="1127">
        <v>4418</v>
      </c>
      <c r="BD62" s="1125">
        <v>215.2</v>
      </c>
      <c r="BE62" s="1126">
        <v>62987</v>
      </c>
      <c r="BF62" s="1126">
        <v>58468</v>
      </c>
      <c r="BG62" s="1127">
        <v>4519</v>
      </c>
      <c r="BH62" s="1125">
        <v>238.2</v>
      </c>
      <c r="BI62" s="1126">
        <v>69617</v>
      </c>
      <c r="BJ62" s="1126">
        <v>64717</v>
      </c>
      <c r="BK62" s="1127">
        <v>4900</v>
      </c>
      <c r="BL62" s="1128">
        <v>1340.6000000000001</v>
      </c>
      <c r="BM62" s="1129">
        <v>391956</v>
      </c>
      <c r="BN62" s="1129">
        <v>364230</v>
      </c>
      <c r="BO62" s="1130">
        <v>27726</v>
      </c>
      <c r="BP62" s="1128">
        <v>223.4</v>
      </c>
      <c r="BQ62" s="1129">
        <v>65326</v>
      </c>
      <c r="BR62" s="1129">
        <v>60705</v>
      </c>
      <c r="BS62" s="1130">
        <v>4621</v>
      </c>
      <c r="BT62" s="1116">
        <v>2698.2</v>
      </c>
      <c r="BU62" s="1117">
        <v>788709</v>
      </c>
      <c r="BV62" s="1117">
        <v>733079</v>
      </c>
      <c r="BW62" s="1131">
        <v>55630</v>
      </c>
      <c r="BX62" s="1116">
        <v>224.9</v>
      </c>
      <c r="BY62" s="1117">
        <v>65726</v>
      </c>
      <c r="BZ62" s="1117">
        <v>61090</v>
      </c>
      <c r="CA62" s="1131">
        <v>4636</v>
      </c>
      <c r="CC62" s="1122" t="s">
        <v>2098</v>
      </c>
      <c r="CD62" s="1096"/>
      <c r="CE62" s="1096"/>
      <c r="CF62" s="1096"/>
      <c r="CG62" s="1096"/>
      <c r="CH62" s="1096"/>
      <c r="CI62" s="1096"/>
      <c r="CJ62" s="1096"/>
      <c r="CK62" s="1096"/>
      <c r="CL62" s="1096"/>
      <c r="CM62" s="1096"/>
      <c r="CN62" s="1096"/>
    </row>
    <row r="63" spans="2:92" s="1242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v>0</v>
      </c>
      <c r="J63" s="1232">
        <v>0</v>
      </c>
      <c r="K63" s="1233">
        <v>0</v>
      </c>
      <c r="L63" s="1231">
        <v>0</v>
      </c>
      <c r="M63" s="1232">
        <v>0</v>
      </c>
      <c r="N63" s="1232">
        <v>0</v>
      </c>
      <c r="O63" s="1233">
        <v>0</v>
      </c>
      <c r="P63" s="1231">
        <v>0</v>
      </c>
      <c r="Q63" s="1232">
        <v>0</v>
      </c>
      <c r="R63" s="1232">
        <v>0</v>
      </c>
      <c r="S63" s="1233">
        <v>0</v>
      </c>
      <c r="T63" s="1231">
        <v>0</v>
      </c>
      <c r="U63" s="1232">
        <v>0</v>
      </c>
      <c r="V63" s="1232">
        <v>0</v>
      </c>
      <c r="W63" s="1233">
        <v>0</v>
      </c>
      <c r="X63" s="1231">
        <v>0</v>
      </c>
      <c r="Y63" s="1232">
        <v>0</v>
      </c>
      <c r="Z63" s="1232">
        <v>0</v>
      </c>
      <c r="AA63" s="1233">
        <v>0</v>
      </c>
      <c r="AB63" s="1231">
        <v>0</v>
      </c>
      <c r="AC63" s="1232">
        <v>0</v>
      </c>
      <c r="AD63" s="1232">
        <v>0</v>
      </c>
      <c r="AE63" s="1233">
        <v>0</v>
      </c>
      <c r="AF63" s="1234">
        <v>0</v>
      </c>
      <c r="AG63" s="1235">
        <v>0</v>
      </c>
      <c r="AH63" s="1235">
        <v>0</v>
      </c>
      <c r="AI63" s="1236">
        <v>0</v>
      </c>
      <c r="AJ63" s="1234">
        <v>0</v>
      </c>
      <c r="AK63" s="1235">
        <v>0</v>
      </c>
      <c r="AL63" s="1235">
        <v>0</v>
      </c>
      <c r="AM63" s="1236">
        <v>0</v>
      </c>
      <c r="AN63" s="1231">
        <v>0</v>
      </c>
      <c r="AO63" s="1232">
        <v>0</v>
      </c>
      <c r="AP63" s="1232">
        <v>0</v>
      </c>
      <c r="AQ63" s="1233">
        <v>0</v>
      </c>
      <c r="AR63" s="1231">
        <v>0</v>
      </c>
      <c r="AS63" s="1232">
        <v>0</v>
      </c>
      <c r="AT63" s="1232">
        <v>0</v>
      </c>
      <c r="AU63" s="1233">
        <v>0</v>
      </c>
      <c r="AV63" s="1231">
        <v>0</v>
      </c>
      <c r="AW63" s="1232">
        <v>0</v>
      </c>
      <c r="AX63" s="1232">
        <v>0</v>
      </c>
      <c r="AY63" s="1233">
        <v>0</v>
      </c>
      <c r="AZ63" s="1231">
        <v>0</v>
      </c>
      <c r="BA63" s="1232">
        <v>0</v>
      </c>
      <c r="BB63" s="1232">
        <v>0</v>
      </c>
      <c r="BC63" s="1233">
        <v>0</v>
      </c>
      <c r="BD63" s="1231">
        <v>0</v>
      </c>
      <c r="BE63" s="1232">
        <v>0</v>
      </c>
      <c r="BF63" s="1232">
        <v>0</v>
      </c>
      <c r="BG63" s="1233">
        <v>0</v>
      </c>
      <c r="BH63" s="1231">
        <v>0</v>
      </c>
      <c r="BI63" s="1232">
        <v>0</v>
      </c>
      <c r="BJ63" s="1232">
        <v>0</v>
      </c>
      <c r="BK63" s="1233">
        <v>0</v>
      </c>
      <c r="BL63" s="1234">
        <v>0</v>
      </c>
      <c r="BM63" s="1235">
        <v>0</v>
      </c>
      <c r="BN63" s="1235">
        <v>0</v>
      </c>
      <c r="BO63" s="1236">
        <v>0</v>
      </c>
      <c r="BP63" s="1234">
        <v>0</v>
      </c>
      <c r="BQ63" s="1235">
        <v>0</v>
      </c>
      <c r="BR63" s="1235">
        <v>0</v>
      </c>
      <c r="BS63" s="1236">
        <v>0</v>
      </c>
      <c r="BT63" s="1237">
        <v>0</v>
      </c>
      <c r="BU63" s="1238">
        <v>0</v>
      </c>
      <c r="BV63" s="1238">
        <v>0</v>
      </c>
      <c r="BW63" s="1239">
        <v>0</v>
      </c>
      <c r="BX63" s="1237">
        <v>0</v>
      </c>
      <c r="BY63" s="1238">
        <v>0</v>
      </c>
      <c r="BZ63" s="1238">
        <v>0</v>
      </c>
      <c r="CA63" s="1239">
        <v>0</v>
      </c>
      <c r="CB63" s="1240"/>
      <c r="CC63" s="1122" t="s">
        <v>4384</v>
      </c>
      <c r="CD63" s="1241"/>
      <c r="CE63" s="1241"/>
      <c r="CF63" s="1241"/>
      <c r="CG63" s="1241"/>
      <c r="CH63" s="1241"/>
      <c r="CI63" s="1241"/>
      <c r="CJ63" s="1241"/>
      <c r="CK63" s="1241"/>
      <c r="CL63" s="1241"/>
      <c r="CM63" s="1241"/>
      <c r="CN63" s="1241"/>
    </row>
    <row r="64" spans="2:92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v>0</v>
      </c>
      <c r="J64" s="1126">
        <v>0</v>
      </c>
      <c r="K64" s="1127">
        <v>0</v>
      </c>
      <c r="L64" s="1125">
        <v>0</v>
      </c>
      <c r="M64" s="1126">
        <v>0</v>
      </c>
      <c r="N64" s="1126">
        <v>0</v>
      </c>
      <c r="O64" s="1127">
        <v>0</v>
      </c>
      <c r="P64" s="1125">
        <v>0</v>
      </c>
      <c r="Q64" s="1126">
        <v>0</v>
      </c>
      <c r="R64" s="1126">
        <v>0</v>
      </c>
      <c r="S64" s="1127">
        <v>0</v>
      </c>
      <c r="T64" s="1125">
        <v>0</v>
      </c>
      <c r="U64" s="1126">
        <v>0</v>
      </c>
      <c r="V64" s="1126">
        <v>0</v>
      </c>
      <c r="W64" s="1127">
        <v>0</v>
      </c>
      <c r="X64" s="1125">
        <v>0</v>
      </c>
      <c r="Y64" s="1126">
        <v>0</v>
      </c>
      <c r="Z64" s="1126">
        <v>0</v>
      </c>
      <c r="AA64" s="1127">
        <v>0</v>
      </c>
      <c r="AB64" s="1125">
        <v>0</v>
      </c>
      <c r="AC64" s="1126">
        <v>0</v>
      </c>
      <c r="AD64" s="1126">
        <v>0</v>
      </c>
      <c r="AE64" s="1127">
        <v>0</v>
      </c>
      <c r="AF64" s="1128">
        <v>0</v>
      </c>
      <c r="AG64" s="1129">
        <v>0</v>
      </c>
      <c r="AH64" s="1129">
        <v>0</v>
      </c>
      <c r="AI64" s="1130">
        <v>0</v>
      </c>
      <c r="AJ64" s="1128">
        <v>0</v>
      </c>
      <c r="AK64" s="1129">
        <v>0</v>
      </c>
      <c r="AL64" s="1129">
        <v>0</v>
      </c>
      <c r="AM64" s="1130">
        <v>0</v>
      </c>
      <c r="AN64" s="1125">
        <v>0</v>
      </c>
      <c r="AO64" s="1126">
        <v>0</v>
      </c>
      <c r="AP64" s="1126">
        <v>0</v>
      </c>
      <c r="AQ64" s="1127">
        <v>0</v>
      </c>
      <c r="AR64" s="1125">
        <v>0</v>
      </c>
      <c r="AS64" s="1126">
        <v>0</v>
      </c>
      <c r="AT64" s="1126">
        <v>0</v>
      </c>
      <c r="AU64" s="1127">
        <v>0</v>
      </c>
      <c r="AV64" s="1125">
        <v>0</v>
      </c>
      <c r="AW64" s="1126">
        <v>0</v>
      </c>
      <c r="AX64" s="1126">
        <v>0</v>
      </c>
      <c r="AY64" s="1127">
        <v>0</v>
      </c>
      <c r="AZ64" s="1125">
        <v>0</v>
      </c>
      <c r="BA64" s="1126">
        <v>0</v>
      </c>
      <c r="BB64" s="1126">
        <v>0</v>
      </c>
      <c r="BC64" s="1127">
        <v>0</v>
      </c>
      <c r="BD64" s="1125">
        <v>0</v>
      </c>
      <c r="BE64" s="1126">
        <v>0</v>
      </c>
      <c r="BF64" s="1126">
        <v>0</v>
      </c>
      <c r="BG64" s="1127">
        <v>0</v>
      </c>
      <c r="BH64" s="1125">
        <v>0</v>
      </c>
      <c r="BI64" s="1126">
        <v>0</v>
      </c>
      <c r="BJ64" s="1126">
        <v>0</v>
      </c>
      <c r="BK64" s="1127">
        <v>0</v>
      </c>
      <c r="BL64" s="1128">
        <v>0</v>
      </c>
      <c r="BM64" s="1129">
        <v>0</v>
      </c>
      <c r="BN64" s="1129">
        <v>0</v>
      </c>
      <c r="BO64" s="1130">
        <v>0</v>
      </c>
      <c r="BP64" s="1128">
        <v>0</v>
      </c>
      <c r="BQ64" s="1129">
        <v>0</v>
      </c>
      <c r="BR64" s="1129">
        <v>0</v>
      </c>
      <c r="BS64" s="1130">
        <v>0</v>
      </c>
      <c r="BT64" s="1116">
        <v>0</v>
      </c>
      <c r="BU64" s="1117">
        <v>0</v>
      </c>
      <c r="BV64" s="1117">
        <v>0</v>
      </c>
      <c r="BW64" s="1131">
        <v>0</v>
      </c>
      <c r="BX64" s="1116">
        <v>0</v>
      </c>
      <c r="BY64" s="1117">
        <v>0</v>
      </c>
      <c r="BZ64" s="1117">
        <v>0</v>
      </c>
      <c r="CA64" s="1131">
        <v>0</v>
      </c>
      <c r="CC64" s="1122" t="s">
        <v>2856</v>
      </c>
      <c r="CD64" s="1096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6"/>
    </row>
    <row r="65" spans="2:92" ht="21" customHeight="1">
      <c r="B65" s="1103"/>
      <c r="C65" s="1104" t="s">
        <v>4385</v>
      </c>
      <c r="D65" s="1105" t="s">
        <v>2390</v>
      </c>
      <c r="E65" s="1106"/>
      <c r="F65" s="1210"/>
      <c r="G65" s="1124"/>
      <c r="H65" s="1125">
        <v>71.5</v>
      </c>
      <c r="I65" s="1126">
        <v>24330</v>
      </c>
      <c r="J65" s="1126">
        <v>22176</v>
      </c>
      <c r="K65" s="1127">
        <v>2154</v>
      </c>
      <c r="L65" s="1125">
        <v>100.99999999999999</v>
      </c>
      <c r="M65" s="1126">
        <v>36819</v>
      </c>
      <c r="N65" s="1126">
        <v>31501</v>
      </c>
      <c r="O65" s="1127">
        <v>5318</v>
      </c>
      <c r="P65" s="1125">
        <v>74.099999999999994</v>
      </c>
      <c r="Q65" s="1126">
        <v>25203</v>
      </c>
      <c r="R65" s="1126">
        <v>22983</v>
      </c>
      <c r="S65" s="1127">
        <v>2220</v>
      </c>
      <c r="T65" s="1125">
        <v>71.5</v>
      </c>
      <c r="U65" s="1126">
        <v>24330</v>
      </c>
      <c r="V65" s="1126">
        <v>22176</v>
      </c>
      <c r="W65" s="1127">
        <v>2154</v>
      </c>
      <c r="X65" s="1125">
        <v>74.099999999999994</v>
      </c>
      <c r="Y65" s="1126">
        <v>25203</v>
      </c>
      <c r="Z65" s="1126">
        <v>22983</v>
      </c>
      <c r="AA65" s="1127">
        <v>2220</v>
      </c>
      <c r="AB65" s="1125">
        <v>71.5</v>
      </c>
      <c r="AC65" s="1126">
        <v>24330</v>
      </c>
      <c r="AD65" s="1126">
        <v>22176</v>
      </c>
      <c r="AE65" s="1127">
        <v>2154</v>
      </c>
      <c r="AF65" s="1128">
        <v>463.70000000000005</v>
      </c>
      <c r="AG65" s="1129">
        <v>160215</v>
      </c>
      <c r="AH65" s="1129">
        <v>143995</v>
      </c>
      <c r="AI65" s="1130">
        <v>16220</v>
      </c>
      <c r="AJ65" s="1128">
        <v>77.3</v>
      </c>
      <c r="AK65" s="1129">
        <v>26703</v>
      </c>
      <c r="AL65" s="1129">
        <v>23999</v>
      </c>
      <c r="AM65" s="1130">
        <v>2704</v>
      </c>
      <c r="AN65" s="1125">
        <v>71.5</v>
      </c>
      <c r="AO65" s="1126">
        <v>24330</v>
      </c>
      <c r="AP65" s="1126">
        <v>22176</v>
      </c>
      <c r="AQ65" s="1127">
        <v>2154</v>
      </c>
      <c r="AR65" s="1125">
        <v>71.5</v>
      </c>
      <c r="AS65" s="1126">
        <v>24330</v>
      </c>
      <c r="AT65" s="1126">
        <v>22176</v>
      </c>
      <c r="AU65" s="1127">
        <v>2154</v>
      </c>
      <c r="AV65" s="1125">
        <v>74.099999999999994</v>
      </c>
      <c r="AW65" s="1126">
        <v>25203</v>
      </c>
      <c r="AX65" s="1126">
        <v>22983</v>
      </c>
      <c r="AY65" s="1127">
        <v>2220</v>
      </c>
      <c r="AZ65" s="1125">
        <v>76.499999999999986</v>
      </c>
      <c r="BA65" s="1126">
        <v>26345</v>
      </c>
      <c r="BB65" s="1126">
        <v>23602</v>
      </c>
      <c r="BC65" s="1127">
        <v>2743</v>
      </c>
      <c r="BD65" s="1125">
        <v>99.6</v>
      </c>
      <c r="BE65" s="1126">
        <v>35993</v>
      </c>
      <c r="BF65" s="1126">
        <v>31029</v>
      </c>
      <c r="BG65" s="1127">
        <v>4964</v>
      </c>
      <c r="BH65" s="1125">
        <v>79.199999999999989</v>
      </c>
      <c r="BI65" s="1126">
        <v>26944</v>
      </c>
      <c r="BJ65" s="1126">
        <v>24565</v>
      </c>
      <c r="BK65" s="1127">
        <v>2379</v>
      </c>
      <c r="BL65" s="1128">
        <v>472.39999999999992</v>
      </c>
      <c r="BM65" s="1129">
        <v>163145</v>
      </c>
      <c r="BN65" s="1129">
        <v>146531</v>
      </c>
      <c r="BO65" s="1130">
        <v>16614</v>
      </c>
      <c r="BP65" s="1128">
        <v>78.7</v>
      </c>
      <c r="BQ65" s="1129">
        <v>27191</v>
      </c>
      <c r="BR65" s="1129">
        <v>24422</v>
      </c>
      <c r="BS65" s="1130">
        <v>2769</v>
      </c>
      <c r="BT65" s="1116">
        <v>936.09999999999991</v>
      </c>
      <c r="BU65" s="1117">
        <v>323360</v>
      </c>
      <c r="BV65" s="1117">
        <v>290526</v>
      </c>
      <c r="BW65" s="1131">
        <v>32834</v>
      </c>
      <c r="BX65" s="1116">
        <v>78</v>
      </c>
      <c r="BY65" s="1117">
        <v>26947</v>
      </c>
      <c r="BZ65" s="1117">
        <v>24211</v>
      </c>
      <c r="CA65" s="1131">
        <v>2736</v>
      </c>
      <c r="CC65" s="1122" t="s">
        <v>2390</v>
      </c>
      <c r="CD65" s="1096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6"/>
    </row>
    <row r="66" spans="2:92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v>0</v>
      </c>
      <c r="J66" s="1126">
        <v>0</v>
      </c>
      <c r="K66" s="1127">
        <v>0</v>
      </c>
      <c r="L66" s="1125">
        <v>0</v>
      </c>
      <c r="M66" s="1126">
        <v>0</v>
      </c>
      <c r="N66" s="1126">
        <v>0</v>
      </c>
      <c r="O66" s="1127">
        <v>0</v>
      </c>
      <c r="P66" s="1125">
        <v>0</v>
      </c>
      <c r="Q66" s="1126">
        <v>0</v>
      </c>
      <c r="R66" s="1126">
        <v>0</v>
      </c>
      <c r="S66" s="1127">
        <v>0</v>
      </c>
      <c r="T66" s="1125">
        <v>0</v>
      </c>
      <c r="U66" s="1126">
        <v>0</v>
      </c>
      <c r="V66" s="1126">
        <v>0</v>
      </c>
      <c r="W66" s="1127">
        <v>0</v>
      </c>
      <c r="X66" s="1125">
        <v>0</v>
      </c>
      <c r="Y66" s="1126">
        <v>0</v>
      </c>
      <c r="Z66" s="1126">
        <v>0</v>
      </c>
      <c r="AA66" s="1127">
        <v>0</v>
      </c>
      <c r="AB66" s="1125">
        <v>0</v>
      </c>
      <c r="AC66" s="1126">
        <v>0</v>
      </c>
      <c r="AD66" s="1126">
        <v>0</v>
      </c>
      <c r="AE66" s="1127">
        <v>0</v>
      </c>
      <c r="AF66" s="1128">
        <v>0</v>
      </c>
      <c r="AG66" s="1129">
        <v>0</v>
      </c>
      <c r="AH66" s="1129">
        <v>0</v>
      </c>
      <c r="AI66" s="1130">
        <v>0</v>
      </c>
      <c r="AJ66" s="1128">
        <v>0</v>
      </c>
      <c r="AK66" s="1129">
        <v>0</v>
      </c>
      <c r="AL66" s="1129">
        <v>0</v>
      </c>
      <c r="AM66" s="1130">
        <v>0</v>
      </c>
      <c r="AN66" s="1125">
        <v>0</v>
      </c>
      <c r="AO66" s="1126">
        <v>0</v>
      </c>
      <c r="AP66" s="1126">
        <v>0</v>
      </c>
      <c r="AQ66" s="1127">
        <v>0</v>
      </c>
      <c r="AR66" s="1125">
        <v>0</v>
      </c>
      <c r="AS66" s="1126">
        <v>0</v>
      </c>
      <c r="AT66" s="1126">
        <v>0</v>
      </c>
      <c r="AU66" s="1127">
        <v>0</v>
      </c>
      <c r="AV66" s="1125">
        <v>0</v>
      </c>
      <c r="AW66" s="1126">
        <v>0</v>
      </c>
      <c r="AX66" s="1126">
        <v>0</v>
      </c>
      <c r="AY66" s="1127">
        <v>0</v>
      </c>
      <c r="AZ66" s="1125">
        <v>0</v>
      </c>
      <c r="BA66" s="1126">
        <v>0</v>
      </c>
      <c r="BB66" s="1126">
        <v>0</v>
      </c>
      <c r="BC66" s="1127">
        <v>0</v>
      </c>
      <c r="BD66" s="1125">
        <v>0</v>
      </c>
      <c r="BE66" s="1126">
        <v>0</v>
      </c>
      <c r="BF66" s="1126">
        <v>0</v>
      </c>
      <c r="BG66" s="1127">
        <v>0</v>
      </c>
      <c r="BH66" s="1125">
        <v>0</v>
      </c>
      <c r="BI66" s="1126">
        <v>0</v>
      </c>
      <c r="BJ66" s="1126">
        <v>0</v>
      </c>
      <c r="BK66" s="1127">
        <v>0</v>
      </c>
      <c r="BL66" s="1128">
        <v>0</v>
      </c>
      <c r="BM66" s="1129">
        <v>0</v>
      </c>
      <c r="BN66" s="1129">
        <v>0</v>
      </c>
      <c r="BO66" s="1130">
        <v>0</v>
      </c>
      <c r="BP66" s="1128">
        <v>0</v>
      </c>
      <c r="BQ66" s="1129">
        <v>0</v>
      </c>
      <c r="BR66" s="1129">
        <v>0</v>
      </c>
      <c r="BS66" s="1130">
        <v>0</v>
      </c>
      <c r="BT66" s="1116">
        <v>0</v>
      </c>
      <c r="BU66" s="1117">
        <v>0</v>
      </c>
      <c r="BV66" s="1117">
        <v>0</v>
      </c>
      <c r="BW66" s="1131">
        <v>0</v>
      </c>
      <c r="BX66" s="1116">
        <v>0</v>
      </c>
      <c r="BY66" s="1117">
        <v>0</v>
      </c>
      <c r="BZ66" s="1117">
        <v>0</v>
      </c>
      <c r="CA66" s="1131">
        <v>0</v>
      </c>
      <c r="CC66" s="1122"/>
      <c r="CD66" s="1096"/>
      <c r="CE66" s="1096"/>
      <c r="CF66" s="1096"/>
      <c r="CG66" s="1096"/>
      <c r="CH66" s="1096"/>
      <c r="CI66" s="1096"/>
      <c r="CJ66" s="1096"/>
      <c r="CK66" s="1096"/>
      <c r="CL66" s="1096"/>
      <c r="CM66" s="1096"/>
      <c r="CN66" s="1096"/>
    </row>
    <row r="67" spans="2:92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4.2</v>
      </c>
      <c r="I67" s="1126">
        <v>979</v>
      </c>
      <c r="J67" s="1126">
        <v>906</v>
      </c>
      <c r="K67" s="1127">
        <v>73</v>
      </c>
      <c r="L67" s="1125">
        <v>4.2</v>
      </c>
      <c r="M67" s="1126">
        <v>979</v>
      </c>
      <c r="N67" s="1126">
        <v>906</v>
      </c>
      <c r="O67" s="1127">
        <v>73</v>
      </c>
      <c r="P67" s="1125">
        <v>4.2</v>
      </c>
      <c r="Q67" s="1126">
        <v>979</v>
      </c>
      <c r="R67" s="1126">
        <v>906</v>
      </c>
      <c r="S67" s="1127">
        <v>73</v>
      </c>
      <c r="T67" s="1125">
        <v>4.2</v>
      </c>
      <c r="U67" s="1126">
        <v>979</v>
      </c>
      <c r="V67" s="1126">
        <v>906</v>
      </c>
      <c r="W67" s="1127">
        <v>73</v>
      </c>
      <c r="X67" s="1125">
        <v>4.2</v>
      </c>
      <c r="Y67" s="1126">
        <v>979</v>
      </c>
      <c r="Z67" s="1126">
        <v>906</v>
      </c>
      <c r="AA67" s="1127">
        <v>73</v>
      </c>
      <c r="AB67" s="1125">
        <v>4.2</v>
      </c>
      <c r="AC67" s="1126">
        <v>979</v>
      </c>
      <c r="AD67" s="1126">
        <v>906</v>
      </c>
      <c r="AE67" s="1127">
        <v>73</v>
      </c>
      <c r="AF67" s="1128">
        <v>25.2</v>
      </c>
      <c r="AG67" s="1129">
        <v>5874</v>
      </c>
      <c r="AH67" s="1129">
        <v>5436</v>
      </c>
      <c r="AI67" s="1130">
        <v>438</v>
      </c>
      <c r="AJ67" s="1128">
        <v>4.2</v>
      </c>
      <c r="AK67" s="1129">
        <v>979</v>
      </c>
      <c r="AL67" s="1129">
        <v>906</v>
      </c>
      <c r="AM67" s="1130">
        <v>73</v>
      </c>
      <c r="AN67" s="1125">
        <v>4.2</v>
      </c>
      <c r="AO67" s="1126">
        <v>979</v>
      </c>
      <c r="AP67" s="1126">
        <v>906</v>
      </c>
      <c r="AQ67" s="1127">
        <v>73</v>
      </c>
      <c r="AR67" s="1125">
        <v>4.2</v>
      </c>
      <c r="AS67" s="1126">
        <v>979</v>
      </c>
      <c r="AT67" s="1126">
        <v>906</v>
      </c>
      <c r="AU67" s="1127">
        <v>73</v>
      </c>
      <c r="AV67" s="1125">
        <v>4.2</v>
      </c>
      <c r="AW67" s="1126">
        <v>979</v>
      </c>
      <c r="AX67" s="1126">
        <v>906</v>
      </c>
      <c r="AY67" s="1127">
        <v>73</v>
      </c>
      <c r="AZ67" s="1125">
        <v>4.2</v>
      </c>
      <c r="BA67" s="1126">
        <v>979</v>
      </c>
      <c r="BB67" s="1126">
        <v>906</v>
      </c>
      <c r="BC67" s="1127">
        <v>73</v>
      </c>
      <c r="BD67" s="1125">
        <v>4.2</v>
      </c>
      <c r="BE67" s="1126">
        <v>979</v>
      </c>
      <c r="BF67" s="1126">
        <v>906</v>
      </c>
      <c r="BG67" s="1127">
        <v>73</v>
      </c>
      <c r="BH67" s="1125">
        <v>4.2</v>
      </c>
      <c r="BI67" s="1126">
        <v>979</v>
      </c>
      <c r="BJ67" s="1126">
        <v>906</v>
      </c>
      <c r="BK67" s="1127">
        <v>73</v>
      </c>
      <c r="BL67" s="1128">
        <v>25.2</v>
      </c>
      <c r="BM67" s="1129">
        <v>5874</v>
      </c>
      <c r="BN67" s="1129">
        <v>5436</v>
      </c>
      <c r="BO67" s="1130">
        <v>438</v>
      </c>
      <c r="BP67" s="1128">
        <v>4.2</v>
      </c>
      <c r="BQ67" s="1129">
        <v>979</v>
      </c>
      <c r="BR67" s="1129">
        <v>906</v>
      </c>
      <c r="BS67" s="1130">
        <v>73</v>
      </c>
      <c r="BT67" s="1116">
        <v>50.4</v>
      </c>
      <c r="BU67" s="1117">
        <v>11748</v>
      </c>
      <c r="BV67" s="1117">
        <v>10872</v>
      </c>
      <c r="BW67" s="1131">
        <v>876</v>
      </c>
      <c r="BX67" s="1116">
        <v>4.2</v>
      </c>
      <c r="BY67" s="1117">
        <v>979</v>
      </c>
      <c r="BZ67" s="1117">
        <v>906</v>
      </c>
      <c r="CA67" s="1131">
        <v>73</v>
      </c>
      <c r="CC67" s="1122" t="s">
        <v>2527</v>
      </c>
      <c r="CD67" s="1096"/>
      <c r="CE67" s="1096"/>
      <c r="CF67" s="1096"/>
      <c r="CG67" s="1096"/>
      <c r="CH67" s="1096"/>
      <c r="CI67" s="1096"/>
      <c r="CJ67" s="1096"/>
      <c r="CK67" s="1096"/>
      <c r="CL67" s="1096"/>
      <c r="CM67" s="1096"/>
      <c r="CN67" s="1096"/>
    </row>
    <row r="68" spans="2:92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v>0</v>
      </c>
      <c r="J68" s="1126">
        <v>0</v>
      </c>
      <c r="K68" s="1127">
        <v>0</v>
      </c>
      <c r="L68" s="1125">
        <v>0</v>
      </c>
      <c r="M68" s="1126">
        <v>0</v>
      </c>
      <c r="N68" s="1126">
        <v>0</v>
      </c>
      <c r="O68" s="1127">
        <v>0</v>
      </c>
      <c r="P68" s="1125">
        <v>0</v>
      </c>
      <c r="Q68" s="1126">
        <v>0</v>
      </c>
      <c r="R68" s="1126">
        <v>0</v>
      </c>
      <c r="S68" s="1127">
        <v>0</v>
      </c>
      <c r="T68" s="1125">
        <v>0</v>
      </c>
      <c r="U68" s="1126">
        <v>0</v>
      </c>
      <c r="V68" s="1126">
        <v>0</v>
      </c>
      <c r="W68" s="1127">
        <v>0</v>
      </c>
      <c r="X68" s="1125">
        <v>0</v>
      </c>
      <c r="Y68" s="1126">
        <v>0</v>
      </c>
      <c r="Z68" s="1126">
        <v>0</v>
      </c>
      <c r="AA68" s="1127">
        <v>0</v>
      </c>
      <c r="AB68" s="1125">
        <v>0</v>
      </c>
      <c r="AC68" s="1126">
        <v>0</v>
      </c>
      <c r="AD68" s="1126">
        <v>0</v>
      </c>
      <c r="AE68" s="1127">
        <v>0</v>
      </c>
      <c r="AF68" s="1128">
        <v>0</v>
      </c>
      <c r="AG68" s="1129">
        <v>0</v>
      </c>
      <c r="AH68" s="1129">
        <v>0</v>
      </c>
      <c r="AI68" s="1130">
        <v>0</v>
      </c>
      <c r="AJ68" s="1128">
        <v>0</v>
      </c>
      <c r="AK68" s="1129">
        <v>0</v>
      </c>
      <c r="AL68" s="1129">
        <v>0</v>
      </c>
      <c r="AM68" s="1130">
        <v>0</v>
      </c>
      <c r="AN68" s="1125">
        <v>0</v>
      </c>
      <c r="AO68" s="1126">
        <v>0</v>
      </c>
      <c r="AP68" s="1126">
        <v>0</v>
      </c>
      <c r="AQ68" s="1127">
        <v>0</v>
      </c>
      <c r="AR68" s="1125">
        <v>0</v>
      </c>
      <c r="AS68" s="1126">
        <v>0</v>
      </c>
      <c r="AT68" s="1126">
        <v>0</v>
      </c>
      <c r="AU68" s="1127">
        <v>0</v>
      </c>
      <c r="AV68" s="1125">
        <v>0</v>
      </c>
      <c r="AW68" s="1126">
        <v>0</v>
      </c>
      <c r="AX68" s="1126">
        <v>0</v>
      </c>
      <c r="AY68" s="1127">
        <v>0</v>
      </c>
      <c r="AZ68" s="1125">
        <v>0</v>
      </c>
      <c r="BA68" s="1126">
        <v>0</v>
      </c>
      <c r="BB68" s="1126">
        <v>0</v>
      </c>
      <c r="BC68" s="1127">
        <v>0</v>
      </c>
      <c r="BD68" s="1125">
        <v>0</v>
      </c>
      <c r="BE68" s="1126">
        <v>0</v>
      </c>
      <c r="BF68" s="1126">
        <v>0</v>
      </c>
      <c r="BG68" s="1127">
        <v>0</v>
      </c>
      <c r="BH68" s="1125">
        <v>0</v>
      </c>
      <c r="BI68" s="1126">
        <v>0</v>
      </c>
      <c r="BJ68" s="1126">
        <v>0</v>
      </c>
      <c r="BK68" s="1127">
        <v>0</v>
      </c>
      <c r="BL68" s="1128">
        <v>0</v>
      </c>
      <c r="BM68" s="1129">
        <v>0</v>
      </c>
      <c r="BN68" s="1129">
        <v>0</v>
      </c>
      <c r="BO68" s="1130">
        <v>0</v>
      </c>
      <c r="BP68" s="1128">
        <v>0</v>
      </c>
      <c r="BQ68" s="1129">
        <v>0</v>
      </c>
      <c r="BR68" s="1129">
        <v>0</v>
      </c>
      <c r="BS68" s="1130">
        <v>0</v>
      </c>
      <c r="BT68" s="1116">
        <v>0</v>
      </c>
      <c r="BU68" s="1117">
        <v>0</v>
      </c>
      <c r="BV68" s="1117">
        <v>0</v>
      </c>
      <c r="BW68" s="1131">
        <v>0</v>
      </c>
      <c r="BX68" s="1116">
        <v>0</v>
      </c>
      <c r="BY68" s="1117">
        <v>0</v>
      </c>
      <c r="BZ68" s="1117">
        <v>0</v>
      </c>
      <c r="CA68" s="1131">
        <v>0</v>
      </c>
      <c r="CC68" s="1122" t="s">
        <v>2861</v>
      </c>
      <c r="CD68" s="1096"/>
      <c r="CE68" s="1096"/>
      <c r="CF68" s="1096"/>
      <c r="CG68" s="1096"/>
      <c r="CH68" s="1096"/>
      <c r="CI68" s="1096"/>
      <c r="CJ68" s="1096"/>
      <c r="CK68" s="1096"/>
      <c r="CL68" s="1096"/>
      <c r="CM68" s="1096"/>
      <c r="CN68" s="1096"/>
    </row>
    <row r="69" spans="2:92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v>1653.9</v>
      </c>
      <c r="I69" s="1268">
        <v>5513</v>
      </c>
      <c r="J69" s="1268">
        <v>5458</v>
      </c>
      <c r="K69" s="1269">
        <v>55</v>
      </c>
      <c r="L69" s="1267">
        <v>1653.9</v>
      </c>
      <c r="M69" s="1268">
        <v>5513</v>
      </c>
      <c r="N69" s="1268">
        <v>5458</v>
      </c>
      <c r="O69" s="1269">
        <v>55</v>
      </c>
      <c r="P69" s="1267">
        <v>1653.9</v>
      </c>
      <c r="Q69" s="1268">
        <v>5513</v>
      </c>
      <c r="R69" s="1268">
        <v>5458</v>
      </c>
      <c r="S69" s="1269">
        <v>55</v>
      </c>
      <c r="T69" s="1267">
        <v>1755</v>
      </c>
      <c r="U69" s="1268">
        <v>20793</v>
      </c>
      <c r="V69" s="1268">
        <v>17212</v>
      </c>
      <c r="W69" s="1269">
        <v>3581</v>
      </c>
      <c r="X69" s="1267">
        <v>1725.5</v>
      </c>
      <c r="Y69" s="1268">
        <v>14121</v>
      </c>
      <c r="Z69" s="1268">
        <v>12080</v>
      </c>
      <c r="AA69" s="1269">
        <v>2041</v>
      </c>
      <c r="AB69" s="1267">
        <v>1653.9</v>
      </c>
      <c r="AC69" s="1268">
        <v>5513</v>
      </c>
      <c r="AD69" s="1268">
        <v>5458</v>
      </c>
      <c r="AE69" s="1269">
        <v>55</v>
      </c>
      <c r="AF69" s="1267">
        <v>10096.1</v>
      </c>
      <c r="AG69" s="1268">
        <v>56966</v>
      </c>
      <c r="AH69" s="1268">
        <v>51124</v>
      </c>
      <c r="AI69" s="1269">
        <v>5842</v>
      </c>
      <c r="AJ69" s="1267">
        <v>1682.7</v>
      </c>
      <c r="AK69" s="1268">
        <v>9495</v>
      </c>
      <c r="AL69" s="1268">
        <v>8521</v>
      </c>
      <c r="AM69" s="1270">
        <v>974</v>
      </c>
      <c r="AN69" s="1267">
        <v>1663</v>
      </c>
      <c r="AO69" s="1268">
        <v>6690</v>
      </c>
      <c r="AP69" s="1268">
        <v>6364</v>
      </c>
      <c r="AQ69" s="1269">
        <v>326</v>
      </c>
      <c r="AR69" s="1267">
        <v>1725.5</v>
      </c>
      <c r="AS69" s="1268">
        <v>14121</v>
      </c>
      <c r="AT69" s="1268">
        <v>12080</v>
      </c>
      <c r="AU69" s="1269">
        <v>2041</v>
      </c>
      <c r="AV69" s="1267">
        <v>1653.9</v>
      </c>
      <c r="AW69" s="1268">
        <v>5513</v>
      </c>
      <c r="AX69" s="1268">
        <v>5458</v>
      </c>
      <c r="AY69" s="1269">
        <v>55</v>
      </c>
      <c r="AZ69" s="1267">
        <v>1653.9</v>
      </c>
      <c r="BA69" s="1268">
        <v>5513</v>
      </c>
      <c r="BB69" s="1268">
        <v>5458</v>
      </c>
      <c r="BC69" s="1269">
        <v>55</v>
      </c>
      <c r="BD69" s="1267">
        <v>1678.9</v>
      </c>
      <c r="BE69" s="1268">
        <v>9740</v>
      </c>
      <c r="BF69" s="1268">
        <v>8709</v>
      </c>
      <c r="BG69" s="1269">
        <v>1031</v>
      </c>
      <c r="BH69" s="1267">
        <v>1653.9</v>
      </c>
      <c r="BI69" s="1268">
        <v>5513</v>
      </c>
      <c r="BJ69" s="1268">
        <v>5458</v>
      </c>
      <c r="BK69" s="1269">
        <v>55</v>
      </c>
      <c r="BL69" s="1267">
        <v>10029.1</v>
      </c>
      <c r="BM69" s="1268">
        <v>47090</v>
      </c>
      <c r="BN69" s="1268">
        <v>43527</v>
      </c>
      <c r="BO69" s="1269">
        <v>3563</v>
      </c>
      <c r="BP69" s="1267">
        <v>1671.6000000000001</v>
      </c>
      <c r="BQ69" s="1268">
        <v>7849</v>
      </c>
      <c r="BR69" s="1268">
        <v>7255</v>
      </c>
      <c r="BS69" s="1270">
        <v>594</v>
      </c>
      <c r="BT69" s="1267">
        <v>20125.2</v>
      </c>
      <c r="BU69" s="1268">
        <v>104056</v>
      </c>
      <c r="BV69" s="1268">
        <v>94651</v>
      </c>
      <c r="BW69" s="1269">
        <v>9405</v>
      </c>
      <c r="BX69" s="1267">
        <v>1677.2</v>
      </c>
      <c r="BY69" s="1268">
        <v>8672</v>
      </c>
      <c r="BZ69" s="1268">
        <v>7888</v>
      </c>
      <c r="CA69" s="1270">
        <v>784</v>
      </c>
      <c r="CC69" s="1122"/>
      <c r="CD69" s="1096"/>
      <c r="CE69" s="1096"/>
      <c r="CF69" s="1096"/>
      <c r="CG69" s="1096"/>
      <c r="CH69" s="1096"/>
      <c r="CI69" s="1096"/>
      <c r="CJ69" s="1096"/>
      <c r="CK69" s="1096"/>
      <c r="CL69" s="1096"/>
      <c r="CM69" s="1096"/>
      <c r="CN69" s="1096"/>
    </row>
    <row r="70" spans="2:92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v>4110.1000000000004</v>
      </c>
      <c r="I70" s="1278">
        <v>946788</v>
      </c>
      <c r="J70" s="1278">
        <v>880428</v>
      </c>
      <c r="K70" s="1279">
        <v>66360</v>
      </c>
      <c r="L70" s="1277">
        <v>4241.8999999999996</v>
      </c>
      <c r="M70" s="1278">
        <v>985974</v>
      </c>
      <c r="N70" s="1278">
        <v>913713</v>
      </c>
      <c r="O70" s="1279">
        <v>72261</v>
      </c>
      <c r="P70" s="1277">
        <v>4312.7999999999993</v>
      </c>
      <c r="Q70" s="1278">
        <v>999716</v>
      </c>
      <c r="R70" s="1278">
        <v>927960</v>
      </c>
      <c r="S70" s="1279">
        <v>71756</v>
      </c>
      <c r="T70" s="1277">
        <v>4109.4000000000005</v>
      </c>
      <c r="U70" s="1278">
        <v>946646</v>
      </c>
      <c r="V70" s="1278">
        <v>880293</v>
      </c>
      <c r="W70" s="1279">
        <v>66353</v>
      </c>
      <c r="X70" s="1277">
        <v>4313.9999999999991</v>
      </c>
      <c r="Y70" s="1278">
        <v>1000092</v>
      </c>
      <c r="Z70" s="1278">
        <v>928295</v>
      </c>
      <c r="AA70" s="1279">
        <v>71797</v>
      </c>
      <c r="AB70" s="1277">
        <v>4108.8000000000011</v>
      </c>
      <c r="AC70" s="1278">
        <v>946525</v>
      </c>
      <c r="AD70" s="1278">
        <v>880178</v>
      </c>
      <c r="AE70" s="1279">
        <v>66347</v>
      </c>
      <c r="AF70" s="1277">
        <v>25197</v>
      </c>
      <c r="AG70" s="1278">
        <v>5825741</v>
      </c>
      <c r="AH70" s="1278">
        <v>5410867</v>
      </c>
      <c r="AI70" s="1279">
        <v>414874</v>
      </c>
      <c r="AJ70" s="1277">
        <v>4199.8</v>
      </c>
      <c r="AK70" s="1278">
        <v>970961</v>
      </c>
      <c r="AL70" s="1278">
        <v>901811</v>
      </c>
      <c r="AM70" s="1279">
        <v>69150</v>
      </c>
      <c r="AN70" s="1277">
        <v>4209.4000000000005</v>
      </c>
      <c r="AO70" s="1278">
        <v>964629</v>
      </c>
      <c r="AP70" s="1278">
        <v>898240</v>
      </c>
      <c r="AQ70" s="1279">
        <v>66389</v>
      </c>
      <c r="AR70" s="1277">
        <v>4208.8000000000011</v>
      </c>
      <c r="AS70" s="1278">
        <v>964508</v>
      </c>
      <c r="AT70" s="1278">
        <v>898125</v>
      </c>
      <c r="AU70" s="1279">
        <v>66383</v>
      </c>
      <c r="AV70" s="1277">
        <v>4412.7999999999993</v>
      </c>
      <c r="AW70" s="1278">
        <v>1017699</v>
      </c>
      <c r="AX70" s="1278">
        <v>945905</v>
      </c>
      <c r="AY70" s="1279">
        <v>71794</v>
      </c>
      <c r="AZ70" s="1277">
        <v>4112.7000000000007</v>
      </c>
      <c r="BA70" s="1278">
        <v>940208</v>
      </c>
      <c r="BB70" s="1278">
        <v>875924</v>
      </c>
      <c r="BC70" s="1279">
        <v>64284</v>
      </c>
      <c r="BD70" s="1277">
        <v>4175.2000000000007</v>
      </c>
      <c r="BE70" s="1278">
        <v>960356</v>
      </c>
      <c r="BF70" s="1278">
        <v>892587</v>
      </c>
      <c r="BG70" s="1279">
        <v>67769</v>
      </c>
      <c r="BH70" s="1277">
        <v>4455.1000000000004</v>
      </c>
      <c r="BI70" s="1278">
        <v>1029488</v>
      </c>
      <c r="BJ70" s="1278">
        <v>956302</v>
      </c>
      <c r="BK70" s="1279">
        <v>73186</v>
      </c>
      <c r="BL70" s="1277">
        <v>25573.999999999993</v>
      </c>
      <c r="BM70" s="1278">
        <v>5876888</v>
      </c>
      <c r="BN70" s="1278">
        <v>5467083</v>
      </c>
      <c r="BO70" s="1279">
        <v>409805</v>
      </c>
      <c r="BP70" s="1277">
        <v>4262.1999999999989</v>
      </c>
      <c r="BQ70" s="1278">
        <v>979482</v>
      </c>
      <c r="BR70" s="1278">
        <v>911180</v>
      </c>
      <c r="BS70" s="1279">
        <v>68302</v>
      </c>
      <c r="BT70" s="1277">
        <v>50771.000000000015</v>
      </c>
      <c r="BU70" s="1278">
        <v>11702629</v>
      </c>
      <c r="BV70" s="1278">
        <v>10877950</v>
      </c>
      <c r="BW70" s="1279">
        <v>824679</v>
      </c>
      <c r="BX70" s="1277">
        <v>4231.1999999999989</v>
      </c>
      <c r="BY70" s="1278">
        <v>975216</v>
      </c>
      <c r="BZ70" s="1278">
        <v>906497</v>
      </c>
      <c r="CA70" s="1279">
        <v>68719</v>
      </c>
      <c r="CC70" s="1122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</row>
    <row r="71" spans="2:92" ht="21" customHeight="1">
      <c r="B71" s="1103" t="s">
        <v>2864</v>
      </c>
      <c r="C71" s="1104" t="s">
        <v>2865</v>
      </c>
      <c r="D71" s="1105" t="s">
        <v>2662</v>
      </c>
      <c r="E71" s="1209"/>
      <c r="F71" s="1280"/>
      <c r="G71" s="1108"/>
      <c r="H71" s="1281">
        <v>935.00000000000011</v>
      </c>
      <c r="I71" s="1282">
        <v>7691</v>
      </c>
      <c r="J71" s="1282">
        <v>6723</v>
      </c>
      <c r="K71" s="1283">
        <v>968</v>
      </c>
      <c r="L71" s="1281">
        <v>981.30000000000007</v>
      </c>
      <c r="M71" s="1282">
        <v>8072</v>
      </c>
      <c r="N71" s="1282">
        <v>7056</v>
      </c>
      <c r="O71" s="1283">
        <v>1016</v>
      </c>
      <c r="P71" s="1281">
        <v>1027.8000000000002</v>
      </c>
      <c r="Q71" s="1282">
        <v>8454</v>
      </c>
      <c r="R71" s="1282">
        <v>7390</v>
      </c>
      <c r="S71" s="1283">
        <v>1064</v>
      </c>
      <c r="T71" s="1281">
        <v>935.00000000000011</v>
      </c>
      <c r="U71" s="1282">
        <v>7691</v>
      </c>
      <c r="V71" s="1282">
        <v>6723</v>
      </c>
      <c r="W71" s="1283">
        <v>968</v>
      </c>
      <c r="X71" s="1281">
        <v>1027.8000000000002</v>
      </c>
      <c r="Y71" s="1282">
        <v>8454</v>
      </c>
      <c r="Z71" s="1282">
        <v>7390</v>
      </c>
      <c r="AA71" s="1283">
        <v>1064</v>
      </c>
      <c r="AB71" s="1281">
        <v>935.00000000000011</v>
      </c>
      <c r="AC71" s="1282">
        <v>7691</v>
      </c>
      <c r="AD71" s="1282">
        <v>6723</v>
      </c>
      <c r="AE71" s="1283">
        <v>968</v>
      </c>
      <c r="AF71" s="1284">
        <v>5841.9000000000005</v>
      </c>
      <c r="AG71" s="1285">
        <v>48053</v>
      </c>
      <c r="AH71" s="1285">
        <v>42005</v>
      </c>
      <c r="AI71" s="1286">
        <v>6048</v>
      </c>
      <c r="AJ71" s="1284">
        <v>973.7</v>
      </c>
      <c r="AK71" s="1285">
        <v>8009</v>
      </c>
      <c r="AL71" s="1285">
        <v>7001</v>
      </c>
      <c r="AM71" s="1286">
        <v>1008</v>
      </c>
      <c r="AN71" s="1281">
        <v>935.00000000000011</v>
      </c>
      <c r="AO71" s="1282">
        <v>7691</v>
      </c>
      <c r="AP71" s="1282">
        <v>6723</v>
      </c>
      <c r="AQ71" s="1283">
        <v>968</v>
      </c>
      <c r="AR71" s="1281">
        <v>935.00000000000011</v>
      </c>
      <c r="AS71" s="1282">
        <v>7691</v>
      </c>
      <c r="AT71" s="1282">
        <v>6723</v>
      </c>
      <c r="AU71" s="1283">
        <v>968</v>
      </c>
      <c r="AV71" s="1281">
        <v>1027.8000000000002</v>
      </c>
      <c r="AW71" s="1282">
        <v>8454</v>
      </c>
      <c r="AX71" s="1282">
        <v>7390</v>
      </c>
      <c r="AY71" s="1283">
        <v>1064</v>
      </c>
      <c r="AZ71" s="1281">
        <v>888.6</v>
      </c>
      <c r="BA71" s="1282">
        <v>7309</v>
      </c>
      <c r="BB71" s="1282">
        <v>6389</v>
      </c>
      <c r="BC71" s="1283">
        <v>920</v>
      </c>
      <c r="BD71" s="1281">
        <v>888.6</v>
      </c>
      <c r="BE71" s="1282">
        <v>7309</v>
      </c>
      <c r="BF71" s="1282">
        <v>6389</v>
      </c>
      <c r="BG71" s="1283">
        <v>920</v>
      </c>
      <c r="BH71" s="1281">
        <v>1027.8000000000002</v>
      </c>
      <c r="BI71" s="1282">
        <v>8454</v>
      </c>
      <c r="BJ71" s="1282">
        <v>7390</v>
      </c>
      <c r="BK71" s="1283">
        <v>1064</v>
      </c>
      <c r="BL71" s="1284">
        <v>5702.8</v>
      </c>
      <c r="BM71" s="1285">
        <v>46908</v>
      </c>
      <c r="BN71" s="1285">
        <v>41004</v>
      </c>
      <c r="BO71" s="1286">
        <v>5904</v>
      </c>
      <c r="BP71" s="1284">
        <v>950.5</v>
      </c>
      <c r="BQ71" s="1285">
        <v>7818</v>
      </c>
      <c r="BR71" s="1285">
        <v>6834</v>
      </c>
      <c r="BS71" s="1286">
        <v>984</v>
      </c>
      <c r="BT71" s="1287">
        <v>11544.7</v>
      </c>
      <c r="BU71" s="1288">
        <v>94961</v>
      </c>
      <c r="BV71" s="1288">
        <v>83009</v>
      </c>
      <c r="BW71" s="1289">
        <v>11952</v>
      </c>
      <c r="BX71" s="1287">
        <v>962.1</v>
      </c>
      <c r="BY71" s="1288">
        <v>7913</v>
      </c>
      <c r="BZ71" s="1288">
        <v>6917</v>
      </c>
      <c r="CA71" s="1289">
        <v>996</v>
      </c>
      <c r="CC71" s="1122" t="s">
        <v>2662</v>
      </c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</row>
    <row r="72" spans="2:92" ht="21" customHeight="1" thickBot="1">
      <c r="B72" s="1103" t="s">
        <v>2866</v>
      </c>
      <c r="C72" s="1104" t="s">
        <v>2867</v>
      </c>
      <c r="D72" s="1105" t="s">
        <v>2868</v>
      </c>
      <c r="E72" s="1209"/>
      <c r="F72" s="1290"/>
      <c r="G72" s="1260"/>
      <c r="H72" s="1291">
        <v>0.8</v>
      </c>
      <c r="I72" s="1292">
        <v>71</v>
      </c>
      <c r="J72" s="1292">
        <v>53</v>
      </c>
      <c r="K72" s="1293">
        <v>18</v>
      </c>
      <c r="L72" s="1291">
        <v>0.9</v>
      </c>
      <c r="M72" s="1292">
        <v>80</v>
      </c>
      <c r="N72" s="1292">
        <v>59</v>
      </c>
      <c r="O72" s="1293">
        <v>21</v>
      </c>
      <c r="P72" s="1291">
        <v>0.9</v>
      </c>
      <c r="Q72" s="1292">
        <v>80</v>
      </c>
      <c r="R72" s="1292">
        <v>59</v>
      </c>
      <c r="S72" s="1293">
        <v>21</v>
      </c>
      <c r="T72" s="1291">
        <v>0.8</v>
      </c>
      <c r="U72" s="1292">
        <v>71</v>
      </c>
      <c r="V72" s="1292">
        <v>53</v>
      </c>
      <c r="W72" s="1293">
        <v>18</v>
      </c>
      <c r="X72" s="1291">
        <v>0.9</v>
      </c>
      <c r="Y72" s="1292">
        <v>80</v>
      </c>
      <c r="Z72" s="1292">
        <v>59</v>
      </c>
      <c r="AA72" s="1293">
        <v>21</v>
      </c>
      <c r="AB72" s="1291">
        <v>0.8</v>
      </c>
      <c r="AC72" s="1292">
        <v>71</v>
      </c>
      <c r="AD72" s="1292">
        <v>53</v>
      </c>
      <c r="AE72" s="1293">
        <v>18</v>
      </c>
      <c r="AF72" s="1294">
        <v>5.1000000000000005</v>
      </c>
      <c r="AG72" s="1295">
        <v>453</v>
      </c>
      <c r="AH72" s="1295">
        <v>336</v>
      </c>
      <c r="AI72" s="1296">
        <v>117</v>
      </c>
      <c r="AJ72" s="1294">
        <v>0.9</v>
      </c>
      <c r="AK72" s="1295">
        <v>76</v>
      </c>
      <c r="AL72" s="1295">
        <v>56</v>
      </c>
      <c r="AM72" s="1296">
        <v>20</v>
      </c>
      <c r="AN72" s="1291">
        <v>0.8</v>
      </c>
      <c r="AO72" s="1292">
        <v>71</v>
      </c>
      <c r="AP72" s="1292">
        <v>53</v>
      </c>
      <c r="AQ72" s="1293">
        <v>18</v>
      </c>
      <c r="AR72" s="1291">
        <v>0.8</v>
      </c>
      <c r="AS72" s="1292">
        <v>71</v>
      </c>
      <c r="AT72" s="1292">
        <v>53</v>
      </c>
      <c r="AU72" s="1293">
        <v>18</v>
      </c>
      <c r="AV72" s="1291">
        <v>0.9</v>
      </c>
      <c r="AW72" s="1292">
        <v>80</v>
      </c>
      <c r="AX72" s="1292">
        <v>59</v>
      </c>
      <c r="AY72" s="1293">
        <v>21</v>
      </c>
      <c r="AZ72" s="1291">
        <v>0.8</v>
      </c>
      <c r="BA72" s="1292">
        <v>71</v>
      </c>
      <c r="BB72" s="1292">
        <v>53</v>
      </c>
      <c r="BC72" s="1293">
        <v>18</v>
      </c>
      <c r="BD72" s="1291">
        <v>0.8</v>
      </c>
      <c r="BE72" s="1292">
        <v>71</v>
      </c>
      <c r="BF72" s="1292">
        <v>53</v>
      </c>
      <c r="BG72" s="1293">
        <v>18</v>
      </c>
      <c r="BH72" s="1291">
        <v>0.9</v>
      </c>
      <c r="BI72" s="1292">
        <v>80</v>
      </c>
      <c r="BJ72" s="1292">
        <v>59</v>
      </c>
      <c r="BK72" s="1293">
        <v>21</v>
      </c>
      <c r="BL72" s="1294">
        <v>5</v>
      </c>
      <c r="BM72" s="1295">
        <v>444</v>
      </c>
      <c r="BN72" s="1295">
        <v>330</v>
      </c>
      <c r="BO72" s="1296">
        <v>114</v>
      </c>
      <c r="BP72" s="1294">
        <v>0.8</v>
      </c>
      <c r="BQ72" s="1295">
        <v>74</v>
      </c>
      <c r="BR72" s="1295">
        <v>55</v>
      </c>
      <c r="BS72" s="1296">
        <v>19</v>
      </c>
      <c r="BT72" s="1297">
        <v>10.100000000000001</v>
      </c>
      <c r="BU72" s="1298">
        <v>897</v>
      </c>
      <c r="BV72" s="1298">
        <v>666</v>
      </c>
      <c r="BW72" s="1299">
        <v>231</v>
      </c>
      <c r="BX72" s="1297">
        <v>0.8</v>
      </c>
      <c r="BY72" s="1298">
        <v>75</v>
      </c>
      <c r="BZ72" s="1298">
        <v>56</v>
      </c>
      <c r="CA72" s="1299">
        <v>19</v>
      </c>
      <c r="CC72" s="1122" t="s">
        <v>2868</v>
      </c>
      <c r="CD72" s="1096"/>
      <c r="CE72" s="1096"/>
      <c r="CF72" s="1096"/>
      <c r="CG72" s="1096"/>
      <c r="CH72" s="1096"/>
      <c r="CI72" s="1096"/>
      <c r="CJ72" s="1096"/>
      <c r="CK72" s="1096"/>
      <c r="CL72" s="1096"/>
      <c r="CM72" s="1096"/>
      <c r="CN72" s="1096"/>
    </row>
    <row r="73" spans="2:92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v>935.80000000000007</v>
      </c>
      <c r="I73" s="1307">
        <v>7762</v>
      </c>
      <c r="J73" s="1307">
        <v>6776</v>
      </c>
      <c r="K73" s="1308">
        <v>986</v>
      </c>
      <c r="L73" s="1306">
        <v>982.2</v>
      </c>
      <c r="M73" s="1307">
        <v>8152</v>
      </c>
      <c r="N73" s="1307">
        <v>7115</v>
      </c>
      <c r="O73" s="1308">
        <v>1037</v>
      </c>
      <c r="P73" s="1306">
        <v>1028.7000000000003</v>
      </c>
      <c r="Q73" s="1307">
        <v>8534</v>
      </c>
      <c r="R73" s="1307">
        <v>7449</v>
      </c>
      <c r="S73" s="1308">
        <v>1085</v>
      </c>
      <c r="T73" s="1306">
        <v>935.80000000000007</v>
      </c>
      <c r="U73" s="1307">
        <v>7762</v>
      </c>
      <c r="V73" s="1307">
        <v>6776</v>
      </c>
      <c r="W73" s="1308">
        <v>986</v>
      </c>
      <c r="X73" s="1306">
        <v>1028.7000000000003</v>
      </c>
      <c r="Y73" s="1307">
        <v>8534</v>
      </c>
      <c r="Z73" s="1307">
        <v>7449</v>
      </c>
      <c r="AA73" s="1308">
        <v>1085</v>
      </c>
      <c r="AB73" s="1306">
        <v>935.80000000000007</v>
      </c>
      <c r="AC73" s="1307">
        <v>7762</v>
      </c>
      <c r="AD73" s="1307">
        <v>6776</v>
      </c>
      <c r="AE73" s="1308">
        <v>986</v>
      </c>
      <c r="AF73" s="1306">
        <v>5847.0000000000009</v>
      </c>
      <c r="AG73" s="1307">
        <v>48506</v>
      </c>
      <c r="AH73" s="1307">
        <v>42341</v>
      </c>
      <c r="AI73" s="1308">
        <v>6165</v>
      </c>
      <c r="AJ73" s="1306">
        <v>974.6</v>
      </c>
      <c r="AK73" s="1307">
        <v>8085</v>
      </c>
      <c r="AL73" s="1307">
        <v>7057</v>
      </c>
      <c r="AM73" s="1308">
        <v>1028</v>
      </c>
      <c r="AN73" s="1306">
        <v>935.80000000000007</v>
      </c>
      <c r="AO73" s="1307">
        <v>7762</v>
      </c>
      <c r="AP73" s="1307">
        <v>6776</v>
      </c>
      <c r="AQ73" s="1308">
        <v>986</v>
      </c>
      <c r="AR73" s="1306">
        <v>935.80000000000007</v>
      </c>
      <c r="AS73" s="1307">
        <v>7762</v>
      </c>
      <c r="AT73" s="1307">
        <v>6776</v>
      </c>
      <c r="AU73" s="1308">
        <v>986</v>
      </c>
      <c r="AV73" s="1306">
        <v>1028.7000000000003</v>
      </c>
      <c r="AW73" s="1307">
        <v>8534</v>
      </c>
      <c r="AX73" s="1307">
        <v>7449</v>
      </c>
      <c r="AY73" s="1308">
        <v>1085</v>
      </c>
      <c r="AZ73" s="1306">
        <v>889.4</v>
      </c>
      <c r="BA73" s="1307">
        <v>7380</v>
      </c>
      <c r="BB73" s="1307">
        <v>6442</v>
      </c>
      <c r="BC73" s="1308">
        <v>938</v>
      </c>
      <c r="BD73" s="1306">
        <v>889.4</v>
      </c>
      <c r="BE73" s="1307">
        <v>7380</v>
      </c>
      <c r="BF73" s="1307">
        <v>6442</v>
      </c>
      <c r="BG73" s="1308">
        <v>938</v>
      </c>
      <c r="BH73" s="1306">
        <v>1028.7000000000003</v>
      </c>
      <c r="BI73" s="1307">
        <v>8534</v>
      </c>
      <c r="BJ73" s="1307">
        <v>7449</v>
      </c>
      <c r="BK73" s="1308">
        <v>1085</v>
      </c>
      <c r="BL73" s="1306">
        <v>5707.8</v>
      </c>
      <c r="BM73" s="1307">
        <v>47352</v>
      </c>
      <c r="BN73" s="1307">
        <v>41334</v>
      </c>
      <c r="BO73" s="1308">
        <v>6018</v>
      </c>
      <c r="BP73" s="1306">
        <v>951.3</v>
      </c>
      <c r="BQ73" s="1307">
        <v>7892</v>
      </c>
      <c r="BR73" s="1307">
        <v>6889</v>
      </c>
      <c r="BS73" s="1308">
        <v>1003</v>
      </c>
      <c r="BT73" s="1306">
        <v>11554.800000000001</v>
      </c>
      <c r="BU73" s="1307">
        <v>95858</v>
      </c>
      <c r="BV73" s="1307">
        <v>83675</v>
      </c>
      <c r="BW73" s="1308">
        <v>12183</v>
      </c>
      <c r="BX73" s="1306">
        <v>962.9</v>
      </c>
      <c r="BY73" s="1307">
        <v>7988</v>
      </c>
      <c r="BZ73" s="1307">
        <v>6973</v>
      </c>
      <c r="CA73" s="1308">
        <v>1015</v>
      </c>
      <c r="CC73" s="1122"/>
      <c r="CD73" s="1096"/>
      <c r="CE73" s="1096"/>
      <c r="CF73" s="1096"/>
      <c r="CG73" s="1096"/>
      <c r="CH73" s="1096"/>
      <c r="CI73" s="1096"/>
      <c r="CJ73" s="1096"/>
      <c r="CK73" s="1096"/>
      <c r="CL73" s="1096"/>
      <c r="CM73" s="1096"/>
      <c r="CN73" s="1096"/>
    </row>
    <row r="74" spans="2:92" ht="21" customHeight="1">
      <c r="B74" s="1456" t="s">
        <v>2928</v>
      </c>
      <c r="C74" s="1047" t="s">
        <v>2876</v>
      </c>
      <c r="D74" s="1047"/>
      <c r="E74" s="1047"/>
      <c r="F74" s="1047"/>
      <c r="G74" s="1048"/>
      <c r="H74" s="1049">
        <v>2429.3000000000002</v>
      </c>
      <c r="I74" s="1050">
        <v>643637</v>
      </c>
      <c r="J74" s="1050">
        <v>578399</v>
      </c>
      <c r="K74" s="1309">
        <v>65238</v>
      </c>
      <c r="L74" s="1049">
        <v>2561.0999999999995</v>
      </c>
      <c r="M74" s="1050">
        <v>682823</v>
      </c>
      <c r="N74" s="1050">
        <v>611684</v>
      </c>
      <c r="O74" s="1309">
        <v>71139</v>
      </c>
      <c r="P74" s="1049">
        <v>2631.9999999999991</v>
      </c>
      <c r="Q74" s="1050">
        <v>696565</v>
      </c>
      <c r="R74" s="1050">
        <v>625931</v>
      </c>
      <c r="S74" s="1309">
        <v>70634</v>
      </c>
      <c r="T74" s="1049">
        <v>2428.6000000000004</v>
      </c>
      <c r="U74" s="1050">
        <v>643495</v>
      </c>
      <c r="V74" s="1050">
        <v>578264</v>
      </c>
      <c r="W74" s="1309">
        <v>65231</v>
      </c>
      <c r="X74" s="1049">
        <v>2633.1999999999989</v>
      </c>
      <c r="Y74" s="1050">
        <v>696941</v>
      </c>
      <c r="Z74" s="1050">
        <v>626266</v>
      </c>
      <c r="AA74" s="1309">
        <v>70675</v>
      </c>
      <c r="AB74" s="1049">
        <v>2428.0000000000009</v>
      </c>
      <c r="AC74" s="1050">
        <v>643374</v>
      </c>
      <c r="AD74" s="1050">
        <v>578149</v>
      </c>
      <c r="AE74" s="1309">
        <v>65225</v>
      </c>
      <c r="AF74" s="1049">
        <v>15112.2</v>
      </c>
      <c r="AG74" s="1050">
        <v>4006835</v>
      </c>
      <c r="AH74" s="1050">
        <v>3598693</v>
      </c>
      <c r="AI74" s="1309">
        <v>408142</v>
      </c>
      <c r="AJ74" s="1049">
        <v>2519</v>
      </c>
      <c r="AK74" s="1050">
        <v>667810</v>
      </c>
      <c r="AL74" s="1050">
        <v>599782</v>
      </c>
      <c r="AM74" s="1309">
        <v>68028</v>
      </c>
      <c r="AN74" s="1049">
        <v>2428.6000000000004</v>
      </c>
      <c r="AO74" s="1050">
        <v>643495</v>
      </c>
      <c r="AP74" s="1050">
        <v>578264</v>
      </c>
      <c r="AQ74" s="1309">
        <v>65231</v>
      </c>
      <c r="AR74" s="1049">
        <v>2428.0000000000009</v>
      </c>
      <c r="AS74" s="1050">
        <v>643374</v>
      </c>
      <c r="AT74" s="1050">
        <v>578149</v>
      </c>
      <c r="AU74" s="1309">
        <v>65225</v>
      </c>
      <c r="AV74" s="1049">
        <v>2631.9999999999991</v>
      </c>
      <c r="AW74" s="1050">
        <v>696565</v>
      </c>
      <c r="AX74" s="1050">
        <v>625929</v>
      </c>
      <c r="AY74" s="1309">
        <v>70636</v>
      </c>
      <c r="AZ74" s="1049">
        <v>2331.9000000000005</v>
      </c>
      <c r="BA74" s="1050">
        <v>619074</v>
      </c>
      <c r="BB74" s="1050">
        <v>555948</v>
      </c>
      <c r="BC74" s="1309">
        <v>63126</v>
      </c>
      <c r="BD74" s="1049">
        <v>2394.4000000000005</v>
      </c>
      <c r="BE74" s="1050">
        <v>639222</v>
      </c>
      <c r="BF74" s="1050">
        <v>572611</v>
      </c>
      <c r="BG74" s="1309">
        <v>66611</v>
      </c>
      <c r="BH74" s="1049">
        <v>2674.3</v>
      </c>
      <c r="BI74" s="1050">
        <v>708354</v>
      </c>
      <c r="BJ74" s="1050">
        <v>636326</v>
      </c>
      <c r="BK74" s="1309">
        <v>72028</v>
      </c>
      <c r="BL74" s="1049">
        <v>14889.199999999993</v>
      </c>
      <c r="BM74" s="1050">
        <v>3950084</v>
      </c>
      <c r="BN74" s="1050">
        <v>3547227</v>
      </c>
      <c r="BO74" s="1309">
        <v>402857</v>
      </c>
      <c r="BP74" s="1049">
        <v>2481.3999999999987</v>
      </c>
      <c r="BQ74" s="1050">
        <v>658348</v>
      </c>
      <c r="BR74" s="1050">
        <v>591204</v>
      </c>
      <c r="BS74" s="1309">
        <v>67144</v>
      </c>
      <c r="BT74" s="1049">
        <v>30001.400000000016</v>
      </c>
      <c r="BU74" s="1050">
        <v>7956919</v>
      </c>
      <c r="BV74" s="1050">
        <v>7145920</v>
      </c>
      <c r="BW74" s="1309">
        <v>810999</v>
      </c>
      <c r="BX74" s="1049">
        <v>2500.3999999999987</v>
      </c>
      <c r="BY74" s="1050">
        <v>663073</v>
      </c>
      <c r="BZ74" s="1050">
        <v>595494</v>
      </c>
      <c r="CA74" s="1309">
        <v>67579</v>
      </c>
    </row>
    <row r="75" spans="2:92" ht="21" customHeight="1">
      <c r="B75" s="1456"/>
      <c r="C75" s="1053" t="s">
        <v>2877</v>
      </c>
      <c r="D75" s="1053"/>
      <c r="E75" s="1053"/>
      <c r="F75" s="1053"/>
      <c r="G75" s="1054"/>
      <c r="H75" s="1055">
        <v>1680.8</v>
      </c>
      <c r="I75" s="1056">
        <v>303151</v>
      </c>
      <c r="J75" s="1056">
        <v>302029</v>
      </c>
      <c r="K75" s="1057">
        <v>1122</v>
      </c>
      <c r="L75" s="1055">
        <v>1680.8</v>
      </c>
      <c r="M75" s="1056">
        <v>303151</v>
      </c>
      <c r="N75" s="1056">
        <v>302029</v>
      </c>
      <c r="O75" s="1057">
        <v>1122</v>
      </c>
      <c r="P75" s="1055">
        <v>1680.8</v>
      </c>
      <c r="Q75" s="1056">
        <v>303151</v>
      </c>
      <c r="R75" s="1056">
        <v>302029</v>
      </c>
      <c r="S75" s="1057">
        <v>1122</v>
      </c>
      <c r="T75" s="1055">
        <v>1680.8</v>
      </c>
      <c r="U75" s="1056">
        <v>303151</v>
      </c>
      <c r="V75" s="1056">
        <v>302029</v>
      </c>
      <c r="W75" s="1057">
        <v>1122</v>
      </c>
      <c r="X75" s="1055">
        <v>1680.8</v>
      </c>
      <c r="Y75" s="1056">
        <v>303151</v>
      </c>
      <c r="Z75" s="1056">
        <v>302029</v>
      </c>
      <c r="AA75" s="1057">
        <v>1122</v>
      </c>
      <c r="AB75" s="1055">
        <v>1680.8</v>
      </c>
      <c r="AC75" s="1056">
        <v>303151</v>
      </c>
      <c r="AD75" s="1056">
        <v>302029</v>
      </c>
      <c r="AE75" s="1057">
        <v>1122</v>
      </c>
      <c r="AF75" s="1055">
        <v>10084.799999999999</v>
      </c>
      <c r="AG75" s="1056">
        <v>1818906</v>
      </c>
      <c r="AH75" s="1056">
        <v>1812174</v>
      </c>
      <c r="AI75" s="1057">
        <v>6732</v>
      </c>
      <c r="AJ75" s="1055">
        <v>1680.8</v>
      </c>
      <c r="AK75" s="1056">
        <v>303151</v>
      </c>
      <c r="AL75" s="1056">
        <v>302029</v>
      </c>
      <c r="AM75" s="1057">
        <v>1122</v>
      </c>
      <c r="AN75" s="1055">
        <v>1780.8</v>
      </c>
      <c r="AO75" s="1056">
        <v>321134</v>
      </c>
      <c r="AP75" s="1056">
        <v>319976</v>
      </c>
      <c r="AQ75" s="1057">
        <v>1158</v>
      </c>
      <c r="AR75" s="1055">
        <v>1780.8</v>
      </c>
      <c r="AS75" s="1056">
        <v>321134</v>
      </c>
      <c r="AT75" s="1056">
        <v>319976</v>
      </c>
      <c r="AU75" s="1057">
        <v>1158</v>
      </c>
      <c r="AV75" s="1055">
        <v>1780.8</v>
      </c>
      <c r="AW75" s="1056">
        <v>321134</v>
      </c>
      <c r="AX75" s="1056">
        <v>319976</v>
      </c>
      <c r="AY75" s="1057">
        <v>1158</v>
      </c>
      <c r="AZ75" s="1055">
        <v>1780.8</v>
      </c>
      <c r="BA75" s="1056">
        <v>321134</v>
      </c>
      <c r="BB75" s="1056">
        <v>319976</v>
      </c>
      <c r="BC75" s="1057">
        <v>1158</v>
      </c>
      <c r="BD75" s="1055">
        <v>1780.8</v>
      </c>
      <c r="BE75" s="1056">
        <v>321134</v>
      </c>
      <c r="BF75" s="1056">
        <v>319976</v>
      </c>
      <c r="BG75" s="1057">
        <v>1158</v>
      </c>
      <c r="BH75" s="1055">
        <v>1780.8</v>
      </c>
      <c r="BI75" s="1056">
        <v>321134</v>
      </c>
      <c r="BJ75" s="1056">
        <v>319976</v>
      </c>
      <c r="BK75" s="1057">
        <v>1158</v>
      </c>
      <c r="BL75" s="1055">
        <v>10684.8</v>
      </c>
      <c r="BM75" s="1056">
        <v>1926804</v>
      </c>
      <c r="BN75" s="1056">
        <v>1919856</v>
      </c>
      <c r="BO75" s="1057">
        <v>6948</v>
      </c>
      <c r="BP75" s="1055">
        <v>1780.8</v>
      </c>
      <c r="BQ75" s="1056">
        <v>321134</v>
      </c>
      <c r="BR75" s="1056">
        <v>319976</v>
      </c>
      <c r="BS75" s="1057">
        <v>1158</v>
      </c>
      <c r="BT75" s="1055">
        <v>20769.599999999999</v>
      </c>
      <c r="BU75" s="1056">
        <v>3745710</v>
      </c>
      <c r="BV75" s="1056">
        <v>3732030</v>
      </c>
      <c r="BW75" s="1057">
        <v>13680</v>
      </c>
      <c r="BX75" s="1055">
        <v>1730.8</v>
      </c>
      <c r="BY75" s="1056">
        <v>312143</v>
      </c>
      <c r="BZ75" s="1056">
        <v>311003</v>
      </c>
      <c r="CA75" s="1057">
        <v>1140</v>
      </c>
    </row>
    <row r="76" spans="2:92" ht="21" customHeight="1">
      <c r="B76" s="1456"/>
      <c r="C76" s="1059" t="s">
        <v>2878</v>
      </c>
      <c r="D76" s="1060"/>
      <c r="E76" s="1060"/>
      <c r="F76" s="1060"/>
      <c r="G76" s="1061"/>
      <c r="H76" s="1062">
        <v>1648</v>
      </c>
      <c r="I76" s="1063">
        <v>296357</v>
      </c>
      <c r="J76" s="1063">
        <v>295767</v>
      </c>
      <c r="K76" s="1064">
        <v>590</v>
      </c>
      <c r="L76" s="1062">
        <v>1648</v>
      </c>
      <c r="M76" s="1063">
        <v>296357</v>
      </c>
      <c r="N76" s="1063">
        <v>295767</v>
      </c>
      <c r="O76" s="1064">
        <v>590</v>
      </c>
      <c r="P76" s="1062">
        <v>1648</v>
      </c>
      <c r="Q76" s="1063">
        <v>296357</v>
      </c>
      <c r="R76" s="1063">
        <v>295767</v>
      </c>
      <c r="S76" s="1064">
        <v>590</v>
      </c>
      <c r="T76" s="1062">
        <v>1648</v>
      </c>
      <c r="U76" s="1063">
        <v>296357</v>
      </c>
      <c r="V76" s="1063">
        <v>295767</v>
      </c>
      <c r="W76" s="1064">
        <v>590</v>
      </c>
      <c r="X76" s="1062">
        <v>1648</v>
      </c>
      <c r="Y76" s="1063">
        <v>296357</v>
      </c>
      <c r="Z76" s="1063">
        <v>295767</v>
      </c>
      <c r="AA76" s="1064">
        <v>590</v>
      </c>
      <c r="AB76" s="1062">
        <v>1648</v>
      </c>
      <c r="AC76" s="1063">
        <v>296357</v>
      </c>
      <c r="AD76" s="1063">
        <v>295767</v>
      </c>
      <c r="AE76" s="1064">
        <v>590</v>
      </c>
      <c r="AF76" s="1062">
        <v>9888</v>
      </c>
      <c r="AG76" s="1063">
        <v>1778142</v>
      </c>
      <c r="AH76" s="1063">
        <v>1774602</v>
      </c>
      <c r="AI76" s="1064">
        <v>3540</v>
      </c>
      <c r="AJ76" s="1062">
        <v>1648</v>
      </c>
      <c r="AK76" s="1063">
        <v>296357</v>
      </c>
      <c r="AL76" s="1063">
        <v>295767</v>
      </c>
      <c r="AM76" s="1064">
        <v>590</v>
      </c>
      <c r="AN76" s="1062">
        <v>1748</v>
      </c>
      <c r="AO76" s="1063">
        <v>314340</v>
      </c>
      <c r="AP76" s="1063">
        <v>313714</v>
      </c>
      <c r="AQ76" s="1064">
        <v>626</v>
      </c>
      <c r="AR76" s="1062">
        <v>1748</v>
      </c>
      <c r="AS76" s="1063">
        <v>314340</v>
      </c>
      <c r="AT76" s="1063">
        <v>313714</v>
      </c>
      <c r="AU76" s="1064">
        <v>626</v>
      </c>
      <c r="AV76" s="1062">
        <v>1748</v>
      </c>
      <c r="AW76" s="1063">
        <v>314340</v>
      </c>
      <c r="AX76" s="1063">
        <v>313714</v>
      </c>
      <c r="AY76" s="1064">
        <v>626</v>
      </c>
      <c r="AZ76" s="1062">
        <v>1748</v>
      </c>
      <c r="BA76" s="1063">
        <v>314340</v>
      </c>
      <c r="BB76" s="1063">
        <v>313714</v>
      </c>
      <c r="BC76" s="1064">
        <v>626</v>
      </c>
      <c r="BD76" s="1062">
        <v>1748</v>
      </c>
      <c r="BE76" s="1063">
        <v>314340</v>
      </c>
      <c r="BF76" s="1063">
        <v>313714</v>
      </c>
      <c r="BG76" s="1064">
        <v>626</v>
      </c>
      <c r="BH76" s="1062">
        <v>1748</v>
      </c>
      <c r="BI76" s="1063">
        <v>314340</v>
      </c>
      <c r="BJ76" s="1063">
        <v>313714</v>
      </c>
      <c r="BK76" s="1064">
        <v>626</v>
      </c>
      <c r="BL76" s="1062">
        <v>10488</v>
      </c>
      <c r="BM76" s="1063">
        <v>1886040</v>
      </c>
      <c r="BN76" s="1063">
        <v>1882284</v>
      </c>
      <c r="BO76" s="1064">
        <v>3756</v>
      </c>
      <c r="BP76" s="1062">
        <v>1748</v>
      </c>
      <c r="BQ76" s="1063">
        <v>314340</v>
      </c>
      <c r="BR76" s="1063">
        <v>313714</v>
      </c>
      <c r="BS76" s="1064">
        <v>626</v>
      </c>
      <c r="BT76" s="1062">
        <v>20376</v>
      </c>
      <c r="BU76" s="1063">
        <v>3664182</v>
      </c>
      <c r="BV76" s="1063">
        <v>3656886</v>
      </c>
      <c r="BW76" s="1064">
        <v>7296</v>
      </c>
      <c r="BX76" s="1062">
        <v>1698</v>
      </c>
      <c r="BY76" s="1063">
        <v>305349</v>
      </c>
      <c r="BZ76" s="1063">
        <v>304741</v>
      </c>
      <c r="CA76" s="1064">
        <v>608</v>
      </c>
    </row>
    <row r="77" spans="2:92" ht="21" customHeight="1">
      <c r="B77" s="1456"/>
      <c r="C77" s="1059" t="s">
        <v>2879</v>
      </c>
      <c r="D77" s="1060"/>
      <c r="E77" s="1060"/>
      <c r="F77" s="1060"/>
      <c r="G77" s="1061"/>
      <c r="H77" s="1062">
        <v>32.799999999999955</v>
      </c>
      <c r="I77" s="1063">
        <v>6794</v>
      </c>
      <c r="J77" s="1063">
        <v>6262</v>
      </c>
      <c r="K77" s="1064">
        <v>532</v>
      </c>
      <c r="L77" s="1062">
        <v>32.799999999999955</v>
      </c>
      <c r="M77" s="1063">
        <v>6794</v>
      </c>
      <c r="N77" s="1063">
        <v>6262</v>
      </c>
      <c r="O77" s="1064">
        <v>532</v>
      </c>
      <c r="P77" s="1062">
        <v>32.799999999999955</v>
      </c>
      <c r="Q77" s="1063">
        <v>6794</v>
      </c>
      <c r="R77" s="1063">
        <v>6262</v>
      </c>
      <c r="S77" s="1064">
        <v>532</v>
      </c>
      <c r="T77" s="1062">
        <v>32.799999999999955</v>
      </c>
      <c r="U77" s="1063">
        <v>6794</v>
      </c>
      <c r="V77" s="1063">
        <v>6262</v>
      </c>
      <c r="W77" s="1064">
        <v>532</v>
      </c>
      <c r="X77" s="1062">
        <v>32.799999999999955</v>
      </c>
      <c r="Y77" s="1063">
        <v>6794</v>
      </c>
      <c r="Z77" s="1063">
        <v>6262</v>
      </c>
      <c r="AA77" s="1064">
        <v>532</v>
      </c>
      <c r="AB77" s="1062">
        <v>32.799999999999955</v>
      </c>
      <c r="AC77" s="1063">
        <v>6794</v>
      </c>
      <c r="AD77" s="1063">
        <v>6262</v>
      </c>
      <c r="AE77" s="1064">
        <v>532</v>
      </c>
      <c r="AF77" s="1062">
        <v>196.79999999999927</v>
      </c>
      <c r="AG77" s="1063">
        <v>40764</v>
      </c>
      <c r="AH77" s="1063">
        <v>37572</v>
      </c>
      <c r="AI77" s="1064">
        <v>3192</v>
      </c>
      <c r="AJ77" s="1062">
        <v>32.799999999999955</v>
      </c>
      <c r="AK77" s="1063">
        <v>6794</v>
      </c>
      <c r="AL77" s="1063">
        <v>6262</v>
      </c>
      <c r="AM77" s="1064">
        <v>532</v>
      </c>
      <c r="AN77" s="1062">
        <v>32.799999999999955</v>
      </c>
      <c r="AO77" s="1063">
        <v>6794</v>
      </c>
      <c r="AP77" s="1063">
        <v>6262</v>
      </c>
      <c r="AQ77" s="1064">
        <v>532</v>
      </c>
      <c r="AR77" s="1062">
        <v>32.799999999999955</v>
      </c>
      <c r="AS77" s="1063">
        <v>6794</v>
      </c>
      <c r="AT77" s="1063">
        <v>6262</v>
      </c>
      <c r="AU77" s="1064">
        <v>532</v>
      </c>
      <c r="AV77" s="1062">
        <v>32.799999999999955</v>
      </c>
      <c r="AW77" s="1063">
        <v>6794</v>
      </c>
      <c r="AX77" s="1063">
        <v>6262</v>
      </c>
      <c r="AY77" s="1064">
        <v>532</v>
      </c>
      <c r="AZ77" s="1062">
        <v>32.799999999999955</v>
      </c>
      <c r="BA77" s="1063">
        <v>6794</v>
      </c>
      <c r="BB77" s="1063">
        <v>6262</v>
      </c>
      <c r="BC77" s="1064">
        <v>532</v>
      </c>
      <c r="BD77" s="1062">
        <v>32.799999999999955</v>
      </c>
      <c r="BE77" s="1063">
        <v>6794</v>
      </c>
      <c r="BF77" s="1063">
        <v>6262</v>
      </c>
      <c r="BG77" s="1064">
        <v>532</v>
      </c>
      <c r="BH77" s="1062">
        <v>32.799999999999955</v>
      </c>
      <c r="BI77" s="1063">
        <v>6794</v>
      </c>
      <c r="BJ77" s="1063">
        <v>6262</v>
      </c>
      <c r="BK77" s="1064">
        <v>532</v>
      </c>
      <c r="BL77" s="1062">
        <v>196.79999999999927</v>
      </c>
      <c r="BM77" s="1063">
        <v>40764</v>
      </c>
      <c r="BN77" s="1063">
        <v>37572</v>
      </c>
      <c r="BO77" s="1064">
        <v>3192</v>
      </c>
      <c r="BP77" s="1062">
        <v>32.799999999999955</v>
      </c>
      <c r="BQ77" s="1063">
        <v>6794</v>
      </c>
      <c r="BR77" s="1063">
        <v>6262</v>
      </c>
      <c r="BS77" s="1064">
        <v>532</v>
      </c>
      <c r="BT77" s="1062">
        <v>393.59999999999854</v>
      </c>
      <c r="BU77" s="1063">
        <v>81528</v>
      </c>
      <c r="BV77" s="1063">
        <v>75144</v>
      </c>
      <c r="BW77" s="1064">
        <v>6384</v>
      </c>
      <c r="BX77" s="1062">
        <v>32.799999999999955</v>
      </c>
      <c r="BY77" s="1063">
        <v>6794</v>
      </c>
      <c r="BZ77" s="1063">
        <v>6262</v>
      </c>
      <c r="CA77" s="1064">
        <v>532</v>
      </c>
    </row>
    <row r="78" spans="2:92" ht="21" customHeight="1">
      <c r="B78" s="1456"/>
      <c r="C78" s="1053" t="s">
        <v>2880</v>
      </c>
      <c r="D78" s="1053"/>
      <c r="E78" s="1053"/>
      <c r="F78" s="1053"/>
      <c r="G78" s="1054"/>
      <c r="H78" s="1055">
        <v>1653.9</v>
      </c>
      <c r="I78" s="1056">
        <v>5513</v>
      </c>
      <c r="J78" s="1056">
        <v>5458</v>
      </c>
      <c r="K78" s="1057">
        <v>55</v>
      </c>
      <c r="L78" s="1055">
        <v>1653.9</v>
      </c>
      <c r="M78" s="1056">
        <v>5513</v>
      </c>
      <c r="N78" s="1056">
        <v>5458</v>
      </c>
      <c r="O78" s="1057">
        <v>55</v>
      </c>
      <c r="P78" s="1055">
        <v>1653.9</v>
      </c>
      <c r="Q78" s="1056">
        <v>5513</v>
      </c>
      <c r="R78" s="1056">
        <v>5458</v>
      </c>
      <c r="S78" s="1057">
        <v>55</v>
      </c>
      <c r="T78" s="1055">
        <v>1755</v>
      </c>
      <c r="U78" s="1056">
        <v>20793</v>
      </c>
      <c r="V78" s="1056">
        <v>17212</v>
      </c>
      <c r="W78" s="1057">
        <v>3581</v>
      </c>
      <c r="X78" s="1055">
        <v>1725.5</v>
      </c>
      <c r="Y78" s="1056">
        <v>14121</v>
      </c>
      <c r="Z78" s="1056">
        <v>12080</v>
      </c>
      <c r="AA78" s="1057">
        <v>2041</v>
      </c>
      <c r="AB78" s="1055">
        <v>1653.9</v>
      </c>
      <c r="AC78" s="1056">
        <v>5513</v>
      </c>
      <c r="AD78" s="1056">
        <v>5458</v>
      </c>
      <c r="AE78" s="1057">
        <v>55</v>
      </c>
      <c r="AF78" s="1055">
        <v>10096.1</v>
      </c>
      <c r="AG78" s="1056">
        <v>56966</v>
      </c>
      <c r="AH78" s="1056">
        <v>51124</v>
      </c>
      <c r="AI78" s="1057">
        <v>5842</v>
      </c>
      <c r="AJ78" s="1055">
        <v>1682.7</v>
      </c>
      <c r="AK78" s="1056">
        <v>9495</v>
      </c>
      <c r="AL78" s="1056">
        <v>8521</v>
      </c>
      <c r="AM78" s="1057">
        <v>974</v>
      </c>
      <c r="AN78" s="1055">
        <v>1663</v>
      </c>
      <c r="AO78" s="1056">
        <v>6690</v>
      </c>
      <c r="AP78" s="1056">
        <v>6364</v>
      </c>
      <c r="AQ78" s="1057">
        <v>326</v>
      </c>
      <c r="AR78" s="1055">
        <v>1725.5</v>
      </c>
      <c r="AS78" s="1056">
        <v>14121</v>
      </c>
      <c r="AT78" s="1056">
        <v>12080</v>
      </c>
      <c r="AU78" s="1057">
        <v>2041</v>
      </c>
      <c r="AV78" s="1055">
        <v>1653.9</v>
      </c>
      <c r="AW78" s="1056">
        <v>5513</v>
      </c>
      <c r="AX78" s="1056">
        <v>5458</v>
      </c>
      <c r="AY78" s="1057">
        <v>55</v>
      </c>
      <c r="AZ78" s="1055">
        <v>1653.9</v>
      </c>
      <c r="BA78" s="1056">
        <v>5513</v>
      </c>
      <c r="BB78" s="1056">
        <v>5458</v>
      </c>
      <c r="BC78" s="1057">
        <v>55</v>
      </c>
      <c r="BD78" s="1055">
        <v>1678.9</v>
      </c>
      <c r="BE78" s="1056">
        <v>9740</v>
      </c>
      <c r="BF78" s="1056">
        <v>8709</v>
      </c>
      <c r="BG78" s="1057">
        <v>1031</v>
      </c>
      <c r="BH78" s="1055">
        <v>1653.9</v>
      </c>
      <c r="BI78" s="1056">
        <v>5513</v>
      </c>
      <c r="BJ78" s="1056">
        <v>5458</v>
      </c>
      <c r="BK78" s="1057">
        <v>55</v>
      </c>
      <c r="BL78" s="1055">
        <v>10029.1</v>
      </c>
      <c r="BM78" s="1056">
        <v>47090</v>
      </c>
      <c r="BN78" s="1056">
        <v>43527</v>
      </c>
      <c r="BO78" s="1057">
        <v>3563</v>
      </c>
      <c r="BP78" s="1055">
        <v>1671.6000000000001</v>
      </c>
      <c r="BQ78" s="1056">
        <v>7849</v>
      </c>
      <c r="BR78" s="1056">
        <v>7255</v>
      </c>
      <c r="BS78" s="1057">
        <v>594</v>
      </c>
      <c r="BT78" s="1055">
        <v>20125.2</v>
      </c>
      <c r="BU78" s="1056">
        <v>104056</v>
      </c>
      <c r="BV78" s="1056">
        <v>94651</v>
      </c>
      <c r="BW78" s="1057">
        <v>9405</v>
      </c>
      <c r="BX78" s="1055">
        <v>1677.2</v>
      </c>
      <c r="BY78" s="1056">
        <v>8672</v>
      </c>
      <c r="BZ78" s="1056">
        <v>7888</v>
      </c>
      <c r="CA78" s="1057">
        <v>784</v>
      </c>
    </row>
    <row r="79" spans="2:92" ht="21" customHeight="1">
      <c r="B79" s="1456"/>
      <c r="C79" s="1053" t="s">
        <v>2881</v>
      </c>
      <c r="D79" s="1053"/>
      <c r="E79" s="1053"/>
      <c r="F79" s="1053"/>
      <c r="G79" s="1054"/>
      <c r="H79" s="1055">
        <v>269</v>
      </c>
      <c r="I79" s="1056">
        <v>76275</v>
      </c>
      <c r="J79" s="1056">
        <v>70479</v>
      </c>
      <c r="K79" s="1057">
        <v>5796</v>
      </c>
      <c r="L79" s="1055">
        <v>270.7</v>
      </c>
      <c r="M79" s="1056">
        <v>76394</v>
      </c>
      <c r="N79" s="1056">
        <v>70602</v>
      </c>
      <c r="O79" s="1057">
        <v>5792</v>
      </c>
      <c r="P79" s="1055">
        <v>1211.3</v>
      </c>
      <c r="Q79" s="1056">
        <v>188229</v>
      </c>
      <c r="R79" s="1056">
        <v>177074</v>
      </c>
      <c r="S79" s="1057">
        <v>11155</v>
      </c>
      <c r="T79" s="1055">
        <v>268.60000000000002</v>
      </c>
      <c r="U79" s="1056">
        <v>75946</v>
      </c>
      <c r="V79" s="1056">
        <v>70213</v>
      </c>
      <c r="W79" s="1057">
        <v>5733</v>
      </c>
      <c r="X79" s="1055">
        <v>274</v>
      </c>
      <c r="Y79" s="1056">
        <v>77398</v>
      </c>
      <c r="Z79" s="1056">
        <v>71454</v>
      </c>
      <c r="AA79" s="1057">
        <v>5944</v>
      </c>
      <c r="AB79" s="1055">
        <v>1050.2</v>
      </c>
      <c r="AC79" s="1056">
        <v>168699</v>
      </c>
      <c r="AD79" s="1056">
        <v>158550</v>
      </c>
      <c r="AE79" s="1057">
        <v>10149</v>
      </c>
      <c r="AF79" s="1055">
        <v>3343.7999999999997</v>
      </c>
      <c r="AG79" s="1056">
        <v>662941</v>
      </c>
      <c r="AH79" s="1056">
        <v>618372</v>
      </c>
      <c r="AI79" s="1057">
        <v>44569</v>
      </c>
      <c r="AJ79" s="1055">
        <v>557.30000000000007</v>
      </c>
      <c r="AK79" s="1056">
        <v>110491</v>
      </c>
      <c r="AL79" s="1056">
        <v>103062</v>
      </c>
      <c r="AM79" s="1057">
        <v>7429</v>
      </c>
      <c r="AN79" s="1055">
        <v>268.3</v>
      </c>
      <c r="AO79" s="1056">
        <v>75904</v>
      </c>
      <c r="AP79" s="1056">
        <v>70173</v>
      </c>
      <c r="AQ79" s="1057">
        <v>5731</v>
      </c>
      <c r="AR79" s="1055">
        <v>268.3</v>
      </c>
      <c r="AS79" s="1056">
        <v>75904</v>
      </c>
      <c r="AT79" s="1056">
        <v>70173</v>
      </c>
      <c r="AU79" s="1057">
        <v>5731</v>
      </c>
      <c r="AV79" s="1055">
        <v>1054.9000000000001</v>
      </c>
      <c r="AW79" s="1056">
        <v>169664</v>
      </c>
      <c r="AX79" s="1056">
        <v>159393</v>
      </c>
      <c r="AY79" s="1057">
        <v>10271</v>
      </c>
      <c r="AZ79" s="1055">
        <v>293.3</v>
      </c>
      <c r="BA79" s="1056">
        <v>79837</v>
      </c>
      <c r="BB79" s="1056">
        <v>73588</v>
      </c>
      <c r="BC79" s="1057">
        <v>6249</v>
      </c>
      <c r="BD79" s="1055">
        <v>292.8</v>
      </c>
      <c r="BE79" s="1056">
        <v>87393</v>
      </c>
      <c r="BF79" s="1056">
        <v>80899</v>
      </c>
      <c r="BG79" s="1057">
        <v>6494</v>
      </c>
      <c r="BH79" s="1055">
        <v>299.8</v>
      </c>
      <c r="BI79" s="1056">
        <v>88799</v>
      </c>
      <c r="BJ79" s="1056">
        <v>82130</v>
      </c>
      <c r="BK79" s="1057">
        <v>6669</v>
      </c>
      <c r="BL79" s="1055">
        <v>2477.4</v>
      </c>
      <c r="BM79" s="1056">
        <v>577501</v>
      </c>
      <c r="BN79" s="1056">
        <v>536356</v>
      </c>
      <c r="BO79" s="1057">
        <v>41145</v>
      </c>
      <c r="BP79" s="1055">
        <v>412.8</v>
      </c>
      <c r="BQ79" s="1056">
        <v>96249</v>
      </c>
      <c r="BR79" s="1056">
        <v>89392</v>
      </c>
      <c r="BS79" s="1057">
        <v>6857</v>
      </c>
      <c r="BT79" s="1055">
        <v>5821.2</v>
      </c>
      <c r="BU79" s="1056">
        <v>1240442</v>
      </c>
      <c r="BV79" s="1056">
        <v>1154728</v>
      </c>
      <c r="BW79" s="1057">
        <v>85714</v>
      </c>
      <c r="BX79" s="1055">
        <v>485.1</v>
      </c>
      <c r="BY79" s="1056">
        <v>103371</v>
      </c>
      <c r="BZ79" s="1056">
        <v>96227</v>
      </c>
      <c r="CA79" s="1057">
        <v>7144</v>
      </c>
    </row>
    <row r="80" spans="2:92" ht="21" customHeight="1">
      <c r="B80" s="1456"/>
      <c r="C80" s="1053" t="s">
        <v>2882</v>
      </c>
      <c r="D80" s="1053"/>
      <c r="E80" s="1053"/>
      <c r="F80" s="1053"/>
      <c r="G80" s="1054"/>
      <c r="H80" s="1055">
        <v>449.9</v>
      </c>
      <c r="I80" s="1056">
        <v>86253</v>
      </c>
      <c r="J80" s="1056">
        <v>70342</v>
      </c>
      <c r="K80" s="1057">
        <v>15911</v>
      </c>
      <c r="L80" s="1055">
        <v>471.59999999999997</v>
      </c>
      <c r="M80" s="1056">
        <v>48624</v>
      </c>
      <c r="N80" s="1056">
        <v>42191</v>
      </c>
      <c r="O80" s="1057">
        <v>6433</v>
      </c>
      <c r="P80" s="1055">
        <v>233.7</v>
      </c>
      <c r="Q80" s="1056">
        <v>36489</v>
      </c>
      <c r="R80" s="1056">
        <v>30634</v>
      </c>
      <c r="S80" s="1057">
        <v>5855</v>
      </c>
      <c r="T80" s="1055">
        <v>577.5</v>
      </c>
      <c r="U80" s="1056">
        <v>94756</v>
      </c>
      <c r="V80" s="1056">
        <v>77921</v>
      </c>
      <c r="W80" s="1057">
        <v>16835</v>
      </c>
      <c r="X80" s="1055">
        <v>428.29999999999995</v>
      </c>
      <c r="Y80" s="1056">
        <v>45537</v>
      </c>
      <c r="Z80" s="1056">
        <v>39251</v>
      </c>
      <c r="AA80" s="1057">
        <v>6286</v>
      </c>
      <c r="AB80" s="1055">
        <v>126.1</v>
      </c>
      <c r="AC80" s="1056">
        <v>8785</v>
      </c>
      <c r="AD80" s="1056">
        <v>8367</v>
      </c>
      <c r="AE80" s="1057">
        <v>418</v>
      </c>
      <c r="AF80" s="1055">
        <v>2287.1</v>
      </c>
      <c r="AG80" s="1056">
        <v>320444</v>
      </c>
      <c r="AH80" s="1056">
        <v>268706</v>
      </c>
      <c r="AI80" s="1057">
        <v>51738</v>
      </c>
      <c r="AJ80" s="1055">
        <v>381.20000000000005</v>
      </c>
      <c r="AK80" s="1056">
        <v>53408</v>
      </c>
      <c r="AL80" s="1056">
        <v>44784</v>
      </c>
      <c r="AM80" s="1057">
        <v>8624</v>
      </c>
      <c r="AN80" s="1055">
        <v>231.2</v>
      </c>
      <c r="AO80" s="1056">
        <v>13349</v>
      </c>
      <c r="AP80" s="1056">
        <v>12667</v>
      </c>
      <c r="AQ80" s="1057">
        <v>682</v>
      </c>
      <c r="AR80" s="1055">
        <v>275.79999999999995</v>
      </c>
      <c r="AS80" s="1056">
        <v>36601</v>
      </c>
      <c r="AT80" s="1056">
        <v>30620</v>
      </c>
      <c r="AU80" s="1057">
        <v>5981</v>
      </c>
      <c r="AV80" s="1055">
        <v>75.7</v>
      </c>
      <c r="AW80" s="1056">
        <v>5274</v>
      </c>
      <c r="AX80" s="1056">
        <v>5023</v>
      </c>
      <c r="AY80" s="1057">
        <v>251</v>
      </c>
      <c r="AZ80" s="1055">
        <v>323.10000000000002</v>
      </c>
      <c r="BA80" s="1056">
        <v>40341</v>
      </c>
      <c r="BB80" s="1056">
        <v>34182</v>
      </c>
      <c r="BC80" s="1057">
        <v>6159</v>
      </c>
      <c r="BD80" s="1055">
        <v>503.2</v>
      </c>
      <c r="BE80" s="1056">
        <v>16140</v>
      </c>
      <c r="BF80" s="1056">
        <v>14785</v>
      </c>
      <c r="BG80" s="1057">
        <v>1355</v>
      </c>
      <c r="BH80" s="1055">
        <v>652.9</v>
      </c>
      <c r="BI80" s="1056">
        <v>43956</v>
      </c>
      <c r="BJ80" s="1056">
        <v>37038</v>
      </c>
      <c r="BK80" s="1057">
        <v>6918</v>
      </c>
      <c r="BL80" s="1055">
        <v>2061.9</v>
      </c>
      <c r="BM80" s="1056">
        <v>155661</v>
      </c>
      <c r="BN80" s="1056">
        <v>134315</v>
      </c>
      <c r="BO80" s="1057">
        <v>21346</v>
      </c>
      <c r="BP80" s="1055">
        <v>343.79999999999995</v>
      </c>
      <c r="BQ80" s="1056">
        <v>25944</v>
      </c>
      <c r="BR80" s="1056">
        <v>22386</v>
      </c>
      <c r="BS80" s="1057">
        <v>3558</v>
      </c>
      <c r="BT80" s="1055">
        <v>4349</v>
      </c>
      <c r="BU80" s="1056">
        <v>476105</v>
      </c>
      <c r="BV80" s="1056">
        <v>403021</v>
      </c>
      <c r="BW80" s="1057">
        <v>73084</v>
      </c>
      <c r="BX80" s="1055">
        <v>362.4</v>
      </c>
      <c r="BY80" s="1056">
        <v>39675</v>
      </c>
      <c r="BZ80" s="1056">
        <v>33586</v>
      </c>
      <c r="CA80" s="1057">
        <v>6089</v>
      </c>
    </row>
    <row r="81" spans="2:81" ht="21" customHeight="1">
      <c r="B81" s="1456"/>
      <c r="C81" s="1053" t="s">
        <v>2883</v>
      </c>
      <c r="D81" s="1053"/>
      <c r="E81" s="1053"/>
      <c r="F81" s="1053"/>
      <c r="G81" s="1054"/>
      <c r="H81" s="1055">
        <v>935.80000000000007</v>
      </c>
      <c r="I81" s="1056">
        <v>7762</v>
      </c>
      <c r="J81" s="1056">
        <v>6776</v>
      </c>
      <c r="K81" s="1057">
        <v>986</v>
      </c>
      <c r="L81" s="1055">
        <v>982.2</v>
      </c>
      <c r="M81" s="1056">
        <v>8152</v>
      </c>
      <c r="N81" s="1056">
        <v>7115</v>
      </c>
      <c r="O81" s="1057">
        <v>1037</v>
      </c>
      <c r="P81" s="1055">
        <v>1028.7000000000003</v>
      </c>
      <c r="Q81" s="1056">
        <v>8534</v>
      </c>
      <c r="R81" s="1056">
        <v>7449</v>
      </c>
      <c r="S81" s="1057">
        <v>1085</v>
      </c>
      <c r="T81" s="1055">
        <v>935.80000000000007</v>
      </c>
      <c r="U81" s="1056">
        <v>7762</v>
      </c>
      <c r="V81" s="1056">
        <v>6776</v>
      </c>
      <c r="W81" s="1057">
        <v>986</v>
      </c>
      <c r="X81" s="1055">
        <v>1028.7000000000003</v>
      </c>
      <c r="Y81" s="1056">
        <v>8534</v>
      </c>
      <c r="Z81" s="1056">
        <v>7449</v>
      </c>
      <c r="AA81" s="1057">
        <v>1085</v>
      </c>
      <c r="AB81" s="1055">
        <v>935.80000000000007</v>
      </c>
      <c r="AC81" s="1056">
        <v>7762</v>
      </c>
      <c r="AD81" s="1056">
        <v>6776</v>
      </c>
      <c r="AE81" s="1057">
        <v>986</v>
      </c>
      <c r="AF81" s="1055">
        <v>5847.0000000000009</v>
      </c>
      <c r="AG81" s="1056">
        <v>48506</v>
      </c>
      <c r="AH81" s="1056">
        <v>42341</v>
      </c>
      <c r="AI81" s="1057">
        <v>6165</v>
      </c>
      <c r="AJ81" s="1055">
        <v>974.6</v>
      </c>
      <c r="AK81" s="1056">
        <v>8085</v>
      </c>
      <c r="AL81" s="1056">
        <v>7057</v>
      </c>
      <c r="AM81" s="1057">
        <v>1028</v>
      </c>
      <c r="AN81" s="1055">
        <v>935.80000000000007</v>
      </c>
      <c r="AO81" s="1056">
        <v>7762</v>
      </c>
      <c r="AP81" s="1056">
        <v>6776</v>
      </c>
      <c r="AQ81" s="1057">
        <v>986</v>
      </c>
      <c r="AR81" s="1055">
        <v>935.80000000000007</v>
      </c>
      <c r="AS81" s="1056">
        <v>7762</v>
      </c>
      <c r="AT81" s="1056">
        <v>6776</v>
      </c>
      <c r="AU81" s="1057">
        <v>986</v>
      </c>
      <c r="AV81" s="1055">
        <v>1028.7000000000003</v>
      </c>
      <c r="AW81" s="1056">
        <v>8534</v>
      </c>
      <c r="AX81" s="1056">
        <v>7449</v>
      </c>
      <c r="AY81" s="1057">
        <v>1085</v>
      </c>
      <c r="AZ81" s="1055">
        <v>889.4</v>
      </c>
      <c r="BA81" s="1056">
        <v>7380</v>
      </c>
      <c r="BB81" s="1056">
        <v>6442</v>
      </c>
      <c r="BC81" s="1057">
        <v>938</v>
      </c>
      <c r="BD81" s="1055">
        <v>889.4</v>
      </c>
      <c r="BE81" s="1056">
        <v>7380</v>
      </c>
      <c r="BF81" s="1056">
        <v>6442</v>
      </c>
      <c r="BG81" s="1057">
        <v>938</v>
      </c>
      <c r="BH81" s="1055">
        <v>1028.7000000000003</v>
      </c>
      <c r="BI81" s="1056">
        <v>8534</v>
      </c>
      <c r="BJ81" s="1056">
        <v>7449</v>
      </c>
      <c r="BK81" s="1057">
        <v>1085</v>
      </c>
      <c r="BL81" s="1055">
        <v>5707.8</v>
      </c>
      <c r="BM81" s="1056">
        <v>47352</v>
      </c>
      <c r="BN81" s="1056">
        <v>41334</v>
      </c>
      <c r="BO81" s="1057">
        <v>6018</v>
      </c>
      <c r="BP81" s="1055">
        <v>951.3</v>
      </c>
      <c r="BQ81" s="1056">
        <v>7892</v>
      </c>
      <c r="BR81" s="1056">
        <v>6889</v>
      </c>
      <c r="BS81" s="1057">
        <v>1003</v>
      </c>
      <c r="BT81" s="1055">
        <v>11554.800000000001</v>
      </c>
      <c r="BU81" s="1056">
        <v>95858</v>
      </c>
      <c r="BV81" s="1056">
        <v>83675</v>
      </c>
      <c r="BW81" s="1057">
        <v>12183</v>
      </c>
      <c r="BX81" s="1055">
        <v>962.9</v>
      </c>
      <c r="BY81" s="1056">
        <v>7988</v>
      </c>
      <c r="BZ81" s="1056">
        <v>6973</v>
      </c>
      <c r="CA81" s="1057">
        <v>1015</v>
      </c>
    </row>
    <row r="82" spans="2:81" ht="21" customHeight="1" thickBot="1">
      <c r="B82" s="1456"/>
      <c r="C82" s="1066" t="s">
        <v>4370</v>
      </c>
      <c r="D82" s="1067"/>
      <c r="E82" s="1067"/>
      <c r="F82" s="1067"/>
      <c r="G82" s="1068"/>
      <c r="H82" s="1069"/>
      <c r="I82" s="1070">
        <v>-8205</v>
      </c>
      <c r="J82" s="1070"/>
      <c r="K82" s="1071">
        <v>-8205</v>
      </c>
      <c r="L82" s="1069"/>
      <c r="M82" s="1070">
        <v>-7618</v>
      </c>
      <c r="N82" s="1070"/>
      <c r="O82" s="1071">
        <v>-7618</v>
      </c>
      <c r="P82" s="1069"/>
      <c r="Q82" s="1070">
        <v>-7998</v>
      </c>
      <c r="R82" s="1070"/>
      <c r="S82" s="1071">
        <v>-7998</v>
      </c>
      <c r="T82" s="1069"/>
      <c r="U82" s="1070">
        <v>-8318</v>
      </c>
      <c r="V82" s="1070"/>
      <c r="W82" s="1071">
        <v>-8318</v>
      </c>
      <c r="X82" s="1069"/>
      <c r="Y82" s="1070">
        <v>-7635</v>
      </c>
      <c r="Z82" s="1070"/>
      <c r="AA82" s="1071">
        <v>-7635</v>
      </c>
      <c r="AB82" s="1069"/>
      <c r="AC82" s="1070">
        <v>-8323</v>
      </c>
      <c r="AD82" s="1070"/>
      <c r="AE82" s="1071">
        <v>-8323</v>
      </c>
      <c r="AF82" s="1069"/>
      <c r="AG82" s="1070">
        <v>-48097</v>
      </c>
      <c r="AH82" s="1070"/>
      <c r="AI82" s="1071">
        <v>-48097</v>
      </c>
      <c r="AJ82" s="1069"/>
      <c r="AK82" s="1070">
        <v>-8016</v>
      </c>
      <c r="AL82" s="1070"/>
      <c r="AM82" s="1071">
        <v>-8016</v>
      </c>
      <c r="AN82" s="1069"/>
      <c r="AO82" s="1070">
        <v>-7598</v>
      </c>
      <c r="AP82" s="1070"/>
      <c r="AQ82" s="1071">
        <v>-7598</v>
      </c>
      <c r="AR82" s="1069"/>
      <c r="AS82" s="1070">
        <v>-7597</v>
      </c>
      <c r="AT82" s="1070"/>
      <c r="AU82" s="1071">
        <v>-7597</v>
      </c>
      <c r="AV82" s="1069"/>
      <c r="AW82" s="1070">
        <v>-7635</v>
      </c>
      <c r="AX82" s="1070"/>
      <c r="AY82" s="1071">
        <v>-7635</v>
      </c>
      <c r="AZ82" s="1069"/>
      <c r="BA82" s="1070">
        <v>-8299</v>
      </c>
      <c r="BB82" s="1070"/>
      <c r="BC82" s="1071">
        <v>-8299</v>
      </c>
      <c r="BD82" s="1069"/>
      <c r="BE82" s="1070">
        <v>-7217</v>
      </c>
      <c r="BF82" s="1070"/>
      <c r="BG82" s="1071">
        <v>-7217</v>
      </c>
      <c r="BH82" s="1069"/>
      <c r="BI82" s="1070">
        <v>-7273</v>
      </c>
      <c r="BJ82" s="1070"/>
      <c r="BK82" s="1071">
        <v>-7273</v>
      </c>
      <c r="BL82" s="1069"/>
      <c r="BM82" s="1070">
        <v>-45619</v>
      </c>
      <c r="BN82" s="1070"/>
      <c r="BO82" s="1071">
        <v>-45619</v>
      </c>
      <c r="BP82" s="1069"/>
      <c r="BQ82" s="1070">
        <v>-7603</v>
      </c>
      <c r="BR82" s="1070"/>
      <c r="BS82" s="1071">
        <v>-7603</v>
      </c>
      <c r="BT82" s="1069"/>
      <c r="BU82" s="1070">
        <v>-93716</v>
      </c>
      <c r="BV82" s="1070"/>
      <c r="BW82" s="1071">
        <v>-93716</v>
      </c>
      <c r="BX82" s="1069"/>
      <c r="BY82" s="1070">
        <v>-7810</v>
      </c>
      <c r="BZ82" s="1070"/>
      <c r="CA82" s="1071">
        <v>-7810</v>
      </c>
    </row>
    <row r="83" spans="2:81" ht="21" customHeight="1" thickBot="1">
      <c r="B83" s="1456"/>
      <c r="C83" s="1073" t="s">
        <v>4336</v>
      </c>
      <c r="D83" s="1074" t="s">
        <v>4371</v>
      </c>
      <c r="E83" s="1074"/>
      <c r="F83" s="1074"/>
      <c r="G83" s="1075"/>
      <c r="H83" s="1076">
        <v>6482.9</v>
      </c>
      <c r="I83" s="1077">
        <v>1114386</v>
      </c>
      <c r="J83" s="1077">
        <v>1033483</v>
      </c>
      <c r="K83" s="1078">
        <v>80903</v>
      </c>
      <c r="L83" s="1076">
        <v>6638.0999999999995</v>
      </c>
      <c r="M83" s="1077">
        <v>1117039</v>
      </c>
      <c r="N83" s="1077">
        <v>1039079</v>
      </c>
      <c r="O83" s="1078">
        <v>77960</v>
      </c>
      <c r="P83" s="1076">
        <v>7411.6999999999989</v>
      </c>
      <c r="Q83" s="1077">
        <v>1230483</v>
      </c>
      <c r="R83" s="1077">
        <v>1148575</v>
      </c>
      <c r="S83" s="1078">
        <v>81908</v>
      </c>
      <c r="T83" s="1076">
        <v>6710.5000000000009</v>
      </c>
      <c r="U83" s="1077">
        <v>1137585</v>
      </c>
      <c r="V83" s="1077">
        <v>1052415</v>
      </c>
      <c r="W83" s="1078">
        <v>85170</v>
      </c>
      <c r="X83" s="1076">
        <v>6741.7999999999993</v>
      </c>
      <c r="Y83" s="1077">
        <v>1138047</v>
      </c>
      <c r="Z83" s="1077">
        <v>1058529</v>
      </c>
      <c r="AA83" s="1078">
        <v>79518</v>
      </c>
      <c r="AB83" s="1076">
        <v>6939.0000000000009</v>
      </c>
      <c r="AC83" s="1077">
        <v>1128961</v>
      </c>
      <c r="AD83" s="1077">
        <v>1059329</v>
      </c>
      <c r="AE83" s="1078">
        <v>69632</v>
      </c>
      <c r="AF83" s="1076">
        <v>40924</v>
      </c>
      <c r="AG83" s="1077">
        <v>6866501</v>
      </c>
      <c r="AH83" s="1077">
        <v>6391410</v>
      </c>
      <c r="AI83" s="1078">
        <v>475091</v>
      </c>
      <c r="AJ83" s="1076">
        <v>6821</v>
      </c>
      <c r="AK83" s="1077">
        <v>1144424</v>
      </c>
      <c r="AL83" s="1077">
        <v>1065235</v>
      </c>
      <c r="AM83" s="1078">
        <v>79189</v>
      </c>
      <c r="AN83" s="1076">
        <v>6371.9000000000005</v>
      </c>
      <c r="AO83" s="1077">
        <v>1060736</v>
      </c>
      <c r="AP83" s="1077">
        <v>994220</v>
      </c>
      <c r="AQ83" s="1078">
        <v>66516</v>
      </c>
      <c r="AR83" s="1076">
        <v>6478.4000000000015</v>
      </c>
      <c r="AS83" s="1077">
        <v>1091299</v>
      </c>
      <c r="AT83" s="1077">
        <v>1017774</v>
      </c>
      <c r="AU83" s="1078">
        <v>73525</v>
      </c>
      <c r="AV83" s="1076">
        <v>7197.2999999999984</v>
      </c>
      <c r="AW83" s="1077">
        <v>1199049</v>
      </c>
      <c r="AX83" s="1077">
        <v>1123228</v>
      </c>
      <c r="AY83" s="1078">
        <v>75821</v>
      </c>
      <c r="AZ83" s="1076">
        <v>6383.0000000000009</v>
      </c>
      <c r="BA83" s="1077">
        <v>1064980</v>
      </c>
      <c r="BB83" s="1077">
        <v>995594</v>
      </c>
      <c r="BC83" s="1078">
        <v>69386</v>
      </c>
      <c r="BD83" s="1076">
        <v>6650.1</v>
      </c>
      <c r="BE83" s="1077">
        <v>1073792</v>
      </c>
      <c r="BF83" s="1077">
        <v>1003422</v>
      </c>
      <c r="BG83" s="1078">
        <v>70370</v>
      </c>
      <c r="BH83" s="1076">
        <v>7061.7</v>
      </c>
      <c r="BI83" s="1077">
        <v>1169017</v>
      </c>
      <c r="BJ83" s="1077">
        <v>1088377</v>
      </c>
      <c r="BK83" s="1078">
        <v>80640</v>
      </c>
      <c r="BL83" s="1076">
        <v>40142.399999999994</v>
      </c>
      <c r="BM83" s="1077">
        <v>6658873</v>
      </c>
      <c r="BN83" s="1077">
        <v>6222615</v>
      </c>
      <c r="BO83" s="1078">
        <v>436258</v>
      </c>
      <c r="BP83" s="1076">
        <v>6690.4</v>
      </c>
      <c r="BQ83" s="1077">
        <v>1109813</v>
      </c>
      <c r="BR83" s="1077">
        <v>1037102</v>
      </c>
      <c r="BS83" s="1078">
        <v>72711</v>
      </c>
      <c r="BT83" s="1076">
        <v>81066.400000000009</v>
      </c>
      <c r="BU83" s="1077">
        <v>13525374</v>
      </c>
      <c r="BV83" s="1077">
        <v>12614025</v>
      </c>
      <c r="BW83" s="1078">
        <v>911349</v>
      </c>
      <c r="BX83" s="1076">
        <v>6755.8999999999987</v>
      </c>
      <c r="BY83" s="1077">
        <v>1127112</v>
      </c>
      <c r="BZ83" s="1077">
        <v>1051171</v>
      </c>
      <c r="CA83" s="1078">
        <v>75941</v>
      </c>
    </row>
    <row r="84" spans="2:81" ht="21" customHeight="1" thickBot="1">
      <c r="B84" s="1457"/>
      <c r="C84" s="1080" t="s">
        <v>4372</v>
      </c>
      <c r="D84" s="1081"/>
      <c r="E84" s="1081"/>
      <c r="F84" s="1081"/>
      <c r="G84" s="1082"/>
      <c r="H84" s="1083"/>
      <c r="I84" s="1084"/>
      <c r="J84" s="1085"/>
      <c r="K84" s="1086">
        <v>7.2598722525229142E-2</v>
      </c>
      <c r="L84" s="1083"/>
      <c r="M84" s="1084"/>
      <c r="N84" s="1085"/>
      <c r="O84" s="1086">
        <v>6.9791654543843146E-2</v>
      </c>
      <c r="P84" s="1083"/>
      <c r="Q84" s="1084"/>
      <c r="R84" s="1085"/>
      <c r="S84" s="1086">
        <v>6.6565730692744227E-2</v>
      </c>
      <c r="T84" s="1083"/>
      <c r="U84" s="1084"/>
      <c r="V84" s="1085"/>
      <c r="W84" s="1086">
        <v>7.486913065836838E-2</v>
      </c>
      <c r="X84" s="1083"/>
      <c r="Y84" s="1084"/>
      <c r="Z84" s="1085"/>
      <c r="AA84" s="1086">
        <v>6.9872333919425114E-2</v>
      </c>
      <c r="AB84" s="1083"/>
      <c r="AC84" s="1084"/>
      <c r="AD84" s="1085"/>
      <c r="AE84" s="1086">
        <v>6.1677949902609566E-2</v>
      </c>
      <c r="AF84" s="1083"/>
      <c r="AG84" s="1084"/>
      <c r="AH84" s="1085"/>
      <c r="AI84" s="1086">
        <v>6.9189678993711645E-2</v>
      </c>
      <c r="AJ84" s="1083"/>
      <c r="AK84" s="1084"/>
      <c r="AL84" s="1085"/>
      <c r="AM84" s="1086">
        <v>6.9195507958588781E-2</v>
      </c>
      <c r="AN84" s="1083"/>
      <c r="AO84" s="1084"/>
      <c r="AP84" s="1085"/>
      <c r="AQ84" s="1086">
        <v>6.2707403161578371E-2</v>
      </c>
      <c r="AR84" s="1083"/>
      <c r="AS84" s="1084"/>
      <c r="AT84" s="1085"/>
      <c r="AU84" s="1086">
        <v>6.7373836134734841E-2</v>
      </c>
      <c r="AV84" s="1083"/>
      <c r="AW84" s="1084"/>
      <c r="AX84" s="1085"/>
      <c r="AY84" s="1086">
        <v>6.3234279833434659E-2</v>
      </c>
      <c r="AZ84" s="1083"/>
      <c r="BA84" s="1084"/>
      <c r="BB84" s="1085"/>
      <c r="BC84" s="1086">
        <v>6.5152397228116957E-2</v>
      </c>
      <c r="BD84" s="1083"/>
      <c r="BE84" s="1084"/>
      <c r="BF84" s="1085"/>
      <c r="BG84" s="1086">
        <v>6.5534107164143526E-2</v>
      </c>
      <c r="BH84" s="1083"/>
      <c r="BI84" s="1084"/>
      <c r="BJ84" s="1085"/>
      <c r="BK84" s="1086">
        <v>6.8981032782243545E-2</v>
      </c>
      <c r="BL84" s="1083"/>
      <c r="BM84" s="1084"/>
      <c r="BN84" s="1085"/>
      <c r="BO84" s="1086">
        <v>6.5515290650535005E-2</v>
      </c>
      <c r="BP84" s="1083"/>
      <c r="BQ84" s="1084"/>
      <c r="BR84" s="1085"/>
      <c r="BS84" s="1086">
        <v>6.5516442860193563E-2</v>
      </c>
      <c r="BT84" s="1083"/>
      <c r="BU84" s="1084"/>
      <c r="BV84" s="1085"/>
      <c r="BW84" s="1086">
        <v>6.7380687587640833E-2</v>
      </c>
      <c r="BX84" s="1083"/>
      <c r="BY84" s="1084"/>
      <c r="BZ84" s="1085"/>
      <c r="CA84" s="1086">
        <v>6.7376622731370087E-2</v>
      </c>
    </row>
    <row r="85" spans="2:81" s="1088" customFormat="1" ht="21" customHeight="1" thickBot="1">
      <c r="B85" s="1089"/>
      <c r="C85" s="1090" t="s">
        <v>4373</v>
      </c>
      <c r="D85" s="1090"/>
      <c r="E85" s="1090"/>
      <c r="F85" s="1090"/>
      <c r="G85" s="1091"/>
      <c r="H85" s="1092"/>
      <c r="I85" s="1093">
        <v>1122591</v>
      </c>
      <c r="J85" s="1093">
        <v>1033483</v>
      </c>
      <c r="K85" s="1094">
        <v>89108</v>
      </c>
      <c r="L85" s="1092"/>
      <c r="M85" s="1093">
        <v>1124657</v>
      </c>
      <c r="N85" s="1093">
        <v>1039079</v>
      </c>
      <c r="O85" s="1094">
        <v>85578</v>
      </c>
      <c r="P85" s="1092"/>
      <c r="Q85" s="1093">
        <v>1238481</v>
      </c>
      <c r="R85" s="1093">
        <v>1148575</v>
      </c>
      <c r="S85" s="1094">
        <v>89906</v>
      </c>
      <c r="T85" s="1092"/>
      <c r="U85" s="1093">
        <v>1145903</v>
      </c>
      <c r="V85" s="1093">
        <v>1052415</v>
      </c>
      <c r="W85" s="1094">
        <v>93488</v>
      </c>
      <c r="X85" s="1092"/>
      <c r="Y85" s="1093">
        <v>1145682</v>
      </c>
      <c r="Z85" s="1093">
        <v>1058529</v>
      </c>
      <c r="AA85" s="1094">
        <v>87153</v>
      </c>
      <c r="AB85" s="1092"/>
      <c r="AC85" s="1093">
        <v>1137284</v>
      </c>
      <c r="AD85" s="1093">
        <v>1059329</v>
      </c>
      <c r="AE85" s="1094">
        <v>77955</v>
      </c>
      <c r="AF85" s="1092"/>
      <c r="AG85" s="1093">
        <v>6914598</v>
      </c>
      <c r="AH85" s="1093">
        <v>6391410</v>
      </c>
      <c r="AI85" s="1094">
        <v>523188</v>
      </c>
      <c r="AJ85" s="1092"/>
      <c r="AK85" s="1093">
        <v>1152440</v>
      </c>
      <c r="AL85" s="1093">
        <v>1065235</v>
      </c>
      <c r="AM85" s="1094">
        <v>87205</v>
      </c>
      <c r="AN85" s="1092"/>
      <c r="AO85" s="1093">
        <v>1068334</v>
      </c>
      <c r="AP85" s="1093">
        <v>994220</v>
      </c>
      <c r="AQ85" s="1094">
        <v>74114</v>
      </c>
      <c r="AR85" s="1092"/>
      <c r="AS85" s="1093">
        <v>1098896</v>
      </c>
      <c r="AT85" s="1093">
        <v>1017774</v>
      </c>
      <c r="AU85" s="1094">
        <v>81122</v>
      </c>
      <c r="AV85" s="1092"/>
      <c r="AW85" s="1093">
        <v>1206684</v>
      </c>
      <c r="AX85" s="1093">
        <v>1123228</v>
      </c>
      <c r="AY85" s="1094">
        <v>83456</v>
      </c>
      <c r="AZ85" s="1092"/>
      <c r="BA85" s="1093">
        <v>1073279</v>
      </c>
      <c r="BB85" s="1093">
        <v>995594</v>
      </c>
      <c r="BC85" s="1094">
        <v>77685</v>
      </c>
      <c r="BD85" s="1092"/>
      <c r="BE85" s="1093">
        <v>1081009</v>
      </c>
      <c r="BF85" s="1093">
        <v>1003422</v>
      </c>
      <c r="BG85" s="1094">
        <v>77587</v>
      </c>
      <c r="BH85" s="1092"/>
      <c r="BI85" s="1093">
        <v>1176290</v>
      </c>
      <c r="BJ85" s="1093">
        <v>1088377</v>
      </c>
      <c r="BK85" s="1094">
        <v>87913</v>
      </c>
      <c r="BL85" s="1092"/>
      <c r="BM85" s="1093">
        <v>6704492</v>
      </c>
      <c r="BN85" s="1093">
        <v>6222615</v>
      </c>
      <c r="BO85" s="1094">
        <v>481877</v>
      </c>
      <c r="BP85" s="1092"/>
      <c r="BQ85" s="1093">
        <v>1117416</v>
      </c>
      <c r="BR85" s="1093">
        <v>1037102</v>
      </c>
      <c r="BS85" s="1094">
        <v>80314</v>
      </c>
      <c r="BT85" s="1092"/>
      <c r="BU85" s="1093">
        <v>13619090</v>
      </c>
      <c r="BV85" s="1093">
        <v>12614025</v>
      </c>
      <c r="BW85" s="1094">
        <v>1005065</v>
      </c>
      <c r="BX85" s="1092"/>
      <c r="BY85" s="1093">
        <v>1134922</v>
      </c>
      <c r="BZ85" s="1093">
        <v>1051171</v>
      </c>
      <c r="CA85" s="1094">
        <v>83751</v>
      </c>
      <c r="CB85" s="1310"/>
      <c r="CC85" s="1311"/>
    </row>
    <row r="86" spans="2:81" ht="13.5" thickBot="1"/>
    <row r="87" spans="2:81" s="1088" customFormat="1" ht="21" customHeight="1">
      <c r="B87" s="1458" t="s">
        <v>4386</v>
      </c>
      <c r="C87" s="1312" t="s">
        <v>4387</v>
      </c>
      <c r="D87" s="1313"/>
      <c r="E87" s="1313"/>
      <c r="F87" s="1313"/>
      <c r="G87" s="1314"/>
      <c r="H87" s="1315">
        <v>1653.9</v>
      </c>
      <c r="I87" s="1316">
        <v>5513</v>
      </c>
      <c r="J87" s="1316">
        <v>5458</v>
      </c>
      <c r="K87" s="1317">
        <v>55</v>
      </c>
      <c r="L87" s="1315">
        <v>1653.9</v>
      </c>
      <c r="M87" s="1316">
        <v>5513</v>
      </c>
      <c r="N87" s="1316">
        <v>5458</v>
      </c>
      <c r="O87" s="1317">
        <v>55</v>
      </c>
      <c r="P87" s="1315">
        <v>1653.9</v>
      </c>
      <c r="Q87" s="1316">
        <v>5513</v>
      </c>
      <c r="R87" s="1316">
        <v>5458</v>
      </c>
      <c r="S87" s="1317">
        <v>55</v>
      </c>
      <c r="T87" s="1315">
        <v>1653.9</v>
      </c>
      <c r="U87" s="1316">
        <v>5513</v>
      </c>
      <c r="V87" s="1316">
        <v>5458</v>
      </c>
      <c r="W87" s="1317">
        <v>55</v>
      </c>
      <c r="X87" s="1315">
        <v>1653.9</v>
      </c>
      <c r="Y87" s="1316">
        <v>5513</v>
      </c>
      <c r="Z87" s="1316">
        <v>5458</v>
      </c>
      <c r="AA87" s="1317">
        <v>55</v>
      </c>
      <c r="AB87" s="1315">
        <v>1653.9</v>
      </c>
      <c r="AC87" s="1316">
        <v>5513</v>
      </c>
      <c r="AD87" s="1316">
        <v>5458</v>
      </c>
      <c r="AE87" s="1317">
        <v>55</v>
      </c>
      <c r="AF87" s="1315">
        <v>9923.4</v>
      </c>
      <c r="AG87" s="1316">
        <v>33078</v>
      </c>
      <c r="AH87" s="1316">
        <v>32748</v>
      </c>
      <c r="AI87" s="1317">
        <v>330</v>
      </c>
      <c r="AJ87" s="1315">
        <v>1653.9</v>
      </c>
      <c r="AK87" s="1316">
        <v>5513</v>
      </c>
      <c r="AL87" s="1316">
        <v>5458</v>
      </c>
      <c r="AM87" s="1317">
        <v>55</v>
      </c>
      <c r="AN87" s="1315">
        <v>1653.9</v>
      </c>
      <c r="AO87" s="1316">
        <v>5513</v>
      </c>
      <c r="AP87" s="1316">
        <v>5458</v>
      </c>
      <c r="AQ87" s="1317">
        <v>55</v>
      </c>
      <c r="AR87" s="1315">
        <v>1653.9</v>
      </c>
      <c r="AS87" s="1316">
        <v>5513</v>
      </c>
      <c r="AT87" s="1316">
        <v>5458</v>
      </c>
      <c r="AU87" s="1317">
        <v>55</v>
      </c>
      <c r="AV87" s="1315">
        <v>1653.9</v>
      </c>
      <c r="AW87" s="1316">
        <v>5513</v>
      </c>
      <c r="AX87" s="1316">
        <v>5458</v>
      </c>
      <c r="AY87" s="1317">
        <v>55</v>
      </c>
      <c r="AZ87" s="1315">
        <v>1653.9</v>
      </c>
      <c r="BA87" s="1316">
        <v>5513</v>
      </c>
      <c r="BB87" s="1316">
        <v>5458</v>
      </c>
      <c r="BC87" s="1317">
        <v>55</v>
      </c>
      <c r="BD87" s="1315">
        <v>1653.9</v>
      </c>
      <c r="BE87" s="1316">
        <v>5513</v>
      </c>
      <c r="BF87" s="1316">
        <v>5458</v>
      </c>
      <c r="BG87" s="1317">
        <v>55</v>
      </c>
      <c r="BH87" s="1315">
        <v>1653.9</v>
      </c>
      <c r="BI87" s="1316">
        <v>5513</v>
      </c>
      <c r="BJ87" s="1316">
        <v>5458</v>
      </c>
      <c r="BK87" s="1317">
        <v>55</v>
      </c>
      <c r="BL87" s="1315">
        <v>9923.4</v>
      </c>
      <c r="BM87" s="1316">
        <v>33078</v>
      </c>
      <c r="BN87" s="1316">
        <v>32748</v>
      </c>
      <c r="BO87" s="1317">
        <v>330</v>
      </c>
      <c r="BP87" s="1315">
        <v>1653.9</v>
      </c>
      <c r="BQ87" s="1316">
        <v>5513</v>
      </c>
      <c r="BR87" s="1316">
        <v>5458</v>
      </c>
      <c r="BS87" s="1317">
        <v>55</v>
      </c>
      <c r="BT87" s="1315">
        <v>19846.8</v>
      </c>
      <c r="BU87" s="1316">
        <v>66156</v>
      </c>
      <c r="BV87" s="1316">
        <v>65496</v>
      </c>
      <c r="BW87" s="1317">
        <v>660</v>
      </c>
      <c r="BX87" s="1315">
        <v>1653.9</v>
      </c>
      <c r="BY87" s="1316">
        <v>5513</v>
      </c>
      <c r="BZ87" s="1316">
        <v>5458</v>
      </c>
      <c r="CA87" s="1317">
        <v>55</v>
      </c>
      <c r="CB87" s="1310"/>
      <c r="CC87" s="1311"/>
    </row>
    <row r="88" spans="2:81" s="1088" customFormat="1" ht="21" customHeight="1">
      <c r="B88" s="1459"/>
      <c r="C88" s="1318" t="s">
        <v>4388</v>
      </c>
      <c r="D88" s="1319"/>
      <c r="E88" s="1319"/>
      <c r="F88" s="1319"/>
      <c r="G88" s="1320"/>
      <c r="H88" s="1321">
        <v>935.00000000000011</v>
      </c>
      <c r="I88" s="1322">
        <v>7691</v>
      </c>
      <c r="J88" s="1322">
        <v>6723</v>
      </c>
      <c r="K88" s="1323">
        <v>968</v>
      </c>
      <c r="L88" s="1321">
        <v>981.30000000000007</v>
      </c>
      <c r="M88" s="1322">
        <v>8072</v>
      </c>
      <c r="N88" s="1322">
        <v>7056</v>
      </c>
      <c r="O88" s="1323">
        <v>1016</v>
      </c>
      <c r="P88" s="1321">
        <v>1027.8000000000002</v>
      </c>
      <c r="Q88" s="1322">
        <v>8454</v>
      </c>
      <c r="R88" s="1322">
        <v>7390</v>
      </c>
      <c r="S88" s="1323">
        <v>1064</v>
      </c>
      <c r="T88" s="1321">
        <v>935.00000000000011</v>
      </c>
      <c r="U88" s="1322">
        <v>7691</v>
      </c>
      <c r="V88" s="1322">
        <v>6723</v>
      </c>
      <c r="W88" s="1323">
        <v>968</v>
      </c>
      <c r="X88" s="1321">
        <v>1027.8000000000002</v>
      </c>
      <c r="Y88" s="1322">
        <v>8454</v>
      </c>
      <c r="Z88" s="1322">
        <v>7390</v>
      </c>
      <c r="AA88" s="1323">
        <v>1064</v>
      </c>
      <c r="AB88" s="1321">
        <v>935.00000000000011</v>
      </c>
      <c r="AC88" s="1322">
        <v>7691</v>
      </c>
      <c r="AD88" s="1322">
        <v>6723</v>
      </c>
      <c r="AE88" s="1323">
        <v>968</v>
      </c>
      <c r="AF88" s="1321">
        <v>5841.9000000000005</v>
      </c>
      <c r="AG88" s="1322">
        <v>48053</v>
      </c>
      <c r="AH88" s="1322">
        <v>42005</v>
      </c>
      <c r="AI88" s="1323">
        <v>6048</v>
      </c>
      <c r="AJ88" s="1321">
        <v>973.7</v>
      </c>
      <c r="AK88" s="1322">
        <v>8009</v>
      </c>
      <c r="AL88" s="1322">
        <v>7001</v>
      </c>
      <c r="AM88" s="1323">
        <v>1008</v>
      </c>
      <c r="AN88" s="1321">
        <v>935.00000000000011</v>
      </c>
      <c r="AO88" s="1322">
        <v>7691</v>
      </c>
      <c r="AP88" s="1322">
        <v>6723</v>
      </c>
      <c r="AQ88" s="1323">
        <v>968</v>
      </c>
      <c r="AR88" s="1321">
        <v>935.00000000000011</v>
      </c>
      <c r="AS88" s="1322">
        <v>7691</v>
      </c>
      <c r="AT88" s="1322">
        <v>6723</v>
      </c>
      <c r="AU88" s="1323">
        <v>968</v>
      </c>
      <c r="AV88" s="1321">
        <v>1027.8000000000002</v>
      </c>
      <c r="AW88" s="1322">
        <v>8454</v>
      </c>
      <c r="AX88" s="1322">
        <v>7390</v>
      </c>
      <c r="AY88" s="1323">
        <v>1064</v>
      </c>
      <c r="AZ88" s="1321">
        <v>888.6</v>
      </c>
      <c r="BA88" s="1322">
        <v>7309</v>
      </c>
      <c r="BB88" s="1322">
        <v>6389</v>
      </c>
      <c r="BC88" s="1323">
        <v>920</v>
      </c>
      <c r="BD88" s="1321">
        <v>888.6</v>
      </c>
      <c r="BE88" s="1322">
        <v>7309</v>
      </c>
      <c r="BF88" s="1322">
        <v>6389</v>
      </c>
      <c r="BG88" s="1323">
        <v>920</v>
      </c>
      <c r="BH88" s="1321">
        <v>1027.8000000000002</v>
      </c>
      <c r="BI88" s="1322">
        <v>8454</v>
      </c>
      <c r="BJ88" s="1322">
        <v>7390</v>
      </c>
      <c r="BK88" s="1323">
        <v>1064</v>
      </c>
      <c r="BL88" s="1321">
        <v>5702.8</v>
      </c>
      <c r="BM88" s="1322">
        <v>46908</v>
      </c>
      <c r="BN88" s="1322">
        <v>41004</v>
      </c>
      <c r="BO88" s="1323">
        <v>5904</v>
      </c>
      <c r="BP88" s="1321">
        <v>950.5</v>
      </c>
      <c r="BQ88" s="1322">
        <v>7818</v>
      </c>
      <c r="BR88" s="1322">
        <v>6834</v>
      </c>
      <c r="BS88" s="1323">
        <v>984</v>
      </c>
      <c r="BT88" s="1321">
        <v>11544.7</v>
      </c>
      <c r="BU88" s="1322">
        <v>94961</v>
      </c>
      <c r="BV88" s="1322">
        <v>83009</v>
      </c>
      <c r="BW88" s="1323">
        <v>11952</v>
      </c>
      <c r="BX88" s="1321">
        <v>962.1</v>
      </c>
      <c r="BY88" s="1322">
        <v>7913</v>
      </c>
      <c r="BZ88" s="1322">
        <v>6917</v>
      </c>
      <c r="CA88" s="1323">
        <v>996</v>
      </c>
      <c r="CB88" s="1310"/>
      <c r="CC88" s="1311"/>
    </row>
    <row r="89" spans="2:81" s="1088" customFormat="1" ht="21" customHeight="1" thickBot="1">
      <c r="B89" s="1459"/>
      <c r="C89" s="1324" t="s">
        <v>4389</v>
      </c>
      <c r="D89" s="1325"/>
      <c r="E89" s="1325"/>
      <c r="F89" s="1325"/>
      <c r="G89" s="1326"/>
      <c r="H89" s="1327">
        <v>0.8</v>
      </c>
      <c r="I89" s="1328">
        <v>71</v>
      </c>
      <c r="J89" s="1328">
        <v>53</v>
      </c>
      <c r="K89" s="1329">
        <v>18</v>
      </c>
      <c r="L89" s="1327">
        <v>0.9</v>
      </c>
      <c r="M89" s="1328">
        <v>80</v>
      </c>
      <c r="N89" s="1328">
        <v>59</v>
      </c>
      <c r="O89" s="1329">
        <v>21</v>
      </c>
      <c r="P89" s="1327">
        <v>0.9</v>
      </c>
      <c r="Q89" s="1328">
        <v>80</v>
      </c>
      <c r="R89" s="1328">
        <v>59</v>
      </c>
      <c r="S89" s="1329">
        <v>21</v>
      </c>
      <c r="T89" s="1327">
        <v>0.8</v>
      </c>
      <c r="U89" s="1328">
        <v>71</v>
      </c>
      <c r="V89" s="1328">
        <v>53</v>
      </c>
      <c r="W89" s="1329">
        <v>18</v>
      </c>
      <c r="X89" s="1327">
        <v>0.9</v>
      </c>
      <c r="Y89" s="1328">
        <v>80</v>
      </c>
      <c r="Z89" s="1328">
        <v>59</v>
      </c>
      <c r="AA89" s="1329">
        <v>21</v>
      </c>
      <c r="AB89" s="1327">
        <v>0.8</v>
      </c>
      <c r="AC89" s="1328">
        <v>71</v>
      </c>
      <c r="AD89" s="1328">
        <v>53</v>
      </c>
      <c r="AE89" s="1329">
        <v>18</v>
      </c>
      <c r="AF89" s="1327">
        <v>5.1000000000000005</v>
      </c>
      <c r="AG89" s="1328">
        <v>453</v>
      </c>
      <c r="AH89" s="1328">
        <v>336</v>
      </c>
      <c r="AI89" s="1329">
        <v>117</v>
      </c>
      <c r="AJ89" s="1327">
        <v>0.9</v>
      </c>
      <c r="AK89" s="1328">
        <v>76</v>
      </c>
      <c r="AL89" s="1328">
        <v>56</v>
      </c>
      <c r="AM89" s="1329">
        <v>20</v>
      </c>
      <c r="AN89" s="1327">
        <v>0.8</v>
      </c>
      <c r="AO89" s="1328">
        <v>71</v>
      </c>
      <c r="AP89" s="1328">
        <v>53</v>
      </c>
      <c r="AQ89" s="1329">
        <v>18</v>
      </c>
      <c r="AR89" s="1327">
        <v>0.8</v>
      </c>
      <c r="AS89" s="1328">
        <v>71</v>
      </c>
      <c r="AT89" s="1328">
        <v>53</v>
      </c>
      <c r="AU89" s="1329">
        <v>18</v>
      </c>
      <c r="AV89" s="1327">
        <v>0.9</v>
      </c>
      <c r="AW89" s="1328">
        <v>80</v>
      </c>
      <c r="AX89" s="1328">
        <v>59</v>
      </c>
      <c r="AY89" s="1329">
        <v>21</v>
      </c>
      <c r="AZ89" s="1327">
        <v>0.8</v>
      </c>
      <c r="BA89" s="1328">
        <v>71</v>
      </c>
      <c r="BB89" s="1328">
        <v>53</v>
      </c>
      <c r="BC89" s="1329">
        <v>18</v>
      </c>
      <c r="BD89" s="1327">
        <v>0.8</v>
      </c>
      <c r="BE89" s="1328">
        <v>71</v>
      </c>
      <c r="BF89" s="1328">
        <v>53</v>
      </c>
      <c r="BG89" s="1329">
        <v>18</v>
      </c>
      <c r="BH89" s="1327">
        <v>0.9</v>
      </c>
      <c r="BI89" s="1328">
        <v>80</v>
      </c>
      <c r="BJ89" s="1328">
        <v>59</v>
      </c>
      <c r="BK89" s="1329">
        <v>21</v>
      </c>
      <c r="BL89" s="1327">
        <v>5</v>
      </c>
      <c r="BM89" s="1328">
        <v>444</v>
      </c>
      <c r="BN89" s="1328">
        <v>330</v>
      </c>
      <c r="BO89" s="1329">
        <v>114</v>
      </c>
      <c r="BP89" s="1327">
        <v>0.8</v>
      </c>
      <c r="BQ89" s="1328">
        <v>74</v>
      </c>
      <c r="BR89" s="1328">
        <v>55</v>
      </c>
      <c r="BS89" s="1329">
        <v>19</v>
      </c>
      <c r="BT89" s="1327">
        <v>10.100000000000001</v>
      </c>
      <c r="BU89" s="1328">
        <v>897</v>
      </c>
      <c r="BV89" s="1328">
        <v>666</v>
      </c>
      <c r="BW89" s="1329">
        <v>231</v>
      </c>
      <c r="BX89" s="1327">
        <v>0.8</v>
      </c>
      <c r="BY89" s="1328">
        <v>75</v>
      </c>
      <c r="BZ89" s="1328">
        <v>56</v>
      </c>
      <c r="CA89" s="1329">
        <v>19</v>
      </c>
      <c r="CB89" s="1310"/>
      <c r="CC89" s="1311"/>
    </row>
    <row r="90" spans="2:81" s="1088" customFormat="1" ht="21" customHeight="1" thickBot="1">
      <c r="B90" s="1460"/>
      <c r="C90" s="1330" t="s">
        <v>2902</v>
      </c>
      <c r="D90" s="1331"/>
      <c r="E90" s="1331"/>
      <c r="F90" s="1331"/>
      <c r="G90" s="1301"/>
      <c r="H90" s="1306"/>
      <c r="I90" s="1307">
        <v>13275</v>
      </c>
      <c r="J90" s="1307">
        <v>12234</v>
      </c>
      <c r="K90" s="1308">
        <v>1041</v>
      </c>
      <c r="L90" s="1306"/>
      <c r="M90" s="1307">
        <v>13665</v>
      </c>
      <c r="N90" s="1307">
        <v>12573</v>
      </c>
      <c r="O90" s="1308">
        <v>1092</v>
      </c>
      <c r="P90" s="1306"/>
      <c r="Q90" s="1307">
        <v>14047</v>
      </c>
      <c r="R90" s="1307">
        <v>12907</v>
      </c>
      <c r="S90" s="1308">
        <v>1140</v>
      </c>
      <c r="T90" s="1306"/>
      <c r="U90" s="1307">
        <v>13275</v>
      </c>
      <c r="V90" s="1307">
        <v>12234</v>
      </c>
      <c r="W90" s="1308">
        <v>1041</v>
      </c>
      <c r="X90" s="1306"/>
      <c r="Y90" s="1307">
        <v>14047</v>
      </c>
      <c r="Z90" s="1307">
        <v>12907</v>
      </c>
      <c r="AA90" s="1308">
        <v>1140</v>
      </c>
      <c r="AB90" s="1306"/>
      <c r="AC90" s="1307">
        <v>13275</v>
      </c>
      <c r="AD90" s="1307">
        <v>12234</v>
      </c>
      <c r="AE90" s="1308">
        <v>1041</v>
      </c>
      <c r="AF90" s="1306"/>
      <c r="AG90" s="1307">
        <v>81584</v>
      </c>
      <c r="AH90" s="1307">
        <v>75089</v>
      </c>
      <c r="AI90" s="1308">
        <v>6495</v>
      </c>
      <c r="AJ90" s="1306"/>
      <c r="AK90" s="1307">
        <v>13598</v>
      </c>
      <c r="AL90" s="1307">
        <v>12515</v>
      </c>
      <c r="AM90" s="1308">
        <v>1083</v>
      </c>
      <c r="AN90" s="1306"/>
      <c r="AO90" s="1307">
        <v>13275</v>
      </c>
      <c r="AP90" s="1307">
        <v>12234</v>
      </c>
      <c r="AQ90" s="1308">
        <v>1041</v>
      </c>
      <c r="AR90" s="1306"/>
      <c r="AS90" s="1307">
        <v>13275</v>
      </c>
      <c r="AT90" s="1307">
        <v>12234</v>
      </c>
      <c r="AU90" s="1308">
        <v>1041</v>
      </c>
      <c r="AV90" s="1306"/>
      <c r="AW90" s="1307">
        <v>14047</v>
      </c>
      <c r="AX90" s="1307">
        <v>12907</v>
      </c>
      <c r="AY90" s="1308">
        <v>1140</v>
      </c>
      <c r="AZ90" s="1306"/>
      <c r="BA90" s="1307">
        <v>12893</v>
      </c>
      <c r="BB90" s="1307">
        <v>11900</v>
      </c>
      <c r="BC90" s="1308">
        <v>993</v>
      </c>
      <c r="BD90" s="1306"/>
      <c r="BE90" s="1307">
        <v>12893</v>
      </c>
      <c r="BF90" s="1307">
        <v>11900</v>
      </c>
      <c r="BG90" s="1308">
        <v>993</v>
      </c>
      <c r="BH90" s="1306"/>
      <c r="BI90" s="1307">
        <v>14047</v>
      </c>
      <c r="BJ90" s="1307">
        <v>12907</v>
      </c>
      <c r="BK90" s="1308">
        <v>1140</v>
      </c>
      <c r="BL90" s="1306"/>
      <c r="BM90" s="1307">
        <v>80430</v>
      </c>
      <c r="BN90" s="1307">
        <v>74082</v>
      </c>
      <c r="BO90" s="1308">
        <v>6348</v>
      </c>
      <c r="BP90" s="1306"/>
      <c r="BQ90" s="1307">
        <v>13405</v>
      </c>
      <c r="BR90" s="1307">
        <v>12347</v>
      </c>
      <c r="BS90" s="1308">
        <v>1058</v>
      </c>
      <c r="BT90" s="1306"/>
      <c r="BU90" s="1307">
        <v>162014</v>
      </c>
      <c r="BV90" s="1307">
        <v>149171</v>
      </c>
      <c r="BW90" s="1308">
        <v>12843</v>
      </c>
      <c r="BX90" s="1306"/>
      <c r="BY90" s="1307">
        <v>13501</v>
      </c>
      <c r="BZ90" s="1307">
        <v>12431</v>
      </c>
      <c r="CA90" s="1308">
        <v>1070</v>
      </c>
      <c r="CB90" s="1310"/>
      <c r="CC90" s="1311"/>
    </row>
    <row r="91" spans="2:81">
      <c r="J91" s="1096"/>
    </row>
    <row r="92" spans="2:81" s="1332" customFormat="1" ht="21" customHeight="1">
      <c r="CC92" s="1333"/>
    </row>
    <row r="93" spans="2:81">
      <c r="H93" s="1334"/>
      <c r="I93" s="1334"/>
      <c r="J93" s="1334"/>
      <c r="K93" s="1334"/>
      <c r="L93" s="1334"/>
      <c r="M93" s="1334"/>
      <c r="N93" s="1334"/>
      <c r="O93" s="1334"/>
      <c r="P93" s="1334"/>
      <c r="Q93" s="1334"/>
      <c r="R93" s="1334"/>
      <c r="S93" s="1334"/>
      <c r="T93" s="1334"/>
      <c r="U93" s="1334"/>
      <c r="V93" s="1334"/>
      <c r="W93" s="1334"/>
      <c r="X93" s="1334"/>
      <c r="Y93" s="1334"/>
      <c r="Z93" s="1334"/>
      <c r="AA93" s="1334"/>
      <c r="AB93" s="1334"/>
      <c r="AC93" s="1334"/>
      <c r="AD93" s="1334"/>
      <c r="AE93" s="1334"/>
      <c r="AF93" s="1334"/>
      <c r="AG93" s="1334"/>
      <c r="AH93" s="1334"/>
      <c r="AI93" s="1334"/>
      <c r="AJ93" s="1334"/>
      <c r="AK93" s="1334"/>
      <c r="AL93" s="1334"/>
      <c r="AM93" s="1334"/>
      <c r="AN93" s="1334"/>
      <c r="AO93" s="1334"/>
      <c r="AP93" s="1334"/>
      <c r="AQ93" s="1334"/>
      <c r="AR93" s="1334"/>
      <c r="AS93" s="1334"/>
      <c r="AT93" s="1334"/>
      <c r="AU93" s="1334"/>
      <c r="AV93" s="1334"/>
      <c r="AW93" s="1334"/>
      <c r="AX93" s="1334"/>
      <c r="AY93" s="1334"/>
      <c r="AZ93" s="1334"/>
      <c r="BA93" s="1334"/>
      <c r="BB93" s="1334"/>
      <c r="BC93" s="1334"/>
      <c r="BD93" s="1334"/>
      <c r="BE93" s="1334"/>
      <c r="BF93" s="1334"/>
      <c r="BG93" s="1334"/>
      <c r="BH93" s="1334"/>
      <c r="BI93" s="1334"/>
      <c r="BJ93" s="1334"/>
      <c r="BK93" s="1334"/>
      <c r="BL93" s="1334"/>
      <c r="BM93" s="1334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  <c r="BX93" s="1334"/>
      <c r="BY93" s="1334"/>
      <c r="BZ93" s="1334"/>
      <c r="CA93" s="1334"/>
    </row>
    <row r="108" spans="75:75">
      <c r="BW108" s="1335"/>
    </row>
  </sheetData>
  <mergeCells count="31"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  <mergeCell ref="BX5:CA5"/>
    <mergeCell ref="B74:B84"/>
    <mergeCell ref="B87:B90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</mergeCells>
  <pageMargins left="0" right="0" top="0.52" bottom="0" header="0" footer="0"/>
  <pageSetup paperSize="8" scale="43" orientation="landscape" r:id="rId1"/>
  <headerFooter>
    <oddHeader xml:space="preserve">&amp;R&amp;D  &amp;T
</oddHeader>
    <oddFooter>&amp;L&amp;16&amp;Z&amp;F&amp;R&amp;A</oddFooter>
  </headerFooter>
  <colBreaks count="2" manualBreakCount="2">
    <brk id="39" max="1048575" man="1"/>
    <brk id="71" max="89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CC"/>
  </sheetPr>
  <dimension ref="A1:CC218"/>
  <sheetViews>
    <sheetView showGridLines="0" tabSelected="1" zoomScale="70" zoomScaleNormal="70" zoomScaleSheetLayoutView="100" workbookViewId="0">
      <pane xSplit="7" ySplit="6" topLeftCell="H177" activePane="bottomRight" state="frozen"/>
      <selection activeCell="G9" sqref="G9"/>
      <selection pane="topRight" activeCell="G9" sqref="G9"/>
      <selection pane="bottomLeft" activeCell="G9" sqref="G9"/>
      <selection pane="bottomRight" activeCell="D11" sqref="D11"/>
    </sheetView>
  </sheetViews>
  <sheetFormatPr defaultRowHeight="12.75"/>
  <cols>
    <col min="1" max="1" width="2.140625" style="961" customWidth="1"/>
    <col min="2" max="2" width="23.7109375" style="961" customWidth="1"/>
    <col min="3" max="3" width="32.140625" style="961" bestFit="1" customWidth="1"/>
    <col min="4" max="4" width="9.140625" style="961"/>
    <col min="5" max="5" width="7.7109375" style="961" customWidth="1"/>
    <col min="6" max="6" width="5.140625" style="961" bestFit="1" customWidth="1"/>
    <col min="7" max="7" width="5.28515625" style="961" bestFit="1" customWidth="1"/>
    <col min="8" max="8" width="9.7109375" style="961" customWidth="1"/>
    <col min="9" max="9" width="12.5703125" style="961" customWidth="1"/>
    <col min="10" max="10" width="12.5703125" style="961" bestFit="1" customWidth="1"/>
    <col min="11" max="11" width="11.85546875" style="961" customWidth="1"/>
    <col min="12" max="12" width="10.42578125" style="961" customWidth="1"/>
    <col min="13" max="14" width="12.5703125" style="961" bestFit="1" customWidth="1"/>
    <col min="15" max="15" width="11.85546875" style="961" customWidth="1"/>
    <col min="16" max="16" width="10.42578125" style="961" customWidth="1"/>
    <col min="17" max="18" width="12.5703125" style="961" bestFit="1" customWidth="1"/>
    <col min="19" max="19" width="11.85546875" style="961" customWidth="1"/>
    <col min="20" max="20" width="9.5703125" style="961" customWidth="1"/>
    <col min="21" max="22" width="12.5703125" style="961" customWidth="1"/>
    <col min="23" max="23" width="11.85546875" style="961" customWidth="1"/>
    <col min="24" max="24" width="9.5703125" style="961" customWidth="1"/>
    <col min="25" max="25" width="12.5703125" style="961" customWidth="1"/>
    <col min="26" max="26" width="12.5703125" style="961" bestFit="1" customWidth="1"/>
    <col min="27" max="27" width="11.85546875" style="961" customWidth="1"/>
    <col min="28" max="28" width="9.42578125" style="961" customWidth="1"/>
    <col min="29" max="29" width="12.5703125" style="961" customWidth="1"/>
    <col min="30" max="30" width="12.5703125" style="961" bestFit="1" customWidth="1"/>
    <col min="31" max="31" width="11.85546875" style="961" customWidth="1"/>
    <col min="32" max="32" width="10.85546875" style="961" customWidth="1"/>
    <col min="33" max="33" width="13.85546875" style="961" customWidth="1"/>
    <col min="34" max="34" width="14.140625" style="961" customWidth="1"/>
    <col min="35" max="35" width="11.85546875" style="961" customWidth="1"/>
    <col min="36" max="36" width="9.85546875" style="961" customWidth="1"/>
    <col min="37" max="37" width="12.5703125" style="961" customWidth="1"/>
    <col min="38" max="38" width="12.5703125" style="961" bestFit="1" customWidth="1"/>
    <col min="39" max="39" width="11.85546875" style="961" customWidth="1"/>
    <col min="40" max="40" width="9.42578125" style="961" customWidth="1"/>
    <col min="41" max="42" width="12.5703125" style="961" bestFit="1" customWidth="1"/>
    <col min="43" max="43" width="11.85546875" style="961" customWidth="1"/>
    <col min="44" max="44" width="9.42578125" style="961" customWidth="1"/>
    <col min="45" max="46" width="12.5703125" style="961" bestFit="1" customWidth="1"/>
    <col min="47" max="47" width="11.85546875" style="961" customWidth="1"/>
    <col min="48" max="48" width="9.42578125" style="961" customWidth="1"/>
    <col min="49" max="50" width="12.5703125" style="961" bestFit="1" customWidth="1"/>
    <col min="51" max="51" width="11.85546875" style="961" customWidth="1"/>
    <col min="52" max="52" width="9.28515625" style="961" customWidth="1"/>
    <col min="53" max="53" width="12.5703125" style="961" bestFit="1" customWidth="1"/>
    <col min="54" max="54" width="12.42578125" style="961" customWidth="1"/>
    <col min="55" max="55" width="11.85546875" style="961" customWidth="1"/>
    <col min="56" max="56" width="9.7109375" style="961" customWidth="1"/>
    <col min="57" max="57" width="12.5703125" style="961" bestFit="1" customWidth="1"/>
    <col min="58" max="58" width="12.7109375" style="961" customWidth="1"/>
    <col min="59" max="59" width="11.85546875" style="961" customWidth="1"/>
    <col min="60" max="60" width="9.5703125" style="961" customWidth="1"/>
    <col min="61" max="62" width="12.5703125" style="961" bestFit="1" customWidth="1"/>
    <col min="63" max="63" width="11.85546875" style="961" customWidth="1"/>
    <col min="64" max="64" width="11" style="961" customWidth="1"/>
    <col min="65" max="65" width="13.85546875" style="961" customWidth="1"/>
    <col min="66" max="66" width="13.42578125" style="961" customWidth="1"/>
    <col min="67" max="67" width="11.85546875" style="961" customWidth="1"/>
    <col min="68" max="68" width="9.85546875" style="961" customWidth="1"/>
    <col min="69" max="70" width="12.5703125" style="961" bestFit="1" customWidth="1"/>
    <col min="71" max="71" width="11.85546875" style="961" customWidth="1"/>
    <col min="72" max="72" width="9.7109375" style="961" bestFit="1" customWidth="1"/>
    <col min="73" max="74" width="13.7109375" style="961" bestFit="1" customWidth="1"/>
    <col min="75" max="75" width="14" style="961" bestFit="1" customWidth="1"/>
    <col min="76" max="76" width="9" style="961" bestFit="1" customWidth="1"/>
    <col min="77" max="78" width="12.5703125" style="961" bestFit="1" customWidth="1"/>
    <col min="79" max="79" width="11.85546875" style="961" customWidth="1"/>
    <col min="80" max="80" width="11.5703125" style="961" customWidth="1"/>
    <col min="81" max="16384" width="9.140625" style="961"/>
  </cols>
  <sheetData>
    <row r="1" spans="1:81" ht="21" customHeight="1">
      <c r="B1" s="962" t="s">
        <v>2733</v>
      </c>
      <c r="C1" s="963"/>
      <c r="D1" s="964"/>
      <c r="E1" s="964"/>
      <c r="F1" s="964"/>
      <c r="G1" s="964"/>
      <c r="H1" s="965"/>
      <c r="I1" s="966"/>
      <c r="J1" s="966"/>
      <c r="K1" s="966"/>
      <c r="L1" s="965"/>
      <c r="M1" s="966"/>
      <c r="N1" s="966"/>
      <c r="O1" s="966"/>
      <c r="P1" s="965"/>
      <c r="Q1" s="966"/>
      <c r="R1" s="966"/>
      <c r="S1" s="966"/>
      <c r="T1" s="965"/>
      <c r="U1" s="966"/>
      <c r="V1" s="966"/>
      <c r="W1" s="966"/>
      <c r="X1" s="965"/>
      <c r="Y1" s="966"/>
      <c r="Z1" s="966"/>
      <c r="AA1" s="966"/>
      <c r="AB1" s="965"/>
      <c r="AC1" s="966"/>
      <c r="AD1" s="966"/>
      <c r="AE1" s="966"/>
      <c r="AF1" s="967"/>
      <c r="AG1" s="967"/>
      <c r="AH1" s="967"/>
      <c r="AI1" s="967"/>
      <c r="AJ1" s="967"/>
      <c r="AK1" s="967"/>
      <c r="AL1" s="967"/>
      <c r="AM1" s="967"/>
      <c r="AN1" s="965"/>
      <c r="AO1" s="966"/>
      <c r="AP1" s="966"/>
      <c r="AQ1" s="966"/>
      <c r="AR1" s="965"/>
      <c r="AS1" s="966"/>
      <c r="AT1" s="966"/>
      <c r="AU1" s="966"/>
      <c r="AV1" s="965"/>
      <c r="AW1" s="966"/>
      <c r="AX1" s="966"/>
      <c r="AY1" s="966"/>
      <c r="AZ1" s="965"/>
      <c r="BA1" s="966"/>
      <c r="BB1" s="966"/>
      <c r="BC1" s="966"/>
      <c r="BD1" s="965"/>
      <c r="BE1" s="966"/>
      <c r="BF1" s="966"/>
      <c r="BG1" s="966"/>
      <c r="BH1" s="965"/>
      <c r="BI1" s="966"/>
      <c r="BJ1" s="966"/>
      <c r="BK1" s="966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964"/>
    </row>
    <row r="2" spans="1:81" ht="21" customHeight="1" thickBot="1">
      <c r="B2" s="969" t="s">
        <v>4319</v>
      </c>
      <c r="C2" s="963"/>
      <c r="D2" s="970"/>
      <c r="E2" s="964"/>
      <c r="F2" s="964"/>
      <c r="G2" s="964"/>
      <c r="H2" s="971"/>
      <c r="I2" s="971"/>
      <c r="J2" s="971"/>
      <c r="K2" s="971"/>
      <c r="L2" s="971"/>
      <c r="M2" s="971"/>
      <c r="N2" s="971"/>
      <c r="O2" s="971"/>
      <c r="P2" s="971"/>
      <c r="Q2" s="971"/>
      <c r="R2" s="971"/>
      <c r="S2" s="971"/>
      <c r="T2" s="971"/>
      <c r="U2" s="971"/>
      <c r="V2" s="971"/>
      <c r="W2" s="971"/>
      <c r="X2" s="971"/>
      <c r="Y2" s="971"/>
      <c r="Z2" s="971"/>
      <c r="AA2" s="971"/>
      <c r="AB2" s="971"/>
      <c r="AC2" s="971"/>
      <c r="AD2" s="971"/>
      <c r="AE2" s="971"/>
      <c r="AF2" s="967"/>
      <c r="AG2" s="967"/>
      <c r="AH2" s="967"/>
      <c r="AI2" s="967"/>
      <c r="AJ2" s="967"/>
      <c r="AK2" s="967"/>
      <c r="AL2" s="967"/>
      <c r="AM2" s="967"/>
      <c r="AN2" s="971"/>
      <c r="AO2" s="971"/>
      <c r="AP2" s="971"/>
      <c r="AQ2" s="971"/>
      <c r="AR2" s="971"/>
      <c r="AS2" s="971"/>
      <c r="AT2" s="971"/>
      <c r="AU2" s="971"/>
      <c r="AV2" s="971"/>
      <c r="AW2" s="971"/>
      <c r="AX2" s="971"/>
      <c r="AY2" s="971"/>
      <c r="AZ2" s="971"/>
      <c r="BA2" s="971"/>
      <c r="BB2" s="971"/>
      <c r="BC2" s="971"/>
      <c r="BD2" s="971"/>
      <c r="BE2" s="971"/>
      <c r="BF2" s="971"/>
      <c r="BG2" s="971"/>
      <c r="BH2" s="971"/>
      <c r="BI2" s="971"/>
      <c r="BJ2" s="971"/>
      <c r="BK2" s="971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1:81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1:81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487" t="s">
        <v>4322</v>
      </c>
      <c r="I4" s="1488"/>
      <c r="J4" s="1488"/>
      <c r="K4" s="1488"/>
      <c r="L4" s="1488"/>
      <c r="M4" s="1488"/>
      <c r="N4" s="1488"/>
      <c r="O4" s="1488"/>
      <c r="P4" s="1488"/>
      <c r="Q4" s="1488"/>
      <c r="R4" s="1488"/>
      <c r="S4" s="1488"/>
      <c r="T4" s="1488"/>
      <c r="U4" s="1488"/>
      <c r="V4" s="1488"/>
      <c r="W4" s="1488"/>
      <c r="X4" s="1488"/>
      <c r="Y4" s="1488"/>
      <c r="Z4" s="1488"/>
      <c r="AA4" s="1488"/>
      <c r="AB4" s="1488"/>
      <c r="AC4" s="1488"/>
      <c r="AD4" s="1488"/>
      <c r="AE4" s="1489"/>
      <c r="AF4" s="1490" t="s">
        <v>4323</v>
      </c>
      <c r="AG4" s="1491"/>
      <c r="AH4" s="1491"/>
      <c r="AI4" s="1492"/>
      <c r="AJ4" s="1490" t="s">
        <v>4323</v>
      </c>
      <c r="AK4" s="1491"/>
      <c r="AL4" s="1491"/>
      <c r="AM4" s="1492"/>
      <c r="AN4" s="1488" t="s">
        <v>4324</v>
      </c>
      <c r="AO4" s="1488"/>
      <c r="AP4" s="1488"/>
      <c r="AQ4" s="1488"/>
      <c r="AR4" s="1488"/>
      <c r="AS4" s="1488"/>
      <c r="AT4" s="1488"/>
      <c r="AU4" s="1488"/>
      <c r="AV4" s="1488"/>
      <c r="AW4" s="1488"/>
      <c r="AX4" s="1488"/>
      <c r="AY4" s="1488"/>
      <c r="AZ4" s="1488"/>
      <c r="BA4" s="1488"/>
      <c r="BB4" s="1488"/>
      <c r="BC4" s="1488"/>
      <c r="BD4" s="1488"/>
      <c r="BE4" s="1488"/>
      <c r="BF4" s="1488"/>
      <c r="BG4" s="1488"/>
      <c r="BH4" s="1488"/>
      <c r="BI4" s="1488"/>
      <c r="BJ4" s="1488"/>
      <c r="BK4" s="1489"/>
      <c r="BL4" s="1490" t="s">
        <v>4325</v>
      </c>
      <c r="BM4" s="1491"/>
      <c r="BN4" s="1491"/>
      <c r="BO4" s="1492"/>
      <c r="BP4" s="1490" t="s">
        <v>4325</v>
      </c>
      <c r="BQ4" s="1491"/>
      <c r="BR4" s="1491"/>
      <c r="BS4" s="1492"/>
      <c r="BT4" s="1476" t="s">
        <v>4326</v>
      </c>
      <c r="BU4" s="1477"/>
      <c r="BV4" s="1477"/>
      <c r="BW4" s="1478"/>
      <c r="BX4" s="1476" t="s">
        <v>4326</v>
      </c>
      <c r="BY4" s="1477"/>
      <c r="BZ4" s="1477"/>
      <c r="CA4" s="1478"/>
    </row>
    <row r="5" spans="1:81" ht="21" customHeight="1">
      <c r="B5" s="1479" t="s">
        <v>2749</v>
      </c>
      <c r="C5" s="1480"/>
      <c r="D5" s="1483" t="s">
        <v>4327</v>
      </c>
      <c r="E5" s="1485" t="s">
        <v>2695</v>
      </c>
      <c r="F5" s="976" t="s">
        <v>4328</v>
      </c>
      <c r="G5" s="977" t="s">
        <v>4329</v>
      </c>
      <c r="H5" s="1461" t="s">
        <v>4330</v>
      </c>
      <c r="I5" s="1462"/>
      <c r="J5" s="1463"/>
      <c r="K5" s="1464"/>
      <c r="L5" s="1461" t="s">
        <v>4331</v>
      </c>
      <c r="M5" s="1462"/>
      <c r="N5" s="1463"/>
      <c r="O5" s="1464"/>
      <c r="P5" s="1461" t="s">
        <v>4332</v>
      </c>
      <c r="Q5" s="1462"/>
      <c r="R5" s="1463"/>
      <c r="S5" s="1464"/>
      <c r="T5" s="1461" t="s">
        <v>4333</v>
      </c>
      <c r="U5" s="1462"/>
      <c r="V5" s="1463"/>
      <c r="W5" s="1464"/>
      <c r="X5" s="1461" t="s">
        <v>4334</v>
      </c>
      <c r="Y5" s="1462"/>
      <c r="Z5" s="1463"/>
      <c r="AA5" s="1464"/>
      <c r="AB5" s="1461" t="s">
        <v>4335</v>
      </c>
      <c r="AC5" s="1462"/>
      <c r="AD5" s="1463"/>
      <c r="AE5" s="1464"/>
      <c r="AF5" s="1465" t="s">
        <v>4336</v>
      </c>
      <c r="AG5" s="1466"/>
      <c r="AH5" s="1467"/>
      <c r="AI5" s="1468"/>
      <c r="AJ5" s="1469" t="s">
        <v>4337</v>
      </c>
      <c r="AK5" s="1470"/>
      <c r="AL5" s="1470"/>
      <c r="AM5" s="1471"/>
      <c r="AN5" s="1521" t="s">
        <v>4338</v>
      </c>
      <c r="AO5" s="1462"/>
      <c r="AP5" s="1463"/>
      <c r="AQ5" s="1464"/>
      <c r="AR5" s="1461" t="s">
        <v>4339</v>
      </c>
      <c r="AS5" s="1462"/>
      <c r="AT5" s="1463"/>
      <c r="AU5" s="1464"/>
      <c r="AV5" s="1461" t="s">
        <v>4340</v>
      </c>
      <c r="AW5" s="1462"/>
      <c r="AX5" s="1463"/>
      <c r="AY5" s="1464"/>
      <c r="AZ5" s="1461" t="s">
        <v>4341</v>
      </c>
      <c r="BA5" s="1462"/>
      <c r="BB5" s="1463"/>
      <c r="BC5" s="1464"/>
      <c r="BD5" s="1461" t="s">
        <v>4342</v>
      </c>
      <c r="BE5" s="1462"/>
      <c r="BF5" s="1463"/>
      <c r="BG5" s="1464"/>
      <c r="BH5" s="1461" t="s">
        <v>4343</v>
      </c>
      <c r="BI5" s="1462"/>
      <c r="BJ5" s="1463"/>
      <c r="BK5" s="1464"/>
      <c r="BL5" s="1465" t="s">
        <v>4336</v>
      </c>
      <c r="BM5" s="1466"/>
      <c r="BN5" s="1467"/>
      <c r="BO5" s="1468"/>
      <c r="BP5" s="1469" t="s">
        <v>4337</v>
      </c>
      <c r="BQ5" s="1470"/>
      <c r="BR5" s="1470"/>
      <c r="BS5" s="1471"/>
      <c r="BT5" s="1472" t="s">
        <v>4336</v>
      </c>
      <c r="BU5" s="1473"/>
      <c r="BV5" s="1474"/>
      <c r="BW5" s="1475"/>
      <c r="BX5" s="1453" t="s">
        <v>4337</v>
      </c>
      <c r="BY5" s="1454"/>
      <c r="BZ5" s="1454"/>
      <c r="CA5" s="1455"/>
    </row>
    <row r="6" spans="1:81" ht="30.75" customHeight="1" thickBot="1">
      <c r="B6" s="1481"/>
      <c r="C6" s="1482"/>
      <c r="D6" s="1484"/>
      <c r="E6" s="1486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8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  <c r="CB6" s="993"/>
    </row>
    <row r="7" spans="1:81" s="1003" customFormat="1" ht="18" customHeight="1">
      <c r="A7" s="994"/>
      <c r="B7" s="1510" t="s">
        <v>4346</v>
      </c>
      <c r="C7" s="1511" t="s">
        <v>2898</v>
      </c>
      <c r="D7" s="995" t="s">
        <v>4347</v>
      </c>
      <c r="E7" s="996"/>
      <c r="F7" s="996"/>
      <c r="G7" s="996"/>
      <c r="H7" s="997">
        <v>0</v>
      </c>
      <c r="I7" s="998">
        <v>0</v>
      </c>
      <c r="J7" s="998">
        <v>0</v>
      </c>
      <c r="K7" s="999">
        <v>0</v>
      </c>
      <c r="L7" s="997">
        <v>30.900000000000002</v>
      </c>
      <c r="M7" s="998">
        <v>12617</v>
      </c>
      <c r="N7" s="998">
        <v>9444</v>
      </c>
      <c r="O7" s="999">
        <v>3173</v>
      </c>
      <c r="P7" s="997">
        <v>0</v>
      </c>
      <c r="Q7" s="998">
        <v>0</v>
      </c>
      <c r="R7" s="998">
        <v>0</v>
      </c>
      <c r="S7" s="999">
        <v>0</v>
      </c>
      <c r="T7" s="997">
        <v>0</v>
      </c>
      <c r="U7" s="998">
        <v>0</v>
      </c>
      <c r="V7" s="998">
        <v>0</v>
      </c>
      <c r="W7" s="999">
        <v>0</v>
      </c>
      <c r="X7" s="997">
        <v>0</v>
      </c>
      <c r="Y7" s="998">
        <v>0</v>
      </c>
      <c r="Z7" s="998">
        <v>0</v>
      </c>
      <c r="AA7" s="999">
        <v>0</v>
      </c>
      <c r="AB7" s="997">
        <v>0</v>
      </c>
      <c r="AC7" s="998">
        <v>0</v>
      </c>
      <c r="AD7" s="998">
        <v>0</v>
      </c>
      <c r="AE7" s="999">
        <v>0</v>
      </c>
      <c r="AF7" s="997">
        <v>30.900000000000002</v>
      </c>
      <c r="AG7" s="998">
        <v>12617</v>
      </c>
      <c r="AH7" s="998">
        <v>9444</v>
      </c>
      <c r="AI7" s="999">
        <v>3173</v>
      </c>
      <c r="AJ7" s="997">
        <v>5.2</v>
      </c>
      <c r="AK7" s="998">
        <v>2103</v>
      </c>
      <c r="AL7" s="998">
        <v>1574</v>
      </c>
      <c r="AM7" s="999">
        <v>529</v>
      </c>
      <c r="AN7" s="1000">
        <v>0</v>
      </c>
      <c r="AO7" s="998">
        <v>0</v>
      </c>
      <c r="AP7" s="998">
        <v>0</v>
      </c>
      <c r="AQ7" s="999">
        <v>0</v>
      </c>
      <c r="AR7" s="997">
        <v>0</v>
      </c>
      <c r="AS7" s="998">
        <v>0</v>
      </c>
      <c r="AT7" s="998">
        <v>0</v>
      </c>
      <c r="AU7" s="999">
        <v>0</v>
      </c>
      <c r="AV7" s="997">
        <v>0</v>
      </c>
      <c r="AW7" s="998">
        <v>0</v>
      </c>
      <c r="AX7" s="998">
        <v>0</v>
      </c>
      <c r="AY7" s="999">
        <v>0</v>
      </c>
      <c r="AZ7" s="997">
        <v>0</v>
      </c>
      <c r="BA7" s="998">
        <v>0</v>
      </c>
      <c r="BB7" s="998">
        <v>0</v>
      </c>
      <c r="BC7" s="999">
        <v>0</v>
      </c>
      <c r="BD7" s="997">
        <v>26</v>
      </c>
      <c r="BE7" s="998">
        <v>10713</v>
      </c>
      <c r="BF7" s="998">
        <v>8001</v>
      </c>
      <c r="BG7" s="999">
        <v>2712</v>
      </c>
      <c r="BH7" s="997">
        <v>0</v>
      </c>
      <c r="BI7" s="998">
        <v>0</v>
      </c>
      <c r="BJ7" s="998">
        <v>0</v>
      </c>
      <c r="BK7" s="999">
        <v>0</v>
      </c>
      <c r="BL7" s="997">
        <v>26</v>
      </c>
      <c r="BM7" s="998">
        <v>10713</v>
      </c>
      <c r="BN7" s="998">
        <v>8001</v>
      </c>
      <c r="BO7" s="999">
        <v>2712</v>
      </c>
      <c r="BP7" s="997">
        <v>4.3</v>
      </c>
      <c r="BQ7" s="998">
        <v>1786</v>
      </c>
      <c r="BR7" s="998">
        <v>1334</v>
      </c>
      <c r="BS7" s="999">
        <v>452</v>
      </c>
      <c r="BT7" s="997">
        <v>56.900000000000006</v>
      </c>
      <c r="BU7" s="998">
        <v>23330</v>
      </c>
      <c r="BV7" s="998">
        <v>17445</v>
      </c>
      <c r="BW7" s="999">
        <v>5885</v>
      </c>
      <c r="BX7" s="997">
        <v>4.7</v>
      </c>
      <c r="BY7" s="998">
        <v>1944</v>
      </c>
      <c r="BZ7" s="998">
        <v>1454</v>
      </c>
      <c r="CA7" s="999">
        <v>490</v>
      </c>
      <c r="CB7" s="1001"/>
      <c r="CC7" s="1002"/>
    </row>
    <row r="8" spans="1:81" s="1003" customFormat="1" ht="18" customHeight="1">
      <c r="A8" s="994"/>
      <c r="B8" s="1503"/>
      <c r="C8" s="1506" t="s">
        <v>2784</v>
      </c>
      <c r="D8" s="1004" t="s">
        <v>4348</v>
      </c>
      <c r="E8" s="1005"/>
      <c r="F8" s="1005"/>
      <c r="G8" s="1005"/>
      <c r="H8" s="1006">
        <v>0</v>
      </c>
      <c r="I8" s="1007">
        <v>0</v>
      </c>
      <c r="J8" s="1007">
        <v>0</v>
      </c>
      <c r="K8" s="1008">
        <v>0</v>
      </c>
      <c r="L8" s="1006">
        <v>0</v>
      </c>
      <c r="M8" s="1007">
        <v>0</v>
      </c>
      <c r="N8" s="1007">
        <v>0</v>
      </c>
      <c r="O8" s="1008">
        <v>0</v>
      </c>
      <c r="P8" s="1006">
        <v>0</v>
      </c>
      <c r="Q8" s="1007">
        <v>0</v>
      </c>
      <c r="R8" s="1007">
        <v>0</v>
      </c>
      <c r="S8" s="1008">
        <v>0</v>
      </c>
      <c r="T8" s="1006">
        <v>0</v>
      </c>
      <c r="U8" s="1007">
        <v>0</v>
      </c>
      <c r="V8" s="1007">
        <v>0</v>
      </c>
      <c r="W8" s="1008">
        <v>0</v>
      </c>
      <c r="X8" s="1006">
        <v>0</v>
      </c>
      <c r="Y8" s="1007">
        <v>0</v>
      </c>
      <c r="Z8" s="1007">
        <v>0</v>
      </c>
      <c r="AA8" s="1008">
        <v>0</v>
      </c>
      <c r="AB8" s="1006">
        <v>0</v>
      </c>
      <c r="AC8" s="1007">
        <v>0</v>
      </c>
      <c r="AD8" s="1007">
        <v>0</v>
      </c>
      <c r="AE8" s="1008">
        <v>0</v>
      </c>
      <c r="AF8" s="1006">
        <v>0</v>
      </c>
      <c r="AG8" s="1007">
        <v>0</v>
      </c>
      <c r="AH8" s="1007">
        <v>0</v>
      </c>
      <c r="AI8" s="1008">
        <v>0</v>
      </c>
      <c r="AJ8" s="1006">
        <v>0</v>
      </c>
      <c r="AK8" s="1007">
        <v>0</v>
      </c>
      <c r="AL8" s="1007">
        <v>0</v>
      </c>
      <c r="AM8" s="1008">
        <v>0</v>
      </c>
      <c r="AN8" s="1006">
        <v>0</v>
      </c>
      <c r="AO8" s="1007">
        <v>0</v>
      </c>
      <c r="AP8" s="1007">
        <v>0</v>
      </c>
      <c r="AQ8" s="1008">
        <v>0</v>
      </c>
      <c r="AR8" s="1006">
        <v>0</v>
      </c>
      <c r="AS8" s="1007">
        <v>0</v>
      </c>
      <c r="AT8" s="1007">
        <v>0</v>
      </c>
      <c r="AU8" s="1008">
        <v>0</v>
      </c>
      <c r="AV8" s="1006">
        <v>0</v>
      </c>
      <c r="AW8" s="1007">
        <v>0</v>
      </c>
      <c r="AX8" s="1007">
        <v>0</v>
      </c>
      <c r="AY8" s="1008">
        <v>0</v>
      </c>
      <c r="AZ8" s="1006">
        <v>0</v>
      </c>
      <c r="BA8" s="1007">
        <v>0</v>
      </c>
      <c r="BB8" s="1007">
        <v>0</v>
      </c>
      <c r="BC8" s="1008">
        <v>0</v>
      </c>
      <c r="BD8" s="1006">
        <v>0</v>
      </c>
      <c r="BE8" s="1007">
        <v>0</v>
      </c>
      <c r="BF8" s="1007">
        <v>0</v>
      </c>
      <c r="BG8" s="1008">
        <v>0</v>
      </c>
      <c r="BH8" s="1006">
        <v>0</v>
      </c>
      <c r="BI8" s="1007">
        <v>0</v>
      </c>
      <c r="BJ8" s="1007">
        <v>0</v>
      </c>
      <c r="BK8" s="1008">
        <v>0</v>
      </c>
      <c r="BL8" s="1006">
        <v>0</v>
      </c>
      <c r="BM8" s="1007">
        <v>0</v>
      </c>
      <c r="BN8" s="1007">
        <v>0</v>
      </c>
      <c r="BO8" s="1008">
        <v>0</v>
      </c>
      <c r="BP8" s="1006">
        <v>0</v>
      </c>
      <c r="BQ8" s="1007">
        <v>0</v>
      </c>
      <c r="BR8" s="1007">
        <v>0</v>
      </c>
      <c r="BS8" s="1008">
        <v>0</v>
      </c>
      <c r="BT8" s="1006">
        <v>0</v>
      </c>
      <c r="BU8" s="1007">
        <v>0</v>
      </c>
      <c r="BV8" s="1007">
        <v>0</v>
      </c>
      <c r="BW8" s="1008">
        <v>0</v>
      </c>
      <c r="BX8" s="1006">
        <v>0</v>
      </c>
      <c r="BY8" s="1007">
        <v>0</v>
      </c>
      <c r="BZ8" s="1007">
        <v>0</v>
      </c>
      <c r="CA8" s="1008">
        <v>0</v>
      </c>
      <c r="CB8" s="1001"/>
      <c r="CC8" s="1002"/>
    </row>
    <row r="9" spans="1:81" s="1003" customFormat="1" ht="18" customHeight="1">
      <c r="A9" s="994"/>
      <c r="B9" s="1503"/>
      <c r="C9" s="1506" t="s">
        <v>2786</v>
      </c>
      <c r="D9" s="1004" t="s">
        <v>4349</v>
      </c>
      <c r="E9" s="1005"/>
      <c r="F9" s="1005"/>
      <c r="G9" s="1005"/>
      <c r="H9" s="1006">
        <v>0</v>
      </c>
      <c r="I9" s="1007">
        <v>0</v>
      </c>
      <c r="J9" s="1007">
        <v>0</v>
      </c>
      <c r="K9" s="1008">
        <v>0</v>
      </c>
      <c r="L9" s="1006">
        <v>0</v>
      </c>
      <c r="M9" s="1007">
        <v>0</v>
      </c>
      <c r="N9" s="1007">
        <v>0</v>
      </c>
      <c r="O9" s="1008">
        <v>0</v>
      </c>
      <c r="P9" s="1006">
        <v>0</v>
      </c>
      <c r="Q9" s="1007">
        <v>0</v>
      </c>
      <c r="R9" s="1007">
        <v>0</v>
      </c>
      <c r="S9" s="1008">
        <v>0</v>
      </c>
      <c r="T9" s="1006">
        <v>0</v>
      </c>
      <c r="U9" s="1007">
        <v>0</v>
      </c>
      <c r="V9" s="1007">
        <v>0</v>
      </c>
      <c r="W9" s="1008">
        <v>0</v>
      </c>
      <c r="X9" s="1006">
        <v>0</v>
      </c>
      <c r="Y9" s="1007">
        <v>0</v>
      </c>
      <c r="Z9" s="1007">
        <v>0</v>
      </c>
      <c r="AA9" s="1008">
        <v>0</v>
      </c>
      <c r="AB9" s="1006">
        <v>0</v>
      </c>
      <c r="AC9" s="1007">
        <v>0</v>
      </c>
      <c r="AD9" s="1007">
        <v>0</v>
      </c>
      <c r="AE9" s="1008">
        <v>0</v>
      </c>
      <c r="AF9" s="1006">
        <v>0</v>
      </c>
      <c r="AG9" s="1007">
        <v>0</v>
      </c>
      <c r="AH9" s="1007">
        <v>0</v>
      </c>
      <c r="AI9" s="1008">
        <v>0</v>
      </c>
      <c r="AJ9" s="1006">
        <v>0</v>
      </c>
      <c r="AK9" s="1007">
        <v>0</v>
      </c>
      <c r="AL9" s="1007">
        <v>0</v>
      </c>
      <c r="AM9" s="1008">
        <v>0</v>
      </c>
      <c r="AN9" s="1006">
        <v>0</v>
      </c>
      <c r="AO9" s="1007">
        <v>0</v>
      </c>
      <c r="AP9" s="1007">
        <v>0</v>
      </c>
      <c r="AQ9" s="1008">
        <v>0</v>
      </c>
      <c r="AR9" s="1006">
        <v>0</v>
      </c>
      <c r="AS9" s="1007">
        <v>0</v>
      </c>
      <c r="AT9" s="1007">
        <v>0</v>
      </c>
      <c r="AU9" s="1008">
        <v>0</v>
      </c>
      <c r="AV9" s="1006">
        <v>0</v>
      </c>
      <c r="AW9" s="1007">
        <v>0</v>
      </c>
      <c r="AX9" s="1007">
        <v>0</v>
      </c>
      <c r="AY9" s="1008">
        <v>0</v>
      </c>
      <c r="AZ9" s="1006">
        <v>0</v>
      </c>
      <c r="BA9" s="1007">
        <v>0</v>
      </c>
      <c r="BB9" s="1007">
        <v>0</v>
      </c>
      <c r="BC9" s="1008">
        <v>0</v>
      </c>
      <c r="BD9" s="1006">
        <v>0</v>
      </c>
      <c r="BE9" s="1007">
        <v>0</v>
      </c>
      <c r="BF9" s="1007">
        <v>0</v>
      </c>
      <c r="BG9" s="1008">
        <v>0</v>
      </c>
      <c r="BH9" s="1006">
        <v>0</v>
      </c>
      <c r="BI9" s="1007">
        <v>0</v>
      </c>
      <c r="BJ9" s="1007">
        <v>0</v>
      </c>
      <c r="BK9" s="1008">
        <v>0</v>
      </c>
      <c r="BL9" s="1006">
        <v>0</v>
      </c>
      <c r="BM9" s="1007">
        <v>0</v>
      </c>
      <c r="BN9" s="1007">
        <v>0</v>
      </c>
      <c r="BO9" s="1008">
        <v>0</v>
      </c>
      <c r="BP9" s="1006">
        <v>0</v>
      </c>
      <c r="BQ9" s="1007">
        <v>0</v>
      </c>
      <c r="BR9" s="1007">
        <v>0</v>
      </c>
      <c r="BS9" s="1008">
        <v>0</v>
      </c>
      <c r="BT9" s="1006">
        <v>0</v>
      </c>
      <c r="BU9" s="1007">
        <v>0</v>
      </c>
      <c r="BV9" s="1007">
        <v>0</v>
      </c>
      <c r="BW9" s="1008">
        <v>0</v>
      </c>
      <c r="BX9" s="1006">
        <v>0</v>
      </c>
      <c r="BY9" s="1007">
        <v>0</v>
      </c>
      <c r="BZ9" s="1007">
        <v>0</v>
      </c>
      <c r="CA9" s="1008">
        <v>0</v>
      </c>
      <c r="CB9" s="1001"/>
      <c r="CC9" s="1002"/>
    </row>
    <row r="10" spans="1:81" s="1003" customFormat="1" ht="18" customHeight="1">
      <c r="A10" s="994"/>
      <c r="B10" s="1503"/>
      <c r="C10" s="1506" t="s">
        <v>2797</v>
      </c>
      <c r="D10" s="1004" t="s">
        <v>4350</v>
      </c>
      <c r="E10" s="1005"/>
      <c r="F10" s="1005"/>
      <c r="G10" s="1005"/>
      <c r="H10" s="1006">
        <v>0</v>
      </c>
      <c r="I10" s="1007">
        <v>0</v>
      </c>
      <c r="J10" s="1007">
        <v>0</v>
      </c>
      <c r="K10" s="1008">
        <v>0</v>
      </c>
      <c r="L10" s="1006">
        <v>0</v>
      </c>
      <c r="M10" s="1007">
        <v>0</v>
      </c>
      <c r="N10" s="1007">
        <v>0</v>
      </c>
      <c r="O10" s="1008">
        <v>0</v>
      </c>
      <c r="P10" s="1006">
        <v>0</v>
      </c>
      <c r="Q10" s="1007">
        <v>0</v>
      </c>
      <c r="R10" s="1007">
        <v>0</v>
      </c>
      <c r="S10" s="1008">
        <v>0</v>
      </c>
      <c r="T10" s="1006">
        <v>0</v>
      </c>
      <c r="U10" s="1007">
        <v>0</v>
      </c>
      <c r="V10" s="1007">
        <v>0</v>
      </c>
      <c r="W10" s="1008">
        <v>0</v>
      </c>
      <c r="X10" s="1006">
        <v>0</v>
      </c>
      <c r="Y10" s="1007">
        <v>0</v>
      </c>
      <c r="Z10" s="1007">
        <v>0</v>
      </c>
      <c r="AA10" s="1008">
        <v>0</v>
      </c>
      <c r="AB10" s="1006">
        <v>0</v>
      </c>
      <c r="AC10" s="1007">
        <v>0</v>
      </c>
      <c r="AD10" s="1007">
        <v>0</v>
      </c>
      <c r="AE10" s="1008">
        <v>0</v>
      </c>
      <c r="AF10" s="1006">
        <v>0</v>
      </c>
      <c r="AG10" s="1007">
        <v>0</v>
      </c>
      <c r="AH10" s="1007">
        <v>0</v>
      </c>
      <c r="AI10" s="1008">
        <v>0</v>
      </c>
      <c r="AJ10" s="1006">
        <v>0</v>
      </c>
      <c r="AK10" s="1007">
        <v>0</v>
      </c>
      <c r="AL10" s="1007">
        <v>0</v>
      </c>
      <c r="AM10" s="1008">
        <v>0</v>
      </c>
      <c r="AN10" s="1006">
        <v>0</v>
      </c>
      <c r="AO10" s="1007">
        <v>0</v>
      </c>
      <c r="AP10" s="1007">
        <v>0</v>
      </c>
      <c r="AQ10" s="1008">
        <v>0</v>
      </c>
      <c r="AR10" s="1006">
        <v>0</v>
      </c>
      <c r="AS10" s="1007">
        <v>0</v>
      </c>
      <c r="AT10" s="1007">
        <v>0</v>
      </c>
      <c r="AU10" s="1008">
        <v>0</v>
      </c>
      <c r="AV10" s="1006">
        <v>0</v>
      </c>
      <c r="AW10" s="1007">
        <v>0</v>
      </c>
      <c r="AX10" s="1007">
        <v>0</v>
      </c>
      <c r="AY10" s="1008">
        <v>0</v>
      </c>
      <c r="AZ10" s="1006">
        <v>0</v>
      </c>
      <c r="BA10" s="1007">
        <v>0</v>
      </c>
      <c r="BB10" s="1007">
        <v>0</v>
      </c>
      <c r="BC10" s="1008">
        <v>0</v>
      </c>
      <c r="BD10" s="1006">
        <v>0</v>
      </c>
      <c r="BE10" s="1007">
        <v>0</v>
      </c>
      <c r="BF10" s="1007">
        <v>0</v>
      </c>
      <c r="BG10" s="1008">
        <v>0</v>
      </c>
      <c r="BH10" s="1006">
        <v>0</v>
      </c>
      <c r="BI10" s="1007">
        <v>0</v>
      </c>
      <c r="BJ10" s="1007">
        <v>0</v>
      </c>
      <c r="BK10" s="1008">
        <v>0</v>
      </c>
      <c r="BL10" s="1006">
        <v>0</v>
      </c>
      <c r="BM10" s="1007">
        <v>0</v>
      </c>
      <c r="BN10" s="1007">
        <v>0</v>
      </c>
      <c r="BO10" s="1008">
        <v>0</v>
      </c>
      <c r="BP10" s="1006">
        <v>0</v>
      </c>
      <c r="BQ10" s="1007">
        <v>0</v>
      </c>
      <c r="BR10" s="1007">
        <v>0</v>
      </c>
      <c r="BS10" s="1008">
        <v>0</v>
      </c>
      <c r="BT10" s="1006">
        <v>0</v>
      </c>
      <c r="BU10" s="1007">
        <v>0</v>
      </c>
      <c r="BV10" s="1007">
        <v>0</v>
      </c>
      <c r="BW10" s="1008">
        <v>0</v>
      </c>
      <c r="BX10" s="1006">
        <v>0</v>
      </c>
      <c r="BY10" s="1007">
        <v>0</v>
      </c>
      <c r="BZ10" s="1007">
        <v>0</v>
      </c>
      <c r="CA10" s="1008">
        <v>0</v>
      </c>
      <c r="CB10" s="1001"/>
      <c r="CC10" s="1002"/>
    </row>
    <row r="11" spans="1:81" s="1003" customFormat="1" ht="18" customHeight="1">
      <c r="A11" s="994"/>
      <c r="B11" s="1503"/>
      <c r="C11" s="1506" t="s">
        <v>2790</v>
      </c>
      <c r="D11" s="1004" t="s">
        <v>4351</v>
      </c>
      <c r="E11" s="1005"/>
      <c r="F11" s="1005"/>
      <c r="G11" s="1005"/>
      <c r="H11" s="1006">
        <v>186.6</v>
      </c>
      <c r="I11" s="1007">
        <v>37327</v>
      </c>
      <c r="J11" s="1007">
        <v>31201</v>
      </c>
      <c r="K11" s="1008">
        <v>6126</v>
      </c>
      <c r="L11" s="1006">
        <v>233.7</v>
      </c>
      <c r="M11" s="1007">
        <v>36489</v>
      </c>
      <c r="N11" s="1007">
        <v>30634</v>
      </c>
      <c r="O11" s="1008">
        <v>5855</v>
      </c>
      <c r="P11" s="1006">
        <v>233.7</v>
      </c>
      <c r="Q11" s="1007">
        <v>36489</v>
      </c>
      <c r="R11" s="1007">
        <v>30634</v>
      </c>
      <c r="S11" s="1008">
        <v>5855</v>
      </c>
      <c r="T11" s="1006">
        <v>513.20000000000005</v>
      </c>
      <c r="U11" s="1007">
        <v>90333</v>
      </c>
      <c r="V11" s="1007">
        <v>73709</v>
      </c>
      <c r="W11" s="1008">
        <v>16624</v>
      </c>
      <c r="X11" s="1006">
        <v>233.7</v>
      </c>
      <c r="Y11" s="1007">
        <v>36489</v>
      </c>
      <c r="Z11" s="1007">
        <v>30634</v>
      </c>
      <c r="AA11" s="1008">
        <v>5855</v>
      </c>
      <c r="AB11" s="1006">
        <v>126.1</v>
      </c>
      <c r="AC11" s="1007">
        <v>8785</v>
      </c>
      <c r="AD11" s="1007">
        <v>8367</v>
      </c>
      <c r="AE11" s="1008">
        <v>418</v>
      </c>
      <c r="AF11" s="1006">
        <v>1527</v>
      </c>
      <c r="AG11" s="1007">
        <v>245912</v>
      </c>
      <c r="AH11" s="1007">
        <v>205179</v>
      </c>
      <c r="AI11" s="1008">
        <v>40733</v>
      </c>
      <c r="AJ11" s="1006">
        <v>254.5</v>
      </c>
      <c r="AK11" s="1007">
        <v>40985</v>
      </c>
      <c r="AL11" s="1007">
        <v>34197</v>
      </c>
      <c r="AM11" s="1008">
        <v>6788</v>
      </c>
      <c r="AN11" s="1009">
        <v>184.6</v>
      </c>
      <c r="AO11" s="1007">
        <v>9880</v>
      </c>
      <c r="AP11" s="1007">
        <v>9363</v>
      </c>
      <c r="AQ11" s="1008">
        <v>517</v>
      </c>
      <c r="AR11" s="1007">
        <v>126.1</v>
      </c>
      <c r="AS11" s="1007">
        <v>8785</v>
      </c>
      <c r="AT11" s="1007">
        <v>8367</v>
      </c>
      <c r="AU11" s="1008">
        <v>418</v>
      </c>
      <c r="AV11" s="1007">
        <v>75.7</v>
      </c>
      <c r="AW11" s="1007">
        <v>5274</v>
      </c>
      <c r="AX11" s="1007">
        <v>5023</v>
      </c>
      <c r="AY11" s="1008">
        <v>251</v>
      </c>
      <c r="AZ11" s="1007">
        <v>126.8</v>
      </c>
      <c r="BA11" s="1007">
        <v>9056</v>
      </c>
      <c r="BB11" s="1007">
        <v>8625</v>
      </c>
      <c r="BC11" s="1008">
        <v>431</v>
      </c>
      <c r="BD11" s="1007">
        <v>503.2</v>
      </c>
      <c r="BE11" s="1007">
        <v>16140</v>
      </c>
      <c r="BF11" s="1007">
        <v>14785</v>
      </c>
      <c r="BG11" s="1008">
        <v>1355</v>
      </c>
      <c r="BH11" s="1007">
        <v>503.2</v>
      </c>
      <c r="BI11" s="1007">
        <v>16140</v>
      </c>
      <c r="BJ11" s="1007">
        <v>14785</v>
      </c>
      <c r="BK11" s="1008">
        <v>1355</v>
      </c>
      <c r="BL11" s="1006">
        <v>1519.6</v>
      </c>
      <c r="BM11" s="1007">
        <v>65275</v>
      </c>
      <c r="BN11" s="1007">
        <v>60948</v>
      </c>
      <c r="BO11" s="1008">
        <v>4327</v>
      </c>
      <c r="BP11" s="1006">
        <v>253.3</v>
      </c>
      <c r="BQ11" s="1007">
        <v>10879</v>
      </c>
      <c r="BR11" s="1007">
        <v>10158</v>
      </c>
      <c r="BS11" s="1008">
        <v>721</v>
      </c>
      <c r="BT11" s="1006">
        <v>3046.6</v>
      </c>
      <c r="BU11" s="1007">
        <v>311187</v>
      </c>
      <c r="BV11" s="1007">
        <v>266127</v>
      </c>
      <c r="BW11" s="1008">
        <v>45060</v>
      </c>
      <c r="BX11" s="1006">
        <v>253.9</v>
      </c>
      <c r="BY11" s="1007">
        <v>25932</v>
      </c>
      <c r="BZ11" s="1007">
        <v>22177</v>
      </c>
      <c r="CA11" s="1008">
        <v>3755</v>
      </c>
      <c r="CB11" s="1001"/>
      <c r="CC11" s="1002"/>
    </row>
    <row r="12" spans="1:81" s="1003" customFormat="1" ht="18" customHeight="1">
      <c r="A12" s="994"/>
      <c r="B12" s="1503"/>
      <c r="C12" s="1506" t="s">
        <v>2925</v>
      </c>
      <c r="D12" s="1004" t="s">
        <v>2883</v>
      </c>
      <c r="E12" s="1005"/>
      <c r="F12" s="1005"/>
      <c r="G12" s="1005"/>
      <c r="H12" s="1006">
        <v>0</v>
      </c>
      <c r="I12" s="1007">
        <v>0</v>
      </c>
      <c r="J12" s="1007">
        <v>0</v>
      </c>
      <c r="K12" s="1008">
        <v>0</v>
      </c>
      <c r="L12" s="1006">
        <v>0</v>
      </c>
      <c r="M12" s="1007">
        <v>0</v>
      </c>
      <c r="N12" s="1007">
        <v>0</v>
      </c>
      <c r="O12" s="1008">
        <v>0</v>
      </c>
      <c r="P12" s="1006">
        <v>0</v>
      </c>
      <c r="Q12" s="1007">
        <v>0</v>
      </c>
      <c r="R12" s="1007">
        <v>0</v>
      </c>
      <c r="S12" s="1008">
        <v>0</v>
      </c>
      <c r="T12" s="1006">
        <v>0</v>
      </c>
      <c r="U12" s="1007">
        <v>0</v>
      </c>
      <c r="V12" s="1007">
        <v>0</v>
      </c>
      <c r="W12" s="1008">
        <v>0</v>
      </c>
      <c r="X12" s="1006">
        <v>0</v>
      </c>
      <c r="Y12" s="1007">
        <v>0</v>
      </c>
      <c r="Z12" s="1007">
        <v>0</v>
      </c>
      <c r="AA12" s="1008">
        <v>0</v>
      </c>
      <c r="AB12" s="1006">
        <v>0</v>
      </c>
      <c r="AC12" s="1007">
        <v>0</v>
      </c>
      <c r="AD12" s="1007">
        <v>0</v>
      </c>
      <c r="AE12" s="1008">
        <v>0</v>
      </c>
      <c r="AF12" s="1006">
        <v>0</v>
      </c>
      <c r="AG12" s="1007">
        <v>0</v>
      </c>
      <c r="AH12" s="1007">
        <v>0</v>
      </c>
      <c r="AI12" s="1008">
        <v>0</v>
      </c>
      <c r="AJ12" s="1006">
        <v>0</v>
      </c>
      <c r="AK12" s="1007">
        <v>0</v>
      </c>
      <c r="AL12" s="1007">
        <v>0</v>
      </c>
      <c r="AM12" s="1008">
        <v>0</v>
      </c>
      <c r="AN12" s="1006">
        <v>0</v>
      </c>
      <c r="AO12" s="1007">
        <v>0</v>
      </c>
      <c r="AP12" s="1007">
        <v>0</v>
      </c>
      <c r="AQ12" s="1008">
        <v>0</v>
      </c>
      <c r="AR12" s="1006">
        <v>0</v>
      </c>
      <c r="AS12" s="1007">
        <v>0</v>
      </c>
      <c r="AT12" s="1007">
        <v>0</v>
      </c>
      <c r="AU12" s="1008">
        <v>0</v>
      </c>
      <c r="AV12" s="1006">
        <v>0</v>
      </c>
      <c r="AW12" s="1007">
        <v>0</v>
      </c>
      <c r="AX12" s="1007">
        <v>0</v>
      </c>
      <c r="AY12" s="1008">
        <v>0</v>
      </c>
      <c r="AZ12" s="1006">
        <v>0</v>
      </c>
      <c r="BA12" s="1007">
        <v>0</v>
      </c>
      <c r="BB12" s="1007">
        <v>0</v>
      </c>
      <c r="BC12" s="1008">
        <v>0</v>
      </c>
      <c r="BD12" s="1006">
        <v>0</v>
      </c>
      <c r="BE12" s="1007">
        <v>0</v>
      </c>
      <c r="BF12" s="1007">
        <v>0</v>
      </c>
      <c r="BG12" s="1008">
        <v>0</v>
      </c>
      <c r="BH12" s="1006">
        <v>0</v>
      </c>
      <c r="BI12" s="1007">
        <v>0</v>
      </c>
      <c r="BJ12" s="1007">
        <v>0</v>
      </c>
      <c r="BK12" s="1008">
        <v>0</v>
      </c>
      <c r="BL12" s="1006">
        <v>0</v>
      </c>
      <c r="BM12" s="1007">
        <v>0</v>
      </c>
      <c r="BN12" s="1007">
        <v>0</v>
      </c>
      <c r="BO12" s="1008">
        <v>0</v>
      </c>
      <c r="BP12" s="1006">
        <v>0</v>
      </c>
      <c r="BQ12" s="1007">
        <v>0</v>
      </c>
      <c r="BR12" s="1007">
        <v>0</v>
      </c>
      <c r="BS12" s="1008">
        <v>0</v>
      </c>
      <c r="BT12" s="1006">
        <v>0</v>
      </c>
      <c r="BU12" s="1007">
        <v>0</v>
      </c>
      <c r="BV12" s="1007">
        <v>0</v>
      </c>
      <c r="BW12" s="1008">
        <v>0</v>
      </c>
      <c r="BX12" s="1006">
        <v>0</v>
      </c>
      <c r="BY12" s="1007">
        <v>0</v>
      </c>
      <c r="BZ12" s="1007">
        <v>0</v>
      </c>
      <c r="CA12" s="1008">
        <v>0</v>
      </c>
      <c r="CB12" s="1001"/>
      <c r="CC12" s="1002"/>
    </row>
    <row r="13" spans="1:81" s="1003" customFormat="1" ht="18" customHeight="1">
      <c r="A13" s="994"/>
      <c r="B13" s="1503"/>
      <c r="C13" s="1506" t="s">
        <v>2795</v>
      </c>
      <c r="D13" s="1004" t="s">
        <v>2728</v>
      </c>
      <c r="E13" s="1005"/>
      <c r="F13" s="1005"/>
      <c r="G13" s="1005"/>
      <c r="H13" s="1006"/>
      <c r="I13" s="1007"/>
      <c r="J13" s="1007"/>
      <c r="K13" s="1008">
        <v>0</v>
      </c>
      <c r="L13" s="1006"/>
      <c r="M13" s="1007"/>
      <c r="N13" s="1007"/>
      <c r="O13" s="1008">
        <v>0</v>
      </c>
      <c r="P13" s="1006"/>
      <c r="Q13" s="1007"/>
      <c r="R13" s="1007"/>
      <c r="S13" s="1008">
        <v>0</v>
      </c>
      <c r="T13" s="1006"/>
      <c r="U13" s="1007"/>
      <c r="V13" s="1007"/>
      <c r="W13" s="1008">
        <v>0</v>
      </c>
      <c r="X13" s="1006"/>
      <c r="Y13" s="1007"/>
      <c r="Z13" s="1007"/>
      <c r="AA13" s="1008">
        <v>0</v>
      </c>
      <c r="AB13" s="1006"/>
      <c r="AC13" s="1007"/>
      <c r="AD13" s="1007"/>
      <c r="AE13" s="1008">
        <v>0</v>
      </c>
      <c r="AF13" s="1006">
        <v>0</v>
      </c>
      <c r="AG13" s="1007">
        <v>0</v>
      </c>
      <c r="AH13" s="1007">
        <v>0</v>
      </c>
      <c r="AI13" s="1008">
        <v>0</v>
      </c>
      <c r="AJ13" s="1006">
        <v>0</v>
      </c>
      <c r="AK13" s="1007">
        <v>0</v>
      </c>
      <c r="AL13" s="1007">
        <v>0</v>
      </c>
      <c r="AM13" s="1008">
        <v>0</v>
      </c>
      <c r="AN13" s="1006"/>
      <c r="AO13" s="1007"/>
      <c r="AP13" s="1007"/>
      <c r="AQ13" s="1008">
        <v>0</v>
      </c>
      <c r="AR13" s="1006"/>
      <c r="AS13" s="1007"/>
      <c r="AT13" s="1007"/>
      <c r="AU13" s="1008">
        <v>0</v>
      </c>
      <c r="AV13" s="1006"/>
      <c r="AW13" s="1007"/>
      <c r="AX13" s="1007"/>
      <c r="AY13" s="1008">
        <v>0</v>
      </c>
      <c r="AZ13" s="1006"/>
      <c r="BA13" s="1007"/>
      <c r="BB13" s="1007"/>
      <c r="BC13" s="1008">
        <v>0</v>
      </c>
      <c r="BD13" s="1006"/>
      <c r="BE13" s="1007"/>
      <c r="BF13" s="1007"/>
      <c r="BG13" s="1008">
        <v>0</v>
      </c>
      <c r="BH13" s="1006"/>
      <c r="BI13" s="1007"/>
      <c r="BJ13" s="1007"/>
      <c r="BK13" s="1008">
        <v>0</v>
      </c>
      <c r="BL13" s="1006">
        <v>0</v>
      </c>
      <c r="BM13" s="1007">
        <v>0</v>
      </c>
      <c r="BN13" s="1007">
        <v>0</v>
      </c>
      <c r="BO13" s="1008">
        <v>0</v>
      </c>
      <c r="BP13" s="1006">
        <v>0</v>
      </c>
      <c r="BQ13" s="1007">
        <v>0</v>
      </c>
      <c r="BR13" s="1007">
        <v>0</v>
      </c>
      <c r="BS13" s="1008">
        <v>0</v>
      </c>
      <c r="BT13" s="1006">
        <v>0</v>
      </c>
      <c r="BU13" s="1007">
        <v>0</v>
      </c>
      <c r="BV13" s="1007">
        <v>0</v>
      </c>
      <c r="BW13" s="1008">
        <v>0</v>
      </c>
      <c r="BX13" s="1006">
        <v>0</v>
      </c>
      <c r="BY13" s="1007">
        <v>0</v>
      </c>
      <c r="BZ13" s="1007">
        <v>0</v>
      </c>
      <c r="CA13" s="1008">
        <v>0</v>
      </c>
      <c r="CB13" s="1001"/>
      <c r="CC13" s="1002"/>
    </row>
    <row r="14" spans="1:81" s="1003" customFormat="1" ht="18" customHeight="1" thickBot="1">
      <c r="A14" s="994"/>
      <c r="B14" s="1503"/>
      <c r="C14" s="1506" t="s">
        <v>2784</v>
      </c>
      <c r="D14" s="1501" t="s">
        <v>2792</v>
      </c>
      <c r="E14" s="1502"/>
      <c r="F14" s="1502"/>
      <c r="G14" s="1502"/>
      <c r="H14" s="1010">
        <v>186.6</v>
      </c>
      <c r="I14" s="1011">
        <v>37327</v>
      </c>
      <c r="J14" s="1011">
        <v>31201</v>
      </c>
      <c r="K14" s="1012">
        <v>6126</v>
      </c>
      <c r="L14" s="1010">
        <v>264.59999999999997</v>
      </c>
      <c r="M14" s="1011">
        <v>49106</v>
      </c>
      <c r="N14" s="1011">
        <v>40078</v>
      </c>
      <c r="O14" s="1012">
        <v>9028</v>
      </c>
      <c r="P14" s="1010">
        <v>233.7</v>
      </c>
      <c r="Q14" s="1011">
        <v>36489</v>
      </c>
      <c r="R14" s="1011">
        <v>30634</v>
      </c>
      <c r="S14" s="1012">
        <v>5855</v>
      </c>
      <c r="T14" s="1010">
        <v>513.20000000000005</v>
      </c>
      <c r="U14" s="1011">
        <v>90333</v>
      </c>
      <c r="V14" s="1011">
        <v>73709</v>
      </c>
      <c r="W14" s="1012">
        <v>16624</v>
      </c>
      <c r="X14" s="1010">
        <v>233.7</v>
      </c>
      <c r="Y14" s="1011">
        <v>36489</v>
      </c>
      <c r="Z14" s="1011">
        <v>30634</v>
      </c>
      <c r="AA14" s="1012">
        <v>5855</v>
      </c>
      <c r="AB14" s="1010">
        <v>126.1</v>
      </c>
      <c r="AC14" s="1011">
        <v>8785</v>
      </c>
      <c r="AD14" s="1011">
        <v>8367</v>
      </c>
      <c r="AE14" s="1012">
        <v>418</v>
      </c>
      <c r="AF14" s="1010">
        <v>1557.8999999999999</v>
      </c>
      <c r="AG14" s="1011">
        <v>258529</v>
      </c>
      <c r="AH14" s="1011">
        <v>214623</v>
      </c>
      <c r="AI14" s="1012">
        <v>43906</v>
      </c>
      <c r="AJ14" s="1010">
        <v>259.7</v>
      </c>
      <c r="AK14" s="1011">
        <v>43088</v>
      </c>
      <c r="AL14" s="1011">
        <v>35771</v>
      </c>
      <c r="AM14" s="1012">
        <v>7317</v>
      </c>
      <c r="AN14" s="1013">
        <v>184.6</v>
      </c>
      <c r="AO14" s="1011">
        <v>9880</v>
      </c>
      <c r="AP14" s="1011">
        <v>9363</v>
      </c>
      <c r="AQ14" s="1012">
        <v>517</v>
      </c>
      <c r="AR14" s="1010">
        <v>126.1</v>
      </c>
      <c r="AS14" s="1011">
        <v>8785</v>
      </c>
      <c r="AT14" s="1011">
        <v>8367</v>
      </c>
      <c r="AU14" s="1012">
        <v>418</v>
      </c>
      <c r="AV14" s="1010">
        <v>75.7</v>
      </c>
      <c r="AW14" s="1011">
        <v>5274</v>
      </c>
      <c r="AX14" s="1011">
        <v>5023</v>
      </c>
      <c r="AY14" s="1012">
        <v>251</v>
      </c>
      <c r="AZ14" s="1010">
        <v>126.8</v>
      </c>
      <c r="BA14" s="1011">
        <v>9056</v>
      </c>
      <c r="BB14" s="1011">
        <v>8625</v>
      </c>
      <c r="BC14" s="1012">
        <v>431</v>
      </c>
      <c r="BD14" s="1010">
        <v>529.20000000000005</v>
      </c>
      <c r="BE14" s="1011">
        <v>26853</v>
      </c>
      <c r="BF14" s="1011">
        <v>22786</v>
      </c>
      <c r="BG14" s="1012">
        <v>4067</v>
      </c>
      <c r="BH14" s="1010">
        <v>503.2</v>
      </c>
      <c r="BI14" s="1011">
        <v>16140</v>
      </c>
      <c r="BJ14" s="1011">
        <v>14785</v>
      </c>
      <c r="BK14" s="1012">
        <v>1355</v>
      </c>
      <c r="BL14" s="1010">
        <v>1545.6000000000001</v>
      </c>
      <c r="BM14" s="1011">
        <v>75988</v>
      </c>
      <c r="BN14" s="1011">
        <v>68949</v>
      </c>
      <c r="BO14" s="1012">
        <v>7039</v>
      </c>
      <c r="BP14" s="1010">
        <v>257.60000000000002</v>
      </c>
      <c r="BQ14" s="1011">
        <v>12665</v>
      </c>
      <c r="BR14" s="1011">
        <v>11492</v>
      </c>
      <c r="BS14" s="1012">
        <v>1173</v>
      </c>
      <c r="BT14" s="1010">
        <v>3103.5</v>
      </c>
      <c r="BU14" s="1011">
        <v>334517</v>
      </c>
      <c r="BV14" s="1011">
        <v>283572</v>
      </c>
      <c r="BW14" s="1012">
        <v>50945</v>
      </c>
      <c r="BX14" s="1010">
        <v>258.60000000000002</v>
      </c>
      <c r="BY14" s="1011">
        <v>27876</v>
      </c>
      <c r="BZ14" s="1011">
        <v>23631</v>
      </c>
      <c r="CA14" s="1012">
        <v>4245</v>
      </c>
      <c r="CB14" s="1001"/>
      <c r="CC14" s="1002"/>
    </row>
    <row r="15" spans="1:81" s="1003" customFormat="1" ht="18" customHeight="1">
      <c r="A15" s="994"/>
      <c r="B15" s="1503"/>
      <c r="C15" s="1505" t="s">
        <v>2900</v>
      </c>
      <c r="D15" s="995" t="s">
        <v>4347</v>
      </c>
      <c r="E15" s="996"/>
      <c r="F15" s="996"/>
      <c r="G15" s="996"/>
      <c r="H15" s="997">
        <v>0</v>
      </c>
      <c r="I15" s="998">
        <v>0</v>
      </c>
      <c r="J15" s="998">
        <v>0</v>
      </c>
      <c r="K15" s="999">
        <v>0</v>
      </c>
      <c r="L15" s="997">
        <v>0</v>
      </c>
      <c r="M15" s="998">
        <v>0</v>
      </c>
      <c r="N15" s="998">
        <v>0</v>
      </c>
      <c r="O15" s="999">
        <v>0</v>
      </c>
      <c r="P15" s="997">
        <v>0</v>
      </c>
      <c r="Q15" s="998">
        <v>0</v>
      </c>
      <c r="R15" s="998">
        <v>0</v>
      </c>
      <c r="S15" s="999">
        <v>0</v>
      </c>
      <c r="T15" s="997">
        <v>0</v>
      </c>
      <c r="U15" s="998">
        <v>0</v>
      </c>
      <c r="V15" s="998">
        <v>0</v>
      </c>
      <c r="W15" s="999">
        <v>0</v>
      </c>
      <c r="X15" s="997">
        <v>0</v>
      </c>
      <c r="Y15" s="998">
        <v>0</v>
      </c>
      <c r="Z15" s="998">
        <v>0</v>
      </c>
      <c r="AA15" s="999">
        <v>0</v>
      </c>
      <c r="AB15" s="997">
        <v>0</v>
      </c>
      <c r="AC15" s="998">
        <v>0</v>
      </c>
      <c r="AD15" s="998">
        <v>0</v>
      </c>
      <c r="AE15" s="999">
        <v>0</v>
      </c>
      <c r="AF15" s="997">
        <v>0</v>
      </c>
      <c r="AG15" s="998">
        <v>0</v>
      </c>
      <c r="AH15" s="998">
        <v>0</v>
      </c>
      <c r="AI15" s="999">
        <v>0</v>
      </c>
      <c r="AJ15" s="997">
        <v>0</v>
      </c>
      <c r="AK15" s="998">
        <v>0</v>
      </c>
      <c r="AL15" s="998">
        <v>0</v>
      </c>
      <c r="AM15" s="999">
        <v>0</v>
      </c>
      <c r="AN15" s="997">
        <v>0</v>
      </c>
      <c r="AO15" s="998">
        <v>0</v>
      </c>
      <c r="AP15" s="998">
        <v>0</v>
      </c>
      <c r="AQ15" s="999">
        <v>0</v>
      </c>
      <c r="AR15" s="997">
        <v>0</v>
      </c>
      <c r="AS15" s="998">
        <v>0</v>
      </c>
      <c r="AT15" s="998">
        <v>0</v>
      </c>
      <c r="AU15" s="999">
        <v>0</v>
      </c>
      <c r="AV15" s="997">
        <v>0</v>
      </c>
      <c r="AW15" s="998">
        <v>0</v>
      </c>
      <c r="AX15" s="998">
        <v>0</v>
      </c>
      <c r="AY15" s="999">
        <v>0</v>
      </c>
      <c r="AZ15" s="997">
        <v>6.1</v>
      </c>
      <c r="BA15" s="998">
        <v>2385</v>
      </c>
      <c r="BB15" s="998">
        <v>1767</v>
      </c>
      <c r="BC15" s="999">
        <v>618</v>
      </c>
      <c r="BD15" s="997">
        <v>0</v>
      </c>
      <c r="BE15" s="998">
        <v>0</v>
      </c>
      <c r="BF15" s="998">
        <v>0</v>
      </c>
      <c r="BG15" s="999">
        <v>0</v>
      </c>
      <c r="BH15" s="997">
        <v>0</v>
      </c>
      <c r="BI15" s="998">
        <v>0</v>
      </c>
      <c r="BJ15" s="998">
        <v>0</v>
      </c>
      <c r="BK15" s="999">
        <v>0</v>
      </c>
      <c r="BL15" s="997">
        <v>6.1</v>
      </c>
      <c r="BM15" s="998">
        <v>2385</v>
      </c>
      <c r="BN15" s="998">
        <v>1767</v>
      </c>
      <c r="BO15" s="999">
        <v>618</v>
      </c>
      <c r="BP15" s="997">
        <v>1</v>
      </c>
      <c r="BQ15" s="998">
        <v>398</v>
      </c>
      <c r="BR15" s="998">
        <v>295</v>
      </c>
      <c r="BS15" s="999">
        <v>103</v>
      </c>
      <c r="BT15" s="997">
        <v>6.1</v>
      </c>
      <c r="BU15" s="998">
        <v>2385</v>
      </c>
      <c r="BV15" s="998">
        <v>1767</v>
      </c>
      <c r="BW15" s="999">
        <v>618</v>
      </c>
      <c r="BX15" s="997">
        <v>0.5</v>
      </c>
      <c r="BY15" s="998">
        <v>199</v>
      </c>
      <c r="BZ15" s="998">
        <v>147</v>
      </c>
      <c r="CA15" s="999">
        <v>52</v>
      </c>
      <c r="CB15" s="1001"/>
      <c r="CC15" s="1002"/>
    </row>
    <row r="16" spans="1:81" s="1003" customFormat="1" ht="18" customHeight="1">
      <c r="A16" s="994"/>
      <c r="B16" s="1503"/>
      <c r="C16" s="1506" t="s">
        <v>2784</v>
      </c>
      <c r="D16" s="1004" t="s">
        <v>4348</v>
      </c>
      <c r="E16" s="1005"/>
      <c r="F16" s="1005"/>
      <c r="G16" s="1005"/>
      <c r="H16" s="1006">
        <v>0</v>
      </c>
      <c r="I16" s="1007">
        <v>0</v>
      </c>
      <c r="J16" s="1007">
        <v>0</v>
      </c>
      <c r="K16" s="1008">
        <v>0</v>
      </c>
      <c r="L16" s="1006">
        <v>0</v>
      </c>
      <c r="M16" s="1007">
        <v>0</v>
      </c>
      <c r="N16" s="1007">
        <v>0</v>
      </c>
      <c r="O16" s="1008">
        <v>0</v>
      </c>
      <c r="P16" s="1006">
        <v>0</v>
      </c>
      <c r="Q16" s="1007">
        <v>0</v>
      </c>
      <c r="R16" s="1007">
        <v>0</v>
      </c>
      <c r="S16" s="1008">
        <v>0</v>
      </c>
      <c r="T16" s="1006">
        <v>0</v>
      </c>
      <c r="U16" s="1007">
        <v>0</v>
      </c>
      <c r="V16" s="1007">
        <v>0</v>
      </c>
      <c r="W16" s="1008">
        <v>0</v>
      </c>
      <c r="X16" s="1006">
        <v>0</v>
      </c>
      <c r="Y16" s="1007">
        <v>0</v>
      </c>
      <c r="Z16" s="1007">
        <v>0</v>
      </c>
      <c r="AA16" s="1008">
        <v>0</v>
      </c>
      <c r="AB16" s="1006">
        <v>0</v>
      </c>
      <c r="AC16" s="1007">
        <v>0</v>
      </c>
      <c r="AD16" s="1007">
        <v>0</v>
      </c>
      <c r="AE16" s="1008">
        <v>0</v>
      </c>
      <c r="AF16" s="1006">
        <v>0</v>
      </c>
      <c r="AG16" s="1007">
        <v>0</v>
      </c>
      <c r="AH16" s="1007">
        <v>0</v>
      </c>
      <c r="AI16" s="1008">
        <v>0</v>
      </c>
      <c r="AJ16" s="1006">
        <v>0</v>
      </c>
      <c r="AK16" s="1007">
        <v>0</v>
      </c>
      <c r="AL16" s="1007">
        <v>0</v>
      </c>
      <c r="AM16" s="1008">
        <v>0</v>
      </c>
      <c r="AN16" s="1006">
        <v>0</v>
      </c>
      <c r="AO16" s="1007">
        <v>0</v>
      </c>
      <c r="AP16" s="1007">
        <v>0</v>
      </c>
      <c r="AQ16" s="1008">
        <v>0</v>
      </c>
      <c r="AR16" s="1006">
        <v>0</v>
      </c>
      <c r="AS16" s="1007">
        <v>0</v>
      </c>
      <c r="AT16" s="1007">
        <v>0</v>
      </c>
      <c r="AU16" s="1008">
        <v>0</v>
      </c>
      <c r="AV16" s="1006">
        <v>0</v>
      </c>
      <c r="AW16" s="1007">
        <v>0</v>
      </c>
      <c r="AX16" s="1007">
        <v>0</v>
      </c>
      <c r="AY16" s="1008">
        <v>0</v>
      </c>
      <c r="AZ16" s="1006">
        <v>0</v>
      </c>
      <c r="BA16" s="1007">
        <v>0</v>
      </c>
      <c r="BB16" s="1007">
        <v>0</v>
      </c>
      <c r="BC16" s="1008">
        <v>0</v>
      </c>
      <c r="BD16" s="1006">
        <v>0</v>
      </c>
      <c r="BE16" s="1007">
        <v>0</v>
      </c>
      <c r="BF16" s="1007">
        <v>0</v>
      </c>
      <c r="BG16" s="1008">
        <v>0</v>
      </c>
      <c r="BH16" s="1006">
        <v>0</v>
      </c>
      <c r="BI16" s="1007">
        <v>0</v>
      </c>
      <c r="BJ16" s="1007">
        <v>0</v>
      </c>
      <c r="BK16" s="1008">
        <v>0</v>
      </c>
      <c r="BL16" s="1006">
        <v>0</v>
      </c>
      <c r="BM16" s="1007">
        <v>0</v>
      </c>
      <c r="BN16" s="1007">
        <v>0</v>
      </c>
      <c r="BO16" s="1008">
        <v>0</v>
      </c>
      <c r="BP16" s="1006">
        <v>0</v>
      </c>
      <c r="BQ16" s="1007">
        <v>0</v>
      </c>
      <c r="BR16" s="1007">
        <v>0</v>
      </c>
      <c r="BS16" s="1008">
        <v>0</v>
      </c>
      <c r="BT16" s="1006">
        <v>0</v>
      </c>
      <c r="BU16" s="1007">
        <v>0</v>
      </c>
      <c r="BV16" s="1007">
        <v>0</v>
      </c>
      <c r="BW16" s="1008">
        <v>0</v>
      </c>
      <c r="BX16" s="1006">
        <v>0</v>
      </c>
      <c r="BY16" s="1007">
        <v>0</v>
      </c>
      <c r="BZ16" s="1007">
        <v>0</v>
      </c>
      <c r="CA16" s="1008">
        <v>0</v>
      </c>
      <c r="CB16" s="1001"/>
      <c r="CC16" s="1002"/>
    </row>
    <row r="17" spans="1:81" s="1003" customFormat="1" ht="18" customHeight="1">
      <c r="A17" s="994"/>
      <c r="B17" s="1503"/>
      <c r="C17" s="1506" t="s">
        <v>2786</v>
      </c>
      <c r="D17" s="1004" t="s">
        <v>4349</v>
      </c>
      <c r="E17" s="1005"/>
      <c r="F17" s="1005"/>
      <c r="G17" s="1005"/>
      <c r="H17" s="1006">
        <v>0</v>
      </c>
      <c r="I17" s="1007">
        <v>0</v>
      </c>
      <c r="J17" s="1007">
        <v>0</v>
      </c>
      <c r="K17" s="1008">
        <v>0</v>
      </c>
      <c r="L17" s="1006">
        <v>0</v>
      </c>
      <c r="M17" s="1007">
        <v>0</v>
      </c>
      <c r="N17" s="1007">
        <v>0</v>
      </c>
      <c r="O17" s="1008">
        <v>0</v>
      </c>
      <c r="P17" s="1006">
        <v>0</v>
      </c>
      <c r="Q17" s="1007">
        <v>0</v>
      </c>
      <c r="R17" s="1007">
        <v>0</v>
      </c>
      <c r="S17" s="1008">
        <v>0</v>
      </c>
      <c r="T17" s="1006">
        <v>101.1</v>
      </c>
      <c r="U17" s="1007">
        <v>15280</v>
      </c>
      <c r="V17" s="1007">
        <v>11754</v>
      </c>
      <c r="W17" s="1008">
        <v>3526</v>
      </c>
      <c r="X17" s="1006">
        <v>71.599999999999994</v>
      </c>
      <c r="Y17" s="1007">
        <v>8608</v>
      </c>
      <c r="Z17" s="1007">
        <v>6622</v>
      </c>
      <c r="AA17" s="1008">
        <v>1986</v>
      </c>
      <c r="AB17" s="1006">
        <v>0</v>
      </c>
      <c r="AC17" s="1007">
        <v>0</v>
      </c>
      <c r="AD17" s="1007">
        <v>0</v>
      </c>
      <c r="AE17" s="1008">
        <v>0</v>
      </c>
      <c r="AF17" s="1006">
        <v>172.7</v>
      </c>
      <c r="AG17" s="1007">
        <v>23888</v>
      </c>
      <c r="AH17" s="1007">
        <v>18376</v>
      </c>
      <c r="AI17" s="1008">
        <v>5512</v>
      </c>
      <c r="AJ17" s="1006">
        <v>28.8</v>
      </c>
      <c r="AK17" s="1007">
        <v>3981</v>
      </c>
      <c r="AL17" s="1007">
        <v>3063</v>
      </c>
      <c r="AM17" s="1008">
        <v>918</v>
      </c>
      <c r="AN17" s="1009">
        <v>9.1</v>
      </c>
      <c r="AO17" s="1007">
        <v>1177</v>
      </c>
      <c r="AP17" s="1007">
        <v>906</v>
      </c>
      <c r="AQ17" s="1008">
        <v>271</v>
      </c>
      <c r="AR17" s="1006">
        <v>71.599999999999994</v>
      </c>
      <c r="AS17" s="1007">
        <v>8608</v>
      </c>
      <c r="AT17" s="1007">
        <v>6622</v>
      </c>
      <c r="AU17" s="1008">
        <v>1986</v>
      </c>
      <c r="AV17" s="1006">
        <v>0</v>
      </c>
      <c r="AW17" s="1007">
        <v>0</v>
      </c>
      <c r="AX17" s="1007">
        <v>0</v>
      </c>
      <c r="AY17" s="1008">
        <v>0</v>
      </c>
      <c r="AZ17" s="1006">
        <v>0</v>
      </c>
      <c r="BA17" s="1007">
        <v>0</v>
      </c>
      <c r="BB17" s="1007">
        <v>0</v>
      </c>
      <c r="BC17" s="1008">
        <v>0</v>
      </c>
      <c r="BD17" s="1006">
        <v>25</v>
      </c>
      <c r="BE17" s="1007">
        <v>4227</v>
      </c>
      <c r="BF17" s="1007">
        <v>3251</v>
      </c>
      <c r="BG17" s="1008">
        <v>976</v>
      </c>
      <c r="BH17" s="1006">
        <v>0</v>
      </c>
      <c r="BI17" s="1007">
        <v>0</v>
      </c>
      <c r="BJ17" s="1007">
        <v>0</v>
      </c>
      <c r="BK17" s="1008">
        <v>0</v>
      </c>
      <c r="BL17" s="1006">
        <v>105.69999999999999</v>
      </c>
      <c r="BM17" s="1007">
        <v>14012</v>
      </c>
      <c r="BN17" s="1007">
        <v>10779</v>
      </c>
      <c r="BO17" s="1008">
        <v>3233</v>
      </c>
      <c r="BP17" s="1006">
        <v>17.600000000000001</v>
      </c>
      <c r="BQ17" s="1007">
        <v>2335</v>
      </c>
      <c r="BR17" s="1007">
        <v>1797</v>
      </c>
      <c r="BS17" s="1008">
        <v>538</v>
      </c>
      <c r="BT17" s="1006">
        <v>278.39999999999998</v>
      </c>
      <c r="BU17" s="1007">
        <v>37900</v>
      </c>
      <c r="BV17" s="1007">
        <v>29155</v>
      </c>
      <c r="BW17" s="1008">
        <v>8745</v>
      </c>
      <c r="BX17" s="1006">
        <v>23.2</v>
      </c>
      <c r="BY17" s="1007">
        <v>3158</v>
      </c>
      <c r="BZ17" s="1007">
        <v>2430</v>
      </c>
      <c r="CA17" s="1008">
        <v>728</v>
      </c>
      <c r="CB17" s="1001"/>
      <c r="CC17" s="1002"/>
    </row>
    <row r="18" spans="1:81" s="1003" customFormat="1" ht="18" customHeight="1">
      <c r="A18" s="994"/>
      <c r="B18" s="1503"/>
      <c r="C18" s="1506" t="s">
        <v>2797</v>
      </c>
      <c r="D18" s="1004" t="s">
        <v>4350</v>
      </c>
      <c r="E18" s="1005"/>
      <c r="F18" s="1005"/>
      <c r="G18" s="1005"/>
      <c r="H18" s="1006">
        <v>0</v>
      </c>
      <c r="I18" s="1007">
        <v>0</v>
      </c>
      <c r="J18" s="1007">
        <v>0</v>
      </c>
      <c r="K18" s="1008">
        <v>0</v>
      </c>
      <c r="L18" s="1006">
        <v>0</v>
      </c>
      <c r="M18" s="1007">
        <v>0</v>
      </c>
      <c r="N18" s="1007">
        <v>0</v>
      </c>
      <c r="O18" s="1008">
        <v>0</v>
      </c>
      <c r="P18" s="1006">
        <v>0</v>
      </c>
      <c r="Q18" s="1007">
        <v>0</v>
      </c>
      <c r="R18" s="1007">
        <v>0</v>
      </c>
      <c r="S18" s="1008">
        <v>0</v>
      </c>
      <c r="T18" s="1006">
        <v>0</v>
      </c>
      <c r="U18" s="1007">
        <v>0</v>
      </c>
      <c r="V18" s="1007">
        <v>0</v>
      </c>
      <c r="W18" s="1008">
        <v>0</v>
      </c>
      <c r="X18" s="1006">
        <v>0</v>
      </c>
      <c r="Y18" s="1007">
        <v>0</v>
      </c>
      <c r="Z18" s="1007">
        <v>0</v>
      </c>
      <c r="AA18" s="1008">
        <v>0</v>
      </c>
      <c r="AB18" s="1006">
        <v>0</v>
      </c>
      <c r="AC18" s="1007">
        <v>0</v>
      </c>
      <c r="AD18" s="1007">
        <v>0</v>
      </c>
      <c r="AE18" s="1008">
        <v>0</v>
      </c>
      <c r="AF18" s="1006">
        <v>0</v>
      </c>
      <c r="AG18" s="1007">
        <v>0</v>
      </c>
      <c r="AH18" s="1007">
        <v>0</v>
      </c>
      <c r="AI18" s="1008">
        <v>0</v>
      </c>
      <c r="AJ18" s="1006">
        <v>0</v>
      </c>
      <c r="AK18" s="1007">
        <v>0</v>
      </c>
      <c r="AL18" s="1007">
        <v>0</v>
      </c>
      <c r="AM18" s="1008">
        <v>0</v>
      </c>
      <c r="AN18" s="1006">
        <v>0</v>
      </c>
      <c r="AO18" s="1007">
        <v>0</v>
      </c>
      <c r="AP18" s="1007">
        <v>0</v>
      </c>
      <c r="AQ18" s="1008">
        <v>0</v>
      </c>
      <c r="AR18" s="1006">
        <v>0</v>
      </c>
      <c r="AS18" s="1007">
        <v>0</v>
      </c>
      <c r="AT18" s="1007">
        <v>0</v>
      </c>
      <c r="AU18" s="1008">
        <v>0</v>
      </c>
      <c r="AV18" s="1006">
        <v>0</v>
      </c>
      <c r="AW18" s="1007">
        <v>0</v>
      </c>
      <c r="AX18" s="1007">
        <v>0</v>
      </c>
      <c r="AY18" s="1008">
        <v>0</v>
      </c>
      <c r="AZ18" s="1006">
        <v>27.3</v>
      </c>
      <c r="BA18" s="1007">
        <v>4373</v>
      </c>
      <c r="BB18" s="1007">
        <v>3803</v>
      </c>
      <c r="BC18" s="1008">
        <v>570</v>
      </c>
      <c r="BD18" s="1006">
        <v>0</v>
      </c>
      <c r="BE18" s="1007">
        <v>0</v>
      </c>
      <c r="BF18" s="1007">
        <v>0</v>
      </c>
      <c r="BG18" s="1008">
        <v>0</v>
      </c>
      <c r="BH18" s="1006">
        <v>0</v>
      </c>
      <c r="BI18" s="1007">
        <v>0</v>
      </c>
      <c r="BJ18" s="1007">
        <v>0</v>
      </c>
      <c r="BK18" s="1008">
        <v>0</v>
      </c>
      <c r="BL18" s="1006">
        <v>27.3</v>
      </c>
      <c r="BM18" s="1007">
        <v>4373</v>
      </c>
      <c r="BN18" s="1007">
        <v>3803</v>
      </c>
      <c r="BO18" s="1008">
        <v>570</v>
      </c>
      <c r="BP18" s="1006">
        <v>4.5999999999999996</v>
      </c>
      <c r="BQ18" s="1007">
        <v>729</v>
      </c>
      <c r="BR18" s="1007">
        <v>634</v>
      </c>
      <c r="BS18" s="1008">
        <v>95</v>
      </c>
      <c r="BT18" s="1006">
        <v>27.3</v>
      </c>
      <c r="BU18" s="1007">
        <v>4373</v>
      </c>
      <c r="BV18" s="1007">
        <v>3803</v>
      </c>
      <c r="BW18" s="1008">
        <v>570</v>
      </c>
      <c r="BX18" s="1006">
        <v>2.2999999999999998</v>
      </c>
      <c r="BY18" s="1007">
        <v>364</v>
      </c>
      <c r="BZ18" s="1007">
        <v>317</v>
      </c>
      <c r="CA18" s="1008">
        <v>47</v>
      </c>
      <c r="CB18" s="1001"/>
      <c r="CC18" s="1002"/>
    </row>
    <row r="19" spans="1:81" s="1003" customFormat="1" ht="18" customHeight="1">
      <c r="A19" s="994"/>
      <c r="B19" s="1503"/>
      <c r="C19" s="1506" t="s">
        <v>2790</v>
      </c>
      <c r="D19" s="1004" t="s">
        <v>4351</v>
      </c>
      <c r="E19" s="1005"/>
      <c r="F19" s="1005"/>
      <c r="G19" s="1005"/>
      <c r="H19" s="1006">
        <v>263.3</v>
      </c>
      <c r="I19" s="1007">
        <v>48926</v>
      </c>
      <c r="J19" s="1007">
        <v>39141</v>
      </c>
      <c r="K19" s="1008">
        <v>9785</v>
      </c>
      <c r="L19" s="1006">
        <v>237.9</v>
      </c>
      <c r="M19" s="1007">
        <v>12135</v>
      </c>
      <c r="N19" s="1007">
        <v>11557</v>
      </c>
      <c r="O19" s="1008">
        <v>578</v>
      </c>
      <c r="P19" s="1006">
        <v>0</v>
      </c>
      <c r="Q19" s="1007">
        <v>0</v>
      </c>
      <c r="R19" s="1007">
        <v>0</v>
      </c>
      <c r="S19" s="1008">
        <v>0</v>
      </c>
      <c r="T19" s="1006">
        <v>64.3</v>
      </c>
      <c r="U19" s="1007">
        <v>4423</v>
      </c>
      <c r="V19" s="1007">
        <v>4212</v>
      </c>
      <c r="W19" s="1008">
        <v>211</v>
      </c>
      <c r="X19" s="1006">
        <v>194.6</v>
      </c>
      <c r="Y19" s="1007">
        <v>9048</v>
      </c>
      <c r="Z19" s="1007">
        <v>8617</v>
      </c>
      <c r="AA19" s="1008">
        <v>431</v>
      </c>
      <c r="AB19" s="1006">
        <v>0</v>
      </c>
      <c r="AC19" s="1007">
        <v>0</v>
      </c>
      <c r="AD19" s="1007">
        <v>0</v>
      </c>
      <c r="AE19" s="1008">
        <v>0</v>
      </c>
      <c r="AF19" s="1006">
        <v>760.1</v>
      </c>
      <c r="AG19" s="1007">
        <v>74532</v>
      </c>
      <c r="AH19" s="1007">
        <v>63527</v>
      </c>
      <c r="AI19" s="1008">
        <v>11005</v>
      </c>
      <c r="AJ19" s="1006">
        <v>126.7</v>
      </c>
      <c r="AK19" s="1007">
        <v>12422</v>
      </c>
      <c r="AL19" s="1007">
        <v>10588</v>
      </c>
      <c r="AM19" s="1008">
        <v>1834</v>
      </c>
      <c r="AN19" s="1009">
        <v>46.6</v>
      </c>
      <c r="AO19" s="1007">
        <v>3469</v>
      </c>
      <c r="AP19" s="1007">
        <v>3304</v>
      </c>
      <c r="AQ19" s="1008">
        <v>165</v>
      </c>
      <c r="AR19" s="1007">
        <v>149.69999999999999</v>
      </c>
      <c r="AS19" s="1007">
        <v>27816</v>
      </c>
      <c r="AT19" s="1007">
        <v>22253</v>
      </c>
      <c r="AU19" s="1008">
        <v>5563</v>
      </c>
      <c r="AV19" s="1007">
        <v>0</v>
      </c>
      <c r="AW19" s="1007">
        <v>0</v>
      </c>
      <c r="AX19" s="1007">
        <v>0</v>
      </c>
      <c r="AY19" s="1008">
        <v>0</v>
      </c>
      <c r="AZ19" s="1007">
        <v>196.29999999999998</v>
      </c>
      <c r="BA19" s="1007">
        <v>31285</v>
      </c>
      <c r="BB19" s="1007">
        <v>25557</v>
      </c>
      <c r="BC19" s="1008">
        <v>5728</v>
      </c>
      <c r="BD19" s="1007">
        <v>0</v>
      </c>
      <c r="BE19" s="1007">
        <v>0</v>
      </c>
      <c r="BF19" s="1007">
        <v>0</v>
      </c>
      <c r="BG19" s="1008">
        <v>0</v>
      </c>
      <c r="BH19" s="1007">
        <v>149.69999999999999</v>
      </c>
      <c r="BI19" s="1007">
        <v>27816</v>
      </c>
      <c r="BJ19" s="1007">
        <v>22253</v>
      </c>
      <c r="BK19" s="1008">
        <v>5563</v>
      </c>
      <c r="BL19" s="1006">
        <v>542.29999999999995</v>
      </c>
      <c r="BM19" s="1007">
        <v>90386</v>
      </c>
      <c r="BN19" s="1007">
        <v>73367</v>
      </c>
      <c r="BO19" s="1008">
        <v>17019</v>
      </c>
      <c r="BP19" s="1006">
        <v>90.4</v>
      </c>
      <c r="BQ19" s="1007">
        <v>15064</v>
      </c>
      <c r="BR19" s="1007">
        <v>12228</v>
      </c>
      <c r="BS19" s="1008">
        <v>2836</v>
      </c>
      <c r="BT19" s="1006">
        <v>1302.4000000000001</v>
      </c>
      <c r="BU19" s="1007">
        <v>164918</v>
      </c>
      <c r="BV19" s="1007">
        <v>136894</v>
      </c>
      <c r="BW19" s="1008">
        <v>28024</v>
      </c>
      <c r="BX19" s="1006">
        <v>108.5</v>
      </c>
      <c r="BY19" s="1007">
        <v>13743</v>
      </c>
      <c r="BZ19" s="1007">
        <v>11408</v>
      </c>
      <c r="CA19" s="1008">
        <v>2335</v>
      </c>
      <c r="CB19" s="1001"/>
      <c r="CC19" s="1002"/>
    </row>
    <row r="20" spans="1:81" s="1003" customFormat="1" ht="18" customHeight="1">
      <c r="A20" s="994"/>
      <c r="B20" s="1503"/>
      <c r="C20" s="1506" t="s">
        <v>2925</v>
      </c>
      <c r="D20" s="1004" t="s">
        <v>2883</v>
      </c>
      <c r="E20" s="1005"/>
      <c r="F20" s="1005"/>
      <c r="G20" s="1005"/>
      <c r="H20" s="1006">
        <v>0</v>
      </c>
      <c r="I20" s="1007">
        <v>0</v>
      </c>
      <c r="J20" s="1007">
        <v>0</v>
      </c>
      <c r="K20" s="1008">
        <v>0</v>
      </c>
      <c r="L20" s="1006">
        <v>0</v>
      </c>
      <c r="M20" s="1007">
        <v>0</v>
      </c>
      <c r="N20" s="1007">
        <v>0</v>
      </c>
      <c r="O20" s="1008">
        <v>0</v>
      </c>
      <c r="P20" s="1006">
        <v>0</v>
      </c>
      <c r="Q20" s="1007">
        <v>0</v>
      </c>
      <c r="R20" s="1007">
        <v>0</v>
      </c>
      <c r="S20" s="1008">
        <v>0</v>
      </c>
      <c r="T20" s="1006">
        <v>0</v>
      </c>
      <c r="U20" s="1007">
        <v>0</v>
      </c>
      <c r="V20" s="1007">
        <v>0</v>
      </c>
      <c r="W20" s="1008">
        <v>0</v>
      </c>
      <c r="X20" s="1006">
        <v>0</v>
      </c>
      <c r="Y20" s="1007">
        <v>0</v>
      </c>
      <c r="Z20" s="1007">
        <v>0</v>
      </c>
      <c r="AA20" s="1008">
        <v>0</v>
      </c>
      <c r="AB20" s="1006">
        <v>0</v>
      </c>
      <c r="AC20" s="1007">
        <v>0</v>
      </c>
      <c r="AD20" s="1007">
        <v>0</v>
      </c>
      <c r="AE20" s="1008">
        <v>0</v>
      </c>
      <c r="AF20" s="1006">
        <v>0</v>
      </c>
      <c r="AG20" s="1007">
        <v>0</v>
      </c>
      <c r="AH20" s="1007">
        <v>0</v>
      </c>
      <c r="AI20" s="1008">
        <v>0</v>
      </c>
      <c r="AJ20" s="1006">
        <v>0</v>
      </c>
      <c r="AK20" s="1007">
        <v>0</v>
      </c>
      <c r="AL20" s="1007">
        <v>0</v>
      </c>
      <c r="AM20" s="1008">
        <v>0</v>
      </c>
      <c r="AN20" s="1006">
        <v>0</v>
      </c>
      <c r="AO20" s="1007">
        <v>0</v>
      </c>
      <c r="AP20" s="1007">
        <v>0</v>
      </c>
      <c r="AQ20" s="1008">
        <v>0</v>
      </c>
      <c r="AR20" s="1006">
        <v>0</v>
      </c>
      <c r="AS20" s="1007">
        <v>0</v>
      </c>
      <c r="AT20" s="1007">
        <v>0</v>
      </c>
      <c r="AU20" s="1008">
        <v>0</v>
      </c>
      <c r="AV20" s="1006">
        <v>0</v>
      </c>
      <c r="AW20" s="1007">
        <v>0</v>
      </c>
      <c r="AX20" s="1007">
        <v>0</v>
      </c>
      <c r="AY20" s="1008">
        <v>0</v>
      </c>
      <c r="AZ20" s="1006">
        <v>0</v>
      </c>
      <c r="BA20" s="1007">
        <v>0</v>
      </c>
      <c r="BB20" s="1007">
        <v>0</v>
      </c>
      <c r="BC20" s="1008">
        <v>0</v>
      </c>
      <c r="BD20" s="1006">
        <v>0</v>
      </c>
      <c r="BE20" s="1007">
        <v>0</v>
      </c>
      <c r="BF20" s="1007">
        <v>0</v>
      </c>
      <c r="BG20" s="1008">
        <v>0</v>
      </c>
      <c r="BH20" s="1006">
        <v>0</v>
      </c>
      <c r="BI20" s="1007">
        <v>0</v>
      </c>
      <c r="BJ20" s="1007">
        <v>0</v>
      </c>
      <c r="BK20" s="1008">
        <v>0</v>
      </c>
      <c r="BL20" s="1006">
        <v>0</v>
      </c>
      <c r="BM20" s="1007">
        <v>0</v>
      </c>
      <c r="BN20" s="1007">
        <v>0</v>
      </c>
      <c r="BO20" s="1008">
        <v>0</v>
      </c>
      <c r="BP20" s="1006">
        <v>0</v>
      </c>
      <c r="BQ20" s="1007">
        <v>0</v>
      </c>
      <c r="BR20" s="1007">
        <v>0</v>
      </c>
      <c r="BS20" s="1008">
        <v>0</v>
      </c>
      <c r="BT20" s="1006">
        <v>0</v>
      </c>
      <c r="BU20" s="1007">
        <v>0</v>
      </c>
      <c r="BV20" s="1007">
        <v>0</v>
      </c>
      <c r="BW20" s="1008">
        <v>0</v>
      </c>
      <c r="BX20" s="1006">
        <v>0</v>
      </c>
      <c r="BY20" s="1007">
        <v>0</v>
      </c>
      <c r="BZ20" s="1007">
        <v>0</v>
      </c>
      <c r="CA20" s="1008">
        <v>0</v>
      </c>
      <c r="CB20" s="1001"/>
      <c r="CC20" s="1002"/>
    </row>
    <row r="21" spans="1:81" s="1003" customFormat="1" ht="18" customHeight="1">
      <c r="A21" s="994"/>
      <c r="B21" s="1503"/>
      <c r="C21" s="1506" t="s">
        <v>2795</v>
      </c>
      <c r="D21" s="1004" t="s">
        <v>2728</v>
      </c>
      <c r="E21" s="1005"/>
      <c r="F21" s="1005"/>
      <c r="G21" s="1005"/>
      <c r="H21" s="1006"/>
      <c r="I21" s="1007"/>
      <c r="J21" s="1007"/>
      <c r="K21" s="1008">
        <v>0</v>
      </c>
      <c r="L21" s="1006"/>
      <c r="M21" s="1007"/>
      <c r="N21" s="1007"/>
      <c r="O21" s="1008">
        <v>0</v>
      </c>
      <c r="P21" s="1006"/>
      <c r="Q21" s="1007"/>
      <c r="R21" s="1007"/>
      <c r="S21" s="1008">
        <v>0</v>
      </c>
      <c r="T21" s="1006"/>
      <c r="U21" s="1007"/>
      <c r="V21" s="1007"/>
      <c r="W21" s="1008">
        <v>0</v>
      </c>
      <c r="X21" s="1006"/>
      <c r="Y21" s="1007"/>
      <c r="Z21" s="1007"/>
      <c r="AA21" s="1008">
        <v>0</v>
      </c>
      <c r="AB21" s="1006"/>
      <c r="AC21" s="1007"/>
      <c r="AD21" s="1007"/>
      <c r="AE21" s="1008">
        <v>0</v>
      </c>
      <c r="AF21" s="1006">
        <v>0</v>
      </c>
      <c r="AG21" s="1007">
        <v>0</v>
      </c>
      <c r="AH21" s="1007">
        <v>0</v>
      </c>
      <c r="AI21" s="1008">
        <v>0</v>
      </c>
      <c r="AJ21" s="1006">
        <v>0</v>
      </c>
      <c r="AK21" s="1007">
        <v>0</v>
      </c>
      <c r="AL21" s="1007">
        <v>0</v>
      </c>
      <c r="AM21" s="1008">
        <v>0</v>
      </c>
      <c r="AN21" s="1006"/>
      <c r="AO21" s="1007"/>
      <c r="AP21" s="1007"/>
      <c r="AQ21" s="1008">
        <v>0</v>
      </c>
      <c r="AR21" s="1006"/>
      <c r="AS21" s="1007"/>
      <c r="AT21" s="1007"/>
      <c r="AU21" s="1008">
        <v>0</v>
      </c>
      <c r="AV21" s="1006"/>
      <c r="AW21" s="1007"/>
      <c r="AX21" s="1007"/>
      <c r="AY21" s="1008">
        <v>0</v>
      </c>
      <c r="AZ21" s="1006"/>
      <c r="BA21" s="1007"/>
      <c r="BB21" s="1007"/>
      <c r="BC21" s="1008">
        <v>0</v>
      </c>
      <c r="BD21" s="1006"/>
      <c r="BE21" s="1007"/>
      <c r="BF21" s="1007"/>
      <c r="BG21" s="1008">
        <v>0</v>
      </c>
      <c r="BH21" s="1006"/>
      <c r="BI21" s="1007"/>
      <c r="BJ21" s="1007"/>
      <c r="BK21" s="1008">
        <v>0</v>
      </c>
      <c r="BL21" s="1006">
        <v>0</v>
      </c>
      <c r="BM21" s="1007">
        <v>0</v>
      </c>
      <c r="BN21" s="1007">
        <v>0</v>
      </c>
      <c r="BO21" s="1008">
        <v>0</v>
      </c>
      <c r="BP21" s="1006">
        <v>0</v>
      </c>
      <c r="BQ21" s="1007">
        <v>0</v>
      </c>
      <c r="BR21" s="1007">
        <v>0</v>
      </c>
      <c r="BS21" s="1008">
        <v>0</v>
      </c>
      <c r="BT21" s="1006">
        <v>0</v>
      </c>
      <c r="BU21" s="1007">
        <v>0</v>
      </c>
      <c r="BV21" s="1007">
        <v>0</v>
      </c>
      <c r="BW21" s="1008">
        <v>0</v>
      </c>
      <c r="BX21" s="1006">
        <v>0</v>
      </c>
      <c r="BY21" s="1007">
        <v>0</v>
      </c>
      <c r="BZ21" s="1007">
        <v>0</v>
      </c>
      <c r="CA21" s="1008">
        <v>0</v>
      </c>
      <c r="CB21" s="1001"/>
      <c r="CC21" s="1002"/>
    </row>
    <row r="22" spans="1:81" s="1003" customFormat="1" ht="18" customHeight="1" thickBot="1">
      <c r="A22" s="994"/>
      <c r="B22" s="1503"/>
      <c r="C22" s="1506" t="s">
        <v>2784</v>
      </c>
      <c r="D22" s="1501" t="s">
        <v>2792</v>
      </c>
      <c r="E22" s="1502"/>
      <c r="F22" s="1502"/>
      <c r="G22" s="1502"/>
      <c r="H22" s="1010">
        <v>263.3</v>
      </c>
      <c r="I22" s="1011">
        <v>48926</v>
      </c>
      <c r="J22" s="1011">
        <v>39141</v>
      </c>
      <c r="K22" s="1012">
        <v>9785</v>
      </c>
      <c r="L22" s="1010">
        <v>237.9</v>
      </c>
      <c r="M22" s="1011">
        <v>12135</v>
      </c>
      <c r="N22" s="1011">
        <v>11557</v>
      </c>
      <c r="O22" s="1012">
        <v>578</v>
      </c>
      <c r="P22" s="1010">
        <v>0</v>
      </c>
      <c r="Q22" s="1011">
        <v>0</v>
      </c>
      <c r="R22" s="1011">
        <v>0</v>
      </c>
      <c r="S22" s="1012">
        <v>0</v>
      </c>
      <c r="T22" s="1010">
        <v>165.39999999999998</v>
      </c>
      <c r="U22" s="1011">
        <v>19703</v>
      </c>
      <c r="V22" s="1011">
        <v>15966</v>
      </c>
      <c r="W22" s="1012">
        <v>3737</v>
      </c>
      <c r="X22" s="1010">
        <v>266.2</v>
      </c>
      <c r="Y22" s="1011">
        <v>17656</v>
      </c>
      <c r="Z22" s="1011">
        <v>15239</v>
      </c>
      <c r="AA22" s="1012">
        <v>2417</v>
      </c>
      <c r="AB22" s="1010">
        <v>0</v>
      </c>
      <c r="AC22" s="1011">
        <v>0</v>
      </c>
      <c r="AD22" s="1011">
        <v>0</v>
      </c>
      <c r="AE22" s="1012">
        <v>0</v>
      </c>
      <c r="AF22" s="1010">
        <v>932.8</v>
      </c>
      <c r="AG22" s="1011">
        <v>98420</v>
      </c>
      <c r="AH22" s="1011">
        <v>81903</v>
      </c>
      <c r="AI22" s="1012">
        <v>16517</v>
      </c>
      <c r="AJ22" s="1010">
        <v>155.5</v>
      </c>
      <c r="AK22" s="1011">
        <v>16403</v>
      </c>
      <c r="AL22" s="1011">
        <v>13651</v>
      </c>
      <c r="AM22" s="1012">
        <v>2752</v>
      </c>
      <c r="AN22" s="1013">
        <v>55.7</v>
      </c>
      <c r="AO22" s="1011">
        <v>4646</v>
      </c>
      <c r="AP22" s="1011">
        <v>4210</v>
      </c>
      <c r="AQ22" s="1012">
        <v>436</v>
      </c>
      <c r="AR22" s="1010">
        <v>221.29999999999998</v>
      </c>
      <c r="AS22" s="1011">
        <v>36424</v>
      </c>
      <c r="AT22" s="1011">
        <v>28875</v>
      </c>
      <c r="AU22" s="1012">
        <v>7549</v>
      </c>
      <c r="AV22" s="1010">
        <v>0</v>
      </c>
      <c r="AW22" s="1011">
        <v>0</v>
      </c>
      <c r="AX22" s="1011">
        <v>0</v>
      </c>
      <c r="AY22" s="1012">
        <v>0</v>
      </c>
      <c r="AZ22" s="1010">
        <v>229.7</v>
      </c>
      <c r="BA22" s="1011">
        <v>38043</v>
      </c>
      <c r="BB22" s="1011">
        <v>31127</v>
      </c>
      <c r="BC22" s="1012">
        <v>6916</v>
      </c>
      <c r="BD22" s="1010">
        <v>25</v>
      </c>
      <c r="BE22" s="1011">
        <v>4227</v>
      </c>
      <c r="BF22" s="1011">
        <v>3251</v>
      </c>
      <c r="BG22" s="1012">
        <v>976</v>
      </c>
      <c r="BH22" s="1010">
        <v>149.69999999999999</v>
      </c>
      <c r="BI22" s="1011">
        <v>27816</v>
      </c>
      <c r="BJ22" s="1011">
        <v>22253</v>
      </c>
      <c r="BK22" s="1012">
        <v>5563</v>
      </c>
      <c r="BL22" s="1010">
        <v>681.40000000000009</v>
      </c>
      <c r="BM22" s="1011">
        <v>111156</v>
      </c>
      <c r="BN22" s="1011">
        <v>89716</v>
      </c>
      <c r="BO22" s="1012">
        <v>21440</v>
      </c>
      <c r="BP22" s="1010">
        <v>113.6</v>
      </c>
      <c r="BQ22" s="1011">
        <v>18526</v>
      </c>
      <c r="BR22" s="1011">
        <v>14953</v>
      </c>
      <c r="BS22" s="1012">
        <v>3573</v>
      </c>
      <c r="BT22" s="1010">
        <v>1614.2</v>
      </c>
      <c r="BU22" s="1011">
        <v>209576</v>
      </c>
      <c r="BV22" s="1011">
        <v>171619</v>
      </c>
      <c r="BW22" s="1012">
        <v>37957</v>
      </c>
      <c r="BX22" s="1010">
        <v>134.5</v>
      </c>
      <c r="BY22" s="1011">
        <v>17465</v>
      </c>
      <c r="BZ22" s="1011">
        <v>14302</v>
      </c>
      <c r="CA22" s="1012">
        <v>3163</v>
      </c>
      <c r="CB22" s="1001"/>
      <c r="CC22" s="1002"/>
    </row>
    <row r="23" spans="1:81" s="1003" customFormat="1" ht="18" customHeight="1">
      <c r="A23" s="994"/>
      <c r="B23" s="1503"/>
      <c r="C23" s="1505" t="s">
        <v>2901</v>
      </c>
      <c r="D23" s="995" t="s">
        <v>4347</v>
      </c>
      <c r="E23" s="996"/>
      <c r="F23" s="996"/>
      <c r="G23" s="996"/>
      <c r="H23" s="997">
        <v>0</v>
      </c>
      <c r="I23" s="998">
        <v>0</v>
      </c>
      <c r="J23" s="998">
        <v>0</v>
      </c>
      <c r="K23" s="999">
        <v>0</v>
      </c>
      <c r="L23" s="997">
        <v>0</v>
      </c>
      <c r="M23" s="998">
        <v>0</v>
      </c>
      <c r="N23" s="998">
        <v>0</v>
      </c>
      <c r="O23" s="999">
        <v>0</v>
      </c>
      <c r="P23" s="997">
        <v>0</v>
      </c>
      <c r="Q23" s="998">
        <v>0</v>
      </c>
      <c r="R23" s="998">
        <v>0</v>
      </c>
      <c r="S23" s="999">
        <v>0</v>
      </c>
      <c r="T23" s="997">
        <v>0</v>
      </c>
      <c r="U23" s="998">
        <v>0</v>
      </c>
      <c r="V23" s="998">
        <v>0</v>
      </c>
      <c r="W23" s="999">
        <v>0</v>
      </c>
      <c r="X23" s="997">
        <v>0</v>
      </c>
      <c r="Y23" s="998">
        <v>0</v>
      </c>
      <c r="Z23" s="998">
        <v>0</v>
      </c>
      <c r="AA23" s="999">
        <v>0</v>
      </c>
      <c r="AB23" s="997">
        <v>0</v>
      </c>
      <c r="AC23" s="998">
        <v>0</v>
      </c>
      <c r="AD23" s="998">
        <v>0</v>
      </c>
      <c r="AE23" s="999">
        <v>0</v>
      </c>
      <c r="AF23" s="997">
        <v>0</v>
      </c>
      <c r="AG23" s="998">
        <v>0</v>
      </c>
      <c r="AH23" s="998">
        <v>0</v>
      </c>
      <c r="AI23" s="999">
        <v>0</v>
      </c>
      <c r="AJ23" s="997">
        <v>0</v>
      </c>
      <c r="AK23" s="998">
        <v>0</v>
      </c>
      <c r="AL23" s="998">
        <v>0</v>
      </c>
      <c r="AM23" s="999">
        <v>0</v>
      </c>
      <c r="AN23" s="997">
        <v>0</v>
      </c>
      <c r="AO23" s="998">
        <v>0</v>
      </c>
      <c r="AP23" s="998">
        <v>0</v>
      </c>
      <c r="AQ23" s="999">
        <v>0</v>
      </c>
      <c r="AR23" s="997">
        <v>0</v>
      </c>
      <c r="AS23" s="998">
        <v>0</v>
      </c>
      <c r="AT23" s="998">
        <v>0</v>
      </c>
      <c r="AU23" s="999">
        <v>0</v>
      </c>
      <c r="AV23" s="997">
        <v>0</v>
      </c>
      <c r="AW23" s="998">
        <v>0</v>
      </c>
      <c r="AX23" s="998">
        <v>0</v>
      </c>
      <c r="AY23" s="999">
        <v>0</v>
      </c>
      <c r="AZ23" s="997">
        <v>0</v>
      </c>
      <c r="BA23" s="998">
        <v>0</v>
      </c>
      <c r="BB23" s="998">
        <v>0</v>
      </c>
      <c r="BC23" s="999">
        <v>0</v>
      </c>
      <c r="BD23" s="997">
        <v>0</v>
      </c>
      <c r="BE23" s="998">
        <v>0</v>
      </c>
      <c r="BF23" s="998">
        <v>0</v>
      </c>
      <c r="BG23" s="999">
        <v>0</v>
      </c>
      <c r="BH23" s="997">
        <v>0</v>
      </c>
      <c r="BI23" s="998">
        <v>0</v>
      </c>
      <c r="BJ23" s="998">
        <v>0</v>
      </c>
      <c r="BK23" s="999">
        <v>0</v>
      </c>
      <c r="BL23" s="997">
        <v>0</v>
      </c>
      <c r="BM23" s="998">
        <v>0</v>
      </c>
      <c r="BN23" s="998">
        <v>0</v>
      </c>
      <c r="BO23" s="999">
        <v>0</v>
      </c>
      <c r="BP23" s="997">
        <v>0</v>
      </c>
      <c r="BQ23" s="998">
        <v>0</v>
      </c>
      <c r="BR23" s="998">
        <v>0</v>
      </c>
      <c r="BS23" s="999">
        <v>0</v>
      </c>
      <c r="BT23" s="997">
        <v>0</v>
      </c>
      <c r="BU23" s="998">
        <v>0</v>
      </c>
      <c r="BV23" s="998">
        <v>0</v>
      </c>
      <c r="BW23" s="999">
        <v>0</v>
      </c>
      <c r="BX23" s="997">
        <v>0</v>
      </c>
      <c r="BY23" s="998">
        <v>0</v>
      </c>
      <c r="BZ23" s="998">
        <v>0</v>
      </c>
      <c r="CA23" s="999">
        <v>0</v>
      </c>
      <c r="CB23" s="1001"/>
      <c r="CC23" s="1002"/>
    </row>
    <row r="24" spans="1:81" s="1003" customFormat="1" ht="18" customHeight="1">
      <c r="A24" s="994"/>
      <c r="B24" s="1503"/>
      <c r="C24" s="1506" t="s">
        <v>2784</v>
      </c>
      <c r="D24" s="1004" t="s">
        <v>4348</v>
      </c>
      <c r="E24" s="1005"/>
      <c r="F24" s="1005"/>
      <c r="G24" s="1005"/>
      <c r="H24" s="1006">
        <v>0</v>
      </c>
      <c r="I24" s="1007">
        <v>0</v>
      </c>
      <c r="J24" s="1007">
        <v>0</v>
      </c>
      <c r="K24" s="1008">
        <v>0</v>
      </c>
      <c r="L24" s="1006">
        <v>0</v>
      </c>
      <c r="M24" s="1007">
        <v>0</v>
      </c>
      <c r="N24" s="1007">
        <v>0</v>
      </c>
      <c r="O24" s="1008">
        <v>0</v>
      </c>
      <c r="P24" s="1006">
        <v>0</v>
      </c>
      <c r="Q24" s="1007">
        <v>0</v>
      </c>
      <c r="R24" s="1007">
        <v>0</v>
      </c>
      <c r="S24" s="1008">
        <v>0</v>
      </c>
      <c r="T24" s="1006">
        <v>0</v>
      </c>
      <c r="U24" s="1007">
        <v>0</v>
      </c>
      <c r="V24" s="1007">
        <v>0</v>
      </c>
      <c r="W24" s="1008">
        <v>0</v>
      </c>
      <c r="X24" s="1006">
        <v>0</v>
      </c>
      <c r="Y24" s="1007">
        <v>0</v>
      </c>
      <c r="Z24" s="1007">
        <v>0</v>
      </c>
      <c r="AA24" s="1008">
        <v>0</v>
      </c>
      <c r="AB24" s="1006">
        <v>0</v>
      </c>
      <c r="AC24" s="1007">
        <v>0</v>
      </c>
      <c r="AD24" s="1007">
        <v>0</v>
      </c>
      <c r="AE24" s="1008">
        <v>0</v>
      </c>
      <c r="AF24" s="1006">
        <v>0</v>
      </c>
      <c r="AG24" s="1007">
        <v>0</v>
      </c>
      <c r="AH24" s="1007">
        <v>0</v>
      </c>
      <c r="AI24" s="1008">
        <v>0</v>
      </c>
      <c r="AJ24" s="1006">
        <v>0</v>
      </c>
      <c r="AK24" s="1007">
        <v>0</v>
      </c>
      <c r="AL24" s="1007">
        <v>0</v>
      </c>
      <c r="AM24" s="1008">
        <v>0</v>
      </c>
      <c r="AN24" s="1006">
        <v>0</v>
      </c>
      <c r="AO24" s="1007">
        <v>0</v>
      </c>
      <c r="AP24" s="1007">
        <v>0</v>
      </c>
      <c r="AQ24" s="1008">
        <v>0</v>
      </c>
      <c r="AR24" s="1006">
        <v>0</v>
      </c>
      <c r="AS24" s="1007">
        <v>0</v>
      </c>
      <c r="AT24" s="1007">
        <v>0</v>
      </c>
      <c r="AU24" s="1008">
        <v>0</v>
      </c>
      <c r="AV24" s="1006">
        <v>0</v>
      </c>
      <c r="AW24" s="1007">
        <v>0</v>
      </c>
      <c r="AX24" s="1007">
        <v>0</v>
      </c>
      <c r="AY24" s="1008">
        <v>0</v>
      </c>
      <c r="AZ24" s="1006">
        <v>0</v>
      </c>
      <c r="BA24" s="1007">
        <v>0</v>
      </c>
      <c r="BB24" s="1007">
        <v>0</v>
      </c>
      <c r="BC24" s="1008">
        <v>0</v>
      </c>
      <c r="BD24" s="1006">
        <v>0</v>
      </c>
      <c r="BE24" s="1007">
        <v>0</v>
      </c>
      <c r="BF24" s="1007">
        <v>0</v>
      </c>
      <c r="BG24" s="1008">
        <v>0</v>
      </c>
      <c r="BH24" s="1006">
        <v>0</v>
      </c>
      <c r="BI24" s="1007">
        <v>0</v>
      </c>
      <c r="BJ24" s="1007">
        <v>0</v>
      </c>
      <c r="BK24" s="1008">
        <v>0</v>
      </c>
      <c r="BL24" s="1006">
        <v>0</v>
      </c>
      <c r="BM24" s="1007">
        <v>0</v>
      </c>
      <c r="BN24" s="1007">
        <v>0</v>
      </c>
      <c r="BO24" s="1008">
        <v>0</v>
      </c>
      <c r="BP24" s="1006">
        <v>0</v>
      </c>
      <c r="BQ24" s="1007">
        <v>0</v>
      </c>
      <c r="BR24" s="1007">
        <v>0</v>
      </c>
      <c r="BS24" s="1008">
        <v>0</v>
      </c>
      <c r="BT24" s="1006">
        <v>0</v>
      </c>
      <c r="BU24" s="1007">
        <v>0</v>
      </c>
      <c r="BV24" s="1007">
        <v>0</v>
      </c>
      <c r="BW24" s="1008">
        <v>0</v>
      </c>
      <c r="BX24" s="1006">
        <v>0</v>
      </c>
      <c r="BY24" s="1007">
        <v>0</v>
      </c>
      <c r="BZ24" s="1007">
        <v>0</v>
      </c>
      <c r="CA24" s="1008">
        <v>0</v>
      </c>
      <c r="CB24" s="1001"/>
      <c r="CC24" s="1002"/>
    </row>
    <row r="25" spans="1:81" s="1003" customFormat="1" ht="18" customHeight="1">
      <c r="A25" s="994"/>
      <c r="B25" s="1503"/>
      <c r="C25" s="1506" t="s">
        <v>2786</v>
      </c>
      <c r="D25" s="1004" t="s">
        <v>4349</v>
      </c>
      <c r="E25" s="1005"/>
      <c r="F25" s="1005"/>
      <c r="G25" s="1005"/>
      <c r="H25" s="1006">
        <v>0</v>
      </c>
      <c r="I25" s="1007">
        <v>0</v>
      </c>
      <c r="J25" s="1007">
        <v>0</v>
      </c>
      <c r="K25" s="1008">
        <v>0</v>
      </c>
      <c r="L25" s="1006">
        <v>0</v>
      </c>
      <c r="M25" s="1007">
        <v>0</v>
      </c>
      <c r="N25" s="1007">
        <v>0</v>
      </c>
      <c r="O25" s="1008">
        <v>0</v>
      </c>
      <c r="P25" s="1006">
        <v>0</v>
      </c>
      <c r="Q25" s="1007">
        <v>0</v>
      </c>
      <c r="R25" s="1007">
        <v>0</v>
      </c>
      <c r="S25" s="1008">
        <v>0</v>
      </c>
      <c r="T25" s="1006">
        <v>0</v>
      </c>
      <c r="U25" s="1007">
        <v>0</v>
      </c>
      <c r="V25" s="1007">
        <v>0</v>
      </c>
      <c r="W25" s="1008">
        <v>0</v>
      </c>
      <c r="X25" s="1006">
        <v>0</v>
      </c>
      <c r="Y25" s="1007">
        <v>0</v>
      </c>
      <c r="Z25" s="1007">
        <v>0</v>
      </c>
      <c r="AA25" s="1008">
        <v>0</v>
      </c>
      <c r="AB25" s="1006">
        <v>0</v>
      </c>
      <c r="AC25" s="1007">
        <v>0</v>
      </c>
      <c r="AD25" s="1007">
        <v>0</v>
      </c>
      <c r="AE25" s="1008">
        <v>0</v>
      </c>
      <c r="AF25" s="1006">
        <v>0</v>
      </c>
      <c r="AG25" s="1007">
        <v>0</v>
      </c>
      <c r="AH25" s="1007">
        <v>0</v>
      </c>
      <c r="AI25" s="1008">
        <v>0</v>
      </c>
      <c r="AJ25" s="1006">
        <v>0</v>
      </c>
      <c r="AK25" s="1007">
        <v>0</v>
      </c>
      <c r="AL25" s="1007">
        <v>0</v>
      </c>
      <c r="AM25" s="1008">
        <v>0</v>
      </c>
      <c r="AN25" s="1006">
        <v>0</v>
      </c>
      <c r="AO25" s="1007">
        <v>0</v>
      </c>
      <c r="AP25" s="1007">
        <v>0</v>
      </c>
      <c r="AQ25" s="1008">
        <v>0</v>
      </c>
      <c r="AR25" s="1006">
        <v>0</v>
      </c>
      <c r="AS25" s="1007">
        <v>0</v>
      </c>
      <c r="AT25" s="1007">
        <v>0</v>
      </c>
      <c r="AU25" s="1008">
        <v>0</v>
      </c>
      <c r="AV25" s="1006">
        <v>0</v>
      </c>
      <c r="AW25" s="1007">
        <v>0</v>
      </c>
      <c r="AX25" s="1007">
        <v>0</v>
      </c>
      <c r="AY25" s="1008">
        <v>0</v>
      </c>
      <c r="AZ25" s="1006">
        <v>0</v>
      </c>
      <c r="BA25" s="1007">
        <v>0</v>
      </c>
      <c r="BB25" s="1007">
        <v>0</v>
      </c>
      <c r="BC25" s="1008">
        <v>0</v>
      </c>
      <c r="BD25" s="1006">
        <v>0</v>
      </c>
      <c r="BE25" s="1007">
        <v>0</v>
      </c>
      <c r="BF25" s="1007">
        <v>0</v>
      </c>
      <c r="BG25" s="1008">
        <v>0</v>
      </c>
      <c r="BH25" s="1006">
        <v>0</v>
      </c>
      <c r="BI25" s="1007">
        <v>0</v>
      </c>
      <c r="BJ25" s="1007">
        <v>0</v>
      </c>
      <c r="BK25" s="1008">
        <v>0</v>
      </c>
      <c r="BL25" s="1006">
        <v>0</v>
      </c>
      <c r="BM25" s="1007">
        <v>0</v>
      </c>
      <c r="BN25" s="1007">
        <v>0</v>
      </c>
      <c r="BO25" s="1008">
        <v>0</v>
      </c>
      <c r="BP25" s="1006">
        <v>0</v>
      </c>
      <c r="BQ25" s="1007">
        <v>0</v>
      </c>
      <c r="BR25" s="1007">
        <v>0</v>
      </c>
      <c r="BS25" s="1008">
        <v>0</v>
      </c>
      <c r="BT25" s="1006">
        <v>0</v>
      </c>
      <c r="BU25" s="1007">
        <v>0</v>
      </c>
      <c r="BV25" s="1007">
        <v>0</v>
      </c>
      <c r="BW25" s="1008">
        <v>0</v>
      </c>
      <c r="BX25" s="1006">
        <v>0</v>
      </c>
      <c r="BY25" s="1007">
        <v>0</v>
      </c>
      <c r="BZ25" s="1007">
        <v>0</v>
      </c>
      <c r="CA25" s="1008">
        <v>0</v>
      </c>
      <c r="CB25" s="1001"/>
      <c r="CC25" s="1002"/>
    </row>
    <row r="26" spans="1:81" s="1003" customFormat="1" ht="18" customHeight="1">
      <c r="A26" s="994"/>
      <c r="B26" s="1503"/>
      <c r="C26" s="1506" t="s">
        <v>2797</v>
      </c>
      <c r="D26" s="1004" t="s">
        <v>4350</v>
      </c>
      <c r="E26" s="1005"/>
      <c r="F26" s="1005"/>
      <c r="G26" s="1005"/>
      <c r="H26" s="1006">
        <v>0</v>
      </c>
      <c r="I26" s="1007">
        <v>0</v>
      </c>
      <c r="J26" s="1007">
        <v>0</v>
      </c>
      <c r="K26" s="1008">
        <v>0</v>
      </c>
      <c r="L26" s="1006">
        <v>0</v>
      </c>
      <c r="M26" s="1007">
        <v>0</v>
      </c>
      <c r="N26" s="1007">
        <v>0</v>
      </c>
      <c r="O26" s="1008">
        <v>0</v>
      </c>
      <c r="P26" s="1006">
        <v>938.5</v>
      </c>
      <c r="Q26" s="1007">
        <v>111388</v>
      </c>
      <c r="R26" s="1007">
        <v>106084</v>
      </c>
      <c r="S26" s="1008">
        <v>5304</v>
      </c>
      <c r="T26" s="1006">
        <v>0</v>
      </c>
      <c r="U26" s="1007">
        <v>0</v>
      </c>
      <c r="V26" s="1007">
        <v>0</v>
      </c>
      <c r="W26" s="1008">
        <v>0</v>
      </c>
      <c r="X26" s="1006">
        <v>0</v>
      </c>
      <c r="Y26" s="1007">
        <v>0</v>
      </c>
      <c r="Z26" s="1007">
        <v>0</v>
      </c>
      <c r="AA26" s="1008">
        <v>0</v>
      </c>
      <c r="AB26" s="1006">
        <v>782.1</v>
      </c>
      <c r="AC26" s="1007">
        <v>92823</v>
      </c>
      <c r="AD26" s="1007">
        <v>88403</v>
      </c>
      <c r="AE26" s="1008">
        <v>4420</v>
      </c>
      <c r="AF26" s="1006">
        <v>1720.6</v>
      </c>
      <c r="AG26" s="1007">
        <v>204211</v>
      </c>
      <c r="AH26" s="1007">
        <v>194487</v>
      </c>
      <c r="AI26" s="1008">
        <v>9724</v>
      </c>
      <c r="AJ26" s="1006">
        <v>286.8</v>
      </c>
      <c r="AK26" s="1007">
        <v>34035</v>
      </c>
      <c r="AL26" s="1007">
        <v>32415</v>
      </c>
      <c r="AM26" s="1008">
        <v>1620</v>
      </c>
      <c r="AN26" s="1009">
        <v>0</v>
      </c>
      <c r="AO26" s="1007">
        <v>0</v>
      </c>
      <c r="AP26" s="1007">
        <v>0</v>
      </c>
      <c r="AQ26" s="1008">
        <v>0</v>
      </c>
      <c r="AR26" s="1006">
        <v>0</v>
      </c>
      <c r="AS26" s="1007">
        <v>0</v>
      </c>
      <c r="AT26" s="1007">
        <v>0</v>
      </c>
      <c r="AU26" s="1008">
        <v>0</v>
      </c>
      <c r="AV26" s="1006">
        <v>782.1</v>
      </c>
      <c r="AW26" s="1007">
        <v>92823</v>
      </c>
      <c r="AX26" s="1007">
        <v>88403</v>
      </c>
      <c r="AY26" s="1008">
        <v>4420</v>
      </c>
      <c r="AZ26" s="1006">
        <v>0</v>
      </c>
      <c r="BA26" s="1007">
        <v>0</v>
      </c>
      <c r="BB26" s="1007">
        <v>0</v>
      </c>
      <c r="BC26" s="1008">
        <v>0</v>
      </c>
      <c r="BD26" s="1006">
        <v>0</v>
      </c>
      <c r="BE26" s="1007">
        <v>0</v>
      </c>
      <c r="BF26" s="1007">
        <v>0</v>
      </c>
      <c r="BG26" s="1008">
        <v>0</v>
      </c>
      <c r="BH26" s="1006">
        <v>0</v>
      </c>
      <c r="BI26" s="1007">
        <v>0</v>
      </c>
      <c r="BJ26" s="1007">
        <v>0</v>
      </c>
      <c r="BK26" s="1008">
        <v>0</v>
      </c>
      <c r="BL26" s="1006">
        <v>782.1</v>
      </c>
      <c r="BM26" s="1007">
        <v>92823</v>
      </c>
      <c r="BN26" s="1007">
        <v>88403</v>
      </c>
      <c r="BO26" s="1008">
        <v>4420</v>
      </c>
      <c r="BP26" s="1006">
        <v>130.4</v>
      </c>
      <c r="BQ26" s="1007">
        <v>15471</v>
      </c>
      <c r="BR26" s="1007">
        <v>14734</v>
      </c>
      <c r="BS26" s="1008">
        <v>737</v>
      </c>
      <c r="BT26" s="1006">
        <v>2502.6999999999998</v>
      </c>
      <c r="BU26" s="1007">
        <v>297034</v>
      </c>
      <c r="BV26" s="1007">
        <v>282890</v>
      </c>
      <c r="BW26" s="1008">
        <v>14144</v>
      </c>
      <c r="BX26" s="1006">
        <v>208.6</v>
      </c>
      <c r="BY26" s="1007">
        <v>24753</v>
      </c>
      <c r="BZ26" s="1007">
        <v>23574</v>
      </c>
      <c r="CA26" s="1008">
        <v>1179</v>
      </c>
      <c r="CB26" s="1001"/>
      <c r="CC26" s="1002"/>
    </row>
    <row r="27" spans="1:81" s="1003" customFormat="1" ht="18" customHeight="1">
      <c r="A27" s="994"/>
      <c r="B27" s="1503"/>
      <c r="C27" s="1506" t="s">
        <v>2790</v>
      </c>
      <c r="D27" s="1004" t="s">
        <v>4351</v>
      </c>
      <c r="E27" s="1005"/>
      <c r="F27" s="1005"/>
      <c r="G27" s="1005"/>
      <c r="H27" s="1006">
        <v>0</v>
      </c>
      <c r="I27" s="1007">
        <v>0</v>
      </c>
      <c r="J27" s="1007">
        <v>0</v>
      </c>
      <c r="K27" s="1008">
        <v>0</v>
      </c>
      <c r="L27" s="1006">
        <v>0</v>
      </c>
      <c r="M27" s="1007">
        <v>0</v>
      </c>
      <c r="N27" s="1007">
        <v>0</v>
      </c>
      <c r="O27" s="1008">
        <v>0</v>
      </c>
      <c r="P27" s="1006">
        <v>0</v>
      </c>
      <c r="Q27" s="1007">
        <v>0</v>
      </c>
      <c r="R27" s="1007">
        <v>0</v>
      </c>
      <c r="S27" s="1008">
        <v>0</v>
      </c>
      <c r="T27" s="1006">
        <v>0</v>
      </c>
      <c r="U27" s="1007">
        <v>0</v>
      </c>
      <c r="V27" s="1007">
        <v>0</v>
      </c>
      <c r="W27" s="1008">
        <v>0</v>
      </c>
      <c r="X27" s="1006">
        <v>0</v>
      </c>
      <c r="Y27" s="1007">
        <v>0</v>
      </c>
      <c r="Z27" s="1007">
        <v>0</v>
      </c>
      <c r="AA27" s="1008">
        <v>0</v>
      </c>
      <c r="AB27" s="1006">
        <v>0</v>
      </c>
      <c r="AC27" s="1007">
        <v>0</v>
      </c>
      <c r="AD27" s="1007">
        <v>0</v>
      </c>
      <c r="AE27" s="1008">
        <v>0</v>
      </c>
      <c r="AF27" s="1006">
        <v>0</v>
      </c>
      <c r="AG27" s="1007">
        <v>0</v>
      </c>
      <c r="AH27" s="1007">
        <v>0</v>
      </c>
      <c r="AI27" s="1008">
        <v>0</v>
      </c>
      <c r="AJ27" s="1006">
        <v>0</v>
      </c>
      <c r="AK27" s="1007">
        <v>0</v>
      </c>
      <c r="AL27" s="1007">
        <v>0</v>
      </c>
      <c r="AM27" s="1008">
        <v>0</v>
      </c>
      <c r="AN27" s="1006">
        <v>0</v>
      </c>
      <c r="AO27" s="1007">
        <v>0</v>
      </c>
      <c r="AP27" s="1007">
        <v>0</v>
      </c>
      <c r="AQ27" s="1008">
        <v>0</v>
      </c>
      <c r="AR27" s="1007">
        <v>0</v>
      </c>
      <c r="AS27" s="1007">
        <v>0</v>
      </c>
      <c r="AT27" s="1007">
        <v>0</v>
      </c>
      <c r="AU27" s="1008">
        <v>0</v>
      </c>
      <c r="AV27" s="1007">
        <v>0</v>
      </c>
      <c r="AW27" s="1007">
        <v>0</v>
      </c>
      <c r="AX27" s="1007">
        <v>0</v>
      </c>
      <c r="AY27" s="1008">
        <v>0</v>
      </c>
      <c r="AZ27" s="1007">
        <v>0</v>
      </c>
      <c r="BA27" s="1007">
        <v>0</v>
      </c>
      <c r="BB27" s="1007">
        <v>0</v>
      </c>
      <c r="BC27" s="1008">
        <v>0</v>
      </c>
      <c r="BD27" s="1007">
        <v>0</v>
      </c>
      <c r="BE27" s="1007">
        <v>0</v>
      </c>
      <c r="BF27" s="1007">
        <v>0</v>
      </c>
      <c r="BG27" s="1008">
        <v>0</v>
      </c>
      <c r="BH27" s="1007">
        <v>0</v>
      </c>
      <c r="BI27" s="1007">
        <v>0</v>
      </c>
      <c r="BJ27" s="1007">
        <v>0</v>
      </c>
      <c r="BK27" s="1008">
        <v>0</v>
      </c>
      <c r="BL27" s="1006">
        <v>0</v>
      </c>
      <c r="BM27" s="1007">
        <v>0</v>
      </c>
      <c r="BN27" s="1007">
        <v>0</v>
      </c>
      <c r="BO27" s="1008">
        <v>0</v>
      </c>
      <c r="BP27" s="1006">
        <v>0</v>
      </c>
      <c r="BQ27" s="1007">
        <v>0</v>
      </c>
      <c r="BR27" s="1007">
        <v>0</v>
      </c>
      <c r="BS27" s="1008">
        <v>0</v>
      </c>
      <c r="BT27" s="1006">
        <v>0</v>
      </c>
      <c r="BU27" s="1007">
        <v>0</v>
      </c>
      <c r="BV27" s="1007">
        <v>0</v>
      </c>
      <c r="BW27" s="1008">
        <v>0</v>
      </c>
      <c r="BX27" s="1006">
        <v>0</v>
      </c>
      <c r="BY27" s="1007">
        <v>0</v>
      </c>
      <c r="BZ27" s="1007">
        <v>0</v>
      </c>
      <c r="CA27" s="1008">
        <v>0</v>
      </c>
      <c r="CB27" s="1001"/>
      <c r="CC27" s="1002"/>
    </row>
    <row r="28" spans="1:81" s="1003" customFormat="1" ht="18" customHeight="1">
      <c r="A28" s="994"/>
      <c r="B28" s="1503"/>
      <c r="C28" s="1506" t="s">
        <v>2925</v>
      </c>
      <c r="D28" s="1004" t="s">
        <v>2883</v>
      </c>
      <c r="E28" s="1005"/>
      <c r="F28" s="1005"/>
      <c r="G28" s="1005"/>
      <c r="H28" s="1006">
        <v>0</v>
      </c>
      <c r="I28" s="1007">
        <v>0</v>
      </c>
      <c r="J28" s="1007">
        <v>0</v>
      </c>
      <c r="K28" s="1008">
        <v>0</v>
      </c>
      <c r="L28" s="1006">
        <v>0</v>
      </c>
      <c r="M28" s="1007">
        <v>0</v>
      </c>
      <c r="N28" s="1007">
        <v>0</v>
      </c>
      <c r="O28" s="1008">
        <v>0</v>
      </c>
      <c r="P28" s="1006">
        <v>0</v>
      </c>
      <c r="Q28" s="1007">
        <v>0</v>
      </c>
      <c r="R28" s="1007">
        <v>0</v>
      </c>
      <c r="S28" s="1008">
        <v>0</v>
      </c>
      <c r="T28" s="1006">
        <v>0</v>
      </c>
      <c r="U28" s="1007">
        <v>0</v>
      </c>
      <c r="V28" s="1007">
        <v>0</v>
      </c>
      <c r="W28" s="1008">
        <v>0</v>
      </c>
      <c r="X28" s="1006">
        <v>0</v>
      </c>
      <c r="Y28" s="1007">
        <v>0</v>
      </c>
      <c r="Z28" s="1007">
        <v>0</v>
      </c>
      <c r="AA28" s="1008">
        <v>0</v>
      </c>
      <c r="AB28" s="1006">
        <v>0</v>
      </c>
      <c r="AC28" s="1007">
        <v>0</v>
      </c>
      <c r="AD28" s="1007">
        <v>0</v>
      </c>
      <c r="AE28" s="1008">
        <v>0</v>
      </c>
      <c r="AF28" s="1006">
        <v>0</v>
      </c>
      <c r="AG28" s="1007">
        <v>0</v>
      </c>
      <c r="AH28" s="1007">
        <v>0</v>
      </c>
      <c r="AI28" s="1008">
        <v>0</v>
      </c>
      <c r="AJ28" s="1006">
        <v>0</v>
      </c>
      <c r="AK28" s="1007">
        <v>0</v>
      </c>
      <c r="AL28" s="1007">
        <v>0</v>
      </c>
      <c r="AM28" s="1008">
        <v>0</v>
      </c>
      <c r="AN28" s="1006">
        <v>0</v>
      </c>
      <c r="AO28" s="1007">
        <v>0</v>
      </c>
      <c r="AP28" s="1007">
        <v>0</v>
      </c>
      <c r="AQ28" s="1008">
        <v>0</v>
      </c>
      <c r="AR28" s="1006">
        <v>0</v>
      </c>
      <c r="AS28" s="1007">
        <v>0</v>
      </c>
      <c r="AT28" s="1007">
        <v>0</v>
      </c>
      <c r="AU28" s="1008">
        <v>0</v>
      </c>
      <c r="AV28" s="1006">
        <v>0</v>
      </c>
      <c r="AW28" s="1007">
        <v>0</v>
      </c>
      <c r="AX28" s="1007">
        <v>0</v>
      </c>
      <c r="AY28" s="1008">
        <v>0</v>
      </c>
      <c r="AZ28" s="1006">
        <v>0</v>
      </c>
      <c r="BA28" s="1007">
        <v>0</v>
      </c>
      <c r="BB28" s="1007">
        <v>0</v>
      </c>
      <c r="BC28" s="1008">
        <v>0</v>
      </c>
      <c r="BD28" s="1006">
        <v>0</v>
      </c>
      <c r="BE28" s="1007">
        <v>0</v>
      </c>
      <c r="BF28" s="1007">
        <v>0</v>
      </c>
      <c r="BG28" s="1008">
        <v>0</v>
      </c>
      <c r="BH28" s="1006">
        <v>0</v>
      </c>
      <c r="BI28" s="1007">
        <v>0</v>
      </c>
      <c r="BJ28" s="1007">
        <v>0</v>
      </c>
      <c r="BK28" s="1008">
        <v>0</v>
      </c>
      <c r="BL28" s="1006">
        <v>0</v>
      </c>
      <c r="BM28" s="1007">
        <v>0</v>
      </c>
      <c r="BN28" s="1007">
        <v>0</v>
      </c>
      <c r="BO28" s="1008">
        <v>0</v>
      </c>
      <c r="BP28" s="1006">
        <v>0</v>
      </c>
      <c r="BQ28" s="1007">
        <v>0</v>
      </c>
      <c r="BR28" s="1007">
        <v>0</v>
      </c>
      <c r="BS28" s="1008">
        <v>0</v>
      </c>
      <c r="BT28" s="1006">
        <v>0</v>
      </c>
      <c r="BU28" s="1007">
        <v>0</v>
      </c>
      <c r="BV28" s="1007">
        <v>0</v>
      </c>
      <c r="BW28" s="1008">
        <v>0</v>
      </c>
      <c r="BX28" s="1006">
        <v>0</v>
      </c>
      <c r="BY28" s="1007">
        <v>0</v>
      </c>
      <c r="BZ28" s="1007">
        <v>0</v>
      </c>
      <c r="CA28" s="1008">
        <v>0</v>
      </c>
      <c r="CB28" s="1001"/>
      <c r="CC28" s="1002"/>
    </row>
    <row r="29" spans="1:81" s="1003" customFormat="1" ht="18" customHeight="1">
      <c r="A29" s="994"/>
      <c r="B29" s="1503"/>
      <c r="C29" s="1506" t="s">
        <v>2795</v>
      </c>
      <c r="D29" s="1004" t="s">
        <v>2728</v>
      </c>
      <c r="E29" s="1005"/>
      <c r="F29" s="1005"/>
      <c r="G29" s="1005"/>
      <c r="H29" s="1006"/>
      <c r="I29" s="1007"/>
      <c r="J29" s="1007"/>
      <c r="K29" s="1008">
        <v>0</v>
      </c>
      <c r="L29" s="1006"/>
      <c r="M29" s="1007"/>
      <c r="N29" s="1007"/>
      <c r="O29" s="1008">
        <v>0</v>
      </c>
      <c r="P29" s="1006"/>
      <c r="Q29" s="1007"/>
      <c r="R29" s="1007"/>
      <c r="S29" s="1008">
        <v>0</v>
      </c>
      <c r="T29" s="1006"/>
      <c r="U29" s="1007"/>
      <c r="V29" s="1007"/>
      <c r="W29" s="1008">
        <v>0</v>
      </c>
      <c r="X29" s="1006"/>
      <c r="Y29" s="1007"/>
      <c r="Z29" s="1007"/>
      <c r="AA29" s="1008">
        <v>0</v>
      </c>
      <c r="AB29" s="1006"/>
      <c r="AC29" s="1007"/>
      <c r="AD29" s="1007"/>
      <c r="AE29" s="1008">
        <v>0</v>
      </c>
      <c r="AF29" s="1006">
        <v>0</v>
      </c>
      <c r="AG29" s="1007">
        <v>0</v>
      </c>
      <c r="AH29" s="1007">
        <v>0</v>
      </c>
      <c r="AI29" s="1008">
        <v>0</v>
      </c>
      <c r="AJ29" s="1006">
        <v>0</v>
      </c>
      <c r="AK29" s="1007">
        <v>0</v>
      </c>
      <c r="AL29" s="1007">
        <v>0</v>
      </c>
      <c r="AM29" s="1008">
        <v>0</v>
      </c>
      <c r="AN29" s="1006"/>
      <c r="AO29" s="1007"/>
      <c r="AP29" s="1007"/>
      <c r="AQ29" s="1008">
        <v>0</v>
      </c>
      <c r="AR29" s="1006"/>
      <c r="AS29" s="1007"/>
      <c r="AT29" s="1007"/>
      <c r="AU29" s="1008">
        <v>0</v>
      </c>
      <c r="AV29" s="1006"/>
      <c r="AW29" s="1007"/>
      <c r="AX29" s="1007"/>
      <c r="AY29" s="1008">
        <v>0</v>
      </c>
      <c r="AZ29" s="1006"/>
      <c r="BA29" s="1007"/>
      <c r="BB29" s="1007"/>
      <c r="BC29" s="1008">
        <v>0</v>
      </c>
      <c r="BD29" s="1006"/>
      <c r="BE29" s="1007"/>
      <c r="BF29" s="1007"/>
      <c r="BG29" s="1008">
        <v>0</v>
      </c>
      <c r="BH29" s="1006"/>
      <c r="BI29" s="1007"/>
      <c r="BJ29" s="1007"/>
      <c r="BK29" s="1008">
        <v>0</v>
      </c>
      <c r="BL29" s="1006">
        <v>0</v>
      </c>
      <c r="BM29" s="1007">
        <v>0</v>
      </c>
      <c r="BN29" s="1007">
        <v>0</v>
      </c>
      <c r="BO29" s="1008">
        <v>0</v>
      </c>
      <c r="BP29" s="1006">
        <v>0</v>
      </c>
      <c r="BQ29" s="1007">
        <v>0</v>
      </c>
      <c r="BR29" s="1007">
        <v>0</v>
      </c>
      <c r="BS29" s="1008">
        <v>0</v>
      </c>
      <c r="BT29" s="1006">
        <v>0</v>
      </c>
      <c r="BU29" s="1007">
        <v>0</v>
      </c>
      <c r="BV29" s="1007">
        <v>0</v>
      </c>
      <c r="BW29" s="1008">
        <v>0</v>
      </c>
      <c r="BX29" s="1006">
        <v>0</v>
      </c>
      <c r="BY29" s="1007">
        <v>0</v>
      </c>
      <c r="BZ29" s="1007">
        <v>0</v>
      </c>
      <c r="CA29" s="1008">
        <v>0</v>
      </c>
      <c r="CB29" s="1001"/>
      <c r="CC29" s="1002"/>
    </row>
    <row r="30" spans="1:81" s="1003" customFormat="1" ht="18" customHeight="1" thickBot="1">
      <c r="A30" s="994"/>
      <c r="B30" s="1503"/>
      <c r="C30" s="1506" t="s">
        <v>2784</v>
      </c>
      <c r="D30" s="1501" t="s">
        <v>2792</v>
      </c>
      <c r="E30" s="1502"/>
      <c r="F30" s="1502"/>
      <c r="G30" s="1502"/>
      <c r="H30" s="1010">
        <v>0</v>
      </c>
      <c r="I30" s="1011">
        <v>0</v>
      </c>
      <c r="J30" s="1011">
        <v>0</v>
      </c>
      <c r="K30" s="1012">
        <v>0</v>
      </c>
      <c r="L30" s="1010">
        <v>0</v>
      </c>
      <c r="M30" s="1011">
        <v>0</v>
      </c>
      <c r="N30" s="1011">
        <v>0</v>
      </c>
      <c r="O30" s="1012">
        <v>0</v>
      </c>
      <c r="P30" s="1010">
        <v>938.5</v>
      </c>
      <c r="Q30" s="1011">
        <v>111388</v>
      </c>
      <c r="R30" s="1011">
        <v>106084</v>
      </c>
      <c r="S30" s="1012">
        <v>5304</v>
      </c>
      <c r="T30" s="1010">
        <v>0</v>
      </c>
      <c r="U30" s="1011">
        <v>0</v>
      </c>
      <c r="V30" s="1011">
        <v>0</v>
      </c>
      <c r="W30" s="1012">
        <v>0</v>
      </c>
      <c r="X30" s="1010">
        <v>0</v>
      </c>
      <c r="Y30" s="1011">
        <v>0</v>
      </c>
      <c r="Z30" s="1011">
        <v>0</v>
      </c>
      <c r="AA30" s="1012">
        <v>0</v>
      </c>
      <c r="AB30" s="1010">
        <v>782.1</v>
      </c>
      <c r="AC30" s="1011">
        <v>92823</v>
      </c>
      <c r="AD30" s="1011">
        <v>88403</v>
      </c>
      <c r="AE30" s="1012">
        <v>4420</v>
      </c>
      <c r="AF30" s="1010">
        <v>1720.6</v>
      </c>
      <c r="AG30" s="1011">
        <v>204211</v>
      </c>
      <c r="AH30" s="1011">
        <v>194487</v>
      </c>
      <c r="AI30" s="1012">
        <v>9724</v>
      </c>
      <c r="AJ30" s="1010">
        <v>286.8</v>
      </c>
      <c r="AK30" s="1011">
        <v>34035</v>
      </c>
      <c r="AL30" s="1011">
        <v>32415</v>
      </c>
      <c r="AM30" s="1012">
        <v>1620</v>
      </c>
      <c r="AN30" s="1013">
        <v>0</v>
      </c>
      <c r="AO30" s="1011">
        <v>0</v>
      </c>
      <c r="AP30" s="1011">
        <v>0</v>
      </c>
      <c r="AQ30" s="1012">
        <v>0</v>
      </c>
      <c r="AR30" s="1010">
        <v>0</v>
      </c>
      <c r="AS30" s="1011">
        <v>0</v>
      </c>
      <c r="AT30" s="1011">
        <v>0</v>
      </c>
      <c r="AU30" s="1012">
        <v>0</v>
      </c>
      <c r="AV30" s="1010">
        <v>782.1</v>
      </c>
      <c r="AW30" s="1011">
        <v>92823</v>
      </c>
      <c r="AX30" s="1011">
        <v>88403</v>
      </c>
      <c r="AY30" s="1012">
        <v>4420</v>
      </c>
      <c r="AZ30" s="1010">
        <v>0</v>
      </c>
      <c r="BA30" s="1011">
        <v>0</v>
      </c>
      <c r="BB30" s="1011">
        <v>0</v>
      </c>
      <c r="BC30" s="1012">
        <v>0</v>
      </c>
      <c r="BD30" s="1010">
        <v>0</v>
      </c>
      <c r="BE30" s="1011">
        <v>0</v>
      </c>
      <c r="BF30" s="1011">
        <v>0</v>
      </c>
      <c r="BG30" s="1012">
        <v>0</v>
      </c>
      <c r="BH30" s="1010">
        <v>0</v>
      </c>
      <c r="BI30" s="1011">
        <v>0</v>
      </c>
      <c r="BJ30" s="1011">
        <v>0</v>
      </c>
      <c r="BK30" s="1012">
        <v>0</v>
      </c>
      <c r="BL30" s="1010">
        <v>782.1</v>
      </c>
      <c r="BM30" s="1011">
        <v>92823</v>
      </c>
      <c r="BN30" s="1011">
        <v>88403</v>
      </c>
      <c r="BO30" s="1012">
        <v>4420</v>
      </c>
      <c r="BP30" s="1010">
        <v>130.4</v>
      </c>
      <c r="BQ30" s="1011">
        <v>15471</v>
      </c>
      <c r="BR30" s="1011">
        <v>14734</v>
      </c>
      <c r="BS30" s="1012">
        <v>737</v>
      </c>
      <c r="BT30" s="1010">
        <v>2502.6999999999998</v>
      </c>
      <c r="BU30" s="1011">
        <v>297034</v>
      </c>
      <c r="BV30" s="1011">
        <v>282890</v>
      </c>
      <c r="BW30" s="1012">
        <v>14144</v>
      </c>
      <c r="BX30" s="1010">
        <v>208.6</v>
      </c>
      <c r="BY30" s="1011">
        <v>24753</v>
      </c>
      <c r="BZ30" s="1011">
        <v>23574</v>
      </c>
      <c r="CA30" s="1012">
        <v>1179</v>
      </c>
      <c r="CB30" s="1001"/>
      <c r="CC30" s="1002"/>
    </row>
    <row r="31" spans="1:81" s="1003" customFormat="1" ht="18" customHeight="1">
      <c r="A31" s="994"/>
      <c r="B31" s="1503"/>
      <c r="C31" s="1505" t="s">
        <v>2902</v>
      </c>
      <c r="D31" s="995" t="s">
        <v>4347</v>
      </c>
      <c r="E31" s="996"/>
      <c r="F31" s="996"/>
      <c r="G31" s="996"/>
      <c r="H31" s="997">
        <v>0</v>
      </c>
      <c r="I31" s="998">
        <v>0</v>
      </c>
      <c r="J31" s="998">
        <v>0</v>
      </c>
      <c r="K31" s="999">
        <v>0</v>
      </c>
      <c r="L31" s="997">
        <v>30.900000000000002</v>
      </c>
      <c r="M31" s="998">
        <v>12617</v>
      </c>
      <c r="N31" s="998">
        <v>9444</v>
      </c>
      <c r="O31" s="999">
        <v>3173</v>
      </c>
      <c r="P31" s="997">
        <v>0</v>
      </c>
      <c r="Q31" s="998">
        <v>0</v>
      </c>
      <c r="R31" s="998">
        <v>0</v>
      </c>
      <c r="S31" s="999">
        <v>0</v>
      </c>
      <c r="T31" s="997">
        <v>0</v>
      </c>
      <c r="U31" s="998">
        <v>0</v>
      </c>
      <c r="V31" s="998">
        <v>0</v>
      </c>
      <c r="W31" s="999">
        <v>0</v>
      </c>
      <c r="X31" s="997">
        <v>0</v>
      </c>
      <c r="Y31" s="998">
        <v>0</v>
      </c>
      <c r="Z31" s="998">
        <v>0</v>
      </c>
      <c r="AA31" s="999">
        <v>0</v>
      </c>
      <c r="AB31" s="997">
        <v>0</v>
      </c>
      <c r="AC31" s="998">
        <v>0</v>
      </c>
      <c r="AD31" s="998">
        <v>0</v>
      </c>
      <c r="AE31" s="999">
        <v>0</v>
      </c>
      <c r="AF31" s="997">
        <v>30.900000000000002</v>
      </c>
      <c r="AG31" s="998">
        <v>12617</v>
      </c>
      <c r="AH31" s="998">
        <v>9444</v>
      </c>
      <c r="AI31" s="999">
        <v>3173</v>
      </c>
      <c r="AJ31" s="997">
        <v>5.2</v>
      </c>
      <c r="AK31" s="998">
        <v>2103</v>
      </c>
      <c r="AL31" s="998">
        <v>1574</v>
      </c>
      <c r="AM31" s="999">
        <v>529</v>
      </c>
      <c r="AN31" s="1000">
        <v>0</v>
      </c>
      <c r="AO31" s="998">
        <v>0</v>
      </c>
      <c r="AP31" s="998">
        <v>0</v>
      </c>
      <c r="AQ31" s="999">
        <v>0</v>
      </c>
      <c r="AR31" s="997">
        <v>0</v>
      </c>
      <c r="AS31" s="998">
        <v>0</v>
      </c>
      <c r="AT31" s="998">
        <v>0</v>
      </c>
      <c r="AU31" s="999">
        <v>0</v>
      </c>
      <c r="AV31" s="997">
        <v>0</v>
      </c>
      <c r="AW31" s="998">
        <v>0</v>
      </c>
      <c r="AX31" s="998">
        <v>0</v>
      </c>
      <c r="AY31" s="999">
        <v>0</v>
      </c>
      <c r="AZ31" s="997">
        <v>6.1</v>
      </c>
      <c r="BA31" s="998">
        <v>2385</v>
      </c>
      <c r="BB31" s="998">
        <v>1767</v>
      </c>
      <c r="BC31" s="999">
        <v>618</v>
      </c>
      <c r="BD31" s="997">
        <v>26</v>
      </c>
      <c r="BE31" s="998">
        <v>10713</v>
      </c>
      <c r="BF31" s="998">
        <v>8001</v>
      </c>
      <c r="BG31" s="999">
        <v>2712</v>
      </c>
      <c r="BH31" s="997">
        <v>0</v>
      </c>
      <c r="BI31" s="998">
        <v>0</v>
      </c>
      <c r="BJ31" s="998">
        <v>0</v>
      </c>
      <c r="BK31" s="999">
        <v>0</v>
      </c>
      <c r="BL31" s="997">
        <v>32.1</v>
      </c>
      <c r="BM31" s="998">
        <v>13098</v>
      </c>
      <c r="BN31" s="998">
        <v>9768</v>
      </c>
      <c r="BO31" s="999">
        <v>3330</v>
      </c>
      <c r="BP31" s="997">
        <v>5.4</v>
      </c>
      <c r="BQ31" s="998">
        <v>2183</v>
      </c>
      <c r="BR31" s="998">
        <v>1628</v>
      </c>
      <c r="BS31" s="999">
        <v>555</v>
      </c>
      <c r="BT31" s="997">
        <v>63</v>
      </c>
      <c r="BU31" s="998">
        <v>25715</v>
      </c>
      <c r="BV31" s="998">
        <v>19212</v>
      </c>
      <c r="BW31" s="999">
        <v>6503</v>
      </c>
      <c r="BX31" s="997">
        <v>5.3</v>
      </c>
      <c r="BY31" s="998">
        <v>2143</v>
      </c>
      <c r="BZ31" s="998">
        <v>1601</v>
      </c>
      <c r="CA31" s="999">
        <v>542</v>
      </c>
      <c r="CB31" s="1001"/>
      <c r="CC31" s="1002"/>
    </row>
    <row r="32" spans="1:81" s="1003" customFormat="1" ht="18" customHeight="1">
      <c r="A32" s="994"/>
      <c r="B32" s="1503"/>
      <c r="C32" s="1506" t="s">
        <v>2784</v>
      </c>
      <c r="D32" s="1004" t="s">
        <v>4348</v>
      </c>
      <c r="E32" s="1005"/>
      <c r="F32" s="1005"/>
      <c r="G32" s="1005"/>
      <c r="H32" s="1006">
        <v>0</v>
      </c>
      <c r="I32" s="1007">
        <v>0</v>
      </c>
      <c r="J32" s="1007">
        <v>0</v>
      </c>
      <c r="K32" s="1008">
        <v>0</v>
      </c>
      <c r="L32" s="1006">
        <v>0</v>
      </c>
      <c r="M32" s="1007">
        <v>0</v>
      </c>
      <c r="N32" s="1007">
        <v>0</v>
      </c>
      <c r="O32" s="1008">
        <v>0</v>
      </c>
      <c r="P32" s="1006">
        <v>0</v>
      </c>
      <c r="Q32" s="1007">
        <v>0</v>
      </c>
      <c r="R32" s="1007">
        <v>0</v>
      </c>
      <c r="S32" s="1008">
        <v>0</v>
      </c>
      <c r="T32" s="1006">
        <v>0</v>
      </c>
      <c r="U32" s="1007">
        <v>0</v>
      </c>
      <c r="V32" s="1007">
        <v>0</v>
      </c>
      <c r="W32" s="1008">
        <v>0</v>
      </c>
      <c r="X32" s="1006">
        <v>0</v>
      </c>
      <c r="Y32" s="1007">
        <v>0</v>
      </c>
      <c r="Z32" s="1007">
        <v>0</v>
      </c>
      <c r="AA32" s="1008">
        <v>0</v>
      </c>
      <c r="AB32" s="1006">
        <v>0</v>
      </c>
      <c r="AC32" s="1007">
        <v>0</v>
      </c>
      <c r="AD32" s="1007">
        <v>0</v>
      </c>
      <c r="AE32" s="1008">
        <v>0</v>
      </c>
      <c r="AF32" s="1006">
        <v>0</v>
      </c>
      <c r="AG32" s="1007">
        <v>0</v>
      </c>
      <c r="AH32" s="1007">
        <v>0</v>
      </c>
      <c r="AI32" s="1008">
        <v>0</v>
      </c>
      <c r="AJ32" s="1006">
        <v>0</v>
      </c>
      <c r="AK32" s="1007">
        <v>0</v>
      </c>
      <c r="AL32" s="1007">
        <v>0</v>
      </c>
      <c r="AM32" s="1008">
        <v>0</v>
      </c>
      <c r="AN32" s="1006">
        <v>0</v>
      </c>
      <c r="AO32" s="1007">
        <v>0</v>
      </c>
      <c r="AP32" s="1007">
        <v>0</v>
      </c>
      <c r="AQ32" s="1008">
        <v>0</v>
      </c>
      <c r="AR32" s="1006">
        <v>0</v>
      </c>
      <c r="AS32" s="1007">
        <v>0</v>
      </c>
      <c r="AT32" s="1007">
        <v>0</v>
      </c>
      <c r="AU32" s="1008">
        <v>0</v>
      </c>
      <c r="AV32" s="1006">
        <v>0</v>
      </c>
      <c r="AW32" s="1007">
        <v>0</v>
      </c>
      <c r="AX32" s="1007">
        <v>0</v>
      </c>
      <c r="AY32" s="1008">
        <v>0</v>
      </c>
      <c r="AZ32" s="1006">
        <v>0</v>
      </c>
      <c r="BA32" s="1007">
        <v>0</v>
      </c>
      <c r="BB32" s="1007">
        <v>0</v>
      </c>
      <c r="BC32" s="1008">
        <v>0</v>
      </c>
      <c r="BD32" s="1006">
        <v>0</v>
      </c>
      <c r="BE32" s="1007">
        <v>0</v>
      </c>
      <c r="BF32" s="1007">
        <v>0</v>
      </c>
      <c r="BG32" s="1008">
        <v>0</v>
      </c>
      <c r="BH32" s="1006">
        <v>0</v>
      </c>
      <c r="BI32" s="1007">
        <v>0</v>
      </c>
      <c r="BJ32" s="1007">
        <v>0</v>
      </c>
      <c r="BK32" s="1008">
        <v>0</v>
      </c>
      <c r="BL32" s="1006">
        <v>0</v>
      </c>
      <c r="BM32" s="1007">
        <v>0</v>
      </c>
      <c r="BN32" s="1007">
        <v>0</v>
      </c>
      <c r="BO32" s="1008">
        <v>0</v>
      </c>
      <c r="BP32" s="1006">
        <v>0</v>
      </c>
      <c r="BQ32" s="1007">
        <v>0</v>
      </c>
      <c r="BR32" s="1007">
        <v>0</v>
      </c>
      <c r="BS32" s="1008">
        <v>0</v>
      </c>
      <c r="BT32" s="1006">
        <v>0</v>
      </c>
      <c r="BU32" s="1007">
        <v>0</v>
      </c>
      <c r="BV32" s="1007">
        <v>0</v>
      </c>
      <c r="BW32" s="1008">
        <v>0</v>
      </c>
      <c r="BX32" s="1006">
        <v>0</v>
      </c>
      <c r="BY32" s="1007">
        <v>0</v>
      </c>
      <c r="BZ32" s="1007">
        <v>0</v>
      </c>
      <c r="CA32" s="1008">
        <v>0</v>
      </c>
      <c r="CB32" s="1001"/>
      <c r="CC32" s="1002"/>
    </row>
    <row r="33" spans="1:81" s="1003" customFormat="1" ht="18" customHeight="1">
      <c r="A33" s="994"/>
      <c r="B33" s="1503"/>
      <c r="C33" s="1506" t="s">
        <v>2786</v>
      </c>
      <c r="D33" s="1004" t="s">
        <v>4349</v>
      </c>
      <c r="E33" s="1005"/>
      <c r="F33" s="1005"/>
      <c r="G33" s="1005"/>
      <c r="H33" s="1006">
        <v>0</v>
      </c>
      <c r="I33" s="1007">
        <v>0</v>
      </c>
      <c r="J33" s="1007">
        <v>0</v>
      </c>
      <c r="K33" s="1008">
        <v>0</v>
      </c>
      <c r="L33" s="1006">
        <v>0</v>
      </c>
      <c r="M33" s="1007">
        <v>0</v>
      </c>
      <c r="N33" s="1007">
        <v>0</v>
      </c>
      <c r="O33" s="1008">
        <v>0</v>
      </c>
      <c r="P33" s="1006">
        <v>0</v>
      </c>
      <c r="Q33" s="1007">
        <v>0</v>
      </c>
      <c r="R33" s="1007">
        <v>0</v>
      </c>
      <c r="S33" s="1008">
        <v>0</v>
      </c>
      <c r="T33" s="1006">
        <v>101.1</v>
      </c>
      <c r="U33" s="1007">
        <v>15280</v>
      </c>
      <c r="V33" s="1007">
        <v>11754</v>
      </c>
      <c r="W33" s="1008">
        <v>3526</v>
      </c>
      <c r="X33" s="1006">
        <v>71.599999999999994</v>
      </c>
      <c r="Y33" s="1007">
        <v>8608</v>
      </c>
      <c r="Z33" s="1007">
        <v>6622</v>
      </c>
      <c r="AA33" s="1008">
        <v>1986</v>
      </c>
      <c r="AB33" s="1006">
        <v>0</v>
      </c>
      <c r="AC33" s="1007">
        <v>0</v>
      </c>
      <c r="AD33" s="1007">
        <v>0</v>
      </c>
      <c r="AE33" s="1008">
        <v>0</v>
      </c>
      <c r="AF33" s="1006">
        <v>172.7</v>
      </c>
      <c r="AG33" s="1007">
        <v>23888</v>
      </c>
      <c r="AH33" s="1007">
        <v>18376</v>
      </c>
      <c r="AI33" s="1008">
        <v>5512</v>
      </c>
      <c r="AJ33" s="1006">
        <v>28.8</v>
      </c>
      <c r="AK33" s="1007">
        <v>3981</v>
      </c>
      <c r="AL33" s="1007">
        <v>3063</v>
      </c>
      <c r="AM33" s="1008">
        <v>918</v>
      </c>
      <c r="AN33" s="1009">
        <v>9.1</v>
      </c>
      <c r="AO33" s="1007">
        <v>1177</v>
      </c>
      <c r="AP33" s="1007">
        <v>906</v>
      </c>
      <c r="AQ33" s="1008">
        <v>271</v>
      </c>
      <c r="AR33" s="1006">
        <v>71.599999999999994</v>
      </c>
      <c r="AS33" s="1007">
        <v>8608</v>
      </c>
      <c r="AT33" s="1007">
        <v>6622</v>
      </c>
      <c r="AU33" s="1008">
        <v>1986</v>
      </c>
      <c r="AV33" s="1006">
        <v>0</v>
      </c>
      <c r="AW33" s="1007">
        <v>0</v>
      </c>
      <c r="AX33" s="1007">
        <v>0</v>
      </c>
      <c r="AY33" s="1008">
        <v>0</v>
      </c>
      <c r="AZ33" s="1006">
        <v>0</v>
      </c>
      <c r="BA33" s="1007">
        <v>0</v>
      </c>
      <c r="BB33" s="1007">
        <v>0</v>
      </c>
      <c r="BC33" s="1008">
        <v>0</v>
      </c>
      <c r="BD33" s="1006">
        <v>25</v>
      </c>
      <c r="BE33" s="1007">
        <v>4227</v>
      </c>
      <c r="BF33" s="1007">
        <v>3251</v>
      </c>
      <c r="BG33" s="1008">
        <v>976</v>
      </c>
      <c r="BH33" s="1006">
        <v>0</v>
      </c>
      <c r="BI33" s="1007">
        <v>0</v>
      </c>
      <c r="BJ33" s="1007">
        <v>0</v>
      </c>
      <c r="BK33" s="1008">
        <v>0</v>
      </c>
      <c r="BL33" s="1006">
        <v>105.69999999999999</v>
      </c>
      <c r="BM33" s="1007">
        <v>14012</v>
      </c>
      <c r="BN33" s="1007">
        <v>10779</v>
      </c>
      <c r="BO33" s="1008">
        <v>3233</v>
      </c>
      <c r="BP33" s="1006">
        <v>17.600000000000001</v>
      </c>
      <c r="BQ33" s="1007">
        <v>2335</v>
      </c>
      <c r="BR33" s="1007">
        <v>1797</v>
      </c>
      <c r="BS33" s="1008">
        <v>538</v>
      </c>
      <c r="BT33" s="1006">
        <v>278.39999999999998</v>
      </c>
      <c r="BU33" s="1007">
        <v>37900</v>
      </c>
      <c r="BV33" s="1007">
        <v>29155</v>
      </c>
      <c r="BW33" s="1008">
        <v>8745</v>
      </c>
      <c r="BX33" s="1006">
        <v>23.2</v>
      </c>
      <c r="BY33" s="1007">
        <v>3158</v>
      </c>
      <c r="BZ33" s="1007">
        <v>2430</v>
      </c>
      <c r="CA33" s="1008">
        <v>728</v>
      </c>
      <c r="CB33" s="1001"/>
      <c r="CC33" s="1002"/>
    </row>
    <row r="34" spans="1:81" s="1003" customFormat="1" ht="18" customHeight="1">
      <c r="A34" s="994"/>
      <c r="B34" s="1503"/>
      <c r="C34" s="1506" t="s">
        <v>2797</v>
      </c>
      <c r="D34" s="1004" t="s">
        <v>4350</v>
      </c>
      <c r="E34" s="1005"/>
      <c r="F34" s="1005"/>
      <c r="G34" s="1005"/>
      <c r="H34" s="1006">
        <v>0</v>
      </c>
      <c r="I34" s="1007">
        <v>0</v>
      </c>
      <c r="J34" s="1007">
        <v>0</v>
      </c>
      <c r="K34" s="1008">
        <v>0</v>
      </c>
      <c r="L34" s="1006">
        <v>0</v>
      </c>
      <c r="M34" s="1007">
        <v>0</v>
      </c>
      <c r="N34" s="1007">
        <v>0</v>
      </c>
      <c r="O34" s="1008">
        <v>0</v>
      </c>
      <c r="P34" s="1006">
        <v>938.5</v>
      </c>
      <c r="Q34" s="1007">
        <v>111388</v>
      </c>
      <c r="R34" s="1007">
        <v>106084</v>
      </c>
      <c r="S34" s="1008">
        <v>5304</v>
      </c>
      <c r="T34" s="1006">
        <v>0</v>
      </c>
      <c r="U34" s="1007">
        <v>0</v>
      </c>
      <c r="V34" s="1007">
        <v>0</v>
      </c>
      <c r="W34" s="1008">
        <v>0</v>
      </c>
      <c r="X34" s="1006">
        <v>0</v>
      </c>
      <c r="Y34" s="1007">
        <v>0</v>
      </c>
      <c r="Z34" s="1007">
        <v>0</v>
      </c>
      <c r="AA34" s="1008">
        <v>0</v>
      </c>
      <c r="AB34" s="1006">
        <v>782.1</v>
      </c>
      <c r="AC34" s="1007">
        <v>92823</v>
      </c>
      <c r="AD34" s="1007">
        <v>88403</v>
      </c>
      <c r="AE34" s="1008">
        <v>4420</v>
      </c>
      <c r="AF34" s="1006">
        <v>1720.6</v>
      </c>
      <c r="AG34" s="1007">
        <v>204211</v>
      </c>
      <c r="AH34" s="1007">
        <v>194487</v>
      </c>
      <c r="AI34" s="1008">
        <v>9724</v>
      </c>
      <c r="AJ34" s="1006">
        <v>286.8</v>
      </c>
      <c r="AK34" s="1007">
        <v>34035</v>
      </c>
      <c r="AL34" s="1007">
        <v>32415</v>
      </c>
      <c r="AM34" s="1008">
        <v>1620</v>
      </c>
      <c r="AN34" s="1009">
        <v>0</v>
      </c>
      <c r="AO34" s="1007">
        <v>0</v>
      </c>
      <c r="AP34" s="1007">
        <v>0</v>
      </c>
      <c r="AQ34" s="1008">
        <v>0</v>
      </c>
      <c r="AR34" s="1006">
        <v>0</v>
      </c>
      <c r="AS34" s="1007">
        <v>0</v>
      </c>
      <c r="AT34" s="1007">
        <v>0</v>
      </c>
      <c r="AU34" s="1008">
        <v>0</v>
      </c>
      <c r="AV34" s="1006">
        <v>782.1</v>
      </c>
      <c r="AW34" s="1007">
        <v>92823</v>
      </c>
      <c r="AX34" s="1007">
        <v>88403</v>
      </c>
      <c r="AY34" s="1008">
        <v>4420</v>
      </c>
      <c r="AZ34" s="1006">
        <v>27.3</v>
      </c>
      <c r="BA34" s="1007">
        <v>4373</v>
      </c>
      <c r="BB34" s="1007">
        <v>3803</v>
      </c>
      <c r="BC34" s="1008">
        <v>570</v>
      </c>
      <c r="BD34" s="1006">
        <v>0</v>
      </c>
      <c r="BE34" s="1007">
        <v>0</v>
      </c>
      <c r="BF34" s="1007">
        <v>0</v>
      </c>
      <c r="BG34" s="1008">
        <v>0</v>
      </c>
      <c r="BH34" s="1006">
        <v>0</v>
      </c>
      <c r="BI34" s="1007">
        <v>0</v>
      </c>
      <c r="BJ34" s="1007">
        <v>0</v>
      </c>
      <c r="BK34" s="1008">
        <v>0</v>
      </c>
      <c r="BL34" s="1006">
        <v>809.4</v>
      </c>
      <c r="BM34" s="1007">
        <v>97196</v>
      </c>
      <c r="BN34" s="1007">
        <v>92206</v>
      </c>
      <c r="BO34" s="1008">
        <v>4990</v>
      </c>
      <c r="BP34" s="1006">
        <v>134.9</v>
      </c>
      <c r="BQ34" s="1007">
        <v>16199</v>
      </c>
      <c r="BR34" s="1007">
        <v>15368</v>
      </c>
      <c r="BS34" s="1008">
        <v>831</v>
      </c>
      <c r="BT34" s="1006">
        <v>2530</v>
      </c>
      <c r="BU34" s="1007">
        <v>301407</v>
      </c>
      <c r="BV34" s="1007">
        <v>286693</v>
      </c>
      <c r="BW34" s="1008">
        <v>14714</v>
      </c>
      <c r="BX34" s="1006">
        <v>210.8</v>
      </c>
      <c r="BY34" s="1007">
        <v>25117</v>
      </c>
      <c r="BZ34" s="1007">
        <v>23891</v>
      </c>
      <c r="CA34" s="1008">
        <v>1226</v>
      </c>
      <c r="CB34" s="1001"/>
      <c r="CC34" s="1002"/>
    </row>
    <row r="35" spans="1:81" s="1003" customFormat="1" ht="18" customHeight="1">
      <c r="A35" s="994"/>
      <c r="B35" s="1503"/>
      <c r="C35" s="1506" t="s">
        <v>2790</v>
      </c>
      <c r="D35" s="1004" t="s">
        <v>4351</v>
      </c>
      <c r="E35" s="1005"/>
      <c r="F35" s="1005"/>
      <c r="G35" s="1005"/>
      <c r="H35" s="1006">
        <v>449.9</v>
      </c>
      <c r="I35" s="1007">
        <v>86253</v>
      </c>
      <c r="J35" s="1007">
        <v>70342</v>
      </c>
      <c r="K35" s="1008">
        <v>15911</v>
      </c>
      <c r="L35" s="1006">
        <v>471.6</v>
      </c>
      <c r="M35" s="1007">
        <v>48624</v>
      </c>
      <c r="N35" s="1007">
        <v>42191</v>
      </c>
      <c r="O35" s="1008">
        <v>6433</v>
      </c>
      <c r="P35" s="1006">
        <v>233.7</v>
      </c>
      <c r="Q35" s="1007">
        <v>36489</v>
      </c>
      <c r="R35" s="1007">
        <v>30634</v>
      </c>
      <c r="S35" s="1008">
        <v>5855</v>
      </c>
      <c r="T35" s="1006">
        <v>577.5</v>
      </c>
      <c r="U35" s="1007">
        <v>94756</v>
      </c>
      <c r="V35" s="1007">
        <v>77921</v>
      </c>
      <c r="W35" s="1008">
        <v>16835</v>
      </c>
      <c r="X35" s="1006">
        <v>428.29999999999995</v>
      </c>
      <c r="Y35" s="1007">
        <v>45537</v>
      </c>
      <c r="Z35" s="1007">
        <v>39251</v>
      </c>
      <c r="AA35" s="1008">
        <v>6286</v>
      </c>
      <c r="AB35" s="1006">
        <v>126.1</v>
      </c>
      <c r="AC35" s="1007">
        <v>8785</v>
      </c>
      <c r="AD35" s="1007">
        <v>8367</v>
      </c>
      <c r="AE35" s="1008">
        <v>418</v>
      </c>
      <c r="AF35" s="1006">
        <v>2287.1</v>
      </c>
      <c r="AG35" s="1007">
        <v>320444</v>
      </c>
      <c r="AH35" s="1007">
        <v>268706</v>
      </c>
      <c r="AI35" s="1008">
        <v>51738</v>
      </c>
      <c r="AJ35" s="1006">
        <v>381.2</v>
      </c>
      <c r="AK35" s="1007">
        <v>53407</v>
      </c>
      <c r="AL35" s="1007">
        <v>44784</v>
      </c>
      <c r="AM35" s="1008">
        <v>8623</v>
      </c>
      <c r="AN35" s="1009">
        <v>231.2</v>
      </c>
      <c r="AO35" s="1007">
        <v>13349</v>
      </c>
      <c r="AP35" s="1007">
        <v>12667</v>
      </c>
      <c r="AQ35" s="1008">
        <v>682</v>
      </c>
      <c r="AR35" s="1007">
        <v>275.79999999999995</v>
      </c>
      <c r="AS35" s="1007">
        <v>36601</v>
      </c>
      <c r="AT35" s="1007">
        <v>30620</v>
      </c>
      <c r="AU35" s="1008">
        <v>5981</v>
      </c>
      <c r="AV35" s="1007">
        <v>75.7</v>
      </c>
      <c r="AW35" s="1007">
        <v>5274</v>
      </c>
      <c r="AX35" s="1007">
        <v>5023</v>
      </c>
      <c r="AY35" s="1008">
        <v>251</v>
      </c>
      <c r="AZ35" s="1007">
        <v>323.09999999999997</v>
      </c>
      <c r="BA35" s="1007">
        <v>40341</v>
      </c>
      <c r="BB35" s="1007">
        <v>34182</v>
      </c>
      <c r="BC35" s="1008">
        <v>6159</v>
      </c>
      <c r="BD35" s="1007">
        <v>503.2</v>
      </c>
      <c r="BE35" s="1007">
        <v>16140</v>
      </c>
      <c r="BF35" s="1007">
        <v>14785</v>
      </c>
      <c r="BG35" s="1008">
        <v>1355</v>
      </c>
      <c r="BH35" s="1007">
        <v>652.9</v>
      </c>
      <c r="BI35" s="1007">
        <v>43956</v>
      </c>
      <c r="BJ35" s="1007">
        <v>37038</v>
      </c>
      <c r="BK35" s="1008">
        <v>6918</v>
      </c>
      <c r="BL35" s="1006">
        <v>2061.9</v>
      </c>
      <c r="BM35" s="1007">
        <v>155661</v>
      </c>
      <c r="BN35" s="1007">
        <v>134315</v>
      </c>
      <c r="BO35" s="1008">
        <v>21346</v>
      </c>
      <c r="BP35" s="1006">
        <v>343.7</v>
      </c>
      <c r="BQ35" s="1007">
        <v>25944</v>
      </c>
      <c r="BR35" s="1007">
        <v>22386</v>
      </c>
      <c r="BS35" s="1008">
        <v>3558</v>
      </c>
      <c r="BT35" s="1006">
        <v>4349</v>
      </c>
      <c r="BU35" s="1007">
        <v>476105</v>
      </c>
      <c r="BV35" s="1007">
        <v>403021</v>
      </c>
      <c r="BW35" s="1008">
        <v>73084</v>
      </c>
      <c r="BX35" s="1006">
        <v>362.4</v>
      </c>
      <c r="BY35" s="1007">
        <v>39675</v>
      </c>
      <c r="BZ35" s="1007">
        <v>33585</v>
      </c>
      <c r="CA35" s="1008">
        <v>6090</v>
      </c>
      <c r="CB35" s="1001"/>
      <c r="CC35" s="1002"/>
    </row>
    <row r="36" spans="1:81" s="1003" customFormat="1" ht="18" customHeight="1">
      <c r="A36" s="994"/>
      <c r="B36" s="1503"/>
      <c r="C36" s="1506" t="s">
        <v>2925</v>
      </c>
      <c r="D36" s="1004" t="s">
        <v>2883</v>
      </c>
      <c r="E36" s="1005"/>
      <c r="F36" s="1005"/>
      <c r="G36" s="1005"/>
      <c r="H36" s="1006">
        <v>0</v>
      </c>
      <c r="I36" s="1007">
        <v>0</v>
      </c>
      <c r="J36" s="1007">
        <v>0</v>
      </c>
      <c r="K36" s="1008">
        <v>0</v>
      </c>
      <c r="L36" s="1006">
        <v>0</v>
      </c>
      <c r="M36" s="1007">
        <v>0</v>
      </c>
      <c r="N36" s="1007">
        <v>0</v>
      </c>
      <c r="O36" s="1008">
        <v>0</v>
      </c>
      <c r="P36" s="1006">
        <v>0</v>
      </c>
      <c r="Q36" s="1007">
        <v>0</v>
      </c>
      <c r="R36" s="1007">
        <v>0</v>
      </c>
      <c r="S36" s="1008">
        <v>0</v>
      </c>
      <c r="T36" s="1006">
        <v>0</v>
      </c>
      <c r="U36" s="1007">
        <v>0</v>
      </c>
      <c r="V36" s="1007">
        <v>0</v>
      </c>
      <c r="W36" s="1008">
        <v>0</v>
      </c>
      <c r="X36" s="1006">
        <v>0</v>
      </c>
      <c r="Y36" s="1007">
        <v>0</v>
      </c>
      <c r="Z36" s="1007">
        <v>0</v>
      </c>
      <c r="AA36" s="1008">
        <v>0</v>
      </c>
      <c r="AB36" s="1006">
        <v>0</v>
      </c>
      <c r="AC36" s="1007">
        <v>0</v>
      </c>
      <c r="AD36" s="1007">
        <v>0</v>
      </c>
      <c r="AE36" s="1008">
        <v>0</v>
      </c>
      <c r="AF36" s="1006">
        <v>0</v>
      </c>
      <c r="AG36" s="1007">
        <v>0</v>
      </c>
      <c r="AH36" s="1007">
        <v>0</v>
      </c>
      <c r="AI36" s="1008">
        <v>0</v>
      </c>
      <c r="AJ36" s="1006">
        <v>0</v>
      </c>
      <c r="AK36" s="1007">
        <v>0</v>
      </c>
      <c r="AL36" s="1007">
        <v>0</v>
      </c>
      <c r="AM36" s="1008">
        <v>0</v>
      </c>
      <c r="AN36" s="1006">
        <v>0</v>
      </c>
      <c r="AO36" s="1007">
        <v>0</v>
      </c>
      <c r="AP36" s="1007">
        <v>0</v>
      </c>
      <c r="AQ36" s="1008">
        <v>0</v>
      </c>
      <c r="AR36" s="1006">
        <v>0</v>
      </c>
      <c r="AS36" s="1007">
        <v>0</v>
      </c>
      <c r="AT36" s="1007">
        <v>0</v>
      </c>
      <c r="AU36" s="1008">
        <v>0</v>
      </c>
      <c r="AV36" s="1006">
        <v>0</v>
      </c>
      <c r="AW36" s="1007">
        <v>0</v>
      </c>
      <c r="AX36" s="1007">
        <v>0</v>
      </c>
      <c r="AY36" s="1008">
        <v>0</v>
      </c>
      <c r="AZ36" s="1006">
        <v>0</v>
      </c>
      <c r="BA36" s="1007">
        <v>0</v>
      </c>
      <c r="BB36" s="1007">
        <v>0</v>
      </c>
      <c r="BC36" s="1008">
        <v>0</v>
      </c>
      <c r="BD36" s="1006">
        <v>0</v>
      </c>
      <c r="BE36" s="1007">
        <v>0</v>
      </c>
      <c r="BF36" s="1007">
        <v>0</v>
      </c>
      <c r="BG36" s="1008">
        <v>0</v>
      </c>
      <c r="BH36" s="1006">
        <v>0</v>
      </c>
      <c r="BI36" s="1007">
        <v>0</v>
      </c>
      <c r="BJ36" s="1007">
        <v>0</v>
      </c>
      <c r="BK36" s="1008">
        <v>0</v>
      </c>
      <c r="BL36" s="1006">
        <v>0</v>
      </c>
      <c r="BM36" s="1007">
        <v>0</v>
      </c>
      <c r="BN36" s="1007">
        <v>0</v>
      </c>
      <c r="BO36" s="1008">
        <v>0</v>
      </c>
      <c r="BP36" s="1006">
        <v>0</v>
      </c>
      <c r="BQ36" s="1007">
        <v>0</v>
      </c>
      <c r="BR36" s="1007">
        <v>0</v>
      </c>
      <c r="BS36" s="1008">
        <v>0</v>
      </c>
      <c r="BT36" s="1006">
        <v>0</v>
      </c>
      <c r="BU36" s="1007">
        <v>0</v>
      </c>
      <c r="BV36" s="1007">
        <v>0</v>
      </c>
      <c r="BW36" s="1008">
        <v>0</v>
      </c>
      <c r="BX36" s="1006">
        <v>0</v>
      </c>
      <c r="BY36" s="1007">
        <v>0</v>
      </c>
      <c r="BZ36" s="1007">
        <v>0</v>
      </c>
      <c r="CA36" s="1008">
        <v>0</v>
      </c>
      <c r="CB36" s="1001"/>
      <c r="CC36" s="1002"/>
    </row>
    <row r="37" spans="1:81" s="1003" customFormat="1" ht="18" customHeight="1">
      <c r="A37" s="994"/>
      <c r="B37" s="1503"/>
      <c r="C37" s="1506" t="s">
        <v>2795</v>
      </c>
      <c r="D37" s="1004" t="s">
        <v>2728</v>
      </c>
      <c r="E37" s="1005"/>
      <c r="F37" s="1005"/>
      <c r="G37" s="1005"/>
      <c r="H37" s="1006">
        <v>0</v>
      </c>
      <c r="I37" s="1007">
        <v>0</v>
      </c>
      <c r="J37" s="1007">
        <v>0</v>
      </c>
      <c r="K37" s="1008">
        <v>0</v>
      </c>
      <c r="L37" s="1006">
        <v>0</v>
      </c>
      <c r="M37" s="1007">
        <v>0</v>
      </c>
      <c r="N37" s="1007">
        <v>0</v>
      </c>
      <c r="O37" s="1008">
        <v>0</v>
      </c>
      <c r="P37" s="1006">
        <v>0</v>
      </c>
      <c r="Q37" s="1007">
        <v>0</v>
      </c>
      <c r="R37" s="1007">
        <v>0</v>
      </c>
      <c r="S37" s="1008">
        <v>0</v>
      </c>
      <c r="T37" s="1006">
        <v>0</v>
      </c>
      <c r="U37" s="1007">
        <v>0</v>
      </c>
      <c r="V37" s="1007">
        <v>0</v>
      </c>
      <c r="W37" s="1008">
        <v>0</v>
      </c>
      <c r="X37" s="1006">
        <v>0</v>
      </c>
      <c r="Y37" s="1007">
        <v>0</v>
      </c>
      <c r="Z37" s="1007">
        <v>0</v>
      </c>
      <c r="AA37" s="1008">
        <v>0</v>
      </c>
      <c r="AB37" s="1006">
        <v>0</v>
      </c>
      <c r="AC37" s="1007">
        <v>0</v>
      </c>
      <c r="AD37" s="1007">
        <v>0</v>
      </c>
      <c r="AE37" s="1008">
        <v>0</v>
      </c>
      <c r="AF37" s="1006">
        <v>0</v>
      </c>
      <c r="AG37" s="1007">
        <v>0</v>
      </c>
      <c r="AH37" s="1007">
        <v>0</v>
      </c>
      <c r="AI37" s="1008">
        <v>0</v>
      </c>
      <c r="AJ37" s="1006">
        <v>0</v>
      </c>
      <c r="AK37" s="1007">
        <v>0</v>
      </c>
      <c r="AL37" s="1007">
        <v>0</v>
      </c>
      <c r="AM37" s="1008">
        <v>0</v>
      </c>
      <c r="AN37" s="1006">
        <v>0</v>
      </c>
      <c r="AO37" s="1007">
        <v>0</v>
      </c>
      <c r="AP37" s="1007">
        <v>0</v>
      </c>
      <c r="AQ37" s="1008">
        <v>0</v>
      </c>
      <c r="AR37" s="1006">
        <v>0</v>
      </c>
      <c r="AS37" s="1007">
        <v>0</v>
      </c>
      <c r="AT37" s="1007">
        <v>0</v>
      </c>
      <c r="AU37" s="1008">
        <v>0</v>
      </c>
      <c r="AV37" s="1006">
        <v>0</v>
      </c>
      <c r="AW37" s="1007">
        <v>0</v>
      </c>
      <c r="AX37" s="1007">
        <v>0</v>
      </c>
      <c r="AY37" s="1008">
        <v>0</v>
      </c>
      <c r="AZ37" s="1006">
        <v>0</v>
      </c>
      <c r="BA37" s="1007">
        <v>0</v>
      </c>
      <c r="BB37" s="1007">
        <v>0</v>
      </c>
      <c r="BC37" s="1008">
        <v>0</v>
      </c>
      <c r="BD37" s="1006">
        <v>0</v>
      </c>
      <c r="BE37" s="1007">
        <v>0</v>
      </c>
      <c r="BF37" s="1007">
        <v>0</v>
      </c>
      <c r="BG37" s="1008">
        <v>0</v>
      </c>
      <c r="BH37" s="1006">
        <v>0</v>
      </c>
      <c r="BI37" s="1007">
        <v>0</v>
      </c>
      <c r="BJ37" s="1007">
        <v>0</v>
      </c>
      <c r="BK37" s="1008">
        <v>0</v>
      </c>
      <c r="BL37" s="1006">
        <v>0</v>
      </c>
      <c r="BM37" s="1007">
        <v>0</v>
      </c>
      <c r="BN37" s="1007">
        <v>0</v>
      </c>
      <c r="BO37" s="1008">
        <v>0</v>
      </c>
      <c r="BP37" s="1006">
        <v>0</v>
      </c>
      <c r="BQ37" s="1007">
        <v>0</v>
      </c>
      <c r="BR37" s="1007">
        <v>0</v>
      </c>
      <c r="BS37" s="1008">
        <v>0</v>
      </c>
      <c r="BT37" s="1006">
        <v>0</v>
      </c>
      <c r="BU37" s="1007">
        <v>0</v>
      </c>
      <c r="BV37" s="1007">
        <v>0</v>
      </c>
      <c r="BW37" s="1008">
        <v>0</v>
      </c>
      <c r="BX37" s="1006">
        <v>0</v>
      </c>
      <c r="BY37" s="1007">
        <v>0</v>
      </c>
      <c r="BZ37" s="1007">
        <v>0</v>
      </c>
      <c r="CA37" s="1008">
        <v>0</v>
      </c>
      <c r="CB37" s="1001"/>
      <c r="CC37" s="1002"/>
    </row>
    <row r="38" spans="1:81" s="1003" customFormat="1" ht="18" customHeight="1" thickBot="1">
      <c r="A38" s="994"/>
      <c r="B38" s="1504"/>
      <c r="C38" s="1507" t="s">
        <v>2784</v>
      </c>
      <c r="D38" s="1508" t="s">
        <v>2902</v>
      </c>
      <c r="E38" s="1509"/>
      <c r="F38" s="1509"/>
      <c r="G38" s="1509"/>
      <c r="H38" s="1014">
        <v>449.9</v>
      </c>
      <c r="I38" s="1015">
        <v>86253</v>
      </c>
      <c r="J38" s="1015">
        <v>70342</v>
      </c>
      <c r="K38" s="1016">
        <v>15911</v>
      </c>
      <c r="L38" s="1014">
        <v>502.5</v>
      </c>
      <c r="M38" s="1015">
        <v>61241</v>
      </c>
      <c r="N38" s="1015">
        <v>51635</v>
      </c>
      <c r="O38" s="1016">
        <v>9606</v>
      </c>
      <c r="P38" s="1014">
        <v>1172.2</v>
      </c>
      <c r="Q38" s="1015">
        <v>147877</v>
      </c>
      <c r="R38" s="1015">
        <v>136718</v>
      </c>
      <c r="S38" s="1016">
        <v>11159</v>
      </c>
      <c r="T38" s="1014">
        <v>678.6</v>
      </c>
      <c r="U38" s="1015">
        <v>110036</v>
      </c>
      <c r="V38" s="1015">
        <v>89675</v>
      </c>
      <c r="W38" s="1016">
        <v>20361</v>
      </c>
      <c r="X38" s="1014">
        <v>499.9</v>
      </c>
      <c r="Y38" s="1015">
        <v>54145</v>
      </c>
      <c r="Z38" s="1015">
        <v>45873</v>
      </c>
      <c r="AA38" s="1016">
        <v>8272</v>
      </c>
      <c r="AB38" s="1014">
        <v>908.2</v>
      </c>
      <c r="AC38" s="1015">
        <v>101608</v>
      </c>
      <c r="AD38" s="1015">
        <v>96770</v>
      </c>
      <c r="AE38" s="1016">
        <v>4838</v>
      </c>
      <c r="AF38" s="1014">
        <v>4211.3</v>
      </c>
      <c r="AG38" s="1015">
        <v>561160</v>
      </c>
      <c r="AH38" s="1015">
        <v>491013</v>
      </c>
      <c r="AI38" s="1016">
        <v>70147</v>
      </c>
      <c r="AJ38" s="1014">
        <v>701.9</v>
      </c>
      <c r="AK38" s="1015">
        <v>93527</v>
      </c>
      <c r="AL38" s="1015">
        <v>81836</v>
      </c>
      <c r="AM38" s="1016">
        <v>11691</v>
      </c>
      <c r="AN38" s="1017">
        <v>240.29999999999998</v>
      </c>
      <c r="AO38" s="1015">
        <v>14526</v>
      </c>
      <c r="AP38" s="1015">
        <v>13573</v>
      </c>
      <c r="AQ38" s="1016">
        <v>953</v>
      </c>
      <c r="AR38" s="1014">
        <v>347.4</v>
      </c>
      <c r="AS38" s="1015">
        <v>45209</v>
      </c>
      <c r="AT38" s="1015">
        <v>37242</v>
      </c>
      <c r="AU38" s="1016">
        <v>7967</v>
      </c>
      <c r="AV38" s="1014">
        <v>857.80000000000007</v>
      </c>
      <c r="AW38" s="1015">
        <v>98097</v>
      </c>
      <c r="AX38" s="1015">
        <v>93426</v>
      </c>
      <c r="AY38" s="1016">
        <v>4671</v>
      </c>
      <c r="AZ38" s="1014">
        <v>356.49999999999994</v>
      </c>
      <c r="BA38" s="1015">
        <v>47099</v>
      </c>
      <c r="BB38" s="1015">
        <v>39752</v>
      </c>
      <c r="BC38" s="1016">
        <v>7347</v>
      </c>
      <c r="BD38" s="1014">
        <v>554.20000000000005</v>
      </c>
      <c r="BE38" s="1015">
        <v>31080</v>
      </c>
      <c r="BF38" s="1015">
        <v>26037</v>
      </c>
      <c r="BG38" s="1016">
        <v>5043</v>
      </c>
      <c r="BH38" s="1014">
        <v>652.9</v>
      </c>
      <c r="BI38" s="1015">
        <v>43956</v>
      </c>
      <c r="BJ38" s="1015">
        <v>37038</v>
      </c>
      <c r="BK38" s="1016">
        <v>6918</v>
      </c>
      <c r="BL38" s="1014">
        <v>3009.1</v>
      </c>
      <c r="BM38" s="1015">
        <v>279967</v>
      </c>
      <c r="BN38" s="1015">
        <v>247068</v>
      </c>
      <c r="BO38" s="1016">
        <v>32899</v>
      </c>
      <c r="BP38" s="1014">
        <v>501.5</v>
      </c>
      <c r="BQ38" s="1015">
        <v>46661</v>
      </c>
      <c r="BR38" s="1015">
        <v>41178</v>
      </c>
      <c r="BS38" s="1016">
        <v>5483</v>
      </c>
      <c r="BT38" s="1014">
        <v>7220.4</v>
      </c>
      <c r="BU38" s="1015">
        <v>841127</v>
      </c>
      <c r="BV38" s="1015">
        <v>738081</v>
      </c>
      <c r="BW38" s="1016">
        <v>103046</v>
      </c>
      <c r="BX38" s="1014">
        <v>601.70000000000005</v>
      </c>
      <c r="BY38" s="1015">
        <v>70094</v>
      </c>
      <c r="BZ38" s="1015">
        <v>61507</v>
      </c>
      <c r="CA38" s="1016">
        <v>8587</v>
      </c>
      <c r="CB38" s="1001"/>
      <c r="CC38" s="1002"/>
    </row>
    <row r="39" spans="1:81" s="1003" customFormat="1" ht="18" customHeight="1">
      <c r="A39" s="994"/>
      <c r="B39" s="1510" t="s">
        <v>4352</v>
      </c>
      <c r="C39" s="1512" t="s">
        <v>2905</v>
      </c>
      <c r="D39" s="995" t="s">
        <v>4347</v>
      </c>
      <c r="E39" s="996"/>
      <c r="F39" s="996"/>
      <c r="G39" s="996"/>
      <c r="H39" s="997">
        <v>61.099999999999994</v>
      </c>
      <c r="I39" s="998">
        <v>17452</v>
      </c>
      <c r="J39" s="998">
        <v>14551</v>
      </c>
      <c r="K39" s="999">
        <v>2901</v>
      </c>
      <c r="L39" s="997">
        <v>61.099999999999994</v>
      </c>
      <c r="M39" s="998">
        <v>17452</v>
      </c>
      <c r="N39" s="998">
        <v>14551</v>
      </c>
      <c r="O39" s="999">
        <v>2901</v>
      </c>
      <c r="P39" s="997">
        <v>61.099999999999994</v>
      </c>
      <c r="Q39" s="998">
        <v>17452</v>
      </c>
      <c r="R39" s="998">
        <v>14551</v>
      </c>
      <c r="S39" s="999">
        <v>2901</v>
      </c>
      <c r="T39" s="997">
        <v>61.099999999999994</v>
      </c>
      <c r="U39" s="998">
        <v>17452</v>
      </c>
      <c r="V39" s="998">
        <v>14551</v>
      </c>
      <c r="W39" s="999">
        <v>2901</v>
      </c>
      <c r="X39" s="997">
        <v>61.099999999999994</v>
      </c>
      <c r="Y39" s="998">
        <v>17452</v>
      </c>
      <c r="Z39" s="998">
        <v>14551</v>
      </c>
      <c r="AA39" s="999">
        <v>2901</v>
      </c>
      <c r="AB39" s="997">
        <v>61.099999999999994</v>
      </c>
      <c r="AC39" s="998">
        <v>17452</v>
      </c>
      <c r="AD39" s="998">
        <v>14551</v>
      </c>
      <c r="AE39" s="999">
        <v>2901</v>
      </c>
      <c r="AF39" s="997">
        <v>366.6</v>
      </c>
      <c r="AG39" s="998">
        <v>104712</v>
      </c>
      <c r="AH39" s="998">
        <v>87306</v>
      </c>
      <c r="AI39" s="999">
        <v>17406</v>
      </c>
      <c r="AJ39" s="997">
        <v>61.1</v>
      </c>
      <c r="AK39" s="998">
        <v>17452</v>
      </c>
      <c r="AL39" s="998">
        <v>14551</v>
      </c>
      <c r="AM39" s="999">
        <v>2901</v>
      </c>
      <c r="AN39" s="1000">
        <v>61.099999999999994</v>
      </c>
      <c r="AO39" s="998">
        <v>17452</v>
      </c>
      <c r="AP39" s="998">
        <v>14551</v>
      </c>
      <c r="AQ39" s="999">
        <v>2901</v>
      </c>
      <c r="AR39" s="997">
        <v>61.099999999999994</v>
      </c>
      <c r="AS39" s="998">
        <v>17452</v>
      </c>
      <c r="AT39" s="998">
        <v>14551</v>
      </c>
      <c r="AU39" s="999">
        <v>2901</v>
      </c>
      <c r="AV39" s="997">
        <v>61.099999999999994</v>
      </c>
      <c r="AW39" s="998">
        <v>17452</v>
      </c>
      <c r="AX39" s="998">
        <v>14551</v>
      </c>
      <c r="AY39" s="999">
        <v>2901</v>
      </c>
      <c r="AZ39" s="997">
        <v>61.099999999999994</v>
      </c>
      <c r="BA39" s="998">
        <v>17452</v>
      </c>
      <c r="BB39" s="998">
        <v>14551</v>
      </c>
      <c r="BC39" s="999">
        <v>2901</v>
      </c>
      <c r="BD39" s="997">
        <v>76.400000000000006</v>
      </c>
      <c r="BE39" s="998">
        <v>21808</v>
      </c>
      <c r="BF39" s="998">
        <v>18184</v>
      </c>
      <c r="BG39" s="999">
        <v>3624</v>
      </c>
      <c r="BH39" s="997">
        <v>76.400000000000006</v>
      </c>
      <c r="BI39" s="998">
        <v>21808</v>
      </c>
      <c r="BJ39" s="998">
        <v>18184</v>
      </c>
      <c r="BK39" s="999">
        <v>3624</v>
      </c>
      <c r="BL39" s="997">
        <v>397.19999999999993</v>
      </c>
      <c r="BM39" s="998">
        <v>113424</v>
      </c>
      <c r="BN39" s="998">
        <v>94572</v>
      </c>
      <c r="BO39" s="999">
        <v>18852</v>
      </c>
      <c r="BP39" s="997">
        <v>66.2</v>
      </c>
      <c r="BQ39" s="998">
        <v>18904</v>
      </c>
      <c r="BR39" s="998">
        <v>15762</v>
      </c>
      <c r="BS39" s="999">
        <v>3142</v>
      </c>
      <c r="BT39" s="997">
        <v>763.8</v>
      </c>
      <c r="BU39" s="998">
        <v>218136</v>
      </c>
      <c r="BV39" s="998">
        <v>181878</v>
      </c>
      <c r="BW39" s="999">
        <v>36258</v>
      </c>
      <c r="BX39" s="997">
        <v>63.7</v>
      </c>
      <c r="BY39" s="998">
        <v>18178</v>
      </c>
      <c r="BZ39" s="998">
        <v>15157</v>
      </c>
      <c r="CA39" s="999">
        <v>3021</v>
      </c>
      <c r="CB39" s="1001"/>
      <c r="CC39" s="1002"/>
    </row>
    <row r="40" spans="1:81" s="1003" customFormat="1" ht="18" customHeight="1">
      <c r="A40" s="994"/>
      <c r="B40" s="1503"/>
      <c r="C40" s="1513" t="s">
        <v>2784</v>
      </c>
      <c r="D40" s="1004" t="s">
        <v>4348</v>
      </c>
      <c r="E40" s="1005"/>
      <c r="F40" s="1005"/>
      <c r="G40" s="1005"/>
      <c r="H40" s="1006">
        <v>0</v>
      </c>
      <c r="I40" s="1007">
        <v>0</v>
      </c>
      <c r="J40" s="1007">
        <v>0</v>
      </c>
      <c r="K40" s="1008">
        <v>0</v>
      </c>
      <c r="L40" s="1006">
        <v>0</v>
      </c>
      <c r="M40" s="1007">
        <v>0</v>
      </c>
      <c r="N40" s="1007">
        <v>0</v>
      </c>
      <c r="O40" s="1008">
        <v>0</v>
      </c>
      <c r="P40" s="1006">
        <v>0</v>
      </c>
      <c r="Q40" s="1007">
        <v>0</v>
      </c>
      <c r="R40" s="1007">
        <v>0</v>
      </c>
      <c r="S40" s="1008">
        <v>0</v>
      </c>
      <c r="T40" s="1006">
        <v>0</v>
      </c>
      <c r="U40" s="1007">
        <v>0</v>
      </c>
      <c r="V40" s="1007">
        <v>0</v>
      </c>
      <c r="W40" s="1008">
        <v>0</v>
      </c>
      <c r="X40" s="1006">
        <v>0</v>
      </c>
      <c r="Y40" s="1007">
        <v>0</v>
      </c>
      <c r="Z40" s="1007">
        <v>0</v>
      </c>
      <c r="AA40" s="1008">
        <v>0</v>
      </c>
      <c r="AB40" s="1006">
        <v>0</v>
      </c>
      <c r="AC40" s="1007">
        <v>0</v>
      </c>
      <c r="AD40" s="1007">
        <v>0</v>
      </c>
      <c r="AE40" s="1008">
        <v>0</v>
      </c>
      <c r="AF40" s="1006">
        <v>0</v>
      </c>
      <c r="AG40" s="1007">
        <v>0</v>
      </c>
      <c r="AH40" s="1007">
        <v>0</v>
      </c>
      <c r="AI40" s="1008">
        <v>0</v>
      </c>
      <c r="AJ40" s="1006">
        <v>0</v>
      </c>
      <c r="AK40" s="1007">
        <v>0</v>
      </c>
      <c r="AL40" s="1007">
        <v>0</v>
      </c>
      <c r="AM40" s="1008">
        <v>0</v>
      </c>
      <c r="AN40" s="1006">
        <v>0</v>
      </c>
      <c r="AO40" s="1007">
        <v>0</v>
      </c>
      <c r="AP40" s="1007">
        <v>0</v>
      </c>
      <c r="AQ40" s="1008">
        <v>0</v>
      </c>
      <c r="AR40" s="1006">
        <v>0</v>
      </c>
      <c r="AS40" s="1007">
        <v>0</v>
      </c>
      <c r="AT40" s="1007">
        <v>0</v>
      </c>
      <c r="AU40" s="1008">
        <v>0</v>
      </c>
      <c r="AV40" s="1006">
        <v>0</v>
      </c>
      <c r="AW40" s="1007">
        <v>0</v>
      </c>
      <c r="AX40" s="1007">
        <v>0</v>
      </c>
      <c r="AY40" s="1008">
        <v>0</v>
      </c>
      <c r="AZ40" s="1006">
        <v>0</v>
      </c>
      <c r="BA40" s="1007">
        <v>0</v>
      </c>
      <c r="BB40" s="1007">
        <v>0</v>
      </c>
      <c r="BC40" s="1008">
        <v>0</v>
      </c>
      <c r="BD40" s="1006">
        <v>0</v>
      </c>
      <c r="BE40" s="1007">
        <v>0</v>
      </c>
      <c r="BF40" s="1007">
        <v>0</v>
      </c>
      <c r="BG40" s="1008">
        <v>0</v>
      </c>
      <c r="BH40" s="1006">
        <v>0</v>
      </c>
      <c r="BI40" s="1007">
        <v>0</v>
      </c>
      <c r="BJ40" s="1007">
        <v>0</v>
      </c>
      <c r="BK40" s="1008">
        <v>0</v>
      </c>
      <c r="BL40" s="1006">
        <v>0</v>
      </c>
      <c r="BM40" s="1007">
        <v>0</v>
      </c>
      <c r="BN40" s="1007">
        <v>0</v>
      </c>
      <c r="BO40" s="1008">
        <v>0</v>
      </c>
      <c r="BP40" s="1006">
        <v>0</v>
      </c>
      <c r="BQ40" s="1007">
        <v>0</v>
      </c>
      <c r="BR40" s="1007">
        <v>0</v>
      </c>
      <c r="BS40" s="1008">
        <v>0</v>
      </c>
      <c r="BT40" s="1006">
        <v>0</v>
      </c>
      <c r="BU40" s="1007">
        <v>0</v>
      </c>
      <c r="BV40" s="1007">
        <v>0</v>
      </c>
      <c r="BW40" s="1008">
        <v>0</v>
      </c>
      <c r="BX40" s="1006">
        <v>0</v>
      </c>
      <c r="BY40" s="1007">
        <v>0</v>
      </c>
      <c r="BZ40" s="1007">
        <v>0</v>
      </c>
      <c r="CA40" s="1008">
        <v>0</v>
      </c>
      <c r="CB40" s="1001"/>
      <c r="CC40" s="1002"/>
    </row>
    <row r="41" spans="1:81" s="1003" customFormat="1" ht="18" customHeight="1">
      <c r="A41" s="994"/>
      <c r="B41" s="1503"/>
      <c r="C41" s="1513" t="s">
        <v>2786</v>
      </c>
      <c r="D41" s="1004" t="s">
        <v>4349</v>
      </c>
      <c r="E41" s="1005"/>
      <c r="F41" s="1005"/>
      <c r="G41" s="1005"/>
      <c r="H41" s="1006">
        <v>0</v>
      </c>
      <c r="I41" s="1007">
        <v>0</v>
      </c>
      <c r="J41" s="1007">
        <v>0</v>
      </c>
      <c r="K41" s="1008">
        <v>0</v>
      </c>
      <c r="L41" s="1006">
        <v>0</v>
      </c>
      <c r="M41" s="1007">
        <v>0</v>
      </c>
      <c r="N41" s="1007">
        <v>0</v>
      </c>
      <c r="O41" s="1008">
        <v>0</v>
      </c>
      <c r="P41" s="1006">
        <v>0</v>
      </c>
      <c r="Q41" s="1007">
        <v>0</v>
      </c>
      <c r="R41" s="1007">
        <v>0</v>
      </c>
      <c r="S41" s="1008">
        <v>0</v>
      </c>
      <c r="T41" s="1006">
        <v>0</v>
      </c>
      <c r="U41" s="1007">
        <v>0</v>
      </c>
      <c r="V41" s="1007">
        <v>0</v>
      </c>
      <c r="W41" s="1008">
        <v>0</v>
      </c>
      <c r="X41" s="1006">
        <v>0</v>
      </c>
      <c r="Y41" s="1007">
        <v>0</v>
      </c>
      <c r="Z41" s="1007">
        <v>0</v>
      </c>
      <c r="AA41" s="1008">
        <v>0</v>
      </c>
      <c r="AB41" s="1006">
        <v>0</v>
      </c>
      <c r="AC41" s="1007">
        <v>0</v>
      </c>
      <c r="AD41" s="1007">
        <v>0</v>
      </c>
      <c r="AE41" s="1008">
        <v>0</v>
      </c>
      <c r="AF41" s="1006">
        <v>0</v>
      </c>
      <c r="AG41" s="1007">
        <v>0</v>
      </c>
      <c r="AH41" s="1007">
        <v>0</v>
      </c>
      <c r="AI41" s="1008">
        <v>0</v>
      </c>
      <c r="AJ41" s="1006">
        <v>0</v>
      </c>
      <c r="AK41" s="1007">
        <v>0</v>
      </c>
      <c r="AL41" s="1007">
        <v>0</v>
      </c>
      <c r="AM41" s="1008">
        <v>0</v>
      </c>
      <c r="AN41" s="1006">
        <v>0</v>
      </c>
      <c r="AO41" s="1007">
        <v>0</v>
      </c>
      <c r="AP41" s="1007">
        <v>0</v>
      </c>
      <c r="AQ41" s="1008">
        <v>0</v>
      </c>
      <c r="AR41" s="1006">
        <v>0</v>
      </c>
      <c r="AS41" s="1007">
        <v>0</v>
      </c>
      <c r="AT41" s="1007">
        <v>0</v>
      </c>
      <c r="AU41" s="1008">
        <v>0</v>
      </c>
      <c r="AV41" s="1006">
        <v>0</v>
      </c>
      <c r="AW41" s="1007">
        <v>0</v>
      </c>
      <c r="AX41" s="1007">
        <v>0</v>
      </c>
      <c r="AY41" s="1008">
        <v>0</v>
      </c>
      <c r="AZ41" s="1006">
        <v>0</v>
      </c>
      <c r="BA41" s="1007">
        <v>0</v>
      </c>
      <c r="BB41" s="1007">
        <v>0</v>
      </c>
      <c r="BC41" s="1008">
        <v>0</v>
      </c>
      <c r="BD41" s="1006">
        <v>0</v>
      </c>
      <c r="BE41" s="1007">
        <v>0</v>
      </c>
      <c r="BF41" s="1007">
        <v>0</v>
      </c>
      <c r="BG41" s="1008">
        <v>0</v>
      </c>
      <c r="BH41" s="1006">
        <v>0</v>
      </c>
      <c r="BI41" s="1007">
        <v>0</v>
      </c>
      <c r="BJ41" s="1007">
        <v>0</v>
      </c>
      <c r="BK41" s="1008">
        <v>0</v>
      </c>
      <c r="BL41" s="1006">
        <v>0</v>
      </c>
      <c r="BM41" s="1007">
        <v>0</v>
      </c>
      <c r="BN41" s="1007">
        <v>0</v>
      </c>
      <c r="BO41" s="1008">
        <v>0</v>
      </c>
      <c r="BP41" s="1006">
        <v>0</v>
      </c>
      <c r="BQ41" s="1007">
        <v>0</v>
      </c>
      <c r="BR41" s="1007">
        <v>0</v>
      </c>
      <c r="BS41" s="1008">
        <v>0</v>
      </c>
      <c r="BT41" s="1006">
        <v>0</v>
      </c>
      <c r="BU41" s="1007">
        <v>0</v>
      </c>
      <c r="BV41" s="1007">
        <v>0</v>
      </c>
      <c r="BW41" s="1008">
        <v>0</v>
      </c>
      <c r="BX41" s="1006">
        <v>0</v>
      </c>
      <c r="BY41" s="1007">
        <v>0</v>
      </c>
      <c r="BZ41" s="1007">
        <v>0</v>
      </c>
      <c r="CA41" s="1008">
        <v>0</v>
      </c>
      <c r="CB41" s="1001"/>
      <c r="CC41" s="1002"/>
    </row>
    <row r="42" spans="1:81" s="1003" customFormat="1" ht="18" customHeight="1">
      <c r="A42" s="994"/>
      <c r="B42" s="1503"/>
      <c r="C42" s="1513" t="s">
        <v>2797</v>
      </c>
      <c r="D42" s="1004" t="s">
        <v>4350</v>
      </c>
      <c r="E42" s="1005"/>
      <c r="F42" s="1005"/>
      <c r="G42" s="1005"/>
      <c r="H42" s="1006">
        <v>16.2</v>
      </c>
      <c r="I42" s="1007">
        <v>4942</v>
      </c>
      <c r="J42" s="1007">
        <v>4604</v>
      </c>
      <c r="K42" s="1008">
        <v>338</v>
      </c>
      <c r="L42" s="1006">
        <v>16.2</v>
      </c>
      <c r="M42" s="1007">
        <v>4942</v>
      </c>
      <c r="N42" s="1007">
        <v>4604</v>
      </c>
      <c r="O42" s="1008">
        <v>338</v>
      </c>
      <c r="P42" s="1006">
        <v>16</v>
      </c>
      <c r="Q42" s="1007">
        <v>4914</v>
      </c>
      <c r="R42" s="1007">
        <v>4578</v>
      </c>
      <c r="S42" s="1008">
        <v>336</v>
      </c>
      <c r="T42" s="1006">
        <v>16.2</v>
      </c>
      <c r="U42" s="1007">
        <v>4942</v>
      </c>
      <c r="V42" s="1007">
        <v>4604</v>
      </c>
      <c r="W42" s="1008">
        <v>338</v>
      </c>
      <c r="X42" s="1006">
        <v>16.2</v>
      </c>
      <c r="Y42" s="1007">
        <v>4942</v>
      </c>
      <c r="Z42" s="1007">
        <v>4604</v>
      </c>
      <c r="AA42" s="1008">
        <v>338</v>
      </c>
      <c r="AB42" s="1006">
        <v>16</v>
      </c>
      <c r="AC42" s="1007">
        <v>4914</v>
      </c>
      <c r="AD42" s="1007">
        <v>4578</v>
      </c>
      <c r="AE42" s="1008">
        <v>336</v>
      </c>
      <c r="AF42" s="1006">
        <v>96.8</v>
      </c>
      <c r="AG42" s="1007">
        <v>29596</v>
      </c>
      <c r="AH42" s="1007">
        <v>27572</v>
      </c>
      <c r="AI42" s="1008">
        <v>2024</v>
      </c>
      <c r="AJ42" s="1006">
        <v>16.100000000000001</v>
      </c>
      <c r="AK42" s="1007">
        <v>4933</v>
      </c>
      <c r="AL42" s="1007">
        <v>4595</v>
      </c>
      <c r="AM42" s="1008">
        <v>338</v>
      </c>
      <c r="AN42" s="1006">
        <v>16.2</v>
      </c>
      <c r="AO42" s="1007">
        <v>4942</v>
      </c>
      <c r="AP42" s="1007">
        <v>4604</v>
      </c>
      <c r="AQ42" s="1008">
        <v>338</v>
      </c>
      <c r="AR42" s="1006">
        <v>16.2</v>
      </c>
      <c r="AS42" s="1007">
        <v>4942</v>
      </c>
      <c r="AT42" s="1007">
        <v>4604</v>
      </c>
      <c r="AU42" s="1008">
        <v>338</v>
      </c>
      <c r="AV42" s="1006">
        <v>16</v>
      </c>
      <c r="AW42" s="1007">
        <v>4914</v>
      </c>
      <c r="AX42" s="1007">
        <v>4578</v>
      </c>
      <c r="AY42" s="1008">
        <v>336</v>
      </c>
      <c r="AZ42" s="1006">
        <v>16.2</v>
      </c>
      <c r="BA42" s="1007">
        <v>4942</v>
      </c>
      <c r="BB42" s="1007">
        <v>4604</v>
      </c>
      <c r="BC42" s="1008">
        <v>338</v>
      </c>
      <c r="BD42" s="1006">
        <v>20.2</v>
      </c>
      <c r="BE42" s="1007">
        <v>6163</v>
      </c>
      <c r="BF42" s="1007">
        <v>5741</v>
      </c>
      <c r="BG42" s="1008">
        <v>422</v>
      </c>
      <c r="BH42" s="1006">
        <v>20.2</v>
      </c>
      <c r="BI42" s="1007">
        <v>6163</v>
      </c>
      <c r="BJ42" s="1007">
        <v>5741</v>
      </c>
      <c r="BK42" s="1008">
        <v>422</v>
      </c>
      <c r="BL42" s="1006">
        <v>105</v>
      </c>
      <c r="BM42" s="1007">
        <v>32066</v>
      </c>
      <c r="BN42" s="1007">
        <v>29872</v>
      </c>
      <c r="BO42" s="1008">
        <v>2194</v>
      </c>
      <c r="BP42" s="1006">
        <v>17.5</v>
      </c>
      <c r="BQ42" s="1007">
        <v>5344</v>
      </c>
      <c r="BR42" s="1007">
        <v>4979</v>
      </c>
      <c r="BS42" s="1008">
        <v>365</v>
      </c>
      <c r="BT42" s="1006">
        <v>201.8</v>
      </c>
      <c r="BU42" s="1007">
        <v>61662</v>
      </c>
      <c r="BV42" s="1007">
        <v>57444</v>
      </c>
      <c r="BW42" s="1008">
        <v>4218</v>
      </c>
      <c r="BX42" s="1006">
        <v>16.8</v>
      </c>
      <c r="BY42" s="1007">
        <v>5139</v>
      </c>
      <c r="BZ42" s="1007">
        <v>4787</v>
      </c>
      <c r="CA42" s="1008">
        <v>352</v>
      </c>
      <c r="CB42" s="1001"/>
      <c r="CC42" s="1002"/>
    </row>
    <row r="43" spans="1:81" s="1003" customFormat="1" ht="18" customHeight="1">
      <c r="A43" s="994"/>
      <c r="B43" s="1503"/>
      <c r="C43" s="1513" t="s">
        <v>2790</v>
      </c>
      <c r="D43" s="1004" t="s">
        <v>4351</v>
      </c>
      <c r="E43" s="1005"/>
      <c r="F43" s="1005"/>
      <c r="G43" s="1005"/>
      <c r="H43" s="1006">
        <v>0</v>
      </c>
      <c r="I43" s="1007">
        <v>0</v>
      </c>
      <c r="J43" s="1007">
        <v>0</v>
      </c>
      <c r="K43" s="1008">
        <v>0</v>
      </c>
      <c r="L43" s="1006">
        <v>0</v>
      </c>
      <c r="M43" s="1007">
        <v>0</v>
      </c>
      <c r="N43" s="1007">
        <v>0</v>
      </c>
      <c r="O43" s="1008">
        <v>0</v>
      </c>
      <c r="P43" s="1006">
        <v>0</v>
      </c>
      <c r="Q43" s="1007">
        <v>0</v>
      </c>
      <c r="R43" s="1007">
        <v>0</v>
      </c>
      <c r="S43" s="1008">
        <v>0</v>
      </c>
      <c r="T43" s="1006">
        <v>0</v>
      </c>
      <c r="U43" s="1007">
        <v>0</v>
      </c>
      <c r="V43" s="1007">
        <v>0</v>
      </c>
      <c r="W43" s="1008">
        <v>0</v>
      </c>
      <c r="X43" s="1006">
        <v>0</v>
      </c>
      <c r="Y43" s="1007">
        <v>0</v>
      </c>
      <c r="Z43" s="1007">
        <v>0</v>
      </c>
      <c r="AA43" s="1008">
        <v>0</v>
      </c>
      <c r="AB43" s="1006">
        <v>0</v>
      </c>
      <c r="AC43" s="1007">
        <v>0</v>
      </c>
      <c r="AD43" s="1007">
        <v>0</v>
      </c>
      <c r="AE43" s="1008">
        <v>0</v>
      </c>
      <c r="AF43" s="1006">
        <v>0</v>
      </c>
      <c r="AG43" s="1007">
        <v>0</v>
      </c>
      <c r="AH43" s="1007">
        <v>0</v>
      </c>
      <c r="AI43" s="1008">
        <v>0</v>
      </c>
      <c r="AJ43" s="1006">
        <v>0</v>
      </c>
      <c r="AK43" s="1007">
        <v>0</v>
      </c>
      <c r="AL43" s="1007">
        <v>0</v>
      </c>
      <c r="AM43" s="1008">
        <v>0</v>
      </c>
      <c r="AN43" s="1006">
        <v>0</v>
      </c>
      <c r="AO43" s="1007">
        <v>0</v>
      </c>
      <c r="AP43" s="1007">
        <v>0</v>
      </c>
      <c r="AQ43" s="1008">
        <v>0</v>
      </c>
      <c r="AR43" s="1007">
        <v>0</v>
      </c>
      <c r="AS43" s="1007">
        <v>0</v>
      </c>
      <c r="AT43" s="1007">
        <v>0</v>
      </c>
      <c r="AU43" s="1008">
        <v>0</v>
      </c>
      <c r="AV43" s="1007">
        <v>0</v>
      </c>
      <c r="AW43" s="1007">
        <v>0</v>
      </c>
      <c r="AX43" s="1007">
        <v>0</v>
      </c>
      <c r="AY43" s="1008">
        <v>0</v>
      </c>
      <c r="AZ43" s="1007">
        <v>0</v>
      </c>
      <c r="BA43" s="1007">
        <v>0</v>
      </c>
      <c r="BB43" s="1007">
        <v>0</v>
      </c>
      <c r="BC43" s="1008">
        <v>0</v>
      </c>
      <c r="BD43" s="1007">
        <v>0</v>
      </c>
      <c r="BE43" s="1007">
        <v>0</v>
      </c>
      <c r="BF43" s="1007">
        <v>0</v>
      </c>
      <c r="BG43" s="1008">
        <v>0</v>
      </c>
      <c r="BH43" s="1007">
        <v>0</v>
      </c>
      <c r="BI43" s="1007">
        <v>0</v>
      </c>
      <c r="BJ43" s="1007">
        <v>0</v>
      </c>
      <c r="BK43" s="1008">
        <v>0</v>
      </c>
      <c r="BL43" s="1006">
        <v>0</v>
      </c>
      <c r="BM43" s="1007">
        <v>0</v>
      </c>
      <c r="BN43" s="1007">
        <v>0</v>
      </c>
      <c r="BO43" s="1008">
        <v>0</v>
      </c>
      <c r="BP43" s="1006">
        <v>0</v>
      </c>
      <c r="BQ43" s="1007">
        <v>0</v>
      </c>
      <c r="BR43" s="1007">
        <v>0</v>
      </c>
      <c r="BS43" s="1008">
        <v>0</v>
      </c>
      <c r="BT43" s="1006">
        <v>0</v>
      </c>
      <c r="BU43" s="1007">
        <v>0</v>
      </c>
      <c r="BV43" s="1007">
        <v>0</v>
      </c>
      <c r="BW43" s="1008">
        <v>0</v>
      </c>
      <c r="BX43" s="1006">
        <v>0</v>
      </c>
      <c r="BY43" s="1007">
        <v>0</v>
      </c>
      <c r="BZ43" s="1007">
        <v>0</v>
      </c>
      <c r="CA43" s="1008">
        <v>0</v>
      </c>
      <c r="CB43" s="1001"/>
      <c r="CC43" s="1002"/>
    </row>
    <row r="44" spans="1:81" s="1003" customFormat="1" ht="18" customHeight="1">
      <c r="A44" s="994"/>
      <c r="B44" s="1503"/>
      <c r="C44" s="1513" t="s">
        <v>2925</v>
      </c>
      <c r="D44" s="1004" t="s">
        <v>2883</v>
      </c>
      <c r="E44" s="1005"/>
      <c r="F44" s="1005"/>
      <c r="G44" s="1005"/>
      <c r="H44" s="1006">
        <v>0</v>
      </c>
      <c r="I44" s="1007">
        <v>0</v>
      </c>
      <c r="J44" s="1007">
        <v>0</v>
      </c>
      <c r="K44" s="1008">
        <v>0</v>
      </c>
      <c r="L44" s="1006">
        <v>0</v>
      </c>
      <c r="M44" s="1007">
        <v>0</v>
      </c>
      <c r="N44" s="1007">
        <v>0</v>
      </c>
      <c r="O44" s="1008">
        <v>0</v>
      </c>
      <c r="P44" s="1006">
        <v>0</v>
      </c>
      <c r="Q44" s="1007">
        <v>0</v>
      </c>
      <c r="R44" s="1007">
        <v>0</v>
      </c>
      <c r="S44" s="1008">
        <v>0</v>
      </c>
      <c r="T44" s="1006">
        <v>0</v>
      </c>
      <c r="U44" s="1007">
        <v>0</v>
      </c>
      <c r="V44" s="1007">
        <v>0</v>
      </c>
      <c r="W44" s="1008">
        <v>0</v>
      </c>
      <c r="X44" s="1006">
        <v>0</v>
      </c>
      <c r="Y44" s="1007">
        <v>0</v>
      </c>
      <c r="Z44" s="1007">
        <v>0</v>
      </c>
      <c r="AA44" s="1008">
        <v>0</v>
      </c>
      <c r="AB44" s="1006">
        <v>0</v>
      </c>
      <c r="AC44" s="1007">
        <v>0</v>
      </c>
      <c r="AD44" s="1007">
        <v>0</v>
      </c>
      <c r="AE44" s="1008">
        <v>0</v>
      </c>
      <c r="AF44" s="1006">
        <v>0</v>
      </c>
      <c r="AG44" s="1007">
        <v>0</v>
      </c>
      <c r="AH44" s="1007">
        <v>0</v>
      </c>
      <c r="AI44" s="1008">
        <v>0</v>
      </c>
      <c r="AJ44" s="1006">
        <v>0</v>
      </c>
      <c r="AK44" s="1007">
        <v>0</v>
      </c>
      <c r="AL44" s="1007">
        <v>0</v>
      </c>
      <c r="AM44" s="1008">
        <v>0</v>
      </c>
      <c r="AN44" s="1009">
        <v>0</v>
      </c>
      <c r="AO44" s="1007">
        <v>0</v>
      </c>
      <c r="AP44" s="1007">
        <v>0</v>
      </c>
      <c r="AQ44" s="1008">
        <v>0</v>
      </c>
      <c r="AR44" s="1006">
        <v>0</v>
      </c>
      <c r="AS44" s="1007">
        <v>0</v>
      </c>
      <c r="AT44" s="1007">
        <v>0</v>
      </c>
      <c r="AU44" s="1008">
        <v>0</v>
      </c>
      <c r="AV44" s="1006">
        <v>0</v>
      </c>
      <c r="AW44" s="1007">
        <v>0</v>
      </c>
      <c r="AX44" s="1007">
        <v>0</v>
      </c>
      <c r="AY44" s="1008">
        <v>0</v>
      </c>
      <c r="AZ44" s="1006">
        <v>0</v>
      </c>
      <c r="BA44" s="1007">
        <v>0</v>
      </c>
      <c r="BB44" s="1007">
        <v>0</v>
      </c>
      <c r="BC44" s="1008">
        <v>0</v>
      </c>
      <c r="BD44" s="1006">
        <v>0</v>
      </c>
      <c r="BE44" s="1007">
        <v>0</v>
      </c>
      <c r="BF44" s="1007">
        <v>0</v>
      </c>
      <c r="BG44" s="1008">
        <v>0</v>
      </c>
      <c r="BH44" s="1006">
        <v>0</v>
      </c>
      <c r="BI44" s="1007">
        <v>0</v>
      </c>
      <c r="BJ44" s="1007">
        <v>0</v>
      </c>
      <c r="BK44" s="1008">
        <v>0</v>
      </c>
      <c r="BL44" s="1006">
        <v>0</v>
      </c>
      <c r="BM44" s="1007">
        <v>0</v>
      </c>
      <c r="BN44" s="1007">
        <v>0</v>
      </c>
      <c r="BO44" s="1008">
        <v>0</v>
      </c>
      <c r="BP44" s="1006">
        <v>0</v>
      </c>
      <c r="BQ44" s="1007">
        <v>0</v>
      </c>
      <c r="BR44" s="1007">
        <v>0</v>
      </c>
      <c r="BS44" s="1008">
        <v>0</v>
      </c>
      <c r="BT44" s="1006">
        <v>0</v>
      </c>
      <c r="BU44" s="1007">
        <v>0</v>
      </c>
      <c r="BV44" s="1007">
        <v>0</v>
      </c>
      <c r="BW44" s="1008">
        <v>0</v>
      </c>
      <c r="BX44" s="1006">
        <v>0</v>
      </c>
      <c r="BY44" s="1007">
        <v>0</v>
      </c>
      <c r="BZ44" s="1007">
        <v>0</v>
      </c>
      <c r="CA44" s="1008">
        <v>0</v>
      </c>
      <c r="CB44" s="1001"/>
      <c r="CC44" s="1002"/>
    </row>
    <row r="45" spans="1:81" s="1003" customFormat="1" ht="18" customHeight="1">
      <c r="A45" s="994"/>
      <c r="B45" s="1503"/>
      <c r="C45" s="1513" t="s">
        <v>2795</v>
      </c>
      <c r="D45" s="1004" t="s">
        <v>2728</v>
      </c>
      <c r="E45" s="1005"/>
      <c r="F45" s="1005"/>
      <c r="G45" s="1005"/>
      <c r="H45" s="1006"/>
      <c r="I45" s="1007"/>
      <c r="J45" s="1007"/>
      <c r="K45" s="1008">
        <v>0</v>
      </c>
      <c r="L45" s="1006"/>
      <c r="M45" s="1007"/>
      <c r="N45" s="1007"/>
      <c r="O45" s="1008">
        <v>0</v>
      </c>
      <c r="P45" s="1006"/>
      <c r="Q45" s="1007"/>
      <c r="R45" s="1007"/>
      <c r="S45" s="1008">
        <v>0</v>
      </c>
      <c r="T45" s="1006"/>
      <c r="U45" s="1007"/>
      <c r="V45" s="1007"/>
      <c r="W45" s="1008">
        <v>0</v>
      </c>
      <c r="X45" s="1006"/>
      <c r="Y45" s="1007"/>
      <c r="Z45" s="1007"/>
      <c r="AA45" s="1008">
        <v>0</v>
      </c>
      <c r="AB45" s="1006"/>
      <c r="AC45" s="1007"/>
      <c r="AD45" s="1007"/>
      <c r="AE45" s="1008">
        <v>0</v>
      </c>
      <c r="AF45" s="1006">
        <v>0</v>
      </c>
      <c r="AG45" s="1007">
        <v>0</v>
      </c>
      <c r="AH45" s="1007">
        <v>0</v>
      </c>
      <c r="AI45" s="1008">
        <v>0</v>
      </c>
      <c r="AJ45" s="1006">
        <v>0</v>
      </c>
      <c r="AK45" s="1007">
        <v>0</v>
      </c>
      <c r="AL45" s="1007">
        <v>0</v>
      </c>
      <c r="AM45" s="1008">
        <v>0</v>
      </c>
      <c r="AN45" s="1006"/>
      <c r="AO45" s="1007"/>
      <c r="AP45" s="1007"/>
      <c r="AQ45" s="1008">
        <v>0</v>
      </c>
      <c r="AR45" s="1006"/>
      <c r="AS45" s="1007"/>
      <c r="AT45" s="1007"/>
      <c r="AU45" s="1008">
        <v>0</v>
      </c>
      <c r="AV45" s="1006"/>
      <c r="AW45" s="1007"/>
      <c r="AX45" s="1007"/>
      <c r="AY45" s="1008">
        <v>0</v>
      </c>
      <c r="AZ45" s="1006"/>
      <c r="BA45" s="1007"/>
      <c r="BB45" s="1007"/>
      <c r="BC45" s="1008">
        <v>0</v>
      </c>
      <c r="BD45" s="1006"/>
      <c r="BE45" s="1007"/>
      <c r="BF45" s="1007"/>
      <c r="BG45" s="1008">
        <v>0</v>
      </c>
      <c r="BH45" s="1006"/>
      <c r="BI45" s="1007"/>
      <c r="BJ45" s="1007"/>
      <c r="BK45" s="1008">
        <v>0</v>
      </c>
      <c r="BL45" s="1006">
        <v>0</v>
      </c>
      <c r="BM45" s="1007">
        <v>0</v>
      </c>
      <c r="BN45" s="1007">
        <v>0</v>
      </c>
      <c r="BO45" s="1008">
        <v>0</v>
      </c>
      <c r="BP45" s="1006">
        <v>0</v>
      </c>
      <c r="BQ45" s="1007">
        <v>0</v>
      </c>
      <c r="BR45" s="1007">
        <v>0</v>
      </c>
      <c r="BS45" s="1008">
        <v>0</v>
      </c>
      <c r="BT45" s="1006">
        <v>0</v>
      </c>
      <c r="BU45" s="1007">
        <v>0</v>
      </c>
      <c r="BV45" s="1007">
        <v>0</v>
      </c>
      <c r="BW45" s="1008">
        <v>0</v>
      </c>
      <c r="BX45" s="1006">
        <v>0</v>
      </c>
      <c r="BY45" s="1007">
        <v>0</v>
      </c>
      <c r="BZ45" s="1007">
        <v>0</v>
      </c>
      <c r="CA45" s="1008">
        <v>0</v>
      </c>
      <c r="CB45" s="1001"/>
      <c r="CC45" s="1002"/>
    </row>
    <row r="46" spans="1:81" s="1003" customFormat="1" ht="18" customHeight="1" thickBot="1">
      <c r="A46" s="994"/>
      <c r="B46" s="1503"/>
      <c r="C46" s="1514" t="s">
        <v>2784</v>
      </c>
      <c r="D46" s="1501" t="s">
        <v>2792</v>
      </c>
      <c r="E46" s="1502"/>
      <c r="F46" s="1502"/>
      <c r="G46" s="1502"/>
      <c r="H46" s="1010">
        <v>77.3</v>
      </c>
      <c r="I46" s="1011">
        <v>22394</v>
      </c>
      <c r="J46" s="1011">
        <v>19155</v>
      </c>
      <c r="K46" s="1012">
        <v>3239</v>
      </c>
      <c r="L46" s="1010">
        <v>77.3</v>
      </c>
      <c r="M46" s="1011">
        <v>22394</v>
      </c>
      <c r="N46" s="1011">
        <v>19155</v>
      </c>
      <c r="O46" s="1012">
        <v>3239</v>
      </c>
      <c r="P46" s="1010">
        <v>77.099999999999994</v>
      </c>
      <c r="Q46" s="1011">
        <v>22366</v>
      </c>
      <c r="R46" s="1011">
        <v>19129</v>
      </c>
      <c r="S46" s="1012">
        <v>3237</v>
      </c>
      <c r="T46" s="1010">
        <v>77.3</v>
      </c>
      <c r="U46" s="1011">
        <v>22394</v>
      </c>
      <c r="V46" s="1011">
        <v>19155</v>
      </c>
      <c r="W46" s="1012">
        <v>3239</v>
      </c>
      <c r="X46" s="1010">
        <v>77.3</v>
      </c>
      <c r="Y46" s="1011">
        <v>22394</v>
      </c>
      <c r="Z46" s="1011">
        <v>19155</v>
      </c>
      <c r="AA46" s="1012">
        <v>3239</v>
      </c>
      <c r="AB46" s="1010">
        <v>77.099999999999994</v>
      </c>
      <c r="AC46" s="1011">
        <v>22366</v>
      </c>
      <c r="AD46" s="1011">
        <v>19129</v>
      </c>
      <c r="AE46" s="1012">
        <v>3237</v>
      </c>
      <c r="AF46" s="1010">
        <v>463.4</v>
      </c>
      <c r="AG46" s="1011">
        <v>134308</v>
      </c>
      <c r="AH46" s="1011">
        <v>114878</v>
      </c>
      <c r="AI46" s="1012">
        <v>19430</v>
      </c>
      <c r="AJ46" s="1010">
        <v>77.2</v>
      </c>
      <c r="AK46" s="1011">
        <v>22385</v>
      </c>
      <c r="AL46" s="1011">
        <v>19146</v>
      </c>
      <c r="AM46" s="1012">
        <v>3239</v>
      </c>
      <c r="AN46" s="1013">
        <v>77.3</v>
      </c>
      <c r="AO46" s="1011">
        <v>22394</v>
      </c>
      <c r="AP46" s="1011">
        <v>19155</v>
      </c>
      <c r="AQ46" s="1012">
        <v>3239</v>
      </c>
      <c r="AR46" s="1010">
        <v>77.3</v>
      </c>
      <c r="AS46" s="1011">
        <v>22394</v>
      </c>
      <c r="AT46" s="1011">
        <v>19155</v>
      </c>
      <c r="AU46" s="1012">
        <v>3239</v>
      </c>
      <c r="AV46" s="1010">
        <v>77.099999999999994</v>
      </c>
      <c r="AW46" s="1011">
        <v>22366</v>
      </c>
      <c r="AX46" s="1011">
        <v>19129</v>
      </c>
      <c r="AY46" s="1012">
        <v>3237</v>
      </c>
      <c r="AZ46" s="1010">
        <v>77.3</v>
      </c>
      <c r="BA46" s="1011">
        <v>22394</v>
      </c>
      <c r="BB46" s="1011">
        <v>19155</v>
      </c>
      <c r="BC46" s="1012">
        <v>3239</v>
      </c>
      <c r="BD46" s="1010">
        <v>96.600000000000009</v>
      </c>
      <c r="BE46" s="1011">
        <v>27971</v>
      </c>
      <c r="BF46" s="1011">
        <v>23925</v>
      </c>
      <c r="BG46" s="1012">
        <v>4046</v>
      </c>
      <c r="BH46" s="1010">
        <v>96.600000000000009</v>
      </c>
      <c r="BI46" s="1011">
        <v>27971</v>
      </c>
      <c r="BJ46" s="1011">
        <v>23925</v>
      </c>
      <c r="BK46" s="1012">
        <v>4046</v>
      </c>
      <c r="BL46" s="1010">
        <v>502.20000000000005</v>
      </c>
      <c r="BM46" s="1011">
        <v>145490</v>
      </c>
      <c r="BN46" s="1011">
        <v>124444</v>
      </c>
      <c r="BO46" s="1012">
        <v>21046</v>
      </c>
      <c r="BP46" s="1010">
        <v>83.7</v>
      </c>
      <c r="BQ46" s="1011">
        <v>24248</v>
      </c>
      <c r="BR46" s="1011">
        <v>20741</v>
      </c>
      <c r="BS46" s="1012">
        <v>3507</v>
      </c>
      <c r="BT46" s="1010">
        <v>965.6</v>
      </c>
      <c r="BU46" s="1011">
        <v>279798</v>
      </c>
      <c r="BV46" s="1011">
        <v>239322</v>
      </c>
      <c r="BW46" s="1012">
        <v>40476</v>
      </c>
      <c r="BX46" s="1010">
        <v>80.5</v>
      </c>
      <c r="BY46" s="1011">
        <v>23317</v>
      </c>
      <c r="BZ46" s="1011">
        <v>19944</v>
      </c>
      <c r="CA46" s="1012">
        <v>3373</v>
      </c>
      <c r="CB46" s="1001"/>
      <c r="CC46" s="1002"/>
    </row>
    <row r="47" spans="1:81" s="1003" customFormat="1" ht="18" customHeight="1">
      <c r="A47" s="994"/>
      <c r="B47" s="1503"/>
      <c r="C47" s="1505" t="s">
        <v>2906</v>
      </c>
      <c r="D47" s="995" t="s">
        <v>4347</v>
      </c>
      <c r="E47" s="996"/>
      <c r="F47" s="996"/>
      <c r="G47" s="996"/>
      <c r="H47" s="997">
        <v>90.699999999999989</v>
      </c>
      <c r="I47" s="998">
        <v>25092</v>
      </c>
      <c r="J47" s="998">
        <v>22784</v>
      </c>
      <c r="K47" s="999">
        <v>2308</v>
      </c>
      <c r="L47" s="997">
        <v>90.699999999999989</v>
      </c>
      <c r="M47" s="998">
        <v>25092</v>
      </c>
      <c r="N47" s="998">
        <v>22784</v>
      </c>
      <c r="O47" s="999">
        <v>2308</v>
      </c>
      <c r="P47" s="997">
        <v>90.699999999999989</v>
      </c>
      <c r="Q47" s="998">
        <v>25092</v>
      </c>
      <c r="R47" s="998">
        <v>22784</v>
      </c>
      <c r="S47" s="999">
        <v>2308</v>
      </c>
      <c r="T47" s="997">
        <v>90.699999999999989</v>
      </c>
      <c r="U47" s="998">
        <v>25092</v>
      </c>
      <c r="V47" s="998">
        <v>22784</v>
      </c>
      <c r="W47" s="999">
        <v>2308</v>
      </c>
      <c r="X47" s="997">
        <v>90.699999999999989</v>
      </c>
      <c r="Y47" s="998">
        <v>25092</v>
      </c>
      <c r="Z47" s="998">
        <v>22784</v>
      </c>
      <c r="AA47" s="999">
        <v>2308</v>
      </c>
      <c r="AB47" s="997">
        <v>90.699999999999989</v>
      </c>
      <c r="AC47" s="998">
        <v>25092</v>
      </c>
      <c r="AD47" s="998">
        <v>22784</v>
      </c>
      <c r="AE47" s="999">
        <v>2308</v>
      </c>
      <c r="AF47" s="997">
        <v>544.19999999999993</v>
      </c>
      <c r="AG47" s="998">
        <v>150552</v>
      </c>
      <c r="AH47" s="998">
        <v>136704</v>
      </c>
      <c r="AI47" s="999">
        <v>13848</v>
      </c>
      <c r="AJ47" s="997">
        <v>90.7</v>
      </c>
      <c r="AK47" s="998">
        <v>25092</v>
      </c>
      <c r="AL47" s="998">
        <v>22784</v>
      </c>
      <c r="AM47" s="999">
        <v>2308</v>
      </c>
      <c r="AN47" s="1000">
        <v>90.699999999999989</v>
      </c>
      <c r="AO47" s="998">
        <v>25092</v>
      </c>
      <c r="AP47" s="998">
        <v>22784</v>
      </c>
      <c r="AQ47" s="999">
        <v>2308</v>
      </c>
      <c r="AR47" s="997">
        <v>90.699999999999989</v>
      </c>
      <c r="AS47" s="998">
        <v>25092</v>
      </c>
      <c r="AT47" s="998">
        <v>22784</v>
      </c>
      <c r="AU47" s="999">
        <v>2308</v>
      </c>
      <c r="AV47" s="997">
        <v>90.699999999999989</v>
      </c>
      <c r="AW47" s="998">
        <v>25092</v>
      </c>
      <c r="AX47" s="998">
        <v>22784</v>
      </c>
      <c r="AY47" s="999">
        <v>2308</v>
      </c>
      <c r="AZ47" s="997">
        <v>90.699999999999989</v>
      </c>
      <c r="BA47" s="998">
        <v>25092</v>
      </c>
      <c r="BB47" s="998">
        <v>22784</v>
      </c>
      <c r="BC47" s="999">
        <v>2308</v>
      </c>
      <c r="BD47" s="997">
        <v>113.39999999999999</v>
      </c>
      <c r="BE47" s="998">
        <v>31338</v>
      </c>
      <c r="BF47" s="998">
        <v>28458</v>
      </c>
      <c r="BG47" s="999">
        <v>2880</v>
      </c>
      <c r="BH47" s="997">
        <v>113.39999999999999</v>
      </c>
      <c r="BI47" s="998">
        <v>31338</v>
      </c>
      <c r="BJ47" s="998">
        <v>28458</v>
      </c>
      <c r="BK47" s="999">
        <v>2880</v>
      </c>
      <c r="BL47" s="997">
        <v>589.59999999999991</v>
      </c>
      <c r="BM47" s="998">
        <v>163044</v>
      </c>
      <c r="BN47" s="998">
        <v>148052</v>
      </c>
      <c r="BO47" s="999">
        <v>14992</v>
      </c>
      <c r="BP47" s="997">
        <v>98.3</v>
      </c>
      <c r="BQ47" s="998">
        <v>27174</v>
      </c>
      <c r="BR47" s="998">
        <v>24675</v>
      </c>
      <c r="BS47" s="999">
        <v>2499</v>
      </c>
      <c r="BT47" s="997">
        <v>1133.7999999999997</v>
      </c>
      <c r="BU47" s="998">
        <v>313596</v>
      </c>
      <c r="BV47" s="998">
        <v>284756</v>
      </c>
      <c r="BW47" s="999">
        <v>28840</v>
      </c>
      <c r="BX47" s="997">
        <v>94.5</v>
      </c>
      <c r="BY47" s="998">
        <v>26133</v>
      </c>
      <c r="BZ47" s="998">
        <v>23730</v>
      </c>
      <c r="CA47" s="999">
        <v>2403</v>
      </c>
      <c r="CB47" s="1001"/>
      <c r="CC47" s="1002"/>
    </row>
    <row r="48" spans="1:81" s="1003" customFormat="1" ht="18" customHeight="1">
      <c r="A48" s="994"/>
      <c r="B48" s="1503"/>
      <c r="C48" s="1506" t="s">
        <v>2784</v>
      </c>
      <c r="D48" s="1004" t="s">
        <v>4348</v>
      </c>
      <c r="E48" s="1005"/>
      <c r="F48" s="1005"/>
      <c r="G48" s="1005"/>
      <c r="H48" s="1006">
        <v>21</v>
      </c>
      <c r="I48" s="1007">
        <v>3776</v>
      </c>
      <c r="J48" s="1007">
        <v>3769</v>
      </c>
      <c r="K48" s="1008">
        <v>7</v>
      </c>
      <c r="L48" s="1006">
        <v>21</v>
      </c>
      <c r="M48" s="1007">
        <v>3776</v>
      </c>
      <c r="N48" s="1007">
        <v>3769</v>
      </c>
      <c r="O48" s="1008">
        <v>7</v>
      </c>
      <c r="P48" s="1006">
        <v>21</v>
      </c>
      <c r="Q48" s="1007">
        <v>3776</v>
      </c>
      <c r="R48" s="1007">
        <v>3769</v>
      </c>
      <c r="S48" s="1008">
        <v>7</v>
      </c>
      <c r="T48" s="1006">
        <v>21</v>
      </c>
      <c r="U48" s="1007">
        <v>3776</v>
      </c>
      <c r="V48" s="1007">
        <v>3769</v>
      </c>
      <c r="W48" s="1008">
        <v>7</v>
      </c>
      <c r="X48" s="1006">
        <v>21</v>
      </c>
      <c r="Y48" s="1007">
        <v>3776</v>
      </c>
      <c r="Z48" s="1007">
        <v>3769</v>
      </c>
      <c r="AA48" s="1008">
        <v>7</v>
      </c>
      <c r="AB48" s="1006">
        <v>21</v>
      </c>
      <c r="AC48" s="1007">
        <v>3776</v>
      </c>
      <c r="AD48" s="1007">
        <v>3769</v>
      </c>
      <c r="AE48" s="1008">
        <v>7</v>
      </c>
      <c r="AF48" s="1006">
        <v>126</v>
      </c>
      <c r="AG48" s="1007">
        <v>22656</v>
      </c>
      <c r="AH48" s="1007">
        <v>22614</v>
      </c>
      <c r="AI48" s="1008">
        <v>42</v>
      </c>
      <c r="AJ48" s="1006">
        <v>21</v>
      </c>
      <c r="AK48" s="1007">
        <v>3776</v>
      </c>
      <c r="AL48" s="1007">
        <v>3769</v>
      </c>
      <c r="AM48" s="1008">
        <v>7</v>
      </c>
      <c r="AN48" s="1006">
        <v>21</v>
      </c>
      <c r="AO48" s="1007">
        <v>3776</v>
      </c>
      <c r="AP48" s="1007">
        <v>3769</v>
      </c>
      <c r="AQ48" s="1008">
        <v>7</v>
      </c>
      <c r="AR48" s="1006">
        <v>21</v>
      </c>
      <c r="AS48" s="1007">
        <v>3776</v>
      </c>
      <c r="AT48" s="1007">
        <v>3769</v>
      </c>
      <c r="AU48" s="1008">
        <v>7</v>
      </c>
      <c r="AV48" s="1006">
        <v>21</v>
      </c>
      <c r="AW48" s="1007">
        <v>3776</v>
      </c>
      <c r="AX48" s="1007">
        <v>3769</v>
      </c>
      <c r="AY48" s="1008">
        <v>7</v>
      </c>
      <c r="AZ48" s="1006">
        <v>21</v>
      </c>
      <c r="BA48" s="1007">
        <v>3776</v>
      </c>
      <c r="BB48" s="1007">
        <v>3769</v>
      </c>
      <c r="BC48" s="1008">
        <v>7</v>
      </c>
      <c r="BD48" s="1006">
        <v>21</v>
      </c>
      <c r="BE48" s="1007">
        <v>3776</v>
      </c>
      <c r="BF48" s="1007">
        <v>3769</v>
      </c>
      <c r="BG48" s="1008">
        <v>7</v>
      </c>
      <c r="BH48" s="1006">
        <v>21</v>
      </c>
      <c r="BI48" s="1007">
        <v>3776</v>
      </c>
      <c r="BJ48" s="1007">
        <v>3769</v>
      </c>
      <c r="BK48" s="1008">
        <v>7</v>
      </c>
      <c r="BL48" s="1006">
        <v>126</v>
      </c>
      <c r="BM48" s="1007">
        <v>22656</v>
      </c>
      <c r="BN48" s="1007">
        <v>22614</v>
      </c>
      <c r="BO48" s="1008">
        <v>42</v>
      </c>
      <c r="BP48" s="1006">
        <v>21</v>
      </c>
      <c r="BQ48" s="1007">
        <v>3776</v>
      </c>
      <c r="BR48" s="1007">
        <v>3769</v>
      </c>
      <c r="BS48" s="1008">
        <v>7</v>
      </c>
      <c r="BT48" s="1006">
        <v>252</v>
      </c>
      <c r="BU48" s="1007">
        <v>45312</v>
      </c>
      <c r="BV48" s="1007">
        <v>45228</v>
      </c>
      <c r="BW48" s="1008">
        <v>84</v>
      </c>
      <c r="BX48" s="1006">
        <v>21</v>
      </c>
      <c r="BY48" s="1007">
        <v>3776</v>
      </c>
      <c r="BZ48" s="1007">
        <v>3769</v>
      </c>
      <c r="CA48" s="1008">
        <v>7</v>
      </c>
      <c r="CB48" s="1001"/>
      <c r="CC48" s="1002"/>
    </row>
    <row r="49" spans="1:81" s="1003" customFormat="1" ht="18" customHeight="1">
      <c r="A49" s="994"/>
      <c r="B49" s="1503"/>
      <c r="C49" s="1506" t="s">
        <v>2786</v>
      </c>
      <c r="D49" s="1004" t="s">
        <v>4349</v>
      </c>
      <c r="E49" s="1005"/>
      <c r="F49" s="1005"/>
      <c r="G49" s="1005"/>
      <c r="H49" s="1006">
        <v>0</v>
      </c>
      <c r="I49" s="1007">
        <v>0</v>
      </c>
      <c r="J49" s="1007">
        <v>0</v>
      </c>
      <c r="K49" s="1008">
        <v>0</v>
      </c>
      <c r="L49" s="1006">
        <v>0</v>
      </c>
      <c r="M49" s="1007">
        <v>0</v>
      </c>
      <c r="N49" s="1007">
        <v>0</v>
      </c>
      <c r="O49" s="1008">
        <v>0</v>
      </c>
      <c r="P49" s="1006">
        <v>0</v>
      </c>
      <c r="Q49" s="1007">
        <v>0</v>
      </c>
      <c r="R49" s="1007">
        <v>0</v>
      </c>
      <c r="S49" s="1008">
        <v>0</v>
      </c>
      <c r="T49" s="1006">
        <v>0</v>
      </c>
      <c r="U49" s="1007">
        <v>0</v>
      </c>
      <c r="V49" s="1007">
        <v>0</v>
      </c>
      <c r="W49" s="1008">
        <v>0</v>
      </c>
      <c r="X49" s="1006">
        <v>0</v>
      </c>
      <c r="Y49" s="1007">
        <v>0</v>
      </c>
      <c r="Z49" s="1007">
        <v>0</v>
      </c>
      <c r="AA49" s="1008">
        <v>0</v>
      </c>
      <c r="AB49" s="1006">
        <v>0</v>
      </c>
      <c r="AC49" s="1007">
        <v>0</v>
      </c>
      <c r="AD49" s="1007">
        <v>0</v>
      </c>
      <c r="AE49" s="1008">
        <v>0</v>
      </c>
      <c r="AF49" s="1006">
        <v>0</v>
      </c>
      <c r="AG49" s="1007">
        <v>0</v>
      </c>
      <c r="AH49" s="1007">
        <v>0</v>
      </c>
      <c r="AI49" s="1008">
        <v>0</v>
      </c>
      <c r="AJ49" s="1006">
        <v>0</v>
      </c>
      <c r="AK49" s="1007">
        <v>0</v>
      </c>
      <c r="AL49" s="1007">
        <v>0</v>
      </c>
      <c r="AM49" s="1008">
        <v>0</v>
      </c>
      <c r="AN49" s="1006">
        <v>0</v>
      </c>
      <c r="AO49" s="1007">
        <v>0</v>
      </c>
      <c r="AP49" s="1007">
        <v>0</v>
      </c>
      <c r="AQ49" s="1008">
        <v>0</v>
      </c>
      <c r="AR49" s="1006">
        <v>0</v>
      </c>
      <c r="AS49" s="1007">
        <v>0</v>
      </c>
      <c r="AT49" s="1007">
        <v>0</v>
      </c>
      <c r="AU49" s="1008">
        <v>0</v>
      </c>
      <c r="AV49" s="1006">
        <v>0</v>
      </c>
      <c r="AW49" s="1007">
        <v>0</v>
      </c>
      <c r="AX49" s="1007">
        <v>0</v>
      </c>
      <c r="AY49" s="1008">
        <v>0</v>
      </c>
      <c r="AZ49" s="1006">
        <v>0</v>
      </c>
      <c r="BA49" s="1007">
        <v>0</v>
      </c>
      <c r="BB49" s="1007">
        <v>0</v>
      </c>
      <c r="BC49" s="1008">
        <v>0</v>
      </c>
      <c r="BD49" s="1006">
        <v>0</v>
      </c>
      <c r="BE49" s="1007">
        <v>0</v>
      </c>
      <c r="BF49" s="1007">
        <v>0</v>
      </c>
      <c r="BG49" s="1008">
        <v>0</v>
      </c>
      <c r="BH49" s="1006">
        <v>0</v>
      </c>
      <c r="BI49" s="1007">
        <v>0</v>
      </c>
      <c r="BJ49" s="1007">
        <v>0</v>
      </c>
      <c r="BK49" s="1008">
        <v>0</v>
      </c>
      <c r="BL49" s="1006">
        <v>0</v>
      </c>
      <c r="BM49" s="1007">
        <v>0</v>
      </c>
      <c r="BN49" s="1007">
        <v>0</v>
      </c>
      <c r="BO49" s="1008">
        <v>0</v>
      </c>
      <c r="BP49" s="1006">
        <v>0</v>
      </c>
      <c r="BQ49" s="1007">
        <v>0</v>
      </c>
      <c r="BR49" s="1007">
        <v>0</v>
      </c>
      <c r="BS49" s="1008">
        <v>0</v>
      </c>
      <c r="BT49" s="1006">
        <v>0</v>
      </c>
      <c r="BU49" s="1007">
        <v>0</v>
      </c>
      <c r="BV49" s="1007">
        <v>0</v>
      </c>
      <c r="BW49" s="1008">
        <v>0</v>
      </c>
      <c r="BX49" s="1006">
        <v>0</v>
      </c>
      <c r="BY49" s="1007">
        <v>0</v>
      </c>
      <c r="BZ49" s="1007">
        <v>0</v>
      </c>
      <c r="CA49" s="1008">
        <v>0</v>
      </c>
      <c r="CB49" s="1001"/>
      <c r="CC49" s="1002"/>
    </row>
    <row r="50" spans="1:81" s="1003" customFormat="1" ht="18" customHeight="1">
      <c r="A50" s="994"/>
      <c r="B50" s="1503"/>
      <c r="C50" s="1506" t="s">
        <v>2797</v>
      </c>
      <c r="D50" s="1004" t="s">
        <v>4350</v>
      </c>
      <c r="E50" s="1005"/>
      <c r="F50" s="1005"/>
      <c r="G50" s="1005"/>
      <c r="H50" s="1006">
        <v>91.2</v>
      </c>
      <c r="I50" s="1007">
        <v>42839</v>
      </c>
      <c r="J50" s="1007">
        <v>39906</v>
      </c>
      <c r="K50" s="1008">
        <v>2933</v>
      </c>
      <c r="L50" s="1006">
        <v>91.2</v>
      </c>
      <c r="M50" s="1007">
        <v>42839</v>
      </c>
      <c r="N50" s="1007">
        <v>39906</v>
      </c>
      <c r="O50" s="1008">
        <v>2933</v>
      </c>
      <c r="P50" s="1006">
        <v>91.2</v>
      </c>
      <c r="Q50" s="1007">
        <v>42839</v>
      </c>
      <c r="R50" s="1007">
        <v>39906</v>
      </c>
      <c r="S50" s="1008">
        <v>2933</v>
      </c>
      <c r="T50" s="1006">
        <v>91.2</v>
      </c>
      <c r="U50" s="1007">
        <v>42839</v>
      </c>
      <c r="V50" s="1007">
        <v>39906</v>
      </c>
      <c r="W50" s="1008">
        <v>2933</v>
      </c>
      <c r="X50" s="1006">
        <v>91.2</v>
      </c>
      <c r="Y50" s="1007">
        <v>42839</v>
      </c>
      <c r="Z50" s="1007">
        <v>39906</v>
      </c>
      <c r="AA50" s="1008">
        <v>2933</v>
      </c>
      <c r="AB50" s="1006">
        <v>91.2</v>
      </c>
      <c r="AC50" s="1007">
        <v>42839</v>
      </c>
      <c r="AD50" s="1007">
        <v>39906</v>
      </c>
      <c r="AE50" s="1008">
        <v>2933</v>
      </c>
      <c r="AF50" s="1006">
        <v>547.20000000000005</v>
      </c>
      <c r="AG50" s="1007">
        <v>257034</v>
      </c>
      <c r="AH50" s="1007">
        <v>239436</v>
      </c>
      <c r="AI50" s="1008">
        <v>17598</v>
      </c>
      <c r="AJ50" s="1006">
        <v>91.2</v>
      </c>
      <c r="AK50" s="1007">
        <v>42839</v>
      </c>
      <c r="AL50" s="1007">
        <v>39906</v>
      </c>
      <c r="AM50" s="1008">
        <v>2933</v>
      </c>
      <c r="AN50" s="1006">
        <v>91.2</v>
      </c>
      <c r="AO50" s="1007">
        <v>42839</v>
      </c>
      <c r="AP50" s="1007">
        <v>39906</v>
      </c>
      <c r="AQ50" s="1008">
        <v>2933</v>
      </c>
      <c r="AR50" s="1006">
        <v>91.2</v>
      </c>
      <c r="AS50" s="1007">
        <v>42839</v>
      </c>
      <c r="AT50" s="1007">
        <v>39906</v>
      </c>
      <c r="AU50" s="1008">
        <v>2933</v>
      </c>
      <c r="AV50" s="1006">
        <v>91.2</v>
      </c>
      <c r="AW50" s="1007">
        <v>42839</v>
      </c>
      <c r="AX50" s="1007">
        <v>39906</v>
      </c>
      <c r="AY50" s="1008">
        <v>2933</v>
      </c>
      <c r="AZ50" s="1006">
        <v>91.2</v>
      </c>
      <c r="BA50" s="1007">
        <v>42839</v>
      </c>
      <c r="BB50" s="1007">
        <v>39906</v>
      </c>
      <c r="BC50" s="1008">
        <v>2933</v>
      </c>
      <c r="BD50" s="1006">
        <v>114</v>
      </c>
      <c r="BE50" s="1007">
        <v>53548</v>
      </c>
      <c r="BF50" s="1007">
        <v>49882</v>
      </c>
      <c r="BG50" s="1008">
        <v>3666</v>
      </c>
      <c r="BH50" s="1006">
        <v>114</v>
      </c>
      <c r="BI50" s="1007">
        <v>53548</v>
      </c>
      <c r="BJ50" s="1007">
        <v>49882</v>
      </c>
      <c r="BK50" s="1008">
        <v>3666</v>
      </c>
      <c r="BL50" s="1006">
        <v>592.79999999999995</v>
      </c>
      <c r="BM50" s="1007">
        <v>278452</v>
      </c>
      <c r="BN50" s="1007">
        <v>259388</v>
      </c>
      <c r="BO50" s="1008">
        <v>19064</v>
      </c>
      <c r="BP50" s="1006">
        <v>98.8</v>
      </c>
      <c r="BQ50" s="1007">
        <v>46409</v>
      </c>
      <c r="BR50" s="1007">
        <v>43231</v>
      </c>
      <c r="BS50" s="1008">
        <v>3178</v>
      </c>
      <c r="BT50" s="1006">
        <v>1140</v>
      </c>
      <c r="BU50" s="1007">
        <v>535486</v>
      </c>
      <c r="BV50" s="1007">
        <v>498824</v>
      </c>
      <c r="BW50" s="1008">
        <v>36662</v>
      </c>
      <c r="BX50" s="1006">
        <v>95</v>
      </c>
      <c r="BY50" s="1007">
        <v>44624</v>
      </c>
      <c r="BZ50" s="1007">
        <v>41569</v>
      </c>
      <c r="CA50" s="1008">
        <v>3055</v>
      </c>
      <c r="CB50" s="1001"/>
      <c r="CC50" s="1002"/>
    </row>
    <row r="51" spans="1:81" s="1003" customFormat="1" ht="18" customHeight="1">
      <c r="A51" s="994"/>
      <c r="B51" s="1503"/>
      <c r="C51" s="1506" t="s">
        <v>2790</v>
      </c>
      <c r="D51" s="1004" t="s">
        <v>4351</v>
      </c>
      <c r="E51" s="1005"/>
      <c r="F51" s="1005"/>
      <c r="G51" s="1005"/>
      <c r="H51" s="1006">
        <v>0</v>
      </c>
      <c r="I51" s="1007">
        <v>0</v>
      </c>
      <c r="J51" s="1007">
        <v>0</v>
      </c>
      <c r="K51" s="1008">
        <v>0</v>
      </c>
      <c r="L51" s="1006">
        <v>0</v>
      </c>
      <c r="M51" s="1007">
        <v>0</v>
      </c>
      <c r="N51" s="1007">
        <v>0</v>
      </c>
      <c r="O51" s="1008">
        <v>0</v>
      </c>
      <c r="P51" s="1006">
        <v>0</v>
      </c>
      <c r="Q51" s="1007">
        <v>0</v>
      </c>
      <c r="R51" s="1007">
        <v>0</v>
      </c>
      <c r="S51" s="1008">
        <v>0</v>
      </c>
      <c r="T51" s="1006">
        <v>0</v>
      </c>
      <c r="U51" s="1007">
        <v>0</v>
      </c>
      <c r="V51" s="1007">
        <v>0</v>
      </c>
      <c r="W51" s="1008">
        <v>0</v>
      </c>
      <c r="X51" s="1006">
        <v>0</v>
      </c>
      <c r="Y51" s="1007">
        <v>0</v>
      </c>
      <c r="Z51" s="1007">
        <v>0</v>
      </c>
      <c r="AA51" s="1008">
        <v>0</v>
      </c>
      <c r="AB51" s="1006">
        <v>0</v>
      </c>
      <c r="AC51" s="1007">
        <v>0</v>
      </c>
      <c r="AD51" s="1007">
        <v>0</v>
      </c>
      <c r="AE51" s="1008">
        <v>0</v>
      </c>
      <c r="AF51" s="1006">
        <v>0</v>
      </c>
      <c r="AG51" s="1007">
        <v>0</v>
      </c>
      <c r="AH51" s="1007">
        <v>0</v>
      </c>
      <c r="AI51" s="1008">
        <v>0</v>
      </c>
      <c r="AJ51" s="1006">
        <v>0</v>
      </c>
      <c r="AK51" s="1007">
        <v>0</v>
      </c>
      <c r="AL51" s="1007">
        <v>0</v>
      </c>
      <c r="AM51" s="1008">
        <v>0</v>
      </c>
      <c r="AN51" s="1006">
        <v>0</v>
      </c>
      <c r="AO51" s="1007">
        <v>0</v>
      </c>
      <c r="AP51" s="1007">
        <v>0</v>
      </c>
      <c r="AQ51" s="1008">
        <v>0</v>
      </c>
      <c r="AR51" s="1007">
        <v>0</v>
      </c>
      <c r="AS51" s="1007">
        <v>0</v>
      </c>
      <c r="AT51" s="1007">
        <v>0</v>
      </c>
      <c r="AU51" s="1008">
        <v>0</v>
      </c>
      <c r="AV51" s="1007">
        <v>0</v>
      </c>
      <c r="AW51" s="1007">
        <v>0</v>
      </c>
      <c r="AX51" s="1007">
        <v>0</v>
      </c>
      <c r="AY51" s="1008">
        <v>0</v>
      </c>
      <c r="AZ51" s="1007">
        <v>0</v>
      </c>
      <c r="BA51" s="1007">
        <v>0</v>
      </c>
      <c r="BB51" s="1007">
        <v>0</v>
      </c>
      <c r="BC51" s="1008">
        <v>0</v>
      </c>
      <c r="BD51" s="1007">
        <v>0</v>
      </c>
      <c r="BE51" s="1007">
        <v>0</v>
      </c>
      <c r="BF51" s="1007">
        <v>0</v>
      </c>
      <c r="BG51" s="1008">
        <v>0</v>
      </c>
      <c r="BH51" s="1007">
        <v>0</v>
      </c>
      <c r="BI51" s="1007">
        <v>0</v>
      </c>
      <c r="BJ51" s="1007">
        <v>0</v>
      </c>
      <c r="BK51" s="1008">
        <v>0</v>
      </c>
      <c r="BL51" s="1006">
        <v>0</v>
      </c>
      <c r="BM51" s="1007">
        <v>0</v>
      </c>
      <c r="BN51" s="1007">
        <v>0</v>
      </c>
      <c r="BO51" s="1008">
        <v>0</v>
      </c>
      <c r="BP51" s="1006">
        <v>0</v>
      </c>
      <c r="BQ51" s="1007">
        <v>0</v>
      </c>
      <c r="BR51" s="1007">
        <v>0</v>
      </c>
      <c r="BS51" s="1008">
        <v>0</v>
      </c>
      <c r="BT51" s="1006">
        <v>0</v>
      </c>
      <c r="BU51" s="1007">
        <v>0</v>
      </c>
      <c r="BV51" s="1007">
        <v>0</v>
      </c>
      <c r="BW51" s="1008">
        <v>0</v>
      </c>
      <c r="BX51" s="1006">
        <v>0</v>
      </c>
      <c r="BY51" s="1007">
        <v>0</v>
      </c>
      <c r="BZ51" s="1007">
        <v>0</v>
      </c>
      <c r="CA51" s="1008">
        <v>0</v>
      </c>
      <c r="CB51" s="1001"/>
      <c r="CC51" s="1002"/>
    </row>
    <row r="52" spans="1:81" s="1003" customFormat="1" ht="18" customHeight="1">
      <c r="A52" s="994"/>
      <c r="B52" s="1503"/>
      <c r="C52" s="1506" t="s">
        <v>2925</v>
      </c>
      <c r="D52" s="1004" t="s">
        <v>2883</v>
      </c>
      <c r="E52" s="1005"/>
      <c r="F52" s="1005"/>
      <c r="G52" s="1005"/>
      <c r="H52" s="1006">
        <v>0</v>
      </c>
      <c r="I52" s="1007">
        <v>0</v>
      </c>
      <c r="J52" s="1007">
        <v>0</v>
      </c>
      <c r="K52" s="1008">
        <v>0</v>
      </c>
      <c r="L52" s="1006">
        <v>0</v>
      </c>
      <c r="M52" s="1007">
        <v>0</v>
      </c>
      <c r="N52" s="1007">
        <v>0</v>
      </c>
      <c r="O52" s="1008">
        <v>0</v>
      </c>
      <c r="P52" s="1006">
        <v>0</v>
      </c>
      <c r="Q52" s="1007">
        <v>0</v>
      </c>
      <c r="R52" s="1007">
        <v>0</v>
      </c>
      <c r="S52" s="1008">
        <v>0</v>
      </c>
      <c r="T52" s="1006">
        <v>0</v>
      </c>
      <c r="U52" s="1007">
        <v>0</v>
      </c>
      <c r="V52" s="1007">
        <v>0</v>
      </c>
      <c r="W52" s="1008">
        <v>0</v>
      </c>
      <c r="X52" s="1006">
        <v>0</v>
      </c>
      <c r="Y52" s="1007">
        <v>0</v>
      </c>
      <c r="Z52" s="1007">
        <v>0</v>
      </c>
      <c r="AA52" s="1008">
        <v>0</v>
      </c>
      <c r="AB52" s="1006">
        <v>0</v>
      </c>
      <c r="AC52" s="1007">
        <v>0</v>
      </c>
      <c r="AD52" s="1007">
        <v>0</v>
      </c>
      <c r="AE52" s="1008">
        <v>0</v>
      </c>
      <c r="AF52" s="1006">
        <v>0</v>
      </c>
      <c r="AG52" s="1007">
        <v>0</v>
      </c>
      <c r="AH52" s="1007">
        <v>0</v>
      </c>
      <c r="AI52" s="1008">
        <v>0</v>
      </c>
      <c r="AJ52" s="1006">
        <v>0</v>
      </c>
      <c r="AK52" s="1007">
        <v>0</v>
      </c>
      <c r="AL52" s="1007">
        <v>0</v>
      </c>
      <c r="AM52" s="1008">
        <v>0</v>
      </c>
      <c r="AN52" s="1006">
        <v>0</v>
      </c>
      <c r="AO52" s="1007">
        <v>0</v>
      </c>
      <c r="AP52" s="1007">
        <v>0</v>
      </c>
      <c r="AQ52" s="1008">
        <v>0</v>
      </c>
      <c r="AR52" s="1006">
        <v>0</v>
      </c>
      <c r="AS52" s="1007">
        <v>0</v>
      </c>
      <c r="AT52" s="1007">
        <v>0</v>
      </c>
      <c r="AU52" s="1008">
        <v>0</v>
      </c>
      <c r="AV52" s="1006">
        <v>0</v>
      </c>
      <c r="AW52" s="1007">
        <v>0</v>
      </c>
      <c r="AX52" s="1007">
        <v>0</v>
      </c>
      <c r="AY52" s="1008">
        <v>0</v>
      </c>
      <c r="AZ52" s="1006">
        <v>0</v>
      </c>
      <c r="BA52" s="1007">
        <v>0</v>
      </c>
      <c r="BB52" s="1007">
        <v>0</v>
      </c>
      <c r="BC52" s="1008">
        <v>0</v>
      </c>
      <c r="BD52" s="1006">
        <v>0</v>
      </c>
      <c r="BE52" s="1007">
        <v>0</v>
      </c>
      <c r="BF52" s="1007">
        <v>0</v>
      </c>
      <c r="BG52" s="1008">
        <v>0</v>
      </c>
      <c r="BH52" s="1006">
        <v>0</v>
      </c>
      <c r="BI52" s="1007">
        <v>0</v>
      </c>
      <c r="BJ52" s="1007">
        <v>0</v>
      </c>
      <c r="BK52" s="1008">
        <v>0</v>
      </c>
      <c r="BL52" s="1006">
        <v>0</v>
      </c>
      <c r="BM52" s="1007">
        <v>0</v>
      </c>
      <c r="BN52" s="1007">
        <v>0</v>
      </c>
      <c r="BO52" s="1008">
        <v>0</v>
      </c>
      <c r="BP52" s="1006">
        <v>0</v>
      </c>
      <c r="BQ52" s="1007">
        <v>0</v>
      </c>
      <c r="BR52" s="1007">
        <v>0</v>
      </c>
      <c r="BS52" s="1008">
        <v>0</v>
      </c>
      <c r="BT52" s="1006">
        <v>0</v>
      </c>
      <c r="BU52" s="1007">
        <v>0</v>
      </c>
      <c r="BV52" s="1007">
        <v>0</v>
      </c>
      <c r="BW52" s="1008">
        <v>0</v>
      </c>
      <c r="BX52" s="1006">
        <v>0</v>
      </c>
      <c r="BY52" s="1007">
        <v>0</v>
      </c>
      <c r="BZ52" s="1007">
        <v>0</v>
      </c>
      <c r="CA52" s="1008">
        <v>0</v>
      </c>
      <c r="CB52" s="1001"/>
      <c r="CC52" s="1002"/>
    </row>
    <row r="53" spans="1:81" s="1003" customFormat="1" ht="18" customHeight="1">
      <c r="A53" s="994"/>
      <c r="B53" s="1503"/>
      <c r="C53" s="1506" t="s">
        <v>2795</v>
      </c>
      <c r="D53" s="1004" t="s">
        <v>2728</v>
      </c>
      <c r="E53" s="1005"/>
      <c r="F53" s="1005"/>
      <c r="G53" s="1005"/>
      <c r="H53" s="1006"/>
      <c r="I53" s="1007"/>
      <c r="J53" s="1007"/>
      <c r="K53" s="1008">
        <v>0</v>
      </c>
      <c r="L53" s="1006"/>
      <c r="M53" s="1007"/>
      <c r="N53" s="1007"/>
      <c r="O53" s="1008">
        <v>0</v>
      </c>
      <c r="P53" s="1006"/>
      <c r="Q53" s="1007"/>
      <c r="R53" s="1007"/>
      <c r="S53" s="1008">
        <v>0</v>
      </c>
      <c r="T53" s="1006"/>
      <c r="U53" s="1007"/>
      <c r="V53" s="1007"/>
      <c r="W53" s="1008">
        <v>0</v>
      </c>
      <c r="X53" s="1006"/>
      <c r="Y53" s="1007"/>
      <c r="Z53" s="1007"/>
      <c r="AA53" s="1008">
        <v>0</v>
      </c>
      <c r="AB53" s="1006"/>
      <c r="AC53" s="1007"/>
      <c r="AD53" s="1007"/>
      <c r="AE53" s="1008">
        <v>0</v>
      </c>
      <c r="AF53" s="1006">
        <v>0</v>
      </c>
      <c r="AG53" s="1007">
        <v>0</v>
      </c>
      <c r="AH53" s="1007">
        <v>0</v>
      </c>
      <c r="AI53" s="1008">
        <v>0</v>
      </c>
      <c r="AJ53" s="1006">
        <v>0</v>
      </c>
      <c r="AK53" s="1007">
        <v>0</v>
      </c>
      <c r="AL53" s="1007">
        <v>0</v>
      </c>
      <c r="AM53" s="1008">
        <v>0</v>
      </c>
      <c r="AN53" s="1006"/>
      <c r="AO53" s="1007"/>
      <c r="AP53" s="1007"/>
      <c r="AQ53" s="1008">
        <v>0</v>
      </c>
      <c r="AR53" s="1006"/>
      <c r="AS53" s="1007"/>
      <c r="AT53" s="1007"/>
      <c r="AU53" s="1008">
        <v>0</v>
      </c>
      <c r="AV53" s="1006"/>
      <c r="AW53" s="1007"/>
      <c r="AX53" s="1007"/>
      <c r="AY53" s="1008">
        <v>0</v>
      </c>
      <c r="AZ53" s="1006"/>
      <c r="BA53" s="1007"/>
      <c r="BB53" s="1007"/>
      <c r="BC53" s="1008">
        <v>0</v>
      </c>
      <c r="BD53" s="1006"/>
      <c r="BE53" s="1007"/>
      <c r="BF53" s="1007"/>
      <c r="BG53" s="1008">
        <v>0</v>
      </c>
      <c r="BH53" s="1006"/>
      <c r="BI53" s="1007"/>
      <c r="BJ53" s="1007"/>
      <c r="BK53" s="1008">
        <v>0</v>
      </c>
      <c r="BL53" s="1006">
        <v>0</v>
      </c>
      <c r="BM53" s="1007">
        <v>0</v>
      </c>
      <c r="BN53" s="1007">
        <v>0</v>
      </c>
      <c r="BO53" s="1008">
        <v>0</v>
      </c>
      <c r="BP53" s="1006">
        <v>0</v>
      </c>
      <c r="BQ53" s="1007">
        <v>0</v>
      </c>
      <c r="BR53" s="1007">
        <v>0</v>
      </c>
      <c r="BS53" s="1008">
        <v>0</v>
      </c>
      <c r="BT53" s="1006">
        <v>0</v>
      </c>
      <c r="BU53" s="1007">
        <v>0</v>
      </c>
      <c r="BV53" s="1007">
        <v>0</v>
      </c>
      <c r="BW53" s="1008">
        <v>0</v>
      </c>
      <c r="BX53" s="1006">
        <v>0</v>
      </c>
      <c r="BY53" s="1007">
        <v>0</v>
      </c>
      <c r="BZ53" s="1007">
        <v>0</v>
      </c>
      <c r="CA53" s="1008">
        <v>0</v>
      </c>
      <c r="CB53" s="1001"/>
      <c r="CC53" s="1002"/>
    </row>
    <row r="54" spans="1:81" s="1003" customFormat="1" ht="18" customHeight="1" thickBot="1">
      <c r="A54" s="994"/>
      <c r="B54" s="1503"/>
      <c r="C54" s="1506" t="s">
        <v>2784</v>
      </c>
      <c r="D54" s="1501" t="s">
        <v>2792</v>
      </c>
      <c r="E54" s="1502"/>
      <c r="F54" s="1502"/>
      <c r="G54" s="1502"/>
      <c r="H54" s="1010">
        <v>202.89999999999998</v>
      </c>
      <c r="I54" s="1011">
        <v>71707</v>
      </c>
      <c r="J54" s="1011">
        <v>66459</v>
      </c>
      <c r="K54" s="1012">
        <v>5248</v>
      </c>
      <c r="L54" s="1010">
        <v>202.89999999999998</v>
      </c>
      <c r="M54" s="1011">
        <v>71707</v>
      </c>
      <c r="N54" s="1011">
        <v>66459</v>
      </c>
      <c r="O54" s="1012">
        <v>5248</v>
      </c>
      <c r="P54" s="1010">
        <v>202.89999999999998</v>
      </c>
      <c r="Q54" s="1011">
        <v>71707</v>
      </c>
      <c r="R54" s="1011">
        <v>66459</v>
      </c>
      <c r="S54" s="1012">
        <v>5248</v>
      </c>
      <c r="T54" s="1010">
        <v>202.89999999999998</v>
      </c>
      <c r="U54" s="1011">
        <v>71707</v>
      </c>
      <c r="V54" s="1011">
        <v>66459</v>
      </c>
      <c r="W54" s="1012">
        <v>5248</v>
      </c>
      <c r="X54" s="1010">
        <v>202.89999999999998</v>
      </c>
      <c r="Y54" s="1011">
        <v>71707</v>
      </c>
      <c r="Z54" s="1011">
        <v>66459</v>
      </c>
      <c r="AA54" s="1012">
        <v>5248</v>
      </c>
      <c r="AB54" s="1010">
        <v>202.89999999999998</v>
      </c>
      <c r="AC54" s="1011">
        <v>71707</v>
      </c>
      <c r="AD54" s="1011">
        <v>66459</v>
      </c>
      <c r="AE54" s="1012">
        <v>5248</v>
      </c>
      <c r="AF54" s="1010">
        <v>1217.3999999999999</v>
      </c>
      <c r="AG54" s="1011">
        <v>430242</v>
      </c>
      <c r="AH54" s="1011">
        <v>398754</v>
      </c>
      <c r="AI54" s="1012">
        <v>31488</v>
      </c>
      <c r="AJ54" s="1010">
        <v>202.9</v>
      </c>
      <c r="AK54" s="1011">
        <v>71707</v>
      </c>
      <c r="AL54" s="1011">
        <v>66459</v>
      </c>
      <c r="AM54" s="1012">
        <v>5248</v>
      </c>
      <c r="AN54" s="1013">
        <v>202.89999999999998</v>
      </c>
      <c r="AO54" s="1011">
        <v>71707</v>
      </c>
      <c r="AP54" s="1011">
        <v>66459</v>
      </c>
      <c r="AQ54" s="1012">
        <v>5248</v>
      </c>
      <c r="AR54" s="1010">
        <v>202.89999999999998</v>
      </c>
      <c r="AS54" s="1011">
        <v>71707</v>
      </c>
      <c r="AT54" s="1011">
        <v>66459</v>
      </c>
      <c r="AU54" s="1012">
        <v>5248</v>
      </c>
      <c r="AV54" s="1010">
        <v>202.89999999999998</v>
      </c>
      <c r="AW54" s="1011">
        <v>71707</v>
      </c>
      <c r="AX54" s="1011">
        <v>66459</v>
      </c>
      <c r="AY54" s="1012">
        <v>5248</v>
      </c>
      <c r="AZ54" s="1010">
        <v>202.89999999999998</v>
      </c>
      <c r="BA54" s="1011">
        <v>71707</v>
      </c>
      <c r="BB54" s="1011">
        <v>66459</v>
      </c>
      <c r="BC54" s="1012">
        <v>5248</v>
      </c>
      <c r="BD54" s="1010">
        <v>248.39999999999998</v>
      </c>
      <c r="BE54" s="1011">
        <v>88662</v>
      </c>
      <c r="BF54" s="1011">
        <v>82109</v>
      </c>
      <c r="BG54" s="1012">
        <v>6553</v>
      </c>
      <c r="BH54" s="1010">
        <v>248.39999999999998</v>
      </c>
      <c r="BI54" s="1011">
        <v>88662</v>
      </c>
      <c r="BJ54" s="1011">
        <v>82109</v>
      </c>
      <c r="BK54" s="1012">
        <v>6553</v>
      </c>
      <c r="BL54" s="1010">
        <v>1308.4000000000001</v>
      </c>
      <c r="BM54" s="1011">
        <v>464152</v>
      </c>
      <c r="BN54" s="1011">
        <v>430054</v>
      </c>
      <c r="BO54" s="1012">
        <v>34098</v>
      </c>
      <c r="BP54" s="1010">
        <v>218.1</v>
      </c>
      <c r="BQ54" s="1011">
        <v>77359</v>
      </c>
      <c r="BR54" s="1011">
        <v>71676</v>
      </c>
      <c r="BS54" s="1012">
        <v>5683</v>
      </c>
      <c r="BT54" s="1010">
        <v>2525.8000000000002</v>
      </c>
      <c r="BU54" s="1011">
        <v>894394</v>
      </c>
      <c r="BV54" s="1011">
        <v>828808</v>
      </c>
      <c r="BW54" s="1012">
        <v>65586</v>
      </c>
      <c r="BX54" s="1010">
        <v>210.5</v>
      </c>
      <c r="BY54" s="1011">
        <v>74533</v>
      </c>
      <c r="BZ54" s="1011">
        <v>69067</v>
      </c>
      <c r="CA54" s="1012">
        <v>5466</v>
      </c>
      <c r="CB54" s="1001"/>
      <c r="CC54" s="1002"/>
    </row>
    <row r="55" spans="1:81" s="1003" customFormat="1" ht="18" customHeight="1">
      <c r="A55" s="994"/>
      <c r="B55" s="1503"/>
      <c r="C55" s="1515" t="s">
        <v>4353</v>
      </c>
      <c r="D55" s="995" t="s">
        <v>4347</v>
      </c>
      <c r="E55" s="996"/>
      <c r="F55" s="996"/>
      <c r="G55" s="996"/>
      <c r="H55" s="997">
        <v>17.600000000000001</v>
      </c>
      <c r="I55" s="998">
        <v>4894</v>
      </c>
      <c r="J55" s="998">
        <v>4484</v>
      </c>
      <c r="K55" s="999">
        <v>410</v>
      </c>
      <c r="L55" s="997">
        <v>17.600000000000001</v>
      </c>
      <c r="M55" s="998">
        <v>4894</v>
      </c>
      <c r="N55" s="998">
        <v>4484</v>
      </c>
      <c r="O55" s="999">
        <v>410</v>
      </c>
      <c r="P55" s="997">
        <v>17.600000000000001</v>
      </c>
      <c r="Q55" s="998">
        <v>4894</v>
      </c>
      <c r="R55" s="998">
        <v>4484</v>
      </c>
      <c r="S55" s="999">
        <v>410</v>
      </c>
      <c r="T55" s="997">
        <v>17.600000000000001</v>
      </c>
      <c r="U55" s="998">
        <v>4894</v>
      </c>
      <c r="V55" s="998">
        <v>4484</v>
      </c>
      <c r="W55" s="999">
        <v>410</v>
      </c>
      <c r="X55" s="997">
        <v>17.600000000000001</v>
      </c>
      <c r="Y55" s="998">
        <v>4894</v>
      </c>
      <c r="Z55" s="998">
        <v>4484</v>
      </c>
      <c r="AA55" s="999">
        <v>410</v>
      </c>
      <c r="AB55" s="997">
        <v>17.600000000000001</v>
      </c>
      <c r="AC55" s="998">
        <v>4894</v>
      </c>
      <c r="AD55" s="998">
        <v>4484</v>
      </c>
      <c r="AE55" s="999">
        <v>410</v>
      </c>
      <c r="AF55" s="997">
        <v>105.6</v>
      </c>
      <c r="AG55" s="998">
        <v>29364</v>
      </c>
      <c r="AH55" s="998">
        <v>26904</v>
      </c>
      <c r="AI55" s="999">
        <v>2460</v>
      </c>
      <c r="AJ55" s="997">
        <v>17.600000000000001</v>
      </c>
      <c r="AK55" s="998">
        <v>4894</v>
      </c>
      <c r="AL55" s="998">
        <v>4484</v>
      </c>
      <c r="AM55" s="999">
        <v>410</v>
      </c>
      <c r="AN55" s="1000">
        <v>17.600000000000001</v>
      </c>
      <c r="AO55" s="998">
        <v>4894</v>
      </c>
      <c r="AP55" s="998">
        <v>4484</v>
      </c>
      <c r="AQ55" s="999">
        <v>410</v>
      </c>
      <c r="AR55" s="997">
        <v>17.600000000000001</v>
      </c>
      <c r="AS55" s="998">
        <v>4894</v>
      </c>
      <c r="AT55" s="998">
        <v>4484</v>
      </c>
      <c r="AU55" s="999">
        <v>410</v>
      </c>
      <c r="AV55" s="997">
        <v>17.600000000000001</v>
      </c>
      <c r="AW55" s="998">
        <v>4894</v>
      </c>
      <c r="AX55" s="998">
        <v>4484</v>
      </c>
      <c r="AY55" s="999">
        <v>410</v>
      </c>
      <c r="AZ55" s="997">
        <v>17.600000000000001</v>
      </c>
      <c r="BA55" s="998">
        <v>4894</v>
      </c>
      <c r="BB55" s="998">
        <v>4484</v>
      </c>
      <c r="BC55" s="999">
        <v>410</v>
      </c>
      <c r="BD55" s="997">
        <v>21.9</v>
      </c>
      <c r="BE55" s="998">
        <v>6082</v>
      </c>
      <c r="BF55" s="998">
        <v>5575</v>
      </c>
      <c r="BG55" s="999">
        <v>507</v>
      </c>
      <c r="BH55" s="997">
        <v>21.9</v>
      </c>
      <c r="BI55" s="998">
        <v>6082</v>
      </c>
      <c r="BJ55" s="998">
        <v>5575</v>
      </c>
      <c r="BK55" s="999">
        <v>507</v>
      </c>
      <c r="BL55" s="997">
        <v>114.20000000000002</v>
      </c>
      <c r="BM55" s="998">
        <v>31740</v>
      </c>
      <c r="BN55" s="998">
        <v>29086</v>
      </c>
      <c r="BO55" s="999">
        <v>2654</v>
      </c>
      <c r="BP55" s="997">
        <v>19</v>
      </c>
      <c r="BQ55" s="998">
        <v>5290</v>
      </c>
      <c r="BR55" s="998">
        <v>4848</v>
      </c>
      <c r="BS55" s="999">
        <v>442</v>
      </c>
      <c r="BT55" s="997">
        <v>219.8</v>
      </c>
      <c r="BU55" s="998">
        <v>61104</v>
      </c>
      <c r="BV55" s="998">
        <v>55990</v>
      </c>
      <c r="BW55" s="999">
        <v>5114</v>
      </c>
      <c r="BX55" s="997">
        <v>18.3</v>
      </c>
      <c r="BY55" s="998">
        <v>5092</v>
      </c>
      <c r="BZ55" s="998">
        <v>4666</v>
      </c>
      <c r="CA55" s="999">
        <v>426</v>
      </c>
      <c r="CB55" s="1001"/>
      <c r="CC55" s="1002"/>
    </row>
    <row r="56" spans="1:81" s="1003" customFormat="1" ht="18" customHeight="1">
      <c r="A56" s="994"/>
      <c r="B56" s="1503"/>
      <c r="C56" s="1515" t="s">
        <v>2784</v>
      </c>
      <c r="D56" s="1004" t="s">
        <v>4348</v>
      </c>
      <c r="E56" s="1005"/>
      <c r="F56" s="1005"/>
      <c r="G56" s="1005"/>
      <c r="H56" s="1006">
        <v>0</v>
      </c>
      <c r="I56" s="1007">
        <v>0</v>
      </c>
      <c r="J56" s="1007">
        <v>0</v>
      </c>
      <c r="K56" s="1008">
        <v>0</v>
      </c>
      <c r="L56" s="1006">
        <v>0</v>
      </c>
      <c r="M56" s="1007">
        <v>0</v>
      </c>
      <c r="N56" s="1007">
        <v>0</v>
      </c>
      <c r="O56" s="1008">
        <v>0</v>
      </c>
      <c r="P56" s="1006">
        <v>0</v>
      </c>
      <c r="Q56" s="1007">
        <v>0</v>
      </c>
      <c r="R56" s="1007">
        <v>0</v>
      </c>
      <c r="S56" s="1008">
        <v>0</v>
      </c>
      <c r="T56" s="1006">
        <v>0</v>
      </c>
      <c r="U56" s="1007">
        <v>0</v>
      </c>
      <c r="V56" s="1007">
        <v>0</v>
      </c>
      <c r="W56" s="1008">
        <v>0</v>
      </c>
      <c r="X56" s="1006">
        <v>0</v>
      </c>
      <c r="Y56" s="1007">
        <v>0</v>
      </c>
      <c r="Z56" s="1007">
        <v>0</v>
      </c>
      <c r="AA56" s="1008">
        <v>0</v>
      </c>
      <c r="AB56" s="1006">
        <v>0</v>
      </c>
      <c r="AC56" s="1007">
        <v>0</v>
      </c>
      <c r="AD56" s="1007">
        <v>0</v>
      </c>
      <c r="AE56" s="1008">
        <v>0</v>
      </c>
      <c r="AF56" s="1006">
        <v>0</v>
      </c>
      <c r="AG56" s="1007">
        <v>0</v>
      </c>
      <c r="AH56" s="1007">
        <v>0</v>
      </c>
      <c r="AI56" s="1008">
        <v>0</v>
      </c>
      <c r="AJ56" s="1006">
        <v>0</v>
      </c>
      <c r="AK56" s="1007">
        <v>0</v>
      </c>
      <c r="AL56" s="1007">
        <v>0</v>
      </c>
      <c r="AM56" s="1008">
        <v>0</v>
      </c>
      <c r="AN56" s="1006">
        <v>0</v>
      </c>
      <c r="AO56" s="1007">
        <v>0</v>
      </c>
      <c r="AP56" s="1007">
        <v>0</v>
      </c>
      <c r="AQ56" s="1008">
        <v>0</v>
      </c>
      <c r="AR56" s="1006">
        <v>0</v>
      </c>
      <c r="AS56" s="1007">
        <v>0</v>
      </c>
      <c r="AT56" s="1007">
        <v>0</v>
      </c>
      <c r="AU56" s="1008">
        <v>0</v>
      </c>
      <c r="AV56" s="1006">
        <v>0</v>
      </c>
      <c r="AW56" s="1007">
        <v>0</v>
      </c>
      <c r="AX56" s="1007">
        <v>0</v>
      </c>
      <c r="AY56" s="1008">
        <v>0</v>
      </c>
      <c r="AZ56" s="1006">
        <v>0</v>
      </c>
      <c r="BA56" s="1007">
        <v>0</v>
      </c>
      <c r="BB56" s="1007">
        <v>0</v>
      </c>
      <c r="BC56" s="1008">
        <v>0</v>
      </c>
      <c r="BD56" s="1006">
        <v>0</v>
      </c>
      <c r="BE56" s="1007">
        <v>0</v>
      </c>
      <c r="BF56" s="1007">
        <v>0</v>
      </c>
      <c r="BG56" s="1008">
        <v>0</v>
      </c>
      <c r="BH56" s="1006">
        <v>0</v>
      </c>
      <c r="BI56" s="1007">
        <v>0</v>
      </c>
      <c r="BJ56" s="1007">
        <v>0</v>
      </c>
      <c r="BK56" s="1008">
        <v>0</v>
      </c>
      <c r="BL56" s="1006">
        <v>0</v>
      </c>
      <c r="BM56" s="1007">
        <v>0</v>
      </c>
      <c r="BN56" s="1007">
        <v>0</v>
      </c>
      <c r="BO56" s="1008">
        <v>0</v>
      </c>
      <c r="BP56" s="1006">
        <v>0</v>
      </c>
      <c r="BQ56" s="1007">
        <v>0</v>
      </c>
      <c r="BR56" s="1007">
        <v>0</v>
      </c>
      <c r="BS56" s="1008">
        <v>0</v>
      </c>
      <c r="BT56" s="1006">
        <v>0</v>
      </c>
      <c r="BU56" s="1007">
        <v>0</v>
      </c>
      <c r="BV56" s="1007">
        <v>0</v>
      </c>
      <c r="BW56" s="1008">
        <v>0</v>
      </c>
      <c r="BX56" s="1006">
        <v>0</v>
      </c>
      <c r="BY56" s="1007">
        <v>0</v>
      </c>
      <c r="BZ56" s="1007">
        <v>0</v>
      </c>
      <c r="CA56" s="1008">
        <v>0</v>
      </c>
      <c r="CB56" s="1001"/>
      <c r="CC56" s="1002"/>
    </row>
    <row r="57" spans="1:81" s="1003" customFormat="1" ht="18" customHeight="1">
      <c r="A57" s="994"/>
      <c r="B57" s="1503"/>
      <c r="C57" s="1515" t="s">
        <v>2786</v>
      </c>
      <c r="D57" s="1004" t="s">
        <v>4349</v>
      </c>
      <c r="E57" s="1005"/>
      <c r="F57" s="1005"/>
      <c r="G57" s="1005"/>
      <c r="H57" s="1006">
        <v>0</v>
      </c>
      <c r="I57" s="1007">
        <v>0</v>
      </c>
      <c r="J57" s="1007">
        <v>0</v>
      </c>
      <c r="K57" s="1008">
        <v>0</v>
      </c>
      <c r="L57" s="1006">
        <v>0</v>
      </c>
      <c r="M57" s="1007">
        <v>0</v>
      </c>
      <c r="N57" s="1007">
        <v>0</v>
      </c>
      <c r="O57" s="1008">
        <v>0</v>
      </c>
      <c r="P57" s="1006">
        <v>0</v>
      </c>
      <c r="Q57" s="1007">
        <v>0</v>
      </c>
      <c r="R57" s="1007">
        <v>0</v>
      </c>
      <c r="S57" s="1008">
        <v>0</v>
      </c>
      <c r="T57" s="1006">
        <v>0</v>
      </c>
      <c r="U57" s="1007">
        <v>0</v>
      </c>
      <c r="V57" s="1007">
        <v>0</v>
      </c>
      <c r="W57" s="1008">
        <v>0</v>
      </c>
      <c r="X57" s="1006">
        <v>0</v>
      </c>
      <c r="Y57" s="1007">
        <v>0</v>
      </c>
      <c r="Z57" s="1007">
        <v>0</v>
      </c>
      <c r="AA57" s="1008">
        <v>0</v>
      </c>
      <c r="AB57" s="1006">
        <v>0</v>
      </c>
      <c r="AC57" s="1007">
        <v>0</v>
      </c>
      <c r="AD57" s="1007">
        <v>0</v>
      </c>
      <c r="AE57" s="1008">
        <v>0</v>
      </c>
      <c r="AF57" s="1006">
        <v>0</v>
      </c>
      <c r="AG57" s="1007">
        <v>0</v>
      </c>
      <c r="AH57" s="1007">
        <v>0</v>
      </c>
      <c r="AI57" s="1008">
        <v>0</v>
      </c>
      <c r="AJ57" s="1006">
        <v>0</v>
      </c>
      <c r="AK57" s="1007">
        <v>0</v>
      </c>
      <c r="AL57" s="1007">
        <v>0</v>
      </c>
      <c r="AM57" s="1008">
        <v>0</v>
      </c>
      <c r="AN57" s="1006">
        <v>0</v>
      </c>
      <c r="AO57" s="1007">
        <v>0</v>
      </c>
      <c r="AP57" s="1007">
        <v>0</v>
      </c>
      <c r="AQ57" s="1008">
        <v>0</v>
      </c>
      <c r="AR57" s="1006">
        <v>0</v>
      </c>
      <c r="AS57" s="1007">
        <v>0</v>
      </c>
      <c r="AT57" s="1007">
        <v>0</v>
      </c>
      <c r="AU57" s="1008">
        <v>0</v>
      </c>
      <c r="AV57" s="1006">
        <v>0</v>
      </c>
      <c r="AW57" s="1007">
        <v>0</v>
      </c>
      <c r="AX57" s="1007">
        <v>0</v>
      </c>
      <c r="AY57" s="1008">
        <v>0</v>
      </c>
      <c r="AZ57" s="1006">
        <v>0</v>
      </c>
      <c r="BA57" s="1007">
        <v>0</v>
      </c>
      <c r="BB57" s="1007">
        <v>0</v>
      </c>
      <c r="BC57" s="1008">
        <v>0</v>
      </c>
      <c r="BD57" s="1006">
        <v>0</v>
      </c>
      <c r="BE57" s="1007">
        <v>0</v>
      </c>
      <c r="BF57" s="1007">
        <v>0</v>
      </c>
      <c r="BG57" s="1008">
        <v>0</v>
      </c>
      <c r="BH57" s="1006">
        <v>0</v>
      </c>
      <c r="BI57" s="1007">
        <v>0</v>
      </c>
      <c r="BJ57" s="1007">
        <v>0</v>
      </c>
      <c r="BK57" s="1008">
        <v>0</v>
      </c>
      <c r="BL57" s="1006">
        <v>0</v>
      </c>
      <c r="BM57" s="1007">
        <v>0</v>
      </c>
      <c r="BN57" s="1007">
        <v>0</v>
      </c>
      <c r="BO57" s="1008">
        <v>0</v>
      </c>
      <c r="BP57" s="1006">
        <v>0</v>
      </c>
      <c r="BQ57" s="1007">
        <v>0</v>
      </c>
      <c r="BR57" s="1007">
        <v>0</v>
      </c>
      <c r="BS57" s="1008">
        <v>0</v>
      </c>
      <c r="BT57" s="1006">
        <v>0</v>
      </c>
      <c r="BU57" s="1007">
        <v>0</v>
      </c>
      <c r="BV57" s="1007">
        <v>0</v>
      </c>
      <c r="BW57" s="1008">
        <v>0</v>
      </c>
      <c r="BX57" s="1006">
        <v>0</v>
      </c>
      <c r="BY57" s="1007">
        <v>0</v>
      </c>
      <c r="BZ57" s="1007">
        <v>0</v>
      </c>
      <c r="CA57" s="1008">
        <v>0</v>
      </c>
      <c r="CB57" s="1001"/>
      <c r="CC57" s="1002"/>
    </row>
    <row r="58" spans="1:81" s="1003" customFormat="1" ht="18" customHeight="1">
      <c r="A58" s="994"/>
      <c r="B58" s="1503"/>
      <c r="C58" s="1515" t="s">
        <v>2797</v>
      </c>
      <c r="D58" s="1004" t="s">
        <v>4350</v>
      </c>
      <c r="E58" s="1005"/>
      <c r="F58" s="1005"/>
      <c r="G58" s="1005"/>
      <c r="H58" s="1006">
        <v>0</v>
      </c>
      <c r="I58" s="1007">
        <v>0</v>
      </c>
      <c r="J58" s="1007">
        <v>0</v>
      </c>
      <c r="K58" s="1008">
        <v>0</v>
      </c>
      <c r="L58" s="1006">
        <v>0</v>
      </c>
      <c r="M58" s="1007">
        <v>0</v>
      </c>
      <c r="N58" s="1007">
        <v>0</v>
      </c>
      <c r="O58" s="1008">
        <v>0</v>
      </c>
      <c r="P58" s="1006">
        <v>0</v>
      </c>
      <c r="Q58" s="1007">
        <v>0</v>
      </c>
      <c r="R58" s="1007">
        <v>0</v>
      </c>
      <c r="S58" s="1008">
        <v>0</v>
      </c>
      <c r="T58" s="1006">
        <v>0</v>
      </c>
      <c r="U58" s="1007">
        <v>0</v>
      </c>
      <c r="V58" s="1007">
        <v>0</v>
      </c>
      <c r="W58" s="1008">
        <v>0</v>
      </c>
      <c r="X58" s="1006">
        <v>0</v>
      </c>
      <c r="Y58" s="1007">
        <v>0</v>
      </c>
      <c r="Z58" s="1007">
        <v>0</v>
      </c>
      <c r="AA58" s="1008">
        <v>0</v>
      </c>
      <c r="AB58" s="1006">
        <v>0</v>
      </c>
      <c r="AC58" s="1007">
        <v>0</v>
      </c>
      <c r="AD58" s="1007">
        <v>0</v>
      </c>
      <c r="AE58" s="1008">
        <v>0</v>
      </c>
      <c r="AF58" s="1006">
        <v>0</v>
      </c>
      <c r="AG58" s="1007">
        <v>0</v>
      </c>
      <c r="AH58" s="1007">
        <v>0</v>
      </c>
      <c r="AI58" s="1008">
        <v>0</v>
      </c>
      <c r="AJ58" s="1006">
        <v>0</v>
      </c>
      <c r="AK58" s="1007">
        <v>0</v>
      </c>
      <c r="AL58" s="1007">
        <v>0</v>
      </c>
      <c r="AM58" s="1008">
        <v>0</v>
      </c>
      <c r="AN58" s="1006">
        <v>0</v>
      </c>
      <c r="AO58" s="1007">
        <v>0</v>
      </c>
      <c r="AP58" s="1007">
        <v>0</v>
      </c>
      <c r="AQ58" s="1008">
        <v>0</v>
      </c>
      <c r="AR58" s="1006">
        <v>0</v>
      </c>
      <c r="AS58" s="1007">
        <v>0</v>
      </c>
      <c r="AT58" s="1007">
        <v>0</v>
      </c>
      <c r="AU58" s="1008">
        <v>0</v>
      </c>
      <c r="AV58" s="1006">
        <v>0</v>
      </c>
      <c r="AW58" s="1007">
        <v>0</v>
      </c>
      <c r="AX58" s="1007">
        <v>0</v>
      </c>
      <c r="AY58" s="1008">
        <v>0</v>
      </c>
      <c r="AZ58" s="1006">
        <v>0</v>
      </c>
      <c r="BA58" s="1007">
        <v>0</v>
      </c>
      <c r="BB58" s="1007">
        <v>0</v>
      </c>
      <c r="BC58" s="1008">
        <v>0</v>
      </c>
      <c r="BD58" s="1006">
        <v>0</v>
      </c>
      <c r="BE58" s="1007">
        <v>0</v>
      </c>
      <c r="BF58" s="1007">
        <v>0</v>
      </c>
      <c r="BG58" s="1008">
        <v>0</v>
      </c>
      <c r="BH58" s="1006">
        <v>0</v>
      </c>
      <c r="BI58" s="1007">
        <v>0</v>
      </c>
      <c r="BJ58" s="1007">
        <v>0</v>
      </c>
      <c r="BK58" s="1008">
        <v>0</v>
      </c>
      <c r="BL58" s="1006">
        <v>0</v>
      </c>
      <c r="BM58" s="1007">
        <v>0</v>
      </c>
      <c r="BN58" s="1007">
        <v>0</v>
      </c>
      <c r="BO58" s="1008">
        <v>0</v>
      </c>
      <c r="BP58" s="1006">
        <v>0</v>
      </c>
      <c r="BQ58" s="1007">
        <v>0</v>
      </c>
      <c r="BR58" s="1007">
        <v>0</v>
      </c>
      <c r="BS58" s="1008">
        <v>0</v>
      </c>
      <c r="BT58" s="1006">
        <v>0</v>
      </c>
      <c r="BU58" s="1007">
        <v>0</v>
      </c>
      <c r="BV58" s="1007">
        <v>0</v>
      </c>
      <c r="BW58" s="1008">
        <v>0</v>
      </c>
      <c r="BX58" s="1006">
        <v>0</v>
      </c>
      <c r="BY58" s="1007">
        <v>0</v>
      </c>
      <c r="BZ58" s="1007">
        <v>0</v>
      </c>
      <c r="CA58" s="1008">
        <v>0</v>
      </c>
      <c r="CB58" s="1001"/>
      <c r="CC58" s="1002"/>
    </row>
    <row r="59" spans="1:81" s="1003" customFormat="1" ht="18" customHeight="1">
      <c r="A59" s="994"/>
      <c r="B59" s="1503"/>
      <c r="C59" s="1515" t="s">
        <v>2790</v>
      </c>
      <c r="D59" s="1004" t="s">
        <v>4351</v>
      </c>
      <c r="E59" s="1005"/>
      <c r="F59" s="1005"/>
      <c r="G59" s="1005"/>
      <c r="H59" s="1006">
        <v>0</v>
      </c>
      <c r="I59" s="1007">
        <v>0</v>
      </c>
      <c r="J59" s="1007">
        <v>0</v>
      </c>
      <c r="K59" s="1008">
        <v>0</v>
      </c>
      <c r="L59" s="1006">
        <v>0</v>
      </c>
      <c r="M59" s="1007">
        <v>0</v>
      </c>
      <c r="N59" s="1007">
        <v>0</v>
      </c>
      <c r="O59" s="1008">
        <v>0</v>
      </c>
      <c r="P59" s="1006">
        <v>0</v>
      </c>
      <c r="Q59" s="1007">
        <v>0</v>
      </c>
      <c r="R59" s="1007">
        <v>0</v>
      </c>
      <c r="S59" s="1008">
        <v>0</v>
      </c>
      <c r="T59" s="1006">
        <v>0</v>
      </c>
      <c r="U59" s="1007">
        <v>0</v>
      </c>
      <c r="V59" s="1007">
        <v>0</v>
      </c>
      <c r="W59" s="1008">
        <v>0</v>
      </c>
      <c r="X59" s="1006">
        <v>0</v>
      </c>
      <c r="Y59" s="1007">
        <v>0</v>
      </c>
      <c r="Z59" s="1007">
        <v>0</v>
      </c>
      <c r="AA59" s="1008">
        <v>0</v>
      </c>
      <c r="AB59" s="1006">
        <v>0</v>
      </c>
      <c r="AC59" s="1007">
        <v>0</v>
      </c>
      <c r="AD59" s="1007">
        <v>0</v>
      </c>
      <c r="AE59" s="1008">
        <v>0</v>
      </c>
      <c r="AF59" s="1006">
        <v>0</v>
      </c>
      <c r="AG59" s="1007">
        <v>0</v>
      </c>
      <c r="AH59" s="1007">
        <v>0</v>
      </c>
      <c r="AI59" s="1008">
        <v>0</v>
      </c>
      <c r="AJ59" s="1006">
        <v>0</v>
      </c>
      <c r="AK59" s="1007">
        <v>0</v>
      </c>
      <c r="AL59" s="1007">
        <v>0</v>
      </c>
      <c r="AM59" s="1008">
        <v>0</v>
      </c>
      <c r="AN59" s="1006">
        <v>0</v>
      </c>
      <c r="AO59" s="1007">
        <v>0</v>
      </c>
      <c r="AP59" s="1007">
        <v>0</v>
      </c>
      <c r="AQ59" s="1008">
        <v>0</v>
      </c>
      <c r="AR59" s="1007">
        <v>0</v>
      </c>
      <c r="AS59" s="1007">
        <v>0</v>
      </c>
      <c r="AT59" s="1007">
        <v>0</v>
      </c>
      <c r="AU59" s="1008">
        <v>0</v>
      </c>
      <c r="AV59" s="1007">
        <v>0</v>
      </c>
      <c r="AW59" s="1007">
        <v>0</v>
      </c>
      <c r="AX59" s="1007">
        <v>0</v>
      </c>
      <c r="AY59" s="1008">
        <v>0</v>
      </c>
      <c r="AZ59" s="1007">
        <v>0</v>
      </c>
      <c r="BA59" s="1007">
        <v>0</v>
      </c>
      <c r="BB59" s="1007">
        <v>0</v>
      </c>
      <c r="BC59" s="1008">
        <v>0</v>
      </c>
      <c r="BD59" s="1007">
        <v>0</v>
      </c>
      <c r="BE59" s="1007">
        <v>0</v>
      </c>
      <c r="BF59" s="1007">
        <v>0</v>
      </c>
      <c r="BG59" s="1008">
        <v>0</v>
      </c>
      <c r="BH59" s="1007">
        <v>0</v>
      </c>
      <c r="BI59" s="1007">
        <v>0</v>
      </c>
      <c r="BJ59" s="1007">
        <v>0</v>
      </c>
      <c r="BK59" s="1008">
        <v>0</v>
      </c>
      <c r="BL59" s="1006">
        <v>0</v>
      </c>
      <c r="BM59" s="1007">
        <v>0</v>
      </c>
      <c r="BN59" s="1007">
        <v>0</v>
      </c>
      <c r="BO59" s="1008">
        <v>0</v>
      </c>
      <c r="BP59" s="1006">
        <v>0</v>
      </c>
      <c r="BQ59" s="1007">
        <v>0</v>
      </c>
      <c r="BR59" s="1007">
        <v>0</v>
      </c>
      <c r="BS59" s="1008">
        <v>0</v>
      </c>
      <c r="BT59" s="1006">
        <v>0</v>
      </c>
      <c r="BU59" s="1007">
        <v>0</v>
      </c>
      <c r="BV59" s="1007">
        <v>0</v>
      </c>
      <c r="BW59" s="1008">
        <v>0</v>
      </c>
      <c r="BX59" s="1006">
        <v>0</v>
      </c>
      <c r="BY59" s="1007">
        <v>0</v>
      </c>
      <c r="BZ59" s="1007">
        <v>0</v>
      </c>
      <c r="CA59" s="1008">
        <v>0</v>
      </c>
      <c r="CB59" s="1001"/>
      <c r="CC59" s="1002"/>
    </row>
    <row r="60" spans="1:81" s="1003" customFormat="1" ht="18" customHeight="1">
      <c r="A60" s="994"/>
      <c r="B60" s="1503"/>
      <c r="C60" s="1515" t="s">
        <v>2925</v>
      </c>
      <c r="D60" s="1004" t="s">
        <v>2883</v>
      </c>
      <c r="E60" s="1005"/>
      <c r="F60" s="1005"/>
      <c r="G60" s="1005"/>
      <c r="H60" s="1006">
        <v>0</v>
      </c>
      <c r="I60" s="1007">
        <v>0</v>
      </c>
      <c r="J60" s="1007">
        <v>0</v>
      </c>
      <c r="K60" s="1008">
        <v>0</v>
      </c>
      <c r="L60" s="1006">
        <v>0</v>
      </c>
      <c r="M60" s="1007">
        <v>0</v>
      </c>
      <c r="N60" s="1007">
        <v>0</v>
      </c>
      <c r="O60" s="1008">
        <v>0</v>
      </c>
      <c r="P60" s="1006">
        <v>0</v>
      </c>
      <c r="Q60" s="1007">
        <v>0</v>
      </c>
      <c r="R60" s="1007">
        <v>0</v>
      </c>
      <c r="S60" s="1008">
        <v>0</v>
      </c>
      <c r="T60" s="1006">
        <v>0</v>
      </c>
      <c r="U60" s="1007">
        <v>0</v>
      </c>
      <c r="V60" s="1007">
        <v>0</v>
      </c>
      <c r="W60" s="1008">
        <v>0</v>
      </c>
      <c r="X60" s="1006">
        <v>0</v>
      </c>
      <c r="Y60" s="1007">
        <v>0</v>
      </c>
      <c r="Z60" s="1007">
        <v>0</v>
      </c>
      <c r="AA60" s="1008">
        <v>0</v>
      </c>
      <c r="AB60" s="1006">
        <v>0</v>
      </c>
      <c r="AC60" s="1007">
        <v>0</v>
      </c>
      <c r="AD60" s="1007">
        <v>0</v>
      </c>
      <c r="AE60" s="1008">
        <v>0</v>
      </c>
      <c r="AF60" s="1006">
        <v>0</v>
      </c>
      <c r="AG60" s="1007">
        <v>0</v>
      </c>
      <c r="AH60" s="1007">
        <v>0</v>
      </c>
      <c r="AI60" s="1008">
        <v>0</v>
      </c>
      <c r="AJ60" s="1006">
        <v>0</v>
      </c>
      <c r="AK60" s="1007">
        <v>0</v>
      </c>
      <c r="AL60" s="1007">
        <v>0</v>
      </c>
      <c r="AM60" s="1008">
        <v>0</v>
      </c>
      <c r="AN60" s="1006">
        <v>0</v>
      </c>
      <c r="AO60" s="1007">
        <v>0</v>
      </c>
      <c r="AP60" s="1007">
        <v>0</v>
      </c>
      <c r="AQ60" s="1008">
        <v>0</v>
      </c>
      <c r="AR60" s="1006">
        <v>0</v>
      </c>
      <c r="AS60" s="1007">
        <v>0</v>
      </c>
      <c r="AT60" s="1007">
        <v>0</v>
      </c>
      <c r="AU60" s="1008">
        <v>0</v>
      </c>
      <c r="AV60" s="1006">
        <v>0</v>
      </c>
      <c r="AW60" s="1007">
        <v>0</v>
      </c>
      <c r="AX60" s="1007">
        <v>0</v>
      </c>
      <c r="AY60" s="1008">
        <v>0</v>
      </c>
      <c r="AZ60" s="1006">
        <v>0</v>
      </c>
      <c r="BA60" s="1007">
        <v>0</v>
      </c>
      <c r="BB60" s="1007">
        <v>0</v>
      </c>
      <c r="BC60" s="1008">
        <v>0</v>
      </c>
      <c r="BD60" s="1006">
        <v>0</v>
      </c>
      <c r="BE60" s="1007">
        <v>0</v>
      </c>
      <c r="BF60" s="1007">
        <v>0</v>
      </c>
      <c r="BG60" s="1008">
        <v>0</v>
      </c>
      <c r="BH60" s="1006">
        <v>0</v>
      </c>
      <c r="BI60" s="1007">
        <v>0</v>
      </c>
      <c r="BJ60" s="1007">
        <v>0</v>
      </c>
      <c r="BK60" s="1008">
        <v>0</v>
      </c>
      <c r="BL60" s="1006">
        <v>0</v>
      </c>
      <c r="BM60" s="1007">
        <v>0</v>
      </c>
      <c r="BN60" s="1007">
        <v>0</v>
      </c>
      <c r="BO60" s="1008">
        <v>0</v>
      </c>
      <c r="BP60" s="1006">
        <v>0</v>
      </c>
      <c r="BQ60" s="1007">
        <v>0</v>
      </c>
      <c r="BR60" s="1007">
        <v>0</v>
      </c>
      <c r="BS60" s="1008">
        <v>0</v>
      </c>
      <c r="BT60" s="1006">
        <v>0</v>
      </c>
      <c r="BU60" s="1007">
        <v>0</v>
      </c>
      <c r="BV60" s="1007">
        <v>0</v>
      </c>
      <c r="BW60" s="1008">
        <v>0</v>
      </c>
      <c r="BX60" s="1006">
        <v>0</v>
      </c>
      <c r="BY60" s="1007">
        <v>0</v>
      </c>
      <c r="BZ60" s="1007">
        <v>0</v>
      </c>
      <c r="CA60" s="1008">
        <v>0</v>
      </c>
      <c r="CB60" s="1001"/>
      <c r="CC60" s="1002"/>
    </row>
    <row r="61" spans="1:81" s="1003" customFormat="1" ht="18" customHeight="1">
      <c r="A61" s="994"/>
      <c r="B61" s="1503"/>
      <c r="C61" s="1515" t="s">
        <v>2795</v>
      </c>
      <c r="D61" s="1004" t="s">
        <v>2728</v>
      </c>
      <c r="E61" s="1005"/>
      <c r="F61" s="1005"/>
      <c r="G61" s="1005"/>
      <c r="H61" s="1006"/>
      <c r="I61" s="1007"/>
      <c r="J61" s="1007"/>
      <c r="K61" s="1008">
        <v>0</v>
      </c>
      <c r="L61" s="1006"/>
      <c r="M61" s="1007"/>
      <c r="N61" s="1007"/>
      <c r="O61" s="1008">
        <v>0</v>
      </c>
      <c r="P61" s="1006"/>
      <c r="Q61" s="1007"/>
      <c r="R61" s="1007"/>
      <c r="S61" s="1008">
        <v>0</v>
      </c>
      <c r="T61" s="1006"/>
      <c r="U61" s="1007"/>
      <c r="V61" s="1007"/>
      <c r="W61" s="1008">
        <v>0</v>
      </c>
      <c r="X61" s="1006"/>
      <c r="Y61" s="1007"/>
      <c r="Z61" s="1007"/>
      <c r="AA61" s="1008">
        <v>0</v>
      </c>
      <c r="AB61" s="1006"/>
      <c r="AC61" s="1007"/>
      <c r="AD61" s="1007"/>
      <c r="AE61" s="1008">
        <v>0</v>
      </c>
      <c r="AF61" s="1006">
        <v>0</v>
      </c>
      <c r="AG61" s="1007">
        <v>0</v>
      </c>
      <c r="AH61" s="1007">
        <v>0</v>
      </c>
      <c r="AI61" s="1008">
        <v>0</v>
      </c>
      <c r="AJ61" s="1006">
        <v>0</v>
      </c>
      <c r="AK61" s="1007">
        <v>0</v>
      </c>
      <c r="AL61" s="1007">
        <v>0</v>
      </c>
      <c r="AM61" s="1008">
        <v>0</v>
      </c>
      <c r="AN61" s="1006"/>
      <c r="AO61" s="1007"/>
      <c r="AP61" s="1007"/>
      <c r="AQ61" s="1008">
        <v>0</v>
      </c>
      <c r="AR61" s="1006"/>
      <c r="AS61" s="1007"/>
      <c r="AT61" s="1007"/>
      <c r="AU61" s="1008">
        <v>0</v>
      </c>
      <c r="AV61" s="1006"/>
      <c r="AW61" s="1007"/>
      <c r="AX61" s="1007"/>
      <c r="AY61" s="1008">
        <v>0</v>
      </c>
      <c r="AZ61" s="1006"/>
      <c r="BA61" s="1007"/>
      <c r="BB61" s="1007"/>
      <c r="BC61" s="1008">
        <v>0</v>
      </c>
      <c r="BD61" s="1006"/>
      <c r="BE61" s="1007"/>
      <c r="BF61" s="1007"/>
      <c r="BG61" s="1008">
        <v>0</v>
      </c>
      <c r="BH61" s="1006"/>
      <c r="BI61" s="1007"/>
      <c r="BJ61" s="1007"/>
      <c r="BK61" s="1008">
        <v>0</v>
      </c>
      <c r="BL61" s="1006">
        <v>0</v>
      </c>
      <c r="BM61" s="1007">
        <v>0</v>
      </c>
      <c r="BN61" s="1007">
        <v>0</v>
      </c>
      <c r="BO61" s="1008">
        <v>0</v>
      </c>
      <c r="BP61" s="1006">
        <v>0</v>
      </c>
      <c r="BQ61" s="1007">
        <v>0</v>
      </c>
      <c r="BR61" s="1007">
        <v>0</v>
      </c>
      <c r="BS61" s="1008">
        <v>0</v>
      </c>
      <c r="BT61" s="1006">
        <v>0</v>
      </c>
      <c r="BU61" s="1007">
        <v>0</v>
      </c>
      <c r="BV61" s="1007">
        <v>0</v>
      </c>
      <c r="BW61" s="1008">
        <v>0</v>
      </c>
      <c r="BX61" s="1006">
        <v>0</v>
      </c>
      <c r="BY61" s="1007">
        <v>0</v>
      </c>
      <c r="BZ61" s="1007">
        <v>0</v>
      </c>
      <c r="CA61" s="1008">
        <v>0</v>
      </c>
      <c r="CB61" s="1001"/>
      <c r="CC61" s="1002"/>
    </row>
    <row r="62" spans="1:81" s="1003" customFormat="1" ht="18" customHeight="1" thickBot="1">
      <c r="A62" s="994"/>
      <c r="B62" s="1503"/>
      <c r="C62" s="1516" t="s">
        <v>2784</v>
      </c>
      <c r="D62" s="1501" t="s">
        <v>2792</v>
      </c>
      <c r="E62" s="1502"/>
      <c r="F62" s="1502"/>
      <c r="G62" s="1502"/>
      <c r="H62" s="1010">
        <v>17.600000000000001</v>
      </c>
      <c r="I62" s="1011">
        <v>4894</v>
      </c>
      <c r="J62" s="1011">
        <v>4484</v>
      </c>
      <c r="K62" s="1012">
        <v>410</v>
      </c>
      <c r="L62" s="1010">
        <v>17.600000000000001</v>
      </c>
      <c r="M62" s="1011">
        <v>4894</v>
      </c>
      <c r="N62" s="1011">
        <v>4484</v>
      </c>
      <c r="O62" s="1012">
        <v>410</v>
      </c>
      <c r="P62" s="1010">
        <v>17.600000000000001</v>
      </c>
      <c r="Q62" s="1011">
        <v>4894</v>
      </c>
      <c r="R62" s="1011">
        <v>4484</v>
      </c>
      <c r="S62" s="1012">
        <v>410</v>
      </c>
      <c r="T62" s="1010">
        <v>17.600000000000001</v>
      </c>
      <c r="U62" s="1011">
        <v>4894</v>
      </c>
      <c r="V62" s="1011">
        <v>4484</v>
      </c>
      <c r="W62" s="1012">
        <v>410</v>
      </c>
      <c r="X62" s="1010">
        <v>17.600000000000001</v>
      </c>
      <c r="Y62" s="1011">
        <v>4894</v>
      </c>
      <c r="Z62" s="1011">
        <v>4484</v>
      </c>
      <c r="AA62" s="1012">
        <v>410</v>
      </c>
      <c r="AB62" s="1010">
        <v>17.600000000000001</v>
      </c>
      <c r="AC62" s="1011">
        <v>4894</v>
      </c>
      <c r="AD62" s="1011">
        <v>4484</v>
      </c>
      <c r="AE62" s="1012">
        <v>410</v>
      </c>
      <c r="AF62" s="1010">
        <v>105.6</v>
      </c>
      <c r="AG62" s="1011">
        <v>29364</v>
      </c>
      <c r="AH62" s="1011">
        <v>26904</v>
      </c>
      <c r="AI62" s="1012">
        <v>2460</v>
      </c>
      <c r="AJ62" s="1010">
        <v>17.600000000000001</v>
      </c>
      <c r="AK62" s="1011">
        <v>4894</v>
      </c>
      <c r="AL62" s="1011">
        <v>4484</v>
      </c>
      <c r="AM62" s="1012">
        <v>410</v>
      </c>
      <c r="AN62" s="1013">
        <v>17.600000000000001</v>
      </c>
      <c r="AO62" s="1011">
        <v>4894</v>
      </c>
      <c r="AP62" s="1011">
        <v>4484</v>
      </c>
      <c r="AQ62" s="1012">
        <v>410</v>
      </c>
      <c r="AR62" s="1010">
        <v>17.600000000000001</v>
      </c>
      <c r="AS62" s="1011">
        <v>4894</v>
      </c>
      <c r="AT62" s="1011">
        <v>4484</v>
      </c>
      <c r="AU62" s="1012">
        <v>410</v>
      </c>
      <c r="AV62" s="1010">
        <v>17.600000000000001</v>
      </c>
      <c r="AW62" s="1011">
        <v>4894</v>
      </c>
      <c r="AX62" s="1011">
        <v>4484</v>
      </c>
      <c r="AY62" s="1012">
        <v>410</v>
      </c>
      <c r="AZ62" s="1010">
        <v>17.600000000000001</v>
      </c>
      <c r="BA62" s="1011">
        <v>4894</v>
      </c>
      <c r="BB62" s="1011">
        <v>4484</v>
      </c>
      <c r="BC62" s="1012">
        <v>410</v>
      </c>
      <c r="BD62" s="1010">
        <v>21.9</v>
      </c>
      <c r="BE62" s="1011">
        <v>6082</v>
      </c>
      <c r="BF62" s="1011">
        <v>5575</v>
      </c>
      <c r="BG62" s="1012">
        <v>507</v>
      </c>
      <c r="BH62" s="1010">
        <v>21.9</v>
      </c>
      <c r="BI62" s="1011">
        <v>6082</v>
      </c>
      <c r="BJ62" s="1011">
        <v>5575</v>
      </c>
      <c r="BK62" s="1012">
        <v>507</v>
      </c>
      <c r="BL62" s="1010">
        <v>114.20000000000002</v>
      </c>
      <c r="BM62" s="1011">
        <v>31740</v>
      </c>
      <c r="BN62" s="1011">
        <v>29086</v>
      </c>
      <c r="BO62" s="1012">
        <v>2654</v>
      </c>
      <c r="BP62" s="1010">
        <v>19</v>
      </c>
      <c r="BQ62" s="1011">
        <v>5290</v>
      </c>
      <c r="BR62" s="1011">
        <v>4848</v>
      </c>
      <c r="BS62" s="1012">
        <v>442</v>
      </c>
      <c r="BT62" s="1010">
        <v>219.8</v>
      </c>
      <c r="BU62" s="1011">
        <v>61104</v>
      </c>
      <c r="BV62" s="1011">
        <v>55990</v>
      </c>
      <c r="BW62" s="1012">
        <v>5114</v>
      </c>
      <c r="BX62" s="1010">
        <v>18.3</v>
      </c>
      <c r="BY62" s="1011">
        <v>5092</v>
      </c>
      <c r="BZ62" s="1011">
        <v>4666</v>
      </c>
      <c r="CA62" s="1012">
        <v>426</v>
      </c>
      <c r="CB62" s="1001"/>
      <c r="CC62" s="1002"/>
    </row>
    <row r="63" spans="1:81" s="1003" customFormat="1" ht="18" customHeight="1">
      <c r="A63" s="994"/>
      <c r="B63" s="1503"/>
      <c r="C63" s="1517" t="s">
        <v>4354</v>
      </c>
      <c r="D63" s="995" t="s">
        <v>4347</v>
      </c>
      <c r="E63" s="996"/>
      <c r="F63" s="996"/>
      <c r="G63" s="996"/>
      <c r="H63" s="997">
        <v>169.39999999999998</v>
      </c>
      <c r="I63" s="998">
        <v>47438</v>
      </c>
      <c r="J63" s="998">
        <v>41819</v>
      </c>
      <c r="K63" s="999">
        <v>5619</v>
      </c>
      <c r="L63" s="997">
        <v>169.39999999999998</v>
      </c>
      <c r="M63" s="998">
        <v>47438</v>
      </c>
      <c r="N63" s="998">
        <v>41819</v>
      </c>
      <c r="O63" s="999">
        <v>5619</v>
      </c>
      <c r="P63" s="997">
        <v>169.39999999999998</v>
      </c>
      <c r="Q63" s="998">
        <v>47438</v>
      </c>
      <c r="R63" s="998">
        <v>41819</v>
      </c>
      <c r="S63" s="999">
        <v>5619</v>
      </c>
      <c r="T63" s="997">
        <v>169.39999999999998</v>
      </c>
      <c r="U63" s="998">
        <v>47438</v>
      </c>
      <c r="V63" s="998">
        <v>41819</v>
      </c>
      <c r="W63" s="999">
        <v>5619</v>
      </c>
      <c r="X63" s="997">
        <v>169.39999999999998</v>
      </c>
      <c r="Y63" s="998">
        <v>47438</v>
      </c>
      <c r="Z63" s="998">
        <v>41819</v>
      </c>
      <c r="AA63" s="999">
        <v>5619</v>
      </c>
      <c r="AB63" s="997">
        <v>169.39999999999998</v>
      </c>
      <c r="AC63" s="998">
        <v>47438</v>
      </c>
      <c r="AD63" s="998">
        <v>41819</v>
      </c>
      <c r="AE63" s="999">
        <v>5619</v>
      </c>
      <c r="AF63" s="997">
        <v>1016.3999999999999</v>
      </c>
      <c r="AG63" s="998">
        <v>284628</v>
      </c>
      <c r="AH63" s="998">
        <v>250914</v>
      </c>
      <c r="AI63" s="999">
        <v>33714</v>
      </c>
      <c r="AJ63" s="997">
        <v>169.4</v>
      </c>
      <c r="AK63" s="998">
        <v>47438</v>
      </c>
      <c r="AL63" s="998">
        <v>41819</v>
      </c>
      <c r="AM63" s="999">
        <v>5619</v>
      </c>
      <c r="AN63" s="1000">
        <v>169.39999999999998</v>
      </c>
      <c r="AO63" s="998">
        <v>47438</v>
      </c>
      <c r="AP63" s="998">
        <v>41819</v>
      </c>
      <c r="AQ63" s="999">
        <v>5619</v>
      </c>
      <c r="AR63" s="997">
        <v>169.39999999999998</v>
      </c>
      <c r="AS63" s="998">
        <v>47438</v>
      </c>
      <c r="AT63" s="998">
        <v>41819</v>
      </c>
      <c r="AU63" s="999">
        <v>5619</v>
      </c>
      <c r="AV63" s="997">
        <v>169.39999999999998</v>
      </c>
      <c r="AW63" s="998">
        <v>47438</v>
      </c>
      <c r="AX63" s="998">
        <v>41819</v>
      </c>
      <c r="AY63" s="999">
        <v>5619</v>
      </c>
      <c r="AZ63" s="997">
        <v>169.39999999999998</v>
      </c>
      <c r="BA63" s="998">
        <v>47438</v>
      </c>
      <c r="BB63" s="998">
        <v>41819</v>
      </c>
      <c r="BC63" s="999">
        <v>5619</v>
      </c>
      <c r="BD63" s="997">
        <v>211.70000000000002</v>
      </c>
      <c r="BE63" s="998">
        <v>59228</v>
      </c>
      <c r="BF63" s="998">
        <v>52217</v>
      </c>
      <c r="BG63" s="999">
        <v>7011</v>
      </c>
      <c r="BH63" s="997">
        <v>211.70000000000002</v>
      </c>
      <c r="BI63" s="998">
        <v>59228</v>
      </c>
      <c r="BJ63" s="998">
        <v>52217</v>
      </c>
      <c r="BK63" s="999">
        <v>7011</v>
      </c>
      <c r="BL63" s="997">
        <v>1101</v>
      </c>
      <c r="BM63" s="998">
        <v>308208</v>
      </c>
      <c r="BN63" s="998">
        <v>271710</v>
      </c>
      <c r="BO63" s="999">
        <v>36498</v>
      </c>
      <c r="BP63" s="997">
        <v>183.5</v>
      </c>
      <c r="BQ63" s="998">
        <v>51368</v>
      </c>
      <c r="BR63" s="998">
        <v>45285</v>
      </c>
      <c r="BS63" s="999">
        <v>6083</v>
      </c>
      <c r="BT63" s="997">
        <v>2117.3999999999996</v>
      </c>
      <c r="BU63" s="998">
        <v>592836</v>
      </c>
      <c r="BV63" s="998">
        <v>522624</v>
      </c>
      <c r="BW63" s="999">
        <v>70212</v>
      </c>
      <c r="BX63" s="997">
        <v>176.5</v>
      </c>
      <c r="BY63" s="998">
        <v>49403</v>
      </c>
      <c r="BZ63" s="998">
        <v>43552</v>
      </c>
      <c r="CA63" s="999">
        <v>5851</v>
      </c>
      <c r="CB63" s="1001"/>
      <c r="CC63" s="1002"/>
    </row>
    <row r="64" spans="1:81" s="1003" customFormat="1" ht="18" customHeight="1">
      <c r="A64" s="994"/>
      <c r="B64" s="1503"/>
      <c r="C64" s="1518" t="s">
        <v>2784</v>
      </c>
      <c r="D64" s="1004" t="s">
        <v>4348</v>
      </c>
      <c r="E64" s="1005"/>
      <c r="F64" s="1005"/>
      <c r="G64" s="1005"/>
      <c r="H64" s="1006">
        <v>21</v>
      </c>
      <c r="I64" s="1007">
        <v>3776</v>
      </c>
      <c r="J64" s="1007">
        <v>3769</v>
      </c>
      <c r="K64" s="1008">
        <v>7</v>
      </c>
      <c r="L64" s="1006">
        <v>21</v>
      </c>
      <c r="M64" s="1007">
        <v>3776</v>
      </c>
      <c r="N64" s="1007">
        <v>3769</v>
      </c>
      <c r="O64" s="1008">
        <v>7</v>
      </c>
      <c r="P64" s="1006">
        <v>21</v>
      </c>
      <c r="Q64" s="1007">
        <v>3776</v>
      </c>
      <c r="R64" s="1007">
        <v>3769</v>
      </c>
      <c r="S64" s="1008">
        <v>7</v>
      </c>
      <c r="T64" s="1006">
        <v>21</v>
      </c>
      <c r="U64" s="1007">
        <v>3776</v>
      </c>
      <c r="V64" s="1007">
        <v>3769</v>
      </c>
      <c r="W64" s="1008">
        <v>7</v>
      </c>
      <c r="X64" s="1006">
        <v>21</v>
      </c>
      <c r="Y64" s="1007">
        <v>3776</v>
      </c>
      <c r="Z64" s="1007">
        <v>3769</v>
      </c>
      <c r="AA64" s="1008">
        <v>7</v>
      </c>
      <c r="AB64" s="1006">
        <v>21</v>
      </c>
      <c r="AC64" s="1007">
        <v>3776</v>
      </c>
      <c r="AD64" s="1007">
        <v>3769</v>
      </c>
      <c r="AE64" s="1008">
        <v>7</v>
      </c>
      <c r="AF64" s="1006">
        <v>126</v>
      </c>
      <c r="AG64" s="1007">
        <v>22656</v>
      </c>
      <c r="AH64" s="1007">
        <v>22614</v>
      </c>
      <c r="AI64" s="1008">
        <v>42</v>
      </c>
      <c r="AJ64" s="1006">
        <v>21</v>
      </c>
      <c r="AK64" s="1007">
        <v>3776</v>
      </c>
      <c r="AL64" s="1007">
        <v>3769</v>
      </c>
      <c r="AM64" s="1008">
        <v>7</v>
      </c>
      <c r="AN64" s="1009">
        <v>21</v>
      </c>
      <c r="AO64" s="1007">
        <v>3776</v>
      </c>
      <c r="AP64" s="1007">
        <v>3769</v>
      </c>
      <c r="AQ64" s="1008">
        <v>7</v>
      </c>
      <c r="AR64" s="1006">
        <v>21</v>
      </c>
      <c r="AS64" s="1007">
        <v>3776</v>
      </c>
      <c r="AT64" s="1007">
        <v>3769</v>
      </c>
      <c r="AU64" s="1008">
        <v>7</v>
      </c>
      <c r="AV64" s="1006">
        <v>21</v>
      </c>
      <c r="AW64" s="1007">
        <v>3776</v>
      </c>
      <c r="AX64" s="1007">
        <v>3769</v>
      </c>
      <c r="AY64" s="1008">
        <v>7</v>
      </c>
      <c r="AZ64" s="1006">
        <v>21</v>
      </c>
      <c r="BA64" s="1007">
        <v>3776</v>
      </c>
      <c r="BB64" s="1007">
        <v>3769</v>
      </c>
      <c r="BC64" s="1008">
        <v>7</v>
      </c>
      <c r="BD64" s="1006">
        <v>21</v>
      </c>
      <c r="BE64" s="1007">
        <v>3776</v>
      </c>
      <c r="BF64" s="1007">
        <v>3769</v>
      </c>
      <c r="BG64" s="1008">
        <v>7</v>
      </c>
      <c r="BH64" s="1006">
        <v>21</v>
      </c>
      <c r="BI64" s="1007">
        <v>3776</v>
      </c>
      <c r="BJ64" s="1007">
        <v>3769</v>
      </c>
      <c r="BK64" s="1008">
        <v>7</v>
      </c>
      <c r="BL64" s="1006">
        <v>126</v>
      </c>
      <c r="BM64" s="1007">
        <v>22656</v>
      </c>
      <c r="BN64" s="1007">
        <v>22614</v>
      </c>
      <c r="BO64" s="1008">
        <v>42</v>
      </c>
      <c r="BP64" s="1006">
        <v>21</v>
      </c>
      <c r="BQ64" s="1007">
        <v>3776</v>
      </c>
      <c r="BR64" s="1007">
        <v>3769</v>
      </c>
      <c r="BS64" s="1008">
        <v>7</v>
      </c>
      <c r="BT64" s="1006">
        <v>252</v>
      </c>
      <c r="BU64" s="1007">
        <v>45312</v>
      </c>
      <c r="BV64" s="1007">
        <v>45228</v>
      </c>
      <c r="BW64" s="1008">
        <v>84</v>
      </c>
      <c r="BX64" s="1006">
        <v>21</v>
      </c>
      <c r="BY64" s="1007">
        <v>3776</v>
      </c>
      <c r="BZ64" s="1007">
        <v>3769</v>
      </c>
      <c r="CA64" s="1008">
        <v>7</v>
      </c>
      <c r="CB64" s="1001"/>
      <c r="CC64" s="1002"/>
    </row>
    <row r="65" spans="1:81" s="1003" customFormat="1" ht="18" customHeight="1">
      <c r="A65" s="994"/>
      <c r="B65" s="1503"/>
      <c r="C65" s="1518" t="s">
        <v>2786</v>
      </c>
      <c r="D65" s="1004" t="s">
        <v>4349</v>
      </c>
      <c r="E65" s="1005"/>
      <c r="F65" s="1005"/>
      <c r="G65" s="1005"/>
      <c r="H65" s="1006">
        <v>0</v>
      </c>
      <c r="I65" s="1007">
        <v>0</v>
      </c>
      <c r="J65" s="1007">
        <v>0</v>
      </c>
      <c r="K65" s="1008">
        <v>0</v>
      </c>
      <c r="L65" s="1006">
        <v>0</v>
      </c>
      <c r="M65" s="1007">
        <v>0</v>
      </c>
      <c r="N65" s="1007">
        <v>0</v>
      </c>
      <c r="O65" s="1008">
        <v>0</v>
      </c>
      <c r="P65" s="1006">
        <v>0</v>
      </c>
      <c r="Q65" s="1007">
        <v>0</v>
      </c>
      <c r="R65" s="1007">
        <v>0</v>
      </c>
      <c r="S65" s="1008">
        <v>0</v>
      </c>
      <c r="T65" s="1006">
        <v>0</v>
      </c>
      <c r="U65" s="1007">
        <v>0</v>
      </c>
      <c r="V65" s="1007">
        <v>0</v>
      </c>
      <c r="W65" s="1008">
        <v>0</v>
      </c>
      <c r="X65" s="1006">
        <v>0</v>
      </c>
      <c r="Y65" s="1007">
        <v>0</v>
      </c>
      <c r="Z65" s="1007">
        <v>0</v>
      </c>
      <c r="AA65" s="1008">
        <v>0</v>
      </c>
      <c r="AB65" s="1006">
        <v>0</v>
      </c>
      <c r="AC65" s="1007">
        <v>0</v>
      </c>
      <c r="AD65" s="1007">
        <v>0</v>
      </c>
      <c r="AE65" s="1008">
        <v>0</v>
      </c>
      <c r="AF65" s="1006">
        <v>0</v>
      </c>
      <c r="AG65" s="1007">
        <v>0</v>
      </c>
      <c r="AH65" s="1007">
        <v>0</v>
      </c>
      <c r="AI65" s="1008">
        <v>0</v>
      </c>
      <c r="AJ65" s="1006">
        <v>0</v>
      </c>
      <c r="AK65" s="1007">
        <v>0</v>
      </c>
      <c r="AL65" s="1007">
        <v>0</v>
      </c>
      <c r="AM65" s="1008">
        <v>0</v>
      </c>
      <c r="AN65" s="1006">
        <v>0</v>
      </c>
      <c r="AO65" s="1007">
        <v>0</v>
      </c>
      <c r="AP65" s="1007">
        <v>0</v>
      </c>
      <c r="AQ65" s="1008">
        <v>0</v>
      </c>
      <c r="AR65" s="1006">
        <v>0</v>
      </c>
      <c r="AS65" s="1007">
        <v>0</v>
      </c>
      <c r="AT65" s="1007">
        <v>0</v>
      </c>
      <c r="AU65" s="1008">
        <v>0</v>
      </c>
      <c r="AV65" s="1006">
        <v>0</v>
      </c>
      <c r="AW65" s="1007">
        <v>0</v>
      </c>
      <c r="AX65" s="1007">
        <v>0</v>
      </c>
      <c r="AY65" s="1008">
        <v>0</v>
      </c>
      <c r="AZ65" s="1006">
        <v>0</v>
      </c>
      <c r="BA65" s="1007">
        <v>0</v>
      </c>
      <c r="BB65" s="1007">
        <v>0</v>
      </c>
      <c r="BC65" s="1008">
        <v>0</v>
      </c>
      <c r="BD65" s="1006">
        <v>0</v>
      </c>
      <c r="BE65" s="1007">
        <v>0</v>
      </c>
      <c r="BF65" s="1007">
        <v>0</v>
      </c>
      <c r="BG65" s="1008">
        <v>0</v>
      </c>
      <c r="BH65" s="1006">
        <v>0</v>
      </c>
      <c r="BI65" s="1007">
        <v>0</v>
      </c>
      <c r="BJ65" s="1007">
        <v>0</v>
      </c>
      <c r="BK65" s="1008">
        <v>0</v>
      </c>
      <c r="BL65" s="1006">
        <v>0</v>
      </c>
      <c r="BM65" s="1007">
        <v>0</v>
      </c>
      <c r="BN65" s="1007">
        <v>0</v>
      </c>
      <c r="BO65" s="1008">
        <v>0</v>
      </c>
      <c r="BP65" s="1006">
        <v>0</v>
      </c>
      <c r="BQ65" s="1007">
        <v>0</v>
      </c>
      <c r="BR65" s="1007">
        <v>0</v>
      </c>
      <c r="BS65" s="1008">
        <v>0</v>
      </c>
      <c r="BT65" s="1006">
        <v>0</v>
      </c>
      <c r="BU65" s="1007">
        <v>0</v>
      </c>
      <c r="BV65" s="1007">
        <v>0</v>
      </c>
      <c r="BW65" s="1008">
        <v>0</v>
      </c>
      <c r="BX65" s="1006">
        <v>0</v>
      </c>
      <c r="BY65" s="1007">
        <v>0</v>
      </c>
      <c r="BZ65" s="1007">
        <v>0</v>
      </c>
      <c r="CA65" s="1008">
        <v>0</v>
      </c>
      <c r="CB65" s="1001"/>
      <c r="CC65" s="1002"/>
    </row>
    <row r="66" spans="1:81" s="1003" customFormat="1" ht="18" customHeight="1">
      <c r="A66" s="994"/>
      <c r="B66" s="1503"/>
      <c r="C66" s="1518" t="s">
        <v>2797</v>
      </c>
      <c r="D66" s="1004" t="s">
        <v>4350</v>
      </c>
      <c r="E66" s="1005"/>
      <c r="F66" s="1005"/>
      <c r="G66" s="1005"/>
      <c r="H66" s="1006">
        <v>107.4</v>
      </c>
      <c r="I66" s="1007">
        <v>47781</v>
      </c>
      <c r="J66" s="1007">
        <v>44510</v>
      </c>
      <c r="K66" s="1008">
        <v>3271</v>
      </c>
      <c r="L66" s="1006">
        <v>107.4</v>
      </c>
      <c r="M66" s="1007">
        <v>47781</v>
      </c>
      <c r="N66" s="1007">
        <v>44510</v>
      </c>
      <c r="O66" s="1008">
        <v>3271</v>
      </c>
      <c r="P66" s="1006">
        <v>107.2</v>
      </c>
      <c r="Q66" s="1007">
        <v>47753</v>
      </c>
      <c r="R66" s="1007">
        <v>44484</v>
      </c>
      <c r="S66" s="1008">
        <v>3269</v>
      </c>
      <c r="T66" s="1006">
        <v>107.4</v>
      </c>
      <c r="U66" s="1007">
        <v>47781</v>
      </c>
      <c r="V66" s="1007">
        <v>44510</v>
      </c>
      <c r="W66" s="1008">
        <v>3271</v>
      </c>
      <c r="X66" s="1006">
        <v>107.4</v>
      </c>
      <c r="Y66" s="1007">
        <v>47781</v>
      </c>
      <c r="Z66" s="1007">
        <v>44510</v>
      </c>
      <c r="AA66" s="1008">
        <v>3271</v>
      </c>
      <c r="AB66" s="1006">
        <v>107.2</v>
      </c>
      <c r="AC66" s="1007">
        <v>47753</v>
      </c>
      <c r="AD66" s="1007">
        <v>44484</v>
      </c>
      <c r="AE66" s="1008">
        <v>3269</v>
      </c>
      <c r="AF66" s="1006">
        <v>644</v>
      </c>
      <c r="AG66" s="1007">
        <v>286630</v>
      </c>
      <c r="AH66" s="1007">
        <v>267008</v>
      </c>
      <c r="AI66" s="1008">
        <v>19622</v>
      </c>
      <c r="AJ66" s="1006">
        <v>107.3</v>
      </c>
      <c r="AK66" s="1007">
        <v>47772</v>
      </c>
      <c r="AL66" s="1007">
        <v>44501</v>
      </c>
      <c r="AM66" s="1008">
        <v>3271</v>
      </c>
      <c r="AN66" s="1009">
        <v>107.4</v>
      </c>
      <c r="AO66" s="1007">
        <v>47781</v>
      </c>
      <c r="AP66" s="1007">
        <v>44510</v>
      </c>
      <c r="AQ66" s="1008">
        <v>3271</v>
      </c>
      <c r="AR66" s="1006">
        <v>107.4</v>
      </c>
      <c r="AS66" s="1007">
        <v>47781</v>
      </c>
      <c r="AT66" s="1007">
        <v>44510</v>
      </c>
      <c r="AU66" s="1008">
        <v>3271</v>
      </c>
      <c r="AV66" s="1006">
        <v>107.2</v>
      </c>
      <c r="AW66" s="1007">
        <v>47753</v>
      </c>
      <c r="AX66" s="1007">
        <v>44484</v>
      </c>
      <c r="AY66" s="1008">
        <v>3269</v>
      </c>
      <c r="AZ66" s="1006">
        <v>107.4</v>
      </c>
      <c r="BA66" s="1007">
        <v>47781</v>
      </c>
      <c r="BB66" s="1007">
        <v>44510</v>
      </c>
      <c r="BC66" s="1008">
        <v>3271</v>
      </c>
      <c r="BD66" s="1006">
        <v>134.19999999999999</v>
      </c>
      <c r="BE66" s="1007">
        <v>59711</v>
      </c>
      <c r="BF66" s="1007">
        <v>55623</v>
      </c>
      <c r="BG66" s="1008">
        <v>4088</v>
      </c>
      <c r="BH66" s="1006">
        <v>134.19999999999999</v>
      </c>
      <c r="BI66" s="1007">
        <v>59711</v>
      </c>
      <c r="BJ66" s="1007">
        <v>55623</v>
      </c>
      <c r="BK66" s="1008">
        <v>4088</v>
      </c>
      <c r="BL66" s="1006">
        <v>697.8</v>
      </c>
      <c r="BM66" s="1007">
        <v>310518</v>
      </c>
      <c r="BN66" s="1007">
        <v>289260</v>
      </c>
      <c r="BO66" s="1008">
        <v>21258</v>
      </c>
      <c r="BP66" s="1006">
        <v>116.3</v>
      </c>
      <c r="BQ66" s="1007">
        <v>51753</v>
      </c>
      <c r="BR66" s="1007">
        <v>48210</v>
      </c>
      <c r="BS66" s="1008">
        <v>3543</v>
      </c>
      <c r="BT66" s="1006">
        <v>1341.8</v>
      </c>
      <c r="BU66" s="1007">
        <v>597148</v>
      </c>
      <c r="BV66" s="1007">
        <v>556268</v>
      </c>
      <c r="BW66" s="1008">
        <v>40880</v>
      </c>
      <c r="BX66" s="1006">
        <v>111.8</v>
      </c>
      <c r="BY66" s="1007">
        <v>49762</v>
      </c>
      <c r="BZ66" s="1007">
        <v>46356</v>
      </c>
      <c r="CA66" s="1008">
        <v>3406</v>
      </c>
      <c r="CB66" s="1001"/>
      <c r="CC66" s="1002"/>
    </row>
    <row r="67" spans="1:81" s="1003" customFormat="1" ht="18" customHeight="1">
      <c r="A67" s="994"/>
      <c r="B67" s="1503"/>
      <c r="C67" s="1518" t="s">
        <v>2790</v>
      </c>
      <c r="D67" s="1004" t="s">
        <v>4351</v>
      </c>
      <c r="E67" s="1005"/>
      <c r="F67" s="1005"/>
      <c r="G67" s="1005"/>
      <c r="H67" s="1006">
        <v>0</v>
      </c>
      <c r="I67" s="1007">
        <v>0</v>
      </c>
      <c r="J67" s="1007">
        <v>0</v>
      </c>
      <c r="K67" s="1008">
        <v>0</v>
      </c>
      <c r="L67" s="1006">
        <v>0</v>
      </c>
      <c r="M67" s="1007">
        <v>0</v>
      </c>
      <c r="N67" s="1007">
        <v>0</v>
      </c>
      <c r="O67" s="1008">
        <v>0</v>
      </c>
      <c r="P67" s="1006">
        <v>0</v>
      </c>
      <c r="Q67" s="1007">
        <v>0</v>
      </c>
      <c r="R67" s="1007">
        <v>0</v>
      </c>
      <c r="S67" s="1008">
        <v>0</v>
      </c>
      <c r="T67" s="1006">
        <v>0</v>
      </c>
      <c r="U67" s="1007">
        <v>0</v>
      </c>
      <c r="V67" s="1007">
        <v>0</v>
      </c>
      <c r="W67" s="1008">
        <v>0</v>
      </c>
      <c r="X67" s="1006">
        <v>0</v>
      </c>
      <c r="Y67" s="1007">
        <v>0</v>
      </c>
      <c r="Z67" s="1007">
        <v>0</v>
      </c>
      <c r="AA67" s="1008">
        <v>0</v>
      </c>
      <c r="AB67" s="1006">
        <v>0</v>
      </c>
      <c r="AC67" s="1007">
        <v>0</v>
      </c>
      <c r="AD67" s="1007">
        <v>0</v>
      </c>
      <c r="AE67" s="1008">
        <v>0</v>
      </c>
      <c r="AF67" s="1006">
        <v>0</v>
      </c>
      <c r="AG67" s="1007">
        <v>0</v>
      </c>
      <c r="AH67" s="1007">
        <v>0</v>
      </c>
      <c r="AI67" s="1008">
        <v>0</v>
      </c>
      <c r="AJ67" s="1006">
        <v>0</v>
      </c>
      <c r="AK67" s="1007">
        <v>0</v>
      </c>
      <c r="AL67" s="1007">
        <v>0</v>
      </c>
      <c r="AM67" s="1008">
        <v>0</v>
      </c>
      <c r="AN67" s="1006">
        <v>0</v>
      </c>
      <c r="AO67" s="1007">
        <v>0</v>
      </c>
      <c r="AP67" s="1007">
        <v>0</v>
      </c>
      <c r="AQ67" s="1008">
        <v>0</v>
      </c>
      <c r="AR67" s="1007">
        <v>0</v>
      </c>
      <c r="AS67" s="1007">
        <v>0</v>
      </c>
      <c r="AT67" s="1007">
        <v>0</v>
      </c>
      <c r="AU67" s="1008">
        <v>0</v>
      </c>
      <c r="AV67" s="1007">
        <v>0</v>
      </c>
      <c r="AW67" s="1007">
        <v>0</v>
      </c>
      <c r="AX67" s="1007">
        <v>0</v>
      </c>
      <c r="AY67" s="1008">
        <v>0</v>
      </c>
      <c r="AZ67" s="1007">
        <v>0</v>
      </c>
      <c r="BA67" s="1007">
        <v>0</v>
      </c>
      <c r="BB67" s="1007">
        <v>0</v>
      </c>
      <c r="BC67" s="1008">
        <v>0</v>
      </c>
      <c r="BD67" s="1007">
        <v>0</v>
      </c>
      <c r="BE67" s="1007">
        <v>0</v>
      </c>
      <c r="BF67" s="1007">
        <v>0</v>
      </c>
      <c r="BG67" s="1008">
        <v>0</v>
      </c>
      <c r="BH67" s="1007">
        <v>0</v>
      </c>
      <c r="BI67" s="1007">
        <v>0</v>
      </c>
      <c r="BJ67" s="1007">
        <v>0</v>
      </c>
      <c r="BK67" s="1008">
        <v>0</v>
      </c>
      <c r="BL67" s="1006">
        <v>0</v>
      </c>
      <c r="BM67" s="1007">
        <v>0</v>
      </c>
      <c r="BN67" s="1007">
        <v>0</v>
      </c>
      <c r="BO67" s="1008">
        <v>0</v>
      </c>
      <c r="BP67" s="1006">
        <v>0</v>
      </c>
      <c r="BQ67" s="1007">
        <v>0</v>
      </c>
      <c r="BR67" s="1007">
        <v>0</v>
      </c>
      <c r="BS67" s="1008">
        <v>0</v>
      </c>
      <c r="BT67" s="1006">
        <v>0</v>
      </c>
      <c r="BU67" s="1007">
        <v>0</v>
      </c>
      <c r="BV67" s="1007">
        <v>0</v>
      </c>
      <c r="BW67" s="1008">
        <v>0</v>
      </c>
      <c r="BX67" s="1006">
        <v>0</v>
      </c>
      <c r="BY67" s="1007">
        <v>0</v>
      </c>
      <c r="BZ67" s="1007">
        <v>0</v>
      </c>
      <c r="CA67" s="1008">
        <v>0</v>
      </c>
      <c r="CB67" s="1001"/>
      <c r="CC67" s="1002"/>
    </row>
    <row r="68" spans="1:81" s="1003" customFormat="1" ht="18" customHeight="1">
      <c r="A68" s="994"/>
      <c r="B68" s="1503"/>
      <c r="C68" s="1518" t="s">
        <v>2925</v>
      </c>
      <c r="D68" s="1004" t="s">
        <v>2883</v>
      </c>
      <c r="E68" s="1005"/>
      <c r="F68" s="1005"/>
      <c r="G68" s="1005"/>
      <c r="H68" s="1006">
        <v>0</v>
      </c>
      <c r="I68" s="1007">
        <v>0</v>
      </c>
      <c r="J68" s="1007">
        <v>0</v>
      </c>
      <c r="K68" s="1008">
        <v>0</v>
      </c>
      <c r="L68" s="1006">
        <v>0</v>
      </c>
      <c r="M68" s="1007">
        <v>0</v>
      </c>
      <c r="N68" s="1007">
        <v>0</v>
      </c>
      <c r="O68" s="1008">
        <v>0</v>
      </c>
      <c r="P68" s="1006">
        <v>0</v>
      </c>
      <c r="Q68" s="1007">
        <v>0</v>
      </c>
      <c r="R68" s="1007">
        <v>0</v>
      </c>
      <c r="S68" s="1008">
        <v>0</v>
      </c>
      <c r="T68" s="1006">
        <v>0</v>
      </c>
      <c r="U68" s="1007">
        <v>0</v>
      </c>
      <c r="V68" s="1007">
        <v>0</v>
      </c>
      <c r="W68" s="1008">
        <v>0</v>
      </c>
      <c r="X68" s="1006">
        <v>0</v>
      </c>
      <c r="Y68" s="1007">
        <v>0</v>
      </c>
      <c r="Z68" s="1007">
        <v>0</v>
      </c>
      <c r="AA68" s="1008">
        <v>0</v>
      </c>
      <c r="AB68" s="1006">
        <v>0</v>
      </c>
      <c r="AC68" s="1007">
        <v>0</v>
      </c>
      <c r="AD68" s="1007">
        <v>0</v>
      </c>
      <c r="AE68" s="1008">
        <v>0</v>
      </c>
      <c r="AF68" s="1006">
        <v>0</v>
      </c>
      <c r="AG68" s="1007">
        <v>0</v>
      </c>
      <c r="AH68" s="1007">
        <v>0</v>
      </c>
      <c r="AI68" s="1008">
        <v>0</v>
      </c>
      <c r="AJ68" s="1006">
        <v>0</v>
      </c>
      <c r="AK68" s="1007">
        <v>0</v>
      </c>
      <c r="AL68" s="1007">
        <v>0</v>
      </c>
      <c r="AM68" s="1008">
        <v>0</v>
      </c>
      <c r="AN68" s="1006">
        <v>0</v>
      </c>
      <c r="AO68" s="1007">
        <v>0</v>
      </c>
      <c r="AP68" s="1007">
        <v>0</v>
      </c>
      <c r="AQ68" s="1008">
        <v>0</v>
      </c>
      <c r="AR68" s="1006">
        <v>0</v>
      </c>
      <c r="AS68" s="1007">
        <v>0</v>
      </c>
      <c r="AT68" s="1007">
        <v>0</v>
      </c>
      <c r="AU68" s="1008">
        <v>0</v>
      </c>
      <c r="AV68" s="1006">
        <v>0</v>
      </c>
      <c r="AW68" s="1007">
        <v>0</v>
      </c>
      <c r="AX68" s="1007">
        <v>0</v>
      </c>
      <c r="AY68" s="1008">
        <v>0</v>
      </c>
      <c r="AZ68" s="1006">
        <v>0</v>
      </c>
      <c r="BA68" s="1007">
        <v>0</v>
      </c>
      <c r="BB68" s="1007">
        <v>0</v>
      </c>
      <c r="BC68" s="1008">
        <v>0</v>
      </c>
      <c r="BD68" s="1006">
        <v>0</v>
      </c>
      <c r="BE68" s="1007">
        <v>0</v>
      </c>
      <c r="BF68" s="1007">
        <v>0</v>
      </c>
      <c r="BG68" s="1008">
        <v>0</v>
      </c>
      <c r="BH68" s="1006">
        <v>0</v>
      </c>
      <c r="BI68" s="1007">
        <v>0</v>
      </c>
      <c r="BJ68" s="1007">
        <v>0</v>
      </c>
      <c r="BK68" s="1008">
        <v>0</v>
      </c>
      <c r="BL68" s="1006">
        <v>0</v>
      </c>
      <c r="BM68" s="1007">
        <v>0</v>
      </c>
      <c r="BN68" s="1007">
        <v>0</v>
      </c>
      <c r="BO68" s="1008">
        <v>0</v>
      </c>
      <c r="BP68" s="1006">
        <v>0</v>
      </c>
      <c r="BQ68" s="1007">
        <v>0</v>
      </c>
      <c r="BR68" s="1007">
        <v>0</v>
      </c>
      <c r="BS68" s="1008">
        <v>0</v>
      </c>
      <c r="BT68" s="1006">
        <v>0</v>
      </c>
      <c r="BU68" s="1007">
        <v>0</v>
      </c>
      <c r="BV68" s="1007">
        <v>0</v>
      </c>
      <c r="BW68" s="1008">
        <v>0</v>
      </c>
      <c r="BX68" s="1006">
        <v>0</v>
      </c>
      <c r="BY68" s="1007">
        <v>0</v>
      </c>
      <c r="BZ68" s="1007">
        <v>0</v>
      </c>
      <c r="CA68" s="1008">
        <v>0</v>
      </c>
      <c r="CB68" s="1001"/>
      <c r="CC68" s="1002"/>
    </row>
    <row r="69" spans="1:81" s="1003" customFormat="1" ht="18" customHeight="1">
      <c r="A69" s="994"/>
      <c r="B69" s="1503"/>
      <c r="C69" s="1518" t="s">
        <v>2795</v>
      </c>
      <c r="D69" s="1004" t="s">
        <v>2728</v>
      </c>
      <c r="E69" s="1005"/>
      <c r="F69" s="1005"/>
      <c r="G69" s="1005"/>
      <c r="H69" s="1006">
        <v>0</v>
      </c>
      <c r="I69" s="1007">
        <v>0</v>
      </c>
      <c r="J69" s="1007">
        <v>0</v>
      </c>
      <c r="K69" s="1008">
        <v>0</v>
      </c>
      <c r="L69" s="1006">
        <v>0</v>
      </c>
      <c r="M69" s="1007">
        <v>0</v>
      </c>
      <c r="N69" s="1007">
        <v>0</v>
      </c>
      <c r="O69" s="1008">
        <v>0</v>
      </c>
      <c r="P69" s="1006">
        <v>0</v>
      </c>
      <c r="Q69" s="1007">
        <v>0</v>
      </c>
      <c r="R69" s="1007">
        <v>0</v>
      </c>
      <c r="S69" s="1008">
        <v>0</v>
      </c>
      <c r="T69" s="1006">
        <v>0</v>
      </c>
      <c r="U69" s="1007">
        <v>0</v>
      </c>
      <c r="V69" s="1007">
        <v>0</v>
      </c>
      <c r="W69" s="1008">
        <v>0</v>
      </c>
      <c r="X69" s="1006">
        <v>0</v>
      </c>
      <c r="Y69" s="1007">
        <v>0</v>
      </c>
      <c r="Z69" s="1007">
        <v>0</v>
      </c>
      <c r="AA69" s="1008">
        <v>0</v>
      </c>
      <c r="AB69" s="1006">
        <v>0</v>
      </c>
      <c r="AC69" s="1007">
        <v>0</v>
      </c>
      <c r="AD69" s="1007">
        <v>0</v>
      </c>
      <c r="AE69" s="1008">
        <v>0</v>
      </c>
      <c r="AF69" s="1006">
        <v>0</v>
      </c>
      <c r="AG69" s="1007">
        <v>0</v>
      </c>
      <c r="AH69" s="1007">
        <v>0</v>
      </c>
      <c r="AI69" s="1008">
        <v>0</v>
      </c>
      <c r="AJ69" s="1006">
        <v>0</v>
      </c>
      <c r="AK69" s="1007">
        <v>0</v>
      </c>
      <c r="AL69" s="1007">
        <v>0</v>
      </c>
      <c r="AM69" s="1008">
        <v>0</v>
      </c>
      <c r="AN69" s="1006">
        <v>0</v>
      </c>
      <c r="AO69" s="1007">
        <v>0</v>
      </c>
      <c r="AP69" s="1007">
        <v>0</v>
      </c>
      <c r="AQ69" s="1008">
        <v>0</v>
      </c>
      <c r="AR69" s="1006">
        <v>0</v>
      </c>
      <c r="AS69" s="1007">
        <v>0</v>
      </c>
      <c r="AT69" s="1007">
        <v>0</v>
      </c>
      <c r="AU69" s="1008">
        <v>0</v>
      </c>
      <c r="AV69" s="1006">
        <v>0</v>
      </c>
      <c r="AW69" s="1007">
        <v>0</v>
      </c>
      <c r="AX69" s="1007">
        <v>0</v>
      </c>
      <c r="AY69" s="1008">
        <v>0</v>
      </c>
      <c r="AZ69" s="1006">
        <v>0</v>
      </c>
      <c r="BA69" s="1007">
        <v>0</v>
      </c>
      <c r="BB69" s="1007">
        <v>0</v>
      </c>
      <c r="BC69" s="1008">
        <v>0</v>
      </c>
      <c r="BD69" s="1006">
        <v>0</v>
      </c>
      <c r="BE69" s="1007">
        <v>0</v>
      </c>
      <c r="BF69" s="1007">
        <v>0</v>
      </c>
      <c r="BG69" s="1008">
        <v>0</v>
      </c>
      <c r="BH69" s="1006">
        <v>0</v>
      </c>
      <c r="BI69" s="1007">
        <v>0</v>
      </c>
      <c r="BJ69" s="1007">
        <v>0</v>
      </c>
      <c r="BK69" s="1008">
        <v>0</v>
      </c>
      <c r="BL69" s="1006">
        <v>0</v>
      </c>
      <c r="BM69" s="1007">
        <v>0</v>
      </c>
      <c r="BN69" s="1007">
        <v>0</v>
      </c>
      <c r="BO69" s="1008">
        <v>0</v>
      </c>
      <c r="BP69" s="1006">
        <v>0</v>
      </c>
      <c r="BQ69" s="1007">
        <v>0</v>
      </c>
      <c r="BR69" s="1007">
        <v>0</v>
      </c>
      <c r="BS69" s="1008">
        <v>0</v>
      </c>
      <c r="BT69" s="1006">
        <v>0</v>
      </c>
      <c r="BU69" s="1007">
        <v>0</v>
      </c>
      <c r="BV69" s="1007">
        <v>0</v>
      </c>
      <c r="BW69" s="1008">
        <v>0</v>
      </c>
      <c r="BX69" s="1006">
        <v>0</v>
      </c>
      <c r="BY69" s="1007">
        <v>0</v>
      </c>
      <c r="BZ69" s="1007">
        <v>0</v>
      </c>
      <c r="CA69" s="1008">
        <v>0</v>
      </c>
      <c r="CB69" s="1001"/>
      <c r="CC69" s="1002"/>
    </row>
    <row r="70" spans="1:81" s="1003" customFormat="1" ht="18" customHeight="1" thickBot="1">
      <c r="A70" s="994"/>
      <c r="B70" s="1504"/>
      <c r="C70" s="1519" t="s">
        <v>2784</v>
      </c>
      <c r="D70" s="1508" t="s">
        <v>2902</v>
      </c>
      <c r="E70" s="1509"/>
      <c r="F70" s="1509"/>
      <c r="G70" s="1520"/>
      <c r="H70" s="1014">
        <v>297.79999999999995</v>
      </c>
      <c r="I70" s="1015">
        <v>98995</v>
      </c>
      <c r="J70" s="1015">
        <v>90098</v>
      </c>
      <c r="K70" s="1016">
        <v>8897</v>
      </c>
      <c r="L70" s="1014">
        <v>297.79999999999995</v>
      </c>
      <c r="M70" s="1015">
        <v>98995</v>
      </c>
      <c r="N70" s="1015">
        <v>90098</v>
      </c>
      <c r="O70" s="1016">
        <v>8897</v>
      </c>
      <c r="P70" s="1014">
        <v>297.59999999999997</v>
      </c>
      <c r="Q70" s="1015">
        <v>98967</v>
      </c>
      <c r="R70" s="1015">
        <v>90072</v>
      </c>
      <c r="S70" s="1016">
        <v>8895</v>
      </c>
      <c r="T70" s="1014">
        <v>297.79999999999995</v>
      </c>
      <c r="U70" s="1015">
        <v>98995</v>
      </c>
      <c r="V70" s="1015">
        <v>90098</v>
      </c>
      <c r="W70" s="1016">
        <v>8897</v>
      </c>
      <c r="X70" s="1014">
        <v>297.79999999999995</v>
      </c>
      <c r="Y70" s="1015">
        <v>98995</v>
      </c>
      <c r="Z70" s="1015">
        <v>90098</v>
      </c>
      <c r="AA70" s="1016">
        <v>8897</v>
      </c>
      <c r="AB70" s="1014">
        <v>297.59999999999997</v>
      </c>
      <c r="AC70" s="1015">
        <v>98967</v>
      </c>
      <c r="AD70" s="1015">
        <v>90072</v>
      </c>
      <c r="AE70" s="1016">
        <v>8895</v>
      </c>
      <c r="AF70" s="1014">
        <v>1786.3999999999999</v>
      </c>
      <c r="AG70" s="1015">
        <v>593914</v>
      </c>
      <c r="AH70" s="1015">
        <v>540536</v>
      </c>
      <c r="AI70" s="1016">
        <v>53378</v>
      </c>
      <c r="AJ70" s="1014">
        <v>297.7</v>
      </c>
      <c r="AK70" s="1015">
        <v>98986</v>
      </c>
      <c r="AL70" s="1015">
        <v>90089</v>
      </c>
      <c r="AM70" s="1016">
        <v>8897</v>
      </c>
      <c r="AN70" s="1017">
        <v>297.79999999999995</v>
      </c>
      <c r="AO70" s="1015">
        <v>98995</v>
      </c>
      <c r="AP70" s="1015">
        <v>90098</v>
      </c>
      <c r="AQ70" s="1016">
        <v>8897</v>
      </c>
      <c r="AR70" s="1014">
        <v>297.79999999999995</v>
      </c>
      <c r="AS70" s="1015">
        <v>98995</v>
      </c>
      <c r="AT70" s="1015">
        <v>90098</v>
      </c>
      <c r="AU70" s="1016">
        <v>8897</v>
      </c>
      <c r="AV70" s="1014">
        <v>297.59999999999997</v>
      </c>
      <c r="AW70" s="1015">
        <v>98967</v>
      </c>
      <c r="AX70" s="1015">
        <v>90072</v>
      </c>
      <c r="AY70" s="1016">
        <v>8895</v>
      </c>
      <c r="AZ70" s="1014">
        <v>297.79999999999995</v>
      </c>
      <c r="BA70" s="1015">
        <v>98995</v>
      </c>
      <c r="BB70" s="1015">
        <v>90098</v>
      </c>
      <c r="BC70" s="1016">
        <v>8897</v>
      </c>
      <c r="BD70" s="1014">
        <v>366.9</v>
      </c>
      <c r="BE70" s="1015">
        <v>122715</v>
      </c>
      <c r="BF70" s="1015">
        <v>111609</v>
      </c>
      <c r="BG70" s="1016">
        <v>11106</v>
      </c>
      <c r="BH70" s="1014">
        <v>366.9</v>
      </c>
      <c r="BI70" s="1015">
        <v>122715</v>
      </c>
      <c r="BJ70" s="1015">
        <v>111609</v>
      </c>
      <c r="BK70" s="1016">
        <v>11106</v>
      </c>
      <c r="BL70" s="1014">
        <v>1924.8</v>
      </c>
      <c r="BM70" s="1015">
        <v>641382</v>
      </c>
      <c r="BN70" s="1015">
        <v>583584</v>
      </c>
      <c r="BO70" s="1016">
        <v>57798</v>
      </c>
      <c r="BP70" s="1014">
        <v>320.8</v>
      </c>
      <c r="BQ70" s="1015">
        <v>106897</v>
      </c>
      <c r="BR70" s="1015">
        <v>97264</v>
      </c>
      <c r="BS70" s="1016">
        <v>9633</v>
      </c>
      <c r="BT70" s="1014">
        <v>3711.2</v>
      </c>
      <c r="BU70" s="1015">
        <v>1235296</v>
      </c>
      <c r="BV70" s="1015">
        <v>1124120</v>
      </c>
      <c r="BW70" s="1016">
        <v>111176</v>
      </c>
      <c r="BX70" s="1014">
        <v>309.3</v>
      </c>
      <c r="BY70" s="1015">
        <v>102941</v>
      </c>
      <c r="BZ70" s="1015">
        <v>93677</v>
      </c>
      <c r="CA70" s="1016">
        <v>9264</v>
      </c>
      <c r="CB70" s="1001"/>
      <c r="CC70" s="1002"/>
    </row>
    <row r="71" spans="1:81" s="1003" customFormat="1" ht="18" customHeight="1">
      <c r="A71" s="994"/>
      <c r="B71" s="1510" t="s">
        <v>4355</v>
      </c>
      <c r="C71" s="1505" t="s">
        <v>4356</v>
      </c>
      <c r="D71" s="995" t="s">
        <v>4347</v>
      </c>
      <c r="E71" s="996"/>
      <c r="F71" s="996"/>
      <c r="G71" s="996"/>
      <c r="H71" s="997">
        <v>6.2</v>
      </c>
      <c r="I71" s="998">
        <v>1444</v>
      </c>
      <c r="J71" s="998">
        <v>1337</v>
      </c>
      <c r="K71" s="999">
        <v>107</v>
      </c>
      <c r="L71" s="997">
        <v>6.2</v>
      </c>
      <c r="M71" s="998">
        <v>1444</v>
      </c>
      <c r="N71" s="998">
        <v>1337</v>
      </c>
      <c r="O71" s="999">
        <v>107</v>
      </c>
      <c r="P71" s="997">
        <v>6.2</v>
      </c>
      <c r="Q71" s="998">
        <v>1444</v>
      </c>
      <c r="R71" s="998">
        <v>1337</v>
      </c>
      <c r="S71" s="999">
        <v>107</v>
      </c>
      <c r="T71" s="997">
        <v>6.2</v>
      </c>
      <c r="U71" s="998">
        <v>1444</v>
      </c>
      <c r="V71" s="998">
        <v>1337</v>
      </c>
      <c r="W71" s="999">
        <v>107</v>
      </c>
      <c r="X71" s="997">
        <v>6.2</v>
      </c>
      <c r="Y71" s="998">
        <v>1444</v>
      </c>
      <c r="Z71" s="998">
        <v>1337</v>
      </c>
      <c r="AA71" s="999">
        <v>107</v>
      </c>
      <c r="AB71" s="997">
        <v>6.2</v>
      </c>
      <c r="AC71" s="998">
        <v>1444</v>
      </c>
      <c r="AD71" s="998">
        <v>1337</v>
      </c>
      <c r="AE71" s="999">
        <v>107</v>
      </c>
      <c r="AF71" s="997">
        <v>37.200000000000003</v>
      </c>
      <c r="AG71" s="998">
        <v>8664</v>
      </c>
      <c r="AH71" s="998">
        <v>8022</v>
      </c>
      <c r="AI71" s="999">
        <v>642</v>
      </c>
      <c r="AJ71" s="997">
        <v>6.2</v>
      </c>
      <c r="AK71" s="998">
        <v>1444</v>
      </c>
      <c r="AL71" s="998">
        <v>1337</v>
      </c>
      <c r="AM71" s="999">
        <v>107</v>
      </c>
      <c r="AN71" s="1000">
        <v>6.2</v>
      </c>
      <c r="AO71" s="998">
        <v>1444</v>
      </c>
      <c r="AP71" s="998">
        <v>1337</v>
      </c>
      <c r="AQ71" s="999">
        <v>107</v>
      </c>
      <c r="AR71" s="997">
        <v>6.2</v>
      </c>
      <c r="AS71" s="998">
        <v>1444</v>
      </c>
      <c r="AT71" s="998">
        <v>1337</v>
      </c>
      <c r="AU71" s="999">
        <v>107</v>
      </c>
      <c r="AV71" s="997">
        <v>6.2</v>
      </c>
      <c r="AW71" s="998">
        <v>1444</v>
      </c>
      <c r="AX71" s="998">
        <v>1337</v>
      </c>
      <c r="AY71" s="999">
        <v>107</v>
      </c>
      <c r="AZ71" s="997">
        <v>6.2</v>
      </c>
      <c r="BA71" s="998">
        <v>1444</v>
      </c>
      <c r="BB71" s="998">
        <v>1337</v>
      </c>
      <c r="BC71" s="999">
        <v>107</v>
      </c>
      <c r="BD71" s="997">
        <v>6.2</v>
      </c>
      <c r="BE71" s="998">
        <v>1444</v>
      </c>
      <c r="BF71" s="998">
        <v>1337</v>
      </c>
      <c r="BG71" s="999">
        <v>107</v>
      </c>
      <c r="BH71" s="997">
        <v>6.2</v>
      </c>
      <c r="BI71" s="998">
        <v>1444</v>
      </c>
      <c r="BJ71" s="998">
        <v>1337</v>
      </c>
      <c r="BK71" s="999">
        <v>107</v>
      </c>
      <c r="BL71" s="997">
        <v>37.200000000000003</v>
      </c>
      <c r="BM71" s="998">
        <v>8664</v>
      </c>
      <c r="BN71" s="998">
        <v>8022</v>
      </c>
      <c r="BO71" s="999">
        <v>642</v>
      </c>
      <c r="BP71" s="997">
        <v>6.2</v>
      </c>
      <c r="BQ71" s="998">
        <v>1444</v>
      </c>
      <c r="BR71" s="998">
        <v>1337</v>
      </c>
      <c r="BS71" s="999">
        <v>107</v>
      </c>
      <c r="BT71" s="997">
        <v>74.400000000000006</v>
      </c>
      <c r="BU71" s="998">
        <v>17328</v>
      </c>
      <c r="BV71" s="998">
        <v>16044</v>
      </c>
      <c r="BW71" s="999">
        <v>1284</v>
      </c>
      <c r="BX71" s="997">
        <v>6.2</v>
      </c>
      <c r="BY71" s="998">
        <v>1444</v>
      </c>
      <c r="BZ71" s="998">
        <v>1337</v>
      </c>
      <c r="CA71" s="999">
        <v>107</v>
      </c>
      <c r="CB71" s="1001"/>
      <c r="CC71" s="1002"/>
    </row>
    <row r="72" spans="1:81" s="1003" customFormat="1" ht="18" customHeight="1">
      <c r="A72" s="994"/>
      <c r="B72" s="1503"/>
      <c r="C72" s="1506" t="s">
        <v>2784</v>
      </c>
      <c r="D72" s="1004" t="s">
        <v>4348</v>
      </c>
      <c r="E72" s="1005"/>
      <c r="F72" s="1005"/>
      <c r="G72" s="1005"/>
      <c r="H72" s="1006">
        <v>0</v>
      </c>
      <c r="I72" s="1007">
        <v>0</v>
      </c>
      <c r="J72" s="1007">
        <v>0</v>
      </c>
      <c r="K72" s="1008">
        <v>0</v>
      </c>
      <c r="L72" s="1006">
        <v>0</v>
      </c>
      <c r="M72" s="1007">
        <v>0</v>
      </c>
      <c r="N72" s="1007">
        <v>0</v>
      </c>
      <c r="O72" s="1008">
        <v>0</v>
      </c>
      <c r="P72" s="1006">
        <v>0</v>
      </c>
      <c r="Q72" s="1007">
        <v>0</v>
      </c>
      <c r="R72" s="1007">
        <v>0</v>
      </c>
      <c r="S72" s="1008">
        <v>0</v>
      </c>
      <c r="T72" s="1006">
        <v>0</v>
      </c>
      <c r="U72" s="1007">
        <v>0</v>
      </c>
      <c r="V72" s="1007">
        <v>0</v>
      </c>
      <c r="W72" s="1008">
        <v>0</v>
      </c>
      <c r="X72" s="1006">
        <v>0</v>
      </c>
      <c r="Y72" s="1007">
        <v>0</v>
      </c>
      <c r="Z72" s="1007">
        <v>0</v>
      </c>
      <c r="AA72" s="1008">
        <v>0</v>
      </c>
      <c r="AB72" s="1006">
        <v>0</v>
      </c>
      <c r="AC72" s="1007">
        <v>0</v>
      </c>
      <c r="AD72" s="1007">
        <v>0</v>
      </c>
      <c r="AE72" s="1008">
        <v>0</v>
      </c>
      <c r="AF72" s="1006">
        <v>0</v>
      </c>
      <c r="AG72" s="1007">
        <v>0</v>
      </c>
      <c r="AH72" s="1007">
        <v>0</v>
      </c>
      <c r="AI72" s="1008">
        <v>0</v>
      </c>
      <c r="AJ72" s="1006">
        <v>0</v>
      </c>
      <c r="AK72" s="1007">
        <v>0</v>
      </c>
      <c r="AL72" s="1007">
        <v>0</v>
      </c>
      <c r="AM72" s="1008">
        <v>0</v>
      </c>
      <c r="AN72" s="1006">
        <v>0</v>
      </c>
      <c r="AO72" s="1007">
        <v>0</v>
      </c>
      <c r="AP72" s="1007">
        <v>0</v>
      </c>
      <c r="AQ72" s="1008">
        <v>0</v>
      </c>
      <c r="AR72" s="1006">
        <v>0</v>
      </c>
      <c r="AS72" s="1007">
        <v>0</v>
      </c>
      <c r="AT72" s="1007">
        <v>0</v>
      </c>
      <c r="AU72" s="1008">
        <v>0</v>
      </c>
      <c r="AV72" s="1006">
        <v>0</v>
      </c>
      <c r="AW72" s="1007">
        <v>0</v>
      </c>
      <c r="AX72" s="1007">
        <v>0</v>
      </c>
      <c r="AY72" s="1008">
        <v>0</v>
      </c>
      <c r="AZ72" s="1006">
        <v>0</v>
      </c>
      <c r="BA72" s="1007">
        <v>0</v>
      </c>
      <c r="BB72" s="1007">
        <v>0</v>
      </c>
      <c r="BC72" s="1008">
        <v>0</v>
      </c>
      <c r="BD72" s="1006">
        <v>0</v>
      </c>
      <c r="BE72" s="1007">
        <v>0</v>
      </c>
      <c r="BF72" s="1007">
        <v>0</v>
      </c>
      <c r="BG72" s="1008">
        <v>0</v>
      </c>
      <c r="BH72" s="1006">
        <v>0</v>
      </c>
      <c r="BI72" s="1007">
        <v>0</v>
      </c>
      <c r="BJ72" s="1007">
        <v>0</v>
      </c>
      <c r="BK72" s="1008">
        <v>0</v>
      </c>
      <c r="BL72" s="1006">
        <v>0</v>
      </c>
      <c r="BM72" s="1007">
        <v>0</v>
      </c>
      <c r="BN72" s="1007">
        <v>0</v>
      </c>
      <c r="BO72" s="1008">
        <v>0</v>
      </c>
      <c r="BP72" s="1006">
        <v>0</v>
      </c>
      <c r="BQ72" s="1007">
        <v>0</v>
      </c>
      <c r="BR72" s="1007">
        <v>0</v>
      </c>
      <c r="BS72" s="1008">
        <v>0</v>
      </c>
      <c r="BT72" s="1006">
        <v>0</v>
      </c>
      <c r="BU72" s="1007">
        <v>0</v>
      </c>
      <c r="BV72" s="1007">
        <v>0</v>
      </c>
      <c r="BW72" s="1008">
        <v>0</v>
      </c>
      <c r="BX72" s="1006">
        <v>0</v>
      </c>
      <c r="BY72" s="1007">
        <v>0</v>
      </c>
      <c r="BZ72" s="1007">
        <v>0</v>
      </c>
      <c r="CA72" s="1008">
        <v>0</v>
      </c>
      <c r="CB72" s="1001"/>
      <c r="CC72" s="1002"/>
    </row>
    <row r="73" spans="1:81" s="1003" customFormat="1" ht="18" customHeight="1">
      <c r="A73" s="994"/>
      <c r="B73" s="1503"/>
      <c r="C73" s="1506" t="s">
        <v>2786</v>
      </c>
      <c r="D73" s="1004" t="s">
        <v>4349</v>
      </c>
      <c r="E73" s="1005"/>
      <c r="F73" s="1005"/>
      <c r="G73" s="1005"/>
      <c r="H73" s="1006">
        <v>0</v>
      </c>
      <c r="I73" s="1007">
        <v>0</v>
      </c>
      <c r="J73" s="1007">
        <v>0</v>
      </c>
      <c r="K73" s="1008">
        <v>0</v>
      </c>
      <c r="L73" s="1006">
        <v>0</v>
      </c>
      <c r="M73" s="1007">
        <v>0</v>
      </c>
      <c r="N73" s="1007">
        <v>0</v>
      </c>
      <c r="O73" s="1008">
        <v>0</v>
      </c>
      <c r="P73" s="1006">
        <v>0</v>
      </c>
      <c r="Q73" s="1007">
        <v>0</v>
      </c>
      <c r="R73" s="1007">
        <v>0</v>
      </c>
      <c r="S73" s="1008">
        <v>0</v>
      </c>
      <c r="T73" s="1006">
        <v>0</v>
      </c>
      <c r="U73" s="1007">
        <v>0</v>
      </c>
      <c r="V73" s="1007">
        <v>0</v>
      </c>
      <c r="W73" s="1008">
        <v>0</v>
      </c>
      <c r="X73" s="1006">
        <v>0</v>
      </c>
      <c r="Y73" s="1007">
        <v>0</v>
      </c>
      <c r="Z73" s="1007">
        <v>0</v>
      </c>
      <c r="AA73" s="1008">
        <v>0</v>
      </c>
      <c r="AB73" s="1006">
        <v>0</v>
      </c>
      <c r="AC73" s="1007">
        <v>0</v>
      </c>
      <c r="AD73" s="1007">
        <v>0</v>
      </c>
      <c r="AE73" s="1008">
        <v>0</v>
      </c>
      <c r="AF73" s="1006">
        <v>0</v>
      </c>
      <c r="AG73" s="1007">
        <v>0</v>
      </c>
      <c r="AH73" s="1007">
        <v>0</v>
      </c>
      <c r="AI73" s="1008">
        <v>0</v>
      </c>
      <c r="AJ73" s="1006">
        <v>0</v>
      </c>
      <c r="AK73" s="1007">
        <v>0</v>
      </c>
      <c r="AL73" s="1007">
        <v>0</v>
      </c>
      <c r="AM73" s="1008">
        <v>0</v>
      </c>
      <c r="AN73" s="1006">
        <v>0</v>
      </c>
      <c r="AO73" s="1007">
        <v>0</v>
      </c>
      <c r="AP73" s="1007">
        <v>0</v>
      </c>
      <c r="AQ73" s="1008">
        <v>0</v>
      </c>
      <c r="AR73" s="1006">
        <v>0</v>
      </c>
      <c r="AS73" s="1007">
        <v>0</v>
      </c>
      <c r="AT73" s="1007">
        <v>0</v>
      </c>
      <c r="AU73" s="1008">
        <v>0</v>
      </c>
      <c r="AV73" s="1006">
        <v>0</v>
      </c>
      <c r="AW73" s="1007">
        <v>0</v>
      </c>
      <c r="AX73" s="1007">
        <v>0</v>
      </c>
      <c r="AY73" s="1008">
        <v>0</v>
      </c>
      <c r="AZ73" s="1006">
        <v>0</v>
      </c>
      <c r="BA73" s="1007">
        <v>0</v>
      </c>
      <c r="BB73" s="1007">
        <v>0</v>
      </c>
      <c r="BC73" s="1008">
        <v>0</v>
      </c>
      <c r="BD73" s="1006">
        <v>0</v>
      </c>
      <c r="BE73" s="1007">
        <v>0</v>
      </c>
      <c r="BF73" s="1007">
        <v>0</v>
      </c>
      <c r="BG73" s="1008">
        <v>0</v>
      </c>
      <c r="BH73" s="1006">
        <v>0</v>
      </c>
      <c r="BI73" s="1007">
        <v>0</v>
      </c>
      <c r="BJ73" s="1007">
        <v>0</v>
      </c>
      <c r="BK73" s="1008">
        <v>0</v>
      </c>
      <c r="BL73" s="1006">
        <v>0</v>
      </c>
      <c r="BM73" s="1007">
        <v>0</v>
      </c>
      <c r="BN73" s="1007">
        <v>0</v>
      </c>
      <c r="BO73" s="1008">
        <v>0</v>
      </c>
      <c r="BP73" s="1006">
        <v>0</v>
      </c>
      <c r="BQ73" s="1007">
        <v>0</v>
      </c>
      <c r="BR73" s="1007">
        <v>0</v>
      </c>
      <c r="BS73" s="1008">
        <v>0</v>
      </c>
      <c r="BT73" s="1006">
        <v>0</v>
      </c>
      <c r="BU73" s="1007">
        <v>0</v>
      </c>
      <c r="BV73" s="1007">
        <v>0</v>
      </c>
      <c r="BW73" s="1008">
        <v>0</v>
      </c>
      <c r="BX73" s="1006">
        <v>0</v>
      </c>
      <c r="BY73" s="1007">
        <v>0</v>
      </c>
      <c r="BZ73" s="1007">
        <v>0</v>
      </c>
      <c r="CA73" s="1008">
        <v>0</v>
      </c>
      <c r="CB73" s="1001"/>
      <c r="CC73" s="1002"/>
    </row>
    <row r="74" spans="1:81" s="1003" customFormat="1" ht="18" customHeight="1">
      <c r="A74" s="994"/>
      <c r="B74" s="1503"/>
      <c r="C74" s="1506" t="s">
        <v>2797</v>
      </c>
      <c r="D74" s="1004" t="s">
        <v>4350</v>
      </c>
      <c r="E74" s="1005"/>
      <c r="F74" s="1005"/>
      <c r="G74" s="1005"/>
      <c r="H74" s="1006">
        <v>72.7</v>
      </c>
      <c r="I74" s="1007">
        <v>12404</v>
      </c>
      <c r="J74" s="1007">
        <v>11592</v>
      </c>
      <c r="K74" s="1008">
        <v>812</v>
      </c>
      <c r="L74" s="1006">
        <v>72.7</v>
      </c>
      <c r="M74" s="1007">
        <v>12404</v>
      </c>
      <c r="N74" s="1007">
        <v>11592</v>
      </c>
      <c r="O74" s="1008">
        <v>812</v>
      </c>
      <c r="P74" s="1006">
        <v>72.7</v>
      </c>
      <c r="Q74" s="1007">
        <v>12404</v>
      </c>
      <c r="R74" s="1007">
        <v>11592</v>
      </c>
      <c r="S74" s="1008">
        <v>812</v>
      </c>
      <c r="T74" s="1006">
        <v>72.7</v>
      </c>
      <c r="U74" s="1007">
        <v>12404</v>
      </c>
      <c r="V74" s="1007">
        <v>11592</v>
      </c>
      <c r="W74" s="1008">
        <v>812</v>
      </c>
      <c r="X74" s="1006">
        <v>72.7</v>
      </c>
      <c r="Y74" s="1007">
        <v>12404</v>
      </c>
      <c r="Z74" s="1007">
        <v>11592</v>
      </c>
      <c r="AA74" s="1008">
        <v>812</v>
      </c>
      <c r="AB74" s="1006">
        <v>72.7</v>
      </c>
      <c r="AC74" s="1007">
        <v>12404</v>
      </c>
      <c r="AD74" s="1007">
        <v>11592</v>
      </c>
      <c r="AE74" s="1008">
        <v>812</v>
      </c>
      <c r="AF74" s="1006">
        <v>436.2</v>
      </c>
      <c r="AG74" s="1007">
        <v>74424</v>
      </c>
      <c r="AH74" s="1007">
        <v>69552</v>
      </c>
      <c r="AI74" s="1008">
        <v>4872</v>
      </c>
      <c r="AJ74" s="1006">
        <v>72.7</v>
      </c>
      <c r="AK74" s="1007">
        <v>12404</v>
      </c>
      <c r="AL74" s="1007">
        <v>11592</v>
      </c>
      <c r="AM74" s="1008">
        <v>812</v>
      </c>
      <c r="AN74" s="1009">
        <v>72.7</v>
      </c>
      <c r="AO74" s="1007">
        <v>12404</v>
      </c>
      <c r="AP74" s="1007">
        <v>11592</v>
      </c>
      <c r="AQ74" s="1008">
        <v>812</v>
      </c>
      <c r="AR74" s="1006">
        <v>72.7</v>
      </c>
      <c r="AS74" s="1007">
        <v>12404</v>
      </c>
      <c r="AT74" s="1007">
        <v>11592</v>
      </c>
      <c r="AU74" s="1008">
        <v>812</v>
      </c>
      <c r="AV74" s="1006">
        <v>72.7</v>
      </c>
      <c r="AW74" s="1007">
        <v>12404</v>
      </c>
      <c r="AX74" s="1007">
        <v>11592</v>
      </c>
      <c r="AY74" s="1008">
        <v>812</v>
      </c>
      <c r="AZ74" s="1006">
        <v>72.7</v>
      </c>
      <c r="BA74" s="1007">
        <v>12404</v>
      </c>
      <c r="BB74" s="1007">
        <v>11592</v>
      </c>
      <c r="BC74" s="1008">
        <v>812</v>
      </c>
      <c r="BD74" s="1006">
        <v>72.7</v>
      </c>
      <c r="BE74" s="1007">
        <v>12404</v>
      </c>
      <c r="BF74" s="1007">
        <v>11592</v>
      </c>
      <c r="BG74" s="1008">
        <v>812</v>
      </c>
      <c r="BH74" s="1006">
        <v>72.7</v>
      </c>
      <c r="BI74" s="1007">
        <v>12404</v>
      </c>
      <c r="BJ74" s="1007">
        <v>11592</v>
      </c>
      <c r="BK74" s="1008">
        <v>812</v>
      </c>
      <c r="BL74" s="1006">
        <v>436.2</v>
      </c>
      <c r="BM74" s="1007">
        <v>74424</v>
      </c>
      <c r="BN74" s="1007">
        <v>69552</v>
      </c>
      <c r="BO74" s="1008">
        <v>4872</v>
      </c>
      <c r="BP74" s="1006">
        <v>72.7</v>
      </c>
      <c r="BQ74" s="1007">
        <v>12404</v>
      </c>
      <c r="BR74" s="1007">
        <v>11592</v>
      </c>
      <c r="BS74" s="1008">
        <v>812</v>
      </c>
      <c r="BT74" s="1006">
        <v>872.4</v>
      </c>
      <c r="BU74" s="1007">
        <v>148848</v>
      </c>
      <c r="BV74" s="1007">
        <v>139104</v>
      </c>
      <c r="BW74" s="1008">
        <v>9744</v>
      </c>
      <c r="BX74" s="1006">
        <v>72.7</v>
      </c>
      <c r="BY74" s="1007">
        <v>12404</v>
      </c>
      <c r="BZ74" s="1007">
        <v>11592</v>
      </c>
      <c r="CA74" s="1008">
        <v>812</v>
      </c>
      <c r="CB74" s="1001"/>
      <c r="CC74" s="1002"/>
    </row>
    <row r="75" spans="1:81" s="1003" customFormat="1" ht="18" customHeight="1">
      <c r="A75" s="994"/>
      <c r="B75" s="1503"/>
      <c r="C75" s="1506" t="s">
        <v>2790</v>
      </c>
      <c r="D75" s="1004" t="s">
        <v>4351</v>
      </c>
      <c r="E75" s="1005"/>
      <c r="F75" s="1005"/>
      <c r="G75" s="1005"/>
      <c r="H75" s="1006">
        <v>0</v>
      </c>
      <c r="I75" s="1007">
        <v>0</v>
      </c>
      <c r="J75" s="1007">
        <v>0</v>
      </c>
      <c r="K75" s="1008">
        <v>0</v>
      </c>
      <c r="L75" s="1006">
        <v>0</v>
      </c>
      <c r="M75" s="1007">
        <v>0</v>
      </c>
      <c r="N75" s="1007">
        <v>0</v>
      </c>
      <c r="O75" s="1008">
        <v>0</v>
      </c>
      <c r="P75" s="1006">
        <v>0</v>
      </c>
      <c r="Q75" s="1007">
        <v>0</v>
      </c>
      <c r="R75" s="1007">
        <v>0</v>
      </c>
      <c r="S75" s="1008">
        <v>0</v>
      </c>
      <c r="T75" s="1006">
        <v>0</v>
      </c>
      <c r="U75" s="1007">
        <v>0</v>
      </c>
      <c r="V75" s="1007">
        <v>0</v>
      </c>
      <c r="W75" s="1008">
        <v>0</v>
      </c>
      <c r="X75" s="1006">
        <v>0</v>
      </c>
      <c r="Y75" s="1007">
        <v>0</v>
      </c>
      <c r="Z75" s="1007">
        <v>0</v>
      </c>
      <c r="AA75" s="1008">
        <v>0</v>
      </c>
      <c r="AB75" s="1006">
        <v>0</v>
      </c>
      <c r="AC75" s="1007">
        <v>0</v>
      </c>
      <c r="AD75" s="1007">
        <v>0</v>
      </c>
      <c r="AE75" s="1008">
        <v>0</v>
      </c>
      <c r="AF75" s="1006">
        <v>0</v>
      </c>
      <c r="AG75" s="1007">
        <v>0</v>
      </c>
      <c r="AH75" s="1007">
        <v>0</v>
      </c>
      <c r="AI75" s="1008">
        <v>0</v>
      </c>
      <c r="AJ75" s="1006">
        <v>0</v>
      </c>
      <c r="AK75" s="1007">
        <v>0</v>
      </c>
      <c r="AL75" s="1007">
        <v>0</v>
      </c>
      <c r="AM75" s="1008">
        <v>0</v>
      </c>
      <c r="AN75" s="1006">
        <v>0</v>
      </c>
      <c r="AO75" s="1007">
        <v>0</v>
      </c>
      <c r="AP75" s="1007">
        <v>0</v>
      </c>
      <c r="AQ75" s="1008">
        <v>0</v>
      </c>
      <c r="AR75" s="1007">
        <v>0</v>
      </c>
      <c r="AS75" s="1007">
        <v>0</v>
      </c>
      <c r="AT75" s="1007">
        <v>0</v>
      </c>
      <c r="AU75" s="1008">
        <v>0</v>
      </c>
      <c r="AV75" s="1007">
        <v>0</v>
      </c>
      <c r="AW75" s="1007">
        <v>0</v>
      </c>
      <c r="AX75" s="1007">
        <v>0</v>
      </c>
      <c r="AY75" s="1008">
        <v>0</v>
      </c>
      <c r="AZ75" s="1007">
        <v>0</v>
      </c>
      <c r="BA75" s="1007">
        <v>0</v>
      </c>
      <c r="BB75" s="1007">
        <v>0</v>
      </c>
      <c r="BC75" s="1008">
        <v>0</v>
      </c>
      <c r="BD75" s="1007">
        <v>0</v>
      </c>
      <c r="BE75" s="1007">
        <v>0</v>
      </c>
      <c r="BF75" s="1007">
        <v>0</v>
      </c>
      <c r="BG75" s="1008">
        <v>0</v>
      </c>
      <c r="BH75" s="1007">
        <v>0</v>
      </c>
      <c r="BI75" s="1007">
        <v>0</v>
      </c>
      <c r="BJ75" s="1007">
        <v>0</v>
      </c>
      <c r="BK75" s="1008">
        <v>0</v>
      </c>
      <c r="BL75" s="1006">
        <v>0</v>
      </c>
      <c r="BM75" s="1007">
        <v>0</v>
      </c>
      <c r="BN75" s="1007">
        <v>0</v>
      </c>
      <c r="BO75" s="1008">
        <v>0</v>
      </c>
      <c r="BP75" s="1006">
        <v>0</v>
      </c>
      <c r="BQ75" s="1007">
        <v>0</v>
      </c>
      <c r="BR75" s="1007">
        <v>0</v>
      </c>
      <c r="BS75" s="1008">
        <v>0</v>
      </c>
      <c r="BT75" s="1006">
        <v>0</v>
      </c>
      <c r="BU75" s="1007">
        <v>0</v>
      </c>
      <c r="BV75" s="1007">
        <v>0</v>
      </c>
      <c r="BW75" s="1008">
        <v>0</v>
      </c>
      <c r="BX75" s="1006">
        <v>0</v>
      </c>
      <c r="BY75" s="1007">
        <v>0</v>
      </c>
      <c r="BZ75" s="1007">
        <v>0</v>
      </c>
      <c r="CA75" s="1008">
        <v>0</v>
      </c>
      <c r="CB75" s="1001"/>
      <c r="CC75" s="1002"/>
    </row>
    <row r="76" spans="1:81" s="1003" customFormat="1" ht="18" customHeight="1">
      <c r="A76" s="994"/>
      <c r="B76" s="1503"/>
      <c r="C76" s="1506" t="s">
        <v>2925</v>
      </c>
      <c r="D76" s="1004" t="s">
        <v>2883</v>
      </c>
      <c r="E76" s="1005"/>
      <c r="F76" s="1005"/>
      <c r="G76" s="1005"/>
      <c r="H76" s="1006">
        <v>0</v>
      </c>
      <c r="I76" s="1007">
        <v>0</v>
      </c>
      <c r="J76" s="1007">
        <v>0</v>
      </c>
      <c r="K76" s="1008">
        <v>0</v>
      </c>
      <c r="L76" s="1006">
        <v>0</v>
      </c>
      <c r="M76" s="1007">
        <v>0</v>
      </c>
      <c r="N76" s="1007">
        <v>0</v>
      </c>
      <c r="O76" s="1008">
        <v>0</v>
      </c>
      <c r="P76" s="1006">
        <v>0</v>
      </c>
      <c r="Q76" s="1007">
        <v>0</v>
      </c>
      <c r="R76" s="1007">
        <v>0</v>
      </c>
      <c r="S76" s="1008">
        <v>0</v>
      </c>
      <c r="T76" s="1006">
        <v>0</v>
      </c>
      <c r="U76" s="1007">
        <v>0</v>
      </c>
      <c r="V76" s="1007">
        <v>0</v>
      </c>
      <c r="W76" s="1008">
        <v>0</v>
      </c>
      <c r="X76" s="1006">
        <v>0</v>
      </c>
      <c r="Y76" s="1007">
        <v>0</v>
      </c>
      <c r="Z76" s="1007">
        <v>0</v>
      </c>
      <c r="AA76" s="1008">
        <v>0</v>
      </c>
      <c r="AB76" s="1006">
        <v>0</v>
      </c>
      <c r="AC76" s="1007">
        <v>0</v>
      </c>
      <c r="AD76" s="1007">
        <v>0</v>
      </c>
      <c r="AE76" s="1008">
        <v>0</v>
      </c>
      <c r="AF76" s="1006">
        <v>0</v>
      </c>
      <c r="AG76" s="1007">
        <v>0</v>
      </c>
      <c r="AH76" s="1007">
        <v>0</v>
      </c>
      <c r="AI76" s="1008">
        <v>0</v>
      </c>
      <c r="AJ76" s="1006">
        <v>0</v>
      </c>
      <c r="AK76" s="1007">
        <v>0</v>
      </c>
      <c r="AL76" s="1007">
        <v>0</v>
      </c>
      <c r="AM76" s="1008">
        <v>0</v>
      </c>
      <c r="AN76" s="1006">
        <v>0</v>
      </c>
      <c r="AO76" s="1007">
        <v>0</v>
      </c>
      <c r="AP76" s="1007">
        <v>0</v>
      </c>
      <c r="AQ76" s="1008">
        <v>0</v>
      </c>
      <c r="AR76" s="1006">
        <v>0</v>
      </c>
      <c r="AS76" s="1007">
        <v>0</v>
      </c>
      <c r="AT76" s="1007">
        <v>0</v>
      </c>
      <c r="AU76" s="1008">
        <v>0</v>
      </c>
      <c r="AV76" s="1006">
        <v>0</v>
      </c>
      <c r="AW76" s="1007">
        <v>0</v>
      </c>
      <c r="AX76" s="1007">
        <v>0</v>
      </c>
      <c r="AY76" s="1008">
        <v>0</v>
      </c>
      <c r="AZ76" s="1006">
        <v>0</v>
      </c>
      <c r="BA76" s="1007">
        <v>0</v>
      </c>
      <c r="BB76" s="1007">
        <v>0</v>
      </c>
      <c r="BC76" s="1008">
        <v>0</v>
      </c>
      <c r="BD76" s="1006">
        <v>0</v>
      </c>
      <c r="BE76" s="1007">
        <v>0</v>
      </c>
      <c r="BF76" s="1007">
        <v>0</v>
      </c>
      <c r="BG76" s="1008">
        <v>0</v>
      </c>
      <c r="BH76" s="1006">
        <v>0</v>
      </c>
      <c r="BI76" s="1007">
        <v>0</v>
      </c>
      <c r="BJ76" s="1007">
        <v>0</v>
      </c>
      <c r="BK76" s="1008">
        <v>0</v>
      </c>
      <c r="BL76" s="1006">
        <v>0</v>
      </c>
      <c r="BM76" s="1007">
        <v>0</v>
      </c>
      <c r="BN76" s="1007">
        <v>0</v>
      </c>
      <c r="BO76" s="1008">
        <v>0</v>
      </c>
      <c r="BP76" s="1006">
        <v>0</v>
      </c>
      <c r="BQ76" s="1007">
        <v>0</v>
      </c>
      <c r="BR76" s="1007">
        <v>0</v>
      </c>
      <c r="BS76" s="1008">
        <v>0</v>
      </c>
      <c r="BT76" s="1006">
        <v>0</v>
      </c>
      <c r="BU76" s="1007">
        <v>0</v>
      </c>
      <c r="BV76" s="1007">
        <v>0</v>
      </c>
      <c r="BW76" s="1008">
        <v>0</v>
      </c>
      <c r="BX76" s="1006">
        <v>0</v>
      </c>
      <c r="BY76" s="1007">
        <v>0</v>
      </c>
      <c r="BZ76" s="1007">
        <v>0</v>
      </c>
      <c r="CA76" s="1008">
        <v>0</v>
      </c>
      <c r="CB76" s="1001"/>
      <c r="CC76" s="1002"/>
    </row>
    <row r="77" spans="1:81" s="1003" customFormat="1" ht="18" customHeight="1">
      <c r="A77" s="994"/>
      <c r="B77" s="1503"/>
      <c r="C77" s="1506" t="s">
        <v>2795</v>
      </c>
      <c r="D77" s="1004" t="s">
        <v>2728</v>
      </c>
      <c r="E77" s="1005"/>
      <c r="F77" s="1005"/>
      <c r="G77" s="1005"/>
      <c r="H77" s="1006"/>
      <c r="I77" s="1007"/>
      <c r="J77" s="1007"/>
      <c r="K77" s="1008">
        <v>0</v>
      </c>
      <c r="L77" s="1006"/>
      <c r="M77" s="1007"/>
      <c r="N77" s="1007"/>
      <c r="O77" s="1008">
        <v>0</v>
      </c>
      <c r="P77" s="1006"/>
      <c r="Q77" s="1007"/>
      <c r="R77" s="1007"/>
      <c r="S77" s="1008">
        <v>0</v>
      </c>
      <c r="T77" s="1006"/>
      <c r="U77" s="1007"/>
      <c r="V77" s="1007"/>
      <c r="W77" s="1008">
        <v>0</v>
      </c>
      <c r="X77" s="1006"/>
      <c r="Y77" s="1007"/>
      <c r="Z77" s="1007"/>
      <c r="AA77" s="1008">
        <v>0</v>
      </c>
      <c r="AB77" s="1006"/>
      <c r="AC77" s="1007"/>
      <c r="AD77" s="1007"/>
      <c r="AE77" s="1008">
        <v>0</v>
      </c>
      <c r="AF77" s="1006">
        <v>0</v>
      </c>
      <c r="AG77" s="1007">
        <v>0</v>
      </c>
      <c r="AH77" s="1007">
        <v>0</v>
      </c>
      <c r="AI77" s="1008">
        <v>0</v>
      </c>
      <c r="AJ77" s="1006">
        <v>0</v>
      </c>
      <c r="AK77" s="1007">
        <v>0</v>
      </c>
      <c r="AL77" s="1007">
        <v>0</v>
      </c>
      <c r="AM77" s="1008">
        <v>0</v>
      </c>
      <c r="AN77" s="1006"/>
      <c r="AO77" s="1007"/>
      <c r="AP77" s="1007"/>
      <c r="AQ77" s="1008">
        <v>0</v>
      </c>
      <c r="AR77" s="1006"/>
      <c r="AS77" s="1007"/>
      <c r="AT77" s="1007"/>
      <c r="AU77" s="1008">
        <v>0</v>
      </c>
      <c r="AV77" s="1006"/>
      <c r="AW77" s="1007"/>
      <c r="AX77" s="1007"/>
      <c r="AY77" s="1008">
        <v>0</v>
      </c>
      <c r="AZ77" s="1006"/>
      <c r="BA77" s="1007"/>
      <c r="BB77" s="1007"/>
      <c r="BC77" s="1008">
        <v>0</v>
      </c>
      <c r="BD77" s="1006"/>
      <c r="BE77" s="1007"/>
      <c r="BF77" s="1007"/>
      <c r="BG77" s="1008">
        <v>0</v>
      </c>
      <c r="BH77" s="1006"/>
      <c r="BI77" s="1007"/>
      <c r="BJ77" s="1007"/>
      <c r="BK77" s="1008">
        <v>0</v>
      </c>
      <c r="BL77" s="1006">
        <v>0</v>
      </c>
      <c r="BM77" s="1007">
        <v>0</v>
      </c>
      <c r="BN77" s="1007">
        <v>0</v>
      </c>
      <c r="BO77" s="1008">
        <v>0</v>
      </c>
      <c r="BP77" s="1006">
        <v>0</v>
      </c>
      <c r="BQ77" s="1007">
        <v>0</v>
      </c>
      <c r="BR77" s="1007">
        <v>0</v>
      </c>
      <c r="BS77" s="1008">
        <v>0</v>
      </c>
      <c r="BT77" s="1006">
        <v>0</v>
      </c>
      <c r="BU77" s="1007">
        <v>0</v>
      </c>
      <c r="BV77" s="1007">
        <v>0</v>
      </c>
      <c r="BW77" s="1008">
        <v>0</v>
      </c>
      <c r="BX77" s="1006">
        <v>0</v>
      </c>
      <c r="BY77" s="1007">
        <v>0</v>
      </c>
      <c r="BZ77" s="1007">
        <v>0</v>
      </c>
      <c r="CA77" s="1008">
        <v>0</v>
      </c>
      <c r="CB77" s="1001"/>
      <c r="CC77" s="1002"/>
    </row>
    <row r="78" spans="1:81" s="1003" customFormat="1" ht="18" customHeight="1" thickBot="1">
      <c r="A78" s="994"/>
      <c r="B78" s="1503"/>
      <c r="C78" s="1506" t="s">
        <v>2784</v>
      </c>
      <c r="D78" s="1501" t="s">
        <v>2792</v>
      </c>
      <c r="E78" s="1502"/>
      <c r="F78" s="1502"/>
      <c r="G78" s="1502"/>
      <c r="H78" s="1010">
        <v>78.900000000000006</v>
      </c>
      <c r="I78" s="1011">
        <v>13848</v>
      </c>
      <c r="J78" s="1011">
        <v>12929</v>
      </c>
      <c r="K78" s="1012">
        <v>919</v>
      </c>
      <c r="L78" s="1010">
        <v>78.900000000000006</v>
      </c>
      <c r="M78" s="1011">
        <v>13848</v>
      </c>
      <c r="N78" s="1011">
        <v>12929</v>
      </c>
      <c r="O78" s="1012">
        <v>919</v>
      </c>
      <c r="P78" s="1010">
        <v>78.900000000000006</v>
      </c>
      <c r="Q78" s="1011">
        <v>13848</v>
      </c>
      <c r="R78" s="1011">
        <v>12929</v>
      </c>
      <c r="S78" s="1012">
        <v>919</v>
      </c>
      <c r="T78" s="1010">
        <v>78.900000000000006</v>
      </c>
      <c r="U78" s="1011">
        <v>13848</v>
      </c>
      <c r="V78" s="1011">
        <v>12929</v>
      </c>
      <c r="W78" s="1012">
        <v>919</v>
      </c>
      <c r="X78" s="1010">
        <v>78.900000000000006</v>
      </c>
      <c r="Y78" s="1011">
        <v>13848</v>
      </c>
      <c r="Z78" s="1011">
        <v>12929</v>
      </c>
      <c r="AA78" s="1012">
        <v>919</v>
      </c>
      <c r="AB78" s="1010">
        <v>78.900000000000006</v>
      </c>
      <c r="AC78" s="1011">
        <v>13848</v>
      </c>
      <c r="AD78" s="1011">
        <v>12929</v>
      </c>
      <c r="AE78" s="1012">
        <v>919</v>
      </c>
      <c r="AF78" s="1010">
        <v>473.4</v>
      </c>
      <c r="AG78" s="1011">
        <v>83088</v>
      </c>
      <c r="AH78" s="1011">
        <v>77574</v>
      </c>
      <c r="AI78" s="1012">
        <v>5514</v>
      </c>
      <c r="AJ78" s="1010">
        <v>78.900000000000006</v>
      </c>
      <c r="AK78" s="1011">
        <v>13848</v>
      </c>
      <c r="AL78" s="1011">
        <v>12929</v>
      </c>
      <c r="AM78" s="1012">
        <v>919</v>
      </c>
      <c r="AN78" s="1013">
        <v>78.900000000000006</v>
      </c>
      <c r="AO78" s="1011">
        <v>13848</v>
      </c>
      <c r="AP78" s="1011">
        <v>12929</v>
      </c>
      <c r="AQ78" s="1012">
        <v>919</v>
      </c>
      <c r="AR78" s="1010">
        <v>78.900000000000006</v>
      </c>
      <c r="AS78" s="1011">
        <v>13848</v>
      </c>
      <c r="AT78" s="1011">
        <v>12929</v>
      </c>
      <c r="AU78" s="1012">
        <v>919</v>
      </c>
      <c r="AV78" s="1010">
        <v>78.900000000000006</v>
      </c>
      <c r="AW78" s="1011">
        <v>13848</v>
      </c>
      <c r="AX78" s="1011">
        <v>12929</v>
      </c>
      <c r="AY78" s="1012">
        <v>919</v>
      </c>
      <c r="AZ78" s="1010">
        <v>78.900000000000006</v>
      </c>
      <c r="BA78" s="1011">
        <v>13848</v>
      </c>
      <c r="BB78" s="1011">
        <v>12929</v>
      </c>
      <c r="BC78" s="1012">
        <v>919</v>
      </c>
      <c r="BD78" s="1010">
        <v>78.900000000000006</v>
      </c>
      <c r="BE78" s="1011">
        <v>13848</v>
      </c>
      <c r="BF78" s="1011">
        <v>12929</v>
      </c>
      <c r="BG78" s="1012">
        <v>919</v>
      </c>
      <c r="BH78" s="1010">
        <v>78.900000000000006</v>
      </c>
      <c r="BI78" s="1011">
        <v>13848</v>
      </c>
      <c r="BJ78" s="1011">
        <v>12929</v>
      </c>
      <c r="BK78" s="1012">
        <v>919</v>
      </c>
      <c r="BL78" s="1010">
        <v>473.4</v>
      </c>
      <c r="BM78" s="1011">
        <v>83088</v>
      </c>
      <c r="BN78" s="1011">
        <v>77574</v>
      </c>
      <c r="BO78" s="1012">
        <v>5514</v>
      </c>
      <c r="BP78" s="1010">
        <v>78.900000000000006</v>
      </c>
      <c r="BQ78" s="1011">
        <v>13848</v>
      </c>
      <c r="BR78" s="1011">
        <v>12929</v>
      </c>
      <c r="BS78" s="1012">
        <v>919</v>
      </c>
      <c r="BT78" s="1010">
        <v>946.8</v>
      </c>
      <c r="BU78" s="1011">
        <v>166176</v>
      </c>
      <c r="BV78" s="1011">
        <v>155148</v>
      </c>
      <c r="BW78" s="1012">
        <v>11028</v>
      </c>
      <c r="BX78" s="1010">
        <v>78.900000000000006</v>
      </c>
      <c r="BY78" s="1011">
        <v>13848</v>
      </c>
      <c r="BZ78" s="1011">
        <v>12929</v>
      </c>
      <c r="CA78" s="1012">
        <v>919</v>
      </c>
      <c r="CB78" s="1001"/>
      <c r="CC78" s="1002"/>
    </row>
    <row r="79" spans="1:81" s="1003" customFormat="1" ht="18" customHeight="1">
      <c r="A79" s="994"/>
      <c r="B79" s="1503"/>
      <c r="C79" s="1505" t="s">
        <v>4357</v>
      </c>
      <c r="D79" s="995" t="s">
        <v>4347</v>
      </c>
      <c r="E79" s="996"/>
      <c r="F79" s="996"/>
      <c r="G79" s="996"/>
      <c r="H79" s="997"/>
      <c r="I79" s="998"/>
      <c r="J79" s="998"/>
      <c r="K79" s="999">
        <v>0</v>
      </c>
      <c r="L79" s="997"/>
      <c r="M79" s="998"/>
      <c r="N79" s="998"/>
      <c r="O79" s="999">
        <v>0</v>
      </c>
      <c r="P79" s="997"/>
      <c r="Q79" s="998"/>
      <c r="R79" s="998"/>
      <c r="S79" s="999">
        <v>0</v>
      </c>
      <c r="T79" s="997"/>
      <c r="U79" s="998"/>
      <c r="V79" s="998"/>
      <c r="W79" s="999">
        <v>0</v>
      </c>
      <c r="X79" s="997"/>
      <c r="Y79" s="998"/>
      <c r="Z79" s="998"/>
      <c r="AA79" s="999">
        <v>0</v>
      </c>
      <c r="AB79" s="997"/>
      <c r="AC79" s="998"/>
      <c r="AD79" s="998"/>
      <c r="AE79" s="999">
        <v>0</v>
      </c>
      <c r="AF79" s="997">
        <v>0</v>
      </c>
      <c r="AG79" s="998">
        <v>0</v>
      </c>
      <c r="AH79" s="998">
        <v>0</v>
      </c>
      <c r="AI79" s="999">
        <v>0</v>
      </c>
      <c r="AJ79" s="997">
        <v>0</v>
      </c>
      <c r="AK79" s="998">
        <v>0</v>
      </c>
      <c r="AL79" s="998">
        <v>0</v>
      </c>
      <c r="AM79" s="999">
        <v>0</v>
      </c>
      <c r="AN79" s="997"/>
      <c r="AO79" s="998"/>
      <c r="AP79" s="998"/>
      <c r="AQ79" s="999">
        <v>0</v>
      </c>
      <c r="AR79" s="997"/>
      <c r="AS79" s="998"/>
      <c r="AT79" s="998"/>
      <c r="AU79" s="999">
        <v>0</v>
      </c>
      <c r="AV79" s="997"/>
      <c r="AW79" s="998"/>
      <c r="AX79" s="998"/>
      <c r="AY79" s="999">
        <v>0</v>
      </c>
      <c r="AZ79" s="997"/>
      <c r="BA79" s="998"/>
      <c r="BB79" s="998"/>
      <c r="BC79" s="999">
        <v>0</v>
      </c>
      <c r="BD79" s="997"/>
      <c r="BE79" s="998"/>
      <c r="BF79" s="998"/>
      <c r="BG79" s="999">
        <v>0</v>
      </c>
      <c r="BH79" s="997"/>
      <c r="BI79" s="998"/>
      <c r="BJ79" s="998"/>
      <c r="BK79" s="999">
        <v>0</v>
      </c>
      <c r="BL79" s="997">
        <v>0</v>
      </c>
      <c r="BM79" s="998">
        <v>0</v>
      </c>
      <c r="BN79" s="998">
        <v>0</v>
      </c>
      <c r="BO79" s="999">
        <v>0</v>
      </c>
      <c r="BP79" s="997">
        <v>0</v>
      </c>
      <c r="BQ79" s="998">
        <v>0</v>
      </c>
      <c r="BR79" s="998">
        <v>0</v>
      </c>
      <c r="BS79" s="999">
        <v>0</v>
      </c>
      <c r="BT79" s="997">
        <v>0</v>
      </c>
      <c r="BU79" s="998">
        <v>0</v>
      </c>
      <c r="BV79" s="998">
        <v>0</v>
      </c>
      <c r="BW79" s="999">
        <v>0</v>
      </c>
      <c r="BX79" s="997">
        <v>0</v>
      </c>
      <c r="BY79" s="998">
        <v>0</v>
      </c>
      <c r="BZ79" s="998">
        <v>0</v>
      </c>
      <c r="CA79" s="999">
        <v>0</v>
      </c>
      <c r="CB79" s="1001"/>
      <c r="CC79" s="1002"/>
    </row>
    <row r="80" spans="1:81" s="1003" customFormat="1" ht="18" customHeight="1">
      <c r="A80" s="994"/>
      <c r="B80" s="1503"/>
      <c r="C80" s="1506" t="s">
        <v>2784</v>
      </c>
      <c r="D80" s="1004" t="s">
        <v>4348</v>
      </c>
      <c r="E80" s="1005"/>
      <c r="F80" s="1005"/>
      <c r="G80" s="1005"/>
      <c r="H80" s="1006">
        <v>650</v>
      </c>
      <c r="I80" s="1007">
        <v>116889</v>
      </c>
      <c r="J80" s="1007">
        <v>116656</v>
      </c>
      <c r="K80" s="1008">
        <v>233</v>
      </c>
      <c r="L80" s="1006">
        <v>650</v>
      </c>
      <c r="M80" s="1007">
        <v>116889</v>
      </c>
      <c r="N80" s="1007">
        <v>116656</v>
      </c>
      <c r="O80" s="1008">
        <v>233</v>
      </c>
      <c r="P80" s="1006">
        <v>650</v>
      </c>
      <c r="Q80" s="1007">
        <v>116889</v>
      </c>
      <c r="R80" s="1007">
        <v>116656</v>
      </c>
      <c r="S80" s="1008">
        <v>233</v>
      </c>
      <c r="T80" s="1006">
        <v>650</v>
      </c>
      <c r="U80" s="1007">
        <v>116889</v>
      </c>
      <c r="V80" s="1007">
        <v>116656</v>
      </c>
      <c r="W80" s="1008">
        <v>233</v>
      </c>
      <c r="X80" s="1006">
        <v>650</v>
      </c>
      <c r="Y80" s="1007">
        <v>116889</v>
      </c>
      <c r="Z80" s="1007">
        <v>116656</v>
      </c>
      <c r="AA80" s="1008">
        <v>233</v>
      </c>
      <c r="AB80" s="1006">
        <v>650</v>
      </c>
      <c r="AC80" s="1007">
        <v>116889</v>
      </c>
      <c r="AD80" s="1007">
        <v>116656</v>
      </c>
      <c r="AE80" s="1008">
        <v>233</v>
      </c>
      <c r="AF80" s="1006">
        <v>3900</v>
      </c>
      <c r="AG80" s="1007">
        <v>701334</v>
      </c>
      <c r="AH80" s="1007">
        <v>699936</v>
      </c>
      <c r="AI80" s="1008">
        <v>1398</v>
      </c>
      <c r="AJ80" s="1006">
        <v>650</v>
      </c>
      <c r="AK80" s="1007">
        <v>116889</v>
      </c>
      <c r="AL80" s="1007">
        <v>116656</v>
      </c>
      <c r="AM80" s="1008">
        <v>233</v>
      </c>
      <c r="AN80" s="1009">
        <v>650</v>
      </c>
      <c r="AO80" s="1007">
        <v>116889</v>
      </c>
      <c r="AP80" s="1007">
        <v>116656</v>
      </c>
      <c r="AQ80" s="1008">
        <v>233</v>
      </c>
      <c r="AR80" s="1006">
        <v>650</v>
      </c>
      <c r="AS80" s="1007">
        <v>116889</v>
      </c>
      <c r="AT80" s="1007">
        <v>116656</v>
      </c>
      <c r="AU80" s="1008">
        <v>233</v>
      </c>
      <c r="AV80" s="1006">
        <v>650</v>
      </c>
      <c r="AW80" s="1007">
        <v>116889</v>
      </c>
      <c r="AX80" s="1007">
        <v>116656</v>
      </c>
      <c r="AY80" s="1008">
        <v>233</v>
      </c>
      <c r="AZ80" s="1006">
        <v>650</v>
      </c>
      <c r="BA80" s="1007">
        <v>116889</v>
      </c>
      <c r="BB80" s="1007">
        <v>116656</v>
      </c>
      <c r="BC80" s="1008">
        <v>233</v>
      </c>
      <c r="BD80" s="1006">
        <v>650</v>
      </c>
      <c r="BE80" s="1007">
        <v>116889</v>
      </c>
      <c r="BF80" s="1007">
        <v>116656</v>
      </c>
      <c r="BG80" s="1008">
        <v>233</v>
      </c>
      <c r="BH80" s="1006">
        <v>650</v>
      </c>
      <c r="BI80" s="1007">
        <v>116889</v>
      </c>
      <c r="BJ80" s="1007">
        <v>116656</v>
      </c>
      <c r="BK80" s="1008">
        <v>233</v>
      </c>
      <c r="BL80" s="1006">
        <v>3900</v>
      </c>
      <c r="BM80" s="1007">
        <v>701334</v>
      </c>
      <c r="BN80" s="1007">
        <v>699936</v>
      </c>
      <c r="BO80" s="1008">
        <v>1398</v>
      </c>
      <c r="BP80" s="1006">
        <v>650</v>
      </c>
      <c r="BQ80" s="1007">
        <v>116889</v>
      </c>
      <c r="BR80" s="1007">
        <v>116656</v>
      </c>
      <c r="BS80" s="1008">
        <v>233</v>
      </c>
      <c r="BT80" s="1006">
        <v>7800</v>
      </c>
      <c r="BU80" s="1007">
        <v>1402668</v>
      </c>
      <c r="BV80" s="1007">
        <v>1399872</v>
      </c>
      <c r="BW80" s="1008">
        <v>2796</v>
      </c>
      <c r="BX80" s="1006">
        <v>650</v>
      </c>
      <c r="BY80" s="1007">
        <v>116889</v>
      </c>
      <c r="BZ80" s="1007">
        <v>116656</v>
      </c>
      <c r="CA80" s="1008">
        <v>233</v>
      </c>
      <c r="CB80" s="1001"/>
      <c r="CC80" s="1002"/>
    </row>
    <row r="81" spans="1:81" s="1003" customFormat="1" ht="18" customHeight="1">
      <c r="A81" s="994"/>
      <c r="B81" s="1503"/>
      <c r="C81" s="1506" t="s">
        <v>2786</v>
      </c>
      <c r="D81" s="1004" t="s">
        <v>4349</v>
      </c>
      <c r="E81" s="1005"/>
      <c r="F81" s="1005"/>
      <c r="G81" s="1005"/>
      <c r="H81" s="1006"/>
      <c r="I81" s="1007"/>
      <c r="J81" s="1007"/>
      <c r="K81" s="1008">
        <v>0</v>
      </c>
      <c r="L81" s="1006"/>
      <c r="M81" s="1007"/>
      <c r="N81" s="1007"/>
      <c r="O81" s="1008">
        <v>0</v>
      </c>
      <c r="P81" s="1006"/>
      <c r="Q81" s="1007"/>
      <c r="R81" s="1007"/>
      <c r="S81" s="1008">
        <v>0</v>
      </c>
      <c r="T81" s="1006"/>
      <c r="U81" s="1007"/>
      <c r="V81" s="1007"/>
      <c r="W81" s="1008">
        <v>0</v>
      </c>
      <c r="X81" s="1006"/>
      <c r="Y81" s="1007"/>
      <c r="Z81" s="1007"/>
      <c r="AA81" s="1008">
        <v>0</v>
      </c>
      <c r="AB81" s="1006"/>
      <c r="AC81" s="1007"/>
      <c r="AD81" s="1007"/>
      <c r="AE81" s="1008">
        <v>0</v>
      </c>
      <c r="AF81" s="1006">
        <v>0</v>
      </c>
      <c r="AG81" s="1007">
        <v>0</v>
      </c>
      <c r="AH81" s="1007">
        <v>0</v>
      </c>
      <c r="AI81" s="1008">
        <v>0</v>
      </c>
      <c r="AJ81" s="1006">
        <v>0</v>
      </c>
      <c r="AK81" s="1007">
        <v>0</v>
      </c>
      <c r="AL81" s="1007">
        <v>0</v>
      </c>
      <c r="AM81" s="1008">
        <v>0</v>
      </c>
      <c r="AN81" s="1006"/>
      <c r="AO81" s="1007"/>
      <c r="AP81" s="1007"/>
      <c r="AQ81" s="1008">
        <v>0</v>
      </c>
      <c r="AR81" s="1006"/>
      <c r="AS81" s="1007"/>
      <c r="AT81" s="1007"/>
      <c r="AU81" s="1008">
        <v>0</v>
      </c>
      <c r="AV81" s="1006"/>
      <c r="AW81" s="1007"/>
      <c r="AX81" s="1007"/>
      <c r="AY81" s="1008">
        <v>0</v>
      </c>
      <c r="AZ81" s="1006"/>
      <c r="BA81" s="1007"/>
      <c r="BB81" s="1007"/>
      <c r="BC81" s="1008">
        <v>0</v>
      </c>
      <c r="BD81" s="1006"/>
      <c r="BE81" s="1007"/>
      <c r="BF81" s="1007"/>
      <c r="BG81" s="1008">
        <v>0</v>
      </c>
      <c r="BH81" s="1006"/>
      <c r="BI81" s="1007"/>
      <c r="BJ81" s="1007"/>
      <c r="BK81" s="1008">
        <v>0</v>
      </c>
      <c r="BL81" s="1006">
        <v>0</v>
      </c>
      <c r="BM81" s="1007">
        <v>0</v>
      </c>
      <c r="BN81" s="1007">
        <v>0</v>
      </c>
      <c r="BO81" s="1008">
        <v>0</v>
      </c>
      <c r="BP81" s="1006">
        <v>0</v>
      </c>
      <c r="BQ81" s="1007">
        <v>0</v>
      </c>
      <c r="BR81" s="1007">
        <v>0</v>
      </c>
      <c r="BS81" s="1008">
        <v>0</v>
      </c>
      <c r="BT81" s="1006">
        <v>0</v>
      </c>
      <c r="BU81" s="1007">
        <v>0</v>
      </c>
      <c r="BV81" s="1007">
        <v>0</v>
      </c>
      <c r="BW81" s="1008">
        <v>0</v>
      </c>
      <c r="BX81" s="1006">
        <v>0</v>
      </c>
      <c r="BY81" s="1007">
        <v>0</v>
      </c>
      <c r="BZ81" s="1007">
        <v>0</v>
      </c>
      <c r="CA81" s="1008">
        <v>0</v>
      </c>
      <c r="CB81" s="1001"/>
      <c r="CC81" s="1002"/>
    </row>
    <row r="82" spans="1:81" s="1003" customFormat="1" ht="18" customHeight="1">
      <c r="A82" s="994"/>
      <c r="B82" s="1503"/>
      <c r="C82" s="1506" t="s">
        <v>2797</v>
      </c>
      <c r="D82" s="1004" t="s">
        <v>4350</v>
      </c>
      <c r="E82" s="1005"/>
      <c r="F82" s="1005"/>
      <c r="G82" s="1005"/>
      <c r="H82" s="1006"/>
      <c r="I82" s="1007"/>
      <c r="J82" s="1007"/>
      <c r="K82" s="1008">
        <v>0</v>
      </c>
      <c r="L82" s="1006"/>
      <c r="M82" s="1007"/>
      <c r="N82" s="1007"/>
      <c r="O82" s="1008">
        <v>0</v>
      </c>
      <c r="P82" s="1006"/>
      <c r="Q82" s="1007"/>
      <c r="R82" s="1007"/>
      <c r="S82" s="1008">
        <v>0</v>
      </c>
      <c r="T82" s="1006"/>
      <c r="U82" s="1007"/>
      <c r="V82" s="1007"/>
      <c r="W82" s="1008">
        <v>0</v>
      </c>
      <c r="X82" s="1006"/>
      <c r="Y82" s="1007"/>
      <c r="Z82" s="1007"/>
      <c r="AA82" s="1008">
        <v>0</v>
      </c>
      <c r="AB82" s="1006"/>
      <c r="AC82" s="1007"/>
      <c r="AD82" s="1007"/>
      <c r="AE82" s="1008">
        <v>0</v>
      </c>
      <c r="AF82" s="1006">
        <v>0</v>
      </c>
      <c r="AG82" s="1007">
        <v>0</v>
      </c>
      <c r="AH82" s="1007">
        <v>0</v>
      </c>
      <c r="AI82" s="1008">
        <v>0</v>
      </c>
      <c r="AJ82" s="1006">
        <v>0</v>
      </c>
      <c r="AK82" s="1007">
        <v>0</v>
      </c>
      <c r="AL82" s="1007">
        <v>0</v>
      </c>
      <c r="AM82" s="1008">
        <v>0</v>
      </c>
      <c r="AN82" s="1006"/>
      <c r="AO82" s="1007"/>
      <c r="AP82" s="1007"/>
      <c r="AQ82" s="1008">
        <v>0</v>
      </c>
      <c r="AR82" s="1006"/>
      <c r="AS82" s="1007"/>
      <c r="AT82" s="1007"/>
      <c r="AU82" s="1008">
        <v>0</v>
      </c>
      <c r="AV82" s="1006"/>
      <c r="AW82" s="1007"/>
      <c r="AX82" s="1007"/>
      <c r="AY82" s="1008">
        <v>0</v>
      </c>
      <c r="AZ82" s="1006"/>
      <c r="BA82" s="1007"/>
      <c r="BB82" s="1007"/>
      <c r="BC82" s="1008">
        <v>0</v>
      </c>
      <c r="BD82" s="1006"/>
      <c r="BE82" s="1007"/>
      <c r="BF82" s="1007"/>
      <c r="BG82" s="1008">
        <v>0</v>
      </c>
      <c r="BH82" s="1006"/>
      <c r="BI82" s="1007"/>
      <c r="BJ82" s="1007"/>
      <c r="BK82" s="1008">
        <v>0</v>
      </c>
      <c r="BL82" s="1006">
        <v>0</v>
      </c>
      <c r="BM82" s="1007">
        <v>0</v>
      </c>
      <c r="BN82" s="1007">
        <v>0</v>
      </c>
      <c r="BO82" s="1008">
        <v>0</v>
      </c>
      <c r="BP82" s="1006">
        <v>0</v>
      </c>
      <c r="BQ82" s="1007">
        <v>0</v>
      </c>
      <c r="BR82" s="1007">
        <v>0</v>
      </c>
      <c r="BS82" s="1008">
        <v>0</v>
      </c>
      <c r="BT82" s="1006">
        <v>0</v>
      </c>
      <c r="BU82" s="1007">
        <v>0</v>
      </c>
      <c r="BV82" s="1007">
        <v>0</v>
      </c>
      <c r="BW82" s="1008">
        <v>0</v>
      </c>
      <c r="BX82" s="1006">
        <v>0</v>
      </c>
      <c r="BY82" s="1007">
        <v>0</v>
      </c>
      <c r="BZ82" s="1007">
        <v>0</v>
      </c>
      <c r="CA82" s="1008">
        <v>0</v>
      </c>
      <c r="CB82" s="1001"/>
      <c r="CC82" s="1002"/>
    </row>
    <row r="83" spans="1:81" s="1003" customFormat="1" ht="18" customHeight="1">
      <c r="A83" s="994"/>
      <c r="B83" s="1503"/>
      <c r="C83" s="1506" t="s">
        <v>2790</v>
      </c>
      <c r="D83" s="1004" t="s">
        <v>4351</v>
      </c>
      <c r="E83" s="1005"/>
      <c r="F83" s="1005"/>
      <c r="G83" s="1005"/>
      <c r="H83" s="1006"/>
      <c r="I83" s="1007"/>
      <c r="J83" s="1007"/>
      <c r="K83" s="1008">
        <v>0</v>
      </c>
      <c r="L83" s="1006"/>
      <c r="M83" s="1007"/>
      <c r="N83" s="1007"/>
      <c r="O83" s="1008">
        <v>0</v>
      </c>
      <c r="P83" s="1006"/>
      <c r="Q83" s="1007"/>
      <c r="R83" s="1007"/>
      <c r="S83" s="1008">
        <v>0</v>
      </c>
      <c r="T83" s="1006"/>
      <c r="U83" s="1007"/>
      <c r="V83" s="1007"/>
      <c r="W83" s="1008">
        <v>0</v>
      </c>
      <c r="X83" s="1006"/>
      <c r="Y83" s="1007"/>
      <c r="Z83" s="1007"/>
      <c r="AA83" s="1008">
        <v>0</v>
      </c>
      <c r="AB83" s="1006"/>
      <c r="AC83" s="1007"/>
      <c r="AD83" s="1007"/>
      <c r="AE83" s="1008">
        <v>0</v>
      </c>
      <c r="AF83" s="1006">
        <v>0</v>
      </c>
      <c r="AG83" s="1007">
        <v>0</v>
      </c>
      <c r="AH83" s="1007">
        <v>0</v>
      </c>
      <c r="AI83" s="1008">
        <v>0</v>
      </c>
      <c r="AJ83" s="1006">
        <v>0</v>
      </c>
      <c r="AK83" s="1007">
        <v>0</v>
      </c>
      <c r="AL83" s="1007">
        <v>0</v>
      </c>
      <c r="AM83" s="1008">
        <v>0</v>
      </c>
      <c r="AN83" s="1006"/>
      <c r="AO83" s="1007"/>
      <c r="AP83" s="1007"/>
      <c r="AQ83" s="1008">
        <v>0</v>
      </c>
      <c r="AR83" s="1007"/>
      <c r="AS83" s="1007"/>
      <c r="AT83" s="1007"/>
      <c r="AU83" s="1008">
        <v>0</v>
      </c>
      <c r="AV83" s="1007"/>
      <c r="AW83" s="1007"/>
      <c r="AX83" s="1007"/>
      <c r="AY83" s="1008">
        <v>0</v>
      </c>
      <c r="AZ83" s="1007"/>
      <c r="BA83" s="1007"/>
      <c r="BB83" s="1007"/>
      <c r="BC83" s="1008">
        <v>0</v>
      </c>
      <c r="BD83" s="1007"/>
      <c r="BE83" s="1007"/>
      <c r="BF83" s="1007"/>
      <c r="BG83" s="1008">
        <v>0</v>
      </c>
      <c r="BH83" s="1007"/>
      <c r="BI83" s="1007"/>
      <c r="BJ83" s="1007"/>
      <c r="BK83" s="1008">
        <v>0</v>
      </c>
      <c r="BL83" s="1006">
        <v>0</v>
      </c>
      <c r="BM83" s="1007">
        <v>0</v>
      </c>
      <c r="BN83" s="1007">
        <v>0</v>
      </c>
      <c r="BO83" s="1008">
        <v>0</v>
      </c>
      <c r="BP83" s="1006">
        <v>0</v>
      </c>
      <c r="BQ83" s="1007">
        <v>0</v>
      </c>
      <c r="BR83" s="1007">
        <v>0</v>
      </c>
      <c r="BS83" s="1008">
        <v>0</v>
      </c>
      <c r="BT83" s="1006">
        <v>0</v>
      </c>
      <c r="BU83" s="1007">
        <v>0</v>
      </c>
      <c r="BV83" s="1007">
        <v>0</v>
      </c>
      <c r="BW83" s="1008">
        <v>0</v>
      </c>
      <c r="BX83" s="1006">
        <v>0</v>
      </c>
      <c r="BY83" s="1007">
        <v>0</v>
      </c>
      <c r="BZ83" s="1007">
        <v>0</v>
      </c>
      <c r="CA83" s="1008">
        <v>0</v>
      </c>
      <c r="CB83" s="1001"/>
      <c r="CC83" s="1002"/>
    </row>
    <row r="84" spans="1:81" s="1003" customFormat="1" ht="18" customHeight="1">
      <c r="A84" s="994"/>
      <c r="B84" s="1503"/>
      <c r="C84" s="1506" t="s">
        <v>2925</v>
      </c>
      <c r="D84" s="1004" t="s">
        <v>2883</v>
      </c>
      <c r="E84" s="1005"/>
      <c r="F84" s="1005"/>
      <c r="G84" s="1005"/>
      <c r="H84" s="1006"/>
      <c r="I84" s="1007"/>
      <c r="J84" s="1007"/>
      <c r="K84" s="1008">
        <v>0</v>
      </c>
      <c r="L84" s="1006"/>
      <c r="M84" s="1007"/>
      <c r="N84" s="1007"/>
      <c r="O84" s="1008">
        <v>0</v>
      </c>
      <c r="P84" s="1006"/>
      <c r="Q84" s="1007"/>
      <c r="R84" s="1007"/>
      <c r="S84" s="1008">
        <v>0</v>
      </c>
      <c r="T84" s="1006"/>
      <c r="U84" s="1007"/>
      <c r="V84" s="1007"/>
      <c r="W84" s="1008">
        <v>0</v>
      </c>
      <c r="X84" s="1006"/>
      <c r="Y84" s="1007"/>
      <c r="Z84" s="1007"/>
      <c r="AA84" s="1008">
        <v>0</v>
      </c>
      <c r="AB84" s="1006"/>
      <c r="AC84" s="1007"/>
      <c r="AD84" s="1007"/>
      <c r="AE84" s="1008">
        <v>0</v>
      </c>
      <c r="AF84" s="1006">
        <v>0</v>
      </c>
      <c r="AG84" s="1007">
        <v>0</v>
      </c>
      <c r="AH84" s="1007">
        <v>0</v>
      </c>
      <c r="AI84" s="1008">
        <v>0</v>
      </c>
      <c r="AJ84" s="1006">
        <v>0</v>
      </c>
      <c r="AK84" s="1007">
        <v>0</v>
      </c>
      <c r="AL84" s="1007">
        <v>0</v>
      </c>
      <c r="AM84" s="1008">
        <v>0</v>
      </c>
      <c r="AN84" s="1006"/>
      <c r="AO84" s="1007"/>
      <c r="AP84" s="1007"/>
      <c r="AQ84" s="1008">
        <v>0</v>
      </c>
      <c r="AR84" s="1006"/>
      <c r="AS84" s="1007"/>
      <c r="AT84" s="1007"/>
      <c r="AU84" s="1008">
        <v>0</v>
      </c>
      <c r="AV84" s="1006"/>
      <c r="AW84" s="1007"/>
      <c r="AX84" s="1007"/>
      <c r="AY84" s="1008">
        <v>0</v>
      </c>
      <c r="AZ84" s="1006"/>
      <c r="BA84" s="1007"/>
      <c r="BB84" s="1007"/>
      <c r="BC84" s="1008">
        <v>0</v>
      </c>
      <c r="BD84" s="1006"/>
      <c r="BE84" s="1007"/>
      <c r="BF84" s="1007"/>
      <c r="BG84" s="1008">
        <v>0</v>
      </c>
      <c r="BH84" s="1006"/>
      <c r="BI84" s="1007"/>
      <c r="BJ84" s="1007"/>
      <c r="BK84" s="1008">
        <v>0</v>
      </c>
      <c r="BL84" s="1006">
        <v>0</v>
      </c>
      <c r="BM84" s="1007">
        <v>0</v>
      </c>
      <c r="BN84" s="1007">
        <v>0</v>
      </c>
      <c r="BO84" s="1008">
        <v>0</v>
      </c>
      <c r="BP84" s="1006">
        <v>0</v>
      </c>
      <c r="BQ84" s="1007">
        <v>0</v>
      </c>
      <c r="BR84" s="1007">
        <v>0</v>
      </c>
      <c r="BS84" s="1008">
        <v>0</v>
      </c>
      <c r="BT84" s="1006">
        <v>0</v>
      </c>
      <c r="BU84" s="1007">
        <v>0</v>
      </c>
      <c r="BV84" s="1007">
        <v>0</v>
      </c>
      <c r="BW84" s="1008">
        <v>0</v>
      </c>
      <c r="BX84" s="1006">
        <v>0</v>
      </c>
      <c r="BY84" s="1007">
        <v>0</v>
      </c>
      <c r="BZ84" s="1007">
        <v>0</v>
      </c>
      <c r="CA84" s="1008">
        <v>0</v>
      </c>
      <c r="CB84" s="1001"/>
      <c r="CC84" s="1002"/>
    </row>
    <row r="85" spans="1:81" s="1003" customFormat="1" ht="18" customHeight="1">
      <c r="A85" s="994"/>
      <c r="B85" s="1503"/>
      <c r="C85" s="1506" t="s">
        <v>2795</v>
      </c>
      <c r="D85" s="1004" t="s">
        <v>2728</v>
      </c>
      <c r="E85" s="1005"/>
      <c r="F85" s="1005"/>
      <c r="G85" s="1005"/>
      <c r="H85" s="1006"/>
      <c r="I85" s="1007"/>
      <c r="J85" s="1007"/>
      <c r="K85" s="1008">
        <v>0</v>
      </c>
      <c r="L85" s="1006"/>
      <c r="M85" s="1007"/>
      <c r="N85" s="1007"/>
      <c r="O85" s="1008">
        <v>0</v>
      </c>
      <c r="P85" s="1006"/>
      <c r="Q85" s="1007"/>
      <c r="R85" s="1007"/>
      <c r="S85" s="1008">
        <v>0</v>
      </c>
      <c r="T85" s="1006"/>
      <c r="U85" s="1007"/>
      <c r="V85" s="1007"/>
      <c r="W85" s="1008">
        <v>0</v>
      </c>
      <c r="X85" s="1006"/>
      <c r="Y85" s="1007"/>
      <c r="Z85" s="1007"/>
      <c r="AA85" s="1008">
        <v>0</v>
      </c>
      <c r="AB85" s="1006"/>
      <c r="AC85" s="1007"/>
      <c r="AD85" s="1007"/>
      <c r="AE85" s="1008">
        <v>0</v>
      </c>
      <c r="AF85" s="1006">
        <v>0</v>
      </c>
      <c r="AG85" s="1007">
        <v>0</v>
      </c>
      <c r="AH85" s="1007">
        <v>0</v>
      </c>
      <c r="AI85" s="1008">
        <v>0</v>
      </c>
      <c r="AJ85" s="1006">
        <v>0</v>
      </c>
      <c r="AK85" s="1007">
        <v>0</v>
      </c>
      <c r="AL85" s="1007">
        <v>0</v>
      </c>
      <c r="AM85" s="1008">
        <v>0</v>
      </c>
      <c r="AN85" s="1006"/>
      <c r="AO85" s="1007"/>
      <c r="AP85" s="1007"/>
      <c r="AQ85" s="1008">
        <v>0</v>
      </c>
      <c r="AR85" s="1006"/>
      <c r="AS85" s="1007"/>
      <c r="AT85" s="1007"/>
      <c r="AU85" s="1008">
        <v>0</v>
      </c>
      <c r="AV85" s="1006"/>
      <c r="AW85" s="1007"/>
      <c r="AX85" s="1007"/>
      <c r="AY85" s="1008">
        <v>0</v>
      </c>
      <c r="AZ85" s="1006"/>
      <c r="BA85" s="1007"/>
      <c r="BB85" s="1007"/>
      <c r="BC85" s="1008">
        <v>0</v>
      </c>
      <c r="BD85" s="1006"/>
      <c r="BE85" s="1007"/>
      <c r="BF85" s="1007"/>
      <c r="BG85" s="1008">
        <v>0</v>
      </c>
      <c r="BH85" s="1006"/>
      <c r="BI85" s="1007"/>
      <c r="BJ85" s="1007"/>
      <c r="BK85" s="1008">
        <v>0</v>
      </c>
      <c r="BL85" s="1006">
        <v>0</v>
      </c>
      <c r="BM85" s="1007">
        <v>0</v>
      </c>
      <c r="BN85" s="1007">
        <v>0</v>
      </c>
      <c r="BO85" s="1008">
        <v>0</v>
      </c>
      <c r="BP85" s="1006">
        <v>0</v>
      </c>
      <c r="BQ85" s="1007">
        <v>0</v>
      </c>
      <c r="BR85" s="1007">
        <v>0</v>
      </c>
      <c r="BS85" s="1008">
        <v>0</v>
      </c>
      <c r="BT85" s="1006">
        <v>0</v>
      </c>
      <c r="BU85" s="1007">
        <v>0</v>
      </c>
      <c r="BV85" s="1007">
        <v>0</v>
      </c>
      <c r="BW85" s="1008">
        <v>0</v>
      </c>
      <c r="BX85" s="1006">
        <v>0</v>
      </c>
      <c r="BY85" s="1007">
        <v>0</v>
      </c>
      <c r="BZ85" s="1007">
        <v>0</v>
      </c>
      <c r="CA85" s="1008">
        <v>0</v>
      </c>
      <c r="CB85" s="1001"/>
      <c r="CC85" s="1002"/>
    </row>
    <row r="86" spans="1:81" s="1003" customFormat="1" ht="18" customHeight="1" thickBot="1">
      <c r="A86" s="994"/>
      <c r="B86" s="1503"/>
      <c r="C86" s="1506" t="s">
        <v>2784</v>
      </c>
      <c r="D86" s="1501" t="s">
        <v>2792</v>
      </c>
      <c r="E86" s="1502"/>
      <c r="F86" s="1502"/>
      <c r="G86" s="1502"/>
      <c r="H86" s="1010">
        <v>650</v>
      </c>
      <c r="I86" s="1011">
        <v>116889</v>
      </c>
      <c r="J86" s="1011">
        <v>116656</v>
      </c>
      <c r="K86" s="1012">
        <v>233</v>
      </c>
      <c r="L86" s="1010">
        <v>650</v>
      </c>
      <c r="M86" s="1011">
        <v>116889</v>
      </c>
      <c r="N86" s="1011">
        <v>116656</v>
      </c>
      <c r="O86" s="1012">
        <v>233</v>
      </c>
      <c r="P86" s="1010">
        <v>650</v>
      </c>
      <c r="Q86" s="1011">
        <v>116889</v>
      </c>
      <c r="R86" s="1011">
        <v>116656</v>
      </c>
      <c r="S86" s="1012">
        <v>233</v>
      </c>
      <c r="T86" s="1010">
        <v>650</v>
      </c>
      <c r="U86" s="1011">
        <v>116889</v>
      </c>
      <c r="V86" s="1011">
        <v>116656</v>
      </c>
      <c r="W86" s="1012">
        <v>233</v>
      </c>
      <c r="X86" s="1010">
        <v>650</v>
      </c>
      <c r="Y86" s="1011">
        <v>116889</v>
      </c>
      <c r="Z86" s="1011">
        <v>116656</v>
      </c>
      <c r="AA86" s="1012">
        <v>233</v>
      </c>
      <c r="AB86" s="1010">
        <v>650</v>
      </c>
      <c r="AC86" s="1011">
        <v>116889</v>
      </c>
      <c r="AD86" s="1011">
        <v>116656</v>
      </c>
      <c r="AE86" s="1012">
        <v>233</v>
      </c>
      <c r="AF86" s="1010">
        <v>3900</v>
      </c>
      <c r="AG86" s="1011">
        <v>701334</v>
      </c>
      <c r="AH86" s="1011">
        <v>699936</v>
      </c>
      <c r="AI86" s="1012">
        <v>1398</v>
      </c>
      <c r="AJ86" s="1010">
        <v>650</v>
      </c>
      <c r="AK86" s="1011">
        <v>116889</v>
      </c>
      <c r="AL86" s="1011">
        <v>116656</v>
      </c>
      <c r="AM86" s="1012">
        <v>233</v>
      </c>
      <c r="AN86" s="1013">
        <v>650</v>
      </c>
      <c r="AO86" s="1011">
        <v>116889</v>
      </c>
      <c r="AP86" s="1011">
        <v>116656</v>
      </c>
      <c r="AQ86" s="1012">
        <v>233</v>
      </c>
      <c r="AR86" s="1010">
        <v>650</v>
      </c>
      <c r="AS86" s="1011">
        <v>116889</v>
      </c>
      <c r="AT86" s="1011">
        <v>116656</v>
      </c>
      <c r="AU86" s="1012">
        <v>233</v>
      </c>
      <c r="AV86" s="1010">
        <v>650</v>
      </c>
      <c r="AW86" s="1011">
        <v>116889</v>
      </c>
      <c r="AX86" s="1011">
        <v>116656</v>
      </c>
      <c r="AY86" s="1012">
        <v>233</v>
      </c>
      <c r="AZ86" s="1010">
        <v>650</v>
      </c>
      <c r="BA86" s="1011">
        <v>116889</v>
      </c>
      <c r="BB86" s="1011">
        <v>116656</v>
      </c>
      <c r="BC86" s="1012">
        <v>233</v>
      </c>
      <c r="BD86" s="1010">
        <v>650</v>
      </c>
      <c r="BE86" s="1011">
        <v>116889</v>
      </c>
      <c r="BF86" s="1011">
        <v>116656</v>
      </c>
      <c r="BG86" s="1012">
        <v>233</v>
      </c>
      <c r="BH86" s="1010">
        <v>650</v>
      </c>
      <c r="BI86" s="1011">
        <v>116889</v>
      </c>
      <c r="BJ86" s="1011">
        <v>116656</v>
      </c>
      <c r="BK86" s="1012">
        <v>233</v>
      </c>
      <c r="BL86" s="1010">
        <v>3900</v>
      </c>
      <c r="BM86" s="1011">
        <v>701334</v>
      </c>
      <c r="BN86" s="1011">
        <v>699936</v>
      </c>
      <c r="BO86" s="1012">
        <v>1398</v>
      </c>
      <c r="BP86" s="1010">
        <v>650</v>
      </c>
      <c r="BQ86" s="1011">
        <v>116889</v>
      </c>
      <c r="BR86" s="1011">
        <v>116656</v>
      </c>
      <c r="BS86" s="1012">
        <v>233</v>
      </c>
      <c r="BT86" s="1010">
        <v>7800</v>
      </c>
      <c r="BU86" s="1011">
        <v>1402668</v>
      </c>
      <c r="BV86" s="1011">
        <v>1399872</v>
      </c>
      <c r="BW86" s="1012">
        <v>2796</v>
      </c>
      <c r="BX86" s="1010">
        <v>650</v>
      </c>
      <c r="BY86" s="1011">
        <v>116889</v>
      </c>
      <c r="BZ86" s="1011">
        <v>116656</v>
      </c>
      <c r="CA86" s="1012">
        <v>233</v>
      </c>
      <c r="CB86" s="1001"/>
      <c r="CC86" s="1002"/>
    </row>
    <row r="87" spans="1:81" s="1003" customFormat="1" ht="18" customHeight="1">
      <c r="A87" s="994"/>
      <c r="B87" s="1503"/>
      <c r="C87" s="1505" t="s">
        <v>4358</v>
      </c>
      <c r="D87" s="995" t="s">
        <v>4347</v>
      </c>
      <c r="E87" s="996"/>
      <c r="F87" s="996"/>
      <c r="G87" s="996"/>
      <c r="H87" s="997"/>
      <c r="I87" s="998"/>
      <c r="J87" s="998"/>
      <c r="K87" s="999">
        <v>0</v>
      </c>
      <c r="L87" s="997"/>
      <c r="M87" s="998"/>
      <c r="N87" s="998"/>
      <c r="O87" s="999">
        <v>0</v>
      </c>
      <c r="P87" s="997"/>
      <c r="Q87" s="998"/>
      <c r="R87" s="998"/>
      <c r="S87" s="999">
        <v>0</v>
      </c>
      <c r="T87" s="997"/>
      <c r="U87" s="998"/>
      <c r="V87" s="998"/>
      <c r="W87" s="999">
        <v>0</v>
      </c>
      <c r="X87" s="997"/>
      <c r="Y87" s="998"/>
      <c r="Z87" s="998"/>
      <c r="AA87" s="999">
        <v>0</v>
      </c>
      <c r="AB87" s="997"/>
      <c r="AC87" s="998"/>
      <c r="AD87" s="998"/>
      <c r="AE87" s="999">
        <v>0</v>
      </c>
      <c r="AF87" s="997">
        <v>0</v>
      </c>
      <c r="AG87" s="998">
        <v>0</v>
      </c>
      <c r="AH87" s="998">
        <v>0</v>
      </c>
      <c r="AI87" s="999">
        <v>0</v>
      </c>
      <c r="AJ87" s="997">
        <v>0</v>
      </c>
      <c r="AK87" s="998">
        <v>0</v>
      </c>
      <c r="AL87" s="998">
        <v>0</v>
      </c>
      <c r="AM87" s="999">
        <v>0</v>
      </c>
      <c r="AN87" s="997"/>
      <c r="AO87" s="998"/>
      <c r="AP87" s="998"/>
      <c r="AQ87" s="999">
        <v>0</v>
      </c>
      <c r="AR87" s="997"/>
      <c r="AS87" s="998"/>
      <c r="AT87" s="998"/>
      <c r="AU87" s="999">
        <v>0</v>
      </c>
      <c r="AV87" s="997"/>
      <c r="AW87" s="998"/>
      <c r="AX87" s="998"/>
      <c r="AY87" s="999">
        <v>0</v>
      </c>
      <c r="AZ87" s="997"/>
      <c r="BA87" s="998"/>
      <c r="BB87" s="998"/>
      <c r="BC87" s="999">
        <v>0</v>
      </c>
      <c r="BD87" s="997"/>
      <c r="BE87" s="998"/>
      <c r="BF87" s="998"/>
      <c r="BG87" s="999">
        <v>0</v>
      </c>
      <c r="BH87" s="997"/>
      <c r="BI87" s="998"/>
      <c r="BJ87" s="998"/>
      <c r="BK87" s="999">
        <v>0</v>
      </c>
      <c r="BL87" s="997">
        <v>0</v>
      </c>
      <c r="BM87" s="998">
        <v>0</v>
      </c>
      <c r="BN87" s="998">
        <v>0</v>
      </c>
      <c r="BO87" s="999">
        <v>0</v>
      </c>
      <c r="BP87" s="997">
        <v>0</v>
      </c>
      <c r="BQ87" s="998">
        <v>0</v>
      </c>
      <c r="BR87" s="998">
        <v>0</v>
      </c>
      <c r="BS87" s="999">
        <v>0</v>
      </c>
      <c r="BT87" s="997">
        <v>0</v>
      </c>
      <c r="BU87" s="998">
        <v>0</v>
      </c>
      <c r="BV87" s="998">
        <v>0</v>
      </c>
      <c r="BW87" s="999">
        <v>0</v>
      </c>
      <c r="BX87" s="997">
        <v>0</v>
      </c>
      <c r="BY87" s="998">
        <v>0</v>
      </c>
      <c r="BZ87" s="998">
        <v>0</v>
      </c>
      <c r="CA87" s="999">
        <v>0</v>
      </c>
      <c r="CB87" s="1001"/>
      <c r="CC87" s="1002"/>
    </row>
    <row r="88" spans="1:81" s="1003" customFormat="1" ht="18" customHeight="1">
      <c r="A88" s="994"/>
      <c r="B88" s="1503"/>
      <c r="C88" s="1506" t="s">
        <v>2784</v>
      </c>
      <c r="D88" s="1004" t="s">
        <v>4348</v>
      </c>
      <c r="E88" s="1005"/>
      <c r="F88" s="1005"/>
      <c r="G88" s="1005"/>
      <c r="H88" s="1006">
        <v>50</v>
      </c>
      <c r="I88" s="1007">
        <v>8991</v>
      </c>
      <c r="J88" s="1007">
        <v>8974</v>
      </c>
      <c r="K88" s="1008">
        <v>17</v>
      </c>
      <c r="L88" s="1006">
        <v>50</v>
      </c>
      <c r="M88" s="1007">
        <v>8991</v>
      </c>
      <c r="N88" s="1007">
        <v>8974</v>
      </c>
      <c r="O88" s="1008">
        <v>17</v>
      </c>
      <c r="P88" s="1006">
        <v>50</v>
      </c>
      <c r="Q88" s="1007">
        <v>8991</v>
      </c>
      <c r="R88" s="1007">
        <v>8974</v>
      </c>
      <c r="S88" s="1008">
        <v>17</v>
      </c>
      <c r="T88" s="1006">
        <v>50</v>
      </c>
      <c r="U88" s="1007">
        <v>8991</v>
      </c>
      <c r="V88" s="1007">
        <v>8974</v>
      </c>
      <c r="W88" s="1008">
        <v>17</v>
      </c>
      <c r="X88" s="1006">
        <v>50</v>
      </c>
      <c r="Y88" s="1007">
        <v>8991</v>
      </c>
      <c r="Z88" s="1007">
        <v>8974</v>
      </c>
      <c r="AA88" s="1008">
        <v>17</v>
      </c>
      <c r="AB88" s="1006">
        <v>50</v>
      </c>
      <c r="AC88" s="1007">
        <v>8991</v>
      </c>
      <c r="AD88" s="1007">
        <v>8974</v>
      </c>
      <c r="AE88" s="1008">
        <v>17</v>
      </c>
      <c r="AF88" s="1006">
        <v>300</v>
      </c>
      <c r="AG88" s="1007">
        <v>53946</v>
      </c>
      <c r="AH88" s="1007">
        <v>53844</v>
      </c>
      <c r="AI88" s="1008">
        <v>102</v>
      </c>
      <c r="AJ88" s="1006">
        <v>50</v>
      </c>
      <c r="AK88" s="1007">
        <v>8991</v>
      </c>
      <c r="AL88" s="1007">
        <v>8974</v>
      </c>
      <c r="AM88" s="1008">
        <v>17</v>
      </c>
      <c r="AN88" s="1009">
        <v>150</v>
      </c>
      <c r="AO88" s="1007">
        <v>26974</v>
      </c>
      <c r="AP88" s="1007">
        <v>26921</v>
      </c>
      <c r="AQ88" s="1008">
        <v>53</v>
      </c>
      <c r="AR88" s="1006">
        <v>150</v>
      </c>
      <c r="AS88" s="1007">
        <v>26974</v>
      </c>
      <c r="AT88" s="1007">
        <v>26921</v>
      </c>
      <c r="AU88" s="1008">
        <v>53</v>
      </c>
      <c r="AV88" s="1006">
        <v>150</v>
      </c>
      <c r="AW88" s="1007">
        <v>26974</v>
      </c>
      <c r="AX88" s="1007">
        <v>26921</v>
      </c>
      <c r="AY88" s="1008">
        <v>53</v>
      </c>
      <c r="AZ88" s="1006">
        <v>150</v>
      </c>
      <c r="BA88" s="1007">
        <v>26974</v>
      </c>
      <c r="BB88" s="1007">
        <v>26921</v>
      </c>
      <c r="BC88" s="1008">
        <v>53</v>
      </c>
      <c r="BD88" s="1006">
        <v>150</v>
      </c>
      <c r="BE88" s="1007">
        <v>26974</v>
      </c>
      <c r="BF88" s="1007">
        <v>26921</v>
      </c>
      <c r="BG88" s="1008">
        <v>53</v>
      </c>
      <c r="BH88" s="1006">
        <v>150</v>
      </c>
      <c r="BI88" s="1007">
        <v>26974</v>
      </c>
      <c r="BJ88" s="1007">
        <v>26921</v>
      </c>
      <c r="BK88" s="1008">
        <v>53</v>
      </c>
      <c r="BL88" s="1006">
        <v>900</v>
      </c>
      <c r="BM88" s="1007">
        <v>161844</v>
      </c>
      <c r="BN88" s="1007">
        <v>161526</v>
      </c>
      <c r="BO88" s="1008">
        <v>318</v>
      </c>
      <c r="BP88" s="1006">
        <v>150</v>
      </c>
      <c r="BQ88" s="1007">
        <v>26974</v>
      </c>
      <c r="BR88" s="1007">
        <v>26921</v>
      </c>
      <c r="BS88" s="1008">
        <v>53</v>
      </c>
      <c r="BT88" s="1006">
        <v>1200</v>
      </c>
      <c r="BU88" s="1007">
        <v>215790</v>
      </c>
      <c r="BV88" s="1007">
        <v>215370</v>
      </c>
      <c r="BW88" s="1008">
        <v>420</v>
      </c>
      <c r="BX88" s="1006">
        <v>100</v>
      </c>
      <c r="BY88" s="1007">
        <v>17983</v>
      </c>
      <c r="BZ88" s="1007">
        <v>17948</v>
      </c>
      <c r="CA88" s="1008">
        <v>35</v>
      </c>
      <c r="CB88" s="1001"/>
      <c r="CC88" s="1002"/>
    </row>
    <row r="89" spans="1:81" s="1003" customFormat="1" ht="18" customHeight="1">
      <c r="A89" s="994"/>
      <c r="B89" s="1503"/>
      <c r="C89" s="1506" t="s">
        <v>2786</v>
      </c>
      <c r="D89" s="1004" t="s">
        <v>4349</v>
      </c>
      <c r="E89" s="1005"/>
      <c r="F89" s="1005"/>
      <c r="G89" s="1005"/>
      <c r="H89" s="1006"/>
      <c r="I89" s="1007"/>
      <c r="J89" s="1007"/>
      <c r="K89" s="1008">
        <v>0</v>
      </c>
      <c r="L89" s="1006"/>
      <c r="M89" s="1007"/>
      <c r="N89" s="1007"/>
      <c r="O89" s="1008">
        <v>0</v>
      </c>
      <c r="P89" s="1006"/>
      <c r="Q89" s="1007"/>
      <c r="R89" s="1007"/>
      <c r="S89" s="1008">
        <v>0</v>
      </c>
      <c r="T89" s="1006"/>
      <c r="U89" s="1007"/>
      <c r="V89" s="1007"/>
      <c r="W89" s="1008">
        <v>0</v>
      </c>
      <c r="X89" s="1006"/>
      <c r="Y89" s="1007"/>
      <c r="Z89" s="1007"/>
      <c r="AA89" s="1008">
        <v>0</v>
      </c>
      <c r="AB89" s="1006"/>
      <c r="AC89" s="1007"/>
      <c r="AD89" s="1007"/>
      <c r="AE89" s="1008">
        <v>0</v>
      </c>
      <c r="AF89" s="1006">
        <v>0</v>
      </c>
      <c r="AG89" s="1007">
        <v>0</v>
      </c>
      <c r="AH89" s="1007">
        <v>0</v>
      </c>
      <c r="AI89" s="1008">
        <v>0</v>
      </c>
      <c r="AJ89" s="1006">
        <v>0</v>
      </c>
      <c r="AK89" s="1007">
        <v>0</v>
      </c>
      <c r="AL89" s="1007">
        <v>0</v>
      </c>
      <c r="AM89" s="1008">
        <v>0</v>
      </c>
      <c r="AN89" s="1006"/>
      <c r="AO89" s="1007"/>
      <c r="AP89" s="1007"/>
      <c r="AQ89" s="1008">
        <v>0</v>
      </c>
      <c r="AR89" s="1006"/>
      <c r="AS89" s="1007"/>
      <c r="AT89" s="1007"/>
      <c r="AU89" s="1008">
        <v>0</v>
      </c>
      <c r="AV89" s="1006"/>
      <c r="AW89" s="1007"/>
      <c r="AX89" s="1007"/>
      <c r="AY89" s="1008">
        <v>0</v>
      </c>
      <c r="AZ89" s="1006"/>
      <c r="BA89" s="1007"/>
      <c r="BB89" s="1007"/>
      <c r="BC89" s="1008">
        <v>0</v>
      </c>
      <c r="BD89" s="1006"/>
      <c r="BE89" s="1007"/>
      <c r="BF89" s="1007"/>
      <c r="BG89" s="1008">
        <v>0</v>
      </c>
      <c r="BH89" s="1006"/>
      <c r="BI89" s="1007"/>
      <c r="BJ89" s="1007"/>
      <c r="BK89" s="1008">
        <v>0</v>
      </c>
      <c r="BL89" s="1006">
        <v>0</v>
      </c>
      <c r="BM89" s="1007">
        <v>0</v>
      </c>
      <c r="BN89" s="1007">
        <v>0</v>
      </c>
      <c r="BO89" s="1008">
        <v>0</v>
      </c>
      <c r="BP89" s="1006">
        <v>0</v>
      </c>
      <c r="BQ89" s="1007">
        <v>0</v>
      </c>
      <c r="BR89" s="1007">
        <v>0</v>
      </c>
      <c r="BS89" s="1008">
        <v>0</v>
      </c>
      <c r="BT89" s="1006">
        <v>0</v>
      </c>
      <c r="BU89" s="1007">
        <v>0</v>
      </c>
      <c r="BV89" s="1007">
        <v>0</v>
      </c>
      <c r="BW89" s="1008">
        <v>0</v>
      </c>
      <c r="BX89" s="1006">
        <v>0</v>
      </c>
      <c r="BY89" s="1007">
        <v>0</v>
      </c>
      <c r="BZ89" s="1007">
        <v>0</v>
      </c>
      <c r="CA89" s="1008">
        <v>0</v>
      </c>
      <c r="CB89" s="1001"/>
      <c r="CC89" s="1002"/>
    </row>
    <row r="90" spans="1:81" s="1003" customFormat="1" ht="18" customHeight="1">
      <c r="A90" s="994"/>
      <c r="B90" s="1503"/>
      <c r="C90" s="1506" t="s">
        <v>2797</v>
      </c>
      <c r="D90" s="1004" t="s">
        <v>4350</v>
      </c>
      <c r="E90" s="1005"/>
      <c r="F90" s="1005"/>
      <c r="G90" s="1005"/>
      <c r="H90" s="1006"/>
      <c r="I90" s="1007"/>
      <c r="J90" s="1007"/>
      <c r="K90" s="1008">
        <v>0</v>
      </c>
      <c r="L90" s="1006"/>
      <c r="M90" s="1007"/>
      <c r="N90" s="1007"/>
      <c r="O90" s="1008">
        <v>0</v>
      </c>
      <c r="P90" s="1006"/>
      <c r="Q90" s="1007"/>
      <c r="R90" s="1007"/>
      <c r="S90" s="1008">
        <v>0</v>
      </c>
      <c r="T90" s="1006"/>
      <c r="U90" s="1007"/>
      <c r="V90" s="1007"/>
      <c r="W90" s="1008">
        <v>0</v>
      </c>
      <c r="X90" s="1006"/>
      <c r="Y90" s="1007"/>
      <c r="Z90" s="1007"/>
      <c r="AA90" s="1008">
        <v>0</v>
      </c>
      <c r="AB90" s="1006"/>
      <c r="AC90" s="1007"/>
      <c r="AD90" s="1007"/>
      <c r="AE90" s="1008">
        <v>0</v>
      </c>
      <c r="AF90" s="1006">
        <v>0</v>
      </c>
      <c r="AG90" s="1007">
        <v>0</v>
      </c>
      <c r="AH90" s="1007">
        <v>0</v>
      </c>
      <c r="AI90" s="1008">
        <v>0</v>
      </c>
      <c r="AJ90" s="1006">
        <v>0</v>
      </c>
      <c r="AK90" s="1007">
        <v>0</v>
      </c>
      <c r="AL90" s="1007">
        <v>0</v>
      </c>
      <c r="AM90" s="1008">
        <v>0</v>
      </c>
      <c r="AN90" s="1006"/>
      <c r="AO90" s="1007"/>
      <c r="AP90" s="1007"/>
      <c r="AQ90" s="1008">
        <v>0</v>
      </c>
      <c r="AR90" s="1006"/>
      <c r="AS90" s="1007"/>
      <c r="AT90" s="1007"/>
      <c r="AU90" s="1008">
        <v>0</v>
      </c>
      <c r="AV90" s="1006"/>
      <c r="AW90" s="1007"/>
      <c r="AX90" s="1007"/>
      <c r="AY90" s="1008">
        <v>0</v>
      </c>
      <c r="AZ90" s="1006"/>
      <c r="BA90" s="1007"/>
      <c r="BB90" s="1007"/>
      <c r="BC90" s="1008">
        <v>0</v>
      </c>
      <c r="BD90" s="1006"/>
      <c r="BE90" s="1007"/>
      <c r="BF90" s="1007"/>
      <c r="BG90" s="1008">
        <v>0</v>
      </c>
      <c r="BH90" s="1006"/>
      <c r="BI90" s="1007"/>
      <c r="BJ90" s="1007"/>
      <c r="BK90" s="1008">
        <v>0</v>
      </c>
      <c r="BL90" s="1006">
        <v>0</v>
      </c>
      <c r="BM90" s="1007">
        <v>0</v>
      </c>
      <c r="BN90" s="1007">
        <v>0</v>
      </c>
      <c r="BO90" s="1008">
        <v>0</v>
      </c>
      <c r="BP90" s="1006">
        <v>0</v>
      </c>
      <c r="BQ90" s="1007">
        <v>0</v>
      </c>
      <c r="BR90" s="1007">
        <v>0</v>
      </c>
      <c r="BS90" s="1008">
        <v>0</v>
      </c>
      <c r="BT90" s="1006">
        <v>0</v>
      </c>
      <c r="BU90" s="1007">
        <v>0</v>
      </c>
      <c r="BV90" s="1007">
        <v>0</v>
      </c>
      <c r="BW90" s="1008">
        <v>0</v>
      </c>
      <c r="BX90" s="1006">
        <v>0</v>
      </c>
      <c r="BY90" s="1007">
        <v>0</v>
      </c>
      <c r="BZ90" s="1007">
        <v>0</v>
      </c>
      <c r="CA90" s="1008">
        <v>0</v>
      </c>
      <c r="CB90" s="1001"/>
      <c r="CC90" s="1002"/>
    </row>
    <row r="91" spans="1:81" s="1003" customFormat="1" ht="18" customHeight="1">
      <c r="A91" s="994"/>
      <c r="B91" s="1503"/>
      <c r="C91" s="1506" t="s">
        <v>2790</v>
      </c>
      <c r="D91" s="1004" t="s">
        <v>4351</v>
      </c>
      <c r="E91" s="1005"/>
      <c r="F91" s="1005"/>
      <c r="G91" s="1005"/>
      <c r="H91" s="1006"/>
      <c r="I91" s="1007"/>
      <c r="J91" s="1007"/>
      <c r="K91" s="1008">
        <v>0</v>
      </c>
      <c r="L91" s="1006"/>
      <c r="M91" s="1007"/>
      <c r="N91" s="1007"/>
      <c r="O91" s="1008">
        <v>0</v>
      </c>
      <c r="P91" s="1006"/>
      <c r="Q91" s="1007"/>
      <c r="R91" s="1007"/>
      <c r="S91" s="1008">
        <v>0</v>
      </c>
      <c r="T91" s="1006"/>
      <c r="U91" s="1007"/>
      <c r="V91" s="1007"/>
      <c r="W91" s="1008">
        <v>0</v>
      </c>
      <c r="X91" s="1006"/>
      <c r="Y91" s="1007"/>
      <c r="Z91" s="1007"/>
      <c r="AA91" s="1008">
        <v>0</v>
      </c>
      <c r="AB91" s="1006"/>
      <c r="AC91" s="1007"/>
      <c r="AD91" s="1007"/>
      <c r="AE91" s="1008">
        <v>0</v>
      </c>
      <c r="AF91" s="1006">
        <v>0</v>
      </c>
      <c r="AG91" s="1007">
        <v>0</v>
      </c>
      <c r="AH91" s="1007">
        <v>0</v>
      </c>
      <c r="AI91" s="1008">
        <v>0</v>
      </c>
      <c r="AJ91" s="1006">
        <v>0</v>
      </c>
      <c r="AK91" s="1007">
        <v>0</v>
      </c>
      <c r="AL91" s="1007">
        <v>0</v>
      </c>
      <c r="AM91" s="1008">
        <v>0</v>
      </c>
      <c r="AN91" s="1006"/>
      <c r="AO91" s="1007"/>
      <c r="AP91" s="1007"/>
      <c r="AQ91" s="1008">
        <v>0</v>
      </c>
      <c r="AR91" s="1007"/>
      <c r="AS91" s="1007"/>
      <c r="AT91" s="1007"/>
      <c r="AU91" s="1008">
        <v>0</v>
      </c>
      <c r="AV91" s="1007"/>
      <c r="AW91" s="1007"/>
      <c r="AX91" s="1007"/>
      <c r="AY91" s="1008">
        <v>0</v>
      </c>
      <c r="AZ91" s="1007"/>
      <c r="BA91" s="1007"/>
      <c r="BB91" s="1007"/>
      <c r="BC91" s="1008">
        <v>0</v>
      </c>
      <c r="BD91" s="1007"/>
      <c r="BE91" s="1007"/>
      <c r="BF91" s="1007"/>
      <c r="BG91" s="1008">
        <v>0</v>
      </c>
      <c r="BH91" s="1007"/>
      <c r="BI91" s="1007"/>
      <c r="BJ91" s="1007"/>
      <c r="BK91" s="1008">
        <v>0</v>
      </c>
      <c r="BL91" s="1006">
        <v>0</v>
      </c>
      <c r="BM91" s="1007">
        <v>0</v>
      </c>
      <c r="BN91" s="1007">
        <v>0</v>
      </c>
      <c r="BO91" s="1008">
        <v>0</v>
      </c>
      <c r="BP91" s="1006">
        <v>0</v>
      </c>
      <c r="BQ91" s="1007">
        <v>0</v>
      </c>
      <c r="BR91" s="1007">
        <v>0</v>
      </c>
      <c r="BS91" s="1008">
        <v>0</v>
      </c>
      <c r="BT91" s="1006">
        <v>0</v>
      </c>
      <c r="BU91" s="1007">
        <v>0</v>
      </c>
      <c r="BV91" s="1007">
        <v>0</v>
      </c>
      <c r="BW91" s="1008">
        <v>0</v>
      </c>
      <c r="BX91" s="1006">
        <v>0</v>
      </c>
      <c r="BY91" s="1007">
        <v>0</v>
      </c>
      <c r="BZ91" s="1007">
        <v>0</v>
      </c>
      <c r="CA91" s="1008">
        <v>0</v>
      </c>
      <c r="CB91" s="1001"/>
      <c r="CC91" s="1002"/>
    </row>
    <row r="92" spans="1:81" s="1003" customFormat="1" ht="18" customHeight="1">
      <c r="A92" s="994"/>
      <c r="B92" s="1503"/>
      <c r="C92" s="1506" t="s">
        <v>2925</v>
      </c>
      <c r="D92" s="1004" t="s">
        <v>2883</v>
      </c>
      <c r="E92" s="1005"/>
      <c r="F92" s="1005"/>
      <c r="G92" s="1005"/>
      <c r="H92" s="1006"/>
      <c r="I92" s="1007"/>
      <c r="J92" s="1007"/>
      <c r="K92" s="1008">
        <v>0</v>
      </c>
      <c r="L92" s="1006"/>
      <c r="M92" s="1007"/>
      <c r="N92" s="1007"/>
      <c r="O92" s="1008">
        <v>0</v>
      </c>
      <c r="P92" s="1006"/>
      <c r="Q92" s="1007"/>
      <c r="R92" s="1007"/>
      <c r="S92" s="1008">
        <v>0</v>
      </c>
      <c r="T92" s="1006"/>
      <c r="U92" s="1007"/>
      <c r="V92" s="1007"/>
      <c r="W92" s="1008">
        <v>0</v>
      </c>
      <c r="X92" s="1006"/>
      <c r="Y92" s="1007"/>
      <c r="Z92" s="1007"/>
      <c r="AA92" s="1008">
        <v>0</v>
      </c>
      <c r="AB92" s="1006"/>
      <c r="AC92" s="1007"/>
      <c r="AD92" s="1007"/>
      <c r="AE92" s="1008">
        <v>0</v>
      </c>
      <c r="AF92" s="1006">
        <v>0</v>
      </c>
      <c r="AG92" s="1007">
        <v>0</v>
      </c>
      <c r="AH92" s="1007">
        <v>0</v>
      </c>
      <c r="AI92" s="1008">
        <v>0</v>
      </c>
      <c r="AJ92" s="1006">
        <v>0</v>
      </c>
      <c r="AK92" s="1007">
        <v>0</v>
      </c>
      <c r="AL92" s="1007">
        <v>0</v>
      </c>
      <c r="AM92" s="1008">
        <v>0</v>
      </c>
      <c r="AN92" s="1006"/>
      <c r="AO92" s="1007"/>
      <c r="AP92" s="1007"/>
      <c r="AQ92" s="1008">
        <v>0</v>
      </c>
      <c r="AR92" s="1006"/>
      <c r="AS92" s="1007"/>
      <c r="AT92" s="1007"/>
      <c r="AU92" s="1008">
        <v>0</v>
      </c>
      <c r="AV92" s="1006"/>
      <c r="AW92" s="1007"/>
      <c r="AX92" s="1007"/>
      <c r="AY92" s="1008">
        <v>0</v>
      </c>
      <c r="AZ92" s="1006"/>
      <c r="BA92" s="1007"/>
      <c r="BB92" s="1007"/>
      <c r="BC92" s="1008">
        <v>0</v>
      </c>
      <c r="BD92" s="1006"/>
      <c r="BE92" s="1007"/>
      <c r="BF92" s="1007"/>
      <c r="BG92" s="1008">
        <v>0</v>
      </c>
      <c r="BH92" s="1006"/>
      <c r="BI92" s="1007"/>
      <c r="BJ92" s="1007"/>
      <c r="BK92" s="1008">
        <v>0</v>
      </c>
      <c r="BL92" s="1006">
        <v>0</v>
      </c>
      <c r="BM92" s="1007">
        <v>0</v>
      </c>
      <c r="BN92" s="1007">
        <v>0</v>
      </c>
      <c r="BO92" s="1008">
        <v>0</v>
      </c>
      <c r="BP92" s="1006">
        <v>0</v>
      </c>
      <c r="BQ92" s="1007">
        <v>0</v>
      </c>
      <c r="BR92" s="1007">
        <v>0</v>
      </c>
      <c r="BS92" s="1008">
        <v>0</v>
      </c>
      <c r="BT92" s="1006">
        <v>0</v>
      </c>
      <c r="BU92" s="1007">
        <v>0</v>
      </c>
      <c r="BV92" s="1007">
        <v>0</v>
      </c>
      <c r="BW92" s="1008">
        <v>0</v>
      </c>
      <c r="BX92" s="1006">
        <v>0</v>
      </c>
      <c r="BY92" s="1007">
        <v>0</v>
      </c>
      <c r="BZ92" s="1007">
        <v>0</v>
      </c>
      <c r="CA92" s="1008">
        <v>0</v>
      </c>
      <c r="CB92" s="1001"/>
      <c r="CC92" s="1002"/>
    </row>
    <row r="93" spans="1:81" s="1003" customFormat="1" ht="18" customHeight="1">
      <c r="A93" s="994"/>
      <c r="B93" s="1503"/>
      <c r="C93" s="1506" t="s">
        <v>2795</v>
      </c>
      <c r="D93" s="1004" t="s">
        <v>2728</v>
      </c>
      <c r="E93" s="1005"/>
      <c r="F93" s="1005"/>
      <c r="G93" s="1005"/>
      <c r="H93" s="1006"/>
      <c r="I93" s="1007"/>
      <c r="J93" s="1007"/>
      <c r="K93" s="1008">
        <v>0</v>
      </c>
      <c r="L93" s="1006"/>
      <c r="M93" s="1007"/>
      <c r="N93" s="1007"/>
      <c r="O93" s="1008">
        <v>0</v>
      </c>
      <c r="P93" s="1006"/>
      <c r="Q93" s="1007"/>
      <c r="R93" s="1007"/>
      <c r="S93" s="1008">
        <v>0</v>
      </c>
      <c r="T93" s="1006"/>
      <c r="U93" s="1007"/>
      <c r="V93" s="1007"/>
      <c r="W93" s="1008">
        <v>0</v>
      </c>
      <c r="X93" s="1006"/>
      <c r="Y93" s="1007"/>
      <c r="Z93" s="1007"/>
      <c r="AA93" s="1008">
        <v>0</v>
      </c>
      <c r="AB93" s="1006"/>
      <c r="AC93" s="1007"/>
      <c r="AD93" s="1007"/>
      <c r="AE93" s="1008">
        <v>0</v>
      </c>
      <c r="AF93" s="1006">
        <v>0</v>
      </c>
      <c r="AG93" s="1007">
        <v>0</v>
      </c>
      <c r="AH93" s="1007">
        <v>0</v>
      </c>
      <c r="AI93" s="1008">
        <v>0</v>
      </c>
      <c r="AJ93" s="1006">
        <v>0</v>
      </c>
      <c r="AK93" s="1007">
        <v>0</v>
      </c>
      <c r="AL93" s="1007">
        <v>0</v>
      </c>
      <c r="AM93" s="1008">
        <v>0</v>
      </c>
      <c r="AN93" s="1006"/>
      <c r="AO93" s="1007"/>
      <c r="AP93" s="1007"/>
      <c r="AQ93" s="1008">
        <v>0</v>
      </c>
      <c r="AR93" s="1006"/>
      <c r="AS93" s="1007"/>
      <c r="AT93" s="1007"/>
      <c r="AU93" s="1008">
        <v>0</v>
      </c>
      <c r="AV93" s="1006"/>
      <c r="AW93" s="1007"/>
      <c r="AX93" s="1007"/>
      <c r="AY93" s="1008">
        <v>0</v>
      </c>
      <c r="AZ93" s="1006"/>
      <c r="BA93" s="1007"/>
      <c r="BB93" s="1007"/>
      <c r="BC93" s="1008">
        <v>0</v>
      </c>
      <c r="BD93" s="1006"/>
      <c r="BE93" s="1007"/>
      <c r="BF93" s="1007"/>
      <c r="BG93" s="1008">
        <v>0</v>
      </c>
      <c r="BH93" s="1006"/>
      <c r="BI93" s="1007"/>
      <c r="BJ93" s="1007"/>
      <c r="BK93" s="1008">
        <v>0</v>
      </c>
      <c r="BL93" s="1006">
        <v>0</v>
      </c>
      <c r="BM93" s="1007">
        <v>0</v>
      </c>
      <c r="BN93" s="1007">
        <v>0</v>
      </c>
      <c r="BO93" s="1008">
        <v>0</v>
      </c>
      <c r="BP93" s="1006">
        <v>0</v>
      </c>
      <c r="BQ93" s="1007">
        <v>0</v>
      </c>
      <c r="BR93" s="1007">
        <v>0</v>
      </c>
      <c r="BS93" s="1008">
        <v>0</v>
      </c>
      <c r="BT93" s="1006">
        <v>0</v>
      </c>
      <c r="BU93" s="1007">
        <v>0</v>
      </c>
      <c r="BV93" s="1007">
        <v>0</v>
      </c>
      <c r="BW93" s="1008">
        <v>0</v>
      </c>
      <c r="BX93" s="1006">
        <v>0</v>
      </c>
      <c r="BY93" s="1007">
        <v>0</v>
      </c>
      <c r="BZ93" s="1007">
        <v>0</v>
      </c>
      <c r="CA93" s="1008">
        <v>0</v>
      </c>
      <c r="CB93" s="1001"/>
      <c r="CC93" s="1002"/>
    </row>
    <row r="94" spans="1:81" s="1003" customFormat="1" ht="18" customHeight="1" thickBot="1">
      <c r="A94" s="994"/>
      <c r="B94" s="1503"/>
      <c r="C94" s="1506" t="s">
        <v>2784</v>
      </c>
      <c r="D94" s="1501" t="s">
        <v>2792</v>
      </c>
      <c r="E94" s="1502"/>
      <c r="F94" s="1502"/>
      <c r="G94" s="1502"/>
      <c r="H94" s="1010">
        <v>50</v>
      </c>
      <c r="I94" s="1011">
        <v>8991</v>
      </c>
      <c r="J94" s="1011">
        <v>8974</v>
      </c>
      <c r="K94" s="1012">
        <v>17</v>
      </c>
      <c r="L94" s="1010">
        <v>50</v>
      </c>
      <c r="M94" s="1011">
        <v>8991</v>
      </c>
      <c r="N94" s="1011">
        <v>8974</v>
      </c>
      <c r="O94" s="1012">
        <v>17</v>
      </c>
      <c r="P94" s="1010">
        <v>50</v>
      </c>
      <c r="Q94" s="1011">
        <v>8991</v>
      </c>
      <c r="R94" s="1011">
        <v>8974</v>
      </c>
      <c r="S94" s="1012">
        <v>17</v>
      </c>
      <c r="T94" s="1010">
        <v>50</v>
      </c>
      <c r="U94" s="1011">
        <v>8991</v>
      </c>
      <c r="V94" s="1011">
        <v>8974</v>
      </c>
      <c r="W94" s="1012">
        <v>17</v>
      </c>
      <c r="X94" s="1010">
        <v>50</v>
      </c>
      <c r="Y94" s="1011">
        <v>8991</v>
      </c>
      <c r="Z94" s="1011">
        <v>8974</v>
      </c>
      <c r="AA94" s="1012">
        <v>17</v>
      </c>
      <c r="AB94" s="1010">
        <v>50</v>
      </c>
      <c r="AC94" s="1011">
        <v>8991</v>
      </c>
      <c r="AD94" s="1011">
        <v>8974</v>
      </c>
      <c r="AE94" s="1012">
        <v>17</v>
      </c>
      <c r="AF94" s="1010">
        <v>300</v>
      </c>
      <c r="AG94" s="1011">
        <v>53946</v>
      </c>
      <c r="AH94" s="1011">
        <v>53844</v>
      </c>
      <c r="AI94" s="1012">
        <v>102</v>
      </c>
      <c r="AJ94" s="1010">
        <v>50</v>
      </c>
      <c r="AK94" s="1011">
        <v>8991</v>
      </c>
      <c r="AL94" s="1011">
        <v>8974</v>
      </c>
      <c r="AM94" s="1012">
        <v>17</v>
      </c>
      <c r="AN94" s="1013">
        <v>150</v>
      </c>
      <c r="AO94" s="1011">
        <v>26974</v>
      </c>
      <c r="AP94" s="1011">
        <v>26921</v>
      </c>
      <c r="AQ94" s="1012">
        <v>53</v>
      </c>
      <c r="AR94" s="1010">
        <v>150</v>
      </c>
      <c r="AS94" s="1011">
        <v>26974</v>
      </c>
      <c r="AT94" s="1011">
        <v>26921</v>
      </c>
      <c r="AU94" s="1012">
        <v>53</v>
      </c>
      <c r="AV94" s="1010">
        <v>150</v>
      </c>
      <c r="AW94" s="1011">
        <v>26974</v>
      </c>
      <c r="AX94" s="1011">
        <v>26921</v>
      </c>
      <c r="AY94" s="1012">
        <v>53</v>
      </c>
      <c r="AZ94" s="1010">
        <v>150</v>
      </c>
      <c r="BA94" s="1011">
        <v>26974</v>
      </c>
      <c r="BB94" s="1011">
        <v>26921</v>
      </c>
      <c r="BC94" s="1012">
        <v>53</v>
      </c>
      <c r="BD94" s="1010">
        <v>150</v>
      </c>
      <c r="BE94" s="1011">
        <v>26974</v>
      </c>
      <c r="BF94" s="1011">
        <v>26921</v>
      </c>
      <c r="BG94" s="1012">
        <v>53</v>
      </c>
      <c r="BH94" s="1010">
        <v>150</v>
      </c>
      <c r="BI94" s="1011">
        <v>26974</v>
      </c>
      <c r="BJ94" s="1011">
        <v>26921</v>
      </c>
      <c r="BK94" s="1012">
        <v>53</v>
      </c>
      <c r="BL94" s="1010">
        <v>900</v>
      </c>
      <c r="BM94" s="1011">
        <v>161844</v>
      </c>
      <c r="BN94" s="1011">
        <v>161526</v>
      </c>
      <c r="BO94" s="1012">
        <v>318</v>
      </c>
      <c r="BP94" s="1010">
        <v>150</v>
      </c>
      <c r="BQ94" s="1011">
        <v>26974</v>
      </c>
      <c r="BR94" s="1011">
        <v>26921</v>
      </c>
      <c r="BS94" s="1012">
        <v>53</v>
      </c>
      <c r="BT94" s="1010">
        <v>1200</v>
      </c>
      <c r="BU94" s="1011">
        <v>215790</v>
      </c>
      <c r="BV94" s="1011">
        <v>215370</v>
      </c>
      <c r="BW94" s="1012">
        <v>420</v>
      </c>
      <c r="BX94" s="1010">
        <v>100</v>
      </c>
      <c r="BY94" s="1011">
        <v>17983</v>
      </c>
      <c r="BZ94" s="1011">
        <v>17948</v>
      </c>
      <c r="CA94" s="1012">
        <v>35</v>
      </c>
      <c r="CB94" s="1001"/>
      <c r="CC94" s="1002"/>
    </row>
    <row r="95" spans="1:81" s="1003" customFormat="1" ht="18" customHeight="1">
      <c r="A95" s="994"/>
      <c r="B95" s="1503"/>
      <c r="C95" s="1505" t="s">
        <v>4359</v>
      </c>
      <c r="D95" s="995" t="s">
        <v>4347</v>
      </c>
      <c r="E95" s="996"/>
      <c r="F95" s="996"/>
      <c r="G95" s="996"/>
      <c r="H95" s="997"/>
      <c r="I95" s="998"/>
      <c r="J95" s="998"/>
      <c r="K95" s="999">
        <v>0</v>
      </c>
      <c r="L95" s="997"/>
      <c r="M95" s="998"/>
      <c r="N95" s="998"/>
      <c r="O95" s="999">
        <v>0</v>
      </c>
      <c r="P95" s="997"/>
      <c r="Q95" s="998"/>
      <c r="R95" s="998"/>
      <c r="S95" s="999">
        <v>0</v>
      </c>
      <c r="T95" s="997"/>
      <c r="U95" s="998"/>
      <c r="V95" s="998"/>
      <c r="W95" s="999">
        <v>0</v>
      </c>
      <c r="X95" s="997"/>
      <c r="Y95" s="998"/>
      <c r="Z95" s="998"/>
      <c r="AA95" s="999">
        <v>0</v>
      </c>
      <c r="AB95" s="997"/>
      <c r="AC95" s="998"/>
      <c r="AD95" s="998"/>
      <c r="AE95" s="999">
        <v>0</v>
      </c>
      <c r="AF95" s="997">
        <v>0</v>
      </c>
      <c r="AG95" s="998">
        <v>0</v>
      </c>
      <c r="AH95" s="998">
        <v>0</v>
      </c>
      <c r="AI95" s="999">
        <v>0</v>
      </c>
      <c r="AJ95" s="997">
        <v>0</v>
      </c>
      <c r="AK95" s="998">
        <v>0</v>
      </c>
      <c r="AL95" s="998">
        <v>0</v>
      </c>
      <c r="AM95" s="999">
        <v>0</v>
      </c>
      <c r="AN95" s="997"/>
      <c r="AO95" s="998"/>
      <c r="AP95" s="998"/>
      <c r="AQ95" s="999">
        <v>0</v>
      </c>
      <c r="AR95" s="997"/>
      <c r="AS95" s="998"/>
      <c r="AT95" s="998"/>
      <c r="AU95" s="999">
        <v>0</v>
      </c>
      <c r="AV95" s="997"/>
      <c r="AW95" s="998"/>
      <c r="AX95" s="998"/>
      <c r="AY95" s="999">
        <v>0</v>
      </c>
      <c r="AZ95" s="997"/>
      <c r="BA95" s="998"/>
      <c r="BB95" s="998"/>
      <c r="BC95" s="999">
        <v>0</v>
      </c>
      <c r="BD95" s="997"/>
      <c r="BE95" s="998"/>
      <c r="BF95" s="998"/>
      <c r="BG95" s="999">
        <v>0</v>
      </c>
      <c r="BH95" s="997"/>
      <c r="BI95" s="998"/>
      <c r="BJ95" s="998"/>
      <c r="BK95" s="999">
        <v>0</v>
      </c>
      <c r="BL95" s="997">
        <v>0</v>
      </c>
      <c r="BM95" s="998">
        <v>0</v>
      </c>
      <c r="BN95" s="998">
        <v>0</v>
      </c>
      <c r="BO95" s="999">
        <v>0</v>
      </c>
      <c r="BP95" s="997">
        <v>0</v>
      </c>
      <c r="BQ95" s="998">
        <v>0</v>
      </c>
      <c r="BR95" s="998">
        <v>0</v>
      </c>
      <c r="BS95" s="999">
        <v>0</v>
      </c>
      <c r="BT95" s="997">
        <v>0</v>
      </c>
      <c r="BU95" s="998">
        <v>0</v>
      </c>
      <c r="BV95" s="998">
        <v>0</v>
      </c>
      <c r="BW95" s="999">
        <v>0</v>
      </c>
      <c r="BX95" s="997">
        <v>0</v>
      </c>
      <c r="BY95" s="998">
        <v>0</v>
      </c>
      <c r="BZ95" s="998">
        <v>0</v>
      </c>
      <c r="CA95" s="999">
        <v>0</v>
      </c>
      <c r="CB95" s="1001"/>
      <c r="CC95" s="1002"/>
    </row>
    <row r="96" spans="1:81" s="1003" customFormat="1" ht="18" customHeight="1">
      <c r="A96" s="994"/>
      <c r="B96" s="1503"/>
      <c r="C96" s="1506" t="s">
        <v>2784</v>
      </c>
      <c r="D96" s="1004" t="s">
        <v>4348</v>
      </c>
      <c r="E96" s="1005"/>
      <c r="F96" s="1005"/>
      <c r="G96" s="1005"/>
      <c r="H96" s="1006">
        <v>100</v>
      </c>
      <c r="I96" s="1007">
        <v>17983</v>
      </c>
      <c r="J96" s="1007">
        <v>17947</v>
      </c>
      <c r="K96" s="1008">
        <v>36</v>
      </c>
      <c r="L96" s="1006">
        <v>100</v>
      </c>
      <c r="M96" s="1007">
        <v>17983</v>
      </c>
      <c r="N96" s="1007">
        <v>17947</v>
      </c>
      <c r="O96" s="1008">
        <v>36</v>
      </c>
      <c r="P96" s="1006">
        <v>100</v>
      </c>
      <c r="Q96" s="1007">
        <v>17983</v>
      </c>
      <c r="R96" s="1007">
        <v>17947</v>
      </c>
      <c r="S96" s="1008">
        <v>36</v>
      </c>
      <c r="T96" s="1006">
        <v>100</v>
      </c>
      <c r="U96" s="1007">
        <v>17983</v>
      </c>
      <c r="V96" s="1007">
        <v>17947</v>
      </c>
      <c r="W96" s="1008">
        <v>36</v>
      </c>
      <c r="X96" s="1006">
        <v>100</v>
      </c>
      <c r="Y96" s="1007">
        <v>17983</v>
      </c>
      <c r="Z96" s="1007">
        <v>17947</v>
      </c>
      <c r="AA96" s="1008">
        <v>36</v>
      </c>
      <c r="AB96" s="1006">
        <v>100</v>
      </c>
      <c r="AC96" s="1007">
        <v>17983</v>
      </c>
      <c r="AD96" s="1007">
        <v>17947</v>
      </c>
      <c r="AE96" s="1008">
        <v>36</v>
      </c>
      <c r="AF96" s="1006">
        <v>600</v>
      </c>
      <c r="AG96" s="1007">
        <v>107898</v>
      </c>
      <c r="AH96" s="1007">
        <v>107682</v>
      </c>
      <c r="AI96" s="1008">
        <v>216</v>
      </c>
      <c r="AJ96" s="1006">
        <v>100</v>
      </c>
      <c r="AK96" s="1007">
        <v>17983</v>
      </c>
      <c r="AL96" s="1007">
        <v>17947</v>
      </c>
      <c r="AM96" s="1008">
        <v>36</v>
      </c>
      <c r="AN96" s="1009">
        <v>100</v>
      </c>
      <c r="AO96" s="1007">
        <v>17983</v>
      </c>
      <c r="AP96" s="1007">
        <v>17947</v>
      </c>
      <c r="AQ96" s="1008">
        <v>36</v>
      </c>
      <c r="AR96" s="1006">
        <v>100</v>
      </c>
      <c r="AS96" s="1007">
        <v>17983</v>
      </c>
      <c r="AT96" s="1007">
        <v>17947</v>
      </c>
      <c r="AU96" s="1008">
        <v>36</v>
      </c>
      <c r="AV96" s="1006">
        <v>100</v>
      </c>
      <c r="AW96" s="1007">
        <v>17983</v>
      </c>
      <c r="AX96" s="1007">
        <v>17947</v>
      </c>
      <c r="AY96" s="1008">
        <v>36</v>
      </c>
      <c r="AZ96" s="1006">
        <v>100</v>
      </c>
      <c r="BA96" s="1007">
        <v>17983</v>
      </c>
      <c r="BB96" s="1007">
        <v>17947</v>
      </c>
      <c r="BC96" s="1008">
        <v>36</v>
      </c>
      <c r="BD96" s="1006">
        <v>100</v>
      </c>
      <c r="BE96" s="1007">
        <v>17983</v>
      </c>
      <c r="BF96" s="1007">
        <v>17947</v>
      </c>
      <c r="BG96" s="1008">
        <v>36</v>
      </c>
      <c r="BH96" s="1006">
        <v>100</v>
      </c>
      <c r="BI96" s="1007">
        <v>17983</v>
      </c>
      <c r="BJ96" s="1007">
        <v>17947</v>
      </c>
      <c r="BK96" s="1008">
        <v>36</v>
      </c>
      <c r="BL96" s="1006">
        <v>600</v>
      </c>
      <c r="BM96" s="1007">
        <v>107898</v>
      </c>
      <c r="BN96" s="1007">
        <v>107682</v>
      </c>
      <c r="BO96" s="1008">
        <v>216</v>
      </c>
      <c r="BP96" s="1006">
        <v>100</v>
      </c>
      <c r="BQ96" s="1007">
        <v>17983</v>
      </c>
      <c r="BR96" s="1007">
        <v>17947</v>
      </c>
      <c r="BS96" s="1008">
        <v>36</v>
      </c>
      <c r="BT96" s="1006">
        <v>1200</v>
      </c>
      <c r="BU96" s="1007">
        <v>215796</v>
      </c>
      <c r="BV96" s="1007">
        <v>215364</v>
      </c>
      <c r="BW96" s="1008">
        <v>432</v>
      </c>
      <c r="BX96" s="1006">
        <v>100</v>
      </c>
      <c r="BY96" s="1007">
        <v>17983</v>
      </c>
      <c r="BZ96" s="1007">
        <v>17947</v>
      </c>
      <c r="CA96" s="1008">
        <v>36</v>
      </c>
      <c r="CB96" s="1001"/>
      <c r="CC96" s="1002"/>
    </row>
    <row r="97" spans="1:81" s="1003" customFormat="1" ht="18" customHeight="1">
      <c r="A97" s="994"/>
      <c r="B97" s="1503"/>
      <c r="C97" s="1506" t="s">
        <v>2786</v>
      </c>
      <c r="D97" s="1004" t="s">
        <v>4349</v>
      </c>
      <c r="E97" s="1005"/>
      <c r="F97" s="1005"/>
      <c r="G97" s="1005"/>
      <c r="H97" s="1006"/>
      <c r="I97" s="1007"/>
      <c r="J97" s="1007"/>
      <c r="K97" s="1008">
        <v>0</v>
      </c>
      <c r="L97" s="1006"/>
      <c r="M97" s="1007"/>
      <c r="N97" s="1007"/>
      <c r="O97" s="1008">
        <v>0</v>
      </c>
      <c r="P97" s="1006"/>
      <c r="Q97" s="1007"/>
      <c r="R97" s="1007"/>
      <c r="S97" s="1008">
        <v>0</v>
      </c>
      <c r="T97" s="1006"/>
      <c r="U97" s="1007"/>
      <c r="V97" s="1007"/>
      <c r="W97" s="1008">
        <v>0</v>
      </c>
      <c r="X97" s="1006"/>
      <c r="Y97" s="1007"/>
      <c r="Z97" s="1007"/>
      <c r="AA97" s="1008">
        <v>0</v>
      </c>
      <c r="AB97" s="1006"/>
      <c r="AC97" s="1007"/>
      <c r="AD97" s="1007"/>
      <c r="AE97" s="1008">
        <v>0</v>
      </c>
      <c r="AF97" s="1006">
        <v>0</v>
      </c>
      <c r="AG97" s="1007">
        <v>0</v>
      </c>
      <c r="AH97" s="1007">
        <v>0</v>
      </c>
      <c r="AI97" s="1008">
        <v>0</v>
      </c>
      <c r="AJ97" s="1006">
        <v>0</v>
      </c>
      <c r="AK97" s="1007">
        <v>0</v>
      </c>
      <c r="AL97" s="1007">
        <v>0</v>
      </c>
      <c r="AM97" s="1008">
        <v>0</v>
      </c>
      <c r="AN97" s="1006"/>
      <c r="AO97" s="1007"/>
      <c r="AP97" s="1007"/>
      <c r="AQ97" s="1008">
        <v>0</v>
      </c>
      <c r="AR97" s="1006"/>
      <c r="AS97" s="1007"/>
      <c r="AT97" s="1007"/>
      <c r="AU97" s="1008">
        <v>0</v>
      </c>
      <c r="AV97" s="1006"/>
      <c r="AW97" s="1007"/>
      <c r="AX97" s="1007"/>
      <c r="AY97" s="1008">
        <v>0</v>
      </c>
      <c r="AZ97" s="1006"/>
      <c r="BA97" s="1007"/>
      <c r="BB97" s="1007"/>
      <c r="BC97" s="1008">
        <v>0</v>
      </c>
      <c r="BD97" s="1006"/>
      <c r="BE97" s="1007"/>
      <c r="BF97" s="1007"/>
      <c r="BG97" s="1008">
        <v>0</v>
      </c>
      <c r="BH97" s="1006"/>
      <c r="BI97" s="1007"/>
      <c r="BJ97" s="1007"/>
      <c r="BK97" s="1008">
        <v>0</v>
      </c>
      <c r="BL97" s="1006">
        <v>0</v>
      </c>
      <c r="BM97" s="1007">
        <v>0</v>
      </c>
      <c r="BN97" s="1007">
        <v>0</v>
      </c>
      <c r="BO97" s="1008">
        <v>0</v>
      </c>
      <c r="BP97" s="1006">
        <v>0</v>
      </c>
      <c r="BQ97" s="1007">
        <v>0</v>
      </c>
      <c r="BR97" s="1007">
        <v>0</v>
      </c>
      <c r="BS97" s="1008">
        <v>0</v>
      </c>
      <c r="BT97" s="1006">
        <v>0</v>
      </c>
      <c r="BU97" s="1007">
        <v>0</v>
      </c>
      <c r="BV97" s="1007">
        <v>0</v>
      </c>
      <c r="BW97" s="1008">
        <v>0</v>
      </c>
      <c r="BX97" s="1006">
        <v>0</v>
      </c>
      <c r="BY97" s="1007">
        <v>0</v>
      </c>
      <c r="BZ97" s="1007">
        <v>0</v>
      </c>
      <c r="CA97" s="1008">
        <v>0</v>
      </c>
      <c r="CB97" s="1001"/>
      <c r="CC97" s="1002"/>
    </row>
    <row r="98" spans="1:81" s="1003" customFormat="1" ht="18" customHeight="1">
      <c r="A98" s="994"/>
      <c r="B98" s="1503"/>
      <c r="C98" s="1506" t="s">
        <v>2797</v>
      </c>
      <c r="D98" s="1004" t="s">
        <v>4350</v>
      </c>
      <c r="E98" s="1005"/>
      <c r="F98" s="1005"/>
      <c r="G98" s="1005"/>
      <c r="H98" s="1006"/>
      <c r="I98" s="1007"/>
      <c r="J98" s="1007"/>
      <c r="K98" s="1008">
        <v>0</v>
      </c>
      <c r="L98" s="1006"/>
      <c r="M98" s="1007"/>
      <c r="N98" s="1007"/>
      <c r="O98" s="1008">
        <v>0</v>
      </c>
      <c r="P98" s="1006"/>
      <c r="Q98" s="1007"/>
      <c r="R98" s="1007"/>
      <c r="S98" s="1008">
        <v>0</v>
      </c>
      <c r="T98" s="1006"/>
      <c r="U98" s="1007"/>
      <c r="V98" s="1007"/>
      <c r="W98" s="1008">
        <v>0</v>
      </c>
      <c r="X98" s="1006"/>
      <c r="Y98" s="1007"/>
      <c r="Z98" s="1007"/>
      <c r="AA98" s="1008">
        <v>0</v>
      </c>
      <c r="AB98" s="1006"/>
      <c r="AC98" s="1007"/>
      <c r="AD98" s="1007"/>
      <c r="AE98" s="1008">
        <v>0</v>
      </c>
      <c r="AF98" s="1006">
        <v>0</v>
      </c>
      <c r="AG98" s="1007">
        <v>0</v>
      </c>
      <c r="AH98" s="1007">
        <v>0</v>
      </c>
      <c r="AI98" s="1008">
        <v>0</v>
      </c>
      <c r="AJ98" s="1006">
        <v>0</v>
      </c>
      <c r="AK98" s="1007">
        <v>0</v>
      </c>
      <c r="AL98" s="1007">
        <v>0</v>
      </c>
      <c r="AM98" s="1008">
        <v>0</v>
      </c>
      <c r="AN98" s="1006"/>
      <c r="AO98" s="1007"/>
      <c r="AP98" s="1007"/>
      <c r="AQ98" s="1008">
        <v>0</v>
      </c>
      <c r="AR98" s="1006"/>
      <c r="AS98" s="1007"/>
      <c r="AT98" s="1007"/>
      <c r="AU98" s="1008">
        <v>0</v>
      </c>
      <c r="AV98" s="1006"/>
      <c r="AW98" s="1007"/>
      <c r="AX98" s="1007"/>
      <c r="AY98" s="1008">
        <v>0</v>
      </c>
      <c r="AZ98" s="1006"/>
      <c r="BA98" s="1007"/>
      <c r="BB98" s="1007"/>
      <c r="BC98" s="1008">
        <v>0</v>
      </c>
      <c r="BD98" s="1006"/>
      <c r="BE98" s="1007"/>
      <c r="BF98" s="1007"/>
      <c r="BG98" s="1008">
        <v>0</v>
      </c>
      <c r="BH98" s="1006"/>
      <c r="BI98" s="1007"/>
      <c r="BJ98" s="1007"/>
      <c r="BK98" s="1008">
        <v>0</v>
      </c>
      <c r="BL98" s="1006">
        <v>0</v>
      </c>
      <c r="BM98" s="1007">
        <v>0</v>
      </c>
      <c r="BN98" s="1007">
        <v>0</v>
      </c>
      <c r="BO98" s="1008">
        <v>0</v>
      </c>
      <c r="BP98" s="1006">
        <v>0</v>
      </c>
      <c r="BQ98" s="1007">
        <v>0</v>
      </c>
      <c r="BR98" s="1007">
        <v>0</v>
      </c>
      <c r="BS98" s="1008">
        <v>0</v>
      </c>
      <c r="BT98" s="1006">
        <v>0</v>
      </c>
      <c r="BU98" s="1007">
        <v>0</v>
      </c>
      <c r="BV98" s="1007">
        <v>0</v>
      </c>
      <c r="BW98" s="1008">
        <v>0</v>
      </c>
      <c r="BX98" s="1006">
        <v>0</v>
      </c>
      <c r="BY98" s="1007">
        <v>0</v>
      </c>
      <c r="BZ98" s="1007">
        <v>0</v>
      </c>
      <c r="CA98" s="1008">
        <v>0</v>
      </c>
      <c r="CB98" s="1001"/>
      <c r="CC98" s="1002"/>
    </row>
    <row r="99" spans="1:81" s="1003" customFormat="1" ht="18" customHeight="1">
      <c r="A99" s="994"/>
      <c r="B99" s="1503"/>
      <c r="C99" s="1506" t="s">
        <v>2790</v>
      </c>
      <c r="D99" s="1004" t="s">
        <v>4351</v>
      </c>
      <c r="E99" s="1005"/>
      <c r="F99" s="1005"/>
      <c r="G99" s="1005"/>
      <c r="H99" s="1006"/>
      <c r="I99" s="1007"/>
      <c r="J99" s="1007"/>
      <c r="K99" s="1008">
        <v>0</v>
      </c>
      <c r="L99" s="1006"/>
      <c r="M99" s="1007"/>
      <c r="N99" s="1007"/>
      <c r="O99" s="1008">
        <v>0</v>
      </c>
      <c r="P99" s="1006"/>
      <c r="Q99" s="1007"/>
      <c r="R99" s="1007"/>
      <c r="S99" s="1008">
        <v>0</v>
      </c>
      <c r="T99" s="1006"/>
      <c r="U99" s="1007"/>
      <c r="V99" s="1007"/>
      <c r="W99" s="1008">
        <v>0</v>
      </c>
      <c r="X99" s="1006"/>
      <c r="Y99" s="1007"/>
      <c r="Z99" s="1007"/>
      <c r="AA99" s="1008">
        <v>0</v>
      </c>
      <c r="AB99" s="1006"/>
      <c r="AC99" s="1007"/>
      <c r="AD99" s="1007"/>
      <c r="AE99" s="1008">
        <v>0</v>
      </c>
      <c r="AF99" s="1006">
        <v>0</v>
      </c>
      <c r="AG99" s="1007">
        <v>0</v>
      </c>
      <c r="AH99" s="1007">
        <v>0</v>
      </c>
      <c r="AI99" s="1008">
        <v>0</v>
      </c>
      <c r="AJ99" s="1006">
        <v>0</v>
      </c>
      <c r="AK99" s="1007">
        <v>0</v>
      </c>
      <c r="AL99" s="1007">
        <v>0</v>
      </c>
      <c r="AM99" s="1008">
        <v>0</v>
      </c>
      <c r="AN99" s="1006"/>
      <c r="AO99" s="1007"/>
      <c r="AP99" s="1007"/>
      <c r="AQ99" s="1008">
        <v>0</v>
      </c>
      <c r="AR99" s="1007"/>
      <c r="AS99" s="1007"/>
      <c r="AT99" s="1007"/>
      <c r="AU99" s="1008">
        <v>0</v>
      </c>
      <c r="AV99" s="1007"/>
      <c r="AW99" s="1007"/>
      <c r="AX99" s="1007"/>
      <c r="AY99" s="1008">
        <v>0</v>
      </c>
      <c r="AZ99" s="1007"/>
      <c r="BA99" s="1007"/>
      <c r="BB99" s="1007"/>
      <c r="BC99" s="1008">
        <v>0</v>
      </c>
      <c r="BD99" s="1007"/>
      <c r="BE99" s="1007"/>
      <c r="BF99" s="1007"/>
      <c r="BG99" s="1008">
        <v>0</v>
      </c>
      <c r="BH99" s="1007"/>
      <c r="BI99" s="1007"/>
      <c r="BJ99" s="1007"/>
      <c r="BK99" s="1008">
        <v>0</v>
      </c>
      <c r="BL99" s="1006">
        <v>0</v>
      </c>
      <c r="BM99" s="1007">
        <v>0</v>
      </c>
      <c r="BN99" s="1007">
        <v>0</v>
      </c>
      <c r="BO99" s="1008">
        <v>0</v>
      </c>
      <c r="BP99" s="1006">
        <v>0</v>
      </c>
      <c r="BQ99" s="1007">
        <v>0</v>
      </c>
      <c r="BR99" s="1007">
        <v>0</v>
      </c>
      <c r="BS99" s="1008">
        <v>0</v>
      </c>
      <c r="BT99" s="1006">
        <v>0</v>
      </c>
      <c r="BU99" s="1007">
        <v>0</v>
      </c>
      <c r="BV99" s="1007">
        <v>0</v>
      </c>
      <c r="BW99" s="1008">
        <v>0</v>
      </c>
      <c r="BX99" s="1006">
        <v>0</v>
      </c>
      <c r="BY99" s="1007">
        <v>0</v>
      </c>
      <c r="BZ99" s="1007">
        <v>0</v>
      </c>
      <c r="CA99" s="1008">
        <v>0</v>
      </c>
      <c r="CB99" s="1001"/>
      <c r="CC99" s="1002"/>
    </row>
    <row r="100" spans="1:81" s="1003" customFormat="1" ht="18" customHeight="1">
      <c r="A100" s="994"/>
      <c r="B100" s="1503"/>
      <c r="C100" s="1506" t="s">
        <v>2925</v>
      </c>
      <c r="D100" s="1004" t="s">
        <v>2883</v>
      </c>
      <c r="E100" s="1005"/>
      <c r="F100" s="1005"/>
      <c r="G100" s="1005"/>
      <c r="H100" s="1006"/>
      <c r="I100" s="1007"/>
      <c r="J100" s="1007"/>
      <c r="K100" s="1008">
        <v>0</v>
      </c>
      <c r="L100" s="1006"/>
      <c r="M100" s="1007"/>
      <c r="N100" s="1007"/>
      <c r="O100" s="1008">
        <v>0</v>
      </c>
      <c r="P100" s="1006"/>
      <c r="Q100" s="1007"/>
      <c r="R100" s="1007"/>
      <c r="S100" s="1008">
        <v>0</v>
      </c>
      <c r="T100" s="1006"/>
      <c r="U100" s="1007"/>
      <c r="V100" s="1007"/>
      <c r="W100" s="1008">
        <v>0</v>
      </c>
      <c r="X100" s="1006"/>
      <c r="Y100" s="1007"/>
      <c r="Z100" s="1007"/>
      <c r="AA100" s="1008">
        <v>0</v>
      </c>
      <c r="AB100" s="1006"/>
      <c r="AC100" s="1007"/>
      <c r="AD100" s="1007"/>
      <c r="AE100" s="1008">
        <v>0</v>
      </c>
      <c r="AF100" s="1006">
        <v>0</v>
      </c>
      <c r="AG100" s="1007">
        <v>0</v>
      </c>
      <c r="AH100" s="1007">
        <v>0</v>
      </c>
      <c r="AI100" s="1008">
        <v>0</v>
      </c>
      <c r="AJ100" s="1006">
        <v>0</v>
      </c>
      <c r="AK100" s="1007">
        <v>0</v>
      </c>
      <c r="AL100" s="1007">
        <v>0</v>
      </c>
      <c r="AM100" s="1008">
        <v>0</v>
      </c>
      <c r="AN100" s="1006"/>
      <c r="AO100" s="1007"/>
      <c r="AP100" s="1007"/>
      <c r="AQ100" s="1008">
        <v>0</v>
      </c>
      <c r="AR100" s="1006"/>
      <c r="AS100" s="1007"/>
      <c r="AT100" s="1007"/>
      <c r="AU100" s="1008">
        <v>0</v>
      </c>
      <c r="AV100" s="1006"/>
      <c r="AW100" s="1007"/>
      <c r="AX100" s="1007"/>
      <c r="AY100" s="1008">
        <v>0</v>
      </c>
      <c r="AZ100" s="1006"/>
      <c r="BA100" s="1007"/>
      <c r="BB100" s="1007"/>
      <c r="BC100" s="1008">
        <v>0</v>
      </c>
      <c r="BD100" s="1006"/>
      <c r="BE100" s="1007"/>
      <c r="BF100" s="1007"/>
      <c r="BG100" s="1008">
        <v>0</v>
      </c>
      <c r="BH100" s="1006"/>
      <c r="BI100" s="1007"/>
      <c r="BJ100" s="1007"/>
      <c r="BK100" s="1008">
        <v>0</v>
      </c>
      <c r="BL100" s="1006">
        <v>0</v>
      </c>
      <c r="BM100" s="1007">
        <v>0</v>
      </c>
      <c r="BN100" s="1007">
        <v>0</v>
      </c>
      <c r="BO100" s="1008">
        <v>0</v>
      </c>
      <c r="BP100" s="1006">
        <v>0</v>
      </c>
      <c r="BQ100" s="1007">
        <v>0</v>
      </c>
      <c r="BR100" s="1007">
        <v>0</v>
      </c>
      <c r="BS100" s="1008">
        <v>0</v>
      </c>
      <c r="BT100" s="1006">
        <v>0</v>
      </c>
      <c r="BU100" s="1007">
        <v>0</v>
      </c>
      <c r="BV100" s="1007">
        <v>0</v>
      </c>
      <c r="BW100" s="1008">
        <v>0</v>
      </c>
      <c r="BX100" s="1006">
        <v>0</v>
      </c>
      <c r="BY100" s="1007">
        <v>0</v>
      </c>
      <c r="BZ100" s="1007">
        <v>0</v>
      </c>
      <c r="CA100" s="1008">
        <v>0</v>
      </c>
      <c r="CB100" s="1001"/>
      <c r="CC100" s="1002"/>
    </row>
    <row r="101" spans="1:81" s="1003" customFormat="1" ht="18" customHeight="1">
      <c r="A101" s="994"/>
      <c r="B101" s="1503"/>
      <c r="C101" s="1506" t="s">
        <v>2795</v>
      </c>
      <c r="D101" s="1004" t="s">
        <v>2728</v>
      </c>
      <c r="E101" s="1005"/>
      <c r="F101" s="1005"/>
      <c r="G101" s="1005"/>
      <c r="H101" s="1006"/>
      <c r="I101" s="1007"/>
      <c r="J101" s="1007"/>
      <c r="K101" s="1008">
        <v>0</v>
      </c>
      <c r="L101" s="1006"/>
      <c r="M101" s="1007"/>
      <c r="N101" s="1007"/>
      <c r="O101" s="1008">
        <v>0</v>
      </c>
      <c r="P101" s="1006"/>
      <c r="Q101" s="1007"/>
      <c r="R101" s="1007"/>
      <c r="S101" s="1008">
        <v>0</v>
      </c>
      <c r="T101" s="1006"/>
      <c r="U101" s="1007"/>
      <c r="V101" s="1007"/>
      <c r="W101" s="1008">
        <v>0</v>
      </c>
      <c r="X101" s="1006"/>
      <c r="Y101" s="1007"/>
      <c r="Z101" s="1007"/>
      <c r="AA101" s="1008">
        <v>0</v>
      </c>
      <c r="AB101" s="1006"/>
      <c r="AC101" s="1007"/>
      <c r="AD101" s="1007"/>
      <c r="AE101" s="1008">
        <v>0</v>
      </c>
      <c r="AF101" s="1006">
        <v>0</v>
      </c>
      <c r="AG101" s="1007">
        <v>0</v>
      </c>
      <c r="AH101" s="1007">
        <v>0</v>
      </c>
      <c r="AI101" s="1008">
        <v>0</v>
      </c>
      <c r="AJ101" s="1006">
        <v>0</v>
      </c>
      <c r="AK101" s="1007">
        <v>0</v>
      </c>
      <c r="AL101" s="1007">
        <v>0</v>
      </c>
      <c r="AM101" s="1008">
        <v>0</v>
      </c>
      <c r="AN101" s="1006"/>
      <c r="AO101" s="1007"/>
      <c r="AP101" s="1007"/>
      <c r="AQ101" s="1008">
        <v>0</v>
      </c>
      <c r="AR101" s="1006"/>
      <c r="AS101" s="1007"/>
      <c r="AT101" s="1007"/>
      <c r="AU101" s="1008">
        <v>0</v>
      </c>
      <c r="AV101" s="1006"/>
      <c r="AW101" s="1007"/>
      <c r="AX101" s="1007"/>
      <c r="AY101" s="1008">
        <v>0</v>
      </c>
      <c r="AZ101" s="1006"/>
      <c r="BA101" s="1007"/>
      <c r="BB101" s="1007"/>
      <c r="BC101" s="1008">
        <v>0</v>
      </c>
      <c r="BD101" s="1006"/>
      <c r="BE101" s="1007"/>
      <c r="BF101" s="1007"/>
      <c r="BG101" s="1008">
        <v>0</v>
      </c>
      <c r="BH101" s="1006"/>
      <c r="BI101" s="1007"/>
      <c r="BJ101" s="1007"/>
      <c r="BK101" s="1008">
        <v>0</v>
      </c>
      <c r="BL101" s="1006">
        <v>0</v>
      </c>
      <c r="BM101" s="1007">
        <v>0</v>
      </c>
      <c r="BN101" s="1007">
        <v>0</v>
      </c>
      <c r="BO101" s="1008">
        <v>0</v>
      </c>
      <c r="BP101" s="1006">
        <v>0</v>
      </c>
      <c r="BQ101" s="1007">
        <v>0</v>
      </c>
      <c r="BR101" s="1007">
        <v>0</v>
      </c>
      <c r="BS101" s="1008">
        <v>0</v>
      </c>
      <c r="BT101" s="1006">
        <v>0</v>
      </c>
      <c r="BU101" s="1007">
        <v>0</v>
      </c>
      <c r="BV101" s="1007">
        <v>0</v>
      </c>
      <c r="BW101" s="1008">
        <v>0</v>
      </c>
      <c r="BX101" s="1006">
        <v>0</v>
      </c>
      <c r="BY101" s="1007">
        <v>0</v>
      </c>
      <c r="BZ101" s="1007">
        <v>0</v>
      </c>
      <c r="CA101" s="1008">
        <v>0</v>
      </c>
      <c r="CB101" s="1001"/>
      <c r="CC101" s="1002"/>
    </row>
    <row r="102" spans="1:81" s="1003" customFormat="1" ht="18" customHeight="1" thickBot="1">
      <c r="A102" s="994"/>
      <c r="B102" s="1503"/>
      <c r="C102" s="1506" t="s">
        <v>2784</v>
      </c>
      <c r="D102" s="1501" t="s">
        <v>2792</v>
      </c>
      <c r="E102" s="1502"/>
      <c r="F102" s="1502"/>
      <c r="G102" s="1502"/>
      <c r="H102" s="1010">
        <v>100</v>
      </c>
      <c r="I102" s="1011">
        <v>17983</v>
      </c>
      <c r="J102" s="1011">
        <v>17947</v>
      </c>
      <c r="K102" s="1012">
        <v>36</v>
      </c>
      <c r="L102" s="1010">
        <v>100</v>
      </c>
      <c r="M102" s="1011">
        <v>17983</v>
      </c>
      <c r="N102" s="1011">
        <v>17947</v>
      </c>
      <c r="O102" s="1012">
        <v>36</v>
      </c>
      <c r="P102" s="1010">
        <v>100</v>
      </c>
      <c r="Q102" s="1011">
        <v>17983</v>
      </c>
      <c r="R102" s="1011">
        <v>17947</v>
      </c>
      <c r="S102" s="1012">
        <v>36</v>
      </c>
      <c r="T102" s="1010">
        <v>100</v>
      </c>
      <c r="U102" s="1011">
        <v>17983</v>
      </c>
      <c r="V102" s="1011">
        <v>17947</v>
      </c>
      <c r="W102" s="1012">
        <v>36</v>
      </c>
      <c r="X102" s="1010">
        <v>100</v>
      </c>
      <c r="Y102" s="1011">
        <v>17983</v>
      </c>
      <c r="Z102" s="1011">
        <v>17947</v>
      </c>
      <c r="AA102" s="1012">
        <v>36</v>
      </c>
      <c r="AB102" s="1010">
        <v>100</v>
      </c>
      <c r="AC102" s="1011">
        <v>17983</v>
      </c>
      <c r="AD102" s="1011">
        <v>17947</v>
      </c>
      <c r="AE102" s="1012">
        <v>36</v>
      </c>
      <c r="AF102" s="1010">
        <v>600</v>
      </c>
      <c r="AG102" s="1011">
        <v>107898</v>
      </c>
      <c r="AH102" s="1011">
        <v>107682</v>
      </c>
      <c r="AI102" s="1012">
        <v>216</v>
      </c>
      <c r="AJ102" s="1010">
        <v>100</v>
      </c>
      <c r="AK102" s="1011">
        <v>17983</v>
      </c>
      <c r="AL102" s="1011">
        <v>17947</v>
      </c>
      <c r="AM102" s="1012">
        <v>36</v>
      </c>
      <c r="AN102" s="1013">
        <v>100</v>
      </c>
      <c r="AO102" s="1011">
        <v>17983</v>
      </c>
      <c r="AP102" s="1011">
        <v>17947</v>
      </c>
      <c r="AQ102" s="1012">
        <v>36</v>
      </c>
      <c r="AR102" s="1010">
        <v>100</v>
      </c>
      <c r="AS102" s="1011">
        <v>17983</v>
      </c>
      <c r="AT102" s="1011">
        <v>17947</v>
      </c>
      <c r="AU102" s="1012">
        <v>36</v>
      </c>
      <c r="AV102" s="1010">
        <v>100</v>
      </c>
      <c r="AW102" s="1011">
        <v>17983</v>
      </c>
      <c r="AX102" s="1011">
        <v>17947</v>
      </c>
      <c r="AY102" s="1012">
        <v>36</v>
      </c>
      <c r="AZ102" s="1010">
        <v>100</v>
      </c>
      <c r="BA102" s="1011">
        <v>17983</v>
      </c>
      <c r="BB102" s="1011">
        <v>17947</v>
      </c>
      <c r="BC102" s="1012">
        <v>36</v>
      </c>
      <c r="BD102" s="1010">
        <v>100</v>
      </c>
      <c r="BE102" s="1011">
        <v>17983</v>
      </c>
      <c r="BF102" s="1011">
        <v>17947</v>
      </c>
      <c r="BG102" s="1012">
        <v>36</v>
      </c>
      <c r="BH102" s="1010">
        <v>100</v>
      </c>
      <c r="BI102" s="1011">
        <v>17983</v>
      </c>
      <c r="BJ102" s="1011">
        <v>17947</v>
      </c>
      <c r="BK102" s="1012">
        <v>36</v>
      </c>
      <c r="BL102" s="1010">
        <v>600</v>
      </c>
      <c r="BM102" s="1011">
        <v>107898</v>
      </c>
      <c r="BN102" s="1011">
        <v>107682</v>
      </c>
      <c r="BO102" s="1012">
        <v>216</v>
      </c>
      <c r="BP102" s="1010">
        <v>100</v>
      </c>
      <c r="BQ102" s="1011">
        <v>17983</v>
      </c>
      <c r="BR102" s="1011">
        <v>17947</v>
      </c>
      <c r="BS102" s="1012">
        <v>36</v>
      </c>
      <c r="BT102" s="1010">
        <v>1200</v>
      </c>
      <c r="BU102" s="1011">
        <v>215796</v>
      </c>
      <c r="BV102" s="1011">
        <v>215364</v>
      </c>
      <c r="BW102" s="1012">
        <v>432</v>
      </c>
      <c r="BX102" s="1010">
        <v>100</v>
      </c>
      <c r="BY102" s="1011">
        <v>17983</v>
      </c>
      <c r="BZ102" s="1011">
        <v>17947</v>
      </c>
      <c r="CA102" s="1012">
        <v>36</v>
      </c>
      <c r="CB102" s="1001"/>
      <c r="CC102" s="1002"/>
    </row>
    <row r="103" spans="1:81" s="1003" customFormat="1" ht="18" customHeight="1">
      <c r="A103" s="994"/>
      <c r="B103" s="1503"/>
      <c r="C103" s="1505" t="s">
        <v>2907</v>
      </c>
      <c r="D103" s="995" t="s">
        <v>4347</v>
      </c>
      <c r="E103" s="996"/>
      <c r="F103" s="996"/>
      <c r="G103" s="996"/>
      <c r="H103" s="997"/>
      <c r="I103" s="998"/>
      <c r="J103" s="998"/>
      <c r="K103" s="999">
        <v>0</v>
      </c>
      <c r="L103" s="997"/>
      <c r="M103" s="998"/>
      <c r="N103" s="998"/>
      <c r="O103" s="999">
        <v>0</v>
      </c>
      <c r="P103" s="997"/>
      <c r="Q103" s="998"/>
      <c r="R103" s="998"/>
      <c r="S103" s="999">
        <v>0</v>
      </c>
      <c r="T103" s="997"/>
      <c r="U103" s="998"/>
      <c r="V103" s="998"/>
      <c r="W103" s="999">
        <v>0</v>
      </c>
      <c r="X103" s="997"/>
      <c r="Y103" s="998"/>
      <c r="Z103" s="998"/>
      <c r="AA103" s="999">
        <v>0</v>
      </c>
      <c r="AB103" s="997"/>
      <c r="AC103" s="998"/>
      <c r="AD103" s="998"/>
      <c r="AE103" s="999">
        <v>0</v>
      </c>
      <c r="AF103" s="997">
        <v>0</v>
      </c>
      <c r="AG103" s="998">
        <v>0</v>
      </c>
      <c r="AH103" s="998">
        <v>0</v>
      </c>
      <c r="AI103" s="999">
        <v>0</v>
      </c>
      <c r="AJ103" s="997">
        <v>0</v>
      </c>
      <c r="AK103" s="998">
        <v>0</v>
      </c>
      <c r="AL103" s="998">
        <v>0</v>
      </c>
      <c r="AM103" s="999">
        <v>0</v>
      </c>
      <c r="AN103" s="997"/>
      <c r="AO103" s="998"/>
      <c r="AP103" s="998"/>
      <c r="AQ103" s="999">
        <v>0</v>
      </c>
      <c r="AR103" s="997"/>
      <c r="AS103" s="998"/>
      <c r="AT103" s="998"/>
      <c r="AU103" s="999">
        <v>0</v>
      </c>
      <c r="AV103" s="997"/>
      <c r="AW103" s="998"/>
      <c r="AX103" s="998"/>
      <c r="AY103" s="999">
        <v>0</v>
      </c>
      <c r="AZ103" s="997"/>
      <c r="BA103" s="998"/>
      <c r="BB103" s="998"/>
      <c r="BC103" s="999">
        <v>0</v>
      </c>
      <c r="BD103" s="997"/>
      <c r="BE103" s="998"/>
      <c r="BF103" s="998"/>
      <c r="BG103" s="999">
        <v>0</v>
      </c>
      <c r="BH103" s="997"/>
      <c r="BI103" s="998"/>
      <c r="BJ103" s="998"/>
      <c r="BK103" s="999">
        <v>0</v>
      </c>
      <c r="BL103" s="997">
        <v>0</v>
      </c>
      <c r="BM103" s="998">
        <v>0</v>
      </c>
      <c r="BN103" s="998">
        <v>0</v>
      </c>
      <c r="BO103" s="999">
        <v>0</v>
      </c>
      <c r="BP103" s="997">
        <v>0</v>
      </c>
      <c r="BQ103" s="998">
        <v>0</v>
      </c>
      <c r="BR103" s="998">
        <v>0</v>
      </c>
      <c r="BS103" s="999">
        <v>0</v>
      </c>
      <c r="BT103" s="997">
        <v>0</v>
      </c>
      <c r="BU103" s="998">
        <v>0</v>
      </c>
      <c r="BV103" s="998">
        <v>0</v>
      </c>
      <c r="BW103" s="999">
        <v>0</v>
      </c>
      <c r="BX103" s="997">
        <v>0</v>
      </c>
      <c r="BY103" s="998">
        <v>0</v>
      </c>
      <c r="BZ103" s="998">
        <v>0</v>
      </c>
      <c r="CA103" s="999">
        <v>0</v>
      </c>
      <c r="CB103" s="1001"/>
      <c r="CC103" s="1002"/>
    </row>
    <row r="104" spans="1:81" s="1003" customFormat="1" ht="18" customHeight="1">
      <c r="A104" s="994"/>
      <c r="B104" s="1503"/>
      <c r="C104" s="1506" t="s">
        <v>2784</v>
      </c>
      <c r="D104" s="1004" t="s">
        <v>4348</v>
      </c>
      <c r="E104" s="1005"/>
      <c r="F104" s="1005"/>
      <c r="G104" s="1005"/>
      <c r="H104" s="1006">
        <v>800</v>
      </c>
      <c r="I104" s="1007">
        <v>143863</v>
      </c>
      <c r="J104" s="1007">
        <v>143575</v>
      </c>
      <c r="K104" s="1008">
        <v>288</v>
      </c>
      <c r="L104" s="1006">
        <v>800</v>
      </c>
      <c r="M104" s="1007">
        <v>143863</v>
      </c>
      <c r="N104" s="1007">
        <v>143575</v>
      </c>
      <c r="O104" s="1008">
        <v>288</v>
      </c>
      <c r="P104" s="1006">
        <v>800</v>
      </c>
      <c r="Q104" s="1007">
        <v>143863</v>
      </c>
      <c r="R104" s="1007">
        <v>143575</v>
      </c>
      <c r="S104" s="1008">
        <v>288</v>
      </c>
      <c r="T104" s="1006">
        <v>800</v>
      </c>
      <c r="U104" s="1007">
        <v>143863</v>
      </c>
      <c r="V104" s="1007">
        <v>143575</v>
      </c>
      <c r="W104" s="1008">
        <v>288</v>
      </c>
      <c r="X104" s="1006">
        <v>800</v>
      </c>
      <c r="Y104" s="1007">
        <v>143863</v>
      </c>
      <c r="Z104" s="1007">
        <v>143575</v>
      </c>
      <c r="AA104" s="1008">
        <v>288</v>
      </c>
      <c r="AB104" s="1006">
        <v>800</v>
      </c>
      <c r="AC104" s="1007">
        <v>143863</v>
      </c>
      <c r="AD104" s="1007">
        <v>143575</v>
      </c>
      <c r="AE104" s="1008">
        <v>288</v>
      </c>
      <c r="AF104" s="1006">
        <v>4800</v>
      </c>
      <c r="AG104" s="1007">
        <v>863178</v>
      </c>
      <c r="AH104" s="1007">
        <v>861450</v>
      </c>
      <c r="AI104" s="1008">
        <v>1728</v>
      </c>
      <c r="AJ104" s="1006">
        <v>800</v>
      </c>
      <c r="AK104" s="1007">
        <v>143863</v>
      </c>
      <c r="AL104" s="1007">
        <v>143575</v>
      </c>
      <c r="AM104" s="1008">
        <v>288</v>
      </c>
      <c r="AN104" s="1009">
        <v>800</v>
      </c>
      <c r="AO104" s="1007">
        <v>143863</v>
      </c>
      <c r="AP104" s="1007">
        <v>143575</v>
      </c>
      <c r="AQ104" s="1008">
        <v>288</v>
      </c>
      <c r="AR104" s="1006">
        <v>800</v>
      </c>
      <c r="AS104" s="1007">
        <v>143863</v>
      </c>
      <c r="AT104" s="1007">
        <v>143575</v>
      </c>
      <c r="AU104" s="1008">
        <v>288</v>
      </c>
      <c r="AV104" s="1006">
        <v>800</v>
      </c>
      <c r="AW104" s="1007">
        <v>143863</v>
      </c>
      <c r="AX104" s="1007">
        <v>143575</v>
      </c>
      <c r="AY104" s="1008">
        <v>288</v>
      </c>
      <c r="AZ104" s="1006">
        <v>800</v>
      </c>
      <c r="BA104" s="1007">
        <v>143863</v>
      </c>
      <c r="BB104" s="1007">
        <v>143575</v>
      </c>
      <c r="BC104" s="1008">
        <v>288</v>
      </c>
      <c r="BD104" s="1006">
        <v>800</v>
      </c>
      <c r="BE104" s="1007">
        <v>143863</v>
      </c>
      <c r="BF104" s="1007">
        <v>143575</v>
      </c>
      <c r="BG104" s="1008">
        <v>288</v>
      </c>
      <c r="BH104" s="1006">
        <v>800</v>
      </c>
      <c r="BI104" s="1007">
        <v>143863</v>
      </c>
      <c r="BJ104" s="1007">
        <v>143575</v>
      </c>
      <c r="BK104" s="1008">
        <v>288</v>
      </c>
      <c r="BL104" s="1006">
        <v>4800</v>
      </c>
      <c r="BM104" s="1007">
        <v>863178</v>
      </c>
      <c r="BN104" s="1007">
        <v>861450</v>
      </c>
      <c r="BO104" s="1008">
        <v>1728</v>
      </c>
      <c r="BP104" s="1006">
        <v>800</v>
      </c>
      <c r="BQ104" s="1007">
        <v>143863</v>
      </c>
      <c r="BR104" s="1007">
        <v>143575</v>
      </c>
      <c r="BS104" s="1008">
        <v>288</v>
      </c>
      <c r="BT104" s="1006">
        <v>9600</v>
      </c>
      <c r="BU104" s="1007">
        <v>1726356</v>
      </c>
      <c r="BV104" s="1007">
        <v>1722900</v>
      </c>
      <c r="BW104" s="1008">
        <v>3456</v>
      </c>
      <c r="BX104" s="1006">
        <v>800</v>
      </c>
      <c r="BY104" s="1007">
        <v>143863</v>
      </c>
      <c r="BZ104" s="1007">
        <v>143575</v>
      </c>
      <c r="CA104" s="1008">
        <v>288</v>
      </c>
      <c r="CB104" s="1001"/>
      <c r="CC104" s="1002"/>
    </row>
    <row r="105" spans="1:81" s="1003" customFormat="1" ht="18" customHeight="1">
      <c r="A105" s="994"/>
      <c r="B105" s="1503"/>
      <c r="C105" s="1506" t="s">
        <v>2786</v>
      </c>
      <c r="D105" s="1004" t="s">
        <v>4349</v>
      </c>
      <c r="E105" s="1005"/>
      <c r="F105" s="1005"/>
      <c r="G105" s="1005"/>
      <c r="H105" s="1006"/>
      <c r="I105" s="1007"/>
      <c r="J105" s="1007"/>
      <c r="K105" s="1008">
        <v>0</v>
      </c>
      <c r="L105" s="1006"/>
      <c r="M105" s="1007"/>
      <c r="N105" s="1007"/>
      <c r="O105" s="1008">
        <v>0</v>
      </c>
      <c r="P105" s="1006"/>
      <c r="Q105" s="1007"/>
      <c r="R105" s="1007"/>
      <c r="S105" s="1008">
        <v>0</v>
      </c>
      <c r="T105" s="1006"/>
      <c r="U105" s="1007"/>
      <c r="V105" s="1007"/>
      <c r="W105" s="1008">
        <v>0</v>
      </c>
      <c r="X105" s="1006"/>
      <c r="Y105" s="1007"/>
      <c r="Z105" s="1007"/>
      <c r="AA105" s="1008">
        <v>0</v>
      </c>
      <c r="AB105" s="1006"/>
      <c r="AC105" s="1007"/>
      <c r="AD105" s="1007"/>
      <c r="AE105" s="1008">
        <v>0</v>
      </c>
      <c r="AF105" s="1006">
        <v>0</v>
      </c>
      <c r="AG105" s="1007">
        <v>0</v>
      </c>
      <c r="AH105" s="1007">
        <v>0</v>
      </c>
      <c r="AI105" s="1008">
        <v>0</v>
      </c>
      <c r="AJ105" s="1006">
        <v>0</v>
      </c>
      <c r="AK105" s="1007">
        <v>0</v>
      </c>
      <c r="AL105" s="1007">
        <v>0</v>
      </c>
      <c r="AM105" s="1008">
        <v>0</v>
      </c>
      <c r="AN105" s="1006"/>
      <c r="AO105" s="1007"/>
      <c r="AP105" s="1007"/>
      <c r="AQ105" s="1008">
        <v>0</v>
      </c>
      <c r="AR105" s="1006"/>
      <c r="AS105" s="1007"/>
      <c r="AT105" s="1007"/>
      <c r="AU105" s="1008">
        <v>0</v>
      </c>
      <c r="AV105" s="1006"/>
      <c r="AW105" s="1007"/>
      <c r="AX105" s="1007"/>
      <c r="AY105" s="1008">
        <v>0</v>
      </c>
      <c r="AZ105" s="1006"/>
      <c r="BA105" s="1007"/>
      <c r="BB105" s="1007"/>
      <c r="BC105" s="1008">
        <v>0</v>
      </c>
      <c r="BD105" s="1006"/>
      <c r="BE105" s="1007"/>
      <c r="BF105" s="1007"/>
      <c r="BG105" s="1008">
        <v>0</v>
      </c>
      <c r="BH105" s="1006"/>
      <c r="BI105" s="1007"/>
      <c r="BJ105" s="1007"/>
      <c r="BK105" s="1008">
        <v>0</v>
      </c>
      <c r="BL105" s="1006">
        <v>0</v>
      </c>
      <c r="BM105" s="1007">
        <v>0</v>
      </c>
      <c r="BN105" s="1007">
        <v>0</v>
      </c>
      <c r="BO105" s="1008">
        <v>0</v>
      </c>
      <c r="BP105" s="1006">
        <v>0</v>
      </c>
      <c r="BQ105" s="1007">
        <v>0</v>
      </c>
      <c r="BR105" s="1007">
        <v>0</v>
      </c>
      <c r="BS105" s="1008">
        <v>0</v>
      </c>
      <c r="BT105" s="1006">
        <v>0</v>
      </c>
      <c r="BU105" s="1007">
        <v>0</v>
      </c>
      <c r="BV105" s="1007">
        <v>0</v>
      </c>
      <c r="BW105" s="1008">
        <v>0</v>
      </c>
      <c r="BX105" s="1006">
        <v>0</v>
      </c>
      <c r="BY105" s="1007">
        <v>0</v>
      </c>
      <c r="BZ105" s="1007">
        <v>0</v>
      </c>
      <c r="CA105" s="1008">
        <v>0</v>
      </c>
      <c r="CB105" s="1001"/>
      <c r="CC105" s="1002"/>
    </row>
    <row r="106" spans="1:81" s="1003" customFormat="1" ht="18" customHeight="1">
      <c r="A106" s="994"/>
      <c r="B106" s="1503"/>
      <c r="C106" s="1506" t="s">
        <v>2797</v>
      </c>
      <c r="D106" s="1004" t="s">
        <v>4350</v>
      </c>
      <c r="E106" s="1005"/>
      <c r="F106" s="1005"/>
      <c r="G106" s="1005"/>
      <c r="H106" s="1006"/>
      <c r="I106" s="1007"/>
      <c r="J106" s="1007"/>
      <c r="K106" s="1008">
        <v>0</v>
      </c>
      <c r="L106" s="1006"/>
      <c r="M106" s="1007"/>
      <c r="N106" s="1007"/>
      <c r="O106" s="1008">
        <v>0</v>
      </c>
      <c r="P106" s="1006"/>
      <c r="Q106" s="1007"/>
      <c r="R106" s="1007"/>
      <c r="S106" s="1008">
        <v>0</v>
      </c>
      <c r="T106" s="1006"/>
      <c r="U106" s="1007"/>
      <c r="V106" s="1007"/>
      <c r="W106" s="1008">
        <v>0</v>
      </c>
      <c r="X106" s="1006"/>
      <c r="Y106" s="1007"/>
      <c r="Z106" s="1007"/>
      <c r="AA106" s="1008">
        <v>0</v>
      </c>
      <c r="AB106" s="1006"/>
      <c r="AC106" s="1007"/>
      <c r="AD106" s="1007"/>
      <c r="AE106" s="1008">
        <v>0</v>
      </c>
      <c r="AF106" s="1006">
        <v>0</v>
      </c>
      <c r="AG106" s="1007">
        <v>0</v>
      </c>
      <c r="AH106" s="1007">
        <v>0</v>
      </c>
      <c r="AI106" s="1008">
        <v>0</v>
      </c>
      <c r="AJ106" s="1006">
        <v>0</v>
      </c>
      <c r="AK106" s="1007">
        <v>0</v>
      </c>
      <c r="AL106" s="1007">
        <v>0</v>
      </c>
      <c r="AM106" s="1008">
        <v>0</v>
      </c>
      <c r="AN106" s="1006"/>
      <c r="AO106" s="1007"/>
      <c r="AP106" s="1007"/>
      <c r="AQ106" s="1008">
        <v>0</v>
      </c>
      <c r="AR106" s="1006"/>
      <c r="AS106" s="1007"/>
      <c r="AT106" s="1007"/>
      <c r="AU106" s="1008">
        <v>0</v>
      </c>
      <c r="AV106" s="1006"/>
      <c r="AW106" s="1007"/>
      <c r="AX106" s="1007"/>
      <c r="AY106" s="1008">
        <v>0</v>
      </c>
      <c r="AZ106" s="1006"/>
      <c r="BA106" s="1007"/>
      <c r="BB106" s="1007"/>
      <c r="BC106" s="1008">
        <v>0</v>
      </c>
      <c r="BD106" s="1006"/>
      <c r="BE106" s="1007"/>
      <c r="BF106" s="1007"/>
      <c r="BG106" s="1008">
        <v>0</v>
      </c>
      <c r="BH106" s="1006"/>
      <c r="BI106" s="1007"/>
      <c r="BJ106" s="1007"/>
      <c r="BK106" s="1008">
        <v>0</v>
      </c>
      <c r="BL106" s="1006">
        <v>0</v>
      </c>
      <c r="BM106" s="1007">
        <v>0</v>
      </c>
      <c r="BN106" s="1007">
        <v>0</v>
      </c>
      <c r="BO106" s="1008">
        <v>0</v>
      </c>
      <c r="BP106" s="1006">
        <v>0</v>
      </c>
      <c r="BQ106" s="1007">
        <v>0</v>
      </c>
      <c r="BR106" s="1007">
        <v>0</v>
      </c>
      <c r="BS106" s="1008">
        <v>0</v>
      </c>
      <c r="BT106" s="1006">
        <v>0</v>
      </c>
      <c r="BU106" s="1007">
        <v>0</v>
      </c>
      <c r="BV106" s="1007">
        <v>0</v>
      </c>
      <c r="BW106" s="1008">
        <v>0</v>
      </c>
      <c r="BX106" s="1006">
        <v>0</v>
      </c>
      <c r="BY106" s="1007">
        <v>0</v>
      </c>
      <c r="BZ106" s="1007">
        <v>0</v>
      </c>
      <c r="CA106" s="1008">
        <v>0</v>
      </c>
      <c r="CB106" s="1001"/>
      <c r="CC106" s="1002"/>
    </row>
    <row r="107" spans="1:81" s="1003" customFormat="1" ht="18" customHeight="1">
      <c r="A107" s="994"/>
      <c r="B107" s="1503"/>
      <c r="C107" s="1506" t="s">
        <v>2790</v>
      </c>
      <c r="D107" s="1004" t="s">
        <v>4351</v>
      </c>
      <c r="E107" s="1005"/>
      <c r="F107" s="1005"/>
      <c r="G107" s="1005"/>
      <c r="H107" s="1006"/>
      <c r="I107" s="1007"/>
      <c r="J107" s="1007"/>
      <c r="K107" s="1008">
        <v>0</v>
      </c>
      <c r="L107" s="1006"/>
      <c r="M107" s="1007"/>
      <c r="N107" s="1007"/>
      <c r="O107" s="1008">
        <v>0</v>
      </c>
      <c r="P107" s="1006"/>
      <c r="Q107" s="1007"/>
      <c r="R107" s="1007"/>
      <c r="S107" s="1008">
        <v>0</v>
      </c>
      <c r="T107" s="1006"/>
      <c r="U107" s="1007"/>
      <c r="V107" s="1007"/>
      <c r="W107" s="1008">
        <v>0</v>
      </c>
      <c r="X107" s="1006"/>
      <c r="Y107" s="1007"/>
      <c r="Z107" s="1007"/>
      <c r="AA107" s="1008">
        <v>0</v>
      </c>
      <c r="AB107" s="1006"/>
      <c r="AC107" s="1007"/>
      <c r="AD107" s="1007"/>
      <c r="AE107" s="1008">
        <v>0</v>
      </c>
      <c r="AF107" s="1006">
        <v>0</v>
      </c>
      <c r="AG107" s="1007">
        <v>0</v>
      </c>
      <c r="AH107" s="1007">
        <v>0</v>
      </c>
      <c r="AI107" s="1008">
        <v>0</v>
      </c>
      <c r="AJ107" s="1006">
        <v>0</v>
      </c>
      <c r="AK107" s="1007">
        <v>0</v>
      </c>
      <c r="AL107" s="1007">
        <v>0</v>
      </c>
      <c r="AM107" s="1008">
        <v>0</v>
      </c>
      <c r="AN107" s="1006"/>
      <c r="AO107" s="1007"/>
      <c r="AP107" s="1007"/>
      <c r="AQ107" s="1008">
        <v>0</v>
      </c>
      <c r="AR107" s="1007"/>
      <c r="AS107" s="1007"/>
      <c r="AT107" s="1007"/>
      <c r="AU107" s="1008">
        <v>0</v>
      </c>
      <c r="AV107" s="1007"/>
      <c r="AW107" s="1007"/>
      <c r="AX107" s="1007"/>
      <c r="AY107" s="1008">
        <v>0</v>
      </c>
      <c r="AZ107" s="1007"/>
      <c r="BA107" s="1007"/>
      <c r="BB107" s="1007"/>
      <c r="BC107" s="1008">
        <v>0</v>
      </c>
      <c r="BD107" s="1007"/>
      <c r="BE107" s="1007"/>
      <c r="BF107" s="1007"/>
      <c r="BG107" s="1008">
        <v>0</v>
      </c>
      <c r="BH107" s="1007"/>
      <c r="BI107" s="1007"/>
      <c r="BJ107" s="1007"/>
      <c r="BK107" s="1008">
        <v>0</v>
      </c>
      <c r="BL107" s="1006">
        <v>0</v>
      </c>
      <c r="BM107" s="1007">
        <v>0</v>
      </c>
      <c r="BN107" s="1007">
        <v>0</v>
      </c>
      <c r="BO107" s="1008">
        <v>0</v>
      </c>
      <c r="BP107" s="1006">
        <v>0</v>
      </c>
      <c r="BQ107" s="1007">
        <v>0</v>
      </c>
      <c r="BR107" s="1007">
        <v>0</v>
      </c>
      <c r="BS107" s="1008">
        <v>0</v>
      </c>
      <c r="BT107" s="1006">
        <v>0</v>
      </c>
      <c r="BU107" s="1007">
        <v>0</v>
      </c>
      <c r="BV107" s="1007">
        <v>0</v>
      </c>
      <c r="BW107" s="1008">
        <v>0</v>
      </c>
      <c r="BX107" s="1006">
        <v>0</v>
      </c>
      <c r="BY107" s="1007">
        <v>0</v>
      </c>
      <c r="BZ107" s="1007">
        <v>0</v>
      </c>
      <c r="CA107" s="1008">
        <v>0</v>
      </c>
      <c r="CB107" s="1001"/>
      <c r="CC107" s="1002"/>
    </row>
    <row r="108" spans="1:81" s="1003" customFormat="1" ht="18" customHeight="1">
      <c r="A108" s="994"/>
      <c r="B108" s="1503"/>
      <c r="C108" s="1506" t="s">
        <v>2925</v>
      </c>
      <c r="D108" s="1004" t="s">
        <v>2883</v>
      </c>
      <c r="E108" s="1005"/>
      <c r="F108" s="1005"/>
      <c r="G108" s="1005"/>
      <c r="H108" s="1006"/>
      <c r="I108" s="1007"/>
      <c r="J108" s="1007"/>
      <c r="K108" s="1008">
        <v>0</v>
      </c>
      <c r="L108" s="1006"/>
      <c r="M108" s="1007"/>
      <c r="N108" s="1007"/>
      <c r="O108" s="1008">
        <v>0</v>
      </c>
      <c r="P108" s="1006"/>
      <c r="Q108" s="1007"/>
      <c r="R108" s="1007"/>
      <c r="S108" s="1008">
        <v>0</v>
      </c>
      <c r="T108" s="1006"/>
      <c r="U108" s="1007"/>
      <c r="V108" s="1007"/>
      <c r="W108" s="1008">
        <v>0</v>
      </c>
      <c r="X108" s="1006"/>
      <c r="Y108" s="1007"/>
      <c r="Z108" s="1007"/>
      <c r="AA108" s="1008">
        <v>0</v>
      </c>
      <c r="AB108" s="1006"/>
      <c r="AC108" s="1007"/>
      <c r="AD108" s="1007"/>
      <c r="AE108" s="1008">
        <v>0</v>
      </c>
      <c r="AF108" s="1006">
        <v>0</v>
      </c>
      <c r="AG108" s="1007">
        <v>0</v>
      </c>
      <c r="AH108" s="1007">
        <v>0</v>
      </c>
      <c r="AI108" s="1008">
        <v>0</v>
      </c>
      <c r="AJ108" s="1006">
        <v>0</v>
      </c>
      <c r="AK108" s="1007">
        <v>0</v>
      </c>
      <c r="AL108" s="1007">
        <v>0</v>
      </c>
      <c r="AM108" s="1008">
        <v>0</v>
      </c>
      <c r="AN108" s="1006"/>
      <c r="AO108" s="1007"/>
      <c r="AP108" s="1007"/>
      <c r="AQ108" s="1008">
        <v>0</v>
      </c>
      <c r="AR108" s="1006"/>
      <c r="AS108" s="1007"/>
      <c r="AT108" s="1007"/>
      <c r="AU108" s="1008">
        <v>0</v>
      </c>
      <c r="AV108" s="1006"/>
      <c r="AW108" s="1007"/>
      <c r="AX108" s="1007"/>
      <c r="AY108" s="1008">
        <v>0</v>
      </c>
      <c r="AZ108" s="1006"/>
      <c r="BA108" s="1007"/>
      <c r="BB108" s="1007"/>
      <c r="BC108" s="1008">
        <v>0</v>
      </c>
      <c r="BD108" s="1006"/>
      <c r="BE108" s="1007"/>
      <c r="BF108" s="1007"/>
      <c r="BG108" s="1008">
        <v>0</v>
      </c>
      <c r="BH108" s="1006"/>
      <c r="BI108" s="1007"/>
      <c r="BJ108" s="1007"/>
      <c r="BK108" s="1008">
        <v>0</v>
      </c>
      <c r="BL108" s="1006">
        <v>0</v>
      </c>
      <c r="BM108" s="1007">
        <v>0</v>
      </c>
      <c r="BN108" s="1007">
        <v>0</v>
      </c>
      <c r="BO108" s="1008">
        <v>0</v>
      </c>
      <c r="BP108" s="1006">
        <v>0</v>
      </c>
      <c r="BQ108" s="1007">
        <v>0</v>
      </c>
      <c r="BR108" s="1007">
        <v>0</v>
      </c>
      <c r="BS108" s="1008">
        <v>0</v>
      </c>
      <c r="BT108" s="1006">
        <v>0</v>
      </c>
      <c r="BU108" s="1007">
        <v>0</v>
      </c>
      <c r="BV108" s="1007">
        <v>0</v>
      </c>
      <c r="BW108" s="1008">
        <v>0</v>
      </c>
      <c r="BX108" s="1006">
        <v>0</v>
      </c>
      <c r="BY108" s="1007">
        <v>0</v>
      </c>
      <c r="BZ108" s="1007">
        <v>0</v>
      </c>
      <c r="CA108" s="1008">
        <v>0</v>
      </c>
      <c r="CB108" s="1001"/>
      <c r="CC108" s="1002"/>
    </row>
    <row r="109" spans="1:81" s="1003" customFormat="1" ht="18" customHeight="1">
      <c r="A109" s="994"/>
      <c r="B109" s="1503"/>
      <c r="C109" s="1506" t="s">
        <v>2795</v>
      </c>
      <c r="D109" s="1004" t="s">
        <v>2728</v>
      </c>
      <c r="E109" s="1005"/>
      <c r="F109" s="1005"/>
      <c r="G109" s="1005"/>
      <c r="H109" s="1006"/>
      <c r="I109" s="1007"/>
      <c r="J109" s="1007"/>
      <c r="K109" s="1008">
        <v>0</v>
      </c>
      <c r="L109" s="1006"/>
      <c r="M109" s="1007"/>
      <c r="N109" s="1007"/>
      <c r="O109" s="1008">
        <v>0</v>
      </c>
      <c r="P109" s="1006"/>
      <c r="Q109" s="1007"/>
      <c r="R109" s="1007"/>
      <c r="S109" s="1008">
        <v>0</v>
      </c>
      <c r="T109" s="1006"/>
      <c r="U109" s="1007"/>
      <c r="V109" s="1007"/>
      <c r="W109" s="1008">
        <v>0</v>
      </c>
      <c r="X109" s="1006"/>
      <c r="Y109" s="1007"/>
      <c r="Z109" s="1007"/>
      <c r="AA109" s="1008">
        <v>0</v>
      </c>
      <c r="AB109" s="1006"/>
      <c r="AC109" s="1007"/>
      <c r="AD109" s="1007"/>
      <c r="AE109" s="1008">
        <v>0</v>
      </c>
      <c r="AF109" s="1006">
        <v>0</v>
      </c>
      <c r="AG109" s="1007">
        <v>0</v>
      </c>
      <c r="AH109" s="1007">
        <v>0</v>
      </c>
      <c r="AI109" s="1008">
        <v>0</v>
      </c>
      <c r="AJ109" s="1006">
        <v>0</v>
      </c>
      <c r="AK109" s="1007">
        <v>0</v>
      </c>
      <c r="AL109" s="1007">
        <v>0</v>
      </c>
      <c r="AM109" s="1008">
        <v>0</v>
      </c>
      <c r="AN109" s="1006"/>
      <c r="AO109" s="1007"/>
      <c r="AP109" s="1007"/>
      <c r="AQ109" s="1008">
        <v>0</v>
      </c>
      <c r="AR109" s="1006"/>
      <c r="AS109" s="1007"/>
      <c r="AT109" s="1007"/>
      <c r="AU109" s="1008">
        <v>0</v>
      </c>
      <c r="AV109" s="1006"/>
      <c r="AW109" s="1007"/>
      <c r="AX109" s="1007"/>
      <c r="AY109" s="1008">
        <v>0</v>
      </c>
      <c r="AZ109" s="1006"/>
      <c r="BA109" s="1007"/>
      <c r="BB109" s="1007"/>
      <c r="BC109" s="1008">
        <v>0</v>
      </c>
      <c r="BD109" s="1006"/>
      <c r="BE109" s="1007"/>
      <c r="BF109" s="1007"/>
      <c r="BG109" s="1008">
        <v>0</v>
      </c>
      <c r="BH109" s="1006"/>
      <c r="BI109" s="1007"/>
      <c r="BJ109" s="1007"/>
      <c r="BK109" s="1008">
        <v>0</v>
      </c>
      <c r="BL109" s="1006">
        <v>0</v>
      </c>
      <c r="BM109" s="1007">
        <v>0</v>
      </c>
      <c r="BN109" s="1007">
        <v>0</v>
      </c>
      <c r="BO109" s="1008">
        <v>0</v>
      </c>
      <c r="BP109" s="1006">
        <v>0</v>
      </c>
      <c r="BQ109" s="1007">
        <v>0</v>
      </c>
      <c r="BR109" s="1007">
        <v>0</v>
      </c>
      <c r="BS109" s="1008">
        <v>0</v>
      </c>
      <c r="BT109" s="1006">
        <v>0</v>
      </c>
      <c r="BU109" s="1007">
        <v>0</v>
      </c>
      <c r="BV109" s="1007">
        <v>0</v>
      </c>
      <c r="BW109" s="1008">
        <v>0</v>
      </c>
      <c r="BX109" s="1006">
        <v>0</v>
      </c>
      <c r="BY109" s="1007">
        <v>0</v>
      </c>
      <c r="BZ109" s="1007">
        <v>0</v>
      </c>
      <c r="CA109" s="1008">
        <v>0</v>
      </c>
      <c r="CB109" s="1001"/>
      <c r="CC109" s="1002"/>
    </row>
    <row r="110" spans="1:81" s="1003" customFormat="1" ht="18" customHeight="1" thickBot="1">
      <c r="A110" s="994"/>
      <c r="B110" s="1504"/>
      <c r="C110" s="1506" t="s">
        <v>2784</v>
      </c>
      <c r="D110" s="1501" t="s">
        <v>2792</v>
      </c>
      <c r="E110" s="1502"/>
      <c r="F110" s="1502"/>
      <c r="G110" s="1502"/>
      <c r="H110" s="1010">
        <v>800</v>
      </c>
      <c r="I110" s="1011">
        <v>143863</v>
      </c>
      <c r="J110" s="1011">
        <v>143575</v>
      </c>
      <c r="K110" s="1012">
        <v>288</v>
      </c>
      <c r="L110" s="1010">
        <v>800</v>
      </c>
      <c r="M110" s="1011">
        <v>143863</v>
      </c>
      <c r="N110" s="1011">
        <v>143575</v>
      </c>
      <c r="O110" s="1012">
        <v>288</v>
      </c>
      <c r="P110" s="1010">
        <v>800</v>
      </c>
      <c r="Q110" s="1011">
        <v>143863</v>
      </c>
      <c r="R110" s="1011">
        <v>143575</v>
      </c>
      <c r="S110" s="1012">
        <v>288</v>
      </c>
      <c r="T110" s="1010">
        <v>800</v>
      </c>
      <c r="U110" s="1011">
        <v>143863</v>
      </c>
      <c r="V110" s="1011">
        <v>143575</v>
      </c>
      <c r="W110" s="1012">
        <v>288</v>
      </c>
      <c r="X110" s="1010">
        <v>800</v>
      </c>
      <c r="Y110" s="1011">
        <v>143863</v>
      </c>
      <c r="Z110" s="1011">
        <v>143575</v>
      </c>
      <c r="AA110" s="1012">
        <v>288</v>
      </c>
      <c r="AB110" s="1010">
        <v>800</v>
      </c>
      <c r="AC110" s="1011">
        <v>143863</v>
      </c>
      <c r="AD110" s="1011">
        <v>143575</v>
      </c>
      <c r="AE110" s="1012">
        <v>288</v>
      </c>
      <c r="AF110" s="1010">
        <v>4800</v>
      </c>
      <c r="AG110" s="1011">
        <v>863178</v>
      </c>
      <c r="AH110" s="1011">
        <v>861450</v>
      </c>
      <c r="AI110" s="1012">
        <v>1728</v>
      </c>
      <c r="AJ110" s="1010">
        <v>800</v>
      </c>
      <c r="AK110" s="1011">
        <v>143863</v>
      </c>
      <c r="AL110" s="1011">
        <v>143575</v>
      </c>
      <c r="AM110" s="1012">
        <v>288</v>
      </c>
      <c r="AN110" s="1013">
        <v>800</v>
      </c>
      <c r="AO110" s="1011">
        <v>143863</v>
      </c>
      <c r="AP110" s="1011">
        <v>143575</v>
      </c>
      <c r="AQ110" s="1012">
        <v>288</v>
      </c>
      <c r="AR110" s="1010">
        <v>800</v>
      </c>
      <c r="AS110" s="1011">
        <v>143863</v>
      </c>
      <c r="AT110" s="1011">
        <v>143575</v>
      </c>
      <c r="AU110" s="1012">
        <v>288</v>
      </c>
      <c r="AV110" s="1010">
        <v>800</v>
      </c>
      <c r="AW110" s="1011">
        <v>143863</v>
      </c>
      <c r="AX110" s="1011">
        <v>143575</v>
      </c>
      <c r="AY110" s="1012">
        <v>288</v>
      </c>
      <c r="AZ110" s="1010">
        <v>800</v>
      </c>
      <c r="BA110" s="1011">
        <v>143863</v>
      </c>
      <c r="BB110" s="1011">
        <v>143575</v>
      </c>
      <c r="BC110" s="1012">
        <v>288</v>
      </c>
      <c r="BD110" s="1010">
        <v>800</v>
      </c>
      <c r="BE110" s="1011">
        <v>143863</v>
      </c>
      <c r="BF110" s="1011">
        <v>143575</v>
      </c>
      <c r="BG110" s="1012">
        <v>288</v>
      </c>
      <c r="BH110" s="1010">
        <v>800</v>
      </c>
      <c r="BI110" s="1011">
        <v>143863</v>
      </c>
      <c r="BJ110" s="1011">
        <v>143575</v>
      </c>
      <c r="BK110" s="1012">
        <v>288</v>
      </c>
      <c r="BL110" s="1010">
        <v>4800</v>
      </c>
      <c r="BM110" s="1011">
        <v>863178</v>
      </c>
      <c r="BN110" s="1011">
        <v>861450</v>
      </c>
      <c r="BO110" s="1012">
        <v>1728</v>
      </c>
      <c r="BP110" s="1010">
        <v>800</v>
      </c>
      <c r="BQ110" s="1011">
        <v>143863</v>
      </c>
      <c r="BR110" s="1011">
        <v>143575</v>
      </c>
      <c r="BS110" s="1012">
        <v>288</v>
      </c>
      <c r="BT110" s="1010">
        <v>9600</v>
      </c>
      <c r="BU110" s="1011">
        <v>1726356</v>
      </c>
      <c r="BV110" s="1011">
        <v>1722900</v>
      </c>
      <c r="BW110" s="1012">
        <v>3456</v>
      </c>
      <c r="BX110" s="1010">
        <v>800</v>
      </c>
      <c r="BY110" s="1011">
        <v>143863</v>
      </c>
      <c r="BZ110" s="1011">
        <v>143575</v>
      </c>
      <c r="CA110" s="1012">
        <v>288</v>
      </c>
      <c r="CB110" s="1001"/>
      <c r="CC110" s="1002"/>
    </row>
    <row r="111" spans="1:81" s="1003" customFormat="1" ht="18" customHeight="1">
      <c r="A111" s="994"/>
      <c r="B111" s="1493" t="s">
        <v>4360</v>
      </c>
      <c r="C111" s="1494"/>
      <c r="D111" s="995" t="s">
        <v>4347</v>
      </c>
      <c r="E111" s="996"/>
      <c r="F111" s="996"/>
      <c r="G111" s="996"/>
      <c r="H111" s="997">
        <v>6.2</v>
      </c>
      <c r="I111" s="998">
        <v>1444</v>
      </c>
      <c r="J111" s="998">
        <v>1337</v>
      </c>
      <c r="K111" s="999">
        <v>107</v>
      </c>
      <c r="L111" s="997">
        <v>6.2</v>
      </c>
      <c r="M111" s="998">
        <v>1444</v>
      </c>
      <c r="N111" s="998">
        <v>1337</v>
      </c>
      <c r="O111" s="999">
        <v>107</v>
      </c>
      <c r="P111" s="997">
        <v>6.2</v>
      </c>
      <c r="Q111" s="998">
        <v>1444</v>
      </c>
      <c r="R111" s="998">
        <v>1337</v>
      </c>
      <c r="S111" s="999">
        <v>107</v>
      </c>
      <c r="T111" s="997">
        <v>6.2</v>
      </c>
      <c r="U111" s="998">
        <v>1444</v>
      </c>
      <c r="V111" s="998">
        <v>1337</v>
      </c>
      <c r="W111" s="999">
        <v>107</v>
      </c>
      <c r="X111" s="997">
        <v>6.2</v>
      </c>
      <c r="Y111" s="998">
        <v>1444</v>
      </c>
      <c r="Z111" s="998">
        <v>1337</v>
      </c>
      <c r="AA111" s="999">
        <v>107</v>
      </c>
      <c r="AB111" s="997">
        <v>6.2</v>
      </c>
      <c r="AC111" s="998">
        <v>1444</v>
      </c>
      <c r="AD111" s="998">
        <v>1337</v>
      </c>
      <c r="AE111" s="999">
        <v>107</v>
      </c>
      <c r="AF111" s="997">
        <v>37.200000000000003</v>
      </c>
      <c r="AG111" s="998">
        <v>8664</v>
      </c>
      <c r="AH111" s="998">
        <v>8022</v>
      </c>
      <c r="AI111" s="999">
        <v>642</v>
      </c>
      <c r="AJ111" s="997">
        <v>6.2</v>
      </c>
      <c r="AK111" s="998">
        <v>1444</v>
      </c>
      <c r="AL111" s="998">
        <v>1337</v>
      </c>
      <c r="AM111" s="999">
        <v>107</v>
      </c>
      <c r="AN111" s="1000">
        <v>6.2</v>
      </c>
      <c r="AO111" s="998">
        <v>1444</v>
      </c>
      <c r="AP111" s="998">
        <v>1337</v>
      </c>
      <c r="AQ111" s="999">
        <v>107</v>
      </c>
      <c r="AR111" s="997">
        <v>6.2</v>
      </c>
      <c r="AS111" s="998">
        <v>1444</v>
      </c>
      <c r="AT111" s="998">
        <v>1337</v>
      </c>
      <c r="AU111" s="999">
        <v>107</v>
      </c>
      <c r="AV111" s="997">
        <v>6.2</v>
      </c>
      <c r="AW111" s="998">
        <v>1444</v>
      </c>
      <c r="AX111" s="998">
        <v>1337</v>
      </c>
      <c r="AY111" s="999">
        <v>107</v>
      </c>
      <c r="AZ111" s="997">
        <v>6.2</v>
      </c>
      <c r="BA111" s="998">
        <v>1444</v>
      </c>
      <c r="BB111" s="998">
        <v>1337</v>
      </c>
      <c r="BC111" s="999">
        <v>107</v>
      </c>
      <c r="BD111" s="997">
        <v>6.2</v>
      </c>
      <c r="BE111" s="998">
        <v>1444</v>
      </c>
      <c r="BF111" s="998">
        <v>1337</v>
      </c>
      <c r="BG111" s="999">
        <v>107</v>
      </c>
      <c r="BH111" s="997">
        <v>6.2</v>
      </c>
      <c r="BI111" s="998">
        <v>1444</v>
      </c>
      <c r="BJ111" s="998">
        <v>1337</v>
      </c>
      <c r="BK111" s="999">
        <v>107</v>
      </c>
      <c r="BL111" s="997">
        <v>37.200000000000003</v>
      </c>
      <c r="BM111" s="998">
        <v>8664</v>
      </c>
      <c r="BN111" s="998">
        <v>8022</v>
      </c>
      <c r="BO111" s="999">
        <v>642</v>
      </c>
      <c r="BP111" s="997">
        <v>6.2</v>
      </c>
      <c r="BQ111" s="998">
        <v>1444</v>
      </c>
      <c r="BR111" s="998">
        <v>1337</v>
      </c>
      <c r="BS111" s="999">
        <v>107</v>
      </c>
      <c r="BT111" s="997">
        <v>74.400000000000006</v>
      </c>
      <c r="BU111" s="998">
        <v>17328</v>
      </c>
      <c r="BV111" s="998">
        <v>16044</v>
      </c>
      <c r="BW111" s="999">
        <v>1284</v>
      </c>
      <c r="BX111" s="997">
        <v>6.2</v>
      </c>
      <c r="BY111" s="998">
        <v>1444</v>
      </c>
      <c r="BZ111" s="998">
        <v>1337</v>
      </c>
      <c r="CA111" s="999">
        <v>107</v>
      </c>
      <c r="CB111" s="1001"/>
      <c r="CC111" s="1002"/>
    </row>
    <row r="112" spans="1:81" s="1003" customFormat="1" ht="18" customHeight="1">
      <c r="A112" s="994"/>
      <c r="B112" s="1495"/>
      <c r="C112" s="1496"/>
      <c r="D112" s="1004" t="s">
        <v>4348</v>
      </c>
      <c r="E112" s="1005"/>
      <c r="F112" s="1005"/>
      <c r="G112" s="1005"/>
      <c r="H112" s="1006">
        <v>1600</v>
      </c>
      <c r="I112" s="1007">
        <v>287726</v>
      </c>
      <c r="J112" s="1007">
        <v>287152</v>
      </c>
      <c r="K112" s="1008">
        <v>574</v>
      </c>
      <c r="L112" s="1006">
        <v>1600</v>
      </c>
      <c r="M112" s="1007">
        <v>287726</v>
      </c>
      <c r="N112" s="1007">
        <v>287152</v>
      </c>
      <c r="O112" s="1008">
        <v>574</v>
      </c>
      <c r="P112" s="1006">
        <v>1600</v>
      </c>
      <c r="Q112" s="1007">
        <v>287726</v>
      </c>
      <c r="R112" s="1007">
        <v>287152</v>
      </c>
      <c r="S112" s="1008">
        <v>574</v>
      </c>
      <c r="T112" s="1006">
        <v>1600</v>
      </c>
      <c r="U112" s="1007">
        <v>287726</v>
      </c>
      <c r="V112" s="1007">
        <v>287152</v>
      </c>
      <c r="W112" s="1008">
        <v>574</v>
      </c>
      <c r="X112" s="1006">
        <v>1600</v>
      </c>
      <c r="Y112" s="1007">
        <v>287726</v>
      </c>
      <c r="Z112" s="1007">
        <v>287152</v>
      </c>
      <c r="AA112" s="1008">
        <v>574</v>
      </c>
      <c r="AB112" s="1006">
        <v>1600</v>
      </c>
      <c r="AC112" s="1007">
        <v>287726</v>
      </c>
      <c r="AD112" s="1007">
        <v>287152</v>
      </c>
      <c r="AE112" s="1008">
        <v>574</v>
      </c>
      <c r="AF112" s="1006">
        <v>9600</v>
      </c>
      <c r="AG112" s="1007">
        <v>1726356</v>
      </c>
      <c r="AH112" s="1007">
        <v>1722912</v>
      </c>
      <c r="AI112" s="1008">
        <v>3444</v>
      </c>
      <c r="AJ112" s="1006">
        <v>1600</v>
      </c>
      <c r="AK112" s="1007">
        <v>287726</v>
      </c>
      <c r="AL112" s="1007">
        <v>287152</v>
      </c>
      <c r="AM112" s="1008">
        <v>574</v>
      </c>
      <c r="AN112" s="1009">
        <v>1700</v>
      </c>
      <c r="AO112" s="1007">
        <v>305709</v>
      </c>
      <c r="AP112" s="1007">
        <v>305099</v>
      </c>
      <c r="AQ112" s="1008">
        <v>610</v>
      </c>
      <c r="AR112" s="1006">
        <v>1700</v>
      </c>
      <c r="AS112" s="1007">
        <v>305709</v>
      </c>
      <c r="AT112" s="1007">
        <v>305099</v>
      </c>
      <c r="AU112" s="1008">
        <v>610</v>
      </c>
      <c r="AV112" s="1006">
        <v>1700</v>
      </c>
      <c r="AW112" s="1007">
        <v>305709</v>
      </c>
      <c r="AX112" s="1007">
        <v>305099</v>
      </c>
      <c r="AY112" s="1008">
        <v>610</v>
      </c>
      <c r="AZ112" s="1006">
        <v>1700</v>
      </c>
      <c r="BA112" s="1007">
        <v>305709</v>
      </c>
      <c r="BB112" s="1007">
        <v>305099</v>
      </c>
      <c r="BC112" s="1008">
        <v>610</v>
      </c>
      <c r="BD112" s="1006">
        <v>1700</v>
      </c>
      <c r="BE112" s="1007">
        <v>305709</v>
      </c>
      <c r="BF112" s="1007">
        <v>305099</v>
      </c>
      <c r="BG112" s="1008">
        <v>610</v>
      </c>
      <c r="BH112" s="1006">
        <v>1700</v>
      </c>
      <c r="BI112" s="1007">
        <v>305709</v>
      </c>
      <c r="BJ112" s="1007">
        <v>305099</v>
      </c>
      <c r="BK112" s="1008">
        <v>610</v>
      </c>
      <c r="BL112" s="1006">
        <v>10200</v>
      </c>
      <c r="BM112" s="1007">
        <v>1834254</v>
      </c>
      <c r="BN112" s="1007">
        <v>1830594</v>
      </c>
      <c r="BO112" s="1008">
        <v>3660</v>
      </c>
      <c r="BP112" s="1006">
        <v>1700</v>
      </c>
      <c r="BQ112" s="1007">
        <v>305709</v>
      </c>
      <c r="BR112" s="1007">
        <v>305099</v>
      </c>
      <c r="BS112" s="1008">
        <v>610</v>
      </c>
      <c r="BT112" s="1006">
        <v>19800</v>
      </c>
      <c r="BU112" s="1007">
        <v>3560610</v>
      </c>
      <c r="BV112" s="1007">
        <v>3553506</v>
      </c>
      <c r="BW112" s="1008">
        <v>7104</v>
      </c>
      <c r="BX112" s="1006">
        <v>1650</v>
      </c>
      <c r="BY112" s="1007">
        <v>296718</v>
      </c>
      <c r="BZ112" s="1007">
        <v>296126</v>
      </c>
      <c r="CA112" s="1008">
        <v>592</v>
      </c>
      <c r="CB112" s="1001"/>
      <c r="CC112" s="1002"/>
    </row>
    <row r="113" spans="1:81" s="1003" customFormat="1" ht="18" customHeight="1">
      <c r="A113" s="994"/>
      <c r="B113" s="1495"/>
      <c r="C113" s="1496"/>
      <c r="D113" s="1004" t="s">
        <v>4349</v>
      </c>
      <c r="E113" s="1005"/>
      <c r="F113" s="1005"/>
      <c r="G113" s="1005"/>
      <c r="H113" s="1006">
        <v>0</v>
      </c>
      <c r="I113" s="1007">
        <v>0</v>
      </c>
      <c r="J113" s="1007">
        <v>0</v>
      </c>
      <c r="K113" s="1008">
        <v>0</v>
      </c>
      <c r="L113" s="1006">
        <v>0</v>
      </c>
      <c r="M113" s="1007">
        <v>0</v>
      </c>
      <c r="N113" s="1007">
        <v>0</v>
      </c>
      <c r="O113" s="1008">
        <v>0</v>
      </c>
      <c r="P113" s="1006">
        <v>0</v>
      </c>
      <c r="Q113" s="1007">
        <v>0</v>
      </c>
      <c r="R113" s="1007">
        <v>0</v>
      </c>
      <c r="S113" s="1008">
        <v>0</v>
      </c>
      <c r="T113" s="1006">
        <v>0</v>
      </c>
      <c r="U113" s="1007">
        <v>0</v>
      </c>
      <c r="V113" s="1007">
        <v>0</v>
      </c>
      <c r="W113" s="1008">
        <v>0</v>
      </c>
      <c r="X113" s="1006">
        <v>0</v>
      </c>
      <c r="Y113" s="1007">
        <v>0</v>
      </c>
      <c r="Z113" s="1007">
        <v>0</v>
      </c>
      <c r="AA113" s="1008">
        <v>0</v>
      </c>
      <c r="AB113" s="1006">
        <v>0</v>
      </c>
      <c r="AC113" s="1007">
        <v>0</v>
      </c>
      <c r="AD113" s="1007">
        <v>0</v>
      </c>
      <c r="AE113" s="1008">
        <v>0</v>
      </c>
      <c r="AF113" s="1006">
        <v>0</v>
      </c>
      <c r="AG113" s="1007">
        <v>0</v>
      </c>
      <c r="AH113" s="1007">
        <v>0</v>
      </c>
      <c r="AI113" s="1008">
        <v>0</v>
      </c>
      <c r="AJ113" s="1006">
        <v>0</v>
      </c>
      <c r="AK113" s="1007">
        <v>0</v>
      </c>
      <c r="AL113" s="1007">
        <v>0</v>
      </c>
      <c r="AM113" s="1008">
        <v>0</v>
      </c>
      <c r="AN113" s="1006">
        <v>0</v>
      </c>
      <c r="AO113" s="1007">
        <v>0</v>
      </c>
      <c r="AP113" s="1007">
        <v>0</v>
      </c>
      <c r="AQ113" s="1008">
        <v>0</v>
      </c>
      <c r="AR113" s="1006">
        <v>0</v>
      </c>
      <c r="AS113" s="1007">
        <v>0</v>
      </c>
      <c r="AT113" s="1007">
        <v>0</v>
      </c>
      <c r="AU113" s="1008">
        <v>0</v>
      </c>
      <c r="AV113" s="1006">
        <v>0</v>
      </c>
      <c r="AW113" s="1007">
        <v>0</v>
      </c>
      <c r="AX113" s="1007">
        <v>0</v>
      </c>
      <c r="AY113" s="1008">
        <v>0</v>
      </c>
      <c r="AZ113" s="1006">
        <v>0</v>
      </c>
      <c r="BA113" s="1007">
        <v>0</v>
      </c>
      <c r="BB113" s="1007">
        <v>0</v>
      </c>
      <c r="BC113" s="1008">
        <v>0</v>
      </c>
      <c r="BD113" s="1006">
        <v>0</v>
      </c>
      <c r="BE113" s="1007">
        <v>0</v>
      </c>
      <c r="BF113" s="1007">
        <v>0</v>
      </c>
      <c r="BG113" s="1008">
        <v>0</v>
      </c>
      <c r="BH113" s="1006">
        <v>0</v>
      </c>
      <c r="BI113" s="1007">
        <v>0</v>
      </c>
      <c r="BJ113" s="1007">
        <v>0</v>
      </c>
      <c r="BK113" s="1008">
        <v>0</v>
      </c>
      <c r="BL113" s="1006">
        <v>0</v>
      </c>
      <c r="BM113" s="1007">
        <v>0</v>
      </c>
      <c r="BN113" s="1007">
        <v>0</v>
      </c>
      <c r="BO113" s="1008">
        <v>0</v>
      </c>
      <c r="BP113" s="1006">
        <v>0</v>
      </c>
      <c r="BQ113" s="1007">
        <v>0</v>
      </c>
      <c r="BR113" s="1007">
        <v>0</v>
      </c>
      <c r="BS113" s="1008">
        <v>0</v>
      </c>
      <c r="BT113" s="1006">
        <v>0</v>
      </c>
      <c r="BU113" s="1007">
        <v>0</v>
      </c>
      <c r="BV113" s="1007">
        <v>0</v>
      </c>
      <c r="BW113" s="1008">
        <v>0</v>
      </c>
      <c r="BX113" s="1006">
        <v>0</v>
      </c>
      <c r="BY113" s="1007">
        <v>0</v>
      </c>
      <c r="BZ113" s="1007">
        <v>0</v>
      </c>
      <c r="CA113" s="1008">
        <v>0</v>
      </c>
      <c r="CB113" s="1001"/>
      <c r="CC113" s="1002"/>
    </row>
    <row r="114" spans="1:81" s="1003" customFormat="1" ht="18" customHeight="1">
      <c r="A114" s="994"/>
      <c r="B114" s="1497"/>
      <c r="C114" s="1498"/>
      <c r="D114" s="1004" t="s">
        <v>4350</v>
      </c>
      <c r="E114" s="1005"/>
      <c r="F114" s="1005"/>
      <c r="G114" s="1005"/>
      <c r="H114" s="1006">
        <v>72.7</v>
      </c>
      <c r="I114" s="1007">
        <v>12404</v>
      </c>
      <c r="J114" s="1007">
        <v>11592</v>
      </c>
      <c r="K114" s="1008">
        <v>812</v>
      </c>
      <c r="L114" s="1006">
        <v>72.7</v>
      </c>
      <c r="M114" s="1007">
        <v>12404</v>
      </c>
      <c r="N114" s="1007">
        <v>11592</v>
      </c>
      <c r="O114" s="1008">
        <v>812</v>
      </c>
      <c r="P114" s="1006">
        <v>72.7</v>
      </c>
      <c r="Q114" s="1007">
        <v>12404</v>
      </c>
      <c r="R114" s="1007">
        <v>11592</v>
      </c>
      <c r="S114" s="1008">
        <v>812</v>
      </c>
      <c r="T114" s="1006">
        <v>72.7</v>
      </c>
      <c r="U114" s="1007">
        <v>12404</v>
      </c>
      <c r="V114" s="1007">
        <v>11592</v>
      </c>
      <c r="W114" s="1008">
        <v>812</v>
      </c>
      <c r="X114" s="1006">
        <v>72.7</v>
      </c>
      <c r="Y114" s="1007">
        <v>12404</v>
      </c>
      <c r="Z114" s="1007">
        <v>11592</v>
      </c>
      <c r="AA114" s="1008">
        <v>812</v>
      </c>
      <c r="AB114" s="1006">
        <v>72.7</v>
      </c>
      <c r="AC114" s="1007">
        <v>12404</v>
      </c>
      <c r="AD114" s="1007">
        <v>11592</v>
      </c>
      <c r="AE114" s="1008">
        <v>812</v>
      </c>
      <c r="AF114" s="1006">
        <v>436.2</v>
      </c>
      <c r="AG114" s="1007">
        <v>74424</v>
      </c>
      <c r="AH114" s="1007">
        <v>69552</v>
      </c>
      <c r="AI114" s="1008">
        <v>4872</v>
      </c>
      <c r="AJ114" s="1006">
        <v>72.7</v>
      </c>
      <c r="AK114" s="1007">
        <v>12404</v>
      </c>
      <c r="AL114" s="1007">
        <v>11592</v>
      </c>
      <c r="AM114" s="1008">
        <v>812</v>
      </c>
      <c r="AN114" s="1009">
        <v>72.7</v>
      </c>
      <c r="AO114" s="1007">
        <v>12404</v>
      </c>
      <c r="AP114" s="1007">
        <v>11592</v>
      </c>
      <c r="AQ114" s="1008">
        <v>812</v>
      </c>
      <c r="AR114" s="1006">
        <v>72.7</v>
      </c>
      <c r="AS114" s="1007">
        <v>12404</v>
      </c>
      <c r="AT114" s="1007">
        <v>11592</v>
      </c>
      <c r="AU114" s="1008">
        <v>812</v>
      </c>
      <c r="AV114" s="1006">
        <v>72.7</v>
      </c>
      <c r="AW114" s="1007">
        <v>12404</v>
      </c>
      <c r="AX114" s="1007">
        <v>11592</v>
      </c>
      <c r="AY114" s="1008">
        <v>812</v>
      </c>
      <c r="AZ114" s="1006">
        <v>72.7</v>
      </c>
      <c r="BA114" s="1007">
        <v>12404</v>
      </c>
      <c r="BB114" s="1007">
        <v>11592</v>
      </c>
      <c r="BC114" s="1008">
        <v>812</v>
      </c>
      <c r="BD114" s="1006">
        <v>72.7</v>
      </c>
      <c r="BE114" s="1007">
        <v>12404</v>
      </c>
      <c r="BF114" s="1007">
        <v>11592</v>
      </c>
      <c r="BG114" s="1008">
        <v>812</v>
      </c>
      <c r="BH114" s="1006">
        <v>72.7</v>
      </c>
      <c r="BI114" s="1007">
        <v>12404</v>
      </c>
      <c r="BJ114" s="1007">
        <v>11592</v>
      </c>
      <c r="BK114" s="1008">
        <v>812</v>
      </c>
      <c r="BL114" s="1006">
        <v>436.2</v>
      </c>
      <c r="BM114" s="1007">
        <v>74424</v>
      </c>
      <c r="BN114" s="1007">
        <v>69552</v>
      </c>
      <c r="BO114" s="1008">
        <v>4872</v>
      </c>
      <c r="BP114" s="1006">
        <v>72.7</v>
      </c>
      <c r="BQ114" s="1007">
        <v>12404</v>
      </c>
      <c r="BR114" s="1007">
        <v>11592</v>
      </c>
      <c r="BS114" s="1008">
        <v>812</v>
      </c>
      <c r="BT114" s="1006">
        <v>872.4</v>
      </c>
      <c r="BU114" s="1007">
        <v>148848</v>
      </c>
      <c r="BV114" s="1007">
        <v>139104</v>
      </c>
      <c r="BW114" s="1008">
        <v>9744</v>
      </c>
      <c r="BX114" s="1006">
        <v>72.7</v>
      </c>
      <c r="BY114" s="1007">
        <v>12404</v>
      </c>
      <c r="BZ114" s="1007">
        <v>11592</v>
      </c>
      <c r="CA114" s="1008">
        <v>812</v>
      </c>
      <c r="CB114" s="1001"/>
      <c r="CC114" s="1002"/>
    </row>
    <row r="115" spans="1:81" s="1003" customFormat="1" ht="18" customHeight="1">
      <c r="A115" s="994"/>
      <c r="B115" s="1495"/>
      <c r="C115" s="1496"/>
      <c r="D115" s="1004" t="s">
        <v>4351</v>
      </c>
      <c r="E115" s="1005"/>
      <c r="F115" s="1005"/>
      <c r="G115" s="1005"/>
      <c r="H115" s="1006">
        <v>0</v>
      </c>
      <c r="I115" s="1007">
        <v>0</v>
      </c>
      <c r="J115" s="1007">
        <v>0</v>
      </c>
      <c r="K115" s="1008">
        <v>0</v>
      </c>
      <c r="L115" s="1006">
        <v>0</v>
      </c>
      <c r="M115" s="1007">
        <v>0</v>
      </c>
      <c r="N115" s="1007">
        <v>0</v>
      </c>
      <c r="O115" s="1008">
        <v>0</v>
      </c>
      <c r="P115" s="1006">
        <v>0</v>
      </c>
      <c r="Q115" s="1007">
        <v>0</v>
      </c>
      <c r="R115" s="1007">
        <v>0</v>
      </c>
      <c r="S115" s="1008">
        <v>0</v>
      </c>
      <c r="T115" s="1006">
        <v>0</v>
      </c>
      <c r="U115" s="1007">
        <v>0</v>
      </c>
      <c r="V115" s="1007">
        <v>0</v>
      </c>
      <c r="W115" s="1008">
        <v>0</v>
      </c>
      <c r="X115" s="1006">
        <v>0</v>
      </c>
      <c r="Y115" s="1007">
        <v>0</v>
      </c>
      <c r="Z115" s="1007">
        <v>0</v>
      </c>
      <c r="AA115" s="1008">
        <v>0</v>
      </c>
      <c r="AB115" s="1006">
        <v>0</v>
      </c>
      <c r="AC115" s="1007">
        <v>0</v>
      </c>
      <c r="AD115" s="1007">
        <v>0</v>
      </c>
      <c r="AE115" s="1008">
        <v>0</v>
      </c>
      <c r="AF115" s="1006">
        <v>0</v>
      </c>
      <c r="AG115" s="1007">
        <v>0</v>
      </c>
      <c r="AH115" s="1007">
        <v>0</v>
      </c>
      <c r="AI115" s="1008">
        <v>0</v>
      </c>
      <c r="AJ115" s="1006">
        <v>0</v>
      </c>
      <c r="AK115" s="1007">
        <v>0</v>
      </c>
      <c r="AL115" s="1007">
        <v>0</v>
      </c>
      <c r="AM115" s="1008">
        <v>0</v>
      </c>
      <c r="AN115" s="1006">
        <v>0</v>
      </c>
      <c r="AO115" s="1007">
        <v>0</v>
      </c>
      <c r="AP115" s="1007">
        <v>0</v>
      </c>
      <c r="AQ115" s="1008">
        <v>0</v>
      </c>
      <c r="AR115" s="1007">
        <v>0</v>
      </c>
      <c r="AS115" s="1007">
        <v>0</v>
      </c>
      <c r="AT115" s="1007">
        <v>0</v>
      </c>
      <c r="AU115" s="1008">
        <v>0</v>
      </c>
      <c r="AV115" s="1007">
        <v>0</v>
      </c>
      <c r="AW115" s="1007">
        <v>0</v>
      </c>
      <c r="AX115" s="1007">
        <v>0</v>
      </c>
      <c r="AY115" s="1008">
        <v>0</v>
      </c>
      <c r="AZ115" s="1007">
        <v>0</v>
      </c>
      <c r="BA115" s="1007">
        <v>0</v>
      </c>
      <c r="BB115" s="1007">
        <v>0</v>
      </c>
      <c r="BC115" s="1008">
        <v>0</v>
      </c>
      <c r="BD115" s="1007">
        <v>0</v>
      </c>
      <c r="BE115" s="1007">
        <v>0</v>
      </c>
      <c r="BF115" s="1007">
        <v>0</v>
      </c>
      <c r="BG115" s="1008">
        <v>0</v>
      </c>
      <c r="BH115" s="1007">
        <v>0</v>
      </c>
      <c r="BI115" s="1007">
        <v>0</v>
      </c>
      <c r="BJ115" s="1007">
        <v>0</v>
      </c>
      <c r="BK115" s="1008">
        <v>0</v>
      </c>
      <c r="BL115" s="1006">
        <v>0</v>
      </c>
      <c r="BM115" s="1007">
        <v>0</v>
      </c>
      <c r="BN115" s="1007">
        <v>0</v>
      </c>
      <c r="BO115" s="1008">
        <v>0</v>
      </c>
      <c r="BP115" s="1006">
        <v>0</v>
      </c>
      <c r="BQ115" s="1007">
        <v>0</v>
      </c>
      <c r="BR115" s="1007">
        <v>0</v>
      </c>
      <c r="BS115" s="1008">
        <v>0</v>
      </c>
      <c r="BT115" s="1006">
        <v>0</v>
      </c>
      <c r="BU115" s="1007">
        <v>0</v>
      </c>
      <c r="BV115" s="1007">
        <v>0</v>
      </c>
      <c r="BW115" s="1008">
        <v>0</v>
      </c>
      <c r="BX115" s="1006">
        <v>0</v>
      </c>
      <c r="BY115" s="1007">
        <v>0</v>
      </c>
      <c r="BZ115" s="1007">
        <v>0</v>
      </c>
      <c r="CA115" s="1008">
        <v>0</v>
      </c>
      <c r="CB115" s="1001"/>
      <c r="CC115" s="1002"/>
    </row>
    <row r="116" spans="1:81" s="1003" customFormat="1" ht="18" customHeight="1">
      <c r="A116" s="994"/>
      <c r="B116" s="1495"/>
      <c r="C116" s="1496"/>
      <c r="D116" s="1004" t="s">
        <v>2883</v>
      </c>
      <c r="E116" s="1005"/>
      <c r="F116" s="1005"/>
      <c r="G116" s="1005"/>
      <c r="H116" s="1006">
        <v>0</v>
      </c>
      <c r="I116" s="1007">
        <v>0</v>
      </c>
      <c r="J116" s="1007">
        <v>0</v>
      </c>
      <c r="K116" s="1008">
        <v>0</v>
      </c>
      <c r="L116" s="1006">
        <v>0</v>
      </c>
      <c r="M116" s="1007">
        <v>0</v>
      </c>
      <c r="N116" s="1007">
        <v>0</v>
      </c>
      <c r="O116" s="1008">
        <v>0</v>
      </c>
      <c r="P116" s="1006">
        <v>0</v>
      </c>
      <c r="Q116" s="1007">
        <v>0</v>
      </c>
      <c r="R116" s="1007">
        <v>0</v>
      </c>
      <c r="S116" s="1008">
        <v>0</v>
      </c>
      <c r="T116" s="1006">
        <v>0</v>
      </c>
      <c r="U116" s="1007">
        <v>0</v>
      </c>
      <c r="V116" s="1007">
        <v>0</v>
      </c>
      <c r="W116" s="1008">
        <v>0</v>
      </c>
      <c r="X116" s="1006">
        <v>0</v>
      </c>
      <c r="Y116" s="1007">
        <v>0</v>
      </c>
      <c r="Z116" s="1007">
        <v>0</v>
      </c>
      <c r="AA116" s="1008">
        <v>0</v>
      </c>
      <c r="AB116" s="1006">
        <v>0</v>
      </c>
      <c r="AC116" s="1007">
        <v>0</v>
      </c>
      <c r="AD116" s="1007">
        <v>0</v>
      </c>
      <c r="AE116" s="1008">
        <v>0</v>
      </c>
      <c r="AF116" s="1006">
        <v>0</v>
      </c>
      <c r="AG116" s="1007">
        <v>0</v>
      </c>
      <c r="AH116" s="1007">
        <v>0</v>
      </c>
      <c r="AI116" s="1008">
        <v>0</v>
      </c>
      <c r="AJ116" s="1006">
        <v>0</v>
      </c>
      <c r="AK116" s="1007">
        <v>0</v>
      </c>
      <c r="AL116" s="1007">
        <v>0</v>
      </c>
      <c r="AM116" s="1008">
        <v>0</v>
      </c>
      <c r="AN116" s="1006">
        <v>0</v>
      </c>
      <c r="AO116" s="1007">
        <v>0</v>
      </c>
      <c r="AP116" s="1007">
        <v>0</v>
      </c>
      <c r="AQ116" s="1008">
        <v>0</v>
      </c>
      <c r="AR116" s="1006">
        <v>0</v>
      </c>
      <c r="AS116" s="1007">
        <v>0</v>
      </c>
      <c r="AT116" s="1007">
        <v>0</v>
      </c>
      <c r="AU116" s="1008">
        <v>0</v>
      </c>
      <c r="AV116" s="1006">
        <v>0</v>
      </c>
      <c r="AW116" s="1007">
        <v>0</v>
      </c>
      <c r="AX116" s="1007">
        <v>0</v>
      </c>
      <c r="AY116" s="1008">
        <v>0</v>
      </c>
      <c r="AZ116" s="1006">
        <v>0</v>
      </c>
      <c r="BA116" s="1007">
        <v>0</v>
      </c>
      <c r="BB116" s="1007">
        <v>0</v>
      </c>
      <c r="BC116" s="1008">
        <v>0</v>
      </c>
      <c r="BD116" s="1006">
        <v>0</v>
      </c>
      <c r="BE116" s="1007">
        <v>0</v>
      </c>
      <c r="BF116" s="1007">
        <v>0</v>
      </c>
      <c r="BG116" s="1008">
        <v>0</v>
      </c>
      <c r="BH116" s="1006">
        <v>0</v>
      </c>
      <c r="BI116" s="1007">
        <v>0</v>
      </c>
      <c r="BJ116" s="1007">
        <v>0</v>
      </c>
      <c r="BK116" s="1008">
        <v>0</v>
      </c>
      <c r="BL116" s="1006">
        <v>0</v>
      </c>
      <c r="BM116" s="1007">
        <v>0</v>
      </c>
      <c r="BN116" s="1007">
        <v>0</v>
      </c>
      <c r="BO116" s="1008">
        <v>0</v>
      </c>
      <c r="BP116" s="1006">
        <v>0</v>
      </c>
      <c r="BQ116" s="1007">
        <v>0</v>
      </c>
      <c r="BR116" s="1007">
        <v>0</v>
      </c>
      <c r="BS116" s="1008">
        <v>0</v>
      </c>
      <c r="BT116" s="1006">
        <v>0</v>
      </c>
      <c r="BU116" s="1007">
        <v>0</v>
      </c>
      <c r="BV116" s="1007">
        <v>0</v>
      </c>
      <c r="BW116" s="1008">
        <v>0</v>
      </c>
      <c r="BX116" s="1006">
        <v>0</v>
      </c>
      <c r="BY116" s="1007">
        <v>0</v>
      </c>
      <c r="BZ116" s="1007">
        <v>0</v>
      </c>
      <c r="CA116" s="1008">
        <v>0</v>
      </c>
      <c r="CB116" s="1001"/>
      <c r="CC116" s="1002"/>
    </row>
    <row r="117" spans="1:81" s="1003" customFormat="1" ht="18" customHeight="1">
      <c r="A117" s="994"/>
      <c r="B117" s="1495"/>
      <c r="C117" s="1496"/>
      <c r="D117" s="1004" t="s">
        <v>2728</v>
      </c>
      <c r="E117" s="1005"/>
      <c r="F117" s="1005"/>
      <c r="G117" s="1005"/>
      <c r="H117" s="1006">
        <v>0</v>
      </c>
      <c r="I117" s="1007">
        <v>0</v>
      </c>
      <c r="J117" s="1007">
        <v>0</v>
      </c>
      <c r="K117" s="1008">
        <v>0</v>
      </c>
      <c r="L117" s="1006">
        <v>0</v>
      </c>
      <c r="M117" s="1007">
        <v>0</v>
      </c>
      <c r="N117" s="1007">
        <v>0</v>
      </c>
      <c r="O117" s="1008">
        <v>0</v>
      </c>
      <c r="P117" s="1006">
        <v>0</v>
      </c>
      <c r="Q117" s="1007">
        <v>0</v>
      </c>
      <c r="R117" s="1007">
        <v>0</v>
      </c>
      <c r="S117" s="1008">
        <v>0</v>
      </c>
      <c r="T117" s="1006">
        <v>0</v>
      </c>
      <c r="U117" s="1007">
        <v>0</v>
      </c>
      <c r="V117" s="1007">
        <v>0</v>
      </c>
      <c r="W117" s="1008">
        <v>0</v>
      </c>
      <c r="X117" s="1006">
        <v>0</v>
      </c>
      <c r="Y117" s="1007">
        <v>0</v>
      </c>
      <c r="Z117" s="1007">
        <v>0</v>
      </c>
      <c r="AA117" s="1008">
        <v>0</v>
      </c>
      <c r="AB117" s="1006">
        <v>0</v>
      </c>
      <c r="AC117" s="1007">
        <v>0</v>
      </c>
      <c r="AD117" s="1007">
        <v>0</v>
      </c>
      <c r="AE117" s="1008">
        <v>0</v>
      </c>
      <c r="AF117" s="1006">
        <v>0</v>
      </c>
      <c r="AG117" s="1007">
        <v>0</v>
      </c>
      <c r="AH117" s="1007">
        <v>0</v>
      </c>
      <c r="AI117" s="1008">
        <v>0</v>
      </c>
      <c r="AJ117" s="1006">
        <v>0</v>
      </c>
      <c r="AK117" s="1007">
        <v>0</v>
      </c>
      <c r="AL117" s="1007">
        <v>0</v>
      </c>
      <c r="AM117" s="1008">
        <v>0</v>
      </c>
      <c r="AN117" s="1006">
        <v>0</v>
      </c>
      <c r="AO117" s="1007">
        <v>0</v>
      </c>
      <c r="AP117" s="1007">
        <v>0</v>
      </c>
      <c r="AQ117" s="1008">
        <v>0</v>
      </c>
      <c r="AR117" s="1006">
        <v>0</v>
      </c>
      <c r="AS117" s="1007">
        <v>0</v>
      </c>
      <c r="AT117" s="1007">
        <v>0</v>
      </c>
      <c r="AU117" s="1008">
        <v>0</v>
      </c>
      <c r="AV117" s="1006">
        <v>0</v>
      </c>
      <c r="AW117" s="1007">
        <v>0</v>
      </c>
      <c r="AX117" s="1007">
        <v>0</v>
      </c>
      <c r="AY117" s="1008">
        <v>0</v>
      </c>
      <c r="AZ117" s="1006">
        <v>0</v>
      </c>
      <c r="BA117" s="1007">
        <v>0</v>
      </c>
      <c r="BB117" s="1007">
        <v>0</v>
      </c>
      <c r="BC117" s="1008">
        <v>0</v>
      </c>
      <c r="BD117" s="1006">
        <v>0</v>
      </c>
      <c r="BE117" s="1007">
        <v>0</v>
      </c>
      <c r="BF117" s="1007">
        <v>0</v>
      </c>
      <c r="BG117" s="1008">
        <v>0</v>
      </c>
      <c r="BH117" s="1006">
        <v>0</v>
      </c>
      <c r="BI117" s="1007">
        <v>0</v>
      </c>
      <c r="BJ117" s="1007">
        <v>0</v>
      </c>
      <c r="BK117" s="1008">
        <v>0</v>
      </c>
      <c r="BL117" s="1006">
        <v>0</v>
      </c>
      <c r="BM117" s="1007">
        <v>0</v>
      </c>
      <c r="BN117" s="1007">
        <v>0</v>
      </c>
      <c r="BO117" s="1008">
        <v>0</v>
      </c>
      <c r="BP117" s="1006">
        <v>0</v>
      </c>
      <c r="BQ117" s="1007">
        <v>0</v>
      </c>
      <c r="BR117" s="1007">
        <v>0</v>
      </c>
      <c r="BS117" s="1008">
        <v>0</v>
      </c>
      <c r="BT117" s="1006">
        <v>0</v>
      </c>
      <c r="BU117" s="1007">
        <v>0</v>
      </c>
      <c r="BV117" s="1007">
        <v>0</v>
      </c>
      <c r="BW117" s="1008">
        <v>0</v>
      </c>
      <c r="BX117" s="1006">
        <v>0</v>
      </c>
      <c r="BY117" s="1007">
        <v>0</v>
      </c>
      <c r="BZ117" s="1007">
        <v>0</v>
      </c>
      <c r="CA117" s="1008">
        <v>0</v>
      </c>
      <c r="CB117" s="1001"/>
      <c r="CC117" s="1002"/>
    </row>
    <row r="118" spans="1:81" s="1003" customFormat="1" ht="18" customHeight="1" thickBot="1">
      <c r="A118" s="994"/>
      <c r="B118" s="1497"/>
      <c r="C118" s="1498"/>
      <c r="D118" s="1508" t="s">
        <v>2902</v>
      </c>
      <c r="E118" s="1509"/>
      <c r="F118" s="1509"/>
      <c r="G118" s="1509"/>
      <c r="H118" s="1014">
        <v>1678.9</v>
      </c>
      <c r="I118" s="1015">
        <v>301574</v>
      </c>
      <c r="J118" s="1015">
        <v>300081</v>
      </c>
      <c r="K118" s="1016">
        <v>1493</v>
      </c>
      <c r="L118" s="1014">
        <v>1678.9</v>
      </c>
      <c r="M118" s="1015">
        <v>301574</v>
      </c>
      <c r="N118" s="1015">
        <v>300081</v>
      </c>
      <c r="O118" s="1016">
        <v>1493</v>
      </c>
      <c r="P118" s="1014">
        <v>1678.9</v>
      </c>
      <c r="Q118" s="1015">
        <v>301574</v>
      </c>
      <c r="R118" s="1015">
        <v>300081</v>
      </c>
      <c r="S118" s="1016">
        <v>1493</v>
      </c>
      <c r="T118" s="1014">
        <v>1678.9</v>
      </c>
      <c r="U118" s="1015">
        <v>301574</v>
      </c>
      <c r="V118" s="1015">
        <v>300081</v>
      </c>
      <c r="W118" s="1016">
        <v>1493</v>
      </c>
      <c r="X118" s="1014">
        <v>1678.9</v>
      </c>
      <c r="Y118" s="1015">
        <v>301574</v>
      </c>
      <c r="Z118" s="1015">
        <v>300081</v>
      </c>
      <c r="AA118" s="1016">
        <v>1493</v>
      </c>
      <c r="AB118" s="1014">
        <v>1678.9</v>
      </c>
      <c r="AC118" s="1015">
        <v>301574</v>
      </c>
      <c r="AD118" s="1015">
        <v>300081</v>
      </c>
      <c r="AE118" s="1016">
        <v>1493</v>
      </c>
      <c r="AF118" s="1014">
        <v>10073.400000000001</v>
      </c>
      <c r="AG118" s="1015">
        <v>1809444</v>
      </c>
      <c r="AH118" s="1015">
        <v>1800486</v>
      </c>
      <c r="AI118" s="1016">
        <v>8958</v>
      </c>
      <c r="AJ118" s="1014">
        <v>1678.9</v>
      </c>
      <c r="AK118" s="1015">
        <v>301574</v>
      </c>
      <c r="AL118" s="1015">
        <v>300081</v>
      </c>
      <c r="AM118" s="1016">
        <v>1493</v>
      </c>
      <c r="AN118" s="1017">
        <v>1778.9</v>
      </c>
      <c r="AO118" s="1015">
        <v>319557</v>
      </c>
      <c r="AP118" s="1015">
        <v>318028</v>
      </c>
      <c r="AQ118" s="1016">
        <v>1529</v>
      </c>
      <c r="AR118" s="1014">
        <v>1778.9</v>
      </c>
      <c r="AS118" s="1015">
        <v>319557</v>
      </c>
      <c r="AT118" s="1015">
        <v>318028</v>
      </c>
      <c r="AU118" s="1016">
        <v>1529</v>
      </c>
      <c r="AV118" s="1014">
        <v>1778.9</v>
      </c>
      <c r="AW118" s="1015">
        <v>319557</v>
      </c>
      <c r="AX118" s="1015">
        <v>318028</v>
      </c>
      <c r="AY118" s="1016">
        <v>1529</v>
      </c>
      <c r="AZ118" s="1014">
        <v>1778.9</v>
      </c>
      <c r="BA118" s="1015">
        <v>319557</v>
      </c>
      <c r="BB118" s="1015">
        <v>318028</v>
      </c>
      <c r="BC118" s="1016">
        <v>1529</v>
      </c>
      <c r="BD118" s="1014">
        <v>1778.9</v>
      </c>
      <c r="BE118" s="1015">
        <v>319557</v>
      </c>
      <c r="BF118" s="1015">
        <v>318028</v>
      </c>
      <c r="BG118" s="1016">
        <v>1529</v>
      </c>
      <c r="BH118" s="1014">
        <v>1778.9</v>
      </c>
      <c r="BI118" s="1015">
        <v>319557</v>
      </c>
      <c r="BJ118" s="1015">
        <v>318028</v>
      </c>
      <c r="BK118" s="1016">
        <v>1529</v>
      </c>
      <c r="BL118" s="1014">
        <v>10673.400000000001</v>
      </c>
      <c r="BM118" s="1015">
        <v>1917342</v>
      </c>
      <c r="BN118" s="1015">
        <v>1908168</v>
      </c>
      <c r="BO118" s="1016">
        <v>9174</v>
      </c>
      <c r="BP118" s="1014">
        <v>1778.9</v>
      </c>
      <c r="BQ118" s="1015">
        <v>319557</v>
      </c>
      <c r="BR118" s="1015">
        <v>318028</v>
      </c>
      <c r="BS118" s="1016">
        <v>1529</v>
      </c>
      <c r="BT118" s="1014">
        <v>20746.800000000003</v>
      </c>
      <c r="BU118" s="1015">
        <v>3726786</v>
      </c>
      <c r="BV118" s="1015">
        <v>3708654</v>
      </c>
      <c r="BW118" s="1016">
        <v>18132</v>
      </c>
      <c r="BX118" s="1014">
        <v>1728.9</v>
      </c>
      <c r="BY118" s="1015">
        <v>310566</v>
      </c>
      <c r="BZ118" s="1015">
        <v>309055</v>
      </c>
      <c r="CA118" s="1016">
        <v>1511</v>
      </c>
      <c r="CB118" s="1001"/>
      <c r="CC118" s="1002"/>
    </row>
    <row r="119" spans="1:81" s="1003" customFormat="1" ht="18" customHeight="1">
      <c r="A119" s="994"/>
      <c r="B119" s="1510" t="s">
        <v>2911</v>
      </c>
      <c r="C119" s="1511" t="s">
        <v>4361</v>
      </c>
      <c r="D119" s="995" t="s">
        <v>4347</v>
      </c>
      <c r="E119" s="996"/>
      <c r="F119" s="996"/>
      <c r="G119" s="996"/>
      <c r="H119" s="997">
        <v>977.10000000000014</v>
      </c>
      <c r="I119" s="998">
        <v>254347</v>
      </c>
      <c r="J119" s="998">
        <v>227579</v>
      </c>
      <c r="K119" s="999">
        <v>26768</v>
      </c>
      <c r="L119" s="997">
        <v>1025.2</v>
      </c>
      <c r="M119" s="998">
        <v>267060</v>
      </c>
      <c r="N119" s="998">
        <v>238938</v>
      </c>
      <c r="O119" s="999">
        <v>28122</v>
      </c>
      <c r="P119" s="997">
        <v>1073.9000000000001</v>
      </c>
      <c r="Q119" s="998">
        <v>279566</v>
      </c>
      <c r="R119" s="998">
        <v>250137</v>
      </c>
      <c r="S119" s="999">
        <v>29429</v>
      </c>
      <c r="T119" s="997">
        <v>976.4000000000002</v>
      </c>
      <c r="U119" s="998">
        <v>254205</v>
      </c>
      <c r="V119" s="998">
        <v>227445</v>
      </c>
      <c r="W119" s="999">
        <v>26760</v>
      </c>
      <c r="X119" s="997">
        <v>1074.9000000000001</v>
      </c>
      <c r="Y119" s="998">
        <v>279770</v>
      </c>
      <c r="Z119" s="998">
        <v>250329</v>
      </c>
      <c r="AA119" s="999">
        <v>29441</v>
      </c>
      <c r="AB119" s="997">
        <v>976.4000000000002</v>
      </c>
      <c r="AC119" s="998">
        <v>254204</v>
      </c>
      <c r="AD119" s="998">
        <v>227445</v>
      </c>
      <c r="AE119" s="999">
        <v>26759</v>
      </c>
      <c r="AF119" s="997">
        <v>6103.9000000000005</v>
      </c>
      <c r="AG119" s="998">
        <v>1589152</v>
      </c>
      <c r="AH119" s="998">
        <v>1421873</v>
      </c>
      <c r="AI119" s="999">
        <v>167279</v>
      </c>
      <c r="AJ119" s="997">
        <v>1017.3</v>
      </c>
      <c r="AK119" s="998">
        <v>264859</v>
      </c>
      <c r="AL119" s="998">
        <v>236979</v>
      </c>
      <c r="AM119" s="999">
        <v>27880</v>
      </c>
      <c r="AN119" s="1000">
        <v>976.4000000000002</v>
      </c>
      <c r="AO119" s="998">
        <v>254205</v>
      </c>
      <c r="AP119" s="998">
        <v>227445</v>
      </c>
      <c r="AQ119" s="999">
        <v>26760</v>
      </c>
      <c r="AR119" s="997">
        <v>976.4000000000002</v>
      </c>
      <c r="AS119" s="998">
        <v>254204</v>
      </c>
      <c r="AT119" s="998">
        <v>227445</v>
      </c>
      <c r="AU119" s="999">
        <v>26759</v>
      </c>
      <c r="AV119" s="997">
        <v>1073.9000000000001</v>
      </c>
      <c r="AW119" s="998">
        <v>279566</v>
      </c>
      <c r="AX119" s="998">
        <v>250137</v>
      </c>
      <c r="AY119" s="999">
        <v>29429</v>
      </c>
      <c r="AZ119" s="997">
        <v>927.5</v>
      </c>
      <c r="BA119" s="998">
        <v>241457</v>
      </c>
      <c r="BB119" s="998">
        <v>216038</v>
      </c>
      <c r="BC119" s="999">
        <v>25419</v>
      </c>
      <c r="BD119" s="997">
        <v>927.5</v>
      </c>
      <c r="BE119" s="998">
        <v>241456</v>
      </c>
      <c r="BF119" s="998">
        <v>216038</v>
      </c>
      <c r="BG119" s="999">
        <v>25418</v>
      </c>
      <c r="BH119" s="997">
        <v>1073.9000000000001</v>
      </c>
      <c r="BI119" s="998">
        <v>279565</v>
      </c>
      <c r="BJ119" s="998">
        <v>250138</v>
      </c>
      <c r="BK119" s="999">
        <v>29427</v>
      </c>
      <c r="BL119" s="997">
        <v>5955.6</v>
      </c>
      <c r="BM119" s="998">
        <v>1550453</v>
      </c>
      <c r="BN119" s="998">
        <v>1387241</v>
      </c>
      <c r="BO119" s="999">
        <v>163212</v>
      </c>
      <c r="BP119" s="997">
        <v>992.6</v>
      </c>
      <c r="BQ119" s="998">
        <v>258409</v>
      </c>
      <c r="BR119" s="998">
        <v>231207</v>
      </c>
      <c r="BS119" s="999">
        <v>27202</v>
      </c>
      <c r="BT119" s="997">
        <v>12059.5</v>
      </c>
      <c r="BU119" s="998">
        <v>3139605</v>
      </c>
      <c r="BV119" s="998">
        <v>2809114</v>
      </c>
      <c r="BW119" s="999">
        <v>330491</v>
      </c>
      <c r="BX119" s="997">
        <v>1005</v>
      </c>
      <c r="BY119" s="998">
        <v>261634</v>
      </c>
      <c r="BZ119" s="998">
        <v>234093</v>
      </c>
      <c r="CA119" s="999">
        <v>27541</v>
      </c>
      <c r="CB119" s="1001"/>
      <c r="CC119" s="1002"/>
    </row>
    <row r="120" spans="1:81" s="1003" customFormat="1" ht="18" customHeight="1">
      <c r="A120" s="994"/>
      <c r="B120" s="1503"/>
      <c r="C120" s="1505"/>
      <c r="D120" s="1004" t="s">
        <v>2885</v>
      </c>
      <c r="E120" s="1005"/>
      <c r="F120" s="1005"/>
      <c r="G120" s="1005"/>
      <c r="H120" s="1006">
        <v>0</v>
      </c>
      <c r="I120" s="1007">
        <v>-4273</v>
      </c>
      <c r="J120" s="1007">
        <v>0</v>
      </c>
      <c r="K120" s="1008">
        <v>-4273</v>
      </c>
      <c r="L120" s="1006">
        <v>0</v>
      </c>
      <c r="M120" s="1007">
        <v>-3668</v>
      </c>
      <c r="N120" s="1007">
        <v>0</v>
      </c>
      <c r="O120" s="1008">
        <v>-3668</v>
      </c>
      <c r="P120" s="1006">
        <v>0</v>
      </c>
      <c r="Q120" s="1007">
        <v>-3851</v>
      </c>
      <c r="R120" s="1007">
        <v>0</v>
      </c>
      <c r="S120" s="1008">
        <v>-3851</v>
      </c>
      <c r="T120" s="1006">
        <v>0</v>
      </c>
      <c r="U120" s="1007">
        <v>-4031</v>
      </c>
      <c r="V120" s="1007">
        <v>0</v>
      </c>
      <c r="W120" s="1008">
        <v>-4031</v>
      </c>
      <c r="X120" s="1006">
        <v>0</v>
      </c>
      <c r="Y120" s="1007">
        <v>-3666</v>
      </c>
      <c r="Z120" s="1007">
        <v>0</v>
      </c>
      <c r="AA120" s="1008">
        <v>-3666</v>
      </c>
      <c r="AB120" s="1006">
        <v>0</v>
      </c>
      <c r="AC120" s="1007">
        <v>-4034</v>
      </c>
      <c r="AD120" s="1007">
        <v>0</v>
      </c>
      <c r="AE120" s="1008">
        <v>-4034</v>
      </c>
      <c r="AF120" s="1006">
        <v>0</v>
      </c>
      <c r="AG120" s="1007">
        <v>-23523</v>
      </c>
      <c r="AH120" s="1007">
        <v>0</v>
      </c>
      <c r="AI120" s="1008">
        <v>-23523</v>
      </c>
      <c r="AJ120" s="1006">
        <v>0</v>
      </c>
      <c r="AK120" s="1007">
        <v>-3921</v>
      </c>
      <c r="AL120" s="1007">
        <v>0</v>
      </c>
      <c r="AM120" s="1008">
        <v>-3921</v>
      </c>
      <c r="AN120" s="1009">
        <v>0</v>
      </c>
      <c r="AO120" s="1007">
        <v>-3666</v>
      </c>
      <c r="AP120" s="1007">
        <v>0</v>
      </c>
      <c r="AQ120" s="1008">
        <v>-3666</v>
      </c>
      <c r="AR120" s="1006">
        <v>0</v>
      </c>
      <c r="AS120" s="1007">
        <v>-3666</v>
      </c>
      <c r="AT120" s="1007">
        <v>0</v>
      </c>
      <c r="AU120" s="1008">
        <v>-3666</v>
      </c>
      <c r="AV120" s="1006">
        <v>0</v>
      </c>
      <c r="AW120" s="1007">
        <v>-3666</v>
      </c>
      <c r="AX120" s="1007">
        <v>0</v>
      </c>
      <c r="AY120" s="1008">
        <v>-3666</v>
      </c>
      <c r="AZ120" s="1006">
        <v>0</v>
      </c>
      <c r="BA120" s="1007">
        <v>-4031</v>
      </c>
      <c r="BB120" s="1007">
        <v>0</v>
      </c>
      <c r="BC120" s="1008">
        <v>-4031</v>
      </c>
      <c r="BD120" s="1006">
        <v>0</v>
      </c>
      <c r="BE120" s="1007">
        <v>-3482</v>
      </c>
      <c r="BF120" s="1007">
        <v>0</v>
      </c>
      <c r="BG120" s="1008">
        <v>-3482</v>
      </c>
      <c r="BH120" s="1006">
        <v>0</v>
      </c>
      <c r="BI120" s="1007">
        <v>-3482</v>
      </c>
      <c r="BJ120" s="1007">
        <v>0</v>
      </c>
      <c r="BK120" s="1008">
        <v>-3482</v>
      </c>
      <c r="BL120" s="1006">
        <v>0</v>
      </c>
      <c r="BM120" s="1007">
        <v>-21993</v>
      </c>
      <c r="BN120" s="1007">
        <v>0</v>
      </c>
      <c r="BO120" s="1008">
        <v>-21993</v>
      </c>
      <c r="BP120" s="1006">
        <v>0</v>
      </c>
      <c r="BQ120" s="1007">
        <v>-3666</v>
      </c>
      <c r="BR120" s="1007">
        <v>0</v>
      </c>
      <c r="BS120" s="1008">
        <v>-3666</v>
      </c>
      <c r="BT120" s="1006">
        <v>0</v>
      </c>
      <c r="BU120" s="1007">
        <v>-45516</v>
      </c>
      <c r="BV120" s="1007">
        <v>0</v>
      </c>
      <c r="BW120" s="1008">
        <v>-45516</v>
      </c>
      <c r="BX120" s="1006">
        <v>0</v>
      </c>
      <c r="BY120" s="1007">
        <v>-3793</v>
      </c>
      <c r="BZ120" s="1007">
        <v>0</v>
      </c>
      <c r="CA120" s="1008">
        <v>-3793</v>
      </c>
      <c r="CB120" s="1001"/>
      <c r="CC120" s="1002"/>
    </row>
    <row r="121" spans="1:81" s="1003" customFormat="1" ht="18" customHeight="1">
      <c r="A121" s="994"/>
      <c r="B121" s="1503"/>
      <c r="C121" s="1505"/>
      <c r="D121" s="1018" t="s">
        <v>4362</v>
      </c>
      <c r="E121" s="1019"/>
      <c r="F121" s="1019"/>
      <c r="G121" s="1019"/>
      <c r="H121" s="1020">
        <v>977.10000000000014</v>
      </c>
      <c r="I121" s="1021">
        <v>250074</v>
      </c>
      <c r="J121" s="1021">
        <v>227579</v>
      </c>
      <c r="K121" s="1022">
        <v>22495</v>
      </c>
      <c r="L121" s="1020">
        <v>1025.2</v>
      </c>
      <c r="M121" s="1021">
        <v>263392</v>
      </c>
      <c r="N121" s="1021">
        <v>238938</v>
      </c>
      <c r="O121" s="1022">
        <v>24454</v>
      </c>
      <c r="P121" s="1020">
        <v>1073.9000000000001</v>
      </c>
      <c r="Q121" s="1021">
        <v>275715</v>
      </c>
      <c r="R121" s="1021">
        <v>250137</v>
      </c>
      <c r="S121" s="1022">
        <v>25578</v>
      </c>
      <c r="T121" s="1020">
        <v>976.4000000000002</v>
      </c>
      <c r="U121" s="1021">
        <v>250174</v>
      </c>
      <c r="V121" s="1021">
        <v>227445</v>
      </c>
      <c r="W121" s="1022">
        <v>22729</v>
      </c>
      <c r="X121" s="1020">
        <v>1074.9000000000001</v>
      </c>
      <c r="Y121" s="1021">
        <v>276104</v>
      </c>
      <c r="Z121" s="1021">
        <v>250329</v>
      </c>
      <c r="AA121" s="1022">
        <v>25775</v>
      </c>
      <c r="AB121" s="1020">
        <v>976.4000000000002</v>
      </c>
      <c r="AC121" s="1021">
        <v>250170</v>
      </c>
      <c r="AD121" s="1021">
        <v>227445</v>
      </c>
      <c r="AE121" s="1022">
        <v>22725</v>
      </c>
      <c r="AF121" s="1020">
        <v>6103.9000000000005</v>
      </c>
      <c r="AG121" s="1021">
        <v>1565629</v>
      </c>
      <c r="AH121" s="1021">
        <v>1421873</v>
      </c>
      <c r="AI121" s="1022">
        <v>143756</v>
      </c>
      <c r="AJ121" s="1020">
        <v>1017.3</v>
      </c>
      <c r="AK121" s="1021">
        <v>260938</v>
      </c>
      <c r="AL121" s="1021">
        <v>236979</v>
      </c>
      <c r="AM121" s="1022">
        <v>23959</v>
      </c>
      <c r="AN121" s="1023">
        <v>976.4000000000002</v>
      </c>
      <c r="AO121" s="1021">
        <v>250539</v>
      </c>
      <c r="AP121" s="1021">
        <v>227445</v>
      </c>
      <c r="AQ121" s="1022">
        <v>23094</v>
      </c>
      <c r="AR121" s="1020">
        <v>976.4000000000002</v>
      </c>
      <c r="AS121" s="1021">
        <v>250538</v>
      </c>
      <c r="AT121" s="1021">
        <v>227445</v>
      </c>
      <c r="AU121" s="1022">
        <v>23093</v>
      </c>
      <c r="AV121" s="1020">
        <v>1073.9000000000001</v>
      </c>
      <c r="AW121" s="1021">
        <v>275900</v>
      </c>
      <c r="AX121" s="1021">
        <v>250137</v>
      </c>
      <c r="AY121" s="1022">
        <v>25763</v>
      </c>
      <c r="AZ121" s="1020">
        <v>927.5</v>
      </c>
      <c r="BA121" s="1021">
        <v>237426</v>
      </c>
      <c r="BB121" s="1021">
        <v>216038</v>
      </c>
      <c r="BC121" s="1022">
        <v>21388</v>
      </c>
      <c r="BD121" s="1020">
        <v>927.5</v>
      </c>
      <c r="BE121" s="1021">
        <v>237974</v>
      </c>
      <c r="BF121" s="1021">
        <v>216038</v>
      </c>
      <c r="BG121" s="1022">
        <v>21936</v>
      </c>
      <c r="BH121" s="1020">
        <v>1073.9000000000001</v>
      </c>
      <c r="BI121" s="1021">
        <v>276083</v>
      </c>
      <c r="BJ121" s="1021">
        <v>250138</v>
      </c>
      <c r="BK121" s="1022">
        <v>25945</v>
      </c>
      <c r="BL121" s="1020">
        <v>5955.6</v>
      </c>
      <c r="BM121" s="1021">
        <v>1528460</v>
      </c>
      <c r="BN121" s="1021">
        <v>1387241</v>
      </c>
      <c r="BO121" s="1022">
        <v>141219</v>
      </c>
      <c r="BP121" s="1020">
        <v>992.6</v>
      </c>
      <c r="BQ121" s="1021">
        <v>254743</v>
      </c>
      <c r="BR121" s="1021">
        <v>231207</v>
      </c>
      <c r="BS121" s="1022">
        <v>23536</v>
      </c>
      <c r="BT121" s="1020">
        <v>12059.5</v>
      </c>
      <c r="BU121" s="1021">
        <v>3094089</v>
      </c>
      <c r="BV121" s="1021">
        <v>2809114</v>
      </c>
      <c r="BW121" s="1022">
        <v>284975</v>
      </c>
      <c r="BX121" s="1020">
        <v>1005</v>
      </c>
      <c r="BY121" s="1021">
        <v>257841</v>
      </c>
      <c r="BZ121" s="1021">
        <v>234093</v>
      </c>
      <c r="CA121" s="1022">
        <v>23748</v>
      </c>
      <c r="CB121" s="1001"/>
      <c r="CC121" s="1002"/>
    </row>
    <row r="122" spans="1:81" s="1003" customFormat="1" ht="18" customHeight="1">
      <c r="A122" s="994"/>
      <c r="B122" s="1503"/>
      <c r="C122" s="1506" t="s">
        <v>2784</v>
      </c>
      <c r="D122" s="1004" t="s">
        <v>4348</v>
      </c>
      <c r="E122" s="1005"/>
      <c r="F122" s="1005"/>
      <c r="G122" s="1005"/>
      <c r="H122" s="1006">
        <v>0</v>
      </c>
      <c r="I122" s="1007">
        <v>0</v>
      </c>
      <c r="J122" s="1007">
        <v>0</v>
      </c>
      <c r="K122" s="1008">
        <v>0</v>
      </c>
      <c r="L122" s="1006">
        <v>0</v>
      </c>
      <c r="M122" s="1007">
        <v>0</v>
      </c>
      <c r="N122" s="1007">
        <v>0</v>
      </c>
      <c r="O122" s="1008">
        <v>0</v>
      </c>
      <c r="P122" s="1006">
        <v>0</v>
      </c>
      <c r="Q122" s="1007">
        <v>0</v>
      </c>
      <c r="R122" s="1007">
        <v>0</v>
      </c>
      <c r="S122" s="1008">
        <v>0</v>
      </c>
      <c r="T122" s="1006">
        <v>0</v>
      </c>
      <c r="U122" s="1007">
        <v>0</v>
      </c>
      <c r="V122" s="1007">
        <v>0</v>
      </c>
      <c r="W122" s="1008">
        <v>0</v>
      </c>
      <c r="X122" s="1006">
        <v>0</v>
      </c>
      <c r="Y122" s="1007">
        <v>0</v>
      </c>
      <c r="Z122" s="1007">
        <v>0</v>
      </c>
      <c r="AA122" s="1008">
        <v>0</v>
      </c>
      <c r="AB122" s="1006">
        <v>0</v>
      </c>
      <c r="AC122" s="1007">
        <v>0</v>
      </c>
      <c r="AD122" s="1007">
        <v>0</v>
      </c>
      <c r="AE122" s="1008">
        <v>0</v>
      </c>
      <c r="AF122" s="1006">
        <v>0</v>
      </c>
      <c r="AG122" s="1007">
        <v>0</v>
      </c>
      <c r="AH122" s="1007">
        <v>0</v>
      </c>
      <c r="AI122" s="1008">
        <v>0</v>
      </c>
      <c r="AJ122" s="1006">
        <v>0</v>
      </c>
      <c r="AK122" s="1007">
        <v>0</v>
      </c>
      <c r="AL122" s="1007">
        <v>0</v>
      </c>
      <c r="AM122" s="1008">
        <v>0</v>
      </c>
      <c r="AN122" s="1006">
        <v>0</v>
      </c>
      <c r="AO122" s="1007">
        <v>0</v>
      </c>
      <c r="AP122" s="1007">
        <v>0</v>
      </c>
      <c r="AQ122" s="1008">
        <v>0</v>
      </c>
      <c r="AR122" s="1006">
        <v>0</v>
      </c>
      <c r="AS122" s="1007">
        <v>0</v>
      </c>
      <c r="AT122" s="1007">
        <v>0</v>
      </c>
      <c r="AU122" s="1008">
        <v>0</v>
      </c>
      <c r="AV122" s="1006">
        <v>0</v>
      </c>
      <c r="AW122" s="1007">
        <v>0</v>
      </c>
      <c r="AX122" s="1007">
        <v>0</v>
      </c>
      <c r="AY122" s="1008">
        <v>0</v>
      </c>
      <c r="AZ122" s="1006">
        <v>0</v>
      </c>
      <c r="BA122" s="1007">
        <v>0</v>
      </c>
      <c r="BB122" s="1007">
        <v>0</v>
      </c>
      <c r="BC122" s="1008">
        <v>0</v>
      </c>
      <c r="BD122" s="1006">
        <v>0</v>
      </c>
      <c r="BE122" s="1007">
        <v>0</v>
      </c>
      <c r="BF122" s="1007">
        <v>0</v>
      </c>
      <c r="BG122" s="1008">
        <v>0</v>
      </c>
      <c r="BH122" s="1006">
        <v>0</v>
      </c>
      <c r="BI122" s="1007">
        <v>0</v>
      </c>
      <c r="BJ122" s="1007">
        <v>0</v>
      </c>
      <c r="BK122" s="1008">
        <v>0</v>
      </c>
      <c r="BL122" s="1006">
        <v>0</v>
      </c>
      <c r="BM122" s="1007">
        <v>0</v>
      </c>
      <c r="BN122" s="1007">
        <v>0</v>
      </c>
      <c r="BO122" s="1008">
        <v>0</v>
      </c>
      <c r="BP122" s="1006">
        <v>0</v>
      </c>
      <c r="BQ122" s="1007">
        <v>0</v>
      </c>
      <c r="BR122" s="1007">
        <v>0</v>
      </c>
      <c r="BS122" s="1008">
        <v>0</v>
      </c>
      <c r="BT122" s="1006">
        <v>0</v>
      </c>
      <c r="BU122" s="1007">
        <v>0</v>
      </c>
      <c r="BV122" s="1007">
        <v>0</v>
      </c>
      <c r="BW122" s="1008">
        <v>0</v>
      </c>
      <c r="BX122" s="1006">
        <v>0</v>
      </c>
      <c r="BY122" s="1007">
        <v>0</v>
      </c>
      <c r="BZ122" s="1007">
        <v>0</v>
      </c>
      <c r="CA122" s="1008">
        <v>0</v>
      </c>
      <c r="CB122" s="1001"/>
      <c r="CC122" s="1002"/>
    </row>
    <row r="123" spans="1:81" s="1003" customFormat="1" ht="18" customHeight="1">
      <c r="A123" s="994"/>
      <c r="B123" s="1503"/>
      <c r="C123" s="1506" t="s">
        <v>2786</v>
      </c>
      <c r="D123" s="1004" t="s">
        <v>4349</v>
      </c>
      <c r="E123" s="1005"/>
      <c r="F123" s="1005"/>
      <c r="G123" s="1005"/>
      <c r="H123" s="1006">
        <v>0</v>
      </c>
      <c r="I123" s="1007">
        <v>0</v>
      </c>
      <c r="J123" s="1007">
        <v>0</v>
      </c>
      <c r="K123" s="1008">
        <v>0</v>
      </c>
      <c r="L123" s="1006">
        <v>0</v>
      </c>
      <c r="M123" s="1007">
        <v>0</v>
      </c>
      <c r="N123" s="1007">
        <v>0</v>
      </c>
      <c r="O123" s="1008">
        <v>0</v>
      </c>
      <c r="P123" s="1006">
        <v>0</v>
      </c>
      <c r="Q123" s="1007">
        <v>0</v>
      </c>
      <c r="R123" s="1007">
        <v>0</v>
      </c>
      <c r="S123" s="1008">
        <v>0</v>
      </c>
      <c r="T123" s="1006">
        <v>0</v>
      </c>
      <c r="U123" s="1007">
        <v>0</v>
      </c>
      <c r="V123" s="1007">
        <v>0</v>
      </c>
      <c r="W123" s="1008">
        <v>0</v>
      </c>
      <c r="X123" s="1006">
        <v>0</v>
      </c>
      <c r="Y123" s="1007">
        <v>0</v>
      </c>
      <c r="Z123" s="1007">
        <v>0</v>
      </c>
      <c r="AA123" s="1008">
        <v>0</v>
      </c>
      <c r="AB123" s="1006">
        <v>0</v>
      </c>
      <c r="AC123" s="1007">
        <v>0</v>
      </c>
      <c r="AD123" s="1007">
        <v>0</v>
      </c>
      <c r="AE123" s="1008">
        <v>0</v>
      </c>
      <c r="AF123" s="1006">
        <v>0</v>
      </c>
      <c r="AG123" s="1007">
        <v>0</v>
      </c>
      <c r="AH123" s="1007">
        <v>0</v>
      </c>
      <c r="AI123" s="1008">
        <v>0</v>
      </c>
      <c r="AJ123" s="1006">
        <v>0</v>
      </c>
      <c r="AK123" s="1007">
        <v>0</v>
      </c>
      <c r="AL123" s="1007">
        <v>0</v>
      </c>
      <c r="AM123" s="1008">
        <v>0</v>
      </c>
      <c r="AN123" s="1006">
        <v>0</v>
      </c>
      <c r="AO123" s="1007">
        <v>0</v>
      </c>
      <c r="AP123" s="1007">
        <v>0</v>
      </c>
      <c r="AQ123" s="1008">
        <v>0</v>
      </c>
      <c r="AR123" s="1006">
        <v>0</v>
      </c>
      <c r="AS123" s="1007">
        <v>0</v>
      </c>
      <c r="AT123" s="1007">
        <v>0</v>
      </c>
      <c r="AU123" s="1008">
        <v>0</v>
      </c>
      <c r="AV123" s="1006">
        <v>0</v>
      </c>
      <c r="AW123" s="1007">
        <v>0</v>
      </c>
      <c r="AX123" s="1007">
        <v>0</v>
      </c>
      <c r="AY123" s="1008">
        <v>0</v>
      </c>
      <c r="AZ123" s="1006">
        <v>0</v>
      </c>
      <c r="BA123" s="1007">
        <v>0</v>
      </c>
      <c r="BB123" s="1007">
        <v>0</v>
      </c>
      <c r="BC123" s="1008">
        <v>0</v>
      </c>
      <c r="BD123" s="1006">
        <v>0</v>
      </c>
      <c r="BE123" s="1007">
        <v>0</v>
      </c>
      <c r="BF123" s="1007">
        <v>0</v>
      </c>
      <c r="BG123" s="1008">
        <v>0</v>
      </c>
      <c r="BH123" s="1006">
        <v>0</v>
      </c>
      <c r="BI123" s="1007">
        <v>0</v>
      </c>
      <c r="BJ123" s="1007">
        <v>0</v>
      </c>
      <c r="BK123" s="1008">
        <v>0</v>
      </c>
      <c r="BL123" s="1006">
        <v>0</v>
      </c>
      <c r="BM123" s="1007">
        <v>0</v>
      </c>
      <c r="BN123" s="1007">
        <v>0</v>
      </c>
      <c r="BO123" s="1008">
        <v>0</v>
      </c>
      <c r="BP123" s="1006">
        <v>0</v>
      </c>
      <c r="BQ123" s="1007">
        <v>0</v>
      </c>
      <c r="BR123" s="1007">
        <v>0</v>
      </c>
      <c r="BS123" s="1008">
        <v>0</v>
      </c>
      <c r="BT123" s="1006">
        <v>0</v>
      </c>
      <c r="BU123" s="1007">
        <v>0</v>
      </c>
      <c r="BV123" s="1007">
        <v>0</v>
      </c>
      <c r="BW123" s="1008">
        <v>0</v>
      </c>
      <c r="BX123" s="1006">
        <v>0</v>
      </c>
      <c r="BY123" s="1007">
        <v>0</v>
      </c>
      <c r="BZ123" s="1007">
        <v>0</v>
      </c>
      <c r="CA123" s="1008">
        <v>0</v>
      </c>
      <c r="CB123" s="1001"/>
      <c r="CC123" s="1002"/>
    </row>
    <row r="124" spans="1:81" s="1003" customFormat="1" ht="18" customHeight="1">
      <c r="A124" s="994"/>
      <c r="B124" s="1503"/>
      <c r="C124" s="1506" t="s">
        <v>2797</v>
      </c>
      <c r="D124" s="1004" t="s">
        <v>4350</v>
      </c>
      <c r="E124" s="1005"/>
      <c r="F124" s="1005"/>
      <c r="G124" s="1005"/>
      <c r="H124" s="1006">
        <v>3</v>
      </c>
      <c r="I124" s="1007">
        <v>738</v>
      </c>
      <c r="J124" s="1007">
        <v>596</v>
      </c>
      <c r="K124" s="1008">
        <v>142</v>
      </c>
      <c r="L124" s="1006">
        <v>2.4</v>
      </c>
      <c r="M124" s="1007">
        <v>383</v>
      </c>
      <c r="N124" s="1007">
        <v>302</v>
      </c>
      <c r="O124" s="1008">
        <v>81</v>
      </c>
      <c r="P124" s="1006">
        <v>2.5</v>
      </c>
      <c r="Q124" s="1007">
        <v>399</v>
      </c>
      <c r="R124" s="1007">
        <v>315</v>
      </c>
      <c r="S124" s="1008">
        <v>84</v>
      </c>
      <c r="T124" s="1006">
        <v>2.2999999999999998</v>
      </c>
      <c r="U124" s="1007">
        <v>367</v>
      </c>
      <c r="V124" s="1007">
        <v>290</v>
      </c>
      <c r="W124" s="1008">
        <v>77</v>
      </c>
      <c r="X124" s="1006">
        <v>3.5</v>
      </c>
      <c r="Y124" s="1007">
        <v>929</v>
      </c>
      <c r="Z124" s="1007">
        <v>753</v>
      </c>
      <c r="AA124" s="1008">
        <v>176</v>
      </c>
      <c r="AB124" s="1006">
        <v>2.2999999999999998</v>
      </c>
      <c r="AC124" s="1007">
        <v>367</v>
      </c>
      <c r="AD124" s="1007">
        <v>290</v>
      </c>
      <c r="AE124" s="1008">
        <v>77</v>
      </c>
      <c r="AF124" s="1006">
        <v>16</v>
      </c>
      <c r="AG124" s="1007">
        <v>3183</v>
      </c>
      <c r="AH124" s="1007">
        <v>2546</v>
      </c>
      <c r="AI124" s="1008">
        <v>637</v>
      </c>
      <c r="AJ124" s="1006">
        <v>2.7</v>
      </c>
      <c r="AK124" s="1007">
        <v>531</v>
      </c>
      <c r="AL124" s="1007">
        <v>424</v>
      </c>
      <c r="AM124" s="1008">
        <v>107</v>
      </c>
      <c r="AN124" s="1009">
        <v>2.2999999999999998</v>
      </c>
      <c r="AO124" s="1007">
        <v>367</v>
      </c>
      <c r="AP124" s="1007">
        <v>290</v>
      </c>
      <c r="AQ124" s="1008">
        <v>77</v>
      </c>
      <c r="AR124" s="1006">
        <v>2.2999999999999998</v>
      </c>
      <c r="AS124" s="1007">
        <v>367</v>
      </c>
      <c r="AT124" s="1007">
        <v>290</v>
      </c>
      <c r="AU124" s="1008">
        <v>77</v>
      </c>
      <c r="AV124" s="1006">
        <v>2.5</v>
      </c>
      <c r="AW124" s="1007">
        <v>399</v>
      </c>
      <c r="AX124" s="1007">
        <v>315</v>
      </c>
      <c r="AY124" s="1008">
        <v>84</v>
      </c>
      <c r="AZ124" s="1006">
        <v>2.2000000000000002</v>
      </c>
      <c r="BA124" s="1007">
        <v>351</v>
      </c>
      <c r="BB124" s="1007">
        <v>277</v>
      </c>
      <c r="BC124" s="1008">
        <v>74</v>
      </c>
      <c r="BD124" s="1006">
        <v>2.2000000000000002</v>
      </c>
      <c r="BE124" s="1007">
        <v>351</v>
      </c>
      <c r="BF124" s="1007">
        <v>277</v>
      </c>
      <c r="BG124" s="1008">
        <v>74</v>
      </c>
      <c r="BH124" s="1006">
        <v>2.5</v>
      </c>
      <c r="BI124" s="1007">
        <v>399</v>
      </c>
      <c r="BJ124" s="1007">
        <v>315</v>
      </c>
      <c r="BK124" s="1008">
        <v>84</v>
      </c>
      <c r="BL124" s="1006">
        <v>14</v>
      </c>
      <c r="BM124" s="1007">
        <v>2234</v>
      </c>
      <c r="BN124" s="1007">
        <v>1764</v>
      </c>
      <c r="BO124" s="1008">
        <v>470</v>
      </c>
      <c r="BP124" s="1006">
        <v>2.2999999999999998</v>
      </c>
      <c r="BQ124" s="1007">
        <v>372</v>
      </c>
      <c r="BR124" s="1007">
        <v>294</v>
      </c>
      <c r="BS124" s="1008">
        <v>78</v>
      </c>
      <c r="BT124" s="1006">
        <v>30</v>
      </c>
      <c r="BU124" s="1007">
        <v>5417</v>
      </c>
      <c r="BV124" s="1007">
        <v>4310</v>
      </c>
      <c r="BW124" s="1008">
        <v>1107</v>
      </c>
      <c r="BX124" s="1006">
        <v>2.5</v>
      </c>
      <c r="BY124" s="1007">
        <v>451</v>
      </c>
      <c r="BZ124" s="1007">
        <v>359</v>
      </c>
      <c r="CA124" s="1008">
        <v>92</v>
      </c>
      <c r="CB124" s="1001"/>
      <c r="CC124" s="1002"/>
    </row>
    <row r="125" spans="1:81" s="1003" customFormat="1" ht="18" customHeight="1">
      <c r="A125" s="994"/>
      <c r="B125" s="1503"/>
      <c r="C125" s="1506" t="s">
        <v>2790</v>
      </c>
      <c r="D125" s="1004" t="s">
        <v>4351</v>
      </c>
      <c r="E125" s="1005"/>
      <c r="F125" s="1005"/>
      <c r="G125" s="1005"/>
      <c r="H125" s="1006">
        <v>0</v>
      </c>
      <c r="I125" s="1007">
        <v>0</v>
      </c>
      <c r="J125" s="1007">
        <v>0</v>
      </c>
      <c r="K125" s="1008">
        <v>0</v>
      </c>
      <c r="L125" s="1006">
        <v>0</v>
      </c>
      <c r="M125" s="1007">
        <v>0</v>
      </c>
      <c r="N125" s="1007">
        <v>0</v>
      </c>
      <c r="O125" s="1008">
        <v>0</v>
      </c>
      <c r="P125" s="1006">
        <v>0</v>
      </c>
      <c r="Q125" s="1007">
        <v>0</v>
      </c>
      <c r="R125" s="1007">
        <v>0</v>
      </c>
      <c r="S125" s="1008">
        <v>0</v>
      </c>
      <c r="T125" s="1006">
        <v>0</v>
      </c>
      <c r="U125" s="1007">
        <v>0</v>
      </c>
      <c r="V125" s="1007">
        <v>0</v>
      </c>
      <c r="W125" s="1008">
        <v>0</v>
      </c>
      <c r="X125" s="1006">
        <v>0</v>
      </c>
      <c r="Y125" s="1007">
        <v>0</v>
      </c>
      <c r="Z125" s="1007">
        <v>0</v>
      </c>
      <c r="AA125" s="1008">
        <v>0</v>
      </c>
      <c r="AB125" s="1006">
        <v>0</v>
      </c>
      <c r="AC125" s="1007">
        <v>0</v>
      </c>
      <c r="AD125" s="1007">
        <v>0</v>
      </c>
      <c r="AE125" s="1008">
        <v>0</v>
      </c>
      <c r="AF125" s="1006">
        <v>0</v>
      </c>
      <c r="AG125" s="1007">
        <v>0</v>
      </c>
      <c r="AH125" s="1007">
        <v>0</v>
      </c>
      <c r="AI125" s="1008">
        <v>0</v>
      </c>
      <c r="AJ125" s="1006">
        <v>0</v>
      </c>
      <c r="AK125" s="1007">
        <v>0</v>
      </c>
      <c r="AL125" s="1007">
        <v>0</v>
      </c>
      <c r="AM125" s="1008">
        <v>0</v>
      </c>
      <c r="AN125" s="1006">
        <v>0</v>
      </c>
      <c r="AO125" s="1007">
        <v>0</v>
      </c>
      <c r="AP125" s="1007">
        <v>0</v>
      </c>
      <c r="AQ125" s="1008">
        <v>0</v>
      </c>
      <c r="AR125" s="1007">
        <v>0</v>
      </c>
      <c r="AS125" s="1007">
        <v>0</v>
      </c>
      <c r="AT125" s="1007">
        <v>0</v>
      </c>
      <c r="AU125" s="1008">
        <v>0</v>
      </c>
      <c r="AV125" s="1007">
        <v>0</v>
      </c>
      <c r="AW125" s="1007">
        <v>0</v>
      </c>
      <c r="AX125" s="1007">
        <v>0</v>
      </c>
      <c r="AY125" s="1008">
        <v>0</v>
      </c>
      <c r="AZ125" s="1007">
        <v>0</v>
      </c>
      <c r="BA125" s="1007">
        <v>0</v>
      </c>
      <c r="BB125" s="1007">
        <v>0</v>
      </c>
      <c r="BC125" s="1008">
        <v>0</v>
      </c>
      <c r="BD125" s="1007">
        <v>0</v>
      </c>
      <c r="BE125" s="1007">
        <v>0</v>
      </c>
      <c r="BF125" s="1007">
        <v>0</v>
      </c>
      <c r="BG125" s="1008">
        <v>0</v>
      </c>
      <c r="BH125" s="1007">
        <v>0</v>
      </c>
      <c r="BI125" s="1007">
        <v>0</v>
      </c>
      <c r="BJ125" s="1007">
        <v>0</v>
      </c>
      <c r="BK125" s="1008">
        <v>0</v>
      </c>
      <c r="BL125" s="1006">
        <v>0</v>
      </c>
      <c r="BM125" s="1007">
        <v>0</v>
      </c>
      <c r="BN125" s="1007">
        <v>0</v>
      </c>
      <c r="BO125" s="1008">
        <v>0</v>
      </c>
      <c r="BP125" s="1006">
        <v>0</v>
      </c>
      <c r="BQ125" s="1007">
        <v>0</v>
      </c>
      <c r="BR125" s="1007">
        <v>0</v>
      </c>
      <c r="BS125" s="1008">
        <v>0</v>
      </c>
      <c r="BT125" s="1006">
        <v>0</v>
      </c>
      <c r="BU125" s="1007">
        <v>0</v>
      </c>
      <c r="BV125" s="1007">
        <v>0</v>
      </c>
      <c r="BW125" s="1008">
        <v>0</v>
      </c>
      <c r="BX125" s="1006">
        <v>0</v>
      </c>
      <c r="BY125" s="1007">
        <v>0</v>
      </c>
      <c r="BZ125" s="1007">
        <v>0</v>
      </c>
      <c r="CA125" s="1008">
        <v>0</v>
      </c>
      <c r="CB125" s="1001"/>
      <c r="CC125" s="1002"/>
    </row>
    <row r="126" spans="1:81" s="1003" customFormat="1" ht="18" customHeight="1">
      <c r="A126" s="994"/>
      <c r="B126" s="1503"/>
      <c r="C126" s="1506" t="s">
        <v>2925</v>
      </c>
      <c r="D126" s="1004" t="s">
        <v>2883</v>
      </c>
      <c r="E126" s="1005"/>
      <c r="F126" s="1005"/>
      <c r="G126" s="1005"/>
      <c r="H126" s="1006">
        <v>681.9</v>
      </c>
      <c r="I126" s="1007">
        <v>5666</v>
      </c>
      <c r="J126" s="1007">
        <v>4950</v>
      </c>
      <c r="K126" s="1008">
        <v>716</v>
      </c>
      <c r="L126" s="1006">
        <v>716</v>
      </c>
      <c r="M126" s="1007">
        <v>5954</v>
      </c>
      <c r="N126" s="1007">
        <v>5201</v>
      </c>
      <c r="O126" s="1008">
        <v>753</v>
      </c>
      <c r="P126" s="1006">
        <v>750.1</v>
      </c>
      <c r="Q126" s="1007">
        <v>6234</v>
      </c>
      <c r="R126" s="1007">
        <v>5446</v>
      </c>
      <c r="S126" s="1008">
        <v>788</v>
      </c>
      <c r="T126" s="1006">
        <v>681.9</v>
      </c>
      <c r="U126" s="1007">
        <v>5666</v>
      </c>
      <c r="V126" s="1007">
        <v>4950</v>
      </c>
      <c r="W126" s="1008">
        <v>716</v>
      </c>
      <c r="X126" s="1006">
        <v>750.1</v>
      </c>
      <c r="Y126" s="1007">
        <v>6234</v>
      </c>
      <c r="Z126" s="1007">
        <v>5446</v>
      </c>
      <c r="AA126" s="1008">
        <v>788</v>
      </c>
      <c r="AB126" s="1006">
        <v>681.9</v>
      </c>
      <c r="AC126" s="1007">
        <v>5666</v>
      </c>
      <c r="AD126" s="1007">
        <v>4950</v>
      </c>
      <c r="AE126" s="1008">
        <v>716</v>
      </c>
      <c r="AF126" s="1006">
        <v>4261.8999999999996</v>
      </c>
      <c r="AG126" s="1007">
        <v>35420</v>
      </c>
      <c r="AH126" s="1007">
        <v>30943</v>
      </c>
      <c r="AI126" s="1008">
        <v>4477</v>
      </c>
      <c r="AJ126" s="1006">
        <v>710.3</v>
      </c>
      <c r="AK126" s="1007">
        <v>5903</v>
      </c>
      <c r="AL126" s="1007">
        <v>5157</v>
      </c>
      <c r="AM126" s="1008">
        <v>746</v>
      </c>
      <c r="AN126" s="1009">
        <v>681.9</v>
      </c>
      <c r="AO126" s="1007">
        <v>5666</v>
      </c>
      <c r="AP126" s="1007">
        <v>4950</v>
      </c>
      <c r="AQ126" s="1008">
        <v>716</v>
      </c>
      <c r="AR126" s="1006">
        <v>681.9</v>
      </c>
      <c r="AS126" s="1007">
        <v>5666</v>
      </c>
      <c r="AT126" s="1007">
        <v>4950</v>
      </c>
      <c r="AU126" s="1008">
        <v>716</v>
      </c>
      <c r="AV126" s="1006">
        <v>750.1</v>
      </c>
      <c r="AW126" s="1007">
        <v>6234</v>
      </c>
      <c r="AX126" s="1007">
        <v>5446</v>
      </c>
      <c r="AY126" s="1008">
        <v>788</v>
      </c>
      <c r="AZ126" s="1006">
        <v>647.79999999999995</v>
      </c>
      <c r="BA126" s="1007">
        <v>5385</v>
      </c>
      <c r="BB126" s="1007">
        <v>4706</v>
      </c>
      <c r="BC126" s="1008">
        <v>679</v>
      </c>
      <c r="BD126" s="1006">
        <v>647.79999999999995</v>
      </c>
      <c r="BE126" s="1007">
        <v>5385</v>
      </c>
      <c r="BF126" s="1007">
        <v>4706</v>
      </c>
      <c r="BG126" s="1008">
        <v>679</v>
      </c>
      <c r="BH126" s="1006">
        <v>750.1</v>
      </c>
      <c r="BI126" s="1007">
        <v>6234</v>
      </c>
      <c r="BJ126" s="1007">
        <v>5446</v>
      </c>
      <c r="BK126" s="1008">
        <v>788</v>
      </c>
      <c r="BL126" s="1006">
        <v>4159.6000000000004</v>
      </c>
      <c r="BM126" s="1007">
        <v>34570</v>
      </c>
      <c r="BN126" s="1007">
        <v>30204</v>
      </c>
      <c r="BO126" s="1008">
        <v>4366</v>
      </c>
      <c r="BP126" s="1006">
        <v>693.3</v>
      </c>
      <c r="BQ126" s="1007">
        <v>5762</v>
      </c>
      <c r="BR126" s="1007">
        <v>5034</v>
      </c>
      <c r="BS126" s="1008">
        <v>728</v>
      </c>
      <c r="BT126" s="1006">
        <v>8421.5</v>
      </c>
      <c r="BU126" s="1007">
        <v>69990</v>
      </c>
      <c r="BV126" s="1007">
        <v>61147</v>
      </c>
      <c r="BW126" s="1008">
        <v>8843</v>
      </c>
      <c r="BX126" s="1006">
        <v>701.8</v>
      </c>
      <c r="BY126" s="1007">
        <v>5833</v>
      </c>
      <c r="BZ126" s="1007">
        <v>5096</v>
      </c>
      <c r="CA126" s="1008">
        <v>737</v>
      </c>
      <c r="CB126" s="1001"/>
      <c r="CC126" s="1002"/>
    </row>
    <row r="127" spans="1:81" s="1003" customFormat="1" ht="18" customHeight="1">
      <c r="A127" s="994"/>
      <c r="B127" s="1503"/>
      <c r="C127" s="1506" t="s">
        <v>2795</v>
      </c>
      <c r="D127" s="1004" t="s">
        <v>2728</v>
      </c>
      <c r="E127" s="1005"/>
      <c r="F127" s="1005"/>
      <c r="G127" s="1005"/>
      <c r="H127" s="1006"/>
      <c r="I127" s="1007"/>
      <c r="J127" s="1007"/>
      <c r="K127" s="1008">
        <v>0</v>
      </c>
      <c r="L127" s="1006"/>
      <c r="M127" s="1007"/>
      <c r="N127" s="1007"/>
      <c r="O127" s="1008">
        <v>0</v>
      </c>
      <c r="P127" s="1006"/>
      <c r="Q127" s="1007"/>
      <c r="R127" s="1007"/>
      <c r="S127" s="1008">
        <v>0</v>
      </c>
      <c r="T127" s="1006"/>
      <c r="U127" s="1007"/>
      <c r="V127" s="1007"/>
      <c r="W127" s="1008">
        <v>0</v>
      </c>
      <c r="X127" s="1006"/>
      <c r="Y127" s="1007"/>
      <c r="Z127" s="1007"/>
      <c r="AA127" s="1008">
        <v>0</v>
      </c>
      <c r="AB127" s="1006"/>
      <c r="AC127" s="1007"/>
      <c r="AD127" s="1007"/>
      <c r="AE127" s="1008">
        <v>0</v>
      </c>
      <c r="AF127" s="1006">
        <v>0</v>
      </c>
      <c r="AG127" s="1007">
        <v>0</v>
      </c>
      <c r="AH127" s="1007">
        <v>0</v>
      </c>
      <c r="AI127" s="1008">
        <v>0</v>
      </c>
      <c r="AJ127" s="1006">
        <v>0</v>
      </c>
      <c r="AK127" s="1007">
        <v>0</v>
      </c>
      <c r="AL127" s="1007">
        <v>0</v>
      </c>
      <c r="AM127" s="1008">
        <v>0</v>
      </c>
      <c r="AN127" s="1006"/>
      <c r="AO127" s="1007"/>
      <c r="AP127" s="1007"/>
      <c r="AQ127" s="1008">
        <v>0</v>
      </c>
      <c r="AR127" s="1006"/>
      <c r="AS127" s="1007"/>
      <c r="AT127" s="1007"/>
      <c r="AU127" s="1008">
        <v>0</v>
      </c>
      <c r="AV127" s="1006"/>
      <c r="AW127" s="1007"/>
      <c r="AX127" s="1007"/>
      <c r="AY127" s="1008">
        <v>0</v>
      </c>
      <c r="AZ127" s="1006"/>
      <c r="BA127" s="1007"/>
      <c r="BB127" s="1007"/>
      <c r="BC127" s="1008">
        <v>0</v>
      </c>
      <c r="BD127" s="1006"/>
      <c r="BE127" s="1007"/>
      <c r="BF127" s="1007"/>
      <c r="BG127" s="1008">
        <v>0</v>
      </c>
      <c r="BH127" s="1006"/>
      <c r="BI127" s="1007"/>
      <c r="BJ127" s="1007"/>
      <c r="BK127" s="1008">
        <v>0</v>
      </c>
      <c r="BL127" s="1006">
        <v>0</v>
      </c>
      <c r="BM127" s="1007">
        <v>0</v>
      </c>
      <c r="BN127" s="1007">
        <v>0</v>
      </c>
      <c r="BO127" s="1008">
        <v>0</v>
      </c>
      <c r="BP127" s="1006">
        <v>0</v>
      </c>
      <c r="BQ127" s="1007">
        <v>0</v>
      </c>
      <c r="BR127" s="1007">
        <v>0</v>
      </c>
      <c r="BS127" s="1008">
        <v>0</v>
      </c>
      <c r="BT127" s="1006">
        <v>0</v>
      </c>
      <c r="BU127" s="1007">
        <v>0</v>
      </c>
      <c r="BV127" s="1007">
        <v>0</v>
      </c>
      <c r="BW127" s="1008">
        <v>0</v>
      </c>
      <c r="BX127" s="1006">
        <v>0</v>
      </c>
      <c r="BY127" s="1007">
        <v>0</v>
      </c>
      <c r="BZ127" s="1007">
        <v>0</v>
      </c>
      <c r="CA127" s="1008">
        <v>0</v>
      </c>
      <c r="CB127" s="1001"/>
      <c r="CC127" s="1002"/>
    </row>
    <row r="128" spans="1:81" s="1003" customFormat="1" ht="18" customHeight="1" thickBot="1">
      <c r="A128" s="994"/>
      <c r="B128" s="1503"/>
      <c r="C128" s="1506" t="s">
        <v>2784</v>
      </c>
      <c r="D128" s="1501" t="s">
        <v>2792</v>
      </c>
      <c r="E128" s="1502"/>
      <c r="F128" s="1502"/>
      <c r="G128" s="1502"/>
      <c r="H128" s="1010">
        <v>980.10000000000014</v>
      </c>
      <c r="I128" s="1011">
        <v>256478</v>
      </c>
      <c r="J128" s="1011">
        <v>233125</v>
      </c>
      <c r="K128" s="1012">
        <v>23353</v>
      </c>
      <c r="L128" s="1010">
        <v>1027.6000000000001</v>
      </c>
      <c r="M128" s="1011">
        <v>269729</v>
      </c>
      <c r="N128" s="1011">
        <v>244441</v>
      </c>
      <c r="O128" s="1012">
        <v>25288</v>
      </c>
      <c r="P128" s="1010">
        <v>1076.4000000000001</v>
      </c>
      <c r="Q128" s="1011">
        <v>282348</v>
      </c>
      <c r="R128" s="1011">
        <v>255898</v>
      </c>
      <c r="S128" s="1012">
        <v>26450</v>
      </c>
      <c r="T128" s="1010">
        <v>978.70000000000016</v>
      </c>
      <c r="U128" s="1011">
        <v>256207</v>
      </c>
      <c r="V128" s="1011">
        <v>232685</v>
      </c>
      <c r="W128" s="1012">
        <v>23522</v>
      </c>
      <c r="X128" s="1010">
        <v>1078.4000000000001</v>
      </c>
      <c r="Y128" s="1011">
        <v>283267</v>
      </c>
      <c r="Z128" s="1011">
        <v>256528</v>
      </c>
      <c r="AA128" s="1012">
        <v>26739</v>
      </c>
      <c r="AB128" s="1010">
        <v>978.70000000000016</v>
      </c>
      <c r="AC128" s="1011">
        <v>256203</v>
      </c>
      <c r="AD128" s="1011">
        <v>232685</v>
      </c>
      <c r="AE128" s="1012">
        <v>23518</v>
      </c>
      <c r="AF128" s="1010">
        <v>6119.9000000000005</v>
      </c>
      <c r="AG128" s="1011">
        <v>1604232</v>
      </c>
      <c r="AH128" s="1011">
        <v>1455362</v>
      </c>
      <c r="AI128" s="1012">
        <v>148870</v>
      </c>
      <c r="AJ128" s="1010">
        <v>1020</v>
      </c>
      <c r="AK128" s="1011">
        <v>267372</v>
      </c>
      <c r="AL128" s="1011">
        <v>242560</v>
      </c>
      <c r="AM128" s="1012">
        <v>24812</v>
      </c>
      <c r="AN128" s="1013">
        <v>978.70000000000016</v>
      </c>
      <c r="AO128" s="1011">
        <v>256572</v>
      </c>
      <c r="AP128" s="1011">
        <v>232685</v>
      </c>
      <c r="AQ128" s="1012">
        <v>23887</v>
      </c>
      <c r="AR128" s="1010">
        <v>978.70000000000016</v>
      </c>
      <c r="AS128" s="1011">
        <v>256571</v>
      </c>
      <c r="AT128" s="1011">
        <v>232685</v>
      </c>
      <c r="AU128" s="1012">
        <v>23886</v>
      </c>
      <c r="AV128" s="1010">
        <v>1076.4000000000001</v>
      </c>
      <c r="AW128" s="1011">
        <v>282533</v>
      </c>
      <c r="AX128" s="1011">
        <v>255898</v>
      </c>
      <c r="AY128" s="1012">
        <v>26635</v>
      </c>
      <c r="AZ128" s="1010">
        <v>929.7</v>
      </c>
      <c r="BA128" s="1011">
        <v>243162</v>
      </c>
      <c r="BB128" s="1011">
        <v>221021</v>
      </c>
      <c r="BC128" s="1012">
        <v>22141</v>
      </c>
      <c r="BD128" s="1010">
        <v>929.7</v>
      </c>
      <c r="BE128" s="1011">
        <v>243710</v>
      </c>
      <c r="BF128" s="1011">
        <v>221021</v>
      </c>
      <c r="BG128" s="1012">
        <v>22689</v>
      </c>
      <c r="BH128" s="1010">
        <v>1076.4000000000001</v>
      </c>
      <c r="BI128" s="1011">
        <v>282716</v>
      </c>
      <c r="BJ128" s="1011">
        <v>255899</v>
      </c>
      <c r="BK128" s="1012">
        <v>26817</v>
      </c>
      <c r="BL128" s="1010">
        <v>5969.6</v>
      </c>
      <c r="BM128" s="1011">
        <v>1565264</v>
      </c>
      <c r="BN128" s="1011">
        <v>1419209</v>
      </c>
      <c r="BO128" s="1012">
        <v>146055</v>
      </c>
      <c r="BP128" s="1010">
        <v>994.9</v>
      </c>
      <c r="BQ128" s="1011">
        <v>260877</v>
      </c>
      <c r="BR128" s="1011">
        <v>236535</v>
      </c>
      <c r="BS128" s="1012">
        <v>24342</v>
      </c>
      <c r="BT128" s="1010">
        <v>12089.5</v>
      </c>
      <c r="BU128" s="1011">
        <v>3169496</v>
      </c>
      <c r="BV128" s="1011">
        <v>2874571</v>
      </c>
      <c r="BW128" s="1012">
        <v>294925</v>
      </c>
      <c r="BX128" s="1010">
        <v>1007.5</v>
      </c>
      <c r="BY128" s="1011">
        <v>264125</v>
      </c>
      <c r="BZ128" s="1011">
        <v>239548</v>
      </c>
      <c r="CA128" s="1012">
        <v>24577</v>
      </c>
      <c r="CB128" s="1001"/>
      <c r="CC128" s="1002"/>
    </row>
    <row r="129" spans="1:81" s="1003" customFormat="1" ht="18" customHeight="1">
      <c r="A129" s="994"/>
      <c r="B129" s="1503"/>
      <c r="C129" s="1505" t="s">
        <v>4363</v>
      </c>
      <c r="D129" s="995" t="s">
        <v>4347</v>
      </c>
      <c r="E129" s="996"/>
      <c r="F129" s="996"/>
      <c r="G129" s="996"/>
      <c r="H129" s="997">
        <v>201.4</v>
      </c>
      <c r="I129" s="998">
        <v>49785</v>
      </c>
      <c r="J129" s="998">
        <v>44917</v>
      </c>
      <c r="K129" s="999">
        <v>4868</v>
      </c>
      <c r="L129" s="997">
        <v>210.8</v>
      </c>
      <c r="M129" s="998">
        <v>52144</v>
      </c>
      <c r="N129" s="998">
        <v>47041</v>
      </c>
      <c r="O129" s="999">
        <v>5103</v>
      </c>
      <c r="P129" s="997">
        <v>220.70000000000005</v>
      </c>
      <c r="Q129" s="998">
        <v>54578</v>
      </c>
      <c r="R129" s="998">
        <v>49237</v>
      </c>
      <c r="S129" s="999">
        <v>5341</v>
      </c>
      <c r="T129" s="997">
        <v>201.4</v>
      </c>
      <c r="U129" s="998">
        <v>49785</v>
      </c>
      <c r="V129" s="998">
        <v>44917</v>
      </c>
      <c r="W129" s="999">
        <v>4868</v>
      </c>
      <c r="X129" s="997">
        <v>220.70000000000005</v>
      </c>
      <c r="Y129" s="998">
        <v>54578</v>
      </c>
      <c r="Z129" s="998">
        <v>49237</v>
      </c>
      <c r="AA129" s="999">
        <v>5341</v>
      </c>
      <c r="AB129" s="997">
        <v>200.8</v>
      </c>
      <c r="AC129" s="998">
        <v>49665</v>
      </c>
      <c r="AD129" s="998">
        <v>44802</v>
      </c>
      <c r="AE129" s="999">
        <v>4863</v>
      </c>
      <c r="AF129" s="997">
        <v>1255.8</v>
      </c>
      <c r="AG129" s="998">
        <v>310535</v>
      </c>
      <c r="AH129" s="998">
        <v>280151</v>
      </c>
      <c r="AI129" s="999">
        <v>30384</v>
      </c>
      <c r="AJ129" s="997">
        <v>209.3</v>
      </c>
      <c r="AK129" s="998">
        <v>51756</v>
      </c>
      <c r="AL129" s="998">
        <v>46692</v>
      </c>
      <c r="AM129" s="999">
        <v>5064</v>
      </c>
      <c r="AN129" s="1000">
        <v>201.4</v>
      </c>
      <c r="AO129" s="998">
        <v>49785</v>
      </c>
      <c r="AP129" s="998">
        <v>44917</v>
      </c>
      <c r="AQ129" s="999">
        <v>4868</v>
      </c>
      <c r="AR129" s="997">
        <v>200.8</v>
      </c>
      <c r="AS129" s="998">
        <v>49665</v>
      </c>
      <c r="AT129" s="998">
        <v>44802</v>
      </c>
      <c r="AU129" s="999">
        <v>4863</v>
      </c>
      <c r="AV129" s="997">
        <v>220.70000000000005</v>
      </c>
      <c r="AW129" s="998">
        <v>54578</v>
      </c>
      <c r="AX129" s="998">
        <v>49237</v>
      </c>
      <c r="AY129" s="999">
        <v>5341</v>
      </c>
      <c r="AZ129" s="997">
        <v>190.69999999999996</v>
      </c>
      <c r="BA129" s="998">
        <v>47140</v>
      </c>
      <c r="BB129" s="998">
        <v>42529</v>
      </c>
      <c r="BC129" s="999">
        <v>4611</v>
      </c>
      <c r="BD129" s="997">
        <v>191.19999999999996</v>
      </c>
      <c r="BE129" s="998">
        <v>47240</v>
      </c>
      <c r="BF129" s="998">
        <v>42624</v>
      </c>
      <c r="BG129" s="999">
        <v>4616</v>
      </c>
      <c r="BH129" s="997">
        <v>220.70000000000005</v>
      </c>
      <c r="BI129" s="998">
        <v>54578</v>
      </c>
      <c r="BJ129" s="998">
        <v>49237</v>
      </c>
      <c r="BK129" s="999">
        <v>5341</v>
      </c>
      <c r="BL129" s="997">
        <v>1225.5</v>
      </c>
      <c r="BM129" s="998">
        <v>302986</v>
      </c>
      <c r="BN129" s="998">
        <v>273346</v>
      </c>
      <c r="BO129" s="999">
        <v>29640</v>
      </c>
      <c r="BP129" s="997">
        <v>204.3</v>
      </c>
      <c r="BQ129" s="998">
        <v>50498</v>
      </c>
      <c r="BR129" s="998">
        <v>45558</v>
      </c>
      <c r="BS129" s="999">
        <v>4940</v>
      </c>
      <c r="BT129" s="997">
        <v>2481.3000000000002</v>
      </c>
      <c r="BU129" s="998">
        <v>613521</v>
      </c>
      <c r="BV129" s="998">
        <v>553497</v>
      </c>
      <c r="BW129" s="999">
        <v>60024</v>
      </c>
      <c r="BX129" s="997">
        <v>206.8</v>
      </c>
      <c r="BY129" s="998">
        <v>51127</v>
      </c>
      <c r="BZ129" s="998">
        <v>46125</v>
      </c>
      <c r="CA129" s="999">
        <v>5002</v>
      </c>
      <c r="CB129" s="1001"/>
      <c r="CC129" s="1002"/>
    </row>
    <row r="130" spans="1:81" s="1003" customFormat="1" ht="18" customHeight="1">
      <c r="A130" s="994"/>
      <c r="B130" s="1503"/>
      <c r="C130" s="1505"/>
      <c r="D130" s="1004" t="s">
        <v>2885</v>
      </c>
      <c r="E130" s="1005"/>
      <c r="F130" s="1005"/>
      <c r="G130" s="1005"/>
      <c r="H130" s="1006">
        <v>0</v>
      </c>
      <c r="I130" s="1007">
        <v>-375</v>
      </c>
      <c r="J130" s="1007">
        <v>0</v>
      </c>
      <c r="K130" s="1008">
        <v>-375</v>
      </c>
      <c r="L130" s="1006">
        <v>0</v>
      </c>
      <c r="M130" s="1007">
        <v>-393</v>
      </c>
      <c r="N130" s="1007">
        <v>0</v>
      </c>
      <c r="O130" s="1008">
        <v>-393</v>
      </c>
      <c r="P130" s="1006">
        <v>0</v>
      </c>
      <c r="Q130" s="1007">
        <v>-412</v>
      </c>
      <c r="R130" s="1007">
        <v>0</v>
      </c>
      <c r="S130" s="1008">
        <v>-412</v>
      </c>
      <c r="T130" s="1006">
        <v>0</v>
      </c>
      <c r="U130" s="1007">
        <v>-375</v>
      </c>
      <c r="V130" s="1007">
        <v>0</v>
      </c>
      <c r="W130" s="1008">
        <v>-375</v>
      </c>
      <c r="X130" s="1006">
        <v>0</v>
      </c>
      <c r="Y130" s="1007">
        <v>-412</v>
      </c>
      <c r="Z130" s="1007">
        <v>0</v>
      </c>
      <c r="AA130" s="1008">
        <v>-412</v>
      </c>
      <c r="AB130" s="1006">
        <v>0</v>
      </c>
      <c r="AC130" s="1007">
        <v>-374</v>
      </c>
      <c r="AD130" s="1007">
        <v>0</v>
      </c>
      <c r="AE130" s="1008">
        <v>-374</v>
      </c>
      <c r="AF130" s="1006">
        <v>0</v>
      </c>
      <c r="AG130" s="1007">
        <v>-2341</v>
      </c>
      <c r="AH130" s="1007">
        <v>0</v>
      </c>
      <c r="AI130" s="1008">
        <v>-2341</v>
      </c>
      <c r="AJ130" s="1006">
        <v>0</v>
      </c>
      <c r="AK130" s="1007">
        <v>-390</v>
      </c>
      <c r="AL130" s="1007">
        <v>0</v>
      </c>
      <c r="AM130" s="1008">
        <v>-390</v>
      </c>
      <c r="AN130" s="1009">
        <v>0</v>
      </c>
      <c r="AO130" s="1007">
        <v>-375</v>
      </c>
      <c r="AP130" s="1007">
        <v>0</v>
      </c>
      <c r="AQ130" s="1008">
        <v>-375</v>
      </c>
      <c r="AR130" s="1006">
        <v>0</v>
      </c>
      <c r="AS130" s="1007">
        <v>-374</v>
      </c>
      <c r="AT130" s="1007">
        <v>0</v>
      </c>
      <c r="AU130" s="1008">
        <v>-374</v>
      </c>
      <c r="AV130" s="1006">
        <v>0</v>
      </c>
      <c r="AW130" s="1007">
        <v>-412</v>
      </c>
      <c r="AX130" s="1007">
        <v>0</v>
      </c>
      <c r="AY130" s="1008">
        <v>-412</v>
      </c>
      <c r="AZ130" s="1006">
        <v>0</v>
      </c>
      <c r="BA130" s="1007">
        <v>-356</v>
      </c>
      <c r="BB130" s="1007">
        <v>0</v>
      </c>
      <c r="BC130" s="1008">
        <v>-356</v>
      </c>
      <c r="BD130" s="1006">
        <v>0</v>
      </c>
      <c r="BE130" s="1007">
        <v>-356</v>
      </c>
      <c r="BF130" s="1007">
        <v>0</v>
      </c>
      <c r="BG130" s="1008">
        <v>-356</v>
      </c>
      <c r="BH130" s="1006">
        <v>0</v>
      </c>
      <c r="BI130" s="1007">
        <v>-412</v>
      </c>
      <c r="BJ130" s="1007">
        <v>0</v>
      </c>
      <c r="BK130" s="1008">
        <v>-412</v>
      </c>
      <c r="BL130" s="1006">
        <v>0</v>
      </c>
      <c r="BM130" s="1007">
        <v>-2285</v>
      </c>
      <c r="BN130" s="1007">
        <v>0</v>
      </c>
      <c r="BO130" s="1008">
        <v>-2285</v>
      </c>
      <c r="BP130" s="1006">
        <v>0</v>
      </c>
      <c r="BQ130" s="1007">
        <v>-381</v>
      </c>
      <c r="BR130" s="1007">
        <v>0</v>
      </c>
      <c r="BS130" s="1008">
        <v>-381</v>
      </c>
      <c r="BT130" s="1006">
        <v>0</v>
      </c>
      <c r="BU130" s="1007">
        <v>-4626</v>
      </c>
      <c r="BV130" s="1007">
        <v>0</v>
      </c>
      <c r="BW130" s="1008">
        <v>-4626</v>
      </c>
      <c r="BX130" s="1006">
        <v>0</v>
      </c>
      <c r="BY130" s="1007">
        <v>-386</v>
      </c>
      <c r="BZ130" s="1007">
        <v>0</v>
      </c>
      <c r="CA130" s="1008">
        <v>-386</v>
      </c>
      <c r="CB130" s="1001"/>
      <c r="CC130" s="1002"/>
    </row>
    <row r="131" spans="1:81" s="1003" customFormat="1" ht="18" customHeight="1">
      <c r="A131" s="994"/>
      <c r="B131" s="1503"/>
      <c r="C131" s="1505"/>
      <c r="D131" s="1018" t="s">
        <v>4362</v>
      </c>
      <c r="E131" s="1019"/>
      <c r="F131" s="1019"/>
      <c r="G131" s="1019"/>
      <c r="H131" s="1020">
        <v>201.4</v>
      </c>
      <c r="I131" s="1021">
        <v>49410</v>
      </c>
      <c r="J131" s="1021">
        <v>44917</v>
      </c>
      <c r="K131" s="1022">
        <v>4493</v>
      </c>
      <c r="L131" s="1020">
        <v>210.8</v>
      </c>
      <c r="M131" s="1021">
        <v>51751</v>
      </c>
      <c r="N131" s="1021">
        <v>47041</v>
      </c>
      <c r="O131" s="1022">
        <v>4710</v>
      </c>
      <c r="P131" s="1020">
        <v>220.70000000000005</v>
      </c>
      <c r="Q131" s="1021">
        <v>54166</v>
      </c>
      <c r="R131" s="1021">
        <v>49237</v>
      </c>
      <c r="S131" s="1022">
        <v>4929</v>
      </c>
      <c r="T131" s="1020">
        <v>201.4</v>
      </c>
      <c r="U131" s="1021">
        <v>49410</v>
      </c>
      <c r="V131" s="1021">
        <v>44917</v>
      </c>
      <c r="W131" s="1022">
        <v>4493</v>
      </c>
      <c r="X131" s="1020">
        <v>220.70000000000005</v>
      </c>
      <c r="Y131" s="1021">
        <v>54166</v>
      </c>
      <c r="Z131" s="1021">
        <v>49237</v>
      </c>
      <c r="AA131" s="1022">
        <v>4929</v>
      </c>
      <c r="AB131" s="1020">
        <v>200.8</v>
      </c>
      <c r="AC131" s="1021">
        <v>49291</v>
      </c>
      <c r="AD131" s="1021">
        <v>44802</v>
      </c>
      <c r="AE131" s="1022">
        <v>4489</v>
      </c>
      <c r="AF131" s="1020">
        <v>1255.8</v>
      </c>
      <c r="AG131" s="1021">
        <v>308194</v>
      </c>
      <c r="AH131" s="1021">
        <v>280151</v>
      </c>
      <c r="AI131" s="1022">
        <v>28043</v>
      </c>
      <c r="AJ131" s="1020">
        <v>209.3</v>
      </c>
      <c r="AK131" s="1021">
        <v>51366</v>
      </c>
      <c r="AL131" s="1021">
        <v>46692</v>
      </c>
      <c r="AM131" s="1022">
        <v>4674</v>
      </c>
      <c r="AN131" s="1023">
        <v>201.4</v>
      </c>
      <c r="AO131" s="1021">
        <v>49410</v>
      </c>
      <c r="AP131" s="1021">
        <v>44917</v>
      </c>
      <c r="AQ131" s="1022">
        <v>4493</v>
      </c>
      <c r="AR131" s="1020">
        <v>200.8</v>
      </c>
      <c r="AS131" s="1021">
        <v>49291</v>
      </c>
      <c r="AT131" s="1021">
        <v>44802</v>
      </c>
      <c r="AU131" s="1022">
        <v>4489</v>
      </c>
      <c r="AV131" s="1020">
        <v>220.70000000000005</v>
      </c>
      <c r="AW131" s="1021">
        <v>54166</v>
      </c>
      <c r="AX131" s="1021">
        <v>49237</v>
      </c>
      <c r="AY131" s="1022">
        <v>4929</v>
      </c>
      <c r="AZ131" s="1020">
        <v>190.69999999999996</v>
      </c>
      <c r="BA131" s="1021">
        <v>46784</v>
      </c>
      <c r="BB131" s="1021">
        <v>42529</v>
      </c>
      <c r="BC131" s="1022">
        <v>4255</v>
      </c>
      <c r="BD131" s="1020">
        <v>191.19999999999996</v>
      </c>
      <c r="BE131" s="1021">
        <v>46884</v>
      </c>
      <c r="BF131" s="1021">
        <v>42624</v>
      </c>
      <c r="BG131" s="1022">
        <v>4260</v>
      </c>
      <c r="BH131" s="1020">
        <v>220.70000000000005</v>
      </c>
      <c r="BI131" s="1021">
        <v>54166</v>
      </c>
      <c r="BJ131" s="1021">
        <v>49237</v>
      </c>
      <c r="BK131" s="1022">
        <v>4929</v>
      </c>
      <c r="BL131" s="1020">
        <v>1225.5</v>
      </c>
      <c r="BM131" s="1021">
        <v>300701</v>
      </c>
      <c r="BN131" s="1021">
        <v>273346</v>
      </c>
      <c r="BO131" s="1022">
        <v>27355</v>
      </c>
      <c r="BP131" s="1020">
        <v>204.3</v>
      </c>
      <c r="BQ131" s="1021">
        <v>50117</v>
      </c>
      <c r="BR131" s="1021">
        <v>45558</v>
      </c>
      <c r="BS131" s="1022">
        <v>4559</v>
      </c>
      <c r="BT131" s="1020">
        <v>2481.3000000000002</v>
      </c>
      <c r="BU131" s="1021">
        <v>608895</v>
      </c>
      <c r="BV131" s="1021">
        <v>553497</v>
      </c>
      <c r="BW131" s="1022">
        <v>55398</v>
      </c>
      <c r="BX131" s="1020">
        <v>206.8</v>
      </c>
      <c r="BY131" s="1021">
        <v>50741</v>
      </c>
      <c r="BZ131" s="1021">
        <v>46125</v>
      </c>
      <c r="CA131" s="1022">
        <v>4616</v>
      </c>
      <c r="CB131" s="1001"/>
      <c r="CC131" s="1002"/>
    </row>
    <row r="132" spans="1:81" s="1003" customFormat="1" ht="18" customHeight="1">
      <c r="A132" s="994"/>
      <c r="B132" s="1503"/>
      <c r="C132" s="1506" t="s">
        <v>2784</v>
      </c>
      <c r="D132" s="1004" t="s">
        <v>4348</v>
      </c>
      <c r="E132" s="1005"/>
      <c r="F132" s="1005"/>
      <c r="G132" s="1005"/>
      <c r="H132" s="1006">
        <v>0</v>
      </c>
      <c r="I132" s="1007">
        <v>0</v>
      </c>
      <c r="J132" s="1007">
        <v>0</v>
      </c>
      <c r="K132" s="1008">
        <v>0</v>
      </c>
      <c r="L132" s="1006">
        <v>0</v>
      </c>
      <c r="M132" s="1007">
        <v>0</v>
      </c>
      <c r="N132" s="1007">
        <v>0</v>
      </c>
      <c r="O132" s="1008">
        <v>0</v>
      </c>
      <c r="P132" s="1006">
        <v>0</v>
      </c>
      <c r="Q132" s="1007">
        <v>0</v>
      </c>
      <c r="R132" s="1007">
        <v>0</v>
      </c>
      <c r="S132" s="1008">
        <v>0</v>
      </c>
      <c r="T132" s="1006">
        <v>0</v>
      </c>
      <c r="U132" s="1007">
        <v>0</v>
      </c>
      <c r="V132" s="1007">
        <v>0</v>
      </c>
      <c r="W132" s="1008">
        <v>0</v>
      </c>
      <c r="X132" s="1006">
        <v>0</v>
      </c>
      <c r="Y132" s="1007">
        <v>0</v>
      </c>
      <c r="Z132" s="1007">
        <v>0</v>
      </c>
      <c r="AA132" s="1008">
        <v>0</v>
      </c>
      <c r="AB132" s="1006">
        <v>0</v>
      </c>
      <c r="AC132" s="1007">
        <v>0</v>
      </c>
      <c r="AD132" s="1007">
        <v>0</v>
      </c>
      <c r="AE132" s="1008">
        <v>0</v>
      </c>
      <c r="AF132" s="1006">
        <v>0</v>
      </c>
      <c r="AG132" s="1007">
        <v>0</v>
      </c>
      <c r="AH132" s="1007">
        <v>0</v>
      </c>
      <c r="AI132" s="1008">
        <v>0</v>
      </c>
      <c r="AJ132" s="1006">
        <v>0</v>
      </c>
      <c r="AK132" s="1007">
        <v>0</v>
      </c>
      <c r="AL132" s="1007">
        <v>0</v>
      </c>
      <c r="AM132" s="1008">
        <v>0</v>
      </c>
      <c r="AN132" s="1006">
        <v>0</v>
      </c>
      <c r="AO132" s="1007">
        <v>0</v>
      </c>
      <c r="AP132" s="1007">
        <v>0</v>
      </c>
      <c r="AQ132" s="1008">
        <v>0</v>
      </c>
      <c r="AR132" s="1006">
        <v>0</v>
      </c>
      <c r="AS132" s="1007">
        <v>0</v>
      </c>
      <c r="AT132" s="1007">
        <v>0</v>
      </c>
      <c r="AU132" s="1008">
        <v>0</v>
      </c>
      <c r="AV132" s="1006">
        <v>0</v>
      </c>
      <c r="AW132" s="1007">
        <v>0</v>
      </c>
      <c r="AX132" s="1007">
        <v>0</v>
      </c>
      <c r="AY132" s="1008">
        <v>0</v>
      </c>
      <c r="AZ132" s="1006">
        <v>0</v>
      </c>
      <c r="BA132" s="1007">
        <v>0</v>
      </c>
      <c r="BB132" s="1007">
        <v>0</v>
      </c>
      <c r="BC132" s="1008">
        <v>0</v>
      </c>
      <c r="BD132" s="1006">
        <v>0</v>
      </c>
      <c r="BE132" s="1007">
        <v>0</v>
      </c>
      <c r="BF132" s="1007">
        <v>0</v>
      </c>
      <c r="BG132" s="1008">
        <v>0</v>
      </c>
      <c r="BH132" s="1006">
        <v>0</v>
      </c>
      <c r="BI132" s="1007">
        <v>0</v>
      </c>
      <c r="BJ132" s="1007">
        <v>0</v>
      </c>
      <c r="BK132" s="1008">
        <v>0</v>
      </c>
      <c r="BL132" s="1006">
        <v>0</v>
      </c>
      <c r="BM132" s="1007">
        <v>0</v>
      </c>
      <c r="BN132" s="1007">
        <v>0</v>
      </c>
      <c r="BO132" s="1008">
        <v>0</v>
      </c>
      <c r="BP132" s="1006">
        <v>0</v>
      </c>
      <c r="BQ132" s="1007">
        <v>0</v>
      </c>
      <c r="BR132" s="1007">
        <v>0</v>
      </c>
      <c r="BS132" s="1008">
        <v>0</v>
      </c>
      <c r="BT132" s="1006">
        <v>0</v>
      </c>
      <c r="BU132" s="1007">
        <v>0</v>
      </c>
      <c r="BV132" s="1007">
        <v>0</v>
      </c>
      <c r="BW132" s="1008">
        <v>0</v>
      </c>
      <c r="BX132" s="1006">
        <v>0</v>
      </c>
      <c r="BY132" s="1007">
        <v>0</v>
      </c>
      <c r="BZ132" s="1007">
        <v>0</v>
      </c>
      <c r="CA132" s="1008">
        <v>0</v>
      </c>
      <c r="CB132" s="1001"/>
      <c r="CC132" s="1002"/>
    </row>
    <row r="133" spans="1:81" s="1003" customFormat="1" ht="18" customHeight="1">
      <c r="A133" s="994"/>
      <c r="B133" s="1503"/>
      <c r="C133" s="1506" t="s">
        <v>2786</v>
      </c>
      <c r="D133" s="1004" t="s">
        <v>4349</v>
      </c>
      <c r="E133" s="1005"/>
      <c r="F133" s="1005"/>
      <c r="G133" s="1005"/>
      <c r="H133" s="1006">
        <v>0</v>
      </c>
      <c r="I133" s="1007">
        <v>0</v>
      </c>
      <c r="J133" s="1007">
        <v>0</v>
      </c>
      <c r="K133" s="1008">
        <v>0</v>
      </c>
      <c r="L133" s="1006">
        <v>0</v>
      </c>
      <c r="M133" s="1007">
        <v>0</v>
      </c>
      <c r="N133" s="1007">
        <v>0</v>
      </c>
      <c r="O133" s="1008">
        <v>0</v>
      </c>
      <c r="P133" s="1006">
        <v>0</v>
      </c>
      <c r="Q133" s="1007">
        <v>0</v>
      </c>
      <c r="R133" s="1007">
        <v>0</v>
      </c>
      <c r="S133" s="1008">
        <v>0</v>
      </c>
      <c r="T133" s="1006">
        <v>0</v>
      </c>
      <c r="U133" s="1007">
        <v>0</v>
      </c>
      <c r="V133" s="1007">
        <v>0</v>
      </c>
      <c r="W133" s="1008">
        <v>0</v>
      </c>
      <c r="X133" s="1006">
        <v>0</v>
      </c>
      <c r="Y133" s="1007">
        <v>0</v>
      </c>
      <c r="Z133" s="1007">
        <v>0</v>
      </c>
      <c r="AA133" s="1008">
        <v>0</v>
      </c>
      <c r="AB133" s="1006">
        <v>0</v>
      </c>
      <c r="AC133" s="1007">
        <v>0</v>
      </c>
      <c r="AD133" s="1007">
        <v>0</v>
      </c>
      <c r="AE133" s="1008">
        <v>0</v>
      </c>
      <c r="AF133" s="1006">
        <v>0</v>
      </c>
      <c r="AG133" s="1007">
        <v>0</v>
      </c>
      <c r="AH133" s="1007">
        <v>0</v>
      </c>
      <c r="AI133" s="1008">
        <v>0</v>
      </c>
      <c r="AJ133" s="1006">
        <v>0</v>
      </c>
      <c r="AK133" s="1007">
        <v>0</v>
      </c>
      <c r="AL133" s="1007">
        <v>0</v>
      </c>
      <c r="AM133" s="1008">
        <v>0</v>
      </c>
      <c r="AN133" s="1006">
        <v>0</v>
      </c>
      <c r="AO133" s="1007">
        <v>0</v>
      </c>
      <c r="AP133" s="1007">
        <v>0</v>
      </c>
      <c r="AQ133" s="1008">
        <v>0</v>
      </c>
      <c r="AR133" s="1006">
        <v>0</v>
      </c>
      <c r="AS133" s="1007">
        <v>0</v>
      </c>
      <c r="AT133" s="1007">
        <v>0</v>
      </c>
      <c r="AU133" s="1008">
        <v>0</v>
      </c>
      <c r="AV133" s="1006">
        <v>0</v>
      </c>
      <c r="AW133" s="1007">
        <v>0</v>
      </c>
      <c r="AX133" s="1007">
        <v>0</v>
      </c>
      <c r="AY133" s="1008">
        <v>0</v>
      </c>
      <c r="AZ133" s="1006">
        <v>0</v>
      </c>
      <c r="BA133" s="1007">
        <v>0</v>
      </c>
      <c r="BB133" s="1007">
        <v>0</v>
      </c>
      <c r="BC133" s="1008">
        <v>0</v>
      </c>
      <c r="BD133" s="1006">
        <v>0</v>
      </c>
      <c r="BE133" s="1007">
        <v>0</v>
      </c>
      <c r="BF133" s="1007">
        <v>0</v>
      </c>
      <c r="BG133" s="1008">
        <v>0</v>
      </c>
      <c r="BH133" s="1006">
        <v>0</v>
      </c>
      <c r="BI133" s="1007">
        <v>0</v>
      </c>
      <c r="BJ133" s="1007">
        <v>0</v>
      </c>
      <c r="BK133" s="1008">
        <v>0</v>
      </c>
      <c r="BL133" s="1006">
        <v>0</v>
      </c>
      <c r="BM133" s="1007">
        <v>0</v>
      </c>
      <c r="BN133" s="1007">
        <v>0</v>
      </c>
      <c r="BO133" s="1008">
        <v>0</v>
      </c>
      <c r="BP133" s="1006">
        <v>0</v>
      </c>
      <c r="BQ133" s="1007">
        <v>0</v>
      </c>
      <c r="BR133" s="1007">
        <v>0</v>
      </c>
      <c r="BS133" s="1008">
        <v>0</v>
      </c>
      <c r="BT133" s="1006">
        <v>0</v>
      </c>
      <c r="BU133" s="1007">
        <v>0</v>
      </c>
      <c r="BV133" s="1007">
        <v>0</v>
      </c>
      <c r="BW133" s="1008">
        <v>0</v>
      </c>
      <c r="BX133" s="1006">
        <v>0</v>
      </c>
      <c r="BY133" s="1007">
        <v>0</v>
      </c>
      <c r="BZ133" s="1007">
        <v>0</v>
      </c>
      <c r="CA133" s="1008">
        <v>0</v>
      </c>
      <c r="CB133" s="1001"/>
      <c r="CC133" s="1002"/>
    </row>
    <row r="134" spans="1:81" s="1003" customFormat="1" ht="18" customHeight="1">
      <c r="A134" s="994"/>
      <c r="B134" s="1503"/>
      <c r="C134" s="1506" t="s">
        <v>2797</v>
      </c>
      <c r="D134" s="1004" t="s">
        <v>4350</v>
      </c>
      <c r="E134" s="1005"/>
      <c r="F134" s="1005"/>
      <c r="G134" s="1005"/>
      <c r="H134" s="1006">
        <v>9.6999999999999993</v>
      </c>
      <c r="I134" s="1007">
        <v>1453</v>
      </c>
      <c r="J134" s="1007">
        <v>1284</v>
      </c>
      <c r="K134" s="1008">
        <v>169</v>
      </c>
      <c r="L134" s="1006">
        <v>10.199999999999999</v>
      </c>
      <c r="M134" s="1007">
        <v>1524</v>
      </c>
      <c r="N134" s="1007">
        <v>1347</v>
      </c>
      <c r="O134" s="1008">
        <v>177</v>
      </c>
      <c r="P134" s="1006">
        <v>10.6</v>
      </c>
      <c r="Q134" s="1007">
        <v>1581</v>
      </c>
      <c r="R134" s="1007">
        <v>1398</v>
      </c>
      <c r="S134" s="1008">
        <v>183</v>
      </c>
      <c r="T134" s="1006">
        <v>10</v>
      </c>
      <c r="U134" s="1007">
        <v>1495</v>
      </c>
      <c r="V134" s="1007">
        <v>1324</v>
      </c>
      <c r="W134" s="1008">
        <v>171</v>
      </c>
      <c r="X134" s="1006">
        <v>10.6</v>
      </c>
      <c r="Y134" s="1007">
        <v>1581</v>
      </c>
      <c r="Z134" s="1007">
        <v>1398</v>
      </c>
      <c r="AA134" s="1008">
        <v>183</v>
      </c>
      <c r="AB134" s="1006">
        <v>9.6999999999999993</v>
      </c>
      <c r="AC134" s="1007">
        <v>1453</v>
      </c>
      <c r="AD134" s="1007">
        <v>1284</v>
      </c>
      <c r="AE134" s="1008">
        <v>169</v>
      </c>
      <c r="AF134" s="1006">
        <v>60.8</v>
      </c>
      <c r="AG134" s="1007">
        <v>9087</v>
      </c>
      <c r="AH134" s="1007">
        <v>8035</v>
      </c>
      <c r="AI134" s="1008">
        <v>1052</v>
      </c>
      <c r="AJ134" s="1006">
        <v>10.1</v>
      </c>
      <c r="AK134" s="1007">
        <v>1515</v>
      </c>
      <c r="AL134" s="1007">
        <v>1339</v>
      </c>
      <c r="AM134" s="1008">
        <v>176</v>
      </c>
      <c r="AN134" s="1009">
        <v>9.6999999999999993</v>
      </c>
      <c r="AO134" s="1007">
        <v>1453</v>
      </c>
      <c r="AP134" s="1007">
        <v>1284</v>
      </c>
      <c r="AQ134" s="1008">
        <v>169</v>
      </c>
      <c r="AR134" s="1006">
        <v>9.6999999999999993</v>
      </c>
      <c r="AS134" s="1007">
        <v>1453</v>
      </c>
      <c r="AT134" s="1007">
        <v>1284</v>
      </c>
      <c r="AU134" s="1008">
        <v>169</v>
      </c>
      <c r="AV134" s="1006">
        <v>10.6</v>
      </c>
      <c r="AW134" s="1007">
        <v>1581</v>
      </c>
      <c r="AX134" s="1007">
        <v>1398</v>
      </c>
      <c r="AY134" s="1008">
        <v>183</v>
      </c>
      <c r="AZ134" s="1006">
        <v>9.1999999999999993</v>
      </c>
      <c r="BA134" s="1007">
        <v>1382</v>
      </c>
      <c r="BB134" s="1007">
        <v>1221</v>
      </c>
      <c r="BC134" s="1008">
        <v>161</v>
      </c>
      <c r="BD134" s="1006">
        <v>9.1999999999999993</v>
      </c>
      <c r="BE134" s="1007">
        <v>1382</v>
      </c>
      <c r="BF134" s="1007">
        <v>1221</v>
      </c>
      <c r="BG134" s="1008">
        <v>161</v>
      </c>
      <c r="BH134" s="1006">
        <v>10.6</v>
      </c>
      <c r="BI134" s="1007">
        <v>1581</v>
      </c>
      <c r="BJ134" s="1007">
        <v>1398</v>
      </c>
      <c r="BK134" s="1008">
        <v>183</v>
      </c>
      <c r="BL134" s="1006">
        <v>59.000000000000007</v>
      </c>
      <c r="BM134" s="1007">
        <v>8832</v>
      </c>
      <c r="BN134" s="1007">
        <v>7806</v>
      </c>
      <c r="BO134" s="1008">
        <v>1026</v>
      </c>
      <c r="BP134" s="1006">
        <v>9.8000000000000007</v>
      </c>
      <c r="BQ134" s="1007">
        <v>1472</v>
      </c>
      <c r="BR134" s="1007">
        <v>1301</v>
      </c>
      <c r="BS134" s="1008">
        <v>171</v>
      </c>
      <c r="BT134" s="1006">
        <v>119.80000000000001</v>
      </c>
      <c r="BU134" s="1007">
        <v>17919</v>
      </c>
      <c r="BV134" s="1007">
        <v>15841</v>
      </c>
      <c r="BW134" s="1008">
        <v>2078</v>
      </c>
      <c r="BX134" s="1006">
        <v>10</v>
      </c>
      <c r="BY134" s="1007">
        <v>1493</v>
      </c>
      <c r="BZ134" s="1007">
        <v>1320</v>
      </c>
      <c r="CA134" s="1008">
        <v>173</v>
      </c>
      <c r="CB134" s="1001"/>
      <c r="CC134" s="1002"/>
    </row>
    <row r="135" spans="1:81" s="1003" customFormat="1" ht="18" customHeight="1">
      <c r="A135" s="994"/>
      <c r="B135" s="1503"/>
      <c r="C135" s="1506" t="s">
        <v>2790</v>
      </c>
      <c r="D135" s="1004" t="s">
        <v>4351</v>
      </c>
      <c r="E135" s="1005"/>
      <c r="F135" s="1005"/>
      <c r="G135" s="1005"/>
      <c r="H135" s="1006">
        <v>0</v>
      </c>
      <c r="I135" s="1007">
        <v>0</v>
      </c>
      <c r="J135" s="1007">
        <v>0</v>
      </c>
      <c r="K135" s="1008">
        <v>0</v>
      </c>
      <c r="L135" s="1006">
        <v>0</v>
      </c>
      <c r="M135" s="1007">
        <v>0</v>
      </c>
      <c r="N135" s="1007">
        <v>0</v>
      </c>
      <c r="O135" s="1008">
        <v>0</v>
      </c>
      <c r="P135" s="1006">
        <v>0</v>
      </c>
      <c r="Q135" s="1007">
        <v>0</v>
      </c>
      <c r="R135" s="1007">
        <v>0</v>
      </c>
      <c r="S135" s="1008">
        <v>0</v>
      </c>
      <c r="T135" s="1006">
        <v>0</v>
      </c>
      <c r="U135" s="1007">
        <v>0</v>
      </c>
      <c r="V135" s="1007">
        <v>0</v>
      </c>
      <c r="W135" s="1008">
        <v>0</v>
      </c>
      <c r="X135" s="1006">
        <v>0</v>
      </c>
      <c r="Y135" s="1007">
        <v>0</v>
      </c>
      <c r="Z135" s="1007">
        <v>0</v>
      </c>
      <c r="AA135" s="1008">
        <v>0</v>
      </c>
      <c r="AB135" s="1006">
        <v>0</v>
      </c>
      <c r="AC135" s="1007">
        <v>0</v>
      </c>
      <c r="AD135" s="1007">
        <v>0</v>
      </c>
      <c r="AE135" s="1008">
        <v>0</v>
      </c>
      <c r="AF135" s="1006">
        <v>0</v>
      </c>
      <c r="AG135" s="1007">
        <v>0</v>
      </c>
      <c r="AH135" s="1007">
        <v>0</v>
      </c>
      <c r="AI135" s="1008">
        <v>0</v>
      </c>
      <c r="AJ135" s="1006">
        <v>0</v>
      </c>
      <c r="AK135" s="1007">
        <v>0</v>
      </c>
      <c r="AL135" s="1007">
        <v>0</v>
      </c>
      <c r="AM135" s="1008">
        <v>0</v>
      </c>
      <c r="AN135" s="1006">
        <v>0</v>
      </c>
      <c r="AO135" s="1007">
        <v>0</v>
      </c>
      <c r="AP135" s="1007">
        <v>0</v>
      </c>
      <c r="AQ135" s="1008">
        <v>0</v>
      </c>
      <c r="AR135" s="1007">
        <v>0</v>
      </c>
      <c r="AS135" s="1007">
        <v>0</v>
      </c>
      <c r="AT135" s="1007">
        <v>0</v>
      </c>
      <c r="AU135" s="1008">
        <v>0</v>
      </c>
      <c r="AV135" s="1007">
        <v>0</v>
      </c>
      <c r="AW135" s="1007">
        <v>0</v>
      </c>
      <c r="AX135" s="1007">
        <v>0</v>
      </c>
      <c r="AY135" s="1008">
        <v>0</v>
      </c>
      <c r="AZ135" s="1007">
        <v>0</v>
      </c>
      <c r="BA135" s="1007">
        <v>0</v>
      </c>
      <c r="BB135" s="1007">
        <v>0</v>
      </c>
      <c r="BC135" s="1008">
        <v>0</v>
      </c>
      <c r="BD135" s="1007">
        <v>0</v>
      </c>
      <c r="BE135" s="1007">
        <v>0</v>
      </c>
      <c r="BF135" s="1007">
        <v>0</v>
      </c>
      <c r="BG135" s="1008">
        <v>0</v>
      </c>
      <c r="BH135" s="1007">
        <v>0</v>
      </c>
      <c r="BI135" s="1007">
        <v>0</v>
      </c>
      <c r="BJ135" s="1007">
        <v>0</v>
      </c>
      <c r="BK135" s="1008">
        <v>0</v>
      </c>
      <c r="BL135" s="1006">
        <v>0</v>
      </c>
      <c r="BM135" s="1007">
        <v>0</v>
      </c>
      <c r="BN135" s="1007">
        <v>0</v>
      </c>
      <c r="BO135" s="1008">
        <v>0</v>
      </c>
      <c r="BP135" s="1006">
        <v>0</v>
      </c>
      <c r="BQ135" s="1007">
        <v>0</v>
      </c>
      <c r="BR135" s="1007">
        <v>0</v>
      </c>
      <c r="BS135" s="1008">
        <v>0</v>
      </c>
      <c r="BT135" s="1006">
        <v>0</v>
      </c>
      <c r="BU135" s="1007">
        <v>0</v>
      </c>
      <c r="BV135" s="1007">
        <v>0</v>
      </c>
      <c r="BW135" s="1008">
        <v>0</v>
      </c>
      <c r="BX135" s="1006">
        <v>0</v>
      </c>
      <c r="BY135" s="1007">
        <v>0</v>
      </c>
      <c r="BZ135" s="1007">
        <v>0</v>
      </c>
      <c r="CA135" s="1008">
        <v>0</v>
      </c>
      <c r="CB135" s="1001"/>
      <c r="CC135" s="1002"/>
    </row>
    <row r="136" spans="1:81" s="1003" customFormat="1" ht="18" customHeight="1">
      <c r="A136" s="994"/>
      <c r="B136" s="1503"/>
      <c r="C136" s="1506" t="s">
        <v>2925</v>
      </c>
      <c r="D136" s="1004" t="s">
        <v>2883</v>
      </c>
      <c r="E136" s="1005"/>
      <c r="F136" s="1005"/>
      <c r="G136" s="1005"/>
      <c r="H136" s="1006">
        <v>134.30000000000001</v>
      </c>
      <c r="I136" s="1007">
        <v>1103</v>
      </c>
      <c r="J136" s="1007">
        <v>966</v>
      </c>
      <c r="K136" s="1008">
        <v>137</v>
      </c>
      <c r="L136" s="1006">
        <v>141</v>
      </c>
      <c r="M136" s="1007">
        <v>1158</v>
      </c>
      <c r="N136" s="1007">
        <v>1014</v>
      </c>
      <c r="O136" s="1008">
        <v>144</v>
      </c>
      <c r="P136" s="1006">
        <v>147.69999999999999</v>
      </c>
      <c r="Q136" s="1007">
        <v>1213</v>
      </c>
      <c r="R136" s="1007">
        <v>1062</v>
      </c>
      <c r="S136" s="1008">
        <v>151</v>
      </c>
      <c r="T136" s="1006">
        <v>134.30000000000001</v>
      </c>
      <c r="U136" s="1007">
        <v>1103</v>
      </c>
      <c r="V136" s="1007">
        <v>966</v>
      </c>
      <c r="W136" s="1008">
        <v>137</v>
      </c>
      <c r="X136" s="1006">
        <v>147.69999999999999</v>
      </c>
      <c r="Y136" s="1007">
        <v>1213</v>
      </c>
      <c r="Z136" s="1007">
        <v>1062</v>
      </c>
      <c r="AA136" s="1008">
        <v>151</v>
      </c>
      <c r="AB136" s="1006">
        <v>134.30000000000001</v>
      </c>
      <c r="AC136" s="1007">
        <v>1103</v>
      </c>
      <c r="AD136" s="1007">
        <v>966</v>
      </c>
      <c r="AE136" s="1008">
        <v>137</v>
      </c>
      <c r="AF136" s="1006">
        <v>839.3</v>
      </c>
      <c r="AG136" s="1007">
        <v>6893</v>
      </c>
      <c r="AH136" s="1007">
        <v>6036</v>
      </c>
      <c r="AI136" s="1008">
        <v>857</v>
      </c>
      <c r="AJ136" s="1006">
        <v>139.9</v>
      </c>
      <c r="AK136" s="1007">
        <v>1149</v>
      </c>
      <c r="AL136" s="1007">
        <v>1006</v>
      </c>
      <c r="AM136" s="1008">
        <v>143</v>
      </c>
      <c r="AN136" s="1009">
        <v>134.30000000000001</v>
      </c>
      <c r="AO136" s="1007">
        <v>1103</v>
      </c>
      <c r="AP136" s="1007">
        <v>966</v>
      </c>
      <c r="AQ136" s="1008">
        <v>137</v>
      </c>
      <c r="AR136" s="1006">
        <v>134.30000000000001</v>
      </c>
      <c r="AS136" s="1007">
        <v>1103</v>
      </c>
      <c r="AT136" s="1007">
        <v>966</v>
      </c>
      <c r="AU136" s="1008">
        <v>137</v>
      </c>
      <c r="AV136" s="1006">
        <v>147.69999999999999</v>
      </c>
      <c r="AW136" s="1007">
        <v>1213</v>
      </c>
      <c r="AX136" s="1007">
        <v>1062</v>
      </c>
      <c r="AY136" s="1008">
        <v>151</v>
      </c>
      <c r="AZ136" s="1006">
        <v>127.6</v>
      </c>
      <c r="BA136" s="1007">
        <v>1048</v>
      </c>
      <c r="BB136" s="1007">
        <v>917</v>
      </c>
      <c r="BC136" s="1008">
        <v>131</v>
      </c>
      <c r="BD136" s="1006">
        <v>127.6</v>
      </c>
      <c r="BE136" s="1007">
        <v>1048</v>
      </c>
      <c r="BF136" s="1007">
        <v>917</v>
      </c>
      <c r="BG136" s="1008">
        <v>131</v>
      </c>
      <c r="BH136" s="1006">
        <v>147.69999999999999</v>
      </c>
      <c r="BI136" s="1007">
        <v>1213</v>
      </c>
      <c r="BJ136" s="1007">
        <v>1062</v>
      </c>
      <c r="BK136" s="1008">
        <v>151</v>
      </c>
      <c r="BL136" s="1006">
        <v>819.2</v>
      </c>
      <c r="BM136" s="1007">
        <v>6728</v>
      </c>
      <c r="BN136" s="1007">
        <v>5890</v>
      </c>
      <c r="BO136" s="1008">
        <v>838</v>
      </c>
      <c r="BP136" s="1006">
        <v>136.5</v>
      </c>
      <c r="BQ136" s="1007">
        <v>1121</v>
      </c>
      <c r="BR136" s="1007">
        <v>982</v>
      </c>
      <c r="BS136" s="1008">
        <v>139</v>
      </c>
      <c r="BT136" s="1006">
        <v>1658.5</v>
      </c>
      <c r="BU136" s="1007">
        <v>13621</v>
      </c>
      <c r="BV136" s="1007">
        <v>11926</v>
      </c>
      <c r="BW136" s="1008">
        <v>1695</v>
      </c>
      <c r="BX136" s="1006">
        <v>138.19999999999999</v>
      </c>
      <c r="BY136" s="1007">
        <v>1135</v>
      </c>
      <c r="BZ136" s="1007">
        <v>994</v>
      </c>
      <c r="CA136" s="1008">
        <v>141</v>
      </c>
      <c r="CB136" s="1001"/>
      <c r="CC136" s="1002"/>
    </row>
    <row r="137" spans="1:81" s="1003" customFormat="1" ht="18" customHeight="1">
      <c r="A137" s="994"/>
      <c r="B137" s="1503"/>
      <c r="C137" s="1506" t="s">
        <v>2795</v>
      </c>
      <c r="D137" s="1004" t="s">
        <v>2728</v>
      </c>
      <c r="E137" s="1005"/>
      <c r="F137" s="1005"/>
      <c r="G137" s="1005"/>
      <c r="H137" s="1006"/>
      <c r="I137" s="1007"/>
      <c r="J137" s="1007"/>
      <c r="K137" s="1008">
        <v>0</v>
      </c>
      <c r="L137" s="1006"/>
      <c r="M137" s="1007"/>
      <c r="N137" s="1007"/>
      <c r="O137" s="1008">
        <v>0</v>
      </c>
      <c r="P137" s="1006"/>
      <c r="Q137" s="1007"/>
      <c r="R137" s="1007"/>
      <c r="S137" s="1008">
        <v>0</v>
      </c>
      <c r="T137" s="1006"/>
      <c r="U137" s="1007"/>
      <c r="V137" s="1007"/>
      <c r="W137" s="1008">
        <v>0</v>
      </c>
      <c r="X137" s="1006"/>
      <c r="Y137" s="1007"/>
      <c r="Z137" s="1007"/>
      <c r="AA137" s="1008">
        <v>0</v>
      </c>
      <c r="AB137" s="1006"/>
      <c r="AC137" s="1007"/>
      <c r="AD137" s="1007"/>
      <c r="AE137" s="1008">
        <v>0</v>
      </c>
      <c r="AF137" s="1006">
        <v>0</v>
      </c>
      <c r="AG137" s="1007">
        <v>0</v>
      </c>
      <c r="AH137" s="1007">
        <v>0</v>
      </c>
      <c r="AI137" s="1008">
        <v>0</v>
      </c>
      <c r="AJ137" s="1006">
        <v>0</v>
      </c>
      <c r="AK137" s="1007">
        <v>0</v>
      </c>
      <c r="AL137" s="1007">
        <v>0</v>
      </c>
      <c r="AM137" s="1008">
        <v>0</v>
      </c>
      <c r="AN137" s="1006"/>
      <c r="AO137" s="1007"/>
      <c r="AP137" s="1007"/>
      <c r="AQ137" s="1008">
        <v>0</v>
      </c>
      <c r="AR137" s="1006"/>
      <c r="AS137" s="1007"/>
      <c r="AT137" s="1007"/>
      <c r="AU137" s="1008">
        <v>0</v>
      </c>
      <c r="AV137" s="1006"/>
      <c r="AW137" s="1007"/>
      <c r="AX137" s="1007"/>
      <c r="AY137" s="1008">
        <v>0</v>
      </c>
      <c r="AZ137" s="1006"/>
      <c r="BA137" s="1007"/>
      <c r="BB137" s="1007"/>
      <c r="BC137" s="1008">
        <v>0</v>
      </c>
      <c r="BD137" s="1006"/>
      <c r="BE137" s="1007"/>
      <c r="BF137" s="1007"/>
      <c r="BG137" s="1008">
        <v>0</v>
      </c>
      <c r="BH137" s="1006"/>
      <c r="BI137" s="1007"/>
      <c r="BJ137" s="1007"/>
      <c r="BK137" s="1008">
        <v>0</v>
      </c>
      <c r="BL137" s="1006">
        <v>0</v>
      </c>
      <c r="BM137" s="1007">
        <v>0</v>
      </c>
      <c r="BN137" s="1007">
        <v>0</v>
      </c>
      <c r="BO137" s="1008">
        <v>0</v>
      </c>
      <c r="BP137" s="1006">
        <v>0</v>
      </c>
      <c r="BQ137" s="1007">
        <v>0</v>
      </c>
      <c r="BR137" s="1007">
        <v>0</v>
      </c>
      <c r="BS137" s="1008">
        <v>0</v>
      </c>
      <c r="BT137" s="1006">
        <v>0</v>
      </c>
      <c r="BU137" s="1007">
        <v>0</v>
      </c>
      <c r="BV137" s="1007">
        <v>0</v>
      </c>
      <c r="BW137" s="1008">
        <v>0</v>
      </c>
      <c r="BX137" s="1006">
        <v>0</v>
      </c>
      <c r="BY137" s="1007">
        <v>0</v>
      </c>
      <c r="BZ137" s="1007">
        <v>0</v>
      </c>
      <c r="CA137" s="1008">
        <v>0</v>
      </c>
      <c r="CB137" s="1001"/>
      <c r="CC137" s="1002"/>
    </row>
    <row r="138" spans="1:81" s="1003" customFormat="1" ht="18" customHeight="1" thickBot="1">
      <c r="A138" s="994"/>
      <c r="B138" s="1503"/>
      <c r="C138" s="1506" t="s">
        <v>2784</v>
      </c>
      <c r="D138" s="1501" t="s">
        <v>2792</v>
      </c>
      <c r="E138" s="1502"/>
      <c r="F138" s="1502"/>
      <c r="G138" s="1502"/>
      <c r="H138" s="1010">
        <v>211.1</v>
      </c>
      <c r="I138" s="1011">
        <v>51966</v>
      </c>
      <c r="J138" s="1011">
        <v>47167</v>
      </c>
      <c r="K138" s="1012">
        <v>4799</v>
      </c>
      <c r="L138" s="1010">
        <v>221</v>
      </c>
      <c r="M138" s="1011">
        <v>54433</v>
      </c>
      <c r="N138" s="1011">
        <v>49402</v>
      </c>
      <c r="O138" s="1012">
        <v>5031</v>
      </c>
      <c r="P138" s="1010">
        <v>231.30000000000004</v>
      </c>
      <c r="Q138" s="1011">
        <v>56960</v>
      </c>
      <c r="R138" s="1011">
        <v>51697</v>
      </c>
      <c r="S138" s="1012">
        <v>5263</v>
      </c>
      <c r="T138" s="1010">
        <v>211.4</v>
      </c>
      <c r="U138" s="1011">
        <v>52008</v>
      </c>
      <c r="V138" s="1011">
        <v>47207</v>
      </c>
      <c r="W138" s="1012">
        <v>4801</v>
      </c>
      <c r="X138" s="1010">
        <v>231.30000000000004</v>
      </c>
      <c r="Y138" s="1011">
        <v>56960</v>
      </c>
      <c r="Z138" s="1011">
        <v>51697</v>
      </c>
      <c r="AA138" s="1012">
        <v>5263</v>
      </c>
      <c r="AB138" s="1010">
        <v>210.5</v>
      </c>
      <c r="AC138" s="1011">
        <v>51847</v>
      </c>
      <c r="AD138" s="1011">
        <v>47052</v>
      </c>
      <c r="AE138" s="1012">
        <v>4795</v>
      </c>
      <c r="AF138" s="1010">
        <v>1316.6000000000001</v>
      </c>
      <c r="AG138" s="1011">
        <v>324174</v>
      </c>
      <c r="AH138" s="1011">
        <v>294222</v>
      </c>
      <c r="AI138" s="1012">
        <v>29952</v>
      </c>
      <c r="AJ138" s="1010">
        <v>219.4</v>
      </c>
      <c r="AK138" s="1011">
        <v>54029</v>
      </c>
      <c r="AL138" s="1011">
        <v>49037</v>
      </c>
      <c r="AM138" s="1012">
        <v>4992</v>
      </c>
      <c r="AN138" s="1013">
        <v>211.1</v>
      </c>
      <c r="AO138" s="1011">
        <v>51966</v>
      </c>
      <c r="AP138" s="1011">
        <v>47167</v>
      </c>
      <c r="AQ138" s="1012">
        <v>4799</v>
      </c>
      <c r="AR138" s="1010">
        <v>210.5</v>
      </c>
      <c r="AS138" s="1011">
        <v>51847</v>
      </c>
      <c r="AT138" s="1011">
        <v>47052</v>
      </c>
      <c r="AU138" s="1012">
        <v>4795</v>
      </c>
      <c r="AV138" s="1010">
        <v>231.30000000000004</v>
      </c>
      <c r="AW138" s="1011">
        <v>56960</v>
      </c>
      <c r="AX138" s="1011">
        <v>51697</v>
      </c>
      <c r="AY138" s="1012">
        <v>5263</v>
      </c>
      <c r="AZ138" s="1010">
        <v>199.89999999999995</v>
      </c>
      <c r="BA138" s="1011">
        <v>49214</v>
      </c>
      <c r="BB138" s="1011">
        <v>44667</v>
      </c>
      <c r="BC138" s="1012">
        <v>4547</v>
      </c>
      <c r="BD138" s="1010">
        <v>200.39999999999995</v>
      </c>
      <c r="BE138" s="1011">
        <v>49314</v>
      </c>
      <c r="BF138" s="1011">
        <v>44762</v>
      </c>
      <c r="BG138" s="1012">
        <v>4552</v>
      </c>
      <c r="BH138" s="1010">
        <v>231.30000000000004</v>
      </c>
      <c r="BI138" s="1011">
        <v>56960</v>
      </c>
      <c r="BJ138" s="1011">
        <v>51697</v>
      </c>
      <c r="BK138" s="1012">
        <v>5263</v>
      </c>
      <c r="BL138" s="1010">
        <v>1284.5</v>
      </c>
      <c r="BM138" s="1011">
        <v>316261</v>
      </c>
      <c r="BN138" s="1011">
        <v>287042</v>
      </c>
      <c r="BO138" s="1012">
        <v>29219</v>
      </c>
      <c r="BP138" s="1010">
        <v>214.1</v>
      </c>
      <c r="BQ138" s="1011">
        <v>52710</v>
      </c>
      <c r="BR138" s="1011">
        <v>47840</v>
      </c>
      <c r="BS138" s="1012">
        <v>4870</v>
      </c>
      <c r="BT138" s="1010">
        <v>2601.1000000000004</v>
      </c>
      <c r="BU138" s="1011">
        <v>640435</v>
      </c>
      <c r="BV138" s="1011">
        <v>581264</v>
      </c>
      <c r="BW138" s="1012">
        <v>59171</v>
      </c>
      <c r="BX138" s="1010">
        <v>216.8</v>
      </c>
      <c r="BY138" s="1011">
        <v>53370</v>
      </c>
      <c r="BZ138" s="1011">
        <v>48439</v>
      </c>
      <c r="CA138" s="1012">
        <v>4931</v>
      </c>
      <c r="CB138" s="1001"/>
      <c r="CC138" s="1002"/>
    </row>
    <row r="139" spans="1:81" s="1003" customFormat="1" ht="18" customHeight="1">
      <c r="A139" s="994"/>
      <c r="B139" s="1503"/>
      <c r="C139" s="1505" t="s">
        <v>4364</v>
      </c>
      <c r="D139" s="995" t="s">
        <v>4347</v>
      </c>
      <c r="E139" s="996"/>
      <c r="F139" s="996"/>
      <c r="G139" s="996"/>
      <c r="H139" s="997">
        <v>868.5</v>
      </c>
      <c r="I139" s="998">
        <v>229853</v>
      </c>
      <c r="J139" s="998">
        <v>207145</v>
      </c>
      <c r="K139" s="999">
        <v>22708</v>
      </c>
      <c r="L139" s="997">
        <v>911.9</v>
      </c>
      <c r="M139" s="998">
        <v>241350</v>
      </c>
      <c r="N139" s="998">
        <v>217503</v>
      </c>
      <c r="O139" s="999">
        <v>23847</v>
      </c>
      <c r="P139" s="997">
        <v>955.1</v>
      </c>
      <c r="Q139" s="998">
        <v>252769</v>
      </c>
      <c r="R139" s="998">
        <v>227799</v>
      </c>
      <c r="S139" s="999">
        <v>24970</v>
      </c>
      <c r="T139" s="997">
        <v>868.5</v>
      </c>
      <c r="U139" s="998">
        <v>229853</v>
      </c>
      <c r="V139" s="998">
        <v>207144</v>
      </c>
      <c r="W139" s="999">
        <v>22709</v>
      </c>
      <c r="X139" s="997">
        <v>955.29999999999984</v>
      </c>
      <c r="Y139" s="998">
        <v>252941</v>
      </c>
      <c r="Z139" s="998">
        <v>227942</v>
      </c>
      <c r="AA139" s="999">
        <v>24999</v>
      </c>
      <c r="AB139" s="997">
        <v>868.5</v>
      </c>
      <c r="AC139" s="998">
        <v>229853</v>
      </c>
      <c r="AD139" s="998">
        <v>207144</v>
      </c>
      <c r="AE139" s="999">
        <v>22709</v>
      </c>
      <c r="AF139" s="997">
        <v>5427.8</v>
      </c>
      <c r="AG139" s="998">
        <v>1436619</v>
      </c>
      <c r="AH139" s="998">
        <v>1294677</v>
      </c>
      <c r="AI139" s="999">
        <v>141942</v>
      </c>
      <c r="AJ139" s="997">
        <v>904.6</v>
      </c>
      <c r="AK139" s="998">
        <v>239437</v>
      </c>
      <c r="AL139" s="998">
        <v>215780</v>
      </c>
      <c r="AM139" s="999">
        <v>23657</v>
      </c>
      <c r="AN139" s="1000">
        <v>868.5</v>
      </c>
      <c r="AO139" s="998">
        <v>229853</v>
      </c>
      <c r="AP139" s="998">
        <v>207144</v>
      </c>
      <c r="AQ139" s="999">
        <v>22709</v>
      </c>
      <c r="AR139" s="997">
        <v>868.5</v>
      </c>
      <c r="AS139" s="998">
        <v>229853</v>
      </c>
      <c r="AT139" s="998">
        <v>207144</v>
      </c>
      <c r="AU139" s="999">
        <v>22709</v>
      </c>
      <c r="AV139" s="997">
        <v>955.1</v>
      </c>
      <c r="AW139" s="998">
        <v>252769</v>
      </c>
      <c r="AX139" s="998">
        <v>227797</v>
      </c>
      <c r="AY139" s="999">
        <v>24972</v>
      </c>
      <c r="AZ139" s="997">
        <v>825.0999999999998</v>
      </c>
      <c r="BA139" s="998">
        <v>218371</v>
      </c>
      <c r="BB139" s="998">
        <v>196794</v>
      </c>
      <c r="BC139" s="999">
        <v>21577</v>
      </c>
      <c r="BD139" s="997">
        <v>825.0999999999998</v>
      </c>
      <c r="BE139" s="998">
        <v>218371</v>
      </c>
      <c r="BF139" s="998">
        <v>196792</v>
      </c>
      <c r="BG139" s="999">
        <v>21579</v>
      </c>
      <c r="BH139" s="997">
        <v>955.1</v>
      </c>
      <c r="BI139" s="998">
        <v>252769</v>
      </c>
      <c r="BJ139" s="998">
        <v>227795</v>
      </c>
      <c r="BK139" s="999">
        <v>24974</v>
      </c>
      <c r="BL139" s="997">
        <v>5297.4</v>
      </c>
      <c r="BM139" s="998">
        <v>1401986</v>
      </c>
      <c r="BN139" s="998">
        <v>1263466</v>
      </c>
      <c r="BO139" s="999">
        <v>138520</v>
      </c>
      <c r="BP139" s="997">
        <v>882.9</v>
      </c>
      <c r="BQ139" s="998">
        <v>233664</v>
      </c>
      <c r="BR139" s="998">
        <v>210578</v>
      </c>
      <c r="BS139" s="999">
        <v>23086</v>
      </c>
      <c r="BT139" s="997">
        <v>10725.2</v>
      </c>
      <c r="BU139" s="998">
        <v>2838605</v>
      </c>
      <c r="BV139" s="998">
        <v>2558143</v>
      </c>
      <c r="BW139" s="999">
        <v>280462</v>
      </c>
      <c r="BX139" s="997">
        <v>893.8</v>
      </c>
      <c r="BY139" s="998">
        <v>236550</v>
      </c>
      <c r="BZ139" s="998">
        <v>213179</v>
      </c>
      <c r="CA139" s="999">
        <v>23371</v>
      </c>
      <c r="CB139" s="1001"/>
      <c r="CC139" s="1002"/>
    </row>
    <row r="140" spans="1:81" s="1027" customFormat="1" ht="18" customHeight="1">
      <c r="A140" s="1024"/>
      <c r="B140" s="1503"/>
      <c r="C140" s="1505"/>
      <c r="D140" s="1025" t="s">
        <v>2885</v>
      </c>
      <c r="E140" s="1026"/>
      <c r="F140" s="1026"/>
      <c r="G140" s="1026"/>
      <c r="H140" s="1006">
        <v>0</v>
      </c>
      <c r="I140" s="1007">
        <v>-3557</v>
      </c>
      <c r="J140" s="1007">
        <v>0</v>
      </c>
      <c r="K140" s="1008">
        <v>-3557</v>
      </c>
      <c r="L140" s="1006">
        <v>0</v>
      </c>
      <c r="M140" s="1007">
        <v>-3557</v>
      </c>
      <c r="N140" s="1007">
        <v>0</v>
      </c>
      <c r="O140" s="1008">
        <v>-3557</v>
      </c>
      <c r="P140" s="1006">
        <v>0</v>
      </c>
      <c r="Q140" s="1007">
        <v>-3735</v>
      </c>
      <c r="R140" s="1007">
        <v>0</v>
      </c>
      <c r="S140" s="1008">
        <v>-3735</v>
      </c>
      <c r="T140" s="1006">
        <v>0</v>
      </c>
      <c r="U140" s="1007">
        <v>-3912</v>
      </c>
      <c r="V140" s="1007">
        <v>0</v>
      </c>
      <c r="W140" s="1008">
        <v>-3912</v>
      </c>
      <c r="X140" s="1006">
        <v>0</v>
      </c>
      <c r="Y140" s="1007">
        <v>-3557</v>
      </c>
      <c r="Z140" s="1007">
        <v>0</v>
      </c>
      <c r="AA140" s="1008">
        <v>-3557</v>
      </c>
      <c r="AB140" s="1006">
        <v>0</v>
      </c>
      <c r="AC140" s="1007">
        <v>-3915</v>
      </c>
      <c r="AD140" s="1007">
        <v>0</v>
      </c>
      <c r="AE140" s="1008">
        <v>-3915</v>
      </c>
      <c r="AF140" s="1006">
        <v>0</v>
      </c>
      <c r="AG140" s="1007">
        <v>-22233</v>
      </c>
      <c r="AH140" s="1007">
        <v>0</v>
      </c>
      <c r="AI140" s="1008">
        <v>-22233</v>
      </c>
      <c r="AJ140" s="1006">
        <v>0</v>
      </c>
      <c r="AK140" s="1007">
        <v>-3706</v>
      </c>
      <c r="AL140" s="1007">
        <v>0</v>
      </c>
      <c r="AM140" s="1008">
        <v>-3706</v>
      </c>
      <c r="AN140" s="1009">
        <v>0</v>
      </c>
      <c r="AO140" s="1007">
        <v>-3557</v>
      </c>
      <c r="AP140" s="1007">
        <v>0</v>
      </c>
      <c r="AQ140" s="1008">
        <v>-3557</v>
      </c>
      <c r="AR140" s="1006">
        <v>0</v>
      </c>
      <c r="AS140" s="1007">
        <v>-3557</v>
      </c>
      <c r="AT140" s="1007">
        <v>0</v>
      </c>
      <c r="AU140" s="1008">
        <v>-3557</v>
      </c>
      <c r="AV140" s="1006">
        <v>0</v>
      </c>
      <c r="AW140" s="1007">
        <v>-3557</v>
      </c>
      <c r="AX140" s="1007">
        <v>0</v>
      </c>
      <c r="AY140" s="1008">
        <v>-3557</v>
      </c>
      <c r="AZ140" s="1006">
        <v>0</v>
      </c>
      <c r="BA140" s="1007">
        <v>-3912</v>
      </c>
      <c r="BB140" s="1007">
        <v>0</v>
      </c>
      <c r="BC140" s="1008">
        <v>-3912</v>
      </c>
      <c r="BD140" s="1006">
        <v>0</v>
      </c>
      <c r="BE140" s="1007">
        <v>-3379</v>
      </c>
      <c r="BF140" s="1007">
        <v>0</v>
      </c>
      <c r="BG140" s="1008">
        <v>-3379</v>
      </c>
      <c r="BH140" s="1006">
        <v>0</v>
      </c>
      <c r="BI140" s="1007">
        <v>-3379</v>
      </c>
      <c r="BJ140" s="1007">
        <v>0</v>
      </c>
      <c r="BK140" s="1008">
        <v>-3379</v>
      </c>
      <c r="BL140" s="1006">
        <v>0</v>
      </c>
      <c r="BM140" s="1007">
        <v>-21341</v>
      </c>
      <c r="BN140" s="1007">
        <v>0</v>
      </c>
      <c r="BO140" s="1008">
        <v>-21341</v>
      </c>
      <c r="BP140" s="1006">
        <v>0</v>
      </c>
      <c r="BQ140" s="1007">
        <v>-3557</v>
      </c>
      <c r="BR140" s="1007">
        <v>0</v>
      </c>
      <c r="BS140" s="1008">
        <v>-3557</v>
      </c>
      <c r="BT140" s="1006">
        <v>0</v>
      </c>
      <c r="BU140" s="1007">
        <v>-43574</v>
      </c>
      <c r="BV140" s="1007">
        <v>0</v>
      </c>
      <c r="BW140" s="1008">
        <v>-43574</v>
      </c>
      <c r="BX140" s="1006">
        <v>0</v>
      </c>
      <c r="BY140" s="1007">
        <v>-3631</v>
      </c>
      <c r="BZ140" s="1007">
        <v>0</v>
      </c>
      <c r="CA140" s="1008">
        <v>-3631</v>
      </c>
      <c r="CB140" s="1001"/>
    </row>
    <row r="141" spans="1:81" s="1003" customFormat="1" ht="18" customHeight="1">
      <c r="A141" s="994"/>
      <c r="B141" s="1503"/>
      <c r="C141" s="1505"/>
      <c r="D141" s="1018" t="s">
        <v>4362</v>
      </c>
      <c r="E141" s="1019"/>
      <c r="F141" s="1019"/>
      <c r="G141" s="1019"/>
      <c r="H141" s="1020">
        <v>868.5</v>
      </c>
      <c r="I141" s="1021">
        <v>226296</v>
      </c>
      <c r="J141" s="1021">
        <v>207145</v>
      </c>
      <c r="K141" s="1022">
        <v>19151</v>
      </c>
      <c r="L141" s="1020">
        <v>911.9</v>
      </c>
      <c r="M141" s="1021">
        <v>237793</v>
      </c>
      <c r="N141" s="1021">
        <v>217503</v>
      </c>
      <c r="O141" s="1022">
        <v>20290</v>
      </c>
      <c r="P141" s="1020">
        <v>955.1</v>
      </c>
      <c r="Q141" s="1021">
        <v>249034</v>
      </c>
      <c r="R141" s="1021">
        <v>227799</v>
      </c>
      <c r="S141" s="1022">
        <v>21235</v>
      </c>
      <c r="T141" s="1020">
        <v>868.5</v>
      </c>
      <c r="U141" s="1021">
        <v>225941</v>
      </c>
      <c r="V141" s="1021">
        <v>207144</v>
      </c>
      <c r="W141" s="1022">
        <v>18797</v>
      </c>
      <c r="X141" s="1020">
        <v>955.29999999999984</v>
      </c>
      <c r="Y141" s="1021">
        <v>249384</v>
      </c>
      <c r="Z141" s="1021">
        <v>227942</v>
      </c>
      <c r="AA141" s="1022">
        <v>21442</v>
      </c>
      <c r="AB141" s="1020">
        <v>868.5</v>
      </c>
      <c r="AC141" s="1021">
        <v>225938</v>
      </c>
      <c r="AD141" s="1021">
        <v>207144</v>
      </c>
      <c r="AE141" s="1022">
        <v>18794</v>
      </c>
      <c r="AF141" s="1020">
        <v>5427.8</v>
      </c>
      <c r="AG141" s="1021">
        <v>1414386</v>
      </c>
      <c r="AH141" s="1021">
        <v>1294677</v>
      </c>
      <c r="AI141" s="1022">
        <v>119709</v>
      </c>
      <c r="AJ141" s="1020">
        <v>904.6</v>
      </c>
      <c r="AK141" s="1021">
        <v>235731</v>
      </c>
      <c r="AL141" s="1021">
        <v>215780</v>
      </c>
      <c r="AM141" s="1022">
        <v>19951</v>
      </c>
      <c r="AN141" s="1023">
        <v>868.5</v>
      </c>
      <c r="AO141" s="1021">
        <v>226296</v>
      </c>
      <c r="AP141" s="1021">
        <v>207144</v>
      </c>
      <c r="AQ141" s="1022">
        <v>19152</v>
      </c>
      <c r="AR141" s="1020">
        <v>868.5</v>
      </c>
      <c r="AS141" s="1021">
        <v>226296</v>
      </c>
      <c r="AT141" s="1021">
        <v>207144</v>
      </c>
      <c r="AU141" s="1022">
        <v>19152</v>
      </c>
      <c r="AV141" s="1020">
        <v>955.1</v>
      </c>
      <c r="AW141" s="1021">
        <v>249212</v>
      </c>
      <c r="AX141" s="1021">
        <v>227797</v>
      </c>
      <c r="AY141" s="1022">
        <v>21415</v>
      </c>
      <c r="AZ141" s="1020">
        <v>825.0999999999998</v>
      </c>
      <c r="BA141" s="1021">
        <v>214459</v>
      </c>
      <c r="BB141" s="1021">
        <v>196794</v>
      </c>
      <c r="BC141" s="1022">
        <v>17665</v>
      </c>
      <c r="BD141" s="1020">
        <v>825.0999999999998</v>
      </c>
      <c r="BE141" s="1021">
        <v>214992</v>
      </c>
      <c r="BF141" s="1021">
        <v>196792</v>
      </c>
      <c r="BG141" s="1022">
        <v>18200</v>
      </c>
      <c r="BH141" s="1020">
        <v>955.1</v>
      </c>
      <c r="BI141" s="1021">
        <v>249390</v>
      </c>
      <c r="BJ141" s="1021">
        <v>227795</v>
      </c>
      <c r="BK141" s="1022">
        <v>21595</v>
      </c>
      <c r="BL141" s="1020">
        <v>5297.4</v>
      </c>
      <c r="BM141" s="1021">
        <v>1380645</v>
      </c>
      <c r="BN141" s="1021">
        <v>1263466</v>
      </c>
      <c r="BO141" s="1022">
        <v>117179</v>
      </c>
      <c r="BP141" s="1020">
        <v>882.9</v>
      </c>
      <c r="BQ141" s="1021">
        <v>230108</v>
      </c>
      <c r="BR141" s="1021">
        <v>210578</v>
      </c>
      <c r="BS141" s="1022">
        <v>19530</v>
      </c>
      <c r="BT141" s="1020">
        <v>10725.2</v>
      </c>
      <c r="BU141" s="1021">
        <v>2795031</v>
      </c>
      <c r="BV141" s="1021">
        <v>2558143</v>
      </c>
      <c r="BW141" s="1022">
        <v>236888</v>
      </c>
      <c r="BX141" s="1020">
        <v>893.8</v>
      </c>
      <c r="BY141" s="1021">
        <v>232919</v>
      </c>
      <c r="BZ141" s="1021">
        <v>213179</v>
      </c>
      <c r="CA141" s="1022">
        <v>19740</v>
      </c>
      <c r="CB141" s="1001"/>
      <c r="CC141" s="1002"/>
    </row>
    <row r="142" spans="1:81" s="1003" customFormat="1" ht="18" customHeight="1">
      <c r="A142" s="994"/>
      <c r="B142" s="1503"/>
      <c r="C142" s="1506" t="s">
        <v>2784</v>
      </c>
      <c r="D142" s="1004" t="s">
        <v>4348</v>
      </c>
      <c r="E142" s="1005"/>
      <c r="F142" s="1005"/>
      <c r="G142" s="1005"/>
      <c r="H142" s="1006">
        <v>0</v>
      </c>
      <c r="I142" s="1007">
        <v>0</v>
      </c>
      <c r="J142" s="1007">
        <v>0</v>
      </c>
      <c r="K142" s="1008">
        <v>0</v>
      </c>
      <c r="L142" s="1006">
        <v>0</v>
      </c>
      <c r="M142" s="1007">
        <v>0</v>
      </c>
      <c r="N142" s="1007">
        <v>0</v>
      </c>
      <c r="O142" s="1008">
        <v>0</v>
      </c>
      <c r="P142" s="1006">
        <v>0</v>
      </c>
      <c r="Q142" s="1007">
        <v>0</v>
      </c>
      <c r="R142" s="1007">
        <v>0</v>
      </c>
      <c r="S142" s="1008">
        <v>0</v>
      </c>
      <c r="T142" s="1006">
        <v>0</v>
      </c>
      <c r="U142" s="1007">
        <v>0</v>
      </c>
      <c r="V142" s="1007">
        <v>0</v>
      </c>
      <c r="W142" s="1008">
        <v>0</v>
      </c>
      <c r="X142" s="1006">
        <v>0</v>
      </c>
      <c r="Y142" s="1007">
        <v>0</v>
      </c>
      <c r="Z142" s="1007">
        <v>0</v>
      </c>
      <c r="AA142" s="1008">
        <v>0</v>
      </c>
      <c r="AB142" s="1006">
        <v>0</v>
      </c>
      <c r="AC142" s="1007">
        <v>0</v>
      </c>
      <c r="AD142" s="1007">
        <v>0</v>
      </c>
      <c r="AE142" s="1008">
        <v>0</v>
      </c>
      <c r="AF142" s="1006">
        <v>0</v>
      </c>
      <c r="AG142" s="1007">
        <v>0</v>
      </c>
      <c r="AH142" s="1007">
        <v>0</v>
      </c>
      <c r="AI142" s="1008">
        <v>0</v>
      </c>
      <c r="AJ142" s="1006">
        <v>0</v>
      </c>
      <c r="AK142" s="1007">
        <v>0</v>
      </c>
      <c r="AL142" s="1007">
        <v>0</v>
      </c>
      <c r="AM142" s="1008">
        <v>0</v>
      </c>
      <c r="AN142" s="1006">
        <v>0</v>
      </c>
      <c r="AO142" s="1007">
        <v>0</v>
      </c>
      <c r="AP142" s="1007">
        <v>0</v>
      </c>
      <c r="AQ142" s="1008">
        <v>0</v>
      </c>
      <c r="AR142" s="1006">
        <v>0</v>
      </c>
      <c r="AS142" s="1007">
        <v>0</v>
      </c>
      <c r="AT142" s="1007">
        <v>0</v>
      </c>
      <c r="AU142" s="1008">
        <v>0</v>
      </c>
      <c r="AV142" s="1006">
        <v>0</v>
      </c>
      <c r="AW142" s="1007">
        <v>0</v>
      </c>
      <c r="AX142" s="1007">
        <v>0</v>
      </c>
      <c r="AY142" s="1008">
        <v>0</v>
      </c>
      <c r="AZ142" s="1006">
        <v>0</v>
      </c>
      <c r="BA142" s="1007">
        <v>0</v>
      </c>
      <c r="BB142" s="1007">
        <v>0</v>
      </c>
      <c r="BC142" s="1008">
        <v>0</v>
      </c>
      <c r="BD142" s="1006">
        <v>0</v>
      </c>
      <c r="BE142" s="1007">
        <v>0</v>
      </c>
      <c r="BF142" s="1007">
        <v>0</v>
      </c>
      <c r="BG142" s="1008">
        <v>0</v>
      </c>
      <c r="BH142" s="1006">
        <v>0</v>
      </c>
      <c r="BI142" s="1007">
        <v>0</v>
      </c>
      <c r="BJ142" s="1007">
        <v>0</v>
      </c>
      <c r="BK142" s="1008">
        <v>0</v>
      </c>
      <c r="BL142" s="1006">
        <v>0</v>
      </c>
      <c r="BM142" s="1007">
        <v>0</v>
      </c>
      <c r="BN142" s="1007">
        <v>0</v>
      </c>
      <c r="BO142" s="1008">
        <v>0</v>
      </c>
      <c r="BP142" s="1006">
        <v>0</v>
      </c>
      <c r="BQ142" s="1007">
        <v>0</v>
      </c>
      <c r="BR142" s="1007">
        <v>0</v>
      </c>
      <c r="BS142" s="1008">
        <v>0</v>
      </c>
      <c r="BT142" s="1006">
        <v>0</v>
      </c>
      <c r="BU142" s="1007">
        <v>0</v>
      </c>
      <c r="BV142" s="1007">
        <v>0</v>
      </c>
      <c r="BW142" s="1008">
        <v>0</v>
      </c>
      <c r="BX142" s="1006">
        <v>0</v>
      </c>
      <c r="BY142" s="1007">
        <v>0</v>
      </c>
      <c r="BZ142" s="1007">
        <v>0</v>
      </c>
      <c r="CA142" s="1008">
        <v>0</v>
      </c>
      <c r="CB142" s="1001"/>
      <c r="CC142" s="1002"/>
    </row>
    <row r="143" spans="1:81" s="1003" customFormat="1" ht="18" customHeight="1">
      <c r="A143" s="994"/>
      <c r="B143" s="1503"/>
      <c r="C143" s="1506" t="s">
        <v>2786</v>
      </c>
      <c r="D143" s="1004" t="s">
        <v>4349</v>
      </c>
      <c r="E143" s="1005"/>
      <c r="F143" s="1005"/>
      <c r="G143" s="1005"/>
      <c r="H143" s="1006">
        <v>0</v>
      </c>
      <c r="I143" s="1007">
        <v>0</v>
      </c>
      <c r="J143" s="1007">
        <v>0</v>
      </c>
      <c r="K143" s="1008">
        <v>0</v>
      </c>
      <c r="L143" s="1006">
        <v>0</v>
      </c>
      <c r="M143" s="1007">
        <v>0</v>
      </c>
      <c r="N143" s="1007">
        <v>0</v>
      </c>
      <c r="O143" s="1008">
        <v>0</v>
      </c>
      <c r="P143" s="1006">
        <v>0</v>
      </c>
      <c r="Q143" s="1007">
        <v>0</v>
      </c>
      <c r="R143" s="1007">
        <v>0</v>
      </c>
      <c r="S143" s="1008">
        <v>0</v>
      </c>
      <c r="T143" s="1006">
        <v>0</v>
      </c>
      <c r="U143" s="1007">
        <v>0</v>
      </c>
      <c r="V143" s="1007">
        <v>0</v>
      </c>
      <c r="W143" s="1008">
        <v>0</v>
      </c>
      <c r="X143" s="1006">
        <v>0</v>
      </c>
      <c r="Y143" s="1007">
        <v>0</v>
      </c>
      <c r="Z143" s="1007">
        <v>0</v>
      </c>
      <c r="AA143" s="1008">
        <v>0</v>
      </c>
      <c r="AB143" s="1006">
        <v>0</v>
      </c>
      <c r="AC143" s="1007">
        <v>0</v>
      </c>
      <c r="AD143" s="1007">
        <v>0</v>
      </c>
      <c r="AE143" s="1008">
        <v>0</v>
      </c>
      <c r="AF143" s="1006">
        <v>0</v>
      </c>
      <c r="AG143" s="1007">
        <v>0</v>
      </c>
      <c r="AH143" s="1007">
        <v>0</v>
      </c>
      <c r="AI143" s="1008">
        <v>0</v>
      </c>
      <c r="AJ143" s="1006">
        <v>0</v>
      </c>
      <c r="AK143" s="1007">
        <v>0</v>
      </c>
      <c r="AL143" s="1007">
        <v>0</v>
      </c>
      <c r="AM143" s="1008">
        <v>0</v>
      </c>
      <c r="AN143" s="1006">
        <v>0</v>
      </c>
      <c r="AO143" s="1007">
        <v>0</v>
      </c>
      <c r="AP143" s="1007">
        <v>0</v>
      </c>
      <c r="AQ143" s="1008">
        <v>0</v>
      </c>
      <c r="AR143" s="1006">
        <v>0</v>
      </c>
      <c r="AS143" s="1007">
        <v>0</v>
      </c>
      <c r="AT143" s="1007">
        <v>0</v>
      </c>
      <c r="AU143" s="1008">
        <v>0</v>
      </c>
      <c r="AV143" s="1006">
        <v>0</v>
      </c>
      <c r="AW143" s="1007">
        <v>0</v>
      </c>
      <c r="AX143" s="1007">
        <v>0</v>
      </c>
      <c r="AY143" s="1008">
        <v>0</v>
      </c>
      <c r="AZ143" s="1006">
        <v>0</v>
      </c>
      <c r="BA143" s="1007">
        <v>0</v>
      </c>
      <c r="BB143" s="1007">
        <v>0</v>
      </c>
      <c r="BC143" s="1008">
        <v>0</v>
      </c>
      <c r="BD143" s="1006">
        <v>0</v>
      </c>
      <c r="BE143" s="1007">
        <v>0</v>
      </c>
      <c r="BF143" s="1007">
        <v>0</v>
      </c>
      <c r="BG143" s="1008">
        <v>0</v>
      </c>
      <c r="BH143" s="1006">
        <v>0</v>
      </c>
      <c r="BI143" s="1007">
        <v>0</v>
      </c>
      <c r="BJ143" s="1007">
        <v>0</v>
      </c>
      <c r="BK143" s="1008">
        <v>0</v>
      </c>
      <c r="BL143" s="1006">
        <v>0</v>
      </c>
      <c r="BM143" s="1007">
        <v>0</v>
      </c>
      <c r="BN143" s="1007">
        <v>0</v>
      </c>
      <c r="BO143" s="1008">
        <v>0</v>
      </c>
      <c r="BP143" s="1006">
        <v>0</v>
      </c>
      <c r="BQ143" s="1007">
        <v>0</v>
      </c>
      <c r="BR143" s="1007">
        <v>0</v>
      </c>
      <c r="BS143" s="1008">
        <v>0</v>
      </c>
      <c r="BT143" s="1006">
        <v>0</v>
      </c>
      <c r="BU143" s="1007">
        <v>0</v>
      </c>
      <c r="BV143" s="1007">
        <v>0</v>
      </c>
      <c r="BW143" s="1008">
        <v>0</v>
      </c>
      <c r="BX143" s="1006">
        <v>0</v>
      </c>
      <c r="BY143" s="1007">
        <v>0</v>
      </c>
      <c r="BZ143" s="1007">
        <v>0</v>
      </c>
      <c r="CA143" s="1008">
        <v>0</v>
      </c>
      <c r="CB143" s="1001"/>
      <c r="CC143" s="1002"/>
    </row>
    <row r="144" spans="1:81" s="1003" customFormat="1" ht="18" customHeight="1">
      <c r="A144" s="994"/>
      <c r="B144" s="1503"/>
      <c r="C144" s="1506" t="s">
        <v>2797</v>
      </c>
      <c r="D144" s="1004" t="s">
        <v>4350</v>
      </c>
      <c r="E144" s="1005"/>
      <c r="F144" s="1005"/>
      <c r="G144" s="1005"/>
      <c r="H144" s="1006">
        <v>34.9</v>
      </c>
      <c r="I144" s="1007">
        <v>7690</v>
      </c>
      <c r="J144" s="1007">
        <v>6758</v>
      </c>
      <c r="K144" s="1008">
        <v>932</v>
      </c>
      <c r="L144" s="1006">
        <v>36.700000000000003</v>
      </c>
      <c r="M144" s="1007">
        <v>8093</v>
      </c>
      <c r="N144" s="1007">
        <v>7112</v>
      </c>
      <c r="O144" s="1008">
        <v>981</v>
      </c>
      <c r="P144" s="1006">
        <v>38.5</v>
      </c>
      <c r="Q144" s="1007">
        <v>8495</v>
      </c>
      <c r="R144" s="1007">
        <v>7462</v>
      </c>
      <c r="S144" s="1008">
        <v>1033</v>
      </c>
      <c r="T144" s="1006">
        <v>34.9</v>
      </c>
      <c r="U144" s="1007">
        <v>7690</v>
      </c>
      <c r="V144" s="1007">
        <v>6758</v>
      </c>
      <c r="W144" s="1008">
        <v>932</v>
      </c>
      <c r="X144" s="1006">
        <v>38.5</v>
      </c>
      <c r="Y144" s="1007">
        <v>8494</v>
      </c>
      <c r="Z144" s="1007">
        <v>7462</v>
      </c>
      <c r="AA144" s="1008">
        <v>1032</v>
      </c>
      <c r="AB144" s="1006">
        <v>34.9</v>
      </c>
      <c r="AC144" s="1007">
        <v>7690</v>
      </c>
      <c r="AD144" s="1007">
        <v>6758</v>
      </c>
      <c r="AE144" s="1008">
        <v>932</v>
      </c>
      <c r="AF144" s="1006">
        <v>218.4</v>
      </c>
      <c r="AG144" s="1007">
        <v>48152</v>
      </c>
      <c r="AH144" s="1007">
        <v>42310</v>
      </c>
      <c r="AI144" s="1008">
        <v>5842</v>
      </c>
      <c r="AJ144" s="1006">
        <v>36.4</v>
      </c>
      <c r="AK144" s="1007">
        <v>8025</v>
      </c>
      <c r="AL144" s="1007">
        <v>7052</v>
      </c>
      <c r="AM144" s="1008">
        <v>973</v>
      </c>
      <c r="AN144" s="1009">
        <v>34.9</v>
      </c>
      <c r="AO144" s="1007">
        <v>7690</v>
      </c>
      <c r="AP144" s="1007">
        <v>6758</v>
      </c>
      <c r="AQ144" s="1008">
        <v>932</v>
      </c>
      <c r="AR144" s="1006">
        <v>34.9</v>
      </c>
      <c r="AS144" s="1007">
        <v>7690</v>
      </c>
      <c r="AT144" s="1007">
        <v>6758</v>
      </c>
      <c r="AU144" s="1008">
        <v>932</v>
      </c>
      <c r="AV144" s="1006">
        <v>38.5</v>
      </c>
      <c r="AW144" s="1007">
        <v>8495</v>
      </c>
      <c r="AX144" s="1007">
        <v>7462</v>
      </c>
      <c r="AY144" s="1008">
        <v>1033</v>
      </c>
      <c r="AZ144" s="1006">
        <v>33.200000000000003</v>
      </c>
      <c r="BA144" s="1007">
        <v>7337</v>
      </c>
      <c r="BB144" s="1007">
        <v>6446</v>
      </c>
      <c r="BC144" s="1008">
        <v>891</v>
      </c>
      <c r="BD144" s="1006">
        <v>33.200000000000003</v>
      </c>
      <c r="BE144" s="1007">
        <v>7336</v>
      </c>
      <c r="BF144" s="1007">
        <v>6447</v>
      </c>
      <c r="BG144" s="1008">
        <v>889</v>
      </c>
      <c r="BH144" s="1006">
        <v>38.5</v>
      </c>
      <c r="BI144" s="1007">
        <v>8495</v>
      </c>
      <c r="BJ144" s="1007">
        <v>7463</v>
      </c>
      <c r="BK144" s="1008">
        <v>1032</v>
      </c>
      <c r="BL144" s="1006">
        <v>213.2</v>
      </c>
      <c r="BM144" s="1007">
        <v>47043</v>
      </c>
      <c r="BN144" s="1007">
        <v>41334</v>
      </c>
      <c r="BO144" s="1008">
        <v>5709</v>
      </c>
      <c r="BP144" s="1006">
        <v>35.5</v>
      </c>
      <c r="BQ144" s="1007">
        <v>7841</v>
      </c>
      <c r="BR144" s="1007">
        <v>6889</v>
      </c>
      <c r="BS144" s="1008">
        <v>952</v>
      </c>
      <c r="BT144" s="1006">
        <v>431.6</v>
      </c>
      <c r="BU144" s="1007">
        <v>95195</v>
      </c>
      <c r="BV144" s="1007">
        <v>83644</v>
      </c>
      <c r="BW144" s="1008">
        <v>11551</v>
      </c>
      <c r="BX144" s="1006">
        <v>36</v>
      </c>
      <c r="BY144" s="1007">
        <v>7933</v>
      </c>
      <c r="BZ144" s="1007">
        <v>6970</v>
      </c>
      <c r="CA144" s="1008">
        <v>963</v>
      </c>
      <c r="CB144" s="1001"/>
      <c r="CC144" s="1002"/>
    </row>
    <row r="145" spans="1:81" s="1003" customFormat="1" ht="18" customHeight="1">
      <c r="A145" s="994"/>
      <c r="B145" s="1503"/>
      <c r="C145" s="1506" t="s">
        <v>2790</v>
      </c>
      <c r="D145" s="1004" t="s">
        <v>4351</v>
      </c>
      <c r="E145" s="1005"/>
      <c r="F145" s="1005"/>
      <c r="G145" s="1005"/>
      <c r="H145" s="1006">
        <v>0</v>
      </c>
      <c r="I145" s="1007">
        <v>0</v>
      </c>
      <c r="J145" s="1007">
        <v>0</v>
      </c>
      <c r="K145" s="1008">
        <v>0</v>
      </c>
      <c r="L145" s="1006">
        <v>0</v>
      </c>
      <c r="M145" s="1007">
        <v>0</v>
      </c>
      <c r="N145" s="1007">
        <v>0</v>
      </c>
      <c r="O145" s="1008">
        <v>0</v>
      </c>
      <c r="P145" s="1006">
        <v>0</v>
      </c>
      <c r="Q145" s="1007">
        <v>0</v>
      </c>
      <c r="R145" s="1007">
        <v>0</v>
      </c>
      <c r="S145" s="1008">
        <v>0</v>
      </c>
      <c r="T145" s="1006">
        <v>0</v>
      </c>
      <c r="U145" s="1007">
        <v>0</v>
      </c>
      <c r="V145" s="1007">
        <v>0</v>
      </c>
      <c r="W145" s="1008">
        <v>0</v>
      </c>
      <c r="X145" s="1006">
        <v>0</v>
      </c>
      <c r="Y145" s="1007">
        <v>0</v>
      </c>
      <c r="Z145" s="1007">
        <v>0</v>
      </c>
      <c r="AA145" s="1008">
        <v>0</v>
      </c>
      <c r="AB145" s="1006">
        <v>0</v>
      </c>
      <c r="AC145" s="1007">
        <v>0</v>
      </c>
      <c r="AD145" s="1007">
        <v>0</v>
      </c>
      <c r="AE145" s="1008">
        <v>0</v>
      </c>
      <c r="AF145" s="1006">
        <v>0</v>
      </c>
      <c r="AG145" s="1007">
        <v>0</v>
      </c>
      <c r="AH145" s="1007">
        <v>0</v>
      </c>
      <c r="AI145" s="1008">
        <v>0</v>
      </c>
      <c r="AJ145" s="1006">
        <v>0</v>
      </c>
      <c r="AK145" s="1007">
        <v>0</v>
      </c>
      <c r="AL145" s="1007">
        <v>0</v>
      </c>
      <c r="AM145" s="1008">
        <v>0</v>
      </c>
      <c r="AN145" s="1006">
        <v>0</v>
      </c>
      <c r="AO145" s="1007">
        <v>0</v>
      </c>
      <c r="AP145" s="1007">
        <v>0</v>
      </c>
      <c r="AQ145" s="1008">
        <v>0</v>
      </c>
      <c r="AR145" s="1007">
        <v>0</v>
      </c>
      <c r="AS145" s="1007">
        <v>0</v>
      </c>
      <c r="AT145" s="1007">
        <v>0</v>
      </c>
      <c r="AU145" s="1008">
        <v>0</v>
      </c>
      <c r="AV145" s="1007">
        <v>0</v>
      </c>
      <c r="AW145" s="1007">
        <v>0</v>
      </c>
      <c r="AX145" s="1007">
        <v>0</v>
      </c>
      <c r="AY145" s="1008">
        <v>0</v>
      </c>
      <c r="AZ145" s="1007">
        <v>0</v>
      </c>
      <c r="BA145" s="1007">
        <v>0</v>
      </c>
      <c r="BB145" s="1007">
        <v>0</v>
      </c>
      <c r="BC145" s="1008">
        <v>0</v>
      </c>
      <c r="BD145" s="1007">
        <v>0</v>
      </c>
      <c r="BE145" s="1007">
        <v>0</v>
      </c>
      <c r="BF145" s="1007">
        <v>0</v>
      </c>
      <c r="BG145" s="1008">
        <v>0</v>
      </c>
      <c r="BH145" s="1007">
        <v>0</v>
      </c>
      <c r="BI145" s="1007">
        <v>0</v>
      </c>
      <c r="BJ145" s="1007">
        <v>0</v>
      </c>
      <c r="BK145" s="1008">
        <v>0</v>
      </c>
      <c r="BL145" s="1006">
        <v>0</v>
      </c>
      <c r="BM145" s="1007">
        <v>0</v>
      </c>
      <c r="BN145" s="1007">
        <v>0</v>
      </c>
      <c r="BO145" s="1008">
        <v>0</v>
      </c>
      <c r="BP145" s="1006">
        <v>0</v>
      </c>
      <c r="BQ145" s="1007">
        <v>0</v>
      </c>
      <c r="BR145" s="1007">
        <v>0</v>
      </c>
      <c r="BS145" s="1008">
        <v>0</v>
      </c>
      <c r="BT145" s="1006">
        <v>0</v>
      </c>
      <c r="BU145" s="1007">
        <v>0</v>
      </c>
      <c r="BV145" s="1007">
        <v>0</v>
      </c>
      <c r="BW145" s="1008">
        <v>0</v>
      </c>
      <c r="BX145" s="1006">
        <v>0</v>
      </c>
      <c r="BY145" s="1007">
        <v>0</v>
      </c>
      <c r="BZ145" s="1007">
        <v>0</v>
      </c>
      <c r="CA145" s="1008">
        <v>0</v>
      </c>
      <c r="CB145" s="1001"/>
      <c r="CC145" s="1002"/>
    </row>
    <row r="146" spans="1:81" s="1003" customFormat="1" ht="18" customHeight="1">
      <c r="A146" s="994"/>
      <c r="B146" s="1503"/>
      <c r="C146" s="1506" t="s">
        <v>2925</v>
      </c>
      <c r="D146" s="1004" t="s">
        <v>2883</v>
      </c>
      <c r="E146" s="1005"/>
      <c r="F146" s="1005"/>
      <c r="G146" s="1005"/>
      <c r="H146" s="1006">
        <v>112.6</v>
      </c>
      <c r="I146" s="1007">
        <v>934</v>
      </c>
      <c r="J146" s="1007">
        <v>810</v>
      </c>
      <c r="K146" s="1008">
        <v>124</v>
      </c>
      <c r="L146" s="1006">
        <v>118.2</v>
      </c>
      <c r="M146" s="1007">
        <v>981</v>
      </c>
      <c r="N146" s="1007">
        <v>850</v>
      </c>
      <c r="O146" s="1008">
        <v>131</v>
      </c>
      <c r="P146" s="1006">
        <v>123.9</v>
      </c>
      <c r="Q146" s="1007">
        <v>1028</v>
      </c>
      <c r="R146" s="1007">
        <v>891</v>
      </c>
      <c r="S146" s="1008">
        <v>137</v>
      </c>
      <c r="T146" s="1006">
        <v>112.6</v>
      </c>
      <c r="U146" s="1007">
        <v>934</v>
      </c>
      <c r="V146" s="1007">
        <v>810</v>
      </c>
      <c r="W146" s="1008">
        <v>124</v>
      </c>
      <c r="X146" s="1006">
        <v>123.9</v>
      </c>
      <c r="Y146" s="1007">
        <v>1028</v>
      </c>
      <c r="Z146" s="1007">
        <v>891</v>
      </c>
      <c r="AA146" s="1008">
        <v>137</v>
      </c>
      <c r="AB146" s="1006">
        <v>112.6</v>
      </c>
      <c r="AC146" s="1007">
        <v>934</v>
      </c>
      <c r="AD146" s="1007">
        <v>810</v>
      </c>
      <c r="AE146" s="1008">
        <v>124</v>
      </c>
      <c r="AF146" s="1006">
        <v>703.80000000000007</v>
      </c>
      <c r="AG146" s="1007">
        <v>5839</v>
      </c>
      <c r="AH146" s="1007">
        <v>5062</v>
      </c>
      <c r="AI146" s="1008">
        <v>777</v>
      </c>
      <c r="AJ146" s="1006">
        <v>117.3</v>
      </c>
      <c r="AK146" s="1007">
        <v>973</v>
      </c>
      <c r="AL146" s="1007">
        <v>844</v>
      </c>
      <c r="AM146" s="1008">
        <v>129</v>
      </c>
      <c r="AN146" s="1009">
        <v>112.6</v>
      </c>
      <c r="AO146" s="1007">
        <v>934</v>
      </c>
      <c r="AP146" s="1007">
        <v>810</v>
      </c>
      <c r="AQ146" s="1008">
        <v>124</v>
      </c>
      <c r="AR146" s="1006">
        <v>112.6</v>
      </c>
      <c r="AS146" s="1007">
        <v>934</v>
      </c>
      <c r="AT146" s="1007">
        <v>810</v>
      </c>
      <c r="AU146" s="1008">
        <v>124</v>
      </c>
      <c r="AV146" s="1006">
        <v>123.9</v>
      </c>
      <c r="AW146" s="1007">
        <v>1028</v>
      </c>
      <c r="AX146" s="1007">
        <v>891</v>
      </c>
      <c r="AY146" s="1008">
        <v>137</v>
      </c>
      <c r="AZ146" s="1006">
        <v>107</v>
      </c>
      <c r="BA146" s="1007">
        <v>888</v>
      </c>
      <c r="BB146" s="1007">
        <v>769</v>
      </c>
      <c r="BC146" s="1008">
        <v>119</v>
      </c>
      <c r="BD146" s="1006">
        <v>107</v>
      </c>
      <c r="BE146" s="1007">
        <v>888</v>
      </c>
      <c r="BF146" s="1007">
        <v>769</v>
      </c>
      <c r="BG146" s="1008">
        <v>119</v>
      </c>
      <c r="BH146" s="1006">
        <v>123.9</v>
      </c>
      <c r="BI146" s="1007">
        <v>1028</v>
      </c>
      <c r="BJ146" s="1007">
        <v>891</v>
      </c>
      <c r="BK146" s="1008">
        <v>137</v>
      </c>
      <c r="BL146" s="1006">
        <v>687</v>
      </c>
      <c r="BM146" s="1007">
        <v>5700</v>
      </c>
      <c r="BN146" s="1007">
        <v>4940</v>
      </c>
      <c r="BO146" s="1008">
        <v>760</v>
      </c>
      <c r="BP146" s="1006">
        <v>114.5</v>
      </c>
      <c r="BQ146" s="1007">
        <v>950</v>
      </c>
      <c r="BR146" s="1007">
        <v>823</v>
      </c>
      <c r="BS146" s="1008">
        <v>127</v>
      </c>
      <c r="BT146" s="1006">
        <v>1390.8000000000002</v>
      </c>
      <c r="BU146" s="1007">
        <v>11539</v>
      </c>
      <c r="BV146" s="1007">
        <v>10002</v>
      </c>
      <c r="BW146" s="1008">
        <v>1537</v>
      </c>
      <c r="BX146" s="1006">
        <v>115.9</v>
      </c>
      <c r="BY146" s="1007">
        <v>962</v>
      </c>
      <c r="BZ146" s="1007">
        <v>834</v>
      </c>
      <c r="CA146" s="1008">
        <v>128</v>
      </c>
      <c r="CB146" s="1001"/>
      <c r="CC146" s="1002"/>
    </row>
    <row r="147" spans="1:81" s="1003" customFormat="1" ht="18" customHeight="1">
      <c r="A147" s="994"/>
      <c r="B147" s="1503"/>
      <c r="C147" s="1506" t="s">
        <v>2795</v>
      </c>
      <c r="D147" s="1004" t="s">
        <v>2728</v>
      </c>
      <c r="E147" s="1005"/>
      <c r="F147" s="1005"/>
      <c r="G147" s="1005"/>
      <c r="H147" s="1006"/>
      <c r="I147" s="1007"/>
      <c r="J147" s="1007"/>
      <c r="K147" s="1008">
        <v>0</v>
      </c>
      <c r="L147" s="1006"/>
      <c r="M147" s="1007"/>
      <c r="N147" s="1007"/>
      <c r="O147" s="1008">
        <v>0</v>
      </c>
      <c r="P147" s="1006"/>
      <c r="Q147" s="1007"/>
      <c r="R147" s="1007"/>
      <c r="S147" s="1008">
        <v>0</v>
      </c>
      <c r="T147" s="1006"/>
      <c r="U147" s="1007"/>
      <c r="V147" s="1007"/>
      <c r="W147" s="1008">
        <v>0</v>
      </c>
      <c r="X147" s="1006"/>
      <c r="Y147" s="1007"/>
      <c r="Z147" s="1007"/>
      <c r="AA147" s="1008">
        <v>0</v>
      </c>
      <c r="AB147" s="1006"/>
      <c r="AC147" s="1007"/>
      <c r="AD147" s="1007"/>
      <c r="AE147" s="1008">
        <v>0</v>
      </c>
      <c r="AF147" s="1006">
        <v>0</v>
      </c>
      <c r="AG147" s="1007">
        <v>0</v>
      </c>
      <c r="AH147" s="1007">
        <v>0</v>
      </c>
      <c r="AI147" s="1008">
        <v>0</v>
      </c>
      <c r="AJ147" s="1006">
        <v>0</v>
      </c>
      <c r="AK147" s="1007">
        <v>0</v>
      </c>
      <c r="AL147" s="1007">
        <v>0</v>
      </c>
      <c r="AM147" s="1008">
        <v>0</v>
      </c>
      <c r="AN147" s="1006"/>
      <c r="AO147" s="1007"/>
      <c r="AP147" s="1007"/>
      <c r="AQ147" s="1008">
        <v>0</v>
      </c>
      <c r="AR147" s="1006"/>
      <c r="AS147" s="1007"/>
      <c r="AT147" s="1007"/>
      <c r="AU147" s="1008">
        <v>0</v>
      </c>
      <c r="AV147" s="1006"/>
      <c r="AW147" s="1007"/>
      <c r="AX147" s="1007"/>
      <c r="AY147" s="1008">
        <v>0</v>
      </c>
      <c r="AZ147" s="1006"/>
      <c r="BA147" s="1007"/>
      <c r="BB147" s="1007"/>
      <c r="BC147" s="1008">
        <v>0</v>
      </c>
      <c r="BD147" s="1006"/>
      <c r="BE147" s="1007"/>
      <c r="BF147" s="1007"/>
      <c r="BG147" s="1008">
        <v>0</v>
      </c>
      <c r="BH147" s="1006"/>
      <c r="BI147" s="1007"/>
      <c r="BJ147" s="1007"/>
      <c r="BK147" s="1008">
        <v>0</v>
      </c>
      <c r="BL147" s="1006">
        <v>0</v>
      </c>
      <c r="BM147" s="1007">
        <v>0</v>
      </c>
      <c r="BN147" s="1007">
        <v>0</v>
      </c>
      <c r="BO147" s="1008">
        <v>0</v>
      </c>
      <c r="BP147" s="1006">
        <v>0</v>
      </c>
      <c r="BQ147" s="1007">
        <v>0</v>
      </c>
      <c r="BR147" s="1007">
        <v>0</v>
      </c>
      <c r="BS147" s="1008">
        <v>0</v>
      </c>
      <c r="BT147" s="1006">
        <v>0</v>
      </c>
      <c r="BU147" s="1007">
        <v>0</v>
      </c>
      <c r="BV147" s="1007">
        <v>0</v>
      </c>
      <c r="BW147" s="1008">
        <v>0</v>
      </c>
      <c r="BX147" s="1006">
        <v>0</v>
      </c>
      <c r="BY147" s="1007">
        <v>0</v>
      </c>
      <c r="BZ147" s="1007">
        <v>0</v>
      </c>
      <c r="CA147" s="1008">
        <v>0</v>
      </c>
      <c r="CB147" s="1001"/>
      <c r="CC147" s="1002"/>
    </row>
    <row r="148" spans="1:81" s="1003" customFormat="1" ht="18" customHeight="1" thickBot="1">
      <c r="A148" s="994"/>
      <c r="B148" s="1503"/>
      <c r="C148" s="1506" t="s">
        <v>2784</v>
      </c>
      <c r="D148" s="1501" t="s">
        <v>2792</v>
      </c>
      <c r="E148" s="1502"/>
      <c r="F148" s="1502"/>
      <c r="G148" s="1502"/>
      <c r="H148" s="1010">
        <v>903.4</v>
      </c>
      <c r="I148" s="1011">
        <v>234920</v>
      </c>
      <c r="J148" s="1011">
        <v>214713</v>
      </c>
      <c r="K148" s="1012">
        <v>20207</v>
      </c>
      <c r="L148" s="1010">
        <v>948.6</v>
      </c>
      <c r="M148" s="1011">
        <v>246867</v>
      </c>
      <c r="N148" s="1011">
        <v>225465</v>
      </c>
      <c r="O148" s="1012">
        <v>21402</v>
      </c>
      <c r="P148" s="1010">
        <v>993.6</v>
      </c>
      <c r="Q148" s="1011">
        <v>258557</v>
      </c>
      <c r="R148" s="1011">
        <v>236152</v>
      </c>
      <c r="S148" s="1012">
        <v>22405</v>
      </c>
      <c r="T148" s="1010">
        <v>903.4</v>
      </c>
      <c r="U148" s="1011">
        <v>234565</v>
      </c>
      <c r="V148" s="1011">
        <v>214712</v>
      </c>
      <c r="W148" s="1012">
        <v>19853</v>
      </c>
      <c r="X148" s="1010">
        <v>993.79999999999984</v>
      </c>
      <c r="Y148" s="1011">
        <v>258906</v>
      </c>
      <c r="Z148" s="1011">
        <v>236295</v>
      </c>
      <c r="AA148" s="1012">
        <v>22611</v>
      </c>
      <c r="AB148" s="1010">
        <v>903.4</v>
      </c>
      <c r="AC148" s="1011">
        <v>234562</v>
      </c>
      <c r="AD148" s="1011">
        <v>214712</v>
      </c>
      <c r="AE148" s="1012">
        <v>19850</v>
      </c>
      <c r="AF148" s="1010">
        <v>5646.2</v>
      </c>
      <c r="AG148" s="1011">
        <v>1468377</v>
      </c>
      <c r="AH148" s="1011">
        <v>1342049</v>
      </c>
      <c r="AI148" s="1012">
        <v>126328</v>
      </c>
      <c r="AJ148" s="1010">
        <v>941</v>
      </c>
      <c r="AK148" s="1011">
        <v>244730</v>
      </c>
      <c r="AL148" s="1011">
        <v>223675</v>
      </c>
      <c r="AM148" s="1012">
        <v>21055</v>
      </c>
      <c r="AN148" s="1013">
        <v>903.4</v>
      </c>
      <c r="AO148" s="1011">
        <v>234920</v>
      </c>
      <c r="AP148" s="1011">
        <v>214712</v>
      </c>
      <c r="AQ148" s="1012">
        <v>20208</v>
      </c>
      <c r="AR148" s="1010">
        <v>903.4</v>
      </c>
      <c r="AS148" s="1011">
        <v>234920</v>
      </c>
      <c r="AT148" s="1011">
        <v>214712</v>
      </c>
      <c r="AU148" s="1012">
        <v>20208</v>
      </c>
      <c r="AV148" s="1010">
        <v>993.6</v>
      </c>
      <c r="AW148" s="1011">
        <v>258735</v>
      </c>
      <c r="AX148" s="1011">
        <v>236150</v>
      </c>
      <c r="AY148" s="1012">
        <v>22585</v>
      </c>
      <c r="AZ148" s="1010">
        <v>858.29999999999984</v>
      </c>
      <c r="BA148" s="1011">
        <v>222684</v>
      </c>
      <c r="BB148" s="1011">
        <v>204009</v>
      </c>
      <c r="BC148" s="1012">
        <v>18675</v>
      </c>
      <c r="BD148" s="1010">
        <v>858.29999999999984</v>
      </c>
      <c r="BE148" s="1011">
        <v>223216</v>
      </c>
      <c r="BF148" s="1011">
        <v>204008</v>
      </c>
      <c r="BG148" s="1012">
        <v>19208</v>
      </c>
      <c r="BH148" s="1010">
        <v>993.6</v>
      </c>
      <c r="BI148" s="1011">
        <v>258913</v>
      </c>
      <c r="BJ148" s="1011">
        <v>236149</v>
      </c>
      <c r="BK148" s="1012">
        <v>22764</v>
      </c>
      <c r="BL148" s="1010">
        <v>5510.6</v>
      </c>
      <c r="BM148" s="1011">
        <v>1433388</v>
      </c>
      <c r="BN148" s="1011">
        <v>1309740</v>
      </c>
      <c r="BO148" s="1012">
        <v>123648</v>
      </c>
      <c r="BP148" s="1010">
        <v>918.4</v>
      </c>
      <c r="BQ148" s="1011">
        <v>238898</v>
      </c>
      <c r="BR148" s="1011">
        <v>218290</v>
      </c>
      <c r="BS148" s="1012">
        <v>20608</v>
      </c>
      <c r="BT148" s="1010">
        <v>11156.8</v>
      </c>
      <c r="BU148" s="1011">
        <v>2901765</v>
      </c>
      <c r="BV148" s="1011">
        <v>2651789</v>
      </c>
      <c r="BW148" s="1012">
        <v>249976</v>
      </c>
      <c r="BX148" s="1010">
        <v>929.7</v>
      </c>
      <c r="BY148" s="1011">
        <v>241814</v>
      </c>
      <c r="BZ148" s="1011">
        <v>220982</v>
      </c>
      <c r="CA148" s="1012">
        <v>20832</v>
      </c>
      <c r="CB148" s="1001"/>
      <c r="CC148" s="1002"/>
    </row>
    <row r="149" spans="1:81" s="1003" customFormat="1" ht="18" customHeight="1">
      <c r="A149" s="994"/>
      <c r="B149" s="1503"/>
      <c r="C149" s="1505" t="s">
        <v>2902</v>
      </c>
      <c r="D149" s="995" t="s">
        <v>4347</v>
      </c>
      <c r="E149" s="996"/>
      <c r="F149" s="996"/>
      <c r="G149" s="996"/>
      <c r="H149" s="997">
        <v>2047.0000000000002</v>
      </c>
      <c r="I149" s="998">
        <v>525780</v>
      </c>
      <c r="J149" s="998">
        <v>479641</v>
      </c>
      <c r="K149" s="999">
        <v>46139</v>
      </c>
      <c r="L149" s="997">
        <v>2147.9</v>
      </c>
      <c r="M149" s="998">
        <v>552936</v>
      </c>
      <c r="N149" s="998">
        <v>503482</v>
      </c>
      <c r="O149" s="999">
        <v>49454</v>
      </c>
      <c r="P149" s="997">
        <v>2249.7000000000003</v>
      </c>
      <c r="Q149" s="998">
        <v>578915</v>
      </c>
      <c r="R149" s="998">
        <v>527173</v>
      </c>
      <c r="S149" s="999">
        <v>51742</v>
      </c>
      <c r="T149" s="997">
        <v>2046.3000000000002</v>
      </c>
      <c r="U149" s="998">
        <v>525525</v>
      </c>
      <c r="V149" s="998">
        <v>479506</v>
      </c>
      <c r="W149" s="999">
        <v>46019</v>
      </c>
      <c r="X149" s="997">
        <v>2250.9</v>
      </c>
      <c r="Y149" s="998">
        <v>579654</v>
      </c>
      <c r="Z149" s="998">
        <v>527508</v>
      </c>
      <c r="AA149" s="999">
        <v>52146</v>
      </c>
      <c r="AB149" s="997">
        <v>2045.7000000000003</v>
      </c>
      <c r="AC149" s="998">
        <v>525399</v>
      </c>
      <c r="AD149" s="998">
        <v>479391</v>
      </c>
      <c r="AE149" s="999">
        <v>46008</v>
      </c>
      <c r="AF149" s="997">
        <v>12787.500000000002</v>
      </c>
      <c r="AG149" s="998">
        <v>3288209</v>
      </c>
      <c r="AH149" s="998">
        <v>2996701</v>
      </c>
      <c r="AI149" s="999">
        <v>291508</v>
      </c>
      <c r="AJ149" s="997">
        <v>2131.3000000000002</v>
      </c>
      <c r="AK149" s="998">
        <v>548035</v>
      </c>
      <c r="AL149" s="998">
        <v>499450</v>
      </c>
      <c r="AM149" s="999">
        <v>48585</v>
      </c>
      <c r="AN149" s="1000">
        <v>2046.3000000000002</v>
      </c>
      <c r="AO149" s="998">
        <v>526245</v>
      </c>
      <c r="AP149" s="998">
        <v>479506</v>
      </c>
      <c r="AQ149" s="999">
        <v>46739</v>
      </c>
      <c r="AR149" s="997">
        <v>2045.7000000000003</v>
      </c>
      <c r="AS149" s="998">
        <v>526125</v>
      </c>
      <c r="AT149" s="998">
        <v>479391</v>
      </c>
      <c r="AU149" s="999">
        <v>46734</v>
      </c>
      <c r="AV149" s="997">
        <v>2249.7000000000003</v>
      </c>
      <c r="AW149" s="998">
        <v>579278</v>
      </c>
      <c r="AX149" s="998">
        <v>527171</v>
      </c>
      <c r="AY149" s="999">
        <v>52107</v>
      </c>
      <c r="AZ149" s="997">
        <v>1943.2999999999997</v>
      </c>
      <c r="BA149" s="998">
        <v>498669</v>
      </c>
      <c r="BB149" s="998">
        <v>455361</v>
      </c>
      <c r="BC149" s="999">
        <v>43308</v>
      </c>
      <c r="BD149" s="997">
        <v>1943.7999999999997</v>
      </c>
      <c r="BE149" s="998">
        <v>499850</v>
      </c>
      <c r="BF149" s="998">
        <v>455454</v>
      </c>
      <c r="BG149" s="999">
        <v>44396</v>
      </c>
      <c r="BH149" s="997">
        <v>2249.7000000000003</v>
      </c>
      <c r="BI149" s="998">
        <v>579639</v>
      </c>
      <c r="BJ149" s="998">
        <v>527170</v>
      </c>
      <c r="BK149" s="999">
        <v>52469</v>
      </c>
      <c r="BL149" s="997">
        <v>12478.5</v>
      </c>
      <c r="BM149" s="998">
        <v>3209806</v>
      </c>
      <c r="BN149" s="998">
        <v>2924053</v>
      </c>
      <c r="BO149" s="999">
        <v>285753</v>
      </c>
      <c r="BP149" s="997">
        <v>2079.8000000000002</v>
      </c>
      <c r="BQ149" s="998">
        <v>534968</v>
      </c>
      <c r="BR149" s="998">
        <v>487342</v>
      </c>
      <c r="BS149" s="999">
        <v>47626</v>
      </c>
      <c r="BT149" s="997">
        <v>25266</v>
      </c>
      <c r="BU149" s="998">
        <v>6498015</v>
      </c>
      <c r="BV149" s="998">
        <v>5920754</v>
      </c>
      <c r="BW149" s="999">
        <v>577261</v>
      </c>
      <c r="BX149" s="997">
        <v>2105.5</v>
      </c>
      <c r="BY149" s="998">
        <v>541501</v>
      </c>
      <c r="BZ149" s="998">
        <v>493396</v>
      </c>
      <c r="CA149" s="999">
        <v>48105</v>
      </c>
      <c r="CB149" s="1001"/>
      <c r="CC149" s="1002"/>
    </row>
    <row r="150" spans="1:81" s="1003" customFormat="1" ht="18" customHeight="1">
      <c r="A150" s="994"/>
      <c r="B150" s="1503"/>
      <c r="C150" s="1506" t="s">
        <v>2784</v>
      </c>
      <c r="D150" s="1004" t="s">
        <v>4348</v>
      </c>
      <c r="E150" s="1005"/>
      <c r="F150" s="1005"/>
      <c r="G150" s="1005"/>
      <c r="H150" s="1006">
        <v>0</v>
      </c>
      <c r="I150" s="1007">
        <v>0</v>
      </c>
      <c r="J150" s="1007">
        <v>0</v>
      </c>
      <c r="K150" s="1008">
        <v>0</v>
      </c>
      <c r="L150" s="1006">
        <v>0</v>
      </c>
      <c r="M150" s="1007">
        <v>0</v>
      </c>
      <c r="N150" s="1007">
        <v>0</v>
      </c>
      <c r="O150" s="1008">
        <v>0</v>
      </c>
      <c r="P150" s="1006">
        <v>0</v>
      </c>
      <c r="Q150" s="1007">
        <v>0</v>
      </c>
      <c r="R150" s="1007">
        <v>0</v>
      </c>
      <c r="S150" s="1008">
        <v>0</v>
      </c>
      <c r="T150" s="1006">
        <v>0</v>
      </c>
      <c r="U150" s="1007">
        <v>0</v>
      </c>
      <c r="V150" s="1007">
        <v>0</v>
      </c>
      <c r="W150" s="1008">
        <v>0</v>
      </c>
      <c r="X150" s="1006">
        <v>0</v>
      </c>
      <c r="Y150" s="1007">
        <v>0</v>
      </c>
      <c r="Z150" s="1007">
        <v>0</v>
      </c>
      <c r="AA150" s="1008">
        <v>0</v>
      </c>
      <c r="AB150" s="1006">
        <v>0</v>
      </c>
      <c r="AC150" s="1007">
        <v>0</v>
      </c>
      <c r="AD150" s="1007">
        <v>0</v>
      </c>
      <c r="AE150" s="1008">
        <v>0</v>
      </c>
      <c r="AF150" s="1006">
        <v>0</v>
      </c>
      <c r="AG150" s="1007">
        <v>0</v>
      </c>
      <c r="AH150" s="1007">
        <v>0</v>
      </c>
      <c r="AI150" s="1008">
        <v>0</v>
      </c>
      <c r="AJ150" s="1006">
        <v>0</v>
      </c>
      <c r="AK150" s="1007">
        <v>0</v>
      </c>
      <c r="AL150" s="1007">
        <v>0</v>
      </c>
      <c r="AM150" s="1008">
        <v>0</v>
      </c>
      <c r="AN150" s="1006">
        <v>0</v>
      </c>
      <c r="AO150" s="1007">
        <v>0</v>
      </c>
      <c r="AP150" s="1007">
        <v>0</v>
      </c>
      <c r="AQ150" s="1008">
        <v>0</v>
      </c>
      <c r="AR150" s="1006">
        <v>0</v>
      </c>
      <c r="AS150" s="1007">
        <v>0</v>
      </c>
      <c r="AT150" s="1007">
        <v>0</v>
      </c>
      <c r="AU150" s="1008">
        <v>0</v>
      </c>
      <c r="AV150" s="1006">
        <v>0</v>
      </c>
      <c r="AW150" s="1007">
        <v>0</v>
      </c>
      <c r="AX150" s="1007">
        <v>0</v>
      </c>
      <c r="AY150" s="1008">
        <v>0</v>
      </c>
      <c r="AZ150" s="1006">
        <v>0</v>
      </c>
      <c r="BA150" s="1007">
        <v>0</v>
      </c>
      <c r="BB150" s="1007">
        <v>0</v>
      </c>
      <c r="BC150" s="1008">
        <v>0</v>
      </c>
      <c r="BD150" s="1006">
        <v>0</v>
      </c>
      <c r="BE150" s="1007">
        <v>0</v>
      </c>
      <c r="BF150" s="1007">
        <v>0</v>
      </c>
      <c r="BG150" s="1008">
        <v>0</v>
      </c>
      <c r="BH150" s="1006">
        <v>0</v>
      </c>
      <c r="BI150" s="1007">
        <v>0</v>
      </c>
      <c r="BJ150" s="1007">
        <v>0</v>
      </c>
      <c r="BK150" s="1008">
        <v>0</v>
      </c>
      <c r="BL150" s="1006">
        <v>0</v>
      </c>
      <c r="BM150" s="1007">
        <v>0</v>
      </c>
      <c r="BN150" s="1007">
        <v>0</v>
      </c>
      <c r="BO150" s="1008">
        <v>0</v>
      </c>
      <c r="BP150" s="1006">
        <v>0</v>
      </c>
      <c r="BQ150" s="1007">
        <v>0</v>
      </c>
      <c r="BR150" s="1007">
        <v>0</v>
      </c>
      <c r="BS150" s="1008">
        <v>0</v>
      </c>
      <c r="BT150" s="1006">
        <v>0</v>
      </c>
      <c r="BU150" s="1007">
        <v>0</v>
      </c>
      <c r="BV150" s="1007">
        <v>0</v>
      </c>
      <c r="BW150" s="1008">
        <v>0</v>
      </c>
      <c r="BX150" s="1006">
        <v>0</v>
      </c>
      <c r="BY150" s="1007">
        <v>0</v>
      </c>
      <c r="BZ150" s="1007">
        <v>0</v>
      </c>
      <c r="CA150" s="1008">
        <v>0</v>
      </c>
      <c r="CB150" s="1001"/>
      <c r="CC150" s="1002"/>
    </row>
    <row r="151" spans="1:81" s="1003" customFormat="1" ht="18" customHeight="1">
      <c r="A151" s="994"/>
      <c r="B151" s="1503"/>
      <c r="C151" s="1506" t="s">
        <v>2786</v>
      </c>
      <c r="D151" s="1004" t="s">
        <v>4349</v>
      </c>
      <c r="E151" s="1005"/>
      <c r="F151" s="1005"/>
      <c r="G151" s="1005"/>
      <c r="H151" s="1006">
        <v>0</v>
      </c>
      <c r="I151" s="1007">
        <v>0</v>
      </c>
      <c r="J151" s="1007">
        <v>0</v>
      </c>
      <c r="K151" s="1008">
        <v>0</v>
      </c>
      <c r="L151" s="1006">
        <v>0</v>
      </c>
      <c r="M151" s="1007">
        <v>0</v>
      </c>
      <c r="N151" s="1007">
        <v>0</v>
      </c>
      <c r="O151" s="1008">
        <v>0</v>
      </c>
      <c r="P151" s="1006">
        <v>0</v>
      </c>
      <c r="Q151" s="1007">
        <v>0</v>
      </c>
      <c r="R151" s="1007">
        <v>0</v>
      </c>
      <c r="S151" s="1008">
        <v>0</v>
      </c>
      <c r="T151" s="1006">
        <v>0</v>
      </c>
      <c r="U151" s="1007">
        <v>0</v>
      </c>
      <c r="V151" s="1007">
        <v>0</v>
      </c>
      <c r="W151" s="1008">
        <v>0</v>
      </c>
      <c r="X151" s="1006">
        <v>0</v>
      </c>
      <c r="Y151" s="1007">
        <v>0</v>
      </c>
      <c r="Z151" s="1007">
        <v>0</v>
      </c>
      <c r="AA151" s="1008">
        <v>0</v>
      </c>
      <c r="AB151" s="1006">
        <v>0</v>
      </c>
      <c r="AC151" s="1007">
        <v>0</v>
      </c>
      <c r="AD151" s="1007">
        <v>0</v>
      </c>
      <c r="AE151" s="1008">
        <v>0</v>
      </c>
      <c r="AF151" s="1006">
        <v>0</v>
      </c>
      <c r="AG151" s="1007">
        <v>0</v>
      </c>
      <c r="AH151" s="1007">
        <v>0</v>
      </c>
      <c r="AI151" s="1008">
        <v>0</v>
      </c>
      <c r="AJ151" s="1006">
        <v>0</v>
      </c>
      <c r="AK151" s="1007">
        <v>0</v>
      </c>
      <c r="AL151" s="1007">
        <v>0</v>
      </c>
      <c r="AM151" s="1008">
        <v>0</v>
      </c>
      <c r="AN151" s="1006">
        <v>0</v>
      </c>
      <c r="AO151" s="1007">
        <v>0</v>
      </c>
      <c r="AP151" s="1007">
        <v>0</v>
      </c>
      <c r="AQ151" s="1008">
        <v>0</v>
      </c>
      <c r="AR151" s="1006">
        <v>0</v>
      </c>
      <c r="AS151" s="1007">
        <v>0</v>
      </c>
      <c r="AT151" s="1007">
        <v>0</v>
      </c>
      <c r="AU151" s="1008">
        <v>0</v>
      </c>
      <c r="AV151" s="1006">
        <v>0</v>
      </c>
      <c r="AW151" s="1007">
        <v>0</v>
      </c>
      <c r="AX151" s="1007">
        <v>0</v>
      </c>
      <c r="AY151" s="1008">
        <v>0</v>
      </c>
      <c r="AZ151" s="1006">
        <v>0</v>
      </c>
      <c r="BA151" s="1007">
        <v>0</v>
      </c>
      <c r="BB151" s="1007">
        <v>0</v>
      </c>
      <c r="BC151" s="1008">
        <v>0</v>
      </c>
      <c r="BD151" s="1006">
        <v>0</v>
      </c>
      <c r="BE151" s="1007">
        <v>0</v>
      </c>
      <c r="BF151" s="1007">
        <v>0</v>
      </c>
      <c r="BG151" s="1008">
        <v>0</v>
      </c>
      <c r="BH151" s="1006">
        <v>0</v>
      </c>
      <c r="BI151" s="1007">
        <v>0</v>
      </c>
      <c r="BJ151" s="1007">
        <v>0</v>
      </c>
      <c r="BK151" s="1008">
        <v>0</v>
      </c>
      <c r="BL151" s="1006">
        <v>0</v>
      </c>
      <c r="BM151" s="1007">
        <v>0</v>
      </c>
      <c r="BN151" s="1007">
        <v>0</v>
      </c>
      <c r="BO151" s="1008">
        <v>0</v>
      </c>
      <c r="BP151" s="1006">
        <v>0</v>
      </c>
      <c r="BQ151" s="1007">
        <v>0</v>
      </c>
      <c r="BR151" s="1007">
        <v>0</v>
      </c>
      <c r="BS151" s="1008">
        <v>0</v>
      </c>
      <c r="BT151" s="1006">
        <v>0</v>
      </c>
      <c r="BU151" s="1007">
        <v>0</v>
      </c>
      <c r="BV151" s="1007">
        <v>0</v>
      </c>
      <c r="BW151" s="1008">
        <v>0</v>
      </c>
      <c r="BX151" s="1006">
        <v>0</v>
      </c>
      <c r="BY151" s="1007">
        <v>0</v>
      </c>
      <c r="BZ151" s="1007">
        <v>0</v>
      </c>
      <c r="CA151" s="1008">
        <v>0</v>
      </c>
      <c r="CB151" s="1001"/>
      <c r="CC151" s="1002"/>
    </row>
    <row r="152" spans="1:81" s="1003" customFormat="1" ht="18" customHeight="1">
      <c r="A152" s="994"/>
      <c r="B152" s="1503"/>
      <c r="C152" s="1506" t="s">
        <v>2797</v>
      </c>
      <c r="D152" s="1004" t="s">
        <v>4350</v>
      </c>
      <c r="E152" s="1005"/>
      <c r="F152" s="1005"/>
      <c r="G152" s="1005"/>
      <c r="H152" s="1006">
        <v>47.599999999999994</v>
      </c>
      <c r="I152" s="1007">
        <v>9881</v>
      </c>
      <c r="J152" s="1007">
        <v>8638</v>
      </c>
      <c r="K152" s="1008">
        <v>1243</v>
      </c>
      <c r="L152" s="1006">
        <v>49.300000000000004</v>
      </c>
      <c r="M152" s="1007">
        <v>10000</v>
      </c>
      <c r="N152" s="1007">
        <v>8761</v>
      </c>
      <c r="O152" s="1008">
        <v>1239</v>
      </c>
      <c r="P152" s="1006">
        <v>51.6</v>
      </c>
      <c r="Q152" s="1007">
        <v>10475</v>
      </c>
      <c r="R152" s="1007">
        <v>9175</v>
      </c>
      <c r="S152" s="1008">
        <v>1300</v>
      </c>
      <c r="T152" s="1006">
        <v>47.2</v>
      </c>
      <c r="U152" s="1007">
        <v>9552</v>
      </c>
      <c r="V152" s="1007">
        <v>8372</v>
      </c>
      <c r="W152" s="1008">
        <v>1180</v>
      </c>
      <c r="X152" s="1006">
        <v>52.6</v>
      </c>
      <c r="Y152" s="1007">
        <v>11004</v>
      </c>
      <c r="Z152" s="1007">
        <v>9613</v>
      </c>
      <c r="AA152" s="1008">
        <v>1391</v>
      </c>
      <c r="AB152" s="1006">
        <v>46.9</v>
      </c>
      <c r="AC152" s="1007">
        <v>9510</v>
      </c>
      <c r="AD152" s="1007">
        <v>8332</v>
      </c>
      <c r="AE152" s="1008">
        <v>1178</v>
      </c>
      <c r="AF152" s="1006">
        <v>295.2</v>
      </c>
      <c r="AG152" s="1007">
        <v>60422</v>
      </c>
      <c r="AH152" s="1007">
        <v>52891</v>
      </c>
      <c r="AI152" s="1008">
        <v>7531</v>
      </c>
      <c r="AJ152" s="1006">
        <v>49.2</v>
      </c>
      <c r="AK152" s="1007">
        <v>10070</v>
      </c>
      <c r="AL152" s="1007">
        <v>8815</v>
      </c>
      <c r="AM152" s="1008">
        <v>1255</v>
      </c>
      <c r="AN152" s="1009">
        <v>46.9</v>
      </c>
      <c r="AO152" s="1007">
        <v>9510</v>
      </c>
      <c r="AP152" s="1007">
        <v>8332</v>
      </c>
      <c r="AQ152" s="1008">
        <v>1178</v>
      </c>
      <c r="AR152" s="1006">
        <v>46.9</v>
      </c>
      <c r="AS152" s="1007">
        <v>9510</v>
      </c>
      <c r="AT152" s="1007">
        <v>8332</v>
      </c>
      <c r="AU152" s="1008">
        <v>1178</v>
      </c>
      <c r="AV152" s="1006">
        <v>51.6</v>
      </c>
      <c r="AW152" s="1007">
        <v>10475</v>
      </c>
      <c r="AX152" s="1007">
        <v>9175</v>
      </c>
      <c r="AY152" s="1008">
        <v>1300</v>
      </c>
      <c r="AZ152" s="1006">
        <v>44.6</v>
      </c>
      <c r="BA152" s="1007">
        <v>9070</v>
      </c>
      <c r="BB152" s="1007">
        <v>7944</v>
      </c>
      <c r="BC152" s="1008">
        <v>1126</v>
      </c>
      <c r="BD152" s="1006">
        <v>44.6</v>
      </c>
      <c r="BE152" s="1007">
        <v>9069</v>
      </c>
      <c r="BF152" s="1007">
        <v>7945</v>
      </c>
      <c r="BG152" s="1008">
        <v>1124</v>
      </c>
      <c r="BH152" s="1006">
        <v>51.6</v>
      </c>
      <c r="BI152" s="1007">
        <v>10475</v>
      </c>
      <c r="BJ152" s="1007">
        <v>9176</v>
      </c>
      <c r="BK152" s="1008">
        <v>1299</v>
      </c>
      <c r="BL152" s="1006">
        <v>286.2</v>
      </c>
      <c r="BM152" s="1007">
        <v>58109</v>
      </c>
      <c r="BN152" s="1007">
        <v>50904</v>
      </c>
      <c r="BO152" s="1008">
        <v>7205</v>
      </c>
      <c r="BP152" s="1006">
        <v>47.7</v>
      </c>
      <c r="BQ152" s="1007">
        <v>9685</v>
      </c>
      <c r="BR152" s="1007">
        <v>8484</v>
      </c>
      <c r="BS152" s="1008">
        <v>1201</v>
      </c>
      <c r="BT152" s="1006">
        <v>581.4</v>
      </c>
      <c r="BU152" s="1007">
        <v>118531</v>
      </c>
      <c r="BV152" s="1007">
        <v>103795</v>
      </c>
      <c r="BW152" s="1008">
        <v>14736</v>
      </c>
      <c r="BX152" s="1006">
        <v>48.5</v>
      </c>
      <c r="BY152" s="1007">
        <v>9878</v>
      </c>
      <c r="BZ152" s="1007">
        <v>8650</v>
      </c>
      <c r="CA152" s="1008">
        <v>1228</v>
      </c>
      <c r="CB152" s="1001"/>
      <c r="CC152" s="1002"/>
    </row>
    <row r="153" spans="1:81" s="1003" customFormat="1" ht="18" customHeight="1">
      <c r="A153" s="994"/>
      <c r="B153" s="1503"/>
      <c r="C153" s="1506" t="s">
        <v>2790</v>
      </c>
      <c r="D153" s="1004" t="s">
        <v>4351</v>
      </c>
      <c r="E153" s="1005"/>
      <c r="F153" s="1005"/>
      <c r="G153" s="1005"/>
      <c r="H153" s="1006">
        <v>0</v>
      </c>
      <c r="I153" s="1007">
        <v>0</v>
      </c>
      <c r="J153" s="1007">
        <v>0</v>
      </c>
      <c r="K153" s="1008">
        <v>0</v>
      </c>
      <c r="L153" s="1006">
        <v>0</v>
      </c>
      <c r="M153" s="1007">
        <v>0</v>
      </c>
      <c r="N153" s="1007">
        <v>0</v>
      </c>
      <c r="O153" s="1008">
        <v>0</v>
      </c>
      <c r="P153" s="1006">
        <v>0</v>
      </c>
      <c r="Q153" s="1007">
        <v>0</v>
      </c>
      <c r="R153" s="1007">
        <v>0</v>
      </c>
      <c r="S153" s="1008">
        <v>0</v>
      </c>
      <c r="T153" s="1006">
        <v>0</v>
      </c>
      <c r="U153" s="1007">
        <v>0</v>
      </c>
      <c r="V153" s="1007">
        <v>0</v>
      </c>
      <c r="W153" s="1008">
        <v>0</v>
      </c>
      <c r="X153" s="1006">
        <v>0</v>
      </c>
      <c r="Y153" s="1007">
        <v>0</v>
      </c>
      <c r="Z153" s="1007">
        <v>0</v>
      </c>
      <c r="AA153" s="1008">
        <v>0</v>
      </c>
      <c r="AB153" s="1006">
        <v>0</v>
      </c>
      <c r="AC153" s="1007">
        <v>0</v>
      </c>
      <c r="AD153" s="1007">
        <v>0</v>
      </c>
      <c r="AE153" s="1008">
        <v>0</v>
      </c>
      <c r="AF153" s="1006">
        <v>0</v>
      </c>
      <c r="AG153" s="1007">
        <v>0</v>
      </c>
      <c r="AH153" s="1007">
        <v>0</v>
      </c>
      <c r="AI153" s="1008">
        <v>0</v>
      </c>
      <c r="AJ153" s="1006">
        <v>0</v>
      </c>
      <c r="AK153" s="1007">
        <v>0</v>
      </c>
      <c r="AL153" s="1007">
        <v>0</v>
      </c>
      <c r="AM153" s="1008">
        <v>0</v>
      </c>
      <c r="AN153" s="1006">
        <v>0</v>
      </c>
      <c r="AO153" s="1007">
        <v>0</v>
      </c>
      <c r="AP153" s="1007">
        <v>0</v>
      </c>
      <c r="AQ153" s="1008">
        <v>0</v>
      </c>
      <c r="AR153" s="1007">
        <v>0</v>
      </c>
      <c r="AS153" s="1007">
        <v>0</v>
      </c>
      <c r="AT153" s="1007">
        <v>0</v>
      </c>
      <c r="AU153" s="1008">
        <v>0</v>
      </c>
      <c r="AV153" s="1007">
        <v>0</v>
      </c>
      <c r="AW153" s="1007">
        <v>0</v>
      </c>
      <c r="AX153" s="1007">
        <v>0</v>
      </c>
      <c r="AY153" s="1008">
        <v>0</v>
      </c>
      <c r="AZ153" s="1007">
        <v>0</v>
      </c>
      <c r="BA153" s="1007">
        <v>0</v>
      </c>
      <c r="BB153" s="1007">
        <v>0</v>
      </c>
      <c r="BC153" s="1008">
        <v>0</v>
      </c>
      <c r="BD153" s="1007">
        <v>0</v>
      </c>
      <c r="BE153" s="1007">
        <v>0</v>
      </c>
      <c r="BF153" s="1007">
        <v>0</v>
      </c>
      <c r="BG153" s="1008">
        <v>0</v>
      </c>
      <c r="BH153" s="1007">
        <v>0</v>
      </c>
      <c r="BI153" s="1007">
        <v>0</v>
      </c>
      <c r="BJ153" s="1007">
        <v>0</v>
      </c>
      <c r="BK153" s="1008">
        <v>0</v>
      </c>
      <c r="BL153" s="1006">
        <v>0</v>
      </c>
      <c r="BM153" s="1007">
        <v>0</v>
      </c>
      <c r="BN153" s="1007">
        <v>0</v>
      </c>
      <c r="BO153" s="1008">
        <v>0</v>
      </c>
      <c r="BP153" s="1006">
        <v>0</v>
      </c>
      <c r="BQ153" s="1007">
        <v>0</v>
      </c>
      <c r="BR153" s="1007">
        <v>0</v>
      </c>
      <c r="BS153" s="1008">
        <v>0</v>
      </c>
      <c r="BT153" s="1006">
        <v>0</v>
      </c>
      <c r="BU153" s="1007">
        <v>0</v>
      </c>
      <c r="BV153" s="1007">
        <v>0</v>
      </c>
      <c r="BW153" s="1008">
        <v>0</v>
      </c>
      <c r="BX153" s="1006">
        <v>0</v>
      </c>
      <c r="BY153" s="1007">
        <v>0</v>
      </c>
      <c r="BZ153" s="1007">
        <v>0</v>
      </c>
      <c r="CA153" s="1008">
        <v>0</v>
      </c>
      <c r="CB153" s="1001"/>
      <c r="CC153" s="1002"/>
    </row>
    <row r="154" spans="1:81" s="1003" customFormat="1" ht="18" customHeight="1">
      <c r="A154" s="994"/>
      <c r="B154" s="1503"/>
      <c r="C154" s="1506" t="s">
        <v>2925</v>
      </c>
      <c r="D154" s="1004" t="s">
        <v>2883</v>
      </c>
      <c r="E154" s="1005"/>
      <c r="F154" s="1005"/>
      <c r="G154" s="1005"/>
      <c r="H154" s="1006">
        <v>928.80000000000007</v>
      </c>
      <c r="I154" s="1007">
        <v>7703</v>
      </c>
      <c r="J154" s="1007">
        <v>6726</v>
      </c>
      <c r="K154" s="1008">
        <v>977</v>
      </c>
      <c r="L154" s="1006">
        <v>975.2</v>
      </c>
      <c r="M154" s="1007">
        <v>8093</v>
      </c>
      <c r="N154" s="1007">
        <v>7065</v>
      </c>
      <c r="O154" s="1008">
        <v>1028</v>
      </c>
      <c r="P154" s="1006">
        <v>1021.6999999999999</v>
      </c>
      <c r="Q154" s="1007">
        <v>8475</v>
      </c>
      <c r="R154" s="1007">
        <v>7399</v>
      </c>
      <c r="S154" s="1008">
        <v>1076</v>
      </c>
      <c r="T154" s="1006">
        <v>928.80000000000007</v>
      </c>
      <c r="U154" s="1007">
        <v>7703</v>
      </c>
      <c r="V154" s="1007">
        <v>6726</v>
      </c>
      <c r="W154" s="1008">
        <v>977</v>
      </c>
      <c r="X154" s="1006">
        <v>1021.6999999999999</v>
      </c>
      <c r="Y154" s="1007">
        <v>8475</v>
      </c>
      <c r="Z154" s="1007">
        <v>7399</v>
      </c>
      <c r="AA154" s="1008">
        <v>1076</v>
      </c>
      <c r="AB154" s="1006">
        <v>928.80000000000007</v>
      </c>
      <c r="AC154" s="1007">
        <v>7703</v>
      </c>
      <c r="AD154" s="1007">
        <v>6726</v>
      </c>
      <c r="AE154" s="1008">
        <v>977</v>
      </c>
      <c r="AF154" s="1006">
        <v>5805</v>
      </c>
      <c r="AG154" s="1007">
        <v>48152</v>
      </c>
      <c r="AH154" s="1007">
        <v>42041</v>
      </c>
      <c r="AI154" s="1008">
        <v>6111</v>
      </c>
      <c r="AJ154" s="1006">
        <v>967.5</v>
      </c>
      <c r="AK154" s="1007">
        <v>8025</v>
      </c>
      <c r="AL154" s="1007">
        <v>7007</v>
      </c>
      <c r="AM154" s="1008">
        <v>1018</v>
      </c>
      <c r="AN154" s="1009">
        <v>928.80000000000007</v>
      </c>
      <c r="AO154" s="1007">
        <v>7703</v>
      </c>
      <c r="AP154" s="1007">
        <v>6726</v>
      </c>
      <c r="AQ154" s="1008">
        <v>977</v>
      </c>
      <c r="AR154" s="1006">
        <v>928.80000000000007</v>
      </c>
      <c r="AS154" s="1007">
        <v>7703</v>
      </c>
      <c r="AT154" s="1007">
        <v>6726</v>
      </c>
      <c r="AU154" s="1008">
        <v>977</v>
      </c>
      <c r="AV154" s="1006">
        <v>1021.6999999999999</v>
      </c>
      <c r="AW154" s="1007">
        <v>8475</v>
      </c>
      <c r="AX154" s="1007">
        <v>7399</v>
      </c>
      <c r="AY154" s="1008">
        <v>1076</v>
      </c>
      <c r="AZ154" s="1006">
        <v>882.4</v>
      </c>
      <c r="BA154" s="1007">
        <v>7321</v>
      </c>
      <c r="BB154" s="1007">
        <v>6392</v>
      </c>
      <c r="BC154" s="1008">
        <v>929</v>
      </c>
      <c r="BD154" s="1006">
        <v>882.4</v>
      </c>
      <c r="BE154" s="1007">
        <v>7321</v>
      </c>
      <c r="BF154" s="1007">
        <v>6392</v>
      </c>
      <c r="BG154" s="1008">
        <v>929</v>
      </c>
      <c r="BH154" s="1006">
        <v>1021.6999999999999</v>
      </c>
      <c r="BI154" s="1007">
        <v>8475</v>
      </c>
      <c r="BJ154" s="1007">
        <v>7399</v>
      </c>
      <c r="BK154" s="1008">
        <v>1076</v>
      </c>
      <c r="BL154" s="1006">
        <v>5665.8</v>
      </c>
      <c r="BM154" s="1007">
        <v>46998</v>
      </c>
      <c r="BN154" s="1007">
        <v>41034</v>
      </c>
      <c r="BO154" s="1008">
        <v>5964</v>
      </c>
      <c r="BP154" s="1006">
        <v>944.3</v>
      </c>
      <c r="BQ154" s="1007">
        <v>7833</v>
      </c>
      <c r="BR154" s="1007">
        <v>6839</v>
      </c>
      <c r="BS154" s="1008">
        <v>994</v>
      </c>
      <c r="BT154" s="1006">
        <v>11470.8</v>
      </c>
      <c r="BU154" s="1007">
        <v>95150</v>
      </c>
      <c r="BV154" s="1007">
        <v>83075</v>
      </c>
      <c r="BW154" s="1008">
        <v>12075</v>
      </c>
      <c r="BX154" s="1006">
        <v>955.9</v>
      </c>
      <c r="BY154" s="1007">
        <v>7929</v>
      </c>
      <c r="BZ154" s="1007">
        <v>6923</v>
      </c>
      <c r="CA154" s="1008">
        <v>1006</v>
      </c>
      <c r="CB154" s="1001"/>
      <c r="CC154" s="1002"/>
    </row>
    <row r="155" spans="1:81" s="1003" customFormat="1" ht="18" customHeight="1">
      <c r="A155" s="994"/>
      <c r="B155" s="1503"/>
      <c r="C155" s="1506" t="s">
        <v>2795</v>
      </c>
      <c r="D155" s="1004" t="s">
        <v>2728</v>
      </c>
      <c r="E155" s="1005"/>
      <c r="F155" s="1005"/>
      <c r="G155" s="1005"/>
      <c r="H155" s="1006">
        <v>0</v>
      </c>
      <c r="I155" s="1007">
        <v>0</v>
      </c>
      <c r="J155" s="1007">
        <v>0</v>
      </c>
      <c r="K155" s="1008">
        <v>0</v>
      </c>
      <c r="L155" s="1006">
        <v>0</v>
      </c>
      <c r="M155" s="1007">
        <v>0</v>
      </c>
      <c r="N155" s="1007">
        <v>0</v>
      </c>
      <c r="O155" s="1008">
        <v>0</v>
      </c>
      <c r="P155" s="1006">
        <v>0</v>
      </c>
      <c r="Q155" s="1007">
        <v>0</v>
      </c>
      <c r="R155" s="1007">
        <v>0</v>
      </c>
      <c r="S155" s="1008">
        <v>0</v>
      </c>
      <c r="T155" s="1006">
        <v>0</v>
      </c>
      <c r="U155" s="1007">
        <v>0</v>
      </c>
      <c r="V155" s="1007">
        <v>0</v>
      </c>
      <c r="W155" s="1008">
        <v>0</v>
      </c>
      <c r="X155" s="1006">
        <v>0</v>
      </c>
      <c r="Y155" s="1007">
        <v>0</v>
      </c>
      <c r="Z155" s="1007">
        <v>0</v>
      </c>
      <c r="AA155" s="1008">
        <v>0</v>
      </c>
      <c r="AB155" s="1006">
        <v>0</v>
      </c>
      <c r="AC155" s="1007">
        <v>0</v>
      </c>
      <c r="AD155" s="1007">
        <v>0</v>
      </c>
      <c r="AE155" s="1008">
        <v>0</v>
      </c>
      <c r="AF155" s="1006">
        <v>0</v>
      </c>
      <c r="AG155" s="1007">
        <v>0</v>
      </c>
      <c r="AH155" s="1007">
        <v>0</v>
      </c>
      <c r="AI155" s="1008">
        <v>0</v>
      </c>
      <c r="AJ155" s="1006">
        <v>0</v>
      </c>
      <c r="AK155" s="1007">
        <v>0</v>
      </c>
      <c r="AL155" s="1007">
        <v>0</v>
      </c>
      <c r="AM155" s="1008">
        <v>0</v>
      </c>
      <c r="AN155" s="1006">
        <v>0</v>
      </c>
      <c r="AO155" s="1007">
        <v>0</v>
      </c>
      <c r="AP155" s="1007">
        <v>0</v>
      </c>
      <c r="AQ155" s="1008">
        <v>0</v>
      </c>
      <c r="AR155" s="1006">
        <v>0</v>
      </c>
      <c r="AS155" s="1007">
        <v>0</v>
      </c>
      <c r="AT155" s="1007">
        <v>0</v>
      </c>
      <c r="AU155" s="1008">
        <v>0</v>
      </c>
      <c r="AV155" s="1006">
        <v>0</v>
      </c>
      <c r="AW155" s="1007">
        <v>0</v>
      </c>
      <c r="AX155" s="1007">
        <v>0</v>
      </c>
      <c r="AY155" s="1008">
        <v>0</v>
      </c>
      <c r="AZ155" s="1006">
        <v>0</v>
      </c>
      <c r="BA155" s="1007">
        <v>0</v>
      </c>
      <c r="BB155" s="1007">
        <v>0</v>
      </c>
      <c r="BC155" s="1008">
        <v>0</v>
      </c>
      <c r="BD155" s="1006">
        <v>0</v>
      </c>
      <c r="BE155" s="1007">
        <v>0</v>
      </c>
      <c r="BF155" s="1007">
        <v>0</v>
      </c>
      <c r="BG155" s="1008">
        <v>0</v>
      </c>
      <c r="BH155" s="1006">
        <v>0</v>
      </c>
      <c r="BI155" s="1007">
        <v>0</v>
      </c>
      <c r="BJ155" s="1007">
        <v>0</v>
      </c>
      <c r="BK155" s="1008">
        <v>0</v>
      </c>
      <c r="BL155" s="1006">
        <v>0</v>
      </c>
      <c r="BM155" s="1007">
        <v>0</v>
      </c>
      <c r="BN155" s="1007">
        <v>0</v>
      </c>
      <c r="BO155" s="1008">
        <v>0</v>
      </c>
      <c r="BP155" s="1006">
        <v>0</v>
      </c>
      <c r="BQ155" s="1007">
        <v>0</v>
      </c>
      <c r="BR155" s="1007">
        <v>0</v>
      </c>
      <c r="BS155" s="1008">
        <v>0</v>
      </c>
      <c r="BT155" s="1006">
        <v>0</v>
      </c>
      <c r="BU155" s="1007">
        <v>0</v>
      </c>
      <c r="BV155" s="1007">
        <v>0</v>
      </c>
      <c r="BW155" s="1008">
        <v>0</v>
      </c>
      <c r="BX155" s="1006">
        <v>0</v>
      </c>
      <c r="BY155" s="1007">
        <v>0</v>
      </c>
      <c r="BZ155" s="1007">
        <v>0</v>
      </c>
      <c r="CA155" s="1008">
        <v>0</v>
      </c>
      <c r="CB155" s="1001"/>
      <c r="CC155" s="1002"/>
    </row>
    <row r="156" spans="1:81" s="1003" customFormat="1" ht="18" customHeight="1" thickBot="1">
      <c r="A156" s="994"/>
      <c r="B156" s="1504"/>
      <c r="C156" s="1507" t="s">
        <v>2784</v>
      </c>
      <c r="D156" s="1508" t="s">
        <v>2902</v>
      </c>
      <c r="E156" s="1509"/>
      <c r="F156" s="1509"/>
      <c r="G156" s="1509"/>
      <c r="H156" s="1014">
        <v>2094.6000000000004</v>
      </c>
      <c r="I156" s="1015">
        <v>543364</v>
      </c>
      <c r="J156" s="1015">
        <v>495005</v>
      </c>
      <c r="K156" s="1016">
        <v>48359</v>
      </c>
      <c r="L156" s="1014">
        <v>2197.2000000000003</v>
      </c>
      <c r="M156" s="1015">
        <v>571029</v>
      </c>
      <c r="N156" s="1015">
        <v>519308</v>
      </c>
      <c r="O156" s="1016">
        <v>51721</v>
      </c>
      <c r="P156" s="1014">
        <v>2301.3000000000002</v>
      </c>
      <c r="Q156" s="1015">
        <v>597865</v>
      </c>
      <c r="R156" s="1015">
        <v>543747</v>
      </c>
      <c r="S156" s="1016">
        <v>54118</v>
      </c>
      <c r="T156" s="1014">
        <v>2093.5</v>
      </c>
      <c r="U156" s="1015">
        <v>542780</v>
      </c>
      <c r="V156" s="1015">
        <v>494604</v>
      </c>
      <c r="W156" s="1016">
        <v>48176</v>
      </c>
      <c r="X156" s="1014">
        <v>2303.5</v>
      </c>
      <c r="Y156" s="1015">
        <v>599133</v>
      </c>
      <c r="Z156" s="1015">
        <v>544520</v>
      </c>
      <c r="AA156" s="1016">
        <v>54613</v>
      </c>
      <c r="AB156" s="1014">
        <v>2092.6000000000004</v>
      </c>
      <c r="AC156" s="1015">
        <v>542612</v>
      </c>
      <c r="AD156" s="1015">
        <v>494449</v>
      </c>
      <c r="AE156" s="1016">
        <v>48163</v>
      </c>
      <c r="AF156" s="1014">
        <v>13082.700000000003</v>
      </c>
      <c r="AG156" s="1015">
        <v>3396783</v>
      </c>
      <c r="AH156" s="1015">
        <v>3091633</v>
      </c>
      <c r="AI156" s="1016">
        <v>305150</v>
      </c>
      <c r="AJ156" s="1014">
        <v>2180.5</v>
      </c>
      <c r="AK156" s="1015">
        <v>566131</v>
      </c>
      <c r="AL156" s="1015">
        <v>515272</v>
      </c>
      <c r="AM156" s="1016">
        <v>50859</v>
      </c>
      <c r="AN156" s="1017">
        <v>2093.2000000000003</v>
      </c>
      <c r="AO156" s="1015">
        <v>543458</v>
      </c>
      <c r="AP156" s="1015">
        <v>494564</v>
      </c>
      <c r="AQ156" s="1016">
        <v>48894</v>
      </c>
      <c r="AR156" s="1014">
        <v>2092.6000000000004</v>
      </c>
      <c r="AS156" s="1015">
        <v>543338</v>
      </c>
      <c r="AT156" s="1015">
        <v>494449</v>
      </c>
      <c r="AU156" s="1016">
        <v>48889</v>
      </c>
      <c r="AV156" s="1014">
        <v>2301.3000000000002</v>
      </c>
      <c r="AW156" s="1015">
        <v>598228</v>
      </c>
      <c r="AX156" s="1015">
        <v>543745</v>
      </c>
      <c r="AY156" s="1016">
        <v>54483</v>
      </c>
      <c r="AZ156" s="1014">
        <v>1987.8999999999996</v>
      </c>
      <c r="BA156" s="1015">
        <v>515060</v>
      </c>
      <c r="BB156" s="1015">
        <v>469697</v>
      </c>
      <c r="BC156" s="1016">
        <v>45363</v>
      </c>
      <c r="BD156" s="1014">
        <v>1988.3999999999996</v>
      </c>
      <c r="BE156" s="1015">
        <v>516240</v>
      </c>
      <c r="BF156" s="1015">
        <v>469791</v>
      </c>
      <c r="BG156" s="1016">
        <v>46449</v>
      </c>
      <c r="BH156" s="1014">
        <v>2301.3000000000002</v>
      </c>
      <c r="BI156" s="1015">
        <v>598589</v>
      </c>
      <c r="BJ156" s="1015">
        <v>543745</v>
      </c>
      <c r="BK156" s="1016">
        <v>54844</v>
      </c>
      <c r="BL156" s="1014">
        <v>12764.7</v>
      </c>
      <c r="BM156" s="1015">
        <v>3314913</v>
      </c>
      <c r="BN156" s="1015">
        <v>3015991</v>
      </c>
      <c r="BO156" s="1016">
        <v>298922</v>
      </c>
      <c r="BP156" s="1014">
        <v>2127.5</v>
      </c>
      <c r="BQ156" s="1015">
        <v>552486</v>
      </c>
      <c r="BR156" s="1015">
        <v>502665</v>
      </c>
      <c r="BS156" s="1016">
        <v>49821</v>
      </c>
      <c r="BT156" s="1014">
        <v>25847.4</v>
      </c>
      <c r="BU156" s="1015">
        <v>6711696</v>
      </c>
      <c r="BV156" s="1015">
        <v>6107624</v>
      </c>
      <c r="BW156" s="1016">
        <v>604072</v>
      </c>
      <c r="BX156" s="1014">
        <v>2154</v>
      </c>
      <c r="BY156" s="1015">
        <v>559308</v>
      </c>
      <c r="BZ156" s="1015">
        <v>508969</v>
      </c>
      <c r="CA156" s="1016">
        <v>50339</v>
      </c>
      <c r="CB156" s="1001"/>
      <c r="CC156" s="1002"/>
    </row>
    <row r="157" spans="1:81" s="1003" customFormat="1" ht="18" customHeight="1">
      <c r="A157" s="994"/>
      <c r="B157" s="1493" t="s">
        <v>4365</v>
      </c>
      <c r="C157" s="1494"/>
      <c r="D157" s="995" t="s">
        <v>4347</v>
      </c>
      <c r="E157" s="996"/>
      <c r="F157" s="996"/>
      <c r="G157" s="996"/>
      <c r="H157" s="997">
        <v>31.4</v>
      </c>
      <c r="I157" s="998">
        <v>8462</v>
      </c>
      <c r="J157" s="998">
        <v>7882</v>
      </c>
      <c r="K157" s="999">
        <v>580</v>
      </c>
      <c r="L157" s="997">
        <v>31.4</v>
      </c>
      <c r="M157" s="998">
        <v>8462</v>
      </c>
      <c r="N157" s="998">
        <v>7882</v>
      </c>
      <c r="O157" s="999">
        <v>580</v>
      </c>
      <c r="P157" s="997">
        <v>31.4</v>
      </c>
      <c r="Q157" s="998">
        <v>8462</v>
      </c>
      <c r="R157" s="998">
        <v>7882</v>
      </c>
      <c r="S157" s="999">
        <v>580</v>
      </c>
      <c r="T157" s="997">
        <v>31.4</v>
      </c>
      <c r="U157" s="998">
        <v>8462</v>
      </c>
      <c r="V157" s="998">
        <v>7882</v>
      </c>
      <c r="W157" s="999">
        <v>580</v>
      </c>
      <c r="X157" s="997">
        <v>31.4</v>
      </c>
      <c r="Y157" s="998">
        <v>8462</v>
      </c>
      <c r="Z157" s="998">
        <v>7882</v>
      </c>
      <c r="AA157" s="999">
        <v>580</v>
      </c>
      <c r="AB157" s="997">
        <v>31.4</v>
      </c>
      <c r="AC157" s="998">
        <v>8462</v>
      </c>
      <c r="AD157" s="998">
        <v>7882</v>
      </c>
      <c r="AE157" s="999">
        <v>580</v>
      </c>
      <c r="AF157" s="997">
        <v>188.4</v>
      </c>
      <c r="AG157" s="998">
        <v>50772</v>
      </c>
      <c r="AH157" s="998">
        <v>47292</v>
      </c>
      <c r="AI157" s="999">
        <v>3480</v>
      </c>
      <c r="AJ157" s="997">
        <v>31.4</v>
      </c>
      <c r="AK157" s="998">
        <v>8462</v>
      </c>
      <c r="AL157" s="998">
        <v>7882</v>
      </c>
      <c r="AM157" s="999">
        <v>580</v>
      </c>
      <c r="AN157" s="1000">
        <v>31.4</v>
      </c>
      <c r="AO157" s="998">
        <v>8462</v>
      </c>
      <c r="AP157" s="998">
        <v>7882</v>
      </c>
      <c r="AQ157" s="999">
        <v>580</v>
      </c>
      <c r="AR157" s="997">
        <v>31.4</v>
      </c>
      <c r="AS157" s="998">
        <v>8462</v>
      </c>
      <c r="AT157" s="998">
        <v>7882</v>
      </c>
      <c r="AU157" s="999">
        <v>580</v>
      </c>
      <c r="AV157" s="997">
        <v>31.4</v>
      </c>
      <c r="AW157" s="998">
        <v>8462</v>
      </c>
      <c r="AX157" s="998">
        <v>7882</v>
      </c>
      <c r="AY157" s="999">
        <v>580</v>
      </c>
      <c r="AZ157" s="997">
        <v>31.4</v>
      </c>
      <c r="BA157" s="998">
        <v>8462</v>
      </c>
      <c r="BB157" s="998">
        <v>7882</v>
      </c>
      <c r="BC157" s="999">
        <v>580</v>
      </c>
      <c r="BD157" s="997">
        <v>31.4</v>
      </c>
      <c r="BE157" s="998">
        <v>8462</v>
      </c>
      <c r="BF157" s="998">
        <v>7882</v>
      </c>
      <c r="BG157" s="999">
        <v>580</v>
      </c>
      <c r="BH157" s="997">
        <v>31.4</v>
      </c>
      <c r="BI157" s="998">
        <v>8462</v>
      </c>
      <c r="BJ157" s="998">
        <v>7882</v>
      </c>
      <c r="BK157" s="999">
        <v>580</v>
      </c>
      <c r="BL157" s="997">
        <v>188.4</v>
      </c>
      <c r="BM157" s="998">
        <v>50772</v>
      </c>
      <c r="BN157" s="998">
        <v>47292</v>
      </c>
      <c r="BO157" s="999">
        <v>3480</v>
      </c>
      <c r="BP157" s="997">
        <v>31.4</v>
      </c>
      <c r="BQ157" s="998">
        <v>8462</v>
      </c>
      <c r="BR157" s="998">
        <v>7882</v>
      </c>
      <c r="BS157" s="999">
        <v>580</v>
      </c>
      <c r="BT157" s="997">
        <v>376.8</v>
      </c>
      <c r="BU157" s="998">
        <v>101544</v>
      </c>
      <c r="BV157" s="998">
        <v>94584</v>
      </c>
      <c r="BW157" s="999">
        <v>6960</v>
      </c>
      <c r="BX157" s="997">
        <v>31.4</v>
      </c>
      <c r="BY157" s="998">
        <v>8462</v>
      </c>
      <c r="BZ157" s="998">
        <v>7882</v>
      </c>
      <c r="CA157" s="999">
        <v>580</v>
      </c>
      <c r="CB157" s="1001"/>
      <c r="CC157" s="1002"/>
    </row>
    <row r="158" spans="1:81" s="1003" customFormat="1" ht="18" customHeight="1">
      <c r="A158" s="994"/>
      <c r="B158" s="1495"/>
      <c r="C158" s="1496"/>
      <c r="D158" s="1004" t="s">
        <v>4348</v>
      </c>
      <c r="E158" s="1005"/>
      <c r="F158" s="1005"/>
      <c r="G158" s="1005"/>
      <c r="H158" s="1006">
        <v>0</v>
      </c>
      <c r="I158" s="1007">
        <v>0</v>
      </c>
      <c r="J158" s="1007">
        <v>0</v>
      </c>
      <c r="K158" s="1008">
        <v>0</v>
      </c>
      <c r="L158" s="1006">
        <v>0</v>
      </c>
      <c r="M158" s="1007">
        <v>0</v>
      </c>
      <c r="N158" s="1007">
        <v>0</v>
      </c>
      <c r="O158" s="1008">
        <v>0</v>
      </c>
      <c r="P158" s="1006">
        <v>0</v>
      </c>
      <c r="Q158" s="1007">
        <v>0</v>
      </c>
      <c r="R158" s="1007">
        <v>0</v>
      </c>
      <c r="S158" s="1008">
        <v>0</v>
      </c>
      <c r="T158" s="1006">
        <v>0</v>
      </c>
      <c r="U158" s="1007">
        <v>0</v>
      </c>
      <c r="V158" s="1007">
        <v>0</v>
      </c>
      <c r="W158" s="1008">
        <v>0</v>
      </c>
      <c r="X158" s="1006">
        <v>0</v>
      </c>
      <c r="Y158" s="1007">
        <v>0</v>
      </c>
      <c r="Z158" s="1007">
        <v>0</v>
      </c>
      <c r="AA158" s="1008">
        <v>0</v>
      </c>
      <c r="AB158" s="1006">
        <v>0</v>
      </c>
      <c r="AC158" s="1007">
        <v>0</v>
      </c>
      <c r="AD158" s="1007">
        <v>0</v>
      </c>
      <c r="AE158" s="1008">
        <v>0</v>
      </c>
      <c r="AF158" s="1006">
        <v>0</v>
      </c>
      <c r="AG158" s="1007">
        <v>0</v>
      </c>
      <c r="AH158" s="1007">
        <v>0</v>
      </c>
      <c r="AI158" s="1008">
        <v>0</v>
      </c>
      <c r="AJ158" s="1006">
        <v>0</v>
      </c>
      <c r="AK158" s="1007">
        <v>0</v>
      </c>
      <c r="AL158" s="1007">
        <v>0</v>
      </c>
      <c r="AM158" s="1008">
        <v>0</v>
      </c>
      <c r="AN158" s="1006">
        <v>0</v>
      </c>
      <c r="AO158" s="1007">
        <v>0</v>
      </c>
      <c r="AP158" s="1007">
        <v>0</v>
      </c>
      <c r="AQ158" s="1008">
        <v>0</v>
      </c>
      <c r="AR158" s="1006">
        <v>0</v>
      </c>
      <c r="AS158" s="1007">
        <v>0</v>
      </c>
      <c r="AT158" s="1007">
        <v>0</v>
      </c>
      <c r="AU158" s="1008">
        <v>0</v>
      </c>
      <c r="AV158" s="1006">
        <v>0</v>
      </c>
      <c r="AW158" s="1007">
        <v>0</v>
      </c>
      <c r="AX158" s="1007">
        <v>0</v>
      </c>
      <c r="AY158" s="1008">
        <v>0</v>
      </c>
      <c r="AZ158" s="1006">
        <v>0</v>
      </c>
      <c r="BA158" s="1007">
        <v>0</v>
      </c>
      <c r="BB158" s="1007">
        <v>0</v>
      </c>
      <c r="BC158" s="1008">
        <v>0</v>
      </c>
      <c r="BD158" s="1006">
        <v>0</v>
      </c>
      <c r="BE158" s="1007">
        <v>0</v>
      </c>
      <c r="BF158" s="1007">
        <v>0</v>
      </c>
      <c r="BG158" s="1008">
        <v>0</v>
      </c>
      <c r="BH158" s="1006">
        <v>0</v>
      </c>
      <c r="BI158" s="1007">
        <v>0</v>
      </c>
      <c r="BJ158" s="1007">
        <v>0</v>
      </c>
      <c r="BK158" s="1008">
        <v>0</v>
      </c>
      <c r="BL158" s="1006">
        <v>0</v>
      </c>
      <c r="BM158" s="1007">
        <v>0</v>
      </c>
      <c r="BN158" s="1007">
        <v>0</v>
      </c>
      <c r="BO158" s="1008">
        <v>0</v>
      </c>
      <c r="BP158" s="1006">
        <v>0</v>
      </c>
      <c r="BQ158" s="1007">
        <v>0</v>
      </c>
      <c r="BR158" s="1007">
        <v>0</v>
      </c>
      <c r="BS158" s="1008">
        <v>0</v>
      </c>
      <c r="BT158" s="1006">
        <v>0</v>
      </c>
      <c r="BU158" s="1007">
        <v>0</v>
      </c>
      <c r="BV158" s="1007">
        <v>0</v>
      </c>
      <c r="BW158" s="1008">
        <v>0</v>
      </c>
      <c r="BX158" s="1006">
        <v>0</v>
      </c>
      <c r="BY158" s="1007">
        <v>0</v>
      </c>
      <c r="BZ158" s="1007">
        <v>0</v>
      </c>
      <c r="CA158" s="1008">
        <v>0</v>
      </c>
      <c r="CB158" s="1001"/>
      <c r="CC158" s="1002"/>
    </row>
    <row r="159" spans="1:81" s="1003" customFormat="1" ht="18" customHeight="1">
      <c r="A159" s="994"/>
      <c r="B159" s="1495"/>
      <c r="C159" s="1496"/>
      <c r="D159" s="1004" t="s">
        <v>4349</v>
      </c>
      <c r="E159" s="1005"/>
      <c r="F159" s="1005"/>
      <c r="G159" s="1005"/>
      <c r="H159" s="1006">
        <v>1653.9</v>
      </c>
      <c r="I159" s="1007">
        <v>5513</v>
      </c>
      <c r="J159" s="1007">
        <v>5458</v>
      </c>
      <c r="K159" s="1008">
        <v>55</v>
      </c>
      <c r="L159" s="1006">
        <v>1653.9</v>
      </c>
      <c r="M159" s="1007">
        <v>5513</v>
      </c>
      <c r="N159" s="1007">
        <v>5458</v>
      </c>
      <c r="O159" s="1008">
        <v>55</v>
      </c>
      <c r="P159" s="1006">
        <v>1653.9</v>
      </c>
      <c r="Q159" s="1007">
        <v>5513</v>
      </c>
      <c r="R159" s="1007">
        <v>5458</v>
      </c>
      <c r="S159" s="1008">
        <v>55</v>
      </c>
      <c r="T159" s="1006">
        <v>1653.9</v>
      </c>
      <c r="U159" s="1007">
        <v>5513</v>
      </c>
      <c r="V159" s="1007">
        <v>5458</v>
      </c>
      <c r="W159" s="1008">
        <v>55</v>
      </c>
      <c r="X159" s="1006">
        <v>1653.9</v>
      </c>
      <c r="Y159" s="1007">
        <v>5513</v>
      </c>
      <c r="Z159" s="1007">
        <v>5458</v>
      </c>
      <c r="AA159" s="1008">
        <v>55</v>
      </c>
      <c r="AB159" s="1006">
        <v>1653.9</v>
      </c>
      <c r="AC159" s="1007">
        <v>5513</v>
      </c>
      <c r="AD159" s="1007">
        <v>5458</v>
      </c>
      <c r="AE159" s="1008">
        <v>55</v>
      </c>
      <c r="AF159" s="1006">
        <v>9923.4</v>
      </c>
      <c r="AG159" s="1007">
        <v>33078</v>
      </c>
      <c r="AH159" s="1007">
        <v>32748</v>
      </c>
      <c r="AI159" s="1008">
        <v>330</v>
      </c>
      <c r="AJ159" s="1006">
        <v>1653.9</v>
      </c>
      <c r="AK159" s="1007">
        <v>5513</v>
      </c>
      <c r="AL159" s="1007">
        <v>5458</v>
      </c>
      <c r="AM159" s="1008">
        <v>55</v>
      </c>
      <c r="AN159" s="1009">
        <v>1653.9</v>
      </c>
      <c r="AO159" s="1007">
        <v>5513</v>
      </c>
      <c r="AP159" s="1007">
        <v>5458</v>
      </c>
      <c r="AQ159" s="1008">
        <v>55</v>
      </c>
      <c r="AR159" s="1006">
        <v>1653.9</v>
      </c>
      <c r="AS159" s="1007">
        <v>5513</v>
      </c>
      <c r="AT159" s="1007">
        <v>5458</v>
      </c>
      <c r="AU159" s="1008">
        <v>55</v>
      </c>
      <c r="AV159" s="1006">
        <v>1653.9</v>
      </c>
      <c r="AW159" s="1007">
        <v>5513</v>
      </c>
      <c r="AX159" s="1007">
        <v>5458</v>
      </c>
      <c r="AY159" s="1008">
        <v>55</v>
      </c>
      <c r="AZ159" s="1006">
        <v>1653.9</v>
      </c>
      <c r="BA159" s="1007">
        <v>5513</v>
      </c>
      <c r="BB159" s="1007">
        <v>5458</v>
      </c>
      <c r="BC159" s="1008">
        <v>55</v>
      </c>
      <c r="BD159" s="1006">
        <v>1653.9</v>
      </c>
      <c r="BE159" s="1007">
        <v>5513</v>
      </c>
      <c r="BF159" s="1007">
        <v>5458</v>
      </c>
      <c r="BG159" s="1008">
        <v>55</v>
      </c>
      <c r="BH159" s="1006">
        <v>1653.9</v>
      </c>
      <c r="BI159" s="1007">
        <v>5513</v>
      </c>
      <c r="BJ159" s="1007">
        <v>5458</v>
      </c>
      <c r="BK159" s="1008">
        <v>55</v>
      </c>
      <c r="BL159" s="1006">
        <v>9923.4</v>
      </c>
      <c r="BM159" s="1007">
        <v>33078</v>
      </c>
      <c r="BN159" s="1007">
        <v>32748</v>
      </c>
      <c r="BO159" s="1008">
        <v>330</v>
      </c>
      <c r="BP159" s="1006">
        <v>1653.9</v>
      </c>
      <c r="BQ159" s="1007">
        <v>5513</v>
      </c>
      <c r="BR159" s="1007">
        <v>5458</v>
      </c>
      <c r="BS159" s="1008">
        <v>55</v>
      </c>
      <c r="BT159" s="1006">
        <v>19846.8</v>
      </c>
      <c r="BU159" s="1007">
        <v>66156</v>
      </c>
      <c r="BV159" s="1007">
        <v>65496</v>
      </c>
      <c r="BW159" s="1008">
        <v>660</v>
      </c>
      <c r="BX159" s="1006">
        <v>1653.9</v>
      </c>
      <c r="BY159" s="1007">
        <v>5513</v>
      </c>
      <c r="BZ159" s="1007">
        <v>5458</v>
      </c>
      <c r="CA159" s="1008">
        <v>55</v>
      </c>
      <c r="CB159" s="1001"/>
      <c r="CC159" s="1002"/>
    </row>
    <row r="160" spans="1:81" s="1003" customFormat="1" ht="18" customHeight="1">
      <c r="A160" s="994"/>
      <c r="B160" s="1497"/>
      <c r="C160" s="1498"/>
      <c r="D160" s="1004" t="s">
        <v>4350</v>
      </c>
      <c r="E160" s="1005"/>
      <c r="F160" s="1005"/>
      <c r="G160" s="1005"/>
      <c r="H160" s="1006">
        <v>39.799999999999997</v>
      </c>
      <c r="I160" s="1007">
        <v>5764</v>
      </c>
      <c r="J160" s="1007">
        <v>5350</v>
      </c>
      <c r="K160" s="1008">
        <v>414</v>
      </c>
      <c r="L160" s="1006">
        <v>39.799999999999997</v>
      </c>
      <c r="M160" s="1007">
        <v>5764</v>
      </c>
      <c r="N160" s="1007">
        <v>5350</v>
      </c>
      <c r="O160" s="1008">
        <v>414</v>
      </c>
      <c r="P160" s="1006">
        <v>39.799999999999997</v>
      </c>
      <c r="Q160" s="1007">
        <v>5764</v>
      </c>
      <c r="R160" s="1007">
        <v>5350</v>
      </c>
      <c r="S160" s="1008">
        <v>414</v>
      </c>
      <c r="T160" s="1006">
        <v>39.799999999999997</v>
      </c>
      <c r="U160" s="1007">
        <v>5764</v>
      </c>
      <c r="V160" s="1007">
        <v>5350</v>
      </c>
      <c r="W160" s="1008">
        <v>414</v>
      </c>
      <c r="X160" s="1006">
        <v>39.799999999999997</v>
      </c>
      <c r="Y160" s="1007">
        <v>5764</v>
      </c>
      <c r="Z160" s="1007">
        <v>5350</v>
      </c>
      <c r="AA160" s="1008">
        <v>414</v>
      </c>
      <c r="AB160" s="1006">
        <v>39.799999999999997</v>
      </c>
      <c r="AC160" s="1007">
        <v>5764</v>
      </c>
      <c r="AD160" s="1007">
        <v>5350</v>
      </c>
      <c r="AE160" s="1008">
        <v>414</v>
      </c>
      <c r="AF160" s="1006">
        <v>238.8</v>
      </c>
      <c r="AG160" s="1007">
        <v>34584</v>
      </c>
      <c r="AH160" s="1007">
        <v>32100</v>
      </c>
      <c r="AI160" s="1008">
        <v>2484</v>
      </c>
      <c r="AJ160" s="1006">
        <v>39.799999999999997</v>
      </c>
      <c r="AK160" s="1007">
        <v>5764</v>
      </c>
      <c r="AL160" s="1007">
        <v>5350</v>
      </c>
      <c r="AM160" s="1008">
        <v>414</v>
      </c>
      <c r="AN160" s="1009">
        <v>39.799999999999997</v>
      </c>
      <c r="AO160" s="1007">
        <v>5764</v>
      </c>
      <c r="AP160" s="1007">
        <v>5350</v>
      </c>
      <c r="AQ160" s="1008">
        <v>414</v>
      </c>
      <c r="AR160" s="1006">
        <v>39.799999999999997</v>
      </c>
      <c r="AS160" s="1007">
        <v>5764</v>
      </c>
      <c r="AT160" s="1007">
        <v>5350</v>
      </c>
      <c r="AU160" s="1008">
        <v>414</v>
      </c>
      <c r="AV160" s="1006">
        <v>39.799999999999997</v>
      </c>
      <c r="AW160" s="1007">
        <v>5764</v>
      </c>
      <c r="AX160" s="1007">
        <v>5350</v>
      </c>
      <c r="AY160" s="1008">
        <v>414</v>
      </c>
      <c r="AZ160" s="1006">
        <v>39.799999999999997</v>
      </c>
      <c r="BA160" s="1007">
        <v>5764</v>
      </c>
      <c r="BB160" s="1007">
        <v>5350</v>
      </c>
      <c r="BC160" s="1008">
        <v>414</v>
      </c>
      <c r="BD160" s="1006">
        <v>39.799999999999997</v>
      </c>
      <c r="BE160" s="1007">
        <v>5764</v>
      </c>
      <c r="BF160" s="1007">
        <v>5350</v>
      </c>
      <c r="BG160" s="1008">
        <v>414</v>
      </c>
      <c r="BH160" s="1006">
        <v>39.799999999999997</v>
      </c>
      <c r="BI160" s="1007">
        <v>5764</v>
      </c>
      <c r="BJ160" s="1007">
        <v>5350</v>
      </c>
      <c r="BK160" s="1008">
        <v>414</v>
      </c>
      <c r="BL160" s="1006">
        <v>238.8</v>
      </c>
      <c r="BM160" s="1007">
        <v>34584</v>
      </c>
      <c r="BN160" s="1007">
        <v>32100</v>
      </c>
      <c r="BO160" s="1008">
        <v>2484</v>
      </c>
      <c r="BP160" s="1006">
        <v>39.799999999999997</v>
      </c>
      <c r="BQ160" s="1007">
        <v>5764</v>
      </c>
      <c r="BR160" s="1007">
        <v>5350</v>
      </c>
      <c r="BS160" s="1008">
        <v>414</v>
      </c>
      <c r="BT160" s="1006">
        <v>477.6</v>
      </c>
      <c r="BU160" s="1007">
        <v>69168</v>
      </c>
      <c r="BV160" s="1007">
        <v>64200</v>
      </c>
      <c r="BW160" s="1008">
        <v>4968</v>
      </c>
      <c r="BX160" s="1006">
        <v>39.799999999999997</v>
      </c>
      <c r="BY160" s="1007">
        <v>5764</v>
      </c>
      <c r="BZ160" s="1007">
        <v>5350</v>
      </c>
      <c r="CA160" s="1008">
        <v>414</v>
      </c>
      <c r="CB160" s="1001"/>
      <c r="CC160" s="1002"/>
    </row>
    <row r="161" spans="1:81" s="1003" customFormat="1" ht="18" customHeight="1">
      <c r="A161" s="994"/>
      <c r="B161" s="1495"/>
      <c r="C161" s="1496"/>
      <c r="D161" s="1004" t="s">
        <v>4351</v>
      </c>
      <c r="E161" s="1005"/>
      <c r="F161" s="1005"/>
      <c r="G161" s="1005"/>
      <c r="H161" s="1006">
        <v>0</v>
      </c>
      <c r="I161" s="1007">
        <v>0</v>
      </c>
      <c r="J161" s="1007">
        <v>0</v>
      </c>
      <c r="K161" s="1008">
        <v>0</v>
      </c>
      <c r="L161" s="1006">
        <v>0</v>
      </c>
      <c r="M161" s="1007">
        <v>0</v>
      </c>
      <c r="N161" s="1007">
        <v>0</v>
      </c>
      <c r="O161" s="1008">
        <v>0</v>
      </c>
      <c r="P161" s="1006">
        <v>0</v>
      </c>
      <c r="Q161" s="1007">
        <v>0</v>
      </c>
      <c r="R161" s="1007">
        <v>0</v>
      </c>
      <c r="S161" s="1008">
        <v>0</v>
      </c>
      <c r="T161" s="1006">
        <v>0</v>
      </c>
      <c r="U161" s="1007">
        <v>0</v>
      </c>
      <c r="V161" s="1007">
        <v>0</v>
      </c>
      <c r="W161" s="1008">
        <v>0</v>
      </c>
      <c r="X161" s="1006">
        <v>0</v>
      </c>
      <c r="Y161" s="1007">
        <v>0</v>
      </c>
      <c r="Z161" s="1007">
        <v>0</v>
      </c>
      <c r="AA161" s="1008">
        <v>0</v>
      </c>
      <c r="AB161" s="1006">
        <v>0</v>
      </c>
      <c r="AC161" s="1007">
        <v>0</v>
      </c>
      <c r="AD161" s="1007">
        <v>0</v>
      </c>
      <c r="AE161" s="1008">
        <v>0</v>
      </c>
      <c r="AF161" s="1006">
        <v>0</v>
      </c>
      <c r="AG161" s="1007">
        <v>0</v>
      </c>
      <c r="AH161" s="1007">
        <v>0</v>
      </c>
      <c r="AI161" s="1008">
        <v>0</v>
      </c>
      <c r="AJ161" s="1006">
        <v>0</v>
      </c>
      <c r="AK161" s="1007">
        <v>0</v>
      </c>
      <c r="AL161" s="1007">
        <v>0</v>
      </c>
      <c r="AM161" s="1008">
        <v>0</v>
      </c>
      <c r="AN161" s="1006">
        <v>0</v>
      </c>
      <c r="AO161" s="1007">
        <v>0</v>
      </c>
      <c r="AP161" s="1007">
        <v>0</v>
      </c>
      <c r="AQ161" s="1008">
        <v>0</v>
      </c>
      <c r="AR161" s="1007">
        <v>0</v>
      </c>
      <c r="AS161" s="1007">
        <v>0</v>
      </c>
      <c r="AT161" s="1007">
        <v>0</v>
      </c>
      <c r="AU161" s="1008">
        <v>0</v>
      </c>
      <c r="AV161" s="1007">
        <v>0</v>
      </c>
      <c r="AW161" s="1007">
        <v>0</v>
      </c>
      <c r="AX161" s="1007">
        <v>0</v>
      </c>
      <c r="AY161" s="1008">
        <v>0</v>
      </c>
      <c r="AZ161" s="1007">
        <v>0</v>
      </c>
      <c r="BA161" s="1007">
        <v>0</v>
      </c>
      <c r="BB161" s="1007">
        <v>0</v>
      </c>
      <c r="BC161" s="1008">
        <v>0</v>
      </c>
      <c r="BD161" s="1007">
        <v>0</v>
      </c>
      <c r="BE161" s="1007">
        <v>0</v>
      </c>
      <c r="BF161" s="1007">
        <v>0</v>
      </c>
      <c r="BG161" s="1008">
        <v>0</v>
      </c>
      <c r="BH161" s="1007">
        <v>0</v>
      </c>
      <c r="BI161" s="1007">
        <v>0</v>
      </c>
      <c r="BJ161" s="1007">
        <v>0</v>
      </c>
      <c r="BK161" s="1008">
        <v>0</v>
      </c>
      <c r="BL161" s="1006">
        <v>0</v>
      </c>
      <c r="BM161" s="1007">
        <v>0</v>
      </c>
      <c r="BN161" s="1007">
        <v>0</v>
      </c>
      <c r="BO161" s="1008">
        <v>0</v>
      </c>
      <c r="BP161" s="1006">
        <v>0</v>
      </c>
      <c r="BQ161" s="1007">
        <v>0</v>
      </c>
      <c r="BR161" s="1007">
        <v>0</v>
      </c>
      <c r="BS161" s="1008">
        <v>0</v>
      </c>
      <c r="BT161" s="1006">
        <v>0</v>
      </c>
      <c r="BU161" s="1007">
        <v>0</v>
      </c>
      <c r="BV161" s="1007">
        <v>0</v>
      </c>
      <c r="BW161" s="1008">
        <v>0</v>
      </c>
      <c r="BX161" s="1006">
        <v>0</v>
      </c>
      <c r="BY161" s="1007">
        <v>0</v>
      </c>
      <c r="BZ161" s="1007">
        <v>0</v>
      </c>
      <c r="CA161" s="1008">
        <v>0</v>
      </c>
      <c r="CB161" s="1001"/>
      <c r="CC161" s="1002"/>
    </row>
    <row r="162" spans="1:81" s="1003" customFormat="1" ht="18" customHeight="1">
      <c r="A162" s="994"/>
      <c r="B162" s="1495"/>
      <c r="C162" s="1496"/>
      <c r="D162" s="1004" t="s">
        <v>2883</v>
      </c>
      <c r="E162" s="1005"/>
      <c r="F162" s="1005"/>
      <c r="G162" s="1005"/>
      <c r="H162" s="1006">
        <v>0</v>
      </c>
      <c r="I162" s="1007">
        <v>0</v>
      </c>
      <c r="J162" s="1007">
        <v>0</v>
      </c>
      <c r="K162" s="1008">
        <v>0</v>
      </c>
      <c r="L162" s="1006">
        <v>0</v>
      </c>
      <c r="M162" s="1007">
        <v>0</v>
      </c>
      <c r="N162" s="1007">
        <v>0</v>
      </c>
      <c r="O162" s="1008">
        <v>0</v>
      </c>
      <c r="P162" s="1006">
        <v>0</v>
      </c>
      <c r="Q162" s="1007">
        <v>0</v>
      </c>
      <c r="R162" s="1007">
        <v>0</v>
      </c>
      <c r="S162" s="1008">
        <v>0</v>
      </c>
      <c r="T162" s="1006">
        <v>0</v>
      </c>
      <c r="U162" s="1007">
        <v>0</v>
      </c>
      <c r="V162" s="1007">
        <v>0</v>
      </c>
      <c r="W162" s="1008">
        <v>0</v>
      </c>
      <c r="X162" s="1006">
        <v>0</v>
      </c>
      <c r="Y162" s="1007">
        <v>0</v>
      </c>
      <c r="Z162" s="1007">
        <v>0</v>
      </c>
      <c r="AA162" s="1008">
        <v>0</v>
      </c>
      <c r="AB162" s="1006">
        <v>0</v>
      </c>
      <c r="AC162" s="1007">
        <v>0</v>
      </c>
      <c r="AD162" s="1007">
        <v>0</v>
      </c>
      <c r="AE162" s="1008">
        <v>0</v>
      </c>
      <c r="AF162" s="1006">
        <v>0</v>
      </c>
      <c r="AG162" s="1007">
        <v>0</v>
      </c>
      <c r="AH162" s="1007">
        <v>0</v>
      </c>
      <c r="AI162" s="1008">
        <v>0</v>
      </c>
      <c r="AJ162" s="1006">
        <v>0</v>
      </c>
      <c r="AK162" s="1007">
        <v>0</v>
      </c>
      <c r="AL162" s="1007">
        <v>0</v>
      </c>
      <c r="AM162" s="1008">
        <v>0</v>
      </c>
      <c r="AN162" s="1006">
        <v>0</v>
      </c>
      <c r="AO162" s="1007">
        <v>0</v>
      </c>
      <c r="AP162" s="1007">
        <v>0</v>
      </c>
      <c r="AQ162" s="1008">
        <v>0</v>
      </c>
      <c r="AR162" s="1006">
        <v>0</v>
      </c>
      <c r="AS162" s="1007">
        <v>0</v>
      </c>
      <c r="AT162" s="1007">
        <v>0</v>
      </c>
      <c r="AU162" s="1008">
        <v>0</v>
      </c>
      <c r="AV162" s="1006">
        <v>0</v>
      </c>
      <c r="AW162" s="1007">
        <v>0</v>
      </c>
      <c r="AX162" s="1007">
        <v>0</v>
      </c>
      <c r="AY162" s="1008">
        <v>0</v>
      </c>
      <c r="AZ162" s="1006">
        <v>0</v>
      </c>
      <c r="BA162" s="1007">
        <v>0</v>
      </c>
      <c r="BB162" s="1007">
        <v>0</v>
      </c>
      <c r="BC162" s="1008">
        <v>0</v>
      </c>
      <c r="BD162" s="1006">
        <v>0</v>
      </c>
      <c r="BE162" s="1007">
        <v>0</v>
      </c>
      <c r="BF162" s="1007">
        <v>0</v>
      </c>
      <c r="BG162" s="1008">
        <v>0</v>
      </c>
      <c r="BH162" s="1006">
        <v>0</v>
      </c>
      <c r="BI162" s="1007">
        <v>0</v>
      </c>
      <c r="BJ162" s="1007">
        <v>0</v>
      </c>
      <c r="BK162" s="1008">
        <v>0</v>
      </c>
      <c r="BL162" s="1006">
        <v>0</v>
      </c>
      <c r="BM162" s="1007">
        <v>0</v>
      </c>
      <c r="BN162" s="1007">
        <v>0</v>
      </c>
      <c r="BO162" s="1008">
        <v>0</v>
      </c>
      <c r="BP162" s="1006">
        <v>0</v>
      </c>
      <c r="BQ162" s="1007">
        <v>0</v>
      </c>
      <c r="BR162" s="1007">
        <v>0</v>
      </c>
      <c r="BS162" s="1008">
        <v>0</v>
      </c>
      <c r="BT162" s="1006">
        <v>0</v>
      </c>
      <c r="BU162" s="1007">
        <v>0</v>
      </c>
      <c r="BV162" s="1007">
        <v>0</v>
      </c>
      <c r="BW162" s="1008">
        <v>0</v>
      </c>
      <c r="BX162" s="1006">
        <v>0</v>
      </c>
      <c r="BY162" s="1007">
        <v>0</v>
      </c>
      <c r="BZ162" s="1007">
        <v>0</v>
      </c>
      <c r="CA162" s="1008">
        <v>0</v>
      </c>
      <c r="CB162" s="1001"/>
      <c r="CC162" s="1002"/>
    </row>
    <row r="163" spans="1:81" s="1003" customFormat="1" ht="18" customHeight="1">
      <c r="A163" s="994"/>
      <c r="B163" s="1495"/>
      <c r="C163" s="1496"/>
      <c r="D163" s="1004" t="s">
        <v>2728</v>
      </c>
      <c r="E163" s="1005"/>
      <c r="F163" s="1005"/>
      <c r="G163" s="1005"/>
      <c r="H163" s="1006"/>
      <c r="I163" s="1007"/>
      <c r="J163" s="1007"/>
      <c r="K163" s="1008">
        <v>0</v>
      </c>
      <c r="L163" s="1006"/>
      <c r="M163" s="1007"/>
      <c r="N163" s="1007"/>
      <c r="O163" s="1008">
        <v>0</v>
      </c>
      <c r="P163" s="1006"/>
      <c r="Q163" s="1007"/>
      <c r="R163" s="1007"/>
      <c r="S163" s="1008">
        <v>0</v>
      </c>
      <c r="T163" s="1006"/>
      <c r="U163" s="1007"/>
      <c r="V163" s="1007"/>
      <c r="W163" s="1008">
        <v>0</v>
      </c>
      <c r="X163" s="1006"/>
      <c r="Y163" s="1007"/>
      <c r="Z163" s="1007"/>
      <c r="AA163" s="1008">
        <v>0</v>
      </c>
      <c r="AB163" s="1006"/>
      <c r="AC163" s="1007"/>
      <c r="AD163" s="1007"/>
      <c r="AE163" s="1008">
        <v>0</v>
      </c>
      <c r="AF163" s="1006">
        <v>0</v>
      </c>
      <c r="AG163" s="1007">
        <v>0</v>
      </c>
      <c r="AH163" s="1007">
        <v>0</v>
      </c>
      <c r="AI163" s="1008">
        <v>0</v>
      </c>
      <c r="AJ163" s="1006">
        <v>0</v>
      </c>
      <c r="AK163" s="1007">
        <v>0</v>
      </c>
      <c r="AL163" s="1007">
        <v>0</v>
      </c>
      <c r="AM163" s="1008">
        <v>0</v>
      </c>
      <c r="AN163" s="1006"/>
      <c r="AO163" s="1007"/>
      <c r="AP163" s="1007"/>
      <c r="AQ163" s="1008">
        <v>0</v>
      </c>
      <c r="AR163" s="1006"/>
      <c r="AS163" s="1007"/>
      <c r="AT163" s="1007"/>
      <c r="AU163" s="1008">
        <v>0</v>
      </c>
      <c r="AV163" s="1006"/>
      <c r="AW163" s="1007"/>
      <c r="AX163" s="1007"/>
      <c r="AY163" s="1008">
        <v>0</v>
      </c>
      <c r="AZ163" s="1006"/>
      <c r="BA163" s="1007"/>
      <c r="BB163" s="1007"/>
      <c r="BC163" s="1008">
        <v>0</v>
      </c>
      <c r="BD163" s="1006"/>
      <c r="BE163" s="1007"/>
      <c r="BF163" s="1007"/>
      <c r="BG163" s="1008">
        <v>0</v>
      </c>
      <c r="BH163" s="1006"/>
      <c r="BI163" s="1007"/>
      <c r="BJ163" s="1007"/>
      <c r="BK163" s="1008">
        <v>0</v>
      </c>
      <c r="BL163" s="1006">
        <v>0</v>
      </c>
      <c r="BM163" s="1007">
        <v>0</v>
      </c>
      <c r="BN163" s="1007">
        <v>0</v>
      </c>
      <c r="BO163" s="1008">
        <v>0</v>
      </c>
      <c r="BP163" s="1006">
        <v>0</v>
      </c>
      <c r="BQ163" s="1007">
        <v>0</v>
      </c>
      <c r="BR163" s="1007">
        <v>0</v>
      </c>
      <c r="BS163" s="1008">
        <v>0</v>
      </c>
      <c r="BT163" s="1006">
        <v>0</v>
      </c>
      <c r="BU163" s="1007">
        <v>0</v>
      </c>
      <c r="BV163" s="1007">
        <v>0</v>
      </c>
      <c r="BW163" s="1008">
        <v>0</v>
      </c>
      <c r="BX163" s="1006">
        <v>0</v>
      </c>
      <c r="BY163" s="1007">
        <v>0</v>
      </c>
      <c r="BZ163" s="1007">
        <v>0</v>
      </c>
      <c r="CA163" s="1008">
        <v>0</v>
      </c>
      <c r="CB163" s="1001"/>
      <c r="CC163" s="1002"/>
    </row>
    <row r="164" spans="1:81" s="1003" customFormat="1" ht="18" customHeight="1">
      <c r="A164" s="994"/>
      <c r="B164" s="1497"/>
      <c r="C164" s="1498"/>
      <c r="D164" s="1499" t="s">
        <v>2792</v>
      </c>
      <c r="E164" s="1500"/>
      <c r="F164" s="1500"/>
      <c r="G164" s="1500"/>
      <c r="H164" s="1028">
        <v>1725.1000000000001</v>
      </c>
      <c r="I164" s="1029">
        <v>19739</v>
      </c>
      <c r="J164" s="1029">
        <v>18690</v>
      </c>
      <c r="K164" s="1030">
        <v>1049</v>
      </c>
      <c r="L164" s="1028">
        <v>1725.1000000000001</v>
      </c>
      <c r="M164" s="1029">
        <v>19739</v>
      </c>
      <c r="N164" s="1029">
        <v>18690</v>
      </c>
      <c r="O164" s="1030">
        <v>1049</v>
      </c>
      <c r="P164" s="1028">
        <v>1725.1000000000001</v>
      </c>
      <c r="Q164" s="1029">
        <v>19739</v>
      </c>
      <c r="R164" s="1029">
        <v>18690</v>
      </c>
      <c r="S164" s="1030">
        <v>1049</v>
      </c>
      <c r="T164" s="1028">
        <v>1725.1000000000001</v>
      </c>
      <c r="U164" s="1029">
        <v>19739</v>
      </c>
      <c r="V164" s="1029">
        <v>18690</v>
      </c>
      <c r="W164" s="1030">
        <v>1049</v>
      </c>
      <c r="X164" s="1028">
        <v>1725.1000000000001</v>
      </c>
      <c r="Y164" s="1029">
        <v>19739</v>
      </c>
      <c r="Z164" s="1029">
        <v>18690</v>
      </c>
      <c r="AA164" s="1030">
        <v>1049</v>
      </c>
      <c r="AB164" s="1028">
        <v>1725.1000000000001</v>
      </c>
      <c r="AC164" s="1029">
        <v>19739</v>
      </c>
      <c r="AD164" s="1029">
        <v>18690</v>
      </c>
      <c r="AE164" s="1030">
        <v>1049</v>
      </c>
      <c r="AF164" s="1028">
        <v>10350.6</v>
      </c>
      <c r="AG164" s="1029">
        <v>118434</v>
      </c>
      <c r="AH164" s="1029">
        <v>112140</v>
      </c>
      <c r="AI164" s="1030">
        <v>6294</v>
      </c>
      <c r="AJ164" s="1028">
        <v>1725.1</v>
      </c>
      <c r="AK164" s="1029">
        <v>19739</v>
      </c>
      <c r="AL164" s="1029">
        <v>18690</v>
      </c>
      <c r="AM164" s="1030">
        <v>1049</v>
      </c>
      <c r="AN164" s="1031">
        <v>1725.1000000000001</v>
      </c>
      <c r="AO164" s="1029">
        <v>19739</v>
      </c>
      <c r="AP164" s="1029">
        <v>18690</v>
      </c>
      <c r="AQ164" s="1030">
        <v>1049</v>
      </c>
      <c r="AR164" s="1028">
        <v>1725.1000000000001</v>
      </c>
      <c r="AS164" s="1029">
        <v>19739</v>
      </c>
      <c r="AT164" s="1029">
        <v>18690</v>
      </c>
      <c r="AU164" s="1030">
        <v>1049</v>
      </c>
      <c r="AV164" s="1028">
        <v>1725.1000000000001</v>
      </c>
      <c r="AW164" s="1029">
        <v>19739</v>
      </c>
      <c r="AX164" s="1029">
        <v>18690</v>
      </c>
      <c r="AY164" s="1030">
        <v>1049</v>
      </c>
      <c r="AZ164" s="1028">
        <v>1725.1000000000001</v>
      </c>
      <c r="BA164" s="1029">
        <v>19739</v>
      </c>
      <c r="BB164" s="1029">
        <v>18690</v>
      </c>
      <c r="BC164" s="1030">
        <v>1049</v>
      </c>
      <c r="BD164" s="1028">
        <v>1725.1000000000001</v>
      </c>
      <c r="BE164" s="1029">
        <v>19739</v>
      </c>
      <c r="BF164" s="1029">
        <v>18690</v>
      </c>
      <c r="BG164" s="1030">
        <v>1049</v>
      </c>
      <c r="BH164" s="1028">
        <v>1725.1000000000001</v>
      </c>
      <c r="BI164" s="1029">
        <v>19739</v>
      </c>
      <c r="BJ164" s="1029">
        <v>18690</v>
      </c>
      <c r="BK164" s="1030">
        <v>1049</v>
      </c>
      <c r="BL164" s="1028">
        <v>10350.6</v>
      </c>
      <c r="BM164" s="1029">
        <v>118434</v>
      </c>
      <c r="BN164" s="1029">
        <v>112140</v>
      </c>
      <c r="BO164" s="1030">
        <v>6294</v>
      </c>
      <c r="BP164" s="1028">
        <v>1725.1</v>
      </c>
      <c r="BQ164" s="1029">
        <v>19739</v>
      </c>
      <c r="BR164" s="1029">
        <v>18690</v>
      </c>
      <c r="BS164" s="1030">
        <v>1049</v>
      </c>
      <c r="BT164" s="1028">
        <v>20701.2</v>
      </c>
      <c r="BU164" s="1029">
        <v>236868</v>
      </c>
      <c r="BV164" s="1029">
        <v>224280</v>
      </c>
      <c r="BW164" s="1030">
        <v>12588</v>
      </c>
      <c r="BX164" s="1028">
        <v>1725.1</v>
      </c>
      <c r="BY164" s="1029">
        <v>19739</v>
      </c>
      <c r="BZ164" s="1029">
        <v>18690</v>
      </c>
      <c r="CA164" s="1030">
        <v>1049</v>
      </c>
      <c r="CB164" s="1001"/>
      <c r="CC164" s="1002"/>
    </row>
    <row r="165" spans="1:81" s="1003" customFormat="1" ht="18" customHeight="1">
      <c r="A165" s="994"/>
      <c r="B165" s="1495" t="s">
        <v>4366</v>
      </c>
      <c r="C165" s="1496"/>
      <c r="D165" s="1032" t="s">
        <v>4347</v>
      </c>
      <c r="E165" s="1033"/>
      <c r="F165" s="1033"/>
      <c r="G165" s="1033"/>
      <c r="H165" s="1034">
        <v>0</v>
      </c>
      <c r="I165" s="1035">
        <v>0</v>
      </c>
      <c r="J165" s="1035">
        <v>0</v>
      </c>
      <c r="K165" s="1036">
        <v>0</v>
      </c>
      <c r="L165" s="1034">
        <v>0</v>
      </c>
      <c r="M165" s="1035">
        <v>0</v>
      </c>
      <c r="N165" s="1035">
        <v>0</v>
      </c>
      <c r="O165" s="1036">
        <v>0</v>
      </c>
      <c r="P165" s="1034">
        <v>0</v>
      </c>
      <c r="Q165" s="1035">
        <v>0</v>
      </c>
      <c r="R165" s="1035">
        <v>0</v>
      </c>
      <c r="S165" s="1036">
        <v>0</v>
      </c>
      <c r="T165" s="1034">
        <v>0</v>
      </c>
      <c r="U165" s="1035">
        <v>0</v>
      </c>
      <c r="V165" s="1035">
        <v>0</v>
      </c>
      <c r="W165" s="1036">
        <v>0</v>
      </c>
      <c r="X165" s="1034">
        <v>0</v>
      </c>
      <c r="Y165" s="1035">
        <v>0</v>
      </c>
      <c r="Z165" s="1035">
        <v>0</v>
      </c>
      <c r="AA165" s="1036">
        <v>0</v>
      </c>
      <c r="AB165" s="1034">
        <v>0</v>
      </c>
      <c r="AC165" s="1035">
        <v>0</v>
      </c>
      <c r="AD165" s="1035">
        <v>0</v>
      </c>
      <c r="AE165" s="1036">
        <v>0</v>
      </c>
      <c r="AF165" s="1034">
        <v>0</v>
      </c>
      <c r="AG165" s="1035">
        <v>0</v>
      </c>
      <c r="AH165" s="1035">
        <v>0</v>
      </c>
      <c r="AI165" s="1036">
        <v>0</v>
      </c>
      <c r="AJ165" s="1034">
        <v>0</v>
      </c>
      <c r="AK165" s="1035">
        <v>0</v>
      </c>
      <c r="AL165" s="1035">
        <v>0</v>
      </c>
      <c r="AM165" s="1036">
        <v>0</v>
      </c>
      <c r="AN165" s="1034">
        <v>0</v>
      </c>
      <c r="AO165" s="1035">
        <v>0</v>
      </c>
      <c r="AP165" s="1035">
        <v>0</v>
      </c>
      <c r="AQ165" s="1036">
        <v>0</v>
      </c>
      <c r="AR165" s="1034">
        <v>0</v>
      </c>
      <c r="AS165" s="1035">
        <v>0</v>
      </c>
      <c r="AT165" s="1035">
        <v>0</v>
      </c>
      <c r="AU165" s="1036">
        <v>0</v>
      </c>
      <c r="AV165" s="1034">
        <v>0</v>
      </c>
      <c r="AW165" s="1035">
        <v>0</v>
      </c>
      <c r="AX165" s="1035">
        <v>0</v>
      </c>
      <c r="AY165" s="1036">
        <v>0</v>
      </c>
      <c r="AZ165" s="1034">
        <v>0</v>
      </c>
      <c r="BA165" s="1035">
        <v>0</v>
      </c>
      <c r="BB165" s="1035">
        <v>0</v>
      </c>
      <c r="BC165" s="1036">
        <v>0</v>
      </c>
      <c r="BD165" s="1034">
        <v>0</v>
      </c>
      <c r="BE165" s="1035">
        <v>0</v>
      </c>
      <c r="BF165" s="1035">
        <v>0</v>
      </c>
      <c r="BG165" s="1036">
        <v>0</v>
      </c>
      <c r="BH165" s="1034">
        <v>0</v>
      </c>
      <c r="BI165" s="1035">
        <v>0</v>
      </c>
      <c r="BJ165" s="1035">
        <v>0</v>
      </c>
      <c r="BK165" s="1036">
        <v>0</v>
      </c>
      <c r="BL165" s="1034">
        <v>0</v>
      </c>
      <c r="BM165" s="1035">
        <v>0</v>
      </c>
      <c r="BN165" s="1035">
        <v>0</v>
      </c>
      <c r="BO165" s="1036">
        <v>0</v>
      </c>
      <c r="BP165" s="1034">
        <v>0</v>
      </c>
      <c r="BQ165" s="1035">
        <v>0</v>
      </c>
      <c r="BR165" s="1035">
        <v>0</v>
      </c>
      <c r="BS165" s="1036">
        <v>0</v>
      </c>
      <c r="BT165" s="1034">
        <v>0</v>
      </c>
      <c r="BU165" s="1035">
        <v>0</v>
      </c>
      <c r="BV165" s="1035">
        <v>0</v>
      </c>
      <c r="BW165" s="1036">
        <v>0</v>
      </c>
      <c r="BX165" s="1034">
        <v>0</v>
      </c>
      <c r="BY165" s="1035">
        <v>0</v>
      </c>
      <c r="BZ165" s="1035">
        <v>0</v>
      </c>
      <c r="CA165" s="1036">
        <v>0</v>
      </c>
      <c r="CB165" s="1001"/>
      <c r="CC165" s="1002"/>
    </row>
    <row r="166" spans="1:81" s="1003" customFormat="1" ht="18" customHeight="1">
      <c r="A166" s="994"/>
      <c r="B166" s="1495"/>
      <c r="C166" s="1496"/>
      <c r="D166" s="1004" t="s">
        <v>4348</v>
      </c>
      <c r="E166" s="1005"/>
      <c r="F166" s="1005"/>
      <c r="G166" s="1005"/>
      <c r="H166" s="1006">
        <v>16.7</v>
      </c>
      <c r="I166" s="1007">
        <v>3100</v>
      </c>
      <c r="J166" s="1007">
        <v>3025</v>
      </c>
      <c r="K166" s="1008">
        <v>75</v>
      </c>
      <c r="L166" s="1006">
        <v>16.7</v>
      </c>
      <c r="M166" s="1007">
        <v>3100</v>
      </c>
      <c r="N166" s="1007">
        <v>3025</v>
      </c>
      <c r="O166" s="1008">
        <v>75</v>
      </c>
      <c r="P166" s="1006">
        <v>16.7</v>
      </c>
      <c r="Q166" s="1007">
        <v>3100</v>
      </c>
      <c r="R166" s="1007">
        <v>3025</v>
      </c>
      <c r="S166" s="1008">
        <v>75</v>
      </c>
      <c r="T166" s="1006">
        <v>16.7</v>
      </c>
      <c r="U166" s="1007">
        <v>3100</v>
      </c>
      <c r="V166" s="1007">
        <v>3025</v>
      </c>
      <c r="W166" s="1008">
        <v>75</v>
      </c>
      <c r="X166" s="1006">
        <v>16.7</v>
      </c>
      <c r="Y166" s="1007">
        <v>3100</v>
      </c>
      <c r="Z166" s="1007">
        <v>3025</v>
      </c>
      <c r="AA166" s="1008">
        <v>75</v>
      </c>
      <c r="AB166" s="1006">
        <v>16.7</v>
      </c>
      <c r="AC166" s="1007">
        <v>3100</v>
      </c>
      <c r="AD166" s="1007">
        <v>3025</v>
      </c>
      <c r="AE166" s="1008">
        <v>75</v>
      </c>
      <c r="AF166" s="1006">
        <v>100.2</v>
      </c>
      <c r="AG166" s="1007">
        <v>18600</v>
      </c>
      <c r="AH166" s="1007">
        <v>18150</v>
      </c>
      <c r="AI166" s="1008">
        <v>450</v>
      </c>
      <c r="AJ166" s="1006">
        <v>16.7</v>
      </c>
      <c r="AK166" s="1007">
        <v>3100</v>
      </c>
      <c r="AL166" s="1007">
        <v>3025</v>
      </c>
      <c r="AM166" s="1008">
        <v>75</v>
      </c>
      <c r="AN166" s="1009">
        <v>16.7</v>
      </c>
      <c r="AO166" s="1007">
        <v>3100</v>
      </c>
      <c r="AP166" s="1007">
        <v>3025</v>
      </c>
      <c r="AQ166" s="1008">
        <v>75</v>
      </c>
      <c r="AR166" s="1006">
        <v>16.7</v>
      </c>
      <c r="AS166" s="1007">
        <v>3100</v>
      </c>
      <c r="AT166" s="1007">
        <v>3025</v>
      </c>
      <c r="AU166" s="1008">
        <v>75</v>
      </c>
      <c r="AV166" s="1006">
        <v>16.7</v>
      </c>
      <c r="AW166" s="1007">
        <v>3100</v>
      </c>
      <c r="AX166" s="1007">
        <v>3025</v>
      </c>
      <c r="AY166" s="1008">
        <v>75</v>
      </c>
      <c r="AZ166" s="1006">
        <v>16.7</v>
      </c>
      <c r="BA166" s="1007">
        <v>3100</v>
      </c>
      <c r="BB166" s="1007">
        <v>3025</v>
      </c>
      <c r="BC166" s="1008">
        <v>75</v>
      </c>
      <c r="BD166" s="1006">
        <v>16.7</v>
      </c>
      <c r="BE166" s="1007">
        <v>3100</v>
      </c>
      <c r="BF166" s="1007">
        <v>3025</v>
      </c>
      <c r="BG166" s="1008">
        <v>75</v>
      </c>
      <c r="BH166" s="1006">
        <v>16.7</v>
      </c>
      <c r="BI166" s="1007">
        <v>3100</v>
      </c>
      <c r="BJ166" s="1007">
        <v>3025</v>
      </c>
      <c r="BK166" s="1008">
        <v>75</v>
      </c>
      <c r="BL166" s="1006">
        <v>100.2</v>
      </c>
      <c r="BM166" s="1007">
        <v>18600</v>
      </c>
      <c r="BN166" s="1007">
        <v>18150</v>
      </c>
      <c r="BO166" s="1008">
        <v>450</v>
      </c>
      <c r="BP166" s="1006">
        <v>16.7</v>
      </c>
      <c r="BQ166" s="1007">
        <v>3100</v>
      </c>
      <c r="BR166" s="1007">
        <v>3025</v>
      </c>
      <c r="BS166" s="1008">
        <v>75</v>
      </c>
      <c r="BT166" s="1006">
        <v>200.4</v>
      </c>
      <c r="BU166" s="1007">
        <v>37200</v>
      </c>
      <c r="BV166" s="1007">
        <v>36300</v>
      </c>
      <c r="BW166" s="1008">
        <v>900</v>
      </c>
      <c r="BX166" s="1006">
        <v>16.7</v>
      </c>
      <c r="BY166" s="1007">
        <v>3100</v>
      </c>
      <c r="BZ166" s="1007">
        <v>3025</v>
      </c>
      <c r="CA166" s="1008">
        <v>75</v>
      </c>
      <c r="CB166" s="1001"/>
      <c r="CC166" s="1002"/>
    </row>
    <row r="167" spans="1:81" s="1003" customFormat="1" ht="18" customHeight="1">
      <c r="A167" s="994"/>
      <c r="B167" s="1495"/>
      <c r="C167" s="1496"/>
      <c r="D167" s="1004" t="s">
        <v>4349</v>
      </c>
      <c r="E167" s="1005"/>
      <c r="F167" s="1005"/>
      <c r="G167" s="1005"/>
      <c r="H167" s="1006">
        <v>0</v>
      </c>
      <c r="I167" s="1007">
        <v>0</v>
      </c>
      <c r="J167" s="1007">
        <v>0</v>
      </c>
      <c r="K167" s="1008">
        <v>0</v>
      </c>
      <c r="L167" s="1006">
        <v>0</v>
      </c>
      <c r="M167" s="1007">
        <v>0</v>
      </c>
      <c r="N167" s="1007">
        <v>0</v>
      </c>
      <c r="O167" s="1008">
        <v>0</v>
      </c>
      <c r="P167" s="1006">
        <v>0</v>
      </c>
      <c r="Q167" s="1007">
        <v>0</v>
      </c>
      <c r="R167" s="1007">
        <v>0</v>
      </c>
      <c r="S167" s="1008">
        <v>0</v>
      </c>
      <c r="T167" s="1006">
        <v>0</v>
      </c>
      <c r="U167" s="1007">
        <v>0</v>
      </c>
      <c r="V167" s="1007">
        <v>0</v>
      </c>
      <c r="W167" s="1008">
        <v>0</v>
      </c>
      <c r="X167" s="1006">
        <v>0</v>
      </c>
      <c r="Y167" s="1007">
        <v>0</v>
      </c>
      <c r="Z167" s="1007">
        <v>0</v>
      </c>
      <c r="AA167" s="1008">
        <v>0</v>
      </c>
      <c r="AB167" s="1006">
        <v>0</v>
      </c>
      <c r="AC167" s="1007">
        <v>0</v>
      </c>
      <c r="AD167" s="1007">
        <v>0</v>
      </c>
      <c r="AE167" s="1008">
        <v>0</v>
      </c>
      <c r="AF167" s="1006">
        <v>0</v>
      </c>
      <c r="AG167" s="1007">
        <v>0</v>
      </c>
      <c r="AH167" s="1007">
        <v>0</v>
      </c>
      <c r="AI167" s="1008">
        <v>0</v>
      </c>
      <c r="AJ167" s="1006">
        <v>0</v>
      </c>
      <c r="AK167" s="1007">
        <v>0</v>
      </c>
      <c r="AL167" s="1007">
        <v>0</v>
      </c>
      <c r="AM167" s="1008">
        <v>0</v>
      </c>
      <c r="AN167" s="1006">
        <v>0</v>
      </c>
      <c r="AO167" s="1007">
        <v>0</v>
      </c>
      <c r="AP167" s="1007">
        <v>0</v>
      </c>
      <c r="AQ167" s="1008">
        <v>0</v>
      </c>
      <c r="AR167" s="1006">
        <v>0</v>
      </c>
      <c r="AS167" s="1007">
        <v>0</v>
      </c>
      <c r="AT167" s="1007">
        <v>0</v>
      </c>
      <c r="AU167" s="1008">
        <v>0</v>
      </c>
      <c r="AV167" s="1006">
        <v>0</v>
      </c>
      <c r="AW167" s="1007">
        <v>0</v>
      </c>
      <c r="AX167" s="1007">
        <v>0</v>
      </c>
      <c r="AY167" s="1008">
        <v>0</v>
      </c>
      <c r="AZ167" s="1006">
        <v>0</v>
      </c>
      <c r="BA167" s="1007">
        <v>0</v>
      </c>
      <c r="BB167" s="1007">
        <v>0</v>
      </c>
      <c r="BC167" s="1008">
        <v>0</v>
      </c>
      <c r="BD167" s="1006">
        <v>0</v>
      </c>
      <c r="BE167" s="1007">
        <v>0</v>
      </c>
      <c r="BF167" s="1007">
        <v>0</v>
      </c>
      <c r="BG167" s="1008">
        <v>0</v>
      </c>
      <c r="BH167" s="1006">
        <v>0</v>
      </c>
      <c r="BI167" s="1007">
        <v>0</v>
      </c>
      <c r="BJ167" s="1007">
        <v>0</v>
      </c>
      <c r="BK167" s="1008">
        <v>0</v>
      </c>
      <c r="BL167" s="1006">
        <v>0</v>
      </c>
      <c r="BM167" s="1007">
        <v>0</v>
      </c>
      <c r="BN167" s="1007">
        <v>0</v>
      </c>
      <c r="BO167" s="1008">
        <v>0</v>
      </c>
      <c r="BP167" s="1006">
        <v>0</v>
      </c>
      <c r="BQ167" s="1007">
        <v>0</v>
      </c>
      <c r="BR167" s="1007">
        <v>0</v>
      </c>
      <c r="BS167" s="1008">
        <v>0</v>
      </c>
      <c r="BT167" s="1006">
        <v>0</v>
      </c>
      <c r="BU167" s="1007">
        <v>0</v>
      </c>
      <c r="BV167" s="1007">
        <v>0</v>
      </c>
      <c r="BW167" s="1008">
        <v>0</v>
      </c>
      <c r="BX167" s="1006">
        <v>0</v>
      </c>
      <c r="BY167" s="1007">
        <v>0</v>
      </c>
      <c r="BZ167" s="1007">
        <v>0</v>
      </c>
      <c r="CA167" s="1008">
        <v>0</v>
      </c>
      <c r="CB167" s="1001"/>
      <c r="CC167" s="1002"/>
    </row>
    <row r="168" spans="1:81" s="1003" customFormat="1" ht="18" customHeight="1">
      <c r="A168" s="994"/>
      <c r="B168" s="1495"/>
      <c r="C168" s="1496"/>
      <c r="D168" s="1004" t="s">
        <v>4350</v>
      </c>
      <c r="E168" s="1005"/>
      <c r="F168" s="1005"/>
      <c r="G168" s="1005"/>
      <c r="H168" s="1006">
        <v>0</v>
      </c>
      <c r="I168" s="1007">
        <v>0</v>
      </c>
      <c r="J168" s="1007">
        <v>0</v>
      </c>
      <c r="K168" s="1008">
        <v>0</v>
      </c>
      <c r="L168" s="1006">
        <v>0</v>
      </c>
      <c r="M168" s="1007">
        <v>0</v>
      </c>
      <c r="N168" s="1007">
        <v>0</v>
      </c>
      <c r="O168" s="1008">
        <v>0</v>
      </c>
      <c r="P168" s="1006">
        <v>0</v>
      </c>
      <c r="Q168" s="1007">
        <v>0</v>
      </c>
      <c r="R168" s="1007">
        <v>0</v>
      </c>
      <c r="S168" s="1008">
        <v>0</v>
      </c>
      <c r="T168" s="1006">
        <v>0</v>
      </c>
      <c r="U168" s="1007">
        <v>0</v>
      </c>
      <c r="V168" s="1007">
        <v>0</v>
      </c>
      <c r="W168" s="1008">
        <v>0</v>
      </c>
      <c r="X168" s="1006">
        <v>0</v>
      </c>
      <c r="Y168" s="1007">
        <v>0</v>
      </c>
      <c r="Z168" s="1007">
        <v>0</v>
      </c>
      <c r="AA168" s="1008">
        <v>0</v>
      </c>
      <c r="AB168" s="1006">
        <v>0</v>
      </c>
      <c r="AC168" s="1007">
        <v>0</v>
      </c>
      <c r="AD168" s="1007">
        <v>0</v>
      </c>
      <c r="AE168" s="1008">
        <v>0</v>
      </c>
      <c r="AF168" s="1006">
        <v>0</v>
      </c>
      <c r="AG168" s="1007">
        <v>0</v>
      </c>
      <c r="AH168" s="1007">
        <v>0</v>
      </c>
      <c r="AI168" s="1008">
        <v>0</v>
      </c>
      <c r="AJ168" s="1006">
        <v>0</v>
      </c>
      <c r="AK168" s="1007">
        <v>0</v>
      </c>
      <c r="AL168" s="1007">
        <v>0</v>
      </c>
      <c r="AM168" s="1008">
        <v>0</v>
      </c>
      <c r="AN168" s="1006">
        <v>0</v>
      </c>
      <c r="AO168" s="1007">
        <v>0</v>
      </c>
      <c r="AP168" s="1007">
        <v>0</v>
      </c>
      <c r="AQ168" s="1008">
        <v>0</v>
      </c>
      <c r="AR168" s="1006">
        <v>0</v>
      </c>
      <c r="AS168" s="1007">
        <v>0</v>
      </c>
      <c r="AT168" s="1007">
        <v>0</v>
      </c>
      <c r="AU168" s="1008">
        <v>0</v>
      </c>
      <c r="AV168" s="1006">
        <v>0</v>
      </c>
      <c r="AW168" s="1007">
        <v>0</v>
      </c>
      <c r="AX168" s="1007">
        <v>0</v>
      </c>
      <c r="AY168" s="1008">
        <v>0</v>
      </c>
      <c r="AZ168" s="1006">
        <v>0</v>
      </c>
      <c r="BA168" s="1007">
        <v>0</v>
      </c>
      <c r="BB168" s="1007">
        <v>0</v>
      </c>
      <c r="BC168" s="1008">
        <v>0</v>
      </c>
      <c r="BD168" s="1006">
        <v>0</v>
      </c>
      <c r="BE168" s="1007">
        <v>0</v>
      </c>
      <c r="BF168" s="1007">
        <v>0</v>
      </c>
      <c r="BG168" s="1008">
        <v>0</v>
      </c>
      <c r="BH168" s="1006">
        <v>0</v>
      </c>
      <c r="BI168" s="1007">
        <v>0</v>
      </c>
      <c r="BJ168" s="1007">
        <v>0</v>
      </c>
      <c r="BK168" s="1008">
        <v>0</v>
      </c>
      <c r="BL168" s="1006">
        <v>0</v>
      </c>
      <c r="BM168" s="1007">
        <v>0</v>
      </c>
      <c r="BN168" s="1007">
        <v>0</v>
      </c>
      <c r="BO168" s="1008">
        <v>0</v>
      </c>
      <c r="BP168" s="1006">
        <v>0</v>
      </c>
      <c r="BQ168" s="1007">
        <v>0</v>
      </c>
      <c r="BR168" s="1007">
        <v>0</v>
      </c>
      <c r="BS168" s="1008">
        <v>0</v>
      </c>
      <c r="BT168" s="1006">
        <v>0</v>
      </c>
      <c r="BU168" s="1007">
        <v>0</v>
      </c>
      <c r="BV168" s="1007">
        <v>0</v>
      </c>
      <c r="BW168" s="1008">
        <v>0</v>
      </c>
      <c r="BX168" s="1006">
        <v>0</v>
      </c>
      <c r="BY168" s="1007">
        <v>0</v>
      </c>
      <c r="BZ168" s="1007">
        <v>0</v>
      </c>
      <c r="CA168" s="1008">
        <v>0</v>
      </c>
      <c r="CB168" s="1001"/>
      <c r="CC168" s="1002"/>
    </row>
    <row r="169" spans="1:81" s="1003" customFormat="1" ht="18" customHeight="1">
      <c r="A169" s="994"/>
      <c r="B169" s="1495"/>
      <c r="C169" s="1496"/>
      <c r="D169" s="1004" t="s">
        <v>4351</v>
      </c>
      <c r="E169" s="1005"/>
      <c r="F169" s="1005"/>
      <c r="G169" s="1005"/>
      <c r="H169" s="1006">
        <v>0</v>
      </c>
      <c r="I169" s="1007">
        <v>0</v>
      </c>
      <c r="J169" s="1007">
        <v>0</v>
      </c>
      <c r="K169" s="1008">
        <v>0</v>
      </c>
      <c r="L169" s="1006">
        <v>0</v>
      </c>
      <c r="M169" s="1007">
        <v>0</v>
      </c>
      <c r="N169" s="1007">
        <v>0</v>
      </c>
      <c r="O169" s="1008">
        <v>0</v>
      </c>
      <c r="P169" s="1006">
        <v>0</v>
      </c>
      <c r="Q169" s="1007">
        <v>0</v>
      </c>
      <c r="R169" s="1007">
        <v>0</v>
      </c>
      <c r="S169" s="1008">
        <v>0</v>
      </c>
      <c r="T169" s="1006">
        <v>0</v>
      </c>
      <c r="U169" s="1007">
        <v>0</v>
      </c>
      <c r="V169" s="1007">
        <v>0</v>
      </c>
      <c r="W169" s="1008">
        <v>0</v>
      </c>
      <c r="X169" s="1006">
        <v>0</v>
      </c>
      <c r="Y169" s="1007">
        <v>0</v>
      </c>
      <c r="Z169" s="1007">
        <v>0</v>
      </c>
      <c r="AA169" s="1008">
        <v>0</v>
      </c>
      <c r="AB169" s="1006">
        <v>0</v>
      </c>
      <c r="AC169" s="1007">
        <v>0</v>
      </c>
      <c r="AD169" s="1007">
        <v>0</v>
      </c>
      <c r="AE169" s="1008">
        <v>0</v>
      </c>
      <c r="AF169" s="1006">
        <v>0</v>
      </c>
      <c r="AG169" s="1007">
        <v>0</v>
      </c>
      <c r="AH169" s="1007">
        <v>0</v>
      </c>
      <c r="AI169" s="1008">
        <v>0</v>
      </c>
      <c r="AJ169" s="1006">
        <v>0</v>
      </c>
      <c r="AK169" s="1007">
        <v>0</v>
      </c>
      <c r="AL169" s="1007">
        <v>0</v>
      </c>
      <c r="AM169" s="1008">
        <v>0</v>
      </c>
      <c r="AN169" s="1006">
        <v>0</v>
      </c>
      <c r="AO169" s="1007">
        <v>0</v>
      </c>
      <c r="AP169" s="1007">
        <v>0</v>
      </c>
      <c r="AQ169" s="1008">
        <v>0</v>
      </c>
      <c r="AR169" s="1007">
        <v>0</v>
      </c>
      <c r="AS169" s="1007">
        <v>0</v>
      </c>
      <c r="AT169" s="1007">
        <v>0</v>
      </c>
      <c r="AU169" s="1008">
        <v>0</v>
      </c>
      <c r="AV169" s="1007">
        <v>0</v>
      </c>
      <c r="AW169" s="1007">
        <v>0</v>
      </c>
      <c r="AX169" s="1007">
        <v>0</v>
      </c>
      <c r="AY169" s="1008">
        <v>0</v>
      </c>
      <c r="AZ169" s="1007">
        <v>0</v>
      </c>
      <c r="BA169" s="1007">
        <v>0</v>
      </c>
      <c r="BB169" s="1007">
        <v>0</v>
      </c>
      <c r="BC169" s="1008">
        <v>0</v>
      </c>
      <c r="BD169" s="1007">
        <v>0</v>
      </c>
      <c r="BE169" s="1007">
        <v>0</v>
      </c>
      <c r="BF169" s="1007">
        <v>0</v>
      </c>
      <c r="BG169" s="1008">
        <v>0</v>
      </c>
      <c r="BH169" s="1007">
        <v>0</v>
      </c>
      <c r="BI169" s="1007">
        <v>0</v>
      </c>
      <c r="BJ169" s="1007">
        <v>0</v>
      </c>
      <c r="BK169" s="1008">
        <v>0</v>
      </c>
      <c r="BL169" s="1006">
        <v>0</v>
      </c>
      <c r="BM169" s="1007">
        <v>0</v>
      </c>
      <c r="BN169" s="1007">
        <v>0</v>
      </c>
      <c r="BO169" s="1008">
        <v>0</v>
      </c>
      <c r="BP169" s="1006">
        <v>0</v>
      </c>
      <c r="BQ169" s="1007">
        <v>0</v>
      </c>
      <c r="BR169" s="1007">
        <v>0</v>
      </c>
      <c r="BS169" s="1008">
        <v>0</v>
      </c>
      <c r="BT169" s="1006">
        <v>0</v>
      </c>
      <c r="BU169" s="1007">
        <v>0</v>
      </c>
      <c r="BV169" s="1007">
        <v>0</v>
      </c>
      <c r="BW169" s="1008">
        <v>0</v>
      </c>
      <c r="BX169" s="1006">
        <v>0</v>
      </c>
      <c r="BY169" s="1007">
        <v>0</v>
      </c>
      <c r="BZ169" s="1007">
        <v>0</v>
      </c>
      <c r="CA169" s="1008">
        <v>0</v>
      </c>
      <c r="CB169" s="1001"/>
      <c r="CC169" s="1002"/>
    </row>
    <row r="170" spans="1:81" s="1003" customFormat="1" ht="18" customHeight="1">
      <c r="A170" s="994"/>
      <c r="B170" s="1495"/>
      <c r="C170" s="1496"/>
      <c r="D170" s="1004" t="s">
        <v>2883</v>
      </c>
      <c r="E170" s="1005"/>
      <c r="F170" s="1005"/>
      <c r="G170" s="1005"/>
      <c r="H170" s="1006">
        <v>0</v>
      </c>
      <c r="I170" s="1007">
        <v>0</v>
      </c>
      <c r="J170" s="1007">
        <v>0</v>
      </c>
      <c r="K170" s="1008">
        <v>0</v>
      </c>
      <c r="L170" s="1006">
        <v>0</v>
      </c>
      <c r="M170" s="1007">
        <v>0</v>
      </c>
      <c r="N170" s="1007">
        <v>0</v>
      </c>
      <c r="O170" s="1008">
        <v>0</v>
      </c>
      <c r="P170" s="1006">
        <v>0</v>
      </c>
      <c r="Q170" s="1007">
        <v>0</v>
      </c>
      <c r="R170" s="1007">
        <v>0</v>
      </c>
      <c r="S170" s="1008">
        <v>0</v>
      </c>
      <c r="T170" s="1006">
        <v>0</v>
      </c>
      <c r="U170" s="1007">
        <v>0</v>
      </c>
      <c r="V170" s="1007">
        <v>0</v>
      </c>
      <c r="W170" s="1008">
        <v>0</v>
      </c>
      <c r="X170" s="1006">
        <v>0</v>
      </c>
      <c r="Y170" s="1007">
        <v>0</v>
      </c>
      <c r="Z170" s="1007">
        <v>0</v>
      </c>
      <c r="AA170" s="1008">
        <v>0</v>
      </c>
      <c r="AB170" s="1006">
        <v>0</v>
      </c>
      <c r="AC170" s="1007">
        <v>0</v>
      </c>
      <c r="AD170" s="1007">
        <v>0</v>
      </c>
      <c r="AE170" s="1008">
        <v>0</v>
      </c>
      <c r="AF170" s="1006">
        <v>0</v>
      </c>
      <c r="AG170" s="1007">
        <v>0</v>
      </c>
      <c r="AH170" s="1007">
        <v>0</v>
      </c>
      <c r="AI170" s="1008">
        <v>0</v>
      </c>
      <c r="AJ170" s="1006">
        <v>0</v>
      </c>
      <c r="AK170" s="1007">
        <v>0</v>
      </c>
      <c r="AL170" s="1007">
        <v>0</v>
      </c>
      <c r="AM170" s="1008">
        <v>0</v>
      </c>
      <c r="AN170" s="1006">
        <v>0</v>
      </c>
      <c r="AO170" s="1007">
        <v>0</v>
      </c>
      <c r="AP170" s="1007">
        <v>0</v>
      </c>
      <c r="AQ170" s="1008">
        <v>0</v>
      </c>
      <c r="AR170" s="1006">
        <v>0</v>
      </c>
      <c r="AS170" s="1007">
        <v>0</v>
      </c>
      <c r="AT170" s="1007">
        <v>0</v>
      </c>
      <c r="AU170" s="1008">
        <v>0</v>
      </c>
      <c r="AV170" s="1006">
        <v>0</v>
      </c>
      <c r="AW170" s="1007">
        <v>0</v>
      </c>
      <c r="AX170" s="1007">
        <v>0</v>
      </c>
      <c r="AY170" s="1008">
        <v>0</v>
      </c>
      <c r="AZ170" s="1006">
        <v>0</v>
      </c>
      <c r="BA170" s="1007">
        <v>0</v>
      </c>
      <c r="BB170" s="1007">
        <v>0</v>
      </c>
      <c r="BC170" s="1008">
        <v>0</v>
      </c>
      <c r="BD170" s="1006">
        <v>0</v>
      </c>
      <c r="BE170" s="1007">
        <v>0</v>
      </c>
      <c r="BF170" s="1007">
        <v>0</v>
      </c>
      <c r="BG170" s="1008">
        <v>0</v>
      </c>
      <c r="BH170" s="1006">
        <v>0</v>
      </c>
      <c r="BI170" s="1007">
        <v>0</v>
      </c>
      <c r="BJ170" s="1007">
        <v>0</v>
      </c>
      <c r="BK170" s="1008">
        <v>0</v>
      </c>
      <c r="BL170" s="1006">
        <v>0</v>
      </c>
      <c r="BM170" s="1007">
        <v>0</v>
      </c>
      <c r="BN170" s="1007">
        <v>0</v>
      </c>
      <c r="BO170" s="1008">
        <v>0</v>
      </c>
      <c r="BP170" s="1006">
        <v>0</v>
      </c>
      <c r="BQ170" s="1007">
        <v>0</v>
      </c>
      <c r="BR170" s="1007">
        <v>0</v>
      </c>
      <c r="BS170" s="1008">
        <v>0</v>
      </c>
      <c r="BT170" s="1006">
        <v>0</v>
      </c>
      <c r="BU170" s="1007">
        <v>0</v>
      </c>
      <c r="BV170" s="1007">
        <v>0</v>
      </c>
      <c r="BW170" s="1008">
        <v>0</v>
      </c>
      <c r="BX170" s="1006">
        <v>0</v>
      </c>
      <c r="BY170" s="1007">
        <v>0</v>
      </c>
      <c r="BZ170" s="1007">
        <v>0</v>
      </c>
      <c r="CA170" s="1008">
        <v>0</v>
      </c>
      <c r="CB170" s="1001"/>
      <c r="CC170" s="1002"/>
    </row>
    <row r="171" spans="1:81" s="1003" customFormat="1" ht="18" customHeight="1">
      <c r="A171" s="994"/>
      <c r="B171" s="1495"/>
      <c r="C171" s="1496"/>
      <c r="D171" s="1004" t="s">
        <v>2728</v>
      </c>
      <c r="E171" s="1005"/>
      <c r="F171" s="1005"/>
      <c r="G171" s="1005"/>
      <c r="H171" s="1006"/>
      <c r="I171" s="1007"/>
      <c r="J171" s="1007"/>
      <c r="K171" s="1008">
        <v>0</v>
      </c>
      <c r="L171" s="1006"/>
      <c r="M171" s="1007"/>
      <c r="N171" s="1007"/>
      <c r="O171" s="1008">
        <v>0</v>
      </c>
      <c r="P171" s="1006"/>
      <c r="Q171" s="1007"/>
      <c r="R171" s="1007"/>
      <c r="S171" s="1008">
        <v>0</v>
      </c>
      <c r="T171" s="1006"/>
      <c r="U171" s="1007"/>
      <c r="V171" s="1007"/>
      <c r="W171" s="1008">
        <v>0</v>
      </c>
      <c r="X171" s="1006"/>
      <c r="Y171" s="1007"/>
      <c r="Z171" s="1007"/>
      <c r="AA171" s="1008">
        <v>0</v>
      </c>
      <c r="AB171" s="1006"/>
      <c r="AC171" s="1007"/>
      <c r="AD171" s="1007"/>
      <c r="AE171" s="1008">
        <v>0</v>
      </c>
      <c r="AF171" s="1006">
        <v>0</v>
      </c>
      <c r="AG171" s="1007">
        <v>0</v>
      </c>
      <c r="AH171" s="1007">
        <v>0</v>
      </c>
      <c r="AI171" s="1008">
        <v>0</v>
      </c>
      <c r="AJ171" s="1006">
        <v>0</v>
      </c>
      <c r="AK171" s="1007">
        <v>0</v>
      </c>
      <c r="AL171" s="1007">
        <v>0</v>
      </c>
      <c r="AM171" s="1008">
        <v>0</v>
      </c>
      <c r="AN171" s="1006"/>
      <c r="AO171" s="1007"/>
      <c r="AP171" s="1007"/>
      <c r="AQ171" s="1008">
        <v>0</v>
      </c>
      <c r="AR171" s="1006"/>
      <c r="AS171" s="1007"/>
      <c r="AT171" s="1007"/>
      <c r="AU171" s="1008">
        <v>0</v>
      </c>
      <c r="AV171" s="1006"/>
      <c r="AW171" s="1007"/>
      <c r="AX171" s="1007"/>
      <c r="AY171" s="1008">
        <v>0</v>
      </c>
      <c r="AZ171" s="1006"/>
      <c r="BA171" s="1007"/>
      <c r="BB171" s="1007"/>
      <c r="BC171" s="1008">
        <v>0</v>
      </c>
      <c r="BD171" s="1006"/>
      <c r="BE171" s="1007"/>
      <c r="BF171" s="1007"/>
      <c r="BG171" s="1008">
        <v>0</v>
      </c>
      <c r="BH171" s="1006"/>
      <c r="BI171" s="1007"/>
      <c r="BJ171" s="1007"/>
      <c r="BK171" s="1008">
        <v>0</v>
      </c>
      <c r="BL171" s="1006">
        <v>0</v>
      </c>
      <c r="BM171" s="1007">
        <v>0</v>
      </c>
      <c r="BN171" s="1007">
        <v>0</v>
      </c>
      <c r="BO171" s="1008">
        <v>0</v>
      </c>
      <c r="BP171" s="1006">
        <v>0</v>
      </c>
      <c r="BQ171" s="1007">
        <v>0</v>
      </c>
      <c r="BR171" s="1007">
        <v>0</v>
      </c>
      <c r="BS171" s="1008">
        <v>0</v>
      </c>
      <c r="BT171" s="1006">
        <v>0</v>
      </c>
      <c r="BU171" s="1007">
        <v>0</v>
      </c>
      <c r="BV171" s="1007">
        <v>0</v>
      </c>
      <c r="BW171" s="1008">
        <v>0</v>
      </c>
      <c r="BX171" s="1006">
        <v>0</v>
      </c>
      <c r="BY171" s="1007">
        <v>0</v>
      </c>
      <c r="BZ171" s="1007">
        <v>0</v>
      </c>
      <c r="CA171" s="1008">
        <v>0</v>
      </c>
      <c r="CB171" s="1001"/>
      <c r="CC171" s="1002"/>
    </row>
    <row r="172" spans="1:81" s="1003" customFormat="1" ht="18" customHeight="1" thickBot="1">
      <c r="A172" s="994"/>
      <c r="B172" s="1495"/>
      <c r="C172" s="1496"/>
      <c r="D172" s="1501" t="s">
        <v>2792</v>
      </c>
      <c r="E172" s="1502"/>
      <c r="F172" s="1502"/>
      <c r="G172" s="1502"/>
      <c r="H172" s="1010">
        <v>16.7</v>
      </c>
      <c r="I172" s="1011">
        <v>3100</v>
      </c>
      <c r="J172" s="1011">
        <v>3025</v>
      </c>
      <c r="K172" s="1012">
        <v>75</v>
      </c>
      <c r="L172" s="1010">
        <v>16.7</v>
      </c>
      <c r="M172" s="1011">
        <v>3100</v>
      </c>
      <c r="N172" s="1011">
        <v>3025</v>
      </c>
      <c r="O172" s="1012">
        <v>75</v>
      </c>
      <c r="P172" s="1010">
        <v>16.7</v>
      </c>
      <c r="Q172" s="1011">
        <v>3100</v>
      </c>
      <c r="R172" s="1011">
        <v>3025</v>
      </c>
      <c r="S172" s="1012">
        <v>75</v>
      </c>
      <c r="T172" s="1010">
        <v>16.7</v>
      </c>
      <c r="U172" s="1011">
        <v>3100</v>
      </c>
      <c r="V172" s="1011">
        <v>3025</v>
      </c>
      <c r="W172" s="1012">
        <v>75</v>
      </c>
      <c r="X172" s="1010">
        <v>16.7</v>
      </c>
      <c r="Y172" s="1011">
        <v>3100</v>
      </c>
      <c r="Z172" s="1011">
        <v>3025</v>
      </c>
      <c r="AA172" s="1012">
        <v>75</v>
      </c>
      <c r="AB172" s="1010">
        <v>16.7</v>
      </c>
      <c r="AC172" s="1011">
        <v>3100</v>
      </c>
      <c r="AD172" s="1011">
        <v>3025</v>
      </c>
      <c r="AE172" s="1012">
        <v>75</v>
      </c>
      <c r="AF172" s="1010">
        <v>100.2</v>
      </c>
      <c r="AG172" s="1011">
        <v>18600</v>
      </c>
      <c r="AH172" s="1011">
        <v>18150</v>
      </c>
      <c r="AI172" s="1012">
        <v>450</v>
      </c>
      <c r="AJ172" s="1010">
        <v>16.7</v>
      </c>
      <c r="AK172" s="1011">
        <v>3100</v>
      </c>
      <c r="AL172" s="1011">
        <v>3025</v>
      </c>
      <c r="AM172" s="1012">
        <v>75</v>
      </c>
      <c r="AN172" s="1013">
        <v>16.7</v>
      </c>
      <c r="AO172" s="1011">
        <v>3100</v>
      </c>
      <c r="AP172" s="1011">
        <v>3025</v>
      </c>
      <c r="AQ172" s="1012">
        <v>75</v>
      </c>
      <c r="AR172" s="1010">
        <v>16.7</v>
      </c>
      <c r="AS172" s="1011">
        <v>3100</v>
      </c>
      <c r="AT172" s="1011">
        <v>3025</v>
      </c>
      <c r="AU172" s="1012">
        <v>75</v>
      </c>
      <c r="AV172" s="1010">
        <v>16.7</v>
      </c>
      <c r="AW172" s="1011">
        <v>3100</v>
      </c>
      <c r="AX172" s="1011">
        <v>3025</v>
      </c>
      <c r="AY172" s="1012">
        <v>75</v>
      </c>
      <c r="AZ172" s="1010">
        <v>16.7</v>
      </c>
      <c r="BA172" s="1011">
        <v>3100</v>
      </c>
      <c r="BB172" s="1011">
        <v>3025</v>
      </c>
      <c r="BC172" s="1012">
        <v>75</v>
      </c>
      <c r="BD172" s="1010">
        <v>16.7</v>
      </c>
      <c r="BE172" s="1011">
        <v>3100</v>
      </c>
      <c r="BF172" s="1011">
        <v>3025</v>
      </c>
      <c r="BG172" s="1012">
        <v>75</v>
      </c>
      <c r="BH172" s="1010">
        <v>16.7</v>
      </c>
      <c r="BI172" s="1011">
        <v>3100</v>
      </c>
      <c r="BJ172" s="1011">
        <v>3025</v>
      </c>
      <c r="BK172" s="1012">
        <v>75</v>
      </c>
      <c r="BL172" s="1010">
        <v>100.2</v>
      </c>
      <c r="BM172" s="1011">
        <v>18600</v>
      </c>
      <c r="BN172" s="1011">
        <v>18150</v>
      </c>
      <c r="BO172" s="1012">
        <v>450</v>
      </c>
      <c r="BP172" s="1010">
        <v>16.7</v>
      </c>
      <c r="BQ172" s="1011">
        <v>3100</v>
      </c>
      <c r="BR172" s="1011">
        <v>3025</v>
      </c>
      <c r="BS172" s="1012">
        <v>75</v>
      </c>
      <c r="BT172" s="1010">
        <v>200.4</v>
      </c>
      <c r="BU172" s="1011">
        <v>37200</v>
      </c>
      <c r="BV172" s="1011">
        <v>36300</v>
      </c>
      <c r="BW172" s="1012">
        <v>900</v>
      </c>
      <c r="BX172" s="1010">
        <v>16.7</v>
      </c>
      <c r="BY172" s="1011">
        <v>3100</v>
      </c>
      <c r="BZ172" s="1011">
        <v>3025</v>
      </c>
      <c r="CA172" s="1012">
        <v>75</v>
      </c>
      <c r="CB172" s="1001"/>
      <c r="CC172" s="1002"/>
    </row>
    <row r="173" spans="1:81" s="1003" customFormat="1" ht="18" customHeight="1">
      <c r="A173" s="994"/>
      <c r="B173" s="1493" t="s">
        <v>4367</v>
      </c>
      <c r="C173" s="1494"/>
      <c r="D173" s="995" t="s">
        <v>4347</v>
      </c>
      <c r="E173" s="996"/>
      <c r="F173" s="996"/>
      <c r="G173" s="996"/>
      <c r="H173" s="997">
        <v>175.3</v>
      </c>
      <c r="I173" s="998">
        <v>52308</v>
      </c>
      <c r="J173" s="998">
        <v>47720</v>
      </c>
      <c r="K173" s="999">
        <v>4588</v>
      </c>
      <c r="L173" s="997">
        <v>175.3</v>
      </c>
      <c r="M173" s="998">
        <v>52308</v>
      </c>
      <c r="N173" s="998">
        <v>47720</v>
      </c>
      <c r="O173" s="999">
        <v>4588</v>
      </c>
      <c r="P173" s="997">
        <v>175.3</v>
      </c>
      <c r="Q173" s="998">
        <v>52308</v>
      </c>
      <c r="R173" s="998">
        <v>47720</v>
      </c>
      <c r="S173" s="999">
        <v>4588</v>
      </c>
      <c r="T173" s="997">
        <v>175.3</v>
      </c>
      <c r="U173" s="998">
        <v>52308</v>
      </c>
      <c r="V173" s="998">
        <v>47720</v>
      </c>
      <c r="W173" s="999">
        <v>4588</v>
      </c>
      <c r="X173" s="997">
        <v>175.3</v>
      </c>
      <c r="Y173" s="998">
        <v>52308</v>
      </c>
      <c r="Z173" s="998">
        <v>47720</v>
      </c>
      <c r="AA173" s="999">
        <v>4588</v>
      </c>
      <c r="AB173" s="997">
        <v>175.3</v>
      </c>
      <c r="AC173" s="998">
        <v>52308</v>
      </c>
      <c r="AD173" s="998">
        <v>47720</v>
      </c>
      <c r="AE173" s="999">
        <v>4588</v>
      </c>
      <c r="AF173" s="997">
        <v>1051.8</v>
      </c>
      <c r="AG173" s="998">
        <v>313848</v>
      </c>
      <c r="AH173" s="998">
        <v>286320</v>
      </c>
      <c r="AI173" s="999">
        <v>27528</v>
      </c>
      <c r="AJ173" s="997">
        <v>175.3</v>
      </c>
      <c r="AK173" s="998">
        <v>52308</v>
      </c>
      <c r="AL173" s="998">
        <v>47720</v>
      </c>
      <c r="AM173" s="999">
        <v>4588</v>
      </c>
      <c r="AN173" s="1000">
        <v>175.3</v>
      </c>
      <c r="AO173" s="998">
        <v>52308</v>
      </c>
      <c r="AP173" s="998">
        <v>47720</v>
      </c>
      <c r="AQ173" s="999">
        <v>4588</v>
      </c>
      <c r="AR173" s="997">
        <v>175.3</v>
      </c>
      <c r="AS173" s="998">
        <v>52308</v>
      </c>
      <c r="AT173" s="998">
        <v>47720</v>
      </c>
      <c r="AU173" s="999">
        <v>4588</v>
      </c>
      <c r="AV173" s="997">
        <v>175.3</v>
      </c>
      <c r="AW173" s="998">
        <v>52308</v>
      </c>
      <c r="AX173" s="998">
        <v>47720</v>
      </c>
      <c r="AY173" s="999">
        <v>4588</v>
      </c>
      <c r="AZ173" s="997">
        <v>175.5</v>
      </c>
      <c r="BA173" s="998">
        <v>52377</v>
      </c>
      <c r="BB173" s="998">
        <v>47782</v>
      </c>
      <c r="BC173" s="999">
        <v>4595</v>
      </c>
      <c r="BD173" s="997">
        <v>175.3</v>
      </c>
      <c r="BE173" s="998">
        <v>52308</v>
      </c>
      <c r="BF173" s="998">
        <v>47720</v>
      </c>
      <c r="BG173" s="999">
        <v>4588</v>
      </c>
      <c r="BH173" s="997">
        <v>175.3</v>
      </c>
      <c r="BI173" s="998">
        <v>52308</v>
      </c>
      <c r="BJ173" s="998">
        <v>47720</v>
      </c>
      <c r="BK173" s="999">
        <v>4588</v>
      </c>
      <c r="BL173" s="997">
        <v>1052</v>
      </c>
      <c r="BM173" s="998">
        <v>313917</v>
      </c>
      <c r="BN173" s="998">
        <v>286382</v>
      </c>
      <c r="BO173" s="999">
        <v>27535</v>
      </c>
      <c r="BP173" s="997">
        <v>175.3</v>
      </c>
      <c r="BQ173" s="998">
        <v>52320</v>
      </c>
      <c r="BR173" s="998">
        <v>47730</v>
      </c>
      <c r="BS173" s="999">
        <v>4590</v>
      </c>
      <c r="BT173" s="997">
        <v>2103.8000000000002</v>
      </c>
      <c r="BU173" s="998">
        <v>627765</v>
      </c>
      <c r="BV173" s="998">
        <v>572702</v>
      </c>
      <c r="BW173" s="999">
        <v>55063</v>
      </c>
      <c r="BX173" s="997">
        <v>175.3</v>
      </c>
      <c r="BY173" s="998">
        <v>52314</v>
      </c>
      <c r="BZ173" s="998">
        <v>47725</v>
      </c>
      <c r="CA173" s="999">
        <v>4589</v>
      </c>
      <c r="CB173" s="1001"/>
      <c r="CC173" s="1002"/>
    </row>
    <row r="174" spans="1:81" s="1003" customFormat="1" ht="18" customHeight="1">
      <c r="A174" s="994"/>
      <c r="B174" s="1495"/>
      <c r="C174" s="1496"/>
      <c r="D174" s="1004" t="s">
        <v>2885</v>
      </c>
      <c r="E174" s="1005"/>
      <c r="F174" s="1005"/>
      <c r="G174" s="1005"/>
      <c r="H174" s="1006">
        <v>0</v>
      </c>
      <c r="I174" s="1007">
        <v>0</v>
      </c>
      <c r="J174" s="1007">
        <v>0</v>
      </c>
      <c r="K174" s="1008">
        <v>0</v>
      </c>
      <c r="L174" s="1006">
        <v>0</v>
      </c>
      <c r="M174" s="1007">
        <v>0</v>
      </c>
      <c r="N174" s="1007">
        <v>0</v>
      </c>
      <c r="O174" s="1008">
        <v>0</v>
      </c>
      <c r="P174" s="1006">
        <v>0</v>
      </c>
      <c r="Q174" s="1007">
        <v>0</v>
      </c>
      <c r="R174" s="1007">
        <v>0</v>
      </c>
      <c r="S174" s="1008">
        <v>0</v>
      </c>
      <c r="T174" s="1006">
        <v>0</v>
      </c>
      <c r="U174" s="1007">
        <v>0</v>
      </c>
      <c r="V174" s="1007">
        <v>0</v>
      </c>
      <c r="W174" s="1008">
        <v>0</v>
      </c>
      <c r="X174" s="1006">
        <v>0</v>
      </c>
      <c r="Y174" s="1007">
        <v>0</v>
      </c>
      <c r="Z174" s="1007">
        <v>0</v>
      </c>
      <c r="AA174" s="1008">
        <v>0</v>
      </c>
      <c r="AB174" s="1006">
        <v>0</v>
      </c>
      <c r="AC174" s="1007">
        <v>0</v>
      </c>
      <c r="AD174" s="1007">
        <v>0</v>
      </c>
      <c r="AE174" s="1008">
        <v>0</v>
      </c>
      <c r="AF174" s="1006">
        <v>0</v>
      </c>
      <c r="AG174" s="1007">
        <v>0</v>
      </c>
      <c r="AH174" s="1007">
        <v>0</v>
      </c>
      <c r="AI174" s="1008">
        <v>0</v>
      </c>
      <c r="AJ174" s="1006">
        <v>0</v>
      </c>
      <c r="AK174" s="1007">
        <v>0</v>
      </c>
      <c r="AL174" s="1007">
        <v>0</v>
      </c>
      <c r="AM174" s="1008">
        <v>0</v>
      </c>
      <c r="AN174" s="1006">
        <v>0</v>
      </c>
      <c r="AO174" s="1007">
        <v>0</v>
      </c>
      <c r="AP174" s="1007">
        <v>0</v>
      </c>
      <c r="AQ174" s="1008">
        <v>0</v>
      </c>
      <c r="AR174" s="1006">
        <v>0</v>
      </c>
      <c r="AS174" s="1007">
        <v>0</v>
      </c>
      <c r="AT174" s="1007">
        <v>0</v>
      </c>
      <c r="AU174" s="1008">
        <v>0</v>
      </c>
      <c r="AV174" s="1006">
        <v>0</v>
      </c>
      <c r="AW174" s="1007">
        <v>0</v>
      </c>
      <c r="AX174" s="1007">
        <v>0</v>
      </c>
      <c r="AY174" s="1008">
        <v>0</v>
      </c>
      <c r="AZ174" s="1006">
        <v>0</v>
      </c>
      <c r="BA174" s="1007">
        <v>0</v>
      </c>
      <c r="BB174" s="1007">
        <v>0</v>
      </c>
      <c r="BC174" s="1008">
        <v>0</v>
      </c>
      <c r="BD174" s="1006">
        <v>0</v>
      </c>
      <c r="BE174" s="1007">
        <v>0</v>
      </c>
      <c r="BF174" s="1007">
        <v>0</v>
      </c>
      <c r="BG174" s="1008">
        <v>0</v>
      </c>
      <c r="BH174" s="1006">
        <v>0</v>
      </c>
      <c r="BI174" s="1007">
        <v>0</v>
      </c>
      <c r="BJ174" s="1007">
        <v>0</v>
      </c>
      <c r="BK174" s="1008">
        <v>0</v>
      </c>
      <c r="BL174" s="1006">
        <v>0</v>
      </c>
      <c r="BM174" s="1007">
        <v>0</v>
      </c>
      <c r="BN174" s="1007">
        <v>0</v>
      </c>
      <c r="BO174" s="1008">
        <v>0</v>
      </c>
      <c r="BP174" s="1006">
        <v>0</v>
      </c>
      <c r="BQ174" s="1007">
        <v>0</v>
      </c>
      <c r="BR174" s="1007">
        <v>0</v>
      </c>
      <c r="BS174" s="1008">
        <v>0</v>
      </c>
      <c r="BT174" s="1006">
        <v>0</v>
      </c>
      <c r="BU174" s="1007">
        <v>0</v>
      </c>
      <c r="BV174" s="1007">
        <v>0</v>
      </c>
      <c r="BW174" s="1008">
        <v>0</v>
      </c>
      <c r="BX174" s="1006">
        <v>0</v>
      </c>
      <c r="BY174" s="1007">
        <v>0</v>
      </c>
      <c r="BZ174" s="1007">
        <v>0</v>
      </c>
      <c r="CA174" s="1008">
        <v>0</v>
      </c>
      <c r="CB174" s="1001"/>
      <c r="CC174" s="1002"/>
    </row>
    <row r="175" spans="1:81" s="1003" customFormat="1" ht="18" customHeight="1">
      <c r="A175" s="994"/>
      <c r="B175" s="1495"/>
      <c r="C175" s="1496"/>
      <c r="D175" s="1018" t="s">
        <v>4362</v>
      </c>
      <c r="E175" s="1019"/>
      <c r="F175" s="1019"/>
      <c r="G175" s="1019"/>
      <c r="H175" s="1020">
        <v>175.3</v>
      </c>
      <c r="I175" s="1021">
        <v>52308</v>
      </c>
      <c r="J175" s="1021">
        <v>47720</v>
      </c>
      <c r="K175" s="1022">
        <v>4588</v>
      </c>
      <c r="L175" s="1020">
        <v>175.3</v>
      </c>
      <c r="M175" s="1021">
        <v>52308</v>
      </c>
      <c r="N175" s="1021">
        <v>47720</v>
      </c>
      <c r="O175" s="1022">
        <v>4588</v>
      </c>
      <c r="P175" s="1020">
        <v>175.3</v>
      </c>
      <c r="Q175" s="1021">
        <v>52308</v>
      </c>
      <c r="R175" s="1021">
        <v>47720</v>
      </c>
      <c r="S175" s="1022">
        <v>4588</v>
      </c>
      <c r="T175" s="1020">
        <v>175.3</v>
      </c>
      <c r="U175" s="1021">
        <v>52308</v>
      </c>
      <c r="V175" s="1021">
        <v>47720</v>
      </c>
      <c r="W175" s="1022">
        <v>4588</v>
      </c>
      <c r="X175" s="1020">
        <v>175.3</v>
      </c>
      <c r="Y175" s="1021">
        <v>52308</v>
      </c>
      <c r="Z175" s="1021">
        <v>47720</v>
      </c>
      <c r="AA175" s="1022">
        <v>4588</v>
      </c>
      <c r="AB175" s="1020">
        <v>175.3</v>
      </c>
      <c r="AC175" s="1021">
        <v>52308</v>
      </c>
      <c r="AD175" s="1021">
        <v>47720</v>
      </c>
      <c r="AE175" s="1022">
        <v>4588</v>
      </c>
      <c r="AF175" s="1020">
        <v>1051.8</v>
      </c>
      <c r="AG175" s="1021">
        <v>313848</v>
      </c>
      <c r="AH175" s="1021">
        <v>286320</v>
      </c>
      <c r="AI175" s="1022">
        <v>27528</v>
      </c>
      <c r="AJ175" s="1020">
        <v>175.3</v>
      </c>
      <c r="AK175" s="1021">
        <v>52308</v>
      </c>
      <c r="AL175" s="1021">
        <v>47720</v>
      </c>
      <c r="AM175" s="1022">
        <v>4588</v>
      </c>
      <c r="AN175" s="1023">
        <v>175.3</v>
      </c>
      <c r="AO175" s="1021">
        <v>52308</v>
      </c>
      <c r="AP175" s="1021">
        <v>47720</v>
      </c>
      <c r="AQ175" s="1022">
        <v>4588</v>
      </c>
      <c r="AR175" s="1020">
        <v>175.3</v>
      </c>
      <c r="AS175" s="1021">
        <v>52308</v>
      </c>
      <c r="AT175" s="1021">
        <v>47720</v>
      </c>
      <c r="AU175" s="1022">
        <v>4588</v>
      </c>
      <c r="AV175" s="1020">
        <v>175.3</v>
      </c>
      <c r="AW175" s="1021">
        <v>52308</v>
      </c>
      <c r="AX175" s="1021">
        <v>47720</v>
      </c>
      <c r="AY175" s="1022">
        <v>4588</v>
      </c>
      <c r="AZ175" s="1020">
        <v>175.5</v>
      </c>
      <c r="BA175" s="1021">
        <v>52377</v>
      </c>
      <c r="BB175" s="1021">
        <v>47782</v>
      </c>
      <c r="BC175" s="1022">
        <v>4595</v>
      </c>
      <c r="BD175" s="1020">
        <v>175.3</v>
      </c>
      <c r="BE175" s="1021">
        <v>52308</v>
      </c>
      <c r="BF175" s="1021">
        <v>47720</v>
      </c>
      <c r="BG175" s="1022">
        <v>4588</v>
      </c>
      <c r="BH175" s="1020">
        <v>175.3</v>
      </c>
      <c r="BI175" s="1021">
        <v>52308</v>
      </c>
      <c r="BJ175" s="1021">
        <v>47720</v>
      </c>
      <c r="BK175" s="1022">
        <v>4588</v>
      </c>
      <c r="BL175" s="1020">
        <v>1052</v>
      </c>
      <c r="BM175" s="1021">
        <v>313917</v>
      </c>
      <c r="BN175" s="1021">
        <v>286382</v>
      </c>
      <c r="BO175" s="1022">
        <v>27535</v>
      </c>
      <c r="BP175" s="1020">
        <v>175.3</v>
      </c>
      <c r="BQ175" s="1021">
        <v>52320</v>
      </c>
      <c r="BR175" s="1021">
        <v>47730</v>
      </c>
      <c r="BS175" s="1022">
        <v>4590</v>
      </c>
      <c r="BT175" s="1020">
        <v>2103.8000000000002</v>
      </c>
      <c r="BU175" s="1021">
        <v>627765</v>
      </c>
      <c r="BV175" s="1021">
        <v>572702</v>
      </c>
      <c r="BW175" s="1022">
        <v>55063</v>
      </c>
      <c r="BX175" s="1020">
        <v>175.3</v>
      </c>
      <c r="BY175" s="1021">
        <v>52314</v>
      </c>
      <c r="BZ175" s="1021">
        <v>47725</v>
      </c>
      <c r="CA175" s="1022">
        <v>4589</v>
      </c>
      <c r="CB175" s="1001"/>
      <c r="CC175" s="1002"/>
    </row>
    <row r="176" spans="1:81" s="1003" customFormat="1" ht="18" customHeight="1">
      <c r="A176" s="994"/>
      <c r="B176" s="1497"/>
      <c r="C176" s="1498"/>
      <c r="D176" s="1004" t="s">
        <v>4348</v>
      </c>
      <c r="E176" s="1005"/>
      <c r="F176" s="1005"/>
      <c r="G176" s="1005"/>
      <c r="H176" s="1006">
        <v>16.100000000000001</v>
      </c>
      <c r="I176" s="1007">
        <v>3694</v>
      </c>
      <c r="J176" s="1007">
        <v>3237</v>
      </c>
      <c r="K176" s="1008">
        <v>457</v>
      </c>
      <c r="L176" s="1006">
        <v>16.100000000000001</v>
      </c>
      <c r="M176" s="1007">
        <v>3694</v>
      </c>
      <c r="N176" s="1007">
        <v>3237</v>
      </c>
      <c r="O176" s="1008">
        <v>457</v>
      </c>
      <c r="P176" s="1006">
        <v>16.100000000000001</v>
      </c>
      <c r="Q176" s="1007">
        <v>3694</v>
      </c>
      <c r="R176" s="1007">
        <v>3237</v>
      </c>
      <c r="S176" s="1008">
        <v>457</v>
      </c>
      <c r="T176" s="1006">
        <v>16.100000000000001</v>
      </c>
      <c r="U176" s="1007">
        <v>3694</v>
      </c>
      <c r="V176" s="1007">
        <v>3237</v>
      </c>
      <c r="W176" s="1008">
        <v>457</v>
      </c>
      <c r="X176" s="1006">
        <v>16.100000000000001</v>
      </c>
      <c r="Y176" s="1007">
        <v>3694</v>
      </c>
      <c r="Z176" s="1007">
        <v>3237</v>
      </c>
      <c r="AA176" s="1008">
        <v>457</v>
      </c>
      <c r="AB176" s="1006">
        <v>16.100000000000001</v>
      </c>
      <c r="AC176" s="1007">
        <v>3694</v>
      </c>
      <c r="AD176" s="1007">
        <v>3237</v>
      </c>
      <c r="AE176" s="1008">
        <v>457</v>
      </c>
      <c r="AF176" s="1006">
        <v>96.6</v>
      </c>
      <c r="AG176" s="1007">
        <v>22164</v>
      </c>
      <c r="AH176" s="1007">
        <v>19422</v>
      </c>
      <c r="AI176" s="1008">
        <v>2742</v>
      </c>
      <c r="AJ176" s="1006">
        <v>16.100000000000001</v>
      </c>
      <c r="AK176" s="1007">
        <v>3694</v>
      </c>
      <c r="AL176" s="1007">
        <v>3237</v>
      </c>
      <c r="AM176" s="1008">
        <v>457</v>
      </c>
      <c r="AN176" s="1009">
        <v>16.100000000000001</v>
      </c>
      <c r="AO176" s="1007">
        <v>3694</v>
      </c>
      <c r="AP176" s="1007">
        <v>3237</v>
      </c>
      <c r="AQ176" s="1008">
        <v>457</v>
      </c>
      <c r="AR176" s="1006">
        <v>16.100000000000001</v>
      </c>
      <c r="AS176" s="1007">
        <v>3694</v>
      </c>
      <c r="AT176" s="1007">
        <v>3237</v>
      </c>
      <c r="AU176" s="1008">
        <v>457</v>
      </c>
      <c r="AV176" s="1006">
        <v>16.100000000000001</v>
      </c>
      <c r="AW176" s="1007">
        <v>3694</v>
      </c>
      <c r="AX176" s="1007">
        <v>3237</v>
      </c>
      <c r="AY176" s="1008">
        <v>457</v>
      </c>
      <c r="AZ176" s="1006">
        <v>16.100000000000001</v>
      </c>
      <c r="BA176" s="1007">
        <v>3694</v>
      </c>
      <c r="BB176" s="1007">
        <v>3237</v>
      </c>
      <c r="BC176" s="1008">
        <v>457</v>
      </c>
      <c r="BD176" s="1006">
        <v>16.100000000000001</v>
      </c>
      <c r="BE176" s="1007">
        <v>3694</v>
      </c>
      <c r="BF176" s="1007">
        <v>3237</v>
      </c>
      <c r="BG176" s="1008">
        <v>457</v>
      </c>
      <c r="BH176" s="1006">
        <v>16.100000000000001</v>
      </c>
      <c r="BI176" s="1007">
        <v>3694</v>
      </c>
      <c r="BJ176" s="1007">
        <v>3237</v>
      </c>
      <c r="BK176" s="1008">
        <v>457</v>
      </c>
      <c r="BL176" s="1006">
        <v>96.6</v>
      </c>
      <c r="BM176" s="1007">
        <v>22164</v>
      </c>
      <c r="BN176" s="1007">
        <v>19422</v>
      </c>
      <c r="BO176" s="1008">
        <v>2742</v>
      </c>
      <c r="BP176" s="1006">
        <v>16.100000000000001</v>
      </c>
      <c r="BQ176" s="1007">
        <v>3694</v>
      </c>
      <c r="BR176" s="1007">
        <v>3237</v>
      </c>
      <c r="BS176" s="1008">
        <v>457</v>
      </c>
      <c r="BT176" s="1006">
        <v>193.2</v>
      </c>
      <c r="BU176" s="1007">
        <v>44328</v>
      </c>
      <c r="BV176" s="1007">
        <v>38844</v>
      </c>
      <c r="BW176" s="1008">
        <v>5484</v>
      </c>
      <c r="BX176" s="1006">
        <v>16.100000000000001</v>
      </c>
      <c r="BY176" s="1007">
        <v>3694</v>
      </c>
      <c r="BZ176" s="1007">
        <v>3237</v>
      </c>
      <c r="CA176" s="1008">
        <v>457</v>
      </c>
      <c r="CB176" s="1001"/>
      <c r="CC176" s="1002"/>
    </row>
    <row r="177" spans="1:81" s="1003" customFormat="1" ht="18" customHeight="1">
      <c r="A177" s="994"/>
      <c r="B177" s="1495"/>
      <c r="C177" s="1496"/>
      <c r="D177" s="1004" t="s">
        <v>4349</v>
      </c>
      <c r="E177" s="1005"/>
      <c r="F177" s="1005"/>
      <c r="G177" s="1005"/>
      <c r="H177" s="1006">
        <v>0</v>
      </c>
      <c r="I177" s="1007">
        <v>0</v>
      </c>
      <c r="J177" s="1007">
        <v>0</v>
      </c>
      <c r="K177" s="1008">
        <v>0</v>
      </c>
      <c r="L177" s="1006">
        <v>0</v>
      </c>
      <c r="M177" s="1007">
        <v>0</v>
      </c>
      <c r="N177" s="1007">
        <v>0</v>
      </c>
      <c r="O177" s="1008">
        <v>0</v>
      </c>
      <c r="P177" s="1006">
        <v>0</v>
      </c>
      <c r="Q177" s="1007">
        <v>0</v>
      </c>
      <c r="R177" s="1007">
        <v>0</v>
      </c>
      <c r="S177" s="1008">
        <v>0</v>
      </c>
      <c r="T177" s="1006">
        <v>0</v>
      </c>
      <c r="U177" s="1007">
        <v>0</v>
      </c>
      <c r="V177" s="1007">
        <v>0</v>
      </c>
      <c r="W177" s="1008">
        <v>0</v>
      </c>
      <c r="X177" s="1006">
        <v>0</v>
      </c>
      <c r="Y177" s="1007">
        <v>0</v>
      </c>
      <c r="Z177" s="1007">
        <v>0</v>
      </c>
      <c r="AA177" s="1008">
        <v>0</v>
      </c>
      <c r="AB177" s="1006">
        <v>0</v>
      </c>
      <c r="AC177" s="1007">
        <v>0</v>
      </c>
      <c r="AD177" s="1007">
        <v>0</v>
      </c>
      <c r="AE177" s="1008">
        <v>0</v>
      </c>
      <c r="AF177" s="1006">
        <v>0</v>
      </c>
      <c r="AG177" s="1007">
        <v>0</v>
      </c>
      <c r="AH177" s="1007">
        <v>0</v>
      </c>
      <c r="AI177" s="1008">
        <v>0</v>
      </c>
      <c r="AJ177" s="1006">
        <v>0</v>
      </c>
      <c r="AK177" s="1007">
        <v>0</v>
      </c>
      <c r="AL177" s="1007">
        <v>0</v>
      </c>
      <c r="AM177" s="1008">
        <v>0</v>
      </c>
      <c r="AN177" s="1006">
        <v>0</v>
      </c>
      <c r="AO177" s="1007">
        <v>0</v>
      </c>
      <c r="AP177" s="1007">
        <v>0</v>
      </c>
      <c r="AQ177" s="1008">
        <v>0</v>
      </c>
      <c r="AR177" s="1006">
        <v>0</v>
      </c>
      <c r="AS177" s="1007">
        <v>0</v>
      </c>
      <c r="AT177" s="1007">
        <v>0</v>
      </c>
      <c r="AU177" s="1008">
        <v>0</v>
      </c>
      <c r="AV177" s="1006">
        <v>0</v>
      </c>
      <c r="AW177" s="1007">
        <v>0</v>
      </c>
      <c r="AX177" s="1007">
        <v>0</v>
      </c>
      <c r="AY177" s="1008">
        <v>0</v>
      </c>
      <c r="AZ177" s="1006">
        <v>0</v>
      </c>
      <c r="BA177" s="1007">
        <v>0</v>
      </c>
      <c r="BB177" s="1007">
        <v>0</v>
      </c>
      <c r="BC177" s="1008">
        <v>0</v>
      </c>
      <c r="BD177" s="1006">
        <v>0</v>
      </c>
      <c r="BE177" s="1007">
        <v>0</v>
      </c>
      <c r="BF177" s="1007">
        <v>0</v>
      </c>
      <c r="BG177" s="1008">
        <v>0</v>
      </c>
      <c r="BH177" s="1006">
        <v>0</v>
      </c>
      <c r="BI177" s="1007">
        <v>0</v>
      </c>
      <c r="BJ177" s="1007">
        <v>0</v>
      </c>
      <c r="BK177" s="1008">
        <v>0</v>
      </c>
      <c r="BL177" s="1006">
        <v>0</v>
      </c>
      <c r="BM177" s="1007">
        <v>0</v>
      </c>
      <c r="BN177" s="1007">
        <v>0</v>
      </c>
      <c r="BO177" s="1008">
        <v>0</v>
      </c>
      <c r="BP177" s="1006">
        <v>0</v>
      </c>
      <c r="BQ177" s="1007">
        <v>0</v>
      </c>
      <c r="BR177" s="1007">
        <v>0</v>
      </c>
      <c r="BS177" s="1008">
        <v>0</v>
      </c>
      <c r="BT177" s="1006">
        <v>0</v>
      </c>
      <c r="BU177" s="1007">
        <v>0</v>
      </c>
      <c r="BV177" s="1007">
        <v>0</v>
      </c>
      <c r="BW177" s="1008">
        <v>0</v>
      </c>
      <c r="BX177" s="1006">
        <v>0</v>
      </c>
      <c r="BY177" s="1007">
        <v>0</v>
      </c>
      <c r="BZ177" s="1007">
        <v>0</v>
      </c>
      <c r="CA177" s="1008">
        <v>0</v>
      </c>
      <c r="CB177" s="1001"/>
      <c r="CC177" s="1002"/>
    </row>
    <row r="178" spans="1:81" s="1003" customFormat="1" ht="18" customHeight="1">
      <c r="A178" s="994"/>
      <c r="B178" s="1497"/>
      <c r="C178" s="1498"/>
      <c r="D178" s="1004" t="s">
        <v>4350</v>
      </c>
      <c r="E178" s="1005"/>
      <c r="F178" s="1005"/>
      <c r="G178" s="1005"/>
      <c r="H178" s="1006">
        <v>1.5</v>
      </c>
      <c r="I178" s="1007">
        <v>445</v>
      </c>
      <c r="J178" s="1007">
        <v>389</v>
      </c>
      <c r="K178" s="1008">
        <v>56</v>
      </c>
      <c r="L178" s="1006">
        <v>1.5</v>
      </c>
      <c r="M178" s="1007">
        <v>445</v>
      </c>
      <c r="N178" s="1007">
        <v>389</v>
      </c>
      <c r="O178" s="1008">
        <v>56</v>
      </c>
      <c r="P178" s="1006">
        <v>1.5</v>
      </c>
      <c r="Q178" s="1007">
        <v>445</v>
      </c>
      <c r="R178" s="1007">
        <v>389</v>
      </c>
      <c r="S178" s="1008">
        <v>56</v>
      </c>
      <c r="T178" s="1006">
        <v>1.5</v>
      </c>
      <c r="U178" s="1007">
        <v>445</v>
      </c>
      <c r="V178" s="1007">
        <v>389</v>
      </c>
      <c r="W178" s="1008">
        <v>56</v>
      </c>
      <c r="X178" s="1006">
        <v>1.5</v>
      </c>
      <c r="Y178" s="1007">
        <v>445</v>
      </c>
      <c r="Z178" s="1007">
        <v>389</v>
      </c>
      <c r="AA178" s="1008">
        <v>56</v>
      </c>
      <c r="AB178" s="1006">
        <v>1.5</v>
      </c>
      <c r="AC178" s="1007">
        <v>445</v>
      </c>
      <c r="AD178" s="1007">
        <v>389</v>
      </c>
      <c r="AE178" s="1008">
        <v>56</v>
      </c>
      <c r="AF178" s="1006">
        <v>9</v>
      </c>
      <c r="AG178" s="1007">
        <v>2670</v>
      </c>
      <c r="AH178" s="1007">
        <v>2334</v>
      </c>
      <c r="AI178" s="1008">
        <v>336</v>
      </c>
      <c r="AJ178" s="1006">
        <v>1.5</v>
      </c>
      <c r="AK178" s="1007">
        <v>445</v>
      </c>
      <c r="AL178" s="1007">
        <v>389</v>
      </c>
      <c r="AM178" s="1008">
        <v>56</v>
      </c>
      <c r="AN178" s="1009">
        <v>1.5</v>
      </c>
      <c r="AO178" s="1007">
        <v>445</v>
      </c>
      <c r="AP178" s="1007">
        <v>389</v>
      </c>
      <c r="AQ178" s="1008">
        <v>56</v>
      </c>
      <c r="AR178" s="1006">
        <v>1.5</v>
      </c>
      <c r="AS178" s="1007">
        <v>445</v>
      </c>
      <c r="AT178" s="1007">
        <v>389</v>
      </c>
      <c r="AU178" s="1008">
        <v>56</v>
      </c>
      <c r="AV178" s="1006">
        <v>1.5</v>
      </c>
      <c r="AW178" s="1007">
        <v>445</v>
      </c>
      <c r="AX178" s="1007">
        <v>389</v>
      </c>
      <c r="AY178" s="1008">
        <v>56</v>
      </c>
      <c r="AZ178" s="1006">
        <v>1.5</v>
      </c>
      <c r="BA178" s="1007">
        <v>445</v>
      </c>
      <c r="BB178" s="1007">
        <v>389</v>
      </c>
      <c r="BC178" s="1008">
        <v>56</v>
      </c>
      <c r="BD178" s="1006">
        <v>1.5</v>
      </c>
      <c r="BE178" s="1007">
        <v>445</v>
      </c>
      <c r="BF178" s="1007">
        <v>389</v>
      </c>
      <c r="BG178" s="1008">
        <v>56</v>
      </c>
      <c r="BH178" s="1006">
        <v>1.5</v>
      </c>
      <c r="BI178" s="1007">
        <v>445</v>
      </c>
      <c r="BJ178" s="1007">
        <v>389</v>
      </c>
      <c r="BK178" s="1008">
        <v>56</v>
      </c>
      <c r="BL178" s="1006">
        <v>9</v>
      </c>
      <c r="BM178" s="1007">
        <v>2670</v>
      </c>
      <c r="BN178" s="1007">
        <v>2334</v>
      </c>
      <c r="BO178" s="1008">
        <v>336</v>
      </c>
      <c r="BP178" s="1006">
        <v>1.5</v>
      </c>
      <c r="BQ178" s="1007">
        <v>445</v>
      </c>
      <c r="BR178" s="1007">
        <v>389</v>
      </c>
      <c r="BS178" s="1008">
        <v>56</v>
      </c>
      <c r="BT178" s="1006">
        <v>18</v>
      </c>
      <c r="BU178" s="1007">
        <v>5340</v>
      </c>
      <c r="BV178" s="1007">
        <v>4668</v>
      </c>
      <c r="BW178" s="1008">
        <v>672</v>
      </c>
      <c r="BX178" s="1006">
        <v>1.5</v>
      </c>
      <c r="BY178" s="1007">
        <v>445</v>
      </c>
      <c r="BZ178" s="1007">
        <v>389</v>
      </c>
      <c r="CA178" s="1008">
        <v>56</v>
      </c>
      <c r="CB178" s="1001"/>
      <c r="CC178" s="1002"/>
    </row>
    <row r="179" spans="1:81" s="1003" customFormat="1" ht="18" customHeight="1">
      <c r="A179" s="994"/>
      <c r="B179" s="1495"/>
      <c r="C179" s="1496"/>
      <c r="D179" s="1004" t="s">
        <v>4351</v>
      </c>
      <c r="E179" s="1005"/>
      <c r="F179" s="1005"/>
      <c r="G179" s="1005"/>
      <c r="H179" s="1006">
        <v>0</v>
      </c>
      <c r="I179" s="1007">
        <v>0</v>
      </c>
      <c r="J179" s="1007">
        <v>0</v>
      </c>
      <c r="K179" s="1008">
        <v>0</v>
      </c>
      <c r="L179" s="1006">
        <v>0</v>
      </c>
      <c r="M179" s="1007">
        <v>0</v>
      </c>
      <c r="N179" s="1007">
        <v>0</v>
      </c>
      <c r="O179" s="1008">
        <v>0</v>
      </c>
      <c r="P179" s="1006">
        <v>0</v>
      </c>
      <c r="Q179" s="1007">
        <v>0</v>
      </c>
      <c r="R179" s="1007">
        <v>0</v>
      </c>
      <c r="S179" s="1008">
        <v>0</v>
      </c>
      <c r="T179" s="1006">
        <v>0</v>
      </c>
      <c r="U179" s="1007">
        <v>0</v>
      </c>
      <c r="V179" s="1007">
        <v>0</v>
      </c>
      <c r="W179" s="1008">
        <v>0</v>
      </c>
      <c r="X179" s="1006">
        <v>0</v>
      </c>
      <c r="Y179" s="1007">
        <v>0</v>
      </c>
      <c r="Z179" s="1007">
        <v>0</v>
      </c>
      <c r="AA179" s="1008">
        <v>0</v>
      </c>
      <c r="AB179" s="1006">
        <v>0</v>
      </c>
      <c r="AC179" s="1007">
        <v>0</v>
      </c>
      <c r="AD179" s="1007">
        <v>0</v>
      </c>
      <c r="AE179" s="1008">
        <v>0</v>
      </c>
      <c r="AF179" s="1006">
        <v>0</v>
      </c>
      <c r="AG179" s="1007">
        <v>0</v>
      </c>
      <c r="AH179" s="1007">
        <v>0</v>
      </c>
      <c r="AI179" s="1008">
        <v>0</v>
      </c>
      <c r="AJ179" s="1006">
        <v>0</v>
      </c>
      <c r="AK179" s="1007">
        <v>0</v>
      </c>
      <c r="AL179" s="1007">
        <v>0</v>
      </c>
      <c r="AM179" s="1008">
        <v>0</v>
      </c>
      <c r="AN179" s="1006">
        <v>0</v>
      </c>
      <c r="AO179" s="1007">
        <v>0</v>
      </c>
      <c r="AP179" s="1007">
        <v>0</v>
      </c>
      <c r="AQ179" s="1008">
        <v>0</v>
      </c>
      <c r="AR179" s="1007">
        <v>0</v>
      </c>
      <c r="AS179" s="1007">
        <v>0</v>
      </c>
      <c r="AT179" s="1007">
        <v>0</v>
      </c>
      <c r="AU179" s="1008">
        <v>0</v>
      </c>
      <c r="AV179" s="1007">
        <v>0</v>
      </c>
      <c r="AW179" s="1007">
        <v>0</v>
      </c>
      <c r="AX179" s="1007">
        <v>0</v>
      </c>
      <c r="AY179" s="1008">
        <v>0</v>
      </c>
      <c r="AZ179" s="1007">
        <v>0</v>
      </c>
      <c r="BA179" s="1007">
        <v>0</v>
      </c>
      <c r="BB179" s="1007">
        <v>0</v>
      </c>
      <c r="BC179" s="1008">
        <v>0</v>
      </c>
      <c r="BD179" s="1007">
        <v>0</v>
      </c>
      <c r="BE179" s="1007">
        <v>0</v>
      </c>
      <c r="BF179" s="1007">
        <v>0</v>
      </c>
      <c r="BG179" s="1008">
        <v>0</v>
      </c>
      <c r="BH179" s="1007">
        <v>0</v>
      </c>
      <c r="BI179" s="1007">
        <v>0</v>
      </c>
      <c r="BJ179" s="1007">
        <v>0</v>
      </c>
      <c r="BK179" s="1008">
        <v>0</v>
      </c>
      <c r="BL179" s="1006">
        <v>0</v>
      </c>
      <c r="BM179" s="1007">
        <v>0</v>
      </c>
      <c r="BN179" s="1007">
        <v>0</v>
      </c>
      <c r="BO179" s="1008">
        <v>0</v>
      </c>
      <c r="BP179" s="1006">
        <v>0</v>
      </c>
      <c r="BQ179" s="1007">
        <v>0</v>
      </c>
      <c r="BR179" s="1007">
        <v>0</v>
      </c>
      <c r="BS179" s="1008">
        <v>0</v>
      </c>
      <c r="BT179" s="1006">
        <v>0</v>
      </c>
      <c r="BU179" s="1007">
        <v>0</v>
      </c>
      <c r="BV179" s="1007">
        <v>0</v>
      </c>
      <c r="BW179" s="1008">
        <v>0</v>
      </c>
      <c r="BX179" s="1006">
        <v>0</v>
      </c>
      <c r="BY179" s="1007">
        <v>0</v>
      </c>
      <c r="BZ179" s="1007">
        <v>0</v>
      </c>
      <c r="CA179" s="1008">
        <v>0</v>
      </c>
      <c r="CB179" s="1001"/>
      <c r="CC179" s="1002"/>
    </row>
    <row r="180" spans="1:81" s="1046" customFormat="1" ht="18" customHeight="1">
      <c r="A180" s="1037"/>
      <c r="B180" s="1497"/>
      <c r="C180" s="1498"/>
      <c r="D180" s="1038" t="s">
        <v>2883</v>
      </c>
      <c r="E180" s="1039"/>
      <c r="F180" s="1039"/>
      <c r="G180" s="1039"/>
      <c r="H180" s="1040">
        <v>7</v>
      </c>
      <c r="I180" s="1041">
        <v>59</v>
      </c>
      <c r="J180" s="1041">
        <v>50</v>
      </c>
      <c r="K180" s="1042">
        <v>9</v>
      </c>
      <c r="L180" s="1040">
        <v>7</v>
      </c>
      <c r="M180" s="1041">
        <v>59</v>
      </c>
      <c r="N180" s="1041">
        <v>50</v>
      </c>
      <c r="O180" s="1042">
        <v>9</v>
      </c>
      <c r="P180" s="1040">
        <v>7</v>
      </c>
      <c r="Q180" s="1041">
        <v>59</v>
      </c>
      <c r="R180" s="1041">
        <v>50</v>
      </c>
      <c r="S180" s="1042">
        <v>9</v>
      </c>
      <c r="T180" s="1040">
        <v>7</v>
      </c>
      <c r="U180" s="1041">
        <v>59</v>
      </c>
      <c r="V180" s="1041">
        <v>50</v>
      </c>
      <c r="W180" s="1042">
        <v>9</v>
      </c>
      <c r="X180" s="1040">
        <v>7</v>
      </c>
      <c r="Y180" s="1041">
        <v>59</v>
      </c>
      <c r="Z180" s="1041">
        <v>50</v>
      </c>
      <c r="AA180" s="1042">
        <v>9</v>
      </c>
      <c r="AB180" s="1040">
        <v>7</v>
      </c>
      <c r="AC180" s="1041">
        <v>59</v>
      </c>
      <c r="AD180" s="1041">
        <v>50</v>
      </c>
      <c r="AE180" s="1042">
        <v>9</v>
      </c>
      <c r="AF180" s="1040">
        <v>42</v>
      </c>
      <c r="AG180" s="1041">
        <v>354</v>
      </c>
      <c r="AH180" s="1041">
        <v>300</v>
      </c>
      <c r="AI180" s="1042">
        <v>54</v>
      </c>
      <c r="AJ180" s="1040">
        <v>7</v>
      </c>
      <c r="AK180" s="1041">
        <v>59</v>
      </c>
      <c r="AL180" s="1041">
        <v>50</v>
      </c>
      <c r="AM180" s="1042">
        <v>9</v>
      </c>
      <c r="AN180" s="1043">
        <v>7</v>
      </c>
      <c r="AO180" s="1041">
        <v>59</v>
      </c>
      <c r="AP180" s="1041">
        <v>50</v>
      </c>
      <c r="AQ180" s="1042">
        <v>9</v>
      </c>
      <c r="AR180" s="1040">
        <v>7</v>
      </c>
      <c r="AS180" s="1041">
        <v>59</v>
      </c>
      <c r="AT180" s="1041">
        <v>50</v>
      </c>
      <c r="AU180" s="1042">
        <v>9</v>
      </c>
      <c r="AV180" s="1040">
        <v>7</v>
      </c>
      <c r="AW180" s="1041">
        <v>59</v>
      </c>
      <c r="AX180" s="1041">
        <v>50</v>
      </c>
      <c r="AY180" s="1042">
        <v>9</v>
      </c>
      <c r="AZ180" s="1040">
        <v>7</v>
      </c>
      <c r="BA180" s="1041">
        <v>59</v>
      </c>
      <c r="BB180" s="1041">
        <v>50</v>
      </c>
      <c r="BC180" s="1042">
        <v>9</v>
      </c>
      <c r="BD180" s="1040">
        <v>7</v>
      </c>
      <c r="BE180" s="1041">
        <v>59</v>
      </c>
      <c r="BF180" s="1041">
        <v>50</v>
      </c>
      <c r="BG180" s="1042">
        <v>9</v>
      </c>
      <c r="BH180" s="1040">
        <v>7</v>
      </c>
      <c r="BI180" s="1041">
        <v>59</v>
      </c>
      <c r="BJ180" s="1041">
        <v>50</v>
      </c>
      <c r="BK180" s="1042">
        <v>9</v>
      </c>
      <c r="BL180" s="1040">
        <v>42</v>
      </c>
      <c r="BM180" s="1041">
        <v>354</v>
      </c>
      <c r="BN180" s="1041">
        <v>300</v>
      </c>
      <c r="BO180" s="1042">
        <v>54</v>
      </c>
      <c r="BP180" s="1040">
        <v>7</v>
      </c>
      <c r="BQ180" s="1041">
        <v>59</v>
      </c>
      <c r="BR180" s="1041">
        <v>50</v>
      </c>
      <c r="BS180" s="1042">
        <v>9</v>
      </c>
      <c r="BT180" s="1040">
        <v>84</v>
      </c>
      <c r="BU180" s="1041">
        <v>708</v>
      </c>
      <c r="BV180" s="1041">
        <v>600</v>
      </c>
      <c r="BW180" s="1042">
        <v>108</v>
      </c>
      <c r="BX180" s="1040">
        <v>7</v>
      </c>
      <c r="BY180" s="1041">
        <v>59</v>
      </c>
      <c r="BZ180" s="1041">
        <v>50</v>
      </c>
      <c r="CA180" s="1042">
        <v>9</v>
      </c>
      <c r="CB180" s="1044"/>
      <c r="CC180" s="1045"/>
    </row>
    <row r="181" spans="1:81" s="1003" customFormat="1" ht="18" customHeight="1">
      <c r="A181" s="994"/>
      <c r="B181" s="1495"/>
      <c r="C181" s="1496"/>
      <c r="D181" s="1004" t="s">
        <v>2728</v>
      </c>
      <c r="E181" s="1005"/>
      <c r="F181" s="1005"/>
      <c r="G181" s="1005"/>
      <c r="H181" s="1006"/>
      <c r="I181" s="1007"/>
      <c r="J181" s="1007"/>
      <c r="K181" s="1008">
        <v>0</v>
      </c>
      <c r="L181" s="1006"/>
      <c r="M181" s="1007"/>
      <c r="N181" s="1007"/>
      <c r="O181" s="1008">
        <v>0</v>
      </c>
      <c r="P181" s="1006"/>
      <c r="Q181" s="1007"/>
      <c r="R181" s="1007"/>
      <c r="S181" s="1008">
        <v>0</v>
      </c>
      <c r="T181" s="1006"/>
      <c r="U181" s="1007"/>
      <c r="V181" s="1007"/>
      <c r="W181" s="1008">
        <v>0</v>
      </c>
      <c r="X181" s="1006"/>
      <c r="Y181" s="1007"/>
      <c r="Z181" s="1007"/>
      <c r="AA181" s="1008">
        <v>0</v>
      </c>
      <c r="AB181" s="1006"/>
      <c r="AC181" s="1007"/>
      <c r="AD181" s="1007"/>
      <c r="AE181" s="1008">
        <v>0</v>
      </c>
      <c r="AF181" s="1006">
        <v>0</v>
      </c>
      <c r="AG181" s="1007">
        <v>0</v>
      </c>
      <c r="AH181" s="1007">
        <v>0</v>
      </c>
      <c r="AI181" s="1008">
        <v>0</v>
      </c>
      <c r="AJ181" s="1006">
        <v>0</v>
      </c>
      <c r="AK181" s="1007">
        <v>0</v>
      </c>
      <c r="AL181" s="1007">
        <v>0</v>
      </c>
      <c r="AM181" s="1008">
        <v>0</v>
      </c>
      <c r="AN181" s="1006"/>
      <c r="AO181" s="1007"/>
      <c r="AP181" s="1007"/>
      <c r="AQ181" s="1008">
        <v>0</v>
      </c>
      <c r="AR181" s="1006"/>
      <c r="AS181" s="1007"/>
      <c r="AT181" s="1007"/>
      <c r="AU181" s="1008">
        <v>0</v>
      </c>
      <c r="AV181" s="1006"/>
      <c r="AW181" s="1007"/>
      <c r="AX181" s="1007"/>
      <c r="AY181" s="1008">
        <v>0</v>
      </c>
      <c r="AZ181" s="1006"/>
      <c r="BA181" s="1007"/>
      <c r="BB181" s="1007"/>
      <c r="BC181" s="1008">
        <v>0</v>
      </c>
      <c r="BD181" s="1006"/>
      <c r="BE181" s="1007"/>
      <c r="BF181" s="1007"/>
      <c r="BG181" s="1008">
        <v>0</v>
      </c>
      <c r="BH181" s="1006"/>
      <c r="BI181" s="1007"/>
      <c r="BJ181" s="1007"/>
      <c r="BK181" s="1008">
        <v>0</v>
      </c>
      <c r="BL181" s="1006">
        <v>0</v>
      </c>
      <c r="BM181" s="1007">
        <v>0</v>
      </c>
      <c r="BN181" s="1007">
        <v>0</v>
      </c>
      <c r="BO181" s="1008">
        <v>0</v>
      </c>
      <c r="BP181" s="1006">
        <v>0</v>
      </c>
      <c r="BQ181" s="1007">
        <v>0</v>
      </c>
      <c r="BR181" s="1007">
        <v>0</v>
      </c>
      <c r="BS181" s="1008">
        <v>0</v>
      </c>
      <c r="BT181" s="1006">
        <v>0</v>
      </c>
      <c r="BU181" s="1007">
        <v>0</v>
      </c>
      <c r="BV181" s="1007">
        <v>0</v>
      </c>
      <c r="BW181" s="1008">
        <v>0</v>
      </c>
      <c r="BX181" s="1006">
        <v>0</v>
      </c>
      <c r="BY181" s="1007">
        <v>0</v>
      </c>
      <c r="BZ181" s="1007">
        <v>0</v>
      </c>
      <c r="CA181" s="1008">
        <v>0</v>
      </c>
      <c r="CB181" s="1001"/>
      <c r="CC181" s="1002"/>
    </row>
    <row r="182" spans="1:81" s="1003" customFormat="1" ht="18" customHeight="1">
      <c r="A182" s="994"/>
      <c r="B182" s="1497"/>
      <c r="C182" s="1498"/>
      <c r="D182" s="1499" t="s">
        <v>2792</v>
      </c>
      <c r="E182" s="1500"/>
      <c r="F182" s="1500"/>
      <c r="G182" s="1500"/>
      <c r="H182" s="1028">
        <v>192.9</v>
      </c>
      <c r="I182" s="1029">
        <v>56506</v>
      </c>
      <c r="J182" s="1029">
        <v>51396</v>
      </c>
      <c r="K182" s="1030">
        <v>5110</v>
      </c>
      <c r="L182" s="1028">
        <v>192.9</v>
      </c>
      <c r="M182" s="1029">
        <v>56506</v>
      </c>
      <c r="N182" s="1029">
        <v>51396</v>
      </c>
      <c r="O182" s="1030">
        <v>5110</v>
      </c>
      <c r="P182" s="1028">
        <v>192.9</v>
      </c>
      <c r="Q182" s="1029">
        <v>56506</v>
      </c>
      <c r="R182" s="1029">
        <v>51396</v>
      </c>
      <c r="S182" s="1030">
        <v>5110</v>
      </c>
      <c r="T182" s="1028">
        <v>192.9</v>
      </c>
      <c r="U182" s="1029">
        <v>56506</v>
      </c>
      <c r="V182" s="1029">
        <v>51396</v>
      </c>
      <c r="W182" s="1030">
        <v>5110</v>
      </c>
      <c r="X182" s="1028">
        <v>192.9</v>
      </c>
      <c r="Y182" s="1029">
        <v>56506</v>
      </c>
      <c r="Z182" s="1029">
        <v>51396</v>
      </c>
      <c r="AA182" s="1030">
        <v>5110</v>
      </c>
      <c r="AB182" s="1028">
        <v>192.9</v>
      </c>
      <c r="AC182" s="1029">
        <v>56506</v>
      </c>
      <c r="AD182" s="1029">
        <v>51396</v>
      </c>
      <c r="AE182" s="1030">
        <v>5110</v>
      </c>
      <c r="AF182" s="1028">
        <v>1157.4000000000001</v>
      </c>
      <c r="AG182" s="1029">
        <v>339036</v>
      </c>
      <c r="AH182" s="1029">
        <v>308376</v>
      </c>
      <c r="AI182" s="1030">
        <v>30660</v>
      </c>
      <c r="AJ182" s="1028">
        <v>192.9</v>
      </c>
      <c r="AK182" s="1029">
        <v>56506</v>
      </c>
      <c r="AL182" s="1029">
        <v>51396</v>
      </c>
      <c r="AM182" s="1030">
        <v>5110</v>
      </c>
      <c r="AN182" s="1031">
        <v>192.9</v>
      </c>
      <c r="AO182" s="1029">
        <v>56506</v>
      </c>
      <c r="AP182" s="1029">
        <v>51396</v>
      </c>
      <c r="AQ182" s="1030">
        <v>5110</v>
      </c>
      <c r="AR182" s="1028">
        <v>192.9</v>
      </c>
      <c r="AS182" s="1029">
        <v>56506</v>
      </c>
      <c r="AT182" s="1029">
        <v>51396</v>
      </c>
      <c r="AU182" s="1030">
        <v>5110</v>
      </c>
      <c r="AV182" s="1028">
        <v>192.9</v>
      </c>
      <c r="AW182" s="1029">
        <v>56506</v>
      </c>
      <c r="AX182" s="1029">
        <v>51396</v>
      </c>
      <c r="AY182" s="1030">
        <v>5110</v>
      </c>
      <c r="AZ182" s="1028">
        <v>193.1</v>
      </c>
      <c r="BA182" s="1029">
        <v>56575</v>
      </c>
      <c r="BB182" s="1029">
        <v>51458</v>
      </c>
      <c r="BC182" s="1030">
        <v>5117</v>
      </c>
      <c r="BD182" s="1028">
        <v>192.9</v>
      </c>
      <c r="BE182" s="1029">
        <v>56506</v>
      </c>
      <c r="BF182" s="1029">
        <v>51396</v>
      </c>
      <c r="BG182" s="1030">
        <v>5110</v>
      </c>
      <c r="BH182" s="1028">
        <v>192.9</v>
      </c>
      <c r="BI182" s="1029">
        <v>56506</v>
      </c>
      <c r="BJ182" s="1029">
        <v>51396</v>
      </c>
      <c r="BK182" s="1030">
        <v>5110</v>
      </c>
      <c r="BL182" s="1028">
        <v>1157.6000000000001</v>
      </c>
      <c r="BM182" s="1029">
        <v>339105</v>
      </c>
      <c r="BN182" s="1029">
        <v>308438</v>
      </c>
      <c r="BO182" s="1030">
        <v>30667</v>
      </c>
      <c r="BP182" s="1028">
        <v>192.9</v>
      </c>
      <c r="BQ182" s="1029">
        <v>56518</v>
      </c>
      <c r="BR182" s="1029">
        <v>51406</v>
      </c>
      <c r="BS182" s="1030">
        <v>5112</v>
      </c>
      <c r="BT182" s="1028">
        <v>2315</v>
      </c>
      <c r="BU182" s="1029">
        <v>678141</v>
      </c>
      <c r="BV182" s="1029">
        <v>616814</v>
      </c>
      <c r="BW182" s="1030">
        <v>61327</v>
      </c>
      <c r="BX182" s="1028">
        <v>192.9</v>
      </c>
      <c r="BY182" s="1029">
        <v>56512</v>
      </c>
      <c r="BZ182" s="1029">
        <v>51401</v>
      </c>
      <c r="CA182" s="1030">
        <v>5111</v>
      </c>
      <c r="CB182" s="1001"/>
      <c r="CC182" s="1002"/>
    </row>
    <row r="183" spans="1:81" s="1003" customFormat="1" ht="18" customHeight="1">
      <c r="A183" s="994"/>
      <c r="B183" s="1503" t="s">
        <v>4368</v>
      </c>
      <c r="C183" s="1505" t="s">
        <v>2727</v>
      </c>
      <c r="D183" s="1032" t="s">
        <v>4347</v>
      </c>
      <c r="E183" s="1033"/>
      <c r="F183" s="1033"/>
      <c r="G183" s="1033"/>
      <c r="H183" s="1034">
        <v>0</v>
      </c>
      <c r="I183" s="1035">
        <v>0</v>
      </c>
      <c r="J183" s="1035">
        <v>0</v>
      </c>
      <c r="K183" s="1036">
        <v>0</v>
      </c>
      <c r="L183" s="1034">
        <v>0</v>
      </c>
      <c r="M183" s="1035">
        <v>0</v>
      </c>
      <c r="N183" s="1035">
        <v>0</v>
      </c>
      <c r="O183" s="1036">
        <v>0</v>
      </c>
      <c r="P183" s="1034">
        <v>0</v>
      </c>
      <c r="Q183" s="1035">
        <v>0</v>
      </c>
      <c r="R183" s="1035">
        <v>0</v>
      </c>
      <c r="S183" s="1036">
        <v>0</v>
      </c>
      <c r="T183" s="1034">
        <v>0</v>
      </c>
      <c r="U183" s="1035">
        <v>0</v>
      </c>
      <c r="V183" s="1035">
        <v>0</v>
      </c>
      <c r="W183" s="1036">
        <v>0</v>
      </c>
      <c r="X183" s="1034">
        <v>0</v>
      </c>
      <c r="Y183" s="1035">
        <v>0</v>
      </c>
      <c r="Z183" s="1035">
        <v>0</v>
      </c>
      <c r="AA183" s="1036">
        <v>0</v>
      </c>
      <c r="AB183" s="1034">
        <v>0</v>
      </c>
      <c r="AC183" s="1035">
        <v>0</v>
      </c>
      <c r="AD183" s="1035">
        <v>0</v>
      </c>
      <c r="AE183" s="1036">
        <v>0</v>
      </c>
      <c r="AF183" s="1034">
        <v>0</v>
      </c>
      <c r="AG183" s="1035">
        <v>0</v>
      </c>
      <c r="AH183" s="1035">
        <v>0</v>
      </c>
      <c r="AI183" s="1036">
        <v>0</v>
      </c>
      <c r="AJ183" s="1034">
        <v>0</v>
      </c>
      <c r="AK183" s="1035">
        <v>0</v>
      </c>
      <c r="AL183" s="1035">
        <v>0</v>
      </c>
      <c r="AM183" s="1036">
        <v>0</v>
      </c>
      <c r="AN183" s="1034">
        <v>0</v>
      </c>
      <c r="AO183" s="1035">
        <v>0</v>
      </c>
      <c r="AP183" s="1035">
        <v>0</v>
      </c>
      <c r="AQ183" s="1036">
        <v>0</v>
      </c>
      <c r="AR183" s="1034">
        <v>0</v>
      </c>
      <c r="AS183" s="1035">
        <v>0</v>
      </c>
      <c r="AT183" s="1035">
        <v>0</v>
      </c>
      <c r="AU183" s="1036">
        <v>0</v>
      </c>
      <c r="AV183" s="1034">
        <v>0</v>
      </c>
      <c r="AW183" s="1035">
        <v>0</v>
      </c>
      <c r="AX183" s="1035">
        <v>0</v>
      </c>
      <c r="AY183" s="1036">
        <v>0</v>
      </c>
      <c r="AZ183" s="1034">
        <v>0</v>
      </c>
      <c r="BA183" s="1035">
        <v>0</v>
      </c>
      <c r="BB183" s="1035">
        <v>0</v>
      </c>
      <c r="BC183" s="1036">
        <v>0</v>
      </c>
      <c r="BD183" s="1034">
        <v>0</v>
      </c>
      <c r="BE183" s="1035">
        <v>0</v>
      </c>
      <c r="BF183" s="1035">
        <v>0</v>
      </c>
      <c r="BG183" s="1036">
        <v>0</v>
      </c>
      <c r="BH183" s="1034">
        <v>0</v>
      </c>
      <c r="BI183" s="1035">
        <v>0</v>
      </c>
      <c r="BJ183" s="1035">
        <v>0</v>
      </c>
      <c r="BK183" s="1036">
        <v>0</v>
      </c>
      <c r="BL183" s="1034">
        <v>0</v>
      </c>
      <c r="BM183" s="1035">
        <v>0</v>
      </c>
      <c r="BN183" s="1035">
        <v>0</v>
      </c>
      <c r="BO183" s="1036">
        <v>0</v>
      </c>
      <c r="BP183" s="1034">
        <v>0</v>
      </c>
      <c r="BQ183" s="1035">
        <v>0</v>
      </c>
      <c r="BR183" s="1035">
        <v>0</v>
      </c>
      <c r="BS183" s="1036">
        <v>0</v>
      </c>
      <c r="BT183" s="1034">
        <v>0</v>
      </c>
      <c r="BU183" s="1035">
        <v>0</v>
      </c>
      <c r="BV183" s="1035">
        <v>0</v>
      </c>
      <c r="BW183" s="1036">
        <v>0</v>
      </c>
      <c r="BX183" s="1034">
        <v>0</v>
      </c>
      <c r="BY183" s="1035">
        <v>0</v>
      </c>
      <c r="BZ183" s="1035">
        <v>0</v>
      </c>
      <c r="CA183" s="1036">
        <v>0</v>
      </c>
      <c r="CB183" s="1001"/>
      <c r="CC183" s="1002"/>
    </row>
    <row r="184" spans="1:81" s="1003" customFormat="1" ht="18" customHeight="1">
      <c r="A184" s="994"/>
      <c r="B184" s="1503"/>
      <c r="C184" s="1506" t="s">
        <v>2784</v>
      </c>
      <c r="D184" s="1004" t="s">
        <v>4348</v>
      </c>
      <c r="E184" s="1005"/>
      <c r="F184" s="1005"/>
      <c r="G184" s="1005"/>
      <c r="H184" s="1006">
        <v>0</v>
      </c>
      <c r="I184" s="1007">
        <v>0</v>
      </c>
      <c r="J184" s="1007">
        <v>0</v>
      </c>
      <c r="K184" s="1008">
        <v>0</v>
      </c>
      <c r="L184" s="1006">
        <v>0</v>
      </c>
      <c r="M184" s="1007">
        <v>0</v>
      </c>
      <c r="N184" s="1007">
        <v>0</v>
      </c>
      <c r="O184" s="1008">
        <v>0</v>
      </c>
      <c r="P184" s="1006">
        <v>0</v>
      </c>
      <c r="Q184" s="1007">
        <v>0</v>
      </c>
      <c r="R184" s="1007">
        <v>0</v>
      </c>
      <c r="S184" s="1008">
        <v>0</v>
      </c>
      <c r="T184" s="1006">
        <v>0</v>
      </c>
      <c r="U184" s="1007">
        <v>0</v>
      </c>
      <c r="V184" s="1007">
        <v>0</v>
      </c>
      <c r="W184" s="1008">
        <v>0</v>
      </c>
      <c r="X184" s="1006">
        <v>0</v>
      </c>
      <c r="Y184" s="1007">
        <v>0</v>
      </c>
      <c r="Z184" s="1007">
        <v>0</v>
      </c>
      <c r="AA184" s="1008">
        <v>0</v>
      </c>
      <c r="AB184" s="1006">
        <v>0</v>
      </c>
      <c r="AC184" s="1007">
        <v>0</v>
      </c>
      <c r="AD184" s="1007">
        <v>0</v>
      </c>
      <c r="AE184" s="1008">
        <v>0</v>
      </c>
      <c r="AF184" s="1006">
        <v>0</v>
      </c>
      <c r="AG184" s="1007">
        <v>0</v>
      </c>
      <c r="AH184" s="1007">
        <v>0</v>
      </c>
      <c r="AI184" s="1008">
        <v>0</v>
      </c>
      <c r="AJ184" s="1006">
        <v>0</v>
      </c>
      <c r="AK184" s="1007">
        <v>0</v>
      </c>
      <c r="AL184" s="1007">
        <v>0</v>
      </c>
      <c r="AM184" s="1008">
        <v>0</v>
      </c>
      <c r="AN184" s="1006">
        <v>0</v>
      </c>
      <c r="AO184" s="1007">
        <v>0</v>
      </c>
      <c r="AP184" s="1007">
        <v>0</v>
      </c>
      <c r="AQ184" s="1008">
        <v>0</v>
      </c>
      <c r="AR184" s="1006">
        <v>0</v>
      </c>
      <c r="AS184" s="1007">
        <v>0</v>
      </c>
      <c r="AT184" s="1007">
        <v>0</v>
      </c>
      <c r="AU184" s="1008">
        <v>0</v>
      </c>
      <c r="AV184" s="1006">
        <v>0</v>
      </c>
      <c r="AW184" s="1007">
        <v>0</v>
      </c>
      <c r="AX184" s="1007">
        <v>0</v>
      </c>
      <c r="AY184" s="1008">
        <v>0</v>
      </c>
      <c r="AZ184" s="1006">
        <v>0</v>
      </c>
      <c r="BA184" s="1007">
        <v>0</v>
      </c>
      <c r="BB184" s="1007">
        <v>0</v>
      </c>
      <c r="BC184" s="1008">
        <v>0</v>
      </c>
      <c r="BD184" s="1006">
        <v>0</v>
      </c>
      <c r="BE184" s="1007">
        <v>0</v>
      </c>
      <c r="BF184" s="1007">
        <v>0</v>
      </c>
      <c r="BG184" s="1008">
        <v>0</v>
      </c>
      <c r="BH184" s="1006">
        <v>0</v>
      </c>
      <c r="BI184" s="1007">
        <v>0</v>
      </c>
      <c r="BJ184" s="1007">
        <v>0</v>
      </c>
      <c r="BK184" s="1008">
        <v>0</v>
      </c>
      <c r="BL184" s="1006">
        <v>0</v>
      </c>
      <c r="BM184" s="1007">
        <v>0</v>
      </c>
      <c r="BN184" s="1007">
        <v>0</v>
      </c>
      <c r="BO184" s="1008">
        <v>0</v>
      </c>
      <c r="BP184" s="1006">
        <v>0</v>
      </c>
      <c r="BQ184" s="1007">
        <v>0</v>
      </c>
      <c r="BR184" s="1007">
        <v>0</v>
      </c>
      <c r="BS184" s="1008">
        <v>0</v>
      </c>
      <c r="BT184" s="1006">
        <v>0</v>
      </c>
      <c r="BU184" s="1007">
        <v>0</v>
      </c>
      <c r="BV184" s="1007">
        <v>0</v>
      </c>
      <c r="BW184" s="1008">
        <v>0</v>
      </c>
      <c r="BX184" s="1006">
        <v>0</v>
      </c>
      <c r="BY184" s="1007">
        <v>0</v>
      </c>
      <c r="BZ184" s="1007">
        <v>0</v>
      </c>
      <c r="CA184" s="1008">
        <v>0</v>
      </c>
      <c r="CB184" s="1001"/>
      <c r="CC184" s="1002"/>
    </row>
    <row r="185" spans="1:81" s="1003" customFormat="1" ht="18" customHeight="1">
      <c r="A185" s="994"/>
      <c r="B185" s="1503"/>
      <c r="C185" s="1506" t="s">
        <v>2786</v>
      </c>
      <c r="D185" s="1004" t="s">
        <v>4349</v>
      </c>
      <c r="E185" s="1005"/>
      <c r="F185" s="1005"/>
      <c r="G185" s="1005"/>
      <c r="H185" s="1006">
        <v>0</v>
      </c>
      <c r="I185" s="1007">
        <v>0</v>
      </c>
      <c r="J185" s="1007">
        <v>0</v>
      </c>
      <c r="K185" s="1008">
        <v>0</v>
      </c>
      <c r="L185" s="1006">
        <v>0</v>
      </c>
      <c r="M185" s="1007">
        <v>0</v>
      </c>
      <c r="N185" s="1007">
        <v>0</v>
      </c>
      <c r="O185" s="1008">
        <v>0</v>
      </c>
      <c r="P185" s="1006">
        <v>0</v>
      </c>
      <c r="Q185" s="1007">
        <v>0</v>
      </c>
      <c r="R185" s="1007">
        <v>0</v>
      </c>
      <c r="S185" s="1008">
        <v>0</v>
      </c>
      <c r="T185" s="1006">
        <v>0</v>
      </c>
      <c r="U185" s="1007">
        <v>0</v>
      </c>
      <c r="V185" s="1007">
        <v>0</v>
      </c>
      <c r="W185" s="1008">
        <v>0</v>
      </c>
      <c r="X185" s="1006">
        <v>0</v>
      </c>
      <c r="Y185" s="1007">
        <v>0</v>
      </c>
      <c r="Z185" s="1007">
        <v>0</v>
      </c>
      <c r="AA185" s="1008">
        <v>0</v>
      </c>
      <c r="AB185" s="1006">
        <v>0</v>
      </c>
      <c r="AC185" s="1007">
        <v>0</v>
      </c>
      <c r="AD185" s="1007">
        <v>0</v>
      </c>
      <c r="AE185" s="1008">
        <v>0</v>
      </c>
      <c r="AF185" s="1006">
        <v>0</v>
      </c>
      <c r="AG185" s="1007">
        <v>0</v>
      </c>
      <c r="AH185" s="1007">
        <v>0</v>
      </c>
      <c r="AI185" s="1008">
        <v>0</v>
      </c>
      <c r="AJ185" s="1006">
        <v>0</v>
      </c>
      <c r="AK185" s="1007">
        <v>0</v>
      </c>
      <c r="AL185" s="1007">
        <v>0</v>
      </c>
      <c r="AM185" s="1008">
        <v>0</v>
      </c>
      <c r="AN185" s="1006">
        <v>0</v>
      </c>
      <c r="AO185" s="1007">
        <v>0</v>
      </c>
      <c r="AP185" s="1007">
        <v>0</v>
      </c>
      <c r="AQ185" s="1008">
        <v>0</v>
      </c>
      <c r="AR185" s="1006">
        <v>0</v>
      </c>
      <c r="AS185" s="1007">
        <v>0</v>
      </c>
      <c r="AT185" s="1007">
        <v>0</v>
      </c>
      <c r="AU185" s="1008">
        <v>0</v>
      </c>
      <c r="AV185" s="1006">
        <v>0</v>
      </c>
      <c r="AW185" s="1007">
        <v>0</v>
      </c>
      <c r="AX185" s="1007">
        <v>0</v>
      </c>
      <c r="AY185" s="1008">
        <v>0</v>
      </c>
      <c r="AZ185" s="1006">
        <v>0</v>
      </c>
      <c r="BA185" s="1007">
        <v>0</v>
      </c>
      <c r="BB185" s="1007">
        <v>0</v>
      </c>
      <c r="BC185" s="1008">
        <v>0</v>
      </c>
      <c r="BD185" s="1006">
        <v>0</v>
      </c>
      <c r="BE185" s="1007">
        <v>0</v>
      </c>
      <c r="BF185" s="1007">
        <v>0</v>
      </c>
      <c r="BG185" s="1008">
        <v>0</v>
      </c>
      <c r="BH185" s="1006">
        <v>0</v>
      </c>
      <c r="BI185" s="1007">
        <v>0</v>
      </c>
      <c r="BJ185" s="1007">
        <v>0</v>
      </c>
      <c r="BK185" s="1008">
        <v>0</v>
      </c>
      <c r="BL185" s="1006">
        <v>0</v>
      </c>
      <c r="BM185" s="1007">
        <v>0</v>
      </c>
      <c r="BN185" s="1007">
        <v>0</v>
      </c>
      <c r="BO185" s="1008">
        <v>0</v>
      </c>
      <c r="BP185" s="1006">
        <v>0</v>
      </c>
      <c r="BQ185" s="1007">
        <v>0</v>
      </c>
      <c r="BR185" s="1007">
        <v>0</v>
      </c>
      <c r="BS185" s="1008">
        <v>0</v>
      </c>
      <c r="BT185" s="1006">
        <v>0</v>
      </c>
      <c r="BU185" s="1007">
        <v>0</v>
      </c>
      <c r="BV185" s="1007">
        <v>0</v>
      </c>
      <c r="BW185" s="1008">
        <v>0</v>
      </c>
      <c r="BX185" s="1006">
        <v>0</v>
      </c>
      <c r="BY185" s="1007">
        <v>0</v>
      </c>
      <c r="BZ185" s="1007">
        <v>0</v>
      </c>
      <c r="CA185" s="1008">
        <v>0</v>
      </c>
      <c r="CB185" s="1001"/>
      <c r="CC185" s="1002"/>
    </row>
    <row r="186" spans="1:81" s="1003" customFormat="1" ht="18" customHeight="1">
      <c r="A186" s="994"/>
      <c r="B186" s="1503"/>
      <c r="C186" s="1506" t="s">
        <v>2797</v>
      </c>
      <c r="D186" s="1004" t="s">
        <v>4350</v>
      </c>
      <c r="E186" s="1005"/>
      <c r="F186" s="1005"/>
      <c r="G186" s="1005"/>
      <c r="H186" s="1006">
        <v>0</v>
      </c>
      <c r="I186" s="1007">
        <v>0</v>
      </c>
      <c r="J186" s="1007">
        <v>0</v>
      </c>
      <c r="K186" s="1008">
        <v>0</v>
      </c>
      <c r="L186" s="1006">
        <v>0</v>
      </c>
      <c r="M186" s="1007">
        <v>0</v>
      </c>
      <c r="N186" s="1007">
        <v>0</v>
      </c>
      <c r="O186" s="1008">
        <v>0</v>
      </c>
      <c r="P186" s="1006">
        <v>0</v>
      </c>
      <c r="Q186" s="1007">
        <v>0</v>
      </c>
      <c r="R186" s="1007">
        <v>0</v>
      </c>
      <c r="S186" s="1008">
        <v>0</v>
      </c>
      <c r="T186" s="1006">
        <v>0</v>
      </c>
      <c r="U186" s="1007">
        <v>0</v>
      </c>
      <c r="V186" s="1007">
        <v>0</v>
      </c>
      <c r="W186" s="1008">
        <v>0</v>
      </c>
      <c r="X186" s="1006">
        <v>0</v>
      </c>
      <c r="Y186" s="1007">
        <v>0</v>
      </c>
      <c r="Z186" s="1007">
        <v>0</v>
      </c>
      <c r="AA186" s="1008">
        <v>0</v>
      </c>
      <c r="AB186" s="1006">
        <v>0</v>
      </c>
      <c r="AC186" s="1007">
        <v>0</v>
      </c>
      <c r="AD186" s="1007">
        <v>0</v>
      </c>
      <c r="AE186" s="1008">
        <v>0</v>
      </c>
      <c r="AF186" s="1006">
        <v>0</v>
      </c>
      <c r="AG186" s="1007">
        <v>0</v>
      </c>
      <c r="AH186" s="1007">
        <v>0</v>
      </c>
      <c r="AI186" s="1008">
        <v>0</v>
      </c>
      <c r="AJ186" s="1006">
        <v>0</v>
      </c>
      <c r="AK186" s="1007">
        <v>0</v>
      </c>
      <c r="AL186" s="1007">
        <v>0</v>
      </c>
      <c r="AM186" s="1008">
        <v>0</v>
      </c>
      <c r="AN186" s="1006">
        <v>0</v>
      </c>
      <c r="AO186" s="1007">
        <v>0</v>
      </c>
      <c r="AP186" s="1007">
        <v>0</v>
      </c>
      <c r="AQ186" s="1008">
        <v>0</v>
      </c>
      <c r="AR186" s="1006">
        <v>0</v>
      </c>
      <c r="AS186" s="1007">
        <v>0</v>
      </c>
      <c r="AT186" s="1007">
        <v>0</v>
      </c>
      <c r="AU186" s="1008">
        <v>0</v>
      </c>
      <c r="AV186" s="1006">
        <v>0</v>
      </c>
      <c r="AW186" s="1007">
        <v>0</v>
      </c>
      <c r="AX186" s="1007">
        <v>0</v>
      </c>
      <c r="AY186" s="1008">
        <v>0</v>
      </c>
      <c r="AZ186" s="1006">
        <v>0</v>
      </c>
      <c r="BA186" s="1007">
        <v>0</v>
      </c>
      <c r="BB186" s="1007">
        <v>0</v>
      </c>
      <c r="BC186" s="1008">
        <v>0</v>
      </c>
      <c r="BD186" s="1006">
        <v>0</v>
      </c>
      <c r="BE186" s="1007">
        <v>0</v>
      </c>
      <c r="BF186" s="1007">
        <v>0</v>
      </c>
      <c r="BG186" s="1008">
        <v>0</v>
      </c>
      <c r="BH186" s="1006">
        <v>0</v>
      </c>
      <c r="BI186" s="1007">
        <v>0</v>
      </c>
      <c r="BJ186" s="1007">
        <v>0</v>
      </c>
      <c r="BK186" s="1008">
        <v>0</v>
      </c>
      <c r="BL186" s="1006">
        <v>0</v>
      </c>
      <c r="BM186" s="1007">
        <v>0</v>
      </c>
      <c r="BN186" s="1007">
        <v>0</v>
      </c>
      <c r="BO186" s="1008">
        <v>0</v>
      </c>
      <c r="BP186" s="1006">
        <v>0</v>
      </c>
      <c r="BQ186" s="1007">
        <v>0</v>
      </c>
      <c r="BR186" s="1007">
        <v>0</v>
      </c>
      <c r="BS186" s="1008">
        <v>0</v>
      </c>
      <c r="BT186" s="1006">
        <v>0</v>
      </c>
      <c r="BU186" s="1007">
        <v>0</v>
      </c>
      <c r="BV186" s="1007">
        <v>0</v>
      </c>
      <c r="BW186" s="1008">
        <v>0</v>
      </c>
      <c r="BX186" s="1006">
        <v>0</v>
      </c>
      <c r="BY186" s="1007">
        <v>0</v>
      </c>
      <c r="BZ186" s="1007">
        <v>0</v>
      </c>
      <c r="CA186" s="1008">
        <v>0</v>
      </c>
      <c r="CB186" s="1001"/>
      <c r="CC186" s="1002"/>
    </row>
    <row r="187" spans="1:81" s="1003" customFormat="1" ht="18" customHeight="1">
      <c r="A187" s="994"/>
      <c r="B187" s="1503"/>
      <c r="C187" s="1506" t="s">
        <v>2790</v>
      </c>
      <c r="D187" s="1004" t="s">
        <v>4351</v>
      </c>
      <c r="E187" s="1005"/>
      <c r="F187" s="1005"/>
      <c r="G187" s="1005"/>
      <c r="H187" s="1006">
        <v>0</v>
      </c>
      <c r="I187" s="1007">
        <v>0</v>
      </c>
      <c r="J187" s="1007">
        <v>0</v>
      </c>
      <c r="K187" s="1008">
        <v>0</v>
      </c>
      <c r="L187" s="1006">
        <v>0</v>
      </c>
      <c r="M187" s="1007">
        <v>0</v>
      </c>
      <c r="N187" s="1007">
        <v>0</v>
      </c>
      <c r="O187" s="1008">
        <v>0</v>
      </c>
      <c r="P187" s="1006">
        <v>0</v>
      </c>
      <c r="Q187" s="1007">
        <v>0</v>
      </c>
      <c r="R187" s="1007">
        <v>0</v>
      </c>
      <c r="S187" s="1008">
        <v>0</v>
      </c>
      <c r="T187" s="1006">
        <v>0</v>
      </c>
      <c r="U187" s="1007">
        <v>0</v>
      </c>
      <c r="V187" s="1007">
        <v>0</v>
      </c>
      <c r="W187" s="1008">
        <v>0</v>
      </c>
      <c r="X187" s="1006">
        <v>0</v>
      </c>
      <c r="Y187" s="1007">
        <v>0</v>
      </c>
      <c r="Z187" s="1007">
        <v>0</v>
      </c>
      <c r="AA187" s="1008">
        <v>0</v>
      </c>
      <c r="AB187" s="1006">
        <v>0</v>
      </c>
      <c r="AC187" s="1007">
        <v>0</v>
      </c>
      <c r="AD187" s="1007">
        <v>0</v>
      </c>
      <c r="AE187" s="1008">
        <v>0</v>
      </c>
      <c r="AF187" s="1006">
        <v>0</v>
      </c>
      <c r="AG187" s="1007">
        <v>0</v>
      </c>
      <c r="AH187" s="1007">
        <v>0</v>
      </c>
      <c r="AI187" s="1008">
        <v>0</v>
      </c>
      <c r="AJ187" s="1006">
        <v>0</v>
      </c>
      <c r="AK187" s="1007">
        <v>0</v>
      </c>
      <c r="AL187" s="1007">
        <v>0</v>
      </c>
      <c r="AM187" s="1008">
        <v>0</v>
      </c>
      <c r="AN187" s="1006">
        <v>0</v>
      </c>
      <c r="AO187" s="1007">
        <v>0</v>
      </c>
      <c r="AP187" s="1007">
        <v>0</v>
      </c>
      <c r="AQ187" s="1008">
        <v>0</v>
      </c>
      <c r="AR187" s="1007">
        <v>0</v>
      </c>
      <c r="AS187" s="1007">
        <v>0</v>
      </c>
      <c r="AT187" s="1007">
        <v>0</v>
      </c>
      <c r="AU187" s="1008">
        <v>0</v>
      </c>
      <c r="AV187" s="1007">
        <v>0</v>
      </c>
      <c r="AW187" s="1007">
        <v>0</v>
      </c>
      <c r="AX187" s="1007">
        <v>0</v>
      </c>
      <c r="AY187" s="1008">
        <v>0</v>
      </c>
      <c r="AZ187" s="1007">
        <v>0</v>
      </c>
      <c r="BA187" s="1007">
        <v>0</v>
      </c>
      <c r="BB187" s="1007">
        <v>0</v>
      </c>
      <c r="BC187" s="1008">
        <v>0</v>
      </c>
      <c r="BD187" s="1007">
        <v>0</v>
      </c>
      <c r="BE187" s="1007">
        <v>0</v>
      </c>
      <c r="BF187" s="1007">
        <v>0</v>
      </c>
      <c r="BG187" s="1008">
        <v>0</v>
      </c>
      <c r="BH187" s="1007">
        <v>0</v>
      </c>
      <c r="BI187" s="1007">
        <v>0</v>
      </c>
      <c r="BJ187" s="1007">
        <v>0</v>
      </c>
      <c r="BK187" s="1008">
        <v>0</v>
      </c>
      <c r="BL187" s="1006">
        <v>0</v>
      </c>
      <c r="BM187" s="1007">
        <v>0</v>
      </c>
      <c r="BN187" s="1007">
        <v>0</v>
      </c>
      <c r="BO187" s="1008">
        <v>0</v>
      </c>
      <c r="BP187" s="1006">
        <v>0</v>
      </c>
      <c r="BQ187" s="1007">
        <v>0</v>
      </c>
      <c r="BR187" s="1007">
        <v>0</v>
      </c>
      <c r="BS187" s="1008">
        <v>0</v>
      </c>
      <c r="BT187" s="1006">
        <v>0</v>
      </c>
      <c r="BU187" s="1007">
        <v>0</v>
      </c>
      <c r="BV187" s="1007">
        <v>0</v>
      </c>
      <c r="BW187" s="1008">
        <v>0</v>
      </c>
      <c r="BX187" s="1006">
        <v>0</v>
      </c>
      <c r="BY187" s="1007">
        <v>0</v>
      </c>
      <c r="BZ187" s="1007">
        <v>0</v>
      </c>
      <c r="CA187" s="1008">
        <v>0</v>
      </c>
      <c r="CB187" s="1001"/>
      <c r="CC187" s="1002"/>
    </row>
    <row r="188" spans="1:81" s="1003" customFormat="1" ht="18" customHeight="1">
      <c r="A188" s="994"/>
      <c r="B188" s="1503"/>
      <c r="C188" s="1506" t="s">
        <v>2925</v>
      </c>
      <c r="D188" s="1004" t="s">
        <v>2883</v>
      </c>
      <c r="E188" s="1005"/>
      <c r="F188" s="1005"/>
      <c r="G188" s="1005"/>
      <c r="H188" s="1006">
        <v>0</v>
      </c>
      <c r="I188" s="1007">
        <v>0</v>
      </c>
      <c r="J188" s="1007">
        <v>0</v>
      </c>
      <c r="K188" s="1008">
        <v>0</v>
      </c>
      <c r="L188" s="1006">
        <v>0</v>
      </c>
      <c r="M188" s="1007">
        <v>0</v>
      </c>
      <c r="N188" s="1007">
        <v>0</v>
      </c>
      <c r="O188" s="1008">
        <v>0</v>
      </c>
      <c r="P188" s="1006">
        <v>0</v>
      </c>
      <c r="Q188" s="1007">
        <v>0</v>
      </c>
      <c r="R188" s="1007">
        <v>0</v>
      </c>
      <c r="S188" s="1008">
        <v>0</v>
      </c>
      <c r="T188" s="1006">
        <v>0</v>
      </c>
      <c r="U188" s="1007">
        <v>0</v>
      </c>
      <c r="V188" s="1007">
        <v>0</v>
      </c>
      <c r="W188" s="1008">
        <v>0</v>
      </c>
      <c r="X188" s="1006">
        <v>0</v>
      </c>
      <c r="Y188" s="1007">
        <v>0</v>
      </c>
      <c r="Z188" s="1007">
        <v>0</v>
      </c>
      <c r="AA188" s="1008">
        <v>0</v>
      </c>
      <c r="AB188" s="1006">
        <v>0</v>
      </c>
      <c r="AC188" s="1007">
        <v>0</v>
      </c>
      <c r="AD188" s="1007">
        <v>0</v>
      </c>
      <c r="AE188" s="1008">
        <v>0</v>
      </c>
      <c r="AF188" s="1006">
        <v>0</v>
      </c>
      <c r="AG188" s="1007">
        <v>0</v>
      </c>
      <c r="AH188" s="1007">
        <v>0</v>
      </c>
      <c r="AI188" s="1008">
        <v>0</v>
      </c>
      <c r="AJ188" s="1006">
        <v>0</v>
      </c>
      <c r="AK188" s="1007">
        <v>0</v>
      </c>
      <c r="AL188" s="1007">
        <v>0</v>
      </c>
      <c r="AM188" s="1008">
        <v>0</v>
      </c>
      <c r="AN188" s="1006">
        <v>0</v>
      </c>
      <c r="AO188" s="1007">
        <v>0</v>
      </c>
      <c r="AP188" s="1007">
        <v>0</v>
      </c>
      <c r="AQ188" s="1008">
        <v>0</v>
      </c>
      <c r="AR188" s="1006">
        <v>0</v>
      </c>
      <c r="AS188" s="1007">
        <v>0</v>
      </c>
      <c r="AT188" s="1007">
        <v>0</v>
      </c>
      <c r="AU188" s="1008">
        <v>0</v>
      </c>
      <c r="AV188" s="1006">
        <v>0</v>
      </c>
      <c r="AW188" s="1007">
        <v>0</v>
      </c>
      <c r="AX188" s="1007">
        <v>0</v>
      </c>
      <c r="AY188" s="1008">
        <v>0</v>
      </c>
      <c r="AZ188" s="1006">
        <v>0</v>
      </c>
      <c r="BA188" s="1007">
        <v>0</v>
      </c>
      <c r="BB188" s="1007">
        <v>0</v>
      </c>
      <c r="BC188" s="1008">
        <v>0</v>
      </c>
      <c r="BD188" s="1006">
        <v>0</v>
      </c>
      <c r="BE188" s="1007">
        <v>0</v>
      </c>
      <c r="BF188" s="1007">
        <v>0</v>
      </c>
      <c r="BG188" s="1008">
        <v>0</v>
      </c>
      <c r="BH188" s="1006">
        <v>0</v>
      </c>
      <c r="BI188" s="1007">
        <v>0</v>
      </c>
      <c r="BJ188" s="1007">
        <v>0</v>
      </c>
      <c r="BK188" s="1008">
        <v>0</v>
      </c>
      <c r="BL188" s="1006">
        <v>0</v>
      </c>
      <c r="BM188" s="1007">
        <v>0</v>
      </c>
      <c r="BN188" s="1007">
        <v>0</v>
      </c>
      <c r="BO188" s="1008">
        <v>0</v>
      </c>
      <c r="BP188" s="1006">
        <v>0</v>
      </c>
      <c r="BQ188" s="1007">
        <v>0</v>
      </c>
      <c r="BR188" s="1007">
        <v>0</v>
      </c>
      <c r="BS188" s="1008">
        <v>0</v>
      </c>
      <c r="BT188" s="1006">
        <v>0</v>
      </c>
      <c r="BU188" s="1007">
        <v>0</v>
      </c>
      <c r="BV188" s="1007">
        <v>0</v>
      </c>
      <c r="BW188" s="1008">
        <v>0</v>
      </c>
      <c r="BX188" s="1006">
        <v>0</v>
      </c>
      <c r="BY188" s="1007">
        <v>0</v>
      </c>
      <c r="BZ188" s="1007">
        <v>0</v>
      </c>
      <c r="CA188" s="1008">
        <v>0</v>
      </c>
      <c r="CB188" s="1001"/>
      <c r="CC188" s="1002"/>
    </row>
    <row r="189" spans="1:81" s="1003" customFormat="1" ht="18" customHeight="1">
      <c r="A189" s="994"/>
      <c r="B189" s="1503"/>
      <c r="C189" s="1506" t="s">
        <v>2795</v>
      </c>
      <c r="D189" s="1004" t="s">
        <v>2728</v>
      </c>
      <c r="E189" s="1005"/>
      <c r="F189" s="1005"/>
      <c r="G189" s="1005"/>
      <c r="H189" s="1006"/>
      <c r="I189" s="1007"/>
      <c r="J189" s="1007"/>
      <c r="K189" s="1008">
        <v>0</v>
      </c>
      <c r="L189" s="1006"/>
      <c r="M189" s="1007"/>
      <c r="N189" s="1007"/>
      <c r="O189" s="1008">
        <v>0</v>
      </c>
      <c r="P189" s="1006"/>
      <c r="Q189" s="1007"/>
      <c r="R189" s="1007"/>
      <c r="S189" s="1008">
        <v>0</v>
      </c>
      <c r="T189" s="1006"/>
      <c r="U189" s="1007"/>
      <c r="V189" s="1007"/>
      <c r="W189" s="1008">
        <v>0</v>
      </c>
      <c r="X189" s="1006"/>
      <c r="Y189" s="1007"/>
      <c r="Z189" s="1007"/>
      <c r="AA189" s="1008">
        <v>0</v>
      </c>
      <c r="AB189" s="1006"/>
      <c r="AC189" s="1007"/>
      <c r="AD189" s="1007"/>
      <c r="AE189" s="1008">
        <v>0</v>
      </c>
      <c r="AF189" s="1006">
        <v>0</v>
      </c>
      <c r="AG189" s="1007">
        <v>0</v>
      </c>
      <c r="AH189" s="1007">
        <v>0</v>
      </c>
      <c r="AI189" s="1008">
        <v>0</v>
      </c>
      <c r="AJ189" s="1006">
        <v>0</v>
      </c>
      <c r="AK189" s="1007">
        <v>0</v>
      </c>
      <c r="AL189" s="1007">
        <v>0</v>
      </c>
      <c r="AM189" s="1008">
        <v>0</v>
      </c>
      <c r="AN189" s="1006"/>
      <c r="AO189" s="1007"/>
      <c r="AP189" s="1007"/>
      <c r="AQ189" s="1008">
        <v>0</v>
      </c>
      <c r="AR189" s="1006"/>
      <c r="AS189" s="1007"/>
      <c r="AT189" s="1007"/>
      <c r="AU189" s="1008">
        <v>0</v>
      </c>
      <c r="AV189" s="1006"/>
      <c r="AW189" s="1007"/>
      <c r="AX189" s="1007"/>
      <c r="AY189" s="1008">
        <v>0</v>
      </c>
      <c r="AZ189" s="1006"/>
      <c r="BA189" s="1007"/>
      <c r="BB189" s="1007"/>
      <c r="BC189" s="1008">
        <v>0</v>
      </c>
      <c r="BD189" s="1006"/>
      <c r="BE189" s="1007"/>
      <c r="BF189" s="1007"/>
      <c r="BG189" s="1008">
        <v>0</v>
      </c>
      <c r="BH189" s="1006"/>
      <c r="BI189" s="1007"/>
      <c r="BJ189" s="1007"/>
      <c r="BK189" s="1008">
        <v>0</v>
      </c>
      <c r="BL189" s="1006">
        <v>0</v>
      </c>
      <c r="BM189" s="1007">
        <v>0</v>
      </c>
      <c r="BN189" s="1007">
        <v>0</v>
      </c>
      <c r="BO189" s="1008">
        <v>0</v>
      </c>
      <c r="BP189" s="1006">
        <v>0</v>
      </c>
      <c r="BQ189" s="1007">
        <v>0</v>
      </c>
      <c r="BR189" s="1007">
        <v>0</v>
      </c>
      <c r="BS189" s="1008">
        <v>0</v>
      </c>
      <c r="BT189" s="1006">
        <v>0</v>
      </c>
      <c r="BU189" s="1007">
        <v>0</v>
      </c>
      <c r="BV189" s="1007">
        <v>0</v>
      </c>
      <c r="BW189" s="1008">
        <v>0</v>
      </c>
      <c r="BX189" s="1006">
        <v>0</v>
      </c>
      <c r="BY189" s="1007">
        <v>0</v>
      </c>
      <c r="BZ189" s="1007">
        <v>0</v>
      </c>
      <c r="CA189" s="1008">
        <v>0</v>
      </c>
      <c r="CB189" s="1001"/>
      <c r="CC189" s="1002"/>
    </row>
    <row r="190" spans="1:81" s="1003" customFormat="1" ht="18" customHeight="1" thickBot="1">
      <c r="A190" s="994"/>
      <c r="B190" s="1503"/>
      <c r="C190" s="1506" t="s">
        <v>2784</v>
      </c>
      <c r="D190" s="1501" t="s">
        <v>2792</v>
      </c>
      <c r="E190" s="1502"/>
      <c r="F190" s="1502"/>
      <c r="G190" s="1502"/>
      <c r="H190" s="1010">
        <v>0</v>
      </c>
      <c r="I190" s="1011">
        <v>0</v>
      </c>
      <c r="J190" s="1011">
        <v>0</v>
      </c>
      <c r="K190" s="1012">
        <v>0</v>
      </c>
      <c r="L190" s="1010">
        <v>0</v>
      </c>
      <c r="M190" s="1011">
        <v>0</v>
      </c>
      <c r="N190" s="1011">
        <v>0</v>
      </c>
      <c r="O190" s="1012">
        <v>0</v>
      </c>
      <c r="P190" s="1010">
        <v>0</v>
      </c>
      <c r="Q190" s="1011">
        <v>0</v>
      </c>
      <c r="R190" s="1011">
        <v>0</v>
      </c>
      <c r="S190" s="1012">
        <v>0</v>
      </c>
      <c r="T190" s="1010">
        <v>0</v>
      </c>
      <c r="U190" s="1011">
        <v>0</v>
      </c>
      <c r="V190" s="1011">
        <v>0</v>
      </c>
      <c r="W190" s="1012">
        <v>0</v>
      </c>
      <c r="X190" s="1010">
        <v>0</v>
      </c>
      <c r="Y190" s="1011">
        <v>0</v>
      </c>
      <c r="Z190" s="1011">
        <v>0</v>
      </c>
      <c r="AA190" s="1012">
        <v>0</v>
      </c>
      <c r="AB190" s="1010">
        <v>0</v>
      </c>
      <c r="AC190" s="1011">
        <v>0</v>
      </c>
      <c r="AD190" s="1011">
        <v>0</v>
      </c>
      <c r="AE190" s="1012">
        <v>0</v>
      </c>
      <c r="AF190" s="1010">
        <v>0</v>
      </c>
      <c r="AG190" s="1011">
        <v>0</v>
      </c>
      <c r="AH190" s="1011">
        <v>0</v>
      </c>
      <c r="AI190" s="1012">
        <v>0</v>
      </c>
      <c r="AJ190" s="1010">
        <v>0</v>
      </c>
      <c r="AK190" s="1011">
        <v>0</v>
      </c>
      <c r="AL190" s="1011">
        <v>0</v>
      </c>
      <c r="AM190" s="1012">
        <v>0</v>
      </c>
      <c r="AN190" s="1010">
        <v>0</v>
      </c>
      <c r="AO190" s="1011">
        <v>0</v>
      </c>
      <c r="AP190" s="1011">
        <v>0</v>
      </c>
      <c r="AQ190" s="1012">
        <v>0</v>
      </c>
      <c r="AR190" s="1010">
        <v>0</v>
      </c>
      <c r="AS190" s="1011">
        <v>0</v>
      </c>
      <c r="AT190" s="1011">
        <v>0</v>
      </c>
      <c r="AU190" s="1012">
        <v>0</v>
      </c>
      <c r="AV190" s="1010">
        <v>0</v>
      </c>
      <c r="AW190" s="1011">
        <v>0</v>
      </c>
      <c r="AX190" s="1011">
        <v>0</v>
      </c>
      <c r="AY190" s="1012">
        <v>0</v>
      </c>
      <c r="AZ190" s="1010">
        <v>0</v>
      </c>
      <c r="BA190" s="1011">
        <v>0</v>
      </c>
      <c r="BB190" s="1011">
        <v>0</v>
      </c>
      <c r="BC190" s="1012">
        <v>0</v>
      </c>
      <c r="BD190" s="1010">
        <v>0</v>
      </c>
      <c r="BE190" s="1011">
        <v>0</v>
      </c>
      <c r="BF190" s="1011">
        <v>0</v>
      </c>
      <c r="BG190" s="1012">
        <v>0</v>
      </c>
      <c r="BH190" s="1010">
        <v>0</v>
      </c>
      <c r="BI190" s="1011">
        <v>0</v>
      </c>
      <c r="BJ190" s="1011">
        <v>0</v>
      </c>
      <c r="BK190" s="1012">
        <v>0</v>
      </c>
      <c r="BL190" s="1010">
        <v>0</v>
      </c>
      <c r="BM190" s="1011">
        <v>0</v>
      </c>
      <c r="BN190" s="1011">
        <v>0</v>
      </c>
      <c r="BO190" s="1012">
        <v>0</v>
      </c>
      <c r="BP190" s="1010">
        <v>0</v>
      </c>
      <c r="BQ190" s="1011">
        <v>0</v>
      </c>
      <c r="BR190" s="1011">
        <v>0</v>
      </c>
      <c r="BS190" s="1012">
        <v>0</v>
      </c>
      <c r="BT190" s="1010">
        <v>0</v>
      </c>
      <c r="BU190" s="1011">
        <v>0</v>
      </c>
      <c r="BV190" s="1011">
        <v>0</v>
      </c>
      <c r="BW190" s="1012">
        <v>0</v>
      </c>
      <c r="BX190" s="1010">
        <v>0</v>
      </c>
      <c r="BY190" s="1011">
        <v>0</v>
      </c>
      <c r="BZ190" s="1011">
        <v>0</v>
      </c>
      <c r="CA190" s="1012">
        <v>0</v>
      </c>
      <c r="CB190" s="1001"/>
      <c r="CC190" s="1002"/>
    </row>
    <row r="191" spans="1:81" s="1003" customFormat="1" ht="18" customHeight="1">
      <c r="A191" s="994"/>
      <c r="B191" s="1503"/>
      <c r="C191" s="1505" t="s">
        <v>4369</v>
      </c>
      <c r="D191" s="995" t="s">
        <v>4347</v>
      </c>
      <c r="E191" s="996"/>
      <c r="F191" s="996"/>
      <c r="G191" s="996"/>
      <c r="H191" s="997"/>
      <c r="I191" s="998"/>
      <c r="J191" s="998"/>
      <c r="K191" s="999">
        <v>0</v>
      </c>
      <c r="L191" s="997"/>
      <c r="M191" s="998"/>
      <c r="N191" s="998"/>
      <c r="O191" s="999">
        <v>0</v>
      </c>
      <c r="P191" s="997"/>
      <c r="Q191" s="998"/>
      <c r="R191" s="998"/>
      <c r="S191" s="999">
        <v>0</v>
      </c>
      <c r="T191" s="997"/>
      <c r="U191" s="998"/>
      <c r="V191" s="998"/>
      <c r="W191" s="999">
        <v>0</v>
      </c>
      <c r="X191" s="997"/>
      <c r="Y191" s="998"/>
      <c r="Z191" s="998"/>
      <c r="AA191" s="999">
        <v>0</v>
      </c>
      <c r="AB191" s="997"/>
      <c r="AC191" s="998"/>
      <c r="AD191" s="998"/>
      <c r="AE191" s="999">
        <v>0</v>
      </c>
      <c r="AF191" s="997">
        <v>0</v>
      </c>
      <c r="AG191" s="998">
        <v>0</v>
      </c>
      <c r="AH191" s="998">
        <v>0</v>
      </c>
      <c r="AI191" s="999">
        <v>0</v>
      </c>
      <c r="AJ191" s="997">
        <v>0</v>
      </c>
      <c r="AK191" s="998">
        <v>0</v>
      </c>
      <c r="AL191" s="998">
        <v>0</v>
      </c>
      <c r="AM191" s="999">
        <v>0</v>
      </c>
      <c r="AN191" s="997"/>
      <c r="AO191" s="998"/>
      <c r="AP191" s="998"/>
      <c r="AQ191" s="999">
        <v>0</v>
      </c>
      <c r="AR191" s="997"/>
      <c r="AS191" s="998"/>
      <c r="AT191" s="998"/>
      <c r="AU191" s="999">
        <v>0</v>
      </c>
      <c r="AV191" s="997"/>
      <c r="AW191" s="998"/>
      <c r="AX191" s="998"/>
      <c r="AY191" s="999">
        <v>0</v>
      </c>
      <c r="AZ191" s="997"/>
      <c r="BA191" s="998"/>
      <c r="BB191" s="998"/>
      <c r="BC191" s="999">
        <v>0</v>
      </c>
      <c r="BD191" s="997"/>
      <c r="BE191" s="998"/>
      <c r="BF191" s="998"/>
      <c r="BG191" s="999">
        <v>0</v>
      </c>
      <c r="BH191" s="997"/>
      <c r="BI191" s="998"/>
      <c r="BJ191" s="998"/>
      <c r="BK191" s="999">
        <v>0</v>
      </c>
      <c r="BL191" s="997">
        <v>0</v>
      </c>
      <c r="BM191" s="998">
        <v>0</v>
      </c>
      <c r="BN191" s="998">
        <v>0</v>
      </c>
      <c r="BO191" s="999">
        <v>0</v>
      </c>
      <c r="BP191" s="997">
        <v>0</v>
      </c>
      <c r="BQ191" s="998">
        <v>0</v>
      </c>
      <c r="BR191" s="998">
        <v>0</v>
      </c>
      <c r="BS191" s="999">
        <v>0</v>
      </c>
      <c r="BT191" s="997">
        <v>0</v>
      </c>
      <c r="BU191" s="998">
        <v>0</v>
      </c>
      <c r="BV191" s="998">
        <v>0</v>
      </c>
      <c r="BW191" s="999">
        <v>0</v>
      </c>
      <c r="BX191" s="997">
        <v>0</v>
      </c>
      <c r="BY191" s="998">
        <v>0</v>
      </c>
      <c r="BZ191" s="998">
        <v>0</v>
      </c>
      <c r="CA191" s="999">
        <v>0</v>
      </c>
      <c r="CB191" s="1001"/>
      <c r="CC191" s="1002"/>
    </row>
    <row r="192" spans="1:81" s="1003" customFormat="1" ht="18" customHeight="1">
      <c r="A192" s="994"/>
      <c r="B192" s="1503"/>
      <c r="C192" s="1506" t="s">
        <v>2784</v>
      </c>
      <c r="D192" s="1004" t="s">
        <v>4348</v>
      </c>
      <c r="E192" s="1005"/>
      <c r="F192" s="1005"/>
      <c r="G192" s="1005"/>
      <c r="H192" s="1006">
        <v>27</v>
      </c>
      <c r="I192" s="1007">
        <v>4855</v>
      </c>
      <c r="J192" s="1007">
        <v>4846</v>
      </c>
      <c r="K192" s="1008">
        <v>9</v>
      </c>
      <c r="L192" s="1006">
        <v>27</v>
      </c>
      <c r="M192" s="1007">
        <v>4855</v>
      </c>
      <c r="N192" s="1007">
        <v>4846</v>
      </c>
      <c r="O192" s="1008">
        <v>9</v>
      </c>
      <c r="P192" s="1006">
        <v>27</v>
      </c>
      <c r="Q192" s="1007">
        <v>4855</v>
      </c>
      <c r="R192" s="1007">
        <v>4846</v>
      </c>
      <c r="S192" s="1008">
        <v>9</v>
      </c>
      <c r="T192" s="1006">
        <v>27</v>
      </c>
      <c r="U192" s="1007">
        <v>4855</v>
      </c>
      <c r="V192" s="1007">
        <v>4846</v>
      </c>
      <c r="W192" s="1008">
        <v>9</v>
      </c>
      <c r="X192" s="1006">
        <v>27</v>
      </c>
      <c r="Y192" s="1007">
        <v>4855</v>
      </c>
      <c r="Z192" s="1007">
        <v>4846</v>
      </c>
      <c r="AA192" s="1008">
        <v>9</v>
      </c>
      <c r="AB192" s="1006">
        <v>27</v>
      </c>
      <c r="AC192" s="1007">
        <v>4855</v>
      </c>
      <c r="AD192" s="1007">
        <v>4846</v>
      </c>
      <c r="AE192" s="1008">
        <v>9</v>
      </c>
      <c r="AF192" s="1006">
        <v>162</v>
      </c>
      <c r="AG192" s="1007">
        <v>29130</v>
      </c>
      <c r="AH192" s="1007">
        <v>29076</v>
      </c>
      <c r="AI192" s="1008">
        <v>54</v>
      </c>
      <c r="AJ192" s="1006">
        <v>27</v>
      </c>
      <c r="AK192" s="1007">
        <v>4855</v>
      </c>
      <c r="AL192" s="1007">
        <v>4846</v>
      </c>
      <c r="AM192" s="1008">
        <v>9</v>
      </c>
      <c r="AN192" s="1009">
        <v>27</v>
      </c>
      <c r="AO192" s="1007">
        <v>4855</v>
      </c>
      <c r="AP192" s="1007">
        <v>4846</v>
      </c>
      <c r="AQ192" s="1008">
        <v>9</v>
      </c>
      <c r="AR192" s="1006">
        <v>27</v>
      </c>
      <c r="AS192" s="1007">
        <v>4855</v>
      </c>
      <c r="AT192" s="1007">
        <v>4846</v>
      </c>
      <c r="AU192" s="1008">
        <v>9</v>
      </c>
      <c r="AV192" s="1006">
        <v>27</v>
      </c>
      <c r="AW192" s="1007">
        <v>4855</v>
      </c>
      <c r="AX192" s="1007">
        <v>4846</v>
      </c>
      <c r="AY192" s="1008">
        <v>9</v>
      </c>
      <c r="AZ192" s="1006">
        <v>27</v>
      </c>
      <c r="BA192" s="1007">
        <v>4855</v>
      </c>
      <c r="BB192" s="1007">
        <v>4846</v>
      </c>
      <c r="BC192" s="1008">
        <v>9</v>
      </c>
      <c r="BD192" s="1006">
        <v>27</v>
      </c>
      <c r="BE192" s="1007">
        <v>4855</v>
      </c>
      <c r="BF192" s="1007">
        <v>4846</v>
      </c>
      <c r="BG192" s="1008">
        <v>9</v>
      </c>
      <c r="BH192" s="1006">
        <v>27</v>
      </c>
      <c r="BI192" s="1007">
        <v>4855</v>
      </c>
      <c r="BJ192" s="1007">
        <v>4846</v>
      </c>
      <c r="BK192" s="1008">
        <v>9</v>
      </c>
      <c r="BL192" s="1006">
        <v>162</v>
      </c>
      <c r="BM192" s="1007">
        <v>29130</v>
      </c>
      <c r="BN192" s="1007">
        <v>29076</v>
      </c>
      <c r="BO192" s="1008">
        <v>54</v>
      </c>
      <c r="BP192" s="1006">
        <v>27</v>
      </c>
      <c r="BQ192" s="1007">
        <v>4855</v>
      </c>
      <c r="BR192" s="1007">
        <v>4846</v>
      </c>
      <c r="BS192" s="1008">
        <v>9</v>
      </c>
      <c r="BT192" s="1006">
        <v>324</v>
      </c>
      <c r="BU192" s="1007">
        <v>58260</v>
      </c>
      <c r="BV192" s="1007">
        <v>58152</v>
      </c>
      <c r="BW192" s="1008">
        <v>108</v>
      </c>
      <c r="BX192" s="1006">
        <v>27</v>
      </c>
      <c r="BY192" s="1007">
        <v>4855</v>
      </c>
      <c r="BZ192" s="1007">
        <v>4846</v>
      </c>
      <c r="CA192" s="1008">
        <v>9</v>
      </c>
      <c r="CB192" s="1001"/>
      <c r="CC192" s="1002"/>
    </row>
    <row r="193" spans="1:81" s="1003" customFormat="1" ht="18" customHeight="1">
      <c r="A193" s="994"/>
      <c r="B193" s="1503"/>
      <c r="C193" s="1506" t="s">
        <v>2786</v>
      </c>
      <c r="D193" s="1004" t="s">
        <v>4349</v>
      </c>
      <c r="E193" s="1005"/>
      <c r="F193" s="1005"/>
      <c r="G193" s="1005"/>
      <c r="H193" s="1006"/>
      <c r="I193" s="1007"/>
      <c r="J193" s="1007"/>
      <c r="K193" s="1008">
        <v>0</v>
      </c>
      <c r="L193" s="1006"/>
      <c r="M193" s="1007"/>
      <c r="N193" s="1007"/>
      <c r="O193" s="1008">
        <v>0</v>
      </c>
      <c r="P193" s="1006"/>
      <c r="Q193" s="1007"/>
      <c r="R193" s="1007"/>
      <c r="S193" s="1008">
        <v>0</v>
      </c>
      <c r="T193" s="1006"/>
      <c r="U193" s="1007"/>
      <c r="V193" s="1007"/>
      <c r="W193" s="1008">
        <v>0</v>
      </c>
      <c r="X193" s="1006"/>
      <c r="Y193" s="1007"/>
      <c r="Z193" s="1007"/>
      <c r="AA193" s="1008">
        <v>0</v>
      </c>
      <c r="AB193" s="1006"/>
      <c r="AC193" s="1007"/>
      <c r="AD193" s="1007"/>
      <c r="AE193" s="1008">
        <v>0</v>
      </c>
      <c r="AF193" s="1006">
        <v>0</v>
      </c>
      <c r="AG193" s="1007">
        <v>0</v>
      </c>
      <c r="AH193" s="1007">
        <v>0</v>
      </c>
      <c r="AI193" s="1008">
        <v>0</v>
      </c>
      <c r="AJ193" s="1006">
        <v>0</v>
      </c>
      <c r="AK193" s="1007">
        <v>0</v>
      </c>
      <c r="AL193" s="1007">
        <v>0</v>
      </c>
      <c r="AM193" s="1008">
        <v>0</v>
      </c>
      <c r="AN193" s="1006"/>
      <c r="AO193" s="1007"/>
      <c r="AP193" s="1007"/>
      <c r="AQ193" s="1008">
        <v>0</v>
      </c>
      <c r="AR193" s="1006"/>
      <c r="AS193" s="1007"/>
      <c r="AT193" s="1007"/>
      <c r="AU193" s="1008">
        <v>0</v>
      </c>
      <c r="AV193" s="1006"/>
      <c r="AW193" s="1007"/>
      <c r="AX193" s="1007"/>
      <c r="AY193" s="1008">
        <v>0</v>
      </c>
      <c r="AZ193" s="1006"/>
      <c r="BA193" s="1007"/>
      <c r="BB193" s="1007"/>
      <c r="BC193" s="1008">
        <v>0</v>
      </c>
      <c r="BD193" s="1006"/>
      <c r="BE193" s="1007"/>
      <c r="BF193" s="1007"/>
      <c r="BG193" s="1008">
        <v>0</v>
      </c>
      <c r="BH193" s="1006"/>
      <c r="BI193" s="1007"/>
      <c r="BJ193" s="1007"/>
      <c r="BK193" s="1008">
        <v>0</v>
      </c>
      <c r="BL193" s="1006">
        <v>0</v>
      </c>
      <c r="BM193" s="1007">
        <v>0</v>
      </c>
      <c r="BN193" s="1007">
        <v>0</v>
      </c>
      <c r="BO193" s="1008">
        <v>0</v>
      </c>
      <c r="BP193" s="1006">
        <v>0</v>
      </c>
      <c r="BQ193" s="1007">
        <v>0</v>
      </c>
      <c r="BR193" s="1007">
        <v>0</v>
      </c>
      <c r="BS193" s="1008">
        <v>0</v>
      </c>
      <c r="BT193" s="1006">
        <v>0</v>
      </c>
      <c r="BU193" s="1007">
        <v>0</v>
      </c>
      <c r="BV193" s="1007">
        <v>0</v>
      </c>
      <c r="BW193" s="1008">
        <v>0</v>
      </c>
      <c r="BX193" s="1006">
        <v>0</v>
      </c>
      <c r="BY193" s="1007">
        <v>0</v>
      </c>
      <c r="BZ193" s="1007">
        <v>0</v>
      </c>
      <c r="CA193" s="1008">
        <v>0</v>
      </c>
      <c r="CB193" s="1001"/>
      <c r="CC193" s="1002"/>
    </row>
    <row r="194" spans="1:81" s="1003" customFormat="1" ht="18" customHeight="1">
      <c r="A194" s="994"/>
      <c r="B194" s="1503"/>
      <c r="C194" s="1506" t="s">
        <v>2797</v>
      </c>
      <c r="D194" s="1004" t="s">
        <v>4350</v>
      </c>
      <c r="E194" s="1005"/>
      <c r="F194" s="1005"/>
      <c r="G194" s="1005"/>
      <c r="H194" s="1006"/>
      <c r="I194" s="1007"/>
      <c r="J194" s="1007"/>
      <c r="K194" s="1008">
        <v>0</v>
      </c>
      <c r="L194" s="1006"/>
      <c r="M194" s="1007"/>
      <c r="N194" s="1007"/>
      <c r="O194" s="1008">
        <v>0</v>
      </c>
      <c r="P194" s="1006"/>
      <c r="Q194" s="1007"/>
      <c r="R194" s="1007"/>
      <c r="S194" s="1008">
        <v>0</v>
      </c>
      <c r="T194" s="1006"/>
      <c r="U194" s="1007"/>
      <c r="V194" s="1007"/>
      <c r="W194" s="1008">
        <v>0</v>
      </c>
      <c r="X194" s="1006"/>
      <c r="Y194" s="1007"/>
      <c r="Z194" s="1007"/>
      <c r="AA194" s="1008">
        <v>0</v>
      </c>
      <c r="AB194" s="1006"/>
      <c r="AC194" s="1007"/>
      <c r="AD194" s="1007"/>
      <c r="AE194" s="1008">
        <v>0</v>
      </c>
      <c r="AF194" s="1006">
        <v>0</v>
      </c>
      <c r="AG194" s="1007">
        <v>0</v>
      </c>
      <c r="AH194" s="1007">
        <v>0</v>
      </c>
      <c r="AI194" s="1008">
        <v>0</v>
      </c>
      <c r="AJ194" s="1006">
        <v>0</v>
      </c>
      <c r="AK194" s="1007">
        <v>0</v>
      </c>
      <c r="AL194" s="1007">
        <v>0</v>
      </c>
      <c r="AM194" s="1008">
        <v>0</v>
      </c>
      <c r="AN194" s="1006"/>
      <c r="AO194" s="1007"/>
      <c r="AP194" s="1007"/>
      <c r="AQ194" s="1008">
        <v>0</v>
      </c>
      <c r="AR194" s="1006"/>
      <c r="AS194" s="1007"/>
      <c r="AT194" s="1007"/>
      <c r="AU194" s="1008">
        <v>0</v>
      </c>
      <c r="AV194" s="1006"/>
      <c r="AW194" s="1007"/>
      <c r="AX194" s="1007"/>
      <c r="AY194" s="1008">
        <v>0</v>
      </c>
      <c r="AZ194" s="1006"/>
      <c r="BA194" s="1007"/>
      <c r="BB194" s="1007"/>
      <c r="BC194" s="1008">
        <v>0</v>
      </c>
      <c r="BD194" s="1006"/>
      <c r="BE194" s="1007"/>
      <c r="BF194" s="1007"/>
      <c r="BG194" s="1008">
        <v>0</v>
      </c>
      <c r="BH194" s="1006"/>
      <c r="BI194" s="1007"/>
      <c r="BJ194" s="1007"/>
      <c r="BK194" s="1008">
        <v>0</v>
      </c>
      <c r="BL194" s="1006">
        <v>0</v>
      </c>
      <c r="BM194" s="1007">
        <v>0</v>
      </c>
      <c r="BN194" s="1007">
        <v>0</v>
      </c>
      <c r="BO194" s="1008">
        <v>0</v>
      </c>
      <c r="BP194" s="1006">
        <v>0</v>
      </c>
      <c r="BQ194" s="1007">
        <v>0</v>
      </c>
      <c r="BR194" s="1007">
        <v>0</v>
      </c>
      <c r="BS194" s="1008">
        <v>0</v>
      </c>
      <c r="BT194" s="1006">
        <v>0</v>
      </c>
      <c r="BU194" s="1007">
        <v>0</v>
      </c>
      <c r="BV194" s="1007">
        <v>0</v>
      </c>
      <c r="BW194" s="1008">
        <v>0</v>
      </c>
      <c r="BX194" s="1006">
        <v>0</v>
      </c>
      <c r="BY194" s="1007">
        <v>0</v>
      </c>
      <c r="BZ194" s="1007">
        <v>0</v>
      </c>
      <c r="CA194" s="1008">
        <v>0</v>
      </c>
      <c r="CB194" s="1001"/>
      <c r="CC194" s="1002"/>
    </row>
    <row r="195" spans="1:81" s="1003" customFormat="1" ht="18" customHeight="1">
      <c r="A195" s="994"/>
      <c r="B195" s="1503"/>
      <c r="C195" s="1506" t="s">
        <v>2790</v>
      </c>
      <c r="D195" s="1004" t="s">
        <v>4351</v>
      </c>
      <c r="E195" s="1005"/>
      <c r="F195" s="1005"/>
      <c r="G195" s="1005"/>
      <c r="H195" s="1006"/>
      <c r="I195" s="1007"/>
      <c r="J195" s="1007"/>
      <c r="K195" s="1008">
        <v>0</v>
      </c>
      <c r="L195" s="1006"/>
      <c r="M195" s="1007"/>
      <c r="N195" s="1007"/>
      <c r="O195" s="1008">
        <v>0</v>
      </c>
      <c r="P195" s="1006"/>
      <c r="Q195" s="1007"/>
      <c r="R195" s="1007"/>
      <c r="S195" s="1008">
        <v>0</v>
      </c>
      <c r="T195" s="1006"/>
      <c r="U195" s="1007"/>
      <c r="V195" s="1007"/>
      <c r="W195" s="1008">
        <v>0</v>
      </c>
      <c r="X195" s="1006"/>
      <c r="Y195" s="1007"/>
      <c r="Z195" s="1007"/>
      <c r="AA195" s="1008">
        <v>0</v>
      </c>
      <c r="AB195" s="1006"/>
      <c r="AC195" s="1007"/>
      <c r="AD195" s="1007"/>
      <c r="AE195" s="1008">
        <v>0</v>
      </c>
      <c r="AF195" s="1006">
        <v>0</v>
      </c>
      <c r="AG195" s="1007">
        <v>0</v>
      </c>
      <c r="AH195" s="1007">
        <v>0</v>
      </c>
      <c r="AI195" s="1008">
        <v>0</v>
      </c>
      <c r="AJ195" s="1006">
        <v>0</v>
      </c>
      <c r="AK195" s="1007">
        <v>0</v>
      </c>
      <c r="AL195" s="1007">
        <v>0</v>
      </c>
      <c r="AM195" s="1008">
        <v>0</v>
      </c>
      <c r="AN195" s="1006"/>
      <c r="AO195" s="1007"/>
      <c r="AP195" s="1007"/>
      <c r="AQ195" s="1008">
        <v>0</v>
      </c>
      <c r="AR195" s="1007"/>
      <c r="AS195" s="1007"/>
      <c r="AT195" s="1007"/>
      <c r="AU195" s="1008">
        <v>0</v>
      </c>
      <c r="AV195" s="1007"/>
      <c r="AW195" s="1007"/>
      <c r="AX195" s="1007"/>
      <c r="AY195" s="1008">
        <v>0</v>
      </c>
      <c r="AZ195" s="1007"/>
      <c r="BA195" s="1007"/>
      <c r="BB195" s="1007"/>
      <c r="BC195" s="1008">
        <v>0</v>
      </c>
      <c r="BD195" s="1007"/>
      <c r="BE195" s="1007"/>
      <c r="BF195" s="1007"/>
      <c r="BG195" s="1008">
        <v>0</v>
      </c>
      <c r="BH195" s="1007"/>
      <c r="BI195" s="1007"/>
      <c r="BJ195" s="1007"/>
      <c r="BK195" s="1008">
        <v>0</v>
      </c>
      <c r="BL195" s="1006">
        <v>0</v>
      </c>
      <c r="BM195" s="1007">
        <v>0</v>
      </c>
      <c r="BN195" s="1007">
        <v>0</v>
      </c>
      <c r="BO195" s="1008">
        <v>0</v>
      </c>
      <c r="BP195" s="1006">
        <v>0</v>
      </c>
      <c r="BQ195" s="1007">
        <v>0</v>
      </c>
      <c r="BR195" s="1007">
        <v>0</v>
      </c>
      <c r="BS195" s="1008">
        <v>0</v>
      </c>
      <c r="BT195" s="1006">
        <v>0</v>
      </c>
      <c r="BU195" s="1007">
        <v>0</v>
      </c>
      <c r="BV195" s="1007">
        <v>0</v>
      </c>
      <c r="BW195" s="1008">
        <v>0</v>
      </c>
      <c r="BX195" s="1006">
        <v>0</v>
      </c>
      <c r="BY195" s="1007">
        <v>0</v>
      </c>
      <c r="BZ195" s="1007">
        <v>0</v>
      </c>
      <c r="CA195" s="1008">
        <v>0</v>
      </c>
      <c r="CB195" s="1001"/>
      <c r="CC195" s="1002"/>
    </row>
    <row r="196" spans="1:81" s="1003" customFormat="1" ht="18" customHeight="1">
      <c r="A196" s="994"/>
      <c r="B196" s="1503"/>
      <c r="C196" s="1506" t="s">
        <v>2925</v>
      </c>
      <c r="D196" s="1004" t="s">
        <v>2883</v>
      </c>
      <c r="E196" s="1005"/>
      <c r="F196" s="1005"/>
      <c r="G196" s="1005"/>
      <c r="H196" s="1006"/>
      <c r="I196" s="1007"/>
      <c r="J196" s="1007"/>
      <c r="K196" s="1008">
        <v>0</v>
      </c>
      <c r="L196" s="1006"/>
      <c r="M196" s="1007"/>
      <c r="N196" s="1007"/>
      <c r="O196" s="1008">
        <v>0</v>
      </c>
      <c r="P196" s="1006"/>
      <c r="Q196" s="1007"/>
      <c r="R196" s="1007"/>
      <c r="S196" s="1008">
        <v>0</v>
      </c>
      <c r="T196" s="1006"/>
      <c r="U196" s="1007"/>
      <c r="V196" s="1007"/>
      <c r="W196" s="1008">
        <v>0</v>
      </c>
      <c r="X196" s="1006"/>
      <c r="Y196" s="1007"/>
      <c r="Z196" s="1007"/>
      <c r="AA196" s="1008">
        <v>0</v>
      </c>
      <c r="AB196" s="1006"/>
      <c r="AC196" s="1007"/>
      <c r="AD196" s="1007"/>
      <c r="AE196" s="1008">
        <v>0</v>
      </c>
      <c r="AF196" s="1006">
        <v>0</v>
      </c>
      <c r="AG196" s="1007">
        <v>0</v>
      </c>
      <c r="AH196" s="1007">
        <v>0</v>
      </c>
      <c r="AI196" s="1008">
        <v>0</v>
      </c>
      <c r="AJ196" s="1006">
        <v>0</v>
      </c>
      <c r="AK196" s="1007">
        <v>0</v>
      </c>
      <c r="AL196" s="1007">
        <v>0</v>
      </c>
      <c r="AM196" s="1008">
        <v>0</v>
      </c>
      <c r="AN196" s="1006"/>
      <c r="AO196" s="1007"/>
      <c r="AP196" s="1007"/>
      <c r="AQ196" s="1008">
        <v>0</v>
      </c>
      <c r="AR196" s="1006"/>
      <c r="AS196" s="1007"/>
      <c r="AT196" s="1007"/>
      <c r="AU196" s="1008">
        <v>0</v>
      </c>
      <c r="AV196" s="1006"/>
      <c r="AW196" s="1007"/>
      <c r="AX196" s="1007"/>
      <c r="AY196" s="1008">
        <v>0</v>
      </c>
      <c r="AZ196" s="1006"/>
      <c r="BA196" s="1007"/>
      <c r="BB196" s="1007"/>
      <c r="BC196" s="1008">
        <v>0</v>
      </c>
      <c r="BD196" s="1006"/>
      <c r="BE196" s="1007"/>
      <c r="BF196" s="1007"/>
      <c r="BG196" s="1008">
        <v>0</v>
      </c>
      <c r="BH196" s="1006"/>
      <c r="BI196" s="1007"/>
      <c r="BJ196" s="1007"/>
      <c r="BK196" s="1008">
        <v>0</v>
      </c>
      <c r="BL196" s="1006">
        <v>0</v>
      </c>
      <c r="BM196" s="1007">
        <v>0</v>
      </c>
      <c r="BN196" s="1007">
        <v>0</v>
      </c>
      <c r="BO196" s="1008">
        <v>0</v>
      </c>
      <c r="BP196" s="1006">
        <v>0</v>
      </c>
      <c r="BQ196" s="1007">
        <v>0</v>
      </c>
      <c r="BR196" s="1007">
        <v>0</v>
      </c>
      <c r="BS196" s="1008">
        <v>0</v>
      </c>
      <c r="BT196" s="1006">
        <v>0</v>
      </c>
      <c r="BU196" s="1007">
        <v>0</v>
      </c>
      <c r="BV196" s="1007">
        <v>0</v>
      </c>
      <c r="BW196" s="1008">
        <v>0</v>
      </c>
      <c r="BX196" s="1006">
        <v>0</v>
      </c>
      <c r="BY196" s="1007">
        <v>0</v>
      </c>
      <c r="BZ196" s="1007">
        <v>0</v>
      </c>
      <c r="CA196" s="1008">
        <v>0</v>
      </c>
      <c r="CB196" s="1001"/>
      <c r="CC196" s="1002"/>
    </row>
    <row r="197" spans="1:81" s="1003" customFormat="1" ht="18" customHeight="1">
      <c r="A197" s="994"/>
      <c r="B197" s="1503"/>
      <c r="C197" s="1506" t="s">
        <v>2795</v>
      </c>
      <c r="D197" s="1004" t="s">
        <v>2728</v>
      </c>
      <c r="E197" s="1005"/>
      <c r="F197" s="1005"/>
      <c r="G197" s="1005"/>
      <c r="H197" s="1006"/>
      <c r="I197" s="1007"/>
      <c r="J197" s="1007"/>
      <c r="K197" s="1008">
        <v>0</v>
      </c>
      <c r="L197" s="1006"/>
      <c r="M197" s="1007"/>
      <c r="N197" s="1007"/>
      <c r="O197" s="1008">
        <v>0</v>
      </c>
      <c r="P197" s="1006"/>
      <c r="Q197" s="1007"/>
      <c r="R197" s="1007"/>
      <c r="S197" s="1008">
        <v>0</v>
      </c>
      <c r="T197" s="1006"/>
      <c r="U197" s="1007"/>
      <c r="V197" s="1007"/>
      <c r="W197" s="1008">
        <v>0</v>
      </c>
      <c r="X197" s="1006"/>
      <c r="Y197" s="1007"/>
      <c r="Z197" s="1007"/>
      <c r="AA197" s="1008">
        <v>0</v>
      </c>
      <c r="AB197" s="1006"/>
      <c r="AC197" s="1007"/>
      <c r="AD197" s="1007"/>
      <c r="AE197" s="1008">
        <v>0</v>
      </c>
      <c r="AF197" s="1006">
        <v>0</v>
      </c>
      <c r="AG197" s="1007">
        <v>0</v>
      </c>
      <c r="AH197" s="1007">
        <v>0</v>
      </c>
      <c r="AI197" s="1008">
        <v>0</v>
      </c>
      <c r="AJ197" s="1006">
        <v>0</v>
      </c>
      <c r="AK197" s="1007">
        <v>0</v>
      </c>
      <c r="AL197" s="1007">
        <v>0</v>
      </c>
      <c r="AM197" s="1008">
        <v>0</v>
      </c>
      <c r="AN197" s="1006"/>
      <c r="AO197" s="1007"/>
      <c r="AP197" s="1007"/>
      <c r="AQ197" s="1008">
        <v>0</v>
      </c>
      <c r="AR197" s="1006"/>
      <c r="AS197" s="1007"/>
      <c r="AT197" s="1007"/>
      <c r="AU197" s="1008">
        <v>0</v>
      </c>
      <c r="AV197" s="1006"/>
      <c r="AW197" s="1007"/>
      <c r="AX197" s="1007"/>
      <c r="AY197" s="1008">
        <v>0</v>
      </c>
      <c r="AZ197" s="1006"/>
      <c r="BA197" s="1007"/>
      <c r="BB197" s="1007"/>
      <c r="BC197" s="1008">
        <v>0</v>
      </c>
      <c r="BD197" s="1006"/>
      <c r="BE197" s="1007"/>
      <c r="BF197" s="1007"/>
      <c r="BG197" s="1008">
        <v>0</v>
      </c>
      <c r="BH197" s="1006"/>
      <c r="BI197" s="1007"/>
      <c r="BJ197" s="1007"/>
      <c r="BK197" s="1008">
        <v>0</v>
      </c>
      <c r="BL197" s="1006">
        <v>0</v>
      </c>
      <c r="BM197" s="1007">
        <v>0</v>
      </c>
      <c r="BN197" s="1007">
        <v>0</v>
      </c>
      <c r="BO197" s="1008">
        <v>0</v>
      </c>
      <c r="BP197" s="1006">
        <v>0</v>
      </c>
      <c r="BQ197" s="1007">
        <v>0</v>
      </c>
      <c r="BR197" s="1007">
        <v>0</v>
      </c>
      <c r="BS197" s="1008">
        <v>0</v>
      </c>
      <c r="BT197" s="1006">
        <v>0</v>
      </c>
      <c r="BU197" s="1007">
        <v>0</v>
      </c>
      <c r="BV197" s="1007">
        <v>0</v>
      </c>
      <c r="BW197" s="1008">
        <v>0</v>
      </c>
      <c r="BX197" s="1006">
        <v>0</v>
      </c>
      <c r="BY197" s="1007">
        <v>0</v>
      </c>
      <c r="BZ197" s="1007">
        <v>0</v>
      </c>
      <c r="CA197" s="1008">
        <v>0</v>
      </c>
      <c r="CB197" s="1001"/>
      <c r="CC197" s="1002"/>
    </row>
    <row r="198" spans="1:81" s="1003" customFormat="1" ht="18" customHeight="1" thickBot="1">
      <c r="A198" s="994"/>
      <c r="B198" s="1503"/>
      <c r="C198" s="1506" t="s">
        <v>2784</v>
      </c>
      <c r="D198" s="1501" t="s">
        <v>2792</v>
      </c>
      <c r="E198" s="1502"/>
      <c r="F198" s="1502"/>
      <c r="G198" s="1502"/>
      <c r="H198" s="1010">
        <v>27</v>
      </c>
      <c r="I198" s="1011">
        <v>4855</v>
      </c>
      <c r="J198" s="1011">
        <v>4846</v>
      </c>
      <c r="K198" s="1012">
        <v>9</v>
      </c>
      <c r="L198" s="1010">
        <v>27</v>
      </c>
      <c r="M198" s="1011">
        <v>4855</v>
      </c>
      <c r="N198" s="1011">
        <v>4846</v>
      </c>
      <c r="O198" s="1012">
        <v>9</v>
      </c>
      <c r="P198" s="1010">
        <v>27</v>
      </c>
      <c r="Q198" s="1011">
        <v>4855</v>
      </c>
      <c r="R198" s="1011">
        <v>4846</v>
      </c>
      <c r="S198" s="1012">
        <v>9</v>
      </c>
      <c r="T198" s="1010">
        <v>27</v>
      </c>
      <c r="U198" s="1011">
        <v>4855</v>
      </c>
      <c r="V198" s="1011">
        <v>4846</v>
      </c>
      <c r="W198" s="1012">
        <v>9</v>
      </c>
      <c r="X198" s="1010">
        <v>27</v>
      </c>
      <c r="Y198" s="1011">
        <v>4855</v>
      </c>
      <c r="Z198" s="1011">
        <v>4846</v>
      </c>
      <c r="AA198" s="1012">
        <v>9</v>
      </c>
      <c r="AB198" s="1010">
        <v>27</v>
      </c>
      <c r="AC198" s="1011">
        <v>4855</v>
      </c>
      <c r="AD198" s="1011">
        <v>4846</v>
      </c>
      <c r="AE198" s="1012">
        <v>9</v>
      </c>
      <c r="AF198" s="1010">
        <v>162</v>
      </c>
      <c r="AG198" s="1011">
        <v>29130</v>
      </c>
      <c r="AH198" s="1011">
        <v>29076</v>
      </c>
      <c r="AI198" s="1012">
        <v>54</v>
      </c>
      <c r="AJ198" s="1010">
        <v>27</v>
      </c>
      <c r="AK198" s="1011">
        <v>4855</v>
      </c>
      <c r="AL198" s="1011">
        <v>4846</v>
      </c>
      <c r="AM198" s="1012">
        <v>9</v>
      </c>
      <c r="AN198" s="1013">
        <v>27</v>
      </c>
      <c r="AO198" s="1011">
        <v>4855</v>
      </c>
      <c r="AP198" s="1011">
        <v>4846</v>
      </c>
      <c r="AQ198" s="1012">
        <v>9</v>
      </c>
      <c r="AR198" s="1010">
        <v>27</v>
      </c>
      <c r="AS198" s="1011">
        <v>4855</v>
      </c>
      <c r="AT198" s="1011">
        <v>4846</v>
      </c>
      <c r="AU198" s="1012">
        <v>9</v>
      </c>
      <c r="AV198" s="1010">
        <v>27</v>
      </c>
      <c r="AW198" s="1011">
        <v>4855</v>
      </c>
      <c r="AX198" s="1011">
        <v>4846</v>
      </c>
      <c r="AY198" s="1012">
        <v>9</v>
      </c>
      <c r="AZ198" s="1010">
        <v>27</v>
      </c>
      <c r="BA198" s="1011">
        <v>4855</v>
      </c>
      <c r="BB198" s="1011">
        <v>4846</v>
      </c>
      <c r="BC198" s="1012">
        <v>9</v>
      </c>
      <c r="BD198" s="1010">
        <v>27</v>
      </c>
      <c r="BE198" s="1011">
        <v>4855</v>
      </c>
      <c r="BF198" s="1011">
        <v>4846</v>
      </c>
      <c r="BG198" s="1012">
        <v>9</v>
      </c>
      <c r="BH198" s="1010">
        <v>27</v>
      </c>
      <c r="BI198" s="1011">
        <v>4855</v>
      </c>
      <c r="BJ198" s="1011">
        <v>4846</v>
      </c>
      <c r="BK198" s="1012">
        <v>9</v>
      </c>
      <c r="BL198" s="1010">
        <v>162</v>
      </c>
      <c r="BM198" s="1011">
        <v>29130</v>
      </c>
      <c r="BN198" s="1011">
        <v>29076</v>
      </c>
      <c r="BO198" s="1012">
        <v>54</v>
      </c>
      <c r="BP198" s="1010">
        <v>27</v>
      </c>
      <c r="BQ198" s="1011">
        <v>4855</v>
      </c>
      <c r="BR198" s="1011">
        <v>4846</v>
      </c>
      <c r="BS198" s="1012">
        <v>9</v>
      </c>
      <c r="BT198" s="1010">
        <v>324</v>
      </c>
      <c r="BU198" s="1011">
        <v>58260</v>
      </c>
      <c r="BV198" s="1011">
        <v>58152</v>
      </c>
      <c r="BW198" s="1012">
        <v>108</v>
      </c>
      <c r="BX198" s="1010">
        <v>27</v>
      </c>
      <c r="BY198" s="1011">
        <v>4855</v>
      </c>
      <c r="BZ198" s="1011">
        <v>4846</v>
      </c>
      <c r="CA198" s="1012">
        <v>9</v>
      </c>
      <c r="CB198" s="1001"/>
      <c r="CC198" s="1002"/>
    </row>
    <row r="199" spans="1:81" s="1003" customFormat="1" ht="18" customHeight="1">
      <c r="A199" s="994"/>
      <c r="B199" s="1503"/>
      <c r="C199" s="1505" t="s">
        <v>2902</v>
      </c>
      <c r="D199" s="995" t="s">
        <v>4347</v>
      </c>
      <c r="E199" s="996"/>
      <c r="F199" s="996"/>
      <c r="G199" s="996"/>
      <c r="H199" s="997">
        <v>0</v>
      </c>
      <c r="I199" s="998">
        <v>0</v>
      </c>
      <c r="J199" s="998">
        <v>0</v>
      </c>
      <c r="K199" s="999">
        <v>0</v>
      </c>
      <c r="L199" s="997">
        <v>0</v>
      </c>
      <c r="M199" s="998">
        <v>0</v>
      </c>
      <c r="N199" s="998">
        <v>0</v>
      </c>
      <c r="O199" s="999">
        <v>0</v>
      </c>
      <c r="P199" s="997">
        <v>0</v>
      </c>
      <c r="Q199" s="998">
        <v>0</v>
      </c>
      <c r="R199" s="998">
        <v>0</v>
      </c>
      <c r="S199" s="999">
        <v>0</v>
      </c>
      <c r="T199" s="997">
        <v>0</v>
      </c>
      <c r="U199" s="998">
        <v>0</v>
      </c>
      <c r="V199" s="998">
        <v>0</v>
      </c>
      <c r="W199" s="999">
        <v>0</v>
      </c>
      <c r="X199" s="997">
        <v>0</v>
      </c>
      <c r="Y199" s="998">
        <v>0</v>
      </c>
      <c r="Z199" s="998">
        <v>0</v>
      </c>
      <c r="AA199" s="999">
        <v>0</v>
      </c>
      <c r="AB199" s="997">
        <v>0</v>
      </c>
      <c r="AC199" s="998">
        <v>0</v>
      </c>
      <c r="AD199" s="998">
        <v>0</v>
      </c>
      <c r="AE199" s="999">
        <v>0</v>
      </c>
      <c r="AF199" s="997">
        <v>0</v>
      </c>
      <c r="AG199" s="998">
        <v>0</v>
      </c>
      <c r="AH199" s="998">
        <v>0</v>
      </c>
      <c r="AI199" s="999">
        <v>0</v>
      </c>
      <c r="AJ199" s="997">
        <v>0</v>
      </c>
      <c r="AK199" s="998">
        <v>0</v>
      </c>
      <c r="AL199" s="998">
        <v>0</v>
      </c>
      <c r="AM199" s="999">
        <v>0</v>
      </c>
      <c r="AN199" s="997">
        <v>0</v>
      </c>
      <c r="AO199" s="998">
        <v>0</v>
      </c>
      <c r="AP199" s="998">
        <v>0</v>
      </c>
      <c r="AQ199" s="999">
        <v>0</v>
      </c>
      <c r="AR199" s="997">
        <v>0</v>
      </c>
      <c r="AS199" s="998">
        <v>0</v>
      </c>
      <c r="AT199" s="998">
        <v>0</v>
      </c>
      <c r="AU199" s="999">
        <v>0</v>
      </c>
      <c r="AV199" s="997">
        <v>0</v>
      </c>
      <c r="AW199" s="998">
        <v>0</v>
      </c>
      <c r="AX199" s="998">
        <v>0</v>
      </c>
      <c r="AY199" s="999">
        <v>0</v>
      </c>
      <c r="AZ199" s="997">
        <v>0</v>
      </c>
      <c r="BA199" s="998">
        <v>0</v>
      </c>
      <c r="BB199" s="998">
        <v>0</v>
      </c>
      <c r="BC199" s="999">
        <v>0</v>
      </c>
      <c r="BD199" s="997">
        <v>0</v>
      </c>
      <c r="BE199" s="998">
        <v>0</v>
      </c>
      <c r="BF199" s="998">
        <v>0</v>
      </c>
      <c r="BG199" s="999">
        <v>0</v>
      </c>
      <c r="BH199" s="997">
        <v>0</v>
      </c>
      <c r="BI199" s="998">
        <v>0</v>
      </c>
      <c r="BJ199" s="998">
        <v>0</v>
      </c>
      <c r="BK199" s="999">
        <v>0</v>
      </c>
      <c r="BL199" s="997">
        <v>0</v>
      </c>
      <c r="BM199" s="998">
        <v>0</v>
      </c>
      <c r="BN199" s="998">
        <v>0</v>
      </c>
      <c r="BO199" s="999">
        <v>0</v>
      </c>
      <c r="BP199" s="997">
        <v>0</v>
      </c>
      <c r="BQ199" s="998">
        <v>0</v>
      </c>
      <c r="BR199" s="998">
        <v>0</v>
      </c>
      <c r="BS199" s="999">
        <v>0</v>
      </c>
      <c r="BT199" s="997">
        <v>0</v>
      </c>
      <c r="BU199" s="998">
        <v>0</v>
      </c>
      <c r="BV199" s="998">
        <v>0</v>
      </c>
      <c r="BW199" s="999">
        <v>0</v>
      </c>
      <c r="BX199" s="997">
        <v>0</v>
      </c>
      <c r="BY199" s="998">
        <v>0</v>
      </c>
      <c r="BZ199" s="998">
        <v>0</v>
      </c>
      <c r="CA199" s="999">
        <v>0</v>
      </c>
      <c r="CB199" s="1001"/>
      <c r="CC199" s="1002"/>
    </row>
    <row r="200" spans="1:81" s="1003" customFormat="1" ht="18" customHeight="1">
      <c r="A200" s="994"/>
      <c r="B200" s="1503"/>
      <c r="C200" s="1506" t="s">
        <v>2784</v>
      </c>
      <c r="D200" s="1004" t="s">
        <v>4348</v>
      </c>
      <c r="E200" s="1005"/>
      <c r="F200" s="1005"/>
      <c r="G200" s="1005"/>
      <c r="H200" s="1006">
        <v>27</v>
      </c>
      <c r="I200" s="1007">
        <v>4855</v>
      </c>
      <c r="J200" s="1007">
        <v>4846</v>
      </c>
      <c r="K200" s="1008">
        <v>9</v>
      </c>
      <c r="L200" s="1006">
        <v>27</v>
      </c>
      <c r="M200" s="1007">
        <v>4855</v>
      </c>
      <c r="N200" s="1007">
        <v>4846</v>
      </c>
      <c r="O200" s="1008">
        <v>9</v>
      </c>
      <c r="P200" s="1006">
        <v>27</v>
      </c>
      <c r="Q200" s="1007">
        <v>4855</v>
      </c>
      <c r="R200" s="1007">
        <v>4846</v>
      </c>
      <c r="S200" s="1008">
        <v>9</v>
      </c>
      <c r="T200" s="1006">
        <v>27</v>
      </c>
      <c r="U200" s="1007">
        <v>4855</v>
      </c>
      <c r="V200" s="1007">
        <v>4846</v>
      </c>
      <c r="W200" s="1008">
        <v>9</v>
      </c>
      <c r="X200" s="1006">
        <v>27</v>
      </c>
      <c r="Y200" s="1007">
        <v>4855</v>
      </c>
      <c r="Z200" s="1007">
        <v>4846</v>
      </c>
      <c r="AA200" s="1008">
        <v>9</v>
      </c>
      <c r="AB200" s="1006">
        <v>27</v>
      </c>
      <c r="AC200" s="1007">
        <v>4855</v>
      </c>
      <c r="AD200" s="1007">
        <v>4846</v>
      </c>
      <c r="AE200" s="1008">
        <v>9</v>
      </c>
      <c r="AF200" s="1006">
        <v>162</v>
      </c>
      <c r="AG200" s="1007">
        <v>29130</v>
      </c>
      <c r="AH200" s="1007">
        <v>29076</v>
      </c>
      <c r="AI200" s="1008">
        <v>54</v>
      </c>
      <c r="AJ200" s="1006">
        <v>27</v>
      </c>
      <c r="AK200" s="1007">
        <v>4855</v>
      </c>
      <c r="AL200" s="1007">
        <v>4846</v>
      </c>
      <c r="AM200" s="1008">
        <v>9</v>
      </c>
      <c r="AN200" s="1009">
        <v>27</v>
      </c>
      <c r="AO200" s="1007">
        <v>4855</v>
      </c>
      <c r="AP200" s="1007">
        <v>4846</v>
      </c>
      <c r="AQ200" s="1008">
        <v>9</v>
      </c>
      <c r="AR200" s="1006">
        <v>27</v>
      </c>
      <c r="AS200" s="1007">
        <v>4855</v>
      </c>
      <c r="AT200" s="1007">
        <v>4846</v>
      </c>
      <c r="AU200" s="1008">
        <v>9</v>
      </c>
      <c r="AV200" s="1006">
        <v>27</v>
      </c>
      <c r="AW200" s="1007">
        <v>4855</v>
      </c>
      <c r="AX200" s="1007">
        <v>4846</v>
      </c>
      <c r="AY200" s="1008">
        <v>9</v>
      </c>
      <c r="AZ200" s="1006">
        <v>27</v>
      </c>
      <c r="BA200" s="1007">
        <v>4855</v>
      </c>
      <c r="BB200" s="1007">
        <v>4846</v>
      </c>
      <c r="BC200" s="1008">
        <v>9</v>
      </c>
      <c r="BD200" s="1006">
        <v>27</v>
      </c>
      <c r="BE200" s="1007">
        <v>4855</v>
      </c>
      <c r="BF200" s="1007">
        <v>4846</v>
      </c>
      <c r="BG200" s="1008">
        <v>9</v>
      </c>
      <c r="BH200" s="1006">
        <v>27</v>
      </c>
      <c r="BI200" s="1007">
        <v>4855</v>
      </c>
      <c r="BJ200" s="1007">
        <v>4846</v>
      </c>
      <c r="BK200" s="1008">
        <v>9</v>
      </c>
      <c r="BL200" s="1006">
        <v>162</v>
      </c>
      <c r="BM200" s="1007">
        <v>29130</v>
      </c>
      <c r="BN200" s="1007">
        <v>29076</v>
      </c>
      <c r="BO200" s="1008">
        <v>54</v>
      </c>
      <c r="BP200" s="1006">
        <v>27</v>
      </c>
      <c r="BQ200" s="1007">
        <v>4855</v>
      </c>
      <c r="BR200" s="1007">
        <v>4846</v>
      </c>
      <c r="BS200" s="1008">
        <v>9</v>
      </c>
      <c r="BT200" s="1006">
        <v>324</v>
      </c>
      <c r="BU200" s="1007">
        <v>58260</v>
      </c>
      <c r="BV200" s="1007">
        <v>58152</v>
      </c>
      <c r="BW200" s="1008">
        <v>108</v>
      </c>
      <c r="BX200" s="1006">
        <v>27</v>
      </c>
      <c r="BY200" s="1007">
        <v>4855</v>
      </c>
      <c r="BZ200" s="1007">
        <v>4846</v>
      </c>
      <c r="CA200" s="1008">
        <v>9</v>
      </c>
      <c r="CB200" s="1001"/>
      <c r="CC200" s="1002"/>
    </row>
    <row r="201" spans="1:81" s="1003" customFormat="1" ht="18" customHeight="1">
      <c r="A201" s="994"/>
      <c r="B201" s="1503"/>
      <c r="C201" s="1506" t="s">
        <v>2786</v>
      </c>
      <c r="D201" s="1004" t="s">
        <v>4349</v>
      </c>
      <c r="E201" s="1005"/>
      <c r="F201" s="1005"/>
      <c r="G201" s="1005"/>
      <c r="H201" s="1006">
        <v>0</v>
      </c>
      <c r="I201" s="1007">
        <v>0</v>
      </c>
      <c r="J201" s="1007">
        <v>0</v>
      </c>
      <c r="K201" s="1008">
        <v>0</v>
      </c>
      <c r="L201" s="1006">
        <v>0</v>
      </c>
      <c r="M201" s="1007">
        <v>0</v>
      </c>
      <c r="N201" s="1007">
        <v>0</v>
      </c>
      <c r="O201" s="1008">
        <v>0</v>
      </c>
      <c r="P201" s="1006">
        <v>0</v>
      </c>
      <c r="Q201" s="1007">
        <v>0</v>
      </c>
      <c r="R201" s="1007">
        <v>0</v>
      </c>
      <c r="S201" s="1008">
        <v>0</v>
      </c>
      <c r="T201" s="1006">
        <v>0</v>
      </c>
      <c r="U201" s="1007">
        <v>0</v>
      </c>
      <c r="V201" s="1007">
        <v>0</v>
      </c>
      <c r="W201" s="1008">
        <v>0</v>
      </c>
      <c r="X201" s="1006">
        <v>0</v>
      </c>
      <c r="Y201" s="1007">
        <v>0</v>
      </c>
      <c r="Z201" s="1007">
        <v>0</v>
      </c>
      <c r="AA201" s="1008">
        <v>0</v>
      </c>
      <c r="AB201" s="1006">
        <v>0</v>
      </c>
      <c r="AC201" s="1007">
        <v>0</v>
      </c>
      <c r="AD201" s="1007">
        <v>0</v>
      </c>
      <c r="AE201" s="1008">
        <v>0</v>
      </c>
      <c r="AF201" s="1006">
        <v>0</v>
      </c>
      <c r="AG201" s="1007">
        <v>0</v>
      </c>
      <c r="AH201" s="1007">
        <v>0</v>
      </c>
      <c r="AI201" s="1008">
        <v>0</v>
      </c>
      <c r="AJ201" s="1006">
        <v>0</v>
      </c>
      <c r="AK201" s="1007">
        <v>0</v>
      </c>
      <c r="AL201" s="1007">
        <v>0</v>
      </c>
      <c r="AM201" s="1008">
        <v>0</v>
      </c>
      <c r="AN201" s="1006">
        <v>0</v>
      </c>
      <c r="AO201" s="1007">
        <v>0</v>
      </c>
      <c r="AP201" s="1007">
        <v>0</v>
      </c>
      <c r="AQ201" s="1008">
        <v>0</v>
      </c>
      <c r="AR201" s="1006">
        <v>0</v>
      </c>
      <c r="AS201" s="1007">
        <v>0</v>
      </c>
      <c r="AT201" s="1007">
        <v>0</v>
      </c>
      <c r="AU201" s="1008">
        <v>0</v>
      </c>
      <c r="AV201" s="1006">
        <v>0</v>
      </c>
      <c r="AW201" s="1007">
        <v>0</v>
      </c>
      <c r="AX201" s="1007">
        <v>0</v>
      </c>
      <c r="AY201" s="1008">
        <v>0</v>
      </c>
      <c r="AZ201" s="1006">
        <v>0</v>
      </c>
      <c r="BA201" s="1007">
        <v>0</v>
      </c>
      <c r="BB201" s="1007">
        <v>0</v>
      </c>
      <c r="BC201" s="1008">
        <v>0</v>
      </c>
      <c r="BD201" s="1006">
        <v>0</v>
      </c>
      <c r="BE201" s="1007">
        <v>0</v>
      </c>
      <c r="BF201" s="1007">
        <v>0</v>
      </c>
      <c r="BG201" s="1008">
        <v>0</v>
      </c>
      <c r="BH201" s="1006">
        <v>0</v>
      </c>
      <c r="BI201" s="1007">
        <v>0</v>
      </c>
      <c r="BJ201" s="1007">
        <v>0</v>
      </c>
      <c r="BK201" s="1008">
        <v>0</v>
      </c>
      <c r="BL201" s="1006">
        <v>0</v>
      </c>
      <c r="BM201" s="1007">
        <v>0</v>
      </c>
      <c r="BN201" s="1007">
        <v>0</v>
      </c>
      <c r="BO201" s="1008">
        <v>0</v>
      </c>
      <c r="BP201" s="1006">
        <v>0</v>
      </c>
      <c r="BQ201" s="1007">
        <v>0</v>
      </c>
      <c r="BR201" s="1007">
        <v>0</v>
      </c>
      <c r="BS201" s="1008">
        <v>0</v>
      </c>
      <c r="BT201" s="1006">
        <v>0</v>
      </c>
      <c r="BU201" s="1007">
        <v>0</v>
      </c>
      <c r="BV201" s="1007">
        <v>0</v>
      </c>
      <c r="BW201" s="1008">
        <v>0</v>
      </c>
      <c r="BX201" s="1006">
        <v>0</v>
      </c>
      <c r="BY201" s="1007">
        <v>0</v>
      </c>
      <c r="BZ201" s="1007">
        <v>0</v>
      </c>
      <c r="CA201" s="1008">
        <v>0</v>
      </c>
      <c r="CB201" s="1001"/>
      <c r="CC201" s="1002"/>
    </row>
    <row r="202" spans="1:81" s="1003" customFormat="1" ht="18" customHeight="1">
      <c r="A202" s="994"/>
      <c r="B202" s="1503"/>
      <c r="C202" s="1506" t="s">
        <v>2797</v>
      </c>
      <c r="D202" s="1004" t="s">
        <v>4350</v>
      </c>
      <c r="E202" s="1005"/>
      <c r="F202" s="1005"/>
      <c r="G202" s="1005"/>
      <c r="H202" s="1006">
        <v>0</v>
      </c>
      <c r="I202" s="1007">
        <v>0</v>
      </c>
      <c r="J202" s="1007">
        <v>0</v>
      </c>
      <c r="K202" s="1008">
        <v>0</v>
      </c>
      <c r="L202" s="1006">
        <v>0</v>
      </c>
      <c r="M202" s="1007">
        <v>0</v>
      </c>
      <c r="N202" s="1007">
        <v>0</v>
      </c>
      <c r="O202" s="1008">
        <v>0</v>
      </c>
      <c r="P202" s="1006">
        <v>0</v>
      </c>
      <c r="Q202" s="1007">
        <v>0</v>
      </c>
      <c r="R202" s="1007">
        <v>0</v>
      </c>
      <c r="S202" s="1008">
        <v>0</v>
      </c>
      <c r="T202" s="1006">
        <v>0</v>
      </c>
      <c r="U202" s="1007">
        <v>0</v>
      </c>
      <c r="V202" s="1007">
        <v>0</v>
      </c>
      <c r="W202" s="1008">
        <v>0</v>
      </c>
      <c r="X202" s="1006">
        <v>0</v>
      </c>
      <c r="Y202" s="1007">
        <v>0</v>
      </c>
      <c r="Z202" s="1007">
        <v>0</v>
      </c>
      <c r="AA202" s="1008">
        <v>0</v>
      </c>
      <c r="AB202" s="1006">
        <v>0</v>
      </c>
      <c r="AC202" s="1007">
        <v>0</v>
      </c>
      <c r="AD202" s="1007">
        <v>0</v>
      </c>
      <c r="AE202" s="1008">
        <v>0</v>
      </c>
      <c r="AF202" s="1006">
        <v>0</v>
      </c>
      <c r="AG202" s="1007">
        <v>0</v>
      </c>
      <c r="AH202" s="1007">
        <v>0</v>
      </c>
      <c r="AI202" s="1008">
        <v>0</v>
      </c>
      <c r="AJ202" s="1006">
        <v>0</v>
      </c>
      <c r="AK202" s="1007">
        <v>0</v>
      </c>
      <c r="AL202" s="1007">
        <v>0</v>
      </c>
      <c r="AM202" s="1008">
        <v>0</v>
      </c>
      <c r="AN202" s="1006">
        <v>0</v>
      </c>
      <c r="AO202" s="1007">
        <v>0</v>
      </c>
      <c r="AP202" s="1007">
        <v>0</v>
      </c>
      <c r="AQ202" s="1008">
        <v>0</v>
      </c>
      <c r="AR202" s="1006">
        <v>0</v>
      </c>
      <c r="AS202" s="1007">
        <v>0</v>
      </c>
      <c r="AT202" s="1007">
        <v>0</v>
      </c>
      <c r="AU202" s="1008">
        <v>0</v>
      </c>
      <c r="AV202" s="1006">
        <v>0</v>
      </c>
      <c r="AW202" s="1007">
        <v>0</v>
      </c>
      <c r="AX202" s="1007">
        <v>0</v>
      </c>
      <c r="AY202" s="1008">
        <v>0</v>
      </c>
      <c r="AZ202" s="1006">
        <v>0</v>
      </c>
      <c r="BA202" s="1007">
        <v>0</v>
      </c>
      <c r="BB202" s="1007">
        <v>0</v>
      </c>
      <c r="BC202" s="1008">
        <v>0</v>
      </c>
      <c r="BD202" s="1006">
        <v>0</v>
      </c>
      <c r="BE202" s="1007">
        <v>0</v>
      </c>
      <c r="BF202" s="1007">
        <v>0</v>
      </c>
      <c r="BG202" s="1008">
        <v>0</v>
      </c>
      <c r="BH202" s="1006">
        <v>0</v>
      </c>
      <c r="BI202" s="1007">
        <v>0</v>
      </c>
      <c r="BJ202" s="1007">
        <v>0</v>
      </c>
      <c r="BK202" s="1008">
        <v>0</v>
      </c>
      <c r="BL202" s="1006">
        <v>0</v>
      </c>
      <c r="BM202" s="1007">
        <v>0</v>
      </c>
      <c r="BN202" s="1007">
        <v>0</v>
      </c>
      <c r="BO202" s="1008">
        <v>0</v>
      </c>
      <c r="BP202" s="1006">
        <v>0</v>
      </c>
      <c r="BQ202" s="1007">
        <v>0</v>
      </c>
      <c r="BR202" s="1007">
        <v>0</v>
      </c>
      <c r="BS202" s="1008">
        <v>0</v>
      </c>
      <c r="BT202" s="1006">
        <v>0</v>
      </c>
      <c r="BU202" s="1007">
        <v>0</v>
      </c>
      <c r="BV202" s="1007">
        <v>0</v>
      </c>
      <c r="BW202" s="1008">
        <v>0</v>
      </c>
      <c r="BX202" s="1006">
        <v>0</v>
      </c>
      <c r="BY202" s="1007">
        <v>0</v>
      </c>
      <c r="BZ202" s="1007">
        <v>0</v>
      </c>
      <c r="CA202" s="1008">
        <v>0</v>
      </c>
      <c r="CB202" s="1001"/>
      <c r="CC202" s="1002"/>
    </row>
    <row r="203" spans="1:81" s="1003" customFormat="1" ht="18" customHeight="1">
      <c r="A203" s="994"/>
      <c r="B203" s="1503"/>
      <c r="C203" s="1506" t="s">
        <v>2790</v>
      </c>
      <c r="D203" s="1004" t="s">
        <v>4351</v>
      </c>
      <c r="E203" s="1005"/>
      <c r="F203" s="1005"/>
      <c r="G203" s="1005"/>
      <c r="H203" s="1006">
        <v>0</v>
      </c>
      <c r="I203" s="1007">
        <v>0</v>
      </c>
      <c r="J203" s="1007">
        <v>0</v>
      </c>
      <c r="K203" s="1008">
        <v>0</v>
      </c>
      <c r="L203" s="1006">
        <v>0</v>
      </c>
      <c r="M203" s="1007">
        <v>0</v>
      </c>
      <c r="N203" s="1007">
        <v>0</v>
      </c>
      <c r="O203" s="1008">
        <v>0</v>
      </c>
      <c r="P203" s="1006">
        <v>0</v>
      </c>
      <c r="Q203" s="1007">
        <v>0</v>
      </c>
      <c r="R203" s="1007">
        <v>0</v>
      </c>
      <c r="S203" s="1008">
        <v>0</v>
      </c>
      <c r="T203" s="1006">
        <v>0</v>
      </c>
      <c r="U203" s="1007">
        <v>0</v>
      </c>
      <c r="V203" s="1007">
        <v>0</v>
      </c>
      <c r="W203" s="1008">
        <v>0</v>
      </c>
      <c r="X203" s="1006">
        <v>0</v>
      </c>
      <c r="Y203" s="1007">
        <v>0</v>
      </c>
      <c r="Z203" s="1007">
        <v>0</v>
      </c>
      <c r="AA203" s="1008">
        <v>0</v>
      </c>
      <c r="AB203" s="1006">
        <v>0</v>
      </c>
      <c r="AC203" s="1007">
        <v>0</v>
      </c>
      <c r="AD203" s="1007">
        <v>0</v>
      </c>
      <c r="AE203" s="1008">
        <v>0</v>
      </c>
      <c r="AF203" s="1006">
        <v>0</v>
      </c>
      <c r="AG203" s="1007">
        <v>0</v>
      </c>
      <c r="AH203" s="1007">
        <v>0</v>
      </c>
      <c r="AI203" s="1008">
        <v>0</v>
      </c>
      <c r="AJ203" s="1006">
        <v>0</v>
      </c>
      <c r="AK203" s="1007">
        <v>0</v>
      </c>
      <c r="AL203" s="1007">
        <v>0</v>
      </c>
      <c r="AM203" s="1008">
        <v>0</v>
      </c>
      <c r="AN203" s="1006">
        <v>0</v>
      </c>
      <c r="AO203" s="1007">
        <v>0</v>
      </c>
      <c r="AP203" s="1007">
        <v>0</v>
      </c>
      <c r="AQ203" s="1008">
        <v>0</v>
      </c>
      <c r="AR203" s="1007">
        <v>0</v>
      </c>
      <c r="AS203" s="1007">
        <v>0</v>
      </c>
      <c r="AT203" s="1007">
        <v>0</v>
      </c>
      <c r="AU203" s="1008">
        <v>0</v>
      </c>
      <c r="AV203" s="1007">
        <v>0</v>
      </c>
      <c r="AW203" s="1007">
        <v>0</v>
      </c>
      <c r="AX203" s="1007">
        <v>0</v>
      </c>
      <c r="AY203" s="1008">
        <v>0</v>
      </c>
      <c r="AZ203" s="1007">
        <v>0</v>
      </c>
      <c r="BA203" s="1007">
        <v>0</v>
      </c>
      <c r="BB203" s="1007">
        <v>0</v>
      </c>
      <c r="BC203" s="1008">
        <v>0</v>
      </c>
      <c r="BD203" s="1007">
        <v>0</v>
      </c>
      <c r="BE203" s="1007">
        <v>0</v>
      </c>
      <c r="BF203" s="1007">
        <v>0</v>
      </c>
      <c r="BG203" s="1008">
        <v>0</v>
      </c>
      <c r="BH203" s="1007">
        <v>0</v>
      </c>
      <c r="BI203" s="1007">
        <v>0</v>
      </c>
      <c r="BJ203" s="1007">
        <v>0</v>
      </c>
      <c r="BK203" s="1008">
        <v>0</v>
      </c>
      <c r="BL203" s="1006">
        <v>0</v>
      </c>
      <c r="BM203" s="1007">
        <v>0</v>
      </c>
      <c r="BN203" s="1007">
        <v>0</v>
      </c>
      <c r="BO203" s="1008">
        <v>0</v>
      </c>
      <c r="BP203" s="1006">
        <v>0</v>
      </c>
      <c r="BQ203" s="1007">
        <v>0</v>
      </c>
      <c r="BR203" s="1007">
        <v>0</v>
      </c>
      <c r="BS203" s="1008">
        <v>0</v>
      </c>
      <c r="BT203" s="1006">
        <v>0</v>
      </c>
      <c r="BU203" s="1007">
        <v>0</v>
      </c>
      <c r="BV203" s="1007">
        <v>0</v>
      </c>
      <c r="BW203" s="1008">
        <v>0</v>
      </c>
      <c r="BX203" s="1006">
        <v>0</v>
      </c>
      <c r="BY203" s="1007">
        <v>0</v>
      </c>
      <c r="BZ203" s="1007">
        <v>0</v>
      </c>
      <c r="CA203" s="1008">
        <v>0</v>
      </c>
      <c r="CB203" s="1001"/>
      <c r="CC203" s="1002"/>
    </row>
    <row r="204" spans="1:81" s="1003" customFormat="1" ht="18" customHeight="1">
      <c r="A204" s="994"/>
      <c r="B204" s="1503"/>
      <c r="C204" s="1506" t="s">
        <v>2925</v>
      </c>
      <c r="D204" s="1004" t="s">
        <v>2883</v>
      </c>
      <c r="E204" s="1005"/>
      <c r="F204" s="1005"/>
      <c r="G204" s="1005"/>
      <c r="H204" s="1006">
        <v>0</v>
      </c>
      <c r="I204" s="1007">
        <v>0</v>
      </c>
      <c r="J204" s="1007">
        <v>0</v>
      </c>
      <c r="K204" s="1008">
        <v>0</v>
      </c>
      <c r="L204" s="1006">
        <v>0</v>
      </c>
      <c r="M204" s="1007">
        <v>0</v>
      </c>
      <c r="N204" s="1007">
        <v>0</v>
      </c>
      <c r="O204" s="1008">
        <v>0</v>
      </c>
      <c r="P204" s="1006">
        <v>0</v>
      </c>
      <c r="Q204" s="1007">
        <v>0</v>
      </c>
      <c r="R204" s="1007">
        <v>0</v>
      </c>
      <c r="S204" s="1008">
        <v>0</v>
      </c>
      <c r="T204" s="1006">
        <v>0</v>
      </c>
      <c r="U204" s="1007">
        <v>0</v>
      </c>
      <c r="V204" s="1007">
        <v>0</v>
      </c>
      <c r="W204" s="1008">
        <v>0</v>
      </c>
      <c r="X204" s="1006">
        <v>0</v>
      </c>
      <c r="Y204" s="1007">
        <v>0</v>
      </c>
      <c r="Z204" s="1007">
        <v>0</v>
      </c>
      <c r="AA204" s="1008">
        <v>0</v>
      </c>
      <c r="AB204" s="1006">
        <v>0</v>
      </c>
      <c r="AC204" s="1007">
        <v>0</v>
      </c>
      <c r="AD204" s="1007">
        <v>0</v>
      </c>
      <c r="AE204" s="1008">
        <v>0</v>
      </c>
      <c r="AF204" s="1006">
        <v>0</v>
      </c>
      <c r="AG204" s="1007">
        <v>0</v>
      </c>
      <c r="AH204" s="1007">
        <v>0</v>
      </c>
      <c r="AI204" s="1008">
        <v>0</v>
      </c>
      <c r="AJ204" s="1006">
        <v>0</v>
      </c>
      <c r="AK204" s="1007">
        <v>0</v>
      </c>
      <c r="AL204" s="1007">
        <v>0</v>
      </c>
      <c r="AM204" s="1008">
        <v>0</v>
      </c>
      <c r="AN204" s="1006">
        <v>0</v>
      </c>
      <c r="AO204" s="1007">
        <v>0</v>
      </c>
      <c r="AP204" s="1007">
        <v>0</v>
      </c>
      <c r="AQ204" s="1008">
        <v>0</v>
      </c>
      <c r="AR204" s="1006">
        <v>0</v>
      </c>
      <c r="AS204" s="1007">
        <v>0</v>
      </c>
      <c r="AT204" s="1007">
        <v>0</v>
      </c>
      <c r="AU204" s="1008">
        <v>0</v>
      </c>
      <c r="AV204" s="1006">
        <v>0</v>
      </c>
      <c r="AW204" s="1007">
        <v>0</v>
      </c>
      <c r="AX204" s="1007">
        <v>0</v>
      </c>
      <c r="AY204" s="1008">
        <v>0</v>
      </c>
      <c r="AZ204" s="1006">
        <v>0</v>
      </c>
      <c r="BA204" s="1007">
        <v>0</v>
      </c>
      <c r="BB204" s="1007">
        <v>0</v>
      </c>
      <c r="BC204" s="1008">
        <v>0</v>
      </c>
      <c r="BD204" s="1006">
        <v>0</v>
      </c>
      <c r="BE204" s="1007">
        <v>0</v>
      </c>
      <c r="BF204" s="1007">
        <v>0</v>
      </c>
      <c r="BG204" s="1008">
        <v>0</v>
      </c>
      <c r="BH204" s="1006">
        <v>0</v>
      </c>
      <c r="BI204" s="1007">
        <v>0</v>
      </c>
      <c r="BJ204" s="1007">
        <v>0</v>
      </c>
      <c r="BK204" s="1008">
        <v>0</v>
      </c>
      <c r="BL204" s="1006">
        <v>0</v>
      </c>
      <c r="BM204" s="1007">
        <v>0</v>
      </c>
      <c r="BN204" s="1007">
        <v>0</v>
      </c>
      <c r="BO204" s="1008">
        <v>0</v>
      </c>
      <c r="BP204" s="1006">
        <v>0</v>
      </c>
      <c r="BQ204" s="1007">
        <v>0</v>
      </c>
      <c r="BR204" s="1007">
        <v>0</v>
      </c>
      <c r="BS204" s="1008">
        <v>0</v>
      </c>
      <c r="BT204" s="1006">
        <v>0</v>
      </c>
      <c r="BU204" s="1007">
        <v>0</v>
      </c>
      <c r="BV204" s="1007">
        <v>0</v>
      </c>
      <c r="BW204" s="1008">
        <v>0</v>
      </c>
      <c r="BX204" s="1006">
        <v>0</v>
      </c>
      <c r="BY204" s="1007">
        <v>0</v>
      </c>
      <c r="BZ204" s="1007">
        <v>0</v>
      </c>
      <c r="CA204" s="1008">
        <v>0</v>
      </c>
      <c r="CB204" s="1001"/>
      <c r="CC204" s="1002"/>
    </row>
    <row r="205" spans="1:81" s="1003" customFormat="1" ht="18" customHeight="1">
      <c r="A205" s="994"/>
      <c r="B205" s="1503"/>
      <c r="C205" s="1506" t="s">
        <v>2795</v>
      </c>
      <c r="D205" s="1004" t="s">
        <v>2728</v>
      </c>
      <c r="E205" s="1005"/>
      <c r="F205" s="1005"/>
      <c r="G205" s="1005"/>
      <c r="H205" s="1006">
        <v>0</v>
      </c>
      <c r="I205" s="1007">
        <v>0</v>
      </c>
      <c r="J205" s="1007">
        <v>0</v>
      </c>
      <c r="K205" s="1008">
        <v>0</v>
      </c>
      <c r="L205" s="1006">
        <v>0</v>
      </c>
      <c r="M205" s="1007">
        <v>0</v>
      </c>
      <c r="N205" s="1007">
        <v>0</v>
      </c>
      <c r="O205" s="1008">
        <v>0</v>
      </c>
      <c r="P205" s="1006">
        <v>0</v>
      </c>
      <c r="Q205" s="1007">
        <v>0</v>
      </c>
      <c r="R205" s="1007">
        <v>0</v>
      </c>
      <c r="S205" s="1008">
        <v>0</v>
      </c>
      <c r="T205" s="1006">
        <v>0</v>
      </c>
      <c r="U205" s="1007">
        <v>0</v>
      </c>
      <c r="V205" s="1007">
        <v>0</v>
      </c>
      <c r="W205" s="1008">
        <v>0</v>
      </c>
      <c r="X205" s="1006">
        <v>0</v>
      </c>
      <c r="Y205" s="1007">
        <v>0</v>
      </c>
      <c r="Z205" s="1007">
        <v>0</v>
      </c>
      <c r="AA205" s="1008">
        <v>0</v>
      </c>
      <c r="AB205" s="1006">
        <v>0</v>
      </c>
      <c r="AC205" s="1007">
        <v>0</v>
      </c>
      <c r="AD205" s="1007">
        <v>0</v>
      </c>
      <c r="AE205" s="1008">
        <v>0</v>
      </c>
      <c r="AF205" s="1006">
        <v>0</v>
      </c>
      <c r="AG205" s="1007">
        <v>0</v>
      </c>
      <c r="AH205" s="1007">
        <v>0</v>
      </c>
      <c r="AI205" s="1008">
        <v>0</v>
      </c>
      <c r="AJ205" s="1006">
        <v>0</v>
      </c>
      <c r="AK205" s="1007">
        <v>0</v>
      </c>
      <c r="AL205" s="1007">
        <v>0</v>
      </c>
      <c r="AM205" s="1008">
        <v>0</v>
      </c>
      <c r="AN205" s="1006">
        <v>0</v>
      </c>
      <c r="AO205" s="1007">
        <v>0</v>
      </c>
      <c r="AP205" s="1007">
        <v>0</v>
      </c>
      <c r="AQ205" s="1008">
        <v>0</v>
      </c>
      <c r="AR205" s="1006">
        <v>0</v>
      </c>
      <c r="AS205" s="1007">
        <v>0</v>
      </c>
      <c r="AT205" s="1007">
        <v>0</v>
      </c>
      <c r="AU205" s="1008">
        <v>0</v>
      </c>
      <c r="AV205" s="1006">
        <v>0</v>
      </c>
      <c r="AW205" s="1007">
        <v>0</v>
      </c>
      <c r="AX205" s="1007">
        <v>0</v>
      </c>
      <c r="AY205" s="1008">
        <v>0</v>
      </c>
      <c r="AZ205" s="1006">
        <v>0</v>
      </c>
      <c r="BA205" s="1007">
        <v>0</v>
      </c>
      <c r="BB205" s="1007">
        <v>0</v>
      </c>
      <c r="BC205" s="1008">
        <v>0</v>
      </c>
      <c r="BD205" s="1006">
        <v>0</v>
      </c>
      <c r="BE205" s="1007">
        <v>0</v>
      </c>
      <c r="BF205" s="1007">
        <v>0</v>
      </c>
      <c r="BG205" s="1008">
        <v>0</v>
      </c>
      <c r="BH205" s="1006">
        <v>0</v>
      </c>
      <c r="BI205" s="1007">
        <v>0</v>
      </c>
      <c r="BJ205" s="1007">
        <v>0</v>
      </c>
      <c r="BK205" s="1008">
        <v>0</v>
      </c>
      <c r="BL205" s="1006">
        <v>0</v>
      </c>
      <c r="BM205" s="1007">
        <v>0</v>
      </c>
      <c r="BN205" s="1007">
        <v>0</v>
      </c>
      <c r="BO205" s="1008">
        <v>0</v>
      </c>
      <c r="BP205" s="1006">
        <v>0</v>
      </c>
      <c r="BQ205" s="1007">
        <v>0</v>
      </c>
      <c r="BR205" s="1007">
        <v>0</v>
      </c>
      <c r="BS205" s="1008">
        <v>0</v>
      </c>
      <c r="BT205" s="1006">
        <v>0</v>
      </c>
      <c r="BU205" s="1007">
        <v>0</v>
      </c>
      <c r="BV205" s="1007">
        <v>0</v>
      </c>
      <c r="BW205" s="1008">
        <v>0</v>
      </c>
      <c r="BX205" s="1006">
        <v>0</v>
      </c>
      <c r="BY205" s="1007">
        <v>0</v>
      </c>
      <c r="BZ205" s="1007">
        <v>0</v>
      </c>
      <c r="CA205" s="1008">
        <v>0</v>
      </c>
      <c r="CB205" s="1001"/>
      <c r="CC205" s="1002"/>
    </row>
    <row r="206" spans="1:81" s="1003" customFormat="1" ht="18" customHeight="1" thickBot="1">
      <c r="A206" s="994"/>
      <c r="B206" s="1504"/>
      <c r="C206" s="1507" t="s">
        <v>2784</v>
      </c>
      <c r="D206" s="1508" t="s">
        <v>2902</v>
      </c>
      <c r="E206" s="1509"/>
      <c r="F206" s="1509"/>
      <c r="G206" s="1509"/>
      <c r="H206" s="1014">
        <v>27</v>
      </c>
      <c r="I206" s="1015">
        <v>4855</v>
      </c>
      <c r="J206" s="1015">
        <v>4846</v>
      </c>
      <c r="K206" s="1016">
        <v>9</v>
      </c>
      <c r="L206" s="1014">
        <v>27</v>
      </c>
      <c r="M206" s="1015">
        <v>4855</v>
      </c>
      <c r="N206" s="1015">
        <v>4846</v>
      </c>
      <c r="O206" s="1016">
        <v>9</v>
      </c>
      <c r="P206" s="1014">
        <v>27</v>
      </c>
      <c r="Q206" s="1015">
        <v>4855</v>
      </c>
      <c r="R206" s="1015">
        <v>4846</v>
      </c>
      <c r="S206" s="1016">
        <v>9</v>
      </c>
      <c r="T206" s="1014">
        <v>27</v>
      </c>
      <c r="U206" s="1015">
        <v>4855</v>
      </c>
      <c r="V206" s="1015">
        <v>4846</v>
      </c>
      <c r="W206" s="1016">
        <v>9</v>
      </c>
      <c r="X206" s="1014">
        <v>27</v>
      </c>
      <c r="Y206" s="1015">
        <v>4855</v>
      </c>
      <c r="Z206" s="1015">
        <v>4846</v>
      </c>
      <c r="AA206" s="1016">
        <v>9</v>
      </c>
      <c r="AB206" s="1014">
        <v>27</v>
      </c>
      <c r="AC206" s="1015">
        <v>4855</v>
      </c>
      <c r="AD206" s="1015">
        <v>4846</v>
      </c>
      <c r="AE206" s="1016">
        <v>9</v>
      </c>
      <c r="AF206" s="1014">
        <v>162</v>
      </c>
      <c r="AG206" s="1015">
        <v>29130</v>
      </c>
      <c r="AH206" s="1015">
        <v>29076</v>
      </c>
      <c r="AI206" s="1016">
        <v>54</v>
      </c>
      <c r="AJ206" s="1014">
        <v>27</v>
      </c>
      <c r="AK206" s="1015">
        <v>4855</v>
      </c>
      <c r="AL206" s="1015">
        <v>4846</v>
      </c>
      <c r="AM206" s="1016">
        <v>9</v>
      </c>
      <c r="AN206" s="1017">
        <v>27</v>
      </c>
      <c r="AO206" s="1015">
        <v>4855</v>
      </c>
      <c r="AP206" s="1015">
        <v>4846</v>
      </c>
      <c r="AQ206" s="1016">
        <v>9</v>
      </c>
      <c r="AR206" s="1014">
        <v>27</v>
      </c>
      <c r="AS206" s="1015">
        <v>4855</v>
      </c>
      <c r="AT206" s="1015">
        <v>4846</v>
      </c>
      <c r="AU206" s="1016">
        <v>9</v>
      </c>
      <c r="AV206" s="1014">
        <v>27</v>
      </c>
      <c r="AW206" s="1015">
        <v>4855</v>
      </c>
      <c r="AX206" s="1015">
        <v>4846</v>
      </c>
      <c r="AY206" s="1016">
        <v>9</v>
      </c>
      <c r="AZ206" s="1014">
        <v>27</v>
      </c>
      <c r="BA206" s="1015">
        <v>4855</v>
      </c>
      <c r="BB206" s="1015">
        <v>4846</v>
      </c>
      <c r="BC206" s="1016">
        <v>9</v>
      </c>
      <c r="BD206" s="1014">
        <v>27</v>
      </c>
      <c r="BE206" s="1015">
        <v>4855</v>
      </c>
      <c r="BF206" s="1015">
        <v>4846</v>
      </c>
      <c r="BG206" s="1016">
        <v>9</v>
      </c>
      <c r="BH206" s="1014">
        <v>27</v>
      </c>
      <c r="BI206" s="1015">
        <v>4855</v>
      </c>
      <c r="BJ206" s="1015">
        <v>4846</v>
      </c>
      <c r="BK206" s="1016">
        <v>9</v>
      </c>
      <c r="BL206" s="1014">
        <v>162</v>
      </c>
      <c r="BM206" s="1015">
        <v>29130</v>
      </c>
      <c r="BN206" s="1015">
        <v>29076</v>
      </c>
      <c r="BO206" s="1016">
        <v>54</v>
      </c>
      <c r="BP206" s="1014">
        <v>27</v>
      </c>
      <c r="BQ206" s="1015">
        <v>4855</v>
      </c>
      <c r="BR206" s="1015">
        <v>4846</v>
      </c>
      <c r="BS206" s="1016">
        <v>9</v>
      </c>
      <c r="BT206" s="1014">
        <v>324</v>
      </c>
      <c r="BU206" s="1015">
        <v>58260</v>
      </c>
      <c r="BV206" s="1015">
        <v>58152</v>
      </c>
      <c r="BW206" s="1016">
        <v>108</v>
      </c>
      <c r="BX206" s="1014">
        <v>27</v>
      </c>
      <c r="BY206" s="1015">
        <v>4855</v>
      </c>
      <c r="BZ206" s="1015">
        <v>4846</v>
      </c>
      <c r="CA206" s="1016">
        <v>9</v>
      </c>
      <c r="CB206" s="1001"/>
      <c r="CC206" s="1002"/>
    </row>
    <row r="207" spans="1:81" ht="17.25" customHeight="1">
      <c r="B207" s="1456" t="s">
        <v>2928</v>
      </c>
      <c r="C207" s="1047" t="s">
        <v>2876</v>
      </c>
      <c r="D207" s="1047"/>
      <c r="E207" s="1047"/>
      <c r="F207" s="1047"/>
      <c r="G207" s="1048"/>
      <c r="H207" s="1049">
        <v>2429.3000000000006</v>
      </c>
      <c r="I207" s="1050">
        <v>643637</v>
      </c>
      <c r="J207" s="1050">
        <v>578399</v>
      </c>
      <c r="K207" s="1051">
        <v>65238</v>
      </c>
      <c r="L207" s="1049">
        <v>2561.1000000000004</v>
      </c>
      <c r="M207" s="1050">
        <v>682823</v>
      </c>
      <c r="N207" s="1050">
        <v>611684</v>
      </c>
      <c r="O207" s="1051">
        <v>71139</v>
      </c>
      <c r="P207" s="1049">
        <v>2632.0000000000005</v>
      </c>
      <c r="Q207" s="1050">
        <v>696565</v>
      </c>
      <c r="R207" s="1050">
        <v>625931</v>
      </c>
      <c r="S207" s="1051">
        <v>70634</v>
      </c>
      <c r="T207" s="1049">
        <v>2428.6000000000004</v>
      </c>
      <c r="U207" s="1050">
        <v>643495</v>
      </c>
      <c r="V207" s="1050">
        <v>578264</v>
      </c>
      <c r="W207" s="1051">
        <v>65231</v>
      </c>
      <c r="X207" s="1049">
        <v>2633.2000000000003</v>
      </c>
      <c r="Y207" s="1050">
        <v>696941</v>
      </c>
      <c r="Z207" s="1050">
        <v>626266</v>
      </c>
      <c r="AA207" s="1051">
        <v>70675</v>
      </c>
      <c r="AB207" s="1049">
        <v>2428.0000000000005</v>
      </c>
      <c r="AC207" s="1050">
        <v>643374</v>
      </c>
      <c r="AD207" s="1050">
        <v>578149</v>
      </c>
      <c r="AE207" s="1051">
        <v>65225</v>
      </c>
      <c r="AF207" s="1049">
        <v>15112.2</v>
      </c>
      <c r="AG207" s="1050">
        <v>4006835</v>
      </c>
      <c r="AH207" s="1050">
        <v>3598693</v>
      </c>
      <c r="AI207" s="1051">
        <v>408142</v>
      </c>
      <c r="AJ207" s="1049">
        <v>2518.8000000000006</v>
      </c>
      <c r="AK207" s="1050">
        <v>667807</v>
      </c>
      <c r="AL207" s="1050">
        <v>599783</v>
      </c>
      <c r="AM207" s="1051">
        <v>68024</v>
      </c>
      <c r="AN207" s="1052">
        <v>2428.6000000000004</v>
      </c>
      <c r="AO207" s="1050">
        <v>643495</v>
      </c>
      <c r="AP207" s="1050">
        <v>578264</v>
      </c>
      <c r="AQ207" s="1051">
        <v>65231</v>
      </c>
      <c r="AR207" s="1049">
        <v>2428.0000000000005</v>
      </c>
      <c r="AS207" s="1050">
        <v>643374</v>
      </c>
      <c r="AT207" s="1050">
        <v>578149</v>
      </c>
      <c r="AU207" s="1051">
        <v>65225</v>
      </c>
      <c r="AV207" s="1049">
        <v>2632.0000000000005</v>
      </c>
      <c r="AW207" s="1050">
        <v>696565</v>
      </c>
      <c r="AX207" s="1050">
        <v>625929</v>
      </c>
      <c r="AY207" s="1051">
        <v>70636</v>
      </c>
      <c r="AZ207" s="1049">
        <v>2331.8999999999996</v>
      </c>
      <c r="BA207" s="1050">
        <v>619074</v>
      </c>
      <c r="BB207" s="1050">
        <v>555948</v>
      </c>
      <c r="BC207" s="1051">
        <v>63126</v>
      </c>
      <c r="BD207" s="1049">
        <v>2394.4</v>
      </c>
      <c r="BE207" s="1050">
        <v>639222</v>
      </c>
      <c r="BF207" s="1050">
        <v>572611</v>
      </c>
      <c r="BG207" s="1051">
        <v>66611</v>
      </c>
      <c r="BH207" s="1049">
        <v>2674.3000000000006</v>
      </c>
      <c r="BI207" s="1050">
        <v>708354</v>
      </c>
      <c r="BJ207" s="1050">
        <v>636326</v>
      </c>
      <c r="BK207" s="1051">
        <v>72028</v>
      </c>
      <c r="BL207" s="1049">
        <v>14889.199999999999</v>
      </c>
      <c r="BM207" s="1050">
        <v>3950084</v>
      </c>
      <c r="BN207" s="1050">
        <v>3547227</v>
      </c>
      <c r="BO207" s="1051">
        <v>402857</v>
      </c>
      <c r="BP207" s="1049">
        <v>2481.6000000000004</v>
      </c>
      <c r="BQ207" s="1050">
        <v>658348</v>
      </c>
      <c r="BR207" s="1050">
        <v>591205</v>
      </c>
      <c r="BS207" s="1051">
        <v>67143</v>
      </c>
      <c r="BT207" s="1049">
        <v>30001.399999999998</v>
      </c>
      <c r="BU207" s="1050">
        <v>7956919</v>
      </c>
      <c r="BV207" s="1050">
        <v>7145920</v>
      </c>
      <c r="BW207" s="1051">
        <v>810999</v>
      </c>
      <c r="BX207" s="1049">
        <v>2500.2000000000003</v>
      </c>
      <c r="BY207" s="1050">
        <v>663077</v>
      </c>
      <c r="BZ207" s="1050">
        <v>595494</v>
      </c>
      <c r="CA207" s="1051">
        <v>67583</v>
      </c>
      <c r="CB207" s="1001"/>
    </row>
    <row r="208" spans="1:81" ht="17.25" customHeight="1">
      <c r="B208" s="1456"/>
      <c r="C208" s="1053" t="s">
        <v>2877</v>
      </c>
      <c r="D208" s="1053"/>
      <c r="E208" s="1053"/>
      <c r="F208" s="1053"/>
      <c r="G208" s="1054"/>
      <c r="H208" s="1055">
        <v>1680.8</v>
      </c>
      <c r="I208" s="1056">
        <v>303151</v>
      </c>
      <c r="J208" s="1056">
        <v>302029</v>
      </c>
      <c r="K208" s="1057">
        <v>1122</v>
      </c>
      <c r="L208" s="1055">
        <v>1680.8</v>
      </c>
      <c r="M208" s="1056">
        <v>303151</v>
      </c>
      <c r="N208" s="1056">
        <v>302029</v>
      </c>
      <c r="O208" s="1057">
        <v>1122</v>
      </c>
      <c r="P208" s="1055">
        <v>1680.8</v>
      </c>
      <c r="Q208" s="1056">
        <v>303151</v>
      </c>
      <c r="R208" s="1056">
        <v>302029</v>
      </c>
      <c r="S208" s="1057">
        <v>1122</v>
      </c>
      <c r="T208" s="1055">
        <v>1680.8</v>
      </c>
      <c r="U208" s="1056">
        <v>303151</v>
      </c>
      <c r="V208" s="1056">
        <v>302029</v>
      </c>
      <c r="W208" s="1057">
        <v>1122</v>
      </c>
      <c r="X208" s="1055">
        <v>1680.8</v>
      </c>
      <c r="Y208" s="1056">
        <v>303151</v>
      </c>
      <c r="Z208" s="1056">
        <v>302029</v>
      </c>
      <c r="AA208" s="1057">
        <v>1122</v>
      </c>
      <c r="AB208" s="1055">
        <v>1680.8</v>
      </c>
      <c r="AC208" s="1056">
        <v>303151</v>
      </c>
      <c r="AD208" s="1056">
        <v>302029</v>
      </c>
      <c r="AE208" s="1057">
        <v>1122</v>
      </c>
      <c r="AF208" s="1055">
        <v>10084.800000000001</v>
      </c>
      <c r="AG208" s="1056">
        <v>1818906</v>
      </c>
      <c r="AH208" s="1056">
        <v>1812174</v>
      </c>
      <c r="AI208" s="1057">
        <v>6732</v>
      </c>
      <c r="AJ208" s="1055">
        <v>1680.8</v>
      </c>
      <c r="AK208" s="1056">
        <v>303151</v>
      </c>
      <c r="AL208" s="1056">
        <v>302029</v>
      </c>
      <c r="AM208" s="1057">
        <v>1122</v>
      </c>
      <c r="AN208" s="1058">
        <v>1780.8</v>
      </c>
      <c r="AO208" s="1056">
        <v>321134</v>
      </c>
      <c r="AP208" s="1056">
        <v>319976</v>
      </c>
      <c r="AQ208" s="1057">
        <v>1158</v>
      </c>
      <c r="AR208" s="1055">
        <v>1780.8</v>
      </c>
      <c r="AS208" s="1056">
        <v>321134</v>
      </c>
      <c r="AT208" s="1056">
        <v>319976</v>
      </c>
      <c r="AU208" s="1057">
        <v>1158</v>
      </c>
      <c r="AV208" s="1055">
        <v>1780.8</v>
      </c>
      <c r="AW208" s="1056">
        <v>321134</v>
      </c>
      <c r="AX208" s="1056">
        <v>319976</v>
      </c>
      <c r="AY208" s="1057">
        <v>1158</v>
      </c>
      <c r="AZ208" s="1055">
        <v>1780.8</v>
      </c>
      <c r="BA208" s="1056">
        <v>321134</v>
      </c>
      <c r="BB208" s="1056">
        <v>319976</v>
      </c>
      <c r="BC208" s="1057">
        <v>1158</v>
      </c>
      <c r="BD208" s="1055">
        <v>1780.8</v>
      </c>
      <c r="BE208" s="1056">
        <v>321134</v>
      </c>
      <c r="BF208" s="1056">
        <v>319976</v>
      </c>
      <c r="BG208" s="1057">
        <v>1158</v>
      </c>
      <c r="BH208" s="1055">
        <v>1780.8</v>
      </c>
      <c r="BI208" s="1056">
        <v>321134</v>
      </c>
      <c r="BJ208" s="1056">
        <v>319976</v>
      </c>
      <c r="BK208" s="1057">
        <v>1158</v>
      </c>
      <c r="BL208" s="1055">
        <v>10684.800000000001</v>
      </c>
      <c r="BM208" s="1056">
        <v>1926804</v>
      </c>
      <c r="BN208" s="1056">
        <v>1919856</v>
      </c>
      <c r="BO208" s="1057">
        <v>6948</v>
      </c>
      <c r="BP208" s="1055">
        <v>1780.8</v>
      </c>
      <c r="BQ208" s="1056">
        <v>321134</v>
      </c>
      <c r="BR208" s="1056">
        <v>319976</v>
      </c>
      <c r="BS208" s="1057">
        <v>1158</v>
      </c>
      <c r="BT208" s="1055">
        <v>20769.600000000002</v>
      </c>
      <c r="BU208" s="1056">
        <v>3745710</v>
      </c>
      <c r="BV208" s="1056">
        <v>3732030</v>
      </c>
      <c r="BW208" s="1057">
        <v>13680</v>
      </c>
      <c r="BX208" s="1055">
        <v>1730.8</v>
      </c>
      <c r="BY208" s="1056">
        <v>312143</v>
      </c>
      <c r="BZ208" s="1056">
        <v>311003</v>
      </c>
      <c r="CA208" s="1057">
        <v>1140</v>
      </c>
      <c r="CB208" s="1001"/>
    </row>
    <row r="209" spans="2:80" ht="17.25" customHeight="1">
      <c r="B209" s="1456"/>
      <c r="C209" s="1059" t="s">
        <v>2878</v>
      </c>
      <c r="D209" s="1060"/>
      <c r="E209" s="1060"/>
      <c r="F209" s="1060"/>
      <c r="G209" s="1061"/>
      <c r="H209" s="1062">
        <v>1648</v>
      </c>
      <c r="I209" s="1063">
        <v>296357</v>
      </c>
      <c r="J209" s="1063">
        <v>295767</v>
      </c>
      <c r="K209" s="1064">
        <v>590</v>
      </c>
      <c r="L209" s="1062">
        <v>1648</v>
      </c>
      <c r="M209" s="1063">
        <v>296357</v>
      </c>
      <c r="N209" s="1063">
        <v>295767</v>
      </c>
      <c r="O209" s="1064">
        <v>590</v>
      </c>
      <c r="P209" s="1062">
        <v>1648</v>
      </c>
      <c r="Q209" s="1063">
        <v>296357</v>
      </c>
      <c r="R209" s="1063">
        <v>295767</v>
      </c>
      <c r="S209" s="1064">
        <v>590</v>
      </c>
      <c r="T209" s="1062">
        <v>1648</v>
      </c>
      <c r="U209" s="1063">
        <v>296357</v>
      </c>
      <c r="V209" s="1063">
        <v>295767</v>
      </c>
      <c r="W209" s="1064">
        <v>590</v>
      </c>
      <c r="X209" s="1062">
        <v>1648</v>
      </c>
      <c r="Y209" s="1063">
        <v>296357</v>
      </c>
      <c r="Z209" s="1063">
        <v>295767</v>
      </c>
      <c r="AA209" s="1064">
        <v>590</v>
      </c>
      <c r="AB209" s="1062">
        <v>1648</v>
      </c>
      <c r="AC209" s="1063">
        <v>296357</v>
      </c>
      <c r="AD209" s="1063">
        <v>295767</v>
      </c>
      <c r="AE209" s="1064">
        <v>590</v>
      </c>
      <c r="AF209" s="1062">
        <v>9888</v>
      </c>
      <c r="AG209" s="1063">
        <v>1778142</v>
      </c>
      <c r="AH209" s="1063">
        <v>1774602</v>
      </c>
      <c r="AI209" s="1064">
        <v>3540</v>
      </c>
      <c r="AJ209" s="1062">
        <v>1648</v>
      </c>
      <c r="AK209" s="1063">
        <v>296357</v>
      </c>
      <c r="AL209" s="1063">
        <v>295767</v>
      </c>
      <c r="AM209" s="1064">
        <v>590</v>
      </c>
      <c r="AN209" s="1065">
        <v>1748</v>
      </c>
      <c r="AO209" s="1063">
        <v>314340</v>
      </c>
      <c r="AP209" s="1063">
        <v>313714</v>
      </c>
      <c r="AQ209" s="1064">
        <v>626</v>
      </c>
      <c r="AR209" s="1062">
        <v>1748</v>
      </c>
      <c r="AS209" s="1063">
        <v>314340</v>
      </c>
      <c r="AT209" s="1063">
        <v>313714</v>
      </c>
      <c r="AU209" s="1064">
        <v>626</v>
      </c>
      <c r="AV209" s="1062">
        <v>1748</v>
      </c>
      <c r="AW209" s="1063">
        <v>314340</v>
      </c>
      <c r="AX209" s="1063">
        <v>313714</v>
      </c>
      <c r="AY209" s="1064">
        <v>626</v>
      </c>
      <c r="AZ209" s="1062">
        <v>1748</v>
      </c>
      <c r="BA209" s="1063">
        <v>314340</v>
      </c>
      <c r="BB209" s="1063">
        <v>313714</v>
      </c>
      <c r="BC209" s="1064">
        <v>626</v>
      </c>
      <c r="BD209" s="1062">
        <v>1748</v>
      </c>
      <c r="BE209" s="1063">
        <v>314340</v>
      </c>
      <c r="BF209" s="1063">
        <v>313714</v>
      </c>
      <c r="BG209" s="1064">
        <v>626</v>
      </c>
      <c r="BH209" s="1062">
        <v>1748</v>
      </c>
      <c r="BI209" s="1063">
        <v>314340</v>
      </c>
      <c r="BJ209" s="1063">
        <v>313714</v>
      </c>
      <c r="BK209" s="1064">
        <v>626</v>
      </c>
      <c r="BL209" s="1062">
        <v>10488</v>
      </c>
      <c r="BM209" s="1063">
        <v>1886040</v>
      </c>
      <c r="BN209" s="1063">
        <v>1882284</v>
      </c>
      <c r="BO209" s="1064">
        <v>3756</v>
      </c>
      <c r="BP209" s="1062">
        <v>1748</v>
      </c>
      <c r="BQ209" s="1063">
        <v>314340</v>
      </c>
      <c r="BR209" s="1063">
        <v>313714</v>
      </c>
      <c r="BS209" s="1064">
        <v>626</v>
      </c>
      <c r="BT209" s="1062">
        <v>19228</v>
      </c>
      <c r="BU209" s="1063">
        <v>3457740</v>
      </c>
      <c r="BV209" s="1063">
        <v>3450854</v>
      </c>
      <c r="BW209" s="1064">
        <v>6886</v>
      </c>
      <c r="BX209" s="1062">
        <v>1602.3</v>
      </c>
      <c r="BY209" s="1063">
        <v>288145</v>
      </c>
      <c r="BZ209" s="1063">
        <v>287571</v>
      </c>
      <c r="CA209" s="1064">
        <v>574</v>
      </c>
      <c r="CB209" s="1001"/>
    </row>
    <row r="210" spans="2:80" ht="17.25" customHeight="1">
      <c r="B210" s="1456"/>
      <c r="C210" s="1059" t="s">
        <v>2879</v>
      </c>
      <c r="D210" s="1060"/>
      <c r="E210" s="1060"/>
      <c r="F210" s="1060"/>
      <c r="G210" s="1061"/>
      <c r="H210" s="1062">
        <v>32.799999999999955</v>
      </c>
      <c r="I210" s="1063">
        <v>6794</v>
      </c>
      <c r="J210" s="1063">
        <v>6262</v>
      </c>
      <c r="K210" s="1064">
        <v>532</v>
      </c>
      <c r="L210" s="1062">
        <v>32.799999999999955</v>
      </c>
      <c r="M210" s="1063">
        <v>6794</v>
      </c>
      <c r="N210" s="1063">
        <v>6262</v>
      </c>
      <c r="O210" s="1064">
        <v>532</v>
      </c>
      <c r="P210" s="1062">
        <v>32.799999999999955</v>
      </c>
      <c r="Q210" s="1063">
        <v>6794</v>
      </c>
      <c r="R210" s="1063">
        <v>6262</v>
      </c>
      <c r="S210" s="1064">
        <v>532</v>
      </c>
      <c r="T210" s="1062">
        <v>32.799999999999955</v>
      </c>
      <c r="U210" s="1063">
        <v>6794</v>
      </c>
      <c r="V210" s="1063">
        <v>6262</v>
      </c>
      <c r="W210" s="1064">
        <v>532</v>
      </c>
      <c r="X210" s="1062">
        <v>32.799999999999955</v>
      </c>
      <c r="Y210" s="1063">
        <v>6794</v>
      </c>
      <c r="Z210" s="1063">
        <v>6262</v>
      </c>
      <c r="AA210" s="1064">
        <v>532</v>
      </c>
      <c r="AB210" s="1062">
        <v>32.799999999999955</v>
      </c>
      <c r="AC210" s="1063">
        <v>6794</v>
      </c>
      <c r="AD210" s="1063">
        <v>6262</v>
      </c>
      <c r="AE210" s="1064">
        <v>532</v>
      </c>
      <c r="AF210" s="1062">
        <v>196.80000000000109</v>
      </c>
      <c r="AG210" s="1063">
        <v>40764</v>
      </c>
      <c r="AH210" s="1063">
        <v>37572</v>
      </c>
      <c r="AI210" s="1064">
        <v>3192</v>
      </c>
      <c r="AJ210" s="1062">
        <v>32.799999999999955</v>
      </c>
      <c r="AK210" s="1063">
        <v>6794</v>
      </c>
      <c r="AL210" s="1063">
        <v>6262</v>
      </c>
      <c r="AM210" s="1064">
        <v>532</v>
      </c>
      <c r="AN210" s="1065">
        <v>32.799999999999955</v>
      </c>
      <c r="AO210" s="1063">
        <v>6794</v>
      </c>
      <c r="AP210" s="1063">
        <v>6262</v>
      </c>
      <c r="AQ210" s="1064">
        <v>532</v>
      </c>
      <c r="AR210" s="1062">
        <v>32.799999999999955</v>
      </c>
      <c r="AS210" s="1063">
        <v>6794</v>
      </c>
      <c r="AT210" s="1063">
        <v>6262</v>
      </c>
      <c r="AU210" s="1064">
        <v>532</v>
      </c>
      <c r="AV210" s="1062">
        <v>32.799999999999955</v>
      </c>
      <c r="AW210" s="1063">
        <v>6794</v>
      </c>
      <c r="AX210" s="1063">
        <v>6262</v>
      </c>
      <c r="AY210" s="1064">
        <v>532</v>
      </c>
      <c r="AZ210" s="1062">
        <v>32.799999999999955</v>
      </c>
      <c r="BA210" s="1063">
        <v>6794</v>
      </c>
      <c r="BB210" s="1063">
        <v>6262</v>
      </c>
      <c r="BC210" s="1064">
        <v>532</v>
      </c>
      <c r="BD210" s="1062">
        <v>32.799999999999955</v>
      </c>
      <c r="BE210" s="1063">
        <v>6794</v>
      </c>
      <c r="BF210" s="1063">
        <v>6262</v>
      </c>
      <c r="BG210" s="1064">
        <v>532</v>
      </c>
      <c r="BH210" s="1062">
        <v>32.799999999999955</v>
      </c>
      <c r="BI210" s="1063">
        <v>6794</v>
      </c>
      <c r="BJ210" s="1063">
        <v>6262</v>
      </c>
      <c r="BK210" s="1064">
        <v>532</v>
      </c>
      <c r="BL210" s="1062">
        <v>196.80000000000109</v>
      </c>
      <c r="BM210" s="1063">
        <v>40764</v>
      </c>
      <c r="BN210" s="1063">
        <v>37572</v>
      </c>
      <c r="BO210" s="1064">
        <v>3192</v>
      </c>
      <c r="BP210" s="1062">
        <v>32.799999999999955</v>
      </c>
      <c r="BQ210" s="1063">
        <v>6794</v>
      </c>
      <c r="BR210" s="1063">
        <v>6262</v>
      </c>
      <c r="BS210" s="1064">
        <v>532</v>
      </c>
      <c r="BT210" s="1062">
        <v>1541.6000000000022</v>
      </c>
      <c r="BU210" s="1063">
        <v>287970</v>
      </c>
      <c r="BV210" s="1063">
        <v>281176</v>
      </c>
      <c r="BW210" s="1064">
        <v>6794</v>
      </c>
      <c r="BX210" s="1062">
        <v>128.5</v>
      </c>
      <c r="BY210" s="1063">
        <v>23998</v>
      </c>
      <c r="BZ210" s="1063">
        <v>23432</v>
      </c>
      <c r="CA210" s="1064">
        <v>566</v>
      </c>
      <c r="CB210" s="1001"/>
    </row>
    <row r="211" spans="2:80" ht="17.25" customHeight="1">
      <c r="B211" s="1456"/>
      <c r="C211" s="1053" t="s">
        <v>2880</v>
      </c>
      <c r="D211" s="1053"/>
      <c r="E211" s="1053"/>
      <c r="F211" s="1053"/>
      <c r="G211" s="1054"/>
      <c r="H211" s="1055">
        <v>1653.9</v>
      </c>
      <c r="I211" s="1056">
        <v>5513</v>
      </c>
      <c r="J211" s="1056">
        <v>5458</v>
      </c>
      <c r="K211" s="1057">
        <v>55</v>
      </c>
      <c r="L211" s="1055">
        <v>1653.9</v>
      </c>
      <c r="M211" s="1056">
        <v>5513</v>
      </c>
      <c r="N211" s="1056">
        <v>5458</v>
      </c>
      <c r="O211" s="1057">
        <v>55</v>
      </c>
      <c r="P211" s="1055">
        <v>1653.9</v>
      </c>
      <c r="Q211" s="1056">
        <v>5513</v>
      </c>
      <c r="R211" s="1056">
        <v>5458</v>
      </c>
      <c r="S211" s="1057">
        <v>55</v>
      </c>
      <c r="T211" s="1055">
        <v>1755</v>
      </c>
      <c r="U211" s="1056">
        <v>20793</v>
      </c>
      <c r="V211" s="1056">
        <v>17212</v>
      </c>
      <c r="W211" s="1057">
        <v>3581</v>
      </c>
      <c r="X211" s="1055">
        <v>1725.5</v>
      </c>
      <c r="Y211" s="1056">
        <v>14121</v>
      </c>
      <c r="Z211" s="1056">
        <v>12080</v>
      </c>
      <c r="AA211" s="1057">
        <v>2041</v>
      </c>
      <c r="AB211" s="1055">
        <v>1653.9</v>
      </c>
      <c r="AC211" s="1056">
        <v>5513</v>
      </c>
      <c r="AD211" s="1056">
        <v>5458</v>
      </c>
      <c r="AE211" s="1057">
        <v>55</v>
      </c>
      <c r="AF211" s="1055">
        <v>10096.1</v>
      </c>
      <c r="AG211" s="1056">
        <v>56966</v>
      </c>
      <c r="AH211" s="1056">
        <v>51124</v>
      </c>
      <c r="AI211" s="1057">
        <v>5842</v>
      </c>
      <c r="AJ211" s="1055">
        <v>1682.7</v>
      </c>
      <c r="AK211" s="1056">
        <v>9494</v>
      </c>
      <c r="AL211" s="1056">
        <v>8521</v>
      </c>
      <c r="AM211" s="1057">
        <v>973</v>
      </c>
      <c r="AN211" s="1058">
        <v>1663</v>
      </c>
      <c r="AO211" s="1056">
        <v>6690</v>
      </c>
      <c r="AP211" s="1056">
        <v>6364</v>
      </c>
      <c r="AQ211" s="1057">
        <v>326</v>
      </c>
      <c r="AR211" s="1055">
        <v>1725.5</v>
      </c>
      <c r="AS211" s="1056">
        <v>14121</v>
      </c>
      <c r="AT211" s="1056">
        <v>12080</v>
      </c>
      <c r="AU211" s="1057">
        <v>2041</v>
      </c>
      <c r="AV211" s="1055">
        <v>1653.9</v>
      </c>
      <c r="AW211" s="1056">
        <v>5513</v>
      </c>
      <c r="AX211" s="1056">
        <v>5458</v>
      </c>
      <c r="AY211" s="1057">
        <v>55</v>
      </c>
      <c r="AZ211" s="1055">
        <v>1653.9</v>
      </c>
      <c r="BA211" s="1056">
        <v>5513</v>
      </c>
      <c r="BB211" s="1056">
        <v>5458</v>
      </c>
      <c r="BC211" s="1057">
        <v>55</v>
      </c>
      <c r="BD211" s="1055">
        <v>1678.9</v>
      </c>
      <c r="BE211" s="1056">
        <v>9740</v>
      </c>
      <c r="BF211" s="1056">
        <v>8709</v>
      </c>
      <c r="BG211" s="1057">
        <v>1031</v>
      </c>
      <c r="BH211" s="1055">
        <v>1653.9</v>
      </c>
      <c r="BI211" s="1056">
        <v>5513</v>
      </c>
      <c r="BJ211" s="1056">
        <v>5458</v>
      </c>
      <c r="BK211" s="1057">
        <v>55</v>
      </c>
      <c r="BL211" s="1055">
        <v>10029.1</v>
      </c>
      <c r="BM211" s="1056">
        <v>47090</v>
      </c>
      <c r="BN211" s="1056">
        <v>43527</v>
      </c>
      <c r="BO211" s="1057">
        <v>3563</v>
      </c>
      <c r="BP211" s="1055">
        <v>1671.5</v>
      </c>
      <c r="BQ211" s="1056">
        <v>7848</v>
      </c>
      <c r="BR211" s="1056">
        <v>7255</v>
      </c>
      <c r="BS211" s="1057">
        <v>593</v>
      </c>
      <c r="BT211" s="1055">
        <v>20125.2</v>
      </c>
      <c r="BU211" s="1056">
        <v>104056</v>
      </c>
      <c r="BV211" s="1056">
        <v>94651</v>
      </c>
      <c r="BW211" s="1057">
        <v>9405</v>
      </c>
      <c r="BX211" s="1055">
        <v>1677.1000000000001</v>
      </c>
      <c r="BY211" s="1056">
        <v>8671</v>
      </c>
      <c r="BZ211" s="1056">
        <v>7888</v>
      </c>
      <c r="CA211" s="1057">
        <v>783</v>
      </c>
      <c r="CB211" s="1001"/>
    </row>
    <row r="212" spans="2:80" ht="17.25" customHeight="1">
      <c r="B212" s="1456"/>
      <c r="C212" s="1053" t="s">
        <v>2881</v>
      </c>
      <c r="D212" s="1053"/>
      <c r="E212" s="1053"/>
      <c r="F212" s="1053"/>
      <c r="G212" s="1054"/>
      <c r="H212" s="1055">
        <v>269</v>
      </c>
      <c r="I212" s="1056">
        <v>76275</v>
      </c>
      <c r="J212" s="1056">
        <v>70479</v>
      </c>
      <c r="K212" s="1057">
        <v>5796</v>
      </c>
      <c r="L212" s="1055">
        <v>270.70000000000005</v>
      </c>
      <c r="M212" s="1056">
        <v>76394</v>
      </c>
      <c r="N212" s="1056">
        <v>70602</v>
      </c>
      <c r="O212" s="1057">
        <v>5792</v>
      </c>
      <c r="P212" s="1055">
        <v>1211.3</v>
      </c>
      <c r="Q212" s="1056">
        <v>188229</v>
      </c>
      <c r="R212" s="1056">
        <v>177074</v>
      </c>
      <c r="S212" s="1057">
        <v>11155</v>
      </c>
      <c r="T212" s="1055">
        <v>268.60000000000002</v>
      </c>
      <c r="U212" s="1056">
        <v>75946</v>
      </c>
      <c r="V212" s="1056">
        <v>70213</v>
      </c>
      <c r="W212" s="1057">
        <v>5733</v>
      </c>
      <c r="X212" s="1055">
        <v>274</v>
      </c>
      <c r="Y212" s="1056">
        <v>77398</v>
      </c>
      <c r="Z212" s="1056">
        <v>71454</v>
      </c>
      <c r="AA212" s="1057">
        <v>5944</v>
      </c>
      <c r="AB212" s="1055">
        <v>1050.2</v>
      </c>
      <c r="AC212" s="1056">
        <v>168699</v>
      </c>
      <c r="AD212" s="1056">
        <v>158550</v>
      </c>
      <c r="AE212" s="1057">
        <v>10149</v>
      </c>
      <c r="AF212" s="1055">
        <v>3343.7999999999997</v>
      </c>
      <c r="AG212" s="1056">
        <v>662941</v>
      </c>
      <c r="AH212" s="1056">
        <v>618372</v>
      </c>
      <c r="AI212" s="1057">
        <v>44569</v>
      </c>
      <c r="AJ212" s="1055">
        <v>557.29999999999995</v>
      </c>
      <c r="AK212" s="1056">
        <v>110490</v>
      </c>
      <c r="AL212" s="1056">
        <v>103062</v>
      </c>
      <c r="AM212" s="1057">
        <v>7428</v>
      </c>
      <c r="AN212" s="1058">
        <v>268.3</v>
      </c>
      <c r="AO212" s="1056">
        <v>75904</v>
      </c>
      <c r="AP212" s="1056">
        <v>70173</v>
      </c>
      <c r="AQ212" s="1057">
        <v>5731</v>
      </c>
      <c r="AR212" s="1055">
        <v>268.3</v>
      </c>
      <c r="AS212" s="1056">
        <v>75904</v>
      </c>
      <c r="AT212" s="1056">
        <v>70173</v>
      </c>
      <c r="AU212" s="1057">
        <v>5731</v>
      </c>
      <c r="AV212" s="1055">
        <v>1054.9000000000001</v>
      </c>
      <c r="AW212" s="1056">
        <v>169664</v>
      </c>
      <c r="AX212" s="1056">
        <v>159393</v>
      </c>
      <c r="AY212" s="1057">
        <v>10271</v>
      </c>
      <c r="AZ212" s="1055">
        <v>293.3</v>
      </c>
      <c r="BA212" s="1056">
        <v>79837</v>
      </c>
      <c r="BB212" s="1056">
        <v>73588</v>
      </c>
      <c r="BC212" s="1057">
        <v>6249</v>
      </c>
      <c r="BD212" s="1055">
        <v>292.79999999999995</v>
      </c>
      <c r="BE212" s="1056">
        <v>87393</v>
      </c>
      <c r="BF212" s="1056">
        <v>80899</v>
      </c>
      <c r="BG212" s="1057">
        <v>6494</v>
      </c>
      <c r="BH212" s="1055">
        <v>299.8</v>
      </c>
      <c r="BI212" s="1056">
        <v>88799</v>
      </c>
      <c r="BJ212" s="1056">
        <v>82130</v>
      </c>
      <c r="BK212" s="1057">
        <v>6669</v>
      </c>
      <c r="BL212" s="1055">
        <v>2477.4</v>
      </c>
      <c r="BM212" s="1056">
        <v>577501</v>
      </c>
      <c r="BN212" s="1056">
        <v>536356</v>
      </c>
      <c r="BO212" s="1057">
        <v>41145</v>
      </c>
      <c r="BP212" s="1055">
        <v>412.9</v>
      </c>
      <c r="BQ212" s="1056">
        <v>96250</v>
      </c>
      <c r="BR212" s="1056">
        <v>89393</v>
      </c>
      <c r="BS212" s="1057">
        <v>6857</v>
      </c>
      <c r="BT212" s="1055">
        <v>5821.2</v>
      </c>
      <c r="BU212" s="1056">
        <v>1240442</v>
      </c>
      <c r="BV212" s="1056">
        <v>1154728</v>
      </c>
      <c r="BW212" s="1057">
        <v>85714</v>
      </c>
      <c r="BX212" s="1055">
        <v>485.1</v>
      </c>
      <c r="BY212" s="1056">
        <v>103370</v>
      </c>
      <c r="BZ212" s="1056">
        <v>96228</v>
      </c>
      <c r="CA212" s="1057">
        <v>7142</v>
      </c>
      <c r="CB212" s="1001"/>
    </row>
    <row r="213" spans="2:80" ht="17.25" customHeight="1">
      <c r="B213" s="1456"/>
      <c r="C213" s="1053" t="s">
        <v>2882</v>
      </c>
      <c r="D213" s="1053"/>
      <c r="E213" s="1053"/>
      <c r="F213" s="1053"/>
      <c r="G213" s="1054"/>
      <c r="H213" s="1055">
        <v>449.9</v>
      </c>
      <c r="I213" s="1056">
        <v>86253</v>
      </c>
      <c r="J213" s="1056">
        <v>70342</v>
      </c>
      <c r="K213" s="1057">
        <v>15911</v>
      </c>
      <c r="L213" s="1055">
        <v>471.6</v>
      </c>
      <c r="M213" s="1056">
        <v>48624</v>
      </c>
      <c r="N213" s="1056">
        <v>42191</v>
      </c>
      <c r="O213" s="1057">
        <v>6433</v>
      </c>
      <c r="P213" s="1055">
        <v>233.7</v>
      </c>
      <c r="Q213" s="1056">
        <v>36489</v>
      </c>
      <c r="R213" s="1056">
        <v>30634</v>
      </c>
      <c r="S213" s="1057">
        <v>5855</v>
      </c>
      <c r="T213" s="1055">
        <v>577.5</v>
      </c>
      <c r="U213" s="1056">
        <v>94756</v>
      </c>
      <c r="V213" s="1056">
        <v>77921</v>
      </c>
      <c r="W213" s="1057">
        <v>16835</v>
      </c>
      <c r="X213" s="1055">
        <v>428.29999999999995</v>
      </c>
      <c r="Y213" s="1056">
        <v>45537</v>
      </c>
      <c r="Z213" s="1056">
        <v>39251</v>
      </c>
      <c r="AA213" s="1057">
        <v>6286</v>
      </c>
      <c r="AB213" s="1055">
        <v>126.1</v>
      </c>
      <c r="AC213" s="1056">
        <v>8785</v>
      </c>
      <c r="AD213" s="1056">
        <v>8367</v>
      </c>
      <c r="AE213" s="1057">
        <v>418</v>
      </c>
      <c r="AF213" s="1055">
        <v>2287.1</v>
      </c>
      <c r="AG213" s="1056">
        <v>320444</v>
      </c>
      <c r="AH213" s="1056">
        <v>268706</v>
      </c>
      <c r="AI213" s="1057">
        <v>51738</v>
      </c>
      <c r="AJ213" s="1055">
        <v>381.2</v>
      </c>
      <c r="AK213" s="1056">
        <v>53407</v>
      </c>
      <c r="AL213" s="1056">
        <v>44784</v>
      </c>
      <c r="AM213" s="1057">
        <v>8623</v>
      </c>
      <c r="AN213" s="1058">
        <v>231.2</v>
      </c>
      <c r="AO213" s="1056">
        <v>13349</v>
      </c>
      <c r="AP213" s="1056">
        <v>12667</v>
      </c>
      <c r="AQ213" s="1057">
        <v>682</v>
      </c>
      <c r="AR213" s="1055">
        <v>275.79999999999995</v>
      </c>
      <c r="AS213" s="1056">
        <v>36601</v>
      </c>
      <c r="AT213" s="1056">
        <v>30620</v>
      </c>
      <c r="AU213" s="1057">
        <v>5981</v>
      </c>
      <c r="AV213" s="1055">
        <v>75.7</v>
      </c>
      <c r="AW213" s="1056">
        <v>5274</v>
      </c>
      <c r="AX213" s="1056">
        <v>5023</v>
      </c>
      <c r="AY213" s="1057">
        <v>251</v>
      </c>
      <c r="AZ213" s="1055">
        <v>323.09999999999997</v>
      </c>
      <c r="BA213" s="1056">
        <v>40341</v>
      </c>
      <c r="BB213" s="1056">
        <v>34182</v>
      </c>
      <c r="BC213" s="1057">
        <v>6159</v>
      </c>
      <c r="BD213" s="1055">
        <v>503.2</v>
      </c>
      <c r="BE213" s="1056">
        <v>16140</v>
      </c>
      <c r="BF213" s="1056">
        <v>14785</v>
      </c>
      <c r="BG213" s="1057">
        <v>1355</v>
      </c>
      <c r="BH213" s="1055">
        <v>652.9</v>
      </c>
      <c r="BI213" s="1056">
        <v>43956</v>
      </c>
      <c r="BJ213" s="1056">
        <v>37038</v>
      </c>
      <c r="BK213" s="1057">
        <v>6918</v>
      </c>
      <c r="BL213" s="1055">
        <v>2061.9</v>
      </c>
      <c r="BM213" s="1056">
        <v>155661</v>
      </c>
      <c r="BN213" s="1056">
        <v>134315</v>
      </c>
      <c r="BO213" s="1057">
        <v>21346</v>
      </c>
      <c r="BP213" s="1055">
        <v>343.7</v>
      </c>
      <c r="BQ213" s="1056">
        <v>25944</v>
      </c>
      <c r="BR213" s="1056">
        <v>22386</v>
      </c>
      <c r="BS213" s="1057">
        <v>3558</v>
      </c>
      <c r="BT213" s="1055">
        <v>4349</v>
      </c>
      <c r="BU213" s="1056">
        <v>476105</v>
      </c>
      <c r="BV213" s="1056">
        <v>403021</v>
      </c>
      <c r="BW213" s="1057">
        <v>73084</v>
      </c>
      <c r="BX213" s="1055">
        <v>362.4</v>
      </c>
      <c r="BY213" s="1056">
        <v>39675</v>
      </c>
      <c r="BZ213" s="1056">
        <v>33585</v>
      </c>
      <c r="CA213" s="1057">
        <v>6090</v>
      </c>
      <c r="CB213" s="1001"/>
    </row>
    <row r="214" spans="2:80" ht="17.25" customHeight="1">
      <c r="B214" s="1456"/>
      <c r="C214" s="1053" t="s">
        <v>2883</v>
      </c>
      <c r="D214" s="1053"/>
      <c r="E214" s="1053"/>
      <c r="F214" s="1053"/>
      <c r="G214" s="1054"/>
      <c r="H214" s="1055">
        <v>935.80000000000007</v>
      </c>
      <c r="I214" s="1056">
        <v>7762</v>
      </c>
      <c r="J214" s="1056">
        <v>6776</v>
      </c>
      <c r="K214" s="1057">
        <v>986</v>
      </c>
      <c r="L214" s="1055">
        <v>982.2</v>
      </c>
      <c r="M214" s="1056">
        <v>8152</v>
      </c>
      <c r="N214" s="1056">
        <v>7115</v>
      </c>
      <c r="O214" s="1057">
        <v>1037</v>
      </c>
      <c r="P214" s="1055">
        <v>1028.6999999999998</v>
      </c>
      <c r="Q214" s="1056">
        <v>8534</v>
      </c>
      <c r="R214" s="1056">
        <v>7449</v>
      </c>
      <c r="S214" s="1057">
        <v>1085</v>
      </c>
      <c r="T214" s="1055">
        <v>935.80000000000007</v>
      </c>
      <c r="U214" s="1056">
        <v>7762</v>
      </c>
      <c r="V214" s="1056">
        <v>6776</v>
      </c>
      <c r="W214" s="1057">
        <v>986</v>
      </c>
      <c r="X214" s="1055">
        <v>1028.6999999999998</v>
      </c>
      <c r="Y214" s="1056">
        <v>8534</v>
      </c>
      <c r="Z214" s="1056">
        <v>7449</v>
      </c>
      <c r="AA214" s="1057">
        <v>1085</v>
      </c>
      <c r="AB214" s="1055">
        <v>935.80000000000007</v>
      </c>
      <c r="AC214" s="1056">
        <v>7762</v>
      </c>
      <c r="AD214" s="1056">
        <v>6776</v>
      </c>
      <c r="AE214" s="1057">
        <v>986</v>
      </c>
      <c r="AF214" s="1055">
        <v>5847</v>
      </c>
      <c r="AG214" s="1056">
        <v>48506</v>
      </c>
      <c r="AH214" s="1056">
        <v>42341</v>
      </c>
      <c r="AI214" s="1057">
        <v>6165</v>
      </c>
      <c r="AJ214" s="1055">
        <v>974.5</v>
      </c>
      <c r="AK214" s="1056">
        <v>8084</v>
      </c>
      <c r="AL214" s="1056">
        <v>7057</v>
      </c>
      <c r="AM214" s="1057">
        <v>1027</v>
      </c>
      <c r="AN214" s="1058">
        <v>935.80000000000007</v>
      </c>
      <c r="AO214" s="1056">
        <v>7762</v>
      </c>
      <c r="AP214" s="1056">
        <v>6776</v>
      </c>
      <c r="AQ214" s="1057">
        <v>986</v>
      </c>
      <c r="AR214" s="1055">
        <v>935.80000000000007</v>
      </c>
      <c r="AS214" s="1056">
        <v>7762</v>
      </c>
      <c r="AT214" s="1056">
        <v>6776</v>
      </c>
      <c r="AU214" s="1057">
        <v>986</v>
      </c>
      <c r="AV214" s="1055">
        <v>1028.6999999999998</v>
      </c>
      <c r="AW214" s="1056">
        <v>8534</v>
      </c>
      <c r="AX214" s="1056">
        <v>7449</v>
      </c>
      <c r="AY214" s="1057">
        <v>1085</v>
      </c>
      <c r="AZ214" s="1055">
        <v>889.4</v>
      </c>
      <c r="BA214" s="1056">
        <v>7380</v>
      </c>
      <c r="BB214" s="1056">
        <v>6442</v>
      </c>
      <c r="BC214" s="1057">
        <v>938</v>
      </c>
      <c r="BD214" s="1055">
        <v>889.4</v>
      </c>
      <c r="BE214" s="1056">
        <v>7380</v>
      </c>
      <c r="BF214" s="1056">
        <v>6442</v>
      </c>
      <c r="BG214" s="1057">
        <v>938</v>
      </c>
      <c r="BH214" s="1055">
        <v>1028.6999999999998</v>
      </c>
      <c r="BI214" s="1056">
        <v>8534</v>
      </c>
      <c r="BJ214" s="1056">
        <v>7449</v>
      </c>
      <c r="BK214" s="1057">
        <v>1085</v>
      </c>
      <c r="BL214" s="1055">
        <v>5707.8</v>
      </c>
      <c r="BM214" s="1056">
        <v>47352</v>
      </c>
      <c r="BN214" s="1056">
        <v>41334</v>
      </c>
      <c r="BO214" s="1057">
        <v>6018</v>
      </c>
      <c r="BP214" s="1055">
        <v>951.3</v>
      </c>
      <c r="BQ214" s="1056">
        <v>7892</v>
      </c>
      <c r="BR214" s="1056">
        <v>6889</v>
      </c>
      <c r="BS214" s="1057">
        <v>1003</v>
      </c>
      <c r="BT214" s="1055">
        <v>11554.8</v>
      </c>
      <c r="BU214" s="1056">
        <v>95858</v>
      </c>
      <c r="BV214" s="1056">
        <v>83675</v>
      </c>
      <c r="BW214" s="1057">
        <v>12183</v>
      </c>
      <c r="BX214" s="1055">
        <v>962.9</v>
      </c>
      <c r="BY214" s="1056">
        <v>7988</v>
      </c>
      <c r="BZ214" s="1056">
        <v>6973</v>
      </c>
      <c r="CA214" s="1057">
        <v>1015</v>
      </c>
      <c r="CB214" s="1001"/>
    </row>
    <row r="215" spans="2:80" ht="17.25" customHeight="1" thickBot="1">
      <c r="B215" s="1456"/>
      <c r="C215" s="1066" t="s">
        <v>4370</v>
      </c>
      <c r="D215" s="1067"/>
      <c r="E215" s="1067"/>
      <c r="F215" s="1067"/>
      <c r="G215" s="1068"/>
      <c r="H215" s="1069"/>
      <c r="I215" s="1070">
        <v>-8205</v>
      </c>
      <c r="J215" s="1070"/>
      <c r="K215" s="1071">
        <v>-8205</v>
      </c>
      <c r="L215" s="1069"/>
      <c r="M215" s="1070">
        <v>-7618</v>
      </c>
      <c r="N215" s="1070"/>
      <c r="O215" s="1071">
        <v>-7618</v>
      </c>
      <c r="P215" s="1069"/>
      <c r="Q215" s="1070">
        <v>-7998</v>
      </c>
      <c r="R215" s="1070"/>
      <c r="S215" s="1071">
        <v>-7998</v>
      </c>
      <c r="T215" s="1069"/>
      <c r="U215" s="1070">
        <v>-8318</v>
      </c>
      <c r="V215" s="1070"/>
      <c r="W215" s="1071">
        <v>-8318</v>
      </c>
      <c r="X215" s="1069"/>
      <c r="Y215" s="1070">
        <v>-7635</v>
      </c>
      <c r="Z215" s="1070"/>
      <c r="AA215" s="1071">
        <v>-7635</v>
      </c>
      <c r="AB215" s="1069"/>
      <c r="AC215" s="1070">
        <v>-8323</v>
      </c>
      <c r="AD215" s="1070"/>
      <c r="AE215" s="1071">
        <v>-8323</v>
      </c>
      <c r="AF215" s="1069"/>
      <c r="AG215" s="1070">
        <v>-48097</v>
      </c>
      <c r="AH215" s="1070"/>
      <c r="AI215" s="1071">
        <v>-48097</v>
      </c>
      <c r="AJ215" s="1069"/>
      <c r="AK215" s="1070">
        <v>-8017</v>
      </c>
      <c r="AL215" s="1070"/>
      <c r="AM215" s="1071">
        <v>-8017</v>
      </c>
      <c r="AN215" s="1072"/>
      <c r="AO215" s="1070">
        <v>-7598</v>
      </c>
      <c r="AP215" s="1070"/>
      <c r="AQ215" s="1071">
        <v>-7598</v>
      </c>
      <c r="AR215" s="1069"/>
      <c r="AS215" s="1070">
        <v>-7597</v>
      </c>
      <c r="AT215" s="1070"/>
      <c r="AU215" s="1071">
        <v>-7597</v>
      </c>
      <c r="AV215" s="1069"/>
      <c r="AW215" s="1070">
        <v>-7635</v>
      </c>
      <c r="AX215" s="1070"/>
      <c r="AY215" s="1071">
        <v>-7635</v>
      </c>
      <c r="AZ215" s="1069"/>
      <c r="BA215" s="1070">
        <v>-8299</v>
      </c>
      <c r="BB215" s="1070"/>
      <c r="BC215" s="1071">
        <v>-8299</v>
      </c>
      <c r="BD215" s="1069"/>
      <c r="BE215" s="1070">
        <v>-7217</v>
      </c>
      <c r="BF215" s="1070"/>
      <c r="BG215" s="1071">
        <v>-7217</v>
      </c>
      <c r="BH215" s="1069"/>
      <c r="BI215" s="1070">
        <v>-7273</v>
      </c>
      <c r="BJ215" s="1070"/>
      <c r="BK215" s="1071">
        <v>-7273</v>
      </c>
      <c r="BL215" s="1069"/>
      <c r="BM215" s="1070">
        <v>-45619</v>
      </c>
      <c r="BN215" s="1070"/>
      <c r="BO215" s="1071">
        <v>-45619</v>
      </c>
      <c r="BP215" s="1069"/>
      <c r="BQ215" s="1070">
        <v>-7604</v>
      </c>
      <c r="BR215" s="1070"/>
      <c r="BS215" s="1071">
        <v>-7604</v>
      </c>
      <c r="BT215" s="1069"/>
      <c r="BU215" s="1070">
        <v>-93716</v>
      </c>
      <c r="BV215" s="1070"/>
      <c r="BW215" s="1071">
        <v>-93716</v>
      </c>
      <c r="BX215" s="1069"/>
      <c r="BY215" s="1070">
        <v>-7810</v>
      </c>
      <c r="BZ215" s="1070"/>
      <c r="CA215" s="1071">
        <v>-7810</v>
      </c>
      <c r="CB215" s="1001"/>
    </row>
    <row r="216" spans="2:80" ht="17.25" customHeight="1" thickBot="1">
      <c r="B216" s="1456"/>
      <c r="C216" s="1073" t="s">
        <v>4336</v>
      </c>
      <c r="D216" s="1074" t="s">
        <v>4371</v>
      </c>
      <c r="E216" s="1074"/>
      <c r="F216" s="1074"/>
      <c r="G216" s="1075"/>
      <c r="H216" s="1076">
        <v>6482.9</v>
      </c>
      <c r="I216" s="1077">
        <v>1114386</v>
      </c>
      <c r="J216" s="1077">
        <v>1033483</v>
      </c>
      <c r="K216" s="1078">
        <v>80903</v>
      </c>
      <c r="L216" s="1076">
        <v>6638.1000000000013</v>
      </c>
      <c r="M216" s="1077">
        <v>1117039</v>
      </c>
      <c r="N216" s="1077">
        <v>1039079</v>
      </c>
      <c r="O216" s="1078">
        <v>77960</v>
      </c>
      <c r="P216" s="1076">
        <v>7411.7000000000007</v>
      </c>
      <c r="Q216" s="1077">
        <v>1230483</v>
      </c>
      <c r="R216" s="1077">
        <v>1148575</v>
      </c>
      <c r="S216" s="1078">
        <v>81908</v>
      </c>
      <c r="T216" s="1076">
        <v>6710.5000000000009</v>
      </c>
      <c r="U216" s="1077">
        <v>1137585</v>
      </c>
      <c r="V216" s="1077">
        <v>1052415</v>
      </c>
      <c r="W216" s="1078">
        <v>85170</v>
      </c>
      <c r="X216" s="1076">
        <v>6741.8</v>
      </c>
      <c r="Y216" s="1077">
        <v>1138047</v>
      </c>
      <c r="Z216" s="1077">
        <v>1058529</v>
      </c>
      <c r="AA216" s="1078">
        <v>79518</v>
      </c>
      <c r="AB216" s="1076">
        <v>6939.0000000000009</v>
      </c>
      <c r="AC216" s="1077">
        <v>1128961</v>
      </c>
      <c r="AD216" s="1077">
        <v>1059329</v>
      </c>
      <c r="AE216" s="1078">
        <v>69632</v>
      </c>
      <c r="AF216" s="1076">
        <v>40924</v>
      </c>
      <c r="AG216" s="1077">
        <v>6866501</v>
      </c>
      <c r="AH216" s="1077">
        <v>6391410</v>
      </c>
      <c r="AI216" s="1078">
        <v>475091</v>
      </c>
      <c r="AJ216" s="1076">
        <v>6820.8</v>
      </c>
      <c r="AK216" s="1077">
        <v>1144416</v>
      </c>
      <c r="AL216" s="1077">
        <v>1065236</v>
      </c>
      <c r="AM216" s="1078">
        <v>79180</v>
      </c>
      <c r="AN216" s="1079">
        <v>6371.9000000000005</v>
      </c>
      <c r="AO216" s="1077">
        <v>1060736</v>
      </c>
      <c r="AP216" s="1077">
        <v>994220</v>
      </c>
      <c r="AQ216" s="1078">
        <v>66516</v>
      </c>
      <c r="AR216" s="1076">
        <v>6478.4000000000005</v>
      </c>
      <c r="AS216" s="1077">
        <v>1091299</v>
      </c>
      <c r="AT216" s="1077">
        <v>1017774</v>
      </c>
      <c r="AU216" s="1078">
        <v>73525</v>
      </c>
      <c r="AV216" s="1076">
        <v>7197.3</v>
      </c>
      <c r="AW216" s="1077">
        <v>1199049</v>
      </c>
      <c r="AX216" s="1077">
        <v>1123228</v>
      </c>
      <c r="AY216" s="1078">
        <v>75821</v>
      </c>
      <c r="AZ216" s="1076">
        <v>6383.0000000000009</v>
      </c>
      <c r="BA216" s="1077">
        <v>1064980</v>
      </c>
      <c r="BB216" s="1077">
        <v>995594</v>
      </c>
      <c r="BC216" s="1078">
        <v>69386</v>
      </c>
      <c r="BD216" s="1076">
        <v>6650.1</v>
      </c>
      <c r="BE216" s="1077">
        <v>1073792</v>
      </c>
      <c r="BF216" s="1077">
        <v>1003422</v>
      </c>
      <c r="BG216" s="1078">
        <v>70370</v>
      </c>
      <c r="BH216" s="1076">
        <v>7061.7</v>
      </c>
      <c r="BI216" s="1077">
        <v>1169017</v>
      </c>
      <c r="BJ216" s="1077">
        <v>1088377</v>
      </c>
      <c r="BK216" s="1078">
        <v>80640</v>
      </c>
      <c r="BL216" s="1076">
        <v>40142.400000000001</v>
      </c>
      <c r="BM216" s="1077">
        <v>6658873</v>
      </c>
      <c r="BN216" s="1077">
        <v>6222615</v>
      </c>
      <c r="BO216" s="1078">
        <v>436258</v>
      </c>
      <c r="BP216" s="1076">
        <v>6690.5</v>
      </c>
      <c r="BQ216" s="1077">
        <v>1109812</v>
      </c>
      <c r="BR216" s="1077">
        <v>1037104</v>
      </c>
      <c r="BS216" s="1078">
        <v>72708</v>
      </c>
      <c r="BT216" s="1076">
        <v>81066.399999999994</v>
      </c>
      <c r="BU216" s="1077">
        <v>13525374</v>
      </c>
      <c r="BV216" s="1077">
        <v>12614025</v>
      </c>
      <c r="BW216" s="1078">
        <v>911349</v>
      </c>
      <c r="BX216" s="1076">
        <v>6755.6</v>
      </c>
      <c r="BY216" s="1077">
        <v>1127114</v>
      </c>
      <c r="BZ216" s="1077">
        <v>1051171</v>
      </c>
      <c r="CA216" s="1078">
        <v>75943</v>
      </c>
      <c r="CB216" s="1001"/>
    </row>
    <row r="217" spans="2:80" ht="17.25" customHeight="1" thickBot="1">
      <c r="B217" s="1457"/>
      <c r="C217" s="1080" t="s">
        <v>4372</v>
      </c>
      <c r="D217" s="1081"/>
      <c r="E217" s="1081"/>
      <c r="F217" s="1081"/>
      <c r="G217" s="1082"/>
      <c r="H217" s="1083"/>
      <c r="I217" s="1084"/>
      <c r="J217" s="1085"/>
      <c r="K217" s="1086">
        <v>7.2598722525229142E-2</v>
      </c>
      <c r="L217" s="1083"/>
      <c r="M217" s="1084"/>
      <c r="N217" s="1085"/>
      <c r="O217" s="1086">
        <v>6.9791654543843146E-2</v>
      </c>
      <c r="P217" s="1083"/>
      <c r="Q217" s="1084"/>
      <c r="R217" s="1085"/>
      <c r="S217" s="1086">
        <v>6.6565730692744227E-2</v>
      </c>
      <c r="T217" s="1083"/>
      <c r="U217" s="1084"/>
      <c r="V217" s="1085"/>
      <c r="W217" s="1086">
        <v>7.486913065836838E-2</v>
      </c>
      <c r="X217" s="1083"/>
      <c r="Y217" s="1084"/>
      <c r="Z217" s="1085"/>
      <c r="AA217" s="1086">
        <v>6.9872333919425114E-2</v>
      </c>
      <c r="AB217" s="1083"/>
      <c r="AC217" s="1084"/>
      <c r="AD217" s="1085"/>
      <c r="AE217" s="1086">
        <v>6.1677949902609566E-2</v>
      </c>
      <c r="AF217" s="1083"/>
      <c r="AG217" s="1084"/>
      <c r="AH217" s="1085"/>
      <c r="AI217" s="1086">
        <v>6.9189678993711645E-2</v>
      </c>
      <c r="AJ217" s="1083"/>
      <c r="AK217" s="1084"/>
      <c r="AL217" s="1085"/>
      <c r="AM217" s="1086">
        <v>6.9188127394234258E-2</v>
      </c>
      <c r="AN217" s="1087"/>
      <c r="AO217" s="1084"/>
      <c r="AP217" s="1085"/>
      <c r="AQ217" s="1086">
        <v>6.2707403161578371E-2</v>
      </c>
      <c r="AR217" s="1083"/>
      <c r="AS217" s="1084"/>
      <c r="AT217" s="1085"/>
      <c r="AU217" s="1086">
        <v>6.7373836134734841E-2</v>
      </c>
      <c r="AV217" s="1083"/>
      <c r="AW217" s="1084"/>
      <c r="AX217" s="1085"/>
      <c r="AY217" s="1086">
        <v>6.3234279833434659E-2</v>
      </c>
      <c r="AZ217" s="1083"/>
      <c r="BA217" s="1084"/>
      <c r="BB217" s="1085"/>
      <c r="BC217" s="1086">
        <v>6.5152397228116957E-2</v>
      </c>
      <c r="BD217" s="1083"/>
      <c r="BE217" s="1084"/>
      <c r="BF217" s="1085"/>
      <c r="BG217" s="1086">
        <v>6.5534107164143526E-2</v>
      </c>
      <c r="BH217" s="1083"/>
      <c r="BI217" s="1084"/>
      <c r="BJ217" s="1085"/>
      <c r="BK217" s="1086">
        <v>6.8981032782243545E-2</v>
      </c>
      <c r="BL217" s="1083"/>
      <c r="BM217" s="1084"/>
      <c r="BN217" s="1085"/>
      <c r="BO217" s="1086">
        <v>6.5515290650535005E-2</v>
      </c>
      <c r="BP217" s="1083"/>
      <c r="BQ217" s="1084"/>
      <c r="BR217" s="1085"/>
      <c r="BS217" s="1086">
        <v>6.5513798733479178E-2</v>
      </c>
      <c r="BT217" s="1083"/>
      <c r="BU217" s="1084"/>
      <c r="BV217" s="1085"/>
      <c r="BW217" s="1086">
        <v>6.7380687587640833E-2</v>
      </c>
      <c r="BX217" s="1083"/>
      <c r="BY217" s="1084"/>
      <c r="BZ217" s="1085"/>
      <c r="CA217" s="1086">
        <v>6.7378277618767926E-2</v>
      </c>
      <c r="CB217" s="1001"/>
    </row>
    <row r="218" spans="2:80" s="1088" customFormat="1" ht="17.25" customHeight="1" thickBot="1">
      <c r="B218" s="1089"/>
      <c r="C218" s="1090" t="s">
        <v>4373</v>
      </c>
      <c r="D218" s="1090"/>
      <c r="E218" s="1090"/>
      <c r="F218" s="1090"/>
      <c r="G218" s="1091"/>
      <c r="H218" s="1092"/>
      <c r="I218" s="1093">
        <v>1122591</v>
      </c>
      <c r="J218" s="1093">
        <v>1033483</v>
      </c>
      <c r="K218" s="1094">
        <v>89108</v>
      </c>
      <c r="L218" s="1092"/>
      <c r="M218" s="1093">
        <v>1124657</v>
      </c>
      <c r="N218" s="1093">
        <v>1039079</v>
      </c>
      <c r="O218" s="1094">
        <v>85578</v>
      </c>
      <c r="P218" s="1092"/>
      <c r="Q218" s="1093">
        <v>1238481</v>
      </c>
      <c r="R218" s="1093">
        <v>1148575</v>
      </c>
      <c r="S218" s="1094">
        <v>89906</v>
      </c>
      <c r="T218" s="1092"/>
      <c r="U218" s="1093">
        <v>1145903</v>
      </c>
      <c r="V218" s="1093">
        <v>1052415</v>
      </c>
      <c r="W218" s="1094">
        <v>93488</v>
      </c>
      <c r="X218" s="1092"/>
      <c r="Y218" s="1093">
        <v>1145682</v>
      </c>
      <c r="Z218" s="1093">
        <v>1058529</v>
      </c>
      <c r="AA218" s="1094">
        <v>87153</v>
      </c>
      <c r="AB218" s="1092"/>
      <c r="AC218" s="1093">
        <v>1137284</v>
      </c>
      <c r="AD218" s="1093">
        <v>1059329</v>
      </c>
      <c r="AE218" s="1094">
        <v>77955</v>
      </c>
      <c r="AF218" s="1092"/>
      <c r="AG218" s="1093">
        <v>6914598</v>
      </c>
      <c r="AH218" s="1093">
        <v>6391410</v>
      </c>
      <c r="AI218" s="1094">
        <v>523188</v>
      </c>
      <c r="AJ218" s="1092"/>
      <c r="AK218" s="1093">
        <v>1152433</v>
      </c>
      <c r="AL218" s="1093">
        <v>1065236</v>
      </c>
      <c r="AM218" s="1094">
        <v>87197</v>
      </c>
      <c r="AN218" s="1095"/>
      <c r="AO218" s="1093">
        <v>1068334</v>
      </c>
      <c r="AP218" s="1093">
        <v>994220</v>
      </c>
      <c r="AQ218" s="1094">
        <v>74114</v>
      </c>
      <c r="AR218" s="1092"/>
      <c r="AS218" s="1093">
        <v>1098896</v>
      </c>
      <c r="AT218" s="1093">
        <v>1017774</v>
      </c>
      <c r="AU218" s="1094">
        <v>81122</v>
      </c>
      <c r="AV218" s="1092"/>
      <c r="AW218" s="1093">
        <v>1206684</v>
      </c>
      <c r="AX218" s="1093">
        <v>1123228</v>
      </c>
      <c r="AY218" s="1094">
        <v>83456</v>
      </c>
      <c r="AZ218" s="1092"/>
      <c r="BA218" s="1093">
        <v>1073279</v>
      </c>
      <c r="BB218" s="1093">
        <v>995594</v>
      </c>
      <c r="BC218" s="1094">
        <v>77685</v>
      </c>
      <c r="BD218" s="1092"/>
      <c r="BE218" s="1093">
        <v>1081009</v>
      </c>
      <c r="BF218" s="1093">
        <v>1003422</v>
      </c>
      <c r="BG218" s="1094">
        <v>77587</v>
      </c>
      <c r="BH218" s="1092"/>
      <c r="BI218" s="1093">
        <v>1176290</v>
      </c>
      <c r="BJ218" s="1093">
        <v>1088377</v>
      </c>
      <c r="BK218" s="1094">
        <v>87913</v>
      </c>
      <c r="BL218" s="1092"/>
      <c r="BM218" s="1093">
        <v>6704492</v>
      </c>
      <c r="BN218" s="1093">
        <v>6222615</v>
      </c>
      <c r="BO218" s="1094">
        <v>481877</v>
      </c>
      <c r="BP218" s="1092"/>
      <c r="BQ218" s="1093">
        <v>1117416</v>
      </c>
      <c r="BR218" s="1093">
        <v>1037104</v>
      </c>
      <c r="BS218" s="1094">
        <v>80312</v>
      </c>
      <c r="BT218" s="1092"/>
      <c r="BU218" s="1093">
        <v>13619090</v>
      </c>
      <c r="BV218" s="1093">
        <v>12614025</v>
      </c>
      <c r="BW218" s="1094">
        <v>1005065</v>
      </c>
      <c r="BX218" s="1092"/>
      <c r="BY218" s="1093">
        <v>1134924</v>
      </c>
      <c r="BZ218" s="1093">
        <v>1051171</v>
      </c>
      <c r="CA218" s="1094">
        <v>83753</v>
      </c>
      <c r="CB218" s="1001"/>
    </row>
  </sheetData>
  <autoFilter ref="A6:CC218">
    <filterColumn colId="1" showButton="0"/>
  </autoFilter>
  <mergeCells count="83">
    <mergeCell ref="BP4:BS4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AB5:AE5"/>
    <mergeCell ref="AF5:AI5"/>
    <mergeCell ref="AJ5:AM5"/>
    <mergeCell ref="AN5:AQ5"/>
    <mergeCell ref="AR5:AU5"/>
    <mergeCell ref="BX5:CA5"/>
    <mergeCell ref="B7:B38"/>
    <mergeCell ref="C7:C14"/>
    <mergeCell ref="D14:G14"/>
    <mergeCell ref="C15:C22"/>
    <mergeCell ref="D22:G22"/>
    <mergeCell ref="C23:C30"/>
    <mergeCell ref="D30:G30"/>
    <mergeCell ref="C31:C38"/>
    <mergeCell ref="D38:G38"/>
    <mergeCell ref="AZ5:BC5"/>
    <mergeCell ref="BD5:BG5"/>
    <mergeCell ref="BH5:BK5"/>
    <mergeCell ref="BL5:BO5"/>
    <mergeCell ref="BP5:BS5"/>
    <mergeCell ref="BT5:BW5"/>
    <mergeCell ref="D110:G110"/>
    <mergeCell ref="B71:B110"/>
    <mergeCell ref="C71:C78"/>
    <mergeCell ref="D78:G78"/>
    <mergeCell ref="C79:C86"/>
    <mergeCell ref="D86:G86"/>
    <mergeCell ref="C87:C94"/>
    <mergeCell ref="D94:G94"/>
    <mergeCell ref="C95:C102"/>
    <mergeCell ref="D102:G102"/>
    <mergeCell ref="C103:C110"/>
    <mergeCell ref="B39:B70"/>
    <mergeCell ref="C39:C46"/>
    <mergeCell ref="D46:G46"/>
    <mergeCell ref="C47:C54"/>
    <mergeCell ref="D54:G54"/>
    <mergeCell ref="C55:C62"/>
    <mergeCell ref="D62:G62"/>
    <mergeCell ref="C63:C70"/>
    <mergeCell ref="D70:G70"/>
    <mergeCell ref="C149:C156"/>
    <mergeCell ref="D156:G156"/>
    <mergeCell ref="B111:C118"/>
    <mergeCell ref="D118:G118"/>
    <mergeCell ref="B119:B156"/>
    <mergeCell ref="C119:C128"/>
    <mergeCell ref="D128:G128"/>
    <mergeCell ref="C129:C138"/>
    <mergeCell ref="D138:G138"/>
    <mergeCell ref="C139:C148"/>
    <mergeCell ref="D148:G148"/>
    <mergeCell ref="B157:C164"/>
    <mergeCell ref="D164:G164"/>
    <mergeCell ref="B165:C172"/>
    <mergeCell ref="D172:G172"/>
    <mergeCell ref="B207:B217"/>
    <mergeCell ref="B173:C182"/>
    <mergeCell ref="D182:G182"/>
    <mergeCell ref="B183:B206"/>
    <mergeCell ref="C183:C190"/>
    <mergeCell ref="D190:G190"/>
    <mergeCell ref="C191:C198"/>
    <mergeCell ref="D198:G198"/>
    <mergeCell ref="C199:C206"/>
    <mergeCell ref="D206:G206"/>
  </mergeCells>
  <printOptions horizontalCentered="1" headings="1"/>
  <pageMargins left="0.16" right="0.16" top="0.27" bottom="0.28999999999999998" header="0.16" footer="0.16"/>
  <pageSetup paperSize="8" scale="45" fitToHeight="2" orientation="landscape" r:id="rId1"/>
  <headerFooter>
    <oddHeader>&amp;R&amp;D  &amp;T</oddHeader>
    <oddFooter>&amp;L&amp;Z&amp;F&amp;R&amp;A</oddFooter>
  </headerFooter>
  <colBreaks count="2" manualBreakCount="2">
    <brk id="39" min="6" max="230" man="1"/>
    <brk id="71" min="6" max="222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5301"/>
    <pageSetUpPr fitToPage="1"/>
  </sheetPr>
  <dimension ref="B1:CA91"/>
  <sheetViews>
    <sheetView showGridLines="0" zoomScale="90" zoomScaleNormal="90" zoomScaleSheetLayoutView="100" workbookViewId="0">
      <pane xSplit="7" ySplit="6" topLeftCell="H37" activePane="bottomRight" state="frozen"/>
      <selection activeCell="O18" sqref="O18"/>
      <selection pane="topRight" activeCell="O18" sqref="O18"/>
      <selection pane="bottomLeft" activeCell="O18" sqref="O18"/>
      <selection pane="bottomRight" activeCell="A72" sqref="A72:XFD72"/>
    </sheetView>
  </sheetViews>
  <sheetFormatPr defaultRowHeight="12.75"/>
  <cols>
    <col min="1" max="1" width="2.140625" style="1340" customWidth="1"/>
    <col min="2" max="2" width="23.7109375" style="1340" customWidth="1"/>
    <col min="3" max="3" width="32.140625" style="1340" bestFit="1" customWidth="1"/>
    <col min="4" max="4" width="9.140625" style="1340"/>
    <col min="5" max="5" width="7.7109375" style="1340" customWidth="1"/>
    <col min="6" max="6" width="5.140625" style="1340" bestFit="1" customWidth="1"/>
    <col min="7" max="7" width="5.28515625" style="1340" bestFit="1" customWidth="1"/>
    <col min="8" max="8" width="12.28515625" style="1340" customWidth="1"/>
    <col min="9" max="9" width="12.85546875" style="1340" customWidth="1"/>
    <col min="10" max="12" width="12.28515625" style="1340" customWidth="1"/>
    <col min="13" max="13" width="12.85546875" style="1340" customWidth="1"/>
    <col min="14" max="16" width="12.28515625" style="1340" customWidth="1"/>
    <col min="17" max="17" width="12.85546875" style="1340" customWidth="1"/>
    <col min="18" max="20" width="12.28515625" style="1340" customWidth="1"/>
    <col min="21" max="21" width="12.85546875" style="1340" customWidth="1"/>
    <col min="22" max="24" width="12.28515625" style="1340" customWidth="1"/>
    <col min="25" max="25" width="12.85546875" style="1340" customWidth="1"/>
    <col min="26" max="28" width="12.28515625" style="1340" customWidth="1"/>
    <col min="29" max="29" width="12.85546875" style="1340" customWidth="1"/>
    <col min="30" max="40" width="12.28515625" style="1340" customWidth="1"/>
    <col min="41" max="41" width="12.85546875" style="1340" customWidth="1"/>
    <col min="42" max="44" width="12.28515625" style="1340" customWidth="1"/>
    <col min="45" max="45" width="12.85546875" style="1340" customWidth="1"/>
    <col min="46" max="48" width="12.28515625" style="1340" customWidth="1"/>
    <col min="49" max="49" width="12.85546875" style="1340" customWidth="1"/>
    <col min="50" max="52" width="12.28515625" style="1340" customWidth="1"/>
    <col min="53" max="53" width="12.85546875" style="1340" customWidth="1"/>
    <col min="54" max="56" width="12.28515625" style="1340" customWidth="1"/>
    <col min="57" max="57" width="12.85546875" style="1340" customWidth="1"/>
    <col min="58" max="60" width="12.28515625" style="1340" customWidth="1"/>
    <col min="61" max="61" width="12.85546875" style="1340" customWidth="1"/>
    <col min="62" max="71" width="12.28515625" style="1340" customWidth="1"/>
    <col min="72" max="79" width="13.5703125" style="1340" customWidth="1"/>
    <col min="80" max="80" width="12.28515625" style="1340" customWidth="1"/>
    <col min="81" max="16384" width="9.140625" style="1340"/>
  </cols>
  <sheetData>
    <row r="1" spans="2:79" ht="21" customHeight="1">
      <c r="B1" s="962" t="s">
        <v>2733</v>
      </c>
      <c r="C1" s="963"/>
      <c r="D1" s="964"/>
      <c r="E1" s="964"/>
      <c r="F1" s="964"/>
      <c r="G1" s="964"/>
      <c r="H1" s="964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8" t="s">
        <v>4390</v>
      </c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 t="s">
        <v>4391</v>
      </c>
    </row>
    <row r="2" spans="2:79" ht="21" customHeight="1" thickBot="1">
      <c r="B2" s="969" t="s">
        <v>4392</v>
      </c>
      <c r="C2" s="963"/>
      <c r="D2" s="970"/>
      <c r="E2" s="964"/>
      <c r="F2" s="964"/>
      <c r="G2" s="964"/>
      <c r="H2" s="972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79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79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487" t="s">
        <v>4322</v>
      </c>
      <c r="I4" s="1488"/>
      <c r="J4" s="1488"/>
      <c r="K4" s="1488"/>
      <c r="L4" s="1488"/>
      <c r="M4" s="1488"/>
      <c r="N4" s="1488"/>
      <c r="O4" s="1488"/>
      <c r="P4" s="1488"/>
      <c r="Q4" s="1488"/>
      <c r="R4" s="1488"/>
      <c r="S4" s="1488"/>
      <c r="T4" s="1488"/>
      <c r="U4" s="1488"/>
      <c r="V4" s="1488"/>
      <c r="W4" s="1488"/>
      <c r="X4" s="1488"/>
      <c r="Y4" s="1488"/>
      <c r="Z4" s="1488"/>
      <c r="AA4" s="1488"/>
      <c r="AB4" s="1488"/>
      <c r="AC4" s="1488"/>
      <c r="AD4" s="1488"/>
      <c r="AE4" s="1489"/>
      <c r="AF4" s="1490" t="s">
        <v>4323</v>
      </c>
      <c r="AG4" s="1491"/>
      <c r="AH4" s="1491"/>
      <c r="AI4" s="1492"/>
      <c r="AJ4" s="1490" t="s">
        <v>4323</v>
      </c>
      <c r="AK4" s="1491"/>
      <c r="AL4" s="1491"/>
      <c r="AM4" s="1492"/>
      <c r="AN4" s="1487" t="s">
        <v>4324</v>
      </c>
      <c r="AO4" s="1488"/>
      <c r="AP4" s="1488"/>
      <c r="AQ4" s="1488"/>
      <c r="AR4" s="1488"/>
      <c r="AS4" s="1488"/>
      <c r="AT4" s="1488"/>
      <c r="AU4" s="1488"/>
      <c r="AV4" s="1488"/>
      <c r="AW4" s="1488"/>
      <c r="AX4" s="1488"/>
      <c r="AY4" s="1488"/>
      <c r="AZ4" s="1488"/>
      <c r="BA4" s="1488"/>
      <c r="BB4" s="1488"/>
      <c r="BC4" s="1488"/>
      <c r="BD4" s="1488"/>
      <c r="BE4" s="1488"/>
      <c r="BF4" s="1488"/>
      <c r="BG4" s="1488"/>
      <c r="BH4" s="1488"/>
      <c r="BI4" s="1488"/>
      <c r="BJ4" s="1488"/>
      <c r="BK4" s="1489"/>
      <c r="BL4" s="1490" t="s">
        <v>4325</v>
      </c>
      <c r="BM4" s="1491"/>
      <c r="BN4" s="1491"/>
      <c r="BO4" s="1492"/>
      <c r="BP4" s="1490" t="s">
        <v>4325</v>
      </c>
      <c r="BQ4" s="1491"/>
      <c r="BR4" s="1491"/>
      <c r="BS4" s="1492"/>
      <c r="BT4" s="1476" t="s">
        <v>4326</v>
      </c>
      <c r="BU4" s="1477"/>
      <c r="BV4" s="1477"/>
      <c r="BW4" s="1478"/>
      <c r="BX4" s="1476" t="s">
        <v>4326</v>
      </c>
      <c r="BY4" s="1477"/>
      <c r="BZ4" s="1477"/>
      <c r="CA4" s="1478"/>
    </row>
    <row r="5" spans="2:79" ht="21" customHeight="1">
      <c r="B5" s="1479" t="s">
        <v>2749</v>
      </c>
      <c r="C5" s="1480"/>
      <c r="D5" s="1483" t="s">
        <v>4327</v>
      </c>
      <c r="E5" s="1485" t="s">
        <v>2695</v>
      </c>
      <c r="F5" s="976" t="s">
        <v>4328</v>
      </c>
      <c r="G5" s="977" t="s">
        <v>4329</v>
      </c>
      <c r="H5" s="1461" t="s">
        <v>4330</v>
      </c>
      <c r="I5" s="1462"/>
      <c r="J5" s="1463"/>
      <c r="K5" s="1464"/>
      <c r="L5" s="1461" t="s">
        <v>4331</v>
      </c>
      <c r="M5" s="1462"/>
      <c r="N5" s="1463"/>
      <c r="O5" s="1464"/>
      <c r="P5" s="1461" t="s">
        <v>4332</v>
      </c>
      <c r="Q5" s="1462"/>
      <c r="R5" s="1463"/>
      <c r="S5" s="1464"/>
      <c r="T5" s="1461" t="s">
        <v>4333</v>
      </c>
      <c r="U5" s="1462"/>
      <c r="V5" s="1463"/>
      <c r="W5" s="1464"/>
      <c r="X5" s="1461" t="s">
        <v>4334</v>
      </c>
      <c r="Y5" s="1462"/>
      <c r="Z5" s="1463"/>
      <c r="AA5" s="1464"/>
      <c r="AB5" s="1461" t="s">
        <v>4335</v>
      </c>
      <c r="AC5" s="1462"/>
      <c r="AD5" s="1463"/>
      <c r="AE5" s="1464"/>
      <c r="AF5" s="1465" t="s">
        <v>4336</v>
      </c>
      <c r="AG5" s="1466"/>
      <c r="AH5" s="1467"/>
      <c r="AI5" s="1468"/>
      <c r="AJ5" s="1469" t="s">
        <v>4337</v>
      </c>
      <c r="AK5" s="1470"/>
      <c r="AL5" s="1470"/>
      <c r="AM5" s="1471"/>
      <c r="AN5" s="1461" t="s">
        <v>4338</v>
      </c>
      <c r="AO5" s="1462"/>
      <c r="AP5" s="1463"/>
      <c r="AQ5" s="1464"/>
      <c r="AR5" s="1461" t="s">
        <v>4339</v>
      </c>
      <c r="AS5" s="1462"/>
      <c r="AT5" s="1463"/>
      <c r="AU5" s="1464"/>
      <c r="AV5" s="1461" t="s">
        <v>4340</v>
      </c>
      <c r="AW5" s="1462"/>
      <c r="AX5" s="1463"/>
      <c r="AY5" s="1464"/>
      <c r="AZ5" s="1461" t="s">
        <v>4341</v>
      </c>
      <c r="BA5" s="1462"/>
      <c r="BB5" s="1463"/>
      <c r="BC5" s="1464"/>
      <c r="BD5" s="1461" t="s">
        <v>4342</v>
      </c>
      <c r="BE5" s="1462"/>
      <c r="BF5" s="1463"/>
      <c r="BG5" s="1464"/>
      <c r="BH5" s="1461" t="s">
        <v>4343</v>
      </c>
      <c r="BI5" s="1462"/>
      <c r="BJ5" s="1463"/>
      <c r="BK5" s="1464"/>
      <c r="BL5" s="1465" t="s">
        <v>4336</v>
      </c>
      <c r="BM5" s="1466"/>
      <c r="BN5" s="1467"/>
      <c r="BO5" s="1468"/>
      <c r="BP5" s="1469" t="s">
        <v>4337</v>
      </c>
      <c r="BQ5" s="1470"/>
      <c r="BR5" s="1470"/>
      <c r="BS5" s="1471"/>
      <c r="BT5" s="1472" t="s">
        <v>4336</v>
      </c>
      <c r="BU5" s="1473"/>
      <c r="BV5" s="1474"/>
      <c r="BW5" s="1475"/>
      <c r="BX5" s="1453" t="s">
        <v>4337</v>
      </c>
      <c r="BY5" s="1454"/>
      <c r="BZ5" s="1454"/>
      <c r="CA5" s="1455"/>
    </row>
    <row r="6" spans="2:79" ht="30.75" customHeight="1" thickBot="1">
      <c r="B6" s="1481"/>
      <c r="C6" s="1482"/>
      <c r="D6" s="1484"/>
      <c r="E6" s="1486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</row>
    <row r="7" spans="2:79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f>ROUND(H7*$E7*$F7*$G7,1)</f>
        <v>0</v>
      </c>
      <c r="J7" s="1110">
        <f>ROUND(H7*$E7,1)</f>
        <v>0</v>
      </c>
      <c r="K7" s="1111">
        <f>+I7-J7</f>
        <v>0</v>
      </c>
      <c r="L7" s="1109">
        <v>0</v>
      </c>
      <c r="M7" s="1110">
        <f t="shared" ref="M7:M12" si="0">ROUND(L7*$E7*$F7*$G7,1)</f>
        <v>0</v>
      </c>
      <c r="N7" s="1110">
        <f t="shared" ref="N7:N12" si="1">ROUND(L7*$E7,1)</f>
        <v>0</v>
      </c>
      <c r="O7" s="1111">
        <f t="shared" ref="O7:O12" si="2">+M7-N7</f>
        <v>0</v>
      </c>
      <c r="P7" s="1109">
        <v>0</v>
      </c>
      <c r="Q7" s="1110">
        <f t="shared" ref="Q7:Q12" si="3">ROUND(P7*$E7*$F7*$G7,1)</f>
        <v>0</v>
      </c>
      <c r="R7" s="1110">
        <f t="shared" ref="R7:R12" si="4">ROUND(P7*$E7,1)</f>
        <v>0</v>
      </c>
      <c r="S7" s="1111">
        <f t="shared" ref="S7:S12" si="5">+Q7-R7</f>
        <v>0</v>
      </c>
      <c r="T7" s="1109">
        <v>0</v>
      </c>
      <c r="U7" s="1110">
        <f t="shared" ref="U7:U12" si="6">ROUND(T7*$E7*$F7*$G7,1)</f>
        <v>0</v>
      </c>
      <c r="V7" s="1110">
        <f t="shared" ref="V7:V12" si="7">ROUND(T7*$E7,1)</f>
        <v>0</v>
      </c>
      <c r="W7" s="1111">
        <f t="shared" ref="W7:W12" si="8">+U7-V7</f>
        <v>0</v>
      </c>
      <c r="X7" s="1109">
        <v>0</v>
      </c>
      <c r="Y7" s="1110">
        <f t="shared" ref="Y7:Y12" si="9">ROUND(X7*$E7*$F7*$G7,1)</f>
        <v>0</v>
      </c>
      <c r="Z7" s="1110">
        <f t="shared" ref="Z7:Z12" si="10">ROUND(X7*$E7,1)</f>
        <v>0</v>
      </c>
      <c r="AA7" s="1111">
        <f t="shared" ref="AA7:AA12" si="11">+Y7-Z7</f>
        <v>0</v>
      </c>
      <c r="AB7" s="1109">
        <v>0</v>
      </c>
      <c r="AC7" s="1110">
        <f t="shared" ref="AC7:AC12" si="12">ROUND(AB7*$E7*$F7*$G7,1)</f>
        <v>0</v>
      </c>
      <c r="AD7" s="1110">
        <f t="shared" ref="AD7:AD12" si="13">ROUND(AB7*$E7,1)</f>
        <v>0</v>
      </c>
      <c r="AE7" s="1111">
        <f t="shared" ref="AE7:AE12" si="14">+AC7-AD7</f>
        <v>0</v>
      </c>
      <c r="AF7" s="1112">
        <f t="shared" ref="AF7:AH12" si="15">+H7+L7+P7+T7+X7+AB7</f>
        <v>0</v>
      </c>
      <c r="AG7" s="1113">
        <f t="shared" si="15"/>
        <v>0</v>
      </c>
      <c r="AH7" s="1113">
        <f t="shared" si="15"/>
        <v>0</v>
      </c>
      <c r="AI7" s="1114">
        <f t="shared" ref="AI7:AI81" si="16">+AG7-AH7</f>
        <v>0</v>
      </c>
      <c r="AJ7" s="1112">
        <f t="shared" ref="AJ7:AJ12" si="17">ROUND(AVERAGE(AF7/6),1)</f>
        <v>0</v>
      </c>
      <c r="AK7" s="1113">
        <f>ROUND(AVERAGE(AG7/6),0)</f>
        <v>0</v>
      </c>
      <c r="AL7" s="1113">
        <f>ROUND(AVERAGE(AH7/6),0)</f>
        <v>0</v>
      </c>
      <c r="AM7" s="1115">
        <f t="shared" ref="AM7:AM81" si="18">+AK7-AL7</f>
        <v>0</v>
      </c>
      <c r="AN7" s="1109">
        <v>0</v>
      </c>
      <c r="AO7" s="1110">
        <f t="shared" ref="AO7:AO12" si="19">ROUND(AN7*$E7*$F7*$G7,1)</f>
        <v>0</v>
      </c>
      <c r="AP7" s="1110">
        <f t="shared" ref="AP7:AP12" si="20">ROUND(AN7*$E7,1)</f>
        <v>0</v>
      </c>
      <c r="AQ7" s="1111">
        <f t="shared" ref="AQ7:AQ12" si="21">+AO7-AP7</f>
        <v>0</v>
      </c>
      <c r="AR7" s="1109">
        <v>0</v>
      </c>
      <c r="AS7" s="1110">
        <f t="shared" ref="AS7:AS12" si="22">ROUND(AR7*$E7*$F7*$G7,1)</f>
        <v>0</v>
      </c>
      <c r="AT7" s="1110">
        <f t="shared" ref="AT7:AT12" si="23">ROUND(AR7*$E7,1)</f>
        <v>0</v>
      </c>
      <c r="AU7" s="1111">
        <f t="shared" ref="AU7:AU12" si="24">+AS7-AT7</f>
        <v>0</v>
      </c>
      <c r="AV7" s="1109">
        <v>0</v>
      </c>
      <c r="AW7" s="1110">
        <f t="shared" ref="AW7:AW12" si="25">ROUND(AV7*$E7*$F7*$G7,1)</f>
        <v>0</v>
      </c>
      <c r="AX7" s="1110">
        <f t="shared" ref="AX7:AX12" si="26">ROUND(AV7*$E7,1)</f>
        <v>0</v>
      </c>
      <c r="AY7" s="1111">
        <f t="shared" ref="AY7:AY12" si="27">+AW7-AX7</f>
        <v>0</v>
      </c>
      <c r="AZ7" s="1109">
        <v>0</v>
      </c>
      <c r="BA7" s="1110">
        <f t="shared" ref="BA7:BA12" si="28">ROUND(AZ7*$E7*$F7*$G7,1)</f>
        <v>0</v>
      </c>
      <c r="BB7" s="1110">
        <f t="shared" ref="BB7:BB12" si="29">ROUND(AZ7*$E7,1)</f>
        <v>0</v>
      </c>
      <c r="BC7" s="1111">
        <f t="shared" ref="BC7:BC12" si="30">+BA7-BB7</f>
        <v>0</v>
      </c>
      <c r="BD7" s="1109">
        <v>0</v>
      </c>
      <c r="BE7" s="1110">
        <f t="shared" ref="BE7:BE12" si="31">ROUND(BD7*$E7*$F7*$G7,1)</f>
        <v>0</v>
      </c>
      <c r="BF7" s="1110">
        <f t="shared" ref="BF7:BF12" si="32">ROUND(BD7*$E7,1)</f>
        <v>0</v>
      </c>
      <c r="BG7" s="1111">
        <f t="shared" ref="BG7:BG12" si="33">+BE7-BF7</f>
        <v>0</v>
      </c>
      <c r="BH7" s="1109">
        <v>0</v>
      </c>
      <c r="BI7" s="1110">
        <f t="shared" ref="BI7:BI12" si="34">ROUND(BH7*$E7*$F7*$G7,1)</f>
        <v>0</v>
      </c>
      <c r="BJ7" s="1110">
        <f t="shared" ref="BJ7:BJ12" si="35">ROUND(BH7*$E7,1)</f>
        <v>0</v>
      </c>
      <c r="BK7" s="1111">
        <f t="shared" ref="BK7:BK12" si="36">+BI7-BJ7</f>
        <v>0</v>
      </c>
      <c r="BL7" s="1112">
        <f t="shared" ref="BL7:BN12" si="37">+AN7+AR7+AV7+AZ7+BD7+BH7</f>
        <v>0</v>
      </c>
      <c r="BM7" s="1113">
        <f t="shared" si="37"/>
        <v>0</v>
      </c>
      <c r="BN7" s="1113">
        <f t="shared" si="37"/>
        <v>0</v>
      </c>
      <c r="BO7" s="1114">
        <f t="shared" ref="BO7:BO81" si="38">+BM7-BN7</f>
        <v>0</v>
      </c>
      <c r="BP7" s="1112">
        <f t="shared" ref="BP7:BP12" si="39">ROUND(AVERAGE(BL7/6),1)</f>
        <v>0</v>
      </c>
      <c r="BQ7" s="1113">
        <f>ROUND(AVERAGE(BM7/6),0)</f>
        <v>0</v>
      </c>
      <c r="BR7" s="1113">
        <f>ROUND(AVERAGE(BN7/6),0)</f>
        <v>0</v>
      </c>
      <c r="BS7" s="1115">
        <f t="shared" ref="BS7:BS81" si="40">+BQ7-BR7</f>
        <v>0</v>
      </c>
      <c r="BT7" s="1116">
        <f t="shared" ref="BT7:BV12" si="41">+AF7+BL7</f>
        <v>0</v>
      </c>
      <c r="BU7" s="1117">
        <f t="shared" si="41"/>
        <v>0</v>
      </c>
      <c r="BV7" s="1117">
        <f t="shared" si="41"/>
        <v>0</v>
      </c>
      <c r="BW7" s="1118">
        <f t="shared" ref="BW7:BW81" si="42">+BU7-BV7</f>
        <v>0</v>
      </c>
      <c r="BX7" s="1119">
        <f t="shared" ref="BX7:BX12" si="43">ROUND(AVERAGE(BT7/12),1)</f>
        <v>0</v>
      </c>
      <c r="BY7" s="1120">
        <f>ROUND(AVERAGE(BU7/12),0)</f>
        <v>0</v>
      </c>
      <c r="BZ7" s="1120">
        <f>ROUND(AVERAGE(BV7/12),0)</f>
        <v>0</v>
      </c>
      <c r="CA7" s="1121">
        <f>+BY7-BZ7</f>
        <v>0</v>
      </c>
    </row>
    <row r="8" spans="2:79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f t="shared" ref="I8:I12" si="44">ROUND(H8*$E8*$F8*$G8,1)</f>
        <v>0</v>
      </c>
      <c r="J8" s="1126">
        <f t="shared" ref="J8:J12" si="45">ROUND(H8*$E8,1)</f>
        <v>0</v>
      </c>
      <c r="K8" s="1127">
        <f t="shared" ref="K8:K12" si="46">+I8-J8</f>
        <v>0</v>
      </c>
      <c r="L8" s="1125">
        <v>0</v>
      </c>
      <c r="M8" s="1126">
        <f t="shared" si="0"/>
        <v>0</v>
      </c>
      <c r="N8" s="1126">
        <f t="shared" si="1"/>
        <v>0</v>
      </c>
      <c r="O8" s="1127">
        <f t="shared" si="2"/>
        <v>0</v>
      </c>
      <c r="P8" s="1125">
        <v>0</v>
      </c>
      <c r="Q8" s="1126">
        <f t="shared" si="3"/>
        <v>0</v>
      </c>
      <c r="R8" s="1126">
        <f t="shared" si="4"/>
        <v>0</v>
      </c>
      <c r="S8" s="1127">
        <f t="shared" si="5"/>
        <v>0</v>
      </c>
      <c r="T8" s="1125">
        <v>0</v>
      </c>
      <c r="U8" s="1126">
        <f t="shared" si="6"/>
        <v>0</v>
      </c>
      <c r="V8" s="1126">
        <f t="shared" si="7"/>
        <v>0</v>
      </c>
      <c r="W8" s="1127">
        <f t="shared" si="8"/>
        <v>0</v>
      </c>
      <c r="X8" s="1125">
        <v>0</v>
      </c>
      <c r="Y8" s="1126">
        <f t="shared" si="9"/>
        <v>0</v>
      </c>
      <c r="Z8" s="1126">
        <f t="shared" si="10"/>
        <v>0</v>
      </c>
      <c r="AA8" s="1127">
        <f t="shared" si="11"/>
        <v>0</v>
      </c>
      <c r="AB8" s="1125">
        <v>0</v>
      </c>
      <c r="AC8" s="1126">
        <f t="shared" si="12"/>
        <v>0</v>
      </c>
      <c r="AD8" s="1126">
        <f t="shared" si="13"/>
        <v>0</v>
      </c>
      <c r="AE8" s="1127">
        <f t="shared" si="14"/>
        <v>0</v>
      </c>
      <c r="AF8" s="1128">
        <f t="shared" si="15"/>
        <v>0</v>
      </c>
      <c r="AG8" s="1129">
        <f t="shared" si="15"/>
        <v>0</v>
      </c>
      <c r="AH8" s="1129">
        <f t="shared" si="15"/>
        <v>0</v>
      </c>
      <c r="AI8" s="1130">
        <f t="shared" si="16"/>
        <v>0</v>
      </c>
      <c r="AJ8" s="1128">
        <f t="shared" si="17"/>
        <v>0</v>
      </c>
      <c r="AK8" s="1129">
        <f t="shared" ref="AK8:AL12" si="47">ROUND(AVERAGE(AG8/6),0)</f>
        <v>0</v>
      </c>
      <c r="AL8" s="1129">
        <f t="shared" si="47"/>
        <v>0</v>
      </c>
      <c r="AM8" s="1130">
        <f t="shared" si="18"/>
        <v>0</v>
      </c>
      <c r="AN8" s="1125">
        <v>0</v>
      </c>
      <c r="AO8" s="1126">
        <f t="shared" si="19"/>
        <v>0</v>
      </c>
      <c r="AP8" s="1126">
        <f t="shared" si="20"/>
        <v>0</v>
      </c>
      <c r="AQ8" s="1127">
        <f t="shared" si="21"/>
        <v>0</v>
      </c>
      <c r="AR8" s="1125">
        <v>0</v>
      </c>
      <c r="AS8" s="1126">
        <f t="shared" si="22"/>
        <v>0</v>
      </c>
      <c r="AT8" s="1126">
        <f t="shared" si="23"/>
        <v>0</v>
      </c>
      <c r="AU8" s="1127">
        <f t="shared" si="24"/>
        <v>0</v>
      </c>
      <c r="AV8" s="1125">
        <v>0</v>
      </c>
      <c r="AW8" s="1126">
        <f t="shared" si="25"/>
        <v>0</v>
      </c>
      <c r="AX8" s="1126">
        <f t="shared" si="26"/>
        <v>0</v>
      </c>
      <c r="AY8" s="1127">
        <f t="shared" si="27"/>
        <v>0</v>
      </c>
      <c r="AZ8" s="1125">
        <v>0</v>
      </c>
      <c r="BA8" s="1126">
        <f t="shared" si="28"/>
        <v>0</v>
      </c>
      <c r="BB8" s="1126">
        <f t="shared" si="29"/>
        <v>0</v>
      </c>
      <c r="BC8" s="1127">
        <f t="shared" si="30"/>
        <v>0</v>
      </c>
      <c r="BD8" s="1125">
        <v>0</v>
      </c>
      <c r="BE8" s="1126">
        <f t="shared" si="31"/>
        <v>0</v>
      </c>
      <c r="BF8" s="1126">
        <f t="shared" si="32"/>
        <v>0</v>
      </c>
      <c r="BG8" s="1127">
        <f t="shared" si="33"/>
        <v>0</v>
      </c>
      <c r="BH8" s="1125">
        <v>0</v>
      </c>
      <c r="BI8" s="1126">
        <f t="shared" si="34"/>
        <v>0</v>
      </c>
      <c r="BJ8" s="1126">
        <f t="shared" si="35"/>
        <v>0</v>
      </c>
      <c r="BK8" s="1127">
        <f t="shared" si="36"/>
        <v>0</v>
      </c>
      <c r="BL8" s="1128">
        <f t="shared" si="37"/>
        <v>0</v>
      </c>
      <c r="BM8" s="1129">
        <f t="shared" si="37"/>
        <v>0</v>
      </c>
      <c r="BN8" s="1129">
        <f t="shared" si="37"/>
        <v>0</v>
      </c>
      <c r="BO8" s="1130">
        <f t="shared" si="38"/>
        <v>0</v>
      </c>
      <c r="BP8" s="1128">
        <f t="shared" si="39"/>
        <v>0</v>
      </c>
      <c r="BQ8" s="1129">
        <f t="shared" ref="BQ8:BR12" si="48">ROUND(AVERAGE(BM8/6),0)</f>
        <v>0</v>
      </c>
      <c r="BR8" s="1129">
        <f t="shared" si="48"/>
        <v>0</v>
      </c>
      <c r="BS8" s="1130">
        <f t="shared" si="40"/>
        <v>0</v>
      </c>
      <c r="BT8" s="1116">
        <f t="shared" si="41"/>
        <v>0</v>
      </c>
      <c r="BU8" s="1117">
        <f t="shared" si="41"/>
        <v>0</v>
      </c>
      <c r="BV8" s="1117">
        <f t="shared" si="41"/>
        <v>0</v>
      </c>
      <c r="BW8" s="1131">
        <f t="shared" si="42"/>
        <v>0</v>
      </c>
      <c r="BX8" s="1116">
        <f t="shared" si="43"/>
        <v>0</v>
      </c>
      <c r="BY8" s="1117">
        <f t="shared" ref="BY8:BZ12" si="49">ROUND(AVERAGE(BU8/12),0)</f>
        <v>0</v>
      </c>
      <c r="BZ8" s="1117">
        <f t="shared" si="49"/>
        <v>0</v>
      </c>
      <c r="CA8" s="1131">
        <f t="shared" ref="CA8:CA82" si="50">+BY8-BZ8</f>
        <v>0</v>
      </c>
    </row>
    <row r="9" spans="2:79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0</v>
      </c>
      <c r="I9" s="1126">
        <f t="shared" si="44"/>
        <v>0</v>
      </c>
      <c r="J9" s="1126">
        <f t="shared" si="45"/>
        <v>0</v>
      </c>
      <c r="K9" s="1127">
        <f t="shared" si="46"/>
        <v>0</v>
      </c>
      <c r="L9" s="1125">
        <v>0</v>
      </c>
      <c r="M9" s="1126">
        <f t="shared" si="0"/>
        <v>0</v>
      </c>
      <c r="N9" s="1126">
        <f t="shared" si="1"/>
        <v>0</v>
      </c>
      <c r="O9" s="1127">
        <f t="shared" si="2"/>
        <v>0</v>
      </c>
      <c r="P9" s="1125">
        <v>0</v>
      </c>
      <c r="Q9" s="1126">
        <f t="shared" si="3"/>
        <v>0</v>
      </c>
      <c r="R9" s="1126">
        <f t="shared" si="4"/>
        <v>0</v>
      </c>
      <c r="S9" s="1127">
        <f t="shared" si="5"/>
        <v>0</v>
      </c>
      <c r="T9" s="1125">
        <v>0</v>
      </c>
      <c r="U9" s="1126">
        <f t="shared" si="6"/>
        <v>0</v>
      </c>
      <c r="V9" s="1126">
        <f t="shared" si="7"/>
        <v>0</v>
      </c>
      <c r="W9" s="1127">
        <f t="shared" si="8"/>
        <v>0</v>
      </c>
      <c r="X9" s="1125">
        <v>0</v>
      </c>
      <c r="Y9" s="1126">
        <f t="shared" si="9"/>
        <v>0</v>
      </c>
      <c r="Z9" s="1126">
        <f t="shared" si="10"/>
        <v>0</v>
      </c>
      <c r="AA9" s="1127">
        <f t="shared" si="11"/>
        <v>0</v>
      </c>
      <c r="AB9" s="1125">
        <v>0</v>
      </c>
      <c r="AC9" s="1126">
        <f t="shared" si="12"/>
        <v>0</v>
      </c>
      <c r="AD9" s="1126">
        <f t="shared" si="13"/>
        <v>0</v>
      </c>
      <c r="AE9" s="1127">
        <f t="shared" si="14"/>
        <v>0</v>
      </c>
      <c r="AF9" s="1128">
        <f t="shared" si="15"/>
        <v>0</v>
      </c>
      <c r="AG9" s="1129">
        <f t="shared" si="15"/>
        <v>0</v>
      </c>
      <c r="AH9" s="1129">
        <f t="shared" si="15"/>
        <v>0</v>
      </c>
      <c r="AI9" s="1130">
        <f t="shared" si="16"/>
        <v>0</v>
      </c>
      <c r="AJ9" s="1128">
        <f t="shared" si="17"/>
        <v>0</v>
      </c>
      <c r="AK9" s="1129">
        <f t="shared" si="47"/>
        <v>0</v>
      </c>
      <c r="AL9" s="1129">
        <f t="shared" si="47"/>
        <v>0</v>
      </c>
      <c r="AM9" s="1130">
        <f t="shared" si="18"/>
        <v>0</v>
      </c>
      <c r="AN9" s="1125">
        <v>0</v>
      </c>
      <c r="AO9" s="1126">
        <f t="shared" si="19"/>
        <v>0</v>
      </c>
      <c r="AP9" s="1126">
        <f t="shared" si="20"/>
        <v>0</v>
      </c>
      <c r="AQ9" s="1127">
        <f t="shared" si="21"/>
        <v>0</v>
      </c>
      <c r="AR9" s="1125">
        <v>0</v>
      </c>
      <c r="AS9" s="1126">
        <f t="shared" si="22"/>
        <v>0</v>
      </c>
      <c r="AT9" s="1126">
        <f t="shared" si="23"/>
        <v>0</v>
      </c>
      <c r="AU9" s="1127">
        <f t="shared" si="24"/>
        <v>0</v>
      </c>
      <c r="AV9" s="1125">
        <v>0</v>
      </c>
      <c r="AW9" s="1126">
        <f t="shared" si="25"/>
        <v>0</v>
      </c>
      <c r="AX9" s="1126">
        <f t="shared" si="26"/>
        <v>0</v>
      </c>
      <c r="AY9" s="1127">
        <f t="shared" si="27"/>
        <v>0</v>
      </c>
      <c r="AZ9" s="1125">
        <v>0</v>
      </c>
      <c r="BA9" s="1126">
        <f t="shared" si="28"/>
        <v>0</v>
      </c>
      <c r="BB9" s="1126">
        <f t="shared" si="29"/>
        <v>0</v>
      </c>
      <c r="BC9" s="1127">
        <f t="shared" si="30"/>
        <v>0</v>
      </c>
      <c r="BD9" s="1125">
        <v>0</v>
      </c>
      <c r="BE9" s="1126">
        <f t="shared" si="31"/>
        <v>0</v>
      </c>
      <c r="BF9" s="1126">
        <f t="shared" si="32"/>
        <v>0</v>
      </c>
      <c r="BG9" s="1127">
        <f t="shared" si="33"/>
        <v>0</v>
      </c>
      <c r="BH9" s="1125">
        <v>0</v>
      </c>
      <c r="BI9" s="1126">
        <f t="shared" si="34"/>
        <v>0</v>
      </c>
      <c r="BJ9" s="1126">
        <f t="shared" si="35"/>
        <v>0</v>
      </c>
      <c r="BK9" s="1127">
        <f t="shared" si="36"/>
        <v>0</v>
      </c>
      <c r="BL9" s="1128">
        <f t="shared" si="37"/>
        <v>0</v>
      </c>
      <c r="BM9" s="1129">
        <f t="shared" si="37"/>
        <v>0</v>
      </c>
      <c r="BN9" s="1129">
        <f t="shared" si="37"/>
        <v>0</v>
      </c>
      <c r="BO9" s="1130">
        <f t="shared" si="38"/>
        <v>0</v>
      </c>
      <c r="BP9" s="1128">
        <f t="shared" si="39"/>
        <v>0</v>
      </c>
      <c r="BQ9" s="1129">
        <f t="shared" si="48"/>
        <v>0</v>
      </c>
      <c r="BR9" s="1129">
        <f t="shared" si="48"/>
        <v>0</v>
      </c>
      <c r="BS9" s="1130">
        <f t="shared" si="40"/>
        <v>0</v>
      </c>
      <c r="BT9" s="1116">
        <f t="shared" si="41"/>
        <v>0</v>
      </c>
      <c r="BU9" s="1117">
        <f t="shared" si="41"/>
        <v>0</v>
      </c>
      <c r="BV9" s="1117">
        <f t="shared" si="41"/>
        <v>0</v>
      </c>
      <c r="BW9" s="1131">
        <f t="shared" si="42"/>
        <v>0</v>
      </c>
      <c r="BX9" s="1116">
        <f t="shared" si="43"/>
        <v>0</v>
      </c>
      <c r="BY9" s="1117">
        <f t="shared" si="49"/>
        <v>0</v>
      </c>
      <c r="BZ9" s="1117">
        <f t="shared" si="49"/>
        <v>0</v>
      </c>
      <c r="CA9" s="1131">
        <f t="shared" si="50"/>
        <v>0</v>
      </c>
    </row>
    <row r="10" spans="2:79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f t="shared" si="44"/>
        <v>0</v>
      </c>
      <c r="J10" s="1126">
        <f t="shared" si="45"/>
        <v>0</v>
      </c>
      <c r="K10" s="1127">
        <f t="shared" si="46"/>
        <v>0</v>
      </c>
      <c r="L10" s="1125">
        <v>0</v>
      </c>
      <c r="M10" s="1126">
        <f t="shared" si="0"/>
        <v>0</v>
      </c>
      <c r="N10" s="1126">
        <f t="shared" si="1"/>
        <v>0</v>
      </c>
      <c r="O10" s="1127">
        <f t="shared" si="2"/>
        <v>0</v>
      </c>
      <c r="P10" s="1125">
        <v>0</v>
      </c>
      <c r="Q10" s="1126">
        <f t="shared" si="3"/>
        <v>0</v>
      </c>
      <c r="R10" s="1126">
        <f t="shared" si="4"/>
        <v>0</v>
      </c>
      <c r="S10" s="1127">
        <f t="shared" si="5"/>
        <v>0</v>
      </c>
      <c r="T10" s="1125">
        <v>0</v>
      </c>
      <c r="U10" s="1126">
        <f t="shared" si="6"/>
        <v>0</v>
      </c>
      <c r="V10" s="1126">
        <f t="shared" si="7"/>
        <v>0</v>
      </c>
      <c r="W10" s="1127">
        <f t="shared" si="8"/>
        <v>0</v>
      </c>
      <c r="X10" s="1125">
        <v>0</v>
      </c>
      <c r="Y10" s="1126">
        <f t="shared" si="9"/>
        <v>0</v>
      </c>
      <c r="Z10" s="1126">
        <f t="shared" si="10"/>
        <v>0</v>
      </c>
      <c r="AA10" s="1127">
        <f t="shared" si="11"/>
        <v>0</v>
      </c>
      <c r="AB10" s="1125">
        <v>0</v>
      </c>
      <c r="AC10" s="1126">
        <f t="shared" si="12"/>
        <v>0</v>
      </c>
      <c r="AD10" s="1126">
        <f t="shared" si="13"/>
        <v>0</v>
      </c>
      <c r="AE10" s="1127">
        <f t="shared" si="14"/>
        <v>0</v>
      </c>
      <c r="AF10" s="1128">
        <f t="shared" si="15"/>
        <v>0</v>
      </c>
      <c r="AG10" s="1129">
        <f t="shared" si="15"/>
        <v>0</v>
      </c>
      <c r="AH10" s="1129">
        <f t="shared" si="15"/>
        <v>0</v>
      </c>
      <c r="AI10" s="1130">
        <f t="shared" si="16"/>
        <v>0</v>
      </c>
      <c r="AJ10" s="1128">
        <f t="shared" si="17"/>
        <v>0</v>
      </c>
      <c r="AK10" s="1129">
        <f t="shared" si="47"/>
        <v>0</v>
      </c>
      <c r="AL10" s="1129">
        <f t="shared" si="47"/>
        <v>0</v>
      </c>
      <c r="AM10" s="1130">
        <f t="shared" si="18"/>
        <v>0</v>
      </c>
      <c r="AN10" s="1125">
        <v>0</v>
      </c>
      <c r="AO10" s="1126">
        <f t="shared" si="19"/>
        <v>0</v>
      </c>
      <c r="AP10" s="1126">
        <f t="shared" si="20"/>
        <v>0</v>
      </c>
      <c r="AQ10" s="1127">
        <f t="shared" si="21"/>
        <v>0</v>
      </c>
      <c r="AR10" s="1125">
        <v>0</v>
      </c>
      <c r="AS10" s="1126">
        <f t="shared" si="22"/>
        <v>0</v>
      </c>
      <c r="AT10" s="1126">
        <f t="shared" si="23"/>
        <v>0</v>
      </c>
      <c r="AU10" s="1127">
        <f t="shared" si="24"/>
        <v>0</v>
      </c>
      <c r="AV10" s="1125">
        <v>0</v>
      </c>
      <c r="AW10" s="1126">
        <f t="shared" si="25"/>
        <v>0</v>
      </c>
      <c r="AX10" s="1126">
        <f t="shared" si="26"/>
        <v>0</v>
      </c>
      <c r="AY10" s="1127">
        <f t="shared" si="27"/>
        <v>0</v>
      </c>
      <c r="AZ10" s="1125">
        <v>0</v>
      </c>
      <c r="BA10" s="1126">
        <f t="shared" si="28"/>
        <v>0</v>
      </c>
      <c r="BB10" s="1126">
        <f t="shared" si="29"/>
        <v>0</v>
      </c>
      <c r="BC10" s="1127">
        <f t="shared" si="30"/>
        <v>0</v>
      </c>
      <c r="BD10" s="1125">
        <v>0</v>
      </c>
      <c r="BE10" s="1126">
        <f t="shared" si="31"/>
        <v>0</v>
      </c>
      <c r="BF10" s="1126">
        <f t="shared" si="32"/>
        <v>0</v>
      </c>
      <c r="BG10" s="1127">
        <f t="shared" si="33"/>
        <v>0</v>
      </c>
      <c r="BH10" s="1125">
        <v>0</v>
      </c>
      <c r="BI10" s="1126">
        <f t="shared" si="34"/>
        <v>0</v>
      </c>
      <c r="BJ10" s="1126">
        <f t="shared" si="35"/>
        <v>0</v>
      </c>
      <c r="BK10" s="1127">
        <f t="shared" si="36"/>
        <v>0</v>
      </c>
      <c r="BL10" s="1128">
        <f t="shared" si="37"/>
        <v>0</v>
      </c>
      <c r="BM10" s="1129">
        <f t="shared" si="37"/>
        <v>0</v>
      </c>
      <c r="BN10" s="1129">
        <f t="shared" si="37"/>
        <v>0</v>
      </c>
      <c r="BO10" s="1130">
        <f t="shared" si="38"/>
        <v>0</v>
      </c>
      <c r="BP10" s="1128">
        <f t="shared" si="39"/>
        <v>0</v>
      </c>
      <c r="BQ10" s="1129">
        <f t="shared" si="48"/>
        <v>0</v>
      </c>
      <c r="BR10" s="1129">
        <f t="shared" si="48"/>
        <v>0</v>
      </c>
      <c r="BS10" s="1130">
        <f t="shared" si="40"/>
        <v>0</v>
      </c>
      <c r="BT10" s="1116">
        <f t="shared" si="41"/>
        <v>0</v>
      </c>
      <c r="BU10" s="1117">
        <f t="shared" si="41"/>
        <v>0</v>
      </c>
      <c r="BV10" s="1117">
        <f t="shared" si="41"/>
        <v>0</v>
      </c>
      <c r="BW10" s="1131">
        <f t="shared" si="42"/>
        <v>0</v>
      </c>
      <c r="BX10" s="1116">
        <f t="shared" si="43"/>
        <v>0</v>
      </c>
      <c r="BY10" s="1117">
        <f t="shared" si="49"/>
        <v>0</v>
      </c>
      <c r="BZ10" s="1117">
        <f t="shared" si="49"/>
        <v>0</v>
      </c>
      <c r="CA10" s="1131">
        <f t="shared" si="50"/>
        <v>0</v>
      </c>
    </row>
    <row r="11" spans="2:79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0</v>
      </c>
      <c r="I11" s="1126">
        <f t="shared" si="44"/>
        <v>0</v>
      </c>
      <c r="J11" s="1126">
        <f t="shared" si="45"/>
        <v>0</v>
      </c>
      <c r="K11" s="1127">
        <f t="shared" si="46"/>
        <v>0</v>
      </c>
      <c r="L11" s="1125">
        <v>0</v>
      </c>
      <c r="M11" s="1126">
        <f t="shared" si="0"/>
        <v>0</v>
      </c>
      <c r="N11" s="1126">
        <f t="shared" si="1"/>
        <v>0</v>
      </c>
      <c r="O11" s="1127">
        <f t="shared" si="2"/>
        <v>0</v>
      </c>
      <c r="P11" s="1125">
        <v>0</v>
      </c>
      <c r="Q11" s="1126">
        <f t="shared" si="3"/>
        <v>0</v>
      </c>
      <c r="R11" s="1126">
        <f t="shared" si="4"/>
        <v>0</v>
      </c>
      <c r="S11" s="1127">
        <f t="shared" si="5"/>
        <v>0</v>
      </c>
      <c r="T11" s="1125">
        <v>0</v>
      </c>
      <c r="U11" s="1126">
        <f t="shared" si="6"/>
        <v>0</v>
      </c>
      <c r="V11" s="1126">
        <f t="shared" si="7"/>
        <v>0</v>
      </c>
      <c r="W11" s="1127">
        <f t="shared" si="8"/>
        <v>0</v>
      </c>
      <c r="X11" s="1125">
        <v>0</v>
      </c>
      <c r="Y11" s="1126">
        <f t="shared" si="9"/>
        <v>0</v>
      </c>
      <c r="Z11" s="1126">
        <f t="shared" si="10"/>
        <v>0</v>
      </c>
      <c r="AA11" s="1127">
        <f t="shared" si="11"/>
        <v>0</v>
      </c>
      <c r="AB11" s="1125">
        <v>0</v>
      </c>
      <c r="AC11" s="1126">
        <f t="shared" si="12"/>
        <v>0</v>
      </c>
      <c r="AD11" s="1126">
        <f t="shared" si="13"/>
        <v>0</v>
      </c>
      <c r="AE11" s="1127">
        <f t="shared" si="14"/>
        <v>0</v>
      </c>
      <c r="AF11" s="1128">
        <f t="shared" si="15"/>
        <v>0</v>
      </c>
      <c r="AG11" s="1129">
        <f t="shared" si="15"/>
        <v>0</v>
      </c>
      <c r="AH11" s="1129">
        <f t="shared" si="15"/>
        <v>0</v>
      </c>
      <c r="AI11" s="1130">
        <f t="shared" si="16"/>
        <v>0</v>
      </c>
      <c r="AJ11" s="1128">
        <f t="shared" si="17"/>
        <v>0</v>
      </c>
      <c r="AK11" s="1129">
        <f t="shared" si="47"/>
        <v>0</v>
      </c>
      <c r="AL11" s="1129">
        <f t="shared" si="47"/>
        <v>0</v>
      </c>
      <c r="AM11" s="1130">
        <f t="shared" si="18"/>
        <v>0</v>
      </c>
      <c r="AN11" s="1125">
        <v>0</v>
      </c>
      <c r="AO11" s="1126">
        <f t="shared" si="19"/>
        <v>0</v>
      </c>
      <c r="AP11" s="1126">
        <f t="shared" si="20"/>
        <v>0</v>
      </c>
      <c r="AQ11" s="1127">
        <f t="shared" si="21"/>
        <v>0</v>
      </c>
      <c r="AR11" s="1125">
        <v>0</v>
      </c>
      <c r="AS11" s="1126">
        <f t="shared" si="22"/>
        <v>0</v>
      </c>
      <c r="AT11" s="1126">
        <f t="shared" si="23"/>
        <v>0</v>
      </c>
      <c r="AU11" s="1127">
        <f t="shared" si="24"/>
        <v>0</v>
      </c>
      <c r="AV11" s="1125">
        <v>0</v>
      </c>
      <c r="AW11" s="1126">
        <f t="shared" si="25"/>
        <v>0</v>
      </c>
      <c r="AX11" s="1126">
        <f t="shared" si="26"/>
        <v>0</v>
      </c>
      <c r="AY11" s="1127">
        <f t="shared" si="27"/>
        <v>0</v>
      </c>
      <c r="AZ11" s="1125">
        <v>0</v>
      </c>
      <c r="BA11" s="1126">
        <f t="shared" si="28"/>
        <v>0</v>
      </c>
      <c r="BB11" s="1126">
        <f t="shared" si="29"/>
        <v>0</v>
      </c>
      <c r="BC11" s="1127">
        <f t="shared" si="30"/>
        <v>0</v>
      </c>
      <c r="BD11" s="1125">
        <v>0</v>
      </c>
      <c r="BE11" s="1126">
        <f t="shared" si="31"/>
        <v>0</v>
      </c>
      <c r="BF11" s="1126">
        <f t="shared" si="32"/>
        <v>0</v>
      </c>
      <c r="BG11" s="1127">
        <f t="shared" si="33"/>
        <v>0</v>
      </c>
      <c r="BH11" s="1125">
        <v>0</v>
      </c>
      <c r="BI11" s="1126">
        <f t="shared" si="34"/>
        <v>0</v>
      </c>
      <c r="BJ11" s="1126">
        <f t="shared" si="35"/>
        <v>0</v>
      </c>
      <c r="BK11" s="1127">
        <f t="shared" si="36"/>
        <v>0</v>
      </c>
      <c r="BL11" s="1128">
        <f t="shared" si="37"/>
        <v>0</v>
      </c>
      <c r="BM11" s="1129">
        <f t="shared" si="37"/>
        <v>0</v>
      </c>
      <c r="BN11" s="1129">
        <f t="shared" si="37"/>
        <v>0</v>
      </c>
      <c r="BO11" s="1130">
        <f t="shared" si="38"/>
        <v>0</v>
      </c>
      <c r="BP11" s="1128">
        <f t="shared" si="39"/>
        <v>0</v>
      </c>
      <c r="BQ11" s="1129">
        <f t="shared" si="48"/>
        <v>0</v>
      </c>
      <c r="BR11" s="1129">
        <f t="shared" si="48"/>
        <v>0</v>
      </c>
      <c r="BS11" s="1130">
        <f t="shared" si="40"/>
        <v>0</v>
      </c>
      <c r="BT11" s="1116">
        <f t="shared" si="41"/>
        <v>0</v>
      </c>
      <c r="BU11" s="1117">
        <f t="shared" si="41"/>
        <v>0</v>
      </c>
      <c r="BV11" s="1117">
        <f t="shared" si="41"/>
        <v>0</v>
      </c>
      <c r="BW11" s="1131">
        <f t="shared" si="42"/>
        <v>0</v>
      </c>
      <c r="BX11" s="1116">
        <f t="shared" si="43"/>
        <v>0</v>
      </c>
      <c r="BY11" s="1117">
        <f t="shared" si="49"/>
        <v>0</v>
      </c>
      <c r="BZ11" s="1117">
        <f t="shared" si="49"/>
        <v>0</v>
      </c>
      <c r="CA11" s="1131">
        <f t="shared" si="50"/>
        <v>0</v>
      </c>
    </row>
    <row r="12" spans="2:79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25">
        <v>0</v>
      </c>
      <c r="I12" s="1133">
        <f t="shared" si="44"/>
        <v>0</v>
      </c>
      <c r="J12" s="1133">
        <f t="shared" si="45"/>
        <v>0</v>
      </c>
      <c r="K12" s="1134">
        <f t="shared" si="46"/>
        <v>0</v>
      </c>
      <c r="L12" s="1125">
        <v>0</v>
      </c>
      <c r="M12" s="1133">
        <f t="shared" si="0"/>
        <v>0</v>
      </c>
      <c r="N12" s="1133">
        <f t="shared" si="1"/>
        <v>0</v>
      </c>
      <c r="O12" s="1134">
        <f t="shared" si="2"/>
        <v>0</v>
      </c>
      <c r="P12" s="1125">
        <v>0</v>
      </c>
      <c r="Q12" s="1133">
        <f t="shared" si="3"/>
        <v>0</v>
      </c>
      <c r="R12" s="1133">
        <f t="shared" si="4"/>
        <v>0</v>
      </c>
      <c r="S12" s="1134">
        <f t="shared" si="5"/>
        <v>0</v>
      </c>
      <c r="T12" s="1125">
        <v>0</v>
      </c>
      <c r="U12" s="1133">
        <f t="shared" si="6"/>
        <v>0</v>
      </c>
      <c r="V12" s="1133">
        <f t="shared" si="7"/>
        <v>0</v>
      </c>
      <c r="W12" s="1134">
        <f t="shared" si="8"/>
        <v>0</v>
      </c>
      <c r="X12" s="1125">
        <v>0</v>
      </c>
      <c r="Y12" s="1133">
        <f t="shared" si="9"/>
        <v>0</v>
      </c>
      <c r="Z12" s="1133">
        <f t="shared" si="10"/>
        <v>0</v>
      </c>
      <c r="AA12" s="1134">
        <f t="shared" si="11"/>
        <v>0</v>
      </c>
      <c r="AB12" s="1125">
        <v>0</v>
      </c>
      <c r="AC12" s="1133">
        <f t="shared" si="12"/>
        <v>0</v>
      </c>
      <c r="AD12" s="1133">
        <f t="shared" si="13"/>
        <v>0</v>
      </c>
      <c r="AE12" s="1134">
        <f t="shared" si="14"/>
        <v>0</v>
      </c>
      <c r="AF12" s="1135">
        <f t="shared" si="15"/>
        <v>0</v>
      </c>
      <c r="AG12" s="1136">
        <f t="shared" si="15"/>
        <v>0</v>
      </c>
      <c r="AH12" s="1136">
        <f t="shared" si="15"/>
        <v>0</v>
      </c>
      <c r="AI12" s="1137">
        <f t="shared" si="16"/>
        <v>0</v>
      </c>
      <c r="AJ12" s="1135">
        <f t="shared" si="17"/>
        <v>0</v>
      </c>
      <c r="AK12" s="1136">
        <f t="shared" si="47"/>
        <v>0</v>
      </c>
      <c r="AL12" s="1136">
        <f t="shared" si="47"/>
        <v>0</v>
      </c>
      <c r="AM12" s="1137">
        <f t="shared" si="18"/>
        <v>0</v>
      </c>
      <c r="AN12" s="1125">
        <v>0</v>
      </c>
      <c r="AO12" s="1133">
        <f t="shared" si="19"/>
        <v>0</v>
      </c>
      <c r="AP12" s="1133">
        <f t="shared" si="20"/>
        <v>0</v>
      </c>
      <c r="AQ12" s="1134">
        <f t="shared" si="21"/>
        <v>0</v>
      </c>
      <c r="AR12" s="1125">
        <v>0</v>
      </c>
      <c r="AS12" s="1133">
        <f t="shared" si="22"/>
        <v>0</v>
      </c>
      <c r="AT12" s="1133">
        <f t="shared" si="23"/>
        <v>0</v>
      </c>
      <c r="AU12" s="1134">
        <f t="shared" si="24"/>
        <v>0</v>
      </c>
      <c r="AV12" s="1125">
        <v>0</v>
      </c>
      <c r="AW12" s="1133">
        <f t="shared" si="25"/>
        <v>0</v>
      </c>
      <c r="AX12" s="1133">
        <f t="shared" si="26"/>
        <v>0</v>
      </c>
      <c r="AY12" s="1134">
        <f t="shared" si="27"/>
        <v>0</v>
      </c>
      <c r="AZ12" s="1125">
        <v>0</v>
      </c>
      <c r="BA12" s="1133">
        <f t="shared" si="28"/>
        <v>0</v>
      </c>
      <c r="BB12" s="1133">
        <f t="shared" si="29"/>
        <v>0</v>
      </c>
      <c r="BC12" s="1134">
        <f t="shared" si="30"/>
        <v>0</v>
      </c>
      <c r="BD12" s="1125">
        <v>0</v>
      </c>
      <c r="BE12" s="1133">
        <f t="shared" si="31"/>
        <v>0</v>
      </c>
      <c r="BF12" s="1133">
        <f t="shared" si="32"/>
        <v>0</v>
      </c>
      <c r="BG12" s="1134">
        <f t="shared" si="33"/>
        <v>0</v>
      </c>
      <c r="BH12" s="1125">
        <v>0</v>
      </c>
      <c r="BI12" s="1133">
        <f t="shared" si="34"/>
        <v>0</v>
      </c>
      <c r="BJ12" s="1133">
        <f t="shared" si="35"/>
        <v>0</v>
      </c>
      <c r="BK12" s="1134">
        <f t="shared" si="36"/>
        <v>0</v>
      </c>
      <c r="BL12" s="1135">
        <f t="shared" si="37"/>
        <v>0</v>
      </c>
      <c r="BM12" s="1136">
        <f t="shared" si="37"/>
        <v>0</v>
      </c>
      <c r="BN12" s="1136">
        <f t="shared" si="37"/>
        <v>0</v>
      </c>
      <c r="BO12" s="1137">
        <f t="shared" si="38"/>
        <v>0</v>
      </c>
      <c r="BP12" s="1135">
        <f t="shared" si="39"/>
        <v>0</v>
      </c>
      <c r="BQ12" s="1136">
        <f t="shared" si="48"/>
        <v>0</v>
      </c>
      <c r="BR12" s="1136">
        <f t="shared" si="48"/>
        <v>0</v>
      </c>
      <c r="BS12" s="1137">
        <f t="shared" si="40"/>
        <v>0</v>
      </c>
      <c r="BT12" s="1138">
        <f t="shared" si="41"/>
        <v>0</v>
      </c>
      <c r="BU12" s="1139">
        <f t="shared" si="41"/>
        <v>0</v>
      </c>
      <c r="BV12" s="1139">
        <f t="shared" si="41"/>
        <v>0</v>
      </c>
      <c r="BW12" s="1140">
        <f t="shared" si="42"/>
        <v>0</v>
      </c>
      <c r="BX12" s="1138">
        <f t="shared" si="43"/>
        <v>0</v>
      </c>
      <c r="BY12" s="1141">
        <f t="shared" si="49"/>
        <v>0</v>
      </c>
      <c r="BZ12" s="1141">
        <f t="shared" si="49"/>
        <v>0</v>
      </c>
      <c r="CA12" s="1142">
        <f t="shared" si="50"/>
        <v>0</v>
      </c>
    </row>
    <row r="13" spans="2:79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f>SUM(H7:H12)</f>
        <v>0</v>
      </c>
      <c r="I13" s="1150">
        <f t="shared" ref="I13:BT13" si="51">SUM(I7:I12)</f>
        <v>0</v>
      </c>
      <c r="J13" s="1150">
        <f t="shared" si="51"/>
        <v>0</v>
      </c>
      <c r="K13" s="1151">
        <f t="shared" si="51"/>
        <v>0</v>
      </c>
      <c r="L13" s="1149">
        <f>SUM(L7:L12)</f>
        <v>0</v>
      </c>
      <c r="M13" s="1150">
        <f t="shared" ref="M13:AE13" si="52">SUM(M7:M12)</f>
        <v>0</v>
      </c>
      <c r="N13" s="1150">
        <f t="shared" si="52"/>
        <v>0</v>
      </c>
      <c r="O13" s="1151">
        <f t="shared" si="52"/>
        <v>0</v>
      </c>
      <c r="P13" s="1149">
        <f>SUM(P7:P12)</f>
        <v>0</v>
      </c>
      <c r="Q13" s="1150">
        <f t="shared" si="52"/>
        <v>0</v>
      </c>
      <c r="R13" s="1150">
        <f t="shared" si="52"/>
        <v>0</v>
      </c>
      <c r="S13" s="1151">
        <f t="shared" si="52"/>
        <v>0</v>
      </c>
      <c r="T13" s="1149">
        <f>SUM(T7:T12)</f>
        <v>0</v>
      </c>
      <c r="U13" s="1150">
        <f t="shared" si="52"/>
        <v>0</v>
      </c>
      <c r="V13" s="1150">
        <f t="shared" si="52"/>
        <v>0</v>
      </c>
      <c r="W13" s="1151">
        <f t="shared" si="52"/>
        <v>0</v>
      </c>
      <c r="X13" s="1149">
        <f>SUM(X7:X12)</f>
        <v>0</v>
      </c>
      <c r="Y13" s="1150">
        <f t="shared" si="52"/>
        <v>0</v>
      </c>
      <c r="Z13" s="1150">
        <f t="shared" si="52"/>
        <v>0</v>
      </c>
      <c r="AA13" s="1151">
        <f t="shared" si="52"/>
        <v>0</v>
      </c>
      <c r="AB13" s="1149">
        <f>SUM(AB7:AB12)</f>
        <v>0</v>
      </c>
      <c r="AC13" s="1150">
        <f t="shared" si="52"/>
        <v>0</v>
      </c>
      <c r="AD13" s="1150">
        <f t="shared" si="52"/>
        <v>0</v>
      </c>
      <c r="AE13" s="1151">
        <f t="shared" si="52"/>
        <v>0</v>
      </c>
      <c r="AF13" s="1149">
        <f t="shared" si="51"/>
        <v>0</v>
      </c>
      <c r="AG13" s="1150">
        <f t="shared" si="51"/>
        <v>0</v>
      </c>
      <c r="AH13" s="1150">
        <f t="shared" si="51"/>
        <v>0</v>
      </c>
      <c r="AI13" s="1151">
        <f t="shared" si="51"/>
        <v>0</v>
      </c>
      <c r="AJ13" s="1149">
        <f t="shared" si="51"/>
        <v>0</v>
      </c>
      <c r="AK13" s="1150">
        <f t="shared" si="51"/>
        <v>0</v>
      </c>
      <c r="AL13" s="1150">
        <f t="shared" si="51"/>
        <v>0</v>
      </c>
      <c r="AM13" s="1151">
        <f t="shared" si="51"/>
        <v>0</v>
      </c>
      <c r="AN13" s="1149">
        <f>SUM(AN7:AN12)</f>
        <v>0</v>
      </c>
      <c r="AO13" s="1150">
        <f t="shared" ref="AO13:BG13" si="53">SUM(AO7:AO12)</f>
        <v>0</v>
      </c>
      <c r="AP13" s="1150">
        <f t="shared" si="53"/>
        <v>0</v>
      </c>
      <c r="AQ13" s="1151">
        <f t="shared" si="53"/>
        <v>0</v>
      </c>
      <c r="AR13" s="1149">
        <f>SUM(AR7:AR12)</f>
        <v>0</v>
      </c>
      <c r="AS13" s="1150">
        <f t="shared" si="53"/>
        <v>0</v>
      </c>
      <c r="AT13" s="1150">
        <f t="shared" si="53"/>
        <v>0</v>
      </c>
      <c r="AU13" s="1151">
        <f t="shared" si="53"/>
        <v>0</v>
      </c>
      <c r="AV13" s="1149">
        <f>SUM(AV7:AV12)</f>
        <v>0</v>
      </c>
      <c r="AW13" s="1150">
        <f t="shared" si="53"/>
        <v>0</v>
      </c>
      <c r="AX13" s="1150">
        <f t="shared" si="53"/>
        <v>0</v>
      </c>
      <c r="AY13" s="1151">
        <f t="shared" si="53"/>
        <v>0</v>
      </c>
      <c r="AZ13" s="1149">
        <f>SUM(AZ7:AZ12)</f>
        <v>0</v>
      </c>
      <c r="BA13" s="1150">
        <f t="shared" si="53"/>
        <v>0</v>
      </c>
      <c r="BB13" s="1150">
        <f t="shared" si="53"/>
        <v>0</v>
      </c>
      <c r="BC13" s="1151">
        <f t="shared" si="53"/>
        <v>0</v>
      </c>
      <c r="BD13" s="1149">
        <f>SUM(BD7:BD12)</f>
        <v>0</v>
      </c>
      <c r="BE13" s="1150">
        <f t="shared" si="53"/>
        <v>0</v>
      </c>
      <c r="BF13" s="1150">
        <f t="shared" si="53"/>
        <v>0</v>
      </c>
      <c r="BG13" s="1151">
        <f t="shared" si="53"/>
        <v>0</v>
      </c>
      <c r="BH13" s="1149">
        <f>SUM(BH7:BH12)</f>
        <v>0</v>
      </c>
      <c r="BI13" s="1150">
        <f t="shared" si="51"/>
        <v>0</v>
      </c>
      <c r="BJ13" s="1150">
        <f t="shared" si="51"/>
        <v>0</v>
      </c>
      <c r="BK13" s="1151">
        <f t="shared" si="51"/>
        <v>0</v>
      </c>
      <c r="BL13" s="1149">
        <f t="shared" si="51"/>
        <v>0</v>
      </c>
      <c r="BM13" s="1150">
        <f t="shared" si="51"/>
        <v>0</v>
      </c>
      <c r="BN13" s="1150">
        <f t="shared" si="51"/>
        <v>0</v>
      </c>
      <c r="BO13" s="1151">
        <f t="shared" si="51"/>
        <v>0</v>
      </c>
      <c r="BP13" s="1149">
        <f t="shared" si="51"/>
        <v>0</v>
      </c>
      <c r="BQ13" s="1150">
        <f t="shared" si="51"/>
        <v>0</v>
      </c>
      <c r="BR13" s="1150">
        <f t="shared" si="51"/>
        <v>0</v>
      </c>
      <c r="BS13" s="1151">
        <f t="shared" si="51"/>
        <v>0</v>
      </c>
      <c r="BT13" s="1149">
        <f t="shared" si="51"/>
        <v>0</v>
      </c>
      <c r="BU13" s="1150">
        <f t="shared" ref="BU13:CA13" si="54">SUM(BU7:BU12)</f>
        <v>0</v>
      </c>
      <c r="BV13" s="1150">
        <f t="shared" si="54"/>
        <v>0</v>
      </c>
      <c r="BW13" s="1151">
        <f t="shared" si="54"/>
        <v>0</v>
      </c>
      <c r="BX13" s="1149">
        <f t="shared" si="54"/>
        <v>0</v>
      </c>
      <c r="BY13" s="1150">
        <f>SUM(BY7:BY12)</f>
        <v>0</v>
      </c>
      <c r="BZ13" s="1150">
        <f t="shared" si="54"/>
        <v>0</v>
      </c>
      <c r="CA13" s="1151">
        <f t="shared" si="54"/>
        <v>0</v>
      </c>
    </row>
    <row r="14" spans="2:79" ht="21" customHeight="1">
      <c r="B14" s="1103" t="s">
        <v>2794</v>
      </c>
      <c r="C14" s="1104" t="s">
        <v>2795</v>
      </c>
      <c r="D14" s="1105" t="s">
        <v>2536</v>
      </c>
      <c r="E14" s="1106"/>
      <c r="F14" s="1123"/>
      <c r="G14" s="1152"/>
      <c r="H14" s="1125">
        <v>0</v>
      </c>
      <c r="I14" s="1126">
        <f t="shared" ref="I14:I21" si="55">ROUND(H14*$E14*$F14*$G14,1)</f>
        <v>0</v>
      </c>
      <c r="J14" s="1126">
        <f t="shared" ref="J14:J21" si="56">ROUND(H14*$E14,1)</f>
        <v>0</v>
      </c>
      <c r="K14" s="1127">
        <f t="shared" ref="K14:K73" si="57">+I14-J14</f>
        <v>0</v>
      </c>
      <c r="L14" s="1125">
        <v>0</v>
      </c>
      <c r="M14" s="1126">
        <f t="shared" ref="M14:M21" si="58">ROUND(L14*$E14*$F14*$G14,1)</f>
        <v>0</v>
      </c>
      <c r="N14" s="1126">
        <f t="shared" ref="N14:N21" si="59">ROUND(L14*$E14,1)</f>
        <v>0</v>
      </c>
      <c r="O14" s="1127">
        <f t="shared" ref="O14:O77" si="60">+M14-N14</f>
        <v>0</v>
      </c>
      <c r="P14" s="1125">
        <v>0</v>
      </c>
      <c r="Q14" s="1126">
        <f t="shared" ref="Q14:Q21" si="61">ROUND(P14*$E14*$F14*$G14,1)</f>
        <v>0</v>
      </c>
      <c r="R14" s="1126">
        <f t="shared" ref="R14:R21" si="62">ROUND(P14*$E14,1)</f>
        <v>0</v>
      </c>
      <c r="S14" s="1127">
        <f t="shared" ref="S14:S77" si="63">+Q14-R14</f>
        <v>0</v>
      </c>
      <c r="T14" s="1125">
        <v>0</v>
      </c>
      <c r="U14" s="1126">
        <f t="shared" ref="U14:U21" si="64">ROUND(T14*$E14*$F14*$G14,1)</f>
        <v>0</v>
      </c>
      <c r="V14" s="1126">
        <f t="shared" ref="V14:V21" si="65">ROUND(T14*$E14,1)</f>
        <v>0</v>
      </c>
      <c r="W14" s="1127">
        <f t="shared" ref="W14:W77" si="66">+U14-V14</f>
        <v>0</v>
      </c>
      <c r="X14" s="1125">
        <v>0</v>
      </c>
      <c r="Y14" s="1126">
        <f t="shared" ref="Y14:Y21" si="67">ROUND(X14*$E14*$F14*$G14,1)</f>
        <v>0</v>
      </c>
      <c r="Z14" s="1126">
        <f t="shared" ref="Z14:Z21" si="68">ROUND(X14*$E14,1)</f>
        <v>0</v>
      </c>
      <c r="AA14" s="1127">
        <f t="shared" ref="AA14:AA77" si="69">+Y14-Z14</f>
        <v>0</v>
      </c>
      <c r="AB14" s="1125">
        <v>0</v>
      </c>
      <c r="AC14" s="1126">
        <f t="shared" ref="AC14:AC21" si="70">ROUND(AB14*$E14*$F14*$G14,1)</f>
        <v>0</v>
      </c>
      <c r="AD14" s="1126">
        <f t="shared" ref="AD14:AD21" si="71">ROUND(AB14*$E14,1)</f>
        <v>0</v>
      </c>
      <c r="AE14" s="1127">
        <f t="shared" ref="AE14:AE77" si="72">+AC14-AD14</f>
        <v>0</v>
      </c>
      <c r="AF14" s="1153">
        <f t="shared" ref="AF14:AH21" si="73">+H14+L14+P14+T14+X14+AB14</f>
        <v>0</v>
      </c>
      <c r="AG14" s="1129">
        <f t="shared" si="73"/>
        <v>0</v>
      </c>
      <c r="AH14" s="1129">
        <f t="shared" si="73"/>
        <v>0</v>
      </c>
      <c r="AI14" s="1130">
        <f t="shared" si="16"/>
        <v>0</v>
      </c>
      <c r="AJ14" s="1153">
        <f t="shared" ref="AJ14:AJ21" si="74">ROUND(AVERAGE(AF14/6),1)</f>
        <v>0</v>
      </c>
      <c r="AK14" s="1129">
        <f t="shared" ref="AK14:AL21" si="75">ROUND(AVERAGE(AG14/6),0)</f>
        <v>0</v>
      </c>
      <c r="AL14" s="1129">
        <f t="shared" si="75"/>
        <v>0</v>
      </c>
      <c r="AM14" s="1130">
        <f t="shared" si="18"/>
        <v>0</v>
      </c>
      <c r="AN14" s="1125">
        <v>0</v>
      </c>
      <c r="AO14" s="1126">
        <f t="shared" ref="AO14:AO21" si="76">ROUND(AN14*$E14*$F14*$G14,1)</f>
        <v>0</v>
      </c>
      <c r="AP14" s="1126">
        <f t="shared" ref="AP14:AP21" si="77">ROUND(AN14*$E14,1)</f>
        <v>0</v>
      </c>
      <c r="AQ14" s="1127">
        <f t="shared" ref="AQ14:AQ77" si="78">+AO14-AP14</f>
        <v>0</v>
      </c>
      <c r="AR14" s="1125">
        <v>0</v>
      </c>
      <c r="AS14" s="1126">
        <f t="shared" ref="AS14:AS21" si="79">ROUND(AR14*$E14*$F14*$G14,1)</f>
        <v>0</v>
      </c>
      <c r="AT14" s="1126">
        <f t="shared" ref="AT14:AT21" si="80">ROUND(AR14*$E14,1)</f>
        <v>0</v>
      </c>
      <c r="AU14" s="1127">
        <f t="shared" ref="AU14:AU77" si="81">+AS14-AT14</f>
        <v>0</v>
      </c>
      <c r="AV14" s="1125">
        <v>0</v>
      </c>
      <c r="AW14" s="1126">
        <f t="shared" ref="AW14:AW21" si="82">ROUND(AV14*$E14*$F14*$G14,1)</f>
        <v>0</v>
      </c>
      <c r="AX14" s="1126">
        <f t="shared" ref="AX14:AX21" si="83">ROUND(AV14*$E14,1)</f>
        <v>0</v>
      </c>
      <c r="AY14" s="1127">
        <f t="shared" ref="AY14:AY77" si="84">+AW14-AX14</f>
        <v>0</v>
      </c>
      <c r="AZ14" s="1125">
        <v>0</v>
      </c>
      <c r="BA14" s="1126">
        <f t="shared" ref="BA14:BA21" si="85">ROUND(AZ14*$E14*$F14*$G14,1)</f>
        <v>0</v>
      </c>
      <c r="BB14" s="1126">
        <f t="shared" ref="BB14:BB21" si="86">ROUND(AZ14*$E14,1)</f>
        <v>0</v>
      </c>
      <c r="BC14" s="1127">
        <f t="shared" ref="BC14:BC77" si="87">+BA14-BB14</f>
        <v>0</v>
      </c>
      <c r="BD14" s="1125">
        <v>0</v>
      </c>
      <c r="BE14" s="1126">
        <f t="shared" ref="BE14:BE21" si="88">ROUND(BD14*$E14*$F14*$G14,1)</f>
        <v>0</v>
      </c>
      <c r="BF14" s="1126">
        <f t="shared" ref="BF14:BF21" si="89">ROUND(BD14*$E14,1)</f>
        <v>0</v>
      </c>
      <c r="BG14" s="1127">
        <f t="shared" ref="BG14:BG77" si="90">+BE14-BF14</f>
        <v>0</v>
      </c>
      <c r="BH14" s="1125">
        <v>0</v>
      </c>
      <c r="BI14" s="1126">
        <f t="shared" ref="BI14:BI21" si="91">ROUND(BH14*$E14*$F14*$G14,1)</f>
        <v>0</v>
      </c>
      <c r="BJ14" s="1126">
        <f t="shared" ref="BJ14:BJ21" si="92">ROUND(BH14*$E14,1)</f>
        <v>0</v>
      </c>
      <c r="BK14" s="1127">
        <f t="shared" ref="BK14:BK77" si="93">+BI14-BJ14</f>
        <v>0</v>
      </c>
      <c r="BL14" s="1153">
        <f t="shared" ref="BL14:BN21" si="94">+AN14+AR14+AV14+AZ14+BD14+BH14</f>
        <v>0</v>
      </c>
      <c r="BM14" s="1129">
        <f t="shared" si="94"/>
        <v>0</v>
      </c>
      <c r="BN14" s="1129">
        <f t="shared" si="94"/>
        <v>0</v>
      </c>
      <c r="BO14" s="1130">
        <f t="shared" si="38"/>
        <v>0</v>
      </c>
      <c r="BP14" s="1153">
        <f t="shared" ref="BP14:BP21" si="95">ROUND(AVERAGE(BL14/6),1)</f>
        <v>0</v>
      </c>
      <c r="BQ14" s="1129">
        <f t="shared" ref="BQ14:BR21" si="96">ROUND(AVERAGE(BM14/6),0)</f>
        <v>0</v>
      </c>
      <c r="BR14" s="1129">
        <f t="shared" si="96"/>
        <v>0</v>
      </c>
      <c r="BS14" s="1130">
        <f t="shared" si="40"/>
        <v>0</v>
      </c>
      <c r="BT14" s="1154">
        <f t="shared" ref="BT14:BV21" si="97">+AF14+BL14</f>
        <v>0</v>
      </c>
      <c r="BU14" s="1117">
        <f t="shared" si="97"/>
        <v>0</v>
      </c>
      <c r="BV14" s="1117">
        <f t="shared" si="97"/>
        <v>0</v>
      </c>
      <c r="BW14" s="1131">
        <f t="shared" si="42"/>
        <v>0</v>
      </c>
      <c r="BX14" s="1154">
        <f t="shared" ref="BX14:BX21" si="98">ROUND(AVERAGE(BT14/12),1)</f>
        <v>0</v>
      </c>
      <c r="BY14" s="1117">
        <f t="shared" ref="BY14:BZ21" si="99">ROUND(AVERAGE(BU14/12),0)</f>
        <v>0</v>
      </c>
      <c r="BZ14" s="1117">
        <f t="shared" si="99"/>
        <v>0</v>
      </c>
      <c r="CA14" s="1131">
        <f t="shared" si="50"/>
        <v>0</v>
      </c>
    </row>
    <row r="15" spans="2:79" ht="21" customHeight="1">
      <c r="B15" s="1103"/>
      <c r="C15" s="1104" t="s">
        <v>2784</v>
      </c>
      <c r="D15" s="1105" t="s">
        <v>2540</v>
      </c>
      <c r="E15" s="1106"/>
      <c r="F15" s="1123"/>
      <c r="G15" s="1152"/>
      <c r="H15" s="1125">
        <v>0</v>
      </c>
      <c r="I15" s="1126">
        <f t="shared" si="55"/>
        <v>0</v>
      </c>
      <c r="J15" s="1126">
        <f t="shared" si="56"/>
        <v>0</v>
      </c>
      <c r="K15" s="1127">
        <f t="shared" si="57"/>
        <v>0</v>
      </c>
      <c r="L15" s="1125">
        <v>0</v>
      </c>
      <c r="M15" s="1126">
        <f t="shared" si="58"/>
        <v>0</v>
      </c>
      <c r="N15" s="1126">
        <f t="shared" si="59"/>
        <v>0</v>
      </c>
      <c r="O15" s="1127">
        <f t="shared" si="60"/>
        <v>0</v>
      </c>
      <c r="P15" s="1125">
        <v>0</v>
      </c>
      <c r="Q15" s="1126">
        <f t="shared" si="61"/>
        <v>0</v>
      </c>
      <c r="R15" s="1126">
        <f t="shared" si="62"/>
        <v>0</v>
      </c>
      <c r="S15" s="1127">
        <f t="shared" si="63"/>
        <v>0</v>
      </c>
      <c r="T15" s="1125">
        <v>0</v>
      </c>
      <c r="U15" s="1126">
        <f t="shared" si="64"/>
        <v>0</v>
      </c>
      <c r="V15" s="1126">
        <f t="shared" si="65"/>
        <v>0</v>
      </c>
      <c r="W15" s="1127">
        <f t="shared" si="66"/>
        <v>0</v>
      </c>
      <c r="X15" s="1125">
        <v>0</v>
      </c>
      <c r="Y15" s="1126">
        <f t="shared" si="67"/>
        <v>0</v>
      </c>
      <c r="Z15" s="1126">
        <f t="shared" si="68"/>
        <v>0</v>
      </c>
      <c r="AA15" s="1127">
        <f t="shared" si="69"/>
        <v>0</v>
      </c>
      <c r="AB15" s="1125">
        <v>0</v>
      </c>
      <c r="AC15" s="1126">
        <f t="shared" si="70"/>
        <v>0</v>
      </c>
      <c r="AD15" s="1126">
        <f t="shared" si="71"/>
        <v>0</v>
      </c>
      <c r="AE15" s="1127">
        <f t="shared" si="72"/>
        <v>0</v>
      </c>
      <c r="AF15" s="1128">
        <f t="shared" si="73"/>
        <v>0</v>
      </c>
      <c r="AG15" s="1129">
        <f t="shared" si="73"/>
        <v>0</v>
      </c>
      <c r="AH15" s="1129">
        <f t="shared" si="73"/>
        <v>0</v>
      </c>
      <c r="AI15" s="1130">
        <f t="shared" si="16"/>
        <v>0</v>
      </c>
      <c r="AJ15" s="1128">
        <f t="shared" si="74"/>
        <v>0</v>
      </c>
      <c r="AK15" s="1129">
        <f t="shared" si="75"/>
        <v>0</v>
      </c>
      <c r="AL15" s="1129">
        <f t="shared" si="75"/>
        <v>0</v>
      </c>
      <c r="AM15" s="1130">
        <f t="shared" si="18"/>
        <v>0</v>
      </c>
      <c r="AN15" s="1125">
        <v>0</v>
      </c>
      <c r="AO15" s="1126">
        <f t="shared" si="76"/>
        <v>0</v>
      </c>
      <c r="AP15" s="1126">
        <f t="shared" si="77"/>
        <v>0</v>
      </c>
      <c r="AQ15" s="1127">
        <f t="shared" si="78"/>
        <v>0</v>
      </c>
      <c r="AR15" s="1125">
        <v>0</v>
      </c>
      <c r="AS15" s="1126">
        <f t="shared" si="79"/>
        <v>0</v>
      </c>
      <c r="AT15" s="1126">
        <f t="shared" si="80"/>
        <v>0</v>
      </c>
      <c r="AU15" s="1127">
        <f t="shared" si="81"/>
        <v>0</v>
      </c>
      <c r="AV15" s="1125">
        <v>0</v>
      </c>
      <c r="AW15" s="1126">
        <f t="shared" si="82"/>
        <v>0</v>
      </c>
      <c r="AX15" s="1126">
        <f t="shared" si="83"/>
        <v>0</v>
      </c>
      <c r="AY15" s="1127">
        <f t="shared" si="84"/>
        <v>0</v>
      </c>
      <c r="AZ15" s="1125">
        <v>0</v>
      </c>
      <c r="BA15" s="1126">
        <f t="shared" si="85"/>
        <v>0</v>
      </c>
      <c r="BB15" s="1126">
        <f t="shared" si="86"/>
        <v>0</v>
      </c>
      <c r="BC15" s="1127">
        <f t="shared" si="87"/>
        <v>0</v>
      </c>
      <c r="BD15" s="1125">
        <v>0</v>
      </c>
      <c r="BE15" s="1126">
        <f t="shared" si="88"/>
        <v>0</v>
      </c>
      <c r="BF15" s="1126">
        <f t="shared" si="89"/>
        <v>0</v>
      </c>
      <c r="BG15" s="1127">
        <f t="shared" si="90"/>
        <v>0</v>
      </c>
      <c r="BH15" s="1125">
        <v>0</v>
      </c>
      <c r="BI15" s="1126">
        <f t="shared" si="91"/>
        <v>0</v>
      </c>
      <c r="BJ15" s="1126">
        <f t="shared" si="92"/>
        <v>0</v>
      </c>
      <c r="BK15" s="1127">
        <f t="shared" si="93"/>
        <v>0</v>
      </c>
      <c r="BL15" s="1128">
        <f t="shared" si="94"/>
        <v>0</v>
      </c>
      <c r="BM15" s="1129">
        <f t="shared" si="94"/>
        <v>0</v>
      </c>
      <c r="BN15" s="1129">
        <f t="shared" si="94"/>
        <v>0</v>
      </c>
      <c r="BO15" s="1130">
        <f t="shared" si="38"/>
        <v>0</v>
      </c>
      <c r="BP15" s="1128">
        <f t="shared" si="95"/>
        <v>0</v>
      </c>
      <c r="BQ15" s="1129">
        <f t="shared" si="96"/>
        <v>0</v>
      </c>
      <c r="BR15" s="1129">
        <f t="shared" si="96"/>
        <v>0</v>
      </c>
      <c r="BS15" s="1130">
        <f t="shared" si="40"/>
        <v>0</v>
      </c>
      <c r="BT15" s="1116">
        <f t="shared" si="97"/>
        <v>0</v>
      </c>
      <c r="BU15" s="1117">
        <f t="shared" si="97"/>
        <v>0</v>
      </c>
      <c r="BV15" s="1117">
        <f t="shared" si="97"/>
        <v>0</v>
      </c>
      <c r="BW15" s="1131">
        <f t="shared" si="42"/>
        <v>0</v>
      </c>
      <c r="BX15" s="1116">
        <f t="shared" si="98"/>
        <v>0</v>
      </c>
      <c r="BY15" s="1117">
        <f t="shared" si="99"/>
        <v>0</v>
      </c>
      <c r="BZ15" s="1117">
        <f t="shared" si="99"/>
        <v>0</v>
      </c>
      <c r="CA15" s="1131">
        <f t="shared" si="50"/>
        <v>0</v>
      </c>
    </row>
    <row r="16" spans="2:79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0</v>
      </c>
      <c r="I16" s="1126">
        <f t="shared" si="55"/>
        <v>0</v>
      </c>
      <c r="J16" s="1126">
        <f t="shared" si="56"/>
        <v>0</v>
      </c>
      <c r="K16" s="1127">
        <f t="shared" si="57"/>
        <v>0</v>
      </c>
      <c r="L16" s="1125">
        <v>0</v>
      </c>
      <c r="M16" s="1126">
        <f t="shared" si="58"/>
        <v>0</v>
      </c>
      <c r="N16" s="1126">
        <f t="shared" si="59"/>
        <v>0</v>
      </c>
      <c r="O16" s="1127">
        <f t="shared" si="60"/>
        <v>0</v>
      </c>
      <c r="P16" s="1125">
        <v>0</v>
      </c>
      <c r="Q16" s="1126">
        <f t="shared" si="61"/>
        <v>0</v>
      </c>
      <c r="R16" s="1126">
        <f t="shared" si="62"/>
        <v>0</v>
      </c>
      <c r="S16" s="1127">
        <f t="shared" si="63"/>
        <v>0</v>
      </c>
      <c r="T16" s="1125">
        <v>0</v>
      </c>
      <c r="U16" s="1126">
        <f t="shared" si="64"/>
        <v>0</v>
      </c>
      <c r="V16" s="1126">
        <f t="shared" si="65"/>
        <v>0</v>
      </c>
      <c r="W16" s="1127">
        <f t="shared" si="66"/>
        <v>0</v>
      </c>
      <c r="X16" s="1125">
        <v>0</v>
      </c>
      <c r="Y16" s="1126">
        <f t="shared" si="67"/>
        <v>0</v>
      </c>
      <c r="Z16" s="1126">
        <f t="shared" si="68"/>
        <v>0</v>
      </c>
      <c r="AA16" s="1127">
        <f t="shared" si="69"/>
        <v>0</v>
      </c>
      <c r="AB16" s="1125">
        <v>0</v>
      </c>
      <c r="AC16" s="1126">
        <f t="shared" si="70"/>
        <v>0</v>
      </c>
      <c r="AD16" s="1126">
        <f t="shared" si="71"/>
        <v>0</v>
      </c>
      <c r="AE16" s="1127">
        <f t="shared" si="72"/>
        <v>0</v>
      </c>
      <c r="AF16" s="1128">
        <f t="shared" si="73"/>
        <v>0</v>
      </c>
      <c r="AG16" s="1129">
        <f t="shared" si="73"/>
        <v>0</v>
      </c>
      <c r="AH16" s="1129">
        <f t="shared" si="73"/>
        <v>0</v>
      </c>
      <c r="AI16" s="1130">
        <f t="shared" si="16"/>
        <v>0</v>
      </c>
      <c r="AJ16" s="1128">
        <f t="shared" si="74"/>
        <v>0</v>
      </c>
      <c r="AK16" s="1129">
        <f t="shared" si="75"/>
        <v>0</v>
      </c>
      <c r="AL16" s="1129">
        <f t="shared" si="75"/>
        <v>0</v>
      </c>
      <c r="AM16" s="1130">
        <f t="shared" si="18"/>
        <v>0</v>
      </c>
      <c r="AN16" s="1125">
        <v>0</v>
      </c>
      <c r="AO16" s="1126">
        <f t="shared" si="76"/>
        <v>0</v>
      </c>
      <c r="AP16" s="1126">
        <f t="shared" si="77"/>
        <v>0</v>
      </c>
      <c r="AQ16" s="1127">
        <f t="shared" si="78"/>
        <v>0</v>
      </c>
      <c r="AR16" s="1125">
        <v>0</v>
      </c>
      <c r="AS16" s="1126">
        <f t="shared" si="79"/>
        <v>0</v>
      </c>
      <c r="AT16" s="1126">
        <f t="shared" si="80"/>
        <v>0</v>
      </c>
      <c r="AU16" s="1127">
        <f t="shared" si="81"/>
        <v>0</v>
      </c>
      <c r="AV16" s="1125">
        <v>0</v>
      </c>
      <c r="AW16" s="1126">
        <f t="shared" si="82"/>
        <v>0</v>
      </c>
      <c r="AX16" s="1126">
        <f t="shared" si="83"/>
        <v>0</v>
      </c>
      <c r="AY16" s="1127">
        <f t="shared" si="84"/>
        <v>0</v>
      </c>
      <c r="AZ16" s="1125">
        <v>0</v>
      </c>
      <c r="BA16" s="1126">
        <f t="shared" si="85"/>
        <v>0</v>
      </c>
      <c r="BB16" s="1126">
        <f t="shared" si="86"/>
        <v>0</v>
      </c>
      <c r="BC16" s="1127">
        <f t="shared" si="87"/>
        <v>0</v>
      </c>
      <c r="BD16" s="1125">
        <v>0</v>
      </c>
      <c r="BE16" s="1126">
        <f t="shared" si="88"/>
        <v>0</v>
      </c>
      <c r="BF16" s="1126">
        <f t="shared" si="89"/>
        <v>0</v>
      </c>
      <c r="BG16" s="1127">
        <f t="shared" si="90"/>
        <v>0</v>
      </c>
      <c r="BH16" s="1125">
        <v>0</v>
      </c>
      <c r="BI16" s="1126">
        <f t="shared" si="91"/>
        <v>0</v>
      </c>
      <c r="BJ16" s="1126">
        <f t="shared" si="92"/>
        <v>0</v>
      </c>
      <c r="BK16" s="1127">
        <f t="shared" si="93"/>
        <v>0</v>
      </c>
      <c r="BL16" s="1128">
        <f t="shared" si="94"/>
        <v>0</v>
      </c>
      <c r="BM16" s="1129">
        <f t="shared" si="94"/>
        <v>0</v>
      </c>
      <c r="BN16" s="1129">
        <f t="shared" si="94"/>
        <v>0</v>
      </c>
      <c r="BO16" s="1130">
        <f t="shared" si="38"/>
        <v>0</v>
      </c>
      <c r="BP16" s="1128">
        <f t="shared" si="95"/>
        <v>0</v>
      </c>
      <c r="BQ16" s="1129">
        <f t="shared" si="96"/>
        <v>0</v>
      </c>
      <c r="BR16" s="1129">
        <f t="shared" si="96"/>
        <v>0</v>
      </c>
      <c r="BS16" s="1130">
        <f t="shared" si="40"/>
        <v>0</v>
      </c>
      <c r="BT16" s="1116">
        <f t="shared" si="97"/>
        <v>0</v>
      </c>
      <c r="BU16" s="1117">
        <f t="shared" si="97"/>
        <v>0</v>
      </c>
      <c r="BV16" s="1117">
        <f t="shared" si="97"/>
        <v>0</v>
      </c>
      <c r="BW16" s="1131">
        <f t="shared" si="42"/>
        <v>0</v>
      </c>
      <c r="BX16" s="1116">
        <f t="shared" si="98"/>
        <v>0</v>
      </c>
      <c r="BY16" s="1117">
        <f t="shared" si="99"/>
        <v>0</v>
      </c>
      <c r="BZ16" s="1117">
        <f t="shared" si="99"/>
        <v>0</v>
      </c>
      <c r="CA16" s="1131">
        <f t="shared" si="50"/>
        <v>0</v>
      </c>
    </row>
    <row r="17" spans="2:79" ht="21" customHeight="1">
      <c r="B17" s="1103"/>
      <c r="C17" s="1104" t="s">
        <v>2786</v>
      </c>
      <c r="D17" s="1105" t="s">
        <v>2548</v>
      </c>
      <c r="E17" s="1106">
        <v>125.98</v>
      </c>
      <c r="F17" s="1123">
        <v>1.1299999999999999</v>
      </c>
      <c r="G17" s="1152">
        <v>1.121</v>
      </c>
      <c r="H17" s="1125">
        <v>2.2999999999999998</v>
      </c>
      <c r="I17" s="1126">
        <f t="shared" si="55"/>
        <v>367</v>
      </c>
      <c r="J17" s="1126">
        <f t="shared" si="56"/>
        <v>289.8</v>
      </c>
      <c r="K17" s="1127">
        <f t="shared" si="57"/>
        <v>77.199999999999989</v>
      </c>
      <c r="L17" s="1125">
        <v>2.4</v>
      </c>
      <c r="M17" s="1126">
        <f t="shared" si="58"/>
        <v>383</v>
      </c>
      <c r="N17" s="1126">
        <f t="shared" si="59"/>
        <v>302.39999999999998</v>
      </c>
      <c r="O17" s="1127">
        <f t="shared" si="60"/>
        <v>80.600000000000023</v>
      </c>
      <c r="P17" s="1125">
        <v>2.5</v>
      </c>
      <c r="Q17" s="1126">
        <f t="shared" si="61"/>
        <v>399</v>
      </c>
      <c r="R17" s="1126">
        <f t="shared" si="62"/>
        <v>315</v>
      </c>
      <c r="S17" s="1127">
        <f t="shared" si="63"/>
        <v>84</v>
      </c>
      <c r="T17" s="1125">
        <v>2.2999999999999998</v>
      </c>
      <c r="U17" s="1126">
        <f t="shared" si="64"/>
        <v>367</v>
      </c>
      <c r="V17" s="1126">
        <f t="shared" si="65"/>
        <v>289.8</v>
      </c>
      <c r="W17" s="1127">
        <f t="shared" si="66"/>
        <v>77.199999999999989</v>
      </c>
      <c r="X17" s="1125">
        <v>2.5</v>
      </c>
      <c r="Y17" s="1126">
        <f t="shared" si="67"/>
        <v>399</v>
      </c>
      <c r="Z17" s="1126">
        <f t="shared" si="68"/>
        <v>315</v>
      </c>
      <c r="AA17" s="1127">
        <f t="shared" si="69"/>
        <v>84</v>
      </c>
      <c r="AB17" s="1125">
        <v>2.2999999999999998</v>
      </c>
      <c r="AC17" s="1126">
        <f t="shared" si="70"/>
        <v>367</v>
      </c>
      <c r="AD17" s="1126">
        <f t="shared" si="71"/>
        <v>289.8</v>
      </c>
      <c r="AE17" s="1127">
        <f t="shared" si="72"/>
        <v>77.199999999999989</v>
      </c>
      <c r="AF17" s="1128">
        <f t="shared" si="73"/>
        <v>14.3</v>
      </c>
      <c r="AG17" s="1129">
        <f t="shared" si="73"/>
        <v>2282</v>
      </c>
      <c r="AH17" s="1129">
        <f t="shared" si="73"/>
        <v>1801.8</v>
      </c>
      <c r="AI17" s="1130">
        <f t="shared" si="16"/>
        <v>480.20000000000005</v>
      </c>
      <c r="AJ17" s="1128">
        <f t="shared" si="74"/>
        <v>2.4</v>
      </c>
      <c r="AK17" s="1129">
        <f t="shared" si="75"/>
        <v>380</v>
      </c>
      <c r="AL17" s="1129">
        <f t="shared" si="75"/>
        <v>300</v>
      </c>
      <c r="AM17" s="1130">
        <f t="shared" si="18"/>
        <v>80</v>
      </c>
      <c r="AN17" s="1125">
        <v>2.2999999999999998</v>
      </c>
      <c r="AO17" s="1126">
        <f t="shared" si="76"/>
        <v>367</v>
      </c>
      <c r="AP17" s="1126">
        <f t="shared" si="77"/>
        <v>289.8</v>
      </c>
      <c r="AQ17" s="1127">
        <f t="shared" si="78"/>
        <v>77.199999999999989</v>
      </c>
      <c r="AR17" s="1125">
        <v>2.2999999999999998</v>
      </c>
      <c r="AS17" s="1126">
        <f t="shared" si="79"/>
        <v>367</v>
      </c>
      <c r="AT17" s="1126">
        <f t="shared" si="80"/>
        <v>289.8</v>
      </c>
      <c r="AU17" s="1127">
        <f t="shared" si="81"/>
        <v>77.199999999999989</v>
      </c>
      <c r="AV17" s="1125">
        <v>2.5</v>
      </c>
      <c r="AW17" s="1126">
        <f t="shared" si="82"/>
        <v>399</v>
      </c>
      <c r="AX17" s="1126">
        <f t="shared" si="83"/>
        <v>315</v>
      </c>
      <c r="AY17" s="1127">
        <f t="shared" si="84"/>
        <v>84</v>
      </c>
      <c r="AZ17" s="1125">
        <v>2.2000000000000002</v>
      </c>
      <c r="BA17" s="1126">
        <f t="shared" si="85"/>
        <v>351.1</v>
      </c>
      <c r="BB17" s="1126">
        <f t="shared" si="86"/>
        <v>277.2</v>
      </c>
      <c r="BC17" s="1127">
        <f t="shared" si="87"/>
        <v>73.900000000000034</v>
      </c>
      <c r="BD17" s="1125">
        <v>2.2000000000000002</v>
      </c>
      <c r="BE17" s="1126">
        <f t="shared" si="88"/>
        <v>351.1</v>
      </c>
      <c r="BF17" s="1126">
        <f t="shared" si="89"/>
        <v>277.2</v>
      </c>
      <c r="BG17" s="1127">
        <f t="shared" si="90"/>
        <v>73.900000000000034</v>
      </c>
      <c r="BH17" s="1125">
        <v>2.5</v>
      </c>
      <c r="BI17" s="1126">
        <f t="shared" si="91"/>
        <v>399</v>
      </c>
      <c r="BJ17" s="1126">
        <f t="shared" si="92"/>
        <v>315</v>
      </c>
      <c r="BK17" s="1127">
        <f t="shared" si="93"/>
        <v>84</v>
      </c>
      <c r="BL17" s="1128">
        <f t="shared" si="94"/>
        <v>14</v>
      </c>
      <c r="BM17" s="1129">
        <f t="shared" si="94"/>
        <v>2234.1999999999998</v>
      </c>
      <c r="BN17" s="1129">
        <f t="shared" si="94"/>
        <v>1764</v>
      </c>
      <c r="BO17" s="1130">
        <f t="shared" si="38"/>
        <v>470.19999999999982</v>
      </c>
      <c r="BP17" s="1128">
        <f t="shared" si="95"/>
        <v>2.2999999999999998</v>
      </c>
      <c r="BQ17" s="1129">
        <f t="shared" si="96"/>
        <v>372</v>
      </c>
      <c r="BR17" s="1129">
        <f t="shared" si="96"/>
        <v>294</v>
      </c>
      <c r="BS17" s="1130">
        <f t="shared" si="40"/>
        <v>78</v>
      </c>
      <c r="BT17" s="1116">
        <f t="shared" si="97"/>
        <v>28.3</v>
      </c>
      <c r="BU17" s="1117">
        <f t="shared" si="97"/>
        <v>4516.2</v>
      </c>
      <c r="BV17" s="1117">
        <f t="shared" si="97"/>
        <v>3565.8</v>
      </c>
      <c r="BW17" s="1131">
        <f t="shared" si="42"/>
        <v>950.39999999999964</v>
      </c>
      <c r="BX17" s="1116">
        <f t="shared" si="98"/>
        <v>2.4</v>
      </c>
      <c r="BY17" s="1117">
        <f t="shared" si="99"/>
        <v>376</v>
      </c>
      <c r="BZ17" s="1117">
        <f t="shared" si="99"/>
        <v>297</v>
      </c>
      <c r="CA17" s="1131">
        <f t="shared" si="50"/>
        <v>79</v>
      </c>
    </row>
    <row r="18" spans="2:79" ht="21" customHeight="1">
      <c r="B18" s="1103"/>
      <c r="C18" s="1104" t="s">
        <v>2797</v>
      </c>
      <c r="D18" s="1105" t="s">
        <v>2603</v>
      </c>
      <c r="E18" s="1106"/>
      <c r="F18" s="1123"/>
      <c r="G18" s="1124"/>
      <c r="H18" s="1125">
        <v>0</v>
      </c>
      <c r="I18" s="1126">
        <f t="shared" si="55"/>
        <v>0</v>
      </c>
      <c r="J18" s="1126">
        <f t="shared" si="56"/>
        <v>0</v>
      </c>
      <c r="K18" s="1127">
        <f t="shared" si="57"/>
        <v>0</v>
      </c>
      <c r="L18" s="1125">
        <v>0</v>
      </c>
      <c r="M18" s="1126">
        <f t="shared" si="58"/>
        <v>0</v>
      </c>
      <c r="N18" s="1126">
        <f t="shared" si="59"/>
        <v>0</v>
      </c>
      <c r="O18" s="1127">
        <f t="shared" si="60"/>
        <v>0</v>
      </c>
      <c r="P18" s="1125">
        <v>0</v>
      </c>
      <c r="Q18" s="1126">
        <f t="shared" si="61"/>
        <v>0</v>
      </c>
      <c r="R18" s="1126">
        <f t="shared" si="62"/>
        <v>0</v>
      </c>
      <c r="S18" s="1127">
        <f t="shared" si="63"/>
        <v>0</v>
      </c>
      <c r="T18" s="1125">
        <v>0</v>
      </c>
      <c r="U18" s="1126">
        <f t="shared" si="64"/>
        <v>0</v>
      </c>
      <c r="V18" s="1126">
        <f t="shared" si="65"/>
        <v>0</v>
      </c>
      <c r="W18" s="1127">
        <f t="shared" si="66"/>
        <v>0</v>
      </c>
      <c r="X18" s="1125">
        <v>0</v>
      </c>
      <c r="Y18" s="1126">
        <f t="shared" si="67"/>
        <v>0</v>
      </c>
      <c r="Z18" s="1126">
        <f t="shared" si="68"/>
        <v>0</v>
      </c>
      <c r="AA18" s="1127">
        <f t="shared" si="69"/>
        <v>0</v>
      </c>
      <c r="AB18" s="1125">
        <v>0</v>
      </c>
      <c r="AC18" s="1126">
        <f t="shared" si="70"/>
        <v>0</v>
      </c>
      <c r="AD18" s="1126">
        <f t="shared" si="71"/>
        <v>0</v>
      </c>
      <c r="AE18" s="1127">
        <f t="shared" si="72"/>
        <v>0</v>
      </c>
      <c r="AF18" s="1128">
        <f t="shared" si="73"/>
        <v>0</v>
      </c>
      <c r="AG18" s="1129">
        <f t="shared" si="73"/>
        <v>0</v>
      </c>
      <c r="AH18" s="1129">
        <f t="shared" si="73"/>
        <v>0</v>
      </c>
      <c r="AI18" s="1130">
        <f t="shared" si="16"/>
        <v>0</v>
      </c>
      <c r="AJ18" s="1128">
        <f t="shared" si="74"/>
        <v>0</v>
      </c>
      <c r="AK18" s="1129">
        <f t="shared" si="75"/>
        <v>0</v>
      </c>
      <c r="AL18" s="1129">
        <f t="shared" si="75"/>
        <v>0</v>
      </c>
      <c r="AM18" s="1130">
        <f t="shared" si="18"/>
        <v>0</v>
      </c>
      <c r="AN18" s="1125">
        <v>0</v>
      </c>
      <c r="AO18" s="1126">
        <f t="shared" si="76"/>
        <v>0</v>
      </c>
      <c r="AP18" s="1126">
        <f t="shared" si="77"/>
        <v>0</v>
      </c>
      <c r="AQ18" s="1127">
        <f t="shared" si="78"/>
        <v>0</v>
      </c>
      <c r="AR18" s="1125">
        <v>0</v>
      </c>
      <c r="AS18" s="1126">
        <f t="shared" si="79"/>
        <v>0</v>
      </c>
      <c r="AT18" s="1126">
        <f t="shared" si="80"/>
        <v>0</v>
      </c>
      <c r="AU18" s="1127">
        <f t="shared" si="81"/>
        <v>0</v>
      </c>
      <c r="AV18" s="1125">
        <v>0</v>
      </c>
      <c r="AW18" s="1126">
        <f t="shared" si="82"/>
        <v>0</v>
      </c>
      <c r="AX18" s="1126">
        <f t="shared" si="83"/>
        <v>0</v>
      </c>
      <c r="AY18" s="1127">
        <f t="shared" si="84"/>
        <v>0</v>
      </c>
      <c r="AZ18" s="1125">
        <v>0</v>
      </c>
      <c r="BA18" s="1126">
        <f t="shared" si="85"/>
        <v>0</v>
      </c>
      <c r="BB18" s="1126">
        <f t="shared" si="86"/>
        <v>0</v>
      </c>
      <c r="BC18" s="1127">
        <f t="shared" si="87"/>
        <v>0</v>
      </c>
      <c r="BD18" s="1125">
        <v>0</v>
      </c>
      <c r="BE18" s="1126">
        <f t="shared" si="88"/>
        <v>0</v>
      </c>
      <c r="BF18" s="1126">
        <f t="shared" si="89"/>
        <v>0</v>
      </c>
      <c r="BG18" s="1127">
        <f t="shared" si="90"/>
        <v>0</v>
      </c>
      <c r="BH18" s="1125">
        <v>0</v>
      </c>
      <c r="BI18" s="1126">
        <f t="shared" si="91"/>
        <v>0</v>
      </c>
      <c r="BJ18" s="1126">
        <f t="shared" si="92"/>
        <v>0</v>
      </c>
      <c r="BK18" s="1127">
        <f t="shared" si="93"/>
        <v>0</v>
      </c>
      <c r="BL18" s="1128">
        <f t="shared" si="94"/>
        <v>0</v>
      </c>
      <c r="BM18" s="1129">
        <f t="shared" si="94"/>
        <v>0</v>
      </c>
      <c r="BN18" s="1129">
        <f t="shared" si="94"/>
        <v>0</v>
      </c>
      <c r="BO18" s="1130">
        <f t="shared" si="38"/>
        <v>0</v>
      </c>
      <c r="BP18" s="1128">
        <f t="shared" si="95"/>
        <v>0</v>
      </c>
      <c r="BQ18" s="1129">
        <f t="shared" si="96"/>
        <v>0</v>
      </c>
      <c r="BR18" s="1129">
        <f t="shared" si="96"/>
        <v>0</v>
      </c>
      <c r="BS18" s="1130">
        <f t="shared" si="40"/>
        <v>0</v>
      </c>
      <c r="BT18" s="1116">
        <f t="shared" si="97"/>
        <v>0</v>
      </c>
      <c r="BU18" s="1117">
        <f t="shared" si="97"/>
        <v>0</v>
      </c>
      <c r="BV18" s="1117">
        <f t="shared" si="97"/>
        <v>0</v>
      </c>
      <c r="BW18" s="1131">
        <f t="shared" si="42"/>
        <v>0</v>
      </c>
      <c r="BX18" s="1116">
        <f t="shared" si="98"/>
        <v>0</v>
      </c>
      <c r="BY18" s="1117">
        <f t="shared" si="99"/>
        <v>0</v>
      </c>
      <c r="BZ18" s="1117">
        <f t="shared" si="99"/>
        <v>0</v>
      </c>
      <c r="CA18" s="1131">
        <f t="shared" si="50"/>
        <v>0</v>
      </c>
    </row>
    <row r="19" spans="2:79" ht="21" customHeight="1">
      <c r="B19" s="1155"/>
      <c r="C19" s="1156" t="s">
        <v>2790</v>
      </c>
      <c r="D19" s="1157" t="s">
        <v>2607</v>
      </c>
      <c r="E19" s="1158">
        <v>437.56</v>
      </c>
      <c r="F19" s="1123">
        <v>1.1299999999999999</v>
      </c>
      <c r="G19" s="1124">
        <v>1.071</v>
      </c>
      <c r="H19" s="1125">
        <v>0.7</v>
      </c>
      <c r="I19" s="1126">
        <f t="shared" si="55"/>
        <v>370.7</v>
      </c>
      <c r="J19" s="1126">
        <f t="shared" si="56"/>
        <v>306.3</v>
      </c>
      <c r="K19" s="1127">
        <f t="shared" si="57"/>
        <v>64.399999999999977</v>
      </c>
      <c r="L19" s="1125">
        <v>0</v>
      </c>
      <c r="M19" s="1126">
        <f t="shared" si="58"/>
        <v>0</v>
      </c>
      <c r="N19" s="1126">
        <f t="shared" si="59"/>
        <v>0</v>
      </c>
      <c r="O19" s="1127">
        <f t="shared" si="60"/>
        <v>0</v>
      </c>
      <c r="P19" s="1125">
        <v>0</v>
      </c>
      <c r="Q19" s="1126">
        <f t="shared" si="61"/>
        <v>0</v>
      </c>
      <c r="R19" s="1126">
        <f t="shared" si="62"/>
        <v>0</v>
      </c>
      <c r="S19" s="1127">
        <f t="shared" si="63"/>
        <v>0</v>
      </c>
      <c r="T19" s="1125">
        <v>0</v>
      </c>
      <c r="U19" s="1126">
        <f t="shared" si="64"/>
        <v>0</v>
      </c>
      <c r="V19" s="1126">
        <f t="shared" si="65"/>
        <v>0</v>
      </c>
      <c r="W19" s="1127">
        <f t="shared" si="66"/>
        <v>0</v>
      </c>
      <c r="X19" s="1125">
        <v>1</v>
      </c>
      <c r="Y19" s="1126">
        <f t="shared" si="67"/>
        <v>529.5</v>
      </c>
      <c r="Z19" s="1126">
        <f t="shared" si="68"/>
        <v>437.6</v>
      </c>
      <c r="AA19" s="1127">
        <f t="shared" si="69"/>
        <v>91.899999999999977</v>
      </c>
      <c r="AB19" s="1125">
        <v>0</v>
      </c>
      <c r="AC19" s="1126">
        <f t="shared" si="70"/>
        <v>0</v>
      </c>
      <c r="AD19" s="1126">
        <f t="shared" si="71"/>
        <v>0</v>
      </c>
      <c r="AE19" s="1127">
        <f t="shared" si="72"/>
        <v>0</v>
      </c>
      <c r="AF19" s="1128">
        <f t="shared" si="73"/>
        <v>1.7</v>
      </c>
      <c r="AG19" s="1129">
        <f t="shared" si="73"/>
        <v>900.2</v>
      </c>
      <c r="AH19" s="1129">
        <f t="shared" si="73"/>
        <v>743.90000000000009</v>
      </c>
      <c r="AI19" s="1130">
        <f t="shared" si="16"/>
        <v>156.29999999999995</v>
      </c>
      <c r="AJ19" s="1128">
        <f t="shared" si="74"/>
        <v>0.3</v>
      </c>
      <c r="AK19" s="1129">
        <f t="shared" si="75"/>
        <v>150</v>
      </c>
      <c r="AL19" s="1129">
        <f t="shared" si="75"/>
        <v>124</v>
      </c>
      <c r="AM19" s="1130">
        <f t="shared" si="18"/>
        <v>26</v>
      </c>
      <c r="AN19" s="1125">
        <v>0</v>
      </c>
      <c r="AO19" s="1126">
        <f t="shared" si="76"/>
        <v>0</v>
      </c>
      <c r="AP19" s="1126">
        <f t="shared" si="77"/>
        <v>0</v>
      </c>
      <c r="AQ19" s="1127">
        <f t="shared" si="78"/>
        <v>0</v>
      </c>
      <c r="AR19" s="1125">
        <v>0</v>
      </c>
      <c r="AS19" s="1126">
        <f t="shared" si="79"/>
        <v>0</v>
      </c>
      <c r="AT19" s="1126">
        <f t="shared" si="80"/>
        <v>0</v>
      </c>
      <c r="AU19" s="1127">
        <f t="shared" si="81"/>
        <v>0</v>
      </c>
      <c r="AV19" s="1125">
        <v>0</v>
      </c>
      <c r="AW19" s="1126">
        <f t="shared" si="82"/>
        <v>0</v>
      </c>
      <c r="AX19" s="1126">
        <f t="shared" si="83"/>
        <v>0</v>
      </c>
      <c r="AY19" s="1127">
        <f t="shared" si="84"/>
        <v>0</v>
      </c>
      <c r="AZ19" s="1125">
        <v>0</v>
      </c>
      <c r="BA19" s="1126">
        <f t="shared" si="85"/>
        <v>0</v>
      </c>
      <c r="BB19" s="1126">
        <f t="shared" si="86"/>
        <v>0</v>
      </c>
      <c r="BC19" s="1127">
        <f t="shared" si="87"/>
        <v>0</v>
      </c>
      <c r="BD19" s="1125">
        <v>0</v>
      </c>
      <c r="BE19" s="1126">
        <f t="shared" si="88"/>
        <v>0</v>
      </c>
      <c r="BF19" s="1126">
        <f t="shared" si="89"/>
        <v>0</v>
      </c>
      <c r="BG19" s="1127">
        <f t="shared" si="90"/>
        <v>0</v>
      </c>
      <c r="BH19" s="1125">
        <v>0</v>
      </c>
      <c r="BI19" s="1126">
        <f t="shared" si="91"/>
        <v>0</v>
      </c>
      <c r="BJ19" s="1126">
        <f t="shared" si="92"/>
        <v>0</v>
      </c>
      <c r="BK19" s="1127">
        <f t="shared" si="93"/>
        <v>0</v>
      </c>
      <c r="BL19" s="1128">
        <f t="shared" si="94"/>
        <v>0</v>
      </c>
      <c r="BM19" s="1129">
        <f t="shared" si="94"/>
        <v>0</v>
      </c>
      <c r="BN19" s="1129">
        <f t="shared" si="94"/>
        <v>0</v>
      </c>
      <c r="BO19" s="1130">
        <f t="shared" si="38"/>
        <v>0</v>
      </c>
      <c r="BP19" s="1128">
        <f t="shared" si="95"/>
        <v>0</v>
      </c>
      <c r="BQ19" s="1129">
        <f t="shared" si="96"/>
        <v>0</v>
      </c>
      <c r="BR19" s="1129">
        <f t="shared" si="96"/>
        <v>0</v>
      </c>
      <c r="BS19" s="1130">
        <f t="shared" si="40"/>
        <v>0</v>
      </c>
      <c r="BT19" s="1116">
        <f t="shared" si="97"/>
        <v>1.7</v>
      </c>
      <c r="BU19" s="1117">
        <f t="shared" si="97"/>
        <v>900.2</v>
      </c>
      <c r="BV19" s="1117">
        <f t="shared" si="97"/>
        <v>743.90000000000009</v>
      </c>
      <c r="BW19" s="1131">
        <f t="shared" si="42"/>
        <v>156.29999999999995</v>
      </c>
      <c r="BX19" s="1116">
        <f t="shared" si="98"/>
        <v>0.1</v>
      </c>
      <c r="BY19" s="1117">
        <f t="shared" si="99"/>
        <v>75</v>
      </c>
      <c r="BZ19" s="1117">
        <f t="shared" si="99"/>
        <v>62</v>
      </c>
      <c r="CA19" s="1131">
        <f t="shared" si="50"/>
        <v>13</v>
      </c>
    </row>
    <row r="20" spans="2:79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0</v>
      </c>
      <c r="I20" s="1126">
        <f t="shared" si="55"/>
        <v>0</v>
      </c>
      <c r="J20" s="1126">
        <f t="shared" si="56"/>
        <v>0</v>
      </c>
      <c r="K20" s="1127">
        <f t="shared" si="57"/>
        <v>0</v>
      </c>
      <c r="L20" s="1125">
        <v>0</v>
      </c>
      <c r="M20" s="1126">
        <f t="shared" si="58"/>
        <v>0</v>
      </c>
      <c r="N20" s="1126">
        <f t="shared" si="59"/>
        <v>0</v>
      </c>
      <c r="O20" s="1127">
        <f t="shared" si="60"/>
        <v>0</v>
      </c>
      <c r="P20" s="1125">
        <v>0</v>
      </c>
      <c r="Q20" s="1126">
        <f t="shared" si="61"/>
        <v>0</v>
      </c>
      <c r="R20" s="1126">
        <f t="shared" si="62"/>
        <v>0</v>
      </c>
      <c r="S20" s="1127">
        <f t="shared" si="63"/>
        <v>0</v>
      </c>
      <c r="T20" s="1125">
        <v>0</v>
      </c>
      <c r="U20" s="1126">
        <f t="shared" si="64"/>
        <v>0</v>
      </c>
      <c r="V20" s="1126">
        <f t="shared" si="65"/>
        <v>0</v>
      </c>
      <c r="W20" s="1127">
        <f t="shared" si="66"/>
        <v>0</v>
      </c>
      <c r="X20" s="1125">
        <v>0</v>
      </c>
      <c r="Y20" s="1126">
        <f t="shared" si="67"/>
        <v>0</v>
      </c>
      <c r="Z20" s="1126">
        <f t="shared" si="68"/>
        <v>0</v>
      </c>
      <c r="AA20" s="1127">
        <f t="shared" si="69"/>
        <v>0</v>
      </c>
      <c r="AB20" s="1125">
        <v>0</v>
      </c>
      <c r="AC20" s="1126">
        <f t="shared" si="70"/>
        <v>0</v>
      </c>
      <c r="AD20" s="1126">
        <f t="shared" si="71"/>
        <v>0</v>
      </c>
      <c r="AE20" s="1127">
        <f t="shared" si="72"/>
        <v>0</v>
      </c>
      <c r="AF20" s="1128">
        <f t="shared" si="73"/>
        <v>0</v>
      </c>
      <c r="AG20" s="1129">
        <f t="shared" si="73"/>
        <v>0</v>
      </c>
      <c r="AH20" s="1129">
        <f t="shared" si="73"/>
        <v>0</v>
      </c>
      <c r="AI20" s="1130">
        <f t="shared" si="16"/>
        <v>0</v>
      </c>
      <c r="AJ20" s="1128">
        <f t="shared" si="74"/>
        <v>0</v>
      </c>
      <c r="AK20" s="1129">
        <f t="shared" si="75"/>
        <v>0</v>
      </c>
      <c r="AL20" s="1129">
        <f t="shared" si="75"/>
        <v>0</v>
      </c>
      <c r="AM20" s="1130">
        <f t="shared" si="18"/>
        <v>0</v>
      </c>
      <c r="AN20" s="1125">
        <v>0</v>
      </c>
      <c r="AO20" s="1126">
        <f t="shared" si="76"/>
        <v>0</v>
      </c>
      <c r="AP20" s="1126">
        <f t="shared" si="77"/>
        <v>0</v>
      </c>
      <c r="AQ20" s="1127">
        <f t="shared" si="78"/>
        <v>0</v>
      </c>
      <c r="AR20" s="1125">
        <v>0</v>
      </c>
      <c r="AS20" s="1126">
        <f t="shared" si="79"/>
        <v>0</v>
      </c>
      <c r="AT20" s="1126">
        <f t="shared" si="80"/>
        <v>0</v>
      </c>
      <c r="AU20" s="1127">
        <f t="shared" si="81"/>
        <v>0</v>
      </c>
      <c r="AV20" s="1125">
        <v>0</v>
      </c>
      <c r="AW20" s="1126">
        <f t="shared" si="82"/>
        <v>0</v>
      </c>
      <c r="AX20" s="1126">
        <f t="shared" si="83"/>
        <v>0</v>
      </c>
      <c r="AY20" s="1127">
        <f t="shared" si="84"/>
        <v>0</v>
      </c>
      <c r="AZ20" s="1125">
        <v>0</v>
      </c>
      <c r="BA20" s="1126">
        <f t="shared" si="85"/>
        <v>0</v>
      </c>
      <c r="BB20" s="1126">
        <f t="shared" si="86"/>
        <v>0</v>
      </c>
      <c r="BC20" s="1127">
        <f t="shared" si="87"/>
        <v>0</v>
      </c>
      <c r="BD20" s="1125">
        <v>0</v>
      </c>
      <c r="BE20" s="1126">
        <f t="shared" si="88"/>
        <v>0</v>
      </c>
      <c r="BF20" s="1126">
        <f t="shared" si="89"/>
        <v>0</v>
      </c>
      <c r="BG20" s="1127">
        <f t="shared" si="90"/>
        <v>0</v>
      </c>
      <c r="BH20" s="1125">
        <v>0</v>
      </c>
      <c r="BI20" s="1126">
        <f t="shared" si="91"/>
        <v>0</v>
      </c>
      <c r="BJ20" s="1126">
        <f t="shared" si="92"/>
        <v>0</v>
      </c>
      <c r="BK20" s="1127">
        <f t="shared" si="93"/>
        <v>0</v>
      </c>
      <c r="BL20" s="1128">
        <f t="shared" si="94"/>
        <v>0</v>
      </c>
      <c r="BM20" s="1129">
        <f t="shared" si="94"/>
        <v>0</v>
      </c>
      <c r="BN20" s="1129">
        <f t="shared" si="94"/>
        <v>0</v>
      </c>
      <c r="BO20" s="1130">
        <f t="shared" si="38"/>
        <v>0</v>
      </c>
      <c r="BP20" s="1128">
        <f t="shared" si="95"/>
        <v>0</v>
      </c>
      <c r="BQ20" s="1129">
        <f t="shared" si="96"/>
        <v>0</v>
      </c>
      <c r="BR20" s="1129">
        <f t="shared" si="96"/>
        <v>0</v>
      </c>
      <c r="BS20" s="1130">
        <f t="shared" si="40"/>
        <v>0</v>
      </c>
      <c r="BT20" s="1116">
        <f t="shared" si="97"/>
        <v>0</v>
      </c>
      <c r="BU20" s="1117">
        <f t="shared" si="97"/>
        <v>0</v>
      </c>
      <c r="BV20" s="1117">
        <f t="shared" si="97"/>
        <v>0</v>
      </c>
      <c r="BW20" s="1131">
        <f t="shared" si="42"/>
        <v>0</v>
      </c>
      <c r="BX20" s="1116">
        <f t="shared" si="98"/>
        <v>0</v>
      </c>
      <c r="BY20" s="1117">
        <f t="shared" si="99"/>
        <v>0</v>
      </c>
      <c r="BZ20" s="1117">
        <f t="shared" si="99"/>
        <v>0</v>
      </c>
      <c r="CA20" s="1131">
        <f t="shared" si="50"/>
        <v>0</v>
      </c>
    </row>
    <row r="21" spans="2:79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0</v>
      </c>
      <c r="I21" s="1126">
        <f t="shared" si="55"/>
        <v>0</v>
      </c>
      <c r="J21" s="1126">
        <f t="shared" si="56"/>
        <v>0</v>
      </c>
      <c r="K21" s="1127">
        <f t="shared" si="57"/>
        <v>0</v>
      </c>
      <c r="L21" s="1125">
        <v>0</v>
      </c>
      <c r="M21" s="1126">
        <f t="shared" si="58"/>
        <v>0</v>
      </c>
      <c r="N21" s="1126">
        <f t="shared" si="59"/>
        <v>0</v>
      </c>
      <c r="O21" s="1127">
        <f t="shared" si="60"/>
        <v>0</v>
      </c>
      <c r="P21" s="1125">
        <v>0</v>
      </c>
      <c r="Q21" s="1126">
        <f t="shared" si="61"/>
        <v>0</v>
      </c>
      <c r="R21" s="1126">
        <f t="shared" si="62"/>
        <v>0</v>
      </c>
      <c r="S21" s="1127">
        <f t="shared" si="63"/>
        <v>0</v>
      </c>
      <c r="T21" s="1125">
        <v>0</v>
      </c>
      <c r="U21" s="1126">
        <f t="shared" si="64"/>
        <v>0</v>
      </c>
      <c r="V21" s="1126">
        <f t="shared" si="65"/>
        <v>0</v>
      </c>
      <c r="W21" s="1127">
        <f t="shared" si="66"/>
        <v>0</v>
      </c>
      <c r="X21" s="1125">
        <v>0</v>
      </c>
      <c r="Y21" s="1126">
        <f t="shared" si="67"/>
        <v>0</v>
      </c>
      <c r="Z21" s="1126">
        <f t="shared" si="68"/>
        <v>0</v>
      </c>
      <c r="AA21" s="1127">
        <f t="shared" si="69"/>
        <v>0</v>
      </c>
      <c r="AB21" s="1125">
        <v>0</v>
      </c>
      <c r="AC21" s="1126">
        <f t="shared" si="70"/>
        <v>0</v>
      </c>
      <c r="AD21" s="1126">
        <f t="shared" si="71"/>
        <v>0</v>
      </c>
      <c r="AE21" s="1127">
        <f t="shared" si="72"/>
        <v>0</v>
      </c>
      <c r="AF21" s="1163">
        <f t="shared" si="73"/>
        <v>0</v>
      </c>
      <c r="AG21" s="1129">
        <f t="shared" si="73"/>
        <v>0</v>
      </c>
      <c r="AH21" s="1129">
        <f t="shared" si="73"/>
        <v>0</v>
      </c>
      <c r="AI21" s="1130">
        <f t="shared" si="16"/>
        <v>0</v>
      </c>
      <c r="AJ21" s="1163">
        <f t="shared" si="74"/>
        <v>0</v>
      </c>
      <c r="AK21" s="1129">
        <f t="shared" si="75"/>
        <v>0</v>
      </c>
      <c r="AL21" s="1129">
        <f t="shared" si="75"/>
        <v>0</v>
      </c>
      <c r="AM21" s="1130">
        <f t="shared" si="18"/>
        <v>0</v>
      </c>
      <c r="AN21" s="1125">
        <v>0</v>
      </c>
      <c r="AO21" s="1126">
        <f t="shared" si="76"/>
        <v>0</v>
      </c>
      <c r="AP21" s="1126">
        <f t="shared" si="77"/>
        <v>0</v>
      </c>
      <c r="AQ21" s="1127">
        <f t="shared" si="78"/>
        <v>0</v>
      </c>
      <c r="AR21" s="1125">
        <v>0</v>
      </c>
      <c r="AS21" s="1126">
        <f t="shared" si="79"/>
        <v>0</v>
      </c>
      <c r="AT21" s="1126">
        <f t="shared" si="80"/>
        <v>0</v>
      </c>
      <c r="AU21" s="1127">
        <f t="shared" si="81"/>
        <v>0</v>
      </c>
      <c r="AV21" s="1125">
        <v>0</v>
      </c>
      <c r="AW21" s="1126">
        <f t="shared" si="82"/>
        <v>0</v>
      </c>
      <c r="AX21" s="1126">
        <f t="shared" si="83"/>
        <v>0</v>
      </c>
      <c r="AY21" s="1127">
        <f t="shared" si="84"/>
        <v>0</v>
      </c>
      <c r="AZ21" s="1125">
        <v>0</v>
      </c>
      <c r="BA21" s="1126">
        <f t="shared" si="85"/>
        <v>0</v>
      </c>
      <c r="BB21" s="1126">
        <f t="shared" si="86"/>
        <v>0</v>
      </c>
      <c r="BC21" s="1127">
        <f t="shared" si="87"/>
        <v>0</v>
      </c>
      <c r="BD21" s="1125">
        <v>0</v>
      </c>
      <c r="BE21" s="1126">
        <f t="shared" si="88"/>
        <v>0</v>
      </c>
      <c r="BF21" s="1126">
        <f t="shared" si="89"/>
        <v>0</v>
      </c>
      <c r="BG21" s="1127">
        <f t="shared" si="90"/>
        <v>0</v>
      </c>
      <c r="BH21" s="1125">
        <v>0</v>
      </c>
      <c r="BI21" s="1126">
        <f t="shared" si="91"/>
        <v>0</v>
      </c>
      <c r="BJ21" s="1126">
        <f t="shared" si="92"/>
        <v>0</v>
      </c>
      <c r="BK21" s="1127">
        <f t="shared" si="93"/>
        <v>0</v>
      </c>
      <c r="BL21" s="1163">
        <f t="shared" si="94"/>
        <v>0</v>
      </c>
      <c r="BM21" s="1129">
        <f t="shared" si="94"/>
        <v>0</v>
      </c>
      <c r="BN21" s="1129">
        <f t="shared" si="94"/>
        <v>0</v>
      </c>
      <c r="BO21" s="1130">
        <f t="shared" si="38"/>
        <v>0</v>
      </c>
      <c r="BP21" s="1163">
        <f t="shared" si="95"/>
        <v>0</v>
      </c>
      <c r="BQ21" s="1129">
        <f t="shared" si="96"/>
        <v>0</v>
      </c>
      <c r="BR21" s="1129">
        <f t="shared" si="96"/>
        <v>0</v>
      </c>
      <c r="BS21" s="1130">
        <f t="shared" si="40"/>
        <v>0</v>
      </c>
      <c r="BT21" s="1164">
        <f t="shared" si="97"/>
        <v>0</v>
      </c>
      <c r="BU21" s="1117">
        <f t="shared" si="97"/>
        <v>0</v>
      </c>
      <c r="BV21" s="1117">
        <f t="shared" si="97"/>
        <v>0</v>
      </c>
      <c r="BW21" s="1131">
        <f t="shared" si="42"/>
        <v>0</v>
      </c>
      <c r="BX21" s="1164">
        <f t="shared" si="98"/>
        <v>0</v>
      </c>
      <c r="BY21" s="1117">
        <f t="shared" si="99"/>
        <v>0</v>
      </c>
      <c r="BZ21" s="1117">
        <f t="shared" si="99"/>
        <v>0</v>
      </c>
      <c r="CA21" s="1131">
        <f t="shared" si="50"/>
        <v>0</v>
      </c>
    </row>
    <row r="22" spans="2:79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f>SUM(H14:H21)</f>
        <v>3</v>
      </c>
      <c r="I22" s="1166">
        <f>SUM(I14:I21)</f>
        <v>737.7</v>
      </c>
      <c r="J22" s="1166">
        <f>SUM(J14:J21)</f>
        <v>596.1</v>
      </c>
      <c r="K22" s="1167">
        <f t="shared" si="57"/>
        <v>141.60000000000002</v>
      </c>
      <c r="L22" s="1165">
        <f>SUM(L14:L21)</f>
        <v>2.4</v>
      </c>
      <c r="M22" s="1166">
        <f>SUM(M14:M21)</f>
        <v>383</v>
      </c>
      <c r="N22" s="1166">
        <f>SUM(N14:N21)</f>
        <v>302.39999999999998</v>
      </c>
      <c r="O22" s="1167">
        <f t="shared" si="60"/>
        <v>80.600000000000023</v>
      </c>
      <c r="P22" s="1165">
        <f>SUM(P14:P21)</f>
        <v>2.5</v>
      </c>
      <c r="Q22" s="1166">
        <f>SUM(Q14:Q21)</f>
        <v>399</v>
      </c>
      <c r="R22" s="1166">
        <f>SUM(R14:R21)</f>
        <v>315</v>
      </c>
      <c r="S22" s="1167">
        <f t="shared" si="63"/>
        <v>84</v>
      </c>
      <c r="T22" s="1165">
        <f>SUM(T14:T21)</f>
        <v>2.2999999999999998</v>
      </c>
      <c r="U22" s="1166">
        <f>SUM(U14:U21)</f>
        <v>367</v>
      </c>
      <c r="V22" s="1166">
        <f>SUM(V14:V21)</f>
        <v>289.8</v>
      </c>
      <c r="W22" s="1167">
        <f t="shared" si="66"/>
        <v>77.199999999999989</v>
      </c>
      <c r="X22" s="1165">
        <f>SUM(X14:X21)</f>
        <v>3.5</v>
      </c>
      <c r="Y22" s="1166">
        <f>SUM(Y14:Y21)</f>
        <v>928.5</v>
      </c>
      <c r="Z22" s="1166">
        <f>SUM(Z14:Z21)</f>
        <v>752.6</v>
      </c>
      <c r="AA22" s="1167">
        <f t="shared" si="69"/>
        <v>175.89999999999998</v>
      </c>
      <c r="AB22" s="1165">
        <f>SUM(AB14:AB21)</f>
        <v>2.2999999999999998</v>
      </c>
      <c r="AC22" s="1166">
        <f>SUM(AC14:AC21)</f>
        <v>367</v>
      </c>
      <c r="AD22" s="1166">
        <f>SUM(AD14:AD21)</f>
        <v>289.8</v>
      </c>
      <c r="AE22" s="1167">
        <f t="shared" si="72"/>
        <v>77.199999999999989</v>
      </c>
      <c r="AF22" s="1165">
        <f>SUM(AF14:AF21)</f>
        <v>16</v>
      </c>
      <c r="AG22" s="1166">
        <f>SUM(AG14:AG21)</f>
        <v>3182.2</v>
      </c>
      <c r="AH22" s="1166">
        <f>SUM(AH14:AH21)</f>
        <v>2545.6999999999998</v>
      </c>
      <c r="AI22" s="1167">
        <f t="shared" si="16"/>
        <v>636.5</v>
      </c>
      <c r="AJ22" s="1165">
        <f>SUM(AJ14:AJ21)</f>
        <v>2.6999999999999997</v>
      </c>
      <c r="AK22" s="1166">
        <f>SUM(AK14:AK21)</f>
        <v>530</v>
      </c>
      <c r="AL22" s="1166">
        <f>SUM(AL14:AL21)</f>
        <v>424</v>
      </c>
      <c r="AM22" s="1167">
        <f t="shared" si="18"/>
        <v>106</v>
      </c>
      <c r="AN22" s="1165">
        <f>SUM(AN14:AN21)</f>
        <v>2.2999999999999998</v>
      </c>
      <c r="AO22" s="1166">
        <f>SUM(AO14:AO21)</f>
        <v>367</v>
      </c>
      <c r="AP22" s="1166">
        <f>SUM(AP14:AP21)</f>
        <v>289.8</v>
      </c>
      <c r="AQ22" s="1167">
        <f t="shared" si="78"/>
        <v>77.199999999999989</v>
      </c>
      <c r="AR22" s="1165">
        <f>SUM(AR14:AR21)</f>
        <v>2.2999999999999998</v>
      </c>
      <c r="AS22" s="1166">
        <f>SUM(AS14:AS21)</f>
        <v>367</v>
      </c>
      <c r="AT22" s="1166">
        <f>SUM(AT14:AT21)</f>
        <v>289.8</v>
      </c>
      <c r="AU22" s="1167">
        <f t="shared" si="81"/>
        <v>77.199999999999989</v>
      </c>
      <c r="AV22" s="1165">
        <f>SUM(AV14:AV21)</f>
        <v>2.5</v>
      </c>
      <c r="AW22" s="1166">
        <f>SUM(AW14:AW21)</f>
        <v>399</v>
      </c>
      <c r="AX22" s="1166">
        <f>SUM(AX14:AX21)</f>
        <v>315</v>
      </c>
      <c r="AY22" s="1167">
        <f t="shared" si="84"/>
        <v>84</v>
      </c>
      <c r="AZ22" s="1165">
        <f>SUM(AZ14:AZ21)</f>
        <v>2.2000000000000002</v>
      </c>
      <c r="BA22" s="1166">
        <f>SUM(BA14:BA21)</f>
        <v>351.1</v>
      </c>
      <c r="BB22" s="1166">
        <f>SUM(BB14:BB21)</f>
        <v>277.2</v>
      </c>
      <c r="BC22" s="1167">
        <f t="shared" si="87"/>
        <v>73.900000000000034</v>
      </c>
      <c r="BD22" s="1165">
        <f>SUM(BD14:BD21)</f>
        <v>2.2000000000000002</v>
      </c>
      <c r="BE22" s="1166">
        <f>SUM(BE14:BE21)</f>
        <v>351.1</v>
      </c>
      <c r="BF22" s="1166">
        <f>SUM(BF14:BF21)</f>
        <v>277.2</v>
      </c>
      <c r="BG22" s="1167">
        <f t="shared" si="90"/>
        <v>73.900000000000034</v>
      </c>
      <c r="BH22" s="1165">
        <f>SUM(BH14:BH21)</f>
        <v>2.5</v>
      </c>
      <c r="BI22" s="1166">
        <f>SUM(BI14:BI21)</f>
        <v>399</v>
      </c>
      <c r="BJ22" s="1166">
        <f>SUM(BJ14:BJ21)</f>
        <v>315</v>
      </c>
      <c r="BK22" s="1167">
        <f t="shared" si="93"/>
        <v>84</v>
      </c>
      <c r="BL22" s="1165">
        <f>SUM(BL14:BL21)</f>
        <v>14</v>
      </c>
      <c r="BM22" s="1166">
        <f>SUM(BM14:BM21)</f>
        <v>2234.1999999999998</v>
      </c>
      <c r="BN22" s="1166">
        <f>SUM(BN14:BN21)</f>
        <v>1764</v>
      </c>
      <c r="BO22" s="1167">
        <f t="shared" si="38"/>
        <v>470.19999999999982</v>
      </c>
      <c r="BP22" s="1165">
        <f>SUM(BP14:BP21)</f>
        <v>2.2999999999999998</v>
      </c>
      <c r="BQ22" s="1166">
        <f>SUM(BQ14:BQ21)</f>
        <v>372</v>
      </c>
      <c r="BR22" s="1166">
        <f>SUM(BR14:BR21)</f>
        <v>294</v>
      </c>
      <c r="BS22" s="1167">
        <f t="shared" si="40"/>
        <v>78</v>
      </c>
      <c r="BT22" s="1165">
        <f>SUM(BT14:BT21)</f>
        <v>30</v>
      </c>
      <c r="BU22" s="1166">
        <f>SUM(BU14:BU21)</f>
        <v>5416.4</v>
      </c>
      <c r="BV22" s="1166">
        <f>SUM(BV14:BV21)</f>
        <v>4309.7000000000007</v>
      </c>
      <c r="BW22" s="1167">
        <f t="shared" si="42"/>
        <v>1106.6999999999989</v>
      </c>
      <c r="BX22" s="1165">
        <f>SUM(BX14:BX21)</f>
        <v>2.5</v>
      </c>
      <c r="BY22" s="1166">
        <f>SUM(BY14:BY21)</f>
        <v>451</v>
      </c>
      <c r="BZ22" s="1166">
        <f>SUM(BZ14:BZ21)</f>
        <v>359</v>
      </c>
      <c r="CA22" s="1167">
        <f t="shared" si="50"/>
        <v>92</v>
      </c>
    </row>
    <row r="23" spans="2:79" ht="21" customHeight="1">
      <c r="B23" s="1341" t="s">
        <v>2804</v>
      </c>
      <c r="C23" s="1342" t="s">
        <v>2805</v>
      </c>
      <c r="D23" s="1343"/>
      <c r="E23" s="1344"/>
      <c r="F23" s="1345"/>
      <c r="G23" s="1346"/>
      <c r="H23" s="1347">
        <f>H13</f>
        <v>0</v>
      </c>
      <c r="I23" s="1348">
        <f>I13</f>
        <v>0</v>
      </c>
      <c r="J23" s="1348">
        <f>J13</f>
        <v>0</v>
      </c>
      <c r="K23" s="1349">
        <f t="shared" si="57"/>
        <v>0</v>
      </c>
      <c r="L23" s="1347">
        <f>L13</f>
        <v>0</v>
      </c>
      <c r="M23" s="1348">
        <f>M13</f>
        <v>0</v>
      </c>
      <c r="N23" s="1348">
        <f>N13</f>
        <v>0</v>
      </c>
      <c r="O23" s="1349">
        <f t="shared" si="60"/>
        <v>0</v>
      </c>
      <c r="P23" s="1347">
        <f>P13</f>
        <v>0</v>
      </c>
      <c r="Q23" s="1348">
        <f>Q13</f>
        <v>0</v>
      </c>
      <c r="R23" s="1348">
        <f>R13</f>
        <v>0</v>
      </c>
      <c r="S23" s="1349">
        <f t="shared" si="63"/>
        <v>0</v>
      </c>
      <c r="T23" s="1347">
        <f>T13</f>
        <v>0</v>
      </c>
      <c r="U23" s="1348">
        <f>U13</f>
        <v>0</v>
      </c>
      <c r="V23" s="1348">
        <f>V13</f>
        <v>0</v>
      </c>
      <c r="W23" s="1349">
        <f t="shared" si="66"/>
        <v>0</v>
      </c>
      <c r="X23" s="1347">
        <f>X13</f>
        <v>0</v>
      </c>
      <c r="Y23" s="1348">
        <f>Y13</f>
        <v>0</v>
      </c>
      <c r="Z23" s="1348">
        <f>Z13</f>
        <v>0</v>
      </c>
      <c r="AA23" s="1349">
        <f t="shared" si="69"/>
        <v>0</v>
      </c>
      <c r="AB23" s="1347">
        <f>AB13</f>
        <v>0</v>
      </c>
      <c r="AC23" s="1348">
        <f>AC13</f>
        <v>0</v>
      </c>
      <c r="AD23" s="1348">
        <f>AD13</f>
        <v>0</v>
      </c>
      <c r="AE23" s="1349">
        <f t="shared" si="72"/>
        <v>0</v>
      </c>
      <c r="AF23" s="1347">
        <f>AF13</f>
        <v>0</v>
      </c>
      <c r="AG23" s="1348">
        <f>AG13</f>
        <v>0</v>
      </c>
      <c r="AH23" s="1348">
        <f>AH13</f>
        <v>0</v>
      </c>
      <c r="AI23" s="1349">
        <f t="shared" si="16"/>
        <v>0</v>
      </c>
      <c r="AJ23" s="1347">
        <f>AJ13</f>
        <v>0</v>
      </c>
      <c r="AK23" s="1348">
        <f>AK13</f>
        <v>0</v>
      </c>
      <c r="AL23" s="1348">
        <f>AL13</f>
        <v>0</v>
      </c>
      <c r="AM23" s="1349">
        <f t="shared" si="18"/>
        <v>0</v>
      </c>
      <c r="AN23" s="1347">
        <f>AN13</f>
        <v>0</v>
      </c>
      <c r="AO23" s="1348">
        <f>AO13</f>
        <v>0</v>
      </c>
      <c r="AP23" s="1348">
        <f>AP13</f>
        <v>0</v>
      </c>
      <c r="AQ23" s="1349">
        <f t="shared" si="78"/>
        <v>0</v>
      </c>
      <c r="AR23" s="1347">
        <f>AR13</f>
        <v>0</v>
      </c>
      <c r="AS23" s="1348">
        <f>AS13</f>
        <v>0</v>
      </c>
      <c r="AT23" s="1348">
        <f>AT13</f>
        <v>0</v>
      </c>
      <c r="AU23" s="1349">
        <f t="shared" si="81"/>
        <v>0</v>
      </c>
      <c r="AV23" s="1347">
        <f>AV13</f>
        <v>0</v>
      </c>
      <c r="AW23" s="1348">
        <f>AW13</f>
        <v>0</v>
      </c>
      <c r="AX23" s="1348">
        <f>AX13</f>
        <v>0</v>
      </c>
      <c r="AY23" s="1349">
        <f t="shared" si="84"/>
        <v>0</v>
      </c>
      <c r="AZ23" s="1347">
        <f>AZ13</f>
        <v>0</v>
      </c>
      <c r="BA23" s="1348">
        <f>BA13</f>
        <v>0</v>
      </c>
      <c r="BB23" s="1348">
        <f>BB13</f>
        <v>0</v>
      </c>
      <c r="BC23" s="1349">
        <f t="shared" si="87"/>
        <v>0</v>
      </c>
      <c r="BD23" s="1347">
        <f>BD13</f>
        <v>0</v>
      </c>
      <c r="BE23" s="1348">
        <f>BE13</f>
        <v>0</v>
      </c>
      <c r="BF23" s="1348">
        <f>BF13</f>
        <v>0</v>
      </c>
      <c r="BG23" s="1349">
        <f t="shared" si="90"/>
        <v>0</v>
      </c>
      <c r="BH23" s="1347">
        <f>BH13</f>
        <v>0</v>
      </c>
      <c r="BI23" s="1348">
        <f>BI13</f>
        <v>0</v>
      </c>
      <c r="BJ23" s="1348">
        <f>BJ13</f>
        <v>0</v>
      </c>
      <c r="BK23" s="1349">
        <f t="shared" si="93"/>
        <v>0</v>
      </c>
      <c r="BL23" s="1347">
        <f>BL13</f>
        <v>0</v>
      </c>
      <c r="BM23" s="1348">
        <f>BM13</f>
        <v>0</v>
      </c>
      <c r="BN23" s="1348">
        <f>BN13</f>
        <v>0</v>
      </c>
      <c r="BO23" s="1349">
        <f t="shared" si="38"/>
        <v>0</v>
      </c>
      <c r="BP23" s="1347">
        <f>BP13</f>
        <v>0</v>
      </c>
      <c r="BQ23" s="1348">
        <f>BQ13</f>
        <v>0</v>
      </c>
      <c r="BR23" s="1348">
        <f>BR13</f>
        <v>0</v>
      </c>
      <c r="BS23" s="1349">
        <f t="shared" si="40"/>
        <v>0</v>
      </c>
      <c r="BT23" s="1347">
        <f>BT13</f>
        <v>0</v>
      </c>
      <c r="BU23" s="1348">
        <f>BU13</f>
        <v>0</v>
      </c>
      <c r="BV23" s="1348">
        <f>BV13</f>
        <v>0</v>
      </c>
      <c r="BW23" s="1349">
        <f t="shared" si="42"/>
        <v>0</v>
      </c>
      <c r="BX23" s="1347">
        <f>BX13</f>
        <v>0</v>
      </c>
      <c r="BY23" s="1348">
        <f>BY13</f>
        <v>0</v>
      </c>
      <c r="BZ23" s="1348">
        <f>BZ13</f>
        <v>0</v>
      </c>
      <c r="CA23" s="1349">
        <f t="shared" si="50"/>
        <v>0</v>
      </c>
    </row>
    <row r="24" spans="2:79" ht="21" customHeight="1" thickBot="1">
      <c r="B24" s="1350"/>
      <c r="C24" s="1351" t="s">
        <v>2806</v>
      </c>
      <c r="D24" s="1352"/>
      <c r="E24" s="1353"/>
      <c r="F24" s="1354"/>
      <c r="G24" s="1355"/>
      <c r="H24" s="1356">
        <f>H22</f>
        <v>3</v>
      </c>
      <c r="I24" s="1357">
        <f>I22</f>
        <v>737.7</v>
      </c>
      <c r="J24" s="1357">
        <f>J22</f>
        <v>596.1</v>
      </c>
      <c r="K24" s="1358">
        <f t="shared" si="57"/>
        <v>141.60000000000002</v>
      </c>
      <c r="L24" s="1356">
        <f>L22</f>
        <v>2.4</v>
      </c>
      <c r="M24" s="1357">
        <f>M22</f>
        <v>383</v>
      </c>
      <c r="N24" s="1357">
        <f>N22</f>
        <v>302.39999999999998</v>
      </c>
      <c r="O24" s="1358">
        <f t="shared" si="60"/>
        <v>80.600000000000023</v>
      </c>
      <c r="P24" s="1356">
        <f>P22</f>
        <v>2.5</v>
      </c>
      <c r="Q24" s="1357">
        <f>Q22</f>
        <v>399</v>
      </c>
      <c r="R24" s="1357">
        <f>R22</f>
        <v>315</v>
      </c>
      <c r="S24" s="1358">
        <f t="shared" si="63"/>
        <v>84</v>
      </c>
      <c r="T24" s="1356">
        <f>T22</f>
        <v>2.2999999999999998</v>
      </c>
      <c r="U24" s="1357">
        <f>U22</f>
        <v>367</v>
      </c>
      <c r="V24" s="1357">
        <f>V22</f>
        <v>289.8</v>
      </c>
      <c r="W24" s="1358">
        <f t="shared" si="66"/>
        <v>77.199999999999989</v>
      </c>
      <c r="X24" s="1356">
        <f>X22</f>
        <v>3.5</v>
      </c>
      <c r="Y24" s="1357">
        <f>Y22</f>
        <v>928.5</v>
      </c>
      <c r="Z24" s="1357">
        <f>Z22</f>
        <v>752.6</v>
      </c>
      <c r="AA24" s="1358">
        <f t="shared" si="69"/>
        <v>175.89999999999998</v>
      </c>
      <c r="AB24" s="1356">
        <f>AB22</f>
        <v>2.2999999999999998</v>
      </c>
      <c r="AC24" s="1357">
        <f>AC22</f>
        <v>367</v>
      </c>
      <c r="AD24" s="1357">
        <f>AD22</f>
        <v>289.8</v>
      </c>
      <c r="AE24" s="1358">
        <f t="shared" si="72"/>
        <v>77.199999999999989</v>
      </c>
      <c r="AF24" s="1356">
        <f>AF22</f>
        <v>16</v>
      </c>
      <c r="AG24" s="1357">
        <f>AG22</f>
        <v>3182.2</v>
      </c>
      <c r="AH24" s="1357">
        <f>AH22</f>
        <v>2545.6999999999998</v>
      </c>
      <c r="AI24" s="1358">
        <f t="shared" si="16"/>
        <v>636.5</v>
      </c>
      <c r="AJ24" s="1356">
        <f>AJ22</f>
        <v>2.6999999999999997</v>
      </c>
      <c r="AK24" s="1357">
        <f>AK22</f>
        <v>530</v>
      </c>
      <c r="AL24" s="1357">
        <f>AL22</f>
        <v>424</v>
      </c>
      <c r="AM24" s="1358">
        <f t="shared" si="18"/>
        <v>106</v>
      </c>
      <c r="AN24" s="1356">
        <f>AN22</f>
        <v>2.2999999999999998</v>
      </c>
      <c r="AO24" s="1357">
        <f>AO22</f>
        <v>367</v>
      </c>
      <c r="AP24" s="1357">
        <f>AP22</f>
        <v>289.8</v>
      </c>
      <c r="AQ24" s="1358">
        <f t="shared" si="78"/>
        <v>77.199999999999989</v>
      </c>
      <c r="AR24" s="1356">
        <f>AR22</f>
        <v>2.2999999999999998</v>
      </c>
      <c r="AS24" s="1357">
        <f>AS22</f>
        <v>367</v>
      </c>
      <c r="AT24" s="1357">
        <f>AT22</f>
        <v>289.8</v>
      </c>
      <c r="AU24" s="1358">
        <f t="shared" si="81"/>
        <v>77.199999999999989</v>
      </c>
      <c r="AV24" s="1356">
        <f>AV22</f>
        <v>2.5</v>
      </c>
      <c r="AW24" s="1357">
        <f>AW22</f>
        <v>399</v>
      </c>
      <c r="AX24" s="1357">
        <f>AX22</f>
        <v>315</v>
      </c>
      <c r="AY24" s="1358">
        <f t="shared" si="84"/>
        <v>84</v>
      </c>
      <c r="AZ24" s="1356">
        <f>AZ22</f>
        <v>2.2000000000000002</v>
      </c>
      <c r="BA24" s="1357">
        <f>BA22</f>
        <v>351.1</v>
      </c>
      <c r="BB24" s="1357">
        <f>BB22</f>
        <v>277.2</v>
      </c>
      <c r="BC24" s="1358">
        <f t="shared" si="87"/>
        <v>73.900000000000034</v>
      </c>
      <c r="BD24" s="1356">
        <f>BD22</f>
        <v>2.2000000000000002</v>
      </c>
      <c r="BE24" s="1357">
        <f>BE22</f>
        <v>351.1</v>
      </c>
      <c r="BF24" s="1357">
        <f>BF22</f>
        <v>277.2</v>
      </c>
      <c r="BG24" s="1358">
        <f t="shared" si="90"/>
        <v>73.900000000000034</v>
      </c>
      <c r="BH24" s="1356">
        <f>BH22</f>
        <v>2.5</v>
      </c>
      <c r="BI24" s="1357">
        <f>BI22</f>
        <v>399</v>
      </c>
      <c r="BJ24" s="1357">
        <f>BJ22</f>
        <v>315</v>
      </c>
      <c r="BK24" s="1358">
        <f t="shared" si="93"/>
        <v>84</v>
      </c>
      <c r="BL24" s="1356">
        <f>BL22</f>
        <v>14</v>
      </c>
      <c r="BM24" s="1357">
        <f>BM22</f>
        <v>2234.1999999999998</v>
      </c>
      <c r="BN24" s="1357">
        <f>BN22</f>
        <v>1764</v>
      </c>
      <c r="BO24" s="1358">
        <f t="shared" si="38"/>
        <v>470.19999999999982</v>
      </c>
      <c r="BP24" s="1356">
        <f>BP22</f>
        <v>2.2999999999999998</v>
      </c>
      <c r="BQ24" s="1357">
        <f>BQ22</f>
        <v>372</v>
      </c>
      <c r="BR24" s="1357">
        <f>BR22</f>
        <v>294</v>
      </c>
      <c r="BS24" s="1358">
        <f t="shared" si="40"/>
        <v>78</v>
      </c>
      <c r="BT24" s="1356">
        <f>BT22</f>
        <v>30</v>
      </c>
      <c r="BU24" s="1357">
        <f>BU22</f>
        <v>5416.4</v>
      </c>
      <c r="BV24" s="1357">
        <f>BV22</f>
        <v>4309.7000000000007</v>
      </c>
      <c r="BW24" s="1358">
        <f t="shared" si="42"/>
        <v>1106.6999999999989</v>
      </c>
      <c r="BX24" s="1356">
        <f>BX22</f>
        <v>2.5</v>
      </c>
      <c r="BY24" s="1357">
        <f>BY22</f>
        <v>451</v>
      </c>
      <c r="BZ24" s="1357">
        <f>BZ22</f>
        <v>359</v>
      </c>
      <c r="CA24" s="1358">
        <f t="shared" si="50"/>
        <v>92</v>
      </c>
    </row>
    <row r="25" spans="2:79" s="1359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0</v>
      </c>
      <c r="I25" s="1193">
        <f t="shared" ref="I25:I68" si="100">ROUND(H25*$E25*$F25*$G25,1)</f>
        <v>0</v>
      </c>
      <c r="J25" s="1193">
        <f t="shared" ref="J25:J68" si="101">ROUND(H25*$E25,1)</f>
        <v>0</v>
      </c>
      <c r="K25" s="1194">
        <f t="shared" si="57"/>
        <v>0</v>
      </c>
      <c r="L25" s="1192">
        <v>0</v>
      </c>
      <c r="M25" s="1193">
        <f t="shared" ref="M25:M68" si="102">ROUND(L25*$E25*$F25*$G25,1)</f>
        <v>0</v>
      </c>
      <c r="N25" s="1193">
        <f t="shared" ref="N25:N68" si="103">ROUND(L25*$E25,1)</f>
        <v>0</v>
      </c>
      <c r="O25" s="1194">
        <f t="shared" si="60"/>
        <v>0</v>
      </c>
      <c r="P25" s="1192">
        <v>0</v>
      </c>
      <c r="Q25" s="1193">
        <f t="shared" ref="Q25:Q68" si="104">ROUND(P25*$E25*$F25*$G25,1)</f>
        <v>0</v>
      </c>
      <c r="R25" s="1193">
        <f t="shared" ref="R25:R68" si="105">ROUND(P25*$E25,1)</f>
        <v>0</v>
      </c>
      <c r="S25" s="1194">
        <f t="shared" si="63"/>
        <v>0</v>
      </c>
      <c r="T25" s="1192">
        <v>0</v>
      </c>
      <c r="U25" s="1193">
        <f t="shared" ref="U25:U68" si="106">ROUND(T25*$E25*$F25*$G25,1)</f>
        <v>0</v>
      </c>
      <c r="V25" s="1193">
        <f t="shared" ref="V25:V68" si="107">ROUND(T25*$E25,1)</f>
        <v>0</v>
      </c>
      <c r="W25" s="1194">
        <f t="shared" si="66"/>
        <v>0</v>
      </c>
      <c r="X25" s="1192">
        <v>0</v>
      </c>
      <c r="Y25" s="1193">
        <f t="shared" ref="Y25:Y68" si="108">ROUND(X25*$E25*$F25*$G25,1)</f>
        <v>0</v>
      </c>
      <c r="Z25" s="1193">
        <f t="shared" ref="Z25:Z68" si="109">ROUND(X25*$E25,1)</f>
        <v>0</v>
      </c>
      <c r="AA25" s="1194">
        <f t="shared" si="69"/>
        <v>0</v>
      </c>
      <c r="AB25" s="1192">
        <v>0</v>
      </c>
      <c r="AC25" s="1193">
        <f t="shared" ref="AC25:AC68" si="110">ROUND(AB25*$E25*$F25*$G25,1)</f>
        <v>0</v>
      </c>
      <c r="AD25" s="1193">
        <f t="shared" ref="AD25:AD68" si="111">ROUND(AB25*$E25,1)</f>
        <v>0</v>
      </c>
      <c r="AE25" s="1194">
        <f t="shared" si="72"/>
        <v>0</v>
      </c>
      <c r="AF25" s="1195">
        <f t="shared" ref="AF25:AH68" si="112">+H25+L25+P25+T25+X25+AB25</f>
        <v>0</v>
      </c>
      <c r="AG25" s="1196">
        <f t="shared" si="112"/>
        <v>0</v>
      </c>
      <c r="AH25" s="1196">
        <f t="shared" si="112"/>
        <v>0</v>
      </c>
      <c r="AI25" s="1197">
        <f t="shared" si="16"/>
        <v>0</v>
      </c>
      <c r="AJ25" s="1195">
        <f t="shared" ref="AJ25:AJ68" si="113">ROUND(AVERAGE(AF25/6),1)</f>
        <v>0</v>
      </c>
      <c r="AK25" s="1196">
        <f t="shared" ref="AK25:AL68" si="114">ROUND(AVERAGE(AG25/6),0)</f>
        <v>0</v>
      </c>
      <c r="AL25" s="1196">
        <f t="shared" si="114"/>
        <v>0</v>
      </c>
      <c r="AM25" s="1197">
        <f t="shared" si="18"/>
        <v>0</v>
      </c>
      <c r="AN25" s="1192">
        <v>0</v>
      </c>
      <c r="AO25" s="1193">
        <f t="shared" ref="AO25:AO68" si="115">ROUND(AN25*$E25*$F25*$G25,1)</f>
        <v>0</v>
      </c>
      <c r="AP25" s="1193">
        <f t="shared" ref="AP25:AP68" si="116">ROUND(AN25*$E25,1)</f>
        <v>0</v>
      </c>
      <c r="AQ25" s="1194">
        <f t="shared" si="78"/>
        <v>0</v>
      </c>
      <c r="AR25" s="1192">
        <v>0</v>
      </c>
      <c r="AS25" s="1193">
        <f t="shared" ref="AS25:AS68" si="117">ROUND(AR25*$E25*$F25*$G25,1)</f>
        <v>0</v>
      </c>
      <c r="AT25" s="1193">
        <f t="shared" ref="AT25:AT68" si="118">ROUND(AR25*$E25,1)</f>
        <v>0</v>
      </c>
      <c r="AU25" s="1194">
        <f t="shared" si="81"/>
        <v>0</v>
      </c>
      <c r="AV25" s="1192">
        <v>0</v>
      </c>
      <c r="AW25" s="1193">
        <f t="shared" ref="AW25:AW68" si="119">ROUND(AV25*$E25*$F25*$G25,1)</f>
        <v>0</v>
      </c>
      <c r="AX25" s="1193">
        <f t="shared" ref="AX25:AX68" si="120">ROUND(AV25*$E25,1)</f>
        <v>0</v>
      </c>
      <c r="AY25" s="1194">
        <f t="shared" si="84"/>
        <v>0</v>
      </c>
      <c r="AZ25" s="1192">
        <v>0</v>
      </c>
      <c r="BA25" s="1193">
        <f t="shared" ref="BA25:BA68" si="121">ROUND(AZ25*$E25*$F25*$G25,1)</f>
        <v>0</v>
      </c>
      <c r="BB25" s="1193">
        <f t="shared" ref="BB25:BB68" si="122">ROUND(AZ25*$E25,1)</f>
        <v>0</v>
      </c>
      <c r="BC25" s="1194">
        <f t="shared" si="87"/>
        <v>0</v>
      </c>
      <c r="BD25" s="1192">
        <v>0</v>
      </c>
      <c r="BE25" s="1193">
        <f t="shared" ref="BE25:BE68" si="123">ROUND(BD25*$E25*$F25*$G25,1)</f>
        <v>0</v>
      </c>
      <c r="BF25" s="1193">
        <f t="shared" ref="BF25:BF68" si="124">ROUND(BD25*$E25,1)</f>
        <v>0</v>
      </c>
      <c r="BG25" s="1194">
        <f t="shared" si="90"/>
        <v>0</v>
      </c>
      <c r="BH25" s="1192">
        <v>0</v>
      </c>
      <c r="BI25" s="1193">
        <f t="shared" ref="BI25:BI68" si="125">ROUND(BH25*$E25*$F25*$G25,1)</f>
        <v>0</v>
      </c>
      <c r="BJ25" s="1193">
        <f t="shared" ref="BJ25:BJ68" si="126">ROUND(BH25*$E25,1)</f>
        <v>0</v>
      </c>
      <c r="BK25" s="1194">
        <f t="shared" si="93"/>
        <v>0</v>
      </c>
      <c r="BL25" s="1195">
        <f t="shared" ref="BL25:BN68" si="127">+AN25+AR25+AV25+AZ25+BD25+BH25</f>
        <v>0</v>
      </c>
      <c r="BM25" s="1196">
        <f t="shared" si="127"/>
        <v>0</v>
      </c>
      <c r="BN25" s="1196">
        <f t="shared" si="127"/>
        <v>0</v>
      </c>
      <c r="BO25" s="1197">
        <f t="shared" si="38"/>
        <v>0</v>
      </c>
      <c r="BP25" s="1195">
        <f t="shared" ref="BP25:BP68" si="128">ROUND(AVERAGE(BL25/6),1)</f>
        <v>0</v>
      </c>
      <c r="BQ25" s="1196">
        <f t="shared" ref="BQ25:BR68" si="129">ROUND(AVERAGE(BM25/6),0)</f>
        <v>0</v>
      </c>
      <c r="BR25" s="1196">
        <f t="shared" si="129"/>
        <v>0</v>
      </c>
      <c r="BS25" s="1197">
        <f t="shared" si="40"/>
        <v>0</v>
      </c>
      <c r="BT25" s="1198">
        <f t="shared" ref="BT25:BV68" si="130">+AF25+BL25</f>
        <v>0</v>
      </c>
      <c r="BU25" s="1199">
        <f t="shared" si="130"/>
        <v>0</v>
      </c>
      <c r="BV25" s="1199">
        <f t="shared" si="130"/>
        <v>0</v>
      </c>
      <c r="BW25" s="1200">
        <f t="shared" si="42"/>
        <v>0</v>
      </c>
      <c r="BX25" s="1198">
        <f t="shared" ref="BX25:BX68" si="131">ROUND(AVERAGE(BT25/12),1)</f>
        <v>0</v>
      </c>
      <c r="BY25" s="1199">
        <f t="shared" ref="BY25:BZ68" si="132">ROUND(AVERAGE(BU25/12),0)</f>
        <v>0</v>
      </c>
      <c r="BZ25" s="1199">
        <f t="shared" si="132"/>
        <v>0</v>
      </c>
      <c r="CA25" s="1200">
        <f t="shared" si="50"/>
        <v>0</v>
      </c>
    </row>
    <row r="26" spans="2:79" s="1359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f t="shared" si="100"/>
        <v>0</v>
      </c>
      <c r="J26" s="1193">
        <f t="shared" si="101"/>
        <v>0</v>
      </c>
      <c r="K26" s="1194">
        <f t="shared" si="57"/>
        <v>0</v>
      </c>
      <c r="L26" s="1192">
        <v>0</v>
      </c>
      <c r="M26" s="1193">
        <f t="shared" si="102"/>
        <v>0</v>
      </c>
      <c r="N26" s="1193">
        <f t="shared" si="103"/>
        <v>0</v>
      </c>
      <c r="O26" s="1194">
        <f t="shared" si="60"/>
        <v>0</v>
      </c>
      <c r="P26" s="1192">
        <v>0</v>
      </c>
      <c r="Q26" s="1193">
        <f t="shared" si="104"/>
        <v>0</v>
      </c>
      <c r="R26" s="1193">
        <f t="shared" si="105"/>
        <v>0</v>
      </c>
      <c r="S26" s="1194">
        <f t="shared" si="63"/>
        <v>0</v>
      </c>
      <c r="T26" s="1192">
        <v>0</v>
      </c>
      <c r="U26" s="1193">
        <f t="shared" si="106"/>
        <v>0</v>
      </c>
      <c r="V26" s="1193">
        <f t="shared" si="107"/>
        <v>0</v>
      </c>
      <c r="W26" s="1194">
        <f t="shared" si="66"/>
        <v>0</v>
      </c>
      <c r="X26" s="1192">
        <v>0</v>
      </c>
      <c r="Y26" s="1193">
        <f t="shared" si="108"/>
        <v>0</v>
      </c>
      <c r="Z26" s="1193">
        <f t="shared" si="109"/>
        <v>0</v>
      </c>
      <c r="AA26" s="1194">
        <f t="shared" si="69"/>
        <v>0</v>
      </c>
      <c r="AB26" s="1192">
        <v>0</v>
      </c>
      <c r="AC26" s="1193">
        <f t="shared" si="110"/>
        <v>0</v>
      </c>
      <c r="AD26" s="1193">
        <f t="shared" si="111"/>
        <v>0</v>
      </c>
      <c r="AE26" s="1194">
        <f t="shared" si="72"/>
        <v>0</v>
      </c>
      <c r="AF26" s="1195">
        <f t="shared" si="112"/>
        <v>0</v>
      </c>
      <c r="AG26" s="1196">
        <f t="shared" si="112"/>
        <v>0</v>
      </c>
      <c r="AH26" s="1196">
        <f t="shared" si="112"/>
        <v>0</v>
      </c>
      <c r="AI26" s="1197">
        <f t="shared" si="16"/>
        <v>0</v>
      </c>
      <c r="AJ26" s="1195">
        <f t="shared" si="113"/>
        <v>0</v>
      </c>
      <c r="AK26" s="1196">
        <f t="shared" si="114"/>
        <v>0</v>
      </c>
      <c r="AL26" s="1196">
        <f t="shared" si="114"/>
        <v>0</v>
      </c>
      <c r="AM26" s="1197">
        <f t="shared" si="18"/>
        <v>0</v>
      </c>
      <c r="AN26" s="1192">
        <v>0</v>
      </c>
      <c r="AO26" s="1193">
        <f t="shared" si="115"/>
        <v>0</v>
      </c>
      <c r="AP26" s="1193">
        <f t="shared" si="116"/>
        <v>0</v>
      </c>
      <c r="AQ26" s="1194">
        <f t="shared" si="78"/>
        <v>0</v>
      </c>
      <c r="AR26" s="1192">
        <v>0</v>
      </c>
      <c r="AS26" s="1193">
        <f t="shared" si="117"/>
        <v>0</v>
      </c>
      <c r="AT26" s="1193">
        <f t="shared" si="118"/>
        <v>0</v>
      </c>
      <c r="AU26" s="1194">
        <f t="shared" si="81"/>
        <v>0</v>
      </c>
      <c r="AV26" s="1192">
        <v>0</v>
      </c>
      <c r="AW26" s="1193">
        <f t="shared" si="119"/>
        <v>0</v>
      </c>
      <c r="AX26" s="1193">
        <f t="shared" si="120"/>
        <v>0</v>
      </c>
      <c r="AY26" s="1194">
        <f t="shared" si="84"/>
        <v>0</v>
      </c>
      <c r="AZ26" s="1192">
        <v>0</v>
      </c>
      <c r="BA26" s="1193">
        <f t="shared" si="121"/>
        <v>0</v>
      </c>
      <c r="BB26" s="1193">
        <f t="shared" si="122"/>
        <v>0</v>
      </c>
      <c r="BC26" s="1194">
        <f t="shared" si="87"/>
        <v>0</v>
      </c>
      <c r="BD26" s="1192">
        <v>0</v>
      </c>
      <c r="BE26" s="1193">
        <f t="shared" si="123"/>
        <v>0</v>
      </c>
      <c r="BF26" s="1193">
        <f t="shared" si="124"/>
        <v>0</v>
      </c>
      <c r="BG26" s="1194">
        <f t="shared" si="90"/>
        <v>0</v>
      </c>
      <c r="BH26" s="1192">
        <v>0</v>
      </c>
      <c r="BI26" s="1193">
        <f t="shared" si="125"/>
        <v>0</v>
      </c>
      <c r="BJ26" s="1193">
        <f t="shared" si="126"/>
        <v>0</v>
      </c>
      <c r="BK26" s="1194">
        <f t="shared" si="93"/>
        <v>0</v>
      </c>
      <c r="BL26" s="1195">
        <f t="shared" si="127"/>
        <v>0</v>
      </c>
      <c r="BM26" s="1196">
        <f t="shared" si="127"/>
        <v>0</v>
      </c>
      <c r="BN26" s="1196">
        <f t="shared" si="127"/>
        <v>0</v>
      </c>
      <c r="BO26" s="1197">
        <f t="shared" si="38"/>
        <v>0</v>
      </c>
      <c r="BP26" s="1195">
        <f t="shared" si="128"/>
        <v>0</v>
      </c>
      <c r="BQ26" s="1196">
        <f t="shared" si="129"/>
        <v>0</v>
      </c>
      <c r="BR26" s="1196">
        <f t="shared" si="129"/>
        <v>0</v>
      </c>
      <c r="BS26" s="1197">
        <f t="shared" si="40"/>
        <v>0</v>
      </c>
      <c r="BT26" s="1198">
        <f t="shared" si="130"/>
        <v>0</v>
      </c>
      <c r="BU26" s="1199">
        <f t="shared" si="130"/>
        <v>0</v>
      </c>
      <c r="BV26" s="1199">
        <f t="shared" si="130"/>
        <v>0</v>
      </c>
      <c r="BW26" s="1200">
        <f t="shared" si="42"/>
        <v>0</v>
      </c>
      <c r="BX26" s="1198">
        <f t="shared" si="131"/>
        <v>0</v>
      </c>
      <c r="BY26" s="1199">
        <f t="shared" si="132"/>
        <v>0</v>
      </c>
      <c r="BZ26" s="1199">
        <f t="shared" si="132"/>
        <v>0</v>
      </c>
      <c r="CA26" s="1200">
        <f t="shared" si="50"/>
        <v>0</v>
      </c>
    </row>
    <row r="27" spans="2:79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0</v>
      </c>
      <c r="I27" s="1126">
        <f t="shared" si="100"/>
        <v>0</v>
      </c>
      <c r="J27" s="1126">
        <f t="shared" si="101"/>
        <v>0</v>
      </c>
      <c r="K27" s="1127">
        <f t="shared" si="57"/>
        <v>0</v>
      </c>
      <c r="L27" s="1125">
        <v>0</v>
      </c>
      <c r="M27" s="1126">
        <f t="shared" si="102"/>
        <v>0</v>
      </c>
      <c r="N27" s="1126">
        <f t="shared" si="103"/>
        <v>0</v>
      </c>
      <c r="O27" s="1127">
        <f t="shared" si="60"/>
        <v>0</v>
      </c>
      <c r="P27" s="1125">
        <v>0</v>
      </c>
      <c r="Q27" s="1126">
        <f t="shared" si="104"/>
        <v>0</v>
      </c>
      <c r="R27" s="1126">
        <f t="shared" si="105"/>
        <v>0</v>
      </c>
      <c r="S27" s="1127">
        <f t="shared" si="63"/>
        <v>0</v>
      </c>
      <c r="T27" s="1125">
        <v>0</v>
      </c>
      <c r="U27" s="1126">
        <f t="shared" si="106"/>
        <v>0</v>
      </c>
      <c r="V27" s="1126">
        <f t="shared" si="107"/>
        <v>0</v>
      </c>
      <c r="W27" s="1127">
        <f t="shared" si="66"/>
        <v>0</v>
      </c>
      <c r="X27" s="1125">
        <v>0</v>
      </c>
      <c r="Y27" s="1126">
        <f t="shared" si="108"/>
        <v>0</v>
      </c>
      <c r="Z27" s="1126">
        <f t="shared" si="109"/>
        <v>0</v>
      </c>
      <c r="AA27" s="1127">
        <f t="shared" si="69"/>
        <v>0</v>
      </c>
      <c r="AB27" s="1125">
        <v>0</v>
      </c>
      <c r="AC27" s="1126">
        <f t="shared" si="110"/>
        <v>0</v>
      </c>
      <c r="AD27" s="1126">
        <f t="shared" si="111"/>
        <v>0</v>
      </c>
      <c r="AE27" s="1127">
        <f t="shared" si="72"/>
        <v>0</v>
      </c>
      <c r="AF27" s="1128">
        <f t="shared" si="112"/>
        <v>0</v>
      </c>
      <c r="AG27" s="1129">
        <f t="shared" si="112"/>
        <v>0</v>
      </c>
      <c r="AH27" s="1129">
        <f t="shared" si="112"/>
        <v>0</v>
      </c>
      <c r="AI27" s="1130">
        <f t="shared" si="16"/>
        <v>0</v>
      </c>
      <c r="AJ27" s="1128">
        <f t="shared" si="113"/>
        <v>0</v>
      </c>
      <c r="AK27" s="1129">
        <f t="shared" si="114"/>
        <v>0</v>
      </c>
      <c r="AL27" s="1129">
        <f t="shared" si="114"/>
        <v>0</v>
      </c>
      <c r="AM27" s="1130">
        <f t="shared" si="18"/>
        <v>0</v>
      </c>
      <c r="AN27" s="1125">
        <v>0</v>
      </c>
      <c r="AO27" s="1126">
        <f t="shared" si="115"/>
        <v>0</v>
      </c>
      <c r="AP27" s="1126">
        <f t="shared" si="116"/>
        <v>0</v>
      </c>
      <c r="AQ27" s="1127">
        <f t="shared" si="78"/>
        <v>0</v>
      </c>
      <c r="AR27" s="1125">
        <v>0</v>
      </c>
      <c r="AS27" s="1126">
        <f t="shared" si="117"/>
        <v>0</v>
      </c>
      <c r="AT27" s="1126">
        <f t="shared" si="118"/>
        <v>0</v>
      </c>
      <c r="AU27" s="1127">
        <f t="shared" si="81"/>
        <v>0</v>
      </c>
      <c r="AV27" s="1125">
        <v>0</v>
      </c>
      <c r="AW27" s="1126">
        <f t="shared" si="119"/>
        <v>0</v>
      </c>
      <c r="AX27" s="1126">
        <f t="shared" si="120"/>
        <v>0</v>
      </c>
      <c r="AY27" s="1127">
        <f t="shared" si="84"/>
        <v>0</v>
      </c>
      <c r="AZ27" s="1125">
        <v>0</v>
      </c>
      <c r="BA27" s="1126">
        <f t="shared" si="121"/>
        <v>0</v>
      </c>
      <c r="BB27" s="1126">
        <f t="shared" si="122"/>
        <v>0</v>
      </c>
      <c r="BC27" s="1127">
        <f t="shared" si="87"/>
        <v>0</v>
      </c>
      <c r="BD27" s="1125">
        <v>0</v>
      </c>
      <c r="BE27" s="1126">
        <f t="shared" si="123"/>
        <v>0</v>
      </c>
      <c r="BF27" s="1126">
        <f t="shared" si="124"/>
        <v>0</v>
      </c>
      <c r="BG27" s="1127">
        <f t="shared" si="90"/>
        <v>0</v>
      </c>
      <c r="BH27" s="1125">
        <v>0</v>
      </c>
      <c r="BI27" s="1126">
        <f t="shared" si="125"/>
        <v>0</v>
      </c>
      <c r="BJ27" s="1126">
        <f t="shared" si="126"/>
        <v>0</v>
      </c>
      <c r="BK27" s="1127">
        <f t="shared" si="93"/>
        <v>0</v>
      </c>
      <c r="BL27" s="1128">
        <f t="shared" si="127"/>
        <v>0</v>
      </c>
      <c r="BM27" s="1129">
        <f t="shared" si="127"/>
        <v>0</v>
      </c>
      <c r="BN27" s="1129">
        <f t="shared" si="127"/>
        <v>0</v>
      </c>
      <c r="BO27" s="1130">
        <f t="shared" si="38"/>
        <v>0</v>
      </c>
      <c r="BP27" s="1128">
        <f t="shared" si="128"/>
        <v>0</v>
      </c>
      <c r="BQ27" s="1129">
        <f t="shared" si="129"/>
        <v>0</v>
      </c>
      <c r="BR27" s="1129">
        <f t="shared" si="129"/>
        <v>0</v>
      </c>
      <c r="BS27" s="1130">
        <f t="shared" si="40"/>
        <v>0</v>
      </c>
      <c r="BT27" s="1116">
        <f t="shared" si="130"/>
        <v>0</v>
      </c>
      <c r="BU27" s="1117">
        <f t="shared" si="130"/>
        <v>0</v>
      </c>
      <c r="BV27" s="1117">
        <f t="shared" si="130"/>
        <v>0</v>
      </c>
      <c r="BW27" s="1131">
        <f t="shared" si="42"/>
        <v>0</v>
      </c>
      <c r="BX27" s="1116">
        <f t="shared" si="131"/>
        <v>0</v>
      </c>
      <c r="BY27" s="1117">
        <f t="shared" si="132"/>
        <v>0</v>
      </c>
      <c r="BZ27" s="1117">
        <f t="shared" si="132"/>
        <v>0</v>
      </c>
      <c r="CA27" s="1131">
        <f t="shared" si="50"/>
        <v>0</v>
      </c>
    </row>
    <row r="28" spans="2:79" ht="21" customHeight="1">
      <c r="B28" s="1155"/>
      <c r="C28" s="1156" t="s">
        <v>2813</v>
      </c>
      <c r="D28" s="1157" t="s">
        <v>62</v>
      </c>
      <c r="E28" s="1158">
        <v>190.92</v>
      </c>
      <c r="F28" s="1211">
        <v>1.1299999999999999</v>
      </c>
      <c r="G28" s="1212">
        <v>0.94099999999999995</v>
      </c>
      <c r="H28" s="1125">
        <v>0.7</v>
      </c>
      <c r="I28" s="1126">
        <f t="shared" si="100"/>
        <v>142.1</v>
      </c>
      <c r="J28" s="1126">
        <f t="shared" si="101"/>
        <v>133.6</v>
      </c>
      <c r="K28" s="1127">
        <f t="shared" si="57"/>
        <v>8.5</v>
      </c>
      <c r="L28" s="1125">
        <v>0</v>
      </c>
      <c r="M28" s="1126">
        <f t="shared" si="102"/>
        <v>0</v>
      </c>
      <c r="N28" s="1126">
        <f t="shared" si="103"/>
        <v>0</v>
      </c>
      <c r="O28" s="1127">
        <f t="shared" si="60"/>
        <v>0</v>
      </c>
      <c r="P28" s="1125">
        <v>0</v>
      </c>
      <c r="Q28" s="1126">
        <f t="shared" si="104"/>
        <v>0</v>
      </c>
      <c r="R28" s="1126">
        <f t="shared" si="105"/>
        <v>0</v>
      </c>
      <c r="S28" s="1127">
        <f t="shared" si="63"/>
        <v>0</v>
      </c>
      <c r="T28" s="1125">
        <v>0</v>
      </c>
      <c r="U28" s="1126">
        <f t="shared" si="106"/>
        <v>0</v>
      </c>
      <c r="V28" s="1126">
        <f t="shared" si="107"/>
        <v>0</v>
      </c>
      <c r="W28" s="1127">
        <f t="shared" si="66"/>
        <v>0</v>
      </c>
      <c r="X28" s="1125">
        <v>1</v>
      </c>
      <c r="Y28" s="1126">
        <f t="shared" si="108"/>
        <v>203</v>
      </c>
      <c r="Z28" s="1126">
        <f t="shared" si="109"/>
        <v>190.9</v>
      </c>
      <c r="AA28" s="1127">
        <f t="shared" si="69"/>
        <v>12.099999999999994</v>
      </c>
      <c r="AB28" s="1125">
        <v>0</v>
      </c>
      <c r="AC28" s="1126">
        <f t="shared" si="110"/>
        <v>0</v>
      </c>
      <c r="AD28" s="1126">
        <f t="shared" si="111"/>
        <v>0</v>
      </c>
      <c r="AE28" s="1127">
        <f t="shared" si="72"/>
        <v>0</v>
      </c>
      <c r="AF28" s="1128">
        <f t="shared" si="112"/>
        <v>1.7</v>
      </c>
      <c r="AG28" s="1129">
        <f t="shared" si="112"/>
        <v>345.1</v>
      </c>
      <c r="AH28" s="1129">
        <f t="shared" si="112"/>
        <v>324.5</v>
      </c>
      <c r="AI28" s="1130">
        <f t="shared" si="16"/>
        <v>20.600000000000023</v>
      </c>
      <c r="AJ28" s="1128">
        <f t="shared" si="113"/>
        <v>0.3</v>
      </c>
      <c r="AK28" s="1129">
        <f t="shared" si="114"/>
        <v>58</v>
      </c>
      <c r="AL28" s="1129">
        <f t="shared" si="114"/>
        <v>54</v>
      </c>
      <c r="AM28" s="1130">
        <f t="shared" si="18"/>
        <v>4</v>
      </c>
      <c r="AN28" s="1125">
        <v>0</v>
      </c>
      <c r="AO28" s="1126">
        <f t="shared" si="115"/>
        <v>0</v>
      </c>
      <c r="AP28" s="1126">
        <f t="shared" si="116"/>
        <v>0</v>
      </c>
      <c r="AQ28" s="1127">
        <f t="shared" si="78"/>
        <v>0</v>
      </c>
      <c r="AR28" s="1125">
        <v>0</v>
      </c>
      <c r="AS28" s="1126">
        <f t="shared" si="117"/>
        <v>0</v>
      </c>
      <c r="AT28" s="1126">
        <f t="shared" si="118"/>
        <v>0</v>
      </c>
      <c r="AU28" s="1127">
        <f t="shared" si="81"/>
        <v>0</v>
      </c>
      <c r="AV28" s="1125">
        <v>0</v>
      </c>
      <c r="AW28" s="1126">
        <f t="shared" si="119"/>
        <v>0</v>
      </c>
      <c r="AX28" s="1126">
        <f t="shared" si="120"/>
        <v>0</v>
      </c>
      <c r="AY28" s="1127">
        <f t="shared" si="84"/>
        <v>0</v>
      </c>
      <c r="AZ28" s="1125">
        <v>0</v>
      </c>
      <c r="BA28" s="1126">
        <f t="shared" si="121"/>
        <v>0</v>
      </c>
      <c r="BB28" s="1126">
        <f t="shared" si="122"/>
        <v>0</v>
      </c>
      <c r="BC28" s="1127">
        <f t="shared" si="87"/>
        <v>0</v>
      </c>
      <c r="BD28" s="1125">
        <v>0</v>
      </c>
      <c r="BE28" s="1126">
        <f t="shared" si="123"/>
        <v>0</v>
      </c>
      <c r="BF28" s="1126">
        <f t="shared" si="124"/>
        <v>0</v>
      </c>
      <c r="BG28" s="1127">
        <f t="shared" si="90"/>
        <v>0</v>
      </c>
      <c r="BH28" s="1125">
        <v>0</v>
      </c>
      <c r="BI28" s="1126">
        <f t="shared" si="125"/>
        <v>0</v>
      </c>
      <c r="BJ28" s="1126">
        <f t="shared" si="126"/>
        <v>0</v>
      </c>
      <c r="BK28" s="1127">
        <f t="shared" si="93"/>
        <v>0</v>
      </c>
      <c r="BL28" s="1128">
        <f t="shared" si="127"/>
        <v>0</v>
      </c>
      <c r="BM28" s="1129">
        <f t="shared" si="127"/>
        <v>0</v>
      </c>
      <c r="BN28" s="1129">
        <f t="shared" si="127"/>
        <v>0</v>
      </c>
      <c r="BO28" s="1130">
        <f t="shared" si="38"/>
        <v>0</v>
      </c>
      <c r="BP28" s="1128">
        <f t="shared" si="128"/>
        <v>0</v>
      </c>
      <c r="BQ28" s="1129">
        <f t="shared" si="129"/>
        <v>0</v>
      </c>
      <c r="BR28" s="1129">
        <f t="shared" si="129"/>
        <v>0</v>
      </c>
      <c r="BS28" s="1130">
        <f t="shared" si="40"/>
        <v>0</v>
      </c>
      <c r="BT28" s="1116">
        <f t="shared" si="130"/>
        <v>1.7</v>
      </c>
      <c r="BU28" s="1117">
        <f t="shared" si="130"/>
        <v>345.1</v>
      </c>
      <c r="BV28" s="1117">
        <f t="shared" si="130"/>
        <v>324.5</v>
      </c>
      <c r="BW28" s="1131">
        <f t="shared" si="42"/>
        <v>20.600000000000023</v>
      </c>
      <c r="BX28" s="1116">
        <f t="shared" si="131"/>
        <v>0.1</v>
      </c>
      <c r="BY28" s="1117">
        <f t="shared" si="132"/>
        <v>29</v>
      </c>
      <c r="BZ28" s="1117">
        <f t="shared" si="132"/>
        <v>27</v>
      </c>
      <c r="CA28" s="1131">
        <f t="shared" si="50"/>
        <v>2</v>
      </c>
    </row>
    <row r="29" spans="2:79" s="1359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f t="shared" si="100"/>
        <v>0</v>
      </c>
      <c r="J29" s="1193">
        <f t="shared" si="101"/>
        <v>0</v>
      </c>
      <c r="K29" s="1194">
        <f t="shared" si="57"/>
        <v>0</v>
      </c>
      <c r="L29" s="1192">
        <v>0</v>
      </c>
      <c r="M29" s="1193">
        <f t="shared" si="102"/>
        <v>0</v>
      </c>
      <c r="N29" s="1193">
        <f t="shared" si="103"/>
        <v>0</v>
      </c>
      <c r="O29" s="1194">
        <f t="shared" si="60"/>
        <v>0</v>
      </c>
      <c r="P29" s="1192">
        <v>0</v>
      </c>
      <c r="Q29" s="1193">
        <f t="shared" si="104"/>
        <v>0</v>
      </c>
      <c r="R29" s="1193">
        <f t="shared" si="105"/>
        <v>0</v>
      </c>
      <c r="S29" s="1194">
        <f t="shared" si="63"/>
        <v>0</v>
      </c>
      <c r="T29" s="1192">
        <v>0</v>
      </c>
      <c r="U29" s="1193">
        <f t="shared" si="106"/>
        <v>0</v>
      </c>
      <c r="V29" s="1193">
        <f t="shared" si="107"/>
        <v>0</v>
      </c>
      <c r="W29" s="1194">
        <f t="shared" si="66"/>
        <v>0</v>
      </c>
      <c r="X29" s="1192">
        <v>0</v>
      </c>
      <c r="Y29" s="1193">
        <f t="shared" si="108"/>
        <v>0</v>
      </c>
      <c r="Z29" s="1193">
        <f t="shared" si="109"/>
        <v>0</v>
      </c>
      <c r="AA29" s="1194">
        <f t="shared" si="69"/>
        <v>0</v>
      </c>
      <c r="AB29" s="1192">
        <v>0</v>
      </c>
      <c r="AC29" s="1193">
        <f t="shared" si="110"/>
        <v>0</v>
      </c>
      <c r="AD29" s="1193">
        <f t="shared" si="111"/>
        <v>0</v>
      </c>
      <c r="AE29" s="1194">
        <f t="shared" si="72"/>
        <v>0</v>
      </c>
      <c r="AF29" s="1195">
        <f t="shared" si="112"/>
        <v>0</v>
      </c>
      <c r="AG29" s="1196">
        <f t="shared" si="112"/>
        <v>0</v>
      </c>
      <c r="AH29" s="1196">
        <f t="shared" si="112"/>
        <v>0</v>
      </c>
      <c r="AI29" s="1197">
        <f t="shared" si="16"/>
        <v>0</v>
      </c>
      <c r="AJ29" s="1195">
        <f t="shared" si="113"/>
        <v>0</v>
      </c>
      <c r="AK29" s="1196">
        <f t="shared" si="114"/>
        <v>0</v>
      </c>
      <c r="AL29" s="1196">
        <f t="shared" si="114"/>
        <v>0</v>
      </c>
      <c r="AM29" s="1197">
        <f t="shared" si="18"/>
        <v>0</v>
      </c>
      <c r="AN29" s="1192">
        <v>0</v>
      </c>
      <c r="AO29" s="1193">
        <f t="shared" si="115"/>
        <v>0</v>
      </c>
      <c r="AP29" s="1193">
        <f t="shared" si="116"/>
        <v>0</v>
      </c>
      <c r="AQ29" s="1194">
        <f t="shared" si="78"/>
        <v>0</v>
      </c>
      <c r="AR29" s="1192">
        <v>0</v>
      </c>
      <c r="AS29" s="1193">
        <f t="shared" si="117"/>
        <v>0</v>
      </c>
      <c r="AT29" s="1193">
        <f t="shared" si="118"/>
        <v>0</v>
      </c>
      <c r="AU29" s="1194">
        <f t="shared" si="81"/>
        <v>0</v>
      </c>
      <c r="AV29" s="1192">
        <v>0</v>
      </c>
      <c r="AW29" s="1193">
        <f t="shared" si="119"/>
        <v>0</v>
      </c>
      <c r="AX29" s="1193">
        <f t="shared" si="120"/>
        <v>0</v>
      </c>
      <c r="AY29" s="1194">
        <f t="shared" si="84"/>
        <v>0</v>
      </c>
      <c r="AZ29" s="1192">
        <v>0</v>
      </c>
      <c r="BA29" s="1193">
        <f t="shared" si="121"/>
        <v>0</v>
      </c>
      <c r="BB29" s="1193">
        <f t="shared" si="122"/>
        <v>0</v>
      </c>
      <c r="BC29" s="1194">
        <f t="shared" si="87"/>
        <v>0</v>
      </c>
      <c r="BD29" s="1192">
        <v>0</v>
      </c>
      <c r="BE29" s="1193">
        <f t="shared" si="123"/>
        <v>0</v>
      </c>
      <c r="BF29" s="1193">
        <f t="shared" si="124"/>
        <v>0</v>
      </c>
      <c r="BG29" s="1194">
        <f t="shared" si="90"/>
        <v>0</v>
      </c>
      <c r="BH29" s="1192">
        <v>0</v>
      </c>
      <c r="BI29" s="1193">
        <f t="shared" si="125"/>
        <v>0</v>
      </c>
      <c r="BJ29" s="1193">
        <f t="shared" si="126"/>
        <v>0</v>
      </c>
      <c r="BK29" s="1194">
        <f t="shared" si="93"/>
        <v>0</v>
      </c>
      <c r="BL29" s="1195">
        <f t="shared" si="127"/>
        <v>0</v>
      </c>
      <c r="BM29" s="1196">
        <f t="shared" si="127"/>
        <v>0</v>
      </c>
      <c r="BN29" s="1196">
        <f t="shared" si="127"/>
        <v>0</v>
      </c>
      <c r="BO29" s="1197">
        <f t="shared" si="38"/>
        <v>0</v>
      </c>
      <c r="BP29" s="1195">
        <f t="shared" si="128"/>
        <v>0</v>
      </c>
      <c r="BQ29" s="1196">
        <f t="shared" si="129"/>
        <v>0</v>
      </c>
      <c r="BR29" s="1196">
        <f t="shared" si="129"/>
        <v>0</v>
      </c>
      <c r="BS29" s="1197">
        <f t="shared" si="40"/>
        <v>0</v>
      </c>
      <c r="BT29" s="1198">
        <f t="shared" si="130"/>
        <v>0</v>
      </c>
      <c r="BU29" s="1199">
        <f t="shared" si="130"/>
        <v>0</v>
      </c>
      <c r="BV29" s="1199">
        <f t="shared" si="130"/>
        <v>0</v>
      </c>
      <c r="BW29" s="1200">
        <f t="shared" si="42"/>
        <v>0</v>
      </c>
      <c r="BX29" s="1198">
        <f t="shared" si="131"/>
        <v>0</v>
      </c>
      <c r="BY29" s="1199">
        <f t="shared" si="132"/>
        <v>0</v>
      </c>
      <c r="BZ29" s="1199">
        <f t="shared" si="132"/>
        <v>0</v>
      </c>
      <c r="CA29" s="1200">
        <f t="shared" si="50"/>
        <v>0</v>
      </c>
    </row>
    <row r="30" spans="2:79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0</v>
      </c>
      <c r="I30" s="1126">
        <f t="shared" si="100"/>
        <v>0</v>
      </c>
      <c r="J30" s="1126">
        <f t="shared" si="101"/>
        <v>0</v>
      </c>
      <c r="K30" s="1127">
        <f t="shared" si="57"/>
        <v>0</v>
      </c>
      <c r="L30" s="1125">
        <v>0</v>
      </c>
      <c r="M30" s="1126">
        <f t="shared" si="102"/>
        <v>0</v>
      </c>
      <c r="N30" s="1126">
        <f t="shared" si="103"/>
        <v>0</v>
      </c>
      <c r="O30" s="1127">
        <f t="shared" si="60"/>
        <v>0</v>
      </c>
      <c r="P30" s="1125">
        <v>0</v>
      </c>
      <c r="Q30" s="1126">
        <f t="shared" si="104"/>
        <v>0</v>
      </c>
      <c r="R30" s="1126">
        <f t="shared" si="105"/>
        <v>0</v>
      </c>
      <c r="S30" s="1127">
        <f t="shared" si="63"/>
        <v>0</v>
      </c>
      <c r="T30" s="1125">
        <v>0</v>
      </c>
      <c r="U30" s="1126">
        <f t="shared" si="106"/>
        <v>0</v>
      </c>
      <c r="V30" s="1126">
        <f t="shared" si="107"/>
        <v>0</v>
      </c>
      <c r="W30" s="1127">
        <f t="shared" si="66"/>
        <v>0</v>
      </c>
      <c r="X30" s="1125">
        <v>0</v>
      </c>
      <c r="Y30" s="1126">
        <f t="shared" si="108"/>
        <v>0</v>
      </c>
      <c r="Z30" s="1126">
        <f t="shared" si="109"/>
        <v>0</v>
      </c>
      <c r="AA30" s="1127">
        <f t="shared" si="69"/>
        <v>0</v>
      </c>
      <c r="AB30" s="1125">
        <v>0</v>
      </c>
      <c r="AC30" s="1126">
        <f t="shared" si="110"/>
        <v>0</v>
      </c>
      <c r="AD30" s="1126">
        <f t="shared" si="111"/>
        <v>0</v>
      </c>
      <c r="AE30" s="1127">
        <f t="shared" si="72"/>
        <v>0</v>
      </c>
      <c r="AF30" s="1128">
        <f t="shared" si="112"/>
        <v>0</v>
      </c>
      <c r="AG30" s="1129">
        <f t="shared" si="112"/>
        <v>0</v>
      </c>
      <c r="AH30" s="1129">
        <f t="shared" si="112"/>
        <v>0</v>
      </c>
      <c r="AI30" s="1130">
        <f t="shared" si="16"/>
        <v>0</v>
      </c>
      <c r="AJ30" s="1128">
        <f t="shared" si="113"/>
        <v>0</v>
      </c>
      <c r="AK30" s="1129">
        <f t="shared" si="114"/>
        <v>0</v>
      </c>
      <c r="AL30" s="1129">
        <f t="shared" si="114"/>
        <v>0</v>
      </c>
      <c r="AM30" s="1130">
        <f t="shared" si="18"/>
        <v>0</v>
      </c>
      <c r="AN30" s="1125">
        <v>0</v>
      </c>
      <c r="AO30" s="1126">
        <f t="shared" si="115"/>
        <v>0</v>
      </c>
      <c r="AP30" s="1126">
        <f t="shared" si="116"/>
        <v>0</v>
      </c>
      <c r="AQ30" s="1127">
        <f t="shared" si="78"/>
        <v>0</v>
      </c>
      <c r="AR30" s="1125">
        <v>0</v>
      </c>
      <c r="AS30" s="1126">
        <f t="shared" si="117"/>
        <v>0</v>
      </c>
      <c r="AT30" s="1126">
        <f t="shared" si="118"/>
        <v>0</v>
      </c>
      <c r="AU30" s="1127">
        <f t="shared" si="81"/>
        <v>0</v>
      </c>
      <c r="AV30" s="1125">
        <v>0</v>
      </c>
      <c r="AW30" s="1126">
        <f t="shared" si="119"/>
        <v>0</v>
      </c>
      <c r="AX30" s="1126">
        <f t="shared" si="120"/>
        <v>0</v>
      </c>
      <c r="AY30" s="1127">
        <f t="shared" si="84"/>
        <v>0</v>
      </c>
      <c r="AZ30" s="1125">
        <v>0</v>
      </c>
      <c r="BA30" s="1126">
        <f t="shared" si="121"/>
        <v>0</v>
      </c>
      <c r="BB30" s="1126">
        <f t="shared" si="122"/>
        <v>0</v>
      </c>
      <c r="BC30" s="1127">
        <f t="shared" si="87"/>
        <v>0</v>
      </c>
      <c r="BD30" s="1125">
        <v>0</v>
      </c>
      <c r="BE30" s="1126">
        <f t="shared" si="123"/>
        <v>0</v>
      </c>
      <c r="BF30" s="1126">
        <f t="shared" si="124"/>
        <v>0</v>
      </c>
      <c r="BG30" s="1127">
        <f t="shared" si="90"/>
        <v>0</v>
      </c>
      <c r="BH30" s="1125">
        <v>0</v>
      </c>
      <c r="BI30" s="1126">
        <f t="shared" si="125"/>
        <v>0</v>
      </c>
      <c r="BJ30" s="1126">
        <f t="shared" si="126"/>
        <v>0</v>
      </c>
      <c r="BK30" s="1127">
        <f t="shared" si="93"/>
        <v>0</v>
      </c>
      <c r="BL30" s="1128">
        <f t="shared" si="127"/>
        <v>0</v>
      </c>
      <c r="BM30" s="1129">
        <f t="shared" si="127"/>
        <v>0</v>
      </c>
      <c r="BN30" s="1129">
        <f t="shared" si="127"/>
        <v>0</v>
      </c>
      <c r="BO30" s="1130">
        <f t="shared" si="38"/>
        <v>0</v>
      </c>
      <c r="BP30" s="1128">
        <f t="shared" si="128"/>
        <v>0</v>
      </c>
      <c r="BQ30" s="1129">
        <f t="shared" si="129"/>
        <v>0</v>
      </c>
      <c r="BR30" s="1129">
        <f t="shared" si="129"/>
        <v>0</v>
      </c>
      <c r="BS30" s="1130">
        <f t="shared" si="40"/>
        <v>0</v>
      </c>
      <c r="BT30" s="1116">
        <f t="shared" si="130"/>
        <v>0</v>
      </c>
      <c r="BU30" s="1117">
        <f t="shared" si="130"/>
        <v>0</v>
      </c>
      <c r="BV30" s="1117">
        <f t="shared" si="130"/>
        <v>0</v>
      </c>
      <c r="BW30" s="1131">
        <f t="shared" si="42"/>
        <v>0</v>
      </c>
      <c r="BX30" s="1116">
        <f t="shared" si="131"/>
        <v>0</v>
      </c>
      <c r="BY30" s="1117">
        <f t="shared" si="132"/>
        <v>0</v>
      </c>
      <c r="BZ30" s="1117">
        <f t="shared" si="132"/>
        <v>0</v>
      </c>
      <c r="CA30" s="1131">
        <f t="shared" si="50"/>
        <v>0</v>
      </c>
    </row>
    <row r="31" spans="2:79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f t="shared" si="100"/>
        <v>0</v>
      </c>
      <c r="J31" s="1126">
        <f t="shared" si="101"/>
        <v>0</v>
      </c>
      <c r="K31" s="1127">
        <f t="shared" si="57"/>
        <v>0</v>
      </c>
      <c r="L31" s="1125">
        <v>0</v>
      </c>
      <c r="M31" s="1126">
        <f t="shared" si="102"/>
        <v>0</v>
      </c>
      <c r="N31" s="1126">
        <f t="shared" si="103"/>
        <v>0</v>
      </c>
      <c r="O31" s="1127">
        <f t="shared" si="60"/>
        <v>0</v>
      </c>
      <c r="P31" s="1125">
        <v>0</v>
      </c>
      <c r="Q31" s="1126">
        <f t="shared" si="104"/>
        <v>0</v>
      </c>
      <c r="R31" s="1126">
        <f t="shared" si="105"/>
        <v>0</v>
      </c>
      <c r="S31" s="1127">
        <f t="shared" si="63"/>
        <v>0</v>
      </c>
      <c r="T31" s="1125">
        <v>0</v>
      </c>
      <c r="U31" s="1126">
        <f t="shared" si="106"/>
        <v>0</v>
      </c>
      <c r="V31" s="1126">
        <f t="shared" si="107"/>
        <v>0</v>
      </c>
      <c r="W31" s="1127">
        <f t="shared" si="66"/>
        <v>0</v>
      </c>
      <c r="X31" s="1125">
        <v>0</v>
      </c>
      <c r="Y31" s="1126">
        <f t="shared" si="108"/>
        <v>0</v>
      </c>
      <c r="Z31" s="1126">
        <f t="shared" si="109"/>
        <v>0</v>
      </c>
      <c r="AA31" s="1127">
        <f t="shared" si="69"/>
        <v>0</v>
      </c>
      <c r="AB31" s="1125">
        <v>0</v>
      </c>
      <c r="AC31" s="1126">
        <f t="shared" si="110"/>
        <v>0</v>
      </c>
      <c r="AD31" s="1126">
        <f t="shared" si="111"/>
        <v>0</v>
      </c>
      <c r="AE31" s="1127">
        <f t="shared" si="72"/>
        <v>0</v>
      </c>
      <c r="AF31" s="1128">
        <f t="shared" si="112"/>
        <v>0</v>
      </c>
      <c r="AG31" s="1129">
        <f t="shared" si="112"/>
        <v>0</v>
      </c>
      <c r="AH31" s="1129">
        <f t="shared" si="112"/>
        <v>0</v>
      </c>
      <c r="AI31" s="1130">
        <f t="shared" si="16"/>
        <v>0</v>
      </c>
      <c r="AJ31" s="1128">
        <f t="shared" si="113"/>
        <v>0</v>
      </c>
      <c r="AK31" s="1129">
        <f t="shared" si="114"/>
        <v>0</v>
      </c>
      <c r="AL31" s="1129">
        <f t="shared" si="114"/>
        <v>0</v>
      </c>
      <c r="AM31" s="1130">
        <f t="shared" si="18"/>
        <v>0</v>
      </c>
      <c r="AN31" s="1125">
        <v>0</v>
      </c>
      <c r="AO31" s="1126">
        <f t="shared" si="115"/>
        <v>0</v>
      </c>
      <c r="AP31" s="1126">
        <f t="shared" si="116"/>
        <v>0</v>
      </c>
      <c r="AQ31" s="1127">
        <f t="shared" si="78"/>
        <v>0</v>
      </c>
      <c r="AR31" s="1125">
        <v>0</v>
      </c>
      <c r="AS31" s="1126">
        <f t="shared" si="117"/>
        <v>0</v>
      </c>
      <c r="AT31" s="1126">
        <f t="shared" si="118"/>
        <v>0</v>
      </c>
      <c r="AU31" s="1127">
        <f t="shared" si="81"/>
        <v>0</v>
      </c>
      <c r="AV31" s="1125">
        <v>0</v>
      </c>
      <c r="AW31" s="1126">
        <f t="shared" si="119"/>
        <v>0</v>
      </c>
      <c r="AX31" s="1126">
        <f t="shared" si="120"/>
        <v>0</v>
      </c>
      <c r="AY31" s="1127">
        <f t="shared" si="84"/>
        <v>0</v>
      </c>
      <c r="AZ31" s="1125">
        <v>0</v>
      </c>
      <c r="BA31" s="1126">
        <f t="shared" si="121"/>
        <v>0</v>
      </c>
      <c r="BB31" s="1126">
        <f t="shared" si="122"/>
        <v>0</v>
      </c>
      <c r="BC31" s="1127">
        <f t="shared" si="87"/>
        <v>0</v>
      </c>
      <c r="BD31" s="1125">
        <v>0</v>
      </c>
      <c r="BE31" s="1126">
        <f t="shared" si="123"/>
        <v>0</v>
      </c>
      <c r="BF31" s="1126">
        <f t="shared" si="124"/>
        <v>0</v>
      </c>
      <c r="BG31" s="1127">
        <f t="shared" si="90"/>
        <v>0</v>
      </c>
      <c r="BH31" s="1125">
        <v>0</v>
      </c>
      <c r="BI31" s="1126">
        <f t="shared" si="125"/>
        <v>0</v>
      </c>
      <c r="BJ31" s="1126">
        <f t="shared" si="126"/>
        <v>0</v>
      </c>
      <c r="BK31" s="1127">
        <f t="shared" si="93"/>
        <v>0</v>
      </c>
      <c r="BL31" s="1128">
        <f t="shared" si="127"/>
        <v>0</v>
      </c>
      <c r="BM31" s="1129">
        <f t="shared" si="127"/>
        <v>0</v>
      </c>
      <c r="BN31" s="1129">
        <f t="shared" si="127"/>
        <v>0</v>
      </c>
      <c r="BO31" s="1130">
        <f t="shared" si="38"/>
        <v>0</v>
      </c>
      <c r="BP31" s="1128">
        <f t="shared" si="128"/>
        <v>0</v>
      </c>
      <c r="BQ31" s="1129">
        <f t="shared" si="129"/>
        <v>0</v>
      </c>
      <c r="BR31" s="1129">
        <f t="shared" si="129"/>
        <v>0</v>
      </c>
      <c r="BS31" s="1130">
        <f t="shared" si="40"/>
        <v>0</v>
      </c>
      <c r="BT31" s="1116">
        <f t="shared" si="130"/>
        <v>0</v>
      </c>
      <c r="BU31" s="1117">
        <f t="shared" si="130"/>
        <v>0</v>
      </c>
      <c r="BV31" s="1117">
        <f t="shared" si="130"/>
        <v>0</v>
      </c>
      <c r="BW31" s="1131">
        <f t="shared" si="42"/>
        <v>0</v>
      </c>
      <c r="BX31" s="1116">
        <f t="shared" si="131"/>
        <v>0</v>
      </c>
      <c r="BY31" s="1117">
        <f t="shared" si="132"/>
        <v>0</v>
      </c>
      <c r="BZ31" s="1117">
        <f t="shared" si="132"/>
        <v>0</v>
      </c>
      <c r="CA31" s="1131">
        <f t="shared" si="50"/>
        <v>0</v>
      </c>
    </row>
    <row r="32" spans="2:79" ht="21" customHeight="1">
      <c r="B32" s="1218" t="s">
        <v>2818</v>
      </c>
      <c r="C32" s="1219" t="s">
        <v>2819</v>
      </c>
      <c r="D32" s="1220" t="s">
        <v>120</v>
      </c>
      <c r="E32" s="1221">
        <v>295.08</v>
      </c>
      <c r="F32" s="1222">
        <v>1.1299999999999999</v>
      </c>
      <c r="G32" s="1223">
        <v>1.071</v>
      </c>
      <c r="H32" s="1125">
        <v>17.7</v>
      </c>
      <c r="I32" s="1126">
        <f t="shared" si="100"/>
        <v>6320.9</v>
      </c>
      <c r="J32" s="1126">
        <f t="shared" si="101"/>
        <v>5222.8999999999996</v>
      </c>
      <c r="K32" s="1127">
        <f t="shared" si="57"/>
        <v>1098</v>
      </c>
      <c r="L32" s="1125">
        <v>18.600000000000001</v>
      </c>
      <c r="M32" s="1126">
        <f t="shared" si="102"/>
        <v>6642.3</v>
      </c>
      <c r="N32" s="1126">
        <f t="shared" si="103"/>
        <v>5488.5</v>
      </c>
      <c r="O32" s="1127">
        <f t="shared" si="60"/>
        <v>1153.8000000000002</v>
      </c>
      <c r="P32" s="1125">
        <v>19.5</v>
      </c>
      <c r="Q32" s="1126">
        <f t="shared" si="104"/>
        <v>6963.7</v>
      </c>
      <c r="R32" s="1126">
        <f t="shared" si="105"/>
        <v>5754.1</v>
      </c>
      <c r="S32" s="1127">
        <f t="shared" si="63"/>
        <v>1209.5999999999995</v>
      </c>
      <c r="T32" s="1125">
        <v>17.7</v>
      </c>
      <c r="U32" s="1126">
        <f t="shared" si="106"/>
        <v>6320.9</v>
      </c>
      <c r="V32" s="1126">
        <f t="shared" si="107"/>
        <v>5222.8999999999996</v>
      </c>
      <c r="W32" s="1127">
        <f t="shared" si="66"/>
        <v>1098</v>
      </c>
      <c r="X32" s="1125">
        <v>19.5</v>
      </c>
      <c r="Y32" s="1126">
        <f t="shared" si="108"/>
        <v>6963.7</v>
      </c>
      <c r="Z32" s="1126">
        <f t="shared" si="109"/>
        <v>5754.1</v>
      </c>
      <c r="AA32" s="1127">
        <f t="shared" si="69"/>
        <v>1209.5999999999995</v>
      </c>
      <c r="AB32" s="1125">
        <v>17.7</v>
      </c>
      <c r="AC32" s="1126">
        <f t="shared" si="110"/>
        <v>6320.9</v>
      </c>
      <c r="AD32" s="1126">
        <f t="shared" si="111"/>
        <v>5222.8999999999996</v>
      </c>
      <c r="AE32" s="1127">
        <f t="shared" si="72"/>
        <v>1098</v>
      </c>
      <c r="AF32" s="1128">
        <f t="shared" si="112"/>
        <v>110.7</v>
      </c>
      <c r="AG32" s="1129">
        <f t="shared" si="112"/>
        <v>39532.400000000001</v>
      </c>
      <c r="AH32" s="1129">
        <f t="shared" si="112"/>
        <v>32665.4</v>
      </c>
      <c r="AI32" s="1130">
        <f t="shared" si="16"/>
        <v>6867</v>
      </c>
      <c r="AJ32" s="1128">
        <f t="shared" si="113"/>
        <v>18.5</v>
      </c>
      <c r="AK32" s="1129">
        <f t="shared" si="114"/>
        <v>6589</v>
      </c>
      <c r="AL32" s="1129">
        <f t="shared" si="114"/>
        <v>5444</v>
      </c>
      <c r="AM32" s="1130">
        <f t="shared" si="18"/>
        <v>1145</v>
      </c>
      <c r="AN32" s="1125">
        <v>17.7</v>
      </c>
      <c r="AO32" s="1126">
        <f t="shared" si="115"/>
        <v>6320.9</v>
      </c>
      <c r="AP32" s="1126">
        <f t="shared" si="116"/>
        <v>5222.8999999999996</v>
      </c>
      <c r="AQ32" s="1127">
        <f t="shared" si="78"/>
        <v>1098</v>
      </c>
      <c r="AR32" s="1125">
        <v>17.7</v>
      </c>
      <c r="AS32" s="1126">
        <f t="shared" si="117"/>
        <v>6320.9</v>
      </c>
      <c r="AT32" s="1126">
        <f t="shared" si="118"/>
        <v>5222.8999999999996</v>
      </c>
      <c r="AU32" s="1127">
        <f t="shared" si="81"/>
        <v>1098</v>
      </c>
      <c r="AV32" s="1125">
        <v>19.5</v>
      </c>
      <c r="AW32" s="1126">
        <f t="shared" si="119"/>
        <v>6963.7</v>
      </c>
      <c r="AX32" s="1126">
        <f t="shared" si="120"/>
        <v>5754.1</v>
      </c>
      <c r="AY32" s="1127">
        <f t="shared" si="84"/>
        <v>1209.5999999999995</v>
      </c>
      <c r="AZ32" s="1125">
        <v>16.8</v>
      </c>
      <c r="BA32" s="1126">
        <f t="shared" si="121"/>
        <v>5999.5</v>
      </c>
      <c r="BB32" s="1126">
        <f t="shared" si="122"/>
        <v>4957.3</v>
      </c>
      <c r="BC32" s="1127">
        <f t="shared" si="87"/>
        <v>1042.1999999999998</v>
      </c>
      <c r="BD32" s="1125">
        <v>16.8</v>
      </c>
      <c r="BE32" s="1126">
        <f t="shared" si="123"/>
        <v>5999.5</v>
      </c>
      <c r="BF32" s="1126">
        <f t="shared" si="124"/>
        <v>4957.3</v>
      </c>
      <c r="BG32" s="1127">
        <f t="shared" si="90"/>
        <v>1042.1999999999998</v>
      </c>
      <c r="BH32" s="1125">
        <v>19.5</v>
      </c>
      <c r="BI32" s="1126">
        <f t="shared" si="125"/>
        <v>6963.7</v>
      </c>
      <c r="BJ32" s="1126">
        <f t="shared" si="126"/>
        <v>5754.1</v>
      </c>
      <c r="BK32" s="1127">
        <f t="shared" si="93"/>
        <v>1209.5999999999995</v>
      </c>
      <c r="BL32" s="1128">
        <f t="shared" si="127"/>
        <v>108</v>
      </c>
      <c r="BM32" s="1129">
        <f t="shared" si="127"/>
        <v>38568.199999999997</v>
      </c>
      <c r="BN32" s="1129">
        <f t="shared" si="127"/>
        <v>31868.6</v>
      </c>
      <c r="BO32" s="1130">
        <f t="shared" si="38"/>
        <v>6699.5999999999985</v>
      </c>
      <c r="BP32" s="1128">
        <f t="shared" si="128"/>
        <v>18</v>
      </c>
      <c r="BQ32" s="1129">
        <f t="shared" si="129"/>
        <v>6428</v>
      </c>
      <c r="BR32" s="1129">
        <f t="shared" si="129"/>
        <v>5311</v>
      </c>
      <c r="BS32" s="1130">
        <f t="shared" si="40"/>
        <v>1117</v>
      </c>
      <c r="BT32" s="1116">
        <f t="shared" si="130"/>
        <v>218.7</v>
      </c>
      <c r="BU32" s="1117">
        <f t="shared" si="130"/>
        <v>78100.600000000006</v>
      </c>
      <c r="BV32" s="1117">
        <f t="shared" si="130"/>
        <v>64534</v>
      </c>
      <c r="BW32" s="1131">
        <f t="shared" si="42"/>
        <v>13566.600000000006</v>
      </c>
      <c r="BX32" s="1116">
        <f t="shared" si="131"/>
        <v>18.2</v>
      </c>
      <c r="BY32" s="1117">
        <f t="shared" si="132"/>
        <v>6508</v>
      </c>
      <c r="BZ32" s="1117">
        <f t="shared" si="132"/>
        <v>5378</v>
      </c>
      <c r="CA32" s="1131">
        <f t="shared" si="50"/>
        <v>1130</v>
      </c>
    </row>
    <row r="33" spans="2:79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0</v>
      </c>
      <c r="I33" s="1126">
        <f t="shared" si="100"/>
        <v>0</v>
      </c>
      <c r="J33" s="1126">
        <f t="shared" si="101"/>
        <v>0</v>
      </c>
      <c r="K33" s="1127">
        <f t="shared" si="57"/>
        <v>0</v>
      </c>
      <c r="L33" s="1125">
        <v>0</v>
      </c>
      <c r="M33" s="1126">
        <f t="shared" si="102"/>
        <v>0</v>
      </c>
      <c r="N33" s="1126">
        <f t="shared" si="103"/>
        <v>0</v>
      </c>
      <c r="O33" s="1127">
        <f t="shared" si="60"/>
        <v>0</v>
      </c>
      <c r="P33" s="1125">
        <v>0</v>
      </c>
      <c r="Q33" s="1126">
        <f t="shared" si="104"/>
        <v>0</v>
      </c>
      <c r="R33" s="1126">
        <f t="shared" si="105"/>
        <v>0</v>
      </c>
      <c r="S33" s="1127">
        <f t="shared" si="63"/>
        <v>0</v>
      </c>
      <c r="T33" s="1125">
        <v>0</v>
      </c>
      <c r="U33" s="1126">
        <f t="shared" si="106"/>
        <v>0</v>
      </c>
      <c r="V33" s="1126">
        <f t="shared" si="107"/>
        <v>0</v>
      </c>
      <c r="W33" s="1127">
        <f t="shared" si="66"/>
        <v>0</v>
      </c>
      <c r="X33" s="1125">
        <v>0</v>
      </c>
      <c r="Y33" s="1126">
        <f t="shared" si="108"/>
        <v>0</v>
      </c>
      <c r="Z33" s="1126">
        <f t="shared" si="109"/>
        <v>0</v>
      </c>
      <c r="AA33" s="1127">
        <f t="shared" si="69"/>
        <v>0</v>
      </c>
      <c r="AB33" s="1125">
        <v>0</v>
      </c>
      <c r="AC33" s="1126">
        <f t="shared" si="110"/>
        <v>0</v>
      </c>
      <c r="AD33" s="1126">
        <f t="shared" si="111"/>
        <v>0</v>
      </c>
      <c r="AE33" s="1127">
        <f t="shared" si="72"/>
        <v>0</v>
      </c>
      <c r="AF33" s="1128">
        <f t="shared" si="112"/>
        <v>0</v>
      </c>
      <c r="AG33" s="1129">
        <f t="shared" si="112"/>
        <v>0</v>
      </c>
      <c r="AH33" s="1129">
        <f t="shared" si="112"/>
        <v>0</v>
      </c>
      <c r="AI33" s="1130">
        <f t="shared" si="16"/>
        <v>0</v>
      </c>
      <c r="AJ33" s="1128">
        <f t="shared" si="113"/>
        <v>0</v>
      </c>
      <c r="AK33" s="1129">
        <f t="shared" si="114"/>
        <v>0</v>
      </c>
      <c r="AL33" s="1129">
        <f t="shared" si="114"/>
        <v>0</v>
      </c>
      <c r="AM33" s="1130">
        <f t="shared" si="18"/>
        <v>0</v>
      </c>
      <c r="AN33" s="1125">
        <v>0</v>
      </c>
      <c r="AO33" s="1126">
        <f t="shared" si="115"/>
        <v>0</v>
      </c>
      <c r="AP33" s="1126">
        <f t="shared" si="116"/>
        <v>0</v>
      </c>
      <c r="AQ33" s="1127">
        <f t="shared" si="78"/>
        <v>0</v>
      </c>
      <c r="AR33" s="1125">
        <v>0</v>
      </c>
      <c r="AS33" s="1126">
        <f t="shared" si="117"/>
        <v>0</v>
      </c>
      <c r="AT33" s="1126">
        <f t="shared" si="118"/>
        <v>0</v>
      </c>
      <c r="AU33" s="1127">
        <f t="shared" si="81"/>
        <v>0</v>
      </c>
      <c r="AV33" s="1125">
        <v>0</v>
      </c>
      <c r="AW33" s="1126">
        <f t="shared" si="119"/>
        <v>0</v>
      </c>
      <c r="AX33" s="1126">
        <f t="shared" si="120"/>
        <v>0</v>
      </c>
      <c r="AY33" s="1127">
        <f t="shared" si="84"/>
        <v>0</v>
      </c>
      <c r="AZ33" s="1125">
        <v>0</v>
      </c>
      <c r="BA33" s="1126">
        <f t="shared" si="121"/>
        <v>0</v>
      </c>
      <c r="BB33" s="1126">
        <f t="shared" si="122"/>
        <v>0</v>
      </c>
      <c r="BC33" s="1127">
        <f t="shared" si="87"/>
        <v>0</v>
      </c>
      <c r="BD33" s="1125">
        <v>0</v>
      </c>
      <c r="BE33" s="1126">
        <f t="shared" si="123"/>
        <v>0</v>
      </c>
      <c r="BF33" s="1126">
        <f t="shared" si="124"/>
        <v>0</v>
      </c>
      <c r="BG33" s="1127">
        <f t="shared" si="90"/>
        <v>0</v>
      </c>
      <c r="BH33" s="1125">
        <v>0</v>
      </c>
      <c r="BI33" s="1126">
        <f t="shared" si="125"/>
        <v>0</v>
      </c>
      <c r="BJ33" s="1126">
        <f t="shared" si="126"/>
        <v>0</v>
      </c>
      <c r="BK33" s="1127">
        <f t="shared" si="93"/>
        <v>0</v>
      </c>
      <c r="BL33" s="1128">
        <f t="shared" si="127"/>
        <v>0</v>
      </c>
      <c r="BM33" s="1129">
        <f t="shared" si="127"/>
        <v>0</v>
      </c>
      <c r="BN33" s="1129">
        <f t="shared" si="127"/>
        <v>0</v>
      </c>
      <c r="BO33" s="1130">
        <f t="shared" si="38"/>
        <v>0</v>
      </c>
      <c r="BP33" s="1128">
        <f t="shared" si="128"/>
        <v>0</v>
      </c>
      <c r="BQ33" s="1129">
        <f t="shared" si="129"/>
        <v>0</v>
      </c>
      <c r="BR33" s="1129">
        <f t="shared" si="129"/>
        <v>0</v>
      </c>
      <c r="BS33" s="1130">
        <f t="shared" si="40"/>
        <v>0</v>
      </c>
      <c r="BT33" s="1116">
        <f t="shared" si="130"/>
        <v>0</v>
      </c>
      <c r="BU33" s="1117">
        <f t="shared" si="130"/>
        <v>0</v>
      </c>
      <c r="BV33" s="1117">
        <f t="shared" si="130"/>
        <v>0</v>
      </c>
      <c r="BW33" s="1131">
        <f t="shared" si="42"/>
        <v>0</v>
      </c>
      <c r="BX33" s="1116">
        <f t="shared" si="131"/>
        <v>0</v>
      </c>
      <c r="BY33" s="1117">
        <f t="shared" si="132"/>
        <v>0</v>
      </c>
      <c r="BZ33" s="1117">
        <f t="shared" si="132"/>
        <v>0</v>
      </c>
      <c r="CA33" s="1131">
        <f t="shared" si="50"/>
        <v>0</v>
      </c>
    </row>
    <row r="34" spans="2:79" ht="21" customHeight="1">
      <c r="B34" s="1155"/>
      <c r="C34" s="1156" t="s">
        <v>2822</v>
      </c>
      <c r="D34" s="1105" t="s">
        <v>353</v>
      </c>
      <c r="E34" s="1106">
        <v>354.56</v>
      </c>
      <c r="F34" s="1211">
        <v>1.1299999999999999</v>
      </c>
      <c r="G34" s="1224">
        <v>1.0009999999999999</v>
      </c>
      <c r="H34" s="1125">
        <v>71.3</v>
      </c>
      <c r="I34" s="1126">
        <f t="shared" si="100"/>
        <v>28595.1</v>
      </c>
      <c r="J34" s="1126">
        <f t="shared" si="101"/>
        <v>25280.1</v>
      </c>
      <c r="K34" s="1127">
        <f t="shared" si="57"/>
        <v>3315</v>
      </c>
      <c r="L34" s="1125">
        <v>74.900000000000006</v>
      </c>
      <c r="M34" s="1126">
        <f t="shared" si="102"/>
        <v>30038.9</v>
      </c>
      <c r="N34" s="1126">
        <f t="shared" si="103"/>
        <v>26556.5</v>
      </c>
      <c r="O34" s="1127">
        <f t="shared" si="60"/>
        <v>3482.4000000000015</v>
      </c>
      <c r="P34" s="1125">
        <v>78.5</v>
      </c>
      <c r="Q34" s="1126">
        <f t="shared" si="104"/>
        <v>31482.7</v>
      </c>
      <c r="R34" s="1126">
        <f t="shared" si="105"/>
        <v>27833</v>
      </c>
      <c r="S34" s="1127">
        <f t="shared" si="63"/>
        <v>3649.7000000000007</v>
      </c>
      <c r="T34" s="1125">
        <v>71.3</v>
      </c>
      <c r="U34" s="1126">
        <f t="shared" si="106"/>
        <v>28595.1</v>
      </c>
      <c r="V34" s="1126">
        <f t="shared" si="107"/>
        <v>25280.1</v>
      </c>
      <c r="W34" s="1127">
        <f t="shared" si="66"/>
        <v>3315</v>
      </c>
      <c r="X34" s="1125">
        <v>78.5</v>
      </c>
      <c r="Y34" s="1126">
        <f t="shared" si="108"/>
        <v>31482.7</v>
      </c>
      <c r="Z34" s="1126">
        <f t="shared" si="109"/>
        <v>27833</v>
      </c>
      <c r="AA34" s="1127">
        <f t="shared" si="69"/>
        <v>3649.7000000000007</v>
      </c>
      <c r="AB34" s="1125">
        <v>71.3</v>
      </c>
      <c r="AC34" s="1126">
        <f t="shared" si="110"/>
        <v>28595.1</v>
      </c>
      <c r="AD34" s="1126">
        <f t="shared" si="111"/>
        <v>25280.1</v>
      </c>
      <c r="AE34" s="1127">
        <f t="shared" si="72"/>
        <v>3315</v>
      </c>
      <c r="AF34" s="1128">
        <f t="shared" si="112"/>
        <v>445.8</v>
      </c>
      <c r="AG34" s="1129">
        <f t="shared" si="112"/>
        <v>178789.6</v>
      </c>
      <c r="AH34" s="1129">
        <f t="shared" si="112"/>
        <v>158062.80000000002</v>
      </c>
      <c r="AI34" s="1130">
        <f t="shared" si="16"/>
        <v>20726.799999999988</v>
      </c>
      <c r="AJ34" s="1128">
        <f t="shared" si="113"/>
        <v>74.3</v>
      </c>
      <c r="AK34" s="1129">
        <f t="shared" si="114"/>
        <v>29798</v>
      </c>
      <c r="AL34" s="1129">
        <f t="shared" si="114"/>
        <v>26344</v>
      </c>
      <c r="AM34" s="1130">
        <f t="shared" si="18"/>
        <v>3454</v>
      </c>
      <c r="AN34" s="1125">
        <v>71.3</v>
      </c>
      <c r="AO34" s="1126">
        <f t="shared" si="115"/>
        <v>28595.1</v>
      </c>
      <c r="AP34" s="1126">
        <f t="shared" si="116"/>
        <v>25280.1</v>
      </c>
      <c r="AQ34" s="1127">
        <f t="shared" si="78"/>
        <v>3315</v>
      </c>
      <c r="AR34" s="1125">
        <v>71.3</v>
      </c>
      <c r="AS34" s="1126">
        <f t="shared" si="117"/>
        <v>28595.1</v>
      </c>
      <c r="AT34" s="1126">
        <f t="shared" si="118"/>
        <v>25280.1</v>
      </c>
      <c r="AU34" s="1127">
        <f t="shared" si="81"/>
        <v>3315</v>
      </c>
      <c r="AV34" s="1125">
        <v>78.5</v>
      </c>
      <c r="AW34" s="1126">
        <f t="shared" si="119"/>
        <v>31482.7</v>
      </c>
      <c r="AX34" s="1126">
        <f t="shared" si="120"/>
        <v>27833</v>
      </c>
      <c r="AY34" s="1127">
        <f t="shared" si="84"/>
        <v>3649.7000000000007</v>
      </c>
      <c r="AZ34" s="1125">
        <v>67.8</v>
      </c>
      <c r="BA34" s="1126">
        <f t="shared" si="121"/>
        <v>27191.4</v>
      </c>
      <c r="BB34" s="1126">
        <f t="shared" si="122"/>
        <v>24039.200000000001</v>
      </c>
      <c r="BC34" s="1127">
        <f t="shared" si="87"/>
        <v>3152.2000000000007</v>
      </c>
      <c r="BD34" s="1125">
        <v>67.8</v>
      </c>
      <c r="BE34" s="1126">
        <f t="shared" si="123"/>
        <v>27191.4</v>
      </c>
      <c r="BF34" s="1126">
        <f t="shared" si="124"/>
        <v>24039.200000000001</v>
      </c>
      <c r="BG34" s="1127">
        <f t="shared" si="90"/>
        <v>3152.2000000000007</v>
      </c>
      <c r="BH34" s="1125">
        <v>78.5</v>
      </c>
      <c r="BI34" s="1126">
        <f t="shared" si="125"/>
        <v>31482.7</v>
      </c>
      <c r="BJ34" s="1126">
        <f t="shared" si="126"/>
        <v>27833</v>
      </c>
      <c r="BK34" s="1127">
        <f t="shared" si="93"/>
        <v>3649.7000000000007</v>
      </c>
      <c r="BL34" s="1128">
        <f t="shared" si="127"/>
        <v>435.2</v>
      </c>
      <c r="BM34" s="1129">
        <f t="shared" si="127"/>
        <v>174538.4</v>
      </c>
      <c r="BN34" s="1129">
        <f t="shared" si="127"/>
        <v>154304.59999999998</v>
      </c>
      <c r="BO34" s="1130">
        <f t="shared" si="38"/>
        <v>20233.800000000017</v>
      </c>
      <c r="BP34" s="1128">
        <f t="shared" si="128"/>
        <v>72.5</v>
      </c>
      <c r="BQ34" s="1129">
        <f t="shared" si="129"/>
        <v>29090</v>
      </c>
      <c r="BR34" s="1129">
        <f t="shared" si="129"/>
        <v>25717</v>
      </c>
      <c r="BS34" s="1130">
        <f t="shared" si="40"/>
        <v>3373</v>
      </c>
      <c r="BT34" s="1116">
        <f t="shared" si="130"/>
        <v>881</v>
      </c>
      <c r="BU34" s="1117">
        <f t="shared" si="130"/>
        <v>353328</v>
      </c>
      <c r="BV34" s="1117">
        <f t="shared" si="130"/>
        <v>312367.40000000002</v>
      </c>
      <c r="BW34" s="1131">
        <f t="shared" si="42"/>
        <v>40960.599999999977</v>
      </c>
      <c r="BX34" s="1116">
        <f t="shared" si="131"/>
        <v>73.400000000000006</v>
      </c>
      <c r="BY34" s="1117">
        <f t="shared" si="132"/>
        <v>29444</v>
      </c>
      <c r="BZ34" s="1117">
        <f t="shared" si="132"/>
        <v>26031</v>
      </c>
      <c r="CA34" s="1131">
        <f t="shared" si="50"/>
        <v>3413</v>
      </c>
    </row>
    <row r="35" spans="2:79" ht="21" customHeight="1">
      <c r="B35" s="1103" t="s">
        <v>2823</v>
      </c>
      <c r="C35" s="1104" t="s">
        <v>2824</v>
      </c>
      <c r="D35" s="1159" t="s">
        <v>618</v>
      </c>
      <c r="E35" s="1160">
        <v>225.47</v>
      </c>
      <c r="F35" s="1123">
        <v>1.1299999999999999</v>
      </c>
      <c r="G35" s="1124">
        <v>0.97099999999999997</v>
      </c>
      <c r="H35" s="1125">
        <v>47.8</v>
      </c>
      <c r="I35" s="1126">
        <f t="shared" si="100"/>
        <v>11825.4</v>
      </c>
      <c r="J35" s="1126">
        <f t="shared" si="101"/>
        <v>10777.5</v>
      </c>
      <c r="K35" s="1127">
        <f t="shared" si="57"/>
        <v>1047.8999999999996</v>
      </c>
      <c r="L35" s="1125">
        <v>50.2</v>
      </c>
      <c r="M35" s="1126">
        <f t="shared" si="102"/>
        <v>12419.1</v>
      </c>
      <c r="N35" s="1126">
        <f t="shared" si="103"/>
        <v>11318.6</v>
      </c>
      <c r="O35" s="1127">
        <f t="shared" si="60"/>
        <v>1100.5</v>
      </c>
      <c r="P35" s="1125">
        <v>52.6</v>
      </c>
      <c r="Q35" s="1126">
        <f t="shared" si="104"/>
        <v>13012.8</v>
      </c>
      <c r="R35" s="1126">
        <f t="shared" si="105"/>
        <v>11859.7</v>
      </c>
      <c r="S35" s="1127">
        <f t="shared" si="63"/>
        <v>1153.0999999999985</v>
      </c>
      <c r="T35" s="1125">
        <v>47.8</v>
      </c>
      <c r="U35" s="1126">
        <f t="shared" si="106"/>
        <v>11825.4</v>
      </c>
      <c r="V35" s="1126">
        <f t="shared" si="107"/>
        <v>10777.5</v>
      </c>
      <c r="W35" s="1127">
        <f t="shared" si="66"/>
        <v>1047.8999999999996</v>
      </c>
      <c r="X35" s="1125">
        <v>52.6</v>
      </c>
      <c r="Y35" s="1126">
        <f t="shared" si="108"/>
        <v>13012.8</v>
      </c>
      <c r="Z35" s="1126">
        <f t="shared" si="109"/>
        <v>11859.7</v>
      </c>
      <c r="AA35" s="1127">
        <f t="shared" si="69"/>
        <v>1153.0999999999985</v>
      </c>
      <c r="AB35" s="1125">
        <v>47.8</v>
      </c>
      <c r="AC35" s="1126">
        <f t="shared" si="110"/>
        <v>11825.4</v>
      </c>
      <c r="AD35" s="1126">
        <f t="shared" si="111"/>
        <v>10777.5</v>
      </c>
      <c r="AE35" s="1127">
        <f t="shared" si="72"/>
        <v>1047.8999999999996</v>
      </c>
      <c r="AF35" s="1128">
        <f t="shared" si="112"/>
        <v>298.79999999999995</v>
      </c>
      <c r="AG35" s="1129">
        <f t="shared" si="112"/>
        <v>73920.899999999994</v>
      </c>
      <c r="AH35" s="1129">
        <f t="shared" si="112"/>
        <v>67370.5</v>
      </c>
      <c r="AI35" s="1130">
        <f t="shared" si="16"/>
        <v>6550.3999999999942</v>
      </c>
      <c r="AJ35" s="1128">
        <f t="shared" si="113"/>
        <v>49.8</v>
      </c>
      <c r="AK35" s="1129">
        <f t="shared" si="114"/>
        <v>12320</v>
      </c>
      <c r="AL35" s="1129">
        <f t="shared" si="114"/>
        <v>11228</v>
      </c>
      <c r="AM35" s="1130">
        <f t="shared" si="18"/>
        <v>1092</v>
      </c>
      <c r="AN35" s="1125">
        <v>47.8</v>
      </c>
      <c r="AO35" s="1126">
        <f t="shared" si="115"/>
        <v>11825.4</v>
      </c>
      <c r="AP35" s="1126">
        <f t="shared" si="116"/>
        <v>10777.5</v>
      </c>
      <c r="AQ35" s="1127">
        <f t="shared" si="78"/>
        <v>1047.8999999999996</v>
      </c>
      <c r="AR35" s="1125">
        <v>47.8</v>
      </c>
      <c r="AS35" s="1126">
        <f t="shared" si="117"/>
        <v>11825.4</v>
      </c>
      <c r="AT35" s="1126">
        <f t="shared" si="118"/>
        <v>10777.5</v>
      </c>
      <c r="AU35" s="1127">
        <f t="shared" si="81"/>
        <v>1047.8999999999996</v>
      </c>
      <c r="AV35" s="1125">
        <v>52.6</v>
      </c>
      <c r="AW35" s="1126">
        <f t="shared" si="119"/>
        <v>13012.8</v>
      </c>
      <c r="AX35" s="1126">
        <f t="shared" si="120"/>
        <v>11859.7</v>
      </c>
      <c r="AY35" s="1127">
        <f t="shared" si="84"/>
        <v>1153.0999999999985</v>
      </c>
      <c r="AZ35" s="1125">
        <v>45.4</v>
      </c>
      <c r="BA35" s="1126">
        <f t="shared" si="121"/>
        <v>11231.6</v>
      </c>
      <c r="BB35" s="1126">
        <f t="shared" si="122"/>
        <v>10236.299999999999</v>
      </c>
      <c r="BC35" s="1127">
        <f t="shared" si="87"/>
        <v>995.30000000000109</v>
      </c>
      <c r="BD35" s="1125">
        <v>45.4</v>
      </c>
      <c r="BE35" s="1126">
        <f t="shared" si="123"/>
        <v>11231.6</v>
      </c>
      <c r="BF35" s="1126">
        <f t="shared" si="124"/>
        <v>10236.299999999999</v>
      </c>
      <c r="BG35" s="1127">
        <f t="shared" si="90"/>
        <v>995.30000000000109</v>
      </c>
      <c r="BH35" s="1125">
        <v>52.6</v>
      </c>
      <c r="BI35" s="1126">
        <f t="shared" si="125"/>
        <v>13012.8</v>
      </c>
      <c r="BJ35" s="1126">
        <f t="shared" si="126"/>
        <v>11859.7</v>
      </c>
      <c r="BK35" s="1127">
        <f t="shared" si="93"/>
        <v>1153.0999999999985</v>
      </c>
      <c r="BL35" s="1128">
        <f t="shared" si="127"/>
        <v>291.60000000000002</v>
      </c>
      <c r="BM35" s="1129">
        <f t="shared" si="127"/>
        <v>72139.599999999991</v>
      </c>
      <c r="BN35" s="1129">
        <f t="shared" si="127"/>
        <v>65747</v>
      </c>
      <c r="BO35" s="1130">
        <f t="shared" si="38"/>
        <v>6392.5999999999913</v>
      </c>
      <c r="BP35" s="1128">
        <f t="shared" si="128"/>
        <v>48.6</v>
      </c>
      <c r="BQ35" s="1129">
        <f t="shared" si="129"/>
        <v>12023</v>
      </c>
      <c r="BR35" s="1129">
        <f t="shared" si="129"/>
        <v>10958</v>
      </c>
      <c r="BS35" s="1130">
        <f t="shared" si="40"/>
        <v>1065</v>
      </c>
      <c r="BT35" s="1116">
        <f t="shared" si="130"/>
        <v>590.4</v>
      </c>
      <c r="BU35" s="1117">
        <f t="shared" si="130"/>
        <v>146060.5</v>
      </c>
      <c r="BV35" s="1117">
        <f t="shared" si="130"/>
        <v>133117.5</v>
      </c>
      <c r="BW35" s="1131">
        <f t="shared" si="42"/>
        <v>12943</v>
      </c>
      <c r="BX35" s="1116">
        <f t="shared" si="131"/>
        <v>49.2</v>
      </c>
      <c r="BY35" s="1117">
        <f t="shared" si="132"/>
        <v>12172</v>
      </c>
      <c r="BZ35" s="1117">
        <f t="shared" si="132"/>
        <v>11093</v>
      </c>
      <c r="CA35" s="1131">
        <f t="shared" si="50"/>
        <v>1079</v>
      </c>
    </row>
    <row r="36" spans="2:79" s="1360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f t="shared" si="100"/>
        <v>0</v>
      </c>
      <c r="J36" s="1232">
        <f t="shared" si="101"/>
        <v>0</v>
      </c>
      <c r="K36" s="1233">
        <f t="shared" si="57"/>
        <v>0</v>
      </c>
      <c r="L36" s="1231">
        <v>0</v>
      </c>
      <c r="M36" s="1232">
        <f t="shared" si="102"/>
        <v>0</v>
      </c>
      <c r="N36" s="1232">
        <f t="shared" si="103"/>
        <v>0</v>
      </c>
      <c r="O36" s="1233">
        <f t="shared" si="60"/>
        <v>0</v>
      </c>
      <c r="P36" s="1231">
        <v>0</v>
      </c>
      <c r="Q36" s="1232">
        <f t="shared" si="104"/>
        <v>0</v>
      </c>
      <c r="R36" s="1232">
        <f t="shared" si="105"/>
        <v>0</v>
      </c>
      <c r="S36" s="1233">
        <f t="shared" si="63"/>
        <v>0</v>
      </c>
      <c r="T36" s="1231">
        <v>0</v>
      </c>
      <c r="U36" s="1232">
        <f t="shared" si="106"/>
        <v>0</v>
      </c>
      <c r="V36" s="1232">
        <f t="shared" si="107"/>
        <v>0</v>
      </c>
      <c r="W36" s="1233">
        <f t="shared" si="66"/>
        <v>0</v>
      </c>
      <c r="X36" s="1231">
        <v>0</v>
      </c>
      <c r="Y36" s="1232">
        <f t="shared" si="108"/>
        <v>0</v>
      </c>
      <c r="Z36" s="1232">
        <f t="shared" si="109"/>
        <v>0</v>
      </c>
      <c r="AA36" s="1233">
        <f t="shared" si="69"/>
        <v>0</v>
      </c>
      <c r="AB36" s="1231">
        <v>0</v>
      </c>
      <c r="AC36" s="1232">
        <f t="shared" si="110"/>
        <v>0</v>
      </c>
      <c r="AD36" s="1232">
        <f t="shared" si="111"/>
        <v>0</v>
      </c>
      <c r="AE36" s="1233">
        <f t="shared" si="72"/>
        <v>0</v>
      </c>
      <c r="AF36" s="1234">
        <f t="shared" si="112"/>
        <v>0</v>
      </c>
      <c r="AG36" s="1235">
        <f t="shared" si="112"/>
        <v>0</v>
      </c>
      <c r="AH36" s="1235">
        <f t="shared" si="112"/>
        <v>0</v>
      </c>
      <c r="AI36" s="1236">
        <f t="shared" si="16"/>
        <v>0</v>
      </c>
      <c r="AJ36" s="1234">
        <f t="shared" si="113"/>
        <v>0</v>
      </c>
      <c r="AK36" s="1235">
        <f t="shared" si="114"/>
        <v>0</v>
      </c>
      <c r="AL36" s="1235">
        <f t="shared" si="114"/>
        <v>0</v>
      </c>
      <c r="AM36" s="1236">
        <f t="shared" si="18"/>
        <v>0</v>
      </c>
      <c r="AN36" s="1231">
        <v>0</v>
      </c>
      <c r="AO36" s="1232">
        <f t="shared" si="115"/>
        <v>0</v>
      </c>
      <c r="AP36" s="1232">
        <f t="shared" si="116"/>
        <v>0</v>
      </c>
      <c r="AQ36" s="1233">
        <f t="shared" si="78"/>
        <v>0</v>
      </c>
      <c r="AR36" s="1231">
        <v>0</v>
      </c>
      <c r="AS36" s="1232">
        <f t="shared" si="117"/>
        <v>0</v>
      </c>
      <c r="AT36" s="1232">
        <f t="shared" si="118"/>
        <v>0</v>
      </c>
      <c r="AU36" s="1233">
        <f t="shared" si="81"/>
        <v>0</v>
      </c>
      <c r="AV36" s="1231">
        <v>0</v>
      </c>
      <c r="AW36" s="1232">
        <f t="shared" si="119"/>
        <v>0</v>
      </c>
      <c r="AX36" s="1232">
        <f t="shared" si="120"/>
        <v>0</v>
      </c>
      <c r="AY36" s="1233">
        <f t="shared" si="84"/>
        <v>0</v>
      </c>
      <c r="AZ36" s="1231">
        <v>0</v>
      </c>
      <c r="BA36" s="1232">
        <f t="shared" si="121"/>
        <v>0</v>
      </c>
      <c r="BB36" s="1232">
        <f t="shared" si="122"/>
        <v>0</v>
      </c>
      <c r="BC36" s="1233">
        <f t="shared" si="87"/>
        <v>0</v>
      </c>
      <c r="BD36" s="1231">
        <v>0</v>
      </c>
      <c r="BE36" s="1232">
        <f t="shared" si="123"/>
        <v>0</v>
      </c>
      <c r="BF36" s="1232">
        <f t="shared" si="124"/>
        <v>0</v>
      </c>
      <c r="BG36" s="1233">
        <f t="shared" si="90"/>
        <v>0</v>
      </c>
      <c r="BH36" s="1231">
        <v>0</v>
      </c>
      <c r="BI36" s="1232">
        <f t="shared" si="125"/>
        <v>0</v>
      </c>
      <c r="BJ36" s="1232">
        <f t="shared" si="126"/>
        <v>0</v>
      </c>
      <c r="BK36" s="1233">
        <f t="shared" si="93"/>
        <v>0</v>
      </c>
      <c r="BL36" s="1234">
        <f t="shared" si="127"/>
        <v>0</v>
      </c>
      <c r="BM36" s="1235">
        <f t="shared" si="127"/>
        <v>0</v>
      </c>
      <c r="BN36" s="1235">
        <f t="shared" si="127"/>
        <v>0</v>
      </c>
      <c r="BO36" s="1236">
        <f t="shared" si="38"/>
        <v>0</v>
      </c>
      <c r="BP36" s="1234">
        <f t="shared" si="128"/>
        <v>0</v>
      </c>
      <c r="BQ36" s="1235">
        <f t="shared" si="129"/>
        <v>0</v>
      </c>
      <c r="BR36" s="1235">
        <f t="shared" si="129"/>
        <v>0</v>
      </c>
      <c r="BS36" s="1236">
        <f t="shared" si="40"/>
        <v>0</v>
      </c>
      <c r="BT36" s="1237">
        <f t="shared" si="130"/>
        <v>0</v>
      </c>
      <c r="BU36" s="1238">
        <f t="shared" si="130"/>
        <v>0</v>
      </c>
      <c r="BV36" s="1238">
        <f t="shared" si="130"/>
        <v>0</v>
      </c>
      <c r="BW36" s="1239">
        <f t="shared" si="42"/>
        <v>0</v>
      </c>
      <c r="BX36" s="1237">
        <f t="shared" si="131"/>
        <v>0</v>
      </c>
      <c r="BY36" s="1238">
        <f t="shared" si="132"/>
        <v>0</v>
      </c>
      <c r="BZ36" s="1238">
        <f t="shared" si="132"/>
        <v>0</v>
      </c>
      <c r="CA36" s="1239">
        <f t="shared" si="50"/>
        <v>0</v>
      </c>
    </row>
    <row r="37" spans="2:79" ht="21" customHeight="1">
      <c r="B37" s="1103"/>
      <c r="C37" s="1104" t="s">
        <v>2825</v>
      </c>
      <c r="D37" s="1105" t="s">
        <v>712</v>
      </c>
      <c r="E37" s="1106">
        <v>330.99</v>
      </c>
      <c r="F37" s="1123">
        <v>1.1299999999999999</v>
      </c>
      <c r="G37" s="1124">
        <v>0.95099999999999996</v>
      </c>
      <c r="H37" s="1125">
        <v>28.4</v>
      </c>
      <c r="I37" s="1126">
        <f t="shared" si="100"/>
        <v>10101.6</v>
      </c>
      <c r="J37" s="1126">
        <f t="shared" si="101"/>
        <v>9400.1</v>
      </c>
      <c r="K37" s="1127">
        <f t="shared" si="57"/>
        <v>701.5</v>
      </c>
      <c r="L37" s="1125">
        <v>29.8</v>
      </c>
      <c r="M37" s="1126">
        <f t="shared" si="102"/>
        <v>10599.6</v>
      </c>
      <c r="N37" s="1126">
        <f t="shared" si="103"/>
        <v>9863.5</v>
      </c>
      <c r="O37" s="1127">
        <f t="shared" si="60"/>
        <v>736.10000000000036</v>
      </c>
      <c r="P37" s="1125">
        <v>31.3</v>
      </c>
      <c r="Q37" s="1126">
        <f t="shared" si="104"/>
        <v>11133.2</v>
      </c>
      <c r="R37" s="1126">
        <f t="shared" si="105"/>
        <v>10360</v>
      </c>
      <c r="S37" s="1127">
        <f t="shared" si="63"/>
        <v>773.20000000000073</v>
      </c>
      <c r="T37" s="1125">
        <v>28.4</v>
      </c>
      <c r="U37" s="1126">
        <f t="shared" si="106"/>
        <v>10101.6</v>
      </c>
      <c r="V37" s="1126">
        <f t="shared" si="107"/>
        <v>9400.1</v>
      </c>
      <c r="W37" s="1127">
        <f t="shared" si="66"/>
        <v>701.5</v>
      </c>
      <c r="X37" s="1125">
        <v>31.3</v>
      </c>
      <c r="Y37" s="1126">
        <f t="shared" si="108"/>
        <v>11133.2</v>
      </c>
      <c r="Z37" s="1126">
        <f t="shared" si="109"/>
        <v>10360</v>
      </c>
      <c r="AA37" s="1127">
        <f t="shared" si="69"/>
        <v>773.20000000000073</v>
      </c>
      <c r="AB37" s="1125">
        <v>28.4</v>
      </c>
      <c r="AC37" s="1126">
        <f t="shared" si="110"/>
        <v>10101.6</v>
      </c>
      <c r="AD37" s="1126">
        <f t="shared" si="111"/>
        <v>9400.1</v>
      </c>
      <c r="AE37" s="1127">
        <f t="shared" si="72"/>
        <v>701.5</v>
      </c>
      <c r="AF37" s="1128">
        <f t="shared" si="112"/>
        <v>177.60000000000002</v>
      </c>
      <c r="AG37" s="1129">
        <f t="shared" si="112"/>
        <v>63170.799999999996</v>
      </c>
      <c r="AH37" s="1129">
        <f t="shared" si="112"/>
        <v>58783.799999999996</v>
      </c>
      <c r="AI37" s="1130">
        <f t="shared" si="16"/>
        <v>4387</v>
      </c>
      <c r="AJ37" s="1128">
        <f t="shared" si="113"/>
        <v>29.6</v>
      </c>
      <c r="AK37" s="1129">
        <f t="shared" si="114"/>
        <v>10528</v>
      </c>
      <c r="AL37" s="1129">
        <f t="shared" si="114"/>
        <v>9797</v>
      </c>
      <c r="AM37" s="1130">
        <f t="shared" si="18"/>
        <v>731</v>
      </c>
      <c r="AN37" s="1125">
        <v>28.4</v>
      </c>
      <c r="AO37" s="1126">
        <f t="shared" si="115"/>
        <v>10101.6</v>
      </c>
      <c r="AP37" s="1126">
        <f t="shared" si="116"/>
        <v>9400.1</v>
      </c>
      <c r="AQ37" s="1127">
        <f t="shared" si="78"/>
        <v>701.5</v>
      </c>
      <c r="AR37" s="1125">
        <v>28.4</v>
      </c>
      <c r="AS37" s="1126">
        <f t="shared" si="117"/>
        <v>10101.6</v>
      </c>
      <c r="AT37" s="1126">
        <f t="shared" si="118"/>
        <v>9400.1</v>
      </c>
      <c r="AU37" s="1127">
        <f t="shared" si="81"/>
        <v>701.5</v>
      </c>
      <c r="AV37" s="1125">
        <v>31.3</v>
      </c>
      <c r="AW37" s="1126">
        <f t="shared" si="119"/>
        <v>11133.2</v>
      </c>
      <c r="AX37" s="1126">
        <f t="shared" si="120"/>
        <v>10360</v>
      </c>
      <c r="AY37" s="1127">
        <f t="shared" si="84"/>
        <v>773.20000000000073</v>
      </c>
      <c r="AZ37" s="1125">
        <v>27</v>
      </c>
      <c r="BA37" s="1126">
        <f t="shared" si="121"/>
        <v>9603.7000000000007</v>
      </c>
      <c r="BB37" s="1126">
        <f t="shared" si="122"/>
        <v>8936.7000000000007</v>
      </c>
      <c r="BC37" s="1127">
        <f t="shared" si="87"/>
        <v>667</v>
      </c>
      <c r="BD37" s="1125">
        <v>27</v>
      </c>
      <c r="BE37" s="1126">
        <f t="shared" si="123"/>
        <v>9603.7000000000007</v>
      </c>
      <c r="BF37" s="1126">
        <f t="shared" si="124"/>
        <v>8936.7000000000007</v>
      </c>
      <c r="BG37" s="1127">
        <f t="shared" si="90"/>
        <v>667</v>
      </c>
      <c r="BH37" s="1125">
        <v>31.3</v>
      </c>
      <c r="BI37" s="1126">
        <f t="shared" si="125"/>
        <v>11133.2</v>
      </c>
      <c r="BJ37" s="1126">
        <f t="shared" si="126"/>
        <v>10360</v>
      </c>
      <c r="BK37" s="1127">
        <f t="shared" si="93"/>
        <v>773.20000000000073</v>
      </c>
      <c r="BL37" s="1128">
        <f t="shared" si="127"/>
        <v>173.4</v>
      </c>
      <c r="BM37" s="1129">
        <f t="shared" si="127"/>
        <v>61677</v>
      </c>
      <c r="BN37" s="1129">
        <f t="shared" si="127"/>
        <v>57393.600000000006</v>
      </c>
      <c r="BO37" s="1130">
        <f t="shared" si="38"/>
        <v>4283.3999999999942</v>
      </c>
      <c r="BP37" s="1128">
        <f t="shared" si="128"/>
        <v>28.9</v>
      </c>
      <c r="BQ37" s="1129">
        <f t="shared" si="129"/>
        <v>10280</v>
      </c>
      <c r="BR37" s="1129">
        <f t="shared" si="129"/>
        <v>9566</v>
      </c>
      <c r="BS37" s="1130">
        <f t="shared" si="40"/>
        <v>714</v>
      </c>
      <c r="BT37" s="1116">
        <f t="shared" si="130"/>
        <v>351</v>
      </c>
      <c r="BU37" s="1117">
        <f t="shared" si="130"/>
        <v>124847.79999999999</v>
      </c>
      <c r="BV37" s="1117">
        <f t="shared" si="130"/>
        <v>116177.4</v>
      </c>
      <c r="BW37" s="1131">
        <f t="shared" si="42"/>
        <v>8670.3999999999942</v>
      </c>
      <c r="BX37" s="1116">
        <f t="shared" si="131"/>
        <v>29.3</v>
      </c>
      <c r="BY37" s="1117">
        <f t="shared" si="132"/>
        <v>10404</v>
      </c>
      <c r="BZ37" s="1117">
        <f t="shared" si="132"/>
        <v>9681</v>
      </c>
      <c r="CA37" s="1131">
        <f t="shared" si="50"/>
        <v>723</v>
      </c>
    </row>
    <row r="38" spans="2:79" s="1360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f t="shared" si="100"/>
        <v>0</v>
      </c>
      <c r="J38" s="1232">
        <f t="shared" si="101"/>
        <v>0</v>
      </c>
      <c r="K38" s="1233">
        <f t="shared" si="57"/>
        <v>0</v>
      </c>
      <c r="L38" s="1231">
        <v>0</v>
      </c>
      <c r="M38" s="1232">
        <f t="shared" si="102"/>
        <v>0</v>
      </c>
      <c r="N38" s="1232">
        <f t="shared" si="103"/>
        <v>0</v>
      </c>
      <c r="O38" s="1233">
        <f t="shared" si="60"/>
        <v>0</v>
      </c>
      <c r="P38" s="1231">
        <v>0</v>
      </c>
      <c r="Q38" s="1232">
        <f t="shared" si="104"/>
        <v>0</v>
      </c>
      <c r="R38" s="1232">
        <f t="shared" si="105"/>
        <v>0</v>
      </c>
      <c r="S38" s="1233">
        <f t="shared" si="63"/>
        <v>0</v>
      </c>
      <c r="T38" s="1231">
        <v>0</v>
      </c>
      <c r="U38" s="1232">
        <f t="shared" si="106"/>
        <v>0</v>
      </c>
      <c r="V38" s="1232">
        <f t="shared" si="107"/>
        <v>0</v>
      </c>
      <c r="W38" s="1233">
        <f t="shared" si="66"/>
        <v>0</v>
      </c>
      <c r="X38" s="1231">
        <v>0</v>
      </c>
      <c r="Y38" s="1232">
        <f t="shared" si="108"/>
        <v>0</v>
      </c>
      <c r="Z38" s="1232">
        <f t="shared" si="109"/>
        <v>0</v>
      </c>
      <c r="AA38" s="1233">
        <f t="shared" si="69"/>
        <v>0</v>
      </c>
      <c r="AB38" s="1231">
        <v>0</v>
      </c>
      <c r="AC38" s="1232">
        <f t="shared" si="110"/>
        <v>0</v>
      </c>
      <c r="AD38" s="1232">
        <f t="shared" si="111"/>
        <v>0</v>
      </c>
      <c r="AE38" s="1233">
        <f t="shared" si="72"/>
        <v>0</v>
      </c>
      <c r="AF38" s="1234">
        <f t="shared" si="112"/>
        <v>0</v>
      </c>
      <c r="AG38" s="1235">
        <f t="shared" si="112"/>
        <v>0</v>
      </c>
      <c r="AH38" s="1235">
        <f t="shared" si="112"/>
        <v>0</v>
      </c>
      <c r="AI38" s="1236">
        <f t="shared" si="16"/>
        <v>0</v>
      </c>
      <c r="AJ38" s="1234">
        <f t="shared" si="113"/>
        <v>0</v>
      </c>
      <c r="AK38" s="1235">
        <f t="shared" si="114"/>
        <v>0</v>
      </c>
      <c r="AL38" s="1235">
        <f t="shared" si="114"/>
        <v>0</v>
      </c>
      <c r="AM38" s="1236">
        <f t="shared" si="18"/>
        <v>0</v>
      </c>
      <c r="AN38" s="1231">
        <v>0</v>
      </c>
      <c r="AO38" s="1232">
        <f t="shared" si="115"/>
        <v>0</v>
      </c>
      <c r="AP38" s="1232">
        <f t="shared" si="116"/>
        <v>0</v>
      </c>
      <c r="AQ38" s="1233">
        <f t="shared" si="78"/>
        <v>0</v>
      </c>
      <c r="AR38" s="1231">
        <v>0</v>
      </c>
      <c r="AS38" s="1232">
        <f t="shared" si="117"/>
        <v>0</v>
      </c>
      <c r="AT38" s="1232">
        <f t="shared" si="118"/>
        <v>0</v>
      </c>
      <c r="AU38" s="1233">
        <f t="shared" si="81"/>
        <v>0</v>
      </c>
      <c r="AV38" s="1231">
        <v>0</v>
      </c>
      <c r="AW38" s="1232">
        <f t="shared" si="119"/>
        <v>0</v>
      </c>
      <c r="AX38" s="1232">
        <f t="shared" si="120"/>
        <v>0</v>
      </c>
      <c r="AY38" s="1233">
        <f t="shared" si="84"/>
        <v>0</v>
      </c>
      <c r="AZ38" s="1231">
        <v>0</v>
      </c>
      <c r="BA38" s="1232">
        <f t="shared" si="121"/>
        <v>0</v>
      </c>
      <c r="BB38" s="1232">
        <f t="shared" si="122"/>
        <v>0</v>
      </c>
      <c r="BC38" s="1233">
        <f t="shared" si="87"/>
        <v>0</v>
      </c>
      <c r="BD38" s="1231">
        <v>0</v>
      </c>
      <c r="BE38" s="1232">
        <f t="shared" si="123"/>
        <v>0</v>
      </c>
      <c r="BF38" s="1232">
        <f t="shared" si="124"/>
        <v>0</v>
      </c>
      <c r="BG38" s="1233">
        <f t="shared" si="90"/>
        <v>0</v>
      </c>
      <c r="BH38" s="1231">
        <v>0</v>
      </c>
      <c r="BI38" s="1232">
        <f t="shared" si="125"/>
        <v>0</v>
      </c>
      <c r="BJ38" s="1232">
        <f t="shared" si="126"/>
        <v>0</v>
      </c>
      <c r="BK38" s="1233">
        <f t="shared" si="93"/>
        <v>0</v>
      </c>
      <c r="BL38" s="1234">
        <f t="shared" si="127"/>
        <v>0</v>
      </c>
      <c r="BM38" s="1235">
        <f t="shared" si="127"/>
        <v>0</v>
      </c>
      <c r="BN38" s="1235">
        <f t="shared" si="127"/>
        <v>0</v>
      </c>
      <c r="BO38" s="1236">
        <f t="shared" si="38"/>
        <v>0</v>
      </c>
      <c r="BP38" s="1234">
        <f t="shared" si="128"/>
        <v>0</v>
      </c>
      <c r="BQ38" s="1235">
        <f t="shared" si="129"/>
        <v>0</v>
      </c>
      <c r="BR38" s="1235">
        <f t="shared" si="129"/>
        <v>0</v>
      </c>
      <c r="BS38" s="1236">
        <f t="shared" si="40"/>
        <v>0</v>
      </c>
      <c r="BT38" s="1237">
        <f t="shared" si="130"/>
        <v>0</v>
      </c>
      <c r="BU38" s="1238">
        <f t="shared" si="130"/>
        <v>0</v>
      </c>
      <c r="BV38" s="1238">
        <f t="shared" si="130"/>
        <v>0</v>
      </c>
      <c r="BW38" s="1239">
        <f t="shared" si="42"/>
        <v>0</v>
      </c>
      <c r="BX38" s="1237">
        <f t="shared" si="131"/>
        <v>0</v>
      </c>
      <c r="BY38" s="1238">
        <f t="shared" si="132"/>
        <v>0</v>
      </c>
      <c r="BZ38" s="1238">
        <f t="shared" si="132"/>
        <v>0</v>
      </c>
      <c r="CA38" s="1239">
        <f t="shared" si="50"/>
        <v>0</v>
      </c>
    </row>
    <row r="39" spans="2:79" ht="21" customHeight="1">
      <c r="B39" s="1103"/>
      <c r="C39" s="1104" t="s">
        <v>2826</v>
      </c>
      <c r="D39" s="1105" t="s">
        <v>874</v>
      </c>
      <c r="E39" s="1106">
        <v>247.92</v>
      </c>
      <c r="F39" s="1123">
        <v>1.1299999999999999</v>
      </c>
      <c r="G39" s="1124">
        <v>0.98099999999999998</v>
      </c>
      <c r="H39" s="1125">
        <v>14.4</v>
      </c>
      <c r="I39" s="1126">
        <f t="shared" si="100"/>
        <v>3957.5</v>
      </c>
      <c r="J39" s="1126">
        <f t="shared" si="101"/>
        <v>3570</v>
      </c>
      <c r="K39" s="1127">
        <f t="shared" si="57"/>
        <v>387.5</v>
      </c>
      <c r="L39" s="1125">
        <v>15.1</v>
      </c>
      <c r="M39" s="1126">
        <f t="shared" si="102"/>
        <v>4149.8999999999996</v>
      </c>
      <c r="N39" s="1126">
        <f t="shared" si="103"/>
        <v>3743.6</v>
      </c>
      <c r="O39" s="1127">
        <f t="shared" si="60"/>
        <v>406.29999999999973</v>
      </c>
      <c r="P39" s="1125">
        <v>15.8</v>
      </c>
      <c r="Q39" s="1126">
        <f t="shared" si="104"/>
        <v>4342.3</v>
      </c>
      <c r="R39" s="1126">
        <f t="shared" si="105"/>
        <v>3917.1</v>
      </c>
      <c r="S39" s="1127">
        <f t="shared" si="63"/>
        <v>425.20000000000027</v>
      </c>
      <c r="T39" s="1125">
        <v>14.4</v>
      </c>
      <c r="U39" s="1126">
        <f t="shared" si="106"/>
        <v>3957.5</v>
      </c>
      <c r="V39" s="1126">
        <f t="shared" si="107"/>
        <v>3570</v>
      </c>
      <c r="W39" s="1127">
        <f t="shared" si="66"/>
        <v>387.5</v>
      </c>
      <c r="X39" s="1125">
        <v>15.8</v>
      </c>
      <c r="Y39" s="1126">
        <f t="shared" si="108"/>
        <v>4342.3</v>
      </c>
      <c r="Z39" s="1126">
        <f t="shared" si="109"/>
        <v>3917.1</v>
      </c>
      <c r="AA39" s="1127">
        <f t="shared" si="69"/>
        <v>425.20000000000027</v>
      </c>
      <c r="AB39" s="1125">
        <v>14.4</v>
      </c>
      <c r="AC39" s="1126">
        <f t="shared" si="110"/>
        <v>3957.5</v>
      </c>
      <c r="AD39" s="1126">
        <f t="shared" si="111"/>
        <v>3570</v>
      </c>
      <c r="AE39" s="1127">
        <f t="shared" si="72"/>
        <v>387.5</v>
      </c>
      <c r="AF39" s="1128">
        <f t="shared" si="112"/>
        <v>89.9</v>
      </c>
      <c r="AG39" s="1129">
        <f t="shared" si="112"/>
        <v>24707</v>
      </c>
      <c r="AH39" s="1129">
        <f t="shared" si="112"/>
        <v>22287.8</v>
      </c>
      <c r="AI39" s="1130">
        <f t="shared" si="16"/>
        <v>2419.2000000000007</v>
      </c>
      <c r="AJ39" s="1128">
        <f t="shared" si="113"/>
        <v>15</v>
      </c>
      <c r="AK39" s="1129">
        <f t="shared" si="114"/>
        <v>4118</v>
      </c>
      <c r="AL39" s="1129">
        <f t="shared" si="114"/>
        <v>3715</v>
      </c>
      <c r="AM39" s="1130">
        <f t="shared" si="18"/>
        <v>403</v>
      </c>
      <c r="AN39" s="1125">
        <v>14.4</v>
      </c>
      <c r="AO39" s="1126">
        <f t="shared" si="115"/>
        <v>3957.5</v>
      </c>
      <c r="AP39" s="1126">
        <f t="shared" si="116"/>
        <v>3570</v>
      </c>
      <c r="AQ39" s="1127">
        <f t="shared" si="78"/>
        <v>387.5</v>
      </c>
      <c r="AR39" s="1125">
        <v>14.4</v>
      </c>
      <c r="AS39" s="1126">
        <f t="shared" si="117"/>
        <v>3957.5</v>
      </c>
      <c r="AT39" s="1126">
        <f t="shared" si="118"/>
        <v>3570</v>
      </c>
      <c r="AU39" s="1127">
        <f t="shared" si="81"/>
        <v>387.5</v>
      </c>
      <c r="AV39" s="1125">
        <v>15.8</v>
      </c>
      <c r="AW39" s="1126">
        <f t="shared" si="119"/>
        <v>4342.3</v>
      </c>
      <c r="AX39" s="1126">
        <f t="shared" si="120"/>
        <v>3917.1</v>
      </c>
      <c r="AY39" s="1127">
        <f t="shared" si="84"/>
        <v>425.20000000000027</v>
      </c>
      <c r="AZ39" s="1125">
        <v>13.7</v>
      </c>
      <c r="BA39" s="1126">
        <f t="shared" si="121"/>
        <v>3765.1</v>
      </c>
      <c r="BB39" s="1126">
        <f t="shared" si="122"/>
        <v>3396.5</v>
      </c>
      <c r="BC39" s="1127">
        <f t="shared" si="87"/>
        <v>368.59999999999991</v>
      </c>
      <c r="BD39" s="1125">
        <v>13.7</v>
      </c>
      <c r="BE39" s="1126">
        <f t="shared" si="123"/>
        <v>3765.1</v>
      </c>
      <c r="BF39" s="1126">
        <f t="shared" si="124"/>
        <v>3396.5</v>
      </c>
      <c r="BG39" s="1127">
        <f t="shared" si="90"/>
        <v>368.59999999999991</v>
      </c>
      <c r="BH39" s="1125">
        <v>15.8</v>
      </c>
      <c r="BI39" s="1126">
        <f t="shared" si="125"/>
        <v>4342.3</v>
      </c>
      <c r="BJ39" s="1126">
        <f t="shared" si="126"/>
        <v>3917.1</v>
      </c>
      <c r="BK39" s="1127">
        <f t="shared" si="93"/>
        <v>425.20000000000027</v>
      </c>
      <c r="BL39" s="1128">
        <f t="shared" si="127"/>
        <v>87.8</v>
      </c>
      <c r="BM39" s="1129">
        <f t="shared" si="127"/>
        <v>24129.8</v>
      </c>
      <c r="BN39" s="1129">
        <f t="shared" si="127"/>
        <v>21767.199999999997</v>
      </c>
      <c r="BO39" s="1130">
        <f t="shared" si="38"/>
        <v>2362.6000000000022</v>
      </c>
      <c r="BP39" s="1128">
        <f t="shared" si="128"/>
        <v>14.6</v>
      </c>
      <c r="BQ39" s="1129">
        <f t="shared" si="129"/>
        <v>4022</v>
      </c>
      <c r="BR39" s="1129">
        <f t="shared" si="129"/>
        <v>3628</v>
      </c>
      <c r="BS39" s="1130">
        <f t="shared" si="40"/>
        <v>394</v>
      </c>
      <c r="BT39" s="1116">
        <f t="shared" si="130"/>
        <v>177.7</v>
      </c>
      <c r="BU39" s="1117">
        <f t="shared" si="130"/>
        <v>48836.800000000003</v>
      </c>
      <c r="BV39" s="1117">
        <f t="shared" si="130"/>
        <v>44055</v>
      </c>
      <c r="BW39" s="1131">
        <f t="shared" si="42"/>
        <v>4781.8000000000029</v>
      </c>
      <c r="BX39" s="1116">
        <f t="shared" si="131"/>
        <v>14.8</v>
      </c>
      <c r="BY39" s="1117">
        <f t="shared" si="132"/>
        <v>4070</v>
      </c>
      <c r="BZ39" s="1117">
        <f t="shared" si="132"/>
        <v>3671</v>
      </c>
      <c r="CA39" s="1131">
        <f t="shared" si="50"/>
        <v>399</v>
      </c>
    </row>
    <row r="40" spans="2:79" s="1360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f t="shared" si="100"/>
        <v>0</v>
      </c>
      <c r="J40" s="1232">
        <f t="shared" si="101"/>
        <v>0</v>
      </c>
      <c r="K40" s="1233">
        <f t="shared" si="57"/>
        <v>0</v>
      </c>
      <c r="L40" s="1231">
        <v>0</v>
      </c>
      <c r="M40" s="1232">
        <f t="shared" si="102"/>
        <v>0</v>
      </c>
      <c r="N40" s="1232">
        <f t="shared" si="103"/>
        <v>0</v>
      </c>
      <c r="O40" s="1233">
        <f t="shared" si="60"/>
        <v>0</v>
      </c>
      <c r="P40" s="1231">
        <v>0</v>
      </c>
      <c r="Q40" s="1232">
        <f t="shared" si="104"/>
        <v>0</v>
      </c>
      <c r="R40" s="1232">
        <f t="shared" si="105"/>
        <v>0</v>
      </c>
      <c r="S40" s="1233">
        <f t="shared" si="63"/>
        <v>0</v>
      </c>
      <c r="T40" s="1231">
        <v>0</v>
      </c>
      <c r="U40" s="1232">
        <f t="shared" si="106"/>
        <v>0</v>
      </c>
      <c r="V40" s="1232">
        <f t="shared" si="107"/>
        <v>0</v>
      </c>
      <c r="W40" s="1233">
        <f t="shared" si="66"/>
        <v>0</v>
      </c>
      <c r="X40" s="1231">
        <v>0</v>
      </c>
      <c r="Y40" s="1232">
        <f t="shared" si="108"/>
        <v>0</v>
      </c>
      <c r="Z40" s="1232">
        <f t="shared" si="109"/>
        <v>0</v>
      </c>
      <c r="AA40" s="1233">
        <f t="shared" si="69"/>
        <v>0</v>
      </c>
      <c r="AB40" s="1231">
        <v>0</v>
      </c>
      <c r="AC40" s="1232">
        <f t="shared" si="110"/>
        <v>0</v>
      </c>
      <c r="AD40" s="1232">
        <f t="shared" si="111"/>
        <v>0</v>
      </c>
      <c r="AE40" s="1233">
        <f t="shared" si="72"/>
        <v>0</v>
      </c>
      <c r="AF40" s="1234">
        <f t="shared" si="112"/>
        <v>0</v>
      </c>
      <c r="AG40" s="1235">
        <f t="shared" si="112"/>
        <v>0</v>
      </c>
      <c r="AH40" s="1235">
        <f t="shared" si="112"/>
        <v>0</v>
      </c>
      <c r="AI40" s="1236">
        <f t="shared" si="16"/>
        <v>0</v>
      </c>
      <c r="AJ40" s="1234">
        <f t="shared" si="113"/>
        <v>0</v>
      </c>
      <c r="AK40" s="1235">
        <f t="shared" si="114"/>
        <v>0</v>
      </c>
      <c r="AL40" s="1235">
        <f t="shared" si="114"/>
        <v>0</v>
      </c>
      <c r="AM40" s="1236">
        <f t="shared" si="18"/>
        <v>0</v>
      </c>
      <c r="AN40" s="1231">
        <v>0</v>
      </c>
      <c r="AO40" s="1232">
        <f t="shared" si="115"/>
        <v>0</v>
      </c>
      <c r="AP40" s="1232">
        <f t="shared" si="116"/>
        <v>0</v>
      </c>
      <c r="AQ40" s="1233">
        <f t="shared" si="78"/>
        <v>0</v>
      </c>
      <c r="AR40" s="1231">
        <v>0</v>
      </c>
      <c r="AS40" s="1232">
        <f t="shared" si="117"/>
        <v>0</v>
      </c>
      <c r="AT40" s="1232">
        <f t="shared" si="118"/>
        <v>0</v>
      </c>
      <c r="AU40" s="1233">
        <f t="shared" si="81"/>
        <v>0</v>
      </c>
      <c r="AV40" s="1231">
        <v>0</v>
      </c>
      <c r="AW40" s="1232">
        <f t="shared" si="119"/>
        <v>0</v>
      </c>
      <c r="AX40" s="1232">
        <f t="shared" si="120"/>
        <v>0</v>
      </c>
      <c r="AY40" s="1233">
        <f t="shared" si="84"/>
        <v>0</v>
      </c>
      <c r="AZ40" s="1231">
        <v>0</v>
      </c>
      <c r="BA40" s="1232">
        <f t="shared" si="121"/>
        <v>0</v>
      </c>
      <c r="BB40" s="1232">
        <f t="shared" si="122"/>
        <v>0</v>
      </c>
      <c r="BC40" s="1233">
        <f t="shared" si="87"/>
        <v>0</v>
      </c>
      <c r="BD40" s="1231">
        <v>0</v>
      </c>
      <c r="BE40" s="1232">
        <f t="shared" si="123"/>
        <v>0</v>
      </c>
      <c r="BF40" s="1232">
        <f t="shared" si="124"/>
        <v>0</v>
      </c>
      <c r="BG40" s="1233">
        <f t="shared" si="90"/>
        <v>0</v>
      </c>
      <c r="BH40" s="1231">
        <v>0</v>
      </c>
      <c r="BI40" s="1232">
        <f t="shared" si="125"/>
        <v>0</v>
      </c>
      <c r="BJ40" s="1232">
        <f t="shared" si="126"/>
        <v>0</v>
      </c>
      <c r="BK40" s="1233">
        <f t="shared" si="93"/>
        <v>0</v>
      </c>
      <c r="BL40" s="1234">
        <f t="shared" si="127"/>
        <v>0</v>
      </c>
      <c r="BM40" s="1235">
        <f t="shared" si="127"/>
        <v>0</v>
      </c>
      <c r="BN40" s="1235">
        <f t="shared" si="127"/>
        <v>0</v>
      </c>
      <c r="BO40" s="1236">
        <f t="shared" si="38"/>
        <v>0</v>
      </c>
      <c r="BP40" s="1234">
        <f t="shared" si="128"/>
        <v>0</v>
      </c>
      <c r="BQ40" s="1235">
        <f t="shared" si="129"/>
        <v>0</v>
      </c>
      <c r="BR40" s="1235">
        <f t="shared" si="129"/>
        <v>0</v>
      </c>
      <c r="BS40" s="1236">
        <f t="shared" si="40"/>
        <v>0</v>
      </c>
      <c r="BT40" s="1237">
        <f t="shared" si="130"/>
        <v>0</v>
      </c>
      <c r="BU40" s="1238">
        <f t="shared" si="130"/>
        <v>0</v>
      </c>
      <c r="BV40" s="1238">
        <f t="shared" si="130"/>
        <v>0</v>
      </c>
      <c r="BW40" s="1239">
        <f t="shared" si="42"/>
        <v>0</v>
      </c>
      <c r="BX40" s="1237">
        <f t="shared" si="131"/>
        <v>0</v>
      </c>
      <c r="BY40" s="1238">
        <f t="shared" si="132"/>
        <v>0</v>
      </c>
      <c r="BZ40" s="1238">
        <f t="shared" si="132"/>
        <v>0</v>
      </c>
      <c r="CA40" s="1239">
        <f t="shared" si="50"/>
        <v>0</v>
      </c>
    </row>
    <row r="41" spans="2:79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f t="shared" si="100"/>
        <v>0</v>
      </c>
      <c r="J41" s="1126">
        <f t="shared" si="101"/>
        <v>0</v>
      </c>
      <c r="K41" s="1127">
        <f t="shared" si="57"/>
        <v>0</v>
      </c>
      <c r="L41" s="1125">
        <v>0</v>
      </c>
      <c r="M41" s="1126">
        <f t="shared" si="102"/>
        <v>0</v>
      </c>
      <c r="N41" s="1126">
        <f t="shared" si="103"/>
        <v>0</v>
      </c>
      <c r="O41" s="1127">
        <f t="shared" si="60"/>
        <v>0</v>
      </c>
      <c r="P41" s="1125">
        <v>0</v>
      </c>
      <c r="Q41" s="1126">
        <f t="shared" si="104"/>
        <v>0</v>
      </c>
      <c r="R41" s="1126">
        <f t="shared" si="105"/>
        <v>0</v>
      </c>
      <c r="S41" s="1127">
        <f t="shared" si="63"/>
        <v>0</v>
      </c>
      <c r="T41" s="1125">
        <v>0</v>
      </c>
      <c r="U41" s="1126">
        <f t="shared" si="106"/>
        <v>0</v>
      </c>
      <c r="V41" s="1126">
        <f t="shared" si="107"/>
        <v>0</v>
      </c>
      <c r="W41" s="1127">
        <f t="shared" si="66"/>
        <v>0</v>
      </c>
      <c r="X41" s="1125">
        <v>0</v>
      </c>
      <c r="Y41" s="1126">
        <f t="shared" si="108"/>
        <v>0</v>
      </c>
      <c r="Z41" s="1126">
        <f t="shared" si="109"/>
        <v>0</v>
      </c>
      <c r="AA41" s="1127">
        <f t="shared" si="69"/>
        <v>0</v>
      </c>
      <c r="AB41" s="1125">
        <v>0</v>
      </c>
      <c r="AC41" s="1126">
        <f t="shared" si="110"/>
        <v>0</v>
      </c>
      <c r="AD41" s="1126">
        <f t="shared" si="111"/>
        <v>0</v>
      </c>
      <c r="AE41" s="1127">
        <f t="shared" si="72"/>
        <v>0</v>
      </c>
      <c r="AF41" s="1128">
        <f t="shared" si="112"/>
        <v>0</v>
      </c>
      <c r="AG41" s="1129">
        <f t="shared" si="112"/>
        <v>0</v>
      </c>
      <c r="AH41" s="1129">
        <f t="shared" si="112"/>
        <v>0</v>
      </c>
      <c r="AI41" s="1130">
        <f t="shared" si="16"/>
        <v>0</v>
      </c>
      <c r="AJ41" s="1128">
        <f t="shared" si="113"/>
        <v>0</v>
      </c>
      <c r="AK41" s="1129">
        <f t="shared" si="114"/>
        <v>0</v>
      </c>
      <c r="AL41" s="1129">
        <f t="shared" si="114"/>
        <v>0</v>
      </c>
      <c r="AM41" s="1130">
        <f t="shared" si="18"/>
        <v>0</v>
      </c>
      <c r="AN41" s="1125">
        <v>0</v>
      </c>
      <c r="AO41" s="1126">
        <f t="shared" si="115"/>
        <v>0</v>
      </c>
      <c r="AP41" s="1126">
        <f t="shared" si="116"/>
        <v>0</v>
      </c>
      <c r="AQ41" s="1127">
        <f t="shared" si="78"/>
        <v>0</v>
      </c>
      <c r="AR41" s="1125">
        <v>0</v>
      </c>
      <c r="AS41" s="1126">
        <f t="shared" si="117"/>
        <v>0</v>
      </c>
      <c r="AT41" s="1126">
        <f t="shared" si="118"/>
        <v>0</v>
      </c>
      <c r="AU41" s="1127">
        <f t="shared" si="81"/>
        <v>0</v>
      </c>
      <c r="AV41" s="1125">
        <v>0</v>
      </c>
      <c r="AW41" s="1126">
        <f t="shared" si="119"/>
        <v>0</v>
      </c>
      <c r="AX41" s="1126">
        <f t="shared" si="120"/>
        <v>0</v>
      </c>
      <c r="AY41" s="1127">
        <f t="shared" si="84"/>
        <v>0</v>
      </c>
      <c r="AZ41" s="1125">
        <v>0</v>
      </c>
      <c r="BA41" s="1126">
        <f t="shared" si="121"/>
        <v>0</v>
      </c>
      <c r="BB41" s="1126">
        <f t="shared" si="122"/>
        <v>0</v>
      </c>
      <c r="BC41" s="1127">
        <f t="shared" si="87"/>
        <v>0</v>
      </c>
      <c r="BD41" s="1125">
        <v>0</v>
      </c>
      <c r="BE41" s="1126">
        <f t="shared" si="123"/>
        <v>0</v>
      </c>
      <c r="BF41" s="1126">
        <f t="shared" si="124"/>
        <v>0</v>
      </c>
      <c r="BG41" s="1127">
        <f t="shared" si="90"/>
        <v>0</v>
      </c>
      <c r="BH41" s="1125">
        <v>0</v>
      </c>
      <c r="BI41" s="1126">
        <f t="shared" si="125"/>
        <v>0</v>
      </c>
      <c r="BJ41" s="1126">
        <f t="shared" si="126"/>
        <v>0</v>
      </c>
      <c r="BK41" s="1127">
        <f t="shared" si="93"/>
        <v>0</v>
      </c>
      <c r="BL41" s="1128">
        <f t="shared" si="127"/>
        <v>0</v>
      </c>
      <c r="BM41" s="1129">
        <f t="shared" si="127"/>
        <v>0</v>
      </c>
      <c r="BN41" s="1129">
        <f t="shared" si="127"/>
        <v>0</v>
      </c>
      <c r="BO41" s="1130">
        <f t="shared" si="38"/>
        <v>0</v>
      </c>
      <c r="BP41" s="1128">
        <f t="shared" si="128"/>
        <v>0</v>
      </c>
      <c r="BQ41" s="1129">
        <f t="shared" si="129"/>
        <v>0</v>
      </c>
      <c r="BR41" s="1129">
        <f t="shared" si="129"/>
        <v>0</v>
      </c>
      <c r="BS41" s="1130">
        <f t="shared" si="40"/>
        <v>0</v>
      </c>
      <c r="BT41" s="1116">
        <f t="shared" si="130"/>
        <v>0</v>
      </c>
      <c r="BU41" s="1117">
        <f t="shared" si="130"/>
        <v>0</v>
      </c>
      <c r="BV41" s="1117">
        <f t="shared" si="130"/>
        <v>0</v>
      </c>
      <c r="BW41" s="1131">
        <f t="shared" si="42"/>
        <v>0</v>
      </c>
      <c r="BX41" s="1116">
        <f t="shared" si="131"/>
        <v>0</v>
      </c>
      <c r="BY41" s="1117">
        <f t="shared" si="132"/>
        <v>0</v>
      </c>
      <c r="BZ41" s="1117">
        <f t="shared" si="132"/>
        <v>0</v>
      </c>
      <c r="CA41" s="1131">
        <f t="shared" si="50"/>
        <v>0</v>
      </c>
    </row>
    <row r="42" spans="2:79" ht="21" customHeight="1">
      <c r="B42" s="1103" t="s">
        <v>2829</v>
      </c>
      <c r="C42" s="1104" t="s">
        <v>2832</v>
      </c>
      <c r="D42" s="1105" t="s">
        <v>924</v>
      </c>
      <c r="E42" s="1106">
        <v>404.63</v>
      </c>
      <c r="F42" s="1161">
        <v>1.1299999999999999</v>
      </c>
      <c r="G42" s="1162">
        <v>0.92100000000000004</v>
      </c>
      <c r="H42" s="1125">
        <v>11.4</v>
      </c>
      <c r="I42" s="1126">
        <f t="shared" si="100"/>
        <v>4800.7</v>
      </c>
      <c r="J42" s="1126">
        <f t="shared" si="101"/>
        <v>4612.8</v>
      </c>
      <c r="K42" s="1127">
        <f t="shared" si="57"/>
        <v>187.89999999999964</v>
      </c>
      <c r="L42" s="1125">
        <v>11.9</v>
      </c>
      <c r="M42" s="1126">
        <f t="shared" si="102"/>
        <v>5011.2</v>
      </c>
      <c r="N42" s="1126">
        <f t="shared" si="103"/>
        <v>4815.1000000000004</v>
      </c>
      <c r="O42" s="1127">
        <f t="shared" si="60"/>
        <v>196.09999999999945</v>
      </c>
      <c r="P42" s="1125">
        <v>12.5</v>
      </c>
      <c r="Q42" s="1126">
        <f t="shared" si="104"/>
        <v>5263.9</v>
      </c>
      <c r="R42" s="1126">
        <f t="shared" si="105"/>
        <v>5057.8999999999996</v>
      </c>
      <c r="S42" s="1127">
        <f t="shared" si="63"/>
        <v>206</v>
      </c>
      <c r="T42" s="1125">
        <v>11.4</v>
      </c>
      <c r="U42" s="1126">
        <f t="shared" si="106"/>
        <v>4800.7</v>
      </c>
      <c r="V42" s="1126">
        <f t="shared" si="107"/>
        <v>4612.8</v>
      </c>
      <c r="W42" s="1127">
        <f t="shared" si="66"/>
        <v>187.89999999999964</v>
      </c>
      <c r="X42" s="1125">
        <v>12.5</v>
      </c>
      <c r="Y42" s="1126">
        <f t="shared" si="108"/>
        <v>5263.9</v>
      </c>
      <c r="Z42" s="1126">
        <f t="shared" si="109"/>
        <v>5057.8999999999996</v>
      </c>
      <c r="AA42" s="1127">
        <f t="shared" si="69"/>
        <v>206</v>
      </c>
      <c r="AB42" s="1125">
        <v>11.4</v>
      </c>
      <c r="AC42" s="1126">
        <f t="shared" si="110"/>
        <v>4800.7</v>
      </c>
      <c r="AD42" s="1126">
        <f t="shared" si="111"/>
        <v>4612.8</v>
      </c>
      <c r="AE42" s="1127">
        <f t="shared" si="72"/>
        <v>187.89999999999964</v>
      </c>
      <c r="AF42" s="1128">
        <f t="shared" si="112"/>
        <v>71.099999999999994</v>
      </c>
      <c r="AG42" s="1129">
        <f t="shared" si="112"/>
        <v>29941.100000000002</v>
      </c>
      <c r="AH42" s="1129">
        <f t="shared" si="112"/>
        <v>28769.3</v>
      </c>
      <c r="AI42" s="1130">
        <f t="shared" si="16"/>
        <v>1171.8000000000029</v>
      </c>
      <c r="AJ42" s="1128">
        <f t="shared" si="113"/>
        <v>11.9</v>
      </c>
      <c r="AK42" s="1129">
        <f t="shared" si="114"/>
        <v>4990</v>
      </c>
      <c r="AL42" s="1129">
        <f t="shared" si="114"/>
        <v>4795</v>
      </c>
      <c r="AM42" s="1130">
        <f t="shared" si="18"/>
        <v>195</v>
      </c>
      <c r="AN42" s="1125">
        <v>11.4</v>
      </c>
      <c r="AO42" s="1126">
        <f t="shared" si="115"/>
        <v>4800.7</v>
      </c>
      <c r="AP42" s="1126">
        <f t="shared" si="116"/>
        <v>4612.8</v>
      </c>
      <c r="AQ42" s="1127">
        <f t="shared" si="78"/>
        <v>187.89999999999964</v>
      </c>
      <c r="AR42" s="1125">
        <v>11.4</v>
      </c>
      <c r="AS42" s="1126">
        <f t="shared" si="117"/>
        <v>4800.7</v>
      </c>
      <c r="AT42" s="1126">
        <f t="shared" si="118"/>
        <v>4612.8</v>
      </c>
      <c r="AU42" s="1127">
        <f t="shared" si="81"/>
        <v>187.89999999999964</v>
      </c>
      <c r="AV42" s="1125">
        <v>12.5</v>
      </c>
      <c r="AW42" s="1126">
        <f t="shared" si="119"/>
        <v>5263.9</v>
      </c>
      <c r="AX42" s="1126">
        <f t="shared" si="120"/>
        <v>5057.8999999999996</v>
      </c>
      <c r="AY42" s="1127">
        <f t="shared" si="84"/>
        <v>206</v>
      </c>
      <c r="AZ42" s="1125">
        <v>10.8</v>
      </c>
      <c r="BA42" s="1126">
        <f t="shared" si="121"/>
        <v>4548</v>
      </c>
      <c r="BB42" s="1126">
        <f t="shared" si="122"/>
        <v>4370</v>
      </c>
      <c r="BC42" s="1127">
        <f t="shared" si="87"/>
        <v>178</v>
      </c>
      <c r="BD42" s="1125">
        <v>10.8</v>
      </c>
      <c r="BE42" s="1126">
        <f t="shared" si="123"/>
        <v>4548</v>
      </c>
      <c r="BF42" s="1126">
        <f t="shared" si="124"/>
        <v>4370</v>
      </c>
      <c r="BG42" s="1127">
        <f t="shared" si="90"/>
        <v>178</v>
      </c>
      <c r="BH42" s="1125">
        <v>12.5</v>
      </c>
      <c r="BI42" s="1126">
        <f t="shared" si="125"/>
        <v>5263.9</v>
      </c>
      <c r="BJ42" s="1126">
        <f t="shared" si="126"/>
        <v>5057.8999999999996</v>
      </c>
      <c r="BK42" s="1127">
        <f t="shared" si="93"/>
        <v>206</v>
      </c>
      <c r="BL42" s="1128">
        <f t="shared" si="127"/>
        <v>69.399999999999991</v>
      </c>
      <c r="BM42" s="1129">
        <f t="shared" si="127"/>
        <v>29225.199999999997</v>
      </c>
      <c r="BN42" s="1129">
        <f t="shared" si="127"/>
        <v>28081.4</v>
      </c>
      <c r="BO42" s="1130">
        <f t="shared" si="38"/>
        <v>1143.7999999999956</v>
      </c>
      <c r="BP42" s="1128">
        <f t="shared" si="128"/>
        <v>11.6</v>
      </c>
      <c r="BQ42" s="1129">
        <f t="shared" si="129"/>
        <v>4871</v>
      </c>
      <c r="BR42" s="1129">
        <f t="shared" si="129"/>
        <v>4680</v>
      </c>
      <c r="BS42" s="1130">
        <f t="shared" si="40"/>
        <v>191</v>
      </c>
      <c r="BT42" s="1116">
        <f t="shared" si="130"/>
        <v>140.5</v>
      </c>
      <c r="BU42" s="1117">
        <f t="shared" si="130"/>
        <v>59166.3</v>
      </c>
      <c r="BV42" s="1117">
        <f t="shared" si="130"/>
        <v>56850.7</v>
      </c>
      <c r="BW42" s="1131">
        <f t="shared" si="42"/>
        <v>2315.6000000000058</v>
      </c>
      <c r="BX42" s="1116">
        <f t="shared" si="131"/>
        <v>11.7</v>
      </c>
      <c r="BY42" s="1117">
        <f t="shared" si="132"/>
        <v>4931</v>
      </c>
      <c r="BZ42" s="1117">
        <f t="shared" si="132"/>
        <v>4738</v>
      </c>
      <c r="CA42" s="1131">
        <f t="shared" si="50"/>
        <v>193</v>
      </c>
    </row>
    <row r="43" spans="2:79" ht="21" customHeight="1">
      <c r="B43" s="1103"/>
      <c r="C43" s="1104" t="s">
        <v>2833</v>
      </c>
      <c r="D43" s="1105" t="s">
        <v>1169</v>
      </c>
      <c r="E43" s="1106">
        <v>580.24</v>
      </c>
      <c r="F43" s="1123">
        <v>1.1299999999999999</v>
      </c>
      <c r="G43" s="1124">
        <v>1.0209999999999999</v>
      </c>
      <c r="H43" s="1125">
        <v>2.8</v>
      </c>
      <c r="I43" s="1126">
        <f t="shared" si="100"/>
        <v>1874.4</v>
      </c>
      <c r="J43" s="1126">
        <f t="shared" si="101"/>
        <v>1624.7</v>
      </c>
      <c r="K43" s="1127">
        <f t="shared" si="57"/>
        <v>249.70000000000005</v>
      </c>
      <c r="L43" s="1125">
        <v>2.9</v>
      </c>
      <c r="M43" s="1126">
        <f t="shared" si="102"/>
        <v>1941.4</v>
      </c>
      <c r="N43" s="1126">
        <f t="shared" si="103"/>
        <v>1682.7</v>
      </c>
      <c r="O43" s="1127">
        <f t="shared" si="60"/>
        <v>258.70000000000005</v>
      </c>
      <c r="P43" s="1125">
        <v>3</v>
      </c>
      <c r="Q43" s="1126">
        <f t="shared" si="104"/>
        <v>2008.3</v>
      </c>
      <c r="R43" s="1126">
        <f t="shared" si="105"/>
        <v>1740.7</v>
      </c>
      <c r="S43" s="1127">
        <f t="shared" si="63"/>
        <v>267.59999999999991</v>
      </c>
      <c r="T43" s="1125">
        <v>2.8</v>
      </c>
      <c r="U43" s="1126">
        <f t="shared" si="106"/>
        <v>1874.4</v>
      </c>
      <c r="V43" s="1126">
        <f t="shared" si="107"/>
        <v>1624.7</v>
      </c>
      <c r="W43" s="1127">
        <f t="shared" si="66"/>
        <v>249.70000000000005</v>
      </c>
      <c r="X43" s="1125">
        <v>3</v>
      </c>
      <c r="Y43" s="1126">
        <f t="shared" si="108"/>
        <v>2008.3</v>
      </c>
      <c r="Z43" s="1126">
        <f t="shared" si="109"/>
        <v>1740.7</v>
      </c>
      <c r="AA43" s="1127">
        <f t="shared" si="69"/>
        <v>267.59999999999991</v>
      </c>
      <c r="AB43" s="1125">
        <v>2.8</v>
      </c>
      <c r="AC43" s="1126">
        <f t="shared" si="110"/>
        <v>1874.4</v>
      </c>
      <c r="AD43" s="1126">
        <f t="shared" si="111"/>
        <v>1624.7</v>
      </c>
      <c r="AE43" s="1127">
        <f t="shared" si="72"/>
        <v>249.70000000000005</v>
      </c>
      <c r="AF43" s="1128">
        <f t="shared" si="112"/>
        <v>17.3</v>
      </c>
      <c r="AG43" s="1129">
        <f t="shared" si="112"/>
        <v>11581.199999999999</v>
      </c>
      <c r="AH43" s="1129">
        <f t="shared" si="112"/>
        <v>10038.200000000001</v>
      </c>
      <c r="AI43" s="1130">
        <f t="shared" si="16"/>
        <v>1542.9999999999982</v>
      </c>
      <c r="AJ43" s="1128">
        <f t="shared" si="113"/>
        <v>2.9</v>
      </c>
      <c r="AK43" s="1129">
        <f t="shared" si="114"/>
        <v>1930</v>
      </c>
      <c r="AL43" s="1129">
        <f t="shared" si="114"/>
        <v>1673</v>
      </c>
      <c r="AM43" s="1130">
        <f t="shared" si="18"/>
        <v>257</v>
      </c>
      <c r="AN43" s="1125">
        <v>2.8</v>
      </c>
      <c r="AO43" s="1126">
        <f t="shared" si="115"/>
        <v>1874.4</v>
      </c>
      <c r="AP43" s="1126">
        <f t="shared" si="116"/>
        <v>1624.7</v>
      </c>
      <c r="AQ43" s="1127">
        <f t="shared" si="78"/>
        <v>249.70000000000005</v>
      </c>
      <c r="AR43" s="1125">
        <v>2.8</v>
      </c>
      <c r="AS43" s="1126">
        <f t="shared" si="117"/>
        <v>1874.4</v>
      </c>
      <c r="AT43" s="1126">
        <f t="shared" si="118"/>
        <v>1624.7</v>
      </c>
      <c r="AU43" s="1127">
        <f t="shared" si="81"/>
        <v>249.70000000000005</v>
      </c>
      <c r="AV43" s="1125">
        <v>3</v>
      </c>
      <c r="AW43" s="1126">
        <f t="shared" si="119"/>
        <v>2008.3</v>
      </c>
      <c r="AX43" s="1126">
        <f t="shared" si="120"/>
        <v>1740.7</v>
      </c>
      <c r="AY43" s="1127">
        <f t="shared" si="84"/>
        <v>267.59999999999991</v>
      </c>
      <c r="AZ43" s="1125">
        <v>2.6</v>
      </c>
      <c r="BA43" s="1126">
        <f t="shared" si="121"/>
        <v>1740.5</v>
      </c>
      <c r="BB43" s="1126">
        <f t="shared" si="122"/>
        <v>1508.6</v>
      </c>
      <c r="BC43" s="1127">
        <f t="shared" si="87"/>
        <v>231.90000000000009</v>
      </c>
      <c r="BD43" s="1125">
        <v>2.6</v>
      </c>
      <c r="BE43" s="1126">
        <f t="shared" si="123"/>
        <v>1740.5</v>
      </c>
      <c r="BF43" s="1126">
        <f t="shared" si="124"/>
        <v>1508.6</v>
      </c>
      <c r="BG43" s="1127">
        <f t="shared" si="90"/>
        <v>231.90000000000009</v>
      </c>
      <c r="BH43" s="1125">
        <v>3</v>
      </c>
      <c r="BI43" s="1126">
        <f t="shared" si="125"/>
        <v>2008.3</v>
      </c>
      <c r="BJ43" s="1126">
        <f t="shared" si="126"/>
        <v>1740.7</v>
      </c>
      <c r="BK43" s="1127">
        <f t="shared" si="93"/>
        <v>267.59999999999991</v>
      </c>
      <c r="BL43" s="1128">
        <f t="shared" si="127"/>
        <v>16.799999999999997</v>
      </c>
      <c r="BM43" s="1129">
        <f t="shared" si="127"/>
        <v>11246.4</v>
      </c>
      <c r="BN43" s="1129">
        <f t="shared" si="127"/>
        <v>9748.0000000000018</v>
      </c>
      <c r="BO43" s="1130">
        <f t="shared" si="38"/>
        <v>1498.3999999999978</v>
      </c>
      <c r="BP43" s="1128">
        <f t="shared" si="128"/>
        <v>2.8</v>
      </c>
      <c r="BQ43" s="1129">
        <f t="shared" si="129"/>
        <v>1874</v>
      </c>
      <c r="BR43" s="1129">
        <f t="shared" si="129"/>
        <v>1625</v>
      </c>
      <c r="BS43" s="1130">
        <f t="shared" si="40"/>
        <v>249</v>
      </c>
      <c r="BT43" s="1116">
        <f t="shared" si="130"/>
        <v>34.099999999999994</v>
      </c>
      <c r="BU43" s="1117">
        <f t="shared" si="130"/>
        <v>22827.599999999999</v>
      </c>
      <c r="BV43" s="1117">
        <f t="shared" si="130"/>
        <v>19786.200000000004</v>
      </c>
      <c r="BW43" s="1131">
        <f t="shared" si="42"/>
        <v>3041.3999999999942</v>
      </c>
      <c r="BX43" s="1116">
        <f t="shared" si="131"/>
        <v>2.8</v>
      </c>
      <c r="BY43" s="1117">
        <f t="shared" si="132"/>
        <v>1902</v>
      </c>
      <c r="BZ43" s="1117">
        <f t="shared" si="132"/>
        <v>1649</v>
      </c>
      <c r="CA43" s="1131">
        <f t="shared" si="50"/>
        <v>253</v>
      </c>
    </row>
    <row r="44" spans="2:79" ht="21" customHeight="1">
      <c r="B44" s="1155"/>
      <c r="C44" s="1156" t="s">
        <v>2834</v>
      </c>
      <c r="D44" s="1105" t="s">
        <v>1359</v>
      </c>
      <c r="E44" s="1106">
        <v>727.69</v>
      </c>
      <c r="F44" s="1211">
        <v>1.1299999999999999</v>
      </c>
      <c r="G44" s="1224">
        <v>1.0209999999999999</v>
      </c>
      <c r="H44" s="1125">
        <v>0</v>
      </c>
      <c r="I44" s="1126">
        <f t="shared" si="100"/>
        <v>0</v>
      </c>
      <c r="J44" s="1126">
        <f t="shared" si="101"/>
        <v>0</v>
      </c>
      <c r="K44" s="1127">
        <f t="shared" si="57"/>
        <v>0</v>
      </c>
      <c r="L44" s="1125">
        <v>0.3</v>
      </c>
      <c r="M44" s="1126">
        <f t="shared" si="102"/>
        <v>251.9</v>
      </c>
      <c r="N44" s="1126">
        <f t="shared" si="103"/>
        <v>218.3</v>
      </c>
      <c r="O44" s="1127">
        <f t="shared" si="60"/>
        <v>33.599999999999994</v>
      </c>
      <c r="P44" s="1125">
        <v>0</v>
      </c>
      <c r="Q44" s="1126">
        <f t="shared" si="104"/>
        <v>0</v>
      </c>
      <c r="R44" s="1126">
        <f t="shared" si="105"/>
        <v>0</v>
      </c>
      <c r="S44" s="1127">
        <f t="shared" si="63"/>
        <v>0</v>
      </c>
      <c r="T44" s="1125">
        <v>0</v>
      </c>
      <c r="U44" s="1126">
        <f t="shared" si="106"/>
        <v>0</v>
      </c>
      <c r="V44" s="1126">
        <f t="shared" si="107"/>
        <v>0</v>
      </c>
      <c r="W44" s="1127">
        <f t="shared" si="66"/>
        <v>0</v>
      </c>
      <c r="X44" s="1125">
        <v>0</v>
      </c>
      <c r="Y44" s="1126">
        <f t="shared" si="108"/>
        <v>0</v>
      </c>
      <c r="Z44" s="1126">
        <f t="shared" si="109"/>
        <v>0</v>
      </c>
      <c r="AA44" s="1127">
        <f t="shared" si="69"/>
        <v>0</v>
      </c>
      <c r="AB44" s="1125">
        <v>0</v>
      </c>
      <c r="AC44" s="1126">
        <f t="shared" si="110"/>
        <v>0</v>
      </c>
      <c r="AD44" s="1126">
        <f t="shared" si="111"/>
        <v>0</v>
      </c>
      <c r="AE44" s="1127">
        <f t="shared" si="72"/>
        <v>0</v>
      </c>
      <c r="AF44" s="1128">
        <f t="shared" si="112"/>
        <v>0.3</v>
      </c>
      <c r="AG44" s="1129">
        <f t="shared" si="112"/>
        <v>251.9</v>
      </c>
      <c r="AH44" s="1129">
        <f t="shared" si="112"/>
        <v>218.3</v>
      </c>
      <c r="AI44" s="1130">
        <f t="shared" si="16"/>
        <v>33.599999999999994</v>
      </c>
      <c r="AJ44" s="1128">
        <f t="shared" si="113"/>
        <v>0.1</v>
      </c>
      <c r="AK44" s="1129">
        <f t="shared" si="114"/>
        <v>42</v>
      </c>
      <c r="AL44" s="1129">
        <f t="shared" si="114"/>
        <v>36</v>
      </c>
      <c r="AM44" s="1130">
        <f t="shared" si="18"/>
        <v>6</v>
      </c>
      <c r="AN44" s="1125">
        <v>0</v>
      </c>
      <c r="AO44" s="1126">
        <f t="shared" si="115"/>
        <v>0</v>
      </c>
      <c r="AP44" s="1126">
        <f t="shared" si="116"/>
        <v>0</v>
      </c>
      <c r="AQ44" s="1127">
        <f t="shared" si="78"/>
        <v>0</v>
      </c>
      <c r="AR44" s="1125">
        <v>0</v>
      </c>
      <c r="AS44" s="1126">
        <f t="shared" si="117"/>
        <v>0</v>
      </c>
      <c r="AT44" s="1126">
        <f t="shared" si="118"/>
        <v>0</v>
      </c>
      <c r="AU44" s="1127">
        <f t="shared" si="81"/>
        <v>0</v>
      </c>
      <c r="AV44" s="1125">
        <v>0</v>
      </c>
      <c r="AW44" s="1126">
        <f t="shared" si="119"/>
        <v>0</v>
      </c>
      <c r="AX44" s="1126">
        <f t="shared" si="120"/>
        <v>0</v>
      </c>
      <c r="AY44" s="1127">
        <f t="shared" si="84"/>
        <v>0</v>
      </c>
      <c r="AZ44" s="1125">
        <v>0</v>
      </c>
      <c r="BA44" s="1126">
        <f t="shared" si="121"/>
        <v>0</v>
      </c>
      <c r="BB44" s="1126">
        <f t="shared" si="122"/>
        <v>0</v>
      </c>
      <c r="BC44" s="1127">
        <f t="shared" si="87"/>
        <v>0</v>
      </c>
      <c r="BD44" s="1125">
        <v>0</v>
      </c>
      <c r="BE44" s="1126">
        <f t="shared" si="123"/>
        <v>0</v>
      </c>
      <c r="BF44" s="1126">
        <f t="shared" si="124"/>
        <v>0</v>
      </c>
      <c r="BG44" s="1127">
        <f t="shared" si="90"/>
        <v>0</v>
      </c>
      <c r="BH44" s="1125">
        <v>0</v>
      </c>
      <c r="BI44" s="1126">
        <f t="shared" si="125"/>
        <v>0</v>
      </c>
      <c r="BJ44" s="1126">
        <f t="shared" si="126"/>
        <v>0</v>
      </c>
      <c r="BK44" s="1127">
        <f t="shared" si="93"/>
        <v>0</v>
      </c>
      <c r="BL44" s="1128">
        <f t="shared" si="127"/>
        <v>0</v>
      </c>
      <c r="BM44" s="1129">
        <f t="shared" si="127"/>
        <v>0</v>
      </c>
      <c r="BN44" s="1129">
        <f t="shared" si="127"/>
        <v>0</v>
      </c>
      <c r="BO44" s="1130">
        <f t="shared" si="38"/>
        <v>0</v>
      </c>
      <c r="BP44" s="1128">
        <f t="shared" si="128"/>
        <v>0</v>
      </c>
      <c r="BQ44" s="1129">
        <f t="shared" si="129"/>
        <v>0</v>
      </c>
      <c r="BR44" s="1129">
        <f t="shared" si="129"/>
        <v>0</v>
      </c>
      <c r="BS44" s="1130">
        <f t="shared" si="40"/>
        <v>0</v>
      </c>
      <c r="BT44" s="1116">
        <f t="shared" si="130"/>
        <v>0.3</v>
      </c>
      <c r="BU44" s="1117">
        <f t="shared" si="130"/>
        <v>251.9</v>
      </c>
      <c r="BV44" s="1117">
        <f t="shared" si="130"/>
        <v>218.3</v>
      </c>
      <c r="BW44" s="1131">
        <f t="shared" si="42"/>
        <v>33.599999999999994</v>
      </c>
      <c r="BX44" s="1116">
        <f t="shared" si="131"/>
        <v>0</v>
      </c>
      <c r="BY44" s="1117">
        <f t="shared" si="132"/>
        <v>21</v>
      </c>
      <c r="BZ44" s="1117">
        <f t="shared" si="132"/>
        <v>18</v>
      </c>
      <c r="CA44" s="1131">
        <f t="shared" si="50"/>
        <v>3</v>
      </c>
    </row>
    <row r="45" spans="2:79" ht="21" customHeight="1">
      <c r="B45" s="1243" t="s">
        <v>2835</v>
      </c>
      <c r="C45" s="1244" t="s">
        <v>2836</v>
      </c>
      <c r="D45" s="1159" t="s">
        <v>1370</v>
      </c>
      <c r="E45" s="1160">
        <v>288.19</v>
      </c>
      <c r="F45" s="1123">
        <v>1</v>
      </c>
      <c r="G45" s="1152">
        <v>1.181</v>
      </c>
      <c r="H45" s="1126">
        <v>26.3</v>
      </c>
      <c r="I45" s="1126">
        <f t="shared" si="100"/>
        <v>8951.2999999999993</v>
      </c>
      <c r="J45" s="1126">
        <f t="shared" si="101"/>
        <v>7579.4</v>
      </c>
      <c r="K45" s="1127">
        <f t="shared" si="57"/>
        <v>1371.8999999999996</v>
      </c>
      <c r="L45" s="1126">
        <v>27.6</v>
      </c>
      <c r="M45" s="1126">
        <f t="shared" si="102"/>
        <v>9393.7000000000007</v>
      </c>
      <c r="N45" s="1126">
        <f t="shared" si="103"/>
        <v>7954</v>
      </c>
      <c r="O45" s="1127">
        <f t="shared" si="60"/>
        <v>1439.7000000000007</v>
      </c>
      <c r="P45" s="1126">
        <v>28.9</v>
      </c>
      <c r="Q45" s="1126">
        <f t="shared" si="104"/>
        <v>9836.2000000000007</v>
      </c>
      <c r="R45" s="1126">
        <f t="shared" si="105"/>
        <v>8328.7000000000007</v>
      </c>
      <c r="S45" s="1127">
        <f t="shared" si="63"/>
        <v>1507.5</v>
      </c>
      <c r="T45" s="1126">
        <v>26.3</v>
      </c>
      <c r="U45" s="1126">
        <f t="shared" si="106"/>
        <v>8951.2999999999993</v>
      </c>
      <c r="V45" s="1126">
        <f t="shared" si="107"/>
        <v>7579.4</v>
      </c>
      <c r="W45" s="1127">
        <f t="shared" si="66"/>
        <v>1371.8999999999996</v>
      </c>
      <c r="X45" s="1126">
        <v>28.9</v>
      </c>
      <c r="Y45" s="1126">
        <f t="shared" si="108"/>
        <v>9836.2000000000007</v>
      </c>
      <c r="Z45" s="1126">
        <f t="shared" si="109"/>
        <v>8328.7000000000007</v>
      </c>
      <c r="AA45" s="1127">
        <f t="shared" si="69"/>
        <v>1507.5</v>
      </c>
      <c r="AB45" s="1126">
        <v>26.3</v>
      </c>
      <c r="AC45" s="1126">
        <f t="shared" si="110"/>
        <v>8951.2999999999993</v>
      </c>
      <c r="AD45" s="1126">
        <f t="shared" si="111"/>
        <v>7579.4</v>
      </c>
      <c r="AE45" s="1127">
        <f t="shared" si="72"/>
        <v>1371.8999999999996</v>
      </c>
      <c r="AF45" s="1128">
        <f t="shared" si="112"/>
        <v>164.3</v>
      </c>
      <c r="AG45" s="1129">
        <f t="shared" si="112"/>
        <v>55920</v>
      </c>
      <c r="AH45" s="1129">
        <f t="shared" si="112"/>
        <v>47349.599999999999</v>
      </c>
      <c r="AI45" s="1130">
        <f t="shared" si="16"/>
        <v>8570.4000000000015</v>
      </c>
      <c r="AJ45" s="1128">
        <f t="shared" si="113"/>
        <v>27.4</v>
      </c>
      <c r="AK45" s="1129">
        <f t="shared" si="114"/>
        <v>9320</v>
      </c>
      <c r="AL45" s="1129">
        <f t="shared" si="114"/>
        <v>7892</v>
      </c>
      <c r="AM45" s="1130">
        <f t="shared" si="18"/>
        <v>1428</v>
      </c>
      <c r="AN45" s="1126">
        <v>26.3</v>
      </c>
      <c r="AO45" s="1126">
        <f t="shared" si="115"/>
        <v>8951.2999999999993</v>
      </c>
      <c r="AP45" s="1361">
        <f t="shared" si="116"/>
        <v>7579.4</v>
      </c>
      <c r="AQ45" s="1127">
        <f t="shared" si="78"/>
        <v>1371.8999999999996</v>
      </c>
      <c r="AR45" s="1126">
        <v>26.3</v>
      </c>
      <c r="AS45" s="1126">
        <f t="shared" si="117"/>
        <v>8951.2999999999993</v>
      </c>
      <c r="AT45" s="1126">
        <f t="shared" si="118"/>
        <v>7579.4</v>
      </c>
      <c r="AU45" s="1127">
        <f t="shared" si="81"/>
        <v>1371.8999999999996</v>
      </c>
      <c r="AV45" s="1126">
        <v>28.9</v>
      </c>
      <c r="AW45" s="1126">
        <f t="shared" si="119"/>
        <v>9836.2000000000007</v>
      </c>
      <c r="AX45" s="1126">
        <f t="shared" si="120"/>
        <v>8328.7000000000007</v>
      </c>
      <c r="AY45" s="1127">
        <f t="shared" si="84"/>
        <v>1507.5</v>
      </c>
      <c r="AZ45" s="1126">
        <v>25</v>
      </c>
      <c r="BA45" s="1126">
        <f t="shared" si="121"/>
        <v>8508.7999999999993</v>
      </c>
      <c r="BB45" s="1126">
        <f t="shared" si="122"/>
        <v>7204.8</v>
      </c>
      <c r="BC45" s="1127">
        <f t="shared" si="87"/>
        <v>1303.9999999999991</v>
      </c>
      <c r="BD45" s="1126">
        <v>25</v>
      </c>
      <c r="BE45" s="1126">
        <f t="shared" si="123"/>
        <v>8508.7999999999993</v>
      </c>
      <c r="BF45" s="1126">
        <f t="shared" si="124"/>
        <v>7204.8</v>
      </c>
      <c r="BG45" s="1127">
        <f t="shared" si="90"/>
        <v>1303.9999999999991</v>
      </c>
      <c r="BH45" s="1126">
        <v>28.9</v>
      </c>
      <c r="BI45" s="1126">
        <f t="shared" si="125"/>
        <v>9836.2000000000007</v>
      </c>
      <c r="BJ45" s="1126">
        <f t="shared" si="126"/>
        <v>8328.7000000000007</v>
      </c>
      <c r="BK45" s="1127">
        <f t="shared" si="93"/>
        <v>1507.5</v>
      </c>
      <c r="BL45" s="1128">
        <f t="shared" si="127"/>
        <v>160.4</v>
      </c>
      <c r="BM45" s="1129">
        <f t="shared" si="127"/>
        <v>54592.599999999991</v>
      </c>
      <c r="BN45" s="1129">
        <f t="shared" si="127"/>
        <v>46225.8</v>
      </c>
      <c r="BO45" s="1130">
        <f t="shared" si="38"/>
        <v>8366.7999999999884</v>
      </c>
      <c r="BP45" s="1128">
        <f t="shared" si="128"/>
        <v>26.7</v>
      </c>
      <c r="BQ45" s="1129">
        <f t="shared" si="129"/>
        <v>9099</v>
      </c>
      <c r="BR45" s="1129">
        <f t="shared" si="129"/>
        <v>7704</v>
      </c>
      <c r="BS45" s="1130">
        <f t="shared" si="40"/>
        <v>1395</v>
      </c>
      <c r="BT45" s="1116">
        <f t="shared" si="130"/>
        <v>324.70000000000005</v>
      </c>
      <c r="BU45" s="1117">
        <f t="shared" si="130"/>
        <v>110512.59999999999</v>
      </c>
      <c r="BV45" s="1117">
        <f t="shared" si="130"/>
        <v>93575.4</v>
      </c>
      <c r="BW45" s="1131">
        <f t="shared" si="42"/>
        <v>16937.199999999997</v>
      </c>
      <c r="BX45" s="1116">
        <f t="shared" si="131"/>
        <v>27.1</v>
      </c>
      <c r="BY45" s="1117">
        <f t="shared" si="132"/>
        <v>9209</v>
      </c>
      <c r="BZ45" s="1117">
        <f t="shared" si="132"/>
        <v>7798</v>
      </c>
      <c r="CA45" s="1131">
        <f t="shared" si="50"/>
        <v>1411</v>
      </c>
    </row>
    <row r="46" spans="2:79" ht="21" customHeight="1">
      <c r="B46" s="1103"/>
      <c r="C46" s="1104" t="s">
        <v>2837</v>
      </c>
      <c r="D46" s="1105" t="s">
        <v>1399</v>
      </c>
      <c r="E46" s="1106">
        <v>241.79</v>
      </c>
      <c r="F46" s="1123">
        <v>1</v>
      </c>
      <c r="G46" s="1152">
        <v>1.2509999999999999</v>
      </c>
      <c r="H46" s="1125">
        <v>2.1</v>
      </c>
      <c r="I46" s="1126">
        <f t="shared" si="100"/>
        <v>635.20000000000005</v>
      </c>
      <c r="J46" s="1126">
        <f t="shared" si="101"/>
        <v>507.8</v>
      </c>
      <c r="K46" s="1127">
        <f t="shared" si="57"/>
        <v>127.40000000000003</v>
      </c>
      <c r="L46" s="1125">
        <v>2.2000000000000002</v>
      </c>
      <c r="M46" s="1126">
        <f t="shared" si="102"/>
        <v>665.5</v>
      </c>
      <c r="N46" s="1126">
        <f t="shared" si="103"/>
        <v>531.9</v>
      </c>
      <c r="O46" s="1127">
        <f t="shared" si="60"/>
        <v>133.60000000000002</v>
      </c>
      <c r="P46" s="1125">
        <v>2.2999999999999998</v>
      </c>
      <c r="Q46" s="1126">
        <f t="shared" si="104"/>
        <v>695.7</v>
      </c>
      <c r="R46" s="1126">
        <f t="shared" si="105"/>
        <v>556.1</v>
      </c>
      <c r="S46" s="1127">
        <f t="shared" si="63"/>
        <v>139.60000000000002</v>
      </c>
      <c r="T46" s="1125">
        <v>2.1</v>
      </c>
      <c r="U46" s="1126">
        <f t="shared" si="106"/>
        <v>635.20000000000005</v>
      </c>
      <c r="V46" s="1126">
        <f t="shared" si="107"/>
        <v>507.8</v>
      </c>
      <c r="W46" s="1127">
        <f t="shared" si="66"/>
        <v>127.40000000000003</v>
      </c>
      <c r="X46" s="1125">
        <v>2.2999999999999998</v>
      </c>
      <c r="Y46" s="1126">
        <f t="shared" si="108"/>
        <v>695.7</v>
      </c>
      <c r="Z46" s="1126">
        <f t="shared" si="109"/>
        <v>556.1</v>
      </c>
      <c r="AA46" s="1127">
        <f t="shared" si="69"/>
        <v>139.60000000000002</v>
      </c>
      <c r="AB46" s="1125">
        <v>2.1</v>
      </c>
      <c r="AC46" s="1126">
        <f t="shared" si="110"/>
        <v>635.20000000000005</v>
      </c>
      <c r="AD46" s="1126">
        <f t="shared" si="111"/>
        <v>507.8</v>
      </c>
      <c r="AE46" s="1127">
        <f t="shared" si="72"/>
        <v>127.40000000000003</v>
      </c>
      <c r="AF46" s="1128">
        <f t="shared" si="112"/>
        <v>13.1</v>
      </c>
      <c r="AG46" s="1129">
        <f t="shared" si="112"/>
        <v>3962.5</v>
      </c>
      <c r="AH46" s="1129">
        <f t="shared" si="112"/>
        <v>3167.5000000000005</v>
      </c>
      <c r="AI46" s="1130">
        <f t="shared" si="16"/>
        <v>794.99999999999955</v>
      </c>
      <c r="AJ46" s="1128">
        <f t="shared" si="113"/>
        <v>2.2000000000000002</v>
      </c>
      <c r="AK46" s="1129">
        <f t="shared" si="114"/>
        <v>660</v>
      </c>
      <c r="AL46" s="1129">
        <f t="shared" si="114"/>
        <v>528</v>
      </c>
      <c r="AM46" s="1130">
        <f t="shared" si="18"/>
        <v>132</v>
      </c>
      <c r="AN46" s="1125">
        <v>2.1</v>
      </c>
      <c r="AO46" s="1126">
        <f t="shared" si="115"/>
        <v>635.20000000000005</v>
      </c>
      <c r="AP46" s="1126">
        <f t="shared" si="116"/>
        <v>507.8</v>
      </c>
      <c r="AQ46" s="1127">
        <f t="shared" si="78"/>
        <v>127.40000000000003</v>
      </c>
      <c r="AR46" s="1125">
        <v>2.1</v>
      </c>
      <c r="AS46" s="1126">
        <f t="shared" si="117"/>
        <v>635.20000000000005</v>
      </c>
      <c r="AT46" s="1126">
        <f t="shared" si="118"/>
        <v>507.8</v>
      </c>
      <c r="AU46" s="1127">
        <f t="shared" si="81"/>
        <v>127.40000000000003</v>
      </c>
      <c r="AV46" s="1125">
        <v>2.2999999999999998</v>
      </c>
      <c r="AW46" s="1126">
        <f t="shared" si="119"/>
        <v>695.7</v>
      </c>
      <c r="AX46" s="1126">
        <f t="shared" si="120"/>
        <v>556.1</v>
      </c>
      <c r="AY46" s="1127">
        <f t="shared" si="84"/>
        <v>139.60000000000002</v>
      </c>
      <c r="AZ46" s="1125">
        <v>2</v>
      </c>
      <c r="BA46" s="1126">
        <f t="shared" si="121"/>
        <v>605</v>
      </c>
      <c r="BB46" s="1126">
        <f t="shared" si="122"/>
        <v>483.6</v>
      </c>
      <c r="BC46" s="1127">
        <f t="shared" si="87"/>
        <v>121.39999999999998</v>
      </c>
      <c r="BD46" s="1125">
        <v>2</v>
      </c>
      <c r="BE46" s="1126">
        <f t="shared" si="123"/>
        <v>605</v>
      </c>
      <c r="BF46" s="1126">
        <f t="shared" si="124"/>
        <v>483.6</v>
      </c>
      <c r="BG46" s="1127">
        <f t="shared" si="90"/>
        <v>121.39999999999998</v>
      </c>
      <c r="BH46" s="1125">
        <v>2.2999999999999998</v>
      </c>
      <c r="BI46" s="1126">
        <f t="shared" si="125"/>
        <v>695.7</v>
      </c>
      <c r="BJ46" s="1126">
        <f t="shared" si="126"/>
        <v>556.1</v>
      </c>
      <c r="BK46" s="1127">
        <f t="shared" si="93"/>
        <v>139.60000000000002</v>
      </c>
      <c r="BL46" s="1128">
        <f t="shared" si="127"/>
        <v>12.8</v>
      </c>
      <c r="BM46" s="1129">
        <f t="shared" si="127"/>
        <v>3871.8</v>
      </c>
      <c r="BN46" s="1129">
        <f t="shared" si="127"/>
        <v>3095</v>
      </c>
      <c r="BO46" s="1130">
        <f t="shared" si="38"/>
        <v>776.80000000000018</v>
      </c>
      <c r="BP46" s="1128">
        <f t="shared" si="128"/>
        <v>2.1</v>
      </c>
      <c r="BQ46" s="1129">
        <f t="shared" si="129"/>
        <v>645</v>
      </c>
      <c r="BR46" s="1129">
        <f t="shared" si="129"/>
        <v>516</v>
      </c>
      <c r="BS46" s="1130">
        <f t="shared" si="40"/>
        <v>129</v>
      </c>
      <c r="BT46" s="1116">
        <f t="shared" si="130"/>
        <v>25.9</v>
      </c>
      <c r="BU46" s="1117">
        <f t="shared" si="130"/>
        <v>7834.3</v>
      </c>
      <c r="BV46" s="1117">
        <f t="shared" si="130"/>
        <v>6262.5</v>
      </c>
      <c r="BW46" s="1131">
        <f t="shared" si="42"/>
        <v>1571.8000000000002</v>
      </c>
      <c r="BX46" s="1116">
        <f t="shared" si="131"/>
        <v>2.2000000000000002</v>
      </c>
      <c r="BY46" s="1117">
        <f t="shared" si="132"/>
        <v>653</v>
      </c>
      <c r="BZ46" s="1117">
        <f t="shared" si="132"/>
        <v>522</v>
      </c>
      <c r="CA46" s="1131">
        <f t="shared" si="50"/>
        <v>131</v>
      </c>
    </row>
    <row r="47" spans="2:79" ht="21" customHeight="1">
      <c r="B47" s="1103"/>
      <c r="C47" s="1104" t="s">
        <v>2838</v>
      </c>
      <c r="D47" s="1105" t="s">
        <v>1414</v>
      </c>
      <c r="E47" s="1106">
        <v>210.31</v>
      </c>
      <c r="F47" s="1123">
        <v>1.1299999999999999</v>
      </c>
      <c r="G47" s="1152">
        <v>1.0209999999999999</v>
      </c>
      <c r="H47" s="1125">
        <v>180.6</v>
      </c>
      <c r="I47" s="1126">
        <f t="shared" si="100"/>
        <v>43821</v>
      </c>
      <c r="J47" s="1126">
        <f t="shared" si="101"/>
        <v>37982</v>
      </c>
      <c r="K47" s="1127">
        <f t="shared" si="57"/>
        <v>5839</v>
      </c>
      <c r="L47" s="1125">
        <v>189.6</v>
      </c>
      <c r="M47" s="1126">
        <f t="shared" si="102"/>
        <v>46004.7</v>
      </c>
      <c r="N47" s="1126">
        <f t="shared" si="103"/>
        <v>39874.800000000003</v>
      </c>
      <c r="O47" s="1127">
        <f t="shared" si="60"/>
        <v>6129.8999999999942</v>
      </c>
      <c r="P47" s="1125">
        <v>198.7</v>
      </c>
      <c r="Q47" s="1126">
        <f t="shared" si="104"/>
        <v>48212.800000000003</v>
      </c>
      <c r="R47" s="1126">
        <f t="shared" si="105"/>
        <v>41788.6</v>
      </c>
      <c r="S47" s="1127">
        <f t="shared" si="63"/>
        <v>6424.2000000000044</v>
      </c>
      <c r="T47" s="1125">
        <v>180.6</v>
      </c>
      <c r="U47" s="1126">
        <f t="shared" si="106"/>
        <v>43821</v>
      </c>
      <c r="V47" s="1126">
        <f t="shared" si="107"/>
        <v>37982</v>
      </c>
      <c r="W47" s="1127">
        <f t="shared" si="66"/>
        <v>5839</v>
      </c>
      <c r="X47" s="1125">
        <v>198.7</v>
      </c>
      <c r="Y47" s="1126">
        <f t="shared" si="108"/>
        <v>48212.800000000003</v>
      </c>
      <c r="Z47" s="1126">
        <f t="shared" si="109"/>
        <v>41788.6</v>
      </c>
      <c r="AA47" s="1127">
        <f t="shared" si="69"/>
        <v>6424.2000000000044</v>
      </c>
      <c r="AB47" s="1125">
        <v>180.6</v>
      </c>
      <c r="AC47" s="1126">
        <f t="shared" si="110"/>
        <v>43821</v>
      </c>
      <c r="AD47" s="1126">
        <f t="shared" si="111"/>
        <v>37982</v>
      </c>
      <c r="AE47" s="1127">
        <f t="shared" si="72"/>
        <v>5839</v>
      </c>
      <c r="AF47" s="1128">
        <f t="shared" si="112"/>
        <v>1128.8</v>
      </c>
      <c r="AG47" s="1129">
        <f t="shared" si="112"/>
        <v>273893.3</v>
      </c>
      <c r="AH47" s="1129">
        <f t="shared" si="112"/>
        <v>237398</v>
      </c>
      <c r="AI47" s="1130">
        <f t="shared" si="16"/>
        <v>36495.299999999988</v>
      </c>
      <c r="AJ47" s="1128">
        <f t="shared" si="113"/>
        <v>188.1</v>
      </c>
      <c r="AK47" s="1129">
        <f t="shared" si="114"/>
        <v>45649</v>
      </c>
      <c r="AL47" s="1129">
        <f t="shared" si="114"/>
        <v>39566</v>
      </c>
      <c r="AM47" s="1130">
        <f t="shared" si="18"/>
        <v>6083</v>
      </c>
      <c r="AN47" s="1125">
        <v>180.6</v>
      </c>
      <c r="AO47" s="1126">
        <f t="shared" si="115"/>
        <v>43821</v>
      </c>
      <c r="AP47" s="1126">
        <f t="shared" si="116"/>
        <v>37982</v>
      </c>
      <c r="AQ47" s="1127">
        <f t="shared" si="78"/>
        <v>5839</v>
      </c>
      <c r="AR47" s="1125">
        <v>180.6</v>
      </c>
      <c r="AS47" s="1126">
        <f t="shared" si="117"/>
        <v>43821</v>
      </c>
      <c r="AT47" s="1126">
        <f t="shared" si="118"/>
        <v>37982</v>
      </c>
      <c r="AU47" s="1127">
        <f t="shared" si="81"/>
        <v>5839</v>
      </c>
      <c r="AV47" s="1125">
        <v>198.7</v>
      </c>
      <c r="AW47" s="1126">
        <f t="shared" si="119"/>
        <v>48212.800000000003</v>
      </c>
      <c r="AX47" s="1126">
        <f t="shared" si="120"/>
        <v>41788.6</v>
      </c>
      <c r="AY47" s="1127">
        <f t="shared" si="84"/>
        <v>6424.2000000000044</v>
      </c>
      <c r="AZ47" s="1125">
        <v>171.6</v>
      </c>
      <c r="BA47" s="1126">
        <f t="shared" si="121"/>
        <v>41637.199999999997</v>
      </c>
      <c r="BB47" s="1126">
        <f t="shared" si="122"/>
        <v>36089.199999999997</v>
      </c>
      <c r="BC47" s="1127">
        <f t="shared" si="87"/>
        <v>5548</v>
      </c>
      <c r="BD47" s="1125">
        <v>171.6</v>
      </c>
      <c r="BE47" s="1126">
        <f t="shared" si="123"/>
        <v>41637.199999999997</v>
      </c>
      <c r="BF47" s="1126">
        <f t="shared" si="124"/>
        <v>36089.199999999997</v>
      </c>
      <c r="BG47" s="1127">
        <f t="shared" si="90"/>
        <v>5548</v>
      </c>
      <c r="BH47" s="1125">
        <v>198.7</v>
      </c>
      <c r="BI47" s="1126">
        <f t="shared" si="125"/>
        <v>48212.800000000003</v>
      </c>
      <c r="BJ47" s="1126">
        <f t="shared" si="126"/>
        <v>41788.6</v>
      </c>
      <c r="BK47" s="1127">
        <f t="shared" si="93"/>
        <v>6424.2000000000044</v>
      </c>
      <c r="BL47" s="1128">
        <f t="shared" si="127"/>
        <v>1101.8</v>
      </c>
      <c r="BM47" s="1129">
        <f t="shared" si="127"/>
        <v>267342</v>
      </c>
      <c r="BN47" s="1129">
        <f t="shared" si="127"/>
        <v>231719.6</v>
      </c>
      <c r="BO47" s="1130">
        <f t="shared" si="38"/>
        <v>35622.399999999994</v>
      </c>
      <c r="BP47" s="1128">
        <f t="shared" si="128"/>
        <v>183.6</v>
      </c>
      <c r="BQ47" s="1129">
        <f t="shared" si="129"/>
        <v>44557</v>
      </c>
      <c r="BR47" s="1129">
        <f t="shared" si="129"/>
        <v>38620</v>
      </c>
      <c r="BS47" s="1130">
        <f t="shared" si="40"/>
        <v>5937</v>
      </c>
      <c r="BT47" s="1116">
        <f t="shared" si="130"/>
        <v>2230.6</v>
      </c>
      <c r="BU47" s="1117">
        <f t="shared" si="130"/>
        <v>541235.30000000005</v>
      </c>
      <c r="BV47" s="1117">
        <f t="shared" si="130"/>
        <v>469117.6</v>
      </c>
      <c r="BW47" s="1131">
        <f t="shared" si="42"/>
        <v>72117.70000000007</v>
      </c>
      <c r="BX47" s="1116">
        <f t="shared" si="131"/>
        <v>185.9</v>
      </c>
      <c r="BY47" s="1117">
        <f t="shared" si="132"/>
        <v>45103</v>
      </c>
      <c r="BZ47" s="1117">
        <f t="shared" si="132"/>
        <v>39093</v>
      </c>
      <c r="CA47" s="1131">
        <f t="shared" si="50"/>
        <v>6010</v>
      </c>
    </row>
    <row r="48" spans="2:79" ht="21" customHeight="1">
      <c r="B48" s="1103"/>
      <c r="C48" s="1104" t="s">
        <v>2839</v>
      </c>
      <c r="D48" s="1105" t="s">
        <v>1548</v>
      </c>
      <c r="E48" s="1106">
        <v>199.17</v>
      </c>
      <c r="F48" s="1123">
        <v>1.1299999999999999</v>
      </c>
      <c r="G48" s="1124">
        <v>1.0209999999999999</v>
      </c>
      <c r="H48" s="1125">
        <v>95.8</v>
      </c>
      <c r="I48" s="1126">
        <f t="shared" si="100"/>
        <v>22013.7</v>
      </c>
      <c r="J48" s="1126">
        <f t="shared" si="101"/>
        <v>19080.5</v>
      </c>
      <c r="K48" s="1127">
        <f t="shared" si="57"/>
        <v>2933.2000000000007</v>
      </c>
      <c r="L48" s="1125">
        <v>100.6</v>
      </c>
      <c r="M48" s="1126">
        <f t="shared" si="102"/>
        <v>23116.7</v>
      </c>
      <c r="N48" s="1126">
        <f t="shared" si="103"/>
        <v>20036.5</v>
      </c>
      <c r="O48" s="1127">
        <f t="shared" si="60"/>
        <v>3080.2000000000007</v>
      </c>
      <c r="P48" s="1125">
        <v>105.3</v>
      </c>
      <c r="Q48" s="1126">
        <f t="shared" si="104"/>
        <v>24196.7</v>
      </c>
      <c r="R48" s="1126">
        <f t="shared" si="105"/>
        <v>20972.6</v>
      </c>
      <c r="S48" s="1127">
        <f t="shared" si="63"/>
        <v>3224.1000000000022</v>
      </c>
      <c r="T48" s="1125">
        <v>95.8</v>
      </c>
      <c r="U48" s="1126">
        <f t="shared" si="106"/>
        <v>22013.7</v>
      </c>
      <c r="V48" s="1126">
        <f t="shared" si="107"/>
        <v>19080.5</v>
      </c>
      <c r="W48" s="1127">
        <f t="shared" si="66"/>
        <v>2933.2000000000007</v>
      </c>
      <c r="X48" s="1125">
        <v>105.3</v>
      </c>
      <c r="Y48" s="1126">
        <f t="shared" si="108"/>
        <v>24196.7</v>
      </c>
      <c r="Z48" s="1126">
        <f t="shared" si="109"/>
        <v>20972.6</v>
      </c>
      <c r="AA48" s="1127">
        <f t="shared" si="69"/>
        <v>3224.1000000000022</v>
      </c>
      <c r="AB48" s="1125">
        <v>95.8</v>
      </c>
      <c r="AC48" s="1126">
        <f t="shared" si="110"/>
        <v>22013.7</v>
      </c>
      <c r="AD48" s="1126">
        <f t="shared" si="111"/>
        <v>19080.5</v>
      </c>
      <c r="AE48" s="1127">
        <f t="shared" si="72"/>
        <v>2933.2000000000007</v>
      </c>
      <c r="AF48" s="1128">
        <f t="shared" si="112"/>
        <v>598.6</v>
      </c>
      <c r="AG48" s="1129">
        <f t="shared" si="112"/>
        <v>137551.20000000001</v>
      </c>
      <c r="AH48" s="1129">
        <f t="shared" si="112"/>
        <v>119223.20000000001</v>
      </c>
      <c r="AI48" s="1130">
        <f t="shared" si="16"/>
        <v>18328</v>
      </c>
      <c r="AJ48" s="1128">
        <f t="shared" si="113"/>
        <v>99.8</v>
      </c>
      <c r="AK48" s="1129">
        <f t="shared" si="114"/>
        <v>22925</v>
      </c>
      <c r="AL48" s="1129">
        <f t="shared" si="114"/>
        <v>19871</v>
      </c>
      <c r="AM48" s="1130">
        <f t="shared" si="18"/>
        <v>3054</v>
      </c>
      <c r="AN48" s="1125">
        <v>95.8</v>
      </c>
      <c r="AO48" s="1126">
        <f t="shared" si="115"/>
        <v>22013.7</v>
      </c>
      <c r="AP48" s="1126">
        <f t="shared" si="116"/>
        <v>19080.5</v>
      </c>
      <c r="AQ48" s="1127">
        <f t="shared" si="78"/>
        <v>2933.2000000000007</v>
      </c>
      <c r="AR48" s="1125">
        <v>95.8</v>
      </c>
      <c r="AS48" s="1126">
        <f t="shared" si="117"/>
        <v>22013.7</v>
      </c>
      <c r="AT48" s="1126">
        <f t="shared" si="118"/>
        <v>19080.5</v>
      </c>
      <c r="AU48" s="1127">
        <f t="shared" si="81"/>
        <v>2933.2000000000007</v>
      </c>
      <c r="AV48" s="1125">
        <v>105.3</v>
      </c>
      <c r="AW48" s="1126">
        <f t="shared" si="119"/>
        <v>24196.7</v>
      </c>
      <c r="AX48" s="1126">
        <f t="shared" si="120"/>
        <v>20972.6</v>
      </c>
      <c r="AY48" s="1127">
        <f t="shared" si="84"/>
        <v>3224.1000000000022</v>
      </c>
      <c r="AZ48" s="1125">
        <v>91</v>
      </c>
      <c r="BA48" s="1126">
        <f t="shared" si="121"/>
        <v>20910.7</v>
      </c>
      <c r="BB48" s="1126">
        <f t="shared" si="122"/>
        <v>18124.5</v>
      </c>
      <c r="BC48" s="1127">
        <f t="shared" si="87"/>
        <v>2786.2000000000007</v>
      </c>
      <c r="BD48" s="1125">
        <v>91</v>
      </c>
      <c r="BE48" s="1126">
        <f t="shared" si="123"/>
        <v>20910.7</v>
      </c>
      <c r="BF48" s="1126">
        <f t="shared" si="124"/>
        <v>18124.5</v>
      </c>
      <c r="BG48" s="1127">
        <f t="shared" si="90"/>
        <v>2786.2000000000007</v>
      </c>
      <c r="BH48" s="1125">
        <v>105.3</v>
      </c>
      <c r="BI48" s="1126">
        <f t="shared" si="125"/>
        <v>24196.7</v>
      </c>
      <c r="BJ48" s="1126">
        <f t="shared" si="126"/>
        <v>20972.6</v>
      </c>
      <c r="BK48" s="1127">
        <f t="shared" si="93"/>
        <v>3224.1000000000022</v>
      </c>
      <c r="BL48" s="1128">
        <f t="shared" si="127"/>
        <v>584.19999999999993</v>
      </c>
      <c r="BM48" s="1129">
        <f t="shared" si="127"/>
        <v>134242.20000000001</v>
      </c>
      <c r="BN48" s="1129">
        <f t="shared" si="127"/>
        <v>116355.20000000001</v>
      </c>
      <c r="BO48" s="1130">
        <f t="shared" si="38"/>
        <v>17887</v>
      </c>
      <c r="BP48" s="1128">
        <f t="shared" si="128"/>
        <v>97.4</v>
      </c>
      <c r="BQ48" s="1129">
        <f t="shared" si="129"/>
        <v>22374</v>
      </c>
      <c r="BR48" s="1129">
        <f t="shared" si="129"/>
        <v>19393</v>
      </c>
      <c r="BS48" s="1130">
        <f t="shared" si="40"/>
        <v>2981</v>
      </c>
      <c r="BT48" s="1116">
        <f t="shared" si="130"/>
        <v>1182.8</v>
      </c>
      <c r="BU48" s="1117">
        <f t="shared" si="130"/>
        <v>271793.40000000002</v>
      </c>
      <c r="BV48" s="1117">
        <f t="shared" si="130"/>
        <v>235578.40000000002</v>
      </c>
      <c r="BW48" s="1131">
        <f t="shared" si="42"/>
        <v>36215</v>
      </c>
      <c r="BX48" s="1116">
        <f t="shared" si="131"/>
        <v>98.6</v>
      </c>
      <c r="BY48" s="1117">
        <f t="shared" si="132"/>
        <v>22649</v>
      </c>
      <c r="BZ48" s="1117">
        <f t="shared" si="132"/>
        <v>19632</v>
      </c>
      <c r="CA48" s="1131">
        <f t="shared" si="50"/>
        <v>3017</v>
      </c>
    </row>
    <row r="49" spans="2:79" s="1360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f t="shared" si="100"/>
        <v>0</v>
      </c>
      <c r="J49" s="1232">
        <f t="shared" si="101"/>
        <v>0</v>
      </c>
      <c r="K49" s="1233">
        <f t="shared" si="57"/>
        <v>0</v>
      </c>
      <c r="L49" s="1231">
        <v>0</v>
      </c>
      <c r="M49" s="1232">
        <f t="shared" si="102"/>
        <v>0</v>
      </c>
      <c r="N49" s="1232">
        <f t="shared" si="103"/>
        <v>0</v>
      </c>
      <c r="O49" s="1233">
        <f t="shared" si="60"/>
        <v>0</v>
      </c>
      <c r="P49" s="1231">
        <v>0</v>
      </c>
      <c r="Q49" s="1232">
        <f t="shared" si="104"/>
        <v>0</v>
      </c>
      <c r="R49" s="1232">
        <f t="shared" si="105"/>
        <v>0</v>
      </c>
      <c r="S49" s="1233">
        <f t="shared" si="63"/>
        <v>0</v>
      </c>
      <c r="T49" s="1231">
        <v>0</v>
      </c>
      <c r="U49" s="1232">
        <f t="shared" si="106"/>
        <v>0</v>
      </c>
      <c r="V49" s="1232">
        <f t="shared" si="107"/>
        <v>0</v>
      </c>
      <c r="W49" s="1233">
        <f t="shared" si="66"/>
        <v>0</v>
      </c>
      <c r="X49" s="1231">
        <v>0</v>
      </c>
      <c r="Y49" s="1232">
        <f t="shared" si="108"/>
        <v>0</v>
      </c>
      <c r="Z49" s="1232">
        <f t="shared" si="109"/>
        <v>0</v>
      </c>
      <c r="AA49" s="1233">
        <f t="shared" si="69"/>
        <v>0</v>
      </c>
      <c r="AB49" s="1231">
        <v>0</v>
      </c>
      <c r="AC49" s="1232">
        <f t="shared" si="110"/>
        <v>0</v>
      </c>
      <c r="AD49" s="1232">
        <f t="shared" si="111"/>
        <v>0</v>
      </c>
      <c r="AE49" s="1233">
        <f t="shared" si="72"/>
        <v>0</v>
      </c>
      <c r="AF49" s="1234">
        <f t="shared" si="112"/>
        <v>0</v>
      </c>
      <c r="AG49" s="1235">
        <f t="shared" si="112"/>
        <v>0</v>
      </c>
      <c r="AH49" s="1235">
        <f t="shared" si="112"/>
        <v>0</v>
      </c>
      <c r="AI49" s="1236">
        <f t="shared" si="16"/>
        <v>0</v>
      </c>
      <c r="AJ49" s="1234">
        <f t="shared" si="113"/>
        <v>0</v>
      </c>
      <c r="AK49" s="1235">
        <f t="shared" si="114"/>
        <v>0</v>
      </c>
      <c r="AL49" s="1235">
        <f t="shared" si="114"/>
        <v>0</v>
      </c>
      <c r="AM49" s="1236">
        <f t="shared" si="18"/>
        <v>0</v>
      </c>
      <c r="AN49" s="1231">
        <v>0</v>
      </c>
      <c r="AO49" s="1232">
        <f t="shared" si="115"/>
        <v>0</v>
      </c>
      <c r="AP49" s="1232">
        <f t="shared" si="116"/>
        <v>0</v>
      </c>
      <c r="AQ49" s="1233">
        <f t="shared" si="78"/>
        <v>0</v>
      </c>
      <c r="AR49" s="1231">
        <v>0</v>
      </c>
      <c r="AS49" s="1232">
        <f t="shared" si="117"/>
        <v>0</v>
      </c>
      <c r="AT49" s="1232">
        <f t="shared" si="118"/>
        <v>0</v>
      </c>
      <c r="AU49" s="1233">
        <f t="shared" si="81"/>
        <v>0</v>
      </c>
      <c r="AV49" s="1231">
        <v>0</v>
      </c>
      <c r="AW49" s="1232">
        <f t="shared" si="119"/>
        <v>0</v>
      </c>
      <c r="AX49" s="1232">
        <f t="shared" si="120"/>
        <v>0</v>
      </c>
      <c r="AY49" s="1233">
        <f t="shared" si="84"/>
        <v>0</v>
      </c>
      <c r="AZ49" s="1231">
        <v>0</v>
      </c>
      <c r="BA49" s="1232">
        <f t="shared" si="121"/>
        <v>0</v>
      </c>
      <c r="BB49" s="1232">
        <f t="shared" si="122"/>
        <v>0</v>
      </c>
      <c r="BC49" s="1233">
        <f t="shared" si="87"/>
        <v>0</v>
      </c>
      <c r="BD49" s="1231">
        <v>0</v>
      </c>
      <c r="BE49" s="1232">
        <f t="shared" si="123"/>
        <v>0</v>
      </c>
      <c r="BF49" s="1232">
        <f t="shared" si="124"/>
        <v>0</v>
      </c>
      <c r="BG49" s="1233">
        <f t="shared" si="90"/>
        <v>0</v>
      </c>
      <c r="BH49" s="1231">
        <v>0</v>
      </c>
      <c r="BI49" s="1232">
        <f t="shared" si="125"/>
        <v>0</v>
      </c>
      <c r="BJ49" s="1232">
        <f t="shared" si="126"/>
        <v>0</v>
      </c>
      <c r="BK49" s="1233">
        <f t="shared" si="93"/>
        <v>0</v>
      </c>
      <c r="BL49" s="1234">
        <f t="shared" si="127"/>
        <v>0</v>
      </c>
      <c r="BM49" s="1235">
        <f t="shared" si="127"/>
        <v>0</v>
      </c>
      <c r="BN49" s="1235">
        <f t="shared" si="127"/>
        <v>0</v>
      </c>
      <c r="BO49" s="1236">
        <f t="shared" si="38"/>
        <v>0</v>
      </c>
      <c r="BP49" s="1234">
        <f t="shared" si="128"/>
        <v>0</v>
      </c>
      <c r="BQ49" s="1235">
        <f t="shared" si="129"/>
        <v>0</v>
      </c>
      <c r="BR49" s="1235">
        <f t="shared" si="129"/>
        <v>0</v>
      </c>
      <c r="BS49" s="1236">
        <f t="shared" si="40"/>
        <v>0</v>
      </c>
      <c r="BT49" s="1237">
        <f t="shared" si="130"/>
        <v>0</v>
      </c>
      <c r="BU49" s="1238">
        <f t="shared" si="130"/>
        <v>0</v>
      </c>
      <c r="BV49" s="1238">
        <f t="shared" si="130"/>
        <v>0</v>
      </c>
      <c r="BW49" s="1239">
        <f t="shared" si="42"/>
        <v>0</v>
      </c>
      <c r="BX49" s="1237">
        <f t="shared" si="131"/>
        <v>0</v>
      </c>
      <c r="BY49" s="1238">
        <f t="shared" si="132"/>
        <v>0</v>
      </c>
      <c r="BZ49" s="1238">
        <f t="shared" si="132"/>
        <v>0</v>
      </c>
      <c r="CA49" s="1239">
        <f t="shared" si="50"/>
        <v>0</v>
      </c>
    </row>
    <row r="50" spans="2:79" ht="21" customHeight="1">
      <c r="B50" s="1103"/>
      <c r="C50" s="1104" t="s">
        <v>2840</v>
      </c>
      <c r="D50" s="1105" t="s">
        <v>1664</v>
      </c>
      <c r="E50" s="1106">
        <v>201.56</v>
      </c>
      <c r="F50" s="1123">
        <v>1.1299999999999999</v>
      </c>
      <c r="G50" s="1124">
        <v>0.97099999999999997</v>
      </c>
      <c r="H50" s="1125">
        <v>23.8</v>
      </c>
      <c r="I50" s="1126">
        <f t="shared" si="100"/>
        <v>5263.6</v>
      </c>
      <c r="J50" s="1126">
        <f t="shared" si="101"/>
        <v>4797.1000000000004</v>
      </c>
      <c r="K50" s="1127">
        <f t="shared" si="57"/>
        <v>466.5</v>
      </c>
      <c r="L50" s="1125">
        <v>25</v>
      </c>
      <c r="M50" s="1126">
        <f t="shared" si="102"/>
        <v>5528.9</v>
      </c>
      <c r="N50" s="1126">
        <f t="shared" si="103"/>
        <v>5039</v>
      </c>
      <c r="O50" s="1127">
        <f t="shared" si="60"/>
        <v>489.89999999999964</v>
      </c>
      <c r="P50" s="1125">
        <v>26.2</v>
      </c>
      <c r="Q50" s="1126">
        <f t="shared" si="104"/>
        <v>5794.3</v>
      </c>
      <c r="R50" s="1126">
        <f t="shared" si="105"/>
        <v>5280.9</v>
      </c>
      <c r="S50" s="1127">
        <f t="shared" si="63"/>
        <v>513.40000000000055</v>
      </c>
      <c r="T50" s="1125">
        <v>23.8</v>
      </c>
      <c r="U50" s="1126">
        <f t="shared" si="106"/>
        <v>5263.6</v>
      </c>
      <c r="V50" s="1126">
        <f t="shared" si="107"/>
        <v>4797.1000000000004</v>
      </c>
      <c r="W50" s="1127">
        <f t="shared" si="66"/>
        <v>466.5</v>
      </c>
      <c r="X50" s="1125">
        <v>26.2</v>
      </c>
      <c r="Y50" s="1126">
        <f t="shared" si="108"/>
        <v>5794.3</v>
      </c>
      <c r="Z50" s="1126">
        <f t="shared" si="109"/>
        <v>5280.9</v>
      </c>
      <c r="AA50" s="1127">
        <f t="shared" si="69"/>
        <v>513.40000000000055</v>
      </c>
      <c r="AB50" s="1125">
        <v>23.8</v>
      </c>
      <c r="AC50" s="1126">
        <f t="shared" si="110"/>
        <v>5263.6</v>
      </c>
      <c r="AD50" s="1126">
        <f t="shared" si="111"/>
        <v>4797.1000000000004</v>
      </c>
      <c r="AE50" s="1127">
        <f t="shared" si="72"/>
        <v>466.5</v>
      </c>
      <c r="AF50" s="1128">
        <f t="shared" si="112"/>
        <v>148.80000000000001</v>
      </c>
      <c r="AG50" s="1129">
        <f t="shared" si="112"/>
        <v>32908.300000000003</v>
      </c>
      <c r="AH50" s="1129">
        <f t="shared" si="112"/>
        <v>29992.1</v>
      </c>
      <c r="AI50" s="1130">
        <f t="shared" si="16"/>
        <v>2916.2000000000044</v>
      </c>
      <c r="AJ50" s="1128">
        <f t="shared" si="113"/>
        <v>24.8</v>
      </c>
      <c r="AK50" s="1129">
        <f t="shared" si="114"/>
        <v>5485</v>
      </c>
      <c r="AL50" s="1129">
        <f t="shared" si="114"/>
        <v>4999</v>
      </c>
      <c r="AM50" s="1130">
        <f t="shared" si="18"/>
        <v>486</v>
      </c>
      <c r="AN50" s="1125">
        <v>23.8</v>
      </c>
      <c r="AO50" s="1126">
        <f t="shared" si="115"/>
        <v>5263.6</v>
      </c>
      <c r="AP50" s="1126">
        <f t="shared" si="116"/>
        <v>4797.1000000000004</v>
      </c>
      <c r="AQ50" s="1127">
        <f t="shared" si="78"/>
        <v>466.5</v>
      </c>
      <c r="AR50" s="1125">
        <v>23.8</v>
      </c>
      <c r="AS50" s="1126">
        <f t="shared" si="117"/>
        <v>5263.6</v>
      </c>
      <c r="AT50" s="1126">
        <f t="shared" si="118"/>
        <v>4797.1000000000004</v>
      </c>
      <c r="AU50" s="1127">
        <f t="shared" si="81"/>
        <v>466.5</v>
      </c>
      <c r="AV50" s="1125">
        <v>26.2</v>
      </c>
      <c r="AW50" s="1126">
        <f t="shared" si="119"/>
        <v>5794.3</v>
      </c>
      <c r="AX50" s="1126">
        <f t="shared" si="120"/>
        <v>5280.9</v>
      </c>
      <c r="AY50" s="1127">
        <f t="shared" si="84"/>
        <v>513.40000000000055</v>
      </c>
      <c r="AZ50" s="1125">
        <v>22.6</v>
      </c>
      <c r="BA50" s="1126">
        <f t="shared" si="121"/>
        <v>4998.2</v>
      </c>
      <c r="BB50" s="1126">
        <f t="shared" si="122"/>
        <v>4555.3</v>
      </c>
      <c r="BC50" s="1127">
        <f t="shared" si="87"/>
        <v>442.89999999999964</v>
      </c>
      <c r="BD50" s="1125">
        <v>22.6</v>
      </c>
      <c r="BE50" s="1126">
        <f t="shared" si="123"/>
        <v>4998.2</v>
      </c>
      <c r="BF50" s="1126">
        <f t="shared" si="124"/>
        <v>4555.3</v>
      </c>
      <c r="BG50" s="1127">
        <f t="shared" si="90"/>
        <v>442.89999999999964</v>
      </c>
      <c r="BH50" s="1125">
        <v>26.2</v>
      </c>
      <c r="BI50" s="1126">
        <f t="shared" si="125"/>
        <v>5794.3</v>
      </c>
      <c r="BJ50" s="1126">
        <f t="shared" si="126"/>
        <v>5280.9</v>
      </c>
      <c r="BK50" s="1127">
        <f t="shared" si="93"/>
        <v>513.40000000000055</v>
      </c>
      <c r="BL50" s="1128">
        <f t="shared" si="127"/>
        <v>145.19999999999999</v>
      </c>
      <c r="BM50" s="1129">
        <f t="shared" si="127"/>
        <v>32112.2</v>
      </c>
      <c r="BN50" s="1129">
        <f t="shared" si="127"/>
        <v>29266.6</v>
      </c>
      <c r="BO50" s="1130">
        <f t="shared" si="38"/>
        <v>2845.6000000000022</v>
      </c>
      <c r="BP50" s="1128">
        <f t="shared" si="128"/>
        <v>24.2</v>
      </c>
      <c r="BQ50" s="1129">
        <f t="shared" si="129"/>
        <v>5352</v>
      </c>
      <c r="BR50" s="1129">
        <f t="shared" si="129"/>
        <v>4878</v>
      </c>
      <c r="BS50" s="1130">
        <f t="shared" si="40"/>
        <v>474</v>
      </c>
      <c r="BT50" s="1116">
        <f t="shared" si="130"/>
        <v>294</v>
      </c>
      <c r="BU50" s="1117">
        <f t="shared" si="130"/>
        <v>65020.5</v>
      </c>
      <c r="BV50" s="1117">
        <f t="shared" si="130"/>
        <v>59258.7</v>
      </c>
      <c r="BW50" s="1131">
        <f t="shared" si="42"/>
        <v>5761.8000000000029</v>
      </c>
      <c r="BX50" s="1116">
        <f t="shared" si="131"/>
        <v>24.5</v>
      </c>
      <c r="BY50" s="1117">
        <f t="shared" si="132"/>
        <v>5418</v>
      </c>
      <c r="BZ50" s="1117">
        <f t="shared" si="132"/>
        <v>4938</v>
      </c>
      <c r="CA50" s="1131">
        <f t="shared" si="50"/>
        <v>480</v>
      </c>
    </row>
    <row r="51" spans="2:79" s="1360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f t="shared" si="100"/>
        <v>0</v>
      </c>
      <c r="J51" s="1232">
        <f t="shared" si="101"/>
        <v>0</v>
      </c>
      <c r="K51" s="1233">
        <f t="shared" si="57"/>
        <v>0</v>
      </c>
      <c r="L51" s="1231">
        <v>0</v>
      </c>
      <c r="M51" s="1232">
        <f t="shared" si="102"/>
        <v>0</v>
      </c>
      <c r="N51" s="1232">
        <f t="shared" si="103"/>
        <v>0</v>
      </c>
      <c r="O51" s="1233">
        <f t="shared" si="60"/>
        <v>0</v>
      </c>
      <c r="P51" s="1231">
        <v>0</v>
      </c>
      <c r="Q51" s="1232">
        <f t="shared" si="104"/>
        <v>0</v>
      </c>
      <c r="R51" s="1232">
        <f t="shared" si="105"/>
        <v>0</v>
      </c>
      <c r="S51" s="1233">
        <f t="shared" si="63"/>
        <v>0</v>
      </c>
      <c r="T51" s="1231">
        <v>0</v>
      </c>
      <c r="U51" s="1232">
        <f t="shared" si="106"/>
        <v>0</v>
      </c>
      <c r="V51" s="1232">
        <f t="shared" si="107"/>
        <v>0</v>
      </c>
      <c r="W51" s="1233">
        <f t="shared" si="66"/>
        <v>0</v>
      </c>
      <c r="X51" s="1231">
        <v>0</v>
      </c>
      <c r="Y51" s="1232">
        <f t="shared" si="108"/>
        <v>0</v>
      </c>
      <c r="Z51" s="1232">
        <f t="shared" si="109"/>
        <v>0</v>
      </c>
      <c r="AA51" s="1233">
        <f t="shared" si="69"/>
        <v>0</v>
      </c>
      <c r="AB51" s="1231">
        <v>0</v>
      </c>
      <c r="AC51" s="1232">
        <f t="shared" si="110"/>
        <v>0</v>
      </c>
      <c r="AD51" s="1232">
        <f t="shared" si="111"/>
        <v>0</v>
      </c>
      <c r="AE51" s="1233">
        <f t="shared" si="72"/>
        <v>0</v>
      </c>
      <c r="AF51" s="1234">
        <f t="shared" si="112"/>
        <v>0</v>
      </c>
      <c r="AG51" s="1235">
        <f t="shared" si="112"/>
        <v>0</v>
      </c>
      <c r="AH51" s="1235">
        <f t="shared" si="112"/>
        <v>0</v>
      </c>
      <c r="AI51" s="1236">
        <f t="shared" si="16"/>
        <v>0</v>
      </c>
      <c r="AJ51" s="1234">
        <f t="shared" si="113"/>
        <v>0</v>
      </c>
      <c r="AK51" s="1235">
        <f t="shared" si="114"/>
        <v>0</v>
      </c>
      <c r="AL51" s="1235">
        <f t="shared" si="114"/>
        <v>0</v>
      </c>
      <c r="AM51" s="1236">
        <f t="shared" si="18"/>
        <v>0</v>
      </c>
      <c r="AN51" s="1231">
        <v>0</v>
      </c>
      <c r="AO51" s="1232">
        <f t="shared" si="115"/>
        <v>0</v>
      </c>
      <c r="AP51" s="1232">
        <f t="shared" si="116"/>
        <v>0</v>
      </c>
      <c r="AQ51" s="1233">
        <f t="shared" si="78"/>
        <v>0</v>
      </c>
      <c r="AR51" s="1231">
        <v>0</v>
      </c>
      <c r="AS51" s="1232">
        <f t="shared" si="117"/>
        <v>0</v>
      </c>
      <c r="AT51" s="1232">
        <f t="shared" si="118"/>
        <v>0</v>
      </c>
      <c r="AU51" s="1233">
        <f t="shared" si="81"/>
        <v>0</v>
      </c>
      <c r="AV51" s="1231">
        <v>0</v>
      </c>
      <c r="AW51" s="1232">
        <f t="shared" si="119"/>
        <v>0</v>
      </c>
      <c r="AX51" s="1232">
        <f t="shared" si="120"/>
        <v>0</v>
      </c>
      <c r="AY51" s="1233">
        <f t="shared" si="84"/>
        <v>0</v>
      </c>
      <c r="AZ51" s="1231">
        <v>0</v>
      </c>
      <c r="BA51" s="1232">
        <f t="shared" si="121"/>
        <v>0</v>
      </c>
      <c r="BB51" s="1232">
        <f t="shared" si="122"/>
        <v>0</v>
      </c>
      <c r="BC51" s="1233">
        <f t="shared" si="87"/>
        <v>0</v>
      </c>
      <c r="BD51" s="1231">
        <v>0</v>
      </c>
      <c r="BE51" s="1232">
        <f t="shared" si="123"/>
        <v>0</v>
      </c>
      <c r="BF51" s="1232">
        <f t="shared" si="124"/>
        <v>0</v>
      </c>
      <c r="BG51" s="1233">
        <f t="shared" si="90"/>
        <v>0</v>
      </c>
      <c r="BH51" s="1231">
        <v>0</v>
      </c>
      <c r="BI51" s="1232">
        <f t="shared" si="125"/>
        <v>0</v>
      </c>
      <c r="BJ51" s="1232">
        <f t="shared" si="126"/>
        <v>0</v>
      </c>
      <c r="BK51" s="1233">
        <f t="shared" si="93"/>
        <v>0</v>
      </c>
      <c r="BL51" s="1234">
        <f t="shared" si="127"/>
        <v>0</v>
      </c>
      <c r="BM51" s="1235">
        <f t="shared" si="127"/>
        <v>0</v>
      </c>
      <c r="BN51" s="1235">
        <f t="shared" si="127"/>
        <v>0</v>
      </c>
      <c r="BO51" s="1236">
        <f t="shared" si="38"/>
        <v>0</v>
      </c>
      <c r="BP51" s="1234">
        <f t="shared" si="128"/>
        <v>0</v>
      </c>
      <c r="BQ51" s="1235">
        <f t="shared" si="129"/>
        <v>0</v>
      </c>
      <c r="BR51" s="1235">
        <f t="shared" si="129"/>
        <v>0</v>
      </c>
      <c r="BS51" s="1236">
        <f t="shared" si="40"/>
        <v>0</v>
      </c>
      <c r="BT51" s="1237">
        <f t="shared" si="130"/>
        <v>0</v>
      </c>
      <c r="BU51" s="1238">
        <f t="shared" si="130"/>
        <v>0</v>
      </c>
      <c r="BV51" s="1238">
        <f t="shared" si="130"/>
        <v>0</v>
      </c>
      <c r="BW51" s="1239">
        <f t="shared" si="42"/>
        <v>0</v>
      </c>
      <c r="BX51" s="1237">
        <f t="shared" si="131"/>
        <v>0</v>
      </c>
      <c r="BY51" s="1238">
        <f t="shared" si="132"/>
        <v>0</v>
      </c>
      <c r="BZ51" s="1238">
        <f t="shared" si="132"/>
        <v>0</v>
      </c>
      <c r="CA51" s="1239">
        <f t="shared" si="50"/>
        <v>0</v>
      </c>
    </row>
    <row r="52" spans="2:79" ht="21" customHeight="1">
      <c r="B52" s="1103"/>
      <c r="C52" s="1104" t="s">
        <v>2841</v>
      </c>
      <c r="D52" s="1105" t="s">
        <v>1702</v>
      </c>
      <c r="E52" s="1106">
        <v>203.7</v>
      </c>
      <c r="F52" s="1123">
        <v>1.1299999999999999</v>
      </c>
      <c r="G52" s="1124">
        <v>0.96099999999999997</v>
      </c>
      <c r="H52" s="1125">
        <v>115.2</v>
      </c>
      <c r="I52" s="1126">
        <f t="shared" si="100"/>
        <v>25482.7</v>
      </c>
      <c r="J52" s="1126">
        <f t="shared" si="101"/>
        <v>23466.2</v>
      </c>
      <c r="K52" s="1127">
        <f t="shared" si="57"/>
        <v>2016.5</v>
      </c>
      <c r="L52" s="1125">
        <v>120.9</v>
      </c>
      <c r="M52" s="1126">
        <f t="shared" si="102"/>
        <v>26743.599999999999</v>
      </c>
      <c r="N52" s="1126">
        <f t="shared" si="103"/>
        <v>24627.3</v>
      </c>
      <c r="O52" s="1127">
        <f t="shared" si="60"/>
        <v>2116.2999999999993</v>
      </c>
      <c r="P52" s="1125">
        <v>126.7</v>
      </c>
      <c r="Q52" s="1126">
        <f t="shared" si="104"/>
        <v>28026.5</v>
      </c>
      <c r="R52" s="1126">
        <f t="shared" si="105"/>
        <v>25808.799999999999</v>
      </c>
      <c r="S52" s="1127">
        <f t="shared" si="63"/>
        <v>2217.7000000000007</v>
      </c>
      <c r="T52" s="1125">
        <v>115.2</v>
      </c>
      <c r="U52" s="1126">
        <f t="shared" si="106"/>
        <v>25482.7</v>
      </c>
      <c r="V52" s="1126">
        <f t="shared" si="107"/>
        <v>23466.2</v>
      </c>
      <c r="W52" s="1127">
        <f t="shared" si="66"/>
        <v>2016.5</v>
      </c>
      <c r="X52" s="1125">
        <v>126.7</v>
      </c>
      <c r="Y52" s="1126">
        <f t="shared" si="108"/>
        <v>28026.5</v>
      </c>
      <c r="Z52" s="1126">
        <f t="shared" si="109"/>
        <v>25808.799999999999</v>
      </c>
      <c r="AA52" s="1127">
        <f t="shared" si="69"/>
        <v>2217.7000000000007</v>
      </c>
      <c r="AB52" s="1125">
        <v>115.2</v>
      </c>
      <c r="AC52" s="1126">
        <f t="shared" si="110"/>
        <v>25482.7</v>
      </c>
      <c r="AD52" s="1126">
        <f t="shared" si="111"/>
        <v>23466.2</v>
      </c>
      <c r="AE52" s="1127">
        <f t="shared" si="72"/>
        <v>2016.5</v>
      </c>
      <c r="AF52" s="1128">
        <f t="shared" si="112"/>
        <v>719.90000000000009</v>
      </c>
      <c r="AG52" s="1129">
        <f t="shared" si="112"/>
        <v>159244.70000000001</v>
      </c>
      <c r="AH52" s="1129">
        <f t="shared" si="112"/>
        <v>146643.5</v>
      </c>
      <c r="AI52" s="1130">
        <f t="shared" si="16"/>
        <v>12601.200000000012</v>
      </c>
      <c r="AJ52" s="1128">
        <f t="shared" si="113"/>
        <v>120</v>
      </c>
      <c r="AK52" s="1129">
        <f t="shared" si="114"/>
        <v>26541</v>
      </c>
      <c r="AL52" s="1129">
        <f t="shared" si="114"/>
        <v>24441</v>
      </c>
      <c r="AM52" s="1130">
        <f t="shared" si="18"/>
        <v>2100</v>
      </c>
      <c r="AN52" s="1125">
        <v>115.2</v>
      </c>
      <c r="AO52" s="1126">
        <f t="shared" si="115"/>
        <v>25482.7</v>
      </c>
      <c r="AP52" s="1126">
        <f t="shared" si="116"/>
        <v>23466.2</v>
      </c>
      <c r="AQ52" s="1127">
        <f t="shared" si="78"/>
        <v>2016.5</v>
      </c>
      <c r="AR52" s="1125">
        <v>115.2</v>
      </c>
      <c r="AS52" s="1126">
        <f t="shared" si="117"/>
        <v>25482.7</v>
      </c>
      <c r="AT52" s="1126">
        <f t="shared" si="118"/>
        <v>23466.2</v>
      </c>
      <c r="AU52" s="1127">
        <f t="shared" si="81"/>
        <v>2016.5</v>
      </c>
      <c r="AV52" s="1125">
        <v>126.7</v>
      </c>
      <c r="AW52" s="1126">
        <f t="shared" si="119"/>
        <v>28026.5</v>
      </c>
      <c r="AX52" s="1126">
        <f t="shared" si="120"/>
        <v>25808.799999999999</v>
      </c>
      <c r="AY52" s="1127">
        <f t="shared" si="84"/>
        <v>2217.7000000000007</v>
      </c>
      <c r="AZ52" s="1125">
        <v>109.4</v>
      </c>
      <c r="BA52" s="1126">
        <f t="shared" si="121"/>
        <v>24199.7</v>
      </c>
      <c r="BB52" s="1126">
        <f t="shared" si="122"/>
        <v>22284.799999999999</v>
      </c>
      <c r="BC52" s="1127">
        <f t="shared" si="87"/>
        <v>1914.9000000000015</v>
      </c>
      <c r="BD52" s="1125">
        <v>109.4</v>
      </c>
      <c r="BE52" s="1126">
        <f t="shared" si="123"/>
        <v>24199.7</v>
      </c>
      <c r="BF52" s="1126">
        <f t="shared" si="124"/>
        <v>22284.799999999999</v>
      </c>
      <c r="BG52" s="1127">
        <f t="shared" si="90"/>
        <v>1914.9000000000015</v>
      </c>
      <c r="BH52" s="1125">
        <v>126.7</v>
      </c>
      <c r="BI52" s="1126">
        <f t="shared" si="125"/>
        <v>28026.5</v>
      </c>
      <c r="BJ52" s="1126">
        <f t="shared" si="126"/>
        <v>25808.799999999999</v>
      </c>
      <c r="BK52" s="1127">
        <f t="shared" si="93"/>
        <v>2217.7000000000007</v>
      </c>
      <c r="BL52" s="1128">
        <f t="shared" si="127"/>
        <v>702.6</v>
      </c>
      <c r="BM52" s="1129">
        <f t="shared" si="127"/>
        <v>155417.79999999999</v>
      </c>
      <c r="BN52" s="1129">
        <f t="shared" si="127"/>
        <v>143119.6</v>
      </c>
      <c r="BO52" s="1130">
        <f t="shared" si="38"/>
        <v>12298.199999999983</v>
      </c>
      <c r="BP52" s="1128">
        <f t="shared" si="128"/>
        <v>117.1</v>
      </c>
      <c r="BQ52" s="1129">
        <f t="shared" si="129"/>
        <v>25903</v>
      </c>
      <c r="BR52" s="1129">
        <f t="shared" si="129"/>
        <v>23853</v>
      </c>
      <c r="BS52" s="1130">
        <f t="shared" si="40"/>
        <v>2050</v>
      </c>
      <c r="BT52" s="1116">
        <f t="shared" si="130"/>
        <v>1422.5</v>
      </c>
      <c r="BU52" s="1117">
        <f t="shared" si="130"/>
        <v>314662.5</v>
      </c>
      <c r="BV52" s="1117">
        <f t="shared" si="130"/>
        <v>289763.09999999998</v>
      </c>
      <c r="BW52" s="1131">
        <f t="shared" si="42"/>
        <v>24899.400000000023</v>
      </c>
      <c r="BX52" s="1116">
        <f t="shared" si="131"/>
        <v>118.5</v>
      </c>
      <c r="BY52" s="1117">
        <f t="shared" si="132"/>
        <v>26222</v>
      </c>
      <c r="BZ52" s="1117">
        <f t="shared" si="132"/>
        <v>24147</v>
      </c>
      <c r="CA52" s="1131">
        <f t="shared" si="50"/>
        <v>2075</v>
      </c>
    </row>
    <row r="53" spans="2:79" s="1360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f t="shared" si="100"/>
        <v>0</v>
      </c>
      <c r="J53" s="1232">
        <f t="shared" si="101"/>
        <v>0</v>
      </c>
      <c r="K53" s="1233">
        <f t="shared" si="57"/>
        <v>0</v>
      </c>
      <c r="L53" s="1231">
        <v>0</v>
      </c>
      <c r="M53" s="1232">
        <f t="shared" si="102"/>
        <v>0</v>
      </c>
      <c r="N53" s="1232">
        <f t="shared" si="103"/>
        <v>0</v>
      </c>
      <c r="O53" s="1233">
        <f t="shared" si="60"/>
        <v>0</v>
      </c>
      <c r="P53" s="1231">
        <v>0</v>
      </c>
      <c r="Q53" s="1232">
        <f t="shared" si="104"/>
        <v>0</v>
      </c>
      <c r="R53" s="1232">
        <f t="shared" si="105"/>
        <v>0</v>
      </c>
      <c r="S53" s="1233">
        <f t="shared" si="63"/>
        <v>0</v>
      </c>
      <c r="T53" s="1231">
        <v>0</v>
      </c>
      <c r="U53" s="1232">
        <f t="shared" si="106"/>
        <v>0</v>
      </c>
      <c r="V53" s="1232">
        <f t="shared" si="107"/>
        <v>0</v>
      </c>
      <c r="W53" s="1233">
        <f t="shared" si="66"/>
        <v>0</v>
      </c>
      <c r="X53" s="1231">
        <v>0</v>
      </c>
      <c r="Y53" s="1232">
        <f t="shared" si="108"/>
        <v>0</v>
      </c>
      <c r="Z53" s="1232">
        <f t="shared" si="109"/>
        <v>0</v>
      </c>
      <c r="AA53" s="1233">
        <f t="shared" si="69"/>
        <v>0</v>
      </c>
      <c r="AB53" s="1231">
        <v>0</v>
      </c>
      <c r="AC53" s="1232">
        <f t="shared" si="110"/>
        <v>0</v>
      </c>
      <c r="AD53" s="1232">
        <f t="shared" si="111"/>
        <v>0</v>
      </c>
      <c r="AE53" s="1233">
        <f t="shared" si="72"/>
        <v>0</v>
      </c>
      <c r="AF53" s="1234">
        <f t="shared" si="112"/>
        <v>0</v>
      </c>
      <c r="AG53" s="1235">
        <f t="shared" si="112"/>
        <v>0</v>
      </c>
      <c r="AH53" s="1235">
        <f t="shared" si="112"/>
        <v>0</v>
      </c>
      <c r="AI53" s="1236">
        <f t="shared" si="16"/>
        <v>0</v>
      </c>
      <c r="AJ53" s="1234">
        <f t="shared" si="113"/>
        <v>0</v>
      </c>
      <c r="AK53" s="1235">
        <f t="shared" si="114"/>
        <v>0</v>
      </c>
      <c r="AL53" s="1235">
        <f t="shared" si="114"/>
        <v>0</v>
      </c>
      <c r="AM53" s="1236">
        <f t="shared" si="18"/>
        <v>0</v>
      </c>
      <c r="AN53" s="1231">
        <v>0</v>
      </c>
      <c r="AO53" s="1232">
        <f t="shared" si="115"/>
        <v>0</v>
      </c>
      <c r="AP53" s="1232">
        <f t="shared" si="116"/>
        <v>0</v>
      </c>
      <c r="AQ53" s="1233">
        <f t="shared" si="78"/>
        <v>0</v>
      </c>
      <c r="AR53" s="1231">
        <v>0</v>
      </c>
      <c r="AS53" s="1232">
        <f t="shared" si="117"/>
        <v>0</v>
      </c>
      <c r="AT53" s="1232">
        <f t="shared" si="118"/>
        <v>0</v>
      </c>
      <c r="AU53" s="1233">
        <f t="shared" si="81"/>
        <v>0</v>
      </c>
      <c r="AV53" s="1231">
        <v>0</v>
      </c>
      <c r="AW53" s="1232">
        <f t="shared" si="119"/>
        <v>0</v>
      </c>
      <c r="AX53" s="1232">
        <f t="shared" si="120"/>
        <v>0</v>
      </c>
      <c r="AY53" s="1233">
        <f t="shared" si="84"/>
        <v>0</v>
      </c>
      <c r="AZ53" s="1231">
        <v>0</v>
      </c>
      <c r="BA53" s="1232">
        <f t="shared" si="121"/>
        <v>0</v>
      </c>
      <c r="BB53" s="1232">
        <f t="shared" si="122"/>
        <v>0</v>
      </c>
      <c r="BC53" s="1233">
        <f t="shared" si="87"/>
        <v>0</v>
      </c>
      <c r="BD53" s="1231">
        <v>0</v>
      </c>
      <c r="BE53" s="1232">
        <f t="shared" si="123"/>
        <v>0</v>
      </c>
      <c r="BF53" s="1232">
        <f t="shared" si="124"/>
        <v>0</v>
      </c>
      <c r="BG53" s="1233">
        <f t="shared" si="90"/>
        <v>0</v>
      </c>
      <c r="BH53" s="1231">
        <v>0</v>
      </c>
      <c r="BI53" s="1232">
        <f t="shared" si="125"/>
        <v>0</v>
      </c>
      <c r="BJ53" s="1232">
        <f t="shared" si="126"/>
        <v>0</v>
      </c>
      <c r="BK53" s="1233">
        <f t="shared" si="93"/>
        <v>0</v>
      </c>
      <c r="BL53" s="1234">
        <f t="shared" si="127"/>
        <v>0</v>
      </c>
      <c r="BM53" s="1235">
        <f t="shared" si="127"/>
        <v>0</v>
      </c>
      <c r="BN53" s="1235">
        <f t="shared" si="127"/>
        <v>0</v>
      </c>
      <c r="BO53" s="1236">
        <f t="shared" si="38"/>
        <v>0</v>
      </c>
      <c r="BP53" s="1234">
        <f t="shared" si="128"/>
        <v>0</v>
      </c>
      <c r="BQ53" s="1235">
        <f t="shared" si="129"/>
        <v>0</v>
      </c>
      <c r="BR53" s="1235">
        <f t="shared" si="129"/>
        <v>0</v>
      </c>
      <c r="BS53" s="1236">
        <f t="shared" si="40"/>
        <v>0</v>
      </c>
      <c r="BT53" s="1237">
        <f t="shared" si="130"/>
        <v>0</v>
      </c>
      <c r="BU53" s="1238">
        <f t="shared" si="130"/>
        <v>0</v>
      </c>
      <c r="BV53" s="1238">
        <f t="shared" si="130"/>
        <v>0</v>
      </c>
      <c r="BW53" s="1239">
        <f t="shared" si="42"/>
        <v>0</v>
      </c>
      <c r="BX53" s="1237">
        <f t="shared" si="131"/>
        <v>0</v>
      </c>
      <c r="BY53" s="1238">
        <f t="shared" si="132"/>
        <v>0</v>
      </c>
      <c r="BZ53" s="1238">
        <f t="shared" si="132"/>
        <v>0</v>
      </c>
      <c r="CA53" s="1239">
        <f t="shared" si="50"/>
        <v>0</v>
      </c>
    </row>
    <row r="54" spans="2:79" ht="21" customHeight="1">
      <c r="B54" s="1103"/>
      <c r="C54" s="1104" t="s">
        <v>2842</v>
      </c>
      <c r="D54" s="1105" t="s">
        <v>1804</v>
      </c>
      <c r="E54" s="1106">
        <v>195.06</v>
      </c>
      <c r="F54" s="1123">
        <v>1.1299999999999999</v>
      </c>
      <c r="G54" s="1124">
        <v>0.97099999999999997</v>
      </c>
      <c r="H54" s="1125">
        <v>72</v>
      </c>
      <c r="I54" s="1126">
        <f t="shared" si="100"/>
        <v>15409.8</v>
      </c>
      <c r="J54" s="1126">
        <f t="shared" si="101"/>
        <v>14044.3</v>
      </c>
      <c r="K54" s="1127">
        <f t="shared" si="57"/>
        <v>1365.5</v>
      </c>
      <c r="L54" s="1125">
        <v>75.599999999999994</v>
      </c>
      <c r="M54" s="1126">
        <f t="shared" si="102"/>
        <v>16180.3</v>
      </c>
      <c r="N54" s="1126">
        <f t="shared" si="103"/>
        <v>14746.5</v>
      </c>
      <c r="O54" s="1127">
        <f t="shared" si="60"/>
        <v>1433.7999999999993</v>
      </c>
      <c r="P54" s="1125">
        <v>79.2</v>
      </c>
      <c r="Q54" s="1126">
        <f t="shared" si="104"/>
        <v>16950.8</v>
      </c>
      <c r="R54" s="1126">
        <f t="shared" si="105"/>
        <v>15448.8</v>
      </c>
      <c r="S54" s="1127">
        <f t="shared" si="63"/>
        <v>1502</v>
      </c>
      <c r="T54" s="1125">
        <v>72</v>
      </c>
      <c r="U54" s="1126">
        <f t="shared" si="106"/>
        <v>15409.8</v>
      </c>
      <c r="V54" s="1126">
        <f t="shared" si="107"/>
        <v>14044.3</v>
      </c>
      <c r="W54" s="1127">
        <f t="shared" si="66"/>
        <v>1365.5</v>
      </c>
      <c r="X54" s="1125">
        <v>79.2</v>
      </c>
      <c r="Y54" s="1126">
        <f t="shared" si="108"/>
        <v>16950.8</v>
      </c>
      <c r="Z54" s="1126">
        <f t="shared" si="109"/>
        <v>15448.8</v>
      </c>
      <c r="AA54" s="1127">
        <f t="shared" si="69"/>
        <v>1502</v>
      </c>
      <c r="AB54" s="1125">
        <v>72</v>
      </c>
      <c r="AC54" s="1126">
        <f t="shared" si="110"/>
        <v>15409.8</v>
      </c>
      <c r="AD54" s="1126">
        <f t="shared" si="111"/>
        <v>14044.3</v>
      </c>
      <c r="AE54" s="1127">
        <f t="shared" si="72"/>
        <v>1365.5</v>
      </c>
      <c r="AF54" s="1128">
        <f t="shared" si="112"/>
        <v>450</v>
      </c>
      <c r="AG54" s="1129">
        <f t="shared" si="112"/>
        <v>96311.3</v>
      </c>
      <c r="AH54" s="1129">
        <f t="shared" si="112"/>
        <v>87777</v>
      </c>
      <c r="AI54" s="1130">
        <f t="shared" si="16"/>
        <v>8534.3000000000029</v>
      </c>
      <c r="AJ54" s="1128">
        <f t="shared" si="113"/>
        <v>75</v>
      </c>
      <c r="AK54" s="1129">
        <f t="shared" si="114"/>
        <v>16052</v>
      </c>
      <c r="AL54" s="1129">
        <f t="shared" si="114"/>
        <v>14630</v>
      </c>
      <c r="AM54" s="1130">
        <f t="shared" si="18"/>
        <v>1422</v>
      </c>
      <c r="AN54" s="1125">
        <v>72</v>
      </c>
      <c r="AO54" s="1126">
        <f t="shared" si="115"/>
        <v>15409.8</v>
      </c>
      <c r="AP54" s="1126">
        <f t="shared" si="116"/>
        <v>14044.3</v>
      </c>
      <c r="AQ54" s="1127">
        <f t="shared" si="78"/>
        <v>1365.5</v>
      </c>
      <c r="AR54" s="1125">
        <v>72</v>
      </c>
      <c r="AS54" s="1126">
        <f t="shared" si="117"/>
        <v>15409.8</v>
      </c>
      <c r="AT54" s="1126">
        <f t="shared" si="118"/>
        <v>14044.3</v>
      </c>
      <c r="AU54" s="1127">
        <f t="shared" si="81"/>
        <v>1365.5</v>
      </c>
      <c r="AV54" s="1125">
        <v>79.2</v>
      </c>
      <c r="AW54" s="1126">
        <f t="shared" si="119"/>
        <v>16950.8</v>
      </c>
      <c r="AX54" s="1126">
        <f t="shared" si="120"/>
        <v>15448.8</v>
      </c>
      <c r="AY54" s="1127">
        <f t="shared" si="84"/>
        <v>1502</v>
      </c>
      <c r="AZ54" s="1125">
        <v>68.400000000000006</v>
      </c>
      <c r="BA54" s="1126">
        <f t="shared" si="121"/>
        <v>14639.4</v>
      </c>
      <c r="BB54" s="1126">
        <f t="shared" si="122"/>
        <v>13342.1</v>
      </c>
      <c r="BC54" s="1127">
        <f t="shared" si="87"/>
        <v>1297.2999999999993</v>
      </c>
      <c r="BD54" s="1125">
        <v>68.400000000000006</v>
      </c>
      <c r="BE54" s="1126">
        <f t="shared" si="123"/>
        <v>14639.4</v>
      </c>
      <c r="BF54" s="1126">
        <f t="shared" si="124"/>
        <v>13342.1</v>
      </c>
      <c r="BG54" s="1127">
        <f t="shared" si="90"/>
        <v>1297.2999999999993</v>
      </c>
      <c r="BH54" s="1125">
        <v>79.2</v>
      </c>
      <c r="BI54" s="1126">
        <f t="shared" si="125"/>
        <v>16950.8</v>
      </c>
      <c r="BJ54" s="1126">
        <f t="shared" si="126"/>
        <v>15448.8</v>
      </c>
      <c r="BK54" s="1127">
        <f t="shared" si="93"/>
        <v>1502</v>
      </c>
      <c r="BL54" s="1128">
        <f t="shared" si="127"/>
        <v>439.2</v>
      </c>
      <c r="BM54" s="1129">
        <f t="shared" si="127"/>
        <v>94000</v>
      </c>
      <c r="BN54" s="1129">
        <f t="shared" si="127"/>
        <v>85670.399999999994</v>
      </c>
      <c r="BO54" s="1130">
        <f t="shared" si="38"/>
        <v>8329.6000000000058</v>
      </c>
      <c r="BP54" s="1128">
        <f t="shared" si="128"/>
        <v>73.2</v>
      </c>
      <c r="BQ54" s="1129">
        <f t="shared" si="129"/>
        <v>15667</v>
      </c>
      <c r="BR54" s="1129">
        <f t="shared" si="129"/>
        <v>14278</v>
      </c>
      <c r="BS54" s="1130">
        <f t="shared" si="40"/>
        <v>1389</v>
      </c>
      <c r="BT54" s="1116">
        <f t="shared" si="130"/>
        <v>889.2</v>
      </c>
      <c r="BU54" s="1117">
        <f t="shared" si="130"/>
        <v>190311.3</v>
      </c>
      <c r="BV54" s="1117">
        <f t="shared" si="130"/>
        <v>173447.4</v>
      </c>
      <c r="BW54" s="1131">
        <f t="shared" si="42"/>
        <v>16863.899999999994</v>
      </c>
      <c r="BX54" s="1116">
        <f t="shared" si="131"/>
        <v>74.099999999999994</v>
      </c>
      <c r="BY54" s="1117">
        <f t="shared" si="132"/>
        <v>15859</v>
      </c>
      <c r="BZ54" s="1117">
        <f t="shared" si="132"/>
        <v>14454</v>
      </c>
      <c r="CA54" s="1131">
        <f t="shared" si="50"/>
        <v>1405</v>
      </c>
    </row>
    <row r="55" spans="2:79" s="1360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f t="shared" si="100"/>
        <v>0</v>
      </c>
      <c r="J55" s="1232">
        <f t="shared" si="101"/>
        <v>0</v>
      </c>
      <c r="K55" s="1233">
        <f t="shared" si="57"/>
        <v>0</v>
      </c>
      <c r="L55" s="1231">
        <v>0</v>
      </c>
      <c r="M55" s="1232">
        <f t="shared" si="102"/>
        <v>0</v>
      </c>
      <c r="N55" s="1232">
        <f t="shared" si="103"/>
        <v>0</v>
      </c>
      <c r="O55" s="1233">
        <f t="shared" si="60"/>
        <v>0</v>
      </c>
      <c r="P55" s="1231">
        <v>0</v>
      </c>
      <c r="Q55" s="1232">
        <f t="shared" si="104"/>
        <v>0</v>
      </c>
      <c r="R55" s="1232">
        <f t="shared" si="105"/>
        <v>0</v>
      </c>
      <c r="S55" s="1233">
        <f t="shared" si="63"/>
        <v>0</v>
      </c>
      <c r="T55" s="1231">
        <v>0</v>
      </c>
      <c r="U55" s="1232">
        <f t="shared" si="106"/>
        <v>0</v>
      </c>
      <c r="V55" s="1232">
        <f t="shared" si="107"/>
        <v>0</v>
      </c>
      <c r="W55" s="1233">
        <f t="shared" si="66"/>
        <v>0</v>
      </c>
      <c r="X55" s="1231">
        <v>0</v>
      </c>
      <c r="Y55" s="1232">
        <f t="shared" si="108"/>
        <v>0</v>
      </c>
      <c r="Z55" s="1232">
        <f t="shared" si="109"/>
        <v>0</v>
      </c>
      <c r="AA55" s="1233">
        <f t="shared" si="69"/>
        <v>0</v>
      </c>
      <c r="AB55" s="1231">
        <v>0</v>
      </c>
      <c r="AC55" s="1232">
        <f t="shared" si="110"/>
        <v>0</v>
      </c>
      <c r="AD55" s="1232">
        <f t="shared" si="111"/>
        <v>0</v>
      </c>
      <c r="AE55" s="1233">
        <f t="shared" si="72"/>
        <v>0</v>
      </c>
      <c r="AF55" s="1234">
        <f t="shared" si="112"/>
        <v>0</v>
      </c>
      <c r="AG55" s="1235">
        <f t="shared" si="112"/>
        <v>0</v>
      </c>
      <c r="AH55" s="1235">
        <f t="shared" si="112"/>
        <v>0</v>
      </c>
      <c r="AI55" s="1236">
        <f t="shared" si="16"/>
        <v>0</v>
      </c>
      <c r="AJ55" s="1234">
        <f t="shared" si="113"/>
        <v>0</v>
      </c>
      <c r="AK55" s="1235">
        <f t="shared" si="114"/>
        <v>0</v>
      </c>
      <c r="AL55" s="1235">
        <f t="shared" si="114"/>
        <v>0</v>
      </c>
      <c r="AM55" s="1236">
        <f t="shared" si="18"/>
        <v>0</v>
      </c>
      <c r="AN55" s="1231">
        <v>0</v>
      </c>
      <c r="AO55" s="1232">
        <f t="shared" si="115"/>
        <v>0</v>
      </c>
      <c r="AP55" s="1232">
        <f t="shared" si="116"/>
        <v>0</v>
      </c>
      <c r="AQ55" s="1233">
        <f t="shared" si="78"/>
        <v>0</v>
      </c>
      <c r="AR55" s="1231">
        <v>0</v>
      </c>
      <c r="AS55" s="1232">
        <f t="shared" si="117"/>
        <v>0</v>
      </c>
      <c r="AT55" s="1232">
        <f t="shared" si="118"/>
        <v>0</v>
      </c>
      <c r="AU55" s="1233">
        <f t="shared" si="81"/>
        <v>0</v>
      </c>
      <c r="AV55" s="1231">
        <v>0</v>
      </c>
      <c r="AW55" s="1232">
        <f t="shared" si="119"/>
        <v>0</v>
      </c>
      <c r="AX55" s="1232">
        <f t="shared" si="120"/>
        <v>0</v>
      </c>
      <c r="AY55" s="1233">
        <f t="shared" si="84"/>
        <v>0</v>
      </c>
      <c r="AZ55" s="1231">
        <v>0</v>
      </c>
      <c r="BA55" s="1232">
        <f t="shared" si="121"/>
        <v>0</v>
      </c>
      <c r="BB55" s="1232">
        <f t="shared" si="122"/>
        <v>0</v>
      </c>
      <c r="BC55" s="1233">
        <f t="shared" si="87"/>
        <v>0</v>
      </c>
      <c r="BD55" s="1231">
        <v>0</v>
      </c>
      <c r="BE55" s="1232">
        <f t="shared" si="123"/>
        <v>0</v>
      </c>
      <c r="BF55" s="1232">
        <f t="shared" si="124"/>
        <v>0</v>
      </c>
      <c r="BG55" s="1233">
        <f t="shared" si="90"/>
        <v>0</v>
      </c>
      <c r="BH55" s="1231">
        <v>0</v>
      </c>
      <c r="BI55" s="1232">
        <f t="shared" si="125"/>
        <v>0</v>
      </c>
      <c r="BJ55" s="1232">
        <f t="shared" si="126"/>
        <v>0</v>
      </c>
      <c r="BK55" s="1233">
        <f t="shared" si="93"/>
        <v>0</v>
      </c>
      <c r="BL55" s="1234">
        <f t="shared" si="127"/>
        <v>0</v>
      </c>
      <c r="BM55" s="1235">
        <f t="shared" si="127"/>
        <v>0</v>
      </c>
      <c r="BN55" s="1235">
        <f t="shared" si="127"/>
        <v>0</v>
      </c>
      <c r="BO55" s="1236">
        <f t="shared" si="38"/>
        <v>0</v>
      </c>
      <c r="BP55" s="1234">
        <f t="shared" si="128"/>
        <v>0</v>
      </c>
      <c r="BQ55" s="1235">
        <f t="shared" si="129"/>
        <v>0</v>
      </c>
      <c r="BR55" s="1235">
        <f t="shared" si="129"/>
        <v>0</v>
      </c>
      <c r="BS55" s="1236">
        <f t="shared" si="40"/>
        <v>0</v>
      </c>
      <c r="BT55" s="1237">
        <f t="shared" si="130"/>
        <v>0</v>
      </c>
      <c r="BU55" s="1238">
        <f t="shared" si="130"/>
        <v>0</v>
      </c>
      <c r="BV55" s="1238">
        <f t="shared" si="130"/>
        <v>0</v>
      </c>
      <c r="BW55" s="1239">
        <f t="shared" si="42"/>
        <v>0</v>
      </c>
      <c r="BX55" s="1237">
        <f t="shared" si="131"/>
        <v>0</v>
      </c>
      <c r="BY55" s="1238">
        <f t="shared" si="132"/>
        <v>0</v>
      </c>
      <c r="BZ55" s="1238">
        <f t="shared" si="132"/>
        <v>0</v>
      </c>
      <c r="CA55" s="1239">
        <f t="shared" si="50"/>
        <v>0</v>
      </c>
    </row>
    <row r="56" spans="2:79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f t="shared" si="100"/>
        <v>0</v>
      </c>
      <c r="J56" s="1126">
        <f t="shared" si="101"/>
        <v>0</v>
      </c>
      <c r="K56" s="1127">
        <f t="shared" si="57"/>
        <v>0</v>
      </c>
      <c r="L56" s="1125">
        <v>0</v>
      </c>
      <c r="M56" s="1126">
        <f t="shared" si="102"/>
        <v>0</v>
      </c>
      <c r="N56" s="1126">
        <f t="shared" si="103"/>
        <v>0</v>
      </c>
      <c r="O56" s="1127">
        <f t="shared" si="60"/>
        <v>0</v>
      </c>
      <c r="P56" s="1125">
        <v>0</v>
      </c>
      <c r="Q56" s="1126">
        <f t="shared" si="104"/>
        <v>0</v>
      </c>
      <c r="R56" s="1126">
        <f t="shared" si="105"/>
        <v>0</v>
      </c>
      <c r="S56" s="1127">
        <f t="shared" si="63"/>
        <v>0</v>
      </c>
      <c r="T56" s="1125">
        <v>0</v>
      </c>
      <c r="U56" s="1126">
        <f t="shared" si="106"/>
        <v>0</v>
      </c>
      <c r="V56" s="1126">
        <f t="shared" si="107"/>
        <v>0</v>
      </c>
      <c r="W56" s="1127">
        <f t="shared" si="66"/>
        <v>0</v>
      </c>
      <c r="X56" s="1125">
        <v>0</v>
      </c>
      <c r="Y56" s="1126">
        <f t="shared" si="108"/>
        <v>0</v>
      </c>
      <c r="Z56" s="1126">
        <f t="shared" si="109"/>
        <v>0</v>
      </c>
      <c r="AA56" s="1127">
        <f t="shared" si="69"/>
        <v>0</v>
      </c>
      <c r="AB56" s="1125">
        <v>0</v>
      </c>
      <c r="AC56" s="1126">
        <f t="shared" si="110"/>
        <v>0</v>
      </c>
      <c r="AD56" s="1126">
        <f t="shared" si="111"/>
        <v>0</v>
      </c>
      <c r="AE56" s="1127">
        <f t="shared" si="72"/>
        <v>0</v>
      </c>
      <c r="AF56" s="1128">
        <f t="shared" si="112"/>
        <v>0</v>
      </c>
      <c r="AG56" s="1129">
        <f t="shared" si="112"/>
        <v>0</v>
      </c>
      <c r="AH56" s="1129">
        <f t="shared" si="112"/>
        <v>0</v>
      </c>
      <c r="AI56" s="1130">
        <f t="shared" si="16"/>
        <v>0</v>
      </c>
      <c r="AJ56" s="1128">
        <f t="shared" si="113"/>
        <v>0</v>
      </c>
      <c r="AK56" s="1129">
        <f t="shared" si="114"/>
        <v>0</v>
      </c>
      <c r="AL56" s="1129">
        <f t="shared" si="114"/>
        <v>0</v>
      </c>
      <c r="AM56" s="1130">
        <f t="shared" si="18"/>
        <v>0</v>
      </c>
      <c r="AN56" s="1125">
        <v>0</v>
      </c>
      <c r="AO56" s="1126">
        <f t="shared" si="115"/>
        <v>0</v>
      </c>
      <c r="AP56" s="1126">
        <f t="shared" si="116"/>
        <v>0</v>
      </c>
      <c r="AQ56" s="1127">
        <f t="shared" si="78"/>
        <v>0</v>
      </c>
      <c r="AR56" s="1125">
        <v>0</v>
      </c>
      <c r="AS56" s="1126">
        <f t="shared" si="117"/>
        <v>0</v>
      </c>
      <c r="AT56" s="1126">
        <f t="shared" si="118"/>
        <v>0</v>
      </c>
      <c r="AU56" s="1127">
        <f t="shared" si="81"/>
        <v>0</v>
      </c>
      <c r="AV56" s="1125">
        <v>0</v>
      </c>
      <c r="AW56" s="1126">
        <f t="shared" si="119"/>
        <v>0</v>
      </c>
      <c r="AX56" s="1126">
        <f t="shared" si="120"/>
        <v>0</v>
      </c>
      <c r="AY56" s="1127">
        <f t="shared" si="84"/>
        <v>0</v>
      </c>
      <c r="AZ56" s="1125">
        <v>0</v>
      </c>
      <c r="BA56" s="1126">
        <f t="shared" si="121"/>
        <v>0</v>
      </c>
      <c r="BB56" s="1126">
        <f t="shared" si="122"/>
        <v>0</v>
      </c>
      <c r="BC56" s="1127">
        <f t="shared" si="87"/>
        <v>0</v>
      </c>
      <c r="BD56" s="1125">
        <v>0</v>
      </c>
      <c r="BE56" s="1126">
        <f t="shared" si="123"/>
        <v>0</v>
      </c>
      <c r="BF56" s="1126">
        <f t="shared" si="124"/>
        <v>0</v>
      </c>
      <c r="BG56" s="1127">
        <f t="shared" si="90"/>
        <v>0</v>
      </c>
      <c r="BH56" s="1125">
        <v>0</v>
      </c>
      <c r="BI56" s="1126">
        <f t="shared" si="125"/>
        <v>0</v>
      </c>
      <c r="BJ56" s="1126">
        <f t="shared" si="126"/>
        <v>0</v>
      </c>
      <c r="BK56" s="1127">
        <f t="shared" si="93"/>
        <v>0</v>
      </c>
      <c r="BL56" s="1128">
        <f t="shared" si="127"/>
        <v>0</v>
      </c>
      <c r="BM56" s="1129">
        <f t="shared" si="127"/>
        <v>0</v>
      </c>
      <c r="BN56" s="1129">
        <f t="shared" si="127"/>
        <v>0</v>
      </c>
      <c r="BO56" s="1130">
        <f t="shared" si="38"/>
        <v>0</v>
      </c>
      <c r="BP56" s="1128">
        <f t="shared" si="128"/>
        <v>0</v>
      </c>
      <c r="BQ56" s="1129">
        <f t="shared" si="129"/>
        <v>0</v>
      </c>
      <c r="BR56" s="1129">
        <f t="shared" si="129"/>
        <v>0</v>
      </c>
      <c r="BS56" s="1130">
        <f t="shared" si="40"/>
        <v>0</v>
      </c>
      <c r="BT56" s="1116">
        <f t="shared" si="130"/>
        <v>0</v>
      </c>
      <c r="BU56" s="1117">
        <f t="shared" si="130"/>
        <v>0</v>
      </c>
      <c r="BV56" s="1117">
        <f t="shared" si="130"/>
        <v>0</v>
      </c>
      <c r="BW56" s="1131">
        <f t="shared" si="42"/>
        <v>0</v>
      </c>
      <c r="BX56" s="1116">
        <f t="shared" si="131"/>
        <v>0</v>
      </c>
      <c r="BY56" s="1117">
        <f t="shared" si="132"/>
        <v>0</v>
      </c>
      <c r="BZ56" s="1117">
        <f t="shared" si="132"/>
        <v>0</v>
      </c>
      <c r="CA56" s="1131">
        <f t="shared" si="50"/>
        <v>0</v>
      </c>
    </row>
    <row r="57" spans="2:79" s="1359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f t="shared" si="100"/>
        <v>0</v>
      </c>
      <c r="J57" s="1193">
        <f t="shared" si="101"/>
        <v>0</v>
      </c>
      <c r="K57" s="1194">
        <f t="shared" si="57"/>
        <v>0</v>
      </c>
      <c r="L57" s="1192">
        <v>0</v>
      </c>
      <c r="M57" s="1193">
        <f t="shared" si="102"/>
        <v>0</v>
      </c>
      <c r="N57" s="1193">
        <f t="shared" si="103"/>
        <v>0</v>
      </c>
      <c r="O57" s="1194">
        <f t="shared" si="60"/>
        <v>0</v>
      </c>
      <c r="P57" s="1192">
        <v>0</v>
      </c>
      <c r="Q57" s="1193">
        <f t="shared" si="104"/>
        <v>0</v>
      </c>
      <c r="R57" s="1193">
        <f t="shared" si="105"/>
        <v>0</v>
      </c>
      <c r="S57" s="1194">
        <f t="shared" si="63"/>
        <v>0</v>
      </c>
      <c r="T57" s="1192">
        <v>0</v>
      </c>
      <c r="U57" s="1193">
        <f t="shared" si="106"/>
        <v>0</v>
      </c>
      <c r="V57" s="1193">
        <f t="shared" si="107"/>
        <v>0</v>
      </c>
      <c r="W57" s="1194">
        <f t="shared" si="66"/>
        <v>0</v>
      </c>
      <c r="X57" s="1192">
        <v>0</v>
      </c>
      <c r="Y57" s="1193">
        <f t="shared" si="108"/>
        <v>0</v>
      </c>
      <c r="Z57" s="1193">
        <f t="shared" si="109"/>
        <v>0</v>
      </c>
      <c r="AA57" s="1194">
        <f t="shared" si="69"/>
        <v>0</v>
      </c>
      <c r="AB57" s="1192">
        <v>0</v>
      </c>
      <c r="AC57" s="1193">
        <f t="shared" si="110"/>
        <v>0</v>
      </c>
      <c r="AD57" s="1193">
        <f t="shared" si="111"/>
        <v>0</v>
      </c>
      <c r="AE57" s="1194">
        <f t="shared" si="72"/>
        <v>0</v>
      </c>
      <c r="AF57" s="1195">
        <f t="shared" si="112"/>
        <v>0</v>
      </c>
      <c r="AG57" s="1196">
        <f t="shared" si="112"/>
        <v>0</v>
      </c>
      <c r="AH57" s="1196">
        <f t="shared" si="112"/>
        <v>0</v>
      </c>
      <c r="AI57" s="1197">
        <f t="shared" si="16"/>
        <v>0</v>
      </c>
      <c r="AJ57" s="1195">
        <f t="shared" si="113"/>
        <v>0</v>
      </c>
      <c r="AK57" s="1196">
        <f t="shared" si="114"/>
        <v>0</v>
      </c>
      <c r="AL57" s="1196">
        <f t="shared" si="114"/>
        <v>0</v>
      </c>
      <c r="AM57" s="1197">
        <f t="shared" si="18"/>
        <v>0</v>
      </c>
      <c r="AN57" s="1192">
        <v>0</v>
      </c>
      <c r="AO57" s="1193">
        <f t="shared" si="115"/>
        <v>0</v>
      </c>
      <c r="AP57" s="1193">
        <f t="shared" si="116"/>
        <v>0</v>
      </c>
      <c r="AQ57" s="1194">
        <f t="shared" si="78"/>
        <v>0</v>
      </c>
      <c r="AR57" s="1192">
        <v>0</v>
      </c>
      <c r="AS57" s="1193">
        <f t="shared" si="117"/>
        <v>0</v>
      </c>
      <c r="AT57" s="1193">
        <f t="shared" si="118"/>
        <v>0</v>
      </c>
      <c r="AU57" s="1194">
        <f t="shared" si="81"/>
        <v>0</v>
      </c>
      <c r="AV57" s="1192">
        <v>0</v>
      </c>
      <c r="AW57" s="1193">
        <f t="shared" si="119"/>
        <v>0</v>
      </c>
      <c r="AX57" s="1193">
        <f t="shared" si="120"/>
        <v>0</v>
      </c>
      <c r="AY57" s="1194">
        <f t="shared" si="84"/>
        <v>0</v>
      </c>
      <c r="AZ57" s="1192">
        <v>0</v>
      </c>
      <c r="BA57" s="1193">
        <f t="shared" si="121"/>
        <v>0</v>
      </c>
      <c r="BB57" s="1193">
        <f t="shared" si="122"/>
        <v>0</v>
      </c>
      <c r="BC57" s="1194">
        <f t="shared" si="87"/>
        <v>0</v>
      </c>
      <c r="BD57" s="1192">
        <v>0</v>
      </c>
      <c r="BE57" s="1193">
        <f t="shared" si="123"/>
        <v>0</v>
      </c>
      <c r="BF57" s="1193">
        <f t="shared" si="124"/>
        <v>0</v>
      </c>
      <c r="BG57" s="1194">
        <f t="shared" si="90"/>
        <v>0</v>
      </c>
      <c r="BH57" s="1192">
        <v>0</v>
      </c>
      <c r="BI57" s="1193">
        <f t="shared" si="125"/>
        <v>0</v>
      </c>
      <c r="BJ57" s="1193">
        <f t="shared" si="126"/>
        <v>0</v>
      </c>
      <c r="BK57" s="1194">
        <f t="shared" si="93"/>
        <v>0</v>
      </c>
      <c r="BL57" s="1195">
        <f t="shared" si="127"/>
        <v>0</v>
      </c>
      <c r="BM57" s="1196">
        <f t="shared" si="127"/>
        <v>0</v>
      </c>
      <c r="BN57" s="1196">
        <f t="shared" si="127"/>
        <v>0</v>
      </c>
      <c r="BO57" s="1197">
        <f t="shared" si="38"/>
        <v>0</v>
      </c>
      <c r="BP57" s="1195">
        <f t="shared" si="128"/>
        <v>0</v>
      </c>
      <c r="BQ57" s="1196">
        <f t="shared" si="129"/>
        <v>0</v>
      </c>
      <c r="BR57" s="1196">
        <f t="shared" si="129"/>
        <v>0</v>
      </c>
      <c r="BS57" s="1197">
        <f t="shared" si="40"/>
        <v>0</v>
      </c>
      <c r="BT57" s="1198">
        <f t="shared" si="130"/>
        <v>0</v>
      </c>
      <c r="BU57" s="1199">
        <f t="shared" si="130"/>
        <v>0</v>
      </c>
      <c r="BV57" s="1199">
        <f t="shared" si="130"/>
        <v>0</v>
      </c>
      <c r="BW57" s="1200">
        <f t="shared" si="42"/>
        <v>0</v>
      </c>
      <c r="BX57" s="1198">
        <f t="shared" si="131"/>
        <v>0</v>
      </c>
      <c r="BY57" s="1199">
        <f t="shared" si="132"/>
        <v>0</v>
      </c>
      <c r="BZ57" s="1199">
        <f t="shared" si="132"/>
        <v>0</v>
      </c>
      <c r="CA57" s="1200">
        <f t="shared" si="50"/>
        <v>0</v>
      </c>
    </row>
    <row r="58" spans="2:79" s="1359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f t="shared" si="100"/>
        <v>0</v>
      </c>
      <c r="J58" s="1193">
        <f t="shared" si="101"/>
        <v>0</v>
      </c>
      <c r="K58" s="1194">
        <f t="shared" si="57"/>
        <v>0</v>
      </c>
      <c r="L58" s="1192">
        <v>0</v>
      </c>
      <c r="M58" s="1193">
        <f t="shared" si="102"/>
        <v>0</v>
      </c>
      <c r="N58" s="1193">
        <f t="shared" si="103"/>
        <v>0</v>
      </c>
      <c r="O58" s="1194">
        <f t="shared" si="60"/>
        <v>0</v>
      </c>
      <c r="P58" s="1192">
        <v>0</v>
      </c>
      <c r="Q58" s="1193">
        <f t="shared" si="104"/>
        <v>0</v>
      </c>
      <c r="R58" s="1193">
        <f t="shared" si="105"/>
        <v>0</v>
      </c>
      <c r="S58" s="1194">
        <f t="shared" si="63"/>
        <v>0</v>
      </c>
      <c r="T58" s="1192">
        <v>0</v>
      </c>
      <c r="U58" s="1193">
        <f t="shared" si="106"/>
        <v>0</v>
      </c>
      <c r="V58" s="1193">
        <f t="shared" si="107"/>
        <v>0</v>
      </c>
      <c r="W58" s="1194">
        <f t="shared" si="66"/>
        <v>0</v>
      </c>
      <c r="X58" s="1192">
        <v>0</v>
      </c>
      <c r="Y58" s="1193">
        <f t="shared" si="108"/>
        <v>0</v>
      </c>
      <c r="Z58" s="1193">
        <f t="shared" si="109"/>
        <v>0</v>
      </c>
      <c r="AA58" s="1194">
        <f t="shared" si="69"/>
        <v>0</v>
      </c>
      <c r="AB58" s="1192">
        <v>0</v>
      </c>
      <c r="AC58" s="1193">
        <f t="shared" si="110"/>
        <v>0</v>
      </c>
      <c r="AD58" s="1193">
        <f t="shared" si="111"/>
        <v>0</v>
      </c>
      <c r="AE58" s="1194">
        <f t="shared" si="72"/>
        <v>0</v>
      </c>
      <c r="AF58" s="1195">
        <f t="shared" si="112"/>
        <v>0</v>
      </c>
      <c r="AG58" s="1196">
        <f t="shared" si="112"/>
        <v>0</v>
      </c>
      <c r="AH58" s="1196">
        <f t="shared" si="112"/>
        <v>0</v>
      </c>
      <c r="AI58" s="1197">
        <f t="shared" si="16"/>
        <v>0</v>
      </c>
      <c r="AJ58" s="1195">
        <f t="shared" si="113"/>
        <v>0</v>
      </c>
      <c r="AK58" s="1196">
        <f t="shared" si="114"/>
        <v>0</v>
      </c>
      <c r="AL58" s="1196">
        <f t="shared" si="114"/>
        <v>0</v>
      </c>
      <c r="AM58" s="1197">
        <f t="shared" si="18"/>
        <v>0</v>
      </c>
      <c r="AN58" s="1192">
        <v>0</v>
      </c>
      <c r="AO58" s="1193">
        <f t="shared" si="115"/>
        <v>0</v>
      </c>
      <c r="AP58" s="1193">
        <f t="shared" si="116"/>
        <v>0</v>
      </c>
      <c r="AQ58" s="1194">
        <f t="shared" si="78"/>
        <v>0</v>
      </c>
      <c r="AR58" s="1192">
        <v>0</v>
      </c>
      <c r="AS58" s="1193">
        <f t="shared" si="117"/>
        <v>0</v>
      </c>
      <c r="AT58" s="1193">
        <f t="shared" si="118"/>
        <v>0</v>
      </c>
      <c r="AU58" s="1194">
        <f t="shared" si="81"/>
        <v>0</v>
      </c>
      <c r="AV58" s="1192">
        <v>0</v>
      </c>
      <c r="AW58" s="1193">
        <f t="shared" si="119"/>
        <v>0</v>
      </c>
      <c r="AX58" s="1193">
        <f t="shared" si="120"/>
        <v>0</v>
      </c>
      <c r="AY58" s="1194">
        <f t="shared" si="84"/>
        <v>0</v>
      </c>
      <c r="AZ58" s="1192">
        <v>0</v>
      </c>
      <c r="BA58" s="1193">
        <f t="shared" si="121"/>
        <v>0</v>
      </c>
      <c r="BB58" s="1193">
        <f t="shared" si="122"/>
        <v>0</v>
      </c>
      <c r="BC58" s="1194">
        <f t="shared" si="87"/>
        <v>0</v>
      </c>
      <c r="BD58" s="1192">
        <v>0</v>
      </c>
      <c r="BE58" s="1193">
        <f t="shared" si="123"/>
        <v>0</v>
      </c>
      <c r="BF58" s="1193">
        <f t="shared" si="124"/>
        <v>0</v>
      </c>
      <c r="BG58" s="1194">
        <f t="shared" si="90"/>
        <v>0</v>
      </c>
      <c r="BH58" s="1192">
        <v>0</v>
      </c>
      <c r="BI58" s="1193">
        <f t="shared" si="125"/>
        <v>0</v>
      </c>
      <c r="BJ58" s="1193">
        <f t="shared" si="126"/>
        <v>0</v>
      </c>
      <c r="BK58" s="1194">
        <f t="shared" si="93"/>
        <v>0</v>
      </c>
      <c r="BL58" s="1195">
        <f t="shared" si="127"/>
        <v>0</v>
      </c>
      <c r="BM58" s="1196">
        <f t="shared" si="127"/>
        <v>0</v>
      </c>
      <c r="BN58" s="1196">
        <f t="shared" si="127"/>
        <v>0</v>
      </c>
      <c r="BO58" s="1197">
        <f t="shared" si="38"/>
        <v>0</v>
      </c>
      <c r="BP58" s="1195">
        <f t="shared" si="128"/>
        <v>0</v>
      </c>
      <c r="BQ58" s="1196">
        <f t="shared" si="129"/>
        <v>0</v>
      </c>
      <c r="BR58" s="1196">
        <f t="shared" si="129"/>
        <v>0</v>
      </c>
      <c r="BS58" s="1197">
        <f t="shared" si="40"/>
        <v>0</v>
      </c>
      <c r="BT58" s="1198">
        <f t="shared" si="130"/>
        <v>0</v>
      </c>
      <c r="BU58" s="1199">
        <f t="shared" si="130"/>
        <v>0</v>
      </c>
      <c r="BV58" s="1199">
        <f t="shared" si="130"/>
        <v>0</v>
      </c>
      <c r="BW58" s="1200">
        <f t="shared" si="42"/>
        <v>0</v>
      </c>
      <c r="BX58" s="1198">
        <f t="shared" si="131"/>
        <v>0</v>
      </c>
      <c r="BY58" s="1199">
        <f t="shared" si="132"/>
        <v>0</v>
      </c>
      <c r="BZ58" s="1199">
        <f t="shared" si="132"/>
        <v>0</v>
      </c>
      <c r="CA58" s="1200">
        <f t="shared" si="50"/>
        <v>0</v>
      </c>
    </row>
    <row r="59" spans="2:79" s="1359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f t="shared" si="100"/>
        <v>0</v>
      </c>
      <c r="J59" s="1193">
        <f t="shared" si="101"/>
        <v>0</v>
      </c>
      <c r="K59" s="1194">
        <f t="shared" si="57"/>
        <v>0</v>
      </c>
      <c r="L59" s="1192">
        <v>0</v>
      </c>
      <c r="M59" s="1193">
        <f t="shared" si="102"/>
        <v>0</v>
      </c>
      <c r="N59" s="1193">
        <f t="shared" si="103"/>
        <v>0</v>
      </c>
      <c r="O59" s="1194">
        <f t="shared" si="60"/>
        <v>0</v>
      </c>
      <c r="P59" s="1192">
        <v>0</v>
      </c>
      <c r="Q59" s="1193">
        <f t="shared" si="104"/>
        <v>0</v>
      </c>
      <c r="R59" s="1193">
        <f t="shared" si="105"/>
        <v>0</v>
      </c>
      <c r="S59" s="1194">
        <f t="shared" si="63"/>
        <v>0</v>
      </c>
      <c r="T59" s="1192">
        <v>0</v>
      </c>
      <c r="U59" s="1193">
        <f t="shared" si="106"/>
        <v>0</v>
      </c>
      <c r="V59" s="1193">
        <f t="shared" si="107"/>
        <v>0</v>
      </c>
      <c r="W59" s="1194">
        <f t="shared" si="66"/>
        <v>0</v>
      </c>
      <c r="X59" s="1192">
        <v>0</v>
      </c>
      <c r="Y59" s="1193">
        <f t="shared" si="108"/>
        <v>0</v>
      </c>
      <c r="Z59" s="1193">
        <f t="shared" si="109"/>
        <v>0</v>
      </c>
      <c r="AA59" s="1194">
        <f t="shared" si="69"/>
        <v>0</v>
      </c>
      <c r="AB59" s="1192">
        <v>0</v>
      </c>
      <c r="AC59" s="1193">
        <f t="shared" si="110"/>
        <v>0</v>
      </c>
      <c r="AD59" s="1193">
        <f t="shared" si="111"/>
        <v>0</v>
      </c>
      <c r="AE59" s="1194">
        <f t="shared" si="72"/>
        <v>0</v>
      </c>
      <c r="AF59" s="1195">
        <f t="shared" si="112"/>
        <v>0</v>
      </c>
      <c r="AG59" s="1196">
        <f t="shared" si="112"/>
        <v>0</v>
      </c>
      <c r="AH59" s="1196">
        <f t="shared" si="112"/>
        <v>0</v>
      </c>
      <c r="AI59" s="1197">
        <f t="shared" si="16"/>
        <v>0</v>
      </c>
      <c r="AJ59" s="1195">
        <f t="shared" si="113"/>
        <v>0</v>
      </c>
      <c r="AK59" s="1196">
        <f t="shared" si="114"/>
        <v>0</v>
      </c>
      <c r="AL59" s="1196">
        <f t="shared" si="114"/>
        <v>0</v>
      </c>
      <c r="AM59" s="1197">
        <f t="shared" si="18"/>
        <v>0</v>
      </c>
      <c r="AN59" s="1192">
        <v>0</v>
      </c>
      <c r="AO59" s="1193">
        <f t="shared" si="115"/>
        <v>0</v>
      </c>
      <c r="AP59" s="1193">
        <f t="shared" si="116"/>
        <v>0</v>
      </c>
      <c r="AQ59" s="1194">
        <f t="shared" si="78"/>
        <v>0</v>
      </c>
      <c r="AR59" s="1192">
        <v>0</v>
      </c>
      <c r="AS59" s="1193">
        <f t="shared" si="117"/>
        <v>0</v>
      </c>
      <c r="AT59" s="1193">
        <f t="shared" si="118"/>
        <v>0</v>
      </c>
      <c r="AU59" s="1194">
        <f t="shared" si="81"/>
        <v>0</v>
      </c>
      <c r="AV59" s="1192">
        <v>0</v>
      </c>
      <c r="AW59" s="1193">
        <f t="shared" si="119"/>
        <v>0</v>
      </c>
      <c r="AX59" s="1193">
        <f t="shared" si="120"/>
        <v>0</v>
      </c>
      <c r="AY59" s="1194">
        <f t="shared" si="84"/>
        <v>0</v>
      </c>
      <c r="AZ59" s="1192">
        <v>0</v>
      </c>
      <c r="BA59" s="1193">
        <f t="shared" si="121"/>
        <v>0</v>
      </c>
      <c r="BB59" s="1193">
        <f t="shared" si="122"/>
        <v>0</v>
      </c>
      <c r="BC59" s="1194">
        <f t="shared" si="87"/>
        <v>0</v>
      </c>
      <c r="BD59" s="1192">
        <v>0</v>
      </c>
      <c r="BE59" s="1193">
        <f t="shared" si="123"/>
        <v>0</v>
      </c>
      <c r="BF59" s="1193">
        <f t="shared" si="124"/>
        <v>0</v>
      </c>
      <c r="BG59" s="1194">
        <f t="shared" si="90"/>
        <v>0</v>
      </c>
      <c r="BH59" s="1192">
        <v>0</v>
      </c>
      <c r="BI59" s="1193">
        <f t="shared" si="125"/>
        <v>0</v>
      </c>
      <c r="BJ59" s="1193">
        <f t="shared" si="126"/>
        <v>0</v>
      </c>
      <c r="BK59" s="1194">
        <f t="shared" si="93"/>
        <v>0</v>
      </c>
      <c r="BL59" s="1195">
        <f t="shared" si="127"/>
        <v>0</v>
      </c>
      <c r="BM59" s="1196">
        <f t="shared" si="127"/>
        <v>0</v>
      </c>
      <c r="BN59" s="1196">
        <f t="shared" si="127"/>
        <v>0</v>
      </c>
      <c r="BO59" s="1197">
        <f t="shared" si="38"/>
        <v>0</v>
      </c>
      <c r="BP59" s="1195">
        <f t="shared" si="128"/>
        <v>0</v>
      </c>
      <c r="BQ59" s="1196">
        <f t="shared" si="129"/>
        <v>0</v>
      </c>
      <c r="BR59" s="1196">
        <f t="shared" si="129"/>
        <v>0</v>
      </c>
      <c r="BS59" s="1197">
        <f t="shared" si="40"/>
        <v>0</v>
      </c>
      <c r="BT59" s="1198">
        <f t="shared" si="130"/>
        <v>0</v>
      </c>
      <c r="BU59" s="1199">
        <f t="shared" si="130"/>
        <v>0</v>
      </c>
      <c r="BV59" s="1199">
        <f t="shared" si="130"/>
        <v>0</v>
      </c>
      <c r="BW59" s="1200">
        <f t="shared" si="42"/>
        <v>0</v>
      </c>
      <c r="BX59" s="1198">
        <f t="shared" si="131"/>
        <v>0</v>
      </c>
      <c r="BY59" s="1199">
        <f t="shared" si="132"/>
        <v>0</v>
      </c>
      <c r="BZ59" s="1199">
        <f t="shared" si="132"/>
        <v>0</v>
      </c>
      <c r="CA59" s="1200">
        <f t="shared" si="50"/>
        <v>0</v>
      </c>
    </row>
    <row r="60" spans="2:79" ht="21" customHeight="1">
      <c r="B60" s="1243" t="s">
        <v>2852</v>
      </c>
      <c r="C60" s="1244" t="s">
        <v>2853</v>
      </c>
      <c r="D60" s="1159" t="s">
        <v>1843</v>
      </c>
      <c r="E60" s="1160">
        <v>209.36</v>
      </c>
      <c r="F60" s="1123">
        <v>1.1299999999999999</v>
      </c>
      <c r="G60" s="1124">
        <v>0.98099999999999998</v>
      </c>
      <c r="H60" s="1125">
        <v>211.5</v>
      </c>
      <c r="I60" s="1126">
        <f t="shared" si="100"/>
        <v>49085.3</v>
      </c>
      <c r="J60" s="1126">
        <f t="shared" si="101"/>
        <v>44279.6</v>
      </c>
      <c r="K60" s="1127">
        <f t="shared" si="57"/>
        <v>4805.7000000000044</v>
      </c>
      <c r="L60" s="1125">
        <v>222</v>
      </c>
      <c r="M60" s="1126">
        <f t="shared" si="102"/>
        <v>51522.2</v>
      </c>
      <c r="N60" s="1126">
        <f t="shared" si="103"/>
        <v>46477.9</v>
      </c>
      <c r="O60" s="1127">
        <f t="shared" si="60"/>
        <v>5044.2999999999956</v>
      </c>
      <c r="P60" s="1125">
        <v>232.6</v>
      </c>
      <c r="Q60" s="1126">
        <f t="shared" si="104"/>
        <v>53982.2</v>
      </c>
      <c r="R60" s="1126">
        <f t="shared" si="105"/>
        <v>48697.1</v>
      </c>
      <c r="S60" s="1127">
        <f t="shared" si="63"/>
        <v>5285.0999999999985</v>
      </c>
      <c r="T60" s="1125">
        <v>211.5</v>
      </c>
      <c r="U60" s="1126">
        <f t="shared" si="106"/>
        <v>49085.3</v>
      </c>
      <c r="V60" s="1126">
        <f t="shared" si="107"/>
        <v>44279.6</v>
      </c>
      <c r="W60" s="1127">
        <f t="shared" si="66"/>
        <v>4805.7000000000044</v>
      </c>
      <c r="X60" s="1125">
        <v>232.6</v>
      </c>
      <c r="Y60" s="1126">
        <f t="shared" si="108"/>
        <v>53982.2</v>
      </c>
      <c r="Z60" s="1126">
        <f t="shared" si="109"/>
        <v>48697.1</v>
      </c>
      <c r="AA60" s="1127">
        <f t="shared" si="69"/>
        <v>5285.0999999999985</v>
      </c>
      <c r="AB60" s="1125">
        <v>211.5</v>
      </c>
      <c r="AC60" s="1126">
        <f t="shared" si="110"/>
        <v>49085.3</v>
      </c>
      <c r="AD60" s="1126">
        <f t="shared" si="111"/>
        <v>44279.6</v>
      </c>
      <c r="AE60" s="1127">
        <f t="shared" si="72"/>
        <v>4805.7000000000044</v>
      </c>
      <c r="AF60" s="1128">
        <f t="shared" si="112"/>
        <v>1321.7</v>
      </c>
      <c r="AG60" s="1129">
        <f t="shared" si="112"/>
        <v>306742.5</v>
      </c>
      <c r="AH60" s="1129">
        <f t="shared" si="112"/>
        <v>276710.90000000002</v>
      </c>
      <c r="AI60" s="1130">
        <f t="shared" si="16"/>
        <v>30031.599999999977</v>
      </c>
      <c r="AJ60" s="1128">
        <f t="shared" si="113"/>
        <v>220.3</v>
      </c>
      <c r="AK60" s="1129">
        <f t="shared" si="114"/>
        <v>51124</v>
      </c>
      <c r="AL60" s="1129">
        <f t="shared" si="114"/>
        <v>46118</v>
      </c>
      <c r="AM60" s="1130">
        <f t="shared" si="18"/>
        <v>5006</v>
      </c>
      <c r="AN60" s="1125">
        <v>211.5</v>
      </c>
      <c r="AO60" s="1126">
        <f t="shared" si="115"/>
        <v>49085.3</v>
      </c>
      <c r="AP60" s="1126">
        <f t="shared" si="116"/>
        <v>44279.6</v>
      </c>
      <c r="AQ60" s="1127">
        <f t="shared" si="78"/>
        <v>4805.7000000000044</v>
      </c>
      <c r="AR60" s="1125">
        <v>211.5</v>
      </c>
      <c r="AS60" s="1126">
        <f t="shared" si="117"/>
        <v>49085.3</v>
      </c>
      <c r="AT60" s="1126">
        <f t="shared" si="118"/>
        <v>44279.6</v>
      </c>
      <c r="AU60" s="1127">
        <f t="shared" si="81"/>
        <v>4805.7000000000044</v>
      </c>
      <c r="AV60" s="1125">
        <v>232.6</v>
      </c>
      <c r="AW60" s="1126">
        <f t="shared" si="119"/>
        <v>53982.2</v>
      </c>
      <c r="AX60" s="1126">
        <f t="shared" si="120"/>
        <v>48697.1</v>
      </c>
      <c r="AY60" s="1127">
        <f t="shared" si="84"/>
        <v>5285.0999999999985</v>
      </c>
      <c r="AZ60" s="1125">
        <v>200.9</v>
      </c>
      <c r="BA60" s="1126">
        <f t="shared" si="121"/>
        <v>46625.2</v>
      </c>
      <c r="BB60" s="1126">
        <f t="shared" si="122"/>
        <v>42060.4</v>
      </c>
      <c r="BC60" s="1127">
        <f t="shared" si="87"/>
        <v>4564.7999999999956</v>
      </c>
      <c r="BD60" s="1125">
        <v>200.9</v>
      </c>
      <c r="BE60" s="1126">
        <f t="shared" si="123"/>
        <v>46625.2</v>
      </c>
      <c r="BF60" s="1126">
        <f t="shared" si="124"/>
        <v>42060.4</v>
      </c>
      <c r="BG60" s="1127">
        <f t="shared" si="90"/>
        <v>4564.7999999999956</v>
      </c>
      <c r="BH60" s="1125">
        <v>232.6</v>
      </c>
      <c r="BI60" s="1126">
        <f t="shared" si="125"/>
        <v>53982.2</v>
      </c>
      <c r="BJ60" s="1126">
        <f t="shared" si="126"/>
        <v>48697.1</v>
      </c>
      <c r="BK60" s="1127">
        <f t="shared" si="93"/>
        <v>5285.0999999999985</v>
      </c>
      <c r="BL60" s="1128">
        <f t="shared" si="127"/>
        <v>1290</v>
      </c>
      <c r="BM60" s="1129">
        <f t="shared" si="127"/>
        <v>299385.40000000002</v>
      </c>
      <c r="BN60" s="1129">
        <f t="shared" si="127"/>
        <v>270074.19999999995</v>
      </c>
      <c r="BO60" s="1130">
        <f t="shared" si="38"/>
        <v>29311.20000000007</v>
      </c>
      <c r="BP60" s="1128">
        <f t="shared" si="128"/>
        <v>215</v>
      </c>
      <c r="BQ60" s="1129">
        <f t="shared" si="129"/>
        <v>49898</v>
      </c>
      <c r="BR60" s="1129">
        <f t="shared" si="129"/>
        <v>45012</v>
      </c>
      <c r="BS60" s="1130">
        <f t="shared" si="40"/>
        <v>4886</v>
      </c>
      <c r="BT60" s="1116">
        <f t="shared" si="130"/>
        <v>2611.6999999999998</v>
      </c>
      <c r="BU60" s="1117">
        <f t="shared" si="130"/>
        <v>606127.9</v>
      </c>
      <c r="BV60" s="1117">
        <f t="shared" si="130"/>
        <v>546785.1</v>
      </c>
      <c r="BW60" s="1131">
        <f t="shared" si="42"/>
        <v>59342.800000000047</v>
      </c>
      <c r="BX60" s="1116">
        <f t="shared" si="131"/>
        <v>217.6</v>
      </c>
      <c r="BY60" s="1117">
        <f t="shared" si="132"/>
        <v>50511</v>
      </c>
      <c r="BZ60" s="1117">
        <f t="shared" si="132"/>
        <v>45565</v>
      </c>
      <c r="CA60" s="1131">
        <f t="shared" si="50"/>
        <v>4946</v>
      </c>
    </row>
    <row r="61" spans="2:79" s="1360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f t="shared" si="100"/>
        <v>0</v>
      </c>
      <c r="J61" s="1232">
        <f t="shared" si="101"/>
        <v>0</v>
      </c>
      <c r="K61" s="1233">
        <f t="shared" si="57"/>
        <v>0</v>
      </c>
      <c r="L61" s="1231">
        <v>0</v>
      </c>
      <c r="M61" s="1232">
        <f t="shared" si="102"/>
        <v>0</v>
      </c>
      <c r="N61" s="1232">
        <f t="shared" si="103"/>
        <v>0</v>
      </c>
      <c r="O61" s="1233">
        <f t="shared" si="60"/>
        <v>0</v>
      </c>
      <c r="P61" s="1231">
        <v>0</v>
      </c>
      <c r="Q61" s="1232">
        <f t="shared" si="104"/>
        <v>0</v>
      </c>
      <c r="R61" s="1232">
        <f t="shared" si="105"/>
        <v>0</v>
      </c>
      <c r="S61" s="1233">
        <f t="shared" si="63"/>
        <v>0</v>
      </c>
      <c r="T61" s="1231">
        <v>0</v>
      </c>
      <c r="U61" s="1232">
        <f t="shared" si="106"/>
        <v>0</v>
      </c>
      <c r="V61" s="1232">
        <f t="shared" si="107"/>
        <v>0</v>
      </c>
      <c r="W61" s="1233">
        <f t="shared" si="66"/>
        <v>0</v>
      </c>
      <c r="X61" s="1231">
        <v>0</v>
      </c>
      <c r="Y61" s="1232">
        <f t="shared" si="108"/>
        <v>0</v>
      </c>
      <c r="Z61" s="1232">
        <f t="shared" si="109"/>
        <v>0</v>
      </c>
      <c r="AA61" s="1233">
        <f t="shared" si="69"/>
        <v>0</v>
      </c>
      <c r="AB61" s="1231">
        <v>0</v>
      </c>
      <c r="AC61" s="1232">
        <f t="shared" si="110"/>
        <v>0</v>
      </c>
      <c r="AD61" s="1232">
        <f t="shared" si="111"/>
        <v>0</v>
      </c>
      <c r="AE61" s="1233">
        <f t="shared" si="72"/>
        <v>0</v>
      </c>
      <c r="AF61" s="1234">
        <f t="shared" si="112"/>
        <v>0</v>
      </c>
      <c r="AG61" s="1235">
        <f t="shared" si="112"/>
        <v>0</v>
      </c>
      <c r="AH61" s="1235">
        <f t="shared" si="112"/>
        <v>0</v>
      </c>
      <c r="AI61" s="1236">
        <f t="shared" si="16"/>
        <v>0</v>
      </c>
      <c r="AJ61" s="1234">
        <f t="shared" si="113"/>
        <v>0</v>
      </c>
      <c r="AK61" s="1235">
        <f t="shared" si="114"/>
        <v>0</v>
      </c>
      <c r="AL61" s="1235">
        <f t="shared" si="114"/>
        <v>0</v>
      </c>
      <c r="AM61" s="1236">
        <f t="shared" si="18"/>
        <v>0</v>
      </c>
      <c r="AN61" s="1231">
        <v>0</v>
      </c>
      <c r="AO61" s="1232">
        <f t="shared" si="115"/>
        <v>0</v>
      </c>
      <c r="AP61" s="1232">
        <f t="shared" si="116"/>
        <v>0</v>
      </c>
      <c r="AQ61" s="1233">
        <f t="shared" si="78"/>
        <v>0</v>
      </c>
      <c r="AR61" s="1231">
        <v>0</v>
      </c>
      <c r="AS61" s="1232">
        <f t="shared" si="117"/>
        <v>0</v>
      </c>
      <c r="AT61" s="1232">
        <f t="shared" si="118"/>
        <v>0</v>
      </c>
      <c r="AU61" s="1233">
        <f t="shared" si="81"/>
        <v>0</v>
      </c>
      <c r="AV61" s="1231">
        <v>0</v>
      </c>
      <c r="AW61" s="1232">
        <f t="shared" si="119"/>
        <v>0</v>
      </c>
      <c r="AX61" s="1232">
        <f t="shared" si="120"/>
        <v>0</v>
      </c>
      <c r="AY61" s="1233">
        <f t="shared" si="84"/>
        <v>0</v>
      </c>
      <c r="AZ61" s="1231">
        <v>0</v>
      </c>
      <c r="BA61" s="1232">
        <f t="shared" si="121"/>
        <v>0</v>
      </c>
      <c r="BB61" s="1232">
        <f t="shared" si="122"/>
        <v>0</v>
      </c>
      <c r="BC61" s="1233">
        <f t="shared" si="87"/>
        <v>0</v>
      </c>
      <c r="BD61" s="1231">
        <v>0</v>
      </c>
      <c r="BE61" s="1232">
        <f t="shared" si="123"/>
        <v>0</v>
      </c>
      <c r="BF61" s="1232">
        <f t="shared" si="124"/>
        <v>0</v>
      </c>
      <c r="BG61" s="1233">
        <f t="shared" si="90"/>
        <v>0</v>
      </c>
      <c r="BH61" s="1231">
        <v>0</v>
      </c>
      <c r="BI61" s="1232">
        <f t="shared" si="125"/>
        <v>0</v>
      </c>
      <c r="BJ61" s="1232">
        <f t="shared" si="126"/>
        <v>0</v>
      </c>
      <c r="BK61" s="1233">
        <f t="shared" si="93"/>
        <v>0</v>
      </c>
      <c r="BL61" s="1234">
        <f t="shared" si="127"/>
        <v>0</v>
      </c>
      <c r="BM61" s="1235">
        <f t="shared" si="127"/>
        <v>0</v>
      </c>
      <c r="BN61" s="1235">
        <f t="shared" si="127"/>
        <v>0</v>
      </c>
      <c r="BO61" s="1236">
        <f t="shared" si="38"/>
        <v>0</v>
      </c>
      <c r="BP61" s="1234">
        <f t="shared" si="128"/>
        <v>0</v>
      </c>
      <c r="BQ61" s="1235">
        <f t="shared" si="129"/>
        <v>0</v>
      </c>
      <c r="BR61" s="1235">
        <f t="shared" si="129"/>
        <v>0</v>
      </c>
      <c r="BS61" s="1236">
        <f t="shared" si="40"/>
        <v>0</v>
      </c>
      <c r="BT61" s="1237">
        <f t="shared" si="130"/>
        <v>0</v>
      </c>
      <c r="BU61" s="1238">
        <f t="shared" si="130"/>
        <v>0</v>
      </c>
      <c r="BV61" s="1238">
        <f t="shared" si="130"/>
        <v>0</v>
      </c>
      <c r="BW61" s="1239">
        <f t="shared" si="42"/>
        <v>0</v>
      </c>
      <c r="BX61" s="1237">
        <f t="shared" si="131"/>
        <v>0</v>
      </c>
      <c r="BY61" s="1238">
        <f t="shared" si="132"/>
        <v>0</v>
      </c>
      <c r="BZ61" s="1238">
        <f t="shared" si="132"/>
        <v>0</v>
      </c>
      <c r="CA61" s="1239">
        <f t="shared" si="50"/>
        <v>0</v>
      </c>
    </row>
    <row r="62" spans="2:79" ht="21" customHeight="1">
      <c r="B62" s="1103"/>
      <c r="C62" s="1104" t="s">
        <v>2854</v>
      </c>
      <c r="D62" s="1105" t="s">
        <v>2098</v>
      </c>
      <c r="E62" s="1106">
        <v>271.69</v>
      </c>
      <c r="F62" s="1123">
        <v>1.1299999999999999</v>
      </c>
      <c r="G62" s="1124">
        <v>0.93100000000000005</v>
      </c>
      <c r="H62" s="1125">
        <v>50.2</v>
      </c>
      <c r="I62" s="1126">
        <f t="shared" si="100"/>
        <v>14348.5</v>
      </c>
      <c r="J62" s="1126">
        <f t="shared" si="101"/>
        <v>13638.8</v>
      </c>
      <c r="K62" s="1127">
        <f t="shared" si="57"/>
        <v>709.70000000000073</v>
      </c>
      <c r="L62" s="1125">
        <v>52.7</v>
      </c>
      <c r="M62" s="1126">
        <f t="shared" si="102"/>
        <v>15063</v>
      </c>
      <c r="N62" s="1126">
        <f t="shared" si="103"/>
        <v>14318.1</v>
      </c>
      <c r="O62" s="1127">
        <f t="shared" si="60"/>
        <v>744.89999999999964</v>
      </c>
      <c r="P62" s="1125">
        <v>55.2</v>
      </c>
      <c r="Q62" s="1126">
        <f t="shared" si="104"/>
        <v>15777.6</v>
      </c>
      <c r="R62" s="1126">
        <f t="shared" si="105"/>
        <v>14997.3</v>
      </c>
      <c r="S62" s="1127">
        <f t="shared" si="63"/>
        <v>780.30000000000109</v>
      </c>
      <c r="T62" s="1125">
        <v>50.2</v>
      </c>
      <c r="U62" s="1126">
        <f t="shared" si="106"/>
        <v>14348.5</v>
      </c>
      <c r="V62" s="1126">
        <f t="shared" si="107"/>
        <v>13638.8</v>
      </c>
      <c r="W62" s="1127">
        <f t="shared" si="66"/>
        <v>709.70000000000073</v>
      </c>
      <c r="X62" s="1125">
        <v>55.2</v>
      </c>
      <c r="Y62" s="1126">
        <f t="shared" si="108"/>
        <v>15777.6</v>
      </c>
      <c r="Z62" s="1126">
        <f t="shared" si="109"/>
        <v>14997.3</v>
      </c>
      <c r="AA62" s="1127">
        <f t="shared" si="69"/>
        <v>780.30000000000109</v>
      </c>
      <c r="AB62" s="1125">
        <v>50.2</v>
      </c>
      <c r="AC62" s="1126">
        <f t="shared" si="110"/>
        <v>14348.5</v>
      </c>
      <c r="AD62" s="1126">
        <f t="shared" si="111"/>
        <v>13638.8</v>
      </c>
      <c r="AE62" s="1127">
        <f t="shared" si="72"/>
        <v>709.70000000000073</v>
      </c>
      <c r="AF62" s="1128">
        <f t="shared" si="112"/>
        <v>313.7</v>
      </c>
      <c r="AG62" s="1129">
        <f t="shared" si="112"/>
        <v>89663.7</v>
      </c>
      <c r="AH62" s="1129">
        <f t="shared" si="112"/>
        <v>85229.1</v>
      </c>
      <c r="AI62" s="1130">
        <f t="shared" si="16"/>
        <v>4434.5999999999913</v>
      </c>
      <c r="AJ62" s="1128">
        <f t="shared" si="113"/>
        <v>52.3</v>
      </c>
      <c r="AK62" s="1129">
        <f t="shared" si="114"/>
        <v>14944</v>
      </c>
      <c r="AL62" s="1129">
        <f t="shared" si="114"/>
        <v>14205</v>
      </c>
      <c r="AM62" s="1130">
        <f t="shared" si="18"/>
        <v>739</v>
      </c>
      <c r="AN62" s="1125">
        <v>50.2</v>
      </c>
      <c r="AO62" s="1126">
        <f t="shared" si="115"/>
        <v>14348.5</v>
      </c>
      <c r="AP62" s="1126">
        <f t="shared" si="116"/>
        <v>13638.8</v>
      </c>
      <c r="AQ62" s="1127">
        <f t="shared" si="78"/>
        <v>709.70000000000073</v>
      </c>
      <c r="AR62" s="1125">
        <v>50.2</v>
      </c>
      <c r="AS62" s="1126">
        <f t="shared" si="117"/>
        <v>14348.5</v>
      </c>
      <c r="AT62" s="1126">
        <f t="shared" si="118"/>
        <v>13638.8</v>
      </c>
      <c r="AU62" s="1127">
        <f t="shared" si="81"/>
        <v>709.70000000000073</v>
      </c>
      <c r="AV62" s="1125">
        <v>55.2</v>
      </c>
      <c r="AW62" s="1126">
        <f t="shared" si="119"/>
        <v>15777.6</v>
      </c>
      <c r="AX62" s="1126">
        <f t="shared" si="120"/>
        <v>14997.3</v>
      </c>
      <c r="AY62" s="1127">
        <f t="shared" si="84"/>
        <v>780.30000000000109</v>
      </c>
      <c r="AZ62" s="1125">
        <v>47.7</v>
      </c>
      <c r="BA62" s="1126">
        <f t="shared" si="121"/>
        <v>13633.9</v>
      </c>
      <c r="BB62" s="1126">
        <f t="shared" si="122"/>
        <v>12959.6</v>
      </c>
      <c r="BC62" s="1127">
        <f t="shared" si="87"/>
        <v>674.29999999999927</v>
      </c>
      <c r="BD62" s="1125">
        <v>47.7</v>
      </c>
      <c r="BE62" s="1126">
        <f t="shared" si="123"/>
        <v>13633.9</v>
      </c>
      <c r="BF62" s="1126">
        <f t="shared" si="124"/>
        <v>12959.6</v>
      </c>
      <c r="BG62" s="1127">
        <f t="shared" si="90"/>
        <v>674.29999999999927</v>
      </c>
      <c r="BH62" s="1125">
        <v>55.2</v>
      </c>
      <c r="BI62" s="1126">
        <f t="shared" si="125"/>
        <v>15777.6</v>
      </c>
      <c r="BJ62" s="1126">
        <f t="shared" si="126"/>
        <v>14997.3</v>
      </c>
      <c r="BK62" s="1127">
        <f t="shared" si="93"/>
        <v>780.30000000000109</v>
      </c>
      <c r="BL62" s="1128">
        <f t="shared" si="127"/>
        <v>306.2</v>
      </c>
      <c r="BM62" s="1129">
        <f t="shared" si="127"/>
        <v>87520</v>
      </c>
      <c r="BN62" s="1129">
        <f t="shared" si="127"/>
        <v>83191.399999999994</v>
      </c>
      <c r="BO62" s="1130">
        <f t="shared" si="38"/>
        <v>4328.6000000000058</v>
      </c>
      <c r="BP62" s="1128">
        <f t="shared" si="128"/>
        <v>51</v>
      </c>
      <c r="BQ62" s="1129">
        <f t="shared" si="129"/>
        <v>14587</v>
      </c>
      <c r="BR62" s="1129">
        <f t="shared" si="129"/>
        <v>13865</v>
      </c>
      <c r="BS62" s="1130">
        <f t="shared" si="40"/>
        <v>722</v>
      </c>
      <c r="BT62" s="1116">
        <f t="shared" si="130"/>
        <v>619.9</v>
      </c>
      <c r="BU62" s="1117">
        <f t="shared" si="130"/>
        <v>177183.7</v>
      </c>
      <c r="BV62" s="1117">
        <f t="shared" si="130"/>
        <v>168420.5</v>
      </c>
      <c r="BW62" s="1131">
        <f t="shared" si="42"/>
        <v>8763.2000000000116</v>
      </c>
      <c r="BX62" s="1116">
        <f t="shared" si="131"/>
        <v>51.7</v>
      </c>
      <c r="BY62" s="1117">
        <f t="shared" si="132"/>
        <v>14765</v>
      </c>
      <c r="BZ62" s="1117">
        <f t="shared" si="132"/>
        <v>14035</v>
      </c>
      <c r="CA62" s="1131">
        <f t="shared" si="50"/>
        <v>730</v>
      </c>
    </row>
    <row r="63" spans="2:79" s="1360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f t="shared" si="100"/>
        <v>0</v>
      </c>
      <c r="J63" s="1232">
        <f t="shared" si="101"/>
        <v>0</v>
      </c>
      <c r="K63" s="1233">
        <f t="shared" si="57"/>
        <v>0</v>
      </c>
      <c r="L63" s="1231">
        <v>0</v>
      </c>
      <c r="M63" s="1232">
        <f t="shared" si="102"/>
        <v>0</v>
      </c>
      <c r="N63" s="1232">
        <f t="shared" si="103"/>
        <v>0</v>
      </c>
      <c r="O63" s="1233">
        <f t="shared" si="60"/>
        <v>0</v>
      </c>
      <c r="P63" s="1231">
        <v>0</v>
      </c>
      <c r="Q63" s="1232">
        <f t="shared" si="104"/>
        <v>0</v>
      </c>
      <c r="R63" s="1232">
        <f t="shared" si="105"/>
        <v>0</v>
      </c>
      <c r="S63" s="1233">
        <f t="shared" si="63"/>
        <v>0</v>
      </c>
      <c r="T63" s="1231">
        <v>0</v>
      </c>
      <c r="U63" s="1232">
        <f t="shared" si="106"/>
        <v>0</v>
      </c>
      <c r="V63" s="1232">
        <f t="shared" si="107"/>
        <v>0</v>
      </c>
      <c r="W63" s="1233">
        <f t="shared" si="66"/>
        <v>0</v>
      </c>
      <c r="X63" s="1231">
        <v>0</v>
      </c>
      <c r="Y63" s="1232">
        <f t="shared" si="108"/>
        <v>0</v>
      </c>
      <c r="Z63" s="1232">
        <f t="shared" si="109"/>
        <v>0</v>
      </c>
      <c r="AA63" s="1233">
        <f t="shared" si="69"/>
        <v>0</v>
      </c>
      <c r="AB63" s="1231">
        <v>0</v>
      </c>
      <c r="AC63" s="1232">
        <f t="shared" si="110"/>
        <v>0</v>
      </c>
      <c r="AD63" s="1232">
        <f t="shared" si="111"/>
        <v>0</v>
      </c>
      <c r="AE63" s="1233">
        <f t="shared" si="72"/>
        <v>0</v>
      </c>
      <c r="AF63" s="1234">
        <f t="shared" si="112"/>
        <v>0</v>
      </c>
      <c r="AG63" s="1235">
        <f t="shared" si="112"/>
        <v>0</v>
      </c>
      <c r="AH63" s="1235">
        <f t="shared" si="112"/>
        <v>0</v>
      </c>
      <c r="AI63" s="1236">
        <f t="shared" si="16"/>
        <v>0</v>
      </c>
      <c r="AJ63" s="1234">
        <f t="shared" si="113"/>
        <v>0</v>
      </c>
      <c r="AK63" s="1235">
        <f t="shared" si="114"/>
        <v>0</v>
      </c>
      <c r="AL63" s="1235">
        <f t="shared" si="114"/>
        <v>0</v>
      </c>
      <c r="AM63" s="1236">
        <f t="shared" si="18"/>
        <v>0</v>
      </c>
      <c r="AN63" s="1231">
        <v>0</v>
      </c>
      <c r="AO63" s="1232">
        <f t="shared" si="115"/>
        <v>0</v>
      </c>
      <c r="AP63" s="1232">
        <f t="shared" si="116"/>
        <v>0</v>
      </c>
      <c r="AQ63" s="1233">
        <f t="shared" si="78"/>
        <v>0</v>
      </c>
      <c r="AR63" s="1231">
        <v>0</v>
      </c>
      <c r="AS63" s="1232">
        <f t="shared" si="117"/>
        <v>0</v>
      </c>
      <c r="AT63" s="1232">
        <f t="shared" si="118"/>
        <v>0</v>
      </c>
      <c r="AU63" s="1233">
        <f t="shared" si="81"/>
        <v>0</v>
      </c>
      <c r="AV63" s="1231">
        <v>0</v>
      </c>
      <c r="AW63" s="1232">
        <f t="shared" si="119"/>
        <v>0</v>
      </c>
      <c r="AX63" s="1232">
        <f t="shared" si="120"/>
        <v>0</v>
      </c>
      <c r="AY63" s="1233">
        <f t="shared" si="84"/>
        <v>0</v>
      </c>
      <c r="AZ63" s="1231">
        <v>0</v>
      </c>
      <c r="BA63" s="1232">
        <f t="shared" si="121"/>
        <v>0</v>
      </c>
      <c r="BB63" s="1232">
        <f t="shared" si="122"/>
        <v>0</v>
      </c>
      <c r="BC63" s="1233">
        <f t="shared" si="87"/>
        <v>0</v>
      </c>
      <c r="BD63" s="1231">
        <v>0</v>
      </c>
      <c r="BE63" s="1232">
        <f t="shared" si="123"/>
        <v>0</v>
      </c>
      <c r="BF63" s="1232">
        <f t="shared" si="124"/>
        <v>0</v>
      </c>
      <c r="BG63" s="1233">
        <f t="shared" si="90"/>
        <v>0</v>
      </c>
      <c r="BH63" s="1231">
        <v>0</v>
      </c>
      <c r="BI63" s="1232">
        <f t="shared" si="125"/>
        <v>0</v>
      </c>
      <c r="BJ63" s="1232">
        <f t="shared" si="126"/>
        <v>0</v>
      </c>
      <c r="BK63" s="1233">
        <f t="shared" si="93"/>
        <v>0</v>
      </c>
      <c r="BL63" s="1234">
        <f t="shared" si="127"/>
        <v>0</v>
      </c>
      <c r="BM63" s="1235">
        <f t="shared" si="127"/>
        <v>0</v>
      </c>
      <c r="BN63" s="1235">
        <f t="shared" si="127"/>
        <v>0</v>
      </c>
      <c r="BO63" s="1236">
        <f t="shared" si="38"/>
        <v>0</v>
      </c>
      <c r="BP63" s="1234">
        <f t="shared" si="128"/>
        <v>0</v>
      </c>
      <c r="BQ63" s="1235">
        <f t="shared" si="129"/>
        <v>0</v>
      </c>
      <c r="BR63" s="1235">
        <f t="shared" si="129"/>
        <v>0</v>
      </c>
      <c r="BS63" s="1236">
        <f t="shared" si="40"/>
        <v>0</v>
      </c>
      <c r="BT63" s="1237">
        <f t="shared" si="130"/>
        <v>0</v>
      </c>
      <c r="BU63" s="1238">
        <f t="shared" si="130"/>
        <v>0</v>
      </c>
      <c r="BV63" s="1238">
        <f t="shared" si="130"/>
        <v>0</v>
      </c>
      <c r="BW63" s="1239">
        <f t="shared" si="42"/>
        <v>0</v>
      </c>
      <c r="BX63" s="1237">
        <f t="shared" si="131"/>
        <v>0</v>
      </c>
      <c r="BY63" s="1238">
        <f t="shared" si="132"/>
        <v>0</v>
      </c>
      <c r="BZ63" s="1238">
        <f t="shared" si="132"/>
        <v>0</v>
      </c>
      <c r="CA63" s="1239">
        <f t="shared" si="50"/>
        <v>0</v>
      </c>
    </row>
    <row r="64" spans="2:79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f t="shared" si="100"/>
        <v>0</v>
      </c>
      <c r="J64" s="1126">
        <f t="shared" si="101"/>
        <v>0</v>
      </c>
      <c r="K64" s="1127">
        <f t="shared" si="57"/>
        <v>0</v>
      </c>
      <c r="L64" s="1125">
        <v>0</v>
      </c>
      <c r="M64" s="1126">
        <f t="shared" si="102"/>
        <v>0</v>
      </c>
      <c r="N64" s="1126">
        <f t="shared" si="103"/>
        <v>0</v>
      </c>
      <c r="O64" s="1127">
        <f t="shared" si="60"/>
        <v>0</v>
      </c>
      <c r="P64" s="1125">
        <v>0</v>
      </c>
      <c r="Q64" s="1126">
        <f t="shared" si="104"/>
        <v>0</v>
      </c>
      <c r="R64" s="1126">
        <f t="shared" si="105"/>
        <v>0</v>
      </c>
      <c r="S64" s="1127">
        <f t="shared" si="63"/>
        <v>0</v>
      </c>
      <c r="T64" s="1125">
        <v>0</v>
      </c>
      <c r="U64" s="1126">
        <f t="shared" si="106"/>
        <v>0</v>
      </c>
      <c r="V64" s="1126">
        <f t="shared" si="107"/>
        <v>0</v>
      </c>
      <c r="W64" s="1127">
        <f t="shared" si="66"/>
        <v>0</v>
      </c>
      <c r="X64" s="1125">
        <v>0</v>
      </c>
      <c r="Y64" s="1126">
        <f t="shared" si="108"/>
        <v>0</v>
      </c>
      <c r="Z64" s="1126">
        <f t="shared" si="109"/>
        <v>0</v>
      </c>
      <c r="AA64" s="1127">
        <f t="shared" si="69"/>
        <v>0</v>
      </c>
      <c r="AB64" s="1125">
        <v>0</v>
      </c>
      <c r="AC64" s="1126">
        <f t="shared" si="110"/>
        <v>0</v>
      </c>
      <c r="AD64" s="1126">
        <f t="shared" si="111"/>
        <v>0</v>
      </c>
      <c r="AE64" s="1127">
        <f t="shared" si="72"/>
        <v>0</v>
      </c>
      <c r="AF64" s="1128">
        <f t="shared" si="112"/>
        <v>0</v>
      </c>
      <c r="AG64" s="1129">
        <f t="shared" si="112"/>
        <v>0</v>
      </c>
      <c r="AH64" s="1129">
        <f t="shared" si="112"/>
        <v>0</v>
      </c>
      <c r="AI64" s="1130">
        <f t="shared" si="16"/>
        <v>0</v>
      </c>
      <c r="AJ64" s="1128">
        <f t="shared" si="113"/>
        <v>0</v>
      </c>
      <c r="AK64" s="1129">
        <f t="shared" si="114"/>
        <v>0</v>
      </c>
      <c r="AL64" s="1129">
        <f t="shared" si="114"/>
        <v>0</v>
      </c>
      <c r="AM64" s="1130">
        <f t="shared" si="18"/>
        <v>0</v>
      </c>
      <c r="AN64" s="1125">
        <v>0</v>
      </c>
      <c r="AO64" s="1126">
        <f t="shared" si="115"/>
        <v>0</v>
      </c>
      <c r="AP64" s="1126">
        <f t="shared" si="116"/>
        <v>0</v>
      </c>
      <c r="AQ64" s="1127">
        <f t="shared" si="78"/>
        <v>0</v>
      </c>
      <c r="AR64" s="1125">
        <v>0</v>
      </c>
      <c r="AS64" s="1126">
        <f t="shared" si="117"/>
        <v>0</v>
      </c>
      <c r="AT64" s="1126">
        <f t="shared" si="118"/>
        <v>0</v>
      </c>
      <c r="AU64" s="1127">
        <f t="shared" si="81"/>
        <v>0</v>
      </c>
      <c r="AV64" s="1125">
        <v>0</v>
      </c>
      <c r="AW64" s="1126">
        <f t="shared" si="119"/>
        <v>0</v>
      </c>
      <c r="AX64" s="1126">
        <f t="shared" si="120"/>
        <v>0</v>
      </c>
      <c r="AY64" s="1127">
        <f t="shared" si="84"/>
        <v>0</v>
      </c>
      <c r="AZ64" s="1125">
        <v>0</v>
      </c>
      <c r="BA64" s="1126">
        <f t="shared" si="121"/>
        <v>0</v>
      </c>
      <c r="BB64" s="1126">
        <f t="shared" si="122"/>
        <v>0</v>
      </c>
      <c r="BC64" s="1127">
        <f t="shared" si="87"/>
        <v>0</v>
      </c>
      <c r="BD64" s="1125">
        <v>0</v>
      </c>
      <c r="BE64" s="1126">
        <f t="shared" si="123"/>
        <v>0</v>
      </c>
      <c r="BF64" s="1126">
        <f t="shared" si="124"/>
        <v>0</v>
      </c>
      <c r="BG64" s="1127">
        <f t="shared" si="90"/>
        <v>0</v>
      </c>
      <c r="BH64" s="1125">
        <v>0</v>
      </c>
      <c r="BI64" s="1126">
        <f t="shared" si="125"/>
        <v>0</v>
      </c>
      <c r="BJ64" s="1126">
        <f t="shared" si="126"/>
        <v>0</v>
      </c>
      <c r="BK64" s="1127">
        <f t="shared" si="93"/>
        <v>0</v>
      </c>
      <c r="BL64" s="1128">
        <f t="shared" si="127"/>
        <v>0</v>
      </c>
      <c r="BM64" s="1129">
        <f t="shared" si="127"/>
        <v>0</v>
      </c>
      <c r="BN64" s="1129">
        <f t="shared" si="127"/>
        <v>0</v>
      </c>
      <c r="BO64" s="1130">
        <f t="shared" si="38"/>
        <v>0</v>
      </c>
      <c r="BP64" s="1128">
        <f t="shared" si="128"/>
        <v>0</v>
      </c>
      <c r="BQ64" s="1129">
        <f t="shared" si="129"/>
        <v>0</v>
      </c>
      <c r="BR64" s="1129">
        <f t="shared" si="129"/>
        <v>0</v>
      </c>
      <c r="BS64" s="1130">
        <f t="shared" si="40"/>
        <v>0</v>
      </c>
      <c r="BT64" s="1116">
        <f t="shared" si="130"/>
        <v>0</v>
      </c>
      <c r="BU64" s="1117">
        <f t="shared" si="130"/>
        <v>0</v>
      </c>
      <c r="BV64" s="1117">
        <f t="shared" si="130"/>
        <v>0</v>
      </c>
      <c r="BW64" s="1131">
        <f t="shared" si="42"/>
        <v>0</v>
      </c>
      <c r="BX64" s="1116">
        <f t="shared" si="131"/>
        <v>0</v>
      </c>
      <c r="BY64" s="1117">
        <f t="shared" si="132"/>
        <v>0</v>
      </c>
      <c r="BZ64" s="1117">
        <f t="shared" si="132"/>
        <v>0</v>
      </c>
      <c r="CA64" s="1131">
        <f t="shared" si="50"/>
        <v>0</v>
      </c>
    </row>
    <row r="65" spans="2:79" ht="21" customHeight="1">
      <c r="B65" s="1103"/>
      <c r="C65" s="1104" t="s">
        <v>4385</v>
      </c>
      <c r="D65" s="1105" t="s">
        <v>2390</v>
      </c>
      <c r="E65" s="1106">
        <v>310.16000000000003</v>
      </c>
      <c r="F65" s="1210">
        <v>1.1299999999999999</v>
      </c>
      <c r="G65" s="1124">
        <v>0.96099999999999997</v>
      </c>
      <c r="H65" s="1125">
        <v>5.0999999999999996</v>
      </c>
      <c r="I65" s="1126">
        <f t="shared" si="100"/>
        <v>1717.7</v>
      </c>
      <c r="J65" s="1126">
        <f t="shared" si="101"/>
        <v>1581.8</v>
      </c>
      <c r="K65" s="1127">
        <f t="shared" si="57"/>
        <v>135.90000000000009</v>
      </c>
      <c r="L65" s="1125">
        <v>5.3</v>
      </c>
      <c r="M65" s="1126">
        <f t="shared" si="102"/>
        <v>1785.1</v>
      </c>
      <c r="N65" s="1126">
        <f t="shared" si="103"/>
        <v>1643.8</v>
      </c>
      <c r="O65" s="1127">
        <f t="shared" si="60"/>
        <v>141.29999999999995</v>
      </c>
      <c r="P65" s="1125">
        <v>5.6</v>
      </c>
      <c r="Q65" s="1126">
        <f t="shared" si="104"/>
        <v>1886.1</v>
      </c>
      <c r="R65" s="1126">
        <f t="shared" si="105"/>
        <v>1736.9</v>
      </c>
      <c r="S65" s="1127">
        <f t="shared" si="63"/>
        <v>149.19999999999982</v>
      </c>
      <c r="T65" s="1125">
        <v>5.0999999999999996</v>
      </c>
      <c r="U65" s="1126">
        <f t="shared" si="106"/>
        <v>1717.7</v>
      </c>
      <c r="V65" s="1126">
        <f t="shared" si="107"/>
        <v>1581.8</v>
      </c>
      <c r="W65" s="1127">
        <f t="shared" si="66"/>
        <v>135.90000000000009</v>
      </c>
      <c r="X65" s="1125">
        <v>5.6</v>
      </c>
      <c r="Y65" s="1126">
        <f t="shared" si="108"/>
        <v>1886.1</v>
      </c>
      <c r="Z65" s="1126">
        <f t="shared" si="109"/>
        <v>1736.9</v>
      </c>
      <c r="AA65" s="1127">
        <f t="shared" si="69"/>
        <v>149.19999999999982</v>
      </c>
      <c r="AB65" s="1125">
        <v>5.0999999999999996</v>
      </c>
      <c r="AC65" s="1126">
        <f t="shared" si="110"/>
        <v>1717.7</v>
      </c>
      <c r="AD65" s="1126">
        <f t="shared" si="111"/>
        <v>1581.8</v>
      </c>
      <c r="AE65" s="1127">
        <f t="shared" si="72"/>
        <v>135.90000000000009</v>
      </c>
      <c r="AF65" s="1128">
        <f t="shared" si="112"/>
        <v>31.799999999999997</v>
      </c>
      <c r="AG65" s="1129">
        <f t="shared" si="112"/>
        <v>10710.4</v>
      </c>
      <c r="AH65" s="1129">
        <f t="shared" si="112"/>
        <v>9863</v>
      </c>
      <c r="AI65" s="1130">
        <f t="shared" si="16"/>
        <v>847.39999999999964</v>
      </c>
      <c r="AJ65" s="1128">
        <f t="shared" si="113"/>
        <v>5.3</v>
      </c>
      <c r="AK65" s="1129">
        <f t="shared" si="114"/>
        <v>1785</v>
      </c>
      <c r="AL65" s="1129">
        <f t="shared" si="114"/>
        <v>1644</v>
      </c>
      <c r="AM65" s="1130">
        <f t="shared" si="18"/>
        <v>141</v>
      </c>
      <c r="AN65" s="1125">
        <v>5.0999999999999996</v>
      </c>
      <c r="AO65" s="1126">
        <f t="shared" si="115"/>
        <v>1717.7</v>
      </c>
      <c r="AP65" s="1126">
        <f t="shared" si="116"/>
        <v>1581.8</v>
      </c>
      <c r="AQ65" s="1127">
        <f t="shared" si="78"/>
        <v>135.90000000000009</v>
      </c>
      <c r="AR65" s="1125">
        <v>5.0999999999999996</v>
      </c>
      <c r="AS65" s="1126">
        <f t="shared" si="117"/>
        <v>1717.7</v>
      </c>
      <c r="AT65" s="1126">
        <f t="shared" si="118"/>
        <v>1581.8</v>
      </c>
      <c r="AU65" s="1127">
        <f t="shared" si="81"/>
        <v>135.90000000000009</v>
      </c>
      <c r="AV65" s="1125">
        <v>5.6</v>
      </c>
      <c r="AW65" s="1126">
        <f t="shared" si="119"/>
        <v>1886.1</v>
      </c>
      <c r="AX65" s="1126">
        <f t="shared" si="120"/>
        <v>1736.9</v>
      </c>
      <c r="AY65" s="1127">
        <f t="shared" si="84"/>
        <v>149.19999999999982</v>
      </c>
      <c r="AZ65" s="1125">
        <v>4.8</v>
      </c>
      <c r="BA65" s="1126">
        <f t="shared" si="121"/>
        <v>1616.7</v>
      </c>
      <c r="BB65" s="1126">
        <f t="shared" si="122"/>
        <v>1488.8</v>
      </c>
      <c r="BC65" s="1127">
        <f t="shared" si="87"/>
        <v>127.90000000000009</v>
      </c>
      <c r="BD65" s="1125">
        <v>4.8</v>
      </c>
      <c r="BE65" s="1126">
        <f t="shared" si="123"/>
        <v>1616.7</v>
      </c>
      <c r="BF65" s="1126">
        <f t="shared" si="124"/>
        <v>1488.8</v>
      </c>
      <c r="BG65" s="1127">
        <f t="shared" si="90"/>
        <v>127.90000000000009</v>
      </c>
      <c r="BH65" s="1125">
        <v>5.6</v>
      </c>
      <c r="BI65" s="1126">
        <f t="shared" si="125"/>
        <v>1886.1</v>
      </c>
      <c r="BJ65" s="1126">
        <f t="shared" si="126"/>
        <v>1736.9</v>
      </c>
      <c r="BK65" s="1127">
        <f t="shared" si="93"/>
        <v>149.19999999999982</v>
      </c>
      <c r="BL65" s="1128">
        <f t="shared" si="127"/>
        <v>31</v>
      </c>
      <c r="BM65" s="1129">
        <f t="shared" si="127"/>
        <v>10441</v>
      </c>
      <c r="BN65" s="1129">
        <f t="shared" si="127"/>
        <v>9615</v>
      </c>
      <c r="BO65" s="1130">
        <f t="shared" si="38"/>
        <v>826</v>
      </c>
      <c r="BP65" s="1128">
        <f t="shared" si="128"/>
        <v>5.2</v>
      </c>
      <c r="BQ65" s="1129">
        <f t="shared" si="129"/>
        <v>1740</v>
      </c>
      <c r="BR65" s="1129">
        <f t="shared" si="129"/>
        <v>1603</v>
      </c>
      <c r="BS65" s="1130">
        <f t="shared" si="40"/>
        <v>137</v>
      </c>
      <c r="BT65" s="1116">
        <f t="shared" si="130"/>
        <v>62.8</v>
      </c>
      <c r="BU65" s="1117">
        <f t="shared" si="130"/>
        <v>21151.4</v>
      </c>
      <c r="BV65" s="1117">
        <f t="shared" si="130"/>
        <v>19478</v>
      </c>
      <c r="BW65" s="1131">
        <f t="shared" si="42"/>
        <v>1673.4000000000015</v>
      </c>
      <c r="BX65" s="1116">
        <f t="shared" si="131"/>
        <v>5.2</v>
      </c>
      <c r="BY65" s="1117">
        <f t="shared" si="132"/>
        <v>1763</v>
      </c>
      <c r="BZ65" s="1117">
        <f t="shared" si="132"/>
        <v>1623</v>
      </c>
      <c r="CA65" s="1131">
        <f t="shared" si="50"/>
        <v>140</v>
      </c>
    </row>
    <row r="66" spans="2:79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f t="shared" si="100"/>
        <v>0</v>
      </c>
      <c r="J66" s="1126">
        <f t="shared" si="101"/>
        <v>0</v>
      </c>
      <c r="K66" s="1127">
        <f t="shared" si="57"/>
        <v>0</v>
      </c>
      <c r="L66" s="1125">
        <v>0</v>
      </c>
      <c r="M66" s="1126">
        <f t="shared" si="102"/>
        <v>0</v>
      </c>
      <c r="N66" s="1126">
        <f t="shared" si="103"/>
        <v>0</v>
      </c>
      <c r="O66" s="1127">
        <f t="shared" si="60"/>
        <v>0</v>
      </c>
      <c r="P66" s="1125">
        <v>0</v>
      </c>
      <c r="Q66" s="1126">
        <f t="shared" si="104"/>
        <v>0</v>
      </c>
      <c r="R66" s="1126">
        <f t="shared" si="105"/>
        <v>0</v>
      </c>
      <c r="S66" s="1127">
        <f t="shared" si="63"/>
        <v>0</v>
      </c>
      <c r="T66" s="1125">
        <v>0</v>
      </c>
      <c r="U66" s="1126">
        <f t="shared" si="106"/>
        <v>0</v>
      </c>
      <c r="V66" s="1126">
        <f t="shared" si="107"/>
        <v>0</v>
      </c>
      <c r="W66" s="1127">
        <f t="shared" si="66"/>
        <v>0</v>
      </c>
      <c r="X66" s="1125">
        <v>0</v>
      </c>
      <c r="Y66" s="1126">
        <f t="shared" si="108"/>
        <v>0</v>
      </c>
      <c r="Z66" s="1126">
        <f t="shared" si="109"/>
        <v>0</v>
      </c>
      <c r="AA66" s="1127">
        <f t="shared" si="69"/>
        <v>0</v>
      </c>
      <c r="AB66" s="1125">
        <v>0</v>
      </c>
      <c r="AC66" s="1126">
        <f t="shared" si="110"/>
        <v>0</v>
      </c>
      <c r="AD66" s="1126">
        <f t="shared" si="111"/>
        <v>0</v>
      </c>
      <c r="AE66" s="1127">
        <f t="shared" si="72"/>
        <v>0</v>
      </c>
      <c r="AF66" s="1128">
        <f t="shared" si="112"/>
        <v>0</v>
      </c>
      <c r="AG66" s="1129">
        <f t="shared" si="112"/>
        <v>0</v>
      </c>
      <c r="AH66" s="1129">
        <f t="shared" si="112"/>
        <v>0</v>
      </c>
      <c r="AI66" s="1130">
        <f t="shared" si="16"/>
        <v>0</v>
      </c>
      <c r="AJ66" s="1128">
        <f t="shared" si="113"/>
        <v>0</v>
      </c>
      <c r="AK66" s="1129">
        <f t="shared" si="114"/>
        <v>0</v>
      </c>
      <c r="AL66" s="1129">
        <f t="shared" si="114"/>
        <v>0</v>
      </c>
      <c r="AM66" s="1130">
        <f t="shared" si="18"/>
        <v>0</v>
      </c>
      <c r="AN66" s="1125">
        <v>0</v>
      </c>
      <c r="AO66" s="1126">
        <f t="shared" si="115"/>
        <v>0</v>
      </c>
      <c r="AP66" s="1126">
        <f t="shared" si="116"/>
        <v>0</v>
      </c>
      <c r="AQ66" s="1127">
        <f t="shared" si="78"/>
        <v>0</v>
      </c>
      <c r="AR66" s="1125">
        <v>0</v>
      </c>
      <c r="AS66" s="1126">
        <f t="shared" si="117"/>
        <v>0</v>
      </c>
      <c r="AT66" s="1126">
        <f t="shared" si="118"/>
        <v>0</v>
      </c>
      <c r="AU66" s="1127">
        <f t="shared" si="81"/>
        <v>0</v>
      </c>
      <c r="AV66" s="1125">
        <v>0</v>
      </c>
      <c r="AW66" s="1126">
        <f t="shared" si="119"/>
        <v>0</v>
      </c>
      <c r="AX66" s="1126">
        <f t="shared" si="120"/>
        <v>0</v>
      </c>
      <c r="AY66" s="1127">
        <f t="shared" si="84"/>
        <v>0</v>
      </c>
      <c r="AZ66" s="1125">
        <v>0</v>
      </c>
      <c r="BA66" s="1126">
        <f t="shared" si="121"/>
        <v>0</v>
      </c>
      <c r="BB66" s="1126">
        <f t="shared" si="122"/>
        <v>0</v>
      </c>
      <c r="BC66" s="1127">
        <f t="shared" si="87"/>
        <v>0</v>
      </c>
      <c r="BD66" s="1125">
        <v>0</v>
      </c>
      <c r="BE66" s="1126">
        <f t="shared" si="123"/>
        <v>0</v>
      </c>
      <c r="BF66" s="1126">
        <f t="shared" si="124"/>
        <v>0</v>
      </c>
      <c r="BG66" s="1127">
        <f t="shared" si="90"/>
        <v>0</v>
      </c>
      <c r="BH66" s="1125">
        <v>0</v>
      </c>
      <c r="BI66" s="1126">
        <f t="shared" si="125"/>
        <v>0</v>
      </c>
      <c r="BJ66" s="1126">
        <f t="shared" si="126"/>
        <v>0</v>
      </c>
      <c r="BK66" s="1127">
        <f t="shared" si="93"/>
        <v>0</v>
      </c>
      <c r="BL66" s="1128">
        <f t="shared" si="127"/>
        <v>0</v>
      </c>
      <c r="BM66" s="1129">
        <f t="shared" si="127"/>
        <v>0</v>
      </c>
      <c r="BN66" s="1129">
        <f t="shared" si="127"/>
        <v>0</v>
      </c>
      <c r="BO66" s="1130">
        <f t="shared" si="38"/>
        <v>0</v>
      </c>
      <c r="BP66" s="1128">
        <f t="shared" si="128"/>
        <v>0</v>
      </c>
      <c r="BQ66" s="1129">
        <f t="shared" si="129"/>
        <v>0</v>
      </c>
      <c r="BR66" s="1129">
        <f t="shared" si="129"/>
        <v>0</v>
      </c>
      <c r="BS66" s="1130">
        <f t="shared" si="40"/>
        <v>0</v>
      </c>
      <c r="BT66" s="1116">
        <f t="shared" si="130"/>
        <v>0</v>
      </c>
      <c r="BU66" s="1117">
        <f t="shared" si="130"/>
        <v>0</v>
      </c>
      <c r="BV66" s="1117">
        <f t="shared" si="130"/>
        <v>0</v>
      </c>
      <c r="BW66" s="1131">
        <f t="shared" si="42"/>
        <v>0</v>
      </c>
      <c r="BX66" s="1116">
        <f t="shared" si="131"/>
        <v>0</v>
      </c>
      <c r="BY66" s="1117">
        <f t="shared" si="132"/>
        <v>0</v>
      </c>
      <c r="BZ66" s="1117">
        <f t="shared" si="132"/>
        <v>0</v>
      </c>
      <c r="CA66" s="1131">
        <f t="shared" si="50"/>
        <v>0</v>
      </c>
    </row>
    <row r="67" spans="2:79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0</v>
      </c>
      <c r="I67" s="1126">
        <f t="shared" si="100"/>
        <v>0</v>
      </c>
      <c r="J67" s="1126">
        <f t="shared" si="101"/>
        <v>0</v>
      </c>
      <c r="K67" s="1127">
        <f t="shared" si="57"/>
        <v>0</v>
      </c>
      <c r="L67" s="1125">
        <v>0</v>
      </c>
      <c r="M67" s="1126">
        <f t="shared" si="102"/>
        <v>0</v>
      </c>
      <c r="N67" s="1126">
        <f t="shared" si="103"/>
        <v>0</v>
      </c>
      <c r="O67" s="1127">
        <f t="shared" si="60"/>
        <v>0</v>
      </c>
      <c r="P67" s="1125">
        <v>0</v>
      </c>
      <c r="Q67" s="1126">
        <f t="shared" si="104"/>
        <v>0</v>
      </c>
      <c r="R67" s="1126">
        <f t="shared" si="105"/>
        <v>0</v>
      </c>
      <c r="S67" s="1127">
        <f t="shared" si="63"/>
        <v>0</v>
      </c>
      <c r="T67" s="1125">
        <v>0</v>
      </c>
      <c r="U67" s="1126">
        <f t="shared" si="106"/>
        <v>0</v>
      </c>
      <c r="V67" s="1126">
        <f t="shared" si="107"/>
        <v>0</v>
      </c>
      <c r="W67" s="1127">
        <f t="shared" si="66"/>
        <v>0</v>
      </c>
      <c r="X67" s="1125">
        <v>0</v>
      </c>
      <c r="Y67" s="1126">
        <f t="shared" si="108"/>
        <v>0</v>
      </c>
      <c r="Z67" s="1126">
        <f t="shared" si="109"/>
        <v>0</v>
      </c>
      <c r="AA67" s="1127">
        <f t="shared" si="69"/>
        <v>0</v>
      </c>
      <c r="AB67" s="1125">
        <v>0</v>
      </c>
      <c r="AC67" s="1126">
        <f t="shared" si="110"/>
        <v>0</v>
      </c>
      <c r="AD67" s="1126">
        <f t="shared" si="111"/>
        <v>0</v>
      </c>
      <c r="AE67" s="1127">
        <f t="shared" si="72"/>
        <v>0</v>
      </c>
      <c r="AF67" s="1128">
        <f t="shared" si="112"/>
        <v>0</v>
      </c>
      <c r="AG67" s="1129">
        <f t="shared" si="112"/>
        <v>0</v>
      </c>
      <c r="AH67" s="1129">
        <f t="shared" si="112"/>
        <v>0</v>
      </c>
      <c r="AI67" s="1130">
        <f t="shared" si="16"/>
        <v>0</v>
      </c>
      <c r="AJ67" s="1128">
        <f t="shared" si="113"/>
        <v>0</v>
      </c>
      <c r="AK67" s="1129">
        <f t="shared" si="114"/>
        <v>0</v>
      </c>
      <c r="AL67" s="1129">
        <f t="shared" si="114"/>
        <v>0</v>
      </c>
      <c r="AM67" s="1130">
        <f t="shared" si="18"/>
        <v>0</v>
      </c>
      <c r="AN67" s="1125">
        <v>0</v>
      </c>
      <c r="AO67" s="1126">
        <f t="shared" si="115"/>
        <v>0</v>
      </c>
      <c r="AP67" s="1126">
        <f t="shared" si="116"/>
        <v>0</v>
      </c>
      <c r="AQ67" s="1127">
        <f t="shared" si="78"/>
        <v>0</v>
      </c>
      <c r="AR67" s="1125">
        <v>0</v>
      </c>
      <c r="AS67" s="1126">
        <f t="shared" si="117"/>
        <v>0</v>
      </c>
      <c r="AT67" s="1126">
        <f t="shared" si="118"/>
        <v>0</v>
      </c>
      <c r="AU67" s="1127">
        <f t="shared" si="81"/>
        <v>0</v>
      </c>
      <c r="AV67" s="1125">
        <v>0</v>
      </c>
      <c r="AW67" s="1126">
        <f t="shared" si="119"/>
        <v>0</v>
      </c>
      <c r="AX67" s="1126">
        <f t="shared" si="120"/>
        <v>0</v>
      </c>
      <c r="AY67" s="1127">
        <f t="shared" si="84"/>
        <v>0</v>
      </c>
      <c r="AZ67" s="1125">
        <v>0</v>
      </c>
      <c r="BA67" s="1126">
        <f t="shared" si="121"/>
        <v>0</v>
      </c>
      <c r="BB67" s="1126">
        <f t="shared" si="122"/>
        <v>0</v>
      </c>
      <c r="BC67" s="1127">
        <f t="shared" si="87"/>
        <v>0</v>
      </c>
      <c r="BD67" s="1125">
        <v>0</v>
      </c>
      <c r="BE67" s="1126">
        <f t="shared" si="123"/>
        <v>0</v>
      </c>
      <c r="BF67" s="1126">
        <f t="shared" si="124"/>
        <v>0</v>
      </c>
      <c r="BG67" s="1127">
        <f t="shared" si="90"/>
        <v>0</v>
      </c>
      <c r="BH67" s="1125">
        <v>0</v>
      </c>
      <c r="BI67" s="1126">
        <f t="shared" si="125"/>
        <v>0</v>
      </c>
      <c r="BJ67" s="1126">
        <f t="shared" si="126"/>
        <v>0</v>
      </c>
      <c r="BK67" s="1127">
        <f t="shared" si="93"/>
        <v>0</v>
      </c>
      <c r="BL67" s="1128">
        <f t="shared" si="127"/>
        <v>0</v>
      </c>
      <c r="BM67" s="1129">
        <f t="shared" si="127"/>
        <v>0</v>
      </c>
      <c r="BN67" s="1129">
        <f t="shared" si="127"/>
        <v>0</v>
      </c>
      <c r="BO67" s="1130">
        <f t="shared" si="38"/>
        <v>0</v>
      </c>
      <c r="BP67" s="1128">
        <f t="shared" si="128"/>
        <v>0</v>
      </c>
      <c r="BQ67" s="1129">
        <f t="shared" si="129"/>
        <v>0</v>
      </c>
      <c r="BR67" s="1129">
        <f t="shared" si="129"/>
        <v>0</v>
      </c>
      <c r="BS67" s="1130">
        <f t="shared" si="40"/>
        <v>0</v>
      </c>
      <c r="BT67" s="1116">
        <f t="shared" si="130"/>
        <v>0</v>
      </c>
      <c r="BU67" s="1117">
        <f t="shared" si="130"/>
        <v>0</v>
      </c>
      <c r="BV67" s="1117">
        <f t="shared" si="130"/>
        <v>0</v>
      </c>
      <c r="BW67" s="1131">
        <f t="shared" si="42"/>
        <v>0</v>
      </c>
      <c r="BX67" s="1116">
        <f t="shared" si="131"/>
        <v>0</v>
      </c>
      <c r="BY67" s="1117">
        <f t="shared" si="132"/>
        <v>0</v>
      </c>
      <c r="BZ67" s="1117">
        <f t="shared" si="132"/>
        <v>0</v>
      </c>
      <c r="CA67" s="1131">
        <f t="shared" si="50"/>
        <v>0</v>
      </c>
    </row>
    <row r="68" spans="2:79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f t="shared" si="100"/>
        <v>0</v>
      </c>
      <c r="J68" s="1126">
        <f t="shared" si="101"/>
        <v>0</v>
      </c>
      <c r="K68" s="1127">
        <f t="shared" si="57"/>
        <v>0</v>
      </c>
      <c r="L68" s="1125">
        <v>0</v>
      </c>
      <c r="M68" s="1126">
        <f t="shared" si="102"/>
        <v>0</v>
      </c>
      <c r="N68" s="1126">
        <f t="shared" si="103"/>
        <v>0</v>
      </c>
      <c r="O68" s="1127">
        <f t="shared" si="60"/>
        <v>0</v>
      </c>
      <c r="P68" s="1125">
        <v>0</v>
      </c>
      <c r="Q68" s="1126">
        <f t="shared" si="104"/>
        <v>0</v>
      </c>
      <c r="R68" s="1126">
        <f t="shared" si="105"/>
        <v>0</v>
      </c>
      <c r="S68" s="1127">
        <f t="shared" si="63"/>
        <v>0</v>
      </c>
      <c r="T68" s="1125">
        <v>0</v>
      </c>
      <c r="U68" s="1126">
        <f t="shared" si="106"/>
        <v>0</v>
      </c>
      <c r="V68" s="1126">
        <f t="shared" si="107"/>
        <v>0</v>
      </c>
      <c r="W68" s="1127">
        <f t="shared" si="66"/>
        <v>0</v>
      </c>
      <c r="X68" s="1125">
        <v>0</v>
      </c>
      <c r="Y68" s="1126">
        <f t="shared" si="108"/>
        <v>0</v>
      </c>
      <c r="Z68" s="1126">
        <f t="shared" si="109"/>
        <v>0</v>
      </c>
      <c r="AA68" s="1127">
        <f t="shared" si="69"/>
        <v>0</v>
      </c>
      <c r="AB68" s="1125">
        <v>0</v>
      </c>
      <c r="AC68" s="1126">
        <f t="shared" si="110"/>
        <v>0</v>
      </c>
      <c r="AD68" s="1126">
        <f t="shared" si="111"/>
        <v>0</v>
      </c>
      <c r="AE68" s="1127">
        <f t="shared" si="72"/>
        <v>0</v>
      </c>
      <c r="AF68" s="1128">
        <f t="shared" si="112"/>
        <v>0</v>
      </c>
      <c r="AG68" s="1129">
        <f t="shared" si="112"/>
        <v>0</v>
      </c>
      <c r="AH68" s="1129">
        <f t="shared" si="112"/>
        <v>0</v>
      </c>
      <c r="AI68" s="1130">
        <f t="shared" si="16"/>
        <v>0</v>
      </c>
      <c r="AJ68" s="1128">
        <f t="shared" si="113"/>
        <v>0</v>
      </c>
      <c r="AK68" s="1129">
        <f t="shared" si="114"/>
        <v>0</v>
      </c>
      <c r="AL68" s="1129">
        <f t="shared" si="114"/>
        <v>0</v>
      </c>
      <c r="AM68" s="1130">
        <f t="shared" si="18"/>
        <v>0</v>
      </c>
      <c r="AN68" s="1125">
        <v>0</v>
      </c>
      <c r="AO68" s="1126">
        <f t="shared" si="115"/>
        <v>0</v>
      </c>
      <c r="AP68" s="1126">
        <f t="shared" si="116"/>
        <v>0</v>
      </c>
      <c r="AQ68" s="1127">
        <f t="shared" si="78"/>
        <v>0</v>
      </c>
      <c r="AR68" s="1125">
        <v>0</v>
      </c>
      <c r="AS68" s="1126">
        <f t="shared" si="117"/>
        <v>0</v>
      </c>
      <c r="AT68" s="1126">
        <f t="shared" si="118"/>
        <v>0</v>
      </c>
      <c r="AU68" s="1127">
        <f t="shared" si="81"/>
        <v>0</v>
      </c>
      <c r="AV68" s="1125">
        <v>0</v>
      </c>
      <c r="AW68" s="1126">
        <f t="shared" si="119"/>
        <v>0</v>
      </c>
      <c r="AX68" s="1126">
        <f t="shared" si="120"/>
        <v>0</v>
      </c>
      <c r="AY68" s="1127">
        <f t="shared" si="84"/>
        <v>0</v>
      </c>
      <c r="AZ68" s="1125">
        <v>0</v>
      </c>
      <c r="BA68" s="1126">
        <f t="shared" si="121"/>
        <v>0</v>
      </c>
      <c r="BB68" s="1126">
        <f t="shared" si="122"/>
        <v>0</v>
      </c>
      <c r="BC68" s="1127">
        <f t="shared" si="87"/>
        <v>0</v>
      </c>
      <c r="BD68" s="1125">
        <v>0</v>
      </c>
      <c r="BE68" s="1126">
        <f t="shared" si="123"/>
        <v>0</v>
      </c>
      <c r="BF68" s="1126">
        <f t="shared" si="124"/>
        <v>0</v>
      </c>
      <c r="BG68" s="1127">
        <f t="shared" si="90"/>
        <v>0</v>
      </c>
      <c r="BH68" s="1125">
        <v>0</v>
      </c>
      <c r="BI68" s="1126">
        <f t="shared" si="125"/>
        <v>0</v>
      </c>
      <c r="BJ68" s="1126">
        <f t="shared" si="126"/>
        <v>0</v>
      </c>
      <c r="BK68" s="1127">
        <f t="shared" si="93"/>
        <v>0</v>
      </c>
      <c r="BL68" s="1128">
        <f t="shared" si="127"/>
        <v>0</v>
      </c>
      <c r="BM68" s="1129">
        <f t="shared" si="127"/>
        <v>0</v>
      </c>
      <c r="BN68" s="1129">
        <f t="shared" si="127"/>
        <v>0</v>
      </c>
      <c r="BO68" s="1130">
        <f t="shared" si="38"/>
        <v>0</v>
      </c>
      <c r="BP68" s="1128">
        <f t="shared" si="128"/>
        <v>0</v>
      </c>
      <c r="BQ68" s="1129">
        <f t="shared" si="129"/>
        <v>0</v>
      </c>
      <c r="BR68" s="1129">
        <f t="shared" si="129"/>
        <v>0</v>
      </c>
      <c r="BS68" s="1130">
        <f t="shared" si="40"/>
        <v>0</v>
      </c>
      <c r="BT68" s="1116">
        <f t="shared" si="130"/>
        <v>0</v>
      </c>
      <c r="BU68" s="1117">
        <f t="shared" si="130"/>
        <v>0</v>
      </c>
      <c r="BV68" s="1117">
        <f t="shared" si="130"/>
        <v>0</v>
      </c>
      <c r="BW68" s="1131">
        <f t="shared" si="42"/>
        <v>0</v>
      </c>
      <c r="BX68" s="1116">
        <f t="shared" si="131"/>
        <v>0</v>
      </c>
      <c r="BY68" s="1117">
        <f t="shared" si="132"/>
        <v>0</v>
      </c>
      <c r="BZ68" s="1117">
        <f t="shared" si="132"/>
        <v>0</v>
      </c>
      <c r="CA68" s="1131">
        <f t="shared" si="50"/>
        <v>0</v>
      </c>
    </row>
    <row r="69" spans="2:79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f>+H25+H26+H29+H57+H58+H59</f>
        <v>0</v>
      </c>
      <c r="I69" s="1268">
        <f>+I25+I26+I29+I57+I58+I59</f>
        <v>0</v>
      </c>
      <c r="J69" s="1268">
        <f>+J25+J26+J29+J57+J58+J59</f>
        <v>0</v>
      </c>
      <c r="K69" s="1269">
        <f t="shared" si="57"/>
        <v>0</v>
      </c>
      <c r="L69" s="1267">
        <f>+L25+L26+L29+L57+L58+L59</f>
        <v>0</v>
      </c>
      <c r="M69" s="1268">
        <f>+M25+M26+M29+M57+M58+M59</f>
        <v>0</v>
      </c>
      <c r="N69" s="1268">
        <f>+N25+N26+N29+N57+N58+N59</f>
        <v>0</v>
      </c>
      <c r="O69" s="1269">
        <f t="shared" si="60"/>
        <v>0</v>
      </c>
      <c r="P69" s="1267">
        <f>+P25+P26+P29+P57+P58+P59</f>
        <v>0</v>
      </c>
      <c r="Q69" s="1268">
        <f>+Q25+Q26+Q29+Q57+Q58+Q59</f>
        <v>0</v>
      </c>
      <c r="R69" s="1268">
        <f>+R25+R26+R29+R57+R58+R59</f>
        <v>0</v>
      </c>
      <c r="S69" s="1269">
        <f t="shared" si="63"/>
        <v>0</v>
      </c>
      <c r="T69" s="1267">
        <f>+T25+T26+T29+T57+T58+T59</f>
        <v>0</v>
      </c>
      <c r="U69" s="1268">
        <f>+U25+U26+U29+U57+U58+U59</f>
        <v>0</v>
      </c>
      <c r="V69" s="1268">
        <f>+V25+V26+V29+V57+V58+V59</f>
        <v>0</v>
      </c>
      <c r="W69" s="1269">
        <f t="shared" si="66"/>
        <v>0</v>
      </c>
      <c r="X69" s="1267">
        <f>+X25+X26+X29+X57+X58+X59</f>
        <v>0</v>
      </c>
      <c r="Y69" s="1268">
        <f>+Y25+Y26+Y29+Y57+Y58+Y59</f>
        <v>0</v>
      </c>
      <c r="Z69" s="1268">
        <f>+Z25+Z26+Z29+Z57+Z58+Z59</f>
        <v>0</v>
      </c>
      <c r="AA69" s="1269">
        <f t="shared" si="69"/>
        <v>0</v>
      </c>
      <c r="AB69" s="1267">
        <f>+AB25+AB26+AB29+AB57+AB58+AB59</f>
        <v>0</v>
      </c>
      <c r="AC69" s="1268">
        <f>+AC25+AC26+AC29+AC57+AC58+AC59</f>
        <v>0</v>
      </c>
      <c r="AD69" s="1268">
        <f>+AD25+AD26+AD29+AD57+AD58+AD59</f>
        <v>0</v>
      </c>
      <c r="AE69" s="1269">
        <f t="shared" si="72"/>
        <v>0</v>
      </c>
      <c r="AF69" s="1267">
        <f>+AF25+AF26+AF29+AF57+AF58+AF59</f>
        <v>0</v>
      </c>
      <c r="AG69" s="1268">
        <f>+AG25+AG26+AG29+AG57+AG58+AG59</f>
        <v>0</v>
      </c>
      <c r="AH69" s="1268">
        <f>+AH25+AH26+AH29+AH57+AH58+AH59</f>
        <v>0</v>
      </c>
      <c r="AI69" s="1269">
        <f t="shared" si="16"/>
        <v>0</v>
      </c>
      <c r="AJ69" s="1267">
        <f>+AJ25+AJ26+AJ29+AJ57+AJ58+AJ59</f>
        <v>0</v>
      </c>
      <c r="AK69" s="1268">
        <f>+AK25+AK26+AK29+AK57+AK58+AK59</f>
        <v>0</v>
      </c>
      <c r="AL69" s="1268">
        <f>+AL25+AL26+AL29+AL57+AL58+AL59</f>
        <v>0</v>
      </c>
      <c r="AM69" s="1269">
        <f t="shared" si="18"/>
        <v>0</v>
      </c>
      <c r="AN69" s="1267">
        <f>+AN25+AN26+AN29+AN57+AN58+AN59</f>
        <v>0</v>
      </c>
      <c r="AO69" s="1268">
        <f>+AO25+AO26+AO29+AO57+AO58+AO59</f>
        <v>0</v>
      </c>
      <c r="AP69" s="1268">
        <f>+AP25+AP26+AP29+AP57+AP58+AP59</f>
        <v>0</v>
      </c>
      <c r="AQ69" s="1269">
        <f t="shared" si="78"/>
        <v>0</v>
      </c>
      <c r="AR69" s="1267">
        <f>+AR25+AR26+AR29+AR57+AR58+AR59</f>
        <v>0</v>
      </c>
      <c r="AS69" s="1268">
        <f>+AS25+AS26+AS29+AS57+AS58+AS59</f>
        <v>0</v>
      </c>
      <c r="AT69" s="1268">
        <f>+AT25+AT26+AT29+AT57+AT58+AT59</f>
        <v>0</v>
      </c>
      <c r="AU69" s="1269">
        <f t="shared" si="81"/>
        <v>0</v>
      </c>
      <c r="AV69" s="1267">
        <f>+AV25+AV26+AV29+AV57+AV58+AV59</f>
        <v>0</v>
      </c>
      <c r="AW69" s="1268">
        <f>+AW25+AW26+AW29+AW57+AW58+AW59</f>
        <v>0</v>
      </c>
      <c r="AX69" s="1268">
        <f>+AX25+AX26+AX29+AX57+AX58+AX59</f>
        <v>0</v>
      </c>
      <c r="AY69" s="1269">
        <f t="shared" si="84"/>
        <v>0</v>
      </c>
      <c r="AZ69" s="1267">
        <f>+AZ25+AZ26+AZ29+AZ57+AZ58+AZ59</f>
        <v>0</v>
      </c>
      <c r="BA69" s="1268">
        <f>+BA25+BA26+BA29+BA57+BA58+BA59</f>
        <v>0</v>
      </c>
      <c r="BB69" s="1268">
        <f>+BB25+BB26+BB29+BB57+BB58+BB59</f>
        <v>0</v>
      </c>
      <c r="BC69" s="1269">
        <f t="shared" si="87"/>
        <v>0</v>
      </c>
      <c r="BD69" s="1267">
        <f>+BD25+BD26+BD29+BD57+BD58+BD59</f>
        <v>0</v>
      </c>
      <c r="BE69" s="1268">
        <f>+BE25+BE26+BE29+BE57+BE58+BE59</f>
        <v>0</v>
      </c>
      <c r="BF69" s="1268">
        <f>+BF25+BF26+BF29+BF57+BF58+BF59</f>
        <v>0</v>
      </c>
      <c r="BG69" s="1269">
        <f t="shared" si="90"/>
        <v>0</v>
      </c>
      <c r="BH69" s="1267">
        <f>+BH25+BH26+BH29+BH57+BH58+BH59</f>
        <v>0</v>
      </c>
      <c r="BI69" s="1268">
        <f>+BI25+BI26+BI29+BI57+BI58+BI59</f>
        <v>0</v>
      </c>
      <c r="BJ69" s="1268">
        <f>+BJ25+BJ26+BJ29+BJ57+BJ58+BJ59</f>
        <v>0</v>
      </c>
      <c r="BK69" s="1269">
        <f t="shared" si="93"/>
        <v>0</v>
      </c>
      <c r="BL69" s="1267">
        <f>+BL25+BL26+BL29+BL57+BL58+BL59</f>
        <v>0</v>
      </c>
      <c r="BM69" s="1268">
        <f>+BM25+BM26+BM29+BM57+BM58+BM59</f>
        <v>0</v>
      </c>
      <c r="BN69" s="1268">
        <f>+BN25+BN26+BN29+BN57+BN58+BN59</f>
        <v>0</v>
      </c>
      <c r="BO69" s="1269">
        <f t="shared" si="38"/>
        <v>0</v>
      </c>
      <c r="BP69" s="1267">
        <f>+BP25+BP26+BP29+BP57+BP58+BP59</f>
        <v>0</v>
      </c>
      <c r="BQ69" s="1268">
        <f>+BQ25+BQ26+BQ29+BQ57+BQ58+BQ59</f>
        <v>0</v>
      </c>
      <c r="BR69" s="1268">
        <f>+BR25+BR26+BR29+BR57+BR58+BR59</f>
        <v>0</v>
      </c>
      <c r="BS69" s="1269">
        <f t="shared" si="40"/>
        <v>0</v>
      </c>
      <c r="BT69" s="1267">
        <f>+BT25+BT26+BT29+BT57+BT58+BT59</f>
        <v>0</v>
      </c>
      <c r="BU69" s="1268">
        <f>+BU25+BU26+BU29+BU57+BU58+BU59</f>
        <v>0</v>
      </c>
      <c r="BV69" s="1268">
        <f>+BV25+BV26+BV29+BV57+BV58+BV59</f>
        <v>0</v>
      </c>
      <c r="BW69" s="1269">
        <f t="shared" si="42"/>
        <v>0</v>
      </c>
      <c r="BX69" s="1267">
        <f>+BX25+BX26+BX29+BX57+BX58+BX59</f>
        <v>0</v>
      </c>
      <c r="BY69" s="1268">
        <f>+BY25+BY26+BY29+BY57+BY58+BY59</f>
        <v>0</v>
      </c>
      <c r="BZ69" s="1268">
        <f>+BZ25+BZ26+BZ29+BZ57+BZ58+BZ59</f>
        <v>0</v>
      </c>
      <c r="CA69" s="1270">
        <f t="shared" si="50"/>
        <v>0</v>
      </c>
    </row>
    <row r="70" spans="2:79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f>SUM(H25:H68)-H69</f>
        <v>977.10000000000014</v>
      </c>
      <c r="I70" s="1278">
        <f>SUM(I25:I68)-I69</f>
        <v>254346.5</v>
      </c>
      <c r="J70" s="1278">
        <f>SUM(J25:J68)-J69</f>
        <v>227579.19999999998</v>
      </c>
      <c r="K70" s="1279">
        <f t="shared" si="57"/>
        <v>26767.300000000017</v>
      </c>
      <c r="L70" s="1277">
        <f>SUM(L25:L68)-L69</f>
        <v>1025.2</v>
      </c>
      <c r="M70" s="1278">
        <f>SUM(M25:M68)-M69</f>
        <v>267057.99999999994</v>
      </c>
      <c r="N70" s="1278">
        <f>SUM(N25:N68)-N69</f>
        <v>238936.59999999998</v>
      </c>
      <c r="O70" s="1279">
        <f t="shared" si="60"/>
        <v>28121.399999999965</v>
      </c>
      <c r="P70" s="1277">
        <f>SUM(P25:P68)-P69</f>
        <v>1073.9000000000001</v>
      </c>
      <c r="Q70" s="1278">
        <f>SUM(Q25:Q68)-Q69</f>
        <v>279565.79999999993</v>
      </c>
      <c r="R70" s="1278">
        <f>SUM(R25:R68)-R69</f>
        <v>250138.29999999996</v>
      </c>
      <c r="S70" s="1279">
        <f t="shared" si="63"/>
        <v>29427.499999999971</v>
      </c>
      <c r="T70" s="1277">
        <f>SUM(T25:T68)-T69</f>
        <v>976.4000000000002</v>
      </c>
      <c r="U70" s="1278">
        <f>SUM(U25:U68)-U69</f>
        <v>254204.40000000002</v>
      </c>
      <c r="V70" s="1278">
        <f>SUM(V25:V68)-V69</f>
        <v>227445.59999999998</v>
      </c>
      <c r="W70" s="1279">
        <f t="shared" si="66"/>
        <v>26758.800000000047</v>
      </c>
      <c r="X70" s="1277">
        <f>SUM(X25:X68)-X69</f>
        <v>1074.9000000000001</v>
      </c>
      <c r="Y70" s="1278">
        <f>SUM(Y25:Y68)-Y69</f>
        <v>279768.79999999993</v>
      </c>
      <c r="Z70" s="1278">
        <f>SUM(Z25:Z68)-Z69</f>
        <v>250329.19999999995</v>
      </c>
      <c r="AA70" s="1279">
        <f t="shared" si="69"/>
        <v>29439.599999999977</v>
      </c>
      <c r="AB70" s="1277">
        <f>SUM(AB25:AB68)-AB69</f>
        <v>976.4000000000002</v>
      </c>
      <c r="AC70" s="1278">
        <f>SUM(AC25:AC68)-AC69</f>
        <v>254204.40000000002</v>
      </c>
      <c r="AD70" s="1278">
        <f>SUM(AD25:AD68)-AD69</f>
        <v>227445.59999999998</v>
      </c>
      <c r="AE70" s="1279">
        <f t="shared" si="72"/>
        <v>26758.800000000047</v>
      </c>
      <c r="AF70" s="1277">
        <f>SUM(AF25:AF68)-AF69</f>
        <v>6103.9</v>
      </c>
      <c r="AG70" s="1278">
        <f>SUM(AG25:AG68)-AG69</f>
        <v>1589147.9</v>
      </c>
      <c r="AH70" s="1278">
        <f>SUM(AH25:AH68)-AH69</f>
        <v>1421874.5</v>
      </c>
      <c r="AI70" s="1279">
        <f t="shared" si="16"/>
        <v>167273.39999999991</v>
      </c>
      <c r="AJ70" s="1277">
        <f>SUM(AJ25:AJ68)-AJ69</f>
        <v>1017.5999999999999</v>
      </c>
      <c r="AK70" s="1278">
        <f>SUM(AK25:AK68)-AK69</f>
        <v>264858</v>
      </c>
      <c r="AL70" s="1278">
        <f>SUM(AL25:AL68)-AL69</f>
        <v>236980</v>
      </c>
      <c r="AM70" s="1279">
        <f t="shared" si="18"/>
        <v>27878</v>
      </c>
      <c r="AN70" s="1277">
        <f>SUM(AN25:AN68)-AN69</f>
        <v>976.4000000000002</v>
      </c>
      <c r="AO70" s="1278">
        <f>SUM(AO25:AO68)-AO69</f>
        <v>254204.40000000002</v>
      </c>
      <c r="AP70" s="1278">
        <f>SUM(AP25:AP68)-AP69</f>
        <v>227445.59999999998</v>
      </c>
      <c r="AQ70" s="1279">
        <f t="shared" si="78"/>
        <v>26758.800000000047</v>
      </c>
      <c r="AR70" s="1277">
        <f>SUM(AR25:AR68)-AR69</f>
        <v>976.4000000000002</v>
      </c>
      <c r="AS70" s="1278">
        <f>SUM(AS25:AS68)-AS69</f>
        <v>254204.40000000002</v>
      </c>
      <c r="AT70" s="1278">
        <f>SUM(AT25:AT68)-AT69</f>
        <v>227445.59999999998</v>
      </c>
      <c r="AU70" s="1279">
        <f t="shared" si="81"/>
        <v>26758.800000000047</v>
      </c>
      <c r="AV70" s="1277">
        <f>SUM(AV25:AV68)-AV69</f>
        <v>1073.9000000000001</v>
      </c>
      <c r="AW70" s="1278">
        <f>SUM(AW25:AW68)-AW69</f>
        <v>279565.79999999993</v>
      </c>
      <c r="AX70" s="1278">
        <f>SUM(AX25:AX68)-AX69</f>
        <v>250138.29999999996</v>
      </c>
      <c r="AY70" s="1279">
        <f t="shared" si="84"/>
        <v>29427.499999999971</v>
      </c>
      <c r="AZ70" s="1277">
        <f>SUM(AZ25:AZ68)-AZ69</f>
        <v>927.5</v>
      </c>
      <c r="BA70" s="1278">
        <f>SUM(BA25:BA68)-BA69</f>
        <v>241454.6</v>
      </c>
      <c r="BB70" s="1278">
        <f>SUM(BB25:BB68)-BB69</f>
        <v>216037.69999999998</v>
      </c>
      <c r="BC70" s="1279">
        <f t="shared" si="87"/>
        <v>25416.900000000023</v>
      </c>
      <c r="BD70" s="1277">
        <f>SUM(BD25:BD68)-BD69</f>
        <v>927.5</v>
      </c>
      <c r="BE70" s="1278">
        <f>SUM(BE25:BE68)-BE69</f>
        <v>241454.6</v>
      </c>
      <c r="BF70" s="1278">
        <f>SUM(BF25:BF68)-BF69</f>
        <v>216037.69999999998</v>
      </c>
      <c r="BG70" s="1279">
        <f t="shared" si="90"/>
        <v>25416.900000000023</v>
      </c>
      <c r="BH70" s="1277">
        <f>SUM(BH25:BH68)-BH69</f>
        <v>1073.9000000000001</v>
      </c>
      <c r="BI70" s="1278">
        <f>SUM(BI25:BI68)-BI69</f>
        <v>279565.79999999993</v>
      </c>
      <c r="BJ70" s="1278">
        <f>SUM(BJ25:BJ68)-BJ69</f>
        <v>250138.29999999996</v>
      </c>
      <c r="BK70" s="1279">
        <f t="shared" si="93"/>
        <v>29427.499999999971</v>
      </c>
      <c r="BL70" s="1277">
        <f>SUM(BL25:BL68)-BL69</f>
        <v>5955.5999999999995</v>
      </c>
      <c r="BM70" s="1278">
        <f>SUM(BM25:BM68)-BM69</f>
        <v>1550449.6</v>
      </c>
      <c r="BN70" s="1278">
        <f>SUM(BN25:BN68)-BN69</f>
        <v>1387243.1999999997</v>
      </c>
      <c r="BO70" s="1279">
        <f t="shared" si="38"/>
        <v>163206.40000000037</v>
      </c>
      <c r="BP70" s="1277">
        <f>SUM(BP25:BP68)-BP69</f>
        <v>992.50000000000011</v>
      </c>
      <c r="BQ70" s="1278">
        <f>SUM(BQ25:BQ68)-BQ69</f>
        <v>258410</v>
      </c>
      <c r="BR70" s="1278">
        <f>SUM(BR25:BR68)-BR69</f>
        <v>231207</v>
      </c>
      <c r="BS70" s="1279">
        <f t="shared" si="40"/>
        <v>27203</v>
      </c>
      <c r="BT70" s="1277">
        <f>SUM(BT25:BT68)-BT69</f>
        <v>12059.499999999998</v>
      </c>
      <c r="BU70" s="1278">
        <f>SUM(BU25:BU68)-BU69</f>
        <v>3139597.5</v>
      </c>
      <c r="BV70" s="1278">
        <f>SUM(BV25:BV68)-BV69</f>
        <v>2809117.6999999997</v>
      </c>
      <c r="BW70" s="1279">
        <f t="shared" si="42"/>
        <v>330479.80000000028</v>
      </c>
      <c r="BX70" s="1277">
        <f>SUM(BX25:BX68)-BX69</f>
        <v>1004.9000000000002</v>
      </c>
      <c r="BY70" s="1278">
        <f>SUM(BY25:BY68)-BY69</f>
        <v>261633</v>
      </c>
      <c r="BZ70" s="1278">
        <f>SUM(BZ25:BZ68)-BZ69</f>
        <v>234093</v>
      </c>
      <c r="CA70" s="1279">
        <f t="shared" si="50"/>
        <v>27540</v>
      </c>
    </row>
    <row r="71" spans="2:79" ht="21" customHeight="1">
      <c r="B71" s="1103" t="s">
        <v>2864</v>
      </c>
      <c r="C71" s="1104" t="s">
        <v>2865</v>
      </c>
      <c r="D71" s="1105" t="s">
        <v>2662</v>
      </c>
      <c r="E71" s="1209">
        <v>7.19</v>
      </c>
      <c r="F71" s="1280">
        <v>1.1299999999999999</v>
      </c>
      <c r="G71" s="1108">
        <v>1.0109999999999999</v>
      </c>
      <c r="H71" s="1281">
        <v>681.1</v>
      </c>
      <c r="I71" s="1282">
        <f t="shared" ref="I71:I72" si="133">ROUND(H71*$E71*$F71*$G71,1)</f>
        <v>5594.6</v>
      </c>
      <c r="J71" s="1282">
        <f t="shared" ref="J71:J72" si="134">ROUND(H71*$E71,1)</f>
        <v>4897.1000000000004</v>
      </c>
      <c r="K71" s="1283">
        <f t="shared" si="57"/>
        <v>697.5</v>
      </c>
      <c r="L71" s="1281">
        <v>715.1</v>
      </c>
      <c r="M71" s="1282">
        <f t="shared" ref="M71:M72" si="135">ROUND(L71*$E71*$F71*$G71,1)</f>
        <v>5873.9</v>
      </c>
      <c r="N71" s="1282">
        <f t="shared" ref="N71:N72" si="136">ROUND(L71*$E71,1)</f>
        <v>5141.6000000000004</v>
      </c>
      <c r="O71" s="1283">
        <f t="shared" si="60"/>
        <v>732.29999999999927</v>
      </c>
      <c r="P71" s="1281">
        <v>749.2</v>
      </c>
      <c r="Q71" s="1282">
        <f t="shared" ref="Q71:Q72" si="137">ROUND(P71*$E71*$F71*$G71,1)</f>
        <v>6154</v>
      </c>
      <c r="R71" s="1282">
        <f t="shared" ref="R71:R72" si="138">ROUND(P71*$E71,1)</f>
        <v>5386.7</v>
      </c>
      <c r="S71" s="1283">
        <f t="shared" si="63"/>
        <v>767.30000000000018</v>
      </c>
      <c r="T71" s="1281">
        <v>681.1</v>
      </c>
      <c r="U71" s="1282">
        <f t="shared" ref="U71:U72" si="139">ROUND(T71*$E71*$F71*$G71,1)</f>
        <v>5594.6</v>
      </c>
      <c r="V71" s="1282">
        <f t="shared" ref="V71:V72" si="140">ROUND(T71*$E71,1)</f>
        <v>4897.1000000000004</v>
      </c>
      <c r="W71" s="1283">
        <f t="shared" si="66"/>
        <v>697.5</v>
      </c>
      <c r="X71" s="1281">
        <v>749.2</v>
      </c>
      <c r="Y71" s="1282">
        <f t="shared" ref="Y71:Y72" si="141">ROUND(X71*$E71*$F71*$G71,1)</f>
        <v>6154</v>
      </c>
      <c r="Z71" s="1282">
        <f t="shared" ref="Z71:Z72" si="142">ROUND(X71*$E71,1)</f>
        <v>5386.7</v>
      </c>
      <c r="AA71" s="1283">
        <f t="shared" si="69"/>
        <v>767.30000000000018</v>
      </c>
      <c r="AB71" s="1281">
        <v>681.1</v>
      </c>
      <c r="AC71" s="1282">
        <f t="shared" ref="AC71:AC72" si="143">ROUND(AB71*$E71*$F71*$G71,1)</f>
        <v>5594.6</v>
      </c>
      <c r="AD71" s="1282">
        <f t="shared" ref="AD71:AD72" si="144">ROUND(AB71*$E71,1)</f>
        <v>4897.1000000000004</v>
      </c>
      <c r="AE71" s="1283">
        <f t="shared" si="72"/>
        <v>697.5</v>
      </c>
      <c r="AF71" s="1284">
        <f t="shared" ref="AF71:AH72" si="145">+H71+L71+P71+T71+X71+AB71</f>
        <v>4256.8</v>
      </c>
      <c r="AG71" s="1285">
        <f t="shared" si="145"/>
        <v>34965.699999999997</v>
      </c>
      <c r="AH71" s="1285">
        <f t="shared" si="145"/>
        <v>30606.300000000003</v>
      </c>
      <c r="AI71" s="1286">
        <f t="shared" si="16"/>
        <v>4359.3999999999942</v>
      </c>
      <c r="AJ71" s="1284">
        <f>ROUND(AVERAGE(AF71/6),1)</f>
        <v>709.5</v>
      </c>
      <c r="AK71" s="1285">
        <f>ROUND(AVERAGE(AG71/6),0)</f>
        <v>5828</v>
      </c>
      <c r="AL71" s="1285">
        <f>ROUND(AVERAGE(AH71/6),0)</f>
        <v>5101</v>
      </c>
      <c r="AM71" s="1286">
        <f t="shared" si="18"/>
        <v>727</v>
      </c>
      <c r="AN71" s="1281">
        <v>681.1</v>
      </c>
      <c r="AO71" s="1282">
        <f t="shared" ref="AO71:AO72" si="146">ROUND(AN71*$E71*$F71*$G71,1)</f>
        <v>5594.6</v>
      </c>
      <c r="AP71" s="1282">
        <f t="shared" ref="AP71:AP72" si="147">ROUND(AN71*$E71,1)</f>
        <v>4897.1000000000004</v>
      </c>
      <c r="AQ71" s="1283">
        <f t="shared" si="78"/>
        <v>697.5</v>
      </c>
      <c r="AR71" s="1281">
        <v>681.1</v>
      </c>
      <c r="AS71" s="1282">
        <f t="shared" ref="AS71:AS72" si="148">ROUND(AR71*$E71*$F71*$G71,1)</f>
        <v>5594.6</v>
      </c>
      <c r="AT71" s="1282">
        <f t="shared" ref="AT71:AT72" si="149">ROUND(AR71*$E71,1)</f>
        <v>4897.1000000000004</v>
      </c>
      <c r="AU71" s="1283">
        <f t="shared" si="81"/>
        <v>697.5</v>
      </c>
      <c r="AV71" s="1281">
        <v>749.2</v>
      </c>
      <c r="AW71" s="1282">
        <f t="shared" ref="AW71:AW72" si="150">ROUND(AV71*$E71*$F71*$G71,1)</f>
        <v>6154</v>
      </c>
      <c r="AX71" s="1282">
        <f t="shared" ref="AX71:AX72" si="151">ROUND(AV71*$E71,1)</f>
        <v>5386.7</v>
      </c>
      <c r="AY71" s="1283">
        <f t="shared" si="84"/>
        <v>767.30000000000018</v>
      </c>
      <c r="AZ71" s="1281">
        <v>647</v>
      </c>
      <c r="BA71" s="1282">
        <f t="shared" ref="BA71:BA72" si="152">ROUND(AZ71*$E71*$F71*$G71,1)</f>
        <v>5314.5</v>
      </c>
      <c r="BB71" s="1282">
        <f t="shared" ref="BB71:BB72" si="153">ROUND(AZ71*$E71,1)</f>
        <v>4651.8999999999996</v>
      </c>
      <c r="BC71" s="1283">
        <f t="shared" si="87"/>
        <v>662.60000000000036</v>
      </c>
      <c r="BD71" s="1281">
        <v>647</v>
      </c>
      <c r="BE71" s="1282">
        <f t="shared" ref="BE71:BE72" si="154">ROUND(BD71*$E71*$F71*$G71,1)</f>
        <v>5314.5</v>
      </c>
      <c r="BF71" s="1282">
        <f t="shared" ref="BF71:BF72" si="155">ROUND(BD71*$E71,1)</f>
        <v>4651.8999999999996</v>
      </c>
      <c r="BG71" s="1283">
        <f t="shared" si="90"/>
        <v>662.60000000000036</v>
      </c>
      <c r="BH71" s="1281">
        <v>749.2</v>
      </c>
      <c r="BI71" s="1282">
        <f t="shared" ref="BI71:BI72" si="156">ROUND(BH71*$E71*$F71*$G71,1)</f>
        <v>6154</v>
      </c>
      <c r="BJ71" s="1282">
        <f t="shared" ref="BJ71:BJ72" si="157">ROUND(BH71*$E71,1)</f>
        <v>5386.7</v>
      </c>
      <c r="BK71" s="1283">
        <f t="shared" si="93"/>
        <v>767.30000000000018</v>
      </c>
      <c r="BL71" s="1284">
        <f t="shared" ref="BL71:BN72" si="158">+AN71+AR71+AV71+AZ71+BD71+BH71</f>
        <v>4154.6000000000004</v>
      </c>
      <c r="BM71" s="1285">
        <f t="shared" si="158"/>
        <v>34126.199999999997</v>
      </c>
      <c r="BN71" s="1285">
        <f t="shared" si="158"/>
        <v>29871.400000000005</v>
      </c>
      <c r="BO71" s="1286">
        <f t="shared" si="38"/>
        <v>4254.799999999992</v>
      </c>
      <c r="BP71" s="1284">
        <f>ROUND(AVERAGE(BL71/6),1)</f>
        <v>692.4</v>
      </c>
      <c r="BQ71" s="1285">
        <f>ROUND(AVERAGE(BM71/6),0)</f>
        <v>5688</v>
      </c>
      <c r="BR71" s="1285">
        <f>ROUND(AVERAGE(BN71/6),0)</f>
        <v>4979</v>
      </c>
      <c r="BS71" s="1286">
        <f t="shared" si="40"/>
        <v>709</v>
      </c>
      <c r="BT71" s="1287">
        <f t="shared" ref="BT71:BV72" si="159">+AF71+BL71</f>
        <v>8411.4000000000015</v>
      </c>
      <c r="BU71" s="1288">
        <f t="shared" si="159"/>
        <v>69091.899999999994</v>
      </c>
      <c r="BV71" s="1288">
        <f t="shared" si="159"/>
        <v>60477.700000000012</v>
      </c>
      <c r="BW71" s="1289">
        <f t="shared" si="42"/>
        <v>8614.1999999999825</v>
      </c>
      <c r="BX71" s="1287">
        <f>ROUND(AVERAGE(BT71/12),1)</f>
        <v>701</v>
      </c>
      <c r="BY71" s="1288">
        <f>ROUND(AVERAGE(BU71/12),0)</f>
        <v>5758</v>
      </c>
      <c r="BZ71" s="1288">
        <f>ROUND(AVERAGE(BV71/12),0)</f>
        <v>5040</v>
      </c>
      <c r="CA71" s="1289">
        <f t="shared" si="50"/>
        <v>718</v>
      </c>
    </row>
    <row r="72" spans="2:79" ht="21" customHeight="1" thickBot="1">
      <c r="B72" s="1103" t="s">
        <v>2866</v>
      </c>
      <c r="C72" s="1104" t="s">
        <v>2867</v>
      </c>
      <c r="D72" s="1105" t="s">
        <v>2868</v>
      </c>
      <c r="E72" s="1209">
        <v>65.569999999999993</v>
      </c>
      <c r="F72" s="1290">
        <v>1.1299999999999999</v>
      </c>
      <c r="G72" s="1260">
        <v>1.2010000000000001</v>
      </c>
      <c r="H72" s="1291">
        <v>0.8</v>
      </c>
      <c r="I72" s="1292">
        <f t="shared" si="133"/>
        <v>71.2</v>
      </c>
      <c r="J72" s="1292">
        <f t="shared" si="134"/>
        <v>52.5</v>
      </c>
      <c r="K72" s="1293">
        <f t="shared" si="57"/>
        <v>18.700000000000003</v>
      </c>
      <c r="L72" s="1291">
        <v>0.9</v>
      </c>
      <c r="M72" s="1292">
        <f t="shared" si="135"/>
        <v>80.099999999999994</v>
      </c>
      <c r="N72" s="1292">
        <f t="shared" si="136"/>
        <v>59</v>
      </c>
      <c r="O72" s="1293">
        <f t="shared" si="60"/>
        <v>21.099999999999994</v>
      </c>
      <c r="P72" s="1291">
        <v>0.9</v>
      </c>
      <c r="Q72" s="1292">
        <f t="shared" si="137"/>
        <v>80.099999999999994</v>
      </c>
      <c r="R72" s="1292">
        <f t="shared" si="138"/>
        <v>59</v>
      </c>
      <c r="S72" s="1293">
        <f t="shared" si="63"/>
        <v>21.099999999999994</v>
      </c>
      <c r="T72" s="1291">
        <v>0.8</v>
      </c>
      <c r="U72" s="1292">
        <f t="shared" si="139"/>
        <v>71.2</v>
      </c>
      <c r="V72" s="1292">
        <f t="shared" si="140"/>
        <v>52.5</v>
      </c>
      <c r="W72" s="1293">
        <f t="shared" si="66"/>
        <v>18.700000000000003</v>
      </c>
      <c r="X72" s="1291">
        <v>0.9</v>
      </c>
      <c r="Y72" s="1292">
        <f t="shared" si="141"/>
        <v>80.099999999999994</v>
      </c>
      <c r="Z72" s="1292">
        <f t="shared" si="142"/>
        <v>59</v>
      </c>
      <c r="AA72" s="1293">
        <f t="shared" si="69"/>
        <v>21.099999999999994</v>
      </c>
      <c r="AB72" s="1291">
        <v>0.8</v>
      </c>
      <c r="AC72" s="1292">
        <f t="shared" si="143"/>
        <v>71.2</v>
      </c>
      <c r="AD72" s="1292">
        <f t="shared" si="144"/>
        <v>52.5</v>
      </c>
      <c r="AE72" s="1293">
        <f t="shared" si="72"/>
        <v>18.700000000000003</v>
      </c>
      <c r="AF72" s="1294">
        <f t="shared" si="145"/>
        <v>5.1000000000000005</v>
      </c>
      <c r="AG72" s="1295">
        <f t="shared" si="145"/>
        <v>453.90000000000003</v>
      </c>
      <c r="AH72" s="1295">
        <f t="shared" si="145"/>
        <v>334.5</v>
      </c>
      <c r="AI72" s="1296">
        <f t="shared" si="16"/>
        <v>119.40000000000003</v>
      </c>
      <c r="AJ72" s="1294">
        <f>ROUND(AVERAGE(AF72/6),1)</f>
        <v>0.9</v>
      </c>
      <c r="AK72" s="1295">
        <f>ROUND(AVERAGE(AG72/6),0)</f>
        <v>76</v>
      </c>
      <c r="AL72" s="1295">
        <f>ROUND(AVERAGE(AH72/6),0)</f>
        <v>56</v>
      </c>
      <c r="AM72" s="1296">
        <f t="shared" si="18"/>
        <v>20</v>
      </c>
      <c r="AN72" s="1291">
        <v>0.8</v>
      </c>
      <c r="AO72" s="1292">
        <f t="shared" si="146"/>
        <v>71.2</v>
      </c>
      <c r="AP72" s="1292">
        <f t="shared" si="147"/>
        <v>52.5</v>
      </c>
      <c r="AQ72" s="1293">
        <f t="shared" si="78"/>
        <v>18.700000000000003</v>
      </c>
      <c r="AR72" s="1291">
        <v>0.8</v>
      </c>
      <c r="AS72" s="1292">
        <f t="shared" si="148"/>
        <v>71.2</v>
      </c>
      <c r="AT72" s="1292">
        <f t="shared" si="149"/>
        <v>52.5</v>
      </c>
      <c r="AU72" s="1293">
        <f t="shared" si="81"/>
        <v>18.700000000000003</v>
      </c>
      <c r="AV72" s="1291">
        <v>0.9</v>
      </c>
      <c r="AW72" s="1292">
        <f t="shared" si="150"/>
        <v>80.099999999999994</v>
      </c>
      <c r="AX72" s="1292">
        <f t="shared" si="151"/>
        <v>59</v>
      </c>
      <c r="AY72" s="1293">
        <f t="shared" si="84"/>
        <v>21.099999999999994</v>
      </c>
      <c r="AZ72" s="1291">
        <v>0.8</v>
      </c>
      <c r="BA72" s="1292">
        <f t="shared" si="152"/>
        <v>71.2</v>
      </c>
      <c r="BB72" s="1292">
        <f t="shared" si="153"/>
        <v>52.5</v>
      </c>
      <c r="BC72" s="1293">
        <f t="shared" si="87"/>
        <v>18.700000000000003</v>
      </c>
      <c r="BD72" s="1291">
        <v>0.8</v>
      </c>
      <c r="BE72" s="1292">
        <f t="shared" si="154"/>
        <v>71.2</v>
      </c>
      <c r="BF72" s="1292">
        <f t="shared" si="155"/>
        <v>52.5</v>
      </c>
      <c r="BG72" s="1293">
        <f t="shared" si="90"/>
        <v>18.700000000000003</v>
      </c>
      <c r="BH72" s="1291">
        <v>0.9</v>
      </c>
      <c r="BI72" s="1292">
        <f t="shared" si="156"/>
        <v>80.099999999999994</v>
      </c>
      <c r="BJ72" s="1292">
        <f t="shared" si="157"/>
        <v>59</v>
      </c>
      <c r="BK72" s="1293">
        <f t="shared" si="93"/>
        <v>21.099999999999994</v>
      </c>
      <c r="BL72" s="1294">
        <f t="shared" si="158"/>
        <v>5</v>
      </c>
      <c r="BM72" s="1295">
        <f t="shared" si="158"/>
        <v>445</v>
      </c>
      <c r="BN72" s="1295">
        <f t="shared" si="158"/>
        <v>328</v>
      </c>
      <c r="BO72" s="1296">
        <f t="shared" si="38"/>
        <v>117</v>
      </c>
      <c r="BP72" s="1294">
        <f>ROUND(AVERAGE(BL72/6),1)</f>
        <v>0.8</v>
      </c>
      <c r="BQ72" s="1295">
        <f>ROUND(AVERAGE(BM72/6),0)</f>
        <v>74</v>
      </c>
      <c r="BR72" s="1295">
        <f>ROUND(AVERAGE(BN72/6),0)</f>
        <v>55</v>
      </c>
      <c r="BS72" s="1296">
        <f t="shared" si="40"/>
        <v>19</v>
      </c>
      <c r="BT72" s="1297">
        <f t="shared" si="159"/>
        <v>10.100000000000001</v>
      </c>
      <c r="BU72" s="1298">
        <f t="shared" si="159"/>
        <v>898.90000000000009</v>
      </c>
      <c r="BV72" s="1298">
        <f t="shared" si="159"/>
        <v>662.5</v>
      </c>
      <c r="BW72" s="1299">
        <f t="shared" si="42"/>
        <v>236.40000000000009</v>
      </c>
      <c r="BX72" s="1297">
        <f>ROUND(AVERAGE(BT72/12),1)</f>
        <v>0.8</v>
      </c>
      <c r="BY72" s="1298">
        <f>ROUND(AVERAGE(BU72/12),0)</f>
        <v>75</v>
      </c>
      <c r="BZ72" s="1298">
        <f>ROUND(AVERAGE(BV72/12),0)</f>
        <v>55</v>
      </c>
      <c r="CA72" s="1299">
        <f t="shared" si="50"/>
        <v>20</v>
      </c>
    </row>
    <row r="73" spans="2:79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f>SUM(H71:H72)</f>
        <v>681.9</v>
      </c>
      <c r="I73" s="1307">
        <f>SUM(I71:I72)</f>
        <v>5665.8</v>
      </c>
      <c r="J73" s="1307">
        <f>SUM(J71:J72)</f>
        <v>4949.6000000000004</v>
      </c>
      <c r="K73" s="1308">
        <f t="shared" si="57"/>
        <v>716.19999999999982</v>
      </c>
      <c r="L73" s="1306">
        <f>SUM(L71:L72)</f>
        <v>716</v>
      </c>
      <c r="M73" s="1307">
        <f>SUM(M71:M72)</f>
        <v>5954</v>
      </c>
      <c r="N73" s="1307">
        <f>SUM(N71:N72)</f>
        <v>5200.6000000000004</v>
      </c>
      <c r="O73" s="1308">
        <f t="shared" si="60"/>
        <v>753.39999999999964</v>
      </c>
      <c r="P73" s="1306">
        <f>SUM(P71:P72)</f>
        <v>750.1</v>
      </c>
      <c r="Q73" s="1307">
        <f>SUM(Q71:Q72)</f>
        <v>6234.1</v>
      </c>
      <c r="R73" s="1307">
        <f>SUM(R71:R72)</f>
        <v>5445.7</v>
      </c>
      <c r="S73" s="1308">
        <f t="shared" si="63"/>
        <v>788.40000000000055</v>
      </c>
      <c r="T73" s="1306">
        <f>SUM(T71:T72)</f>
        <v>681.9</v>
      </c>
      <c r="U73" s="1307">
        <f>SUM(U71:U72)</f>
        <v>5665.8</v>
      </c>
      <c r="V73" s="1307">
        <f>SUM(V71:V72)</f>
        <v>4949.6000000000004</v>
      </c>
      <c r="W73" s="1308">
        <f t="shared" si="66"/>
        <v>716.19999999999982</v>
      </c>
      <c r="X73" s="1306">
        <f>SUM(X71:X72)</f>
        <v>750.1</v>
      </c>
      <c r="Y73" s="1307">
        <f>SUM(Y71:Y72)</f>
        <v>6234.1</v>
      </c>
      <c r="Z73" s="1307">
        <f>SUM(Z71:Z72)</f>
        <v>5445.7</v>
      </c>
      <c r="AA73" s="1308">
        <f t="shared" si="69"/>
        <v>788.40000000000055</v>
      </c>
      <c r="AB73" s="1306">
        <f>SUM(AB71:AB72)</f>
        <v>681.9</v>
      </c>
      <c r="AC73" s="1307">
        <f>SUM(AC71:AC72)</f>
        <v>5665.8</v>
      </c>
      <c r="AD73" s="1307">
        <f>SUM(AD71:AD72)</f>
        <v>4949.6000000000004</v>
      </c>
      <c r="AE73" s="1308">
        <f t="shared" si="72"/>
        <v>716.19999999999982</v>
      </c>
      <c r="AF73" s="1306">
        <f>SUM(AF71:AF72)</f>
        <v>4261.9000000000005</v>
      </c>
      <c r="AG73" s="1307">
        <f>SUM(AG71:AG72)</f>
        <v>35419.599999999999</v>
      </c>
      <c r="AH73" s="1307">
        <f>SUM(AH71:AH72)</f>
        <v>30940.800000000003</v>
      </c>
      <c r="AI73" s="1308">
        <f t="shared" si="16"/>
        <v>4478.7999999999956</v>
      </c>
      <c r="AJ73" s="1306">
        <f>SUM(AJ71:AJ72)</f>
        <v>710.4</v>
      </c>
      <c r="AK73" s="1307">
        <f>SUM(AK71:AK72)</f>
        <v>5904</v>
      </c>
      <c r="AL73" s="1307">
        <f>SUM(AL71:AL72)</f>
        <v>5157</v>
      </c>
      <c r="AM73" s="1308">
        <f t="shared" si="18"/>
        <v>747</v>
      </c>
      <c r="AN73" s="1306">
        <f>SUM(AN71:AN72)</f>
        <v>681.9</v>
      </c>
      <c r="AO73" s="1307">
        <f>SUM(AO71:AO72)</f>
        <v>5665.8</v>
      </c>
      <c r="AP73" s="1307">
        <f>SUM(AP71:AP72)</f>
        <v>4949.6000000000004</v>
      </c>
      <c r="AQ73" s="1308">
        <f t="shared" si="78"/>
        <v>716.19999999999982</v>
      </c>
      <c r="AR73" s="1306">
        <f>SUM(AR71:AR72)</f>
        <v>681.9</v>
      </c>
      <c r="AS73" s="1307">
        <f>SUM(AS71:AS72)</f>
        <v>5665.8</v>
      </c>
      <c r="AT73" s="1307">
        <f>SUM(AT71:AT72)</f>
        <v>4949.6000000000004</v>
      </c>
      <c r="AU73" s="1308">
        <f t="shared" si="81"/>
        <v>716.19999999999982</v>
      </c>
      <c r="AV73" s="1306">
        <f>SUM(AV71:AV72)</f>
        <v>750.1</v>
      </c>
      <c r="AW73" s="1307">
        <f>SUM(AW71:AW72)</f>
        <v>6234.1</v>
      </c>
      <c r="AX73" s="1307">
        <f>SUM(AX71:AX72)</f>
        <v>5445.7</v>
      </c>
      <c r="AY73" s="1308">
        <f t="shared" si="84"/>
        <v>788.40000000000055</v>
      </c>
      <c r="AZ73" s="1306">
        <f>SUM(AZ71:AZ72)</f>
        <v>647.79999999999995</v>
      </c>
      <c r="BA73" s="1307">
        <f>SUM(BA71:BA72)</f>
        <v>5385.7</v>
      </c>
      <c r="BB73" s="1307">
        <f>SUM(BB71:BB72)</f>
        <v>4704.3999999999996</v>
      </c>
      <c r="BC73" s="1308">
        <f t="shared" si="87"/>
        <v>681.30000000000018</v>
      </c>
      <c r="BD73" s="1306">
        <f>SUM(BD71:BD72)</f>
        <v>647.79999999999995</v>
      </c>
      <c r="BE73" s="1307">
        <f>SUM(BE71:BE72)</f>
        <v>5385.7</v>
      </c>
      <c r="BF73" s="1307">
        <f>SUM(BF71:BF72)</f>
        <v>4704.3999999999996</v>
      </c>
      <c r="BG73" s="1308">
        <f t="shared" si="90"/>
        <v>681.30000000000018</v>
      </c>
      <c r="BH73" s="1306">
        <f>SUM(BH71:BH72)</f>
        <v>750.1</v>
      </c>
      <c r="BI73" s="1307">
        <f>SUM(BI71:BI72)</f>
        <v>6234.1</v>
      </c>
      <c r="BJ73" s="1307">
        <f>SUM(BJ71:BJ72)</f>
        <v>5445.7</v>
      </c>
      <c r="BK73" s="1308">
        <f t="shared" si="93"/>
        <v>788.40000000000055</v>
      </c>
      <c r="BL73" s="1306">
        <f>SUM(BL71:BL72)</f>
        <v>4159.6000000000004</v>
      </c>
      <c r="BM73" s="1307">
        <f>SUM(BM71:BM72)</f>
        <v>34571.199999999997</v>
      </c>
      <c r="BN73" s="1307">
        <f>SUM(BN71:BN72)</f>
        <v>30199.400000000005</v>
      </c>
      <c r="BO73" s="1308">
        <f t="shared" si="38"/>
        <v>4371.799999999992</v>
      </c>
      <c r="BP73" s="1306">
        <f>SUM(BP71:BP72)</f>
        <v>693.19999999999993</v>
      </c>
      <c r="BQ73" s="1307">
        <f>SUM(BQ71:BQ72)</f>
        <v>5762</v>
      </c>
      <c r="BR73" s="1307">
        <f>SUM(BR71:BR72)</f>
        <v>5034</v>
      </c>
      <c r="BS73" s="1308">
        <f t="shared" si="40"/>
        <v>728</v>
      </c>
      <c r="BT73" s="1306">
        <f>SUM(BT71:BT72)</f>
        <v>8421.5000000000018</v>
      </c>
      <c r="BU73" s="1307">
        <f>SUM(BU71:BU72)</f>
        <v>69990.799999999988</v>
      </c>
      <c r="BV73" s="1307">
        <f>SUM(BV71:BV72)</f>
        <v>61140.200000000012</v>
      </c>
      <c r="BW73" s="1308">
        <f t="shared" si="42"/>
        <v>8850.5999999999767</v>
      </c>
      <c r="BX73" s="1306">
        <f>SUM(BX71:BX72)</f>
        <v>701.8</v>
      </c>
      <c r="BY73" s="1307">
        <f>SUM(BY71:BY72)</f>
        <v>5833</v>
      </c>
      <c r="BZ73" s="1307">
        <f>SUM(BZ71:BZ72)</f>
        <v>5095</v>
      </c>
      <c r="CA73" s="1308">
        <f t="shared" si="50"/>
        <v>738</v>
      </c>
    </row>
    <row r="74" spans="2:79" ht="21" customHeight="1">
      <c r="B74" s="1456" t="s">
        <v>2928</v>
      </c>
      <c r="C74" s="1047" t="s">
        <v>2876</v>
      </c>
      <c r="D74" s="1047"/>
      <c r="E74" s="1047"/>
      <c r="F74" s="1047"/>
      <c r="G74" s="1048"/>
      <c r="H74" s="1049">
        <f>H70-H75</f>
        <v>977.10000000000014</v>
      </c>
      <c r="I74" s="1050">
        <f>I70-I75</f>
        <v>254346.5</v>
      </c>
      <c r="J74" s="1050">
        <f>J70-J75</f>
        <v>227579.19999999998</v>
      </c>
      <c r="K74" s="1309">
        <f>+I74-J74</f>
        <v>26767.300000000017</v>
      </c>
      <c r="L74" s="1049">
        <f>L70-L75</f>
        <v>1025.2</v>
      </c>
      <c r="M74" s="1050">
        <f>M70-M75</f>
        <v>267057.99999999994</v>
      </c>
      <c r="N74" s="1050">
        <f>N70-N75</f>
        <v>238936.59999999998</v>
      </c>
      <c r="O74" s="1309">
        <f t="shared" si="60"/>
        <v>28121.399999999965</v>
      </c>
      <c r="P74" s="1049">
        <f>P70-P75</f>
        <v>1073.9000000000001</v>
      </c>
      <c r="Q74" s="1050">
        <f>Q70-Q75</f>
        <v>279565.79999999993</v>
      </c>
      <c r="R74" s="1050">
        <f>R70-R75</f>
        <v>250138.29999999996</v>
      </c>
      <c r="S74" s="1309">
        <f t="shared" si="63"/>
        <v>29427.499999999971</v>
      </c>
      <c r="T74" s="1049">
        <f>T70-T75</f>
        <v>976.4000000000002</v>
      </c>
      <c r="U74" s="1050">
        <f>U70-U75</f>
        <v>254204.40000000002</v>
      </c>
      <c r="V74" s="1050">
        <f>V70-V75</f>
        <v>227445.59999999998</v>
      </c>
      <c r="W74" s="1309">
        <f t="shared" si="66"/>
        <v>26758.800000000047</v>
      </c>
      <c r="X74" s="1049">
        <f>X70-X75</f>
        <v>1074.9000000000001</v>
      </c>
      <c r="Y74" s="1050">
        <f>Y70-Y75</f>
        <v>279768.79999999993</v>
      </c>
      <c r="Z74" s="1050">
        <f>Z70-Z75</f>
        <v>250329.19999999995</v>
      </c>
      <c r="AA74" s="1309">
        <f t="shared" si="69"/>
        <v>29439.599999999977</v>
      </c>
      <c r="AB74" s="1049">
        <f>AB70-AB75</f>
        <v>976.4000000000002</v>
      </c>
      <c r="AC74" s="1050">
        <f>AC70-AC75</f>
        <v>254204.40000000002</v>
      </c>
      <c r="AD74" s="1050">
        <f>AD70-AD75</f>
        <v>227445.59999999998</v>
      </c>
      <c r="AE74" s="1309">
        <f t="shared" si="72"/>
        <v>26758.800000000047</v>
      </c>
      <c r="AF74" s="1049">
        <f>AF70-AF75</f>
        <v>6103.9</v>
      </c>
      <c r="AG74" s="1050">
        <f>AG70-AG75</f>
        <v>1589147.9</v>
      </c>
      <c r="AH74" s="1050">
        <f>AH70-AH75</f>
        <v>1421874.5</v>
      </c>
      <c r="AI74" s="1309">
        <f t="shared" si="16"/>
        <v>167273.39999999991</v>
      </c>
      <c r="AJ74" s="1049">
        <f>AJ70-AJ75</f>
        <v>1017.5999999999999</v>
      </c>
      <c r="AK74" s="1050">
        <f>AK70-AK75</f>
        <v>264858</v>
      </c>
      <c r="AL74" s="1050">
        <f>AL70-AL75</f>
        <v>236980</v>
      </c>
      <c r="AM74" s="1309">
        <f t="shared" si="18"/>
        <v>27878</v>
      </c>
      <c r="AN74" s="1049">
        <f>AN70-AN75</f>
        <v>976.4000000000002</v>
      </c>
      <c r="AO74" s="1050">
        <f>AO70-AO75</f>
        <v>254204.40000000002</v>
      </c>
      <c r="AP74" s="1050">
        <f>AP70-AP75</f>
        <v>227445.59999999998</v>
      </c>
      <c r="AQ74" s="1309">
        <f t="shared" si="78"/>
        <v>26758.800000000047</v>
      </c>
      <c r="AR74" s="1049">
        <f>AR70-AR75</f>
        <v>976.4000000000002</v>
      </c>
      <c r="AS74" s="1050">
        <f>AS70-AS75</f>
        <v>254204.40000000002</v>
      </c>
      <c r="AT74" s="1050">
        <f>AT70-AT75</f>
        <v>227445.59999999998</v>
      </c>
      <c r="AU74" s="1309">
        <f t="shared" si="81"/>
        <v>26758.800000000047</v>
      </c>
      <c r="AV74" s="1049">
        <f>AV70-AV75</f>
        <v>1073.9000000000001</v>
      </c>
      <c r="AW74" s="1050">
        <f>AW70-AW75</f>
        <v>279565.79999999993</v>
      </c>
      <c r="AX74" s="1050">
        <f>AX70-AX75</f>
        <v>250138.29999999996</v>
      </c>
      <c r="AY74" s="1309">
        <f t="shared" si="84"/>
        <v>29427.499999999971</v>
      </c>
      <c r="AZ74" s="1049">
        <f>AZ70-AZ75</f>
        <v>927.5</v>
      </c>
      <c r="BA74" s="1050">
        <f>BA70-BA75</f>
        <v>241454.6</v>
      </c>
      <c r="BB74" s="1050">
        <f>BB70-BB75</f>
        <v>216037.69999999998</v>
      </c>
      <c r="BC74" s="1309">
        <f t="shared" si="87"/>
        <v>25416.900000000023</v>
      </c>
      <c r="BD74" s="1049">
        <f>BD70-BD75</f>
        <v>927.5</v>
      </c>
      <c r="BE74" s="1050">
        <f>BE70-BE75</f>
        <v>241454.6</v>
      </c>
      <c r="BF74" s="1050">
        <f>BF70-BF75</f>
        <v>216037.69999999998</v>
      </c>
      <c r="BG74" s="1309">
        <f t="shared" si="90"/>
        <v>25416.900000000023</v>
      </c>
      <c r="BH74" s="1049">
        <f>BH70-BH75</f>
        <v>1073.9000000000001</v>
      </c>
      <c r="BI74" s="1050">
        <f>BI70-BI75</f>
        <v>279565.79999999993</v>
      </c>
      <c r="BJ74" s="1050">
        <f>BJ70-BJ75</f>
        <v>250138.29999999996</v>
      </c>
      <c r="BK74" s="1309">
        <f t="shared" si="93"/>
        <v>29427.499999999971</v>
      </c>
      <c r="BL74" s="1049">
        <f>BL70-BL75</f>
        <v>5955.5999999999995</v>
      </c>
      <c r="BM74" s="1050">
        <f>BM70-BM75</f>
        <v>1550449.6</v>
      </c>
      <c r="BN74" s="1050">
        <f>BN70-BN75</f>
        <v>1387243.1999999997</v>
      </c>
      <c r="BO74" s="1309">
        <f t="shared" si="38"/>
        <v>163206.40000000037</v>
      </c>
      <c r="BP74" s="1049">
        <f>BP70-BP75</f>
        <v>992.50000000000011</v>
      </c>
      <c r="BQ74" s="1050">
        <f>BQ70-BQ75</f>
        <v>258410</v>
      </c>
      <c r="BR74" s="1050">
        <f>BR70-BR75</f>
        <v>231207</v>
      </c>
      <c r="BS74" s="1309">
        <f t="shared" si="40"/>
        <v>27203</v>
      </c>
      <c r="BT74" s="1049">
        <f>BT70-BT75</f>
        <v>12059.499999999998</v>
      </c>
      <c r="BU74" s="1050">
        <f>BU70-BU75</f>
        <v>3139597.5</v>
      </c>
      <c r="BV74" s="1050">
        <f>BV70-BV75</f>
        <v>2809117.6999999997</v>
      </c>
      <c r="BW74" s="1309">
        <f t="shared" si="42"/>
        <v>330479.80000000028</v>
      </c>
      <c r="BX74" s="1049">
        <f>BX70-BX75</f>
        <v>1004.9000000000002</v>
      </c>
      <c r="BY74" s="1050">
        <f>BY70-BY75</f>
        <v>261633</v>
      </c>
      <c r="BZ74" s="1050">
        <f>BZ70-BZ75</f>
        <v>234093</v>
      </c>
      <c r="CA74" s="1309">
        <f t="shared" si="50"/>
        <v>27540</v>
      </c>
    </row>
    <row r="75" spans="2:79" ht="21" customHeight="1">
      <c r="B75" s="1456"/>
      <c r="C75" s="1053" t="s">
        <v>2877</v>
      </c>
      <c r="D75" s="1053"/>
      <c r="E75" s="1053"/>
      <c r="F75" s="1053"/>
      <c r="G75" s="1054"/>
      <c r="H75" s="1055">
        <f>H27</f>
        <v>0</v>
      </c>
      <c r="I75" s="1056">
        <f>I27</f>
        <v>0</v>
      </c>
      <c r="J75" s="1056">
        <f>J27</f>
        <v>0</v>
      </c>
      <c r="K75" s="1057">
        <f>+I75-J75</f>
        <v>0</v>
      </c>
      <c r="L75" s="1055">
        <f>L27</f>
        <v>0</v>
      </c>
      <c r="M75" s="1056">
        <f>M27</f>
        <v>0</v>
      </c>
      <c r="N75" s="1056">
        <f>N27</f>
        <v>0</v>
      </c>
      <c r="O75" s="1057">
        <f t="shared" si="60"/>
        <v>0</v>
      </c>
      <c r="P75" s="1055">
        <f>P27</f>
        <v>0</v>
      </c>
      <c r="Q75" s="1056">
        <f>Q27</f>
        <v>0</v>
      </c>
      <c r="R75" s="1056">
        <f>R27</f>
        <v>0</v>
      </c>
      <c r="S75" s="1057">
        <f t="shared" si="63"/>
        <v>0</v>
      </c>
      <c r="T75" s="1055">
        <f>T27</f>
        <v>0</v>
      </c>
      <c r="U75" s="1056">
        <f>U27</f>
        <v>0</v>
      </c>
      <c r="V75" s="1056">
        <f>V27</f>
        <v>0</v>
      </c>
      <c r="W75" s="1057">
        <f t="shared" si="66"/>
        <v>0</v>
      </c>
      <c r="X75" s="1055">
        <f>X27</f>
        <v>0</v>
      </c>
      <c r="Y75" s="1056">
        <f>Y27</f>
        <v>0</v>
      </c>
      <c r="Z75" s="1056">
        <f>Z27</f>
        <v>0</v>
      </c>
      <c r="AA75" s="1057">
        <f t="shared" si="69"/>
        <v>0</v>
      </c>
      <c r="AB75" s="1055">
        <f>AB27</f>
        <v>0</v>
      </c>
      <c r="AC75" s="1056">
        <f>AC27</f>
        <v>0</v>
      </c>
      <c r="AD75" s="1056">
        <f>AD27</f>
        <v>0</v>
      </c>
      <c r="AE75" s="1057">
        <f t="shared" si="72"/>
        <v>0</v>
      </c>
      <c r="AF75" s="1055">
        <f>AF27</f>
        <v>0</v>
      </c>
      <c r="AG75" s="1056">
        <f>AG27</f>
        <v>0</v>
      </c>
      <c r="AH75" s="1056">
        <f>AH27</f>
        <v>0</v>
      </c>
      <c r="AI75" s="1057">
        <f t="shared" si="16"/>
        <v>0</v>
      </c>
      <c r="AJ75" s="1055">
        <f>AJ27</f>
        <v>0</v>
      </c>
      <c r="AK75" s="1056">
        <f>AK27</f>
        <v>0</v>
      </c>
      <c r="AL75" s="1056">
        <f>AL27</f>
        <v>0</v>
      </c>
      <c r="AM75" s="1057">
        <f t="shared" si="18"/>
        <v>0</v>
      </c>
      <c r="AN75" s="1055">
        <f>AN27</f>
        <v>0</v>
      </c>
      <c r="AO75" s="1056">
        <f>AO27</f>
        <v>0</v>
      </c>
      <c r="AP75" s="1056">
        <f>AP27</f>
        <v>0</v>
      </c>
      <c r="AQ75" s="1057">
        <f t="shared" si="78"/>
        <v>0</v>
      </c>
      <c r="AR75" s="1055">
        <f>AR27</f>
        <v>0</v>
      </c>
      <c r="AS75" s="1056">
        <f>AS27</f>
        <v>0</v>
      </c>
      <c r="AT75" s="1056">
        <f>AT27</f>
        <v>0</v>
      </c>
      <c r="AU75" s="1057">
        <f t="shared" si="81"/>
        <v>0</v>
      </c>
      <c r="AV75" s="1055">
        <f>AV27</f>
        <v>0</v>
      </c>
      <c r="AW75" s="1056">
        <f>AW27</f>
        <v>0</v>
      </c>
      <c r="AX75" s="1056">
        <f>AX27</f>
        <v>0</v>
      </c>
      <c r="AY75" s="1057">
        <f t="shared" si="84"/>
        <v>0</v>
      </c>
      <c r="AZ75" s="1055">
        <f>AZ27</f>
        <v>0</v>
      </c>
      <c r="BA75" s="1056">
        <f>BA27</f>
        <v>0</v>
      </c>
      <c r="BB75" s="1056">
        <f>BB27</f>
        <v>0</v>
      </c>
      <c r="BC75" s="1057">
        <f t="shared" si="87"/>
        <v>0</v>
      </c>
      <c r="BD75" s="1055">
        <f>BD27</f>
        <v>0</v>
      </c>
      <c r="BE75" s="1056">
        <f>BE27</f>
        <v>0</v>
      </c>
      <c r="BF75" s="1056">
        <f>BF27</f>
        <v>0</v>
      </c>
      <c r="BG75" s="1057">
        <f t="shared" si="90"/>
        <v>0</v>
      </c>
      <c r="BH75" s="1055">
        <f>BH27</f>
        <v>0</v>
      </c>
      <c r="BI75" s="1056">
        <f>BI27</f>
        <v>0</v>
      </c>
      <c r="BJ75" s="1056">
        <f>BJ27</f>
        <v>0</v>
      </c>
      <c r="BK75" s="1057">
        <f t="shared" si="93"/>
        <v>0</v>
      </c>
      <c r="BL75" s="1055">
        <f>BL27</f>
        <v>0</v>
      </c>
      <c r="BM75" s="1056">
        <f>BM27</f>
        <v>0</v>
      </c>
      <c r="BN75" s="1056">
        <f>BN27</f>
        <v>0</v>
      </c>
      <c r="BO75" s="1057">
        <f t="shared" si="38"/>
        <v>0</v>
      </c>
      <c r="BP75" s="1055">
        <f>BP27</f>
        <v>0</v>
      </c>
      <c r="BQ75" s="1056">
        <f>BQ27</f>
        <v>0</v>
      </c>
      <c r="BR75" s="1056">
        <f>BR27</f>
        <v>0</v>
      </c>
      <c r="BS75" s="1057">
        <f t="shared" si="40"/>
        <v>0</v>
      </c>
      <c r="BT75" s="1055">
        <f>BT27</f>
        <v>0</v>
      </c>
      <c r="BU75" s="1056">
        <f>BU27</f>
        <v>0</v>
      </c>
      <c r="BV75" s="1056">
        <f>BV27</f>
        <v>0</v>
      </c>
      <c r="BW75" s="1057">
        <f t="shared" si="42"/>
        <v>0</v>
      </c>
      <c r="BX75" s="1055">
        <f>BX27</f>
        <v>0</v>
      </c>
      <c r="BY75" s="1056">
        <f>BY27</f>
        <v>0</v>
      </c>
      <c r="BZ75" s="1056">
        <f>BZ27</f>
        <v>0</v>
      </c>
      <c r="CA75" s="1057">
        <f t="shared" si="50"/>
        <v>0</v>
      </c>
    </row>
    <row r="76" spans="2:79" ht="21" customHeight="1">
      <c r="B76" s="1456"/>
      <c r="C76" s="1059" t="s">
        <v>2878</v>
      </c>
      <c r="D76" s="1060"/>
      <c r="E76" s="1060"/>
      <c r="F76" s="1060"/>
      <c r="G76" s="1061"/>
      <c r="H76" s="1062"/>
      <c r="I76" s="1063"/>
      <c r="J76" s="1063"/>
      <c r="K76" s="1064">
        <f t="shared" ref="K76:K82" si="160">+I76-J76</f>
        <v>0</v>
      </c>
      <c r="L76" s="1062"/>
      <c r="M76" s="1063"/>
      <c r="N76" s="1063"/>
      <c r="O76" s="1064">
        <f t="shared" si="60"/>
        <v>0</v>
      </c>
      <c r="P76" s="1062"/>
      <c r="Q76" s="1063"/>
      <c r="R76" s="1063"/>
      <c r="S76" s="1064">
        <f t="shared" si="63"/>
        <v>0</v>
      </c>
      <c r="T76" s="1062"/>
      <c r="U76" s="1063"/>
      <c r="V76" s="1063"/>
      <c r="W76" s="1064">
        <f t="shared" si="66"/>
        <v>0</v>
      </c>
      <c r="X76" s="1062"/>
      <c r="Y76" s="1063"/>
      <c r="Z76" s="1063"/>
      <c r="AA76" s="1064">
        <f t="shared" si="69"/>
        <v>0</v>
      </c>
      <c r="AB76" s="1062"/>
      <c r="AC76" s="1063"/>
      <c r="AD76" s="1063"/>
      <c r="AE76" s="1064">
        <f t="shared" si="72"/>
        <v>0</v>
      </c>
      <c r="AF76" s="1062">
        <f>+H76+L76+P76+T76+X76+AB76</f>
        <v>0</v>
      </c>
      <c r="AG76" s="1063">
        <f>+I76+M76+Q76+U76+Y76+AC76</f>
        <v>0</v>
      </c>
      <c r="AH76" s="1063">
        <f>+J76+N76+R76+V76+Z76+AD76</f>
        <v>0</v>
      </c>
      <c r="AI76" s="1064">
        <f t="shared" si="16"/>
        <v>0</v>
      </c>
      <c r="AJ76" s="1062">
        <f>ROUND(AVERAGE(AF76/6),1)</f>
        <v>0</v>
      </c>
      <c r="AK76" s="1063">
        <f>ROUND(AVERAGE(AG76/6),0)</f>
        <v>0</v>
      </c>
      <c r="AL76" s="1063">
        <f>ROUND(AVERAGE(AH76/6),0)</f>
        <v>0</v>
      </c>
      <c r="AM76" s="1064">
        <f t="shared" si="18"/>
        <v>0</v>
      </c>
      <c r="AN76" s="1062"/>
      <c r="AO76" s="1063"/>
      <c r="AP76" s="1063"/>
      <c r="AQ76" s="1064">
        <f t="shared" si="78"/>
        <v>0</v>
      </c>
      <c r="AR76" s="1062"/>
      <c r="AS76" s="1063"/>
      <c r="AT76" s="1063"/>
      <c r="AU76" s="1064">
        <f t="shared" si="81"/>
        <v>0</v>
      </c>
      <c r="AV76" s="1062"/>
      <c r="AW76" s="1063"/>
      <c r="AX76" s="1063"/>
      <c r="AY76" s="1064">
        <f t="shared" si="84"/>
        <v>0</v>
      </c>
      <c r="AZ76" s="1062"/>
      <c r="BA76" s="1063"/>
      <c r="BB76" s="1063"/>
      <c r="BC76" s="1064">
        <f t="shared" si="87"/>
        <v>0</v>
      </c>
      <c r="BD76" s="1062"/>
      <c r="BE76" s="1063"/>
      <c r="BF76" s="1063"/>
      <c r="BG76" s="1064">
        <f t="shared" si="90"/>
        <v>0</v>
      </c>
      <c r="BH76" s="1062"/>
      <c r="BI76" s="1063"/>
      <c r="BJ76" s="1063"/>
      <c r="BK76" s="1064">
        <f t="shared" si="93"/>
        <v>0</v>
      </c>
      <c r="BL76" s="1062">
        <f>+AN76+AR76+AV76+AZ76+BD76+BH76</f>
        <v>0</v>
      </c>
      <c r="BM76" s="1063">
        <f>+AO76+AS76+AW76+BA76+BE76+BI76</f>
        <v>0</v>
      </c>
      <c r="BN76" s="1063">
        <f>+AP76+AT76+AX76+BB76+BF76+BJ76</f>
        <v>0</v>
      </c>
      <c r="BO76" s="1064">
        <f t="shared" si="38"/>
        <v>0</v>
      </c>
      <c r="BP76" s="1062">
        <f>ROUND(AVERAGE(BL76/6),1)</f>
        <v>0</v>
      </c>
      <c r="BQ76" s="1063">
        <f>ROUND(AVERAGE(BM76/6),0)</f>
        <v>0</v>
      </c>
      <c r="BR76" s="1063">
        <f>ROUND(AVERAGE(BN76/6),0)</f>
        <v>0</v>
      </c>
      <c r="BS76" s="1064">
        <f t="shared" si="40"/>
        <v>0</v>
      </c>
      <c r="BT76" s="1062">
        <f>+AF76+BL76</f>
        <v>0</v>
      </c>
      <c r="BU76" s="1063">
        <f>+AG76+BM76</f>
        <v>0</v>
      </c>
      <c r="BV76" s="1063">
        <f>+AH76+BN76</f>
        <v>0</v>
      </c>
      <c r="BW76" s="1064">
        <f t="shared" si="42"/>
        <v>0</v>
      </c>
      <c r="BX76" s="1062">
        <f>ROUND(AVERAGE(BT76/12),1)</f>
        <v>0</v>
      </c>
      <c r="BY76" s="1063">
        <f>ROUND(AVERAGE(BU76/12),0)</f>
        <v>0</v>
      </c>
      <c r="BZ76" s="1063">
        <f>ROUND(AVERAGE(BV76/12),0)</f>
        <v>0</v>
      </c>
      <c r="CA76" s="1064">
        <f t="shared" si="50"/>
        <v>0</v>
      </c>
    </row>
    <row r="77" spans="2:79" ht="21" customHeight="1">
      <c r="B77" s="1456"/>
      <c r="C77" s="1059" t="s">
        <v>2879</v>
      </c>
      <c r="D77" s="1060"/>
      <c r="E77" s="1060"/>
      <c r="F77" s="1060"/>
      <c r="G77" s="1061"/>
      <c r="H77" s="1062">
        <f>+H75-H76</f>
        <v>0</v>
      </c>
      <c r="I77" s="1063">
        <f>+I75-I76</f>
        <v>0</v>
      </c>
      <c r="J77" s="1063">
        <f>+J75-J76</f>
        <v>0</v>
      </c>
      <c r="K77" s="1064">
        <f t="shared" si="160"/>
        <v>0</v>
      </c>
      <c r="L77" s="1062">
        <f>+L75-L76</f>
        <v>0</v>
      </c>
      <c r="M77" s="1063">
        <f>+M75-M76</f>
        <v>0</v>
      </c>
      <c r="N77" s="1063">
        <f>+N75-N76</f>
        <v>0</v>
      </c>
      <c r="O77" s="1064">
        <f t="shared" si="60"/>
        <v>0</v>
      </c>
      <c r="P77" s="1062">
        <f>+P75-P76</f>
        <v>0</v>
      </c>
      <c r="Q77" s="1063">
        <f>+Q75-Q76</f>
        <v>0</v>
      </c>
      <c r="R77" s="1063">
        <f>+R75-R76</f>
        <v>0</v>
      </c>
      <c r="S77" s="1064">
        <f t="shared" si="63"/>
        <v>0</v>
      </c>
      <c r="T77" s="1062">
        <f>+T75-T76</f>
        <v>0</v>
      </c>
      <c r="U77" s="1063">
        <f>+U75-U76</f>
        <v>0</v>
      </c>
      <c r="V77" s="1063">
        <f>+V75-V76</f>
        <v>0</v>
      </c>
      <c r="W77" s="1064">
        <f t="shared" si="66"/>
        <v>0</v>
      </c>
      <c r="X77" s="1062">
        <f>+X75-X76</f>
        <v>0</v>
      </c>
      <c r="Y77" s="1063">
        <f>+Y75-Y76</f>
        <v>0</v>
      </c>
      <c r="Z77" s="1063">
        <f>+Z75-Z76</f>
        <v>0</v>
      </c>
      <c r="AA77" s="1064">
        <f t="shared" si="69"/>
        <v>0</v>
      </c>
      <c r="AB77" s="1062">
        <f>+AB75-AB76</f>
        <v>0</v>
      </c>
      <c r="AC77" s="1063">
        <f>+AC75-AC76</f>
        <v>0</v>
      </c>
      <c r="AD77" s="1063">
        <f>+AD75-AD76</f>
        <v>0</v>
      </c>
      <c r="AE77" s="1064">
        <f t="shared" si="72"/>
        <v>0</v>
      </c>
      <c r="AF77" s="1062">
        <f>+AF75-AF76</f>
        <v>0</v>
      </c>
      <c r="AG77" s="1063">
        <f>+AG75-AG76</f>
        <v>0</v>
      </c>
      <c r="AH77" s="1063">
        <f>+AH75-AH76</f>
        <v>0</v>
      </c>
      <c r="AI77" s="1064">
        <f t="shared" si="16"/>
        <v>0</v>
      </c>
      <c r="AJ77" s="1062">
        <f>+AJ75-AJ76</f>
        <v>0</v>
      </c>
      <c r="AK77" s="1063">
        <f>+AK75-AK76</f>
        <v>0</v>
      </c>
      <c r="AL77" s="1063">
        <f>+AL75-AL76</f>
        <v>0</v>
      </c>
      <c r="AM77" s="1064">
        <f t="shared" si="18"/>
        <v>0</v>
      </c>
      <c r="AN77" s="1062">
        <f>+AN75-AN76</f>
        <v>0</v>
      </c>
      <c r="AO77" s="1063">
        <f>+AO75-AO76</f>
        <v>0</v>
      </c>
      <c r="AP77" s="1063">
        <f>+AP75-AP76</f>
        <v>0</v>
      </c>
      <c r="AQ77" s="1064">
        <f t="shared" si="78"/>
        <v>0</v>
      </c>
      <c r="AR77" s="1062">
        <f>+AR75-AR76</f>
        <v>0</v>
      </c>
      <c r="AS77" s="1063">
        <f>+AS75-AS76</f>
        <v>0</v>
      </c>
      <c r="AT77" s="1063">
        <f>+AT75-AT76</f>
        <v>0</v>
      </c>
      <c r="AU77" s="1064">
        <f t="shared" si="81"/>
        <v>0</v>
      </c>
      <c r="AV77" s="1062">
        <f>+AV75-AV76</f>
        <v>0</v>
      </c>
      <c r="AW77" s="1063">
        <f>+AW75-AW76</f>
        <v>0</v>
      </c>
      <c r="AX77" s="1063">
        <f>+AX75-AX76</f>
        <v>0</v>
      </c>
      <c r="AY77" s="1064">
        <f t="shared" si="84"/>
        <v>0</v>
      </c>
      <c r="AZ77" s="1062">
        <f>+AZ75-AZ76</f>
        <v>0</v>
      </c>
      <c r="BA77" s="1063">
        <f>+BA75-BA76</f>
        <v>0</v>
      </c>
      <c r="BB77" s="1063">
        <f>+BB75-BB76</f>
        <v>0</v>
      </c>
      <c r="BC77" s="1064">
        <f t="shared" si="87"/>
        <v>0</v>
      </c>
      <c r="BD77" s="1062">
        <f>+BD75-BD76</f>
        <v>0</v>
      </c>
      <c r="BE77" s="1063">
        <f>+BE75-BE76</f>
        <v>0</v>
      </c>
      <c r="BF77" s="1063">
        <f>+BF75-BF76</f>
        <v>0</v>
      </c>
      <c r="BG77" s="1064">
        <f t="shared" si="90"/>
        <v>0</v>
      </c>
      <c r="BH77" s="1062">
        <f>+BH75-BH76</f>
        <v>0</v>
      </c>
      <c r="BI77" s="1063">
        <f>+BI75-BI76</f>
        <v>0</v>
      </c>
      <c r="BJ77" s="1063">
        <f>+BJ75-BJ76</f>
        <v>0</v>
      </c>
      <c r="BK77" s="1064">
        <f t="shared" si="93"/>
        <v>0</v>
      </c>
      <c r="BL77" s="1062">
        <f>+BL75-BL76</f>
        <v>0</v>
      </c>
      <c r="BM77" s="1063">
        <f>+BM75-BM76</f>
        <v>0</v>
      </c>
      <c r="BN77" s="1063">
        <f>+BN75-BN76</f>
        <v>0</v>
      </c>
      <c r="BO77" s="1064">
        <f t="shared" si="38"/>
        <v>0</v>
      </c>
      <c r="BP77" s="1062">
        <f>+BP75-BP76</f>
        <v>0</v>
      </c>
      <c r="BQ77" s="1063">
        <f>+BQ75-BQ76</f>
        <v>0</v>
      </c>
      <c r="BR77" s="1063">
        <f>+BR75-BR76</f>
        <v>0</v>
      </c>
      <c r="BS77" s="1064">
        <f t="shared" si="40"/>
        <v>0</v>
      </c>
      <c r="BT77" s="1062">
        <f>+BT75-BT76</f>
        <v>0</v>
      </c>
      <c r="BU77" s="1063">
        <f>+BU75-BU76</f>
        <v>0</v>
      </c>
      <c r="BV77" s="1063">
        <f>+BV75-BV76</f>
        <v>0</v>
      </c>
      <c r="BW77" s="1064">
        <f t="shared" si="42"/>
        <v>0</v>
      </c>
      <c r="BX77" s="1062">
        <f>+BX75-BX76</f>
        <v>0</v>
      </c>
      <c r="BY77" s="1063">
        <f>+BY75-BY76</f>
        <v>0</v>
      </c>
      <c r="BZ77" s="1063">
        <f>+BZ75-BZ76</f>
        <v>0</v>
      </c>
      <c r="CA77" s="1064">
        <f t="shared" si="50"/>
        <v>0</v>
      </c>
    </row>
    <row r="78" spans="2:79" ht="21" customHeight="1">
      <c r="B78" s="1456"/>
      <c r="C78" s="1053" t="s">
        <v>2880</v>
      </c>
      <c r="D78" s="1053"/>
      <c r="E78" s="1053"/>
      <c r="F78" s="1053"/>
      <c r="G78" s="1054"/>
      <c r="H78" s="1055">
        <f>H69</f>
        <v>0</v>
      </c>
      <c r="I78" s="1056">
        <f>I69</f>
        <v>0</v>
      </c>
      <c r="J78" s="1056">
        <f>J69</f>
        <v>0</v>
      </c>
      <c r="K78" s="1057">
        <f t="shared" si="160"/>
        <v>0</v>
      </c>
      <c r="L78" s="1055">
        <f>L69</f>
        <v>0</v>
      </c>
      <c r="M78" s="1056">
        <f>M69</f>
        <v>0</v>
      </c>
      <c r="N78" s="1056">
        <f>N69</f>
        <v>0</v>
      </c>
      <c r="O78" s="1057">
        <f t="shared" ref="O78:O81" si="161">+M78-N78</f>
        <v>0</v>
      </c>
      <c r="P78" s="1055">
        <f>P69</f>
        <v>0</v>
      </c>
      <c r="Q78" s="1056">
        <f>Q69</f>
        <v>0</v>
      </c>
      <c r="R78" s="1056">
        <f>R69</f>
        <v>0</v>
      </c>
      <c r="S78" s="1057">
        <f t="shared" ref="S78:S81" si="162">+Q78-R78</f>
        <v>0</v>
      </c>
      <c r="T78" s="1055">
        <f>T69</f>
        <v>0</v>
      </c>
      <c r="U78" s="1056">
        <f>U69</f>
        <v>0</v>
      </c>
      <c r="V78" s="1056">
        <f>V69</f>
        <v>0</v>
      </c>
      <c r="W78" s="1057">
        <f t="shared" ref="W78:W81" si="163">+U78-V78</f>
        <v>0</v>
      </c>
      <c r="X78" s="1055">
        <f>X69</f>
        <v>0</v>
      </c>
      <c r="Y78" s="1056">
        <f>Y69</f>
        <v>0</v>
      </c>
      <c r="Z78" s="1056">
        <f>Z69</f>
        <v>0</v>
      </c>
      <c r="AA78" s="1057">
        <f t="shared" ref="AA78:AA81" si="164">+Y78-Z78</f>
        <v>0</v>
      </c>
      <c r="AB78" s="1055">
        <f>AB69</f>
        <v>0</v>
      </c>
      <c r="AC78" s="1056">
        <f>AC69</f>
        <v>0</v>
      </c>
      <c r="AD78" s="1056">
        <f>AD69</f>
        <v>0</v>
      </c>
      <c r="AE78" s="1057">
        <f t="shared" ref="AE78:AE81" si="165">+AC78-AD78</f>
        <v>0</v>
      </c>
      <c r="AF78" s="1055">
        <f>AF69</f>
        <v>0</v>
      </c>
      <c r="AG78" s="1056">
        <f>AG69</f>
        <v>0</v>
      </c>
      <c r="AH78" s="1056">
        <f>AH69</f>
        <v>0</v>
      </c>
      <c r="AI78" s="1057">
        <f t="shared" si="16"/>
        <v>0</v>
      </c>
      <c r="AJ78" s="1055">
        <f>AJ69</f>
        <v>0</v>
      </c>
      <c r="AK78" s="1056">
        <f>AK69</f>
        <v>0</v>
      </c>
      <c r="AL78" s="1056">
        <f>AL69</f>
        <v>0</v>
      </c>
      <c r="AM78" s="1057">
        <f t="shared" si="18"/>
        <v>0</v>
      </c>
      <c r="AN78" s="1055">
        <f>AN69</f>
        <v>0</v>
      </c>
      <c r="AO78" s="1056">
        <f>AO69</f>
        <v>0</v>
      </c>
      <c r="AP78" s="1056">
        <f>AP69</f>
        <v>0</v>
      </c>
      <c r="AQ78" s="1057">
        <f t="shared" ref="AQ78:AQ81" si="166">+AO78-AP78</f>
        <v>0</v>
      </c>
      <c r="AR78" s="1055">
        <f>AR69</f>
        <v>0</v>
      </c>
      <c r="AS78" s="1056">
        <f>AS69</f>
        <v>0</v>
      </c>
      <c r="AT78" s="1056">
        <f>AT69</f>
        <v>0</v>
      </c>
      <c r="AU78" s="1057">
        <f t="shared" ref="AU78:AU81" si="167">+AS78-AT78</f>
        <v>0</v>
      </c>
      <c r="AV78" s="1055">
        <f>AV69</f>
        <v>0</v>
      </c>
      <c r="AW78" s="1056">
        <f>AW69</f>
        <v>0</v>
      </c>
      <c r="AX78" s="1056">
        <f>AX69</f>
        <v>0</v>
      </c>
      <c r="AY78" s="1057">
        <f t="shared" ref="AY78:AY81" si="168">+AW78-AX78</f>
        <v>0</v>
      </c>
      <c r="AZ78" s="1055">
        <f>AZ69</f>
        <v>0</v>
      </c>
      <c r="BA78" s="1056">
        <f>BA69</f>
        <v>0</v>
      </c>
      <c r="BB78" s="1056">
        <f>BB69</f>
        <v>0</v>
      </c>
      <c r="BC78" s="1057">
        <f t="shared" ref="BC78:BC81" si="169">+BA78-BB78</f>
        <v>0</v>
      </c>
      <c r="BD78" s="1055">
        <f>BD69</f>
        <v>0</v>
      </c>
      <c r="BE78" s="1056">
        <f>BE69</f>
        <v>0</v>
      </c>
      <c r="BF78" s="1056">
        <f>BF69</f>
        <v>0</v>
      </c>
      <c r="BG78" s="1057">
        <f t="shared" ref="BG78:BG81" si="170">+BE78-BF78</f>
        <v>0</v>
      </c>
      <c r="BH78" s="1055">
        <f>BH69</f>
        <v>0</v>
      </c>
      <c r="BI78" s="1056">
        <f>BI69</f>
        <v>0</v>
      </c>
      <c r="BJ78" s="1056">
        <f>BJ69</f>
        <v>0</v>
      </c>
      <c r="BK78" s="1057">
        <f t="shared" ref="BK78:BK81" si="171">+BI78-BJ78</f>
        <v>0</v>
      </c>
      <c r="BL78" s="1055">
        <f>BL69</f>
        <v>0</v>
      </c>
      <c r="BM78" s="1056">
        <f>BM69</f>
        <v>0</v>
      </c>
      <c r="BN78" s="1056">
        <f>BN69</f>
        <v>0</v>
      </c>
      <c r="BO78" s="1057">
        <f t="shared" si="38"/>
        <v>0</v>
      </c>
      <c r="BP78" s="1055">
        <f>BP69</f>
        <v>0</v>
      </c>
      <c r="BQ78" s="1056">
        <f>BQ69</f>
        <v>0</v>
      </c>
      <c r="BR78" s="1056">
        <f>BR69</f>
        <v>0</v>
      </c>
      <c r="BS78" s="1057">
        <f t="shared" si="40"/>
        <v>0</v>
      </c>
      <c r="BT78" s="1055">
        <f>BT69</f>
        <v>0</v>
      </c>
      <c r="BU78" s="1056">
        <f>BU69</f>
        <v>0</v>
      </c>
      <c r="BV78" s="1056">
        <f>BV69</f>
        <v>0</v>
      </c>
      <c r="BW78" s="1057">
        <f t="shared" si="42"/>
        <v>0</v>
      </c>
      <c r="BX78" s="1055">
        <f>BX69</f>
        <v>0</v>
      </c>
      <c r="BY78" s="1056">
        <f>BY69</f>
        <v>0</v>
      </c>
      <c r="BZ78" s="1056">
        <f>BZ69</f>
        <v>0</v>
      </c>
      <c r="CA78" s="1057">
        <f t="shared" si="50"/>
        <v>0</v>
      </c>
    </row>
    <row r="79" spans="2:79" ht="21" customHeight="1">
      <c r="B79" s="1456"/>
      <c r="C79" s="1053" t="s">
        <v>2881</v>
      </c>
      <c r="D79" s="1053"/>
      <c r="E79" s="1053"/>
      <c r="F79" s="1053"/>
      <c r="G79" s="1054"/>
      <c r="H79" s="1055">
        <f>H24</f>
        <v>3</v>
      </c>
      <c r="I79" s="1056">
        <f>I24</f>
        <v>737.7</v>
      </c>
      <c r="J79" s="1056">
        <f>J24</f>
        <v>596.1</v>
      </c>
      <c r="K79" s="1057">
        <f t="shared" si="160"/>
        <v>141.60000000000002</v>
      </c>
      <c r="L79" s="1055">
        <f>L24</f>
        <v>2.4</v>
      </c>
      <c r="M79" s="1056">
        <f>M24</f>
        <v>383</v>
      </c>
      <c r="N79" s="1056">
        <f>N24</f>
        <v>302.39999999999998</v>
      </c>
      <c r="O79" s="1057">
        <f t="shared" si="161"/>
        <v>80.600000000000023</v>
      </c>
      <c r="P79" s="1055">
        <f>P24</f>
        <v>2.5</v>
      </c>
      <c r="Q79" s="1056">
        <f>Q24</f>
        <v>399</v>
      </c>
      <c r="R79" s="1056">
        <f>R24</f>
        <v>315</v>
      </c>
      <c r="S79" s="1057">
        <f t="shared" si="162"/>
        <v>84</v>
      </c>
      <c r="T79" s="1055">
        <f>T24</f>
        <v>2.2999999999999998</v>
      </c>
      <c r="U79" s="1056">
        <f>U24</f>
        <v>367</v>
      </c>
      <c r="V79" s="1056">
        <f>V24</f>
        <v>289.8</v>
      </c>
      <c r="W79" s="1057">
        <f t="shared" si="163"/>
        <v>77.199999999999989</v>
      </c>
      <c r="X79" s="1055">
        <f>X24</f>
        <v>3.5</v>
      </c>
      <c r="Y79" s="1056">
        <f>Y24</f>
        <v>928.5</v>
      </c>
      <c r="Z79" s="1056">
        <f>Z24</f>
        <v>752.6</v>
      </c>
      <c r="AA79" s="1057">
        <f t="shared" si="164"/>
        <v>175.89999999999998</v>
      </c>
      <c r="AB79" s="1055">
        <f>AB24</f>
        <v>2.2999999999999998</v>
      </c>
      <c r="AC79" s="1056">
        <f>AC24</f>
        <v>367</v>
      </c>
      <c r="AD79" s="1056">
        <f>AD24</f>
        <v>289.8</v>
      </c>
      <c r="AE79" s="1057">
        <f t="shared" si="165"/>
        <v>77.199999999999989</v>
      </c>
      <c r="AF79" s="1055">
        <f>AF24</f>
        <v>16</v>
      </c>
      <c r="AG79" s="1056">
        <f>AG24</f>
        <v>3182.2</v>
      </c>
      <c r="AH79" s="1056">
        <f>AH24</f>
        <v>2545.6999999999998</v>
      </c>
      <c r="AI79" s="1057">
        <f t="shared" si="16"/>
        <v>636.5</v>
      </c>
      <c r="AJ79" s="1055">
        <f>AJ24</f>
        <v>2.6999999999999997</v>
      </c>
      <c r="AK79" s="1056">
        <f>AK24</f>
        <v>530</v>
      </c>
      <c r="AL79" s="1056">
        <f>AL24</f>
        <v>424</v>
      </c>
      <c r="AM79" s="1057">
        <f t="shared" si="18"/>
        <v>106</v>
      </c>
      <c r="AN79" s="1055">
        <f>AN24</f>
        <v>2.2999999999999998</v>
      </c>
      <c r="AO79" s="1056">
        <f>AO24</f>
        <v>367</v>
      </c>
      <c r="AP79" s="1056">
        <f>AP24</f>
        <v>289.8</v>
      </c>
      <c r="AQ79" s="1057">
        <f t="shared" si="166"/>
        <v>77.199999999999989</v>
      </c>
      <c r="AR79" s="1055">
        <f>AR24</f>
        <v>2.2999999999999998</v>
      </c>
      <c r="AS79" s="1056">
        <f>AS24</f>
        <v>367</v>
      </c>
      <c r="AT79" s="1056">
        <f>AT24</f>
        <v>289.8</v>
      </c>
      <c r="AU79" s="1057">
        <f t="shared" si="167"/>
        <v>77.199999999999989</v>
      </c>
      <c r="AV79" s="1055">
        <f>AV24</f>
        <v>2.5</v>
      </c>
      <c r="AW79" s="1056">
        <f>AW24</f>
        <v>399</v>
      </c>
      <c r="AX79" s="1056">
        <f>AX24</f>
        <v>315</v>
      </c>
      <c r="AY79" s="1057">
        <f t="shared" si="168"/>
        <v>84</v>
      </c>
      <c r="AZ79" s="1055">
        <f>AZ24</f>
        <v>2.2000000000000002</v>
      </c>
      <c r="BA79" s="1056">
        <f>BA24</f>
        <v>351.1</v>
      </c>
      <c r="BB79" s="1056">
        <f>BB24</f>
        <v>277.2</v>
      </c>
      <c r="BC79" s="1057">
        <f t="shared" si="169"/>
        <v>73.900000000000034</v>
      </c>
      <c r="BD79" s="1055">
        <f>BD24</f>
        <v>2.2000000000000002</v>
      </c>
      <c r="BE79" s="1056">
        <f>BE24</f>
        <v>351.1</v>
      </c>
      <c r="BF79" s="1056">
        <f>BF24</f>
        <v>277.2</v>
      </c>
      <c r="BG79" s="1057">
        <f t="shared" si="170"/>
        <v>73.900000000000034</v>
      </c>
      <c r="BH79" s="1055">
        <f>BH24</f>
        <v>2.5</v>
      </c>
      <c r="BI79" s="1056">
        <f>BI24</f>
        <v>399</v>
      </c>
      <c r="BJ79" s="1056">
        <f>BJ24</f>
        <v>315</v>
      </c>
      <c r="BK79" s="1057">
        <f t="shared" si="171"/>
        <v>84</v>
      </c>
      <c r="BL79" s="1055">
        <f>BL24</f>
        <v>14</v>
      </c>
      <c r="BM79" s="1056">
        <f>BM24</f>
        <v>2234.1999999999998</v>
      </c>
      <c r="BN79" s="1056">
        <f>BN24</f>
        <v>1764</v>
      </c>
      <c r="BO79" s="1057">
        <f t="shared" si="38"/>
        <v>470.19999999999982</v>
      </c>
      <c r="BP79" s="1055">
        <f>BP24</f>
        <v>2.2999999999999998</v>
      </c>
      <c r="BQ79" s="1056">
        <f>BQ24</f>
        <v>372</v>
      </c>
      <c r="BR79" s="1056">
        <f>BR24</f>
        <v>294</v>
      </c>
      <c r="BS79" s="1057">
        <f t="shared" si="40"/>
        <v>78</v>
      </c>
      <c r="BT79" s="1055">
        <f>BT24</f>
        <v>30</v>
      </c>
      <c r="BU79" s="1056">
        <f>BU24</f>
        <v>5416.4</v>
      </c>
      <c r="BV79" s="1056">
        <f>BV24</f>
        <v>4309.7000000000007</v>
      </c>
      <c r="BW79" s="1057">
        <f t="shared" si="42"/>
        <v>1106.6999999999989</v>
      </c>
      <c r="BX79" s="1055">
        <f>BX24</f>
        <v>2.5</v>
      </c>
      <c r="BY79" s="1056">
        <f>BY24</f>
        <v>451</v>
      </c>
      <c r="BZ79" s="1056">
        <f>BZ24</f>
        <v>359</v>
      </c>
      <c r="CA79" s="1057">
        <f t="shared" si="50"/>
        <v>92</v>
      </c>
    </row>
    <row r="80" spans="2:79" ht="21" customHeight="1">
      <c r="B80" s="1456"/>
      <c r="C80" s="1053" t="s">
        <v>2882</v>
      </c>
      <c r="D80" s="1053"/>
      <c r="E80" s="1053"/>
      <c r="F80" s="1053"/>
      <c r="G80" s="1054"/>
      <c r="H80" s="1055">
        <f>H23</f>
        <v>0</v>
      </c>
      <c r="I80" s="1056">
        <f>I23</f>
        <v>0</v>
      </c>
      <c r="J80" s="1056">
        <f>J23</f>
        <v>0</v>
      </c>
      <c r="K80" s="1057">
        <f t="shared" si="160"/>
        <v>0</v>
      </c>
      <c r="L80" s="1055">
        <f>L23</f>
        <v>0</v>
      </c>
      <c r="M80" s="1056">
        <f>M23</f>
        <v>0</v>
      </c>
      <c r="N80" s="1056">
        <f>N23</f>
        <v>0</v>
      </c>
      <c r="O80" s="1057">
        <f t="shared" si="161"/>
        <v>0</v>
      </c>
      <c r="P80" s="1055">
        <f>P23</f>
        <v>0</v>
      </c>
      <c r="Q80" s="1056">
        <f>Q23</f>
        <v>0</v>
      </c>
      <c r="R80" s="1056">
        <f>R23</f>
        <v>0</v>
      </c>
      <c r="S80" s="1057">
        <f t="shared" si="162"/>
        <v>0</v>
      </c>
      <c r="T80" s="1055">
        <f>T23</f>
        <v>0</v>
      </c>
      <c r="U80" s="1056">
        <f>U23</f>
        <v>0</v>
      </c>
      <c r="V80" s="1056">
        <f>V23</f>
        <v>0</v>
      </c>
      <c r="W80" s="1057">
        <f t="shared" si="163"/>
        <v>0</v>
      </c>
      <c r="X80" s="1055">
        <f>X23</f>
        <v>0</v>
      </c>
      <c r="Y80" s="1056">
        <f>Y23</f>
        <v>0</v>
      </c>
      <c r="Z80" s="1056">
        <f>Z23</f>
        <v>0</v>
      </c>
      <c r="AA80" s="1057">
        <f t="shared" si="164"/>
        <v>0</v>
      </c>
      <c r="AB80" s="1055">
        <f>AB23</f>
        <v>0</v>
      </c>
      <c r="AC80" s="1056">
        <f>AC23</f>
        <v>0</v>
      </c>
      <c r="AD80" s="1056">
        <f>AD23</f>
        <v>0</v>
      </c>
      <c r="AE80" s="1057">
        <f t="shared" si="165"/>
        <v>0</v>
      </c>
      <c r="AF80" s="1055">
        <f>AF23</f>
        <v>0</v>
      </c>
      <c r="AG80" s="1056">
        <f>AG23</f>
        <v>0</v>
      </c>
      <c r="AH80" s="1056">
        <f>AH23</f>
        <v>0</v>
      </c>
      <c r="AI80" s="1057">
        <f t="shared" si="16"/>
        <v>0</v>
      </c>
      <c r="AJ80" s="1055">
        <f>AJ23</f>
        <v>0</v>
      </c>
      <c r="AK80" s="1056">
        <f>AK23</f>
        <v>0</v>
      </c>
      <c r="AL80" s="1056">
        <f>AL23</f>
        <v>0</v>
      </c>
      <c r="AM80" s="1057">
        <f t="shared" si="18"/>
        <v>0</v>
      </c>
      <c r="AN80" s="1055">
        <f>AN23</f>
        <v>0</v>
      </c>
      <c r="AO80" s="1056">
        <f>AO23</f>
        <v>0</v>
      </c>
      <c r="AP80" s="1056">
        <f>AP23</f>
        <v>0</v>
      </c>
      <c r="AQ80" s="1057">
        <f t="shared" si="166"/>
        <v>0</v>
      </c>
      <c r="AR80" s="1055">
        <f>AR23</f>
        <v>0</v>
      </c>
      <c r="AS80" s="1056">
        <f>AS23</f>
        <v>0</v>
      </c>
      <c r="AT80" s="1056">
        <f>AT23</f>
        <v>0</v>
      </c>
      <c r="AU80" s="1057">
        <f t="shared" si="167"/>
        <v>0</v>
      </c>
      <c r="AV80" s="1055">
        <f>AV23</f>
        <v>0</v>
      </c>
      <c r="AW80" s="1056">
        <f>AW23</f>
        <v>0</v>
      </c>
      <c r="AX80" s="1056">
        <f>AX23</f>
        <v>0</v>
      </c>
      <c r="AY80" s="1057">
        <f t="shared" si="168"/>
        <v>0</v>
      </c>
      <c r="AZ80" s="1055">
        <f>AZ23</f>
        <v>0</v>
      </c>
      <c r="BA80" s="1056">
        <f>BA23</f>
        <v>0</v>
      </c>
      <c r="BB80" s="1056">
        <f>BB23</f>
        <v>0</v>
      </c>
      <c r="BC80" s="1057">
        <f t="shared" si="169"/>
        <v>0</v>
      </c>
      <c r="BD80" s="1055">
        <f>BD23</f>
        <v>0</v>
      </c>
      <c r="BE80" s="1056">
        <f>BE23</f>
        <v>0</v>
      </c>
      <c r="BF80" s="1056">
        <f>BF23</f>
        <v>0</v>
      </c>
      <c r="BG80" s="1057">
        <f t="shared" si="170"/>
        <v>0</v>
      </c>
      <c r="BH80" s="1055">
        <f>BH23</f>
        <v>0</v>
      </c>
      <c r="BI80" s="1056">
        <f>BI23</f>
        <v>0</v>
      </c>
      <c r="BJ80" s="1056">
        <f>BJ23</f>
        <v>0</v>
      </c>
      <c r="BK80" s="1057">
        <f t="shared" si="171"/>
        <v>0</v>
      </c>
      <c r="BL80" s="1055">
        <f>BL23</f>
        <v>0</v>
      </c>
      <c r="BM80" s="1056">
        <f>BM23</f>
        <v>0</v>
      </c>
      <c r="BN80" s="1056">
        <f>BN23</f>
        <v>0</v>
      </c>
      <c r="BO80" s="1057">
        <f t="shared" si="38"/>
        <v>0</v>
      </c>
      <c r="BP80" s="1055">
        <f>BP23</f>
        <v>0</v>
      </c>
      <c r="BQ80" s="1056">
        <f>BQ23</f>
        <v>0</v>
      </c>
      <c r="BR80" s="1056">
        <f>BR23</f>
        <v>0</v>
      </c>
      <c r="BS80" s="1057">
        <f t="shared" si="40"/>
        <v>0</v>
      </c>
      <c r="BT80" s="1055">
        <f>BT23</f>
        <v>0</v>
      </c>
      <c r="BU80" s="1056">
        <f>BU23</f>
        <v>0</v>
      </c>
      <c r="BV80" s="1056">
        <f>BV23</f>
        <v>0</v>
      </c>
      <c r="BW80" s="1057">
        <f t="shared" si="42"/>
        <v>0</v>
      </c>
      <c r="BX80" s="1055">
        <f>BX23</f>
        <v>0</v>
      </c>
      <c r="BY80" s="1056">
        <f>BY23</f>
        <v>0</v>
      </c>
      <c r="BZ80" s="1056">
        <f>BZ23</f>
        <v>0</v>
      </c>
      <c r="CA80" s="1057">
        <f t="shared" si="50"/>
        <v>0</v>
      </c>
    </row>
    <row r="81" spans="2:79" ht="21" customHeight="1">
      <c r="B81" s="1456"/>
      <c r="C81" s="1053" t="s">
        <v>2883</v>
      </c>
      <c r="D81" s="1053"/>
      <c r="E81" s="1053"/>
      <c r="F81" s="1053"/>
      <c r="G81" s="1054"/>
      <c r="H81" s="1055">
        <f>H73</f>
        <v>681.9</v>
      </c>
      <c r="I81" s="1056">
        <f>I73</f>
        <v>5665.8</v>
      </c>
      <c r="J81" s="1056">
        <f>J73</f>
        <v>4949.6000000000004</v>
      </c>
      <c r="K81" s="1057">
        <f t="shared" si="160"/>
        <v>716.19999999999982</v>
      </c>
      <c r="L81" s="1055">
        <f>L73</f>
        <v>716</v>
      </c>
      <c r="M81" s="1056">
        <f>M73</f>
        <v>5954</v>
      </c>
      <c r="N81" s="1056">
        <f>N73</f>
        <v>5200.6000000000004</v>
      </c>
      <c r="O81" s="1057">
        <f t="shared" si="161"/>
        <v>753.39999999999964</v>
      </c>
      <c r="P81" s="1055">
        <f>P73</f>
        <v>750.1</v>
      </c>
      <c r="Q81" s="1056">
        <f>Q73</f>
        <v>6234.1</v>
      </c>
      <c r="R81" s="1056">
        <f>R73</f>
        <v>5445.7</v>
      </c>
      <c r="S81" s="1057">
        <f t="shared" si="162"/>
        <v>788.40000000000055</v>
      </c>
      <c r="T81" s="1055">
        <f>T73</f>
        <v>681.9</v>
      </c>
      <c r="U81" s="1056">
        <f>U73</f>
        <v>5665.8</v>
      </c>
      <c r="V81" s="1056">
        <f>V73</f>
        <v>4949.6000000000004</v>
      </c>
      <c r="W81" s="1057">
        <f t="shared" si="163"/>
        <v>716.19999999999982</v>
      </c>
      <c r="X81" s="1055">
        <f>X73</f>
        <v>750.1</v>
      </c>
      <c r="Y81" s="1056">
        <f>Y73</f>
        <v>6234.1</v>
      </c>
      <c r="Z81" s="1056">
        <f>Z73</f>
        <v>5445.7</v>
      </c>
      <c r="AA81" s="1057">
        <f t="shared" si="164"/>
        <v>788.40000000000055</v>
      </c>
      <c r="AB81" s="1055">
        <f>AB73</f>
        <v>681.9</v>
      </c>
      <c r="AC81" s="1056">
        <f>AC73</f>
        <v>5665.8</v>
      </c>
      <c r="AD81" s="1056">
        <f>AD73</f>
        <v>4949.6000000000004</v>
      </c>
      <c r="AE81" s="1057">
        <f t="shared" si="165"/>
        <v>716.19999999999982</v>
      </c>
      <c r="AF81" s="1055">
        <f>AF73</f>
        <v>4261.9000000000005</v>
      </c>
      <c r="AG81" s="1056">
        <f>AG73</f>
        <v>35419.599999999999</v>
      </c>
      <c r="AH81" s="1056">
        <f>AH73</f>
        <v>30940.800000000003</v>
      </c>
      <c r="AI81" s="1057">
        <f t="shared" si="16"/>
        <v>4478.7999999999956</v>
      </c>
      <c r="AJ81" s="1055">
        <f>AJ73</f>
        <v>710.4</v>
      </c>
      <c r="AK81" s="1056">
        <f>AK73</f>
        <v>5904</v>
      </c>
      <c r="AL81" s="1056">
        <f>AL73</f>
        <v>5157</v>
      </c>
      <c r="AM81" s="1057">
        <f t="shared" si="18"/>
        <v>747</v>
      </c>
      <c r="AN81" s="1055">
        <f>AN73</f>
        <v>681.9</v>
      </c>
      <c r="AO81" s="1056">
        <f>AO73</f>
        <v>5665.8</v>
      </c>
      <c r="AP81" s="1056">
        <f>AP73</f>
        <v>4949.6000000000004</v>
      </c>
      <c r="AQ81" s="1057">
        <f t="shared" si="166"/>
        <v>716.19999999999982</v>
      </c>
      <c r="AR81" s="1055">
        <f>AR73</f>
        <v>681.9</v>
      </c>
      <c r="AS81" s="1056">
        <f>AS73</f>
        <v>5665.8</v>
      </c>
      <c r="AT81" s="1056">
        <f>AT73</f>
        <v>4949.6000000000004</v>
      </c>
      <c r="AU81" s="1057">
        <f t="shared" si="167"/>
        <v>716.19999999999982</v>
      </c>
      <c r="AV81" s="1055">
        <f>AV73</f>
        <v>750.1</v>
      </c>
      <c r="AW81" s="1056">
        <f>AW73</f>
        <v>6234.1</v>
      </c>
      <c r="AX81" s="1056">
        <f>AX73</f>
        <v>5445.7</v>
      </c>
      <c r="AY81" s="1057">
        <f t="shared" si="168"/>
        <v>788.40000000000055</v>
      </c>
      <c r="AZ81" s="1055">
        <f>AZ73</f>
        <v>647.79999999999995</v>
      </c>
      <c r="BA81" s="1056">
        <f>BA73</f>
        <v>5385.7</v>
      </c>
      <c r="BB81" s="1056">
        <f>BB73</f>
        <v>4704.3999999999996</v>
      </c>
      <c r="BC81" s="1057">
        <f t="shared" si="169"/>
        <v>681.30000000000018</v>
      </c>
      <c r="BD81" s="1055">
        <f>BD73</f>
        <v>647.79999999999995</v>
      </c>
      <c r="BE81" s="1056">
        <f>BE73</f>
        <v>5385.7</v>
      </c>
      <c r="BF81" s="1056">
        <f>BF73</f>
        <v>4704.3999999999996</v>
      </c>
      <c r="BG81" s="1057">
        <f t="shared" si="170"/>
        <v>681.30000000000018</v>
      </c>
      <c r="BH81" s="1055">
        <f>BH73</f>
        <v>750.1</v>
      </c>
      <c r="BI81" s="1056">
        <f>BI73</f>
        <v>6234.1</v>
      </c>
      <c r="BJ81" s="1056">
        <f>BJ73</f>
        <v>5445.7</v>
      </c>
      <c r="BK81" s="1057">
        <f t="shared" si="171"/>
        <v>788.40000000000055</v>
      </c>
      <c r="BL81" s="1055">
        <f>BL73</f>
        <v>4159.6000000000004</v>
      </c>
      <c r="BM81" s="1056">
        <f>BM73</f>
        <v>34571.199999999997</v>
      </c>
      <c r="BN81" s="1056">
        <f>BN73</f>
        <v>30199.400000000005</v>
      </c>
      <c r="BO81" s="1057">
        <f t="shared" si="38"/>
        <v>4371.799999999992</v>
      </c>
      <c r="BP81" s="1055">
        <f>BP73</f>
        <v>693.19999999999993</v>
      </c>
      <c r="BQ81" s="1056">
        <f>BQ73</f>
        <v>5762</v>
      </c>
      <c r="BR81" s="1056">
        <f>BR73</f>
        <v>5034</v>
      </c>
      <c r="BS81" s="1057">
        <f t="shared" si="40"/>
        <v>728</v>
      </c>
      <c r="BT81" s="1055">
        <f>BT73</f>
        <v>8421.5000000000018</v>
      </c>
      <c r="BU81" s="1056">
        <f>BU73</f>
        <v>69990.799999999988</v>
      </c>
      <c r="BV81" s="1056">
        <f>BV73</f>
        <v>61140.200000000012</v>
      </c>
      <c r="BW81" s="1057">
        <f t="shared" si="42"/>
        <v>8850.5999999999767</v>
      </c>
      <c r="BX81" s="1055">
        <f>BX73</f>
        <v>701.8</v>
      </c>
      <c r="BY81" s="1056">
        <f>BY73</f>
        <v>5833</v>
      </c>
      <c r="BZ81" s="1056">
        <f>BZ73</f>
        <v>5095</v>
      </c>
      <c r="CA81" s="1057">
        <f t="shared" si="50"/>
        <v>738</v>
      </c>
    </row>
    <row r="82" spans="2:79" ht="21" customHeight="1" thickBot="1">
      <c r="B82" s="1456"/>
      <c r="C82" s="1066" t="s">
        <v>4370</v>
      </c>
      <c r="D82" s="1067"/>
      <c r="E82" s="1067"/>
      <c r="F82" s="1067"/>
      <c r="G82" s="1068"/>
      <c r="H82" s="1069"/>
      <c r="I82" s="1070">
        <f>ROUND(-I90,0)</f>
        <v>-4273</v>
      </c>
      <c r="J82" s="1070"/>
      <c r="K82" s="1071">
        <f t="shared" si="160"/>
        <v>-4273</v>
      </c>
      <c r="L82" s="1069"/>
      <c r="M82" s="1070">
        <f>ROUND(-M90,0)</f>
        <v>-3668</v>
      </c>
      <c r="N82" s="1070"/>
      <c r="O82" s="1071">
        <f>+M82-N82</f>
        <v>-3668</v>
      </c>
      <c r="P82" s="1069"/>
      <c r="Q82" s="1070">
        <f>ROUND(-Q90,0)</f>
        <v>-3851</v>
      </c>
      <c r="R82" s="1070"/>
      <c r="S82" s="1071">
        <f>+Q82-R82</f>
        <v>-3851</v>
      </c>
      <c r="T82" s="1069"/>
      <c r="U82" s="1070">
        <f>ROUND(-U90,0)</f>
        <v>-4031</v>
      </c>
      <c r="V82" s="1070"/>
      <c r="W82" s="1071">
        <f>+U82-V82</f>
        <v>-4031</v>
      </c>
      <c r="X82" s="1069"/>
      <c r="Y82" s="1070">
        <f>ROUND(-Y90,0)</f>
        <v>-3666</v>
      </c>
      <c r="Z82" s="1070"/>
      <c r="AA82" s="1071">
        <f>+Y82-Z82</f>
        <v>-3666</v>
      </c>
      <c r="AB82" s="1069"/>
      <c r="AC82" s="1070">
        <f>ROUND(-AC90,0)</f>
        <v>-4034</v>
      </c>
      <c r="AD82" s="1070"/>
      <c r="AE82" s="1071">
        <f>+AC82-AD82</f>
        <v>-4034</v>
      </c>
      <c r="AF82" s="1069"/>
      <c r="AG82" s="1070">
        <f>+I82+M82+Q82+U82+Y82+AC82</f>
        <v>-23523</v>
      </c>
      <c r="AH82" s="1070"/>
      <c r="AI82" s="1071">
        <f>+AG82-AH82</f>
        <v>-23523</v>
      </c>
      <c r="AJ82" s="1069"/>
      <c r="AK82" s="1070">
        <f>ROUND(AVERAGE(AG82/6),0)</f>
        <v>-3921</v>
      </c>
      <c r="AL82" s="1070"/>
      <c r="AM82" s="1071">
        <f>+AK82-AL82</f>
        <v>-3921</v>
      </c>
      <c r="AN82" s="1069"/>
      <c r="AO82" s="1070">
        <f>ROUND(-AO90,0)</f>
        <v>-3666</v>
      </c>
      <c r="AP82" s="1070"/>
      <c r="AQ82" s="1071">
        <f>+AO82-AP82</f>
        <v>-3666</v>
      </c>
      <c r="AR82" s="1069"/>
      <c r="AS82" s="1070">
        <f>ROUND(-AS90,0)</f>
        <v>-3666</v>
      </c>
      <c r="AT82" s="1070"/>
      <c r="AU82" s="1071">
        <f>+AS82-AT82</f>
        <v>-3666</v>
      </c>
      <c r="AV82" s="1069"/>
      <c r="AW82" s="1070">
        <f>ROUND(-AW90,0)</f>
        <v>-3666</v>
      </c>
      <c r="AX82" s="1070"/>
      <c r="AY82" s="1071">
        <f>+AW82-AX82</f>
        <v>-3666</v>
      </c>
      <c r="AZ82" s="1069"/>
      <c r="BA82" s="1070">
        <f>ROUND(-BA90,0)</f>
        <v>-4031</v>
      </c>
      <c r="BB82" s="1070"/>
      <c r="BC82" s="1071">
        <f>+BA82-BB82</f>
        <v>-4031</v>
      </c>
      <c r="BD82" s="1069"/>
      <c r="BE82" s="1070">
        <f>ROUND(-BE90,0)</f>
        <v>-3482</v>
      </c>
      <c r="BF82" s="1070"/>
      <c r="BG82" s="1071">
        <f>+BE82-BF82</f>
        <v>-3482</v>
      </c>
      <c r="BH82" s="1069"/>
      <c r="BI82" s="1070">
        <f>ROUND(-BI90,0)</f>
        <v>-3482</v>
      </c>
      <c r="BJ82" s="1070"/>
      <c r="BK82" s="1071">
        <f>+BI82-BJ82</f>
        <v>-3482</v>
      </c>
      <c r="BL82" s="1069"/>
      <c r="BM82" s="1070">
        <f>+AO82+AS82+AW82+BA82+BE82+BI82</f>
        <v>-21993</v>
      </c>
      <c r="BN82" s="1070"/>
      <c r="BO82" s="1071">
        <f>+BM82-BN82</f>
        <v>-21993</v>
      </c>
      <c r="BP82" s="1069"/>
      <c r="BQ82" s="1070">
        <f>ROUND(AVERAGE(BM82/6),0)</f>
        <v>-3666</v>
      </c>
      <c r="BR82" s="1070"/>
      <c r="BS82" s="1071">
        <f>+BQ82-BR82</f>
        <v>-3666</v>
      </c>
      <c r="BT82" s="1069"/>
      <c r="BU82" s="1070">
        <f>+AG82+BM82</f>
        <v>-45516</v>
      </c>
      <c r="BV82" s="1070"/>
      <c r="BW82" s="1071">
        <f>+BU82-BV82</f>
        <v>-45516</v>
      </c>
      <c r="BX82" s="1069"/>
      <c r="BY82" s="1070">
        <f>ROUND(AVERAGE(BU82/12),0)</f>
        <v>-3793</v>
      </c>
      <c r="BZ82" s="1070"/>
      <c r="CA82" s="1071">
        <f t="shared" si="50"/>
        <v>-3793</v>
      </c>
    </row>
    <row r="83" spans="2:79" ht="21" customHeight="1" thickBot="1">
      <c r="B83" s="1456"/>
      <c r="C83" s="1073" t="s">
        <v>4336</v>
      </c>
      <c r="D83" s="1074" t="s">
        <v>4371</v>
      </c>
      <c r="E83" s="1074"/>
      <c r="F83" s="1074"/>
      <c r="G83" s="1075"/>
      <c r="H83" s="1076">
        <f>+H74+H75+H78+H79+H80</f>
        <v>980.10000000000014</v>
      </c>
      <c r="I83" s="1077">
        <f>+I74+I75+I78+I79+I80+I81+I82</f>
        <v>256477</v>
      </c>
      <c r="J83" s="1077">
        <f>+J74+J75+J78+J79+J80+J81+J82</f>
        <v>233124.9</v>
      </c>
      <c r="K83" s="1078">
        <f>+K74+K75+K78+K79+K80+K81+K82</f>
        <v>23352.100000000017</v>
      </c>
      <c r="L83" s="1076">
        <f>+L74+L75+L78+L79+L80</f>
        <v>1027.6000000000001</v>
      </c>
      <c r="M83" s="1077">
        <f>+M74+M75+M78+M79+M80+M81+M82</f>
        <v>269726.99999999994</v>
      </c>
      <c r="N83" s="1077">
        <f>+N74+N75+N78+N79+N80+N81+N82</f>
        <v>244439.59999999998</v>
      </c>
      <c r="O83" s="1078">
        <f>+O74+O75+O78+O79+O80+O81+O82</f>
        <v>25287.399999999965</v>
      </c>
      <c r="P83" s="1076">
        <f>+P74+P75+P78+P79+P80</f>
        <v>1076.4000000000001</v>
      </c>
      <c r="Q83" s="1077">
        <f>+Q74+Q75+Q78+Q79+Q80+Q81+Q82</f>
        <v>282347.89999999991</v>
      </c>
      <c r="R83" s="1077">
        <f>+R74+R75+R78+R79+R80+R81+R82</f>
        <v>255898.99999999997</v>
      </c>
      <c r="S83" s="1078">
        <f>+S74+S75+S78+S79+S80+S81+S82</f>
        <v>26448.899999999972</v>
      </c>
      <c r="T83" s="1076">
        <f>+T74+T75+T78+T79+T80</f>
        <v>978.70000000000016</v>
      </c>
      <c r="U83" s="1077">
        <f>+U74+U75+U78+U79+U80+U81+U82</f>
        <v>256206.2</v>
      </c>
      <c r="V83" s="1077">
        <f>+V74+V75+V78+V79+V80+V81+V82</f>
        <v>232684.99999999997</v>
      </c>
      <c r="W83" s="1078">
        <f>+W74+W75+W78+W79+W80+W81+W82</f>
        <v>23521.200000000048</v>
      </c>
      <c r="X83" s="1076">
        <f>+X74+X75+X78+X79+X80</f>
        <v>1078.4000000000001</v>
      </c>
      <c r="Y83" s="1077">
        <f>+Y74+Y75+Y78+Y79+Y80+Y81+Y82</f>
        <v>283265.39999999991</v>
      </c>
      <c r="Z83" s="1077">
        <f>+Z74+Z75+Z78+Z79+Z80+Z81+Z82</f>
        <v>256527.49999999997</v>
      </c>
      <c r="AA83" s="1078">
        <f>+AA74+AA75+AA78+AA79+AA80+AA81+AA82</f>
        <v>26737.89999999998</v>
      </c>
      <c r="AB83" s="1076">
        <f>+AB74+AB75+AB78+AB79+AB80</f>
        <v>978.70000000000016</v>
      </c>
      <c r="AC83" s="1077">
        <f>+AC74+AC75+AC78+AC79+AC80+AC81+AC82</f>
        <v>256203.2</v>
      </c>
      <c r="AD83" s="1077">
        <f>+AD74+AD75+AD78+AD79+AD80+AD81+AD82</f>
        <v>232684.99999999997</v>
      </c>
      <c r="AE83" s="1078">
        <f>+AE74+AE75+AE78+AE79+AE80+AE81+AE82</f>
        <v>23518.200000000048</v>
      </c>
      <c r="AF83" s="1076">
        <f>+AF74+AF75+AF78+AF79+AF80</f>
        <v>6119.9</v>
      </c>
      <c r="AG83" s="1077">
        <f>+AG74+AG75+AG78+AG79+AG80+AG81+AG82</f>
        <v>1604226.7</v>
      </c>
      <c r="AH83" s="1077">
        <f>+AH74+AH75+AH78+AH79+AH80+AH81+AH82</f>
        <v>1455361</v>
      </c>
      <c r="AI83" s="1078">
        <f>+AI74+AI75+AI78+AI79+AI80+AI81+AI82</f>
        <v>148865.6999999999</v>
      </c>
      <c r="AJ83" s="1076">
        <f>+AJ74+AJ75+AJ78+AJ79+AJ80</f>
        <v>1020.3</v>
      </c>
      <c r="AK83" s="1077">
        <f>+AK74+AK75+AK78+AK79+AK80+AK81+AK82</f>
        <v>267371</v>
      </c>
      <c r="AL83" s="1077">
        <f>+AL74+AL75+AL78+AL79+AL80+AL81+AL82</f>
        <v>242561</v>
      </c>
      <c r="AM83" s="1078">
        <f>+AM74+AM75+AM78+AM79+AM80+AM81+AM82</f>
        <v>24810</v>
      </c>
      <c r="AN83" s="1076">
        <f>+AN74+AN75+AN78+AN79+AN80</f>
        <v>978.70000000000016</v>
      </c>
      <c r="AO83" s="1077">
        <f>+AO74+AO75+AO78+AO79+AO80+AO81+AO82</f>
        <v>256571.2</v>
      </c>
      <c r="AP83" s="1077">
        <f>+AP74+AP75+AP78+AP79+AP80+AP81+AP82</f>
        <v>232684.99999999997</v>
      </c>
      <c r="AQ83" s="1078">
        <f>+AQ74+AQ75+AQ78+AQ79+AQ80+AQ81+AQ82</f>
        <v>23886.200000000048</v>
      </c>
      <c r="AR83" s="1076">
        <f>+AR74+AR75+AR78+AR79+AR80</f>
        <v>978.70000000000016</v>
      </c>
      <c r="AS83" s="1077">
        <f>+AS74+AS75+AS78+AS79+AS80+AS81+AS82</f>
        <v>256571.2</v>
      </c>
      <c r="AT83" s="1077">
        <f>+AT74+AT75+AT78+AT79+AT80+AT81+AT82</f>
        <v>232684.99999999997</v>
      </c>
      <c r="AU83" s="1078">
        <f>+AU74+AU75+AU78+AU79+AU80+AU81+AU82</f>
        <v>23886.200000000048</v>
      </c>
      <c r="AV83" s="1076">
        <f>+AV74+AV75+AV78+AV79+AV80</f>
        <v>1076.4000000000001</v>
      </c>
      <c r="AW83" s="1077">
        <f>+AW74+AW75+AW78+AW79+AW80+AW81+AW82</f>
        <v>282532.89999999991</v>
      </c>
      <c r="AX83" s="1077">
        <f>+AX74+AX75+AX78+AX79+AX80+AX81+AX82</f>
        <v>255898.99999999997</v>
      </c>
      <c r="AY83" s="1078">
        <f>+AY74+AY75+AY78+AY79+AY80+AY81+AY82</f>
        <v>26633.899999999972</v>
      </c>
      <c r="AZ83" s="1076">
        <f>+AZ74+AZ75+AZ78+AZ79+AZ80</f>
        <v>929.7</v>
      </c>
      <c r="BA83" s="1077">
        <f>+BA74+BA75+BA78+BA79+BA80+BA81+BA82</f>
        <v>243160.40000000002</v>
      </c>
      <c r="BB83" s="1077">
        <f>+BB74+BB75+BB78+BB79+BB80+BB81+BB82</f>
        <v>221019.3</v>
      </c>
      <c r="BC83" s="1078">
        <f>+BC74+BC75+BC78+BC79+BC80+BC81+BC82</f>
        <v>22141.100000000024</v>
      </c>
      <c r="BD83" s="1076">
        <f>+BD74+BD75+BD78+BD79+BD80</f>
        <v>929.7</v>
      </c>
      <c r="BE83" s="1077">
        <f>+BE74+BE75+BE78+BE79+BE80+BE81+BE82</f>
        <v>243709.40000000002</v>
      </c>
      <c r="BF83" s="1077">
        <f>+BF74+BF75+BF78+BF79+BF80+BF81+BF82</f>
        <v>221019.3</v>
      </c>
      <c r="BG83" s="1078">
        <f>+BG74+BG75+BG78+BG79+BG80+BG81+BG82</f>
        <v>22690.100000000024</v>
      </c>
      <c r="BH83" s="1076">
        <f>+BH74+BH75+BH78+BH79+BH80</f>
        <v>1076.4000000000001</v>
      </c>
      <c r="BI83" s="1077">
        <f>+BI74+BI75+BI78+BI79+BI80+BI81+BI82</f>
        <v>282716.89999999991</v>
      </c>
      <c r="BJ83" s="1077">
        <f>+BJ74+BJ75+BJ78+BJ79+BJ80+BJ81+BJ82</f>
        <v>255898.99999999997</v>
      </c>
      <c r="BK83" s="1078">
        <f>+BK74+BK75+BK78+BK79+BK80+BK81+BK82</f>
        <v>26817.899999999972</v>
      </c>
      <c r="BL83" s="1076">
        <f>+BL74+BL75+BL78+BL79+BL80</f>
        <v>5969.5999999999995</v>
      </c>
      <c r="BM83" s="1077">
        <f>+BM74+BM75+BM78+BM79+BM80+BM81+BM82</f>
        <v>1565262</v>
      </c>
      <c r="BN83" s="1077">
        <f>+BN74+BN75+BN78+BN79+BN80+BN81+BN82</f>
        <v>1419206.5999999996</v>
      </c>
      <c r="BO83" s="1078">
        <f>+BO74+BO75+BO78+BO79+BO80+BO81+BO82</f>
        <v>146055.40000000037</v>
      </c>
      <c r="BP83" s="1076">
        <f>+BP74+BP75+BP78+BP79+BP80</f>
        <v>994.80000000000007</v>
      </c>
      <c r="BQ83" s="1077">
        <f>+BQ74+BQ75+BQ78+BQ79+BQ80+BQ81+BQ82</f>
        <v>260878</v>
      </c>
      <c r="BR83" s="1077">
        <f>+BR74+BR75+BR78+BR79+BR80+BR81+BR82</f>
        <v>236535</v>
      </c>
      <c r="BS83" s="1078">
        <f>+BS74+BS75+BS78+BS79+BS80+BS81+BS82</f>
        <v>24343</v>
      </c>
      <c r="BT83" s="1076">
        <f>+BT74+BT75+BT78+BT79+BT80</f>
        <v>12089.499999999998</v>
      </c>
      <c r="BU83" s="1077">
        <f>+BU74+BU75+BU78+BU79+BU80+BU81+BU82</f>
        <v>3169488.6999999997</v>
      </c>
      <c r="BV83" s="1077">
        <f>+BV74+BV75+BV78+BV79+BV80+BV81+BV82</f>
        <v>2874567.6</v>
      </c>
      <c r="BW83" s="1078">
        <f>+BW74+BW75+BW78+BW79+BW80+BW81+BW82</f>
        <v>294921.10000000027</v>
      </c>
      <c r="BX83" s="1076">
        <f>+BX74+BX75+BX78+BX79+BX80</f>
        <v>1007.4000000000002</v>
      </c>
      <c r="BY83" s="1077">
        <f>+BY74+BY75+BY78+BY79+BY80+BY81+BY82</f>
        <v>264124</v>
      </c>
      <c r="BZ83" s="1077">
        <f>+BZ74+BZ75+BZ78+BZ79+BZ80+BZ81+BZ82</f>
        <v>239547</v>
      </c>
      <c r="CA83" s="1078">
        <f>+CA74+CA75+CA78+CA79+CA80+CA81+CA82</f>
        <v>24577</v>
      </c>
    </row>
    <row r="84" spans="2:79" ht="21" customHeight="1" thickBot="1">
      <c r="B84" s="1457"/>
      <c r="C84" s="1080" t="s">
        <v>4372</v>
      </c>
      <c r="D84" s="1081"/>
      <c r="E84" s="1081"/>
      <c r="F84" s="1081"/>
      <c r="G84" s="1082"/>
      <c r="H84" s="1083"/>
      <c r="I84" s="1362"/>
      <c r="J84" s="1363"/>
      <c r="K84" s="1364">
        <f>+K83/I83</f>
        <v>9.1049489817800491E-2</v>
      </c>
      <c r="L84" s="1083"/>
      <c r="M84" s="1362"/>
      <c r="N84" s="1363"/>
      <c r="O84" s="1364">
        <f>+O83/M83</f>
        <v>9.3751830554597682E-2</v>
      </c>
      <c r="P84" s="1083"/>
      <c r="Q84" s="1084"/>
      <c r="R84" s="1085"/>
      <c r="S84" s="1086">
        <f>+S83/Q83</f>
        <v>9.3674859986562609E-2</v>
      </c>
      <c r="T84" s="1083"/>
      <c r="U84" s="1084"/>
      <c r="V84" s="1085"/>
      <c r="W84" s="1086">
        <f>+W83/U83</f>
        <v>9.1805740844679198E-2</v>
      </c>
      <c r="X84" s="1083"/>
      <c r="Y84" s="1084"/>
      <c r="Z84" s="1085"/>
      <c r="AA84" s="1086">
        <f>+AA83/Y83</f>
        <v>9.4391690619468491E-2</v>
      </c>
      <c r="AB84" s="1083"/>
      <c r="AC84" s="1084"/>
      <c r="AD84" s="1085"/>
      <c r="AE84" s="1086">
        <f>+AE83/AC83</f>
        <v>9.1795106384307643E-2</v>
      </c>
      <c r="AF84" s="1083"/>
      <c r="AG84" s="1084"/>
      <c r="AH84" s="1085"/>
      <c r="AI84" s="1086">
        <f>+AI83/AG83</f>
        <v>9.2795924665759463E-2</v>
      </c>
      <c r="AJ84" s="1083"/>
      <c r="AK84" s="1084"/>
      <c r="AL84" s="1085"/>
      <c r="AM84" s="1086">
        <f>+AM83/AK83</f>
        <v>9.2792412041694874E-2</v>
      </c>
      <c r="AN84" s="1083"/>
      <c r="AO84" s="1084"/>
      <c r="AP84" s="1085"/>
      <c r="AQ84" s="1086">
        <f>+AQ83/AO83</f>
        <v>9.3097744407790298E-2</v>
      </c>
      <c r="AR84" s="1083"/>
      <c r="AS84" s="1084"/>
      <c r="AT84" s="1085"/>
      <c r="AU84" s="1086">
        <f>+AU83/AS83</f>
        <v>9.3097744407790298E-2</v>
      </c>
      <c r="AV84" s="1083"/>
      <c r="AW84" s="1084"/>
      <c r="AX84" s="1085"/>
      <c r="AY84" s="1086">
        <f>+AY83/AW83</f>
        <v>9.426831353091969E-2</v>
      </c>
      <c r="AZ84" s="1083"/>
      <c r="BA84" s="1084"/>
      <c r="BB84" s="1085"/>
      <c r="BC84" s="1086">
        <f>+BC83/BA83</f>
        <v>9.1055533713548839E-2</v>
      </c>
      <c r="BD84" s="1083"/>
      <c r="BE84" s="1084"/>
      <c r="BF84" s="1085"/>
      <c r="BG84" s="1086">
        <f>+BG83/BE83</f>
        <v>9.3103097377450442E-2</v>
      </c>
      <c r="BH84" s="1083"/>
      <c r="BI84" s="1084"/>
      <c r="BJ84" s="1085"/>
      <c r="BK84" s="1086">
        <f>+BK83/BI83</f>
        <v>9.4857788833988987E-2</v>
      </c>
      <c r="BL84" s="1083"/>
      <c r="BM84" s="1084"/>
      <c r="BN84" s="1085"/>
      <c r="BO84" s="1086">
        <f>+BO83/BM83</f>
        <v>9.3310512872605597E-2</v>
      </c>
      <c r="BP84" s="1083"/>
      <c r="BQ84" s="1084"/>
      <c r="BR84" s="1085"/>
      <c r="BS84" s="1086">
        <f>+BS83/BQ83</f>
        <v>9.3311816251274549E-2</v>
      </c>
      <c r="BT84" s="1083"/>
      <c r="BU84" s="1084"/>
      <c r="BV84" s="1085"/>
      <c r="BW84" s="1086">
        <f>+BW83/BU83</f>
        <v>9.3050055676172722E-2</v>
      </c>
      <c r="BX84" s="1083"/>
      <c r="BY84" s="1084"/>
      <c r="BZ84" s="1085"/>
      <c r="CA84" s="1086">
        <f>+CA83/BY83</f>
        <v>9.3050991201102509E-2</v>
      </c>
    </row>
    <row r="85" spans="2:79" s="1371" customFormat="1" ht="21" customHeight="1" thickBot="1">
      <c r="B85" s="1365"/>
      <c r="C85" s="1366" t="s">
        <v>4373</v>
      </c>
      <c r="D85" s="1366"/>
      <c r="E85" s="1366"/>
      <c r="F85" s="1366"/>
      <c r="G85" s="1367"/>
      <c r="H85" s="1368"/>
      <c r="I85" s="1369">
        <f>+I83-I82</f>
        <v>260750</v>
      </c>
      <c r="J85" s="1369">
        <f>+J83-J82</f>
        <v>233124.9</v>
      </c>
      <c r="K85" s="1370">
        <f>+I85-J85</f>
        <v>27625.100000000006</v>
      </c>
      <c r="L85" s="1368"/>
      <c r="M85" s="1369">
        <f>+M83-M82</f>
        <v>273394.99999999994</v>
      </c>
      <c r="N85" s="1369">
        <f>+N83-N82</f>
        <v>244439.59999999998</v>
      </c>
      <c r="O85" s="1370">
        <f>+M85-N85</f>
        <v>28955.399999999965</v>
      </c>
      <c r="P85" s="1368"/>
      <c r="Q85" s="1369">
        <f>+Q83-Q82</f>
        <v>286198.89999999991</v>
      </c>
      <c r="R85" s="1369">
        <f>+R83-R82</f>
        <v>255898.99999999997</v>
      </c>
      <c r="S85" s="1370">
        <f>+Q85-R85</f>
        <v>30299.899999999936</v>
      </c>
      <c r="T85" s="1368"/>
      <c r="U85" s="1369">
        <f>+U83-U82</f>
        <v>260237.2</v>
      </c>
      <c r="V85" s="1369">
        <f>+V83-V82</f>
        <v>232684.99999999997</v>
      </c>
      <c r="W85" s="1370">
        <f>+U85-V85</f>
        <v>27552.200000000041</v>
      </c>
      <c r="X85" s="1368"/>
      <c r="Y85" s="1369">
        <f>+Y83-Y82</f>
        <v>286931.39999999991</v>
      </c>
      <c r="Z85" s="1369">
        <f>+Z83-Z82</f>
        <v>256527.49999999997</v>
      </c>
      <c r="AA85" s="1370">
        <f>+Y85-Z85</f>
        <v>30403.899999999936</v>
      </c>
      <c r="AB85" s="1368"/>
      <c r="AC85" s="1369">
        <f>+AC83-AC82</f>
        <v>260237.2</v>
      </c>
      <c r="AD85" s="1369">
        <f>+AD83-AD82</f>
        <v>232684.99999999997</v>
      </c>
      <c r="AE85" s="1370">
        <f>+AC85-AD85</f>
        <v>27552.200000000041</v>
      </c>
      <c r="AF85" s="1368"/>
      <c r="AG85" s="1369">
        <f>+AG83-AG82</f>
        <v>1627749.7</v>
      </c>
      <c r="AH85" s="1369">
        <f>+AH83-AH82</f>
        <v>1455361</v>
      </c>
      <c r="AI85" s="1370">
        <f>+AG85-AH85</f>
        <v>172388.69999999995</v>
      </c>
      <c r="AJ85" s="1368"/>
      <c r="AK85" s="1369">
        <f>+AK83-AK82</f>
        <v>271292</v>
      </c>
      <c r="AL85" s="1369">
        <f>+AL83-AL82</f>
        <v>242561</v>
      </c>
      <c r="AM85" s="1370">
        <f>+AK85-AL85</f>
        <v>28731</v>
      </c>
      <c r="AN85" s="1368"/>
      <c r="AO85" s="1369">
        <f>+AO83-AO82</f>
        <v>260237.2</v>
      </c>
      <c r="AP85" s="1369">
        <f>+AP83-AP82</f>
        <v>232684.99999999997</v>
      </c>
      <c r="AQ85" s="1370">
        <f>+AO85-AP85</f>
        <v>27552.200000000041</v>
      </c>
      <c r="AR85" s="1368"/>
      <c r="AS85" s="1369">
        <f>+AS83-AS82</f>
        <v>260237.2</v>
      </c>
      <c r="AT85" s="1369">
        <f>+AT83-AT82</f>
        <v>232684.99999999997</v>
      </c>
      <c r="AU85" s="1370">
        <f>+AS85-AT85</f>
        <v>27552.200000000041</v>
      </c>
      <c r="AV85" s="1368"/>
      <c r="AW85" s="1369">
        <f>+AW83-AW82</f>
        <v>286198.89999999991</v>
      </c>
      <c r="AX85" s="1369">
        <f>+AX83-AX82</f>
        <v>255898.99999999997</v>
      </c>
      <c r="AY85" s="1370">
        <f>+AW85-AX85</f>
        <v>30299.899999999936</v>
      </c>
      <c r="AZ85" s="1368"/>
      <c r="BA85" s="1369">
        <f>+BA83-BA82</f>
        <v>247191.40000000002</v>
      </c>
      <c r="BB85" s="1369">
        <f>+BB83-BB82</f>
        <v>221019.3</v>
      </c>
      <c r="BC85" s="1370">
        <f>+BA85-BB85</f>
        <v>26172.100000000035</v>
      </c>
      <c r="BD85" s="1368"/>
      <c r="BE85" s="1369">
        <f>+BE83-BE82</f>
        <v>247191.40000000002</v>
      </c>
      <c r="BF85" s="1369">
        <f>+BF83-BF82</f>
        <v>221019.3</v>
      </c>
      <c r="BG85" s="1370">
        <f>+BE85-BF85</f>
        <v>26172.100000000035</v>
      </c>
      <c r="BH85" s="1368"/>
      <c r="BI85" s="1369">
        <f>+BI83-BI82</f>
        <v>286198.89999999991</v>
      </c>
      <c r="BJ85" s="1369">
        <f>+BJ83-BJ82</f>
        <v>255898.99999999997</v>
      </c>
      <c r="BK85" s="1370">
        <f>+BI85-BJ85</f>
        <v>30299.899999999936</v>
      </c>
      <c r="BL85" s="1368"/>
      <c r="BM85" s="1369">
        <f>+BM83-BM82</f>
        <v>1587255</v>
      </c>
      <c r="BN85" s="1369">
        <f>+BN83-BN82</f>
        <v>1419206.5999999996</v>
      </c>
      <c r="BO85" s="1370">
        <f>+BM85-BN85</f>
        <v>168048.40000000037</v>
      </c>
      <c r="BP85" s="1368"/>
      <c r="BQ85" s="1369">
        <f>+BQ83-BQ82</f>
        <v>264544</v>
      </c>
      <c r="BR85" s="1369">
        <f>+BR83-BR82</f>
        <v>236535</v>
      </c>
      <c r="BS85" s="1370">
        <f>+BQ85-BR85</f>
        <v>28009</v>
      </c>
      <c r="BT85" s="1368"/>
      <c r="BU85" s="1369">
        <f>+BU83-BU82</f>
        <v>3215004.6999999997</v>
      </c>
      <c r="BV85" s="1369">
        <f>+BV83-BV82</f>
        <v>2874567.6</v>
      </c>
      <c r="BW85" s="1370">
        <f>+BU85-BV85</f>
        <v>340437.09999999963</v>
      </c>
      <c r="BX85" s="1368"/>
      <c r="BY85" s="1369">
        <f>+BY83-BY82</f>
        <v>267917</v>
      </c>
      <c r="BZ85" s="1369">
        <f>+BZ83-BZ82</f>
        <v>239547</v>
      </c>
      <c r="CA85" s="1370">
        <f>+BY85-BZ85</f>
        <v>28370</v>
      </c>
    </row>
    <row r="89" spans="2:79" s="1372" customFormat="1" ht="21.75" customHeight="1">
      <c r="I89" s="1373">
        <v>284844</v>
      </c>
      <c r="J89" s="1373"/>
      <c r="K89" s="1373"/>
      <c r="L89" s="1373"/>
      <c r="M89" s="1373">
        <v>244511</v>
      </c>
      <c r="N89" s="1373"/>
      <c r="O89" s="1373"/>
      <c r="P89" s="1373"/>
      <c r="Q89" s="1373">
        <v>256739</v>
      </c>
      <c r="R89" s="1373"/>
      <c r="S89" s="1373"/>
      <c r="T89" s="1373"/>
      <c r="U89" s="1373">
        <v>268759</v>
      </c>
      <c r="V89" s="1373"/>
      <c r="W89" s="1373"/>
      <c r="X89" s="1373"/>
      <c r="Y89" s="1373">
        <v>244369</v>
      </c>
      <c r="Z89" s="1373"/>
      <c r="AA89" s="1373"/>
      <c r="AB89" s="1373"/>
      <c r="AC89" s="1373">
        <v>268962</v>
      </c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>
        <v>244369</v>
      </c>
      <c r="AP89" s="1373"/>
      <c r="AQ89" s="1373"/>
      <c r="AR89" s="1373"/>
      <c r="AS89" s="1373">
        <v>244369</v>
      </c>
      <c r="AT89" s="1373"/>
      <c r="AU89" s="1373"/>
      <c r="AV89" s="1373"/>
      <c r="AW89" s="1373">
        <v>244369</v>
      </c>
      <c r="AX89" s="1373"/>
      <c r="AY89" s="1373"/>
      <c r="AZ89" s="1373"/>
      <c r="BA89" s="1373">
        <v>268759</v>
      </c>
      <c r="BB89" s="1373"/>
      <c r="BC89" s="1373"/>
      <c r="BD89" s="1373"/>
      <c r="BE89" s="1373">
        <v>232105</v>
      </c>
      <c r="BF89" s="1373"/>
      <c r="BG89" s="1373"/>
      <c r="BH89" s="1373"/>
      <c r="BI89" s="1373">
        <v>232105</v>
      </c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</row>
    <row r="90" spans="2:79" s="1372" customFormat="1" ht="21.75" customHeight="1">
      <c r="H90" s="1372" t="s">
        <v>2885</v>
      </c>
      <c r="I90" s="1373">
        <v>4272.66</v>
      </c>
      <c r="J90" s="1373"/>
      <c r="K90" s="1373"/>
      <c r="L90" s="1373"/>
      <c r="M90" s="1373">
        <v>3667.665</v>
      </c>
      <c r="N90" s="1373"/>
      <c r="O90" s="1373"/>
      <c r="P90" s="1373"/>
      <c r="Q90" s="1373">
        <v>3851.085</v>
      </c>
      <c r="R90" s="1373"/>
      <c r="S90" s="1373"/>
      <c r="T90" s="1373"/>
      <c r="U90" s="1373">
        <v>4031.3849999999998</v>
      </c>
      <c r="V90" s="1373"/>
      <c r="W90" s="1373"/>
      <c r="X90" s="1373"/>
      <c r="Y90" s="1373">
        <v>3665.5349999999999</v>
      </c>
      <c r="Z90" s="1373"/>
      <c r="AA90" s="1373"/>
      <c r="AB90" s="1373"/>
      <c r="AC90" s="1373">
        <v>4034.43</v>
      </c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>
        <v>3665.5349999999999</v>
      </c>
      <c r="AP90" s="1373"/>
      <c r="AQ90" s="1373"/>
      <c r="AR90" s="1373"/>
      <c r="AS90" s="1373">
        <v>3665.5349999999999</v>
      </c>
      <c r="AT90" s="1373"/>
      <c r="AU90" s="1373"/>
      <c r="AV90" s="1373"/>
      <c r="AW90" s="1373">
        <v>3665.5349999999999</v>
      </c>
      <c r="AX90" s="1373"/>
      <c r="AY90" s="1373"/>
      <c r="AZ90" s="1373"/>
      <c r="BA90" s="1373">
        <v>4031.3849999999998</v>
      </c>
      <c r="BB90" s="1373"/>
      <c r="BC90" s="1373"/>
      <c r="BD90" s="1373"/>
      <c r="BE90" s="1373">
        <v>3481.5749999999998</v>
      </c>
      <c r="BF90" s="1373"/>
      <c r="BG90" s="1373"/>
      <c r="BH90" s="1373"/>
      <c r="BI90" s="1373">
        <v>3481.5749999999998</v>
      </c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</row>
    <row r="91" spans="2:79" ht="13.5">
      <c r="H91" s="1374"/>
      <c r="I91" s="1375">
        <v>1.4999999999999999E-2</v>
      </c>
      <c r="J91" s="1375"/>
      <c r="K91" s="1375"/>
      <c r="L91" s="1375"/>
      <c r="M91" s="1375">
        <v>1.4999999999999999E-2</v>
      </c>
      <c r="N91" s="1375"/>
      <c r="O91" s="1375"/>
      <c r="P91" s="1375"/>
      <c r="Q91" s="1375">
        <v>1.4999999999999999E-2</v>
      </c>
      <c r="R91" s="1375"/>
      <c r="S91" s="1375"/>
      <c r="T91" s="1375"/>
      <c r="U91" s="1375">
        <v>1.4999999999999999E-2</v>
      </c>
      <c r="V91" s="1375"/>
      <c r="W91" s="1375"/>
      <c r="X91" s="1375"/>
      <c r="Y91" s="1375">
        <v>1.4999999999999999E-2</v>
      </c>
      <c r="Z91" s="1375"/>
      <c r="AA91" s="1375"/>
      <c r="AB91" s="1375"/>
      <c r="AC91" s="1375">
        <v>1.4999999999999999E-2</v>
      </c>
      <c r="AD91" s="1375"/>
      <c r="AE91" s="1375"/>
      <c r="AF91" s="1375"/>
      <c r="AG91" s="1375"/>
      <c r="AH91" s="1375"/>
      <c r="AI91" s="1375"/>
      <c r="AJ91" s="1375"/>
      <c r="AK91" s="1375"/>
      <c r="AL91" s="1375"/>
      <c r="AM91" s="1375"/>
      <c r="AN91" s="1375"/>
      <c r="AO91" s="1375">
        <v>1.4999999999999999E-2</v>
      </c>
      <c r="AP91" s="1375"/>
      <c r="AQ91" s="1375"/>
      <c r="AR91" s="1375"/>
      <c r="AS91" s="1375">
        <v>1.4999999999999999E-2</v>
      </c>
      <c r="AT91" s="1375"/>
      <c r="AU91" s="1375"/>
      <c r="AV91" s="1375"/>
      <c r="AW91" s="1375">
        <v>1.4999999999999999E-2</v>
      </c>
      <c r="AX91" s="1375"/>
      <c r="AY91" s="1375"/>
      <c r="AZ91" s="1375"/>
      <c r="BA91" s="1375">
        <v>1.4999999999999999E-2</v>
      </c>
      <c r="BB91" s="1375"/>
      <c r="BC91" s="1375"/>
      <c r="BD91" s="1375"/>
      <c r="BE91" s="1375">
        <v>1.4999999999999999E-2</v>
      </c>
      <c r="BF91" s="1375"/>
      <c r="BG91" s="1375"/>
      <c r="BH91" s="1375"/>
      <c r="BI91" s="1375">
        <v>1.4999999999999999E-2</v>
      </c>
      <c r="BJ91" s="1375"/>
      <c r="BK91" s="1375"/>
      <c r="BL91" s="1375"/>
      <c r="BM91" s="1375"/>
      <c r="BN91" s="1375"/>
      <c r="BO91" s="1375"/>
      <c r="BP91" s="1375"/>
      <c r="BQ91" s="1375"/>
      <c r="BR91" s="1375"/>
      <c r="BS91" s="1375"/>
      <c r="BT91" s="1374"/>
      <c r="BU91" s="1374"/>
      <c r="BV91" s="1374"/>
      <c r="BW91" s="1374"/>
      <c r="BX91" s="1374"/>
      <c r="BY91" s="1374"/>
      <c r="BZ91" s="1374"/>
      <c r="CA91" s="1374"/>
    </row>
  </sheetData>
  <mergeCells count="30">
    <mergeCell ref="BX5:CA5"/>
    <mergeCell ref="B74:B84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</mergeCells>
  <printOptions horizontalCentered="1"/>
  <pageMargins left="0.16" right="0.16" top="0.75" bottom="0.37" header="0.3" footer="0.16"/>
  <pageSetup paperSize="8" scale="32" orientation="landscape" r:id="rId1"/>
  <headerFooter>
    <oddHeader>&amp;R&amp;D  &amp;T</oddHeader>
    <oddFooter>&amp;L&amp;Z&amp;F&amp;R&amp;A</oddFooter>
  </headerFooter>
  <colBreaks count="1" manualBreakCount="1">
    <brk id="39" max="90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E75301"/>
    <pageSetUpPr fitToPage="1"/>
  </sheetPr>
  <dimension ref="B1:CA91"/>
  <sheetViews>
    <sheetView showGridLines="0" zoomScale="90" zoomScaleNormal="90" zoomScaleSheetLayoutView="100" workbookViewId="0">
      <pane xSplit="7" ySplit="6" topLeftCell="H7" activePane="bottomRight" state="frozen"/>
      <selection activeCell="O18" sqref="O18"/>
      <selection pane="topRight" activeCell="O18" sqref="O18"/>
      <selection pane="bottomLeft" activeCell="O18" sqref="O18"/>
      <selection pane="bottomRight" activeCell="C7" sqref="C7"/>
    </sheetView>
  </sheetViews>
  <sheetFormatPr defaultRowHeight="12.75"/>
  <cols>
    <col min="1" max="1" width="2.140625" style="1340" customWidth="1"/>
    <col min="2" max="2" width="23.7109375" style="1340" customWidth="1"/>
    <col min="3" max="3" width="32.140625" style="1340" bestFit="1" customWidth="1"/>
    <col min="4" max="4" width="9.140625" style="1340"/>
    <col min="5" max="5" width="7.7109375" style="1340" customWidth="1"/>
    <col min="6" max="6" width="5.140625" style="1340" bestFit="1" customWidth="1"/>
    <col min="7" max="7" width="5.28515625" style="1340" bestFit="1" customWidth="1"/>
    <col min="8" max="8" width="10.42578125" style="1380" customWidth="1"/>
    <col min="9" max="9" width="11.7109375" style="1340" customWidth="1"/>
    <col min="10" max="12" width="10.42578125" style="1340" customWidth="1"/>
    <col min="13" max="13" width="11.7109375" style="1340" customWidth="1"/>
    <col min="14" max="16" width="10.42578125" style="1340" customWidth="1"/>
    <col min="17" max="17" width="11.7109375" style="1340" customWidth="1"/>
    <col min="18" max="20" width="10.42578125" style="1340" customWidth="1"/>
    <col min="21" max="21" width="11.7109375" style="1340" customWidth="1"/>
    <col min="22" max="24" width="10.42578125" style="1340" customWidth="1"/>
    <col min="25" max="25" width="11.7109375" style="1340" customWidth="1"/>
    <col min="26" max="28" width="10.42578125" style="1340" customWidth="1"/>
    <col min="29" max="29" width="11.7109375" style="1340" customWidth="1"/>
    <col min="30" max="32" width="10.42578125" style="1340" customWidth="1"/>
    <col min="33" max="34" width="10.85546875" style="1340" customWidth="1"/>
    <col min="35" max="40" width="10.42578125" style="1340" customWidth="1"/>
    <col min="41" max="41" width="11.7109375" style="1340" customWidth="1"/>
    <col min="42" max="44" width="10.42578125" style="1340" customWidth="1"/>
    <col min="45" max="45" width="11.7109375" style="1340" customWidth="1"/>
    <col min="46" max="48" width="10.42578125" style="1340" customWidth="1"/>
    <col min="49" max="49" width="11.7109375" style="1340" customWidth="1"/>
    <col min="50" max="52" width="10.42578125" style="1340" customWidth="1"/>
    <col min="53" max="53" width="11.7109375" style="1340" customWidth="1"/>
    <col min="54" max="56" width="10.42578125" style="1340" customWidth="1"/>
    <col min="57" max="57" width="11.7109375" style="1340" customWidth="1"/>
    <col min="58" max="60" width="10.42578125" style="1340" customWidth="1"/>
    <col min="61" max="61" width="11.7109375" style="1340" customWidth="1"/>
    <col min="62" max="64" width="10.42578125" style="1340" customWidth="1"/>
    <col min="65" max="66" width="10.85546875" style="1340" customWidth="1"/>
    <col min="67" max="72" width="10.42578125" style="1340" customWidth="1"/>
    <col min="73" max="74" width="10.85546875" style="1340" customWidth="1"/>
    <col min="75" max="79" width="10.42578125" style="1340" customWidth="1"/>
    <col min="80" max="16384" width="9.140625" style="1340"/>
  </cols>
  <sheetData>
    <row r="1" spans="2:79" ht="21" customHeight="1">
      <c r="B1" s="962" t="s">
        <v>2733</v>
      </c>
      <c r="C1" s="963"/>
      <c r="D1" s="964"/>
      <c r="E1" s="964"/>
      <c r="F1" s="964"/>
      <c r="G1" s="964"/>
      <c r="H1" s="1376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8" t="s">
        <v>4393</v>
      </c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 t="s">
        <v>4394</v>
      </c>
    </row>
    <row r="2" spans="2:79" ht="21" customHeight="1" thickBot="1">
      <c r="B2" s="969" t="s">
        <v>4395</v>
      </c>
      <c r="C2" s="963"/>
      <c r="D2" s="970"/>
      <c r="E2" s="964"/>
      <c r="F2" s="964"/>
      <c r="G2" s="964"/>
      <c r="H2" s="1376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79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1376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79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487" t="s">
        <v>4322</v>
      </c>
      <c r="I4" s="1488"/>
      <c r="J4" s="1488"/>
      <c r="K4" s="1488"/>
      <c r="L4" s="1488"/>
      <c r="M4" s="1488"/>
      <c r="N4" s="1488"/>
      <c r="O4" s="1488"/>
      <c r="P4" s="1488"/>
      <c r="Q4" s="1488"/>
      <c r="R4" s="1488"/>
      <c r="S4" s="1488"/>
      <c r="T4" s="1488"/>
      <c r="U4" s="1488"/>
      <c r="V4" s="1488"/>
      <c r="W4" s="1488"/>
      <c r="X4" s="1488"/>
      <c r="Y4" s="1488"/>
      <c r="Z4" s="1488"/>
      <c r="AA4" s="1488"/>
      <c r="AB4" s="1488"/>
      <c r="AC4" s="1488"/>
      <c r="AD4" s="1488"/>
      <c r="AE4" s="1489"/>
      <c r="AF4" s="1490" t="s">
        <v>4323</v>
      </c>
      <c r="AG4" s="1491"/>
      <c r="AH4" s="1491"/>
      <c r="AI4" s="1492"/>
      <c r="AJ4" s="1490" t="s">
        <v>4323</v>
      </c>
      <c r="AK4" s="1491"/>
      <c r="AL4" s="1491"/>
      <c r="AM4" s="1492"/>
      <c r="AN4" s="1487" t="s">
        <v>4324</v>
      </c>
      <c r="AO4" s="1488"/>
      <c r="AP4" s="1488"/>
      <c r="AQ4" s="1488"/>
      <c r="AR4" s="1488"/>
      <c r="AS4" s="1488"/>
      <c r="AT4" s="1488"/>
      <c r="AU4" s="1488"/>
      <c r="AV4" s="1488"/>
      <c r="AW4" s="1488"/>
      <c r="AX4" s="1488"/>
      <c r="AY4" s="1488"/>
      <c r="AZ4" s="1488"/>
      <c r="BA4" s="1488"/>
      <c r="BB4" s="1488"/>
      <c r="BC4" s="1488"/>
      <c r="BD4" s="1488"/>
      <c r="BE4" s="1488"/>
      <c r="BF4" s="1488"/>
      <c r="BG4" s="1488"/>
      <c r="BH4" s="1488"/>
      <c r="BI4" s="1488"/>
      <c r="BJ4" s="1488"/>
      <c r="BK4" s="1489"/>
      <c r="BL4" s="1490" t="s">
        <v>4325</v>
      </c>
      <c r="BM4" s="1491"/>
      <c r="BN4" s="1491"/>
      <c r="BO4" s="1492"/>
      <c r="BP4" s="1490" t="s">
        <v>4325</v>
      </c>
      <c r="BQ4" s="1491"/>
      <c r="BR4" s="1491"/>
      <c r="BS4" s="1492"/>
      <c r="BT4" s="1476" t="s">
        <v>4326</v>
      </c>
      <c r="BU4" s="1477"/>
      <c r="BV4" s="1477"/>
      <c r="BW4" s="1478"/>
      <c r="BX4" s="1476" t="s">
        <v>4326</v>
      </c>
      <c r="BY4" s="1477"/>
      <c r="BZ4" s="1477"/>
      <c r="CA4" s="1478"/>
    </row>
    <row r="5" spans="2:79" ht="21" customHeight="1">
      <c r="B5" s="1479" t="s">
        <v>2749</v>
      </c>
      <c r="C5" s="1480"/>
      <c r="D5" s="1483" t="s">
        <v>4327</v>
      </c>
      <c r="E5" s="1485" t="s">
        <v>2695</v>
      </c>
      <c r="F5" s="976" t="s">
        <v>4328</v>
      </c>
      <c r="G5" s="977" t="s">
        <v>4329</v>
      </c>
      <c r="H5" s="1461" t="s">
        <v>4330</v>
      </c>
      <c r="I5" s="1462"/>
      <c r="J5" s="1463"/>
      <c r="K5" s="1464"/>
      <c r="L5" s="1461" t="s">
        <v>4331</v>
      </c>
      <c r="M5" s="1462"/>
      <c r="N5" s="1463"/>
      <c r="O5" s="1464"/>
      <c r="P5" s="1461" t="s">
        <v>4332</v>
      </c>
      <c r="Q5" s="1462"/>
      <c r="R5" s="1463"/>
      <c r="S5" s="1464"/>
      <c r="T5" s="1461" t="s">
        <v>4333</v>
      </c>
      <c r="U5" s="1462"/>
      <c r="V5" s="1463"/>
      <c r="W5" s="1464"/>
      <c r="X5" s="1461" t="s">
        <v>4334</v>
      </c>
      <c r="Y5" s="1462"/>
      <c r="Z5" s="1463"/>
      <c r="AA5" s="1464"/>
      <c r="AB5" s="1461" t="s">
        <v>4335</v>
      </c>
      <c r="AC5" s="1462"/>
      <c r="AD5" s="1463"/>
      <c r="AE5" s="1464"/>
      <c r="AF5" s="1465" t="s">
        <v>4336</v>
      </c>
      <c r="AG5" s="1466"/>
      <c r="AH5" s="1467"/>
      <c r="AI5" s="1468"/>
      <c r="AJ5" s="1469" t="s">
        <v>4337</v>
      </c>
      <c r="AK5" s="1470"/>
      <c r="AL5" s="1470"/>
      <c r="AM5" s="1471"/>
      <c r="AN5" s="1461" t="s">
        <v>4338</v>
      </c>
      <c r="AO5" s="1462"/>
      <c r="AP5" s="1463"/>
      <c r="AQ5" s="1464"/>
      <c r="AR5" s="1461" t="s">
        <v>4339</v>
      </c>
      <c r="AS5" s="1462"/>
      <c r="AT5" s="1463"/>
      <c r="AU5" s="1464"/>
      <c r="AV5" s="1461" t="s">
        <v>4340</v>
      </c>
      <c r="AW5" s="1462"/>
      <c r="AX5" s="1463"/>
      <c r="AY5" s="1464"/>
      <c r="AZ5" s="1461" t="s">
        <v>4341</v>
      </c>
      <c r="BA5" s="1462"/>
      <c r="BB5" s="1463"/>
      <c r="BC5" s="1464"/>
      <c r="BD5" s="1461" t="s">
        <v>4342</v>
      </c>
      <c r="BE5" s="1462"/>
      <c r="BF5" s="1463"/>
      <c r="BG5" s="1464"/>
      <c r="BH5" s="1461" t="s">
        <v>4343</v>
      </c>
      <c r="BI5" s="1462"/>
      <c r="BJ5" s="1463"/>
      <c r="BK5" s="1464"/>
      <c r="BL5" s="1465" t="s">
        <v>4336</v>
      </c>
      <c r="BM5" s="1466"/>
      <c r="BN5" s="1467"/>
      <c r="BO5" s="1468"/>
      <c r="BP5" s="1469" t="s">
        <v>4337</v>
      </c>
      <c r="BQ5" s="1470"/>
      <c r="BR5" s="1470"/>
      <c r="BS5" s="1471"/>
      <c r="BT5" s="1472" t="s">
        <v>4336</v>
      </c>
      <c r="BU5" s="1473"/>
      <c r="BV5" s="1474"/>
      <c r="BW5" s="1475"/>
      <c r="BX5" s="1453" t="s">
        <v>4337</v>
      </c>
      <c r="BY5" s="1454"/>
      <c r="BZ5" s="1454"/>
      <c r="CA5" s="1455"/>
    </row>
    <row r="6" spans="2:79" ht="30.75" customHeight="1" thickBot="1">
      <c r="B6" s="1481"/>
      <c r="C6" s="1482"/>
      <c r="D6" s="1484"/>
      <c r="E6" s="1486"/>
      <c r="F6" s="978" t="s">
        <v>4344</v>
      </c>
      <c r="G6" s="979" t="s">
        <v>4345</v>
      </c>
      <c r="H6" s="1377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</row>
    <row r="7" spans="2:79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f t="shared" ref="I7:I12" si="0">ROUND(H7*$E7*$F7*$G7,1)</f>
        <v>0</v>
      </c>
      <c r="J7" s="1110">
        <f t="shared" ref="J7:J12" si="1">ROUND(H7*$E7,1)</f>
        <v>0</v>
      </c>
      <c r="K7" s="1111">
        <f t="shared" ref="K7:K12" si="2">+I7-J7</f>
        <v>0</v>
      </c>
      <c r="L7" s="1109">
        <v>0</v>
      </c>
      <c r="M7" s="1110">
        <f t="shared" ref="M7:M12" si="3">ROUND(L7*$E7*$F7*$G7,1)</f>
        <v>0</v>
      </c>
      <c r="N7" s="1110">
        <f t="shared" ref="N7:N12" si="4">ROUND(L7*$E7,1)</f>
        <v>0</v>
      </c>
      <c r="O7" s="1111">
        <f t="shared" ref="O7:O12" si="5">+M7-N7</f>
        <v>0</v>
      </c>
      <c r="P7" s="1109">
        <v>0</v>
      </c>
      <c r="Q7" s="1110">
        <f t="shared" ref="Q7:Q12" si="6">ROUND(P7*$E7*$F7*$G7,1)</f>
        <v>0</v>
      </c>
      <c r="R7" s="1110">
        <f t="shared" ref="R7:R12" si="7">ROUND(P7*$E7,1)</f>
        <v>0</v>
      </c>
      <c r="S7" s="1111">
        <f t="shared" ref="S7:S12" si="8">+Q7-R7</f>
        <v>0</v>
      </c>
      <c r="T7" s="1109">
        <v>0</v>
      </c>
      <c r="U7" s="1110">
        <f t="shared" ref="U7:U12" si="9">ROUND(T7*$E7*$F7*$G7,1)</f>
        <v>0</v>
      </c>
      <c r="V7" s="1110">
        <f t="shared" ref="V7:V12" si="10">ROUND(T7*$E7,1)</f>
        <v>0</v>
      </c>
      <c r="W7" s="1111">
        <f t="shared" ref="W7:W12" si="11">+U7-V7</f>
        <v>0</v>
      </c>
      <c r="X7" s="1109">
        <v>0</v>
      </c>
      <c r="Y7" s="1110">
        <f t="shared" ref="Y7:Y12" si="12">ROUND(X7*$E7*$F7*$G7,1)</f>
        <v>0</v>
      </c>
      <c r="Z7" s="1110">
        <f t="shared" ref="Z7:Z12" si="13">ROUND(X7*$E7,1)</f>
        <v>0</v>
      </c>
      <c r="AA7" s="1111">
        <f t="shared" ref="AA7:AA12" si="14">+Y7-Z7</f>
        <v>0</v>
      </c>
      <c r="AB7" s="1109">
        <v>0</v>
      </c>
      <c r="AC7" s="1110">
        <f t="shared" ref="AC7:AC12" si="15">ROUND(AB7*$E7*$F7*$G7,1)</f>
        <v>0</v>
      </c>
      <c r="AD7" s="1110">
        <f t="shared" ref="AD7:AD12" si="16">ROUND(AB7*$E7,1)</f>
        <v>0</v>
      </c>
      <c r="AE7" s="1111">
        <f t="shared" ref="AE7:AE12" si="17">+AC7-AD7</f>
        <v>0</v>
      </c>
      <c r="AF7" s="1112">
        <f t="shared" ref="AF7:AH12" si="18">+H7+L7+P7+T7+X7+AB7</f>
        <v>0</v>
      </c>
      <c r="AG7" s="1113">
        <f t="shared" si="18"/>
        <v>0</v>
      </c>
      <c r="AH7" s="1113">
        <f t="shared" si="18"/>
        <v>0</v>
      </c>
      <c r="AI7" s="1114">
        <f t="shared" ref="AI7:AI81" si="19">+AG7-AH7</f>
        <v>0</v>
      </c>
      <c r="AJ7" s="1112">
        <f t="shared" ref="AJ7:AJ12" si="20">ROUND(AVERAGE(AF7/6),1)</f>
        <v>0</v>
      </c>
      <c r="AK7" s="1113">
        <f>ROUND(AVERAGE(AG7/6),0)</f>
        <v>0</v>
      </c>
      <c r="AL7" s="1113">
        <f>ROUND(AVERAGE(AH7/6),0)</f>
        <v>0</v>
      </c>
      <c r="AM7" s="1115">
        <f t="shared" ref="AM7:AM81" si="21">+AK7-AL7</f>
        <v>0</v>
      </c>
      <c r="AN7" s="1109">
        <v>0</v>
      </c>
      <c r="AO7" s="1110">
        <f t="shared" ref="AO7:AO12" si="22">ROUND(AN7*$E7*$F7*$G7,1)</f>
        <v>0</v>
      </c>
      <c r="AP7" s="1110">
        <f t="shared" ref="AP7:AP12" si="23">ROUND(AN7*$E7,1)</f>
        <v>0</v>
      </c>
      <c r="AQ7" s="1111">
        <f t="shared" ref="AQ7:AQ12" si="24">+AO7-AP7</f>
        <v>0</v>
      </c>
      <c r="AR7" s="1109">
        <v>0</v>
      </c>
      <c r="AS7" s="1110">
        <f t="shared" ref="AS7:AS12" si="25">ROUND(AR7*$E7*$F7*$G7,1)</f>
        <v>0</v>
      </c>
      <c r="AT7" s="1110">
        <f t="shared" ref="AT7:AT12" si="26">ROUND(AR7*$E7,1)</f>
        <v>0</v>
      </c>
      <c r="AU7" s="1111">
        <f t="shared" ref="AU7:AU12" si="27">+AS7-AT7</f>
        <v>0</v>
      </c>
      <c r="AV7" s="1109">
        <v>0</v>
      </c>
      <c r="AW7" s="1110">
        <f t="shared" ref="AW7:AW12" si="28">ROUND(AV7*$E7*$F7*$G7,1)</f>
        <v>0</v>
      </c>
      <c r="AX7" s="1110">
        <f t="shared" ref="AX7:AX12" si="29">ROUND(AV7*$E7,1)</f>
        <v>0</v>
      </c>
      <c r="AY7" s="1111">
        <f t="shared" ref="AY7:AY12" si="30">+AW7-AX7</f>
        <v>0</v>
      </c>
      <c r="AZ7" s="1109">
        <v>0</v>
      </c>
      <c r="BA7" s="1110">
        <f t="shared" ref="BA7:BA12" si="31">ROUND(AZ7*$E7*$F7*$G7,1)</f>
        <v>0</v>
      </c>
      <c r="BB7" s="1110">
        <f t="shared" ref="BB7:BB12" si="32">ROUND(AZ7*$E7,1)</f>
        <v>0</v>
      </c>
      <c r="BC7" s="1111">
        <f t="shared" ref="BC7:BC12" si="33">+BA7-BB7</f>
        <v>0</v>
      </c>
      <c r="BD7" s="1109">
        <v>0</v>
      </c>
      <c r="BE7" s="1110">
        <f t="shared" ref="BE7:BE12" si="34">ROUND(BD7*$E7*$F7*$G7,1)</f>
        <v>0</v>
      </c>
      <c r="BF7" s="1110">
        <f t="shared" ref="BF7:BF12" si="35">ROUND(BD7*$E7,1)</f>
        <v>0</v>
      </c>
      <c r="BG7" s="1111">
        <f t="shared" ref="BG7:BG12" si="36">+BE7-BF7</f>
        <v>0</v>
      </c>
      <c r="BH7" s="1109">
        <v>0</v>
      </c>
      <c r="BI7" s="1110">
        <f t="shared" ref="BI7:BI12" si="37">ROUND(BH7*$E7*$F7*$G7,1)</f>
        <v>0</v>
      </c>
      <c r="BJ7" s="1110">
        <f t="shared" ref="BJ7:BJ12" si="38">ROUND(BH7*$E7,1)</f>
        <v>0</v>
      </c>
      <c r="BK7" s="1111">
        <f t="shared" ref="BK7:BK12" si="39">+BI7-BJ7</f>
        <v>0</v>
      </c>
      <c r="BL7" s="1112">
        <f t="shared" ref="BL7:BN12" si="40">+AN7+AR7+AV7+AZ7+BD7+BH7</f>
        <v>0</v>
      </c>
      <c r="BM7" s="1113">
        <f t="shared" si="40"/>
        <v>0</v>
      </c>
      <c r="BN7" s="1113">
        <f t="shared" si="40"/>
        <v>0</v>
      </c>
      <c r="BO7" s="1114">
        <f t="shared" ref="BO7:BO81" si="41">+BM7-BN7</f>
        <v>0</v>
      </c>
      <c r="BP7" s="1112">
        <f t="shared" ref="BP7:BP12" si="42">ROUND(AVERAGE(BL7/6),1)</f>
        <v>0</v>
      </c>
      <c r="BQ7" s="1113">
        <f>ROUND(AVERAGE(BM7/6),0)</f>
        <v>0</v>
      </c>
      <c r="BR7" s="1113">
        <f>ROUND(AVERAGE(BN7/6),0)</f>
        <v>0</v>
      </c>
      <c r="BS7" s="1115">
        <f t="shared" ref="BS7:BS81" si="43">+BQ7-BR7</f>
        <v>0</v>
      </c>
      <c r="BT7" s="1116">
        <f t="shared" ref="BT7:BV12" si="44">+AF7+BL7</f>
        <v>0</v>
      </c>
      <c r="BU7" s="1117">
        <f t="shared" si="44"/>
        <v>0</v>
      </c>
      <c r="BV7" s="1117">
        <f t="shared" si="44"/>
        <v>0</v>
      </c>
      <c r="BW7" s="1118">
        <f t="shared" ref="BW7:BW81" si="45">+BU7-BV7</f>
        <v>0</v>
      </c>
      <c r="BX7" s="1119">
        <f t="shared" ref="BX7:BX12" si="46">ROUND(AVERAGE(BT7/12),1)</f>
        <v>0</v>
      </c>
      <c r="BY7" s="1120">
        <f>ROUND(AVERAGE(BU7/12),0)</f>
        <v>0</v>
      </c>
      <c r="BZ7" s="1120">
        <f>ROUND(AVERAGE(BV7/12),0)</f>
        <v>0</v>
      </c>
      <c r="CA7" s="1121">
        <f>+BY7-BZ7</f>
        <v>0</v>
      </c>
    </row>
    <row r="8" spans="2:79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f t="shared" si="0"/>
        <v>0</v>
      </c>
      <c r="J8" s="1126">
        <f t="shared" si="1"/>
        <v>0</v>
      </c>
      <c r="K8" s="1127">
        <f t="shared" si="2"/>
        <v>0</v>
      </c>
      <c r="L8" s="1125">
        <v>0</v>
      </c>
      <c r="M8" s="1126">
        <f t="shared" si="3"/>
        <v>0</v>
      </c>
      <c r="N8" s="1126">
        <f t="shared" si="4"/>
        <v>0</v>
      </c>
      <c r="O8" s="1127">
        <f t="shared" si="5"/>
        <v>0</v>
      </c>
      <c r="P8" s="1125">
        <v>0</v>
      </c>
      <c r="Q8" s="1126">
        <f t="shared" si="6"/>
        <v>0</v>
      </c>
      <c r="R8" s="1126">
        <f t="shared" si="7"/>
        <v>0</v>
      </c>
      <c r="S8" s="1127">
        <f t="shared" si="8"/>
        <v>0</v>
      </c>
      <c r="T8" s="1125">
        <v>0</v>
      </c>
      <c r="U8" s="1126">
        <f t="shared" si="9"/>
        <v>0</v>
      </c>
      <c r="V8" s="1126">
        <f t="shared" si="10"/>
        <v>0</v>
      </c>
      <c r="W8" s="1127">
        <f t="shared" si="11"/>
        <v>0</v>
      </c>
      <c r="X8" s="1125">
        <v>0</v>
      </c>
      <c r="Y8" s="1126">
        <f t="shared" si="12"/>
        <v>0</v>
      </c>
      <c r="Z8" s="1126">
        <f t="shared" si="13"/>
        <v>0</v>
      </c>
      <c r="AA8" s="1127">
        <f t="shared" si="14"/>
        <v>0</v>
      </c>
      <c r="AB8" s="1125">
        <v>0</v>
      </c>
      <c r="AC8" s="1126">
        <f t="shared" si="15"/>
        <v>0</v>
      </c>
      <c r="AD8" s="1126">
        <f t="shared" si="16"/>
        <v>0</v>
      </c>
      <c r="AE8" s="1127">
        <f t="shared" si="17"/>
        <v>0</v>
      </c>
      <c r="AF8" s="1128">
        <f t="shared" si="18"/>
        <v>0</v>
      </c>
      <c r="AG8" s="1129">
        <f t="shared" si="18"/>
        <v>0</v>
      </c>
      <c r="AH8" s="1129">
        <f t="shared" si="18"/>
        <v>0</v>
      </c>
      <c r="AI8" s="1130">
        <f t="shared" si="19"/>
        <v>0</v>
      </c>
      <c r="AJ8" s="1128">
        <f t="shared" si="20"/>
        <v>0</v>
      </c>
      <c r="AK8" s="1129">
        <f t="shared" ref="AK8:AL12" si="47">ROUND(AVERAGE(AG8/6),0)</f>
        <v>0</v>
      </c>
      <c r="AL8" s="1129">
        <f t="shared" si="47"/>
        <v>0</v>
      </c>
      <c r="AM8" s="1130">
        <f t="shared" si="21"/>
        <v>0</v>
      </c>
      <c r="AN8" s="1125">
        <v>0</v>
      </c>
      <c r="AO8" s="1126">
        <f t="shared" si="22"/>
        <v>0</v>
      </c>
      <c r="AP8" s="1126">
        <f t="shared" si="23"/>
        <v>0</v>
      </c>
      <c r="AQ8" s="1127">
        <f t="shared" si="24"/>
        <v>0</v>
      </c>
      <c r="AR8" s="1125">
        <v>0</v>
      </c>
      <c r="AS8" s="1126">
        <f t="shared" si="25"/>
        <v>0</v>
      </c>
      <c r="AT8" s="1126">
        <f t="shared" si="26"/>
        <v>0</v>
      </c>
      <c r="AU8" s="1127">
        <f t="shared" si="27"/>
        <v>0</v>
      </c>
      <c r="AV8" s="1125">
        <v>0</v>
      </c>
      <c r="AW8" s="1126">
        <f t="shared" si="28"/>
        <v>0</v>
      </c>
      <c r="AX8" s="1126">
        <f t="shared" si="29"/>
        <v>0</v>
      </c>
      <c r="AY8" s="1127">
        <f t="shared" si="30"/>
        <v>0</v>
      </c>
      <c r="AZ8" s="1125">
        <v>0</v>
      </c>
      <c r="BA8" s="1126">
        <f t="shared" si="31"/>
        <v>0</v>
      </c>
      <c r="BB8" s="1126">
        <f t="shared" si="32"/>
        <v>0</v>
      </c>
      <c r="BC8" s="1127">
        <f t="shared" si="33"/>
        <v>0</v>
      </c>
      <c r="BD8" s="1125">
        <v>0</v>
      </c>
      <c r="BE8" s="1126">
        <f t="shared" si="34"/>
        <v>0</v>
      </c>
      <c r="BF8" s="1126">
        <f t="shared" si="35"/>
        <v>0</v>
      </c>
      <c r="BG8" s="1127">
        <f t="shared" si="36"/>
        <v>0</v>
      </c>
      <c r="BH8" s="1125">
        <v>0</v>
      </c>
      <c r="BI8" s="1126">
        <f t="shared" si="37"/>
        <v>0</v>
      </c>
      <c r="BJ8" s="1126">
        <f t="shared" si="38"/>
        <v>0</v>
      </c>
      <c r="BK8" s="1127">
        <f t="shared" si="39"/>
        <v>0</v>
      </c>
      <c r="BL8" s="1128">
        <f t="shared" si="40"/>
        <v>0</v>
      </c>
      <c r="BM8" s="1129">
        <f t="shared" si="40"/>
        <v>0</v>
      </c>
      <c r="BN8" s="1129">
        <f t="shared" si="40"/>
        <v>0</v>
      </c>
      <c r="BO8" s="1130">
        <f t="shared" si="41"/>
        <v>0</v>
      </c>
      <c r="BP8" s="1128">
        <f t="shared" si="42"/>
        <v>0</v>
      </c>
      <c r="BQ8" s="1129">
        <f t="shared" ref="BQ8:BR12" si="48">ROUND(AVERAGE(BM8/6),0)</f>
        <v>0</v>
      </c>
      <c r="BR8" s="1129">
        <f t="shared" si="48"/>
        <v>0</v>
      </c>
      <c r="BS8" s="1130">
        <f t="shared" si="43"/>
        <v>0</v>
      </c>
      <c r="BT8" s="1116">
        <f t="shared" si="44"/>
        <v>0</v>
      </c>
      <c r="BU8" s="1117">
        <f t="shared" si="44"/>
        <v>0</v>
      </c>
      <c r="BV8" s="1117">
        <f t="shared" si="44"/>
        <v>0</v>
      </c>
      <c r="BW8" s="1131">
        <f t="shared" si="45"/>
        <v>0</v>
      </c>
      <c r="BX8" s="1116">
        <f t="shared" si="46"/>
        <v>0</v>
      </c>
      <c r="BY8" s="1117">
        <f t="shared" ref="BY8:BZ12" si="49">ROUND(AVERAGE(BU8/12),0)</f>
        <v>0</v>
      </c>
      <c r="BZ8" s="1117">
        <f t="shared" si="49"/>
        <v>0</v>
      </c>
      <c r="CA8" s="1131">
        <f t="shared" ref="CA8:CA82" si="50">+BY8-BZ8</f>
        <v>0</v>
      </c>
    </row>
    <row r="9" spans="2:79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0</v>
      </c>
      <c r="I9" s="1126">
        <f t="shared" si="0"/>
        <v>0</v>
      </c>
      <c r="J9" s="1126">
        <f t="shared" si="1"/>
        <v>0</v>
      </c>
      <c r="K9" s="1127">
        <f t="shared" si="2"/>
        <v>0</v>
      </c>
      <c r="L9" s="1125">
        <v>0</v>
      </c>
      <c r="M9" s="1126">
        <f t="shared" si="3"/>
        <v>0</v>
      </c>
      <c r="N9" s="1126">
        <f t="shared" si="4"/>
        <v>0</v>
      </c>
      <c r="O9" s="1127">
        <f t="shared" si="5"/>
        <v>0</v>
      </c>
      <c r="P9" s="1125">
        <v>0</v>
      </c>
      <c r="Q9" s="1126">
        <f t="shared" si="6"/>
        <v>0</v>
      </c>
      <c r="R9" s="1126">
        <f t="shared" si="7"/>
        <v>0</v>
      </c>
      <c r="S9" s="1127">
        <f t="shared" si="8"/>
        <v>0</v>
      </c>
      <c r="T9" s="1125">
        <v>0</v>
      </c>
      <c r="U9" s="1126">
        <f t="shared" si="9"/>
        <v>0</v>
      </c>
      <c r="V9" s="1126">
        <f t="shared" si="10"/>
        <v>0</v>
      </c>
      <c r="W9" s="1127">
        <f t="shared" si="11"/>
        <v>0</v>
      </c>
      <c r="X9" s="1125">
        <v>0</v>
      </c>
      <c r="Y9" s="1126">
        <f t="shared" si="12"/>
        <v>0</v>
      </c>
      <c r="Z9" s="1126">
        <f t="shared" si="13"/>
        <v>0</v>
      </c>
      <c r="AA9" s="1127">
        <f t="shared" si="14"/>
        <v>0</v>
      </c>
      <c r="AB9" s="1125">
        <v>0</v>
      </c>
      <c r="AC9" s="1126">
        <f t="shared" si="15"/>
        <v>0</v>
      </c>
      <c r="AD9" s="1126">
        <f t="shared" si="16"/>
        <v>0</v>
      </c>
      <c r="AE9" s="1127">
        <f t="shared" si="17"/>
        <v>0</v>
      </c>
      <c r="AF9" s="1128">
        <f t="shared" si="18"/>
        <v>0</v>
      </c>
      <c r="AG9" s="1129">
        <f t="shared" si="18"/>
        <v>0</v>
      </c>
      <c r="AH9" s="1129">
        <f t="shared" si="18"/>
        <v>0</v>
      </c>
      <c r="AI9" s="1130">
        <f t="shared" si="19"/>
        <v>0</v>
      </c>
      <c r="AJ9" s="1128">
        <f t="shared" si="20"/>
        <v>0</v>
      </c>
      <c r="AK9" s="1129">
        <f t="shared" si="47"/>
        <v>0</v>
      </c>
      <c r="AL9" s="1129">
        <f t="shared" si="47"/>
        <v>0</v>
      </c>
      <c r="AM9" s="1130">
        <f t="shared" si="21"/>
        <v>0</v>
      </c>
      <c r="AN9" s="1125">
        <v>0</v>
      </c>
      <c r="AO9" s="1126">
        <f t="shared" si="22"/>
        <v>0</v>
      </c>
      <c r="AP9" s="1126">
        <f t="shared" si="23"/>
        <v>0</v>
      </c>
      <c r="AQ9" s="1127">
        <f t="shared" si="24"/>
        <v>0</v>
      </c>
      <c r="AR9" s="1125">
        <v>0</v>
      </c>
      <c r="AS9" s="1126">
        <f t="shared" si="25"/>
        <v>0</v>
      </c>
      <c r="AT9" s="1126">
        <f t="shared" si="26"/>
        <v>0</v>
      </c>
      <c r="AU9" s="1127">
        <f t="shared" si="27"/>
        <v>0</v>
      </c>
      <c r="AV9" s="1125">
        <v>0</v>
      </c>
      <c r="AW9" s="1126">
        <f t="shared" si="28"/>
        <v>0</v>
      </c>
      <c r="AX9" s="1126">
        <f t="shared" si="29"/>
        <v>0</v>
      </c>
      <c r="AY9" s="1127">
        <f t="shared" si="30"/>
        <v>0</v>
      </c>
      <c r="AZ9" s="1125">
        <v>0</v>
      </c>
      <c r="BA9" s="1126">
        <f t="shared" si="31"/>
        <v>0</v>
      </c>
      <c r="BB9" s="1126">
        <f t="shared" si="32"/>
        <v>0</v>
      </c>
      <c r="BC9" s="1127">
        <f t="shared" si="33"/>
        <v>0</v>
      </c>
      <c r="BD9" s="1125">
        <v>0</v>
      </c>
      <c r="BE9" s="1126">
        <f t="shared" si="34"/>
        <v>0</v>
      </c>
      <c r="BF9" s="1126">
        <f t="shared" si="35"/>
        <v>0</v>
      </c>
      <c r="BG9" s="1127">
        <f t="shared" si="36"/>
        <v>0</v>
      </c>
      <c r="BH9" s="1125">
        <v>0</v>
      </c>
      <c r="BI9" s="1126">
        <f t="shared" si="37"/>
        <v>0</v>
      </c>
      <c r="BJ9" s="1126">
        <f t="shared" si="38"/>
        <v>0</v>
      </c>
      <c r="BK9" s="1127">
        <f t="shared" si="39"/>
        <v>0</v>
      </c>
      <c r="BL9" s="1128">
        <f t="shared" si="40"/>
        <v>0</v>
      </c>
      <c r="BM9" s="1129">
        <f t="shared" si="40"/>
        <v>0</v>
      </c>
      <c r="BN9" s="1129">
        <f t="shared" si="40"/>
        <v>0</v>
      </c>
      <c r="BO9" s="1130">
        <f t="shared" si="41"/>
        <v>0</v>
      </c>
      <c r="BP9" s="1128">
        <f t="shared" si="42"/>
        <v>0</v>
      </c>
      <c r="BQ9" s="1129">
        <f t="shared" si="48"/>
        <v>0</v>
      </c>
      <c r="BR9" s="1129">
        <f t="shared" si="48"/>
        <v>0</v>
      </c>
      <c r="BS9" s="1130">
        <f t="shared" si="43"/>
        <v>0</v>
      </c>
      <c r="BT9" s="1116">
        <f t="shared" si="44"/>
        <v>0</v>
      </c>
      <c r="BU9" s="1117">
        <f t="shared" si="44"/>
        <v>0</v>
      </c>
      <c r="BV9" s="1117">
        <f t="shared" si="44"/>
        <v>0</v>
      </c>
      <c r="BW9" s="1131">
        <f t="shared" si="45"/>
        <v>0</v>
      </c>
      <c r="BX9" s="1116">
        <f t="shared" si="46"/>
        <v>0</v>
      </c>
      <c r="BY9" s="1117">
        <f t="shared" si="49"/>
        <v>0</v>
      </c>
      <c r="BZ9" s="1117">
        <f t="shared" si="49"/>
        <v>0</v>
      </c>
      <c r="CA9" s="1131">
        <f t="shared" si="50"/>
        <v>0</v>
      </c>
    </row>
    <row r="10" spans="2:79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f t="shared" si="0"/>
        <v>0</v>
      </c>
      <c r="J10" s="1126">
        <f t="shared" si="1"/>
        <v>0</v>
      </c>
      <c r="K10" s="1127">
        <f t="shared" si="2"/>
        <v>0</v>
      </c>
      <c r="L10" s="1125">
        <v>0</v>
      </c>
      <c r="M10" s="1126">
        <f t="shared" si="3"/>
        <v>0</v>
      </c>
      <c r="N10" s="1126">
        <f t="shared" si="4"/>
        <v>0</v>
      </c>
      <c r="O10" s="1127">
        <f t="shared" si="5"/>
        <v>0</v>
      </c>
      <c r="P10" s="1125">
        <v>0</v>
      </c>
      <c r="Q10" s="1126">
        <f t="shared" si="6"/>
        <v>0</v>
      </c>
      <c r="R10" s="1126">
        <f t="shared" si="7"/>
        <v>0</v>
      </c>
      <c r="S10" s="1127">
        <f t="shared" si="8"/>
        <v>0</v>
      </c>
      <c r="T10" s="1125">
        <v>0</v>
      </c>
      <c r="U10" s="1126">
        <f t="shared" si="9"/>
        <v>0</v>
      </c>
      <c r="V10" s="1126">
        <f t="shared" si="10"/>
        <v>0</v>
      </c>
      <c r="W10" s="1127">
        <f t="shared" si="11"/>
        <v>0</v>
      </c>
      <c r="X10" s="1125">
        <v>0</v>
      </c>
      <c r="Y10" s="1126">
        <f t="shared" si="12"/>
        <v>0</v>
      </c>
      <c r="Z10" s="1126">
        <f t="shared" si="13"/>
        <v>0</v>
      </c>
      <c r="AA10" s="1127">
        <f t="shared" si="14"/>
        <v>0</v>
      </c>
      <c r="AB10" s="1125">
        <v>0</v>
      </c>
      <c r="AC10" s="1126">
        <f t="shared" si="15"/>
        <v>0</v>
      </c>
      <c r="AD10" s="1126">
        <f t="shared" si="16"/>
        <v>0</v>
      </c>
      <c r="AE10" s="1127">
        <f t="shared" si="17"/>
        <v>0</v>
      </c>
      <c r="AF10" s="1128">
        <f t="shared" si="18"/>
        <v>0</v>
      </c>
      <c r="AG10" s="1129">
        <f t="shared" si="18"/>
        <v>0</v>
      </c>
      <c r="AH10" s="1129">
        <f t="shared" si="18"/>
        <v>0</v>
      </c>
      <c r="AI10" s="1130">
        <f t="shared" si="19"/>
        <v>0</v>
      </c>
      <c r="AJ10" s="1128">
        <f t="shared" si="20"/>
        <v>0</v>
      </c>
      <c r="AK10" s="1129">
        <f t="shared" si="47"/>
        <v>0</v>
      </c>
      <c r="AL10" s="1129">
        <f t="shared" si="47"/>
        <v>0</v>
      </c>
      <c r="AM10" s="1130">
        <f t="shared" si="21"/>
        <v>0</v>
      </c>
      <c r="AN10" s="1125">
        <v>0</v>
      </c>
      <c r="AO10" s="1126">
        <f t="shared" si="22"/>
        <v>0</v>
      </c>
      <c r="AP10" s="1126">
        <f t="shared" si="23"/>
        <v>0</v>
      </c>
      <c r="AQ10" s="1127">
        <f t="shared" si="24"/>
        <v>0</v>
      </c>
      <c r="AR10" s="1125">
        <v>0</v>
      </c>
      <c r="AS10" s="1126">
        <f t="shared" si="25"/>
        <v>0</v>
      </c>
      <c r="AT10" s="1126">
        <f t="shared" si="26"/>
        <v>0</v>
      </c>
      <c r="AU10" s="1127">
        <f t="shared" si="27"/>
        <v>0</v>
      </c>
      <c r="AV10" s="1125">
        <v>0</v>
      </c>
      <c r="AW10" s="1126">
        <f t="shared" si="28"/>
        <v>0</v>
      </c>
      <c r="AX10" s="1126">
        <f t="shared" si="29"/>
        <v>0</v>
      </c>
      <c r="AY10" s="1127">
        <f t="shared" si="30"/>
        <v>0</v>
      </c>
      <c r="AZ10" s="1125">
        <v>0</v>
      </c>
      <c r="BA10" s="1126">
        <f t="shared" si="31"/>
        <v>0</v>
      </c>
      <c r="BB10" s="1126">
        <f t="shared" si="32"/>
        <v>0</v>
      </c>
      <c r="BC10" s="1127">
        <f t="shared" si="33"/>
        <v>0</v>
      </c>
      <c r="BD10" s="1125">
        <v>0</v>
      </c>
      <c r="BE10" s="1126">
        <f t="shared" si="34"/>
        <v>0</v>
      </c>
      <c r="BF10" s="1126">
        <f t="shared" si="35"/>
        <v>0</v>
      </c>
      <c r="BG10" s="1127">
        <f t="shared" si="36"/>
        <v>0</v>
      </c>
      <c r="BH10" s="1125">
        <v>0</v>
      </c>
      <c r="BI10" s="1126">
        <f t="shared" si="37"/>
        <v>0</v>
      </c>
      <c r="BJ10" s="1126">
        <f t="shared" si="38"/>
        <v>0</v>
      </c>
      <c r="BK10" s="1127">
        <f t="shared" si="39"/>
        <v>0</v>
      </c>
      <c r="BL10" s="1128">
        <f t="shared" si="40"/>
        <v>0</v>
      </c>
      <c r="BM10" s="1129">
        <f t="shared" si="40"/>
        <v>0</v>
      </c>
      <c r="BN10" s="1129">
        <f t="shared" si="40"/>
        <v>0</v>
      </c>
      <c r="BO10" s="1130">
        <f t="shared" si="41"/>
        <v>0</v>
      </c>
      <c r="BP10" s="1128">
        <f t="shared" si="42"/>
        <v>0</v>
      </c>
      <c r="BQ10" s="1129">
        <f t="shared" si="48"/>
        <v>0</v>
      </c>
      <c r="BR10" s="1129">
        <f t="shared" si="48"/>
        <v>0</v>
      </c>
      <c r="BS10" s="1130">
        <f t="shared" si="43"/>
        <v>0</v>
      </c>
      <c r="BT10" s="1116">
        <f t="shared" si="44"/>
        <v>0</v>
      </c>
      <c r="BU10" s="1117">
        <f t="shared" si="44"/>
        <v>0</v>
      </c>
      <c r="BV10" s="1117">
        <f t="shared" si="44"/>
        <v>0</v>
      </c>
      <c r="BW10" s="1131">
        <f t="shared" si="45"/>
        <v>0</v>
      </c>
      <c r="BX10" s="1116">
        <f t="shared" si="46"/>
        <v>0</v>
      </c>
      <c r="BY10" s="1117">
        <f t="shared" si="49"/>
        <v>0</v>
      </c>
      <c r="BZ10" s="1117">
        <f t="shared" si="49"/>
        <v>0</v>
      </c>
      <c r="CA10" s="1131">
        <f t="shared" si="50"/>
        <v>0</v>
      </c>
    </row>
    <row r="11" spans="2:79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0</v>
      </c>
      <c r="I11" s="1126">
        <f t="shared" si="0"/>
        <v>0</v>
      </c>
      <c r="J11" s="1126">
        <f t="shared" si="1"/>
        <v>0</v>
      </c>
      <c r="K11" s="1127">
        <f t="shared" si="2"/>
        <v>0</v>
      </c>
      <c r="L11" s="1125">
        <v>0</v>
      </c>
      <c r="M11" s="1126">
        <f t="shared" si="3"/>
        <v>0</v>
      </c>
      <c r="N11" s="1126">
        <f t="shared" si="4"/>
        <v>0</v>
      </c>
      <c r="O11" s="1127">
        <f t="shared" si="5"/>
        <v>0</v>
      </c>
      <c r="P11" s="1125">
        <v>0</v>
      </c>
      <c r="Q11" s="1126">
        <f t="shared" si="6"/>
        <v>0</v>
      </c>
      <c r="R11" s="1126">
        <f t="shared" si="7"/>
        <v>0</v>
      </c>
      <c r="S11" s="1127">
        <f t="shared" si="8"/>
        <v>0</v>
      </c>
      <c r="T11" s="1125">
        <v>0</v>
      </c>
      <c r="U11" s="1126">
        <f t="shared" si="9"/>
        <v>0</v>
      </c>
      <c r="V11" s="1126">
        <f t="shared" si="10"/>
        <v>0</v>
      </c>
      <c r="W11" s="1127">
        <f t="shared" si="11"/>
        <v>0</v>
      </c>
      <c r="X11" s="1125">
        <v>0</v>
      </c>
      <c r="Y11" s="1126">
        <f t="shared" si="12"/>
        <v>0</v>
      </c>
      <c r="Z11" s="1126">
        <f t="shared" si="13"/>
        <v>0</v>
      </c>
      <c r="AA11" s="1127">
        <f t="shared" si="14"/>
        <v>0</v>
      </c>
      <c r="AB11" s="1125">
        <v>0</v>
      </c>
      <c r="AC11" s="1126">
        <f t="shared" si="15"/>
        <v>0</v>
      </c>
      <c r="AD11" s="1126">
        <f t="shared" si="16"/>
        <v>0</v>
      </c>
      <c r="AE11" s="1127">
        <f t="shared" si="17"/>
        <v>0</v>
      </c>
      <c r="AF11" s="1128">
        <f t="shared" si="18"/>
        <v>0</v>
      </c>
      <c r="AG11" s="1129">
        <f t="shared" si="18"/>
        <v>0</v>
      </c>
      <c r="AH11" s="1129">
        <f t="shared" si="18"/>
        <v>0</v>
      </c>
      <c r="AI11" s="1130">
        <f t="shared" si="19"/>
        <v>0</v>
      </c>
      <c r="AJ11" s="1128">
        <f t="shared" si="20"/>
        <v>0</v>
      </c>
      <c r="AK11" s="1129">
        <f t="shared" si="47"/>
        <v>0</v>
      </c>
      <c r="AL11" s="1129">
        <f t="shared" si="47"/>
        <v>0</v>
      </c>
      <c r="AM11" s="1130">
        <f t="shared" si="21"/>
        <v>0</v>
      </c>
      <c r="AN11" s="1125">
        <v>0</v>
      </c>
      <c r="AO11" s="1126">
        <f t="shared" si="22"/>
        <v>0</v>
      </c>
      <c r="AP11" s="1126">
        <f t="shared" si="23"/>
        <v>0</v>
      </c>
      <c r="AQ11" s="1127">
        <f t="shared" si="24"/>
        <v>0</v>
      </c>
      <c r="AR11" s="1125">
        <v>0</v>
      </c>
      <c r="AS11" s="1126">
        <f t="shared" si="25"/>
        <v>0</v>
      </c>
      <c r="AT11" s="1126">
        <f t="shared" si="26"/>
        <v>0</v>
      </c>
      <c r="AU11" s="1127">
        <f t="shared" si="27"/>
        <v>0</v>
      </c>
      <c r="AV11" s="1125">
        <v>0</v>
      </c>
      <c r="AW11" s="1126">
        <f t="shared" si="28"/>
        <v>0</v>
      </c>
      <c r="AX11" s="1126">
        <f t="shared" si="29"/>
        <v>0</v>
      </c>
      <c r="AY11" s="1127">
        <f t="shared" si="30"/>
        <v>0</v>
      </c>
      <c r="AZ11" s="1125">
        <v>0</v>
      </c>
      <c r="BA11" s="1126">
        <f t="shared" si="31"/>
        <v>0</v>
      </c>
      <c r="BB11" s="1126">
        <f t="shared" si="32"/>
        <v>0</v>
      </c>
      <c r="BC11" s="1127">
        <f t="shared" si="33"/>
        <v>0</v>
      </c>
      <c r="BD11" s="1125">
        <v>0</v>
      </c>
      <c r="BE11" s="1126">
        <f t="shared" si="34"/>
        <v>0</v>
      </c>
      <c r="BF11" s="1126">
        <f t="shared" si="35"/>
        <v>0</v>
      </c>
      <c r="BG11" s="1127">
        <f t="shared" si="36"/>
        <v>0</v>
      </c>
      <c r="BH11" s="1125">
        <v>0</v>
      </c>
      <c r="BI11" s="1126">
        <f t="shared" si="37"/>
        <v>0</v>
      </c>
      <c r="BJ11" s="1126">
        <f t="shared" si="38"/>
        <v>0</v>
      </c>
      <c r="BK11" s="1127">
        <f t="shared" si="39"/>
        <v>0</v>
      </c>
      <c r="BL11" s="1128">
        <f t="shared" si="40"/>
        <v>0</v>
      </c>
      <c r="BM11" s="1129">
        <f t="shared" si="40"/>
        <v>0</v>
      </c>
      <c r="BN11" s="1129">
        <f t="shared" si="40"/>
        <v>0</v>
      </c>
      <c r="BO11" s="1130">
        <f t="shared" si="41"/>
        <v>0</v>
      </c>
      <c r="BP11" s="1128">
        <f t="shared" si="42"/>
        <v>0</v>
      </c>
      <c r="BQ11" s="1129">
        <f t="shared" si="48"/>
        <v>0</v>
      </c>
      <c r="BR11" s="1129">
        <f t="shared" si="48"/>
        <v>0</v>
      </c>
      <c r="BS11" s="1130">
        <f t="shared" si="43"/>
        <v>0</v>
      </c>
      <c r="BT11" s="1116">
        <f t="shared" si="44"/>
        <v>0</v>
      </c>
      <c r="BU11" s="1117">
        <f t="shared" si="44"/>
        <v>0</v>
      </c>
      <c r="BV11" s="1117">
        <f t="shared" si="44"/>
        <v>0</v>
      </c>
      <c r="BW11" s="1131">
        <f t="shared" si="45"/>
        <v>0</v>
      </c>
      <c r="BX11" s="1116">
        <f t="shared" si="46"/>
        <v>0</v>
      </c>
      <c r="BY11" s="1117">
        <f t="shared" si="49"/>
        <v>0</v>
      </c>
      <c r="BZ11" s="1117">
        <f t="shared" si="49"/>
        <v>0</v>
      </c>
      <c r="CA11" s="1131">
        <f t="shared" si="50"/>
        <v>0</v>
      </c>
    </row>
    <row r="12" spans="2:79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32">
        <v>0</v>
      </c>
      <c r="I12" s="1133">
        <f t="shared" si="0"/>
        <v>0</v>
      </c>
      <c r="J12" s="1133">
        <f t="shared" si="1"/>
        <v>0</v>
      </c>
      <c r="K12" s="1134">
        <f t="shared" si="2"/>
        <v>0</v>
      </c>
      <c r="L12" s="1132">
        <v>0</v>
      </c>
      <c r="M12" s="1133">
        <f t="shared" si="3"/>
        <v>0</v>
      </c>
      <c r="N12" s="1133">
        <f t="shared" si="4"/>
        <v>0</v>
      </c>
      <c r="O12" s="1134">
        <f t="shared" si="5"/>
        <v>0</v>
      </c>
      <c r="P12" s="1132">
        <v>0</v>
      </c>
      <c r="Q12" s="1133">
        <f t="shared" si="6"/>
        <v>0</v>
      </c>
      <c r="R12" s="1133">
        <f t="shared" si="7"/>
        <v>0</v>
      </c>
      <c r="S12" s="1134">
        <f t="shared" si="8"/>
        <v>0</v>
      </c>
      <c r="T12" s="1132">
        <v>0</v>
      </c>
      <c r="U12" s="1133">
        <f t="shared" si="9"/>
        <v>0</v>
      </c>
      <c r="V12" s="1133">
        <f t="shared" si="10"/>
        <v>0</v>
      </c>
      <c r="W12" s="1134">
        <f t="shared" si="11"/>
        <v>0</v>
      </c>
      <c r="X12" s="1132">
        <v>0</v>
      </c>
      <c r="Y12" s="1133">
        <f t="shared" si="12"/>
        <v>0</v>
      </c>
      <c r="Z12" s="1133">
        <f t="shared" si="13"/>
        <v>0</v>
      </c>
      <c r="AA12" s="1134">
        <f t="shared" si="14"/>
        <v>0</v>
      </c>
      <c r="AB12" s="1132">
        <v>0</v>
      </c>
      <c r="AC12" s="1133">
        <f t="shared" si="15"/>
        <v>0</v>
      </c>
      <c r="AD12" s="1133">
        <f t="shared" si="16"/>
        <v>0</v>
      </c>
      <c r="AE12" s="1134">
        <f t="shared" si="17"/>
        <v>0</v>
      </c>
      <c r="AF12" s="1135">
        <f t="shared" si="18"/>
        <v>0</v>
      </c>
      <c r="AG12" s="1136">
        <f t="shared" si="18"/>
        <v>0</v>
      </c>
      <c r="AH12" s="1136">
        <f t="shared" si="18"/>
        <v>0</v>
      </c>
      <c r="AI12" s="1137">
        <f t="shared" si="19"/>
        <v>0</v>
      </c>
      <c r="AJ12" s="1135">
        <f t="shared" si="20"/>
        <v>0</v>
      </c>
      <c r="AK12" s="1136">
        <f t="shared" si="47"/>
        <v>0</v>
      </c>
      <c r="AL12" s="1136">
        <f t="shared" si="47"/>
        <v>0</v>
      </c>
      <c r="AM12" s="1137">
        <f t="shared" si="21"/>
        <v>0</v>
      </c>
      <c r="AN12" s="1132">
        <v>0</v>
      </c>
      <c r="AO12" s="1133">
        <f t="shared" si="22"/>
        <v>0</v>
      </c>
      <c r="AP12" s="1133">
        <f t="shared" si="23"/>
        <v>0</v>
      </c>
      <c r="AQ12" s="1134">
        <f t="shared" si="24"/>
        <v>0</v>
      </c>
      <c r="AR12" s="1132">
        <v>0</v>
      </c>
      <c r="AS12" s="1133">
        <f t="shared" si="25"/>
        <v>0</v>
      </c>
      <c r="AT12" s="1133">
        <f t="shared" si="26"/>
        <v>0</v>
      </c>
      <c r="AU12" s="1134">
        <f t="shared" si="27"/>
        <v>0</v>
      </c>
      <c r="AV12" s="1132">
        <v>0</v>
      </c>
      <c r="AW12" s="1133">
        <f t="shared" si="28"/>
        <v>0</v>
      </c>
      <c r="AX12" s="1133">
        <f t="shared" si="29"/>
        <v>0</v>
      </c>
      <c r="AY12" s="1134">
        <f t="shared" si="30"/>
        <v>0</v>
      </c>
      <c r="AZ12" s="1132">
        <v>0</v>
      </c>
      <c r="BA12" s="1133">
        <f t="shared" si="31"/>
        <v>0</v>
      </c>
      <c r="BB12" s="1133">
        <f t="shared" si="32"/>
        <v>0</v>
      </c>
      <c r="BC12" s="1134">
        <f t="shared" si="33"/>
        <v>0</v>
      </c>
      <c r="BD12" s="1132">
        <v>0</v>
      </c>
      <c r="BE12" s="1133">
        <f t="shared" si="34"/>
        <v>0</v>
      </c>
      <c r="BF12" s="1133">
        <f t="shared" si="35"/>
        <v>0</v>
      </c>
      <c r="BG12" s="1134">
        <f t="shared" si="36"/>
        <v>0</v>
      </c>
      <c r="BH12" s="1132">
        <v>0</v>
      </c>
      <c r="BI12" s="1133">
        <f t="shared" si="37"/>
        <v>0</v>
      </c>
      <c r="BJ12" s="1133">
        <f t="shared" si="38"/>
        <v>0</v>
      </c>
      <c r="BK12" s="1134">
        <f t="shared" si="39"/>
        <v>0</v>
      </c>
      <c r="BL12" s="1135">
        <f t="shared" si="40"/>
        <v>0</v>
      </c>
      <c r="BM12" s="1136">
        <f t="shared" si="40"/>
        <v>0</v>
      </c>
      <c r="BN12" s="1136">
        <f t="shared" si="40"/>
        <v>0</v>
      </c>
      <c r="BO12" s="1137">
        <f t="shared" si="41"/>
        <v>0</v>
      </c>
      <c r="BP12" s="1135">
        <f t="shared" si="42"/>
        <v>0</v>
      </c>
      <c r="BQ12" s="1136">
        <f t="shared" si="48"/>
        <v>0</v>
      </c>
      <c r="BR12" s="1136">
        <f t="shared" si="48"/>
        <v>0</v>
      </c>
      <c r="BS12" s="1137">
        <f t="shared" si="43"/>
        <v>0</v>
      </c>
      <c r="BT12" s="1138">
        <f t="shared" si="44"/>
        <v>0</v>
      </c>
      <c r="BU12" s="1139">
        <f t="shared" si="44"/>
        <v>0</v>
      </c>
      <c r="BV12" s="1139">
        <f t="shared" si="44"/>
        <v>0</v>
      </c>
      <c r="BW12" s="1140">
        <f t="shared" si="45"/>
        <v>0</v>
      </c>
      <c r="BX12" s="1138">
        <f t="shared" si="46"/>
        <v>0</v>
      </c>
      <c r="BY12" s="1141">
        <f t="shared" si="49"/>
        <v>0</v>
      </c>
      <c r="BZ12" s="1141">
        <f t="shared" si="49"/>
        <v>0</v>
      </c>
      <c r="CA12" s="1142">
        <f t="shared" si="50"/>
        <v>0</v>
      </c>
    </row>
    <row r="13" spans="2:79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f>SUM(H7:H12)</f>
        <v>0</v>
      </c>
      <c r="I13" s="1150">
        <f t="shared" ref="I13:AA13" si="51">SUM(I7:I12)</f>
        <v>0</v>
      </c>
      <c r="J13" s="1150">
        <f t="shared" si="51"/>
        <v>0</v>
      </c>
      <c r="K13" s="1151">
        <f t="shared" si="51"/>
        <v>0</v>
      </c>
      <c r="L13" s="1149">
        <f>SUM(L7:L12)</f>
        <v>0</v>
      </c>
      <c r="M13" s="1150">
        <f t="shared" si="51"/>
        <v>0</v>
      </c>
      <c r="N13" s="1150">
        <f t="shared" si="51"/>
        <v>0</v>
      </c>
      <c r="O13" s="1151">
        <f t="shared" si="51"/>
        <v>0</v>
      </c>
      <c r="P13" s="1149">
        <f>SUM(P7:P12)</f>
        <v>0</v>
      </c>
      <c r="Q13" s="1150">
        <f t="shared" si="51"/>
        <v>0</v>
      </c>
      <c r="R13" s="1150">
        <f t="shared" si="51"/>
        <v>0</v>
      </c>
      <c r="S13" s="1151">
        <f t="shared" si="51"/>
        <v>0</v>
      </c>
      <c r="T13" s="1149">
        <f>SUM(T7:T12)</f>
        <v>0</v>
      </c>
      <c r="U13" s="1150">
        <f t="shared" si="51"/>
        <v>0</v>
      </c>
      <c r="V13" s="1150">
        <f t="shared" si="51"/>
        <v>0</v>
      </c>
      <c r="W13" s="1151">
        <f t="shared" si="51"/>
        <v>0</v>
      </c>
      <c r="X13" s="1149">
        <f>SUM(X7:X12)</f>
        <v>0</v>
      </c>
      <c r="Y13" s="1150">
        <f t="shared" si="51"/>
        <v>0</v>
      </c>
      <c r="Z13" s="1150">
        <f t="shared" si="51"/>
        <v>0</v>
      </c>
      <c r="AA13" s="1151">
        <f t="shared" si="51"/>
        <v>0</v>
      </c>
      <c r="AB13" s="1149">
        <f>SUM(AB7:AB12)</f>
        <v>0</v>
      </c>
      <c r="AC13" s="1150">
        <f t="shared" ref="AC13:CA13" si="52">SUM(AC7:AC12)</f>
        <v>0</v>
      </c>
      <c r="AD13" s="1150">
        <f t="shared" si="52"/>
        <v>0</v>
      </c>
      <c r="AE13" s="1151">
        <f t="shared" si="52"/>
        <v>0</v>
      </c>
      <c r="AF13" s="1149">
        <f t="shared" si="52"/>
        <v>0</v>
      </c>
      <c r="AG13" s="1150">
        <f t="shared" si="52"/>
        <v>0</v>
      </c>
      <c r="AH13" s="1150">
        <f t="shared" si="52"/>
        <v>0</v>
      </c>
      <c r="AI13" s="1151">
        <f t="shared" si="52"/>
        <v>0</v>
      </c>
      <c r="AJ13" s="1149">
        <f t="shared" si="52"/>
        <v>0</v>
      </c>
      <c r="AK13" s="1150">
        <f t="shared" si="52"/>
        <v>0</v>
      </c>
      <c r="AL13" s="1150">
        <f t="shared" si="52"/>
        <v>0</v>
      </c>
      <c r="AM13" s="1151">
        <f t="shared" si="52"/>
        <v>0</v>
      </c>
      <c r="AN13" s="1149">
        <f>SUM(AN7:AN12)</f>
        <v>0</v>
      </c>
      <c r="AO13" s="1150">
        <f t="shared" ref="AO13:BG13" si="53">SUM(AO7:AO12)</f>
        <v>0</v>
      </c>
      <c r="AP13" s="1150">
        <f t="shared" si="53"/>
        <v>0</v>
      </c>
      <c r="AQ13" s="1151">
        <f t="shared" si="53"/>
        <v>0</v>
      </c>
      <c r="AR13" s="1149">
        <f>SUM(AR7:AR12)</f>
        <v>0</v>
      </c>
      <c r="AS13" s="1150">
        <f t="shared" si="53"/>
        <v>0</v>
      </c>
      <c r="AT13" s="1150">
        <f t="shared" si="53"/>
        <v>0</v>
      </c>
      <c r="AU13" s="1151">
        <f t="shared" si="53"/>
        <v>0</v>
      </c>
      <c r="AV13" s="1149">
        <f>SUM(AV7:AV12)</f>
        <v>0</v>
      </c>
      <c r="AW13" s="1150">
        <f t="shared" si="53"/>
        <v>0</v>
      </c>
      <c r="AX13" s="1150">
        <f t="shared" si="53"/>
        <v>0</v>
      </c>
      <c r="AY13" s="1151">
        <f t="shared" si="53"/>
        <v>0</v>
      </c>
      <c r="AZ13" s="1149">
        <f>SUM(AZ7:AZ12)</f>
        <v>0</v>
      </c>
      <c r="BA13" s="1150">
        <f t="shared" si="53"/>
        <v>0</v>
      </c>
      <c r="BB13" s="1150">
        <f t="shared" si="53"/>
        <v>0</v>
      </c>
      <c r="BC13" s="1151">
        <f t="shared" si="53"/>
        <v>0</v>
      </c>
      <c r="BD13" s="1149">
        <f>SUM(BD7:BD12)</f>
        <v>0</v>
      </c>
      <c r="BE13" s="1150">
        <f t="shared" si="53"/>
        <v>0</v>
      </c>
      <c r="BF13" s="1150">
        <f t="shared" si="53"/>
        <v>0</v>
      </c>
      <c r="BG13" s="1151">
        <f t="shared" si="53"/>
        <v>0</v>
      </c>
      <c r="BH13" s="1149">
        <f>SUM(BH7:BH12)</f>
        <v>0</v>
      </c>
      <c r="BI13" s="1150">
        <f t="shared" si="52"/>
        <v>0</v>
      </c>
      <c r="BJ13" s="1150">
        <f t="shared" si="52"/>
        <v>0</v>
      </c>
      <c r="BK13" s="1151">
        <f t="shared" si="52"/>
        <v>0</v>
      </c>
      <c r="BL13" s="1149">
        <f t="shared" si="52"/>
        <v>0</v>
      </c>
      <c r="BM13" s="1150">
        <f t="shared" si="52"/>
        <v>0</v>
      </c>
      <c r="BN13" s="1150">
        <f t="shared" si="52"/>
        <v>0</v>
      </c>
      <c r="BO13" s="1151">
        <f t="shared" si="52"/>
        <v>0</v>
      </c>
      <c r="BP13" s="1149">
        <f t="shared" si="52"/>
        <v>0</v>
      </c>
      <c r="BQ13" s="1150">
        <f t="shared" si="52"/>
        <v>0</v>
      </c>
      <c r="BR13" s="1150">
        <f t="shared" si="52"/>
        <v>0</v>
      </c>
      <c r="BS13" s="1151">
        <f t="shared" si="52"/>
        <v>0</v>
      </c>
      <c r="BT13" s="1149">
        <f t="shared" si="52"/>
        <v>0</v>
      </c>
      <c r="BU13" s="1150">
        <f t="shared" si="52"/>
        <v>0</v>
      </c>
      <c r="BV13" s="1150">
        <f t="shared" si="52"/>
        <v>0</v>
      </c>
      <c r="BW13" s="1151">
        <f t="shared" si="52"/>
        <v>0</v>
      </c>
      <c r="BX13" s="1149">
        <f t="shared" si="52"/>
        <v>0</v>
      </c>
      <c r="BY13" s="1150">
        <f>SUM(BY7:BY12)</f>
        <v>0</v>
      </c>
      <c r="BZ13" s="1150">
        <f t="shared" si="52"/>
        <v>0</v>
      </c>
      <c r="CA13" s="1151">
        <f t="shared" si="52"/>
        <v>0</v>
      </c>
    </row>
    <row r="14" spans="2:79" ht="21" customHeight="1">
      <c r="B14" s="1103" t="s">
        <v>2794</v>
      </c>
      <c r="C14" s="1104" t="s">
        <v>2795</v>
      </c>
      <c r="D14" s="1105" t="s">
        <v>2536</v>
      </c>
      <c r="E14" s="1106"/>
      <c r="F14" s="1123"/>
      <c r="G14" s="1152"/>
      <c r="H14" s="1125">
        <v>0</v>
      </c>
      <c r="I14" s="1126">
        <f t="shared" ref="I14:I21" si="54">ROUND(H14*$E14*$F14*$G14,1)</f>
        <v>0</v>
      </c>
      <c r="J14" s="1126">
        <f t="shared" ref="J14:J21" si="55">ROUND(H14*$E14,1)</f>
        <v>0</v>
      </c>
      <c r="K14" s="1127">
        <f t="shared" ref="K14:K70" si="56">+I14-J14</f>
        <v>0</v>
      </c>
      <c r="L14" s="1125">
        <v>0</v>
      </c>
      <c r="M14" s="1126">
        <f t="shared" ref="M14:M21" si="57">ROUND(L14*$E14*$F14*$G14,1)</f>
        <v>0</v>
      </c>
      <c r="N14" s="1126">
        <f t="shared" ref="N14:N21" si="58">ROUND(L14*$E14,1)</f>
        <v>0</v>
      </c>
      <c r="O14" s="1127">
        <f t="shared" ref="O14:O70" si="59">+M14-N14</f>
        <v>0</v>
      </c>
      <c r="P14" s="1125">
        <v>0</v>
      </c>
      <c r="Q14" s="1126">
        <f t="shared" ref="Q14:Q21" si="60">ROUND(P14*$E14*$F14*$G14,1)</f>
        <v>0</v>
      </c>
      <c r="R14" s="1126">
        <f t="shared" ref="R14:R21" si="61">ROUND(P14*$E14,1)</f>
        <v>0</v>
      </c>
      <c r="S14" s="1127">
        <f t="shared" ref="S14:S70" si="62">+Q14-R14</f>
        <v>0</v>
      </c>
      <c r="T14" s="1125">
        <v>0</v>
      </c>
      <c r="U14" s="1126">
        <f t="shared" ref="U14:U21" si="63">ROUND(T14*$E14*$F14*$G14,1)</f>
        <v>0</v>
      </c>
      <c r="V14" s="1126">
        <f t="shared" ref="V14:V21" si="64">ROUND(T14*$E14,1)</f>
        <v>0</v>
      </c>
      <c r="W14" s="1127">
        <f t="shared" ref="W14:W70" si="65">+U14-V14</f>
        <v>0</v>
      </c>
      <c r="X14" s="1125">
        <v>0</v>
      </c>
      <c r="Y14" s="1126">
        <f t="shared" ref="Y14:Y21" si="66">ROUND(X14*$E14*$F14*$G14,1)</f>
        <v>0</v>
      </c>
      <c r="Z14" s="1126">
        <f t="shared" ref="Z14:Z21" si="67">ROUND(X14*$E14,1)</f>
        <v>0</v>
      </c>
      <c r="AA14" s="1127">
        <f t="shared" ref="AA14:AA70" si="68">+Y14-Z14</f>
        <v>0</v>
      </c>
      <c r="AB14" s="1125">
        <v>0</v>
      </c>
      <c r="AC14" s="1126">
        <f t="shared" ref="AC14:AC21" si="69">ROUND(AB14*$E14*$F14*$G14,1)</f>
        <v>0</v>
      </c>
      <c r="AD14" s="1126">
        <f t="shared" ref="AD14:AD21" si="70">ROUND(AB14*$E14,1)</f>
        <v>0</v>
      </c>
      <c r="AE14" s="1127">
        <f t="shared" ref="AE14:AE77" si="71">+AC14-AD14</f>
        <v>0</v>
      </c>
      <c r="AF14" s="1153">
        <f t="shared" ref="AF14:AH21" si="72">+H14+L14+P14+T14+X14+AB14</f>
        <v>0</v>
      </c>
      <c r="AG14" s="1129">
        <f t="shared" si="72"/>
        <v>0</v>
      </c>
      <c r="AH14" s="1129">
        <f t="shared" si="72"/>
        <v>0</v>
      </c>
      <c r="AI14" s="1130">
        <f t="shared" si="19"/>
        <v>0</v>
      </c>
      <c r="AJ14" s="1153">
        <f t="shared" ref="AJ14:AJ21" si="73">ROUND(AVERAGE(AF14/6),1)</f>
        <v>0</v>
      </c>
      <c r="AK14" s="1129">
        <f t="shared" ref="AK14:AL21" si="74">ROUND(AVERAGE(AG14/6),0)</f>
        <v>0</v>
      </c>
      <c r="AL14" s="1129">
        <f t="shared" si="74"/>
        <v>0</v>
      </c>
      <c r="AM14" s="1130">
        <f t="shared" si="21"/>
        <v>0</v>
      </c>
      <c r="AN14" s="1125">
        <v>0</v>
      </c>
      <c r="AO14" s="1126">
        <f t="shared" ref="AO14:AO21" si="75">ROUND(AN14*$E14*$F14*$G14,1)</f>
        <v>0</v>
      </c>
      <c r="AP14" s="1126">
        <f t="shared" ref="AP14:AP21" si="76">ROUND(AN14*$E14,1)</f>
        <v>0</v>
      </c>
      <c r="AQ14" s="1127">
        <f t="shared" ref="AQ14:AQ70" si="77">+AO14-AP14</f>
        <v>0</v>
      </c>
      <c r="AR14" s="1125">
        <v>0</v>
      </c>
      <c r="AS14" s="1126">
        <f t="shared" ref="AS14:AS21" si="78">ROUND(AR14*$E14*$F14*$G14,1)</f>
        <v>0</v>
      </c>
      <c r="AT14" s="1126">
        <f t="shared" ref="AT14:AT21" si="79">ROUND(AR14*$E14,1)</f>
        <v>0</v>
      </c>
      <c r="AU14" s="1127">
        <f t="shared" ref="AU14:AU70" si="80">+AS14-AT14</f>
        <v>0</v>
      </c>
      <c r="AV14" s="1125">
        <v>0</v>
      </c>
      <c r="AW14" s="1126">
        <f t="shared" ref="AW14:AW21" si="81">ROUND(AV14*$E14*$F14*$G14,1)</f>
        <v>0</v>
      </c>
      <c r="AX14" s="1126">
        <f t="shared" ref="AX14:AX21" si="82">ROUND(AV14*$E14,1)</f>
        <v>0</v>
      </c>
      <c r="AY14" s="1127">
        <f t="shared" ref="AY14:AY70" si="83">+AW14-AX14</f>
        <v>0</v>
      </c>
      <c r="AZ14" s="1125">
        <v>0</v>
      </c>
      <c r="BA14" s="1126">
        <f t="shared" ref="BA14:BA21" si="84">ROUND(AZ14*$E14*$F14*$G14,1)</f>
        <v>0</v>
      </c>
      <c r="BB14" s="1126">
        <f t="shared" ref="BB14:BB21" si="85">ROUND(AZ14*$E14,1)</f>
        <v>0</v>
      </c>
      <c r="BC14" s="1127">
        <f t="shared" ref="BC14:BC70" si="86">+BA14-BB14</f>
        <v>0</v>
      </c>
      <c r="BD14" s="1125">
        <v>0</v>
      </c>
      <c r="BE14" s="1126">
        <f t="shared" ref="BE14:BE21" si="87">ROUND(BD14*$E14*$F14*$G14,1)</f>
        <v>0</v>
      </c>
      <c r="BF14" s="1126">
        <f t="shared" ref="BF14:BF21" si="88">ROUND(BD14*$E14,1)</f>
        <v>0</v>
      </c>
      <c r="BG14" s="1127">
        <f t="shared" ref="BG14:BG70" si="89">+BE14-BF14</f>
        <v>0</v>
      </c>
      <c r="BH14" s="1125">
        <v>0</v>
      </c>
      <c r="BI14" s="1126">
        <f t="shared" ref="BI14:BI21" si="90">ROUND(BH14*$E14*$F14*$G14,1)</f>
        <v>0</v>
      </c>
      <c r="BJ14" s="1126">
        <f t="shared" ref="BJ14:BJ21" si="91">ROUND(BH14*$E14,1)</f>
        <v>0</v>
      </c>
      <c r="BK14" s="1127">
        <f t="shared" ref="BK14:BK77" si="92">+BI14-BJ14</f>
        <v>0</v>
      </c>
      <c r="BL14" s="1153">
        <f t="shared" ref="BL14:BN21" si="93">+AN14+AR14+AV14+AZ14+BD14+BH14</f>
        <v>0</v>
      </c>
      <c r="BM14" s="1129">
        <f t="shared" si="93"/>
        <v>0</v>
      </c>
      <c r="BN14" s="1129">
        <f t="shared" si="93"/>
        <v>0</v>
      </c>
      <c r="BO14" s="1130">
        <f t="shared" si="41"/>
        <v>0</v>
      </c>
      <c r="BP14" s="1153">
        <f t="shared" ref="BP14:BP21" si="94">ROUND(AVERAGE(BL14/6),1)</f>
        <v>0</v>
      </c>
      <c r="BQ14" s="1129">
        <f t="shared" ref="BQ14:BR21" si="95">ROUND(AVERAGE(BM14/6),0)</f>
        <v>0</v>
      </c>
      <c r="BR14" s="1129">
        <f t="shared" si="95"/>
        <v>0</v>
      </c>
      <c r="BS14" s="1130">
        <f t="shared" si="43"/>
        <v>0</v>
      </c>
      <c r="BT14" s="1154">
        <f t="shared" ref="BT14:BV21" si="96">+AF14+BL14</f>
        <v>0</v>
      </c>
      <c r="BU14" s="1117">
        <f t="shared" si="96"/>
        <v>0</v>
      </c>
      <c r="BV14" s="1117">
        <f t="shared" si="96"/>
        <v>0</v>
      </c>
      <c r="BW14" s="1131">
        <f t="shared" si="45"/>
        <v>0</v>
      </c>
      <c r="BX14" s="1154">
        <f t="shared" ref="BX14:BX21" si="97">ROUND(AVERAGE(BT14/12),1)</f>
        <v>0</v>
      </c>
      <c r="BY14" s="1117">
        <f t="shared" ref="BY14:BZ21" si="98">ROUND(AVERAGE(BU14/12),0)</f>
        <v>0</v>
      </c>
      <c r="BZ14" s="1117">
        <f t="shared" si="98"/>
        <v>0</v>
      </c>
      <c r="CA14" s="1131">
        <f t="shared" si="50"/>
        <v>0</v>
      </c>
    </row>
    <row r="15" spans="2:79" ht="21" customHeight="1">
      <c r="B15" s="1103"/>
      <c r="C15" s="1104" t="s">
        <v>2784</v>
      </c>
      <c r="D15" s="1105" t="s">
        <v>2540</v>
      </c>
      <c r="E15" s="1106">
        <v>130.83000000000001</v>
      </c>
      <c r="F15" s="1123">
        <v>1.1299999999999999</v>
      </c>
      <c r="G15" s="1152">
        <v>0.95099999999999996</v>
      </c>
      <c r="H15" s="1125">
        <v>0</v>
      </c>
      <c r="I15" s="1126">
        <f t="shared" si="54"/>
        <v>0</v>
      </c>
      <c r="J15" s="1126">
        <f t="shared" si="55"/>
        <v>0</v>
      </c>
      <c r="K15" s="1127">
        <f t="shared" si="56"/>
        <v>0</v>
      </c>
      <c r="L15" s="1125">
        <v>0</v>
      </c>
      <c r="M15" s="1126">
        <f t="shared" si="57"/>
        <v>0</v>
      </c>
      <c r="N15" s="1126">
        <f t="shared" si="58"/>
        <v>0</v>
      </c>
      <c r="O15" s="1127">
        <f t="shared" si="59"/>
        <v>0</v>
      </c>
      <c r="P15" s="1125">
        <v>0</v>
      </c>
      <c r="Q15" s="1126">
        <f t="shared" si="60"/>
        <v>0</v>
      </c>
      <c r="R15" s="1126">
        <f t="shared" si="61"/>
        <v>0</v>
      </c>
      <c r="S15" s="1127">
        <f t="shared" si="62"/>
        <v>0</v>
      </c>
      <c r="T15" s="1125">
        <v>0.3</v>
      </c>
      <c r="U15" s="1126">
        <f t="shared" si="63"/>
        <v>42.2</v>
      </c>
      <c r="V15" s="1126">
        <f t="shared" si="64"/>
        <v>39.200000000000003</v>
      </c>
      <c r="W15" s="1127">
        <f t="shared" si="65"/>
        <v>3</v>
      </c>
      <c r="X15" s="1125">
        <v>0</v>
      </c>
      <c r="Y15" s="1126">
        <f t="shared" si="66"/>
        <v>0</v>
      </c>
      <c r="Z15" s="1126">
        <f t="shared" si="67"/>
        <v>0</v>
      </c>
      <c r="AA15" s="1127">
        <f t="shared" si="68"/>
        <v>0</v>
      </c>
      <c r="AB15" s="1125">
        <v>0</v>
      </c>
      <c r="AC15" s="1126">
        <f t="shared" si="69"/>
        <v>0</v>
      </c>
      <c r="AD15" s="1126">
        <f t="shared" si="70"/>
        <v>0</v>
      </c>
      <c r="AE15" s="1127">
        <f t="shared" si="71"/>
        <v>0</v>
      </c>
      <c r="AF15" s="1128">
        <f t="shared" si="72"/>
        <v>0.3</v>
      </c>
      <c r="AG15" s="1129">
        <f t="shared" si="72"/>
        <v>42.2</v>
      </c>
      <c r="AH15" s="1129">
        <f t="shared" si="72"/>
        <v>39.200000000000003</v>
      </c>
      <c r="AI15" s="1130">
        <f t="shared" si="19"/>
        <v>3</v>
      </c>
      <c r="AJ15" s="1128">
        <f t="shared" si="73"/>
        <v>0.1</v>
      </c>
      <c r="AK15" s="1129">
        <f t="shared" si="74"/>
        <v>7</v>
      </c>
      <c r="AL15" s="1129">
        <f t="shared" si="74"/>
        <v>7</v>
      </c>
      <c r="AM15" s="1130">
        <f t="shared" si="21"/>
        <v>0</v>
      </c>
      <c r="AN15" s="1125">
        <v>0</v>
      </c>
      <c r="AO15" s="1126">
        <f t="shared" si="75"/>
        <v>0</v>
      </c>
      <c r="AP15" s="1126">
        <f t="shared" si="76"/>
        <v>0</v>
      </c>
      <c r="AQ15" s="1127">
        <f t="shared" si="77"/>
        <v>0</v>
      </c>
      <c r="AR15" s="1125">
        <v>0</v>
      </c>
      <c r="AS15" s="1126">
        <f t="shared" si="78"/>
        <v>0</v>
      </c>
      <c r="AT15" s="1126">
        <f t="shared" si="79"/>
        <v>0</v>
      </c>
      <c r="AU15" s="1127">
        <f t="shared" si="80"/>
        <v>0</v>
      </c>
      <c r="AV15" s="1125">
        <v>0</v>
      </c>
      <c r="AW15" s="1126">
        <f t="shared" si="81"/>
        <v>0</v>
      </c>
      <c r="AX15" s="1126">
        <f t="shared" si="82"/>
        <v>0</v>
      </c>
      <c r="AY15" s="1127">
        <f t="shared" si="83"/>
        <v>0</v>
      </c>
      <c r="AZ15" s="1125">
        <v>0</v>
      </c>
      <c r="BA15" s="1126">
        <f t="shared" si="84"/>
        <v>0</v>
      </c>
      <c r="BB15" s="1126">
        <f t="shared" si="85"/>
        <v>0</v>
      </c>
      <c r="BC15" s="1127">
        <f t="shared" si="86"/>
        <v>0</v>
      </c>
      <c r="BD15" s="1125">
        <v>0</v>
      </c>
      <c r="BE15" s="1126">
        <f t="shared" si="87"/>
        <v>0</v>
      </c>
      <c r="BF15" s="1126">
        <f t="shared" si="88"/>
        <v>0</v>
      </c>
      <c r="BG15" s="1127">
        <f t="shared" si="89"/>
        <v>0</v>
      </c>
      <c r="BH15" s="1125">
        <v>0</v>
      </c>
      <c r="BI15" s="1126">
        <f t="shared" si="90"/>
        <v>0</v>
      </c>
      <c r="BJ15" s="1126">
        <f t="shared" si="91"/>
        <v>0</v>
      </c>
      <c r="BK15" s="1127">
        <f t="shared" si="92"/>
        <v>0</v>
      </c>
      <c r="BL15" s="1128">
        <f t="shared" si="93"/>
        <v>0</v>
      </c>
      <c r="BM15" s="1129">
        <f t="shared" si="93"/>
        <v>0</v>
      </c>
      <c r="BN15" s="1129">
        <f t="shared" si="93"/>
        <v>0</v>
      </c>
      <c r="BO15" s="1130">
        <f t="shared" si="41"/>
        <v>0</v>
      </c>
      <c r="BP15" s="1128">
        <f t="shared" si="94"/>
        <v>0</v>
      </c>
      <c r="BQ15" s="1129">
        <f t="shared" si="95"/>
        <v>0</v>
      </c>
      <c r="BR15" s="1129">
        <f t="shared" si="95"/>
        <v>0</v>
      </c>
      <c r="BS15" s="1130">
        <f t="shared" si="43"/>
        <v>0</v>
      </c>
      <c r="BT15" s="1116">
        <f t="shared" si="96"/>
        <v>0.3</v>
      </c>
      <c r="BU15" s="1117">
        <f t="shared" si="96"/>
        <v>42.2</v>
      </c>
      <c r="BV15" s="1117">
        <f t="shared" si="96"/>
        <v>39.200000000000003</v>
      </c>
      <c r="BW15" s="1131">
        <f t="shared" si="45"/>
        <v>3</v>
      </c>
      <c r="BX15" s="1116">
        <f t="shared" si="97"/>
        <v>0</v>
      </c>
      <c r="BY15" s="1117">
        <f t="shared" si="98"/>
        <v>4</v>
      </c>
      <c r="BZ15" s="1117">
        <f t="shared" si="98"/>
        <v>3</v>
      </c>
      <c r="CA15" s="1131">
        <f t="shared" si="50"/>
        <v>1</v>
      </c>
    </row>
    <row r="16" spans="2:79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0</v>
      </c>
      <c r="I16" s="1126">
        <f t="shared" si="54"/>
        <v>0</v>
      </c>
      <c r="J16" s="1126">
        <f t="shared" si="55"/>
        <v>0</v>
      </c>
      <c r="K16" s="1127">
        <f t="shared" si="56"/>
        <v>0</v>
      </c>
      <c r="L16" s="1125">
        <v>0</v>
      </c>
      <c r="M16" s="1126">
        <f t="shared" si="57"/>
        <v>0</v>
      </c>
      <c r="N16" s="1126">
        <f t="shared" si="58"/>
        <v>0</v>
      </c>
      <c r="O16" s="1127">
        <f t="shared" si="59"/>
        <v>0</v>
      </c>
      <c r="P16" s="1125">
        <v>0</v>
      </c>
      <c r="Q16" s="1126">
        <f t="shared" si="60"/>
        <v>0</v>
      </c>
      <c r="R16" s="1126">
        <f t="shared" si="61"/>
        <v>0</v>
      </c>
      <c r="S16" s="1127">
        <f t="shared" si="62"/>
        <v>0</v>
      </c>
      <c r="T16" s="1125">
        <v>0</v>
      </c>
      <c r="U16" s="1126">
        <f t="shared" si="63"/>
        <v>0</v>
      </c>
      <c r="V16" s="1126">
        <f t="shared" si="64"/>
        <v>0</v>
      </c>
      <c r="W16" s="1127">
        <f t="shared" si="65"/>
        <v>0</v>
      </c>
      <c r="X16" s="1125">
        <v>0</v>
      </c>
      <c r="Y16" s="1126">
        <f t="shared" si="66"/>
        <v>0</v>
      </c>
      <c r="Z16" s="1126">
        <f t="shared" si="67"/>
        <v>0</v>
      </c>
      <c r="AA16" s="1127">
        <f t="shared" si="68"/>
        <v>0</v>
      </c>
      <c r="AB16" s="1125">
        <v>0</v>
      </c>
      <c r="AC16" s="1126">
        <f t="shared" si="69"/>
        <v>0</v>
      </c>
      <c r="AD16" s="1126">
        <f t="shared" si="70"/>
        <v>0</v>
      </c>
      <c r="AE16" s="1127">
        <f t="shared" si="71"/>
        <v>0</v>
      </c>
      <c r="AF16" s="1128">
        <f t="shared" si="72"/>
        <v>0</v>
      </c>
      <c r="AG16" s="1129">
        <f t="shared" si="72"/>
        <v>0</v>
      </c>
      <c r="AH16" s="1129">
        <f t="shared" si="72"/>
        <v>0</v>
      </c>
      <c r="AI16" s="1130">
        <f t="shared" si="19"/>
        <v>0</v>
      </c>
      <c r="AJ16" s="1128">
        <f t="shared" si="73"/>
        <v>0</v>
      </c>
      <c r="AK16" s="1129">
        <f t="shared" si="74"/>
        <v>0</v>
      </c>
      <c r="AL16" s="1129">
        <f t="shared" si="74"/>
        <v>0</v>
      </c>
      <c r="AM16" s="1130">
        <f t="shared" si="21"/>
        <v>0</v>
      </c>
      <c r="AN16" s="1125">
        <v>0</v>
      </c>
      <c r="AO16" s="1126">
        <f t="shared" si="75"/>
        <v>0</v>
      </c>
      <c r="AP16" s="1126">
        <f t="shared" si="76"/>
        <v>0</v>
      </c>
      <c r="AQ16" s="1127">
        <f t="shared" si="77"/>
        <v>0</v>
      </c>
      <c r="AR16" s="1125">
        <v>0</v>
      </c>
      <c r="AS16" s="1126">
        <f t="shared" si="78"/>
        <v>0</v>
      </c>
      <c r="AT16" s="1126">
        <f t="shared" si="79"/>
        <v>0</v>
      </c>
      <c r="AU16" s="1127">
        <f t="shared" si="80"/>
        <v>0</v>
      </c>
      <c r="AV16" s="1125">
        <v>0</v>
      </c>
      <c r="AW16" s="1126">
        <f t="shared" si="81"/>
        <v>0</v>
      </c>
      <c r="AX16" s="1126">
        <f t="shared" si="82"/>
        <v>0</v>
      </c>
      <c r="AY16" s="1127">
        <f t="shared" si="83"/>
        <v>0</v>
      </c>
      <c r="AZ16" s="1125">
        <v>0</v>
      </c>
      <c r="BA16" s="1126">
        <f t="shared" si="84"/>
        <v>0</v>
      </c>
      <c r="BB16" s="1126">
        <f t="shared" si="85"/>
        <v>0</v>
      </c>
      <c r="BC16" s="1127">
        <f t="shared" si="86"/>
        <v>0</v>
      </c>
      <c r="BD16" s="1125">
        <v>0</v>
      </c>
      <c r="BE16" s="1126">
        <f t="shared" si="87"/>
        <v>0</v>
      </c>
      <c r="BF16" s="1126">
        <f t="shared" si="88"/>
        <v>0</v>
      </c>
      <c r="BG16" s="1127">
        <f t="shared" si="89"/>
        <v>0</v>
      </c>
      <c r="BH16" s="1125">
        <v>0</v>
      </c>
      <c r="BI16" s="1126">
        <f t="shared" si="90"/>
        <v>0</v>
      </c>
      <c r="BJ16" s="1126">
        <f t="shared" si="91"/>
        <v>0</v>
      </c>
      <c r="BK16" s="1127">
        <f t="shared" si="92"/>
        <v>0</v>
      </c>
      <c r="BL16" s="1128">
        <f t="shared" si="93"/>
        <v>0</v>
      </c>
      <c r="BM16" s="1129">
        <f t="shared" si="93"/>
        <v>0</v>
      </c>
      <c r="BN16" s="1129">
        <f t="shared" si="93"/>
        <v>0</v>
      </c>
      <c r="BO16" s="1130">
        <f t="shared" si="41"/>
        <v>0</v>
      </c>
      <c r="BP16" s="1128">
        <f t="shared" si="94"/>
        <v>0</v>
      </c>
      <c r="BQ16" s="1129">
        <f t="shared" si="95"/>
        <v>0</v>
      </c>
      <c r="BR16" s="1129">
        <f t="shared" si="95"/>
        <v>0</v>
      </c>
      <c r="BS16" s="1130">
        <f t="shared" si="43"/>
        <v>0</v>
      </c>
      <c r="BT16" s="1116">
        <f t="shared" si="96"/>
        <v>0</v>
      </c>
      <c r="BU16" s="1117">
        <f t="shared" si="96"/>
        <v>0</v>
      </c>
      <c r="BV16" s="1117">
        <f t="shared" si="96"/>
        <v>0</v>
      </c>
      <c r="BW16" s="1131">
        <f t="shared" si="45"/>
        <v>0</v>
      </c>
      <c r="BX16" s="1116">
        <f t="shared" si="97"/>
        <v>0</v>
      </c>
      <c r="BY16" s="1117">
        <f t="shared" si="98"/>
        <v>0</v>
      </c>
      <c r="BZ16" s="1117">
        <f t="shared" si="98"/>
        <v>0</v>
      </c>
      <c r="CA16" s="1131">
        <f t="shared" si="50"/>
        <v>0</v>
      </c>
    </row>
    <row r="17" spans="2:79" ht="21" customHeight="1">
      <c r="B17" s="1103"/>
      <c r="C17" s="1104" t="s">
        <v>2786</v>
      </c>
      <c r="D17" s="1105" t="s">
        <v>2548</v>
      </c>
      <c r="E17" s="1106">
        <v>125.98</v>
      </c>
      <c r="F17" s="1123">
        <v>1.1299999999999999</v>
      </c>
      <c r="G17" s="1152">
        <v>1.0009999999999999</v>
      </c>
      <c r="H17" s="1125">
        <v>9.5</v>
      </c>
      <c r="I17" s="1126">
        <f t="shared" si="54"/>
        <v>1353.7</v>
      </c>
      <c r="J17" s="1126">
        <f t="shared" si="55"/>
        <v>1196.8</v>
      </c>
      <c r="K17" s="1127">
        <f t="shared" si="56"/>
        <v>156.90000000000009</v>
      </c>
      <c r="L17" s="1125">
        <v>10</v>
      </c>
      <c r="M17" s="1126">
        <f t="shared" si="57"/>
        <v>1425</v>
      </c>
      <c r="N17" s="1126">
        <f t="shared" si="58"/>
        <v>1259.8</v>
      </c>
      <c r="O17" s="1127">
        <f t="shared" si="59"/>
        <v>165.20000000000005</v>
      </c>
      <c r="P17" s="1125">
        <v>10.4</v>
      </c>
      <c r="Q17" s="1126">
        <f t="shared" si="60"/>
        <v>1482</v>
      </c>
      <c r="R17" s="1126">
        <f t="shared" si="61"/>
        <v>1310.2</v>
      </c>
      <c r="S17" s="1127">
        <f t="shared" si="62"/>
        <v>171.79999999999995</v>
      </c>
      <c r="T17" s="1125">
        <v>9.5</v>
      </c>
      <c r="U17" s="1126">
        <f t="shared" si="63"/>
        <v>1353.7</v>
      </c>
      <c r="V17" s="1126">
        <f t="shared" si="64"/>
        <v>1196.8</v>
      </c>
      <c r="W17" s="1127">
        <f t="shared" si="65"/>
        <v>156.90000000000009</v>
      </c>
      <c r="X17" s="1125">
        <v>10.4</v>
      </c>
      <c r="Y17" s="1126">
        <f t="shared" si="66"/>
        <v>1482</v>
      </c>
      <c r="Z17" s="1126">
        <f t="shared" si="67"/>
        <v>1310.2</v>
      </c>
      <c r="AA17" s="1127">
        <f t="shared" si="68"/>
        <v>171.79999999999995</v>
      </c>
      <c r="AB17" s="1125">
        <v>9.5</v>
      </c>
      <c r="AC17" s="1126">
        <f t="shared" si="69"/>
        <v>1353.7</v>
      </c>
      <c r="AD17" s="1126">
        <f t="shared" si="70"/>
        <v>1196.8</v>
      </c>
      <c r="AE17" s="1127">
        <f t="shared" si="71"/>
        <v>156.90000000000009</v>
      </c>
      <c r="AF17" s="1128">
        <f t="shared" si="72"/>
        <v>59.3</v>
      </c>
      <c r="AG17" s="1129">
        <f t="shared" si="72"/>
        <v>8450.1</v>
      </c>
      <c r="AH17" s="1129">
        <f t="shared" si="72"/>
        <v>7470.6</v>
      </c>
      <c r="AI17" s="1130">
        <f t="shared" si="19"/>
        <v>979.5</v>
      </c>
      <c r="AJ17" s="1128">
        <f t="shared" si="73"/>
        <v>9.9</v>
      </c>
      <c r="AK17" s="1129">
        <f t="shared" si="74"/>
        <v>1408</v>
      </c>
      <c r="AL17" s="1129">
        <f t="shared" si="74"/>
        <v>1245</v>
      </c>
      <c r="AM17" s="1130">
        <f t="shared" si="21"/>
        <v>163</v>
      </c>
      <c r="AN17" s="1125">
        <v>9.5</v>
      </c>
      <c r="AO17" s="1126">
        <f t="shared" si="75"/>
        <v>1353.7</v>
      </c>
      <c r="AP17" s="1126">
        <f t="shared" si="76"/>
        <v>1196.8</v>
      </c>
      <c r="AQ17" s="1127">
        <f t="shared" si="77"/>
        <v>156.90000000000009</v>
      </c>
      <c r="AR17" s="1125">
        <v>9.5</v>
      </c>
      <c r="AS17" s="1126">
        <f t="shared" si="78"/>
        <v>1353.7</v>
      </c>
      <c r="AT17" s="1126">
        <f t="shared" si="79"/>
        <v>1196.8</v>
      </c>
      <c r="AU17" s="1127">
        <f t="shared" si="80"/>
        <v>156.90000000000009</v>
      </c>
      <c r="AV17" s="1125">
        <v>10.4</v>
      </c>
      <c r="AW17" s="1126">
        <f t="shared" si="81"/>
        <v>1482</v>
      </c>
      <c r="AX17" s="1126">
        <f t="shared" si="82"/>
        <v>1310.2</v>
      </c>
      <c r="AY17" s="1127">
        <f t="shared" si="83"/>
        <v>171.79999999999995</v>
      </c>
      <c r="AZ17" s="1125">
        <v>9</v>
      </c>
      <c r="BA17" s="1126">
        <f t="shared" si="84"/>
        <v>1282.5</v>
      </c>
      <c r="BB17" s="1126">
        <f t="shared" si="85"/>
        <v>1133.8</v>
      </c>
      <c r="BC17" s="1127">
        <f t="shared" si="86"/>
        <v>148.70000000000005</v>
      </c>
      <c r="BD17" s="1125">
        <v>9</v>
      </c>
      <c r="BE17" s="1126">
        <f t="shared" si="87"/>
        <v>1282.5</v>
      </c>
      <c r="BF17" s="1126">
        <f t="shared" si="88"/>
        <v>1133.8</v>
      </c>
      <c r="BG17" s="1127">
        <f t="shared" si="89"/>
        <v>148.70000000000005</v>
      </c>
      <c r="BH17" s="1125">
        <v>10.4</v>
      </c>
      <c r="BI17" s="1126">
        <f t="shared" si="90"/>
        <v>1482</v>
      </c>
      <c r="BJ17" s="1126">
        <f t="shared" si="91"/>
        <v>1310.2</v>
      </c>
      <c r="BK17" s="1127">
        <f t="shared" si="92"/>
        <v>171.79999999999995</v>
      </c>
      <c r="BL17" s="1128">
        <f t="shared" si="93"/>
        <v>57.8</v>
      </c>
      <c r="BM17" s="1129">
        <f t="shared" si="93"/>
        <v>8236.4</v>
      </c>
      <c r="BN17" s="1129">
        <f t="shared" si="93"/>
        <v>7281.6</v>
      </c>
      <c r="BO17" s="1130">
        <f t="shared" si="41"/>
        <v>954.79999999999927</v>
      </c>
      <c r="BP17" s="1128">
        <f t="shared" si="94"/>
        <v>9.6</v>
      </c>
      <c r="BQ17" s="1129">
        <f t="shared" si="95"/>
        <v>1373</v>
      </c>
      <c r="BR17" s="1129">
        <f t="shared" si="95"/>
        <v>1214</v>
      </c>
      <c r="BS17" s="1130">
        <f t="shared" si="43"/>
        <v>159</v>
      </c>
      <c r="BT17" s="1116">
        <f t="shared" si="96"/>
        <v>117.1</v>
      </c>
      <c r="BU17" s="1117">
        <f t="shared" si="96"/>
        <v>16686.5</v>
      </c>
      <c r="BV17" s="1117">
        <f t="shared" si="96"/>
        <v>14752.2</v>
      </c>
      <c r="BW17" s="1131">
        <f t="shared" si="45"/>
        <v>1934.2999999999993</v>
      </c>
      <c r="BX17" s="1116">
        <f t="shared" si="97"/>
        <v>9.8000000000000007</v>
      </c>
      <c r="BY17" s="1117">
        <f t="shared" si="98"/>
        <v>1391</v>
      </c>
      <c r="BZ17" s="1117">
        <f t="shared" si="98"/>
        <v>1229</v>
      </c>
      <c r="CA17" s="1131">
        <f t="shared" si="50"/>
        <v>162</v>
      </c>
    </row>
    <row r="18" spans="2:79" ht="21" customHeight="1">
      <c r="B18" s="1103"/>
      <c r="C18" s="1104" t="s">
        <v>2797</v>
      </c>
      <c r="D18" s="1105" t="s">
        <v>2603</v>
      </c>
      <c r="E18" s="1106"/>
      <c r="F18" s="1123"/>
      <c r="G18" s="1124"/>
      <c r="H18" s="1125">
        <v>0</v>
      </c>
      <c r="I18" s="1126">
        <f t="shared" si="54"/>
        <v>0</v>
      </c>
      <c r="J18" s="1126">
        <f t="shared" si="55"/>
        <v>0</v>
      </c>
      <c r="K18" s="1127">
        <f t="shared" si="56"/>
        <v>0</v>
      </c>
      <c r="L18" s="1125">
        <v>0</v>
      </c>
      <c r="M18" s="1126">
        <f t="shared" si="57"/>
        <v>0</v>
      </c>
      <c r="N18" s="1126">
        <f t="shared" si="58"/>
        <v>0</v>
      </c>
      <c r="O18" s="1127">
        <f t="shared" si="59"/>
        <v>0</v>
      </c>
      <c r="P18" s="1125">
        <v>0</v>
      </c>
      <c r="Q18" s="1126">
        <f t="shared" si="60"/>
        <v>0</v>
      </c>
      <c r="R18" s="1126">
        <f t="shared" si="61"/>
        <v>0</v>
      </c>
      <c r="S18" s="1127">
        <f t="shared" si="62"/>
        <v>0</v>
      </c>
      <c r="T18" s="1125">
        <v>0</v>
      </c>
      <c r="U18" s="1126">
        <f t="shared" si="63"/>
        <v>0</v>
      </c>
      <c r="V18" s="1126">
        <f t="shared" si="64"/>
        <v>0</v>
      </c>
      <c r="W18" s="1127">
        <f t="shared" si="65"/>
        <v>0</v>
      </c>
      <c r="X18" s="1125">
        <v>0</v>
      </c>
      <c r="Y18" s="1126">
        <f t="shared" si="66"/>
        <v>0</v>
      </c>
      <c r="Z18" s="1126">
        <f t="shared" si="67"/>
        <v>0</v>
      </c>
      <c r="AA18" s="1127">
        <f t="shared" si="68"/>
        <v>0</v>
      </c>
      <c r="AB18" s="1125">
        <v>0</v>
      </c>
      <c r="AC18" s="1126">
        <f t="shared" si="69"/>
        <v>0</v>
      </c>
      <c r="AD18" s="1126">
        <f t="shared" si="70"/>
        <v>0</v>
      </c>
      <c r="AE18" s="1127">
        <f t="shared" si="71"/>
        <v>0</v>
      </c>
      <c r="AF18" s="1128">
        <f t="shared" si="72"/>
        <v>0</v>
      </c>
      <c r="AG18" s="1129">
        <f t="shared" si="72"/>
        <v>0</v>
      </c>
      <c r="AH18" s="1129">
        <f t="shared" si="72"/>
        <v>0</v>
      </c>
      <c r="AI18" s="1130">
        <f t="shared" si="19"/>
        <v>0</v>
      </c>
      <c r="AJ18" s="1128">
        <f t="shared" si="73"/>
        <v>0</v>
      </c>
      <c r="AK18" s="1129">
        <f t="shared" si="74"/>
        <v>0</v>
      </c>
      <c r="AL18" s="1129">
        <f t="shared" si="74"/>
        <v>0</v>
      </c>
      <c r="AM18" s="1130">
        <f t="shared" si="21"/>
        <v>0</v>
      </c>
      <c r="AN18" s="1125">
        <v>0</v>
      </c>
      <c r="AO18" s="1126">
        <f t="shared" si="75"/>
        <v>0</v>
      </c>
      <c r="AP18" s="1126">
        <f t="shared" si="76"/>
        <v>0</v>
      </c>
      <c r="AQ18" s="1127">
        <f t="shared" si="77"/>
        <v>0</v>
      </c>
      <c r="AR18" s="1125">
        <v>0</v>
      </c>
      <c r="AS18" s="1126">
        <f t="shared" si="78"/>
        <v>0</v>
      </c>
      <c r="AT18" s="1126">
        <f t="shared" si="79"/>
        <v>0</v>
      </c>
      <c r="AU18" s="1127">
        <f t="shared" si="80"/>
        <v>0</v>
      </c>
      <c r="AV18" s="1125">
        <v>0</v>
      </c>
      <c r="AW18" s="1126">
        <f t="shared" si="81"/>
        <v>0</v>
      </c>
      <c r="AX18" s="1126">
        <f t="shared" si="82"/>
        <v>0</v>
      </c>
      <c r="AY18" s="1127">
        <f t="shared" si="83"/>
        <v>0</v>
      </c>
      <c r="AZ18" s="1125">
        <v>0</v>
      </c>
      <c r="BA18" s="1126">
        <f t="shared" si="84"/>
        <v>0</v>
      </c>
      <c r="BB18" s="1126">
        <f t="shared" si="85"/>
        <v>0</v>
      </c>
      <c r="BC18" s="1127">
        <f t="shared" si="86"/>
        <v>0</v>
      </c>
      <c r="BD18" s="1125">
        <v>0</v>
      </c>
      <c r="BE18" s="1126">
        <f t="shared" si="87"/>
        <v>0</v>
      </c>
      <c r="BF18" s="1126">
        <f t="shared" si="88"/>
        <v>0</v>
      </c>
      <c r="BG18" s="1127">
        <f t="shared" si="89"/>
        <v>0</v>
      </c>
      <c r="BH18" s="1125">
        <v>0</v>
      </c>
      <c r="BI18" s="1126">
        <f t="shared" si="90"/>
        <v>0</v>
      </c>
      <c r="BJ18" s="1126">
        <f t="shared" si="91"/>
        <v>0</v>
      </c>
      <c r="BK18" s="1127">
        <f t="shared" si="92"/>
        <v>0</v>
      </c>
      <c r="BL18" s="1128">
        <f t="shared" si="93"/>
        <v>0</v>
      </c>
      <c r="BM18" s="1129">
        <f t="shared" si="93"/>
        <v>0</v>
      </c>
      <c r="BN18" s="1129">
        <f t="shared" si="93"/>
        <v>0</v>
      </c>
      <c r="BO18" s="1130">
        <f t="shared" si="41"/>
        <v>0</v>
      </c>
      <c r="BP18" s="1128">
        <f t="shared" si="94"/>
        <v>0</v>
      </c>
      <c r="BQ18" s="1129">
        <f t="shared" si="95"/>
        <v>0</v>
      </c>
      <c r="BR18" s="1129">
        <f t="shared" si="95"/>
        <v>0</v>
      </c>
      <c r="BS18" s="1130">
        <f t="shared" si="43"/>
        <v>0</v>
      </c>
      <c r="BT18" s="1116">
        <f t="shared" si="96"/>
        <v>0</v>
      </c>
      <c r="BU18" s="1117">
        <f t="shared" si="96"/>
        <v>0</v>
      </c>
      <c r="BV18" s="1117">
        <f t="shared" si="96"/>
        <v>0</v>
      </c>
      <c r="BW18" s="1131">
        <f t="shared" si="45"/>
        <v>0</v>
      </c>
      <c r="BX18" s="1116">
        <f t="shared" si="97"/>
        <v>0</v>
      </c>
      <c r="BY18" s="1117">
        <f t="shared" si="98"/>
        <v>0</v>
      </c>
      <c r="BZ18" s="1117">
        <f t="shared" si="98"/>
        <v>0</v>
      </c>
      <c r="CA18" s="1131">
        <f t="shared" si="50"/>
        <v>0</v>
      </c>
    </row>
    <row r="19" spans="2:79" ht="21" customHeight="1">
      <c r="B19" s="1155"/>
      <c r="C19" s="1156" t="s">
        <v>2790</v>
      </c>
      <c r="D19" s="1157" t="s">
        <v>2607</v>
      </c>
      <c r="E19" s="1158">
        <v>437.56</v>
      </c>
      <c r="F19" s="1123">
        <v>1.1299999999999999</v>
      </c>
      <c r="G19" s="1124">
        <v>1.0009999999999999</v>
      </c>
      <c r="H19" s="1125">
        <v>0.2</v>
      </c>
      <c r="I19" s="1126">
        <f t="shared" si="54"/>
        <v>99</v>
      </c>
      <c r="J19" s="1126">
        <f t="shared" si="55"/>
        <v>87.5</v>
      </c>
      <c r="K19" s="1127">
        <f t="shared" si="56"/>
        <v>11.5</v>
      </c>
      <c r="L19" s="1125">
        <v>0.2</v>
      </c>
      <c r="M19" s="1126">
        <f t="shared" si="57"/>
        <v>99</v>
      </c>
      <c r="N19" s="1126">
        <f t="shared" si="58"/>
        <v>87.5</v>
      </c>
      <c r="O19" s="1127">
        <f t="shared" si="59"/>
        <v>11.5</v>
      </c>
      <c r="P19" s="1125">
        <v>0.2</v>
      </c>
      <c r="Q19" s="1126">
        <f t="shared" si="60"/>
        <v>99</v>
      </c>
      <c r="R19" s="1126">
        <f t="shared" si="61"/>
        <v>87.5</v>
      </c>
      <c r="S19" s="1127">
        <f t="shared" si="62"/>
        <v>11.5</v>
      </c>
      <c r="T19" s="1125">
        <v>0.2</v>
      </c>
      <c r="U19" s="1126">
        <f t="shared" si="63"/>
        <v>99</v>
      </c>
      <c r="V19" s="1126">
        <f t="shared" si="64"/>
        <v>87.5</v>
      </c>
      <c r="W19" s="1127">
        <f t="shared" si="65"/>
        <v>11.5</v>
      </c>
      <c r="X19" s="1125">
        <v>0.2</v>
      </c>
      <c r="Y19" s="1126">
        <f t="shared" si="66"/>
        <v>99</v>
      </c>
      <c r="Z19" s="1126">
        <f t="shared" si="67"/>
        <v>87.5</v>
      </c>
      <c r="AA19" s="1127">
        <f t="shared" si="68"/>
        <v>11.5</v>
      </c>
      <c r="AB19" s="1125">
        <v>0.2</v>
      </c>
      <c r="AC19" s="1126">
        <f t="shared" si="69"/>
        <v>99</v>
      </c>
      <c r="AD19" s="1126">
        <f t="shared" si="70"/>
        <v>87.5</v>
      </c>
      <c r="AE19" s="1127">
        <f t="shared" si="71"/>
        <v>11.5</v>
      </c>
      <c r="AF19" s="1128">
        <f t="shared" si="72"/>
        <v>1.2</v>
      </c>
      <c r="AG19" s="1129">
        <f t="shared" si="72"/>
        <v>594</v>
      </c>
      <c r="AH19" s="1129">
        <f t="shared" si="72"/>
        <v>525</v>
      </c>
      <c r="AI19" s="1130">
        <f t="shared" si="19"/>
        <v>69</v>
      </c>
      <c r="AJ19" s="1128">
        <f t="shared" si="73"/>
        <v>0.2</v>
      </c>
      <c r="AK19" s="1129">
        <f t="shared" si="74"/>
        <v>99</v>
      </c>
      <c r="AL19" s="1129">
        <f t="shared" si="74"/>
        <v>88</v>
      </c>
      <c r="AM19" s="1130">
        <f t="shared" si="21"/>
        <v>11</v>
      </c>
      <c r="AN19" s="1125">
        <v>0.2</v>
      </c>
      <c r="AO19" s="1126">
        <f t="shared" si="75"/>
        <v>99</v>
      </c>
      <c r="AP19" s="1126">
        <f t="shared" si="76"/>
        <v>87.5</v>
      </c>
      <c r="AQ19" s="1127">
        <f t="shared" si="77"/>
        <v>11.5</v>
      </c>
      <c r="AR19" s="1125">
        <v>0.2</v>
      </c>
      <c r="AS19" s="1126">
        <f t="shared" si="78"/>
        <v>99</v>
      </c>
      <c r="AT19" s="1126">
        <f t="shared" si="79"/>
        <v>87.5</v>
      </c>
      <c r="AU19" s="1127">
        <f t="shared" si="80"/>
        <v>11.5</v>
      </c>
      <c r="AV19" s="1125">
        <v>0.2</v>
      </c>
      <c r="AW19" s="1126">
        <f t="shared" si="81"/>
        <v>99</v>
      </c>
      <c r="AX19" s="1126">
        <f t="shared" si="82"/>
        <v>87.5</v>
      </c>
      <c r="AY19" s="1127">
        <f t="shared" si="83"/>
        <v>11.5</v>
      </c>
      <c r="AZ19" s="1125">
        <v>0.2</v>
      </c>
      <c r="BA19" s="1126">
        <f t="shared" si="84"/>
        <v>99</v>
      </c>
      <c r="BB19" s="1126">
        <f t="shared" si="85"/>
        <v>87.5</v>
      </c>
      <c r="BC19" s="1127">
        <f t="shared" si="86"/>
        <v>11.5</v>
      </c>
      <c r="BD19" s="1125">
        <v>0.2</v>
      </c>
      <c r="BE19" s="1126">
        <f t="shared" si="87"/>
        <v>99</v>
      </c>
      <c r="BF19" s="1126">
        <f t="shared" si="88"/>
        <v>87.5</v>
      </c>
      <c r="BG19" s="1127">
        <f t="shared" si="89"/>
        <v>11.5</v>
      </c>
      <c r="BH19" s="1125">
        <v>0.2</v>
      </c>
      <c r="BI19" s="1126">
        <f t="shared" si="90"/>
        <v>99</v>
      </c>
      <c r="BJ19" s="1126">
        <f t="shared" si="91"/>
        <v>87.5</v>
      </c>
      <c r="BK19" s="1127">
        <f t="shared" si="92"/>
        <v>11.5</v>
      </c>
      <c r="BL19" s="1128">
        <f t="shared" si="93"/>
        <v>1.2</v>
      </c>
      <c r="BM19" s="1129">
        <f t="shared" si="93"/>
        <v>594</v>
      </c>
      <c r="BN19" s="1129">
        <f t="shared" si="93"/>
        <v>525</v>
      </c>
      <c r="BO19" s="1130">
        <f t="shared" si="41"/>
        <v>69</v>
      </c>
      <c r="BP19" s="1128">
        <f t="shared" si="94"/>
        <v>0.2</v>
      </c>
      <c r="BQ19" s="1129">
        <f t="shared" si="95"/>
        <v>99</v>
      </c>
      <c r="BR19" s="1129">
        <f t="shared" si="95"/>
        <v>88</v>
      </c>
      <c r="BS19" s="1130">
        <f t="shared" si="43"/>
        <v>11</v>
      </c>
      <c r="BT19" s="1116">
        <f t="shared" si="96"/>
        <v>2.4</v>
      </c>
      <c r="BU19" s="1117">
        <f t="shared" si="96"/>
        <v>1188</v>
      </c>
      <c r="BV19" s="1117">
        <f t="shared" si="96"/>
        <v>1050</v>
      </c>
      <c r="BW19" s="1131">
        <f t="shared" si="45"/>
        <v>138</v>
      </c>
      <c r="BX19" s="1116">
        <f t="shared" si="97"/>
        <v>0.2</v>
      </c>
      <c r="BY19" s="1117">
        <f t="shared" si="98"/>
        <v>99</v>
      </c>
      <c r="BZ19" s="1117">
        <f t="shared" si="98"/>
        <v>88</v>
      </c>
      <c r="CA19" s="1131">
        <f t="shared" si="50"/>
        <v>11</v>
      </c>
    </row>
    <row r="20" spans="2:79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0</v>
      </c>
      <c r="I20" s="1126">
        <f t="shared" si="54"/>
        <v>0</v>
      </c>
      <c r="J20" s="1126">
        <f t="shared" si="55"/>
        <v>0</v>
      </c>
      <c r="K20" s="1127">
        <f t="shared" si="56"/>
        <v>0</v>
      </c>
      <c r="L20" s="1125">
        <v>0</v>
      </c>
      <c r="M20" s="1126">
        <f t="shared" si="57"/>
        <v>0</v>
      </c>
      <c r="N20" s="1126">
        <f t="shared" si="58"/>
        <v>0</v>
      </c>
      <c r="O20" s="1127">
        <f t="shared" si="59"/>
        <v>0</v>
      </c>
      <c r="P20" s="1125">
        <v>0</v>
      </c>
      <c r="Q20" s="1126">
        <f t="shared" si="60"/>
        <v>0</v>
      </c>
      <c r="R20" s="1126">
        <f t="shared" si="61"/>
        <v>0</v>
      </c>
      <c r="S20" s="1127">
        <f t="shared" si="62"/>
        <v>0</v>
      </c>
      <c r="T20" s="1125">
        <v>0</v>
      </c>
      <c r="U20" s="1126">
        <f t="shared" si="63"/>
        <v>0</v>
      </c>
      <c r="V20" s="1126">
        <f t="shared" si="64"/>
        <v>0</v>
      </c>
      <c r="W20" s="1127">
        <f t="shared" si="65"/>
        <v>0</v>
      </c>
      <c r="X20" s="1125">
        <v>0</v>
      </c>
      <c r="Y20" s="1126">
        <f t="shared" si="66"/>
        <v>0</v>
      </c>
      <c r="Z20" s="1126">
        <f t="shared" si="67"/>
        <v>0</v>
      </c>
      <c r="AA20" s="1127">
        <f t="shared" si="68"/>
        <v>0</v>
      </c>
      <c r="AB20" s="1125">
        <v>0</v>
      </c>
      <c r="AC20" s="1126">
        <f t="shared" si="69"/>
        <v>0</v>
      </c>
      <c r="AD20" s="1126">
        <f t="shared" si="70"/>
        <v>0</v>
      </c>
      <c r="AE20" s="1127">
        <f t="shared" si="71"/>
        <v>0</v>
      </c>
      <c r="AF20" s="1128">
        <f t="shared" si="72"/>
        <v>0</v>
      </c>
      <c r="AG20" s="1129">
        <f t="shared" si="72"/>
        <v>0</v>
      </c>
      <c r="AH20" s="1129">
        <f t="shared" si="72"/>
        <v>0</v>
      </c>
      <c r="AI20" s="1130">
        <f t="shared" si="19"/>
        <v>0</v>
      </c>
      <c r="AJ20" s="1128">
        <f t="shared" si="73"/>
        <v>0</v>
      </c>
      <c r="AK20" s="1129">
        <f t="shared" si="74"/>
        <v>0</v>
      </c>
      <c r="AL20" s="1129">
        <f t="shared" si="74"/>
        <v>0</v>
      </c>
      <c r="AM20" s="1130">
        <f t="shared" si="21"/>
        <v>0</v>
      </c>
      <c r="AN20" s="1125">
        <v>0</v>
      </c>
      <c r="AO20" s="1126">
        <f t="shared" si="75"/>
        <v>0</v>
      </c>
      <c r="AP20" s="1126">
        <f t="shared" si="76"/>
        <v>0</v>
      </c>
      <c r="AQ20" s="1127">
        <f t="shared" si="77"/>
        <v>0</v>
      </c>
      <c r="AR20" s="1125">
        <v>0</v>
      </c>
      <c r="AS20" s="1126">
        <f t="shared" si="78"/>
        <v>0</v>
      </c>
      <c r="AT20" s="1126">
        <f t="shared" si="79"/>
        <v>0</v>
      </c>
      <c r="AU20" s="1127">
        <f t="shared" si="80"/>
        <v>0</v>
      </c>
      <c r="AV20" s="1125">
        <v>0</v>
      </c>
      <c r="AW20" s="1126">
        <f t="shared" si="81"/>
        <v>0</v>
      </c>
      <c r="AX20" s="1126">
        <f t="shared" si="82"/>
        <v>0</v>
      </c>
      <c r="AY20" s="1127">
        <f t="shared" si="83"/>
        <v>0</v>
      </c>
      <c r="AZ20" s="1125">
        <v>0</v>
      </c>
      <c r="BA20" s="1126">
        <f t="shared" si="84"/>
        <v>0</v>
      </c>
      <c r="BB20" s="1126">
        <f t="shared" si="85"/>
        <v>0</v>
      </c>
      <c r="BC20" s="1127">
        <f t="shared" si="86"/>
        <v>0</v>
      </c>
      <c r="BD20" s="1125">
        <v>0</v>
      </c>
      <c r="BE20" s="1126">
        <f t="shared" si="87"/>
        <v>0</v>
      </c>
      <c r="BF20" s="1126">
        <f t="shared" si="88"/>
        <v>0</v>
      </c>
      <c r="BG20" s="1127">
        <f t="shared" si="89"/>
        <v>0</v>
      </c>
      <c r="BH20" s="1125">
        <v>0</v>
      </c>
      <c r="BI20" s="1126">
        <f t="shared" si="90"/>
        <v>0</v>
      </c>
      <c r="BJ20" s="1126">
        <f t="shared" si="91"/>
        <v>0</v>
      </c>
      <c r="BK20" s="1127">
        <f t="shared" si="92"/>
        <v>0</v>
      </c>
      <c r="BL20" s="1128">
        <f t="shared" si="93"/>
        <v>0</v>
      </c>
      <c r="BM20" s="1129">
        <f t="shared" si="93"/>
        <v>0</v>
      </c>
      <c r="BN20" s="1129">
        <f t="shared" si="93"/>
        <v>0</v>
      </c>
      <c r="BO20" s="1130">
        <f t="shared" si="41"/>
        <v>0</v>
      </c>
      <c r="BP20" s="1128">
        <f t="shared" si="94"/>
        <v>0</v>
      </c>
      <c r="BQ20" s="1129">
        <f t="shared" si="95"/>
        <v>0</v>
      </c>
      <c r="BR20" s="1129">
        <f t="shared" si="95"/>
        <v>0</v>
      </c>
      <c r="BS20" s="1130">
        <f t="shared" si="43"/>
        <v>0</v>
      </c>
      <c r="BT20" s="1116">
        <f t="shared" si="96"/>
        <v>0</v>
      </c>
      <c r="BU20" s="1117">
        <f t="shared" si="96"/>
        <v>0</v>
      </c>
      <c r="BV20" s="1117">
        <f t="shared" si="96"/>
        <v>0</v>
      </c>
      <c r="BW20" s="1131">
        <f t="shared" si="45"/>
        <v>0</v>
      </c>
      <c r="BX20" s="1116">
        <f t="shared" si="97"/>
        <v>0</v>
      </c>
      <c r="BY20" s="1117">
        <f t="shared" si="98"/>
        <v>0</v>
      </c>
      <c r="BZ20" s="1117">
        <f t="shared" si="98"/>
        <v>0</v>
      </c>
      <c r="CA20" s="1131">
        <f t="shared" si="50"/>
        <v>0</v>
      </c>
    </row>
    <row r="21" spans="2:79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0</v>
      </c>
      <c r="I21" s="1126">
        <f t="shared" si="54"/>
        <v>0</v>
      </c>
      <c r="J21" s="1126">
        <f t="shared" si="55"/>
        <v>0</v>
      </c>
      <c r="K21" s="1127">
        <f t="shared" si="56"/>
        <v>0</v>
      </c>
      <c r="L21" s="1125">
        <v>0</v>
      </c>
      <c r="M21" s="1126">
        <f t="shared" si="57"/>
        <v>0</v>
      </c>
      <c r="N21" s="1126">
        <f t="shared" si="58"/>
        <v>0</v>
      </c>
      <c r="O21" s="1127">
        <f t="shared" si="59"/>
        <v>0</v>
      </c>
      <c r="P21" s="1125">
        <v>0</v>
      </c>
      <c r="Q21" s="1126">
        <f t="shared" si="60"/>
        <v>0</v>
      </c>
      <c r="R21" s="1126">
        <f t="shared" si="61"/>
        <v>0</v>
      </c>
      <c r="S21" s="1127">
        <f t="shared" si="62"/>
        <v>0</v>
      </c>
      <c r="T21" s="1125">
        <v>0</v>
      </c>
      <c r="U21" s="1126">
        <f t="shared" si="63"/>
        <v>0</v>
      </c>
      <c r="V21" s="1126">
        <f t="shared" si="64"/>
        <v>0</v>
      </c>
      <c r="W21" s="1127">
        <f t="shared" si="65"/>
        <v>0</v>
      </c>
      <c r="X21" s="1125">
        <v>0</v>
      </c>
      <c r="Y21" s="1126">
        <f t="shared" si="66"/>
        <v>0</v>
      </c>
      <c r="Z21" s="1126">
        <f t="shared" si="67"/>
        <v>0</v>
      </c>
      <c r="AA21" s="1127">
        <f t="shared" si="68"/>
        <v>0</v>
      </c>
      <c r="AB21" s="1125">
        <v>0</v>
      </c>
      <c r="AC21" s="1126">
        <f t="shared" si="69"/>
        <v>0</v>
      </c>
      <c r="AD21" s="1126">
        <f t="shared" si="70"/>
        <v>0</v>
      </c>
      <c r="AE21" s="1127">
        <f t="shared" si="71"/>
        <v>0</v>
      </c>
      <c r="AF21" s="1163">
        <f t="shared" si="72"/>
        <v>0</v>
      </c>
      <c r="AG21" s="1129">
        <f t="shared" si="72"/>
        <v>0</v>
      </c>
      <c r="AH21" s="1129">
        <f t="shared" si="72"/>
        <v>0</v>
      </c>
      <c r="AI21" s="1130">
        <f t="shared" si="19"/>
        <v>0</v>
      </c>
      <c r="AJ21" s="1163">
        <f t="shared" si="73"/>
        <v>0</v>
      </c>
      <c r="AK21" s="1129">
        <f t="shared" si="74"/>
        <v>0</v>
      </c>
      <c r="AL21" s="1129">
        <f t="shared" si="74"/>
        <v>0</v>
      </c>
      <c r="AM21" s="1130">
        <f t="shared" si="21"/>
        <v>0</v>
      </c>
      <c r="AN21" s="1125">
        <v>0</v>
      </c>
      <c r="AO21" s="1126">
        <f t="shared" si="75"/>
        <v>0</v>
      </c>
      <c r="AP21" s="1126">
        <f t="shared" si="76"/>
        <v>0</v>
      </c>
      <c r="AQ21" s="1127">
        <f t="shared" si="77"/>
        <v>0</v>
      </c>
      <c r="AR21" s="1125">
        <v>0</v>
      </c>
      <c r="AS21" s="1126">
        <f t="shared" si="78"/>
        <v>0</v>
      </c>
      <c r="AT21" s="1126">
        <f t="shared" si="79"/>
        <v>0</v>
      </c>
      <c r="AU21" s="1127">
        <f t="shared" si="80"/>
        <v>0</v>
      </c>
      <c r="AV21" s="1125">
        <v>0</v>
      </c>
      <c r="AW21" s="1126">
        <f t="shared" si="81"/>
        <v>0</v>
      </c>
      <c r="AX21" s="1126">
        <f t="shared" si="82"/>
        <v>0</v>
      </c>
      <c r="AY21" s="1127">
        <f t="shared" si="83"/>
        <v>0</v>
      </c>
      <c r="AZ21" s="1125">
        <v>0</v>
      </c>
      <c r="BA21" s="1126">
        <f t="shared" si="84"/>
        <v>0</v>
      </c>
      <c r="BB21" s="1126">
        <f t="shared" si="85"/>
        <v>0</v>
      </c>
      <c r="BC21" s="1127">
        <f t="shared" si="86"/>
        <v>0</v>
      </c>
      <c r="BD21" s="1125">
        <v>0</v>
      </c>
      <c r="BE21" s="1126">
        <f t="shared" si="87"/>
        <v>0</v>
      </c>
      <c r="BF21" s="1126">
        <f t="shared" si="88"/>
        <v>0</v>
      </c>
      <c r="BG21" s="1127">
        <f t="shared" si="89"/>
        <v>0</v>
      </c>
      <c r="BH21" s="1125">
        <v>0</v>
      </c>
      <c r="BI21" s="1126">
        <f t="shared" si="90"/>
        <v>0</v>
      </c>
      <c r="BJ21" s="1126">
        <f t="shared" si="91"/>
        <v>0</v>
      </c>
      <c r="BK21" s="1127">
        <f t="shared" si="92"/>
        <v>0</v>
      </c>
      <c r="BL21" s="1163">
        <f t="shared" si="93"/>
        <v>0</v>
      </c>
      <c r="BM21" s="1129">
        <f t="shared" si="93"/>
        <v>0</v>
      </c>
      <c r="BN21" s="1129">
        <f t="shared" si="93"/>
        <v>0</v>
      </c>
      <c r="BO21" s="1130">
        <f t="shared" si="41"/>
        <v>0</v>
      </c>
      <c r="BP21" s="1163">
        <f t="shared" si="94"/>
        <v>0</v>
      </c>
      <c r="BQ21" s="1129">
        <f t="shared" si="95"/>
        <v>0</v>
      </c>
      <c r="BR21" s="1129">
        <f t="shared" si="95"/>
        <v>0</v>
      </c>
      <c r="BS21" s="1130">
        <f t="shared" si="43"/>
        <v>0</v>
      </c>
      <c r="BT21" s="1164">
        <f t="shared" si="96"/>
        <v>0</v>
      </c>
      <c r="BU21" s="1117">
        <f t="shared" si="96"/>
        <v>0</v>
      </c>
      <c r="BV21" s="1117">
        <f t="shared" si="96"/>
        <v>0</v>
      </c>
      <c r="BW21" s="1131">
        <f t="shared" si="45"/>
        <v>0</v>
      </c>
      <c r="BX21" s="1164">
        <f t="shared" si="97"/>
        <v>0</v>
      </c>
      <c r="BY21" s="1117">
        <f t="shared" si="98"/>
        <v>0</v>
      </c>
      <c r="BZ21" s="1117">
        <f t="shared" si="98"/>
        <v>0</v>
      </c>
      <c r="CA21" s="1131">
        <f t="shared" si="50"/>
        <v>0</v>
      </c>
    </row>
    <row r="22" spans="2:79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f>SUM(H14:H21)</f>
        <v>9.6999999999999993</v>
      </c>
      <c r="I22" s="1166">
        <f>SUM(I14:I21)</f>
        <v>1452.7</v>
      </c>
      <c r="J22" s="1166">
        <f>SUM(J14:J21)</f>
        <v>1284.3</v>
      </c>
      <c r="K22" s="1167">
        <f t="shared" si="56"/>
        <v>168.40000000000009</v>
      </c>
      <c r="L22" s="1165">
        <f>SUM(L14:L21)</f>
        <v>10.199999999999999</v>
      </c>
      <c r="M22" s="1166">
        <f>SUM(M14:M21)</f>
        <v>1524</v>
      </c>
      <c r="N22" s="1166">
        <f>SUM(N14:N21)</f>
        <v>1347.3</v>
      </c>
      <c r="O22" s="1167">
        <f t="shared" si="59"/>
        <v>176.70000000000005</v>
      </c>
      <c r="P22" s="1165">
        <f>SUM(P14:P21)</f>
        <v>10.6</v>
      </c>
      <c r="Q22" s="1166">
        <f>SUM(Q14:Q21)</f>
        <v>1581</v>
      </c>
      <c r="R22" s="1166">
        <f>SUM(R14:R21)</f>
        <v>1397.7</v>
      </c>
      <c r="S22" s="1167">
        <f t="shared" si="62"/>
        <v>183.29999999999995</v>
      </c>
      <c r="T22" s="1165">
        <f>SUM(T14:T21)</f>
        <v>10</v>
      </c>
      <c r="U22" s="1166">
        <f>SUM(U14:U21)</f>
        <v>1494.9</v>
      </c>
      <c r="V22" s="1166">
        <f>SUM(V14:V21)</f>
        <v>1323.5</v>
      </c>
      <c r="W22" s="1167">
        <f t="shared" si="65"/>
        <v>171.40000000000009</v>
      </c>
      <c r="X22" s="1165">
        <f>SUM(X14:X21)</f>
        <v>10.6</v>
      </c>
      <c r="Y22" s="1166">
        <f>SUM(Y14:Y21)</f>
        <v>1581</v>
      </c>
      <c r="Z22" s="1166">
        <f>SUM(Z14:Z21)</f>
        <v>1397.7</v>
      </c>
      <c r="AA22" s="1167">
        <f t="shared" si="68"/>
        <v>183.29999999999995</v>
      </c>
      <c r="AB22" s="1165">
        <f>SUM(AB14:AB21)</f>
        <v>9.6999999999999993</v>
      </c>
      <c r="AC22" s="1166">
        <f>SUM(AC14:AC21)</f>
        <v>1452.7</v>
      </c>
      <c r="AD22" s="1166">
        <f>SUM(AD14:AD21)</f>
        <v>1284.3</v>
      </c>
      <c r="AE22" s="1167">
        <f t="shared" si="71"/>
        <v>168.40000000000009</v>
      </c>
      <c r="AF22" s="1165">
        <f>SUM(AF14:AF21)</f>
        <v>60.8</v>
      </c>
      <c r="AG22" s="1166">
        <f>SUM(AG14:AG21)</f>
        <v>9086.3000000000011</v>
      </c>
      <c r="AH22" s="1166">
        <f>SUM(AH14:AH21)</f>
        <v>8034.8</v>
      </c>
      <c r="AI22" s="1167">
        <f t="shared" si="19"/>
        <v>1051.5000000000009</v>
      </c>
      <c r="AJ22" s="1165">
        <f>SUM(AJ14:AJ21)</f>
        <v>10.199999999999999</v>
      </c>
      <c r="AK22" s="1166">
        <f>SUM(AK14:AK21)</f>
        <v>1514</v>
      </c>
      <c r="AL22" s="1166">
        <f>SUM(AL14:AL21)</f>
        <v>1340</v>
      </c>
      <c r="AM22" s="1167">
        <f t="shared" si="21"/>
        <v>174</v>
      </c>
      <c r="AN22" s="1165">
        <f>SUM(AN14:AN21)</f>
        <v>9.6999999999999993</v>
      </c>
      <c r="AO22" s="1166">
        <f>SUM(AO14:AO21)</f>
        <v>1452.7</v>
      </c>
      <c r="AP22" s="1166">
        <f>SUM(AP14:AP21)</f>
        <v>1284.3</v>
      </c>
      <c r="AQ22" s="1167">
        <f t="shared" si="77"/>
        <v>168.40000000000009</v>
      </c>
      <c r="AR22" s="1165">
        <f>SUM(AR14:AR21)</f>
        <v>9.6999999999999993</v>
      </c>
      <c r="AS22" s="1166">
        <f>SUM(AS14:AS21)</f>
        <v>1452.7</v>
      </c>
      <c r="AT22" s="1166">
        <f>SUM(AT14:AT21)</f>
        <v>1284.3</v>
      </c>
      <c r="AU22" s="1167">
        <f t="shared" si="80"/>
        <v>168.40000000000009</v>
      </c>
      <c r="AV22" s="1165">
        <f>SUM(AV14:AV21)</f>
        <v>10.6</v>
      </c>
      <c r="AW22" s="1166">
        <f>SUM(AW14:AW21)</f>
        <v>1581</v>
      </c>
      <c r="AX22" s="1166">
        <f>SUM(AX14:AX21)</f>
        <v>1397.7</v>
      </c>
      <c r="AY22" s="1167">
        <f t="shared" si="83"/>
        <v>183.29999999999995</v>
      </c>
      <c r="AZ22" s="1165">
        <f>SUM(AZ14:AZ21)</f>
        <v>9.1999999999999993</v>
      </c>
      <c r="BA22" s="1166">
        <f>SUM(BA14:BA21)</f>
        <v>1381.5</v>
      </c>
      <c r="BB22" s="1166">
        <f>SUM(BB14:BB21)</f>
        <v>1221.3</v>
      </c>
      <c r="BC22" s="1167">
        <f t="shared" si="86"/>
        <v>160.20000000000005</v>
      </c>
      <c r="BD22" s="1165">
        <f>SUM(BD14:BD21)</f>
        <v>9.1999999999999993</v>
      </c>
      <c r="BE22" s="1166">
        <f>SUM(BE14:BE21)</f>
        <v>1381.5</v>
      </c>
      <c r="BF22" s="1166">
        <f>SUM(BF14:BF21)</f>
        <v>1221.3</v>
      </c>
      <c r="BG22" s="1167">
        <f t="shared" si="89"/>
        <v>160.20000000000005</v>
      </c>
      <c r="BH22" s="1165">
        <f>SUM(BH14:BH21)</f>
        <v>10.6</v>
      </c>
      <c r="BI22" s="1166">
        <f>SUM(BI14:BI21)</f>
        <v>1581</v>
      </c>
      <c r="BJ22" s="1166">
        <f>SUM(BJ14:BJ21)</f>
        <v>1397.7</v>
      </c>
      <c r="BK22" s="1167">
        <f t="shared" si="92"/>
        <v>183.29999999999995</v>
      </c>
      <c r="BL22" s="1165">
        <f>SUM(BL14:BL21)</f>
        <v>59</v>
      </c>
      <c r="BM22" s="1166">
        <f>SUM(BM14:BM21)</f>
        <v>8830.4</v>
      </c>
      <c r="BN22" s="1166">
        <f>SUM(BN14:BN21)</f>
        <v>7806.6</v>
      </c>
      <c r="BO22" s="1167">
        <f t="shared" si="41"/>
        <v>1023.7999999999993</v>
      </c>
      <c r="BP22" s="1165">
        <f>SUM(BP14:BP21)</f>
        <v>9.7999999999999989</v>
      </c>
      <c r="BQ22" s="1166">
        <f>SUM(BQ14:BQ21)</f>
        <v>1472</v>
      </c>
      <c r="BR22" s="1166">
        <f>SUM(BR14:BR21)</f>
        <v>1302</v>
      </c>
      <c r="BS22" s="1167">
        <f t="shared" si="43"/>
        <v>170</v>
      </c>
      <c r="BT22" s="1165">
        <f>SUM(BT14:BT21)</f>
        <v>119.8</v>
      </c>
      <c r="BU22" s="1166">
        <f>SUM(BU14:BU21)</f>
        <v>17916.7</v>
      </c>
      <c r="BV22" s="1166">
        <f>SUM(BV14:BV21)</f>
        <v>15841.400000000001</v>
      </c>
      <c r="BW22" s="1167">
        <f t="shared" si="45"/>
        <v>2075.2999999999993</v>
      </c>
      <c r="BX22" s="1165">
        <f>SUM(BX14:BX21)</f>
        <v>10</v>
      </c>
      <c r="BY22" s="1166">
        <f>SUM(BY14:BY21)</f>
        <v>1494</v>
      </c>
      <c r="BZ22" s="1166">
        <f>SUM(BZ14:BZ21)</f>
        <v>1320</v>
      </c>
      <c r="CA22" s="1167">
        <f t="shared" si="50"/>
        <v>174</v>
      </c>
    </row>
    <row r="23" spans="2:79" ht="21" customHeight="1">
      <c r="B23" s="1341" t="s">
        <v>2804</v>
      </c>
      <c r="C23" s="1342" t="s">
        <v>2805</v>
      </c>
      <c r="D23" s="1343"/>
      <c r="E23" s="1344"/>
      <c r="F23" s="1345"/>
      <c r="G23" s="1346"/>
      <c r="H23" s="1347">
        <f>H13</f>
        <v>0</v>
      </c>
      <c r="I23" s="1348">
        <f>I13</f>
        <v>0</v>
      </c>
      <c r="J23" s="1348">
        <f>J13</f>
        <v>0</v>
      </c>
      <c r="K23" s="1349">
        <f t="shared" si="56"/>
        <v>0</v>
      </c>
      <c r="L23" s="1347">
        <f>L13</f>
        <v>0</v>
      </c>
      <c r="M23" s="1348">
        <f>M13</f>
        <v>0</v>
      </c>
      <c r="N23" s="1348">
        <f>N13</f>
        <v>0</v>
      </c>
      <c r="O23" s="1349">
        <f t="shared" si="59"/>
        <v>0</v>
      </c>
      <c r="P23" s="1347">
        <f>P13</f>
        <v>0</v>
      </c>
      <c r="Q23" s="1348">
        <f>Q13</f>
        <v>0</v>
      </c>
      <c r="R23" s="1348">
        <f>R13</f>
        <v>0</v>
      </c>
      <c r="S23" s="1349">
        <f t="shared" si="62"/>
        <v>0</v>
      </c>
      <c r="T23" s="1347">
        <f>T13</f>
        <v>0</v>
      </c>
      <c r="U23" s="1348">
        <f>U13</f>
        <v>0</v>
      </c>
      <c r="V23" s="1348">
        <f>V13</f>
        <v>0</v>
      </c>
      <c r="W23" s="1349">
        <f t="shared" si="65"/>
        <v>0</v>
      </c>
      <c r="X23" s="1347">
        <f>X13</f>
        <v>0</v>
      </c>
      <c r="Y23" s="1348">
        <f>Y13</f>
        <v>0</v>
      </c>
      <c r="Z23" s="1348">
        <f>Z13</f>
        <v>0</v>
      </c>
      <c r="AA23" s="1349">
        <f t="shared" si="68"/>
        <v>0</v>
      </c>
      <c r="AB23" s="1347">
        <f>AB13</f>
        <v>0</v>
      </c>
      <c r="AC23" s="1348">
        <f>AC13</f>
        <v>0</v>
      </c>
      <c r="AD23" s="1348">
        <f>AD13</f>
        <v>0</v>
      </c>
      <c r="AE23" s="1349">
        <f t="shared" si="71"/>
        <v>0</v>
      </c>
      <c r="AF23" s="1347">
        <f>AF13</f>
        <v>0</v>
      </c>
      <c r="AG23" s="1348">
        <f>AG13</f>
        <v>0</v>
      </c>
      <c r="AH23" s="1348">
        <f>AH13</f>
        <v>0</v>
      </c>
      <c r="AI23" s="1349">
        <f t="shared" si="19"/>
        <v>0</v>
      </c>
      <c r="AJ23" s="1347">
        <f>AJ13</f>
        <v>0</v>
      </c>
      <c r="AK23" s="1348">
        <f>AK13</f>
        <v>0</v>
      </c>
      <c r="AL23" s="1348">
        <f>AL13</f>
        <v>0</v>
      </c>
      <c r="AM23" s="1349">
        <f t="shared" si="21"/>
        <v>0</v>
      </c>
      <c r="AN23" s="1347">
        <f>AN13</f>
        <v>0</v>
      </c>
      <c r="AO23" s="1348">
        <f>AO13</f>
        <v>0</v>
      </c>
      <c r="AP23" s="1348">
        <f>AP13</f>
        <v>0</v>
      </c>
      <c r="AQ23" s="1349">
        <f t="shared" si="77"/>
        <v>0</v>
      </c>
      <c r="AR23" s="1347">
        <f>AR13</f>
        <v>0</v>
      </c>
      <c r="AS23" s="1348">
        <f>AS13</f>
        <v>0</v>
      </c>
      <c r="AT23" s="1348">
        <f>AT13</f>
        <v>0</v>
      </c>
      <c r="AU23" s="1349">
        <f t="shared" si="80"/>
        <v>0</v>
      </c>
      <c r="AV23" s="1347">
        <f>AV13</f>
        <v>0</v>
      </c>
      <c r="AW23" s="1348">
        <f>AW13</f>
        <v>0</v>
      </c>
      <c r="AX23" s="1348">
        <f>AX13</f>
        <v>0</v>
      </c>
      <c r="AY23" s="1349">
        <f t="shared" si="83"/>
        <v>0</v>
      </c>
      <c r="AZ23" s="1347">
        <f>AZ13</f>
        <v>0</v>
      </c>
      <c r="BA23" s="1348">
        <f>BA13</f>
        <v>0</v>
      </c>
      <c r="BB23" s="1348">
        <f>BB13</f>
        <v>0</v>
      </c>
      <c r="BC23" s="1349">
        <f t="shared" si="86"/>
        <v>0</v>
      </c>
      <c r="BD23" s="1347">
        <f>BD13</f>
        <v>0</v>
      </c>
      <c r="BE23" s="1348">
        <f>BE13</f>
        <v>0</v>
      </c>
      <c r="BF23" s="1348">
        <f>BF13</f>
        <v>0</v>
      </c>
      <c r="BG23" s="1349">
        <f t="shared" si="89"/>
        <v>0</v>
      </c>
      <c r="BH23" s="1347">
        <f>BH13</f>
        <v>0</v>
      </c>
      <c r="BI23" s="1348">
        <f>BI13</f>
        <v>0</v>
      </c>
      <c r="BJ23" s="1348">
        <f>BJ13</f>
        <v>0</v>
      </c>
      <c r="BK23" s="1349">
        <f t="shared" si="92"/>
        <v>0</v>
      </c>
      <c r="BL23" s="1347">
        <f>BL13</f>
        <v>0</v>
      </c>
      <c r="BM23" s="1348">
        <f>BM13</f>
        <v>0</v>
      </c>
      <c r="BN23" s="1348">
        <f>BN13</f>
        <v>0</v>
      </c>
      <c r="BO23" s="1349">
        <f t="shared" si="41"/>
        <v>0</v>
      </c>
      <c r="BP23" s="1347">
        <f>BP13</f>
        <v>0</v>
      </c>
      <c r="BQ23" s="1348">
        <f>BQ13</f>
        <v>0</v>
      </c>
      <c r="BR23" s="1348">
        <f>BR13</f>
        <v>0</v>
      </c>
      <c r="BS23" s="1349">
        <f t="shared" si="43"/>
        <v>0</v>
      </c>
      <c r="BT23" s="1347">
        <f>BT13</f>
        <v>0</v>
      </c>
      <c r="BU23" s="1348">
        <f>BU13</f>
        <v>0</v>
      </c>
      <c r="BV23" s="1348">
        <f>BV13</f>
        <v>0</v>
      </c>
      <c r="BW23" s="1349">
        <f t="shared" si="45"/>
        <v>0</v>
      </c>
      <c r="BX23" s="1347">
        <f>BX13</f>
        <v>0</v>
      </c>
      <c r="BY23" s="1348">
        <f>BY13</f>
        <v>0</v>
      </c>
      <c r="BZ23" s="1348">
        <f>BZ13</f>
        <v>0</v>
      </c>
      <c r="CA23" s="1349">
        <f t="shared" si="50"/>
        <v>0</v>
      </c>
    </row>
    <row r="24" spans="2:79" ht="21" customHeight="1" thickBot="1">
      <c r="B24" s="1350"/>
      <c r="C24" s="1351" t="s">
        <v>2806</v>
      </c>
      <c r="D24" s="1352"/>
      <c r="E24" s="1353"/>
      <c r="F24" s="1354"/>
      <c r="G24" s="1355"/>
      <c r="H24" s="1356">
        <f>H22</f>
        <v>9.6999999999999993</v>
      </c>
      <c r="I24" s="1357">
        <f>I22</f>
        <v>1452.7</v>
      </c>
      <c r="J24" s="1357">
        <f>J22</f>
        <v>1284.3</v>
      </c>
      <c r="K24" s="1358">
        <f t="shared" si="56"/>
        <v>168.40000000000009</v>
      </c>
      <c r="L24" s="1356">
        <f>L22</f>
        <v>10.199999999999999</v>
      </c>
      <c r="M24" s="1357">
        <f>M22</f>
        <v>1524</v>
      </c>
      <c r="N24" s="1357">
        <f>N22</f>
        <v>1347.3</v>
      </c>
      <c r="O24" s="1358">
        <f t="shared" si="59"/>
        <v>176.70000000000005</v>
      </c>
      <c r="P24" s="1356">
        <f>P22</f>
        <v>10.6</v>
      </c>
      <c r="Q24" s="1357">
        <f>Q22</f>
        <v>1581</v>
      </c>
      <c r="R24" s="1357">
        <f>R22</f>
        <v>1397.7</v>
      </c>
      <c r="S24" s="1358">
        <f t="shared" si="62"/>
        <v>183.29999999999995</v>
      </c>
      <c r="T24" s="1356">
        <f>T22</f>
        <v>10</v>
      </c>
      <c r="U24" s="1357">
        <f>U22</f>
        <v>1494.9</v>
      </c>
      <c r="V24" s="1357">
        <f>V22</f>
        <v>1323.5</v>
      </c>
      <c r="W24" s="1358">
        <f t="shared" si="65"/>
        <v>171.40000000000009</v>
      </c>
      <c r="X24" s="1356">
        <f>X22</f>
        <v>10.6</v>
      </c>
      <c r="Y24" s="1357">
        <f>Y22</f>
        <v>1581</v>
      </c>
      <c r="Z24" s="1357">
        <f>Z22</f>
        <v>1397.7</v>
      </c>
      <c r="AA24" s="1358">
        <f t="shared" si="68"/>
        <v>183.29999999999995</v>
      </c>
      <c r="AB24" s="1356">
        <f>AB22</f>
        <v>9.6999999999999993</v>
      </c>
      <c r="AC24" s="1357">
        <f>AC22</f>
        <v>1452.7</v>
      </c>
      <c r="AD24" s="1357">
        <f>AD22</f>
        <v>1284.3</v>
      </c>
      <c r="AE24" s="1358">
        <f t="shared" si="71"/>
        <v>168.40000000000009</v>
      </c>
      <c r="AF24" s="1356">
        <f>AF22</f>
        <v>60.8</v>
      </c>
      <c r="AG24" s="1357">
        <f>AG22</f>
        <v>9086.3000000000011</v>
      </c>
      <c r="AH24" s="1357">
        <f>AH22</f>
        <v>8034.8</v>
      </c>
      <c r="AI24" s="1358">
        <f t="shared" si="19"/>
        <v>1051.5000000000009</v>
      </c>
      <c r="AJ24" s="1356">
        <f>AJ22</f>
        <v>10.199999999999999</v>
      </c>
      <c r="AK24" s="1357">
        <f>AK22</f>
        <v>1514</v>
      </c>
      <c r="AL24" s="1357">
        <f>AL22</f>
        <v>1340</v>
      </c>
      <c r="AM24" s="1358">
        <f t="shared" si="21"/>
        <v>174</v>
      </c>
      <c r="AN24" s="1356">
        <f>AN22</f>
        <v>9.6999999999999993</v>
      </c>
      <c r="AO24" s="1357">
        <f>AO22</f>
        <v>1452.7</v>
      </c>
      <c r="AP24" s="1357">
        <f>AP22</f>
        <v>1284.3</v>
      </c>
      <c r="AQ24" s="1358">
        <f t="shared" si="77"/>
        <v>168.40000000000009</v>
      </c>
      <c r="AR24" s="1356">
        <f>AR22</f>
        <v>9.6999999999999993</v>
      </c>
      <c r="AS24" s="1357">
        <f>AS22</f>
        <v>1452.7</v>
      </c>
      <c r="AT24" s="1357">
        <f>AT22</f>
        <v>1284.3</v>
      </c>
      <c r="AU24" s="1358">
        <f t="shared" si="80"/>
        <v>168.40000000000009</v>
      </c>
      <c r="AV24" s="1356">
        <f>AV22</f>
        <v>10.6</v>
      </c>
      <c r="AW24" s="1357">
        <f>AW22</f>
        <v>1581</v>
      </c>
      <c r="AX24" s="1357">
        <f>AX22</f>
        <v>1397.7</v>
      </c>
      <c r="AY24" s="1358">
        <f t="shared" si="83"/>
        <v>183.29999999999995</v>
      </c>
      <c r="AZ24" s="1356">
        <f>AZ22</f>
        <v>9.1999999999999993</v>
      </c>
      <c r="BA24" s="1357">
        <f>BA22</f>
        <v>1381.5</v>
      </c>
      <c r="BB24" s="1357">
        <f>BB22</f>
        <v>1221.3</v>
      </c>
      <c r="BC24" s="1358">
        <f t="shared" si="86"/>
        <v>160.20000000000005</v>
      </c>
      <c r="BD24" s="1356">
        <f>BD22</f>
        <v>9.1999999999999993</v>
      </c>
      <c r="BE24" s="1357">
        <f>BE22</f>
        <v>1381.5</v>
      </c>
      <c r="BF24" s="1357">
        <f>BF22</f>
        <v>1221.3</v>
      </c>
      <c r="BG24" s="1358">
        <f t="shared" si="89"/>
        <v>160.20000000000005</v>
      </c>
      <c r="BH24" s="1356">
        <f>BH22</f>
        <v>10.6</v>
      </c>
      <c r="BI24" s="1357">
        <f>BI22</f>
        <v>1581</v>
      </c>
      <c r="BJ24" s="1357">
        <f>BJ22</f>
        <v>1397.7</v>
      </c>
      <c r="BK24" s="1358">
        <f t="shared" si="92"/>
        <v>183.29999999999995</v>
      </c>
      <c r="BL24" s="1356">
        <f>BL22</f>
        <v>59</v>
      </c>
      <c r="BM24" s="1357">
        <f>BM22</f>
        <v>8830.4</v>
      </c>
      <c r="BN24" s="1357">
        <f>BN22</f>
        <v>7806.6</v>
      </c>
      <c r="BO24" s="1358">
        <f t="shared" si="41"/>
        <v>1023.7999999999993</v>
      </c>
      <c r="BP24" s="1356">
        <f>BP22</f>
        <v>9.7999999999999989</v>
      </c>
      <c r="BQ24" s="1357">
        <f>BQ22</f>
        <v>1472</v>
      </c>
      <c r="BR24" s="1357">
        <f>BR22</f>
        <v>1302</v>
      </c>
      <c r="BS24" s="1358">
        <f t="shared" si="43"/>
        <v>170</v>
      </c>
      <c r="BT24" s="1356">
        <f>BT22</f>
        <v>119.8</v>
      </c>
      <c r="BU24" s="1357">
        <f>BU22</f>
        <v>17916.7</v>
      </c>
      <c r="BV24" s="1357">
        <f>BV22</f>
        <v>15841.400000000001</v>
      </c>
      <c r="BW24" s="1358">
        <f t="shared" si="45"/>
        <v>2075.2999999999993</v>
      </c>
      <c r="BX24" s="1356">
        <f>BX22</f>
        <v>10</v>
      </c>
      <c r="BY24" s="1357">
        <f>BY22</f>
        <v>1494</v>
      </c>
      <c r="BZ24" s="1357">
        <f>BZ22</f>
        <v>1320</v>
      </c>
      <c r="CA24" s="1358">
        <f t="shared" si="50"/>
        <v>174</v>
      </c>
    </row>
    <row r="25" spans="2:79" s="1359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0</v>
      </c>
      <c r="I25" s="1193">
        <f t="shared" ref="I25:I68" si="99">ROUND(H25*$E25*$F25*$G25,1)</f>
        <v>0</v>
      </c>
      <c r="J25" s="1193">
        <f t="shared" ref="J25:J68" si="100">ROUND(H25*$E25,1)</f>
        <v>0</v>
      </c>
      <c r="K25" s="1194">
        <f t="shared" si="56"/>
        <v>0</v>
      </c>
      <c r="L25" s="1192">
        <v>0</v>
      </c>
      <c r="M25" s="1193">
        <f t="shared" ref="M25:M68" si="101">ROUND(L25*$E25*$F25*$G25,1)</f>
        <v>0</v>
      </c>
      <c r="N25" s="1193">
        <f t="shared" ref="N25:N68" si="102">ROUND(L25*$E25,1)</f>
        <v>0</v>
      </c>
      <c r="O25" s="1194">
        <f t="shared" si="59"/>
        <v>0</v>
      </c>
      <c r="P25" s="1192">
        <v>0</v>
      </c>
      <c r="Q25" s="1193">
        <f t="shared" ref="Q25:Q68" si="103">ROUND(P25*$E25*$F25*$G25,1)</f>
        <v>0</v>
      </c>
      <c r="R25" s="1193">
        <f t="shared" ref="R25:R68" si="104">ROUND(P25*$E25,1)</f>
        <v>0</v>
      </c>
      <c r="S25" s="1194">
        <f t="shared" si="62"/>
        <v>0</v>
      </c>
      <c r="T25" s="1192">
        <v>0</v>
      </c>
      <c r="U25" s="1193">
        <f t="shared" ref="U25:U68" si="105">ROUND(T25*$E25*$F25*$G25,1)</f>
        <v>0</v>
      </c>
      <c r="V25" s="1193">
        <f t="shared" ref="V25:V68" si="106">ROUND(T25*$E25,1)</f>
        <v>0</v>
      </c>
      <c r="W25" s="1194">
        <f t="shared" si="65"/>
        <v>0</v>
      </c>
      <c r="X25" s="1192">
        <v>0</v>
      </c>
      <c r="Y25" s="1193">
        <f t="shared" ref="Y25:Y68" si="107">ROUND(X25*$E25*$F25*$G25,1)</f>
        <v>0</v>
      </c>
      <c r="Z25" s="1193">
        <f t="shared" ref="Z25:Z68" si="108">ROUND(X25*$E25,1)</f>
        <v>0</v>
      </c>
      <c r="AA25" s="1194">
        <f t="shared" si="68"/>
        <v>0</v>
      </c>
      <c r="AB25" s="1192">
        <v>0</v>
      </c>
      <c r="AC25" s="1193">
        <f t="shared" ref="AC25:AC68" si="109">ROUND(AB25*$E25*$F25*$G25,1)</f>
        <v>0</v>
      </c>
      <c r="AD25" s="1193">
        <f t="shared" ref="AD25:AD68" si="110">ROUND(AB25*$E25,1)</f>
        <v>0</v>
      </c>
      <c r="AE25" s="1194">
        <f t="shared" si="71"/>
        <v>0</v>
      </c>
      <c r="AF25" s="1195">
        <f t="shared" ref="AF25:AH68" si="111">+H25+L25+P25+T25+X25+AB25</f>
        <v>0</v>
      </c>
      <c r="AG25" s="1196">
        <f t="shared" si="111"/>
        <v>0</v>
      </c>
      <c r="AH25" s="1196">
        <f t="shared" si="111"/>
        <v>0</v>
      </c>
      <c r="AI25" s="1197">
        <f t="shared" si="19"/>
        <v>0</v>
      </c>
      <c r="AJ25" s="1195">
        <f t="shared" ref="AJ25:AJ68" si="112">ROUND(AVERAGE(AF25/6),1)</f>
        <v>0</v>
      </c>
      <c r="AK25" s="1196">
        <f t="shared" ref="AK25:AL68" si="113">ROUND(AVERAGE(AG25/6),0)</f>
        <v>0</v>
      </c>
      <c r="AL25" s="1196">
        <f t="shared" si="113"/>
        <v>0</v>
      </c>
      <c r="AM25" s="1197">
        <f t="shared" si="21"/>
        <v>0</v>
      </c>
      <c r="AN25" s="1192">
        <v>0</v>
      </c>
      <c r="AO25" s="1193">
        <f t="shared" ref="AO25:AO68" si="114">ROUND(AN25*$E25*$F25*$G25,1)</f>
        <v>0</v>
      </c>
      <c r="AP25" s="1193">
        <f t="shared" ref="AP25:AP68" si="115">ROUND(AN25*$E25,1)</f>
        <v>0</v>
      </c>
      <c r="AQ25" s="1194">
        <f t="shared" si="77"/>
        <v>0</v>
      </c>
      <c r="AR25" s="1192">
        <v>0</v>
      </c>
      <c r="AS25" s="1193">
        <f t="shared" ref="AS25:AS68" si="116">ROUND(AR25*$E25*$F25*$G25,1)</f>
        <v>0</v>
      </c>
      <c r="AT25" s="1193">
        <f t="shared" ref="AT25:AT68" si="117">ROUND(AR25*$E25,1)</f>
        <v>0</v>
      </c>
      <c r="AU25" s="1194">
        <f t="shared" si="80"/>
        <v>0</v>
      </c>
      <c r="AV25" s="1192">
        <v>0</v>
      </c>
      <c r="AW25" s="1193">
        <f t="shared" ref="AW25:AW68" si="118">ROUND(AV25*$E25*$F25*$G25,1)</f>
        <v>0</v>
      </c>
      <c r="AX25" s="1193">
        <f t="shared" ref="AX25:AX68" si="119">ROUND(AV25*$E25,1)</f>
        <v>0</v>
      </c>
      <c r="AY25" s="1194">
        <f t="shared" si="83"/>
        <v>0</v>
      </c>
      <c r="AZ25" s="1192">
        <v>0</v>
      </c>
      <c r="BA25" s="1193">
        <f t="shared" ref="BA25:BA68" si="120">ROUND(AZ25*$E25*$F25*$G25,1)</f>
        <v>0</v>
      </c>
      <c r="BB25" s="1193">
        <f t="shared" ref="BB25:BB68" si="121">ROUND(AZ25*$E25,1)</f>
        <v>0</v>
      </c>
      <c r="BC25" s="1194">
        <f t="shared" si="86"/>
        <v>0</v>
      </c>
      <c r="BD25" s="1192">
        <v>0</v>
      </c>
      <c r="BE25" s="1193">
        <f t="shared" ref="BE25:BE68" si="122">ROUND(BD25*$E25*$F25*$G25,1)</f>
        <v>0</v>
      </c>
      <c r="BF25" s="1193">
        <f t="shared" ref="BF25:BF68" si="123">ROUND(BD25*$E25,1)</f>
        <v>0</v>
      </c>
      <c r="BG25" s="1194">
        <f t="shared" si="89"/>
        <v>0</v>
      </c>
      <c r="BH25" s="1192">
        <v>0</v>
      </c>
      <c r="BI25" s="1193">
        <f t="shared" ref="BI25:BI68" si="124">ROUND(BH25*$E25*$F25*$G25,1)</f>
        <v>0</v>
      </c>
      <c r="BJ25" s="1193">
        <f t="shared" ref="BJ25:BJ68" si="125">ROUND(BH25*$E25,1)</f>
        <v>0</v>
      </c>
      <c r="BK25" s="1194">
        <f t="shared" si="92"/>
        <v>0</v>
      </c>
      <c r="BL25" s="1195">
        <f t="shared" ref="BL25:BN68" si="126">+AN25+AR25+AV25+AZ25+BD25+BH25</f>
        <v>0</v>
      </c>
      <c r="BM25" s="1196">
        <f t="shared" si="126"/>
        <v>0</v>
      </c>
      <c r="BN25" s="1196">
        <f t="shared" si="126"/>
        <v>0</v>
      </c>
      <c r="BO25" s="1197">
        <f t="shared" si="41"/>
        <v>0</v>
      </c>
      <c r="BP25" s="1195">
        <f t="shared" ref="BP25:BP68" si="127">ROUND(AVERAGE(BL25/6),1)</f>
        <v>0</v>
      </c>
      <c r="BQ25" s="1196">
        <f t="shared" ref="BQ25:BR68" si="128">ROUND(AVERAGE(BM25/6),0)</f>
        <v>0</v>
      </c>
      <c r="BR25" s="1196">
        <f t="shared" si="128"/>
        <v>0</v>
      </c>
      <c r="BS25" s="1197">
        <f t="shared" si="43"/>
        <v>0</v>
      </c>
      <c r="BT25" s="1198">
        <f t="shared" ref="BT25:BV68" si="129">+AF25+BL25</f>
        <v>0</v>
      </c>
      <c r="BU25" s="1199">
        <f t="shared" si="129"/>
        <v>0</v>
      </c>
      <c r="BV25" s="1199">
        <f t="shared" si="129"/>
        <v>0</v>
      </c>
      <c r="BW25" s="1200">
        <f t="shared" si="45"/>
        <v>0</v>
      </c>
      <c r="BX25" s="1198">
        <f t="shared" ref="BX25:BX68" si="130">ROUND(AVERAGE(BT25/12),1)</f>
        <v>0</v>
      </c>
      <c r="BY25" s="1199">
        <f t="shared" ref="BY25:BZ68" si="131">ROUND(AVERAGE(BU25/12),0)</f>
        <v>0</v>
      </c>
      <c r="BZ25" s="1199">
        <f t="shared" si="131"/>
        <v>0</v>
      </c>
      <c r="CA25" s="1200">
        <f t="shared" si="50"/>
        <v>0</v>
      </c>
    </row>
    <row r="26" spans="2:79" s="1359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f t="shared" si="99"/>
        <v>0</v>
      </c>
      <c r="J26" s="1193">
        <f t="shared" si="100"/>
        <v>0</v>
      </c>
      <c r="K26" s="1194">
        <f t="shared" si="56"/>
        <v>0</v>
      </c>
      <c r="L26" s="1192">
        <v>0</v>
      </c>
      <c r="M26" s="1193">
        <f t="shared" si="101"/>
        <v>0</v>
      </c>
      <c r="N26" s="1193">
        <f t="shared" si="102"/>
        <v>0</v>
      </c>
      <c r="O26" s="1194">
        <f t="shared" si="59"/>
        <v>0</v>
      </c>
      <c r="P26" s="1192">
        <v>0</v>
      </c>
      <c r="Q26" s="1193">
        <f t="shared" si="103"/>
        <v>0</v>
      </c>
      <c r="R26" s="1193">
        <f t="shared" si="104"/>
        <v>0</v>
      </c>
      <c r="S26" s="1194">
        <f t="shared" si="62"/>
        <v>0</v>
      </c>
      <c r="T26" s="1192">
        <v>0</v>
      </c>
      <c r="U26" s="1193">
        <f t="shared" si="105"/>
        <v>0</v>
      </c>
      <c r="V26" s="1193">
        <f t="shared" si="106"/>
        <v>0</v>
      </c>
      <c r="W26" s="1194">
        <f t="shared" si="65"/>
        <v>0</v>
      </c>
      <c r="X26" s="1192">
        <v>0</v>
      </c>
      <c r="Y26" s="1193">
        <f t="shared" si="107"/>
        <v>0</v>
      </c>
      <c r="Z26" s="1193">
        <f t="shared" si="108"/>
        <v>0</v>
      </c>
      <c r="AA26" s="1194">
        <f t="shared" si="68"/>
        <v>0</v>
      </c>
      <c r="AB26" s="1192">
        <v>0</v>
      </c>
      <c r="AC26" s="1193">
        <f t="shared" si="109"/>
        <v>0</v>
      </c>
      <c r="AD26" s="1193">
        <f t="shared" si="110"/>
        <v>0</v>
      </c>
      <c r="AE26" s="1194">
        <f t="shared" si="71"/>
        <v>0</v>
      </c>
      <c r="AF26" s="1195">
        <f t="shared" si="111"/>
        <v>0</v>
      </c>
      <c r="AG26" s="1196">
        <f t="shared" si="111"/>
        <v>0</v>
      </c>
      <c r="AH26" s="1196">
        <f t="shared" si="111"/>
        <v>0</v>
      </c>
      <c r="AI26" s="1197">
        <f t="shared" si="19"/>
        <v>0</v>
      </c>
      <c r="AJ26" s="1195">
        <f t="shared" si="112"/>
        <v>0</v>
      </c>
      <c r="AK26" s="1196">
        <f t="shared" si="113"/>
        <v>0</v>
      </c>
      <c r="AL26" s="1196">
        <f t="shared" si="113"/>
        <v>0</v>
      </c>
      <c r="AM26" s="1197">
        <f t="shared" si="21"/>
        <v>0</v>
      </c>
      <c r="AN26" s="1192">
        <v>0</v>
      </c>
      <c r="AO26" s="1193">
        <f t="shared" si="114"/>
        <v>0</v>
      </c>
      <c r="AP26" s="1193">
        <f t="shared" si="115"/>
        <v>0</v>
      </c>
      <c r="AQ26" s="1194">
        <f t="shared" si="77"/>
        <v>0</v>
      </c>
      <c r="AR26" s="1192">
        <v>0</v>
      </c>
      <c r="AS26" s="1193">
        <f t="shared" si="116"/>
        <v>0</v>
      </c>
      <c r="AT26" s="1193">
        <f t="shared" si="117"/>
        <v>0</v>
      </c>
      <c r="AU26" s="1194">
        <f t="shared" si="80"/>
        <v>0</v>
      </c>
      <c r="AV26" s="1192">
        <v>0</v>
      </c>
      <c r="AW26" s="1193">
        <f t="shared" si="118"/>
        <v>0</v>
      </c>
      <c r="AX26" s="1193">
        <f t="shared" si="119"/>
        <v>0</v>
      </c>
      <c r="AY26" s="1194">
        <f t="shared" si="83"/>
        <v>0</v>
      </c>
      <c r="AZ26" s="1192">
        <v>0</v>
      </c>
      <c r="BA26" s="1193">
        <f t="shared" si="120"/>
        <v>0</v>
      </c>
      <c r="BB26" s="1193">
        <f t="shared" si="121"/>
        <v>0</v>
      </c>
      <c r="BC26" s="1194">
        <f t="shared" si="86"/>
        <v>0</v>
      </c>
      <c r="BD26" s="1192">
        <v>0</v>
      </c>
      <c r="BE26" s="1193">
        <f t="shared" si="122"/>
        <v>0</v>
      </c>
      <c r="BF26" s="1193">
        <f t="shared" si="123"/>
        <v>0</v>
      </c>
      <c r="BG26" s="1194">
        <f t="shared" si="89"/>
        <v>0</v>
      </c>
      <c r="BH26" s="1192">
        <v>0</v>
      </c>
      <c r="BI26" s="1193">
        <f t="shared" si="124"/>
        <v>0</v>
      </c>
      <c r="BJ26" s="1193">
        <f t="shared" si="125"/>
        <v>0</v>
      </c>
      <c r="BK26" s="1194">
        <f t="shared" si="92"/>
        <v>0</v>
      </c>
      <c r="BL26" s="1195">
        <f t="shared" si="126"/>
        <v>0</v>
      </c>
      <c r="BM26" s="1196">
        <f t="shared" si="126"/>
        <v>0</v>
      </c>
      <c r="BN26" s="1196">
        <f t="shared" si="126"/>
        <v>0</v>
      </c>
      <c r="BO26" s="1197">
        <f t="shared" si="41"/>
        <v>0</v>
      </c>
      <c r="BP26" s="1195">
        <f t="shared" si="127"/>
        <v>0</v>
      </c>
      <c r="BQ26" s="1196">
        <f t="shared" si="128"/>
        <v>0</v>
      </c>
      <c r="BR26" s="1196">
        <f t="shared" si="128"/>
        <v>0</v>
      </c>
      <c r="BS26" s="1197">
        <f t="shared" si="43"/>
        <v>0</v>
      </c>
      <c r="BT26" s="1198">
        <f t="shared" si="129"/>
        <v>0</v>
      </c>
      <c r="BU26" s="1199">
        <f t="shared" si="129"/>
        <v>0</v>
      </c>
      <c r="BV26" s="1199">
        <f t="shared" si="129"/>
        <v>0</v>
      </c>
      <c r="BW26" s="1200">
        <f t="shared" si="45"/>
        <v>0</v>
      </c>
      <c r="BX26" s="1198">
        <f t="shared" si="130"/>
        <v>0</v>
      </c>
      <c r="BY26" s="1199">
        <f t="shared" si="131"/>
        <v>0</v>
      </c>
      <c r="BZ26" s="1199">
        <f t="shared" si="131"/>
        <v>0</v>
      </c>
      <c r="CA26" s="1200">
        <f t="shared" si="50"/>
        <v>0</v>
      </c>
    </row>
    <row r="27" spans="2:79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0</v>
      </c>
      <c r="I27" s="1126">
        <f t="shared" si="99"/>
        <v>0</v>
      </c>
      <c r="J27" s="1126">
        <f t="shared" si="100"/>
        <v>0</v>
      </c>
      <c r="K27" s="1127">
        <f t="shared" si="56"/>
        <v>0</v>
      </c>
      <c r="L27" s="1125">
        <v>0</v>
      </c>
      <c r="M27" s="1126">
        <f t="shared" si="101"/>
        <v>0</v>
      </c>
      <c r="N27" s="1126">
        <f t="shared" si="102"/>
        <v>0</v>
      </c>
      <c r="O27" s="1127">
        <f t="shared" si="59"/>
        <v>0</v>
      </c>
      <c r="P27" s="1125">
        <v>0</v>
      </c>
      <c r="Q27" s="1126">
        <f t="shared" si="103"/>
        <v>0</v>
      </c>
      <c r="R27" s="1126">
        <f t="shared" si="104"/>
        <v>0</v>
      </c>
      <c r="S27" s="1127">
        <f t="shared" si="62"/>
        <v>0</v>
      </c>
      <c r="T27" s="1125">
        <v>0</v>
      </c>
      <c r="U27" s="1126">
        <f t="shared" si="105"/>
        <v>0</v>
      </c>
      <c r="V27" s="1126">
        <f t="shared" si="106"/>
        <v>0</v>
      </c>
      <c r="W27" s="1127">
        <f t="shared" si="65"/>
        <v>0</v>
      </c>
      <c r="X27" s="1125">
        <v>0</v>
      </c>
      <c r="Y27" s="1126">
        <f t="shared" si="107"/>
        <v>0</v>
      </c>
      <c r="Z27" s="1126">
        <f t="shared" si="108"/>
        <v>0</v>
      </c>
      <c r="AA27" s="1127">
        <f t="shared" si="68"/>
        <v>0</v>
      </c>
      <c r="AB27" s="1125">
        <v>0</v>
      </c>
      <c r="AC27" s="1126">
        <f t="shared" si="109"/>
        <v>0</v>
      </c>
      <c r="AD27" s="1126">
        <f t="shared" si="110"/>
        <v>0</v>
      </c>
      <c r="AE27" s="1127">
        <f t="shared" si="71"/>
        <v>0</v>
      </c>
      <c r="AF27" s="1128">
        <f t="shared" si="111"/>
        <v>0</v>
      </c>
      <c r="AG27" s="1129">
        <f t="shared" si="111"/>
        <v>0</v>
      </c>
      <c r="AH27" s="1129">
        <f t="shared" si="111"/>
        <v>0</v>
      </c>
      <c r="AI27" s="1130">
        <f t="shared" si="19"/>
        <v>0</v>
      </c>
      <c r="AJ27" s="1128">
        <f t="shared" si="112"/>
        <v>0</v>
      </c>
      <c r="AK27" s="1129">
        <f t="shared" si="113"/>
        <v>0</v>
      </c>
      <c r="AL27" s="1129">
        <f t="shared" si="113"/>
        <v>0</v>
      </c>
      <c r="AM27" s="1130">
        <f t="shared" si="21"/>
        <v>0</v>
      </c>
      <c r="AN27" s="1125">
        <v>0</v>
      </c>
      <c r="AO27" s="1126">
        <f t="shared" si="114"/>
        <v>0</v>
      </c>
      <c r="AP27" s="1126">
        <f t="shared" si="115"/>
        <v>0</v>
      </c>
      <c r="AQ27" s="1127">
        <f t="shared" si="77"/>
        <v>0</v>
      </c>
      <c r="AR27" s="1125">
        <v>0</v>
      </c>
      <c r="AS27" s="1126">
        <f t="shared" si="116"/>
        <v>0</v>
      </c>
      <c r="AT27" s="1126">
        <f t="shared" si="117"/>
        <v>0</v>
      </c>
      <c r="AU27" s="1127">
        <f t="shared" si="80"/>
        <v>0</v>
      </c>
      <c r="AV27" s="1125">
        <v>0</v>
      </c>
      <c r="AW27" s="1126">
        <f t="shared" si="118"/>
        <v>0</v>
      </c>
      <c r="AX27" s="1126">
        <f t="shared" si="119"/>
        <v>0</v>
      </c>
      <c r="AY27" s="1127">
        <f t="shared" si="83"/>
        <v>0</v>
      </c>
      <c r="AZ27" s="1125">
        <v>0</v>
      </c>
      <c r="BA27" s="1126">
        <f t="shared" si="120"/>
        <v>0</v>
      </c>
      <c r="BB27" s="1126">
        <f t="shared" si="121"/>
        <v>0</v>
      </c>
      <c r="BC27" s="1127">
        <f t="shared" si="86"/>
        <v>0</v>
      </c>
      <c r="BD27" s="1125">
        <v>0</v>
      </c>
      <c r="BE27" s="1126">
        <f t="shared" si="122"/>
        <v>0</v>
      </c>
      <c r="BF27" s="1126">
        <f t="shared" si="123"/>
        <v>0</v>
      </c>
      <c r="BG27" s="1127">
        <f t="shared" si="89"/>
        <v>0</v>
      </c>
      <c r="BH27" s="1125">
        <v>0</v>
      </c>
      <c r="BI27" s="1126">
        <f t="shared" si="124"/>
        <v>0</v>
      </c>
      <c r="BJ27" s="1126">
        <f t="shared" si="125"/>
        <v>0</v>
      </c>
      <c r="BK27" s="1127">
        <f t="shared" si="92"/>
        <v>0</v>
      </c>
      <c r="BL27" s="1128">
        <f t="shared" si="126"/>
        <v>0</v>
      </c>
      <c r="BM27" s="1129">
        <f t="shared" si="126"/>
        <v>0</v>
      </c>
      <c r="BN27" s="1129">
        <f t="shared" si="126"/>
        <v>0</v>
      </c>
      <c r="BO27" s="1130">
        <f t="shared" si="41"/>
        <v>0</v>
      </c>
      <c r="BP27" s="1128">
        <f t="shared" si="127"/>
        <v>0</v>
      </c>
      <c r="BQ27" s="1129">
        <f t="shared" si="128"/>
        <v>0</v>
      </c>
      <c r="BR27" s="1129">
        <f t="shared" si="128"/>
        <v>0</v>
      </c>
      <c r="BS27" s="1130">
        <f t="shared" si="43"/>
        <v>0</v>
      </c>
      <c r="BT27" s="1116">
        <f t="shared" si="129"/>
        <v>0</v>
      </c>
      <c r="BU27" s="1117">
        <f t="shared" si="129"/>
        <v>0</v>
      </c>
      <c r="BV27" s="1117">
        <f t="shared" si="129"/>
        <v>0</v>
      </c>
      <c r="BW27" s="1131">
        <f t="shared" si="45"/>
        <v>0</v>
      </c>
      <c r="BX27" s="1116">
        <f t="shared" si="130"/>
        <v>0</v>
      </c>
      <c r="BY27" s="1117">
        <f t="shared" si="131"/>
        <v>0</v>
      </c>
      <c r="BZ27" s="1117">
        <f t="shared" si="131"/>
        <v>0</v>
      </c>
      <c r="CA27" s="1131">
        <f t="shared" si="50"/>
        <v>0</v>
      </c>
    </row>
    <row r="28" spans="2:79" ht="21" customHeight="1">
      <c r="B28" s="1155"/>
      <c r="C28" s="1156" t="s">
        <v>2813</v>
      </c>
      <c r="D28" s="1157" t="s">
        <v>62</v>
      </c>
      <c r="E28" s="1158">
        <v>190.92</v>
      </c>
      <c r="F28" s="1211">
        <v>1.1299999999999999</v>
      </c>
      <c r="G28" s="1212">
        <v>0.93100000000000005</v>
      </c>
      <c r="H28" s="1125">
        <v>0.6</v>
      </c>
      <c r="I28" s="1126">
        <f t="shared" si="99"/>
        <v>120.5</v>
      </c>
      <c r="J28" s="1126">
        <f t="shared" si="100"/>
        <v>114.6</v>
      </c>
      <c r="K28" s="1127">
        <f t="shared" si="56"/>
        <v>5.9000000000000057</v>
      </c>
      <c r="L28" s="1125">
        <v>0</v>
      </c>
      <c r="M28" s="1126">
        <f t="shared" si="101"/>
        <v>0</v>
      </c>
      <c r="N28" s="1126">
        <f t="shared" si="102"/>
        <v>0</v>
      </c>
      <c r="O28" s="1127">
        <f t="shared" si="59"/>
        <v>0</v>
      </c>
      <c r="P28" s="1125">
        <v>0</v>
      </c>
      <c r="Q28" s="1126">
        <f t="shared" si="103"/>
        <v>0</v>
      </c>
      <c r="R28" s="1126">
        <f t="shared" si="104"/>
        <v>0</v>
      </c>
      <c r="S28" s="1127">
        <f t="shared" si="62"/>
        <v>0</v>
      </c>
      <c r="T28" s="1125">
        <v>0.6</v>
      </c>
      <c r="U28" s="1126">
        <f t="shared" si="105"/>
        <v>120.5</v>
      </c>
      <c r="V28" s="1126">
        <f t="shared" si="106"/>
        <v>114.6</v>
      </c>
      <c r="W28" s="1127">
        <f t="shared" si="65"/>
        <v>5.9000000000000057</v>
      </c>
      <c r="X28" s="1125">
        <v>0</v>
      </c>
      <c r="Y28" s="1126">
        <f t="shared" si="107"/>
        <v>0</v>
      </c>
      <c r="Z28" s="1126">
        <f t="shared" si="108"/>
        <v>0</v>
      </c>
      <c r="AA28" s="1127">
        <f t="shared" si="68"/>
        <v>0</v>
      </c>
      <c r="AB28" s="1125">
        <v>0</v>
      </c>
      <c r="AC28" s="1126">
        <f t="shared" si="109"/>
        <v>0</v>
      </c>
      <c r="AD28" s="1126">
        <f t="shared" si="110"/>
        <v>0</v>
      </c>
      <c r="AE28" s="1127">
        <f t="shared" si="71"/>
        <v>0</v>
      </c>
      <c r="AF28" s="1128">
        <f t="shared" si="111"/>
        <v>1.2</v>
      </c>
      <c r="AG28" s="1129">
        <f t="shared" si="111"/>
        <v>241</v>
      </c>
      <c r="AH28" s="1129">
        <f t="shared" si="111"/>
        <v>229.2</v>
      </c>
      <c r="AI28" s="1130">
        <f t="shared" si="19"/>
        <v>11.800000000000011</v>
      </c>
      <c r="AJ28" s="1128">
        <f t="shared" si="112"/>
        <v>0.2</v>
      </c>
      <c r="AK28" s="1129">
        <f t="shared" si="113"/>
        <v>40</v>
      </c>
      <c r="AL28" s="1129">
        <f t="shared" si="113"/>
        <v>38</v>
      </c>
      <c r="AM28" s="1130">
        <f t="shared" si="21"/>
        <v>2</v>
      </c>
      <c r="AN28" s="1125">
        <v>0.6</v>
      </c>
      <c r="AO28" s="1126">
        <f t="shared" si="114"/>
        <v>120.5</v>
      </c>
      <c r="AP28" s="1126">
        <f t="shared" si="115"/>
        <v>114.6</v>
      </c>
      <c r="AQ28" s="1127">
        <f t="shared" si="77"/>
        <v>5.9000000000000057</v>
      </c>
      <c r="AR28" s="1125">
        <v>0</v>
      </c>
      <c r="AS28" s="1126">
        <f t="shared" si="116"/>
        <v>0</v>
      </c>
      <c r="AT28" s="1126">
        <f t="shared" si="117"/>
        <v>0</v>
      </c>
      <c r="AU28" s="1127">
        <f t="shared" si="80"/>
        <v>0</v>
      </c>
      <c r="AV28" s="1125">
        <v>0</v>
      </c>
      <c r="AW28" s="1126">
        <f t="shared" si="118"/>
        <v>0</v>
      </c>
      <c r="AX28" s="1126">
        <f t="shared" si="119"/>
        <v>0</v>
      </c>
      <c r="AY28" s="1127">
        <f t="shared" si="83"/>
        <v>0</v>
      </c>
      <c r="AZ28" s="1125">
        <v>0</v>
      </c>
      <c r="BA28" s="1126">
        <f t="shared" si="120"/>
        <v>0</v>
      </c>
      <c r="BB28" s="1126">
        <f t="shared" si="121"/>
        <v>0</v>
      </c>
      <c r="BC28" s="1127">
        <f t="shared" si="86"/>
        <v>0</v>
      </c>
      <c r="BD28" s="1125">
        <v>0.5</v>
      </c>
      <c r="BE28" s="1126">
        <f t="shared" si="122"/>
        <v>100.4</v>
      </c>
      <c r="BF28" s="1126">
        <f t="shared" si="123"/>
        <v>95.5</v>
      </c>
      <c r="BG28" s="1127">
        <f t="shared" si="89"/>
        <v>4.9000000000000057</v>
      </c>
      <c r="BH28" s="1125">
        <v>0</v>
      </c>
      <c r="BI28" s="1126">
        <f t="shared" si="124"/>
        <v>0</v>
      </c>
      <c r="BJ28" s="1126">
        <f t="shared" si="125"/>
        <v>0</v>
      </c>
      <c r="BK28" s="1127">
        <f t="shared" si="92"/>
        <v>0</v>
      </c>
      <c r="BL28" s="1128">
        <f t="shared" si="126"/>
        <v>1.1000000000000001</v>
      </c>
      <c r="BM28" s="1129">
        <f t="shared" si="126"/>
        <v>220.9</v>
      </c>
      <c r="BN28" s="1129">
        <f t="shared" si="126"/>
        <v>210.1</v>
      </c>
      <c r="BO28" s="1130">
        <f t="shared" si="41"/>
        <v>10.800000000000011</v>
      </c>
      <c r="BP28" s="1128">
        <f t="shared" si="127"/>
        <v>0.2</v>
      </c>
      <c r="BQ28" s="1129">
        <f t="shared" si="128"/>
        <v>37</v>
      </c>
      <c r="BR28" s="1129">
        <f t="shared" si="128"/>
        <v>35</v>
      </c>
      <c r="BS28" s="1130">
        <f t="shared" si="43"/>
        <v>2</v>
      </c>
      <c r="BT28" s="1116">
        <f t="shared" si="129"/>
        <v>2.2999999999999998</v>
      </c>
      <c r="BU28" s="1117">
        <f t="shared" si="129"/>
        <v>461.9</v>
      </c>
      <c r="BV28" s="1117">
        <f t="shared" si="129"/>
        <v>439.29999999999995</v>
      </c>
      <c r="BW28" s="1131">
        <f t="shared" si="45"/>
        <v>22.600000000000023</v>
      </c>
      <c r="BX28" s="1116">
        <f t="shared" si="130"/>
        <v>0.2</v>
      </c>
      <c r="BY28" s="1117">
        <f t="shared" si="131"/>
        <v>38</v>
      </c>
      <c r="BZ28" s="1117">
        <f t="shared" si="131"/>
        <v>37</v>
      </c>
      <c r="CA28" s="1131">
        <f t="shared" si="50"/>
        <v>1</v>
      </c>
    </row>
    <row r="29" spans="2:79" s="1359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f t="shared" si="99"/>
        <v>0</v>
      </c>
      <c r="J29" s="1193">
        <f t="shared" si="100"/>
        <v>0</v>
      </c>
      <c r="K29" s="1194">
        <f t="shared" si="56"/>
        <v>0</v>
      </c>
      <c r="L29" s="1192">
        <v>0</v>
      </c>
      <c r="M29" s="1193">
        <f t="shared" si="101"/>
        <v>0</v>
      </c>
      <c r="N29" s="1193">
        <f t="shared" si="102"/>
        <v>0</v>
      </c>
      <c r="O29" s="1194">
        <f t="shared" si="59"/>
        <v>0</v>
      </c>
      <c r="P29" s="1192">
        <v>0</v>
      </c>
      <c r="Q29" s="1193">
        <f t="shared" si="103"/>
        <v>0</v>
      </c>
      <c r="R29" s="1193">
        <f t="shared" si="104"/>
        <v>0</v>
      </c>
      <c r="S29" s="1194">
        <f t="shared" si="62"/>
        <v>0</v>
      </c>
      <c r="T29" s="1192">
        <v>0</v>
      </c>
      <c r="U29" s="1193">
        <f t="shared" si="105"/>
        <v>0</v>
      </c>
      <c r="V29" s="1193">
        <f t="shared" si="106"/>
        <v>0</v>
      </c>
      <c r="W29" s="1194">
        <f t="shared" si="65"/>
        <v>0</v>
      </c>
      <c r="X29" s="1192">
        <v>0</v>
      </c>
      <c r="Y29" s="1193">
        <f t="shared" si="107"/>
        <v>0</v>
      </c>
      <c r="Z29" s="1193">
        <f t="shared" si="108"/>
        <v>0</v>
      </c>
      <c r="AA29" s="1194">
        <f t="shared" si="68"/>
        <v>0</v>
      </c>
      <c r="AB29" s="1192">
        <v>0</v>
      </c>
      <c r="AC29" s="1193">
        <f t="shared" si="109"/>
        <v>0</v>
      </c>
      <c r="AD29" s="1193">
        <f t="shared" si="110"/>
        <v>0</v>
      </c>
      <c r="AE29" s="1194">
        <f t="shared" si="71"/>
        <v>0</v>
      </c>
      <c r="AF29" s="1195">
        <f t="shared" si="111"/>
        <v>0</v>
      </c>
      <c r="AG29" s="1196">
        <f t="shared" si="111"/>
        <v>0</v>
      </c>
      <c r="AH29" s="1196">
        <f t="shared" si="111"/>
        <v>0</v>
      </c>
      <c r="AI29" s="1197">
        <f t="shared" si="19"/>
        <v>0</v>
      </c>
      <c r="AJ29" s="1195">
        <f t="shared" si="112"/>
        <v>0</v>
      </c>
      <c r="AK29" s="1196">
        <f t="shared" si="113"/>
        <v>0</v>
      </c>
      <c r="AL29" s="1196">
        <f t="shared" si="113"/>
        <v>0</v>
      </c>
      <c r="AM29" s="1197">
        <f t="shared" si="21"/>
        <v>0</v>
      </c>
      <c r="AN29" s="1192">
        <v>0</v>
      </c>
      <c r="AO29" s="1193">
        <f t="shared" si="114"/>
        <v>0</v>
      </c>
      <c r="AP29" s="1193">
        <f t="shared" si="115"/>
        <v>0</v>
      </c>
      <c r="AQ29" s="1194">
        <f t="shared" si="77"/>
        <v>0</v>
      </c>
      <c r="AR29" s="1192">
        <v>0</v>
      </c>
      <c r="AS29" s="1193">
        <f t="shared" si="116"/>
        <v>0</v>
      </c>
      <c r="AT29" s="1193">
        <f t="shared" si="117"/>
        <v>0</v>
      </c>
      <c r="AU29" s="1194">
        <f t="shared" si="80"/>
        <v>0</v>
      </c>
      <c r="AV29" s="1192">
        <v>0</v>
      </c>
      <c r="AW29" s="1193">
        <f t="shared" si="118"/>
        <v>0</v>
      </c>
      <c r="AX29" s="1193">
        <f t="shared" si="119"/>
        <v>0</v>
      </c>
      <c r="AY29" s="1194">
        <f t="shared" si="83"/>
        <v>0</v>
      </c>
      <c r="AZ29" s="1192">
        <v>0</v>
      </c>
      <c r="BA29" s="1193">
        <f t="shared" si="120"/>
        <v>0</v>
      </c>
      <c r="BB29" s="1193">
        <f t="shared" si="121"/>
        <v>0</v>
      </c>
      <c r="BC29" s="1194">
        <f t="shared" si="86"/>
        <v>0</v>
      </c>
      <c r="BD29" s="1192">
        <v>0</v>
      </c>
      <c r="BE29" s="1193">
        <f t="shared" si="122"/>
        <v>0</v>
      </c>
      <c r="BF29" s="1193">
        <f t="shared" si="123"/>
        <v>0</v>
      </c>
      <c r="BG29" s="1194">
        <f t="shared" si="89"/>
        <v>0</v>
      </c>
      <c r="BH29" s="1192">
        <v>0</v>
      </c>
      <c r="BI29" s="1193">
        <f t="shared" si="124"/>
        <v>0</v>
      </c>
      <c r="BJ29" s="1193">
        <f t="shared" si="125"/>
        <v>0</v>
      </c>
      <c r="BK29" s="1194">
        <f t="shared" si="92"/>
        <v>0</v>
      </c>
      <c r="BL29" s="1195">
        <f t="shared" si="126"/>
        <v>0</v>
      </c>
      <c r="BM29" s="1196">
        <f t="shared" si="126"/>
        <v>0</v>
      </c>
      <c r="BN29" s="1196">
        <f t="shared" si="126"/>
        <v>0</v>
      </c>
      <c r="BO29" s="1197">
        <f t="shared" si="41"/>
        <v>0</v>
      </c>
      <c r="BP29" s="1195">
        <f t="shared" si="127"/>
        <v>0</v>
      </c>
      <c r="BQ29" s="1196">
        <f t="shared" si="128"/>
        <v>0</v>
      </c>
      <c r="BR29" s="1196">
        <f t="shared" si="128"/>
        <v>0</v>
      </c>
      <c r="BS29" s="1197">
        <f t="shared" si="43"/>
        <v>0</v>
      </c>
      <c r="BT29" s="1198">
        <f t="shared" si="129"/>
        <v>0</v>
      </c>
      <c r="BU29" s="1199">
        <f t="shared" si="129"/>
        <v>0</v>
      </c>
      <c r="BV29" s="1199">
        <f t="shared" si="129"/>
        <v>0</v>
      </c>
      <c r="BW29" s="1200">
        <f t="shared" si="45"/>
        <v>0</v>
      </c>
      <c r="BX29" s="1198">
        <f t="shared" si="130"/>
        <v>0</v>
      </c>
      <c r="BY29" s="1199">
        <f t="shared" si="131"/>
        <v>0</v>
      </c>
      <c r="BZ29" s="1199">
        <f t="shared" si="131"/>
        <v>0</v>
      </c>
      <c r="CA29" s="1200">
        <f t="shared" si="50"/>
        <v>0</v>
      </c>
    </row>
    <row r="30" spans="2:79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0</v>
      </c>
      <c r="I30" s="1126">
        <f t="shared" si="99"/>
        <v>0</v>
      </c>
      <c r="J30" s="1126">
        <f t="shared" si="100"/>
        <v>0</v>
      </c>
      <c r="K30" s="1127">
        <f t="shared" si="56"/>
        <v>0</v>
      </c>
      <c r="L30" s="1125">
        <v>0</v>
      </c>
      <c r="M30" s="1126">
        <f t="shared" si="101"/>
        <v>0</v>
      </c>
      <c r="N30" s="1126">
        <f t="shared" si="102"/>
        <v>0</v>
      </c>
      <c r="O30" s="1127">
        <f t="shared" si="59"/>
        <v>0</v>
      </c>
      <c r="P30" s="1125">
        <v>0</v>
      </c>
      <c r="Q30" s="1126">
        <f t="shared" si="103"/>
        <v>0</v>
      </c>
      <c r="R30" s="1126">
        <f t="shared" si="104"/>
        <v>0</v>
      </c>
      <c r="S30" s="1127">
        <f t="shared" si="62"/>
        <v>0</v>
      </c>
      <c r="T30" s="1125">
        <v>0</v>
      </c>
      <c r="U30" s="1126">
        <f t="shared" si="105"/>
        <v>0</v>
      </c>
      <c r="V30" s="1126">
        <f t="shared" si="106"/>
        <v>0</v>
      </c>
      <c r="W30" s="1127">
        <f t="shared" si="65"/>
        <v>0</v>
      </c>
      <c r="X30" s="1125">
        <v>0</v>
      </c>
      <c r="Y30" s="1126">
        <f t="shared" si="107"/>
        <v>0</v>
      </c>
      <c r="Z30" s="1126">
        <f t="shared" si="108"/>
        <v>0</v>
      </c>
      <c r="AA30" s="1127">
        <f t="shared" si="68"/>
        <v>0</v>
      </c>
      <c r="AB30" s="1125">
        <v>0</v>
      </c>
      <c r="AC30" s="1126">
        <f t="shared" si="109"/>
        <v>0</v>
      </c>
      <c r="AD30" s="1126">
        <f t="shared" si="110"/>
        <v>0</v>
      </c>
      <c r="AE30" s="1127">
        <f t="shared" si="71"/>
        <v>0</v>
      </c>
      <c r="AF30" s="1128">
        <f t="shared" si="111"/>
        <v>0</v>
      </c>
      <c r="AG30" s="1129">
        <f t="shared" si="111"/>
        <v>0</v>
      </c>
      <c r="AH30" s="1129">
        <f t="shared" si="111"/>
        <v>0</v>
      </c>
      <c r="AI30" s="1130">
        <f t="shared" si="19"/>
        <v>0</v>
      </c>
      <c r="AJ30" s="1128">
        <f t="shared" si="112"/>
        <v>0</v>
      </c>
      <c r="AK30" s="1129">
        <f t="shared" si="113"/>
        <v>0</v>
      </c>
      <c r="AL30" s="1129">
        <f t="shared" si="113"/>
        <v>0</v>
      </c>
      <c r="AM30" s="1130">
        <f t="shared" si="21"/>
        <v>0</v>
      </c>
      <c r="AN30" s="1125">
        <v>0</v>
      </c>
      <c r="AO30" s="1126">
        <f t="shared" si="114"/>
        <v>0</v>
      </c>
      <c r="AP30" s="1126">
        <f t="shared" si="115"/>
        <v>0</v>
      </c>
      <c r="AQ30" s="1127">
        <f t="shared" si="77"/>
        <v>0</v>
      </c>
      <c r="AR30" s="1125">
        <v>0</v>
      </c>
      <c r="AS30" s="1126">
        <f t="shared" si="116"/>
        <v>0</v>
      </c>
      <c r="AT30" s="1126">
        <f t="shared" si="117"/>
        <v>0</v>
      </c>
      <c r="AU30" s="1127">
        <f t="shared" si="80"/>
        <v>0</v>
      </c>
      <c r="AV30" s="1125">
        <v>0</v>
      </c>
      <c r="AW30" s="1126">
        <f t="shared" si="118"/>
        <v>0</v>
      </c>
      <c r="AX30" s="1126">
        <f t="shared" si="119"/>
        <v>0</v>
      </c>
      <c r="AY30" s="1127">
        <f t="shared" si="83"/>
        <v>0</v>
      </c>
      <c r="AZ30" s="1125">
        <v>0</v>
      </c>
      <c r="BA30" s="1126">
        <f t="shared" si="120"/>
        <v>0</v>
      </c>
      <c r="BB30" s="1126">
        <f t="shared" si="121"/>
        <v>0</v>
      </c>
      <c r="BC30" s="1127">
        <f t="shared" si="86"/>
        <v>0</v>
      </c>
      <c r="BD30" s="1125">
        <v>0</v>
      </c>
      <c r="BE30" s="1126">
        <f t="shared" si="122"/>
        <v>0</v>
      </c>
      <c r="BF30" s="1126">
        <f t="shared" si="123"/>
        <v>0</v>
      </c>
      <c r="BG30" s="1127">
        <f t="shared" si="89"/>
        <v>0</v>
      </c>
      <c r="BH30" s="1125">
        <v>0</v>
      </c>
      <c r="BI30" s="1126">
        <f t="shared" si="124"/>
        <v>0</v>
      </c>
      <c r="BJ30" s="1126">
        <f t="shared" si="125"/>
        <v>0</v>
      </c>
      <c r="BK30" s="1127">
        <f t="shared" si="92"/>
        <v>0</v>
      </c>
      <c r="BL30" s="1128">
        <f t="shared" si="126"/>
        <v>0</v>
      </c>
      <c r="BM30" s="1129">
        <f t="shared" si="126"/>
        <v>0</v>
      </c>
      <c r="BN30" s="1129">
        <f t="shared" si="126"/>
        <v>0</v>
      </c>
      <c r="BO30" s="1130">
        <f t="shared" si="41"/>
        <v>0</v>
      </c>
      <c r="BP30" s="1128">
        <f t="shared" si="127"/>
        <v>0</v>
      </c>
      <c r="BQ30" s="1129">
        <f t="shared" si="128"/>
        <v>0</v>
      </c>
      <c r="BR30" s="1129">
        <f t="shared" si="128"/>
        <v>0</v>
      </c>
      <c r="BS30" s="1130">
        <f t="shared" si="43"/>
        <v>0</v>
      </c>
      <c r="BT30" s="1116">
        <f t="shared" si="129"/>
        <v>0</v>
      </c>
      <c r="BU30" s="1117">
        <f t="shared" si="129"/>
        <v>0</v>
      </c>
      <c r="BV30" s="1117">
        <f t="shared" si="129"/>
        <v>0</v>
      </c>
      <c r="BW30" s="1131">
        <f t="shared" si="45"/>
        <v>0</v>
      </c>
      <c r="BX30" s="1116">
        <f t="shared" si="130"/>
        <v>0</v>
      </c>
      <c r="BY30" s="1117">
        <f t="shared" si="131"/>
        <v>0</v>
      </c>
      <c r="BZ30" s="1117">
        <f t="shared" si="131"/>
        <v>0</v>
      </c>
      <c r="CA30" s="1131">
        <f t="shared" si="50"/>
        <v>0</v>
      </c>
    </row>
    <row r="31" spans="2:79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f t="shared" si="99"/>
        <v>0</v>
      </c>
      <c r="J31" s="1126">
        <f t="shared" si="100"/>
        <v>0</v>
      </c>
      <c r="K31" s="1127">
        <f t="shared" si="56"/>
        <v>0</v>
      </c>
      <c r="L31" s="1125">
        <v>0</v>
      </c>
      <c r="M31" s="1126">
        <f t="shared" si="101"/>
        <v>0</v>
      </c>
      <c r="N31" s="1126">
        <f t="shared" si="102"/>
        <v>0</v>
      </c>
      <c r="O31" s="1127">
        <f t="shared" si="59"/>
        <v>0</v>
      </c>
      <c r="P31" s="1125">
        <v>0</v>
      </c>
      <c r="Q31" s="1126">
        <f t="shared" si="103"/>
        <v>0</v>
      </c>
      <c r="R31" s="1126">
        <f t="shared" si="104"/>
        <v>0</v>
      </c>
      <c r="S31" s="1127">
        <f t="shared" si="62"/>
        <v>0</v>
      </c>
      <c r="T31" s="1125">
        <v>0</v>
      </c>
      <c r="U31" s="1126">
        <f t="shared" si="105"/>
        <v>0</v>
      </c>
      <c r="V31" s="1126">
        <f t="shared" si="106"/>
        <v>0</v>
      </c>
      <c r="W31" s="1127">
        <f t="shared" si="65"/>
        <v>0</v>
      </c>
      <c r="X31" s="1125">
        <v>0</v>
      </c>
      <c r="Y31" s="1126">
        <f t="shared" si="107"/>
        <v>0</v>
      </c>
      <c r="Z31" s="1126">
        <f t="shared" si="108"/>
        <v>0</v>
      </c>
      <c r="AA31" s="1127">
        <f t="shared" si="68"/>
        <v>0</v>
      </c>
      <c r="AB31" s="1125">
        <v>0</v>
      </c>
      <c r="AC31" s="1126">
        <f t="shared" si="109"/>
        <v>0</v>
      </c>
      <c r="AD31" s="1126">
        <f t="shared" si="110"/>
        <v>0</v>
      </c>
      <c r="AE31" s="1127">
        <f t="shared" si="71"/>
        <v>0</v>
      </c>
      <c r="AF31" s="1128">
        <f t="shared" si="111"/>
        <v>0</v>
      </c>
      <c r="AG31" s="1129">
        <f t="shared" si="111"/>
        <v>0</v>
      </c>
      <c r="AH31" s="1129">
        <f t="shared" si="111"/>
        <v>0</v>
      </c>
      <c r="AI31" s="1130">
        <f t="shared" si="19"/>
        <v>0</v>
      </c>
      <c r="AJ31" s="1128">
        <f t="shared" si="112"/>
        <v>0</v>
      </c>
      <c r="AK31" s="1129">
        <f t="shared" si="113"/>
        <v>0</v>
      </c>
      <c r="AL31" s="1129">
        <f t="shared" si="113"/>
        <v>0</v>
      </c>
      <c r="AM31" s="1130">
        <f t="shared" si="21"/>
        <v>0</v>
      </c>
      <c r="AN31" s="1125">
        <v>0</v>
      </c>
      <c r="AO31" s="1126">
        <f t="shared" si="114"/>
        <v>0</v>
      </c>
      <c r="AP31" s="1126">
        <f t="shared" si="115"/>
        <v>0</v>
      </c>
      <c r="AQ31" s="1127">
        <f t="shared" si="77"/>
        <v>0</v>
      </c>
      <c r="AR31" s="1125">
        <v>0</v>
      </c>
      <c r="AS31" s="1126">
        <f t="shared" si="116"/>
        <v>0</v>
      </c>
      <c r="AT31" s="1126">
        <f t="shared" si="117"/>
        <v>0</v>
      </c>
      <c r="AU31" s="1127">
        <f t="shared" si="80"/>
        <v>0</v>
      </c>
      <c r="AV31" s="1125">
        <v>0</v>
      </c>
      <c r="AW31" s="1126">
        <f t="shared" si="118"/>
        <v>0</v>
      </c>
      <c r="AX31" s="1126">
        <f t="shared" si="119"/>
        <v>0</v>
      </c>
      <c r="AY31" s="1127">
        <f t="shared" si="83"/>
        <v>0</v>
      </c>
      <c r="AZ31" s="1125">
        <v>0</v>
      </c>
      <c r="BA31" s="1126">
        <f t="shared" si="120"/>
        <v>0</v>
      </c>
      <c r="BB31" s="1126">
        <f t="shared" si="121"/>
        <v>0</v>
      </c>
      <c r="BC31" s="1127">
        <f t="shared" si="86"/>
        <v>0</v>
      </c>
      <c r="BD31" s="1125">
        <v>0</v>
      </c>
      <c r="BE31" s="1126">
        <f t="shared" si="122"/>
        <v>0</v>
      </c>
      <c r="BF31" s="1126">
        <f t="shared" si="123"/>
        <v>0</v>
      </c>
      <c r="BG31" s="1127">
        <f t="shared" si="89"/>
        <v>0</v>
      </c>
      <c r="BH31" s="1125">
        <v>0</v>
      </c>
      <c r="BI31" s="1126">
        <f t="shared" si="124"/>
        <v>0</v>
      </c>
      <c r="BJ31" s="1126">
        <f t="shared" si="125"/>
        <v>0</v>
      </c>
      <c r="BK31" s="1127">
        <f t="shared" si="92"/>
        <v>0</v>
      </c>
      <c r="BL31" s="1128">
        <f t="shared" si="126"/>
        <v>0</v>
      </c>
      <c r="BM31" s="1129">
        <f t="shared" si="126"/>
        <v>0</v>
      </c>
      <c r="BN31" s="1129">
        <f t="shared" si="126"/>
        <v>0</v>
      </c>
      <c r="BO31" s="1130">
        <f t="shared" si="41"/>
        <v>0</v>
      </c>
      <c r="BP31" s="1128">
        <f t="shared" si="127"/>
        <v>0</v>
      </c>
      <c r="BQ31" s="1129">
        <f t="shared" si="128"/>
        <v>0</v>
      </c>
      <c r="BR31" s="1129">
        <f t="shared" si="128"/>
        <v>0</v>
      </c>
      <c r="BS31" s="1130">
        <f t="shared" si="43"/>
        <v>0</v>
      </c>
      <c r="BT31" s="1116">
        <f t="shared" si="129"/>
        <v>0</v>
      </c>
      <c r="BU31" s="1117">
        <f t="shared" si="129"/>
        <v>0</v>
      </c>
      <c r="BV31" s="1117">
        <f t="shared" si="129"/>
        <v>0</v>
      </c>
      <c r="BW31" s="1131">
        <f t="shared" si="45"/>
        <v>0</v>
      </c>
      <c r="BX31" s="1116">
        <f t="shared" si="130"/>
        <v>0</v>
      </c>
      <c r="BY31" s="1117">
        <f t="shared" si="131"/>
        <v>0</v>
      </c>
      <c r="BZ31" s="1117">
        <f t="shared" si="131"/>
        <v>0</v>
      </c>
      <c r="CA31" s="1131">
        <f t="shared" si="50"/>
        <v>0</v>
      </c>
    </row>
    <row r="32" spans="2:79" ht="21" customHeight="1">
      <c r="B32" s="1218" t="s">
        <v>2818</v>
      </c>
      <c r="C32" s="1219" t="s">
        <v>2819</v>
      </c>
      <c r="D32" s="1220" t="s">
        <v>120</v>
      </c>
      <c r="E32" s="1221">
        <v>295.08</v>
      </c>
      <c r="F32" s="1222">
        <v>1.1299999999999999</v>
      </c>
      <c r="G32" s="1223">
        <v>1.0309999999999999</v>
      </c>
      <c r="H32" s="1125">
        <v>1.2</v>
      </c>
      <c r="I32" s="1126">
        <f t="shared" si="99"/>
        <v>412.5</v>
      </c>
      <c r="J32" s="1126">
        <f t="shared" si="100"/>
        <v>354.1</v>
      </c>
      <c r="K32" s="1127">
        <f t="shared" si="56"/>
        <v>58.399999999999977</v>
      </c>
      <c r="L32" s="1125">
        <v>1.3</v>
      </c>
      <c r="M32" s="1126">
        <f t="shared" si="101"/>
        <v>446.9</v>
      </c>
      <c r="N32" s="1126">
        <f t="shared" si="102"/>
        <v>383.6</v>
      </c>
      <c r="O32" s="1127">
        <f t="shared" si="59"/>
        <v>63.299999999999955</v>
      </c>
      <c r="P32" s="1125">
        <v>1.4</v>
      </c>
      <c r="Q32" s="1126">
        <f t="shared" si="103"/>
        <v>481.3</v>
      </c>
      <c r="R32" s="1126">
        <f t="shared" si="104"/>
        <v>413.1</v>
      </c>
      <c r="S32" s="1127">
        <f t="shared" si="62"/>
        <v>68.199999999999989</v>
      </c>
      <c r="T32" s="1125">
        <v>1.2</v>
      </c>
      <c r="U32" s="1126">
        <f t="shared" si="105"/>
        <v>412.5</v>
      </c>
      <c r="V32" s="1126">
        <f t="shared" si="106"/>
        <v>354.1</v>
      </c>
      <c r="W32" s="1127">
        <f t="shared" si="65"/>
        <v>58.399999999999977</v>
      </c>
      <c r="X32" s="1125">
        <v>1.4</v>
      </c>
      <c r="Y32" s="1126">
        <f t="shared" si="107"/>
        <v>481.3</v>
      </c>
      <c r="Z32" s="1126">
        <f t="shared" si="108"/>
        <v>413.1</v>
      </c>
      <c r="AA32" s="1127">
        <f t="shared" si="68"/>
        <v>68.199999999999989</v>
      </c>
      <c r="AB32" s="1125">
        <v>1.2</v>
      </c>
      <c r="AC32" s="1126">
        <f t="shared" si="109"/>
        <v>412.5</v>
      </c>
      <c r="AD32" s="1126">
        <f t="shared" si="110"/>
        <v>354.1</v>
      </c>
      <c r="AE32" s="1127">
        <f t="shared" si="71"/>
        <v>58.399999999999977</v>
      </c>
      <c r="AF32" s="1128">
        <f t="shared" si="111"/>
        <v>7.7</v>
      </c>
      <c r="AG32" s="1129">
        <f t="shared" si="111"/>
        <v>2647</v>
      </c>
      <c r="AH32" s="1129">
        <f t="shared" si="111"/>
        <v>2272.1</v>
      </c>
      <c r="AI32" s="1130">
        <f t="shared" si="19"/>
        <v>374.90000000000009</v>
      </c>
      <c r="AJ32" s="1128">
        <f t="shared" si="112"/>
        <v>1.3</v>
      </c>
      <c r="AK32" s="1129">
        <f t="shared" si="113"/>
        <v>441</v>
      </c>
      <c r="AL32" s="1129">
        <f t="shared" si="113"/>
        <v>379</v>
      </c>
      <c r="AM32" s="1130">
        <f t="shared" si="21"/>
        <v>62</v>
      </c>
      <c r="AN32" s="1125">
        <v>1.2</v>
      </c>
      <c r="AO32" s="1126">
        <f t="shared" si="114"/>
        <v>412.5</v>
      </c>
      <c r="AP32" s="1126">
        <f t="shared" si="115"/>
        <v>354.1</v>
      </c>
      <c r="AQ32" s="1127">
        <f t="shared" si="77"/>
        <v>58.399999999999977</v>
      </c>
      <c r="AR32" s="1125">
        <v>1.2</v>
      </c>
      <c r="AS32" s="1126">
        <f t="shared" si="116"/>
        <v>412.5</v>
      </c>
      <c r="AT32" s="1126">
        <f t="shared" si="117"/>
        <v>354.1</v>
      </c>
      <c r="AU32" s="1127">
        <f t="shared" si="80"/>
        <v>58.399999999999977</v>
      </c>
      <c r="AV32" s="1125">
        <v>1.4</v>
      </c>
      <c r="AW32" s="1126">
        <f t="shared" si="118"/>
        <v>481.3</v>
      </c>
      <c r="AX32" s="1126">
        <f t="shared" si="119"/>
        <v>413.1</v>
      </c>
      <c r="AY32" s="1127">
        <f t="shared" si="83"/>
        <v>68.199999999999989</v>
      </c>
      <c r="AZ32" s="1125">
        <v>1.2</v>
      </c>
      <c r="BA32" s="1126">
        <f t="shared" si="120"/>
        <v>412.5</v>
      </c>
      <c r="BB32" s="1126">
        <f t="shared" si="121"/>
        <v>354.1</v>
      </c>
      <c r="BC32" s="1127">
        <f t="shared" si="86"/>
        <v>58.399999999999977</v>
      </c>
      <c r="BD32" s="1125">
        <v>1.2</v>
      </c>
      <c r="BE32" s="1126">
        <f t="shared" si="122"/>
        <v>412.5</v>
      </c>
      <c r="BF32" s="1126">
        <f t="shared" si="123"/>
        <v>354.1</v>
      </c>
      <c r="BG32" s="1127">
        <f t="shared" si="89"/>
        <v>58.399999999999977</v>
      </c>
      <c r="BH32" s="1125">
        <v>1.4</v>
      </c>
      <c r="BI32" s="1126">
        <f t="shared" si="124"/>
        <v>481.3</v>
      </c>
      <c r="BJ32" s="1126">
        <f t="shared" si="125"/>
        <v>413.1</v>
      </c>
      <c r="BK32" s="1127">
        <f t="shared" si="92"/>
        <v>68.199999999999989</v>
      </c>
      <c r="BL32" s="1128">
        <f t="shared" si="126"/>
        <v>7.6</v>
      </c>
      <c r="BM32" s="1129">
        <f t="shared" si="126"/>
        <v>2612.6000000000004</v>
      </c>
      <c r="BN32" s="1129">
        <f t="shared" si="126"/>
        <v>2242.6</v>
      </c>
      <c r="BO32" s="1130">
        <f t="shared" si="41"/>
        <v>370.00000000000045</v>
      </c>
      <c r="BP32" s="1128">
        <f t="shared" si="127"/>
        <v>1.3</v>
      </c>
      <c r="BQ32" s="1129">
        <f t="shared" si="128"/>
        <v>435</v>
      </c>
      <c r="BR32" s="1129">
        <f t="shared" si="128"/>
        <v>374</v>
      </c>
      <c r="BS32" s="1130">
        <f t="shared" si="43"/>
        <v>61</v>
      </c>
      <c r="BT32" s="1116">
        <f t="shared" si="129"/>
        <v>15.3</v>
      </c>
      <c r="BU32" s="1117">
        <f t="shared" si="129"/>
        <v>5259.6</v>
      </c>
      <c r="BV32" s="1117">
        <f t="shared" si="129"/>
        <v>4514.7</v>
      </c>
      <c r="BW32" s="1131">
        <f t="shared" si="45"/>
        <v>744.90000000000055</v>
      </c>
      <c r="BX32" s="1116">
        <f t="shared" si="130"/>
        <v>1.3</v>
      </c>
      <c r="BY32" s="1117">
        <f t="shared" si="131"/>
        <v>438</v>
      </c>
      <c r="BZ32" s="1117">
        <f t="shared" si="131"/>
        <v>376</v>
      </c>
      <c r="CA32" s="1131">
        <f t="shared" si="50"/>
        <v>62</v>
      </c>
    </row>
    <row r="33" spans="2:79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0</v>
      </c>
      <c r="I33" s="1126">
        <f t="shared" si="99"/>
        <v>0</v>
      </c>
      <c r="J33" s="1126">
        <f t="shared" si="100"/>
        <v>0</v>
      </c>
      <c r="K33" s="1127">
        <f t="shared" si="56"/>
        <v>0</v>
      </c>
      <c r="L33" s="1125">
        <v>0</v>
      </c>
      <c r="M33" s="1126">
        <f t="shared" si="101"/>
        <v>0</v>
      </c>
      <c r="N33" s="1126">
        <f t="shared" si="102"/>
        <v>0</v>
      </c>
      <c r="O33" s="1127">
        <f t="shared" si="59"/>
        <v>0</v>
      </c>
      <c r="P33" s="1125">
        <v>0</v>
      </c>
      <c r="Q33" s="1126">
        <f t="shared" si="103"/>
        <v>0</v>
      </c>
      <c r="R33" s="1126">
        <f t="shared" si="104"/>
        <v>0</v>
      </c>
      <c r="S33" s="1127">
        <f t="shared" si="62"/>
        <v>0</v>
      </c>
      <c r="T33" s="1125">
        <v>0</v>
      </c>
      <c r="U33" s="1126">
        <f t="shared" si="105"/>
        <v>0</v>
      </c>
      <c r="V33" s="1126">
        <f t="shared" si="106"/>
        <v>0</v>
      </c>
      <c r="W33" s="1127">
        <f t="shared" si="65"/>
        <v>0</v>
      </c>
      <c r="X33" s="1125">
        <v>0</v>
      </c>
      <c r="Y33" s="1126">
        <f t="shared" si="107"/>
        <v>0</v>
      </c>
      <c r="Z33" s="1126">
        <f t="shared" si="108"/>
        <v>0</v>
      </c>
      <c r="AA33" s="1127">
        <f t="shared" si="68"/>
        <v>0</v>
      </c>
      <c r="AB33" s="1125">
        <v>0</v>
      </c>
      <c r="AC33" s="1126">
        <f t="shared" si="109"/>
        <v>0</v>
      </c>
      <c r="AD33" s="1126">
        <f t="shared" si="110"/>
        <v>0</v>
      </c>
      <c r="AE33" s="1127">
        <f t="shared" si="71"/>
        <v>0</v>
      </c>
      <c r="AF33" s="1128">
        <f t="shared" si="111"/>
        <v>0</v>
      </c>
      <c r="AG33" s="1129">
        <f t="shared" si="111"/>
        <v>0</v>
      </c>
      <c r="AH33" s="1129">
        <f t="shared" si="111"/>
        <v>0</v>
      </c>
      <c r="AI33" s="1130">
        <f t="shared" si="19"/>
        <v>0</v>
      </c>
      <c r="AJ33" s="1128">
        <f t="shared" si="112"/>
        <v>0</v>
      </c>
      <c r="AK33" s="1129">
        <f t="shared" si="113"/>
        <v>0</v>
      </c>
      <c r="AL33" s="1129">
        <f t="shared" si="113"/>
        <v>0</v>
      </c>
      <c r="AM33" s="1130">
        <f t="shared" si="21"/>
        <v>0</v>
      </c>
      <c r="AN33" s="1125">
        <v>0</v>
      </c>
      <c r="AO33" s="1126">
        <f t="shared" si="114"/>
        <v>0</v>
      </c>
      <c r="AP33" s="1126">
        <f t="shared" si="115"/>
        <v>0</v>
      </c>
      <c r="AQ33" s="1127">
        <f t="shared" si="77"/>
        <v>0</v>
      </c>
      <c r="AR33" s="1125">
        <v>0</v>
      </c>
      <c r="AS33" s="1126">
        <f t="shared" si="116"/>
        <v>0</v>
      </c>
      <c r="AT33" s="1126">
        <f t="shared" si="117"/>
        <v>0</v>
      </c>
      <c r="AU33" s="1127">
        <f t="shared" si="80"/>
        <v>0</v>
      </c>
      <c r="AV33" s="1125">
        <v>0</v>
      </c>
      <c r="AW33" s="1126">
        <f t="shared" si="118"/>
        <v>0</v>
      </c>
      <c r="AX33" s="1126">
        <f t="shared" si="119"/>
        <v>0</v>
      </c>
      <c r="AY33" s="1127">
        <f t="shared" si="83"/>
        <v>0</v>
      </c>
      <c r="AZ33" s="1125">
        <v>0</v>
      </c>
      <c r="BA33" s="1126">
        <f t="shared" si="120"/>
        <v>0</v>
      </c>
      <c r="BB33" s="1126">
        <f t="shared" si="121"/>
        <v>0</v>
      </c>
      <c r="BC33" s="1127">
        <f t="shared" si="86"/>
        <v>0</v>
      </c>
      <c r="BD33" s="1125">
        <v>0</v>
      </c>
      <c r="BE33" s="1126">
        <f t="shared" si="122"/>
        <v>0</v>
      </c>
      <c r="BF33" s="1126">
        <f t="shared" si="123"/>
        <v>0</v>
      </c>
      <c r="BG33" s="1127">
        <f t="shared" si="89"/>
        <v>0</v>
      </c>
      <c r="BH33" s="1125">
        <v>0</v>
      </c>
      <c r="BI33" s="1126">
        <f t="shared" si="124"/>
        <v>0</v>
      </c>
      <c r="BJ33" s="1126">
        <f t="shared" si="125"/>
        <v>0</v>
      </c>
      <c r="BK33" s="1127">
        <f t="shared" si="92"/>
        <v>0</v>
      </c>
      <c r="BL33" s="1128">
        <f t="shared" si="126"/>
        <v>0</v>
      </c>
      <c r="BM33" s="1129">
        <f t="shared" si="126"/>
        <v>0</v>
      </c>
      <c r="BN33" s="1129">
        <f t="shared" si="126"/>
        <v>0</v>
      </c>
      <c r="BO33" s="1130">
        <f t="shared" si="41"/>
        <v>0</v>
      </c>
      <c r="BP33" s="1128">
        <f t="shared" si="127"/>
        <v>0</v>
      </c>
      <c r="BQ33" s="1129">
        <f t="shared" si="128"/>
        <v>0</v>
      </c>
      <c r="BR33" s="1129">
        <f t="shared" si="128"/>
        <v>0</v>
      </c>
      <c r="BS33" s="1130">
        <f t="shared" si="43"/>
        <v>0</v>
      </c>
      <c r="BT33" s="1116">
        <f t="shared" si="129"/>
        <v>0</v>
      </c>
      <c r="BU33" s="1117">
        <f t="shared" si="129"/>
        <v>0</v>
      </c>
      <c r="BV33" s="1117">
        <f t="shared" si="129"/>
        <v>0</v>
      </c>
      <c r="BW33" s="1131">
        <f t="shared" si="45"/>
        <v>0</v>
      </c>
      <c r="BX33" s="1116">
        <f t="shared" si="130"/>
        <v>0</v>
      </c>
      <c r="BY33" s="1117">
        <f t="shared" si="131"/>
        <v>0</v>
      </c>
      <c r="BZ33" s="1117">
        <f t="shared" si="131"/>
        <v>0</v>
      </c>
      <c r="CA33" s="1131">
        <f t="shared" si="50"/>
        <v>0</v>
      </c>
    </row>
    <row r="34" spans="2:79" ht="21" customHeight="1">
      <c r="B34" s="1155"/>
      <c r="C34" s="1156" t="s">
        <v>2822</v>
      </c>
      <c r="D34" s="1105" t="s">
        <v>353</v>
      </c>
      <c r="E34" s="1106">
        <v>354.56</v>
      </c>
      <c r="F34" s="1211">
        <v>1.1299999999999999</v>
      </c>
      <c r="G34" s="1224">
        <v>1.0009999999999999</v>
      </c>
      <c r="H34" s="1125">
        <v>7.1</v>
      </c>
      <c r="I34" s="1126">
        <f t="shared" si="99"/>
        <v>2847.5</v>
      </c>
      <c r="J34" s="1126">
        <f t="shared" si="100"/>
        <v>2517.4</v>
      </c>
      <c r="K34" s="1127">
        <f t="shared" si="56"/>
        <v>330.09999999999991</v>
      </c>
      <c r="L34" s="1125">
        <v>7.4</v>
      </c>
      <c r="M34" s="1126">
        <f t="shared" si="101"/>
        <v>2967.8</v>
      </c>
      <c r="N34" s="1126">
        <f t="shared" si="102"/>
        <v>2623.7</v>
      </c>
      <c r="O34" s="1127">
        <f t="shared" si="59"/>
        <v>344.10000000000036</v>
      </c>
      <c r="P34" s="1125">
        <v>7.8</v>
      </c>
      <c r="Q34" s="1126">
        <f t="shared" si="103"/>
        <v>3128.2</v>
      </c>
      <c r="R34" s="1126">
        <f t="shared" si="104"/>
        <v>2765.6</v>
      </c>
      <c r="S34" s="1127">
        <f t="shared" si="62"/>
        <v>362.59999999999991</v>
      </c>
      <c r="T34" s="1125">
        <v>7.1</v>
      </c>
      <c r="U34" s="1126">
        <f t="shared" si="105"/>
        <v>2847.5</v>
      </c>
      <c r="V34" s="1126">
        <f t="shared" si="106"/>
        <v>2517.4</v>
      </c>
      <c r="W34" s="1127">
        <f t="shared" si="65"/>
        <v>330.09999999999991</v>
      </c>
      <c r="X34" s="1125">
        <v>7.8</v>
      </c>
      <c r="Y34" s="1126">
        <f t="shared" si="107"/>
        <v>3128.2</v>
      </c>
      <c r="Z34" s="1126">
        <f t="shared" si="108"/>
        <v>2765.6</v>
      </c>
      <c r="AA34" s="1127">
        <f t="shared" si="68"/>
        <v>362.59999999999991</v>
      </c>
      <c r="AB34" s="1125">
        <v>7.1</v>
      </c>
      <c r="AC34" s="1126">
        <f t="shared" si="109"/>
        <v>2847.5</v>
      </c>
      <c r="AD34" s="1126">
        <f t="shared" si="110"/>
        <v>2517.4</v>
      </c>
      <c r="AE34" s="1127">
        <f t="shared" si="71"/>
        <v>330.09999999999991</v>
      </c>
      <c r="AF34" s="1128">
        <f t="shared" si="111"/>
        <v>44.3</v>
      </c>
      <c r="AG34" s="1129">
        <f t="shared" si="111"/>
        <v>17766.7</v>
      </c>
      <c r="AH34" s="1129">
        <f t="shared" si="111"/>
        <v>15707.1</v>
      </c>
      <c r="AI34" s="1130">
        <f t="shared" si="19"/>
        <v>2059.6000000000004</v>
      </c>
      <c r="AJ34" s="1128">
        <f t="shared" si="112"/>
        <v>7.4</v>
      </c>
      <c r="AK34" s="1129">
        <f t="shared" si="113"/>
        <v>2961</v>
      </c>
      <c r="AL34" s="1129">
        <f t="shared" si="113"/>
        <v>2618</v>
      </c>
      <c r="AM34" s="1130">
        <f t="shared" si="21"/>
        <v>343</v>
      </c>
      <c r="AN34" s="1125">
        <v>7.1</v>
      </c>
      <c r="AO34" s="1126">
        <f t="shared" si="114"/>
        <v>2847.5</v>
      </c>
      <c r="AP34" s="1126">
        <f t="shared" si="115"/>
        <v>2517.4</v>
      </c>
      <c r="AQ34" s="1127">
        <f t="shared" si="77"/>
        <v>330.09999999999991</v>
      </c>
      <c r="AR34" s="1125">
        <v>7.1</v>
      </c>
      <c r="AS34" s="1126">
        <f t="shared" si="116"/>
        <v>2847.5</v>
      </c>
      <c r="AT34" s="1126">
        <f t="shared" si="117"/>
        <v>2517.4</v>
      </c>
      <c r="AU34" s="1127">
        <f t="shared" si="80"/>
        <v>330.09999999999991</v>
      </c>
      <c r="AV34" s="1125">
        <v>7.8</v>
      </c>
      <c r="AW34" s="1126">
        <f t="shared" si="118"/>
        <v>3128.2</v>
      </c>
      <c r="AX34" s="1126">
        <f t="shared" si="119"/>
        <v>2765.6</v>
      </c>
      <c r="AY34" s="1127">
        <f t="shared" si="83"/>
        <v>362.59999999999991</v>
      </c>
      <c r="AZ34" s="1125">
        <v>6.7</v>
      </c>
      <c r="BA34" s="1126">
        <f t="shared" si="120"/>
        <v>2687.1</v>
      </c>
      <c r="BB34" s="1126">
        <f t="shared" si="121"/>
        <v>2375.6</v>
      </c>
      <c r="BC34" s="1127">
        <f t="shared" si="86"/>
        <v>311.5</v>
      </c>
      <c r="BD34" s="1125">
        <v>6.7</v>
      </c>
      <c r="BE34" s="1126">
        <f t="shared" si="122"/>
        <v>2687.1</v>
      </c>
      <c r="BF34" s="1126">
        <f t="shared" si="123"/>
        <v>2375.6</v>
      </c>
      <c r="BG34" s="1127">
        <f t="shared" si="89"/>
        <v>311.5</v>
      </c>
      <c r="BH34" s="1125">
        <v>7.8</v>
      </c>
      <c r="BI34" s="1126">
        <f t="shared" si="124"/>
        <v>3128.2</v>
      </c>
      <c r="BJ34" s="1126">
        <f t="shared" si="125"/>
        <v>2765.6</v>
      </c>
      <c r="BK34" s="1127">
        <f t="shared" si="92"/>
        <v>362.59999999999991</v>
      </c>
      <c r="BL34" s="1128">
        <f t="shared" si="126"/>
        <v>43.199999999999996</v>
      </c>
      <c r="BM34" s="1129">
        <f t="shared" si="126"/>
        <v>17325.600000000002</v>
      </c>
      <c r="BN34" s="1129">
        <f t="shared" si="126"/>
        <v>15317.2</v>
      </c>
      <c r="BO34" s="1130">
        <f t="shared" si="41"/>
        <v>2008.4000000000015</v>
      </c>
      <c r="BP34" s="1128">
        <f t="shared" si="127"/>
        <v>7.2</v>
      </c>
      <c r="BQ34" s="1129">
        <f t="shared" si="128"/>
        <v>2888</v>
      </c>
      <c r="BR34" s="1129">
        <f t="shared" si="128"/>
        <v>2553</v>
      </c>
      <c r="BS34" s="1130">
        <f t="shared" si="43"/>
        <v>335</v>
      </c>
      <c r="BT34" s="1116">
        <f t="shared" si="129"/>
        <v>87.5</v>
      </c>
      <c r="BU34" s="1117">
        <f t="shared" si="129"/>
        <v>35092.300000000003</v>
      </c>
      <c r="BV34" s="1117">
        <f t="shared" si="129"/>
        <v>31024.300000000003</v>
      </c>
      <c r="BW34" s="1131">
        <f t="shared" si="45"/>
        <v>4068</v>
      </c>
      <c r="BX34" s="1116">
        <f t="shared" si="130"/>
        <v>7.3</v>
      </c>
      <c r="BY34" s="1117">
        <f t="shared" si="131"/>
        <v>2924</v>
      </c>
      <c r="BZ34" s="1117">
        <f t="shared" si="131"/>
        <v>2585</v>
      </c>
      <c r="CA34" s="1131">
        <f t="shared" si="50"/>
        <v>339</v>
      </c>
    </row>
    <row r="35" spans="2:79" ht="21" customHeight="1">
      <c r="B35" s="1103" t="s">
        <v>2823</v>
      </c>
      <c r="C35" s="1104" t="s">
        <v>2824</v>
      </c>
      <c r="D35" s="1159" t="s">
        <v>618</v>
      </c>
      <c r="E35" s="1160">
        <v>225.47</v>
      </c>
      <c r="F35" s="1123">
        <v>1.1299999999999999</v>
      </c>
      <c r="G35" s="1124">
        <v>0.95099999999999996</v>
      </c>
      <c r="H35" s="1125">
        <v>7.1</v>
      </c>
      <c r="I35" s="1126">
        <f t="shared" si="99"/>
        <v>1720.3</v>
      </c>
      <c r="J35" s="1126">
        <f t="shared" si="100"/>
        <v>1600.8</v>
      </c>
      <c r="K35" s="1127">
        <f t="shared" si="56"/>
        <v>119.5</v>
      </c>
      <c r="L35" s="1125">
        <v>7.5</v>
      </c>
      <c r="M35" s="1126">
        <f t="shared" si="101"/>
        <v>1817.2</v>
      </c>
      <c r="N35" s="1126">
        <f t="shared" si="102"/>
        <v>1691</v>
      </c>
      <c r="O35" s="1127">
        <f t="shared" si="59"/>
        <v>126.20000000000005</v>
      </c>
      <c r="P35" s="1125">
        <v>7.9</v>
      </c>
      <c r="Q35" s="1126">
        <f t="shared" si="103"/>
        <v>1914.1</v>
      </c>
      <c r="R35" s="1126">
        <f t="shared" si="104"/>
        <v>1781.2</v>
      </c>
      <c r="S35" s="1127">
        <f t="shared" si="62"/>
        <v>132.89999999999986</v>
      </c>
      <c r="T35" s="1125">
        <v>7.1</v>
      </c>
      <c r="U35" s="1126">
        <f t="shared" si="105"/>
        <v>1720.3</v>
      </c>
      <c r="V35" s="1126">
        <f t="shared" si="106"/>
        <v>1600.8</v>
      </c>
      <c r="W35" s="1127">
        <f t="shared" si="65"/>
        <v>119.5</v>
      </c>
      <c r="X35" s="1125">
        <v>7.9</v>
      </c>
      <c r="Y35" s="1126">
        <f t="shared" si="107"/>
        <v>1914.1</v>
      </c>
      <c r="Z35" s="1126">
        <f t="shared" si="108"/>
        <v>1781.2</v>
      </c>
      <c r="AA35" s="1127">
        <f t="shared" si="68"/>
        <v>132.89999999999986</v>
      </c>
      <c r="AB35" s="1125">
        <v>7.1</v>
      </c>
      <c r="AC35" s="1126">
        <f t="shared" si="109"/>
        <v>1720.3</v>
      </c>
      <c r="AD35" s="1126">
        <f t="shared" si="110"/>
        <v>1600.8</v>
      </c>
      <c r="AE35" s="1127">
        <f t="shared" si="71"/>
        <v>119.5</v>
      </c>
      <c r="AF35" s="1128">
        <f t="shared" si="111"/>
        <v>44.6</v>
      </c>
      <c r="AG35" s="1129">
        <f t="shared" si="111"/>
        <v>10806.3</v>
      </c>
      <c r="AH35" s="1129">
        <f t="shared" si="111"/>
        <v>10055.799999999999</v>
      </c>
      <c r="AI35" s="1130">
        <f t="shared" si="19"/>
        <v>750.5</v>
      </c>
      <c r="AJ35" s="1128">
        <f t="shared" si="112"/>
        <v>7.4</v>
      </c>
      <c r="AK35" s="1129">
        <f t="shared" si="113"/>
        <v>1801</v>
      </c>
      <c r="AL35" s="1129">
        <f t="shared" si="113"/>
        <v>1676</v>
      </c>
      <c r="AM35" s="1130">
        <f t="shared" si="21"/>
        <v>125</v>
      </c>
      <c r="AN35" s="1125">
        <v>7.1</v>
      </c>
      <c r="AO35" s="1126">
        <f t="shared" si="114"/>
        <v>1720.3</v>
      </c>
      <c r="AP35" s="1126">
        <f t="shared" si="115"/>
        <v>1600.8</v>
      </c>
      <c r="AQ35" s="1127">
        <f t="shared" si="77"/>
        <v>119.5</v>
      </c>
      <c r="AR35" s="1125">
        <v>7.1</v>
      </c>
      <c r="AS35" s="1126">
        <f t="shared" si="116"/>
        <v>1720.3</v>
      </c>
      <c r="AT35" s="1126">
        <f t="shared" si="117"/>
        <v>1600.8</v>
      </c>
      <c r="AU35" s="1127">
        <f t="shared" si="80"/>
        <v>119.5</v>
      </c>
      <c r="AV35" s="1125">
        <v>7.9</v>
      </c>
      <c r="AW35" s="1126">
        <f t="shared" si="118"/>
        <v>1914.1</v>
      </c>
      <c r="AX35" s="1126">
        <f t="shared" si="119"/>
        <v>1781.2</v>
      </c>
      <c r="AY35" s="1127">
        <f t="shared" si="83"/>
        <v>132.89999999999986</v>
      </c>
      <c r="AZ35" s="1125">
        <v>6.8</v>
      </c>
      <c r="BA35" s="1126">
        <f t="shared" si="120"/>
        <v>1647.6</v>
      </c>
      <c r="BB35" s="1126">
        <f t="shared" si="121"/>
        <v>1533.2</v>
      </c>
      <c r="BC35" s="1127">
        <f t="shared" si="86"/>
        <v>114.39999999999986</v>
      </c>
      <c r="BD35" s="1125">
        <v>6.8</v>
      </c>
      <c r="BE35" s="1126">
        <f t="shared" si="122"/>
        <v>1647.6</v>
      </c>
      <c r="BF35" s="1126">
        <f t="shared" si="123"/>
        <v>1533.2</v>
      </c>
      <c r="BG35" s="1127">
        <f t="shared" si="89"/>
        <v>114.39999999999986</v>
      </c>
      <c r="BH35" s="1125">
        <v>7.9</v>
      </c>
      <c r="BI35" s="1126">
        <f t="shared" si="124"/>
        <v>1914.1</v>
      </c>
      <c r="BJ35" s="1126">
        <f t="shared" si="125"/>
        <v>1781.2</v>
      </c>
      <c r="BK35" s="1127">
        <f t="shared" si="92"/>
        <v>132.89999999999986</v>
      </c>
      <c r="BL35" s="1128">
        <f t="shared" si="126"/>
        <v>43.6</v>
      </c>
      <c r="BM35" s="1129">
        <f t="shared" si="126"/>
        <v>10564</v>
      </c>
      <c r="BN35" s="1129">
        <f t="shared" si="126"/>
        <v>9830.4</v>
      </c>
      <c r="BO35" s="1130">
        <f t="shared" si="41"/>
        <v>733.60000000000036</v>
      </c>
      <c r="BP35" s="1128">
        <f t="shared" si="127"/>
        <v>7.3</v>
      </c>
      <c r="BQ35" s="1129">
        <f t="shared" si="128"/>
        <v>1761</v>
      </c>
      <c r="BR35" s="1129">
        <f t="shared" si="128"/>
        <v>1638</v>
      </c>
      <c r="BS35" s="1130">
        <f t="shared" si="43"/>
        <v>123</v>
      </c>
      <c r="BT35" s="1116">
        <f t="shared" si="129"/>
        <v>88.2</v>
      </c>
      <c r="BU35" s="1117">
        <f t="shared" si="129"/>
        <v>21370.3</v>
      </c>
      <c r="BV35" s="1117">
        <f t="shared" si="129"/>
        <v>19886.199999999997</v>
      </c>
      <c r="BW35" s="1131">
        <f t="shared" si="45"/>
        <v>1484.1000000000022</v>
      </c>
      <c r="BX35" s="1116">
        <f t="shared" si="130"/>
        <v>7.4</v>
      </c>
      <c r="BY35" s="1117">
        <f t="shared" si="131"/>
        <v>1781</v>
      </c>
      <c r="BZ35" s="1117">
        <f t="shared" si="131"/>
        <v>1657</v>
      </c>
      <c r="CA35" s="1131">
        <f t="shared" si="50"/>
        <v>124</v>
      </c>
    </row>
    <row r="36" spans="2:79" s="1360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f t="shared" si="99"/>
        <v>0</v>
      </c>
      <c r="J36" s="1232">
        <f t="shared" si="100"/>
        <v>0</v>
      </c>
      <c r="K36" s="1233">
        <f t="shared" si="56"/>
        <v>0</v>
      </c>
      <c r="L36" s="1231">
        <v>0</v>
      </c>
      <c r="M36" s="1232">
        <f t="shared" si="101"/>
        <v>0</v>
      </c>
      <c r="N36" s="1232">
        <f t="shared" si="102"/>
        <v>0</v>
      </c>
      <c r="O36" s="1233">
        <f t="shared" si="59"/>
        <v>0</v>
      </c>
      <c r="P36" s="1231">
        <v>0</v>
      </c>
      <c r="Q36" s="1232">
        <f t="shared" si="103"/>
        <v>0</v>
      </c>
      <c r="R36" s="1232">
        <f t="shared" si="104"/>
        <v>0</v>
      </c>
      <c r="S36" s="1233">
        <f t="shared" si="62"/>
        <v>0</v>
      </c>
      <c r="T36" s="1231">
        <v>0</v>
      </c>
      <c r="U36" s="1232">
        <f t="shared" si="105"/>
        <v>0</v>
      </c>
      <c r="V36" s="1232">
        <f t="shared" si="106"/>
        <v>0</v>
      </c>
      <c r="W36" s="1233">
        <f t="shared" si="65"/>
        <v>0</v>
      </c>
      <c r="X36" s="1231">
        <v>0</v>
      </c>
      <c r="Y36" s="1232">
        <f t="shared" si="107"/>
        <v>0</v>
      </c>
      <c r="Z36" s="1232">
        <f t="shared" si="108"/>
        <v>0</v>
      </c>
      <c r="AA36" s="1233">
        <f t="shared" si="68"/>
        <v>0</v>
      </c>
      <c r="AB36" s="1231">
        <v>0</v>
      </c>
      <c r="AC36" s="1232">
        <f t="shared" si="109"/>
        <v>0</v>
      </c>
      <c r="AD36" s="1232">
        <f t="shared" si="110"/>
        <v>0</v>
      </c>
      <c r="AE36" s="1233">
        <f t="shared" si="71"/>
        <v>0</v>
      </c>
      <c r="AF36" s="1234">
        <f t="shared" si="111"/>
        <v>0</v>
      </c>
      <c r="AG36" s="1235">
        <f t="shared" si="111"/>
        <v>0</v>
      </c>
      <c r="AH36" s="1235">
        <f t="shared" si="111"/>
        <v>0</v>
      </c>
      <c r="AI36" s="1236">
        <f t="shared" si="19"/>
        <v>0</v>
      </c>
      <c r="AJ36" s="1234">
        <f t="shared" si="112"/>
        <v>0</v>
      </c>
      <c r="AK36" s="1235">
        <f t="shared" si="113"/>
        <v>0</v>
      </c>
      <c r="AL36" s="1235">
        <f t="shared" si="113"/>
        <v>0</v>
      </c>
      <c r="AM36" s="1236">
        <f t="shared" si="21"/>
        <v>0</v>
      </c>
      <c r="AN36" s="1231">
        <v>0</v>
      </c>
      <c r="AO36" s="1232">
        <f t="shared" si="114"/>
        <v>0</v>
      </c>
      <c r="AP36" s="1232">
        <f t="shared" si="115"/>
        <v>0</v>
      </c>
      <c r="AQ36" s="1233">
        <f t="shared" si="77"/>
        <v>0</v>
      </c>
      <c r="AR36" s="1231">
        <v>0</v>
      </c>
      <c r="AS36" s="1232">
        <f t="shared" si="116"/>
        <v>0</v>
      </c>
      <c r="AT36" s="1232">
        <f t="shared" si="117"/>
        <v>0</v>
      </c>
      <c r="AU36" s="1233">
        <f t="shared" si="80"/>
        <v>0</v>
      </c>
      <c r="AV36" s="1231">
        <v>0</v>
      </c>
      <c r="AW36" s="1232">
        <f t="shared" si="118"/>
        <v>0</v>
      </c>
      <c r="AX36" s="1232">
        <f t="shared" si="119"/>
        <v>0</v>
      </c>
      <c r="AY36" s="1233">
        <f t="shared" si="83"/>
        <v>0</v>
      </c>
      <c r="AZ36" s="1231">
        <v>0</v>
      </c>
      <c r="BA36" s="1232">
        <f t="shared" si="120"/>
        <v>0</v>
      </c>
      <c r="BB36" s="1232">
        <f t="shared" si="121"/>
        <v>0</v>
      </c>
      <c r="BC36" s="1233">
        <f t="shared" si="86"/>
        <v>0</v>
      </c>
      <c r="BD36" s="1231">
        <v>0</v>
      </c>
      <c r="BE36" s="1232">
        <f t="shared" si="122"/>
        <v>0</v>
      </c>
      <c r="BF36" s="1232">
        <f t="shared" si="123"/>
        <v>0</v>
      </c>
      <c r="BG36" s="1233">
        <f t="shared" si="89"/>
        <v>0</v>
      </c>
      <c r="BH36" s="1231">
        <v>0</v>
      </c>
      <c r="BI36" s="1232">
        <f t="shared" si="124"/>
        <v>0</v>
      </c>
      <c r="BJ36" s="1232">
        <f t="shared" si="125"/>
        <v>0</v>
      </c>
      <c r="BK36" s="1233">
        <f t="shared" si="92"/>
        <v>0</v>
      </c>
      <c r="BL36" s="1234">
        <f t="shared" si="126"/>
        <v>0</v>
      </c>
      <c r="BM36" s="1235">
        <f t="shared" si="126"/>
        <v>0</v>
      </c>
      <c r="BN36" s="1235">
        <f t="shared" si="126"/>
        <v>0</v>
      </c>
      <c r="BO36" s="1236">
        <f t="shared" si="41"/>
        <v>0</v>
      </c>
      <c r="BP36" s="1234">
        <f t="shared" si="127"/>
        <v>0</v>
      </c>
      <c r="BQ36" s="1235">
        <f t="shared" si="128"/>
        <v>0</v>
      </c>
      <c r="BR36" s="1235">
        <f t="shared" si="128"/>
        <v>0</v>
      </c>
      <c r="BS36" s="1236">
        <f t="shared" si="43"/>
        <v>0</v>
      </c>
      <c r="BT36" s="1237">
        <f t="shared" si="129"/>
        <v>0</v>
      </c>
      <c r="BU36" s="1238">
        <f t="shared" si="129"/>
        <v>0</v>
      </c>
      <c r="BV36" s="1238">
        <f t="shared" si="129"/>
        <v>0</v>
      </c>
      <c r="BW36" s="1239">
        <f t="shared" si="45"/>
        <v>0</v>
      </c>
      <c r="BX36" s="1237">
        <f t="shared" si="130"/>
        <v>0</v>
      </c>
      <c r="BY36" s="1238">
        <f t="shared" si="131"/>
        <v>0</v>
      </c>
      <c r="BZ36" s="1238">
        <f t="shared" si="131"/>
        <v>0</v>
      </c>
      <c r="CA36" s="1239">
        <f t="shared" si="50"/>
        <v>0</v>
      </c>
    </row>
    <row r="37" spans="2:79" ht="21" customHeight="1">
      <c r="B37" s="1103"/>
      <c r="C37" s="1104" t="s">
        <v>2825</v>
      </c>
      <c r="D37" s="1105" t="s">
        <v>712</v>
      </c>
      <c r="E37" s="1106">
        <v>330.99</v>
      </c>
      <c r="F37" s="1123">
        <v>1.1299999999999999</v>
      </c>
      <c r="G37" s="1124">
        <v>0.95099999999999996</v>
      </c>
      <c r="H37" s="1125">
        <v>3.2</v>
      </c>
      <c r="I37" s="1126">
        <f t="shared" si="99"/>
        <v>1138.2</v>
      </c>
      <c r="J37" s="1126">
        <f t="shared" si="100"/>
        <v>1059.2</v>
      </c>
      <c r="K37" s="1127">
        <f t="shared" si="56"/>
        <v>79</v>
      </c>
      <c r="L37" s="1125">
        <v>3.4</v>
      </c>
      <c r="M37" s="1126">
        <f t="shared" si="101"/>
        <v>1209.4000000000001</v>
      </c>
      <c r="N37" s="1126">
        <f t="shared" si="102"/>
        <v>1125.4000000000001</v>
      </c>
      <c r="O37" s="1127">
        <f t="shared" si="59"/>
        <v>84</v>
      </c>
      <c r="P37" s="1125">
        <v>3.5</v>
      </c>
      <c r="Q37" s="1126">
        <f t="shared" si="103"/>
        <v>1244.9000000000001</v>
      </c>
      <c r="R37" s="1126">
        <f t="shared" si="104"/>
        <v>1158.5</v>
      </c>
      <c r="S37" s="1127">
        <f t="shared" si="62"/>
        <v>86.400000000000091</v>
      </c>
      <c r="T37" s="1125">
        <v>3.2</v>
      </c>
      <c r="U37" s="1126">
        <f t="shared" si="105"/>
        <v>1138.2</v>
      </c>
      <c r="V37" s="1126">
        <f t="shared" si="106"/>
        <v>1059.2</v>
      </c>
      <c r="W37" s="1127">
        <f t="shared" si="65"/>
        <v>79</v>
      </c>
      <c r="X37" s="1125">
        <v>3.5</v>
      </c>
      <c r="Y37" s="1126">
        <f t="shared" si="107"/>
        <v>1244.9000000000001</v>
      </c>
      <c r="Z37" s="1126">
        <f t="shared" si="108"/>
        <v>1158.5</v>
      </c>
      <c r="AA37" s="1127">
        <f t="shared" si="68"/>
        <v>86.400000000000091</v>
      </c>
      <c r="AB37" s="1125">
        <v>3.2</v>
      </c>
      <c r="AC37" s="1126">
        <f t="shared" si="109"/>
        <v>1138.2</v>
      </c>
      <c r="AD37" s="1126">
        <f t="shared" si="110"/>
        <v>1059.2</v>
      </c>
      <c r="AE37" s="1127">
        <f t="shared" si="71"/>
        <v>79</v>
      </c>
      <c r="AF37" s="1128">
        <f t="shared" si="111"/>
        <v>20</v>
      </c>
      <c r="AG37" s="1129">
        <f t="shared" si="111"/>
        <v>7113.8</v>
      </c>
      <c r="AH37" s="1129">
        <f t="shared" si="111"/>
        <v>6620</v>
      </c>
      <c r="AI37" s="1130">
        <f t="shared" si="19"/>
        <v>493.80000000000018</v>
      </c>
      <c r="AJ37" s="1128">
        <f t="shared" si="112"/>
        <v>3.3</v>
      </c>
      <c r="AK37" s="1129">
        <f t="shared" si="113"/>
        <v>1186</v>
      </c>
      <c r="AL37" s="1129">
        <f t="shared" si="113"/>
        <v>1103</v>
      </c>
      <c r="AM37" s="1130">
        <f t="shared" si="21"/>
        <v>83</v>
      </c>
      <c r="AN37" s="1125">
        <v>3.2</v>
      </c>
      <c r="AO37" s="1126">
        <f t="shared" si="114"/>
        <v>1138.2</v>
      </c>
      <c r="AP37" s="1126">
        <f t="shared" si="115"/>
        <v>1059.2</v>
      </c>
      <c r="AQ37" s="1127">
        <f t="shared" si="77"/>
        <v>79</v>
      </c>
      <c r="AR37" s="1125">
        <v>3.2</v>
      </c>
      <c r="AS37" s="1126">
        <f t="shared" si="116"/>
        <v>1138.2</v>
      </c>
      <c r="AT37" s="1126">
        <f t="shared" si="117"/>
        <v>1059.2</v>
      </c>
      <c r="AU37" s="1127">
        <f t="shared" si="80"/>
        <v>79</v>
      </c>
      <c r="AV37" s="1125">
        <v>3.5</v>
      </c>
      <c r="AW37" s="1126">
        <f t="shared" si="118"/>
        <v>1244.9000000000001</v>
      </c>
      <c r="AX37" s="1126">
        <f t="shared" si="119"/>
        <v>1158.5</v>
      </c>
      <c r="AY37" s="1127">
        <f t="shared" si="83"/>
        <v>86.400000000000091</v>
      </c>
      <c r="AZ37" s="1125">
        <v>3</v>
      </c>
      <c r="BA37" s="1126">
        <f t="shared" si="120"/>
        <v>1067.0999999999999</v>
      </c>
      <c r="BB37" s="1126">
        <f t="shared" si="121"/>
        <v>993</v>
      </c>
      <c r="BC37" s="1127">
        <f t="shared" si="86"/>
        <v>74.099999999999909</v>
      </c>
      <c r="BD37" s="1125">
        <v>3</v>
      </c>
      <c r="BE37" s="1126">
        <f t="shared" si="122"/>
        <v>1067.0999999999999</v>
      </c>
      <c r="BF37" s="1126">
        <f t="shared" si="123"/>
        <v>993</v>
      </c>
      <c r="BG37" s="1127">
        <f t="shared" si="89"/>
        <v>74.099999999999909</v>
      </c>
      <c r="BH37" s="1125">
        <v>3.5</v>
      </c>
      <c r="BI37" s="1126">
        <f t="shared" si="124"/>
        <v>1244.9000000000001</v>
      </c>
      <c r="BJ37" s="1126">
        <f t="shared" si="125"/>
        <v>1158.5</v>
      </c>
      <c r="BK37" s="1127">
        <f t="shared" si="92"/>
        <v>86.400000000000091</v>
      </c>
      <c r="BL37" s="1128">
        <f t="shared" si="126"/>
        <v>19.399999999999999</v>
      </c>
      <c r="BM37" s="1129">
        <f t="shared" si="126"/>
        <v>6900.4</v>
      </c>
      <c r="BN37" s="1129">
        <f t="shared" si="126"/>
        <v>6421.4</v>
      </c>
      <c r="BO37" s="1130">
        <f t="shared" si="41"/>
        <v>479</v>
      </c>
      <c r="BP37" s="1128">
        <f t="shared" si="127"/>
        <v>3.2</v>
      </c>
      <c r="BQ37" s="1129">
        <f t="shared" si="128"/>
        <v>1150</v>
      </c>
      <c r="BR37" s="1129">
        <f t="shared" si="128"/>
        <v>1070</v>
      </c>
      <c r="BS37" s="1130">
        <f t="shared" si="43"/>
        <v>80</v>
      </c>
      <c r="BT37" s="1116">
        <f t="shared" si="129"/>
        <v>39.4</v>
      </c>
      <c r="BU37" s="1117">
        <f t="shared" si="129"/>
        <v>14014.2</v>
      </c>
      <c r="BV37" s="1117">
        <f t="shared" si="129"/>
        <v>13041.4</v>
      </c>
      <c r="BW37" s="1131">
        <f t="shared" si="45"/>
        <v>972.80000000000109</v>
      </c>
      <c r="BX37" s="1116">
        <f t="shared" si="130"/>
        <v>3.3</v>
      </c>
      <c r="BY37" s="1117">
        <f t="shared" si="131"/>
        <v>1168</v>
      </c>
      <c r="BZ37" s="1117">
        <f t="shared" si="131"/>
        <v>1087</v>
      </c>
      <c r="CA37" s="1131">
        <f t="shared" si="50"/>
        <v>81</v>
      </c>
    </row>
    <row r="38" spans="2:79" s="1360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f t="shared" si="99"/>
        <v>0</v>
      </c>
      <c r="J38" s="1232">
        <f t="shared" si="100"/>
        <v>0</v>
      </c>
      <c r="K38" s="1233">
        <f t="shared" si="56"/>
        <v>0</v>
      </c>
      <c r="L38" s="1231">
        <v>0</v>
      </c>
      <c r="M38" s="1232">
        <f t="shared" si="101"/>
        <v>0</v>
      </c>
      <c r="N38" s="1232">
        <f t="shared" si="102"/>
        <v>0</v>
      </c>
      <c r="O38" s="1233">
        <f t="shared" si="59"/>
        <v>0</v>
      </c>
      <c r="P38" s="1231">
        <v>0</v>
      </c>
      <c r="Q38" s="1232">
        <f t="shared" si="103"/>
        <v>0</v>
      </c>
      <c r="R38" s="1232">
        <f t="shared" si="104"/>
        <v>0</v>
      </c>
      <c r="S38" s="1233">
        <f t="shared" si="62"/>
        <v>0</v>
      </c>
      <c r="T38" s="1231">
        <v>0</v>
      </c>
      <c r="U38" s="1232">
        <f t="shared" si="105"/>
        <v>0</v>
      </c>
      <c r="V38" s="1232">
        <f t="shared" si="106"/>
        <v>0</v>
      </c>
      <c r="W38" s="1233">
        <f t="shared" si="65"/>
        <v>0</v>
      </c>
      <c r="X38" s="1231">
        <v>0</v>
      </c>
      <c r="Y38" s="1232">
        <f t="shared" si="107"/>
        <v>0</v>
      </c>
      <c r="Z38" s="1232">
        <f t="shared" si="108"/>
        <v>0</v>
      </c>
      <c r="AA38" s="1233">
        <f t="shared" si="68"/>
        <v>0</v>
      </c>
      <c r="AB38" s="1231">
        <v>0</v>
      </c>
      <c r="AC38" s="1232">
        <f t="shared" si="109"/>
        <v>0</v>
      </c>
      <c r="AD38" s="1232">
        <f t="shared" si="110"/>
        <v>0</v>
      </c>
      <c r="AE38" s="1233">
        <f t="shared" si="71"/>
        <v>0</v>
      </c>
      <c r="AF38" s="1234">
        <f t="shared" si="111"/>
        <v>0</v>
      </c>
      <c r="AG38" s="1235">
        <f t="shared" si="111"/>
        <v>0</v>
      </c>
      <c r="AH38" s="1235">
        <f t="shared" si="111"/>
        <v>0</v>
      </c>
      <c r="AI38" s="1236">
        <f t="shared" si="19"/>
        <v>0</v>
      </c>
      <c r="AJ38" s="1234">
        <f t="shared" si="112"/>
        <v>0</v>
      </c>
      <c r="AK38" s="1235">
        <f t="shared" si="113"/>
        <v>0</v>
      </c>
      <c r="AL38" s="1235">
        <f t="shared" si="113"/>
        <v>0</v>
      </c>
      <c r="AM38" s="1236">
        <f t="shared" si="21"/>
        <v>0</v>
      </c>
      <c r="AN38" s="1231">
        <v>0</v>
      </c>
      <c r="AO38" s="1232">
        <f t="shared" si="114"/>
        <v>0</v>
      </c>
      <c r="AP38" s="1232">
        <f t="shared" si="115"/>
        <v>0</v>
      </c>
      <c r="AQ38" s="1233">
        <f t="shared" si="77"/>
        <v>0</v>
      </c>
      <c r="AR38" s="1231">
        <v>0</v>
      </c>
      <c r="AS38" s="1232">
        <f t="shared" si="116"/>
        <v>0</v>
      </c>
      <c r="AT38" s="1232">
        <f t="shared" si="117"/>
        <v>0</v>
      </c>
      <c r="AU38" s="1233">
        <f t="shared" si="80"/>
        <v>0</v>
      </c>
      <c r="AV38" s="1231">
        <v>0</v>
      </c>
      <c r="AW38" s="1232">
        <f t="shared" si="118"/>
        <v>0</v>
      </c>
      <c r="AX38" s="1232">
        <f t="shared" si="119"/>
        <v>0</v>
      </c>
      <c r="AY38" s="1233">
        <f t="shared" si="83"/>
        <v>0</v>
      </c>
      <c r="AZ38" s="1231">
        <v>0</v>
      </c>
      <c r="BA38" s="1232">
        <f t="shared" si="120"/>
        <v>0</v>
      </c>
      <c r="BB38" s="1232">
        <f t="shared" si="121"/>
        <v>0</v>
      </c>
      <c r="BC38" s="1233">
        <f t="shared" si="86"/>
        <v>0</v>
      </c>
      <c r="BD38" s="1231">
        <v>0</v>
      </c>
      <c r="BE38" s="1232">
        <f t="shared" si="122"/>
        <v>0</v>
      </c>
      <c r="BF38" s="1232">
        <f t="shared" si="123"/>
        <v>0</v>
      </c>
      <c r="BG38" s="1233">
        <f t="shared" si="89"/>
        <v>0</v>
      </c>
      <c r="BH38" s="1231">
        <v>0</v>
      </c>
      <c r="BI38" s="1232">
        <f t="shared" si="124"/>
        <v>0</v>
      </c>
      <c r="BJ38" s="1232">
        <f t="shared" si="125"/>
        <v>0</v>
      </c>
      <c r="BK38" s="1233">
        <f t="shared" si="92"/>
        <v>0</v>
      </c>
      <c r="BL38" s="1234">
        <f t="shared" si="126"/>
        <v>0</v>
      </c>
      <c r="BM38" s="1235">
        <f t="shared" si="126"/>
        <v>0</v>
      </c>
      <c r="BN38" s="1235">
        <f t="shared" si="126"/>
        <v>0</v>
      </c>
      <c r="BO38" s="1236">
        <f t="shared" si="41"/>
        <v>0</v>
      </c>
      <c r="BP38" s="1234">
        <f t="shared" si="127"/>
        <v>0</v>
      </c>
      <c r="BQ38" s="1235">
        <f t="shared" si="128"/>
        <v>0</v>
      </c>
      <c r="BR38" s="1235">
        <f t="shared" si="128"/>
        <v>0</v>
      </c>
      <c r="BS38" s="1236">
        <f t="shared" si="43"/>
        <v>0</v>
      </c>
      <c r="BT38" s="1237">
        <f t="shared" si="129"/>
        <v>0</v>
      </c>
      <c r="BU38" s="1238">
        <f t="shared" si="129"/>
        <v>0</v>
      </c>
      <c r="BV38" s="1238">
        <f t="shared" si="129"/>
        <v>0</v>
      </c>
      <c r="BW38" s="1239">
        <f t="shared" si="45"/>
        <v>0</v>
      </c>
      <c r="BX38" s="1237">
        <f t="shared" si="130"/>
        <v>0</v>
      </c>
      <c r="BY38" s="1238">
        <f t="shared" si="131"/>
        <v>0</v>
      </c>
      <c r="BZ38" s="1238">
        <f t="shared" si="131"/>
        <v>0</v>
      </c>
      <c r="CA38" s="1239">
        <f t="shared" si="50"/>
        <v>0</v>
      </c>
    </row>
    <row r="39" spans="2:79" ht="21" customHeight="1">
      <c r="B39" s="1103"/>
      <c r="C39" s="1104" t="s">
        <v>2826</v>
      </c>
      <c r="D39" s="1105" t="s">
        <v>874</v>
      </c>
      <c r="E39" s="1106">
        <v>247.92</v>
      </c>
      <c r="F39" s="1123">
        <v>1.1299999999999999</v>
      </c>
      <c r="G39" s="1124">
        <v>0.98099999999999998</v>
      </c>
      <c r="H39" s="1125">
        <v>1.4</v>
      </c>
      <c r="I39" s="1126">
        <f t="shared" si="99"/>
        <v>384.8</v>
      </c>
      <c r="J39" s="1126">
        <f t="shared" si="100"/>
        <v>347.1</v>
      </c>
      <c r="K39" s="1127">
        <f t="shared" si="56"/>
        <v>37.699999999999989</v>
      </c>
      <c r="L39" s="1125">
        <v>1.5</v>
      </c>
      <c r="M39" s="1126">
        <f t="shared" si="101"/>
        <v>412.2</v>
      </c>
      <c r="N39" s="1126">
        <f t="shared" si="102"/>
        <v>371.9</v>
      </c>
      <c r="O39" s="1127">
        <f t="shared" si="59"/>
        <v>40.300000000000011</v>
      </c>
      <c r="P39" s="1125">
        <v>1.5</v>
      </c>
      <c r="Q39" s="1126">
        <f t="shared" si="103"/>
        <v>412.2</v>
      </c>
      <c r="R39" s="1126">
        <f t="shared" si="104"/>
        <v>371.9</v>
      </c>
      <c r="S39" s="1127">
        <f t="shared" si="62"/>
        <v>40.300000000000011</v>
      </c>
      <c r="T39" s="1125">
        <v>1.4</v>
      </c>
      <c r="U39" s="1126">
        <f t="shared" si="105"/>
        <v>384.8</v>
      </c>
      <c r="V39" s="1126">
        <f t="shared" si="106"/>
        <v>347.1</v>
      </c>
      <c r="W39" s="1127">
        <f t="shared" si="65"/>
        <v>37.699999999999989</v>
      </c>
      <c r="X39" s="1125">
        <v>1.5</v>
      </c>
      <c r="Y39" s="1126">
        <f t="shared" si="107"/>
        <v>412.2</v>
      </c>
      <c r="Z39" s="1126">
        <f t="shared" si="108"/>
        <v>371.9</v>
      </c>
      <c r="AA39" s="1127">
        <f t="shared" si="68"/>
        <v>40.300000000000011</v>
      </c>
      <c r="AB39" s="1125">
        <v>1.4</v>
      </c>
      <c r="AC39" s="1126">
        <f t="shared" si="109"/>
        <v>384.8</v>
      </c>
      <c r="AD39" s="1126">
        <f t="shared" si="110"/>
        <v>347.1</v>
      </c>
      <c r="AE39" s="1127">
        <f t="shared" si="71"/>
        <v>37.699999999999989</v>
      </c>
      <c r="AF39" s="1128">
        <f t="shared" si="111"/>
        <v>8.7000000000000011</v>
      </c>
      <c r="AG39" s="1129">
        <f t="shared" si="111"/>
        <v>2391</v>
      </c>
      <c r="AH39" s="1129">
        <f t="shared" si="111"/>
        <v>2157</v>
      </c>
      <c r="AI39" s="1130">
        <f t="shared" si="19"/>
        <v>234</v>
      </c>
      <c r="AJ39" s="1128">
        <f t="shared" si="112"/>
        <v>1.5</v>
      </c>
      <c r="AK39" s="1129">
        <f t="shared" si="113"/>
        <v>399</v>
      </c>
      <c r="AL39" s="1129">
        <f t="shared" si="113"/>
        <v>360</v>
      </c>
      <c r="AM39" s="1130">
        <f t="shared" si="21"/>
        <v>39</v>
      </c>
      <c r="AN39" s="1125">
        <v>1.4</v>
      </c>
      <c r="AO39" s="1126">
        <f t="shared" si="114"/>
        <v>384.8</v>
      </c>
      <c r="AP39" s="1126">
        <f t="shared" si="115"/>
        <v>347.1</v>
      </c>
      <c r="AQ39" s="1127">
        <f t="shared" si="77"/>
        <v>37.699999999999989</v>
      </c>
      <c r="AR39" s="1125">
        <v>1.4</v>
      </c>
      <c r="AS39" s="1126">
        <f t="shared" si="116"/>
        <v>384.8</v>
      </c>
      <c r="AT39" s="1126">
        <f t="shared" si="117"/>
        <v>347.1</v>
      </c>
      <c r="AU39" s="1127">
        <f t="shared" si="80"/>
        <v>37.699999999999989</v>
      </c>
      <c r="AV39" s="1125">
        <v>1.5</v>
      </c>
      <c r="AW39" s="1126">
        <f t="shared" si="118"/>
        <v>412.2</v>
      </c>
      <c r="AX39" s="1126">
        <f t="shared" si="119"/>
        <v>371.9</v>
      </c>
      <c r="AY39" s="1127">
        <f t="shared" si="83"/>
        <v>40.300000000000011</v>
      </c>
      <c r="AZ39" s="1125">
        <v>1.3</v>
      </c>
      <c r="BA39" s="1126">
        <f t="shared" si="120"/>
        <v>357.3</v>
      </c>
      <c r="BB39" s="1126">
        <f t="shared" si="121"/>
        <v>322.3</v>
      </c>
      <c r="BC39" s="1127">
        <f t="shared" si="86"/>
        <v>35</v>
      </c>
      <c r="BD39" s="1125">
        <v>1.3</v>
      </c>
      <c r="BE39" s="1126">
        <f t="shared" si="122"/>
        <v>357.3</v>
      </c>
      <c r="BF39" s="1126">
        <f t="shared" si="123"/>
        <v>322.3</v>
      </c>
      <c r="BG39" s="1127">
        <f t="shared" si="89"/>
        <v>35</v>
      </c>
      <c r="BH39" s="1125">
        <v>1.5</v>
      </c>
      <c r="BI39" s="1126">
        <f t="shared" si="124"/>
        <v>412.2</v>
      </c>
      <c r="BJ39" s="1126">
        <f t="shared" si="125"/>
        <v>371.9</v>
      </c>
      <c r="BK39" s="1127">
        <f t="shared" si="92"/>
        <v>40.300000000000011</v>
      </c>
      <c r="BL39" s="1128">
        <f t="shared" si="126"/>
        <v>8.3999999999999986</v>
      </c>
      <c r="BM39" s="1129">
        <f t="shared" si="126"/>
        <v>2308.6</v>
      </c>
      <c r="BN39" s="1129">
        <f t="shared" si="126"/>
        <v>2082.6</v>
      </c>
      <c r="BO39" s="1130">
        <f t="shared" si="41"/>
        <v>226</v>
      </c>
      <c r="BP39" s="1128">
        <f t="shared" si="127"/>
        <v>1.4</v>
      </c>
      <c r="BQ39" s="1129">
        <f t="shared" si="128"/>
        <v>385</v>
      </c>
      <c r="BR39" s="1129">
        <f t="shared" si="128"/>
        <v>347</v>
      </c>
      <c r="BS39" s="1130">
        <f t="shared" si="43"/>
        <v>38</v>
      </c>
      <c r="BT39" s="1116">
        <f t="shared" si="129"/>
        <v>17.100000000000001</v>
      </c>
      <c r="BU39" s="1117">
        <f t="shared" si="129"/>
        <v>4699.6000000000004</v>
      </c>
      <c r="BV39" s="1117">
        <f t="shared" si="129"/>
        <v>4239.6000000000004</v>
      </c>
      <c r="BW39" s="1131">
        <f t="shared" si="45"/>
        <v>460</v>
      </c>
      <c r="BX39" s="1116">
        <f t="shared" si="130"/>
        <v>1.4</v>
      </c>
      <c r="BY39" s="1117">
        <f t="shared" si="131"/>
        <v>392</v>
      </c>
      <c r="BZ39" s="1117">
        <f t="shared" si="131"/>
        <v>353</v>
      </c>
      <c r="CA39" s="1131">
        <f t="shared" si="50"/>
        <v>39</v>
      </c>
    </row>
    <row r="40" spans="2:79" s="1360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f t="shared" si="99"/>
        <v>0</v>
      </c>
      <c r="J40" s="1232">
        <f t="shared" si="100"/>
        <v>0</v>
      </c>
      <c r="K40" s="1233">
        <f t="shared" si="56"/>
        <v>0</v>
      </c>
      <c r="L40" s="1231">
        <v>0</v>
      </c>
      <c r="M40" s="1232">
        <f t="shared" si="101"/>
        <v>0</v>
      </c>
      <c r="N40" s="1232">
        <f t="shared" si="102"/>
        <v>0</v>
      </c>
      <c r="O40" s="1233">
        <f t="shared" si="59"/>
        <v>0</v>
      </c>
      <c r="P40" s="1231">
        <v>0</v>
      </c>
      <c r="Q40" s="1232">
        <f t="shared" si="103"/>
        <v>0</v>
      </c>
      <c r="R40" s="1232">
        <f t="shared" si="104"/>
        <v>0</v>
      </c>
      <c r="S40" s="1233">
        <f t="shared" si="62"/>
        <v>0</v>
      </c>
      <c r="T40" s="1231">
        <v>0</v>
      </c>
      <c r="U40" s="1232">
        <f t="shared" si="105"/>
        <v>0</v>
      </c>
      <c r="V40" s="1232">
        <f t="shared" si="106"/>
        <v>0</v>
      </c>
      <c r="W40" s="1233">
        <f t="shared" si="65"/>
        <v>0</v>
      </c>
      <c r="X40" s="1231">
        <v>0</v>
      </c>
      <c r="Y40" s="1232">
        <f t="shared" si="107"/>
        <v>0</v>
      </c>
      <c r="Z40" s="1232">
        <f t="shared" si="108"/>
        <v>0</v>
      </c>
      <c r="AA40" s="1233">
        <f t="shared" si="68"/>
        <v>0</v>
      </c>
      <c r="AB40" s="1231">
        <v>0</v>
      </c>
      <c r="AC40" s="1232">
        <f t="shared" si="109"/>
        <v>0</v>
      </c>
      <c r="AD40" s="1232">
        <f t="shared" si="110"/>
        <v>0</v>
      </c>
      <c r="AE40" s="1233">
        <f t="shared" si="71"/>
        <v>0</v>
      </c>
      <c r="AF40" s="1234">
        <f t="shared" si="111"/>
        <v>0</v>
      </c>
      <c r="AG40" s="1235">
        <f t="shared" si="111"/>
        <v>0</v>
      </c>
      <c r="AH40" s="1235">
        <f t="shared" si="111"/>
        <v>0</v>
      </c>
      <c r="AI40" s="1236">
        <f t="shared" si="19"/>
        <v>0</v>
      </c>
      <c r="AJ40" s="1234">
        <f t="shared" si="112"/>
        <v>0</v>
      </c>
      <c r="AK40" s="1235">
        <f t="shared" si="113"/>
        <v>0</v>
      </c>
      <c r="AL40" s="1235">
        <f t="shared" si="113"/>
        <v>0</v>
      </c>
      <c r="AM40" s="1236">
        <f t="shared" si="21"/>
        <v>0</v>
      </c>
      <c r="AN40" s="1231">
        <v>0</v>
      </c>
      <c r="AO40" s="1232">
        <f t="shared" si="114"/>
        <v>0</v>
      </c>
      <c r="AP40" s="1232">
        <f t="shared" si="115"/>
        <v>0</v>
      </c>
      <c r="AQ40" s="1233">
        <f t="shared" si="77"/>
        <v>0</v>
      </c>
      <c r="AR40" s="1231">
        <v>0</v>
      </c>
      <c r="AS40" s="1232">
        <f t="shared" si="116"/>
        <v>0</v>
      </c>
      <c r="AT40" s="1232">
        <f t="shared" si="117"/>
        <v>0</v>
      </c>
      <c r="AU40" s="1233">
        <f t="shared" si="80"/>
        <v>0</v>
      </c>
      <c r="AV40" s="1231">
        <v>0</v>
      </c>
      <c r="AW40" s="1232">
        <f t="shared" si="118"/>
        <v>0</v>
      </c>
      <c r="AX40" s="1232">
        <f t="shared" si="119"/>
        <v>0</v>
      </c>
      <c r="AY40" s="1233">
        <f t="shared" si="83"/>
        <v>0</v>
      </c>
      <c r="AZ40" s="1231">
        <v>0</v>
      </c>
      <c r="BA40" s="1232">
        <f t="shared" si="120"/>
        <v>0</v>
      </c>
      <c r="BB40" s="1232">
        <f t="shared" si="121"/>
        <v>0</v>
      </c>
      <c r="BC40" s="1233">
        <f t="shared" si="86"/>
        <v>0</v>
      </c>
      <c r="BD40" s="1231">
        <v>0</v>
      </c>
      <c r="BE40" s="1232">
        <f t="shared" si="122"/>
        <v>0</v>
      </c>
      <c r="BF40" s="1232">
        <f t="shared" si="123"/>
        <v>0</v>
      </c>
      <c r="BG40" s="1233">
        <f t="shared" si="89"/>
        <v>0</v>
      </c>
      <c r="BH40" s="1231">
        <v>0</v>
      </c>
      <c r="BI40" s="1232">
        <f t="shared" si="124"/>
        <v>0</v>
      </c>
      <c r="BJ40" s="1232">
        <f t="shared" si="125"/>
        <v>0</v>
      </c>
      <c r="BK40" s="1233">
        <f t="shared" si="92"/>
        <v>0</v>
      </c>
      <c r="BL40" s="1234">
        <f t="shared" si="126"/>
        <v>0</v>
      </c>
      <c r="BM40" s="1235">
        <f t="shared" si="126"/>
        <v>0</v>
      </c>
      <c r="BN40" s="1235">
        <f t="shared" si="126"/>
        <v>0</v>
      </c>
      <c r="BO40" s="1236">
        <f t="shared" si="41"/>
        <v>0</v>
      </c>
      <c r="BP40" s="1234">
        <f t="shared" si="127"/>
        <v>0</v>
      </c>
      <c r="BQ40" s="1235">
        <f t="shared" si="128"/>
        <v>0</v>
      </c>
      <c r="BR40" s="1235">
        <f t="shared" si="128"/>
        <v>0</v>
      </c>
      <c r="BS40" s="1236">
        <f t="shared" si="43"/>
        <v>0</v>
      </c>
      <c r="BT40" s="1237">
        <f t="shared" si="129"/>
        <v>0</v>
      </c>
      <c r="BU40" s="1238">
        <f t="shared" si="129"/>
        <v>0</v>
      </c>
      <c r="BV40" s="1238">
        <f t="shared" si="129"/>
        <v>0</v>
      </c>
      <c r="BW40" s="1239">
        <f t="shared" si="45"/>
        <v>0</v>
      </c>
      <c r="BX40" s="1237">
        <f t="shared" si="130"/>
        <v>0</v>
      </c>
      <c r="BY40" s="1238">
        <f t="shared" si="131"/>
        <v>0</v>
      </c>
      <c r="BZ40" s="1238">
        <f t="shared" si="131"/>
        <v>0</v>
      </c>
      <c r="CA40" s="1239">
        <f t="shared" si="50"/>
        <v>0</v>
      </c>
    </row>
    <row r="41" spans="2:79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f t="shared" si="99"/>
        <v>0</v>
      </c>
      <c r="J41" s="1126">
        <f t="shared" si="100"/>
        <v>0</v>
      </c>
      <c r="K41" s="1127">
        <f t="shared" si="56"/>
        <v>0</v>
      </c>
      <c r="L41" s="1125">
        <v>0</v>
      </c>
      <c r="M41" s="1126">
        <f t="shared" si="101"/>
        <v>0</v>
      </c>
      <c r="N41" s="1126">
        <f t="shared" si="102"/>
        <v>0</v>
      </c>
      <c r="O41" s="1127">
        <f t="shared" si="59"/>
        <v>0</v>
      </c>
      <c r="P41" s="1125">
        <v>0</v>
      </c>
      <c r="Q41" s="1126">
        <f t="shared" si="103"/>
        <v>0</v>
      </c>
      <c r="R41" s="1126">
        <f t="shared" si="104"/>
        <v>0</v>
      </c>
      <c r="S41" s="1127">
        <f t="shared" si="62"/>
        <v>0</v>
      </c>
      <c r="T41" s="1125">
        <v>0</v>
      </c>
      <c r="U41" s="1126">
        <f t="shared" si="105"/>
        <v>0</v>
      </c>
      <c r="V41" s="1126">
        <f t="shared" si="106"/>
        <v>0</v>
      </c>
      <c r="W41" s="1127">
        <f t="shared" si="65"/>
        <v>0</v>
      </c>
      <c r="X41" s="1125">
        <v>0</v>
      </c>
      <c r="Y41" s="1126">
        <f t="shared" si="107"/>
        <v>0</v>
      </c>
      <c r="Z41" s="1126">
        <f t="shared" si="108"/>
        <v>0</v>
      </c>
      <c r="AA41" s="1127">
        <f t="shared" si="68"/>
        <v>0</v>
      </c>
      <c r="AB41" s="1125">
        <v>0</v>
      </c>
      <c r="AC41" s="1126">
        <f t="shared" si="109"/>
        <v>0</v>
      </c>
      <c r="AD41" s="1126">
        <f t="shared" si="110"/>
        <v>0</v>
      </c>
      <c r="AE41" s="1127">
        <f t="shared" si="71"/>
        <v>0</v>
      </c>
      <c r="AF41" s="1128">
        <f t="shared" si="111"/>
        <v>0</v>
      </c>
      <c r="AG41" s="1129">
        <f t="shared" si="111"/>
        <v>0</v>
      </c>
      <c r="AH41" s="1129">
        <f t="shared" si="111"/>
        <v>0</v>
      </c>
      <c r="AI41" s="1130">
        <f t="shared" si="19"/>
        <v>0</v>
      </c>
      <c r="AJ41" s="1128">
        <f t="shared" si="112"/>
        <v>0</v>
      </c>
      <c r="AK41" s="1129">
        <f t="shared" si="113"/>
        <v>0</v>
      </c>
      <c r="AL41" s="1129">
        <f t="shared" si="113"/>
        <v>0</v>
      </c>
      <c r="AM41" s="1130">
        <f t="shared" si="21"/>
        <v>0</v>
      </c>
      <c r="AN41" s="1125">
        <v>0</v>
      </c>
      <c r="AO41" s="1126">
        <f t="shared" si="114"/>
        <v>0</v>
      </c>
      <c r="AP41" s="1126">
        <f t="shared" si="115"/>
        <v>0</v>
      </c>
      <c r="AQ41" s="1127">
        <f t="shared" si="77"/>
        <v>0</v>
      </c>
      <c r="AR41" s="1125">
        <v>0</v>
      </c>
      <c r="AS41" s="1126">
        <f t="shared" si="116"/>
        <v>0</v>
      </c>
      <c r="AT41" s="1126">
        <f t="shared" si="117"/>
        <v>0</v>
      </c>
      <c r="AU41" s="1127">
        <f t="shared" si="80"/>
        <v>0</v>
      </c>
      <c r="AV41" s="1125">
        <v>0</v>
      </c>
      <c r="AW41" s="1126">
        <f t="shared" si="118"/>
        <v>0</v>
      </c>
      <c r="AX41" s="1126">
        <f t="shared" si="119"/>
        <v>0</v>
      </c>
      <c r="AY41" s="1127">
        <f t="shared" si="83"/>
        <v>0</v>
      </c>
      <c r="AZ41" s="1125">
        <v>0</v>
      </c>
      <c r="BA41" s="1126">
        <f t="shared" si="120"/>
        <v>0</v>
      </c>
      <c r="BB41" s="1126">
        <f t="shared" si="121"/>
        <v>0</v>
      </c>
      <c r="BC41" s="1127">
        <f t="shared" si="86"/>
        <v>0</v>
      </c>
      <c r="BD41" s="1125">
        <v>0</v>
      </c>
      <c r="BE41" s="1126">
        <f t="shared" si="122"/>
        <v>0</v>
      </c>
      <c r="BF41" s="1126">
        <f t="shared" si="123"/>
        <v>0</v>
      </c>
      <c r="BG41" s="1127">
        <f t="shared" si="89"/>
        <v>0</v>
      </c>
      <c r="BH41" s="1125">
        <v>0</v>
      </c>
      <c r="BI41" s="1126">
        <f t="shared" si="124"/>
        <v>0</v>
      </c>
      <c r="BJ41" s="1126">
        <f t="shared" si="125"/>
        <v>0</v>
      </c>
      <c r="BK41" s="1127">
        <f t="shared" si="92"/>
        <v>0</v>
      </c>
      <c r="BL41" s="1128">
        <f t="shared" si="126"/>
        <v>0</v>
      </c>
      <c r="BM41" s="1129">
        <f t="shared" si="126"/>
        <v>0</v>
      </c>
      <c r="BN41" s="1129">
        <f t="shared" si="126"/>
        <v>0</v>
      </c>
      <c r="BO41" s="1130">
        <f t="shared" si="41"/>
        <v>0</v>
      </c>
      <c r="BP41" s="1128">
        <f t="shared" si="127"/>
        <v>0</v>
      </c>
      <c r="BQ41" s="1129">
        <f t="shared" si="128"/>
        <v>0</v>
      </c>
      <c r="BR41" s="1129">
        <f t="shared" si="128"/>
        <v>0</v>
      </c>
      <c r="BS41" s="1130">
        <f t="shared" si="43"/>
        <v>0</v>
      </c>
      <c r="BT41" s="1116">
        <f t="shared" si="129"/>
        <v>0</v>
      </c>
      <c r="BU41" s="1117">
        <f t="shared" si="129"/>
        <v>0</v>
      </c>
      <c r="BV41" s="1117">
        <f t="shared" si="129"/>
        <v>0</v>
      </c>
      <c r="BW41" s="1131">
        <f t="shared" si="45"/>
        <v>0</v>
      </c>
      <c r="BX41" s="1116">
        <f t="shared" si="130"/>
        <v>0</v>
      </c>
      <c r="BY41" s="1117">
        <f t="shared" si="131"/>
        <v>0</v>
      </c>
      <c r="BZ41" s="1117">
        <f t="shared" si="131"/>
        <v>0</v>
      </c>
      <c r="CA41" s="1131">
        <f t="shared" si="50"/>
        <v>0</v>
      </c>
    </row>
    <row r="42" spans="2:79" ht="21" customHeight="1">
      <c r="B42" s="1103" t="s">
        <v>2829</v>
      </c>
      <c r="C42" s="1104" t="s">
        <v>2832</v>
      </c>
      <c r="D42" s="1105" t="s">
        <v>924</v>
      </c>
      <c r="E42" s="1106">
        <v>404.63</v>
      </c>
      <c r="F42" s="1161">
        <v>1.1299999999999999</v>
      </c>
      <c r="G42" s="1162">
        <v>0.94099999999999995</v>
      </c>
      <c r="H42" s="1125">
        <v>0.9</v>
      </c>
      <c r="I42" s="1126">
        <f t="shared" si="99"/>
        <v>387.2</v>
      </c>
      <c r="J42" s="1126">
        <f t="shared" si="100"/>
        <v>364.2</v>
      </c>
      <c r="K42" s="1127">
        <f t="shared" si="56"/>
        <v>23</v>
      </c>
      <c r="L42" s="1125">
        <v>1</v>
      </c>
      <c r="M42" s="1126">
        <f t="shared" si="101"/>
        <v>430.3</v>
      </c>
      <c r="N42" s="1126">
        <f t="shared" si="102"/>
        <v>404.6</v>
      </c>
      <c r="O42" s="1127">
        <f t="shared" si="59"/>
        <v>25.699999999999989</v>
      </c>
      <c r="P42" s="1125">
        <v>1</v>
      </c>
      <c r="Q42" s="1126">
        <f t="shared" si="103"/>
        <v>430.3</v>
      </c>
      <c r="R42" s="1126">
        <f t="shared" si="104"/>
        <v>404.6</v>
      </c>
      <c r="S42" s="1127">
        <f t="shared" si="62"/>
        <v>25.699999999999989</v>
      </c>
      <c r="T42" s="1125">
        <v>0.9</v>
      </c>
      <c r="U42" s="1126">
        <f t="shared" si="105"/>
        <v>387.2</v>
      </c>
      <c r="V42" s="1126">
        <f t="shared" si="106"/>
        <v>364.2</v>
      </c>
      <c r="W42" s="1127">
        <f t="shared" si="65"/>
        <v>23</v>
      </c>
      <c r="X42" s="1125">
        <v>1</v>
      </c>
      <c r="Y42" s="1126">
        <f t="shared" si="107"/>
        <v>430.3</v>
      </c>
      <c r="Z42" s="1126">
        <f t="shared" si="108"/>
        <v>404.6</v>
      </c>
      <c r="AA42" s="1127">
        <f t="shared" si="68"/>
        <v>25.699999999999989</v>
      </c>
      <c r="AB42" s="1125">
        <v>0.9</v>
      </c>
      <c r="AC42" s="1126">
        <f t="shared" si="109"/>
        <v>387.2</v>
      </c>
      <c r="AD42" s="1126">
        <f t="shared" si="110"/>
        <v>364.2</v>
      </c>
      <c r="AE42" s="1127">
        <f t="shared" si="71"/>
        <v>23</v>
      </c>
      <c r="AF42" s="1128">
        <f t="shared" si="111"/>
        <v>5.7</v>
      </c>
      <c r="AG42" s="1129">
        <f t="shared" si="111"/>
        <v>2452.5</v>
      </c>
      <c r="AH42" s="1129">
        <f t="shared" si="111"/>
        <v>2306.4</v>
      </c>
      <c r="AI42" s="1130">
        <f t="shared" si="19"/>
        <v>146.09999999999991</v>
      </c>
      <c r="AJ42" s="1128">
        <f t="shared" si="112"/>
        <v>1</v>
      </c>
      <c r="AK42" s="1129">
        <f t="shared" si="113"/>
        <v>409</v>
      </c>
      <c r="AL42" s="1129">
        <f t="shared" si="113"/>
        <v>384</v>
      </c>
      <c r="AM42" s="1130">
        <f t="shared" si="21"/>
        <v>25</v>
      </c>
      <c r="AN42" s="1125">
        <v>0.9</v>
      </c>
      <c r="AO42" s="1126">
        <f t="shared" si="114"/>
        <v>387.2</v>
      </c>
      <c r="AP42" s="1126">
        <f t="shared" si="115"/>
        <v>364.2</v>
      </c>
      <c r="AQ42" s="1127">
        <f t="shared" si="77"/>
        <v>23</v>
      </c>
      <c r="AR42" s="1125">
        <v>0.9</v>
      </c>
      <c r="AS42" s="1126">
        <f t="shared" si="116"/>
        <v>387.2</v>
      </c>
      <c r="AT42" s="1126">
        <f t="shared" si="117"/>
        <v>364.2</v>
      </c>
      <c r="AU42" s="1127">
        <f t="shared" si="80"/>
        <v>23</v>
      </c>
      <c r="AV42" s="1125">
        <v>1</v>
      </c>
      <c r="AW42" s="1126">
        <f t="shared" si="118"/>
        <v>430.3</v>
      </c>
      <c r="AX42" s="1126">
        <f t="shared" si="119"/>
        <v>404.6</v>
      </c>
      <c r="AY42" s="1127">
        <f t="shared" si="83"/>
        <v>25.699999999999989</v>
      </c>
      <c r="AZ42" s="1125">
        <v>0.9</v>
      </c>
      <c r="BA42" s="1126">
        <f t="shared" si="120"/>
        <v>387.2</v>
      </c>
      <c r="BB42" s="1126">
        <f t="shared" si="121"/>
        <v>364.2</v>
      </c>
      <c r="BC42" s="1127">
        <f t="shared" si="86"/>
        <v>23</v>
      </c>
      <c r="BD42" s="1125">
        <v>0.9</v>
      </c>
      <c r="BE42" s="1126">
        <f t="shared" si="122"/>
        <v>387.2</v>
      </c>
      <c r="BF42" s="1126">
        <f t="shared" si="123"/>
        <v>364.2</v>
      </c>
      <c r="BG42" s="1127">
        <f t="shared" si="89"/>
        <v>23</v>
      </c>
      <c r="BH42" s="1125">
        <v>1</v>
      </c>
      <c r="BI42" s="1126">
        <f t="shared" si="124"/>
        <v>430.3</v>
      </c>
      <c r="BJ42" s="1126">
        <f t="shared" si="125"/>
        <v>404.6</v>
      </c>
      <c r="BK42" s="1127">
        <f t="shared" si="92"/>
        <v>25.699999999999989</v>
      </c>
      <c r="BL42" s="1128">
        <f t="shared" si="126"/>
        <v>5.6</v>
      </c>
      <c r="BM42" s="1129">
        <f t="shared" si="126"/>
        <v>2409.4</v>
      </c>
      <c r="BN42" s="1129">
        <f t="shared" si="126"/>
        <v>2266</v>
      </c>
      <c r="BO42" s="1130">
        <f t="shared" si="41"/>
        <v>143.40000000000009</v>
      </c>
      <c r="BP42" s="1128">
        <f t="shared" si="127"/>
        <v>0.9</v>
      </c>
      <c r="BQ42" s="1129">
        <f t="shared" si="128"/>
        <v>402</v>
      </c>
      <c r="BR42" s="1129">
        <f t="shared" si="128"/>
        <v>378</v>
      </c>
      <c r="BS42" s="1130">
        <f t="shared" si="43"/>
        <v>24</v>
      </c>
      <c r="BT42" s="1116">
        <f t="shared" si="129"/>
        <v>11.3</v>
      </c>
      <c r="BU42" s="1117">
        <f t="shared" si="129"/>
        <v>4861.8999999999996</v>
      </c>
      <c r="BV42" s="1117">
        <f t="shared" si="129"/>
        <v>4572.3999999999996</v>
      </c>
      <c r="BW42" s="1131">
        <f t="shared" si="45"/>
        <v>289.5</v>
      </c>
      <c r="BX42" s="1116">
        <f t="shared" si="130"/>
        <v>0.9</v>
      </c>
      <c r="BY42" s="1117">
        <f t="shared" si="131"/>
        <v>405</v>
      </c>
      <c r="BZ42" s="1117">
        <f t="shared" si="131"/>
        <v>381</v>
      </c>
      <c r="CA42" s="1131">
        <f t="shared" si="50"/>
        <v>24</v>
      </c>
    </row>
    <row r="43" spans="2:79" ht="21" customHeight="1">
      <c r="B43" s="1103"/>
      <c r="C43" s="1104" t="s">
        <v>2833</v>
      </c>
      <c r="D43" s="1105" t="s">
        <v>1169</v>
      </c>
      <c r="E43" s="1106">
        <v>580.24</v>
      </c>
      <c r="F43" s="1123">
        <v>1.1299999999999999</v>
      </c>
      <c r="G43" s="1124">
        <v>1.0309999999999999</v>
      </c>
      <c r="H43" s="1125">
        <v>0.5</v>
      </c>
      <c r="I43" s="1126">
        <f t="shared" si="99"/>
        <v>338</v>
      </c>
      <c r="J43" s="1126">
        <f t="shared" si="100"/>
        <v>290.10000000000002</v>
      </c>
      <c r="K43" s="1127">
        <f t="shared" si="56"/>
        <v>47.899999999999977</v>
      </c>
      <c r="L43" s="1125">
        <v>0.5</v>
      </c>
      <c r="M43" s="1126">
        <f t="shared" si="101"/>
        <v>338</v>
      </c>
      <c r="N43" s="1126">
        <f t="shared" si="102"/>
        <v>290.10000000000002</v>
      </c>
      <c r="O43" s="1127">
        <f t="shared" si="59"/>
        <v>47.899999999999977</v>
      </c>
      <c r="P43" s="1125">
        <v>0.5</v>
      </c>
      <c r="Q43" s="1126">
        <f t="shared" si="103"/>
        <v>338</v>
      </c>
      <c r="R43" s="1126">
        <f t="shared" si="104"/>
        <v>290.10000000000002</v>
      </c>
      <c r="S43" s="1127">
        <f t="shared" si="62"/>
        <v>47.899999999999977</v>
      </c>
      <c r="T43" s="1125">
        <v>0.5</v>
      </c>
      <c r="U43" s="1126">
        <f t="shared" si="105"/>
        <v>338</v>
      </c>
      <c r="V43" s="1126">
        <f t="shared" si="106"/>
        <v>290.10000000000002</v>
      </c>
      <c r="W43" s="1127">
        <f t="shared" si="65"/>
        <v>47.899999999999977</v>
      </c>
      <c r="X43" s="1125">
        <v>0.5</v>
      </c>
      <c r="Y43" s="1126">
        <f t="shared" si="107"/>
        <v>338</v>
      </c>
      <c r="Z43" s="1126">
        <f t="shared" si="108"/>
        <v>290.10000000000002</v>
      </c>
      <c r="AA43" s="1127">
        <f t="shared" si="68"/>
        <v>47.899999999999977</v>
      </c>
      <c r="AB43" s="1125">
        <v>0.5</v>
      </c>
      <c r="AC43" s="1126">
        <f t="shared" si="109"/>
        <v>338</v>
      </c>
      <c r="AD43" s="1126">
        <f t="shared" si="110"/>
        <v>290.10000000000002</v>
      </c>
      <c r="AE43" s="1127">
        <f t="shared" si="71"/>
        <v>47.899999999999977</v>
      </c>
      <c r="AF43" s="1128">
        <f t="shared" si="111"/>
        <v>3</v>
      </c>
      <c r="AG43" s="1129">
        <f t="shared" si="111"/>
        <v>2028</v>
      </c>
      <c r="AH43" s="1129">
        <f t="shared" si="111"/>
        <v>1740.6</v>
      </c>
      <c r="AI43" s="1130">
        <f t="shared" si="19"/>
        <v>287.40000000000009</v>
      </c>
      <c r="AJ43" s="1128">
        <f t="shared" si="112"/>
        <v>0.5</v>
      </c>
      <c r="AK43" s="1129">
        <f t="shared" si="113"/>
        <v>338</v>
      </c>
      <c r="AL43" s="1129">
        <f t="shared" si="113"/>
        <v>290</v>
      </c>
      <c r="AM43" s="1130">
        <f t="shared" si="21"/>
        <v>48</v>
      </c>
      <c r="AN43" s="1125">
        <v>0.5</v>
      </c>
      <c r="AO43" s="1126">
        <f t="shared" si="114"/>
        <v>338</v>
      </c>
      <c r="AP43" s="1126">
        <f t="shared" si="115"/>
        <v>290.10000000000002</v>
      </c>
      <c r="AQ43" s="1127">
        <f t="shared" si="77"/>
        <v>47.899999999999977</v>
      </c>
      <c r="AR43" s="1125">
        <v>0.5</v>
      </c>
      <c r="AS43" s="1126">
        <f t="shared" si="116"/>
        <v>338</v>
      </c>
      <c r="AT43" s="1126">
        <f t="shared" si="117"/>
        <v>290.10000000000002</v>
      </c>
      <c r="AU43" s="1127">
        <f t="shared" si="80"/>
        <v>47.899999999999977</v>
      </c>
      <c r="AV43" s="1125">
        <v>0.5</v>
      </c>
      <c r="AW43" s="1126">
        <f t="shared" si="118"/>
        <v>338</v>
      </c>
      <c r="AX43" s="1126">
        <f t="shared" si="119"/>
        <v>290.10000000000002</v>
      </c>
      <c r="AY43" s="1127">
        <f t="shared" si="83"/>
        <v>47.899999999999977</v>
      </c>
      <c r="AZ43" s="1125">
        <v>0.4</v>
      </c>
      <c r="BA43" s="1126">
        <f t="shared" si="120"/>
        <v>270.39999999999998</v>
      </c>
      <c r="BB43" s="1126">
        <f t="shared" si="121"/>
        <v>232.1</v>
      </c>
      <c r="BC43" s="1127">
        <f t="shared" si="86"/>
        <v>38.299999999999983</v>
      </c>
      <c r="BD43" s="1125">
        <v>0.4</v>
      </c>
      <c r="BE43" s="1126">
        <f t="shared" si="122"/>
        <v>270.39999999999998</v>
      </c>
      <c r="BF43" s="1126">
        <f t="shared" si="123"/>
        <v>232.1</v>
      </c>
      <c r="BG43" s="1127">
        <f t="shared" si="89"/>
        <v>38.299999999999983</v>
      </c>
      <c r="BH43" s="1125">
        <v>0.5</v>
      </c>
      <c r="BI43" s="1126">
        <f t="shared" si="124"/>
        <v>338</v>
      </c>
      <c r="BJ43" s="1126">
        <f t="shared" si="125"/>
        <v>290.10000000000002</v>
      </c>
      <c r="BK43" s="1127">
        <f t="shared" si="92"/>
        <v>47.899999999999977</v>
      </c>
      <c r="BL43" s="1128">
        <f t="shared" si="126"/>
        <v>2.8</v>
      </c>
      <c r="BM43" s="1129">
        <f t="shared" si="126"/>
        <v>1892.8000000000002</v>
      </c>
      <c r="BN43" s="1129">
        <f t="shared" si="126"/>
        <v>1624.6</v>
      </c>
      <c r="BO43" s="1130">
        <f t="shared" si="41"/>
        <v>268.20000000000027</v>
      </c>
      <c r="BP43" s="1128">
        <f t="shared" si="127"/>
        <v>0.5</v>
      </c>
      <c r="BQ43" s="1129">
        <f t="shared" si="128"/>
        <v>315</v>
      </c>
      <c r="BR43" s="1129">
        <f t="shared" si="128"/>
        <v>271</v>
      </c>
      <c r="BS43" s="1130">
        <f t="shared" si="43"/>
        <v>44</v>
      </c>
      <c r="BT43" s="1116">
        <f t="shared" si="129"/>
        <v>5.8</v>
      </c>
      <c r="BU43" s="1117">
        <f t="shared" si="129"/>
        <v>3920.8</v>
      </c>
      <c r="BV43" s="1117">
        <f t="shared" si="129"/>
        <v>3365.2</v>
      </c>
      <c r="BW43" s="1131">
        <f t="shared" si="45"/>
        <v>555.60000000000036</v>
      </c>
      <c r="BX43" s="1116">
        <f t="shared" si="130"/>
        <v>0.5</v>
      </c>
      <c r="BY43" s="1117">
        <f t="shared" si="131"/>
        <v>327</v>
      </c>
      <c r="BZ43" s="1117">
        <f t="shared" si="131"/>
        <v>280</v>
      </c>
      <c r="CA43" s="1131">
        <f t="shared" si="50"/>
        <v>47</v>
      </c>
    </row>
    <row r="44" spans="2:79" ht="21" customHeight="1">
      <c r="B44" s="1155"/>
      <c r="C44" s="1156" t="s">
        <v>2834</v>
      </c>
      <c r="D44" s="1105" t="s">
        <v>1359</v>
      </c>
      <c r="E44" s="1106">
        <v>727.69</v>
      </c>
      <c r="F44" s="1211">
        <v>1.1299999999999999</v>
      </c>
      <c r="G44" s="1224">
        <v>1.0509999999999999</v>
      </c>
      <c r="H44" s="1125">
        <v>0</v>
      </c>
      <c r="I44" s="1126">
        <f t="shared" si="99"/>
        <v>0</v>
      </c>
      <c r="J44" s="1126">
        <f t="shared" si="100"/>
        <v>0</v>
      </c>
      <c r="K44" s="1127">
        <f t="shared" si="56"/>
        <v>0</v>
      </c>
      <c r="L44" s="1125">
        <v>0</v>
      </c>
      <c r="M44" s="1126">
        <f t="shared" si="101"/>
        <v>0</v>
      </c>
      <c r="N44" s="1126">
        <f t="shared" si="102"/>
        <v>0</v>
      </c>
      <c r="O44" s="1127">
        <f t="shared" si="59"/>
        <v>0</v>
      </c>
      <c r="P44" s="1125">
        <v>0</v>
      </c>
      <c r="Q44" s="1126">
        <f t="shared" si="103"/>
        <v>0</v>
      </c>
      <c r="R44" s="1126">
        <f t="shared" si="104"/>
        <v>0</v>
      </c>
      <c r="S44" s="1127">
        <f t="shared" si="62"/>
        <v>0</v>
      </c>
      <c r="T44" s="1125">
        <v>0</v>
      </c>
      <c r="U44" s="1126">
        <f t="shared" si="105"/>
        <v>0</v>
      </c>
      <c r="V44" s="1126">
        <f t="shared" si="106"/>
        <v>0</v>
      </c>
      <c r="W44" s="1127">
        <f t="shared" si="65"/>
        <v>0</v>
      </c>
      <c r="X44" s="1125">
        <v>0</v>
      </c>
      <c r="Y44" s="1126">
        <f t="shared" si="107"/>
        <v>0</v>
      </c>
      <c r="Z44" s="1126">
        <f t="shared" si="108"/>
        <v>0</v>
      </c>
      <c r="AA44" s="1127">
        <f t="shared" si="68"/>
        <v>0</v>
      </c>
      <c r="AB44" s="1125">
        <v>0</v>
      </c>
      <c r="AC44" s="1126">
        <f t="shared" si="109"/>
        <v>0</v>
      </c>
      <c r="AD44" s="1126">
        <f t="shared" si="110"/>
        <v>0</v>
      </c>
      <c r="AE44" s="1127">
        <f t="shared" si="71"/>
        <v>0</v>
      </c>
      <c r="AF44" s="1128">
        <f t="shared" si="111"/>
        <v>0</v>
      </c>
      <c r="AG44" s="1129">
        <f t="shared" si="111"/>
        <v>0</v>
      </c>
      <c r="AH44" s="1129">
        <f t="shared" si="111"/>
        <v>0</v>
      </c>
      <c r="AI44" s="1130">
        <f t="shared" si="19"/>
        <v>0</v>
      </c>
      <c r="AJ44" s="1128">
        <f t="shared" si="112"/>
        <v>0</v>
      </c>
      <c r="AK44" s="1129">
        <f t="shared" si="113"/>
        <v>0</v>
      </c>
      <c r="AL44" s="1129">
        <f t="shared" si="113"/>
        <v>0</v>
      </c>
      <c r="AM44" s="1130">
        <f t="shared" si="21"/>
        <v>0</v>
      </c>
      <c r="AN44" s="1125">
        <v>0</v>
      </c>
      <c r="AO44" s="1126">
        <f t="shared" si="114"/>
        <v>0</v>
      </c>
      <c r="AP44" s="1126">
        <f t="shared" si="115"/>
        <v>0</v>
      </c>
      <c r="AQ44" s="1127">
        <f t="shared" si="77"/>
        <v>0</v>
      </c>
      <c r="AR44" s="1125">
        <v>0</v>
      </c>
      <c r="AS44" s="1126">
        <f t="shared" si="116"/>
        <v>0</v>
      </c>
      <c r="AT44" s="1126">
        <f t="shared" si="117"/>
        <v>0</v>
      </c>
      <c r="AU44" s="1127">
        <f t="shared" si="80"/>
        <v>0</v>
      </c>
      <c r="AV44" s="1125">
        <v>0</v>
      </c>
      <c r="AW44" s="1126">
        <f t="shared" si="118"/>
        <v>0</v>
      </c>
      <c r="AX44" s="1126">
        <f t="shared" si="119"/>
        <v>0</v>
      </c>
      <c r="AY44" s="1127">
        <f t="shared" si="83"/>
        <v>0</v>
      </c>
      <c r="AZ44" s="1125">
        <v>0</v>
      </c>
      <c r="BA44" s="1126">
        <f t="shared" si="120"/>
        <v>0</v>
      </c>
      <c r="BB44" s="1126">
        <f t="shared" si="121"/>
        <v>0</v>
      </c>
      <c r="BC44" s="1127">
        <f t="shared" si="86"/>
        <v>0</v>
      </c>
      <c r="BD44" s="1125">
        <v>0</v>
      </c>
      <c r="BE44" s="1126">
        <f t="shared" si="122"/>
        <v>0</v>
      </c>
      <c r="BF44" s="1126">
        <f t="shared" si="123"/>
        <v>0</v>
      </c>
      <c r="BG44" s="1127">
        <f t="shared" si="89"/>
        <v>0</v>
      </c>
      <c r="BH44" s="1125">
        <v>0</v>
      </c>
      <c r="BI44" s="1126">
        <f t="shared" si="124"/>
        <v>0</v>
      </c>
      <c r="BJ44" s="1126">
        <f t="shared" si="125"/>
        <v>0</v>
      </c>
      <c r="BK44" s="1127">
        <f t="shared" si="92"/>
        <v>0</v>
      </c>
      <c r="BL44" s="1128">
        <f t="shared" si="126"/>
        <v>0</v>
      </c>
      <c r="BM44" s="1129">
        <f t="shared" si="126"/>
        <v>0</v>
      </c>
      <c r="BN44" s="1129">
        <f t="shared" si="126"/>
        <v>0</v>
      </c>
      <c r="BO44" s="1130">
        <f t="shared" si="41"/>
        <v>0</v>
      </c>
      <c r="BP44" s="1128">
        <f t="shared" si="127"/>
        <v>0</v>
      </c>
      <c r="BQ44" s="1129">
        <f t="shared" si="128"/>
        <v>0</v>
      </c>
      <c r="BR44" s="1129">
        <f t="shared" si="128"/>
        <v>0</v>
      </c>
      <c r="BS44" s="1130">
        <f t="shared" si="43"/>
        <v>0</v>
      </c>
      <c r="BT44" s="1116">
        <f t="shared" si="129"/>
        <v>0</v>
      </c>
      <c r="BU44" s="1117">
        <f t="shared" si="129"/>
        <v>0</v>
      </c>
      <c r="BV44" s="1117">
        <f t="shared" si="129"/>
        <v>0</v>
      </c>
      <c r="BW44" s="1131">
        <f t="shared" si="45"/>
        <v>0</v>
      </c>
      <c r="BX44" s="1116">
        <f t="shared" si="130"/>
        <v>0</v>
      </c>
      <c r="BY44" s="1117">
        <f t="shared" si="131"/>
        <v>0</v>
      </c>
      <c r="BZ44" s="1117">
        <f t="shared" si="131"/>
        <v>0</v>
      </c>
      <c r="CA44" s="1131">
        <f t="shared" si="50"/>
        <v>0</v>
      </c>
    </row>
    <row r="45" spans="2:79" ht="21" customHeight="1">
      <c r="B45" s="1243" t="s">
        <v>2835</v>
      </c>
      <c r="C45" s="1244" t="s">
        <v>2836</v>
      </c>
      <c r="D45" s="1159" t="s">
        <v>1370</v>
      </c>
      <c r="E45" s="1160">
        <v>288.19</v>
      </c>
      <c r="F45" s="1123">
        <v>1</v>
      </c>
      <c r="G45" s="1152">
        <v>1.101</v>
      </c>
      <c r="H45" s="1126">
        <v>9.8000000000000007</v>
      </c>
      <c r="I45" s="1126">
        <f t="shared" si="99"/>
        <v>3109.5</v>
      </c>
      <c r="J45" s="1126">
        <f t="shared" si="100"/>
        <v>2824.3</v>
      </c>
      <c r="K45" s="1127">
        <f t="shared" si="56"/>
        <v>285.19999999999982</v>
      </c>
      <c r="L45" s="1126">
        <v>10.3</v>
      </c>
      <c r="M45" s="1126">
        <f t="shared" si="101"/>
        <v>3268.2</v>
      </c>
      <c r="N45" s="1126">
        <f t="shared" si="102"/>
        <v>2968.4</v>
      </c>
      <c r="O45" s="1127">
        <f t="shared" si="59"/>
        <v>299.79999999999973</v>
      </c>
      <c r="P45" s="1126">
        <v>10.8</v>
      </c>
      <c r="Q45" s="1126">
        <f t="shared" si="103"/>
        <v>3426.8</v>
      </c>
      <c r="R45" s="1126">
        <f t="shared" si="104"/>
        <v>3112.5</v>
      </c>
      <c r="S45" s="1127">
        <f t="shared" si="62"/>
        <v>314.30000000000018</v>
      </c>
      <c r="T45" s="1126">
        <v>9.8000000000000007</v>
      </c>
      <c r="U45" s="1126">
        <f t="shared" si="105"/>
        <v>3109.5</v>
      </c>
      <c r="V45" s="1126">
        <f t="shared" si="106"/>
        <v>2824.3</v>
      </c>
      <c r="W45" s="1127">
        <f t="shared" si="65"/>
        <v>285.19999999999982</v>
      </c>
      <c r="X45" s="1126">
        <v>10.8</v>
      </c>
      <c r="Y45" s="1126">
        <f t="shared" si="107"/>
        <v>3426.8</v>
      </c>
      <c r="Z45" s="1126">
        <f t="shared" si="108"/>
        <v>3112.5</v>
      </c>
      <c r="AA45" s="1127">
        <f t="shared" si="68"/>
        <v>314.30000000000018</v>
      </c>
      <c r="AB45" s="1126">
        <v>9.8000000000000007</v>
      </c>
      <c r="AC45" s="1126">
        <f t="shared" si="109"/>
        <v>3109.5</v>
      </c>
      <c r="AD45" s="1126">
        <f t="shared" si="110"/>
        <v>2824.3</v>
      </c>
      <c r="AE45" s="1127">
        <f t="shared" si="71"/>
        <v>285.19999999999982</v>
      </c>
      <c r="AF45" s="1128">
        <f t="shared" si="111"/>
        <v>61.3</v>
      </c>
      <c r="AG45" s="1129">
        <f t="shared" si="111"/>
        <v>19450.3</v>
      </c>
      <c r="AH45" s="1129">
        <f t="shared" si="111"/>
        <v>17666.3</v>
      </c>
      <c r="AI45" s="1130">
        <f t="shared" si="19"/>
        <v>1784</v>
      </c>
      <c r="AJ45" s="1128">
        <f t="shared" si="112"/>
        <v>10.199999999999999</v>
      </c>
      <c r="AK45" s="1129">
        <f t="shared" si="113"/>
        <v>3242</v>
      </c>
      <c r="AL45" s="1129">
        <f t="shared" si="113"/>
        <v>2944</v>
      </c>
      <c r="AM45" s="1130">
        <f t="shared" si="21"/>
        <v>298</v>
      </c>
      <c r="AN45" s="1126">
        <v>9.8000000000000007</v>
      </c>
      <c r="AO45" s="1126">
        <f t="shared" si="114"/>
        <v>3109.5</v>
      </c>
      <c r="AP45" s="1361">
        <f t="shared" si="115"/>
        <v>2824.3</v>
      </c>
      <c r="AQ45" s="1127">
        <f t="shared" si="77"/>
        <v>285.19999999999982</v>
      </c>
      <c r="AR45" s="1126">
        <v>9.8000000000000007</v>
      </c>
      <c r="AS45" s="1126">
        <f t="shared" si="116"/>
        <v>3109.5</v>
      </c>
      <c r="AT45" s="1126">
        <f t="shared" si="117"/>
        <v>2824.3</v>
      </c>
      <c r="AU45" s="1127">
        <f t="shared" si="80"/>
        <v>285.19999999999982</v>
      </c>
      <c r="AV45" s="1126">
        <v>10.8</v>
      </c>
      <c r="AW45" s="1126">
        <f t="shared" si="118"/>
        <v>3426.8</v>
      </c>
      <c r="AX45" s="1126">
        <f t="shared" si="119"/>
        <v>3112.5</v>
      </c>
      <c r="AY45" s="1127">
        <f t="shared" si="83"/>
        <v>314.30000000000018</v>
      </c>
      <c r="AZ45" s="1126">
        <v>9.3000000000000007</v>
      </c>
      <c r="BA45" s="1126">
        <f t="shared" si="120"/>
        <v>2950.9</v>
      </c>
      <c r="BB45" s="1126">
        <f t="shared" si="121"/>
        <v>2680.2</v>
      </c>
      <c r="BC45" s="1127">
        <f t="shared" si="86"/>
        <v>270.70000000000027</v>
      </c>
      <c r="BD45" s="1126">
        <v>9.3000000000000007</v>
      </c>
      <c r="BE45" s="1126">
        <f t="shared" si="122"/>
        <v>2950.9</v>
      </c>
      <c r="BF45" s="1126">
        <f t="shared" si="123"/>
        <v>2680.2</v>
      </c>
      <c r="BG45" s="1127">
        <f t="shared" si="89"/>
        <v>270.70000000000027</v>
      </c>
      <c r="BH45" s="1126">
        <v>10.8</v>
      </c>
      <c r="BI45" s="1126">
        <f t="shared" si="124"/>
        <v>3426.8</v>
      </c>
      <c r="BJ45" s="1126">
        <f t="shared" si="125"/>
        <v>3112.5</v>
      </c>
      <c r="BK45" s="1127">
        <f t="shared" si="92"/>
        <v>314.30000000000018</v>
      </c>
      <c r="BL45" s="1128">
        <f t="shared" si="126"/>
        <v>59.8</v>
      </c>
      <c r="BM45" s="1129">
        <f t="shared" si="126"/>
        <v>18974.399999999998</v>
      </c>
      <c r="BN45" s="1129">
        <f t="shared" si="126"/>
        <v>17234</v>
      </c>
      <c r="BO45" s="1130">
        <f t="shared" si="41"/>
        <v>1740.3999999999978</v>
      </c>
      <c r="BP45" s="1128">
        <f t="shared" si="127"/>
        <v>10</v>
      </c>
      <c r="BQ45" s="1129">
        <f t="shared" si="128"/>
        <v>3162</v>
      </c>
      <c r="BR45" s="1129">
        <f t="shared" si="128"/>
        <v>2872</v>
      </c>
      <c r="BS45" s="1130">
        <f t="shared" si="43"/>
        <v>290</v>
      </c>
      <c r="BT45" s="1116">
        <f t="shared" si="129"/>
        <v>121.1</v>
      </c>
      <c r="BU45" s="1117">
        <f t="shared" si="129"/>
        <v>38424.699999999997</v>
      </c>
      <c r="BV45" s="1117">
        <f t="shared" si="129"/>
        <v>34900.300000000003</v>
      </c>
      <c r="BW45" s="1131">
        <f t="shared" si="45"/>
        <v>3524.3999999999942</v>
      </c>
      <c r="BX45" s="1116">
        <f t="shared" si="130"/>
        <v>10.1</v>
      </c>
      <c r="BY45" s="1117">
        <f t="shared" si="131"/>
        <v>3202</v>
      </c>
      <c r="BZ45" s="1117">
        <f t="shared" si="131"/>
        <v>2908</v>
      </c>
      <c r="CA45" s="1131">
        <f t="shared" si="50"/>
        <v>294</v>
      </c>
    </row>
    <row r="46" spans="2:79" ht="21" customHeight="1">
      <c r="B46" s="1103"/>
      <c r="C46" s="1104" t="s">
        <v>2837</v>
      </c>
      <c r="D46" s="1105" t="s">
        <v>1399</v>
      </c>
      <c r="E46" s="1106">
        <v>241.79</v>
      </c>
      <c r="F46" s="1123">
        <v>1</v>
      </c>
      <c r="G46" s="1152">
        <v>1.2010000000000001</v>
      </c>
      <c r="H46" s="1125">
        <v>0.6</v>
      </c>
      <c r="I46" s="1126">
        <f t="shared" si="99"/>
        <v>174.2</v>
      </c>
      <c r="J46" s="1126">
        <f t="shared" si="100"/>
        <v>145.1</v>
      </c>
      <c r="K46" s="1127">
        <f t="shared" si="56"/>
        <v>29.099999999999994</v>
      </c>
      <c r="L46" s="1125">
        <v>0.6</v>
      </c>
      <c r="M46" s="1126">
        <f t="shared" si="101"/>
        <v>174.2</v>
      </c>
      <c r="N46" s="1126">
        <f t="shared" si="102"/>
        <v>145.1</v>
      </c>
      <c r="O46" s="1127">
        <f t="shared" si="59"/>
        <v>29.099999999999994</v>
      </c>
      <c r="P46" s="1125">
        <v>0.6</v>
      </c>
      <c r="Q46" s="1126">
        <f t="shared" si="103"/>
        <v>174.2</v>
      </c>
      <c r="R46" s="1126">
        <f t="shared" si="104"/>
        <v>145.1</v>
      </c>
      <c r="S46" s="1127">
        <f t="shared" si="62"/>
        <v>29.099999999999994</v>
      </c>
      <c r="T46" s="1125">
        <v>0.6</v>
      </c>
      <c r="U46" s="1126">
        <f t="shared" si="105"/>
        <v>174.2</v>
      </c>
      <c r="V46" s="1126">
        <f t="shared" si="106"/>
        <v>145.1</v>
      </c>
      <c r="W46" s="1127">
        <f t="shared" si="65"/>
        <v>29.099999999999994</v>
      </c>
      <c r="X46" s="1125">
        <v>0.6</v>
      </c>
      <c r="Y46" s="1126">
        <f t="shared" si="107"/>
        <v>174.2</v>
      </c>
      <c r="Z46" s="1126">
        <f t="shared" si="108"/>
        <v>145.1</v>
      </c>
      <c r="AA46" s="1127">
        <f t="shared" si="68"/>
        <v>29.099999999999994</v>
      </c>
      <c r="AB46" s="1125">
        <v>0.6</v>
      </c>
      <c r="AC46" s="1126">
        <f t="shared" si="109"/>
        <v>174.2</v>
      </c>
      <c r="AD46" s="1126">
        <f t="shared" si="110"/>
        <v>145.1</v>
      </c>
      <c r="AE46" s="1127">
        <f t="shared" si="71"/>
        <v>29.099999999999994</v>
      </c>
      <c r="AF46" s="1128">
        <f t="shared" si="111"/>
        <v>3.6</v>
      </c>
      <c r="AG46" s="1129">
        <f t="shared" si="111"/>
        <v>1045.2</v>
      </c>
      <c r="AH46" s="1129">
        <f t="shared" si="111"/>
        <v>870.6</v>
      </c>
      <c r="AI46" s="1130">
        <f t="shared" si="19"/>
        <v>174.60000000000002</v>
      </c>
      <c r="AJ46" s="1128">
        <f t="shared" si="112"/>
        <v>0.6</v>
      </c>
      <c r="AK46" s="1129">
        <f t="shared" si="113"/>
        <v>174</v>
      </c>
      <c r="AL46" s="1129">
        <f t="shared" si="113"/>
        <v>145</v>
      </c>
      <c r="AM46" s="1130">
        <f t="shared" si="21"/>
        <v>29</v>
      </c>
      <c r="AN46" s="1125">
        <v>0.6</v>
      </c>
      <c r="AO46" s="1126">
        <f t="shared" si="114"/>
        <v>174.2</v>
      </c>
      <c r="AP46" s="1126">
        <f t="shared" si="115"/>
        <v>145.1</v>
      </c>
      <c r="AQ46" s="1127">
        <f t="shared" si="77"/>
        <v>29.099999999999994</v>
      </c>
      <c r="AR46" s="1125">
        <v>0.6</v>
      </c>
      <c r="AS46" s="1126">
        <f t="shared" si="116"/>
        <v>174.2</v>
      </c>
      <c r="AT46" s="1126">
        <f t="shared" si="117"/>
        <v>145.1</v>
      </c>
      <c r="AU46" s="1127">
        <f t="shared" si="80"/>
        <v>29.099999999999994</v>
      </c>
      <c r="AV46" s="1125">
        <v>0.6</v>
      </c>
      <c r="AW46" s="1126">
        <f t="shared" si="118"/>
        <v>174.2</v>
      </c>
      <c r="AX46" s="1126">
        <f t="shared" si="119"/>
        <v>145.1</v>
      </c>
      <c r="AY46" s="1127">
        <f t="shared" si="83"/>
        <v>29.099999999999994</v>
      </c>
      <c r="AZ46" s="1125">
        <v>0.5</v>
      </c>
      <c r="BA46" s="1126">
        <f t="shared" si="120"/>
        <v>145.19999999999999</v>
      </c>
      <c r="BB46" s="1126">
        <f t="shared" si="121"/>
        <v>120.9</v>
      </c>
      <c r="BC46" s="1127">
        <f t="shared" si="86"/>
        <v>24.299999999999983</v>
      </c>
      <c r="BD46" s="1125">
        <v>0.5</v>
      </c>
      <c r="BE46" s="1126">
        <f t="shared" si="122"/>
        <v>145.19999999999999</v>
      </c>
      <c r="BF46" s="1126">
        <f t="shared" si="123"/>
        <v>120.9</v>
      </c>
      <c r="BG46" s="1127">
        <f t="shared" si="89"/>
        <v>24.299999999999983</v>
      </c>
      <c r="BH46" s="1125">
        <v>0.6</v>
      </c>
      <c r="BI46" s="1126">
        <f t="shared" si="124"/>
        <v>174.2</v>
      </c>
      <c r="BJ46" s="1126">
        <f t="shared" si="125"/>
        <v>145.1</v>
      </c>
      <c r="BK46" s="1127">
        <f t="shared" si="92"/>
        <v>29.099999999999994</v>
      </c>
      <c r="BL46" s="1128">
        <f t="shared" si="126"/>
        <v>3.4</v>
      </c>
      <c r="BM46" s="1129">
        <f t="shared" si="126"/>
        <v>987.2</v>
      </c>
      <c r="BN46" s="1129">
        <f t="shared" si="126"/>
        <v>822.19999999999993</v>
      </c>
      <c r="BO46" s="1130">
        <f t="shared" si="41"/>
        <v>165.00000000000011</v>
      </c>
      <c r="BP46" s="1128">
        <f t="shared" si="127"/>
        <v>0.6</v>
      </c>
      <c r="BQ46" s="1129">
        <f t="shared" si="128"/>
        <v>165</v>
      </c>
      <c r="BR46" s="1129">
        <f t="shared" si="128"/>
        <v>137</v>
      </c>
      <c r="BS46" s="1130">
        <f t="shared" si="43"/>
        <v>28</v>
      </c>
      <c r="BT46" s="1116">
        <f t="shared" si="129"/>
        <v>7</v>
      </c>
      <c r="BU46" s="1117">
        <f t="shared" si="129"/>
        <v>2032.4</v>
      </c>
      <c r="BV46" s="1117">
        <f t="shared" si="129"/>
        <v>1692.8</v>
      </c>
      <c r="BW46" s="1131">
        <f t="shared" si="45"/>
        <v>339.60000000000014</v>
      </c>
      <c r="BX46" s="1116">
        <f t="shared" si="130"/>
        <v>0.6</v>
      </c>
      <c r="BY46" s="1117">
        <f t="shared" si="131"/>
        <v>169</v>
      </c>
      <c r="BZ46" s="1117">
        <f t="shared" si="131"/>
        <v>141</v>
      </c>
      <c r="CA46" s="1131">
        <f t="shared" si="50"/>
        <v>28</v>
      </c>
    </row>
    <row r="47" spans="2:79" ht="21" customHeight="1">
      <c r="B47" s="1103"/>
      <c r="C47" s="1104" t="s">
        <v>2838</v>
      </c>
      <c r="D47" s="1105" t="s">
        <v>1414</v>
      </c>
      <c r="E47" s="1106">
        <v>210.31</v>
      </c>
      <c r="F47" s="1123">
        <v>1.1299999999999999</v>
      </c>
      <c r="G47" s="1152">
        <v>1.0009999999999999</v>
      </c>
      <c r="H47" s="1125">
        <v>54.3</v>
      </c>
      <c r="I47" s="1126">
        <f t="shared" si="99"/>
        <v>12917.3</v>
      </c>
      <c r="J47" s="1126">
        <f t="shared" si="100"/>
        <v>11419.8</v>
      </c>
      <c r="K47" s="1127">
        <f t="shared" si="56"/>
        <v>1497.5</v>
      </c>
      <c r="L47" s="1125">
        <v>57</v>
      </c>
      <c r="M47" s="1126">
        <f t="shared" si="101"/>
        <v>13559.6</v>
      </c>
      <c r="N47" s="1126">
        <f t="shared" si="102"/>
        <v>11987.7</v>
      </c>
      <c r="O47" s="1127">
        <f t="shared" si="59"/>
        <v>1571.8999999999996</v>
      </c>
      <c r="P47" s="1125">
        <v>59.7</v>
      </c>
      <c r="Q47" s="1126">
        <f t="shared" si="103"/>
        <v>14201.9</v>
      </c>
      <c r="R47" s="1126">
        <f t="shared" si="104"/>
        <v>12555.5</v>
      </c>
      <c r="S47" s="1127">
        <f t="shared" si="62"/>
        <v>1646.3999999999996</v>
      </c>
      <c r="T47" s="1125">
        <v>54.3</v>
      </c>
      <c r="U47" s="1126">
        <f t="shared" si="105"/>
        <v>12917.3</v>
      </c>
      <c r="V47" s="1126">
        <f t="shared" si="106"/>
        <v>11419.8</v>
      </c>
      <c r="W47" s="1127">
        <f t="shared" si="65"/>
        <v>1497.5</v>
      </c>
      <c r="X47" s="1125">
        <v>59.7</v>
      </c>
      <c r="Y47" s="1126">
        <f t="shared" si="107"/>
        <v>14201.9</v>
      </c>
      <c r="Z47" s="1126">
        <f t="shared" si="108"/>
        <v>12555.5</v>
      </c>
      <c r="AA47" s="1127">
        <f t="shared" si="68"/>
        <v>1646.3999999999996</v>
      </c>
      <c r="AB47" s="1125">
        <v>54.3</v>
      </c>
      <c r="AC47" s="1126">
        <f t="shared" si="109"/>
        <v>12917.3</v>
      </c>
      <c r="AD47" s="1126">
        <f t="shared" si="110"/>
        <v>11419.8</v>
      </c>
      <c r="AE47" s="1127">
        <f t="shared" si="71"/>
        <v>1497.5</v>
      </c>
      <c r="AF47" s="1128">
        <f t="shared" si="111"/>
        <v>339.3</v>
      </c>
      <c r="AG47" s="1129">
        <f t="shared" si="111"/>
        <v>80715.3</v>
      </c>
      <c r="AH47" s="1129">
        <f t="shared" si="111"/>
        <v>71358.100000000006</v>
      </c>
      <c r="AI47" s="1130">
        <f t="shared" si="19"/>
        <v>9357.1999999999971</v>
      </c>
      <c r="AJ47" s="1128">
        <f t="shared" si="112"/>
        <v>56.6</v>
      </c>
      <c r="AK47" s="1129">
        <f t="shared" si="113"/>
        <v>13453</v>
      </c>
      <c r="AL47" s="1129">
        <f t="shared" si="113"/>
        <v>11893</v>
      </c>
      <c r="AM47" s="1130">
        <f t="shared" si="21"/>
        <v>1560</v>
      </c>
      <c r="AN47" s="1125">
        <v>54.3</v>
      </c>
      <c r="AO47" s="1126">
        <f t="shared" si="114"/>
        <v>12917.3</v>
      </c>
      <c r="AP47" s="1126">
        <f t="shared" si="115"/>
        <v>11419.8</v>
      </c>
      <c r="AQ47" s="1127">
        <f t="shared" si="77"/>
        <v>1497.5</v>
      </c>
      <c r="AR47" s="1125">
        <v>54.3</v>
      </c>
      <c r="AS47" s="1126">
        <f t="shared" si="116"/>
        <v>12917.3</v>
      </c>
      <c r="AT47" s="1126">
        <f t="shared" si="117"/>
        <v>11419.8</v>
      </c>
      <c r="AU47" s="1127">
        <f t="shared" si="80"/>
        <v>1497.5</v>
      </c>
      <c r="AV47" s="1125">
        <v>59.7</v>
      </c>
      <c r="AW47" s="1126">
        <f t="shared" si="118"/>
        <v>14201.9</v>
      </c>
      <c r="AX47" s="1126">
        <f t="shared" si="119"/>
        <v>12555.5</v>
      </c>
      <c r="AY47" s="1127">
        <f t="shared" si="83"/>
        <v>1646.3999999999996</v>
      </c>
      <c r="AZ47" s="1125">
        <v>51.6</v>
      </c>
      <c r="BA47" s="1126">
        <f t="shared" si="120"/>
        <v>12275</v>
      </c>
      <c r="BB47" s="1126">
        <f t="shared" si="121"/>
        <v>10852</v>
      </c>
      <c r="BC47" s="1127">
        <f t="shared" si="86"/>
        <v>1423</v>
      </c>
      <c r="BD47" s="1125">
        <v>51.6</v>
      </c>
      <c r="BE47" s="1126">
        <f t="shared" si="122"/>
        <v>12275</v>
      </c>
      <c r="BF47" s="1126">
        <f t="shared" si="123"/>
        <v>10852</v>
      </c>
      <c r="BG47" s="1127">
        <f t="shared" si="89"/>
        <v>1423</v>
      </c>
      <c r="BH47" s="1125">
        <v>59.7</v>
      </c>
      <c r="BI47" s="1126">
        <f t="shared" si="124"/>
        <v>14201.9</v>
      </c>
      <c r="BJ47" s="1126">
        <f t="shared" si="125"/>
        <v>12555.5</v>
      </c>
      <c r="BK47" s="1127">
        <f t="shared" si="92"/>
        <v>1646.3999999999996</v>
      </c>
      <c r="BL47" s="1128">
        <f t="shared" si="126"/>
        <v>331.2</v>
      </c>
      <c r="BM47" s="1129">
        <f t="shared" si="126"/>
        <v>78788.399999999994</v>
      </c>
      <c r="BN47" s="1129">
        <f t="shared" si="126"/>
        <v>69654.600000000006</v>
      </c>
      <c r="BO47" s="1130">
        <f t="shared" si="41"/>
        <v>9133.7999999999884</v>
      </c>
      <c r="BP47" s="1128">
        <f t="shared" si="127"/>
        <v>55.2</v>
      </c>
      <c r="BQ47" s="1129">
        <f t="shared" si="128"/>
        <v>13131</v>
      </c>
      <c r="BR47" s="1129">
        <f t="shared" si="128"/>
        <v>11609</v>
      </c>
      <c r="BS47" s="1130">
        <f t="shared" si="43"/>
        <v>1522</v>
      </c>
      <c r="BT47" s="1116">
        <f t="shared" si="129"/>
        <v>670.5</v>
      </c>
      <c r="BU47" s="1117">
        <f t="shared" si="129"/>
        <v>159503.70000000001</v>
      </c>
      <c r="BV47" s="1117">
        <f t="shared" si="129"/>
        <v>141012.70000000001</v>
      </c>
      <c r="BW47" s="1131">
        <f t="shared" si="45"/>
        <v>18491</v>
      </c>
      <c r="BX47" s="1116">
        <f t="shared" si="130"/>
        <v>55.9</v>
      </c>
      <c r="BY47" s="1117">
        <f t="shared" si="131"/>
        <v>13292</v>
      </c>
      <c r="BZ47" s="1117">
        <f t="shared" si="131"/>
        <v>11751</v>
      </c>
      <c r="CA47" s="1131">
        <f t="shared" si="50"/>
        <v>1541</v>
      </c>
    </row>
    <row r="48" spans="2:79" ht="21" customHeight="1">
      <c r="B48" s="1103"/>
      <c r="C48" s="1104" t="s">
        <v>2839</v>
      </c>
      <c r="D48" s="1105" t="s">
        <v>1548</v>
      </c>
      <c r="E48" s="1106">
        <v>199.17</v>
      </c>
      <c r="F48" s="1123">
        <v>1.1299999999999999</v>
      </c>
      <c r="G48" s="1124">
        <v>1.0009999999999999</v>
      </c>
      <c r="H48" s="1125">
        <v>24.9</v>
      </c>
      <c r="I48" s="1126">
        <f t="shared" si="99"/>
        <v>5609.7</v>
      </c>
      <c r="J48" s="1126">
        <f t="shared" si="100"/>
        <v>4959.3</v>
      </c>
      <c r="K48" s="1127">
        <f t="shared" si="56"/>
        <v>650.39999999999964</v>
      </c>
      <c r="L48" s="1125">
        <v>26.2</v>
      </c>
      <c r="M48" s="1126">
        <f t="shared" si="101"/>
        <v>5902.5</v>
      </c>
      <c r="N48" s="1126">
        <f t="shared" si="102"/>
        <v>5218.3</v>
      </c>
      <c r="O48" s="1127">
        <f t="shared" si="59"/>
        <v>684.19999999999982</v>
      </c>
      <c r="P48" s="1125">
        <v>27.4</v>
      </c>
      <c r="Q48" s="1126">
        <f t="shared" si="103"/>
        <v>6172.9</v>
      </c>
      <c r="R48" s="1126">
        <f t="shared" si="104"/>
        <v>5457.3</v>
      </c>
      <c r="S48" s="1127">
        <f t="shared" si="62"/>
        <v>715.59999999999945</v>
      </c>
      <c r="T48" s="1125">
        <v>24.9</v>
      </c>
      <c r="U48" s="1126">
        <f t="shared" si="105"/>
        <v>5609.7</v>
      </c>
      <c r="V48" s="1126">
        <f t="shared" si="106"/>
        <v>4959.3</v>
      </c>
      <c r="W48" s="1127">
        <f t="shared" si="65"/>
        <v>650.39999999999964</v>
      </c>
      <c r="X48" s="1125">
        <v>27.4</v>
      </c>
      <c r="Y48" s="1126">
        <f t="shared" si="107"/>
        <v>6172.9</v>
      </c>
      <c r="Z48" s="1126">
        <f t="shared" si="108"/>
        <v>5457.3</v>
      </c>
      <c r="AA48" s="1127">
        <f t="shared" si="68"/>
        <v>715.59999999999945</v>
      </c>
      <c r="AB48" s="1125">
        <v>24.9</v>
      </c>
      <c r="AC48" s="1126">
        <f t="shared" si="109"/>
        <v>5609.7</v>
      </c>
      <c r="AD48" s="1126">
        <f t="shared" si="110"/>
        <v>4959.3</v>
      </c>
      <c r="AE48" s="1127">
        <f t="shared" si="71"/>
        <v>650.39999999999964</v>
      </c>
      <c r="AF48" s="1128">
        <f t="shared" si="111"/>
        <v>155.70000000000002</v>
      </c>
      <c r="AG48" s="1129">
        <f t="shared" si="111"/>
        <v>35077.399999999994</v>
      </c>
      <c r="AH48" s="1129">
        <f t="shared" si="111"/>
        <v>31010.799999999999</v>
      </c>
      <c r="AI48" s="1130">
        <f t="shared" si="19"/>
        <v>4066.5999999999949</v>
      </c>
      <c r="AJ48" s="1128">
        <f t="shared" si="112"/>
        <v>26</v>
      </c>
      <c r="AK48" s="1129">
        <f t="shared" si="113"/>
        <v>5846</v>
      </c>
      <c r="AL48" s="1129">
        <f t="shared" si="113"/>
        <v>5168</v>
      </c>
      <c r="AM48" s="1130">
        <f t="shared" si="21"/>
        <v>678</v>
      </c>
      <c r="AN48" s="1125">
        <v>24.9</v>
      </c>
      <c r="AO48" s="1126">
        <f t="shared" si="114"/>
        <v>5609.7</v>
      </c>
      <c r="AP48" s="1126">
        <f t="shared" si="115"/>
        <v>4959.3</v>
      </c>
      <c r="AQ48" s="1127">
        <f t="shared" si="77"/>
        <v>650.39999999999964</v>
      </c>
      <c r="AR48" s="1125">
        <v>24.9</v>
      </c>
      <c r="AS48" s="1126">
        <f t="shared" si="116"/>
        <v>5609.7</v>
      </c>
      <c r="AT48" s="1126">
        <f t="shared" si="117"/>
        <v>4959.3</v>
      </c>
      <c r="AU48" s="1127">
        <f t="shared" si="80"/>
        <v>650.39999999999964</v>
      </c>
      <c r="AV48" s="1125">
        <v>27.4</v>
      </c>
      <c r="AW48" s="1126">
        <f t="shared" si="118"/>
        <v>6172.9</v>
      </c>
      <c r="AX48" s="1126">
        <f t="shared" si="119"/>
        <v>5457.3</v>
      </c>
      <c r="AY48" s="1127">
        <f t="shared" si="83"/>
        <v>715.59999999999945</v>
      </c>
      <c r="AZ48" s="1125">
        <v>23.7</v>
      </c>
      <c r="BA48" s="1126">
        <f t="shared" si="120"/>
        <v>5339.3</v>
      </c>
      <c r="BB48" s="1126">
        <f t="shared" si="121"/>
        <v>4720.3</v>
      </c>
      <c r="BC48" s="1127">
        <f t="shared" si="86"/>
        <v>619</v>
      </c>
      <c r="BD48" s="1125">
        <v>23.7</v>
      </c>
      <c r="BE48" s="1126">
        <f t="shared" si="122"/>
        <v>5339.3</v>
      </c>
      <c r="BF48" s="1126">
        <f t="shared" si="123"/>
        <v>4720.3</v>
      </c>
      <c r="BG48" s="1127">
        <f t="shared" si="89"/>
        <v>619</v>
      </c>
      <c r="BH48" s="1125">
        <v>27.4</v>
      </c>
      <c r="BI48" s="1126">
        <f t="shared" si="124"/>
        <v>6172.9</v>
      </c>
      <c r="BJ48" s="1126">
        <f t="shared" si="125"/>
        <v>5457.3</v>
      </c>
      <c r="BK48" s="1127">
        <f t="shared" si="92"/>
        <v>715.59999999999945</v>
      </c>
      <c r="BL48" s="1128">
        <f t="shared" si="126"/>
        <v>152</v>
      </c>
      <c r="BM48" s="1129">
        <f t="shared" si="126"/>
        <v>34243.799999999996</v>
      </c>
      <c r="BN48" s="1129">
        <f t="shared" si="126"/>
        <v>30273.8</v>
      </c>
      <c r="BO48" s="1130">
        <f t="shared" si="41"/>
        <v>3969.9999999999964</v>
      </c>
      <c r="BP48" s="1128">
        <f t="shared" si="127"/>
        <v>25.3</v>
      </c>
      <c r="BQ48" s="1129">
        <f t="shared" si="128"/>
        <v>5707</v>
      </c>
      <c r="BR48" s="1129">
        <f t="shared" si="128"/>
        <v>5046</v>
      </c>
      <c r="BS48" s="1130">
        <f t="shared" si="43"/>
        <v>661</v>
      </c>
      <c r="BT48" s="1116">
        <f t="shared" si="129"/>
        <v>307.70000000000005</v>
      </c>
      <c r="BU48" s="1117">
        <f t="shared" si="129"/>
        <v>69321.199999999983</v>
      </c>
      <c r="BV48" s="1117">
        <f t="shared" si="129"/>
        <v>61284.6</v>
      </c>
      <c r="BW48" s="1131">
        <f t="shared" si="45"/>
        <v>8036.599999999984</v>
      </c>
      <c r="BX48" s="1116">
        <f t="shared" si="130"/>
        <v>25.6</v>
      </c>
      <c r="BY48" s="1117">
        <f t="shared" si="131"/>
        <v>5777</v>
      </c>
      <c r="BZ48" s="1117">
        <f t="shared" si="131"/>
        <v>5107</v>
      </c>
      <c r="CA48" s="1131">
        <f t="shared" si="50"/>
        <v>670</v>
      </c>
    </row>
    <row r="49" spans="2:79" s="1360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f t="shared" si="99"/>
        <v>0</v>
      </c>
      <c r="J49" s="1232">
        <f t="shared" si="100"/>
        <v>0</v>
      </c>
      <c r="K49" s="1233">
        <f t="shared" si="56"/>
        <v>0</v>
      </c>
      <c r="L49" s="1231">
        <v>0</v>
      </c>
      <c r="M49" s="1232">
        <f t="shared" si="101"/>
        <v>0</v>
      </c>
      <c r="N49" s="1232">
        <f t="shared" si="102"/>
        <v>0</v>
      </c>
      <c r="O49" s="1233">
        <f t="shared" si="59"/>
        <v>0</v>
      </c>
      <c r="P49" s="1231">
        <v>0</v>
      </c>
      <c r="Q49" s="1232">
        <f t="shared" si="103"/>
        <v>0</v>
      </c>
      <c r="R49" s="1232">
        <f t="shared" si="104"/>
        <v>0</v>
      </c>
      <c r="S49" s="1233">
        <f t="shared" si="62"/>
        <v>0</v>
      </c>
      <c r="T49" s="1231">
        <v>0</v>
      </c>
      <c r="U49" s="1232">
        <f t="shared" si="105"/>
        <v>0</v>
      </c>
      <c r="V49" s="1232">
        <f t="shared" si="106"/>
        <v>0</v>
      </c>
      <c r="W49" s="1233">
        <f t="shared" si="65"/>
        <v>0</v>
      </c>
      <c r="X49" s="1231">
        <v>0</v>
      </c>
      <c r="Y49" s="1232">
        <f t="shared" si="107"/>
        <v>0</v>
      </c>
      <c r="Z49" s="1232">
        <f t="shared" si="108"/>
        <v>0</v>
      </c>
      <c r="AA49" s="1233">
        <f t="shared" si="68"/>
        <v>0</v>
      </c>
      <c r="AB49" s="1231">
        <v>0</v>
      </c>
      <c r="AC49" s="1232">
        <f t="shared" si="109"/>
        <v>0</v>
      </c>
      <c r="AD49" s="1232">
        <f t="shared" si="110"/>
        <v>0</v>
      </c>
      <c r="AE49" s="1233">
        <f t="shared" si="71"/>
        <v>0</v>
      </c>
      <c r="AF49" s="1234">
        <f t="shared" si="111"/>
        <v>0</v>
      </c>
      <c r="AG49" s="1235">
        <f t="shared" si="111"/>
        <v>0</v>
      </c>
      <c r="AH49" s="1235">
        <f t="shared" si="111"/>
        <v>0</v>
      </c>
      <c r="AI49" s="1236">
        <f t="shared" si="19"/>
        <v>0</v>
      </c>
      <c r="AJ49" s="1234">
        <f t="shared" si="112"/>
        <v>0</v>
      </c>
      <c r="AK49" s="1235">
        <f t="shared" si="113"/>
        <v>0</v>
      </c>
      <c r="AL49" s="1235">
        <f t="shared" si="113"/>
        <v>0</v>
      </c>
      <c r="AM49" s="1236">
        <f t="shared" si="21"/>
        <v>0</v>
      </c>
      <c r="AN49" s="1231">
        <v>0</v>
      </c>
      <c r="AO49" s="1232">
        <f t="shared" si="114"/>
        <v>0</v>
      </c>
      <c r="AP49" s="1232">
        <f t="shared" si="115"/>
        <v>0</v>
      </c>
      <c r="AQ49" s="1233">
        <f t="shared" si="77"/>
        <v>0</v>
      </c>
      <c r="AR49" s="1231">
        <v>0</v>
      </c>
      <c r="AS49" s="1232">
        <f t="shared" si="116"/>
        <v>0</v>
      </c>
      <c r="AT49" s="1232">
        <f t="shared" si="117"/>
        <v>0</v>
      </c>
      <c r="AU49" s="1233">
        <f t="shared" si="80"/>
        <v>0</v>
      </c>
      <c r="AV49" s="1231">
        <v>0</v>
      </c>
      <c r="AW49" s="1232">
        <f t="shared" si="118"/>
        <v>0</v>
      </c>
      <c r="AX49" s="1232">
        <f t="shared" si="119"/>
        <v>0</v>
      </c>
      <c r="AY49" s="1233">
        <f t="shared" si="83"/>
        <v>0</v>
      </c>
      <c r="AZ49" s="1231">
        <v>0</v>
      </c>
      <c r="BA49" s="1232">
        <f t="shared" si="120"/>
        <v>0</v>
      </c>
      <c r="BB49" s="1232">
        <f t="shared" si="121"/>
        <v>0</v>
      </c>
      <c r="BC49" s="1233">
        <f t="shared" si="86"/>
        <v>0</v>
      </c>
      <c r="BD49" s="1231">
        <v>0</v>
      </c>
      <c r="BE49" s="1232">
        <f t="shared" si="122"/>
        <v>0</v>
      </c>
      <c r="BF49" s="1232">
        <f t="shared" si="123"/>
        <v>0</v>
      </c>
      <c r="BG49" s="1233">
        <f t="shared" si="89"/>
        <v>0</v>
      </c>
      <c r="BH49" s="1231">
        <v>0</v>
      </c>
      <c r="BI49" s="1232">
        <f t="shared" si="124"/>
        <v>0</v>
      </c>
      <c r="BJ49" s="1232">
        <f t="shared" si="125"/>
        <v>0</v>
      </c>
      <c r="BK49" s="1233">
        <f t="shared" si="92"/>
        <v>0</v>
      </c>
      <c r="BL49" s="1234">
        <f t="shared" si="126"/>
        <v>0</v>
      </c>
      <c r="BM49" s="1235">
        <f t="shared" si="126"/>
        <v>0</v>
      </c>
      <c r="BN49" s="1235">
        <f t="shared" si="126"/>
        <v>0</v>
      </c>
      <c r="BO49" s="1236">
        <f t="shared" si="41"/>
        <v>0</v>
      </c>
      <c r="BP49" s="1234">
        <f t="shared" si="127"/>
        <v>0</v>
      </c>
      <c r="BQ49" s="1235">
        <f t="shared" si="128"/>
        <v>0</v>
      </c>
      <c r="BR49" s="1235">
        <f t="shared" si="128"/>
        <v>0</v>
      </c>
      <c r="BS49" s="1236">
        <f t="shared" si="43"/>
        <v>0</v>
      </c>
      <c r="BT49" s="1237">
        <f t="shared" si="129"/>
        <v>0</v>
      </c>
      <c r="BU49" s="1238">
        <f t="shared" si="129"/>
        <v>0</v>
      </c>
      <c r="BV49" s="1238">
        <f t="shared" si="129"/>
        <v>0</v>
      </c>
      <c r="BW49" s="1239">
        <f t="shared" si="45"/>
        <v>0</v>
      </c>
      <c r="BX49" s="1237">
        <f t="shared" si="130"/>
        <v>0</v>
      </c>
      <c r="BY49" s="1238">
        <f t="shared" si="131"/>
        <v>0</v>
      </c>
      <c r="BZ49" s="1238">
        <f t="shared" si="131"/>
        <v>0</v>
      </c>
      <c r="CA49" s="1239">
        <f t="shared" si="50"/>
        <v>0</v>
      </c>
    </row>
    <row r="50" spans="2:79" ht="21" customHeight="1">
      <c r="B50" s="1103"/>
      <c r="C50" s="1104" t="s">
        <v>2840</v>
      </c>
      <c r="D50" s="1105" t="s">
        <v>1664</v>
      </c>
      <c r="E50" s="1106">
        <v>201.56</v>
      </c>
      <c r="F50" s="1123">
        <v>1.1299999999999999</v>
      </c>
      <c r="G50" s="1124">
        <v>0.96099999999999997</v>
      </c>
      <c r="H50" s="1125">
        <v>7.4</v>
      </c>
      <c r="I50" s="1126">
        <f t="shared" si="99"/>
        <v>1619.7</v>
      </c>
      <c r="J50" s="1126">
        <f t="shared" si="100"/>
        <v>1491.5</v>
      </c>
      <c r="K50" s="1127">
        <f t="shared" si="56"/>
        <v>128.20000000000005</v>
      </c>
      <c r="L50" s="1125">
        <v>7.7</v>
      </c>
      <c r="M50" s="1126">
        <f t="shared" si="101"/>
        <v>1685.4</v>
      </c>
      <c r="N50" s="1126">
        <f t="shared" si="102"/>
        <v>1552</v>
      </c>
      <c r="O50" s="1127">
        <f t="shared" si="59"/>
        <v>133.40000000000009</v>
      </c>
      <c r="P50" s="1125">
        <v>8.1</v>
      </c>
      <c r="Q50" s="1126">
        <f t="shared" si="103"/>
        <v>1772.9</v>
      </c>
      <c r="R50" s="1126">
        <f t="shared" si="104"/>
        <v>1632.6</v>
      </c>
      <c r="S50" s="1127">
        <f t="shared" si="62"/>
        <v>140.30000000000018</v>
      </c>
      <c r="T50" s="1125">
        <v>7.4</v>
      </c>
      <c r="U50" s="1126">
        <f t="shared" si="105"/>
        <v>1619.7</v>
      </c>
      <c r="V50" s="1126">
        <f t="shared" si="106"/>
        <v>1491.5</v>
      </c>
      <c r="W50" s="1127">
        <f t="shared" si="65"/>
        <v>128.20000000000005</v>
      </c>
      <c r="X50" s="1125">
        <v>8.1</v>
      </c>
      <c r="Y50" s="1126">
        <f t="shared" si="107"/>
        <v>1772.9</v>
      </c>
      <c r="Z50" s="1126">
        <f t="shared" si="108"/>
        <v>1632.6</v>
      </c>
      <c r="AA50" s="1127">
        <f t="shared" si="68"/>
        <v>140.30000000000018</v>
      </c>
      <c r="AB50" s="1125">
        <v>7.4</v>
      </c>
      <c r="AC50" s="1126">
        <f t="shared" si="109"/>
        <v>1619.7</v>
      </c>
      <c r="AD50" s="1126">
        <f t="shared" si="110"/>
        <v>1491.5</v>
      </c>
      <c r="AE50" s="1127">
        <f t="shared" si="71"/>
        <v>128.20000000000005</v>
      </c>
      <c r="AF50" s="1128">
        <f t="shared" si="111"/>
        <v>46.1</v>
      </c>
      <c r="AG50" s="1129">
        <f t="shared" si="111"/>
        <v>10090.300000000001</v>
      </c>
      <c r="AH50" s="1129">
        <f t="shared" si="111"/>
        <v>9291.7000000000007</v>
      </c>
      <c r="AI50" s="1130">
        <f t="shared" si="19"/>
        <v>798.60000000000036</v>
      </c>
      <c r="AJ50" s="1128">
        <f t="shared" si="112"/>
        <v>7.7</v>
      </c>
      <c r="AK50" s="1129">
        <f t="shared" si="113"/>
        <v>1682</v>
      </c>
      <c r="AL50" s="1129">
        <f t="shared" si="113"/>
        <v>1549</v>
      </c>
      <c r="AM50" s="1130">
        <f t="shared" si="21"/>
        <v>133</v>
      </c>
      <c r="AN50" s="1125">
        <v>7.4</v>
      </c>
      <c r="AO50" s="1126">
        <f t="shared" si="114"/>
        <v>1619.7</v>
      </c>
      <c r="AP50" s="1126">
        <f t="shared" si="115"/>
        <v>1491.5</v>
      </c>
      <c r="AQ50" s="1127">
        <f t="shared" si="77"/>
        <v>128.20000000000005</v>
      </c>
      <c r="AR50" s="1125">
        <v>7.4</v>
      </c>
      <c r="AS50" s="1126">
        <f t="shared" si="116"/>
        <v>1619.7</v>
      </c>
      <c r="AT50" s="1126">
        <f t="shared" si="117"/>
        <v>1491.5</v>
      </c>
      <c r="AU50" s="1127">
        <f t="shared" si="80"/>
        <v>128.20000000000005</v>
      </c>
      <c r="AV50" s="1125">
        <v>8.1</v>
      </c>
      <c r="AW50" s="1126">
        <f t="shared" si="118"/>
        <v>1772.9</v>
      </c>
      <c r="AX50" s="1126">
        <f t="shared" si="119"/>
        <v>1632.6</v>
      </c>
      <c r="AY50" s="1127">
        <f t="shared" si="83"/>
        <v>140.30000000000018</v>
      </c>
      <c r="AZ50" s="1125">
        <v>7</v>
      </c>
      <c r="BA50" s="1126">
        <f t="shared" si="120"/>
        <v>1532.2</v>
      </c>
      <c r="BB50" s="1126">
        <f t="shared" si="121"/>
        <v>1410.9</v>
      </c>
      <c r="BC50" s="1127">
        <f t="shared" si="86"/>
        <v>121.29999999999995</v>
      </c>
      <c r="BD50" s="1125">
        <v>7</v>
      </c>
      <c r="BE50" s="1126">
        <f t="shared" si="122"/>
        <v>1532.2</v>
      </c>
      <c r="BF50" s="1126">
        <f t="shared" si="123"/>
        <v>1410.9</v>
      </c>
      <c r="BG50" s="1127">
        <f t="shared" si="89"/>
        <v>121.29999999999995</v>
      </c>
      <c r="BH50" s="1125">
        <v>8.1</v>
      </c>
      <c r="BI50" s="1126">
        <f t="shared" si="124"/>
        <v>1772.9</v>
      </c>
      <c r="BJ50" s="1126">
        <f t="shared" si="125"/>
        <v>1632.6</v>
      </c>
      <c r="BK50" s="1127">
        <f t="shared" si="92"/>
        <v>140.30000000000018</v>
      </c>
      <c r="BL50" s="1128">
        <f t="shared" si="126"/>
        <v>45</v>
      </c>
      <c r="BM50" s="1129">
        <f t="shared" si="126"/>
        <v>9849.6</v>
      </c>
      <c r="BN50" s="1129">
        <f t="shared" si="126"/>
        <v>9070</v>
      </c>
      <c r="BO50" s="1130">
        <f t="shared" si="41"/>
        <v>779.60000000000036</v>
      </c>
      <c r="BP50" s="1128">
        <f t="shared" si="127"/>
        <v>7.5</v>
      </c>
      <c r="BQ50" s="1129">
        <f t="shared" si="128"/>
        <v>1642</v>
      </c>
      <c r="BR50" s="1129">
        <f t="shared" si="128"/>
        <v>1512</v>
      </c>
      <c r="BS50" s="1130">
        <f t="shared" si="43"/>
        <v>130</v>
      </c>
      <c r="BT50" s="1116">
        <f t="shared" si="129"/>
        <v>91.1</v>
      </c>
      <c r="BU50" s="1117">
        <f t="shared" si="129"/>
        <v>19939.900000000001</v>
      </c>
      <c r="BV50" s="1117">
        <f t="shared" si="129"/>
        <v>18361.7</v>
      </c>
      <c r="BW50" s="1131">
        <f t="shared" si="45"/>
        <v>1578.2000000000007</v>
      </c>
      <c r="BX50" s="1116">
        <f t="shared" si="130"/>
        <v>7.6</v>
      </c>
      <c r="BY50" s="1117">
        <f t="shared" si="131"/>
        <v>1662</v>
      </c>
      <c r="BZ50" s="1117">
        <f t="shared" si="131"/>
        <v>1530</v>
      </c>
      <c r="CA50" s="1131">
        <f t="shared" si="50"/>
        <v>132</v>
      </c>
    </row>
    <row r="51" spans="2:79" s="1360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f t="shared" si="99"/>
        <v>0</v>
      </c>
      <c r="J51" s="1232">
        <f t="shared" si="100"/>
        <v>0</v>
      </c>
      <c r="K51" s="1233">
        <f t="shared" si="56"/>
        <v>0</v>
      </c>
      <c r="L51" s="1231">
        <v>0</v>
      </c>
      <c r="M51" s="1232">
        <f t="shared" si="101"/>
        <v>0</v>
      </c>
      <c r="N51" s="1232">
        <f t="shared" si="102"/>
        <v>0</v>
      </c>
      <c r="O51" s="1233">
        <f t="shared" si="59"/>
        <v>0</v>
      </c>
      <c r="P51" s="1231">
        <v>0</v>
      </c>
      <c r="Q51" s="1232">
        <f t="shared" si="103"/>
        <v>0</v>
      </c>
      <c r="R51" s="1232">
        <f t="shared" si="104"/>
        <v>0</v>
      </c>
      <c r="S51" s="1233">
        <f t="shared" si="62"/>
        <v>0</v>
      </c>
      <c r="T51" s="1231">
        <v>0</v>
      </c>
      <c r="U51" s="1232">
        <f t="shared" si="105"/>
        <v>0</v>
      </c>
      <c r="V51" s="1232">
        <f t="shared" si="106"/>
        <v>0</v>
      </c>
      <c r="W51" s="1233">
        <f t="shared" si="65"/>
        <v>0</v>
      </c>
      <c r="X51" s="1231">
        <v>0</v>
      </c>
      <c r="Y51" s="1232">
        <f t="shared" si="107"/>
        <v>0</v>
      </c>
      <c r="Z51" s="1232">
        <f t="shared" si="108"/>
        <v>0</v>
      </c>
      <c r="AA51" s="1233">
        <f t="shared" si="68"/>
        <v>0</v>
      </c>
      <c r="AB51" s="1231">
        <v>0</v>
      </c>
      <c r="AC51" s="1232">
        <f t="shared" si="109"/>
        <v>0</v>
      </c>
      <c r="AD51" s="1232">
        <f t="shared" si="110"/>
        <v>0</v>
      </c>
      <c r="AE51" s="1233">
        <f t="shared" si="71"/>
        <v>0</v>
      </c>
      <c r="AF51" s="1234">
        <f t="shared" si="111"/>
        <v>0</v>
      </c>
      <c r="AG51" s="1235">
        <f t="shared" si="111"/>
        <v>0</v>
      </c>
      <c r="AH51" s="1235">
        <f t="shared" si="111"/>
        <v>0</v>
      </c>
      <c r="AI51" s="1236">
        <f t="shared" si="19"/>
        <v>0</v>
      </c>
      <c r="AJ51" s="1234">
        <f t="shared" si="112"/>
        <v>0</v>
      </c>
      <c r="AK51" s="1235">
        <f t="shared" si="113"/>
        <v>0</v>
      </c>
      <c r="AL51" s="1235">
        <f t="shared" si="113"/>
        <v>0</v>
      </c>
      <c r="AM51" s="1236">
        <f t="shared" si="21"/>
        <v>0</v>
      </c>
      <c r="AN51" s="1231">
        <v>0</v>
      </c>
      <c r="AO51" s="1232">
        <f t="shared" si="114"/>
        <v>0</v>
      </c>
      <c r="AP51" s="1232">
        <f t="shared" si="115"/>
        <v>0</v>
      </c>
      <c r="AQ51" s="1233">
        <f t="shared" si="77"/>
        <v>0</v>
      </c>
      <c r="AR51" s="1231">
        <v>0</v>
      </c>
      <c r="AS51" s="1232">
        <f t="shared" si="116"/>
        <v>0</v>
      </c>
      <c r="AT51" s="1232">
        <f t="shared" si="117"/>
        <v>0</v>
      </c>
      <c r="AU51" s="1233">
        <f t="shared" si="80"/>
        <v>0</v>
      </c>
      <c r="AV51" s="1231">
        <v>0</v>
      </c>
      <c r="AW51" s="1232">
        <f t="shared" si="118"/>
        <v>0</v>
      </c>
      <c r="AX51" s="1232">
        <f t="shared" si="119"/>
        <v>0</v>
      </c>
      <c r="AY51" s="1233">
        <f t="shared" si="83"/>
        <v>0</v>
      </c>
      <c r="AZ51" s="1231">
        <v>0</v>
      </c>
      <c r="BA51" s="1232">
        <f t="shared" si="120"/>
        <v>0</v>
      </c>
      <c r="BB51" s="1232">
        <f t="shared" si="121"/>
        <v>0</v>
      </c>
      <c r="BC51" s="1233">
        <f t="shared" si="86"/>
        <v>0</v>
      </c>
      <c r="BD51" s="1231">
        <v>0</v>
      </c>
      <c r="BE51" s="1232">
        <f t="shared" si="122"/>
        <v>0</v>
      </c>
      <c r="BF51" s="1232">
        <f t="shared" si="123"/>
        <v>0</v>
      </c>
      <c r="BG51" s="1233">
        <f t="shared" si="89"/>
        <v>0</v>
      </c>
      <c r="BH51" s="1231">
        <v>0</v>
      </c>
      <c r="BI51" s="1232">
        <f t="shared" si="124"/>
        <v>0</v>
      </c>
      <c r="BJ51" s="1232">
        <f t="shared" si="125"/>
        <v>0</v>
      </c>
      <c r="BK51" s="1233">
        <f t="shared" si="92"/>
        <v>0</v>
      </c>
      <c r="BL51" s="1234">
        <f t="shared" si="126"/>
        <v>0</v>
      </c>
      <c r="BM51" s="1235">
        <f t="shared" si="126"/>
        <v>0</v>
      </c>
      <c r="BN51" s="1235">
        <f t="shared" si="126"/>
        <v>0</v>
      </c>
      <c r="BO51" s="1236">
        <f t="shared" si="41"/>
        <v>0</v>
      </c>
      <c r="BP51" s="1234">
        <f t="shared" si="127"/>
        <v>0</v>
      </c>
      <c r="BQ51" s="1235">
        <f t="shared" si="128"/>
        <v>0</v>
      </c>
      <c r="BR51" s="1235">
        <f t="shared" si="128"/>
        <v>0</v>
      </c>
      <c r="BS51" s="1236">
        <f t="shared" si="43"/>
        <v>0</v>
      </c>
      <c r="BT51" s="1237">
        <f t="shared" si="129"/>
        <v>0</v>
      </c>
      <c r="BU51" s="1238">
        <f t="shared" si="129"/>
        <v>0</v>
      </c>
      <c r="BV51" s="1238">
        <f t="shared" si="129"/>
        <v>0</v>
      </c>
      <c r="BW51" s="1239">
        <f t="shared" si="45"/>
        <v>0</v>
      </c>
      <c r="BX51" s="1237">
        <f t="shared" si="130"/>
        <v>0</v>
      </c>
      <c r="BY51" s="1238">
        <f t="shared" si="131"/>
        <v>0</v>
      </c>
      <c r="BZ51" s="1238">
        <f t="shared" si="131"/>
        <v>0</v>
      </c>
      <c r="CA51" s="1239">
        <f t="shared" si="50"/>
        <v>0</v>
      </c>
    </row>
    <row r="52" spans="2:79" ht="21" customHeight="1">
      <c r="B52" s="1103"/>
      <c r="C52" s="1104" t="s">
        <v>2841</v>
      </c>
      <c r="D52" s="1105" t="s">
        <v>1702</v>
      </c>
      <c r="E52" s="1106">
        <v>203.7</v>
      </c>
      <c r="F52" s="1123">
        <v>1.1299999999999999</v>
      </c>
      <c r="G52" s="1124">
        <v>0.96099999999999997</v>
      </c>
      <c r="H52" s="1125">
        <v>27.6</v>
      </c>
      <c r="I52" s="1126">
        <f t="shared" si="99"/>
        <v>6105.2</v>
      </c>
      <c r="J52" s="1126">
        <f t="shared" si="100"/>
        <v>5622.1</v>
      </c>
      <c r="K52" s="1127">
        <f t="shared" si="56"/>
        <v>483.09999999999945</v>
      </c>
      <c r="L52" s="1125">
        <v>29</v>
      </c>
      <c r="M52" s="1126">
        <f t="shared" si="101"/>
        <v>6414.9</v>
      </c>
      <c r="N52" s="1126">
        <f t="shared" si="102"/>
        <v>5907.3</v>
      </c>
      <c r="O52" s="1127">
        <f t="shared" si="59"/>
        <v>507.59999999999945</v>
      </c>
      <c r="P52" s="1125">
        <v>30.3</v>
      </c>
      <c r="Q52" s="1126">
        <f t="shared" si="103"/>
        <v>6702.5</v>
      </c>
      <c r="R52" s="1126">
        <f t="shared" si="104"/>
        <v>6172.1</v>
      </c>
      <c r="S52" s="1127">
        <f t="shared" si="62"/>
        <v>530.39999999999964</v>
      </c>
      <c r="T52" s="1125">
        <v>27.6</v>
      </c>
      <c r="U52" s="1126">
        <f t="shared" si="105"/>
        <v>6105.2</v>
      </c>
      <c r="V52" s="1126">
        <f t="shared" si="106"/>
        <v>5622.1</v>
      </c>
      <c r="W52" s="1127">
        <f t="shared" si="65"/>
        <v>483.09999999999945</v>
      </c>
      <c r="X52" s="1125">
        <v>30.3</v>
      </c>
      <c r="Y52" s="1126">
        <f t="shared" si="107"/>
        <v>6702.5</v>
      </c>
      <c r="Z52" s="1126">
        <f t="shared" si="108"/>
        <v>6172.1</v>
      </c>
      <c r="AA52" s="1127">
        <f t="shared" si="68"/>
        <v>530.39999999999964</v>
      </c>
      <c r="AB52" s="1125">
        <v>27.6</v>
      </c>
      <c r="AC52" s="1126">
        <f t="shared" si="109"/>
        <v>6105.2</v>
      </c>
      <c r="AD52" s="1126">
        <f t="shared" si="110"/>
        <v>5622.1</v>
      </c>
      <c r="AE52" s="1127">
        <f t="shared" si="71"/>
        <v>483.09999999999945</v>
      </c>
      <c r="AF52" s="1128">
        <f t="shared" si="111"/>
        <v>172.4</v>
      </c>
      <c r="AG52" s="1129">
        <f t="shared" si="111"/>
        <v>38135.5</v>
      </c>
      <c r="AH52" s="1129">
        <f t="shared" si="111"/>
        <v>35117.799999999996</v>
      </c>
      <c r="AI52" s="1130">
        <f t="shared" si="19"/>
        <v>3017.7000000000044</v>
      </c>
      <c r="AJ52" s="1128">
        <f t="shared" si="112"/>
        <v>28.7</v>
      </c>
      <c r="AK52" s="1129">
        <f t="shared" si="113"/>
        <v>6356</v>
      </c>
      <c r="AL52" s="1129">
        <f t="shared" si="113"/>
        <v>5853</v>
      </c>
      <c r="AM52" s="1130">
        <f t="shared" si="21"/>
        <v>503</v>
      </c>
      <c r="AN52" s="1125">
        <v>27.6</v>
      </c>
      <c r="AO52" s="1126">
        <f t="shared" si="114"/>
        <v>6105.2</v>
      </c>
      <c r="AP52" s="1126">
        <f t="shared" si="115"/>
        <v>5622.1</v>
      </c>
      <c r="AQ52" s="1127">
        <f t="shared" si="77"/>
        <v>483.09999999999945</v>
      </c>
      <c r="AR52" s="1125">
        <v>27.6</v>
      </c>
      <c r="AS52" s="1126">
        <f t="shared" si="116"/>
        <v>6105.2</v>
      </c>
      <c r="AT52" s="1126">
        <f t="shared" si="117"/>
        <v>5622.1</v>
      </c>
      <c r="AU52" s="1127">
        <f t="shared" si="80"/>
        <v>483.09999999999945</v>
      </c>
      <c r="AV52" s="1125">
        <v>30.3</v>
      </c>
      <c r="AW52" s="1126">
        <f t="shared" si="118"/>
        <v>6702.5</v>
      </c>
      <c r="AX52" s="1126">
        <f t="shared" si="119"/>
        <v>6172.1</v>
      </c>
      <c r="AY52" s="1127">
        <f t="shared" si="83"/>
        <v>530.39999999999964</v>
      </c>
      <c r="AZ52" s="1125">
        <v>26.2</v>
      </c>
      <c r="BA52" s="1126">
        <f t="shared" si="120"/>
        <v>5795.5</v>
      </c>
      <c r="BB52" s="1126">
        <f t="shared" si="121"/>
        <v>5336.9</v>
      </c>
      <c r="BC52" s="1127">
        <f t="shared" si="86"/>
        <v>458.60000000000036</v>
      </c>
      <c r="BD52" s="1125">
        <v>26.2</v>
      </c>
      <c r="BE52" s="1126">
        <f t="shared" si="122"/>
        <v>5795.5</v>
      </c>
      <c r="BF52" s="1126">
        <f t="shared" si="123"/>
        <v>5336.9</v>
      </c>
      <c r="BG52" s="1127">
        <f t="shared" si="89"/>
        <v>458.60000000000036</v>
      </c>
      <c r="BH52" s="1125">
        <v>30.3</v>
      </c>
      <c r="BI52" s="1126">
        <f t="shared" si="124"/>
        <v>6702.5</v>
      </c>
      <c r="BJ52" s="1126">
        <f t="shared" si="125"/>
        <v>6172.1</v>
      </c>
      <c r="BK52" s="1127">
        <f t="shared" si="92"/>
        <v>530.39999999999964</v>
      </c>
      <c r="BL52" s="1128">
        <f t="shared" si="126"/>
        <v>168.20000000000002</v>
      </c>
      <c r="BM52" s="1129">
        <f t="shared" si="126"/>
        <v>37206.400000000001</v>
      </c>
      <c r="BN52" s="1129">
        <f t="shared" si="126"/>
        <v>34262.200000000004</v>
      </c>
      <c r="BO52" s="1130">
        <f t="shared" si="41"/>
        <v>2944.1999999999971</v>
      </c>
      <c r="BP52" s="1128">
        <f t="shared" si="127"/>
        <v>28</v>
      </c>
      <c r="BQ52" s="1129">
        <f t="shared" si="128"/>
        <v>6201</v>
      </c>
      <c r="BR52" s="1129">
        <f t="shared" si="128"/>
        <v>5710</v>
      </c>
      <c r="BS52" s="1130">
        <f t="shared" si="43"/>
        <v>491</v>
      </c>
      <c r="BT52" s="1116">
        <f t="shared" si="129"/>
        <v>340.6</v>
      </c>
      <c r="BU52" s="1117">
        <f t="shared" si="129"/>
        <v>75341.899999999994</v>
      </c>
      <c r="BV52" s="1117">
        <f t="shared" si="129"/>
        <v>69380</v>
      </c>
      <c r="BW52" s="1131">
        <f t="shared" si="45"/>
        <v>5961.8999999999942</v>
      </c>
      <c r="BX52" s="1116">
        <f t="shared" si="130"/>
        <v>28.4</v>
      </c>
      <c r="BY52" s="1117">
        <f t="shared" si="131"/>
        <v>6278</v>
      </c>
      <c r="BZ52" s="1117">
        <f t="shared" si="131"/>
        <v>5782</v>
      </c>
      <c r="CA52" s="1131">
        <f t="shared" si="50"/>
        <v>496</v>
      </c>
    </row>
    <row r="53" spans="2:79" s="1360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f t="shared" si="99"/>
        <v>0</v>
      </c>
      <c r="J53" s="1232">
        <f t="shared" si="100"/>
        <v>0</v>
      </c>
      <c r="K53" s="1233">
        <f t="shared" si="56"/>
        <v>0</v>
      </c>
      <c r="L53" s="1231">
        <v>0</v>
      </c>
      <c r="M53" s="1232">
        <f t="shared" si="101"/>
        <v>0</v>
      </c>
      <c r="N53" s="1232">
        <f t="shared" si="102"/>
        <v>0</v>
      </c>
      <c r="O53" s="1233">
        <f t="shared" si="59"/>
        <v>0</v>
      </c>
      <c r="P53" s="1231">
        <v>0</v>
      </c>
      <c r="Q53" s="1232">
        <f t="shared" si="103"/>
        <v>0</v>
      </c>
      <c r="R53" s="1232">
        <f t="shared" si="104"/>
        <v>0</v>
      </c>
      <c r="S53" s="1233">
        <f t="shared" si="62"/>
        <v>0</v>
      </c>
      <c r="T53" s="1231">
        <v>0</v>
      </c>
      <c r="U53" s="1232">
        <f t="shared" si="105"/>
        <v>0</v>
      </c>
      <c r="V53" s="1232">
        <f t="shared" si="106"/>
        <v>0</v>
      </c>
      <c r="W53" s="1233">
        <f t="shared" si="65"/>
        <v>0</v>
      </c>
      <c r="X53" s="1231">
        <v>0</v>
      </c>
      <c r="Y53" s="1232">
        <f t="shared" si="107"/>
        <v>0</v>
      </c>
      <c r="Z53" s="1232">
        <f t="shared" si="108"/>
        <v>0</v>
      </c>
      <c r="AA53" s="1233">
        <f t="shared" si="68"/>
        <v>0</v>
      </c>
      <c r="AB53" s="1231">
        <v>0</v>
      </c>
      <c r="AC53" s="1232">
        <f t="shared" si="109"/>
        <v>0</v>
      </c>
      <c r="AD53" s="1232">
        <f t="shared" si="110"/>
        <v>0</v>
      </c>
      <c r="AE53" s="1233">
        <f t="shared" si="71"/>
        <v>0</v>
      </c>
      <c r="AF53" s="1234">
        <f t="shared" si="111"/>
        <v>0</v>
      </c>
      <c r="AG53" s="1235">
        <f t="shared" si="111"/>
        <v>0</v>
      </c>
      <c r="AH53" s="1235">
        <f t="shared" si="111"/>
        <v>0</v>
      </c>
      <c r="AI53" s="1236">
        <f t="shared" si="19"/>
        <v>0</v>
      </c>
      <c r="AJ53" s="1234">
        <f t="shared" si="112"/>
        <v>0</v>
      </c>
      <c r="AK53" s="1235">
        <f t="shared" si="113"/>
        <v>0</v>
      </c>
      <c r="AL53" s="1235">
        <f t="shared" si="113"/>
        <v>0</v>
      </c>
      <c r="AM53" s="1236">
        <f t="shared" si="21"/>
        <v>0</v>
      </c>
      <c r="AN53" s="1231">
        <v>0</v>
      </c>
      <c r="AO53" s="1232">
        <f t="shared" si="114"/>
        <v>0</v>
      </c>
      <c r="AP53" s="1232">
        <f t="shared" si="115"/>
        <v>0</v>
      </c>
      <c r="AQ53" s="1233">
        <f t="shared" si="77"/>
        <v>0</v>
      </c>
      <c r="AR53" s="1231">
        <v>0</v>
      </c>
      <c r="AS53" s="1232">
        <f t="shared" si="116"/>
        <v>0</v>
      </c>
      <c r="AT53" s="1232">
        <f t="shared" si="117"/>
        <v>0</v>
      </c>
      <c r="AU53" s="1233">
        <f t="shared" si="80"/>
        <v>0</v>
      </c>
      <c r="AV53" s="1231">
        <v>0</v>
      </c>
      <c r="AW53" s="1232">
        <f t="shared" si="118"/>
        <v>0</v>
      </c>
      <c r="AX53" s="1232">
        <f t="shared" si="119"/>
        <v>0</v>
      </c>
      <c r="AY53" s="1233">
        <f t="shared" si="83"/>
        <v>0</v>
      </c>
      <c r="AZ53" s="1231">
        <v>0</v>
      </c>
      <c r="BA53" s="1232">
        <f t="shared" si="120"/>
        <v>0</v>
      </c>
      <c r="BB53" s="1232">
        <f t="shared" si="121"/>
        <v>0</v>
      </c>
      <c r="BC53" s="1233">
        <f t="shared" si="86"/>
        <v>0</v>
      </c>
      <c r="BD53" s="1231">
        <v>0</v>
      </c>
      <c r="BE53" s="1232">
        <f t="shared" si="122"/>
        <v>0</v>
      </c>
      <c r="BF53" s="1232">
        <f t="shared" si="123"/>
        <v>0</v>
      </c>
      <c r="BG53" s="1233">
        <f t="shared" si="89"/>
        <v>0</v>
      </c>
      <c r="BH53" s="1231">
        <v>0</v>
      </c>
      <c r="BI53" s="1232">
        <f t="shared" si="124"/>
        <v>0</v>
      </c>
      <c r="BJ53" s="1232">
        <f t="shared" si="125"/>
        <v>0</v>
      </c>
      <c r="BK53" s="1233">
        <f t="shared" si="92"/>
        <v>0</v>
      </c>
      <c r="BL53" s="1234">
        <f t="shared" si="126"/>
        <v>0</v>
      </c>
      <c r="BM53" s="1235">
        <f t="shared" si="126"/>
        <v>0</v>
      </c>
      <c r="BN53" s="1235">
        <f t="shared" si="126"/>
        <v>0</v>
      </c>
      <c r="BO53" s="1236">
        <f t="shared" si="41"/>
        <v>0</v>
      </c>
      <c r="BP53" s="1234">
        <f t="shared" si="127"/>
        <v>0</v>
      </c>
      <c r="BQ53" s="1235">
        <f t="shared" si="128"/>
        <v>0</v>
      </c>
      <c r="BR53" s="1235">
        <f t="shared" si="128"/>
        <v>0</v>
      </c>
      <c r="BS53" s="1236">
        <f t="shared" si="43"/>
        <v>0</v>
      </c>
      <c r="BT53" s="1237">
        <f t="shared" si="129"/>
        <v>0</v>
      </c>
      <c r="BU53" s="1238">
        <f t="shared" si="129"/>
        <v>0</v>
      </c>
      <c r="BV53" s="1238">
        <f t="shared" si="129"/>
        <v>0</v>
      </c>
      <c r="BW53" s="1239">
        <f t="shared" si="45"/>
        <v>0</v>
      </c>
      <c r="BX53" s="1237">
        <f t="shared" si="130"/>
        <v>0</v>
      </c>
      <c r="BY53" s="1238">
        <f t="shared" si="131"/>
        <v>0</v>
      </c>
      <c r="BZ53" s="1238">
        <f t="shared" si="131"/>
        <v>0</v>
      </c>
      <c r="CA53" s="1239">
        <f t="shared" si="50"/>
        <v>0</v>
      </c>
    </row>
    <row r="54" spans="2:79" ht="21" customHeight="1">
      <c r="B54" s="1103"/>
      <c r="C54" s="1104" t="s">
        <v>2842</v>
      </c>
      <c r="D54" s="1105" t="s">
        <v>1804</v>
      </c>
      <c r="E54" s="1106">
        <v>195.06</v>
      </c>
      <c r="F54" s="1123">
        <v>1.1299999999999999</v>
      </c>
      <c r="G54" s="1124">
        <v>0.96099999999999997</v>
      </c>
      <c r="H54" s="1125">
        <v>13.9</v>
      </c>
      <c r="I54" s="1126">
        <f t="shared" si="99"/>
        <v>2944.3</v>
      </c>
      <c r="J54" s="1126">
        <f t="shared" si="100"/>
        <v>2711.3</v>
      </c>
      <c r="K54" s="1127">
        <f t="shared" si="56"/>
        <v>233</v>
      </c>
      <c r="L54" s="1125">
        <v>14.5</v>
      </c>
      <c r="M54" s="1126">
        <f t="shared" si="101"/>
        <v>3071.4</v>
      </c>
      <c r="N54" s="1126">
        <f t="shared" si="102"/>
        <v>2828.4</v>
      </c>
      <c r="O54" s="1127">
        <f t="shared" si="59"/>
        <v>243</v>
      </c>
      <c r="P54" s="1125">
        <v>15.2</v>
      </c>
      <c r="Q54" s="1126">
        <f t="shared" si="103"/>
        <v>3219.7</v>
      </c>
      <c r="R54" s="1126">
        <f t="shared" si="104"/>
        <v>2964.9</v>
      </c>
      <c r="S54" s="1127">
        <f t="shared" si="62"/>
        <v>254.79999999999973</v>
      </c>
      <c r="T54" s="1125">
        <v>13.9</v>
      </c>
      <c r="U54" s="1126">
        <f t="shared" si="105"/>
        <v>2944.3</v>
      </c>
      <c r="V54" s="1126">
        <f t="shared" si="106"/>
        <v>2711.3</v>
      </c>
      <c r="W54" s="1127">
        <f t="shared" si="65"/>
        <v>233</v>
      </c>
      <c r="X54" s="1125">
        <v>15.2</v>
      </c>
      <c r="Y54" s="1126">
        <f t="shared" si="107"/>
        <v>3219.7</v>
      </c>
      <c r="Z54" s="1126">
        <f t="shared" si="108"/>
        <v>2964.9</v>
      </c>
      <c r="AA54" s="1127">
        <f t="shared" si="68"/>
        <v>254.79999999999973</v>
      </c>
      <c r="AB54" s="1125">
        <v>13.9</v>
      </c>
      <c r="AC54" s="1126">
        <f t="shared" si="109"/>
        <v>2944.3</v>
      </c>
      <c r="AD54" s="1126">
        <f t="shared" si="110"/>
        <v>2711.3</v>
      </c>
      <c r="AE54" s="1127">
        <f t="shared" si="71"/>
        <v>233</v>
      </c>
      <c r="AF54" s="1128">
        <f t="shared" si="111"/>
        <v>86.6</v>
      </c>
      <c r="AG54" s="1129">
        <f t="shared" si="111"/>
        <v>18343.7</v>
      </c>
      <c r="AH54" s="1129">
        <f t="shared" si="111"/>
        <v>16892.100000000002</v>
      </c>
      <c r="AI54" s="1130">
        <f t="shared" si="19"/>
        <v>1451.5999999999985</v>
      </c>
      <c r="AJ54" s="1128">
        <f t="shared" si="112"/>
        <v>14.4</v>
      </c>
      <c r="AK54" s="1129">
        <f t="shared" si="113"/>
        <v>3057</v>
      </c>
      <c r="AL54" s="1129">
        <f t="shared" si="113"/>
        <v>2815</v>
      </c>
      <c r="AM54" s="1130">
        <f t="shared" si="21"/>
        <v>242</v>
      </c>
      <c r="AN54" s="1125">
        <v>13.9</v>
      </c>
      <c r="AO54" s="1126">
        <f t="shared" si="114"/>
        <v>2944.3</v>
      </c>
      <c r="AP54" s="1126">
        <f t="shared" si="115"/>
        <v>2711.3</v>
      </c>
      <c r="AQ54" s="1127">
        <f t="shared" si="77"/>
        <v>233</v>
      </c>
      <c r="AR54" s="1125">
        <v>13.9</v>
      </c>
      <c r="AS54" s="1126">
        <f t="shared" si="116"/>
        <v>2944.3</v>
      </c>
      <c r="AT54" s="1126">
        <f t="shared" si="117"/>
        <v>2711.3</v>
      </c>
      <c r="AU54" s="1127">
        <f t="shared" si="80"/>
        <v>233</v>
      </c>
      <c r="AV54" s="1125">
        <v>15.2</v>
      </c>
      <c r="AW54" s="1126">
        <f t="shared" si="118"/>
        <v>3219.7</v>
      </c>
      <c r="AX54" s="1126">
        <f t="shared" si="119"/>
        <v>2964.9</v>
      </c>
      <c r="AY54" s="1127">
        <f t="shared" si="83"/>
        <v>254.79999999999973</v>
      </c>
      <c r="AZ54" s="1125">
        <v>13.2</v>
      </c>
      <c r="BA54" s="1126">
        <f t="shared" si="120"/>
        <v>2796</v>
      </c>
      <c r="BB54" s="1126">
        <f t="shared" si="121"/>
        <v>2574.8000000000002</v>
      </c>
      <c r="BC54" s="1127">
        <f t="shared" si="86"/>
        <v>221.19999999999982</v>
      </c>
      <c r="BD54" s="1125">
        <v>13.2</v>
      </c>
      <c r="BE54" s="1126">
        <f t="shared" si="122"/>
        <v>2796</v>
      </c>
      <c r="BF54" s="1126">
        <f t="shared" si="123"/>
        <v>2574.8000000000002</v>
      </c>
      <c r="BG54" s="1127">
        <f t="shared" si="89"/>
        <v>221.19999999999982</v>
      </c>
      <c r="BH54" s="1125">
        <v>15.2</v>
      </c>
      <c r="BI54" s="1126">
        <f t="shared" si="124"/>
        <v>3219.7</v>
      </c>
      <c r="BJ54" s="1126">
        <f t="shared" si="125"/>
        <v>2964.9</v>
      </c>
      <c r="BK54" s="1127">
        <f t="shared" si="92"/>
        <v>254.79999999999973</v>
      </c>
      <c r="BL54" s="1128">
        <f t="shared" si="126"/>
        <v>84.600000000000009</v>
      </c>
      <c r="BM54" s="1129">
        <f t="shared" si="126"/>
        <v>17920</v>
      </c>
      <c r="BN54" s="1129">
        <f t="shared" si="126"/>
        <v>16502</v>
      </c>
      <c r="BO54" s="1130">
        <f t="shared" si="41"/>
        <v>1418</v>
      </c>
      <c r="BP54" s="1128">
        <f t="shared" si="127"/>
        <v>14.1</v>
      </c>
      <c r="BQ54" s="1129">
        <f t="shared" si="128"/>
        <v>2987</v>
      </c>
      <c r="BR54" s="1129">
        <f t="shared" si="128"/>
        <v>2750</v>
      </c>
      <c r="BS54" s="1130">
        <f t="shared" si="43"/>
        <v>237</v>
      </c>
      <c r="BT54" s="1116">
        <f t="shared" si="129"/>
        <v>171.2</v>
      </c>
      <c r="BU54" s="1117">
        <f t="shared" si="129"/>
        <v>36263.699999999997</v>
      </c>
      <c r="BV54" s="1117">
        <f t="shared" si="129"/>
        <v>33394.100000000006</v>
      </c>
      <c r="BW54" s="1131">
        <f t="shared" si="45"/>
        <v>2869.5999999999913</v>
      </c>
      <c r="BX54" s="1116">
        <f t="shared" si="130"/>
        <v>14.3</v>
      </c>
      <c r="BY54" s="1117">
        <f t="shared" si="131"/>
        <v>3022</v>
      </c>
      <c r="BZ54" s="1117">
        <f t="shared" si="131"/>
        <v>2783</v>
      </c>
      <c r="CA54" s="1131">
        <f t="shared" si="50"/>
        <v>239</v>
      </c>
    </row>
    <row r="55" spans="2:79" s="1360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f t="shared" si="99"/>
        <v>0</v>
      </c>
      <c r="J55" s="1232">
        <f t="shared" si="100"/>
        <v>0</v>
      </c>
      <c r="K55" s="1233">
        <f t="shared" si="56"/>
        <v>0</v>
      </c>
      <c r="L55" s="1231">
        <v>0</v>
      </c>
      <c r="M55" s="1232">
        <f t="shared" si="101"/>
        <v>0</v>
      </c>
      <c r="N55" s="1232">
        <f t="shared" si="102"/>
        <v>0</v>
      </c>
      <c r="O55" s="1233">
        <f t="shared" si="59"/>
        <v>0</v>
      </c>
      <c r="P55" s="1231">
        <v>0</v>
      </c>
      <c r="Q55" s="1232">
        <f t="shared" si="103"/>
        <v>0</v>
      </c>
      <c r="R55" s="1232">
        <f t="shared" si="104"/>
        <v>0</v>
      </c>
      <c r="S55" s="1233">
        <f t="shared" si="62"/>
        <v>0</v>
      </c>
      <c r="T55" s="1231">
        <v>0</v>
      </c>
      <c r="U55" s="1232">
        <f t="shared" si="105"/>
        <v>0</v>
      </c>
      <c r="V55" s="1232">
        <f t="shared" si="106"/>
        <v>0</v>
      </c>
      <c r="W55" s="1233">
        <f t="shared" si="65"/>
        <v>0</v>
      </c>
      <c r="X55" s="1231">
        <v>0</v>
      </c>
      <c r="Y55" s="1232">
        <f t="shared" si="107"/>
        <v>0</v>
      </c>
      <c r="Z55" s="1232">
        <f t="shared" si="108"/>
        <v>0</v>
      </c>
      <c r="AA55" s="1233">
        <f t="shared" si="68"/>
        <v>0</v>
      </c>
      <c r="AB55" s="1231">
        <v>0</v>
      </c>
      <c r="AC55" s="1232">
        <f t="shared" si="109"/>
        <v>0</v>
      </c>
      <c r="AD55" s="1232">
        <f t="shared" si="110"/>
        <v>0</v>
      </c>
      <c r="AE55" s="1233">
        <f t="shared" si="71"/>
        <v>0</v>
      </c>
      <c r="AF55" s="1234">
        <f t="shared" si="111"/>
        <v>0</v>
      </c>
      <c r="AG55" s="1235">
        <f t="shared" si="111"/>
        <v>0</v>
      </c>
      <c r="AH55" s="1235">
        <f t="shared" si="111"/>
        <v>0</v>
      </c>
      <c r="AI55" s="1236">
        <f t="shared" si="19"/>
        <v>0</v>
      </c>
      <c r="AJ55" s="1234">
        <f t="shared" si="112"/>
        <v>0</v>
      </c>
      <c r="AK55" s="1235">
        <f t="shared" si="113"/>
        <v>0</v>
      </c>
      <c r="AL55" s="1235">
        <f t="shared" si="113"/>
        <v>0</v>
      </c>
      <c r="AM55" s="1236">
        <f t="shared" si="21"/>
        <v>0</v>
      </c>
      <c r="AN55" s="1231">
        <v>0</v>
      </c>
      <c r="AO55" s="1232">
        <f t="shared" si="114"/>
        <v>0</v>
      </c>
      <c r="AP55" s="1232">
        <f t="shared" si="115"/>
        <v>0</v>
      </c>
      <c r="AQ55" s="1233">
        <f t="shared" si="77"/>
        <v>0</v>
      </c>
      <c r="AR55" s="1231">
        <v>0</v>
      </c>
      <c r="AS55" s="1232">
        <f t="shared" si="116"/>
        <v>0</v>
      </c>
      <c r="AT55" s="1232">
        <f t="shared" si="117"/>
        <v>0</v>
      </c>
      <c r="AU55" s="1233">
        <f t="shared" si="80"/>
        <v>0</v>
      </c>
      <c r="AV55" s="1231">
        <v>0</v>
      </c>
      <c r="AW55" s="1232">
        <f t="shared" si="118"/>
        <v>0</v>
      </c>
      <c r="AX55" s="1232">
        <f t="shared" si="119"/>
        <v>0</v>
      </c>
      <c r="AY55" s="1233">
        <f t="shared" si="83"/>
        <v>0</v>
      </c>
      <c r="AZ55" s="1231">
        <v>0</v>
      </c>
      <c r="BA55" s="1232">
        <f t="shared" si="120"/>
        <v>0</v>
      </c>
      <c r="BB55" s="1232">
        <f t="shared" si="121"/>
        <v>0</v>
      </c>
      <c r="BC55" s="1233">
        <f t="shared" si="86"/>
        <v>0</v>
      </c>
      <c r="BD55" s="1231">
        <v>0</v>
      </c>
      <c r="BE55" s="1232">
        <f t="shared" si="122"/>
        <v>0</v>
      </c>
      <c r="BF55" s="1232">
        <f t="shared" si="123"/>
        <v>0</v>
      </c>
      <c r="BG55" s="1233">
        <f t="shared" si="89"/>
        <v>0</v>
      </c>
      <c r="BH55" s="1231">
        <v>0</v>
      </c>
      <c r="BI55" s="1232">
        <f t="shared" si="124"/>
        <v>0</v>
      </c>
      <c r="BJ55" s="1232">
        <f t="shared" si="125"/>
        <v>0</v>
      </c>
      <c r="BK55" s="1233">
        <f t="shared" si="92"/>
        <v>0</v>
      </c>
      <c r="BL55" s="1234">
        <f t="shared" si="126"/>
        <v>0</v>
      </c>
      <c r="BM55" s="1235">
        <f t="shared" si="126"/>
        <v>0</v>
      </c>
      <c r="BN55" s="1235">
        <f t="shared" si="126"/>
        <v>0</v>
      </c>
      <c r="BO55" s="1236">
        <f t="shared" si="41"/>
        <v>0</v>
      </c>
      <c r="BP55" s="1234">
        <f t="shared" si="127"/>
        <v>0</v>
      </c>
      <c r="BQ55" s="1235">
        <f t="shared" si="128"/>
        <v>0</v>
      </c>
      <c r="BR55" s="1235">
        <f t="shared" si="128"/>
        <v>0</v>
      </c>
      <c r="BS55" s="1236">
        <f t="shared" si="43"/>
        <v>0</v>
      </c>
      <c r="BT55" s="1237">
        <f t="shared" si="129"/>
        <v>0</v>
      </c>
      <c r="BU55" s="1238">
        <f t="shared" si="129"/>
        <v>0</v>
      </c>
      <c r="BV55" s="1238">
        <f t="shared" si="129"/>
        <v>0</v>
      </c>
      <c r="BW55" s="1239">
        <f t="shared" si="45"/>
        <v>0</v>
      </c>
      <c r="BX55" s="1237">
        <f t="shared" si="130"/>
        <v>0</v>
      </c>
      <c r="BY55" s="1238">
        <f t="shared" si="131"/>
        <v>0</v>
      </c>
      <c r="BZ55" s="1238">
        <f t="shared" si="131"/>
        <v>0</v>
      </c>
      <c r="CA55" s="1239">
        <f t="shared" si="50"/>
        <v>0</v>
      </c>
    </row>
    <row r="56" spans="2:79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f t="shared" si="99"/>
        <v>0</v>
      </c>
      <c r="J56" s="1126">
        <f t="shared" si="100"/>
        <v>0</v>
      </c>
      <c r="K56" s="1127">
        <f t="shared" si="56"/>
        <v>0</v>
      </c>
      <c r="L56" s="1125">
        <v>0</v>
      </c>
      <c r="M56" s="1126">
        <f t="shared" si="101"/>
        <v>0</v>
      </c>
      <c r="N56" s="1126">
        <f t="shared" si="102"/>
        <v>0</v>
      </c>
      <c r="O56" s="1127">
        <f t="shared" si="59"/>
        <v>0</v>
      </c>
      <c r="P56" s="1125">
        <v>0</v>
      </c>
      <c r="Q56" s="1126">
        <f t="shared" si="103"/>
        <v>0</v>
      </c>
      <c r="R56" s="1126">
        <f t="shared" si="104"/>
        <v>0</v>
      </c>
      <c r="S56" s="1127">
        <f t="shared" si="62"/>
        <v>0</v>
      </c>
      <c r="T56" s="1125">
        <v>0</v>
      </c>
      <c r="U56" s="1126">
        <f t="shared" si="105"/>
        <v>0</v>
      </c>
      <c r="V56" s="1126">
        <f t="shared" si="106"/>
        <v>0</v>
      </c>
      <c r="W56" s="1127">
        <f t="shared" si="65"/>
        <v>0</v>
      </c>
      <c r="X56" s="1125">
        <v>0</v>
      </c>
      <c r="Y56" s="1126">
        <f t="shared" si="107"/>
        <v>0</v>
      </c>
      <c r="Z56" s="1126">
        <f t="shared" si="108"/>
        <v>0</v>
      </c>
      <c r="AA56" s="1127">
        <f t="shared" si="68"/>
        <v>0</v>
      </c>
      <c r="AB56" s="1125">
        <v>0</v>
      </c>
      <c r="AC56" s="1126">
        <f t="shared" si="109"/>
        <v>0</v>
      </c>
      <c r="AD56" s="1126">
        <f t="shared" si="110"/>
        <v>0</v>
      </c>
      <c r="AE56" s="1127">
        <f t="shared" si="71"/>
        <v>0</v>
      </c>
      <c r="AF56" s="1128">
        <f t="shared" si="111"/>
        <v>0</v>
      </c>
      <c r="AG56" s="1129">
        <f t="shared" si="111"/>
        <v>0</v>
      </c>
      <c r="AH56" s="1129">
        <f t="shared" si="111"/>
        <v>0</v>
      </c>
      <c r="AI56" s="1130">
        <f t="shared" si="19"/>
        <v>0</v>
      </c>
      <c r="AJ56" s="1128">
        <f t="shared" si="112"/>
        <v>0</v>
      </c>
      <c r="AK56" s="1129">
        <f t="shared" si="113"/>
        <v>0</v>
      </c>
      <c r="AL56" s="1129">
        <f t="shared" si="113"/>
        <v>0</v>
      </c>
      <c r="AM56" s="1130">
        <f t="shared" si="21"/>
        <v>0</v>
      </c>
      <c r="AN56" s="1125">
        <v>0</v>
      </c>
      <c r="AO56" s="1126">
        <f t="shared" si="114"/>
        <v>0</v>
      </c>
      <c r="AP56" s="1126">
        <f t="shared" si="115"/>
        <v>0</v>
      </c>
      <c r="AQ56" s="1127">
        <f t="shared" si="77"/>
        <v>0</v>
      </c>
      <c r="AR56" s="1125">
        <v>0</v>
      </c>
      <c r="AS56" s="1126">
        <f t="shared" si="116"/>
        <v>0</v>
      </c>
      <c r="AT56" s="1126">
        <f t="shared" si="117"/>
        <v>0</v>
      </c>
      <c r="AU56" s="1127">
        <f t="shared" si="80"/>
        <v>0</v>
      </c>
      <c r="AV56" s="1125">
        <v>0</v>
      </c>
      <c r="AW56" s="1126">
        <f t="shared" si="118"/>
        <v>0</v>
      </c>
      <c r="AX56" s="1126">
        <f t="shared" si="119"/>
        <v>0</v>
      </c>
      <c r="AY56" s="1127">
        <f t="shared" si="83"/>
        <v>0</v>
      </c>
      <c r="AZ56" s="1125">
        <v>0</v>
      </c>
      <c r="BA56" s="1126">
        <f t="shared" si="120"/>
        <v>0</v>
      </c>
      <c r="BB56" s="1126">
        <f t="shared" si="121"/>
        <v>0</v>
      </c>
      <c r="BC56" s="1127">
        <f t="shared" si="86"/>
        <v>0</v>
      </c>
      <c r="BD56" s="1125">
        <v>0</v>
      </c>
      <c r="BE56" s="1126">
        <f t="shared" si="122"/>
        <v>0</v>
      </c>
      <c r="BF56" s="1126">
        <f t="shared" si="123"/>
        <v>0</v>
      </c>
      <c r="BG56" s="1127">
        <f t="shared" si="89"/>
        <v>0</v>
      </c>
      <c r="BH56" s="1125">
        <v>0</v>
      </c>
      <c r="BI56" s="1126">
        <f t="shared" si="124"/>
        <v>0</v>
      </c>
      <c r="BJ56" s="1126">
        <f t="shared" si="125"/>
        <v>0</v>
      </c>
      <c r="BK56" s="1127">
        <f t="shared" si="92"/>
        <v>0</v>
      </c>
      <c r="BL56" s="1128">
        <f t="shared" si="126"/>
        <v>0</v>
      </c>
      <c r="BM56" s="1129">
        <f t="shared" si="126"/>
        <v>0</v>
      </c>
      <c r="BN56" s="1129">
        <f t="shared" si="126"/>
        <v>0</v>
      </c>
      <c r="BO56" s="1130">
        <f t="shared" si="41"/>
        <v>0</v>
      </c>
      <c r="BP56" s="1128">
        <f t="shared" si="127"/>
        <v>0</v>
      </c>
      <c r="BQ56" s="1129">
        <f t="shared" si="128"/>
        <v>0</v>
      </c>
      <c r="BR56" s="1129">
        <f t="shared" si="128"/>
        <v>0</v>
      </c>
      <c r="BS56" s="1130">
        <f t="shared" si="43"/>
        <v>0</v>
      </c>
      <c r="BT56" s="1116">
        <f t="shared" si="129"/>
        <v>0</v>
      </c>
      <c r="BU56" s="1117">
        <f t="shared" si="129"/>
        <v>0</v>
      </c>
      <c r="BV56" s="1117">
        <f t="shared" si="129"/>
        <v>0</v>
      </c>
      <c r="BW56" s="1131">
        <f t="shared" si="45"/>
        <v>0</v>
      </c>
      <c r="BX56" s="1116">
        <f t="shared" si="130"/>
        <v>0</v>
      </c>
      <c r="BY56" s="1117">
        <f t="shared" si="131"/>
        <v>0</v>
      </c>
      <c r="BZ56" s="1117">
        <f t="shared" si="131"/>
        <v>0</v>
      </c>
      <c r="CA56" s="1131">
        <f t="shared" si="50"/>
        <v>0</v>
      </c>
    </row>
    <row r="57" spans="2:79" s="1359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f t="shared" si="99"/>
        <v>0</v>
      </c>
      <c r="J57" s="1193">
        <f t="shared" si="100"/>
        <v>0</v>
      </c>
      <c r="K57" s="1194">
        <f t="shared" si="56"/>
        <v>0</v>
      </c>
      <c r="L57" s="1192">
        <v>0</v>
      </c>
      <c r="M57" s="1193">
        <f t="shared" si="101"/>
        <v>0</v>
      </c>
      <c r="N57" s="1193">
        <f t="shared" si="102"/>
        <v>0</v>
      </c>
      <c r="O57" s="1194">
        <f t="shared" si="59"/>
        <v>0</v>
      </c>
      <c r="P57" s="1192">
        <v>0</v>
      </c>
      <c r="Q57" s="1193">
        <f t="shared" si="103"/>
        <v>0</v>
      </c>
      <c r="R57" s="1193">
        <f t="shared" si="104"/>
        <v>0</v>
      </c>
      <c r="S57" s="1194">
        <f t="shared" si="62"/>
        <v>0</v>
      </c>
      <c r="T57" s="1192">
        <v>0</v>
      </c>
      <c r="U57" s="1193">
        <f t="shared" si="105"/>
        <v>0</v>
      </c>
      <c r="V57" s="1193">
        <f t="shared" si="106"/>
        <v>0</v>
      </c>
      <c r="W57" s="1194">
        <f t="shared" si="65"/>
        <v>0</v>
      </c>
      <c r="X57" s="1192">
        <v>0</v>
      </c>
      <c r="Y57" s="1193">
        <f t="shared" si="107"/>
        <v>0</v>
      </c>
      <c r="Z57" s="1193">
        <f t="shared" si="108"/>
        <v>0</v>
      </c>
      <c r="AA57" s="1194">
        <f t="shared" si="68"/>
        <v>0</v>
      </c>
      <c r="AB57" s="1192">
        <v>0</v>
      </c>
      <c r="AC57" s="1193">
        <f t="shared" si="109"/>
        <v>0</v>
      </c>
      <c r="AD57" s="1193">
        <f t="shared" si="110"/>
        <v>0</v>
      </c>
      <c r="AE57" s="1194">
        <f t="shared" si="71"/>
        <v>0</v>
      </c>
      <c r="AF57" s="1195">
        <f t="shared" si="111"/>
        <v>0</v>
      </c>
      <c r="AG57" s="1196">
        <f t="shared" si="111"/>
        <v>0</v>
      </c>
      <c r="AH57" s="1196">
        <f t="shared" si="111"/>
        <v>0</v>
      </c>
      <c r="AI57" s="1197">
        <f t="shared" si="19"/>
        <v>0</v>
      </c>
      <c r="AJ57" s="1195">
        <f t="shared" si="112"/>
        <v>0</v>
      </c>
      <c r="AK57" s="1196">
        <f t="shared" si="113"/>
        <v>0</v>
      </c>
      <c r="AL57" s="1196">
        <f t="shared" si="113"/>
        <v>0</v>
      </c>
      <c r="AM57" s="1197">
        <f t="shared" si="21"/>
        <v>0</v>
      </c>
      <c r="AN57" s="1192">
        <v>0</v>
      </c>
      <c r="AO57" s="1193">
        <f t="shared" si="114"/>
        <v>0</v>
      </c>
      <c r="AP57" s="1193">
        <f t="shared" si="115"/>
        <v>0</v>
      </c>
      <c r="AQ57" s="1194">
        <f t="shared" si="77"/>
        <v>0</v>
      </c>
      <c r="AR57" s="1192">
        <v>0</v>
      </c>
      <c r="AS57" s="1193">
        <f t="shared" si="116"/>
        <v>0</v>
      </c>
      <c r="AT57" s="1193">
        <f t="shared" si="117"/>
        <v>0</v>
      </c>
      <c r="AU57" s="1194">
        <f t="shared" si="80"/>
        <v>0</v>
      </c>
      <c r="AV57" s="1192">
        <v>0</v>
      </c>
      <c r="AW57" s="1193">
        <f t="shared" si="118"/>
        <v>0</v>
      </c>
      <c r="AX57" s="1193">
        <f t="shared" si="119"/>
        <v>0</v>
      </c>
      <c r="AY57" s="1194">
        <f t="shared" si="83"/>
        <v>0</v>
      </c>
      <c r="AZ57" s="1192">
        <v>0</v>
      </c>
      <c r="BA57" s="1193">
        <f t="shared" si="120"/>
        <v>0</v>
      </c>
      <c r="BB57" s="1193">
        <f t="shared" si="121"/>
        <v>0</v>
      </c>
      <c r="BC57" s="1194">
        <f t="shared" si="86"/>
        <v>0</v>
      </c>
      <c r="BD57" s="1192">
        <v>0</v>
      </c>
      <c r="BE57" s="1193">
        <f t="shared" si="122"/>
        <v>0</v>
      </c>
      <c r="BF57" s="1193">
        <f t="shared" si="123"/>
        <v>0</v>
      </c>
      <c r="BG57" s="1194">
        <f t="shared" si="89"/>
        <v>0</v>
      </c>
      <c r="BH57" s="1192">
        <v>0</v>
      </c>
      <c r="BI57" s="1193">
        <f t="shared" si="124"/>
        <v>0</v>
      </c>
      <c r="BJ57" s="1193">
        <f t="shared" si="125"/>
        <v>0</v>
      </c>
      <c r="BK57" s="1194">
        <f t="shared" si="92"/>
        <v>0</v>
      </c>
      <c r="BL57" s="1195">
        <f t="shared" si="126"/>
        <v>0</v>
      </c>
      <c r="BM57" s="1196">
        <f t="shared" si="126"/>
        <v>0</v>
      </c>
      <c r="BN57" s="1196">
        <f t="shared" si="126"/>
        <v>0</v>
      </c>
      <c r="BO57" s="1197">
        <f t="shared" si="41"/>
        <v>0</v>
      </c>
      <c r="BP57" s="1195">
        <f t="shared" si="127"/>
        <v>0</v>
      </c>
      <c r="BQ57" s="1196">
        <f t="shared" si="128"/>
        <v>0</v>
      </c>
      <c r="BR57" s="1196">
        <f t="shared" si="128"/>
        <v>0</v>
      </c>
      <c r="BS57" s="1197">
        <f t="shared" si="43"/>
        <v>0</v>
      </c>
      <c r="BT57" s="1198">
        <f t="shared" si="129"/>
        <v>0</v>
      </c>
      <c r="BU57" s="1199">
        <f t="shared" si="129"/>
        <v>0</v>
      </c>
      <c r="BV57" s="1199">
        <f t="shared" si="129"/>
        <v>0</v>
      </c>
      <c r="BW57" s="1200">
        <f t="shared" si="45"/>
        <v>0</v>
      </c>
      <c r="BX57" s="1198">
        <f t="shared" si="130"/>
        <v>0</v>
      </c>
      <c r="BY57" s="1199">
        <f t="shared" si="131"/>
        <v>0</v>
      </c>
      <c r="BZ57" s="1199">
        <f t="shared" si="131"/>
        <v>0</v>
      </c>
      <c r="CA57" s="1200">
        <f t="shared" si="50"/>
        <v>0</v>
      </c>
    </row>
    <row r="58" spans="2:79" s="1359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f t="shared" si="99"/>
        <v>0</v>
      </c>
      <c r="J58" s="1193">
        <f t="shared" si="100"/>
        <v>0</v>
      </c>
      <c r="K58" s="1194">
        <f t="shared" si="56"/>
        <v>0</v>
      </c>
      <c r="L58" s="1192">
        <v>0</v>
      </c>
      <c r="M58" s="1193">
        <f t="shared" si="101"/>
        <v>0</v>
      </c>
      <c r="N58" s="1193">
        <f t="shared" si="102"/>
        <v>0</v>
      </c>
      <c r="O58" s="1194">
        <f t="shared" si="59"/>
        <v>0</v>
      </c>
      <c r="P58" s="1192">
        <v>0</v>
      </c>
      <c r="Q58" s="1193">
        <f t="shared" si="103"/>
        <v>0</v>
      </c>
      <c r="R58" s="1193">
        <f t="shared" si="104"/>
        <v>0</v>
      </c>
      <c r="S58" s="1194">
        <f t="shared" si="62"/>
        <v>0</v>
      </c>
      <c r="T58" s="1192">
        <v>0</v>
      </c>
      <c r="U58" s="1193">
        <f t="shared" si="105"/>
        <v>0</v>
      </c>
      <c r="V58" s="1193">
        <f t="shared" si="106"/>
        <v>0</v>
      </c>
      <c r="W58" s="1194">
        <f t="shared" si="65"/>
        <v>0</v>
      </c>
      <c r="X58" s="1192">
        <v>0</v>
      </c>
      <c r="Y58" s="1193">
        <f t="shared" si="107"/>
        <v>0</v>
      </c>
      <c r="Z58" s="1193">
        <f t="shared" si="108"/>
        <v>0</v>
      </c>
      <c r="AA58" s="1194">
        <f t="shared" si="68"/>
        <v>0</v>
      </c>
      <c r="AB58" s="1192">
        <v>0</v>
      </c>
      <c r="AC58" s="1193">
        <f t="shared" si="109"/>
        <v>0</v>
      </c>
      <c r="AD58" s="1193">
        <f t="shared" si="110"/>
        <v>0</v>
      </c>
      <c r="AE58" s="1194">
        <f t="shared" si="71"/>
        <v>0</v>
      </c>
      <c r="AF58" s="1195">
        <f t="shared" si="111"/>
        <v>0</v>
      </c>
      <c r="AG58" s="1196">
        <f t="shared" si="111"/>
        <v>0</v>
      </c>
      <c r="AH58" s="1196">
        <f t="shared" si="111"/>
        <v>0</v>
      </c>
      <c r="AI58" s="1197">
        <f t="shared" si="19"/>
        <v>0</v>
      </c>
      <c r="AJ58" s="1195">
        <f t="shared" si="112"/>
        <v>0</v>
      </c>
      <c r="AK58" s="1196">
        <f t="shared" si="113"/>
        <v>0</v>
      </c>
      <c r="AL58" s="1196">
        <f t="shared" si="113"/>
        <v>0</v>
      </c>
      <c r="AM58" s="1197">
        <f t="shared" si="21"/>
        <v>0</v>
      </c>
      <c r="AN58" s="1192">
        <v>0</v>
      </c>
      <c r="AO58" s="1193">
        <f t="shared" si="114"/>
        <v>0</v>
      </c>
      <c r="AP58" s="1193">
        <f t="shared" si="115"/>
        <v>0</v>
      </c>
      <c r="AQ58" s="1194">
        <f t="shared" si="77"/>
        <v>0</v>
      </c>
      <c r="AR58" s="1192">
        <v>0</v>
      </c>
      <c r="AS58" s="1193">
        <f t="shared" si="116"/>
        <v>0</v>
      </c>
      <c r="AT58" s="1193">
        <f t="shared" si="117"/>
        <v>0</v>
      </c>
      <c r="AU58" s="1194">
        <f t="shared" si="80"/>
        <v>0</v>
      </c>
      <c r="AV58" s="1192">
        <v>0</v>
      </c>
      <c r="AW58" s="1193">
        <f t="shared" si="118"/>
        <v>0</v>
      </c>
      <c r="AX58" s="1193">
        <f t="shared" si="119"/>
        <v>0</v>
      </c>
      <c r="AY58" s="1194">
        <f t="shared" si="83"/>
        <v>0</v>
      </c>
      <c r="AZ58" s="1192">
        <v>0</v>
      </c>
      <c r="BA58" s="1193">
        <f t="shared" si="120"/>
        <v>0</v>
      </c>
      <c r="BB58" s="1193">
        <f t="shared" si="121"/>
        <v>0</v>
      </c>
      <c r="BC58" s="1194">
        <f t="shared" si="86"/>
        <v>0</v>
      </c>
      <c r="BD58" s="1192">
        <v>0</v>
      </c>
      <c r="BE58" s="1193">
        <f t="shared" si="122"/>
        <v>0</v>
      </c>
      <c r="BF58" s="1193">
        <f t="shared" si="123"/>
        <v>0</v>
      </c>
      <c r="BG58" s="1194">
        <f t="shared" si="89"/>
        <v>0</v>
      </c>
      <c r="BH58" s="1192">
        <v>0</v>
      </c>
      <c r="BI58" s="1193">
        <f t="shared" si="124"/>
        <v>0</v>
      </c>
      <c r="BJ58" s="1193">
        <f t="shared" si="125"/>
        <v>0</v>
      </c>
      <c r="BK58" s="1194">
        <f t="shared" si="92"/>
        <v>0</v>
      </c>
      <c r="BL58" s="1195">
        <f t="shared" si="126"/>
        <v>0</v>
      </c>
      <c r="BM58" s="1196">
        <f t="shared" si="126"/>
        <v>0</v>
      </c>
      <c r="BN58" s="1196">
        <f t="shared" si="126"/>
        <v>0</v>
      </c>
      <c r="BO58" s="1197">
        <f t="shared" si="41"/>
        <v>0</v>
      </c>
      <c r="BP58" s="1195">
        <f t="shared" si="127"/>
        <v>0</v>
      </c>
      <c r="BQ58" s="1196">
        <f t="shared" si="128"/>
        <v>0</v>
      </c>
      <c r="BR58" s="1196">
        <f t="shared" si="128"/>
        <v>0</v>
      </c>
      <c r="BS58" s="1197">
        <f t="shared" si="43"/>
        <v>0</v>
      </c>
      <c r="BT58" s="1198">
        <f t="shared" si="129"/>
        <v>0</v>
      </c>
      <c r="BU58" s="1199">
        <f t="shared" si="129"/>
        <v>0</v>
      </c>
      <c r="BV58" s="1199">
        <f t="shared" si="129"/>
        <v>0</v>
      </c>
      <c r="BW58" s="1200">
        <f t="shared" si="45"/>
        <v>0</v>
      </c>
      <c r="BX58" s="1198">
        <f t="shared" si="130"/>
        <v>0</v>
      </c>
      <c r="BY58" s="1199">
        <f t="shared" si="131"/>
        <v>0</v>
      </c>
      <c r="BZ58" s="1199">
        <f t="shared" si="131"/>
        <v>0</v>
      </c>
      <c r="CA58" s="1200">
        <f t="shared" si="50"/>
        <v>0</v>
      </c>
    </row>
    <row r="59" spans="2:79" s="1359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f t="shared" si="99"/>
        <v>0</v>
      </c>
      <c r="J59" s="1193">
        <f t="shared" si="100"/>
        <v>0</v>
      </c>
      <c r="K59" s="1194">
        <f t="shared" si="56"/>
        <v>0</v>
      </c>
      <c r="L59" s="1192">
        <v>0</v>
      </c>
      <c r="M59" s="1193">
        <f t="shared" si="101"/>
        <v>0</v>
      </c>
      <c r="N59" s="1193">
        <f t="shared" si="102"/>
        <v>0</v>
      </c>
      <c r="O59" s="1194">
        <f t="shared" si="59"/>
        <v>0</v>
      </c>
      <c r="P59" s="1192">
        <v>0</v>
      </c>
      <c r="Q59" s="1193">
        <f t="shared" si="103"/>
        <v>0</v>
      </c>
      <c r="R59" s="1193">
        <f t="shared" si="104"/>
        <v>0</v>
      </c>
      <c r="S59" s="1194">
        <f t="shared" si="62"/>
        <v>0</v>
      </c>
      <c r="T59" s="1192">
        <v>0</v>
      </c>
      <c r="U59" s="1193">
        <f t="shared" si="105"/>
        <v>0</v>
      </c>
      <c r="V59" s="1193">
        <f t="shared" si="106"/>
        <v>0</v>
      </c>
      <c r="W59" s="1194">
        <f t="shared" si="65"/>
        <v>0</v>
      </c>
      <c r="X59" s="1192">
        <v>0</v>
      </c>
      <c r="Y59" s="1193">
        <f t="shared" si="107"/>
        <v>0</v>
      </c>
      <c r="Z59" s="1193">
        <f t="shared" si="108"/>
        <v>0</v>
      </c>
      <c r="AA59" s="1194">
        <f t="shared" si="68"/>
        <v>0</v>
      </c>
      <c r="AB59" s="1192">
        <v>0</v>
      </c>
      <c r="AC59" s="1193">
        <f t="shared" si="109"/>
        <v>0</v>
      </c>
      <c r="AD59" s="1193">
        <f t="shared" si="110"/>
        <v>0</v>
      </c>
      <c r="AE59" s="1194">
        <f t="shared" si="71"/>
        <v>0</v>
      </c>
      <c r="AF59" s="1195">
        <f t="shared" si="111"/>
        <v>0</v>
      </c>
      <c r="AG59" s="1196">
        <f t="shared" si="111"/>
        <v>0</v>
      </c>
      <c r="AH59" s="1196">
        <f t="shared" si="111"/>
        <v>0</v>
      </c>
      <c r="AI59" s="1197">
        <f t="shared" si="19"/>
        <v>0</v>
      </c>
      <c r="AJ59" s="1195">
        <f t="shared" si="112"/>
        <v>0</v>
      </c>
      <c r="AK59" s="1196">
        <f t="shared" si="113"/>
        <v>0</v>
      </c>
      <c r="AL59" s="1196">
        <f t="shared" si="113"/>
        <v>0</v>
      </c>
      <c r="AM59" s="1197">
        <f t="shared" si="21"/>
        <v>0</v>
      </c>
      <c r="AN59" s="1192">
        <v>0</v>
      </c>
      <c r="AO59" s="1193">
        <f t="shared" si="114"/>
        <v>0</v>
      </c>
      <c r="AP59" s="1193">
        <f t="shared" si="115"/>
        <v>0</v>
      </c>
      <c r="AQ59" s="1194">
        <f t="shared" si="77"/>
        <v>0</v>
      </c>
      <c r="AR59" s="1192">
        <v>0</v>
      </c>
      <c r="AS59" s="1193">
        <f t="shared" si="116"/>
        <v>0</v>
      </c>
      <c r="AT59" s="1193">
        <f t="shared" si="117"/>
        <v>0</v>
      </c>
      <c r="AU59" s="1194">
        <f t="shared" si="80"/>
        <v>0</v>
      </c>
      <c r="AV59" s="1192">
        <v>0</v>
      </c>
      <c r="AW59" s="1193">
        <f t="shared" si="118"/>
        <v>0</v>
      </c>
      <c r="AX59" s="1193">
        <f t="shared" si="119"/>
        <v>0</v>
      </c>
      <c r="AY59" s="1194">
        <f t="shared" si="83"/>
        <v>0</v>
      </c>
      <c r="AZ59" s="1192">
        <v>0</v>
      </c>
      <c r="BA59" s="1193">
        <f t="shared" si="120"/>
        <v>0</v>
      </c>
      <c r="BB59" s="1193">
        <f t="shared" si="121"/>
        <v>0</v>
      </c>
      <c r="BC59" s="1194">
        <f t="shared" si="86"/>
        <v>0</v>
      </c>
      <c r="BD59" s="1192">
        <v>0</v>
      </c>
      <c r="BE59" s="1193">
        <f t="shared" si="122"/>
        <v>0</v>
      </c>
      <c r="BF59" s="1193">
        <f t="shared" si="123"/>
        <v>0</v>
      </c>
      <c r="BG59" s="1194">
        <f t="shared" si="89"/>
        <v>0</v>
      </c>
      <c r="BH59" s="1192">
        <v>0</v>
      </c>
      <c r="BI59" s="1193">
        <f t="shared" si="124"/>
        <v>0</v>
      </c>
      <c r="BJ59" s="1193">
        <f t="shared" si="125"/>
        <v>0</v>
      </c>
      <c r="BK59" s="1194">
        <f t="shared" si="92"/>
        <v>0</v>
      </c>
      <c r="BL59" s="1195">
        <f t="shared" si="126"/>
        <v>0</v>
      </c>
      <c r="BM59" s="1196">
        <f t="shared" si="126"/>
        <v>0</v>
      </c>
      <c r="BN59" s="1196">
        <f t="shared" si="126"/>
        <v>0</v>
      </c>
      <c r="BO59" s="1197">
        <f t="shared" si="41"/>
        <v>0</v>
      </c>
      <c r="BP59" s="1195">
        <f t="shared" si="127"/>
        <v>0</v>
      </c>
      <c r="BQ59" s="1196">
        <f t="shared" si="128"/>
        <v>0</v>
      </c>
      <c r="BR59" s="1196">
        <f t="shared" si="128"/>
        <v>0</v>
      </c>
      <c r="BS59" s="1197">
        <f t="shared" si="43"/>
        <v>0</v>
      </c>
      <c r="BT59" s="1198">
        <f t="shared" si="129"/>
        <v>0</v>
      </c>
      <c r="BU59" s="1199">
        <f t="shared" si="129"/>
        <v>0</v>
      </c>
      <c r="BV59" s="1199">
        <f t="shared" si="129"/>
        <v>0</v>
      </c>
      <c r="BW59" s="1200">
        <f t="shared" si="45"/>
        <v>0</v>
      </c>
      <c r="BX59" s="1198">
        <f t="shared" si="130"/>
        <v>0</v>
      </c>
      <c r="BY59" s="1199">
        <f t="shared" si="131"/>
        <v>0</v>
      </c>
      <c r="BZ59" s="1199">
        <f t="shared" si="131"/>
        <v>0</v>
      </c>
      <c r="CA59" s="1200">
        <f t="shared" si="50"/>
        <v>0</v>
      </c>
    </row>
    <row r="60" spans="2:79" ht="21" customHeight="1">
      <c r="B60" s="1243" t="s">
        <v>2852</v>
      </c>
      <c r="C60" s="1244" t="s">
        <v>2853</v>
      </c>
      <c r="D60" s="1159" t="s">
        <v>1843</v>
      </c>
      <c r="E60" s="1160">
        <v>209.36</v>
      </c>
      <c r="F60" s="1123">
        <v>1.1299999999999999</v>
      </c>
      <c r="G60" s="1124">
        <v>0.97099999999999997</v>
      </c>
      <c r="H60" s="1125">
        <v>33.4</v>
      </c>
      <c r="I60" s="1126">
        <f t="shared" si="99"/>
        <v>7672.5</v>
      </c>
      <c r="J60" s="1126">
        <f t="shared" si="100"/>
        <v>6992.6</v>
      </c>
      <c r="K60" s="1127">
        <f t="shared" si="56"/>
        <v>679.89999999999964</v>
      </c>
      <c r="L60" s="1125">
        <v>35</v>
      </c>
      <c r="M60" s="1126">
        <f t="shared" si="101"/>
        <v>8040.1</v>
      </c>
      <c r="N60" s="1126">
        <f t="shared" si="102"/>
        <v>7327.6</v>
      </c>
      <c r="O60" s="1127">
        <f t="shared" si="59"/>
        <v>712.5</v>
      </c>
      <c r="P60" s="1125">
        <v>36.700000000000003</v>
      </c>
      <c r="Q60" s="1126">
        <f t="shared" si="103"/>
        <v>8430.6</v>
      </c>
      <c r="R60" s="1126">
        <f t="shared" si="104"/>
        <v>7683.5</v>
      </c>
      <c r="S60" s="1127">
        <f t="shared" si="62"/>
        <v>747.10000000000036</v>
      </c>
      <c r="T60" s="1125">
        <v>33.4</v>
      </c>
      <c r="U60" s="1126">
        <f t="shared" si="105"/>
        <v>7672.5</v>
      </c>
      <c r="V60" s="1126">
        <f t="shared" si="106"/>
        <v>6992.6</v>
      </c>
      <c r="W60" s="1127">
        <f t="shared" si="65"/>
        <v>679.89999999999964</v>
      </c>
      <c r="X60" s="1125">
        <v>36.700000000000003</v>
      </c>
      <c r="Y60" s="1126">
        <f t="shared" si="107"/>
        <v>8430.6</v>
      </c>
      <c r="Z60" s="1126">
        <f t="shared" si="108"/>
        <v>7683.5</v>
      </c>
      <c r="AA60" s="1127">
        <f t="shared" si="68"/>
        <v>747.10000000000036</v>
      </c>
      <c r="AB60" s="1125">
        <v>33.4</v>
      </c>
      <c r="AC60" s="1126">
        <f t="shared" si="109"/>
        <v>7672.5</v>
      </c>
      <c r="AD60" s="1126">
        <f t="shared" si="110"/>
        <v>6992.6</v>
      </c>
      <c r="AE60" s="1127">
        <f t="shared" si="71"/>
        <v>679.89999999999964</v>
      </c>
      <c r="AF60" s="1128">
        <f t="shared" si="111"/>
        <v>208.6</v>
      </c>
      <c r="AG60" s="1129">
        <f t="shared" si="111"/>
        <v>47918.8</v>
      </c>
      <c r="AH60" s="1129">
        <f t="shared" si="111"/>
        <v>43672.4</v>
      </c>
      <c r="AI60" s="1130">
        <f t="shared" si="19"/>
        <v>4246.4000000000015</v>
      </c>
      <c r="AJ60" s="1128">
        <f t="shared" si="112"/>
        <v>34.799999999999997</v>
      </c>
      <c r="AK60" s="1129">
        <f t="shared" si="113"/>
        <v>7986</v>
      </c>
      <c r="AL60" s="1129">
        <f t="shared" si="113"/>
        <v>7279</v>
      </c>
      <c r="AM60" s="1130">
        <f t="shared" si="21"/>
        <v>707</v>
      </c>
      <c r="AN60" s="1125">
        <v>33.4</v>
      </c>
      <c r="AO60" s="1126">
        <f t="shared" si="114"/>
        <v>7672.5</v>
      </c>
      <c r="AP60" s="1126">
        <f t="shared" si="115"/>
        <v>6992.6</v>
      </c>
      <c r="AQ60" s="1127">
        <f t="shared" si="77"/>
        <v>679.89999999999964</v>
      </c>
      <c r="AR60" s="1125">
        <v>33.4</v>
      </c>
      <c r="AS60" s="1126">
        <f t="shared" si="116"/>
        <v>7672.5</v>
      </c>
      <c r="AT60" s="1126">
        <f t="shared" si="117"/>
        <v>6992.6</v>
      </c>
      <c r="AU60" s="1127">
        <f t="shared" si="80"/>
        <v>679.89999999999964</v>
      </c>
      <c r="AV60" s="1125">
        <v>36.700000000000003</v>
      </c>
      <c r="AW60" s="1126">
        <f t="shared" si="118"/>
        <v>8430.6</v>
      </c>
      <c r="AX60" s="1126">
        <f t="shared" si="119"/>
        <v>7683.5</v>
      </c>
      <c r="AY60" s="1127">
        <f t="shared" si="83"/>
        <v>747.10000000000036</v>
      </c>
      <c r="AZ60" s="1125">
        <v>31.7</v>
      </c>
      <c r="BA60" s="1126">
        <f t="shared" si="120"/>
        <v>7282</v>
      </c>
      <c r="BB60" s="1126">
        <f t="shared" si="121"/>
        <v>6636.7</v>
      </c>
      <c r="BC60" s="1127">
        <f t="shared" si="86"/>
        <v>645.30000000000018</v>
      </c>
      <c r="BD60" s="1125">
        <v>31.7</v>
      </c>
      <c r="BE60" s="1126">
        <f t="shared" si="122"/>
        <v>7282</v>
      </c>
      <c r="BF60" s="1126">
        <f t="shared" si="123"/>
        <v>6636.7</v>
      </c>
      <c r="BG60" s="1127">
        <f t="shared" si="89"/>
        <v>645.30000000000018</v>
      </c>
      <c r="BH60" s="1125">
        <v>36.700000000000003</v>
      </c>
      <c r="BI60" s="1126">
        <f t="shared" si="124"/>
        <v>8430.6</v>
      </c>
      <c r="BJ60" s="1126">
        <f t="shared" si="125"/>
        <v>7683.5</v>
      </c>
      <c r="BK60" s="1127">
        <f t="shared" si="92"/>
        <v>747.10000000000036</v>
      </c>
      <c r="BL60" s="1128">
        <f t="shared" si="126"/>
        <v>203.59999999999997</v>
      </c>
      <c r="BM60" s="1129">
        <f t="shared" si="126"/>
        <v>46770.2</v>
      </c>
      <c r="BN60" s="1129">
        <f t="shared" si="126"/>
        <v>42625.599999999999</v>
      </c>
      <c r="BO60" s="1130">
        <f t="shared" si="41"/>
        <v>4144.5999999999985</v>
      </c>
      <c r="BP60" s="1128">
        <f t="shared" si="127"/>
        <v>33.9</v>
      </c>
      <c r="BQ60" s="1129">
        <f t="shared" si="128"/>
        <v>7795</v>
      </c>
      <c r="BR60" s="1129">
        <f t="shared" si="128"/>
        <v>7104</v>
      </c>
      <c r="BS60" s="1130">
        <f t="shared" si="43"/>
        <v>691</v>
      </c>
      <c r="BT60" s="1116">
        <f t="shared" si="129"/>
        <v>412.19999999999993</v>
      </c>
      <c r="BU60" s="1117">
        <f t="shared" si="129"/>
        <v>94689</v>
      </c>
      <c r="BV60" s="1117">
        <f t="shared" si="129"/>
        <v>86298</v>
      </c>
      <c r="BW60" s="1131">
        <f t="shared" si="45"/>
        <v>8391</v>
      </c>
      <c r="BX60" s="1116">
        <f t="shared" si="130"/>
        <v>34.4</v>
      </c>
      <c r="BY60" s="1117">
        <f t="shared" si="131"/>
        <v>7891</v>
      </c>
      <c r="BZ60" s="1117">
        <f t="shared" si="131"/>
        <v>7192</v>
      </c>
      <c r="CA60" s="1131">
        <f t="shared" si="50"/>
        <v>699</v>
      </c>
    </row>
    <row r="61" spans="2:79" s="1360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f t="shared" si="99"/>
        <v>0</v>
      </c>
      <c r="J61" s="1232">
        <f t="shared" si="100"/>
        <v>0</v>
      </c>
      <c r="K61" s="1233">
        <f t="shared" si="56"/>
        <v>0</v>
      </c>
      <c r="L61" s="1231">
        <v>0</v>
      </c>
      <c r="M61" s="1232">
        <f t="shared" si="101"/>
        <v>0</v>
      </c>
      <c r="N61" s="1232">
        <f t="shared" si="102"/>
        <v>0</v>
      </c>
      <c r="O61" s="1233">
        <f t="shared" si="59"/>
        <v>0</v>
      </c>
      <c r="P61" s="1231">
        <v>0</v>
      </c>
      <c r="Q61" s="1232">
        <f t="shared" si="103"/>
        <v>0</v>
      </c>
      <c r="R61" s="1232">
        <f t="shared" si="104"/>
        <v>0</v>
      </c>
      <c r="S61" s="1233">
        <f t="shared" si="62"/>
        <v>0</v>
      </c>
      <c r="T61" s="1231">
        <v>0</v>
      </c>
      <c r="U61" s="1232">
        <f t="shared" si="105"/>
        <v>0</v>
      </c>
      <c r="V61" s="1232">
        <f t="shared" si="106"/>
        <v>0</v>
      </c>
      <c r="W61" s="1233">
        <f t="shared" si="65"/>
        <v>0</v>
      </c>
      <c r="X61" s="1231">
        <v>0</v>
      </c>
      <c r="Y61" s="1232">
        <f t="shared" si="107"/>
        <v>0</v>
      </c>
      <c r="Z61" s="1232">
        <f t="shared" si="108"/>
        <v>0</v>
      </c>
      <c r="AA61" s="1233">
        <f t="shared" si="68"/>
        <v>0</v>
      </c>
      <c r="AB61" s="1231">
        <v>0</v>
      </c>
      <c r="AC61" s="1232">
        <f t="shared" si="109"/>
        <v>0</v>
      </c>
      <c r="AD61" s="1232">
        <f t="shared" si="110"/>
        <v>0</v>
      </c>
      <c r="AE61" s="1233">
        <f t="shared" si="71"/>
        <v>0</v>
      </c>
      <c r="AF61" s="1234">
        <f t="shared" si="111"/>
        <v>0</v>
      </c>
      <c r="AG61" s="1235">
        <f t="shared" si="111"/>
        <v>0</v>
      </c>
      <c r="AH61" s="1235">
        <f t="shared" si="111"/>
        <v>0</v>
      </c>
      <c r="AI61" s="1236">
        <f t="shared" si="19"/>
        <v>0</v>
      </c>
      <c r="AJ61" s="1234">
        <f t="shared" si="112"/>
        <v>0</v>
      </c>
      <c r="AK61" s="1235">
        <f t="shared" si="113"/>
        <v>0</v>
      </c>
      <c r="AL61" s="1235">
        <f t="shared" si="113"/>
        <v>0</v>
      </c>
      <c r="AM61" s="1236">
        <f t="shared" si="21"/>
        <v>0</v>
      </c>
      <c r="AN61" s="1231">
        <v>0</v>
      </c>
      <c r="AO61" s="1232">
        <f t="shared" si="114"/>
        <v>0</v>
      </c>
      <c r="AP61" s="1232">
        <f t="shared" si="115"/>
        <v>0</v>
      </c>
      <c r="AQ61" s="1233">
        <f t="shared" si="77"/>
        <v>0</v>
      </c>
      <c r="AR61" s="1231">
        <v>0</v>
      </c>
      <c r="AS61" s="1232">
        <f t="shared" si="116"/>
        <v>0</v>
      </c>
      <c r="AT61" s="1232">
        <f t="shared" si="117"/>
        <v>0</v>
      </c>
      <c r="AU61" s="1233">
        <f t="shared" si="80"/>
        <v>0</v>
      </c>
      <c r="AV61" s="1231">
        <v>0</v>
      </c>
      <c r="AW61" s="1232">
        <f t="shared" si="118"/>
        <v>0</v>
      </c>
      <c r="AX61" s="1232">
        <f t="shared" si="119"/>
        <v>0</v>
      </c>
      <c r="AY61" s="1233">
        <f t="shared" si="83"/>
        <v>0</v>
      </c>
      <c r="AZ61" s="1231">
        <v>0</v>
      </c>
      <c r="BA61" s="1232">
        <f t="shared" si="120"/>
        <v>0</v>
      </c>
      <c r="BB61" s="1232">
        <f t="shared" si="121"/>
        <v>0</v>
      </c>
      <c r="BC61" s="1233">
        <f t="shared" si="86"/>
        <v>0</v>
      </c>
      <c r="BD61" s="1231">
        <v>0</v>
      </c>
      <c r="BE61" s="1232">
        <f t="shared" si="122"/>
        <v>0</v>
      </c>
      <c r="BF61" s="1232">
        <f t="shared" si="123"/>
        <v>0</v>
      </c>
      <c r="BG61" s="1233">
        <f t="shared" si="89"/>
        <v>0</v>
      </c>
      <c r="BH61" s="1231">
        <v>0</v>
      </c>
      <c r="BI61" s="1232">
        <f t="shared" si="124"/>
        <v>0</v>
      </c>
      <c r="BJ61" s="1232">
        <f t="shared" si="125"/>
        <v>0</v>
      </c>
      <c r="BK61" s="1233">
        <f t="shared" si="92"/>
        <v>0</v>
      </c>
      <c r="BL61" s="1234">
        <f t="shared" si="126"/>
        <v>0</v>
      </c>
      <c r="BM61" s="1235">
        <f t="shared" si="126"/>
        <v>0</v>
      </c>
      <c r="BN61" s="1235">
        <f t="shared" si="126"/>
        <v>0</v>
      </c>
      <c r="BO61" s="1236">
        <f t="shared" si="41"/>
        <v>0</v>
      </c>
      <c r="BP61" s="1234">
        <f t="shared" si="127"/>
        <v>0</v>
      </c>
      <c r="BQ61" s="1235">
        <f t="shared" si="128"/>
        <v>0</v>
      </c>
      <c r="BR61" s="1235">
        <f t="shared" si="128"/>
        <v>0</v>
      </c>
      <c r="BS61" s="1236">
        <f t="shared" si="43"/>
        <v>0</v>
      </c>
      <c r="BT61" s="1237">
        <f t="shared" si="129"/>
        <v>0</v>
      </c>
      <c r="BU61" s="1238">
        <f t="shared" si="129"/>
        <v>0</v>
      </c>
      <c r="BV61" s="1238">
        <f t="shared" si="129"/>
        <v>0</v>
      </c>
      <c r="BW61" s="1239">
        <f t="shared" si="45"/>
        <v>0</v>
      </c>
      <c r="BX61" s="1237">
        <f t="shared" si="130"/>
        <v>0</v>
      </c>
      <c r="BY61" s="1238">
        <f t="shared" si="131"/>
        <v>0</v>
      </c>
      <c r="BZ61" s="1238">
        <f t="shared" si="131"/>
        <v>0</v>
      </c>
      <c r="CA61" s="1239">
        <f t="shared" si="50"/>
        <v>0</v>
      </c>
    </row>
    <row r="62" spans="2:79" ht="21" customHeight="1">
      <c r="B62" s="1103"/>
      <c r="C62" s="1104" t="s">
        <v>2854</v>
      </c>
      <c r="D62" s="1105" t="s">
        <v>2098</v>
      </c>
      <c r="E62" s="1106">
        <v>271.69</v>
      </c>
      <c r="F62" s="1123">
        <v>1.1299999999999999</v>
      </c>
      <c r="G62" s="1124">
        <v>0.97099999999999997</v>
      </c>
      <c r="H62" s="1125">
        <v>5.8</v>
      </c>
      <c r="I62" s="1126">
        <f t="shared" si="99"/>
        <v>1729</v>
      </c>
      <c r="J62" s="1126">
        <f t="shared" si="100"/>
        <v>1575.8</v>
      </c>
      <c r="K62" s="1127">
        <f t="shared" si="56"/>
        <v>153.20000000000005</v>
      </c>
      <c r="L62" s="1125">
        <v>6.1</v>
      </c>
      <c r="M62" s="1126">
        <f t="shared" si="101"/>
        <v>1818.4</v>
      </c>
      <c r="N62" s="1126">
        <f t="shared" si="102"/>
        <v>1657.3</v>
      </c>
      <c r="O62" s="1127">
        <f t="shared" si="59"/>
        <v>161.10000000000014</v>
      </c>
      <c r="P62" s="1125">
        <v>6.4</v>
      </c>
      <c r="Q62" s="1126">
        <f t="shared" si="103"/>
        <v>1907.9</v>
      </c>
      <c r="R62" s="1126">
        <f t="shared" si="104"/>
        <v>1738.8</v>
      </c>
      <c r="S62" s="1127">
        <f t="shared" si="62"/>
        <v>169.10000000000014</v>
      </c>
      <c r="T62" s="1125">
        <v>5.8</v>
      </c>
      <c r="U62" s="1126">
        <f t="shared" si="105"/>
        <v>1729</v>
      </c>
      <c r="V62" s="1126">
        <f t="shared" si="106"/>
        <v>1575.8</v>
      </c>
      <c r="W62" s="1127">
        <f t="shared" si="65"/>
        <v>153.20000000000005</v>
      </c>
      <c r="X62" s="1125">
        <v>6.4</v>
      </c>
      <c r="Y62" s="1126">
        <f t="shared" si="107"/>
        <v>1907.9</v>
      </c>
      <c r="Z62" s="1126">
        <f t="shared" si="108"/>
        <v>1738.8</v>
      </c>
      <c r="AA62" s="1127">
        <f t="shared" si="68"/>
        <v>169.10000000000014</v>
      </c>
      <c r="AB62" s="1125">
        <v>5.8</v>
      </c>
      <c r="AC62" s="1126">
        <f t="shared" si="109"/>
        <v>1729</v>
      </c>
      <c r="AD62" s="1126">
        <f t="shared" si="110"/>
        <v>1575.8</v>
      </c>
      <c r="AE62" s="1127">
        <f t="shared" si="71"/>
        <v>153.20000000000005</v>
      </c>
      <c r="AF62" s="1128">
        <f t="shared" si="111"/>
        <v>36.299999999999997</v>
      </c>
      <c r="AG62" s="1129">
        <f t="shared" si="111"/>
        <v>10821.2</v>
      </c>
      <c r="AH62" s="1129">
        <f t="shared" si="111"/>
        <v>9862.2999999999993</v>
      </c>
      <c r="AI62" s="1130">
        <f t="shared" si="19"/>
        <v>958.90000000000146</v>
      </c>
      <c r="AJ62" s="1128">
        <f t="shared" si="112"/>
        <v>6.1</v>
      </c>
      <c r="AK62" s="1129">
        <f t="shared" si="113"/>
        <v>1804</v>
      </c>
      <c r="AL62" s="1129">
        <f t="shared" si="113"/>
        <v>1644</v>
      </c>
      <c r="AM62" s="1130">
        <f t="shared" si="21"/>
        <v>160</v>
      </c>
      <c r="AN62" s="1125">
        <v>5.8</v>
      </c>
      <c r="AO62" s="1126">
        <f t="shared" si="114"/>
        <v>1729</v>
      </c>
      <c r="AP62" s="1126">
        <f t="shared" si="115"/>
        <v>1575.8</v>
      </c>
      <c r="AQ62" s="1127">
        <f t="shared" si="77"/>
        <v>153.20000000000005</v>
      </c>
      <c r="AR62" s="1125">
        <v>5.8</v>
      </c>
      <c r="AS62" s="1126">
        <f t="shared" si="116"/>
        <v>1729</v>
      </c>
      <c r="AT62" s="1126">
        <f t="shared" si="117"/>
        <v>1575.8</v>
      </c>
      <c r="AU62" s="1127">
        <f t="shared" si="80"/>
        <v>153.20000000000005</v>
      </c>
      <c r="AV62" s="1125">
        <v>6.4</v>
      </c>
      <c r="AW62" s="1126">
        <f t="shared" si="118"/>
        <v>1907.9</v>
      </c>
      <c r="AX62" s="1126">
        <f t="shared" si="119"/>
        <v>1738.8</v>
      </c>
      <c r="AY62" s="1127">
        <f t="shared" si="83"/>
        <v>169.10000000000014</v>
      </c>
      <c r="AZ62" s="1125">
        <v>5.5</v>
      </c>
      <c r="BA62" s="1126">
        <f t="shared" si="120"/>
        <v>1639.6</v>
      </c>
      <c r="BB62" s="1126">
        <f t="shared" si="121"/>
        <v>1494.3</v>
      </c>
      <c r="BC62" s="1127">
        <f t="shared" si="86"/>
        <v>145.29999999999995</v>
      </c>
      <c r="BD62" s="1125">
        <v>5.5</v>
      </c>
      <c r="BE62" s="1126">
        <f t="shared" si="122"/>
        <v>1639.6</v>
      </c>
      <c r="BF62" s="1126">
        <f t="shared" si="123"/>
        <v>1494.3</v>
      </c>
      <c r="BG62" s="1127">
        <f t="shared" si="89"/>
        <v>145.29999999999995</v>
      </c>
      <c r="BH62" s="1125">
        <v>6.4</v>
      </c>
      <c r="BI62" s="1126">
        <f t="shared" si="124"/>
        <v>1907.9</v>
      </c>
      <c r="BJ62" s="1126">
        <f t="shared" si="125"/>
        <v>1738.8</v>
      </c>
      <c r="BK62" s="1127">
        <f t="shared" si="92"/>
        <v>169.10000000000014</v>
      </c>
      <c r="BL62" s="1128">
        <f t="shared" si="126"/>
        <v>35.4</v>
      </c>
      <c r="BM62" s="1129">
        <f t="shared" si="126"/>
        <v>10553</v>
      </c>
      <c r="BN62" s="1129">
        <f t="shared" si="126"/>
        <v>9617.7999999999993</v>
      </c>
      <c r="BO62" s="1130">
        <f t="shared" si="41"/>
        <v>935.20000000000073</v>
      </c>
      <c r="BP62" s="1128">
        <f t="shared" si="127"/>
        <v>5.9</v>
      </c>
      <c r="BQ62" s="1129">
        <f t="shared" si="128"/>
        <v>1759</v>
      </c>
      <c r="BR62" s="1129">
        <f t="shared" si="128"/>
        <v>1603</v>
      </c>
      <c r="BS62" s="1130">
        <f t="shared" si="43"/>
        <v>156</v>
      </c>
      <c r="BT62" s="1116">
        <f t="shared" si="129"/>
        <v>71.699999999999989</v>
      </c>
      <c r="BU62" s="1117">
        <f t="shared" si="129"/>
        <v>21374.2</v>
      </c>
      <c r="BV62" s="1117">
        <f t="shared" si="129"/>
        <v>19480.099999999999</v>
      </c>
      <c r="BW62" s="1131">
        <f t="shared" si="45"/>
        <v>1894.1000000000022</v>
      </c>
      <c r="BX62" s="1116">
        <f t="shared" si="130"/>
        <v>6</v>
      </c>
      <c r="BY62" s="1117">
        <f t="shared" si="131"/>
        <v>1781</v>
      </c>
      <c r="BZ62" s="1117">
        <f t="shared" si="131"/>
        <v>1623</v>
      </c>
      <c r="CA62" s="1131">
        <f t="shared" si="50"/>
        <v>158</v>
      </c>
    </row>
    <row r="63" spans="2:79" s="1360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f t="shared" si="99"/>
        <v>0</v>
      </c>
      <c r="J63" s="1232">
        <f t="shared" si="100"/>
        <v>0</v>
      </c>
      <c r="K63" s="1233">
        <f t="shared" si="56"/>
        <v>0</v>
      </c>
      <c r="L63" s="1231">
        <v>0</v>
      </c>
      <c r="M63" s="1232">
        <f t="shared" si="101"/>
        <v>0</v>
      </c>
      <c r="N63" s="1232">
        <f t="shared" si="102"/>
        <v>0</v>
      </c>
      <c r="O63" s="1233">
        <f t="shared" si="59"/>
        <v>0</v>
      </c>
      <c r="P63" s="1231">
        <v>0</v>
      </c>
      <c r="Q63" s="1232">
        <f t="shared" si="103"/>
        <v>0</v>
      </c>
      <c r="R63" s="1232">
        <f t="shared" si="104"/>
        <v>0</v>
      </c>
      <c r="S63" s="1233">
        <f t="shared" si="62"/>
        <v>0</v>
      </c>
      <c r="T63" s="1231">
        <v>0</v>
      </c>
      <c r="U63" s="1232">
        <f t="shared" si="105"/>
        <v>0</v>
      </c>
      <c r="V63" s="1232">
        <f t="shared" si="106"/>
        <v>0</v>
      </c>
      <c r="W63" s="1233">
        <f t="shared" si="65"/>
        <v>0</v>
      </c>
      <c r="X63" s="1231">
        <v>0</v>
      </c>
      <c r="Y63" s="1232">
        <f t="shared" si="107"/>
        <v>0</v>
      </c>
      <c r="Z63" s="1232">
        <f t="shared" si="108"/>
        <v>0</v>
      </c>
      <c r="AA63" s="1233">
        <f t="shared" si="68"/>
        <v>0</v>
      </c>
      <c r="AB63" s="1231">
        <v>0</v>
      </c>
      <c r="AC63" s="1232">
        <f t="shared" si="109"/>
        <v>0</v>
      </c>
      <c r="AD63" s="1232">
        <f t="shared" si="110"/>
        <v>0</v>
      </c>
      <c r="AE63" s="1233">
        <f t="shared" si="71"/>
        <v>0</v>
      </c>
      <c r="AF63" s="1234">
        <f t="shared" si="111"/>
        <v>0</v>
      </c>
      <c r="AG63" s="1235">
        <f t="shared" si="111"/>
        <v>0</v>
      </c>
      <c r="AH63" s="1235">
        <f t="shared" si="111"/>
        <v>0</v>
      </c>
      <c r="AI63" s="1236">
        <f t="shared" si="19"/>
        <v>0</v>
      </c>
      <c r="AJ63" s="1234">
        <f t="shared" si="112"/>
        <v>0</v>
      </c>
      <c r="AK63" s="1235">
        <f t="shared" si="113"/>
        <v>0</v>
      </c>
      <c r="AL63" s="1235">
        <f t="shared" si="113"/>
        <v>0</v>
      </c>
      <c r="AM63" s="1236">
        <f t="shared" si="21"/>
        <v>0</v>
      </c>
      <c r="AN63" s="1231">
        <v>0</v>
      </c>
      <c r="AO63" s="1232">
        <f t="shared" si="114"/>
        <v>0</v>
      </c>
      <c r="AP63" s="1232">
        <f t="shared" si="115"/>
        <v>0</v>
      </c>
      <c r="AQ63" s="1233">
        <f t="shared" si="77"/>
        <v>0</v>
      </c>
      <c r="AR63" s="1231">
        <v>0</v>
      </c>
      <c r="AS63" s="1232">
        <f t="shared" si="116"/>
        <v>0</v>
      </c>
      <c r="AT63" s="1232">
        <f t="shared" si="117"/>
        <v>0</v>
      </c>
      <c r="AU63" s="1233">
        <f t="shared" si="80"/>
        <v>0</v>
      </c>
      <c r="AV63" s="1231">
        <v>0</v>
      </c>
      <c r="AW63" s="1232">
        <f t="shared" si="118"/>
        <v>0</v>
      </c>
      <c r="AX63" s="1232">
        <f t="shared" si="119"/>
        <v>0</v>
      </c>
      <c r="AY63" s="1233">
        <f t="shared" si="83"/>
        <v>0</v>
      </c>
      <c r="AZ63" s="1231">
        <v>0</v>
      </c>
      <c r="BA63" s="1232">
        <f t="shared" si="120"/>
        <v>0</v>
      </c>
      <c r="BB63" s="1232">
        <f t="shared" si="121"/>
        <v>0</v>
      </c>
      <c r="BC63" s="1233">
        <f t="shared" si="86"/>
        <v>0</v>
      </c>
      <c r="BD63" s="1231">
        <v>0</v>
      </c>
      <c r="BE63" s="1232">
        <f t="shared" si="122"/>
        <v>0</v>
      </c>
      <c r="BF63" s="1232">
        <f t="shared" si="123"/>
        <v>0</v>
      </c>
      <c r="BG63" s="1233">
        <f t="shared" si="89"/>
        <v>0</v>
      </c>
      <c r="BH63" s="1231">
        <v>0</v>
      </c>
      <c r="BI63" s="1232">
        <f t="shared" si="124"/>
        <v>0</v>
      </c>
      <c r="BJ63" s="1232">
        <f t="shared" si="125"/>
        <v>0</v>
      </c>
      <c r="BK63" s="1233">
        <f t="shared" si="92"/>
        <v>0</v>
      </c>
      <c r="BL63" s="1234">
        <f t="shared" si="126"/>
        <v>0</v>
      </c>
      <c r="BM63" s="1235">
        <f t="shared" si="126"/>
        <v>0</v>
      </c>
      <c r="BN63" s="1235">
        <f t="shared" si="126"/>
        <v>0</v>
      </c>
      <c r="BO63" s="1236">
        <f t="shared" si="41"/>
        <v>0</v>
      </c>
      <c r="BP63" s="1234">
        <f t="shared" si="127"/>
        <v>0</v>
      </c>
      <c r="BQ63" s="1235">
        <f t="shared" si="128"/>
        <v>0</v>
      </c>
      <c r="BR63" s="1235">
        <f t="shared" si="128"/>
        <v>0</v>
      </c>
      <c r="BS63" s="1236">
        <f t="shared" si="43"/>
        <v>0</v>
      </c>
      <c r="BT63" s="1237">
        <f t="shared" si="129"/>
        <v>0</v>
      </c>
      <c r="BU63" s="1238">
        <f t="shared" si="129"/>
        <v>0</v>
      </c>
      <c r="BV63" s="1238">
        <f t="shared" si="129"/>
        <v>0</v>
      </c>
      <c r="BW63" s="1239">
        <f t="shared" si="45"/>
        <v>0</v>
      </c>
      <c r="BX63" s="1237">
        <f t="shared" si="130"/>
        <v>0</v>
      </c>
      <c r="BY63" s="1238">
        <f t="shared" si="131"/>
        <v>0</v>
      </c>
      <c r="BZ63" s="1238">
        <f t="shared" si="131"/>
        <v>0</v>
      </c>
      <c r="CA63" s="1239">
        <f t="shared" si="50"/>
        <v>0</v>
      </c>
    </row>
    <row r="64" spans="2:79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f t="shared" si="99"/>
        <v>0</v>
      </c>
      <c r="J64" s="1126">
        <f t="shared" si="100"/>
        <v>0</v>
      </c>
      <c r="K64" s="1127">
        <f t="shared" si="56"/>
        <v>0</v>
      </c>
      <c r="L64" s="1125">
        <v>0</v>
      </c>
      <c r="M64" s="1126">
        <f t="shared" si="101"/>
        <v>0</v>
      </c>
      <c r="N64" s="1126">
        <f t="shared" si="102"/>
        <v>0</v>
      </c>
      <c r="O64" s="1127">
        <f t="shared" si="59"/>
        <v>0</v>
      </c>
      <c r="P64" s="1125">
        <v>0</v>
      </c>
      <c r="Q64" s="1126">
        <f t="shared" si="103"/>
        <v>0</v>
      </c>
      <c r="R64" s="1126">
        <f t="shared" si="104"/>
        <v>0</v>
      </c>
      <c r="S64" s="1127">
        <f t="shared" si="62"/>
        <v>0</v>
      </c>
      <c r="T64" s="1125">
        <v>0</v>
      </c>
      <c r="U64" s="1126">
        <f t="shared" si="105"/>
        <v>0</v>
      </c>
      <c r="V64" s="1126">
        <f t="shared" si="106"/>
        <v>0</v>
      </c>
      <c r="W64" s="1127">
        <f t="shared" si="65"/>
        <v>0</v>
      </c>
      <c r="X64" s="1125">
        <v>0</v>
      </c>
      <c r="Y64" s="1126">
        <f t="shared" si="107"/>
        <v>0</v>
      </c>
      <c r="Z64" s="1126">
        <f t="shared" si="108"/>
        <v>0</v>
      </c>
      <c r="AA64" s="1127">
        <f t="shared" si="68"/>
        <v>0</v>
      </c>
      <c r="AB64" s="1125">
        <v>0</v>
      </c>
      <c r="AC64" s="1126">
        <f t="shared" si="109"/>
        <v>0</v>
      </c>
      <c r="AD64" s="1126">
        <f t="shared" si="110"/>
        <v>0</v>
      </c>
      <c r="AE64" s="1127">
        <f t="shared" si="71"/>
        <v>0</v>
      </c>
      <c r="AF64" s="1128">
        <f t="shared" si="111"/>
        <v>0</v>
      </c>
      <c r="AG64" s="1129">
        <f t="shared" si="111"/>
        <v>0</v>
      </c>
      <c r="AH64" s="1129">
        <f t="shared" si="111"/>
        <v>0</v>
      </c>
      <c r="AI64" s="1130">
        <f t="shared" si="19"/>
        <v>0</v>
      </c>
      <c r="AJ64" s="1128">
        <f t="shared" si="112"/>
        <v>0</v>
      </c>
      <c r="AK64" s="1129">
        <f t="shared" si="113"/>
        <v>0</v>
      </c>
      <c r="AL64" s="1129">
        <f t="shared" si="113"/>
        <v>0</v>
      </c>
      <c r="AM64" s="1130">
        <f t="shared" si="21"/>
        <v>0</v>
      </c>
      <c r="AN64" s="1125">
        <v>0</v>
      </c>
      <c r="AO64" s="1126">
        <f t="shared" si="114"/>
        <v>0</v>
      </c>
      <c r="AP64" s="1126">
        <f t="shared" si="115"/>
        <v>0</v>
      </c>
      <c r="AQ64" s="1127">
        <f t="shared" si="77"/>
        <v>0</v>
      </c>
      <c r="AR64" s="1125">
        <v>0</v>
      </c>
      <c r="AS64" s="1126">
        <f t="shared" si="116"/>
        <v>0</v>
      </c>
      <c r="AT64" s="1126">
        <f t="shared" si="117"/>
        <v>0</v>
      </c>
      <c r="AU64" s="1127">
        <f t="shared" si="80"/>
        <v>0</v>
      </c>
      <c r="AV64" s="1125">
        <v>0</v>
      </c>
      <c r="AW64" s="1126">
        <f t="shared" si="118"/>
        <v>0</v>
      </c>
      <c r="AX64" s="1126">
        <f t="shared" si="119"/>
        <v>0</v>
      </c>
      <c r="AY64" s="1127">
        <f t="shared" si="83"/>
        <v>0</v>
      </c>
      <c r="AZ64" s="1125">
        <v>0</v>
      </c>
      <c r="BA64" s="1126">
        <f t="shared" si="120"/>
        <v>0</v>
      </c>
      <c r="BB64" s="1126">
        <f t="shared" si="121"/>
        <v>0</v>
      </c>
      <c r="BC64" s="1127">
        <f t="shared" si="86"/>
        <v>0</v>
      </c>
      <c r="BD64" s="1125">
        <v>0</v>
      </c>
      <c r="BE64" s="1126">
        <f t="shared" si="122"/>
        <v>0</v>
      </c>
      <c r="BF64" s="1126">
        <f t="shared" si="123"/>
        <v>0</v>
      </c>
      <c r="BG64" s="1127">
        <f t="shared" si="89"/>
        <v>0</v>
      </c>
      <c r="BH64" s="1125">
        <v>0</v>
      </c>
      <c r="BI64" s="1126">
        <f t="shared" si="124"/>
        <v>0</v>
      </c>
      <c r="BJ64" s="1126">
        <f t="shared" si="125"/>
        <v>0</v>
      </c>
      <c r="BK64" s="1127">
        <f t="shared" si="92"/>
        <v>0</v>
      </c>
      <c r="BL64" s="1128">
        <f t="shared" si="126"/>
        <v>0</v>
      </c>
      <c r="BM64" s="1129">
        <f t="shared" si="126"/>
        <v>0</v>
      </c>
      <c r="BN64" s="1129">
        <f t="shared" si="126"/>
        <v>0</v>
      </c>
      <c r="BO64" s="1130">
        <f t="shared" si="41"/>
        <v>0</v>
      </c>
      <c r="BP64" s="1128">
        <f t="shared" si="127"/>
        <v>0</v>
      </c>
      <c r="BQ64" s="1129">
        <f t="shared" si="128"/>
        <v>0</v>
      </c>
      <c r="BR64" s="1129">
        <f t="shared" si="128"/>
        <v>0</v>
      </c>
      <c r="BS64" s="1130">
        <f t="shared" si="43"/>
        <v>0</v>
      </c>
      <c r="BT64" s="1116">
        <f t="shared" si="129"/>
        <v>0</v>
      </c>
      <c r="BU64" s="1117">
        <f t="shared" si="129"/>
        <v>0</v>
      </c>
      <c r="BV64" s="1117">
        <f t="shared" si="129"/>
        <v>0</v>
      </c>
      <c r="BW64" s="1131">
        <f t="shared" si="45"/>
        <v>0</v>
      </c>
      <c r="BX64" s="1116">
        <f t="shared" si="130"/>
        <v>0</v>
      </c>
      <c r="BY64" s="1117">
        <f t="shared" si="131"/>
        <v>0</v>
      </c>
      <c r="BZ64" s="1117">
        <f t="shared" si="131"/>
        <v>0</v>
      </c>
      <c r="CA64" s="1131">
        <f t="shared" si="50"/>
        <v>0</v>
      </c>
    </row>
    <row r="65" spans="2:79" ht="21" customHeight="1">
      <c r="B65" s="1103"/>
      <c r="C65" s="1104" t="s">
        <v>4385</v>
      </c>
      <c r="D65" s="1105" t="s">
        <v>2390</v>
      </c>
      <c r="E65" s="1106">
        <v>310.16000000000003</v>
      </c>
      <c r="F65" s="1210">
        <v>1.1299999999999999</v>
      </c>
      <c r="G65" s="1124">
        <v>0.93100000000000005</v>
      </c>
      <c r="H65" s="1125">
        <v>1.7</v>
      </c>
      <c r="I65" s="1126">
        <f t="shared" si="99"/>
        <v>554.70000000000005</v>
      </c>
      <c r="J65" s="1126">
        <f t="shared" si="100"/>
        <v>527.29999999999995</v>
      </c>
      <c r="K65" s="1127">
        <f t="shared" si="56"/>
        <v>27.400000000000091</v>
      </c>
      <c r="L65" s="1125">
        <v>1.8</v>
      </c>
      <c r="M65" s="1126">
        <f t="shared" si="101"/>
        <v>587.29999999999995</v>
      </c>
      <c r="N65" s="1126">
        <f t="shared" si="102"/>
        <v>558.29999999999995</v>
      </c>
      <c r="O65" s="1127">
        <f t="shared" si="59"/>
        <v>29</v>
      </c>
      <c r="P65" s="1125">
        <v>1.9</v>
      </c>
      <c r="Q65" s="1126">
        <f t="shared" si="103"/>
        <v>620</v>
      </c>
      <c r="R65" s="1126">
        <f t="shared" si="104"/>
        <v>589.29999999999995</v>
      </c>
      <c r="S65" s="1127">
        <f t="shared" si="62"/>
        <v>30.700000000000045</v>
      </c>
      <c r="T65" s="1125">
        <v>1.7</v>
      </c>
      <c r="U65" s="1126">
        <f t="shared" si="105"/>
        <v>554.70000000000005</v>
      </c>
      <c r="V65" s="1126">
        <f t="shared" si="106"/>
        <v>527.29999999999995</v>
      </c>
      <c r="W65" s="1127">
        <f t="shared" si="65"/>
        <v>27.400000000000091</v>
      </c>
      <c r="X65" s="1125">
        <v>1.9</v>
      </c>
      <c r="Y65" s="1126">
        <f t="shared" si="107"/>
        <v>620</v>
      </c>
      <c r="Z65" s="1126">
        <f t="shared" si="108"/>
        <v>589.29999999999995</v>
      </c>
      <c r="AA65" s="1127">
        <f t="shared" si="68"/>
        <v>30.700000000000045</v>
      </c>
      <c r="AB65" s="1125">
        <v>1.7</v>
      </c>
      <c r="AC65" s="1126">
        <f t="shared" si="109"/>
        <v>554.70000000000005</v>
      </c>
      <c r="AD65" s="1126">
        <f t="shared" si="110"/>
        <v>527.29999999999995</v>
      </c>
      <c r="AE65" s="1127">
        <f t="shared" si="71"/>
        <v>27.400000000000091</v>
      </c>
      <c r="AF65" s="1128">
        <f t="shared" si="111"/>
        <v>10.7</v>
      </c>
      <c r="AG65" s="1129">
        <f t="shared" si="111"/>
        <v>3491.3999999999996</v>
      </c>
      <c r="AH65" s="1129">
        <f t="shared" si="111"/>
        <v>3318.8</v>
      </c>
      <c r="AI65" s="1130">
        <f t="shared" si="19"/>
        <v>172.59999999999945</v>
      </c>
      <c r="AJ65" s="1128">
        <f t="shared" si="112"/>
        <v>1.8</v>
      </c>
      <c r="AK65" s="1129">
        <f t="shared" si="113"/>
        <v>582</v>
      </c>
      <c r="AL65" s="1129">
        <f t="shared" si="113"/>
        <v>553</v>
      </c>
      <c r="AM65" s="1130">
        <f t="shared" si="21"/>
        <v>29</v>
      </c>
      <c r="AN65" s="1125">
        <v>1.7</v>
      </c>
      <c r="AO65" s="1126">
        <f t="shared" si="114"/>
        <v>554.70000000000005</v>
      </c>
      <c r="AP65" s="1126">
        <f t="shared" si="115"/>
        <v>527.29999999999995</v>
      </c>
      <c r="AQ65" s="1127">
        <f t="shared" si="77"/>
        <v>27.400000000000091</v>
      </c>
      <c r="AR65" s="1125">
        <v>1.7</v>
      </c>
      <c r="AS65" s="1126">
        <f t="shared" si="116"/>
        <v>554.70000000000005</v>
      </c>
      <c r="AT65" s="1126">
        <f t="shared" si="117"/>
        <v>527.29999999999995</v>
      </c>
      <c r="AU65" s="1127">
        <f t="shared" si="80"/>
        <v>27.400000000000091</v>
      </c>
      <c r="AV65" s="1125">
        <v>1.9</v>
      </c>
      <c r="AW65" s="1126">
        <f t="shared" si="118"/>
        <v>620</v>
      </c>
      <c r="AX65" s="1126">
        <f t="shared" si="119"/>
        <v>589.29999999999995</v>
      </c>
      <c r="AY65" s="1127">
        <f t="shared" si="83"/>
        <v>30.700000000000045</v>
      </c>
      <c r="AZ65" s="1125">
        <v>1.7</v>
      </c>
      <c r="BA65" s="1126">
        <f t="shared" si="120"/>
        <v>554.70000000000005</v>
      </c>
      <c r="BB65" s="1126">
        <f t="shared" si="121"/>
        <v>527.29999999999995</v>
      </c>
      <c r="BC65" s="1127">
        <f t="shared" si="86"/>
        <v>27.400000000000091</v>
      </c>
      <c r="BD65" s="1125">
        <v>1.7</v>
      </c>
      <c r="BE65" s="1126">
        <f t="shared" si="122"/>
        <v>554.70000000000005</v>
      </c>
      <c r="BF65" s="1126">
        <f t="shared" si="123"/>
        <v>527.29999999999995</v>
      </c>
      <c r="BG65" s="1127">
        <f t="shared" si="89"/>
        <v>27.400000000000091</v>
      </c>
      <c r="BH65" s="1125">
        <v>1.9</v>
      </c>
      <c r="BI65" s="1126">
        <f t="shared" si="124"/>
        <v>620</v>
      </c>
      <c r="BJ65" s="1126">
        <f t="shared" si="125"/>
        <v>589.29999999999995</v>
      </c>
      <c r="BK65" s="1127">
        <f t="shared" si="92"/>
        <v>30.700000000000045</v>
      </c>
      <c r="BL65" s="1128">
        <f t="shared" si="126"/>
        <v>10.6</v>
      </c>
      <c r="BM65" s="1129">
        <f t="shared" si="126"/>
        <v>3458.8</v>
      </c>
      <c r="BN65" s="1129">
        <f t="shared" si="126"/>
        <v>3287.8</v>
      </c>
      <c r="BO65" s="1130">
        <f t="shared" si="41"/>
        <v>171</v>
      </c>
      <c r="BP65" s="1128">
        <f t="shared" si="127"/>
        <v>1.8</v>
      </c>
      <c r="BQ65" s="1129">
        <f t="shared" si="128"/>
        <v>576</v>
      </c>
      <c r="BR65" s="1129">
        <f t="shared" si="128"/>
        <v>548</v>
      </c>
      <c r="BS65" s="1130">
        <f t="shared" si="43"/>
        <v>28</v>
      </c>
      <c r="BT65" s="1116">
        <f t="shared" si="129"/>
        <v>21.299999999999997</v>
      </c>
      <c r="BU65" s="1117">
        <f t="shared" si="129"/>
        <v>6950.2</v>
      </c>
      <c r="BV65" s="1117">
        <f t="shared" si="129"/>
        <v>6606.6</v>
      </c>
      <c r="BW65" s="1131">
        <f t="shared" si="45"/>
        <v>343.59999999999945</v>
      </c>
      <c r="BX65" s="1116">
        <f t="shared" si="130"/>
        <v>1.8</v>
      </c>
      <c r="BY65" s="1117">
        <f t="shared" si="131"/>
        <v>579</v>
      </c>
      <c r="BZ65" s="1117">
        <f t="shared" si="131"/>
        <v>551</v>
      </c>
      <c r="CA65" s="1131">
        <f t="shared" si="50"/>
        <v>28</v>
      </c>
    </row>
    <row r="66" spans="2:79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f t="shared" si="99"/>
        <v>0</v>
      </c>
      <c r="J66" s="1126">
        <f t="shared" si="100"/>
        <v>0</v>
      </c>
      <c r="K66" s="1127">
        <f t="shared" si="56"/>
        <v>0</v>
      </c>
      <c r="L66" s="1125">
        <v>0</v>
      </c>
      <c r="M66" s="1126">
        <f t="shared" si="101"/>
        <v>0</v>
      </c>
      <c r="N66" s="1126">
        <f t="shared" si="102"/>
        <v>0</v>
      </c>
      <c r="O66" s="1127">
        <f t="shared" si="59"/>
        <v>0</v>
      </c>
      <c r="P66" s="1125">
        <v>0</v>
      </c>
      <c r="Q66" s="1126">
        <f t="shared" si="103"/>
        <v>0</v>
      </c>
      <c r="R66" s="1126">
        <f t="shared" si="104"/>
        <v>0</v>
      </c>
      <c r="S66" s="1127">
        <f t="shared" si="62"/>
        <v>0</v>
      </c>
      <c r="T66" s="1125">
        <v>0</v>
      </c>
      <c r="U66" s="1126">
        <f t="shared" si="105"/>
        <v>0</v>
      </c>
      <c r="V66" s="1126">
        <f t="shared" si="106"/>
        <v>0</v>
      </c>
      <c r="W66" s="1127">
        <f t="shared" si="65"/>
        <v>0</v>
      </c>
      <c r="X66" s="1125">
        <v>0</v>
      </c>
      <c r="Y66" s="1126">
        <f t="shared" si="107"/>
        <v>0</v>
      </c>
      <c r="Z66" s="1126">
        <f t="shared" si="108"/>
        <v>0</v>
      </c>
      <c r="AA66" s="1127">
        <f t="shared" si="68"/>
        <v>0</v>
      </c>
      <c r="AB66" s="1125">
        <v>0</v>
      </c>
      <c r="AC66" s="1126">
        <f t="shared" si="109"/>
        <v>0</v>
      </c>
      <c r="AD66" s="1126">
        <f t="shared" si="110"/>
        <v>0</v>
      </c>
      <c r="AE66" s="1127">
        <f t="shared" si="71"/>
        <v>0</v>
      </c>
      <c r="AF66" s="1128">
        <f t="shared" si="111"/>
        <v>0</v>
      </c>
      <c r="AG66" s="1129">
        <f t="shared" si="111"/>
        <v>0</v>
      </c>
      <c r="AH66" s="1129">
        <f t="shared" si="111"/>
        <v>0</v>
      </c>
      <c r="AI66" s="1130">
        <f t="shared" si="19"/>
        <v>0</v>
      </c>
      <c r="AJ66" s="1128">
        <f t="shared" si="112"/>
        <v>0</v>
      </c>
      <c r="AK66" s="1129">
        <f t="shared" si="113"/>
        <v>0</v>
      </c>
      <c r="AL66" s="1129">
        <f t="shared" si="113"/>
        <v>0</v>
      </c>
      <c r="AM66" s="1130">
        <f t="shared" si="21"/>
        <v>0</v>
      </c>
      <c r="AN66" s="1125">
        <v>0</v>
      </c>
      <c r="AO66" s="1126">
        <f t="shared" si="114"/>
        <v>0</v>
      </c>
      <c r="AP66" s="1126">
        <f t="shared" si="115"/>
        <v>0</v>
      </c>
      <c r="AQ66" s="1127">
        <f t="shared" si="77"/>
        <v>0</v>
      </c>
      <c r="AR66" s="1125">
        <v>0</v>
      </c>
      <c r="AS66" s="1126">
        <f t="shared" si="116"/>
        <v>0</v>
      </c>
      <c r="AT66" s="1126">
        <f t="shared" si="117"/>
        <v>0</v>
      </c>
      <c r="AU66" s="1127">
        <f t="shared" si="80"/>
        <v>0</v>
      </c>
      <c r="AV66" s="1125">
        <v>0</v>
      </c>
      <c r="AW66" s="1126">
        <f t="shared" si="118"/>
        <v>0</v>
      </c>
      <c r="AX66" s="1126">
        <f t="shared" si="119"/>
        <v>0</v>
      </c>
      <c r="AY66" s="1127">
        <f t="shared" si="83"/>
        <v>0</v>
      </c>
      <c r="AZ66" s="1125">
        <v>0</v>
      </c>
      <c r="BA66" s="1126">
        <f t="shared" si="120"/>
        <v>0</v>
      </c>
      <c r="BB66" s="1126">
        <f t="shared" si="121"/>
        <v>0</v>
      </c>
      <c r="BC66" s="1127">
        <f t="shared" si="86"/>
        <v>0</v>
      </c>
      <c r="BD66" s="1125">
        <v>0</v>
      </c>
      <c r="BE66" s="1126">
        <f t="shared" si="122"/>
        <v>0</v>
      </c>
      <c r="BF66" s="1126">
        <f t="shared" si="123"/>
        <v>0</v>
      </c>
      <c r="BG66" s="1127">
        <f t="shared" si="89"/>
        <v>0</v>
      </c>
      <c r="BH66" s="1125">
        <v>0</v>
      </c>
      <c r="BI66" s="1126">
        <f t="shared" si="124"/>
        <v>0</v>
      </c>
      <c r="BJ66" s="1126">
        <f t="shared" si="125"/>
        <v>0</v>
      </c>
      <c r="BK66" s="1127">
        <f t="shared" si="92"/>
        <v>0</v>
      </c>
      <c r="BL66" s="1128">
        <f t="shared" si="126"/>
        <v>0</v>
      </c>
      <c r="BM66" s="1129">
        <f t="shared" si="126"/>
        <v>0</v>
      </c>
      <c r="BN66" s="1129">
        <f t="shared" si="126"/>
        <v>0</v>
      </c>
      <c r="BO66" s="1130">
        <f t="shared" si="41"/>
        <v>0</v>
      </c>
      <c r="BP66" s="1128">
        <f t="shared" si="127"/>
        <v>0</v>
      </c>
      <c r="BQ66" s="1129">
        <f t="shared" si="128"/>
        <v>0</v>
      </c>
      <c r="BR66" s="1129">
        <f t="shared" si="128"/>
        <v>0</v>
      </c>
      <c r="BS66" s="1130">
        <f t="shared" si="43"/>
        <v>0</v>
      </c>
      <c r="BT66" s="1116">
        <f t="shared" si="129"/>
        <v>0</v>
      </c>
      <c r="BU66" s="1117">
        <f t="shared" si="129"/>
        <v>0</v>
      </c>
      <c r="BV66" s="1117">
        <f t="shared" si="129"/>
        <v>0</v>
      </c>
      <c r="BW66" s="1131">
        <f t="shared" si="45"/>
        <v>0</v>
      </c>
      <c r="BX66" s="1116">
        <f t="shared" si="130"/>
        <v>0</v>
      </c>
      <c r="BY66" s="1117">
        <f t="shared" si="131"/>
        <v>0</v>
      </c>
      <c r="BZ66" s="1117">
        <f t="shared" si="131"/>
        <v>0</v>
      </c>
      <c r="CA66" s="1131">
        <f t="shared" si="50"/>
        <v>0</v>
      </c>
    </row>
    <row r="67" spans="2:79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0</v>
      </c>
      <c r="I67" s="1126">
        <f t="shared" si="99"/>
        <v>0</v>
      </c>
      <c r="J67" s="1126">
        <f t="shared" si="100"/>
        <v>0</v>
      </c>
      <c r="K67" s="1127">
        <f t="shared" si="56"/>
        <v>0</v>
      </c>
      <c r="L67" s="1125">
        <v>0</v>
      </c>
      <c r="M67" s="1126">
        <f t="shared" si="101"/>
        <v>0</v>
      </c>
      <c r="N67" s="1126">
        <f t="shared" si="102"/>
        <v>0</v>
      </c>
      <c r="O67" s="1127">
        <f t="shared" si="59"/>
        <v>0</v>
      </c>
      <c r="P67" s="1125">
        <v>0</v>
      </c>
      <c r="Q67" s="1126">
        <f t="shared" si="103"/>
        <v>0</v>
      </c>
      <c r="R67" s="1126">
        <f t="shared" si="104"/>
        <v>0</v>
      </c>
      <c r="S67" s="1127">
        <f t="shared" si="62"/>
        <v>0</v>
      </c>
      <c r="T67" s="1125">
        <v>0</v>
      </c>
      <c r="U67" s="1126">
        <f t="shared" si="105"/>
        <v>0</v>
      </c>
      <c r="V67" s="1126">
        <f t="shared" si="106"/>
        <v>0</v>
      </c>
      <c r="W67" s="1127">
        <f t="shared" si="65"/>
        <v>0</v>
      </c>
      <c r="X67" s="1125">
        <v>0</v>
      </c>
      <c r="Y67" s="1126">
        <f t="shared" si="107"/>
        <v>0</v>
      </c>
      <c r="Z67" s="1126">
        <f t="shared" si="108"/>
        <v>0</v>
      </c>
      <c r="AA67" s="1127">
        <f t="shared" si="68"/>
        <v>0</v>
      </c>
      <c r="AB67" s="1125">
        <v>0</v>
      </c>
      <c r="AC67" s="1126">
        <f t="shared" si="109"/>
        <v>0</v>
      </c>
      <c r="AD67" s="1126">
        <f t="shared" si="110"/>
        <v>0</v>
      </c>
      <c r="AE67" s="1127">
        <f t="shared" si="71"/>
        <v>0</v>
      </c>
      <c r="AF67" s="1128">
        <f t="shared" si="111"/>
        <v>0</v>
      </c>
      <c r="AG67" s="1129">
        <f t="shared" si="111"/>
        <v>0</v>
      </c>
      <c r="AH67" s="1129">
        <f t="shared" si="111"/>
        <v>0</v>
      </c>
      <c r="AI67" s="1130">
        <f t="shared" si="19"/>
        <v>0</v>
      </c>
      <c r="AJ67" s="1128">
        <f t="shared" si="112"/>
        <v>0</v>
      </c>
      <c r="AK67" s="1129">
        <f t="shared" si="113"/>
        <v>0</v>
      </c>
      <c r="AL67" s="1129">
        <f t="shared" si="113"/>
        <v>0</v>
      </c>
      <c r="AM67" s="1130">
        <f t="shared" si="21"/>
        <v>0</v>
      </c>
      <c r="AN67" s="1125">
        <v>0</v>
      </c>
      <c r="AO67" s="1126">
        <f t="shared" si="114"/>
        <v>0</v>
      </c>
      <c r="AP67" s="1126">
        <f t="shared" si="115"/>
        <v>0</v>
      </c>
      <c r="AQ67" s="1127">
        <f t="shared" si="77"/>
        <v>0</v>
      </c>
      <c r="AR67" s="1125">
        <v>0</v>
      </c>
      <c r="AS67" s="1126">
        <f t="shared" si="116"/>
        <v>0</v>
      </c>
      <c r="AT67" s="1126">
        <f t="shared" si="117"/>
        <v>0</v>
      </c>
      <c r="AU67" s="1127">
        <f t="shared" si="80"/>
        <v>0</v>
      </c>
      <c r="AV67" s="1125">
        <v>0</v>
      </c>
      <c r="AW67" s="1126">
        <f t="shared" si="118"/>
        <v>0</v>
      </c>
      <c r="AX67" s="1126">
        <f t="shared" si="119"/>
        <v>0</v>
      </c>
      <c r="AY67" s="1127">
        <f t="shared" si="83"/>
        <v>0</v>
      </c>
      <c r="AZ67" s="1125">
        <v>0</v>
      </c>
      <c r="BA67" s="1126">
        <f t="shared" si="120"/>
        <v>0</v>
      </c>
      <c r="BB67" s="1126">
        <f t="shared" si="121"/>
        <v>0</v>
      </c>
      <c r="BC67" s="1127">
        <f t="shared" si="86"/>
        <v>0</v>
      </c>
      <c r="BD67" s="1125">
        <v>0</v>
      </c>
      <c r="BE67" s="1126">
        <f t="shared" si="122"/>
        <v>0</v>
      </c>
      <c r="BF67" s="1126">
        <f t="shared" si="123"/>
        <v>0</v>
      </c>
      <c r="BG67" s="1127">
        <f t="shared" si="89"/>
        <v>0</v>
      </c>
      <c r="BH67" s="1125">
        <v>0</v>
      </c>
      <c r="BI67" s="1126">
        <f t="shared" si="124"/>
        <v>0</v>
      </c>
      <c r="BJ67" s="1126">
        <f t="shared" si="125"/>
        <v>0</v>
      </c>
      <c r="BK67" s="1127">
        <f t="shared" si="92"/>
        <v>0</v>
      </c>
      <c r="BL67" s="1128">
        <f t="shared" si="126"/>
        <v>0</v>
      </c>
      <c r="BM67" s="1129">
        <f t="shared" si="126"/>
        <v>0</v>
      </c>
      <c r="BN67" s="1129">
        <f t="shared" si="126"/>
        <v>0</v>
      </c>
      <c r="BO67" s="1130">
        <f t="shared" si="41"/>
        <v>0</v>
      </c>
      <c r="BP67" s="1128">
        <f t="shared" si="127"/>
        <v>0</v>
      </c>
      <c r="BQ67" s="1129">
        <f t="shared" si="128"/>
        <v>0</v>
      </c>
      <c r="BR67" s="1129">
        <f t="shared" si="128"/>
        <v>0</v>
      </c>
      <c r="BS67" s="1130">
        <f t="shared" si="43"/>
        <v>0</v>
      </c>
      <c r="BT67" s="1116">
        <f t="shared" si="129"/>
        <v>0</v>
      </c>
      <c r="BU67" s="1117">
        <f t="shared" si="129"/>
        <v>0</v>
      </c>
      <c r="BV67" s="1117">
        <f t="shared" si="129"/>
        <v>0</v>
      </c>
      <c r="BW67" s="1131">
        <f t="shared" si="45"/>
        <v>0</v>
      </c>
      <c r="BX67" s="1116">
        <f t="shared" si="130"/>
        <v>0</v>
      </c>
      <c r="BY67" s="1117">
        <f t="shared" si="131"/>
        <v>0</v>
      </c>
      <c r="BZ67" s="1117">
        <f t="shared" si="131"/>
        <v>0</v>
      </c>
      <c r="CA67" s="1131">
        <f t="shared" si="50"/>
        <v>0</v>
      </c>
    </row>
    <row r="68" spans="2:79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f t="shared" si="99"/>
        <v>0</v>
      </c>
      <c r="J68" s="1126">
        <f t="shared" si="100"/>
        <v>0</v>
      </c>
      <c r="K68" s="1127">
        <f t="shared" si="56"/>
        <v>0</v>
      </c>
      <c r="L68" s="1125">
        <v>0</v>
      </c>
      <c r="M68" s="1126">
        <f t="shared" si="101"/>
        <v>0</v>
      </c>
      <c r="N68" s="1126">
        <f t="shared" si="102"/>
        <v>0</v>
      </c>
      <c r="O68" s="1127">
        <f t="shared" si="59"/>
        <v>0</v>
      </c>
      <c r="P68" s="1125">
        <v>0</v>
      </c>
      <c r="Q68" s="1126">
        <f t="shared" si="103"/>
        <v>0</v>
      </c>
      <c r="R68" s="1126">
        <f t="shared" si="104"/>
        <v>0</v>
      </c>
      <c r="S68" s="1127">
        <f t="shared" si="62"/>
        <v>0</v>
      </c>
      <c r="T68" s="1125">
        <v>0</v>
      </c>
      <c r="U68" s="1126">
        <f t="shared" si="105"/>
        <v>0</v>
      </c>
      <c r="V68" s="1126">
        <f t="shared" si="106"/>
        <v>0</v>
      </c>
      <c r="W68" s="1127">
        <f t="shared" si="65"/>
        <v>0</v>
      </c>
      <c r="X68" s="1125">
        <v>0</v>
      </c>
      <c r="Y68" s="1126">
        <f t="shared" si="107"/>
        <v>0</v>
      </c>
      <c r="Z68" s="1126">
        <f t="shared" si="108"/>
        <v>0</v>
      </c>
      <c r="AA68" s="1127">
        <f t="shared" si="68"/>
        <v>0</v>
      </c>
      <c r="AB68" s="1125">
        <v>0</v>
      </c>
      <c r="AC68" s="1126">
        <f t="shared" si="109"/>
        <v>0</v>
      </c>
      <c r="AD68" s="1126">
        <f t="shared" si="110"/>
        <v>0</v>
      </c>
      <c r="AE68" s="1127">
        <f t="shared" si="71"/>
        <v>0</v>
      </c>
      <c r="AF68" s="1128">
        <f t="shared" si="111"/>
        <v>0</v>
      </c>
      <c r="AG68" s="1129">
        <f t="shared" si="111"/>
        <v>0</v>
      </c>
      <c r="AH68" s="1129">
        <f t="shared" si="111"/>
        <v>0</v>
      </c>
      <c r="AI68" s="1130">
        <f t="shared" si="19"/>
        <v>0</v>
      </c>
      <c r="AJ68" s="1128">
        <f t="shared" si="112"/>
        <v>0</v>
      </c>
      <c r="AK68" s="1129">
        <f t="shared" si="113"/>
        <v>0</v>
      </c>
      <c r="AL68" s="1129">
        <f t="shared" si="113"/>
        <v>0</v>
      </c>
      <c r="AM68" s="1130">
        <f t="shared" si="21"/>
        <v>0</v>
      </c>
      <c r="AN68" s="1125">
        <v>0</v>
      </c>
      <c r="AO68" s="1126">
        <f t="shared" si="114"/>
        <v>0</v>
      </c>
      <c r="AP68" s="1126">
        <f t="shared" si="115"/>
        <v>0</v>
      </c>
      <c r="AQ68" s="1127">
        <f t="shared" si="77"/>
        <v>0</v>
      </c>
      <c r="AR68" s="1125">
        <v>0</v>
      </c>
      <c r="AS68" s="1126">
        <f t="shared" si="116"/>
        <v>0</v>
      </c>
      <c r="AT68" s="1126">
        <f t="shared" si="117"/>
        <v>0</v>
      </c>
      <c r="AU68" s="1127">
        <f t="shared" si="80"/>
        <v>0</v>
      </c>
      <c r="AV68" s="1125">
        <v>0</v>
      </c>
      <c r="AW68" s="1126">
        <f t="shared" si="118"/>
        <v>0</v>
      </c>
      <c r="AX68" s="1126">
        <f t="shared" si="119"/>
        <v>0</v>
      </c>
      <c r="AY68" s="1127">
        <f t="shared" si="83"/>
        <v>0</v>
      </c>
      <c r="AZ68" s="1125">
        <v>0</v>
      </c>
      <c r="BA68" s="1126">
        <f t="shared" si="120"/>
        <v>0</v>
      </c>
      <c r="BB68" s="1126">
        <f t="shared" si="121"/>
        <v>0</v>
      </c>
      <c r="BC68" s="1127">
        <f t="shared" si="86"/>
        <v>0</v>
      </c>
      <c r="BD68" s="1125">
        <v>0</v>
      </c>
      <c r="BE68" s="1126">
        <f t="shared" si="122"/>
        <v>0</v>
      </c>
      <c r="BF68" s="1126">
        <f t="shared" si="123"/>
        <v>0</v>
      </c>
      <c r="BG68" s="1127">
        <f t="shared" si="89"/>
        <v>0</v>
      </c>
      <c r="BH68" s="1125">
        <v>0</v>
      </c>
      <c r="BI68" s="1126">
        <f t="shared" si="124"/>
        <v>0</v>
      </c>
      <c r="BJ68" s="1126">
        <f t="shared" si="125"/>
        <v>0</v>
      </c>
      <c r="BK68" s="1127">
        <f t="shared" si="92"/>
        <v>0</v>
      </c>
      <c r="BL68" s="1128">
        <f t="shared" si="126"/>
        <v>0</v>
      </c>
      <c r="BM68" s="1129">
        <f t="shared" si="126"/>
        <v>0</v>
      </c>
      <c r="BN68" s="1129">
        <f t="shared" si="126"/>
        <v>0</v>
      </c>
      <c r="BO68" s="1130">
        <f t="shared" si="41"/>
        <v>0</v>
      </c>
      <c r="BP68" s="1128">
        <f t="shared" si="127"/>
        <v>0</v>
      </c>
      <c r="BQ68" s="1129">
        <f t="shared" si="128"/>
        <v>0</v>
      </c>
      <c r="BR68" s="1129">
        <f t="shared" si="128"/>
        <v>0</v>
      </c>
      <c r="BS68" s="1130">
        <f t="shared" si="43"/>
        <v>0</v>
      </c>
      <c r="BT68" s="1116">
        <f t="shared" si="129"/>
        <v>0</v>
      </c>
      <c r="BU68" s="1117">
        <f t="shared" si="129"/>
        <v>0</v>
      </c>
      <c r="BV68" s="1117">
        <f t="shared" si="129"/>
        <v>0</v>
      </c>
      <c r="BW68" s="1131">
        <f t="shared" si="45"/>
        <v>0</v>
      </c>
      <c r="BX68" s="1116">
        <f t="shared" si="130"/>
        <v>0</v>
      </c>
      <c r="BY68" s="1117">
        <f t="shared" si="131"/>
        <v>0</v>
      </c>
      <c r="BZ68" s="1117">
        <f t="shared" si="131"/>
        <v>0</v>
      </c>
      <c r="CA68" s="1131">
        <f t="shared" si="50"/>
        <v>0</v>
      </c>
    </row>
    <row r="69" spans="2:79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f>+H25+H26+H29+H57+H58+H59</f>
        <v>0</v>
      </c>
      <c r="I69" s="1268">
        <f>+I25+I26+I29+I57+I58+I59</f>
        <v>0</v>
      </c>
      <c r="J69" s="1268">
        <f>+J25+J26+J29+J57+J58+J59</f>
        <v>0</v>
      </c>
      <c r="K69" s="1269">
        <f t="shared" si="56"/>
        <v>0</v>
      </c>
      <c r="L69" s="1267">
        <f>+L25+L26+L29+L57+L58+L59</f>
        <v>0</v>
      </c>
      <c r="M69" s="1268">
        <f>+M25+M26+M29+M57+M58+M59</f>
        <v>0</v>
      </c>
      <c r="N69" s="1268">
        <f>+N25+N26+N29+N57+N58+N59</f>
        <v>0</v>
      </c>
      <c r="O69" s="1269">
        <f t="shared" si="59"/>
        <v>0</v>
      </c>
      <c r="P69" s="1267">
        <f>+P25+P26+P29+P57+P58+P59</f>
        <v>0</v>
      </c>
      <c r="Q69" s="1268">
        <f>+Q25+Q26+Q29+Q57+Q58+Q59</f>
        <v>0</v>
      </c>
      <c r="R69" s="1268">
        <f>+R25+R26+R29+R57+R58+R59</f>
        <v>0</v>
      </c>
      <c r="S69" s="1269">
        <f t="shared" si="62"/>
        <v>0</v>
      </c>
      <c r="T69" s="1267">
        <f>+T25+T26+T29+T57+T58+T59</f>
        <v>0</v>
      </c>
      <c r="U69" s="1268">
        <f>+U25+U26+U29+U57+U58+U59</f>
        <v>0</v>
      </c>
      <c r="V69" s="1268">
        <f>+V25+V26+V29+V57+V58+V59</f>
        <v>0</v>
      </c>
      <c r="W69" s="1269">
        <f t="shared" si="65"/>
        <v>0</v>
      </c>
      <c r="X69" s="1267">
        <f>+X25+X26+X29+X57+X58+X59</f>
        <v>0</v>
      </c>
      <c r="Y69" s="1268">
        <f>+Y25+Y26+Y29+Y57+Y58+Y59</f>
        <v>0</v>
      </c>
      <c r="Z69" s="1268">
        <f>+Z25+Z26+Z29+Z57+Z58+Z59</f>
        <v>0</v>
      </c>
      <c r="AA69" s="1269">
        <f t="shared" si="68"/>
        <v>0</v>
      </c>
      <c r="AB69" s="1267">
        <f>+AB25+AB26+AB29+AB57+AB58+AB59</f>
        <v>0</v>
      </c>
      <c r="AC69" s="1268">
        <f>+AC25+AC26+AC29+AC57+AC58+AC59</f>
        <v>0</v>
      </c>
      <c r="AD69" s="1268">
        <f>+AD25+AD26+AD29+AD57+AD58+AD59</f>
        <v>0</v>
      </c>
      <c r="AE69" s="1269">
        <f t="shared" si="71"/>
        <v>0</v>
      </c>
      <c r="AF69" s="1267">
        <f>+AF25+AF26+AF29+AF57+AF58+AF59</f>
        <v>0</v>
      </c>
      <c r="AG69" s="1268">
        <f>+AG25+AG26+AG29+AG57+AG58+AG59</f>
        <v>0</v>
      </c>
      <c r="AH69" s="1268">
        <f>+AH25+AH26+AH29+AH57+AH58+AH59</f>
        <v>0</v>
      </c>
      <c r="AI69" s="1269">
        <f t="shared" si="19"/>
        <v>0</v>
      </c>
      <c r="AJ69" s="1267">
        <f>+AJ25+AJ26+AJ29+AJ57+AJ58+AJ59</f>
        <v>0</v>
      </c>
      <c r="AK69" s="1268">
        <f>+AK25+AK26+AK29+AK57+AK58+AK59</f>
        <v>0</v>
      </c>
      <c r="AL69" s="1268">
        <f>+AL25+AL26+AL29+AL57+AL58+AL59</f>
        <v>0</v>
      </c>
      <c r="AM69" s="1269">
        <f t="shared" si="21"/>
        <v>0</v>
      </c>
      <c r="AN69" s="1267">
        <f>+AN25+AN26+AN29+AN57+AN58+AN59</f>
        <v>0</v>
      </c>
      <c r="AO69" s="1268">
        <f>+AO25+AO26+AO29+AO57+AO58+AO59</f>
        <v>0</v>
      </c>
      <c r="AP69" s="1268">
        <f>+AP25+AP26+AP29+AP57+AP58+AP59</f>
        <v>0</v>
      </c>
      <c r="AQ69" s="1269">
        <f t="shared" si="77"/>
        <v>0</v>
      </c>
      <c r="AR69" s="1267">
        <f>+AR25+AR26+AR29+AR57+AR58+AR59</f>
        <v>0</v>
      </c>
      <c r="AS69" s="1268">
        <f>+AS25+AS26+AS29+AS57+AS58+AS59</f>
        <v>0</v>
      </c>
      <c r="AT69" s="1268">
        <f>+AT25+AT26+AT29+AT57+AT58+AT59</f>
        <v>0</v>
      </c>
      <c r="AU69" s="1269">
        <f t="shared" si="80"/>
        <v>0</v>
      </c>
      <c r="AV69" s="1267">
        <f>+AV25+AV26+AV29+AV57+AV58+AV59</f>
        <v>0</v>
      </c>
      <c r="AW69" s="1268">
        <f>+AW25+AW26+AW29+AW57+AW58+AW59</f>
        <v>0</v>
      </c>
      <c r="AX69" s="1268">
        <f>+AX25+AX26+AX29+AX57+AX58+AX59</f>
        <v>0</v>
      </c>
      <c r="AY69" s="1269">
        <f t="shared" si="83"/>
        <v>0</v>
      </c>
      <c r="AZ69" s="1267">
        <f>+AZ25+AZ26+AZ29+AZ57+AZ58+AZ59</f>
        <v>0</v>
      </c>
      <c r="BA69" s="1268">
        <f>+BA25+BA26+BA29+BA57+BA58+BA59</f>
        <v>0</v>
      </c>
      <c r="BB69" s="1268">
        <f>+BB25+BB26+BB29+BB57+BB58+BB59</f>
        <v>0</v>
      </c>
      <c r="BC69" s="1269">
        <f t="shared" si="86"/>
        <v>0</v>
      </c>
      <c r="BD69" s="1267">
        <f>+BD25+BD26+BD29+BD57+BD58+BD59</f>
        <v>0</v>
      </c>
      <c r="BE69" s="1268">
        <f>+BE25+BE26+BE29+BE57+BE58+BE59</f>
        <v>0</v>
      </c>
      <c r="BF69" s="1268">
        <f>+BF25+BF26+BF29+BF57+BF58+BF59</f>
        <v>0</v>
      </c>
      <c r="BG69" s="1269">
        <f t="shared" si="89"/>
        <v>0</v>
      </c>
      <c r="BH69" s="1267">
        <f>+BH25+BH26+BH29+BH57+BH58+BH59</f>
        <v>0</v>
      </c>
      <c r="BI69" s="1268">
        <f>+BI25+BI26+BI29+BI57+BI58+BI59</f>
        <v>0</v>
      </c>
      <c r="BJ69" s="1268">
        <f>+BJ25+BJ26+BJ29+BJ57+BJ58+BJ59</f>
        <v>0</v>
      </c>
      <c r="BK69" s="1269">
        <f t="shared" si="92"/>
        <v>0</v>
      </c>
      <c r="BL69" s="1267">
        <f>+BL25+BL26+BL29+BL57+BL58+BL59</f>
        <v>0</v>
      </c>
      <c r="BM69" s="1268">
        <f>+BM25+BM26+BM29+BM57+BM58+BM59</f>
        <v>0</v>
      </c>
      <c r="BN69" s="1268">
        <f>+BN25+BN26+BN29+BN57+BN58+BN59</f>
        <v>0</v>
      </c>
      <c r="BO69" s="1269">
        <f t="shared" si="41"/>
        <v>0</v>
      </c>
      <c r="BP69" s="1267">
        <f>+BP25+BP26+BP29+BP57+BP58+BP59</f>
        <v>0</v>
      </c>
      <c r="BQ69" s="1268">
        <f>+BQ25+BQ26+BQ29+BQ57+BQ58+BQ59</f>
        <v>0</v>
      </c>
      <c r="BR69" s="1268">
        <f>+BR25+BR26+BR29+BR57+BR58+BR59</f>
        <v>0</v>
      </c>
      <c r="BS69" s="1269">
        <f t="shared" si="43"/>
        <v>0</v>
      </c>
      <c r="BT69" s="1267">
        <f>+BT25+BT26+BT29+BT57+BT58+BT59</f>
        <v>0</v>
      </c>
      <c r="BU69" s="1268">
        <f>+BU25+BU26+BU29+BU57+BU58+BU59</f>
        <v>0</v>
      </c>
      <c r="BV69" s="1268">
        <f>+BV25+BV26+BV29+BV57+BV58+BV59</f>
        <v>0</v>
      </c>
      <c r="BW69" s="1269">
        <f t="shared" si="45"/>
        <v>0</v>
      </c>
      <c r="BX69" s="1267">
        <f>+BX25+BX26+BX29+BX57+BX58+BX59</f>
        <v>0</v>
      </c>
      <c r="BY69" s="1268">
        <f>+BY25+BY26+BY29+BY57+BY58+BY59</f>
        <v>0</v>
      </c>
      <c r="BZ69" s="1268">
        <f>+BZ25+BZ26+BZ29+BZ57+BZ58+BZ59</f>
        <v>0</v>
      </c>
      <c r="CA69" s="1270">
        <f t="shared" si="50"/>
        <v>0</v>
      </c>
    </row>
    <row r="70" spans="2:79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f>SUM(H25:H68)-H69</f>
        <v>201.4</v>
      </c>
      <c r="I70" s="1278">
        <f>SUM(I25:I68)-I69</f>
        <v>49785.1</v>
      </c>
      <c r="J70" s="1278">
        <f>SUM(J25:J68)-J69</f>
        <v>44916.600000000006</v>
      </c>
      <c r="K70" s="1279">
        <f t="shared" si="56"/>
        <v>4868.4999999999927</v>
      </c>
      <c r="L70" s="1277">
        <f>SUM(L25:L68)-L69</f>
        <v>210.8</v>
      </c>
      <c r="M70" s="1278">
        <f>SUM(M25:M68)-M69</f>
        <v>52143.80000000001</v>
      </c>
      <c r="N70" s="1278">
        <f>SUM(N25:N68)-N69</f>
        <v>47040.700000000004</v>
      </c>
      <c r="O70" s="1279">
        <f t="shared" si="59"/>
        <v>5103.1000000000058</v>
      </c>
      <c r="P70" s="1277">
        <f>SUM(P25:P68)-P69</f>
        <v>220.70000000000005</v>
      </c>
      <c r="Q70" s="1278">
        <f>SUM(Q25:Q68)-Q69</f>
        <v>54578.400000000001</v>
      </c>
      <c r="R70" s="1278">
        <f>SUM(R25:R68)-R69</f>
        <v>49236.600000000006</v>
      </c>
      <c r="S70" s="1279">
        <f t="shared" si="62"/>
        <v>5341.7999999999956</v>
      </c>
      <c r="T70" s="1277">
        <f>SUM(T25:T68)-T69</f>
        <v>201.4</v>
      </c>
      <c r="U70" s="1278">
        <f>SUM(U25:U68)-U69</f>
        <v>49785.1</v>
      </c>
      <c r="V70" s="1278">
        <f>SUM(V25:V68)-V69</f>
        <v>44916.600000000006</v>
      </c>
      <c r="W70" s="1279">
        <f t="shared" si="65"/>
        <v>4868.4999999999927</v>
      </c>
      <c r="X70" s="1277">
        <f>SUM(X25:X68)-X69</f>
        <v>220.70000000000005</v>
      </c>
      <c r="Y70" s="1278">
        <f>SUM(Y25:Y68)-Y69</f>
        <v>54578.400000000001</v>
      </c>
      <c r="Z70" s="1278">
        <f>SUM(Z25:Z68)-Z69</f>
        <v>49236.600000000006</v>
      </c>
      <c r="AA70" s="1279">
        <f t="shared" si="68"/>
        <v>5341.7999999999956</v>
      </c>
      <c r="AB70" s="1277">
        <f>SUM(AB25:AB68)-AB69</f>
        <v>200.8</v>
      </c>
      <c r="AC70" s="1278">
        <f>SUM(AC25:AC68)-AC69</f>
        <v>49664.6</v>
      </c>
      <c r="AD70" s="1278">
        <f>SUM(AD25:AD68)-AD69</f>
        <v>44802.000000000007</v>
      </c>
      <c r="AE70" s="1279">
        <f t="shared" si="71"/>
        <v>4862.5999999999913</v>
      </c>
      <c r="AF70" s="1277">
        <f>SUM(AF25:AF68)-AF69</f>
        <v>1255.8</v>
      </c>
      <c r="AG70" s="1278">
        <f>SUM(AG25:AG68)-AG69</f>
        <v>310535.40000000002</v>
      </c>
      <c r="AH70" s="1278">
        <f>SUM(AH25:AH68)-AH69</f>
        <v>280149.09999999998</v>
      </c>
      <c r="AI70" s="1279">
        <f t="shared" si="19"/>
        <v>30386.300000000047</v>
      </c>
      <c r="AJ70" s="1277">
        <f>SUM(AJ25:AJ68)-AJ69</f>
        <v>209.50000000000003</v>
      </c>
      <c r="AK70" s="1278">
        <f>SUM(AK25:AK68)-AK69</f>
        <v>51757</v>
      </c>
      <c r="AL70" s="1278">
        <f>SUM(AL25:AL68)-AL69</f>
        <v>46691</v>
      </c>
      <c r="AM70" s="1279">
        <f t="shared" si="21"/>
        <v>5066</v>
      </c>
      <c r="AN70" s="1277">
        <f>SUM(AN25:AN68)-AN69</f>
        <v>201.4</v>
      </c>
      <c r="AO70" s="1278">
        <f>SUM(AO25:AO68)-AO69</f>
        <v>49785.1</v>
      </c>
      <c r="AP70" s="1278">
        <f>SUM(AP25:AP68)-AP69</f>
        <v>44916.600000000006</v>
      </c>
      <c r="AQ70" s="1279">
        <f t="shared" si="77"/>
        <v>4868.4999999999927</v>
      </c>
      <c r="AR70" s="1277">
        <f>SUM(AR25:AR68)-AR69</f>
        <v>200.8</v>
      </c>
      <c r="AS70" s="1278">
        <f>SUM(AS25:AS68)-AS69</f>
        <v>49664.6</v>
      </c>
      <c r="AT70" s="1278">
        <f>SUM(AT25:AT68)-AT69</f>
        <v>44802.000000000007</v>
      </c>
      <c r="AU70" s="1279">
        <f t="shared" si="80"/>
        <v>4862.5999999999913</v>
      </c>
      <c r="AV70" s="1277">
        <f>SUM(AV25:AV68)-AV69</f>
        <v>220.70000000000005</v>
      </c>
      <c r="AW70" s="1278">
        <f>SUM(AW25:AW68)-AW69</f>
        <v>54578.400000000001</v>
      </c>
      <c r="AX70" s="1278">
        <f>SUM(AX25:AX68)-AX69</f>
        <v>49236.600000000006</v>
      </c>
      <c r="AY70" s="1279">
        <f t="shared" si="83"/>
        <v>5341.7999999999956</v>
      </c>
      <c r="AZ70" s="1277">
        <f>SUM(AZ25:AZ68)-AZ69</f>
        <v>190.69999999999996</v>
      </c>
      <c r="BA70" s="1278">
        <f>SUM(BA25:BA68)-BA69</f>
        <v>47139.6</v>
      </c>
      <c r="BB70" s="1278">
        <f>SUM(BB25:BB68)-BB69</f>
        <v>42528.800000000003</v>
      </c>
      <c r="BC70" s="1279">
        <f t="shared" si="86"/>
        <v>4610.7999999999956</v>
      </c>
      <c r="BD70" s="1277">
        <f>SUM(BD25:BD68)-BD69</f>
        <v>191.19999999999996</v>
      </c>
      <c r="BE70" s="1278">
        <f>SUM(BE25:BE68)-BE69</f>
        <v>47239.999999999993</v>
      </c>
      <c r="BF70" s="1278">
        <f>SUM(BF25:BF68)-BF69</f>
        <v>42624.3</v>
      </c>
      <c r="BG70" s="1279">
        <f t="shared" si="89"/>
        <v>4615.6999999999898</v>
      </c>
      <c r="BH70" s="1277">
        <f>SUM(BH25:BH68)-BH69</f>
        <v>220.70000000000005</v>
      </c>
      <c r="BI70" s="1278">
        <f>SUM(BI25:BI68)-BI69</f>
        <v>54578.400000000001</v>
      </c>
      <c r="BJ70" s="1278">
        <f>SUM(BJ25:BJ68)-BJ69</f>
        <v>49236.600000000006</v>
      </c>
      <c r="BK70" s="1279">
        <f t="shared" si="92"/>
        <v>5341.7999999999956</v>
      </c>
      <c r="BL70" s="1277">
        <f>SUM(BL25:BL68)-BL69</f>
        <v>1225.5</v>
      </c>
      <c r="BM70" s="1278">
        <f>SUM(BM25:BM68)-BM69</f>
        <v>302986.09999999998</v>
      </c>
      <c r="BN70" s="1278">
        <f>SUM(BN25:BN68)-BN69</f>
        <v>273344.90000000002</v>
      </c>
      <c r="BO70" s="1279">
        <f t="shared" si="41"/>
        <v>29641.199999999953</v>
      </c>
      <c r="BP70" s="1277">
        <f>SUM(BP25:BP68)-BP69</f>
        <v>204.3</v>
      </c>
      <c r="BQ70" s="1278">
        <f>SUM(BQ25:BQ68)-BQ69</f>
        <v>50498</v>
      </c>
      <c r="BR70" s="1278">
        <f>SUM(BR25:BR68)-BR69</f>
        <v>45557</v>
      </c>
      <c r="BS70" s="1279">
        <f t="shared" si="43"/>
        <v>4941</v>
      </c>
      <c r="BT70" s="1277">
        <f>SUM(BT25:BT68)-BT69</f>
        <v>2481.3000000000002</v>
      </c>
      <c r="BU70" s="1278">
        <f>SUM(BU25:BU68)-BU69</f>
        <v>613521.5</v>
      </c>
      <c r="BV70" s="1278">
        <f>SUM(BV25:BV68)-BV69</f>
        <v>553494</v>
      </c>
      <c r="BW70" s="1279">
        <f t="shared" si="45"/>
        <v>60027.5</v>
      </c>
      <c r="BX70" s="1277">
        <f>SUM(BX25:BX68)-BX69</f>
        <v>207.00000000000003</v>
      </c>
      <c r="BY70" s="1278">
        <f>SUM(BY25:BY68)-BY69</f>
        <v>51126</v>
      </c>
      <c r="BZ70" s="1278">
        <f>SUM(BZ25:BZ68)-BZ69</f>
        <v>46124</v>
      </c>
      <c r="CA70" s="1279">
        <f t="shared" si="50"/>
        <v>5002</v>
      </c>
    </row>
    <row r="71" spans="2:79" ht="21" customHeight="1">
      <c r="B71" s="1103" t="s">
        <v>2864</v>
      </c>
      <c r="C71" s="1104" t="s">
        <v>2865</v>
      </c>
      <c r="D71" s="1105" t="s">
        <v>2662</v>
      </c>
      <c r="E71" s="1209">
        <v>7.19</v>
      </c>
      <c r="F71" s="1280">
        <v>1.1299999999999999</v>
      </c>
      <c r="G71" s="1108">
        <v>1.0109999999999999</v>
      </c>
      <c r="H71" s="1281">
        <v>134.30000000000001</v>
      </c>
      <c r="I71" s="1282">
        <f>ROUND(H71*$E71*$F71*$G71,1)</f>
        <v>1103.0999999999999</v>
      </c>
      <c r="J71" s="1282">
        <f>ROUND(H71*$E71,1)</f>
        <v>965.6</v>
      </c>
      <c r="K71" s="1283">
        <f>+I71-J71</f>
        <v>137.49999999999989</v>
      </c>
      <c r="L71" s="1281">
        <v>141</v>
      </c>
      <c r="M71" s="1282">
        <f>ROUND(L71*$E71*$F71*$G71,1)</f>
        <v>1158.2</v>
      </c>
      <c r="N71" s="1282">
        <f>ROUND(L71*$E71,1)</f>
        <v>1013.8</v>
      </c>
      <c r="O71" s="1283">
        <f>+M71-N71</f>
        <v>144.40000000000009</v>
      </c>
      <c r="P71" s="1281">
        <v>147.69999999999999</v>
      </c>
      <c r="Q71" s="1282">
        <f>ROUND(P71*$E71*$F71*$G71,1)</f>
        <v>1213.2</v>
      </c>
      <c r="R71" s="1282">
        <f>ROUND(P71*$E71,1)</f>
        <v>1062</v>
      </c>
      <c r="S71" s="1283">
        <f>+Q71-R71</f>
        <v>151.20000000000005</v>
      </c>
      <c r="T71" s="1281">
        <v>134.30000000000001</v>
      </c>
      <c r="U71" s="1282">
        <f>ROUND(T71*$E71*$F71*$G71,1)</f>
        <v>1103.0999999999999</v>
      </c>
      <c r="V71" s="1282">
        <f>ROUND(T71*$E71,1)</f>
        <v>965.6</v>
      </c>
      <c r="W71" s="1283">
        <f>+U71-V71</f>
        <v>137.49999999999989</v>
      </c>
      <c r="X71" s="1281">
        <v>147.69999999999999</v>
      </c>
      <c r="Y71" s="1282">
        <f>ROUND(X71*$E71*$F71*$G71,1)</f>
        <v>1213.2</v>
      </c>
      <c r="Z71" s="1282">
        <f>ROUND(X71*$E71,1)</f>
        <v>1062</v>
      </c>
      <c r="AA71" s="1283">
        <f>+Y71-Z71</f>
        <v>151.20000000000005</v>
      </c>
      <c r="AB71" s="1281">
        <v>134.30000000000001</v>
      </c>
      <c r="AC71" s="1282">
        <f>ROUND(AB71*$E71*$F71*$G71,1)</f>
        <v>1103.0999999999999</v>
      </c>
      <c r="AD71" s="1282">
        <f>ROUND(AB71*$E71,1)</f>
        <v>965.6</v>
      </c>
      <c r="AE71" s="1283">
        <f>+AC71-AD71</f>
        <v>137.49999999999989</v>
      </c>
      <c r="AF71" s="1284">
        <f t="shared" ref="AF71:AH72" si="132">+H71+L71+P71+T71+X71+AB71</f>
        <v>839.3</v>
      </c>
      <c r="AG71" s="1285">
        <f t="shared" si="132"/>
        <v>6893.9</v>
      </c>
      <c r="AH71" s="1285">
        <f t="shared" si="132"/>
        <v>6034.6</v>
      </c>
      <c r="AI71" s="1286">
        <f t="shared" si="19"/>
        <v>859.29999999999927</v>
      </c>
      <c r="AJ71" s="1284">
        <f>ROUND(AVERAGE(AF71/6),1)</f>
        <v>139.9</v>
      </c>
      <c r="AK71" s="1285">
        <f>ROUND(AVERAGE(AG71/6),0)</f>
        <v>1149</v>
      </c>
      <c r="AL71" s="1285">
        <f>ROUND(AVERAGE(AH71/6),0)</f>
        <v>1006</v>
      </c>
      <c r="AM71" s="1286">
        <f t="shared" si="21"/>
        <v>143</v>
      </c>
      <c r="AN71" s="1281">
        <v>134.30000000000001</v>
      </c>
      <c r="AO71" s="1282">
        <f>ROUND(AN71*$E71*$F71*$G71,1)</f>
        <v>1103.0999999999999</v>
      </c>
      <c r="AP71" s="1282">
        <f>ROUND(AN71*$E71,1)</f>
        <v>965.6</v>
      </c>
      <c r="AQ71" s="1283">
        <f>+AO71-AP71</f>
        <v>137.49999999999989</v>
      </c>
      <c r="AR71" s="1281">
        <v>134.30000000000001</v>
      </c>
      <c r="AS71" s="1282">
        <f>ROUND(AR71*$E71*$F71*$G71,1)</f>
        <v>1103.0999999999999</v>
      </c>
      <c r="AT71" s="1282">
        <f>ROUND(AR71*$E71,1)</f>
        <v>965.6</v>
      </c>
      <c r="AU71" s="1283">
        <f>+AS71-AT71</f>
        <v>137.49999999999989</v>
      </c>
      <c r="AV71" s="1281">
        <v>147.69999999999999</v>
      </c>
      <c r="AW71" s="1282">
        <f>ROUND(AV71*$E71*$F71*$G71,1)</f>
        <v>1213.2</v>
      </c>
      <c r="AX71" s="1282">
        <f>ROUND(AV71*$E71,1)</f>
        <v>1062</v>
      </c>
      <c r="AY71" s="1283">
        <f>+AW71-AX71</f>
        <v>151.20000000000005</v>
      </c>
      <c r="AZ71" s="1281">
        <v>127.6</v>
      </c>
      <c r="BA71" s="1282">
        <f>ROUND(AZ71*$E71*$F71*$G71,1)</f>
        <v>1048.0999999999999</v>
      </c>
      <c r="BB71" s="1282">
        <f>ROUND(AZ71*$E71,1)</f>
        <v>917.4</v>
      </c>
      <c r="BC71" s="1283">
        <f>+BA71-BB71</f>
        <v>130.69999999999993</v>
      </c>
      <c r="BD71" s="1281">
        <v>127.6</v>
      </c>
      <c r="BE71" s="1282">
        <f>ROUND(BD71*$E71*$F71*$G71,1)</f>
        <v>1048.0999999999999</v>
      </c>
      <c r="BF71" s="1282">
        <f>ROUND(BD71*$E71,1)</f>
        <v>917.4</v>
      </c>
      <c r="BG71" s="1283">
        <f>+BE71-BF71</f>
        <v>130.69999999999993</v>
      </c>
      <c r="BH71" s="1281">
        <v>147.69999999999999</v>
      </c>
      <c r="BI71" s="1282">
        <f>ROUND(BH71*$E71*$F71*$G71,1)</f>
        <v>1213.2</v>
      </c>
      <c r="BJ71" s="1282">
        <f>ROUND(BH71*$E71,1)</f>
        <v>1062</v>
      </c>
      <c r="BK71" s="1283">
        <f>+BI71-BJ71</f>
        <v>151.20000000000005</v>
      </c>
      <c r="BL71" s="1284">
        <f t="shared" ref="BL71:BN72" si="133">+AN71+AR71+AV71+AZ71+BD71+BH71</f>
        <v>819.2</v>
      </c>
      <c r="BM71" s="1285">
        <f t="shared" si="133"/>
        <v>6728.8</v>
      </c>
      <c r="BN71" s="1285">
        <f t="shared" si="133"/>
        <v>5890</v>
      </c>
      <c r="BO71" s="1286">
        <f t="shared" si="41"/>
        <v>838.80000000000018</v>
      </c>
      <c r="BP71" s="1284">
        <f>ROUND(AVERAGE(BL71/6),1)</f>
        <v>136.5</v>
      </c>
      <c r="BQ71" s="1285">
        <f>ROUND(AVERAGE(BM71/6),0)</f>
        <v>1121</v>
      </c>
      <c r="BR71" s="1285">
        <f>ROUND(AVERAGE(BN71/6),0)</f>
        <v>982</v>
      </c>
      <c r="BS71" s="1286">
        <f t="shared" si="43"/>
        <v>139</v>
      </c>
      <c r="BT71" s="1287">
        <f t="shared" ref="BT71:BV72" si="134">+AF71+BL71</f>
        <v>1658.5</v>
      </c>
      <c r="BU71" s="1288">
        <f t="shared" si="134"/>
        <v>13622.7</v>
      </c>
      <c r="BV71" s="1288">
        <f t="shared" si="134"/>
        <v>11924.6</v>
      </c>
      <c r="BW71" s="1289">
        <f t="shared" si="45"/>
        <v>1698.1000000000004</v>
      </c>
      <c r="BX71" s="1287">
        <f>ROUND(AVERAGE(BT71/12),1)</f>
        <v>138.19999999999999</v>
      </c>
      <c r="BY71" s="1288">
        <f>ROUND(AVERAGE(BU71/12),0)</f>
        <v>1135</v>
      </c>
      <c r="BZ71" s="1288">
        <f>ROUND(AVERAGE(BV71/12),0)</f>
        <v>994</v>
      </c>
      <c r="CA71" s="1289">
        <f t="shared" si="50"/>
        <v>141</v>
      </c>
    </row>
    <row r="72" spans="2:79" ht="21" customHeight="1" thickBot="1">
      <c r="B72" s="1103" t="s">
        <v>2866</v>
      </c>
      <c r="C72" s="1104" t="s">
        <v>2867</v>
      </c>
      <c r="D72" s="1105" t="s">
        <v>2868</v>
      </c>
      <c r="E72" s="1209">
        <v>65.569999999999993</v>
      </c>
      <c r="F72" s="1290">
        <v>1.1299999999999999</v>
      </c>
      <c r="G72" s="1260">
        <v>1.2010000000000001</v>
      </c>
      <c r="H72" s="1291">
        <v>0</v>
      </c>
      <c r="I72" s="1292">
        <f>ROUND(H72*$E72*$F72*$G72,1)</f>
        <v>0</v>
      </c>
      <c r="J72" s="1292">
        <f>ROUND(H72*$E72,1)</f>
        <v>0</v>
      </c>
      <c r="K72" s="1293">
        <f>+I72-J72</f>
        <v>0</v>
      </c>
      <c r="L72" s="1291">
        <v>0</v>
      </c>
      <c r="M72" s="1292">
        <f>ROUND(L72*$E72*$F72*$G72,1)</f>
        <v>0</v>
      </c>
      <c r="N72" s="1292">
        <f>ROUND(L72*$E72,1)</f>
        <v>0</v>
      </c>
      <c r="O72" s="1293">
        <f>+M72-N72</f>
        <v>0</v>
      </c>
      <c r="P72" s="1291">
        <v>0</v>
      </c>
      <c r="Q72" s="1292">
        <f>ROUND(P72*$E72*$F72*$G72,1)</f>
        <v>0</v>
      </c>
      <c r="R72" s="1292">
        <f>ROUND(P72*$E72,1)</f>
        <v>0</v>
      </c>
      <c r="S72" s="1293">
        <f>+Q72-R72</f>
        <v>0</v>
      </c>
      <c r="T72" s="1291">
        <v>0</v>
      </c>
      <c r="U72" s="1292">
        <f>ROUND(T72*$E72*$F72*$G72,1)</f>
        <v>0</v>
      </c>
      <c r="V72" s="1292">
        <f>ROUND(T72*$E72,1)</f>
        <v>0</v>
      </c>
      <c r="W72" s="1293">
        <f>+U72-V72</f>
        <v>0</v>
      </c>
      <c r="X72" s="1291">
        <v>0</v>
      </c>
      <c r="Y72" s="1292">
        <f>ROUND(X72*$E72*$F72*$G72,1)</f>
        <v>0</v>
      </c>
      <c r="Z72" s="1292">
        <f>ROUND(X72*$E72,1)</f>
        <v>0</v>
      </c>
      <c r="AA72" s="1293">
        <f>+Y72-Z72</f>
        <v>0</v>
      </c>
      <c r="AB72" s="1291">
        <v>0</v>
      </c>
      <c r="AC72" s="1292">
        <f>ROUND(AB72*$E72*$F72*$G72,1)</f>
        <v>0</v>
      </c>
      <c r="AD72" s="1292">
        <f>ROUND(AB72*$E72,1)</f>
        <v>0</v>
      </c>
      <c r="AE72" s="1293">
        <f>+AC72-AD72</f>
        <v>0</v>
      </c>
      <c r="AF72" s="1294">
        <f t="shared" si="132"/>
        <v>0</v>
      </c>
      <c r="AG72" s="1295">
        <f t="shared" si="132"/>
        <v>0</v>
      </c>
      <c r="AH72" s="1295">
        <f t="shared" si="132"/>
        <v>0</v>
      </c>
      <c r="AI72" s="1296">
        <f t="shared" si="19"/>
        <v>0</v>
      </c>
      <c r="AJ72" s="1294">
        <f>ROUND(AVERAGE(AF72/6),1)</f>
        <v>0</v>
      </c>
      <c r="AK72" s="1295">
        <f>ROUND(AVERAGE(AG72/6),0)</f>
        <v>0</v>
      </c>
      <c r="AL72" s="1295">
        <f>ROUND(AVERAGE(AH72/6),0)</f>
        <v>0</v>
      </c>
      <c r="AM72" s="1296">
        <f t="shared" si="21"/>
        <v>0</v>
      </c>
      <c r="AN72" s="1291">
        <v>0</v>
      </c>
      <c r="AO72" s="1292">
        <f>ROUND(AN72*$E72*$F72*$G72,1)</f>
        <v>0</v>
      </c>
      <c r="AP72" s="1292">
        <f>ROUND(AN72*$E72,1)</f>
        <v>0</v>
      </c>
      <c r="AQ72" s="1293">
        <f>+AO72-AP72</f>
        <v>0</v>
      </c>
      <c r="AR72" s="1291">
        <v>0</v>
      </c>
      <c r="AS72" s="1292">
        <f>ROUND(AR72*$E72*$F72*$G72,1)</f>
        <v>0</v>
      </c>
      <c r="AT72" s="1292">
        <f>ROUND(AR72*$E72,1)</f>
        <v>0</v>
      </c>
      <c r="AU72" s="1293">
        <f>+AS72-AT72</f>
        <v>0</v>
      </c>
      <c r="AV72" s="1291">
        <v>0</v>
      </c>
      <c r="AW72" s="1292">
        <f>ROUND(AV72*$E72*$F72*$G72,1)</f>
        <v>0</v>
      </c>
      <c r="AX72" s="1292">
        <f>ROUND(AV72*$E72,1)</f>
        <v>0</v>
      </c>
      <c r="AY72" s="1293">
        <f>+AW72-AX72</f>
        <v>0</v>
      </c>
      <c r="AZ72" s="1291">
        <v>0</v>
      </c>
      <c r="BA72" s="1292">
        <f>ROUND(AZ72*$E72*$F72*$G72,1)</f>
        <v>0</v>
      </c>
      <c r="BB72" s="1292">
        <f>ROUND(AZ72*$E72,1)</f>
        <v>0</v>
      </c>
      <c r="BC72" s="1293">
        <f>+BA72-BB72</f>
        <v>0</v>
      </c>
      <c r="BD72" s="1291">
        <v>0</v>
      </c>
      <c r="BE72" s="1292">
        <f>ROUND(BD72*$E72*$F72*$G72,1)</f>
        <v>0</v>
      </c>
      <c r="BF72" s="1292">
        <f>ROUND(BD72*$E72,1)</f>
        <v>0</v>
      </c>
      <c r="BG72" s="1293">
        <f>+BE72-BF72</f>
        <v>0</v>
      </c>
      <c r="BH72" s="1291">
        <v>0</v>
      </c>
      <c r="BI72" s="1292">
        <f>ROUND(BH72*$E72*$F72*$G72,1)</f>
        <v>0</v>
      </c>
      <c r="BJ72" s="1292">
        <f>ROUND(BH72*$E72,1)</f>
        <v>0</v>
      </c>
      <c r="BK72" s="1293">
        <f>+BI72-BJ72</f>
        <v>0</v>
      </c>
      <c r="BL72" s="1294">
        <f t="shared" si="133"/>
        <v>0</v>
      </c>
      <c r="BM72" s="1295">
        <f t="shared" si="133"/>
        <v>0</v>
      </c>
      <c r="BN72" s="1295">
        <f t="shared" si="133"/>
        <v>0</v>
      </c>
      <c r="BO72" s="1296">
        <f t="shared" si="41"/>
        <v>0</v>
      </c>
      <c r="BP72" s="1294">
        <f>ROUND(AVERAGE(BL72/6),1)</f>
        <v>0</v>
      </c>
      <c r="BQ72" s="1295">
        <f>ROUND(AVERAGE(BM72/6),0)</f>
        <v>0</v>
      </c>
      <c r="BR72" s="1295">
        <f>ROUND(AVERAGE(BN72/6),0)</f>
        <v>0</v>
      </c>
      <c r="BS72" s="1296">
        <f t="shared" si="43"/>
        <v>0</v>
      </c>
      <c r="BT72" s="1297">
        <f t="shared" si="134"/>
        <v>0</v>
      </c>
      <c r="BU72" s="1298">
        <f t="shared" si="134"/>
        <v>0</v>
      </c>
      <c r="BV72" s="1298">
        <f t="shared" si="134"/>
        <v>0</v>
      </c>
      <c r="BW72" s="1299">
        <f t="shared" si="45"/>
        <v>0</v>
      </c>
      <c r="BX72" s="1297">
        <f>ROUND(AVERAGE(BT72/12),1)</f>
        <v>0</v>
      </c>
      <c r="BY72" s="1298">
        <f>ROUND(AVERAGE(BU72/12),0)</f>
        <v>0</v>
      </c>
      <c r="BZ72" s="1298">
        <f>ROUND(AVERAGE(BV72/12),0)</f>
        <v>0</v>
      </c>
      <c r="CA72" s="1299">
        <f t="shared" si="50"/>
        <v>0</v>
      </c>
    </row>
    <row r="73" spans="2:79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f>SUM(H71:H72)</f>
        <v>134.30000000000001</v>
      </c>
      <c r="I73" s="1307">
        <f>SUM(I71:I72)</f>
        <v>1103.0999999999999</v>
      </c>
      <c r="J73" s="1307">
        <f>SUM(J71:J72)</f>
        <v>965.6</v>
      </c>
      <c r="K73" s="1308">
        <f t="shared" ref="K73" si="135">+I73-J73</f>
        <v>137.49999999999989</v>
      </c>
      <c r="L73" s="1306">
        <f>SUM(L71:L72)</f>
        <v>141</v>
      </c>
      <c r="M73" s="1307">
        <f>SUM(M71:M72)</f>
        <v>1158.2</v>
      </c>
      <c r="N73" s="1307">
        <f>SUM(N71:N72)</f>
        <v>1013.8</v>
      </c>
      <c r="O73" s="1308">
        <f t="shared" ref="O73:O81" si="136">+M73-N73</f>
        <v>144.40000000000009</v>
      </c>
      <c r="P73" s="1306">
        <f>SUM(P71:P72)</f>
        <v>147.69999999999999</v>
      </c>
      <c r="Q73" s="1307">
        <f>SUM(Q71:Q72)</f>
        <v>1213.2</v>
      </c>
      <c r="R73" s="1307">
        <f>SUM(R71:R72)</f>
        <v>1062</v>
      </c>
      <c r="S73" s="1308">
        <f t="shared" ref="S73:S81" si="137">+Q73-R73</f>
        <v>151.20000000000005</v>
      </c>
      <c r="T73" s="1306">
        <f>SUM(T71:T72)</f>
        <v>134.30000000000001</v>
      </c>
      <c r="U73" s="1307">
        <f>SUM(U71:U72)</f>
        <v>1103.0999999999999</v>
      </c>
      <c r="V73" s="1307">
        <f>SUM(V71:V72)</f>
        <v>965.6</v>
      </c>
      <c r="W73" s="1308">
        <f t="shared" ref="W73:W81" si="138">+U73-V73</f>
        <v>137.49999999999989</v>
      </c>
      <c r="X73" s="1306">
        <f>SUM(X71:X72)</f>
        <v>147.69999999999999</v>
      </c>
      <c r="Y73" s="1307">
        <f>SUM(Y71:Y72)</f>
        <v>1213.2</v>
      </c>
      <c r="Z73" s="1307">
        <f>SUM(Z71:Z72)</f>
        <v>1062</v>
      </c>
      <c r="AA73" s="1308">
        <f t="shared" ref="AA73:AA81" si="139">+Y73-Z73</f>
        <v>151.20000000000005</v>
      </c>
      <c r="AB73" s="1306">
        <f>SUM(AB71:AB72)</f>
        <v>134.30000000000001</v>
      </c>
      <c r="AC73" s="1307">
        <f>SUM(AC71:AC72)</f>
        <v>1103.0999999999999</v>
      </c>
      <c r="AD73" s="1307">
        <f>SUM(AD71:AD72)</f>
        <v>965.6</v>
      </c>
      <c r="AE73" s="1308">
        <f t="shared" si="71"/>
        <v>137.49999999999989</v>
      </c>
      <c r="AF73" s="1306">
        <f>SUM(AF71:AF72)</f>
        <v>839.3</v>
      </c>
      <c r="AG73" s="1307">
        <f>SUM(AG71:AG72)</f>
        <v>6893.9</v>
      </c>
      <c r="AH73" s="1307">
        <f>SUM(AH71:AH72)</f>
        <v>6034.6</v>
      </c>
      <c r="AI73" s="1308">
        <f t="shared" si="19"/>
        <v>859.29999999999927</v>
      </c>
      <c r="AJ73" s="1306">
        <f>SUM(AJ71:AJ72)</f>
        <v>139.9</v>
      </c>
      <c r="AK73" s="1307">
        <f>SUM(AK71:AK72)</f>
        <v>1149</v>
      </c>
      <c r="AL73" s="1307">
        <f>SUM(AL71:AL72)</f>
        <v>1006</v>
      </c>
      <c r="AM73" s="1308">
        <f t="shared" si="21"/>
        <v>143</v>
      </c>
      <c r="AN73" s="1306">
        <f>SUM(AN71:AN72)</f>
        <v>134.30000000000001</v>
      </c>
      <c r="AO73" s="1307">
        <f>SUM(AO71:AO72)</f>
        <v>1103.0999999999999</v>
      </c>
      <c r="AP73" s="1307">
        <f>SUM(AP71:AP72)</f>
        <v>965.6</v>
      </c>
      <c r="AQ73" s="1308">
        <f t="shared" ref="AQ73:AQ81" si="140">+AO73-AP73</f>
        <v>137.49999999999989</v>
      </c>
      <c r="AR73" s="1306">
        <f>SUM(AR71:AR72)</f>
        <v>134.30000000000001</v>
      </c>
      <c r="AS73" s="1307">
        <f>SUM(AS71:AS72)</f>
        <v>1103.0999999999999</v>
      </c>
      <c r="AT73" s="1307">
        <f>SUM(AT71:AT72)</f>
        <v>965.6</v>
      </c>
      <c r="AU73" s="1308">
        <f t="shared" ref="AU73:AU81" si="141">+AS73-AT73</f>
        <v>137.49999999999989</v>
      </c>
      <c r="AV73" s="1306">
        <f>SUM(AV71:AV72)</f>
        <v>147.69999999999999</v>
      </c>
      <c r="AW73" s="1307">
        <f>SUM(AW71:AW72)</f>
        <v>1213.2</v>
      </c>
      <c r="AX73" s="1307">
        <f>SUM(AX71:AX72)</f>
        <v>1062</v>
      </c>
      <c r="AY73" s="1308">
        <f t="shared" ref="AY73:AY81" si="142">+AW73-AX73</f>
        <v>151.20000000000005</v>
      </c>
      <c r="AZ73" s="1306">
        <f>SUM(AZ71:AZ72)</f>
        <v>127.6</v>
      </c>
      <c r="BA73" s="1307">
        <f>SUM(BA71:BA72)</f>
        <v>1048.0999999999999</v>
      </c>
      <c r="BB73" s="1307">
        <f>SUM(BB71:BB72)</f>
        <v>917.4</v>
      </c>
      <c r="BC73" s="1308">
        <f t="shared" ref="BC73:BC81" si="143">+BA73-BB73</f>
        <v>130.69999999999993</v>
      </c>
      <c r="BD73" s="1306">
        <f>SUM(BD71:BD72)</f>
        <v>127.6</v>
      </c>
      <c r="BE73" s="1307">
        <f>SUM(BE71:BE72)</f>
        <v>1048.0999999999999</v>
      </c>
      <c r="BF73" s="1307">
        <f>SUM(BF71:BF72)</f>
        <v>917.4</v>
      </c>
      <c r="BG73" s="1308">
        <f t="shared" ref="BG73:BG81" si="144">+BE73-BF73</f>
        <v>130.69999999999993</v>
      </c>
      <c r="BH73" s="1306">
        <f>SUM(BH71:BH72)</f>
        <v>147.69999999999999</v>
      </c>
      <c r="BI73" s="1307">
        <f>SUM(BI71:BI72)</f>
        <v>1213.2</v>
      </c>
      <c r="BJ73" s="1307">
        <f>SUM(BJ71:BJ72)</f>
        <v>1062</v>
      </c>
      <c r="BK73" s="1308">
        <f t="shared" si="92"/>
        <v>151.20000000000005</v>
      </c>
      <c r="BL73" s="1306">
        <f>SUM(BL71:BL72)</f>
        <v>819.2</v>
      </c>
      <c r="BM73" s="1307">
        <f>SUM(BM71:BM72)</f>
        <v>6728.8</v>
      </c>
      <c r="BN73" s="1307">
        <f>SUM(BN71:BN72)</f>
        <v>5890</v>
      </c>
      <c r="BO73" s="1308">
        <f t="shared" si="41"/>
        <v>838.80000000000018</v>
      </c>
      <c r="BP73" s="1306">
        <f>SUM(BP71:BP72)</f>
        <v>136.5</v>
      </c>
      <c r="BQ73" s="1307">
        <f>SUM(BQ71:BQ72)</f>
        <v>1121</v>
      </c>
      <c r="BR73" s="1307">
        <f>SUM(BR71:BR72)</f>
        <v>982</v>
      </c>
      <c r="BS73" s="1308">
        <f t="shared" si="43"/>
        <v>139</v>
      </c>
      <c r="BT73" s="1306">
        <f>SUM(BT71:BT72)</f>
        <v>1658.5</v>
      </c>
      <c r="BU73" s="1307">
        <f>SUM(BU71:BU72)</f>
        <v>13622.7</v>
      </c>
      <c r="BV73" s="1307">
        <f>SUM(BV71:BV72)</f>
        <v>11924.6</v>
      </c>
      <c r="BW73" s="1308">
        <f t="shared" si="45"/>
        <v>1698.1000000000004</v>
      </c>
      <c r="BX73" s="1306">
        <f>SUM(BX71:BX72)</f>
        <v>138.19999999999999</v>
      </c>
      <c r="BY73" s="1307">
        <f>SUM(BY71:BY72)</f>
        <v>1135</v>
      </c>
      <c r="BZ73" s="1307">
        <f>SUM(BZ71:BZ72)</f>
        <v>994</v>
      </c>
      <c r="CA73" s="1308">
        <f t="shared" si="50"/>
        <v>141</v>
      </c>
    </row>
    <row r="74" spans="2:79" ht="21" customHeight="1">
      <c r="B74" s="1456" t="s">
        <v>2928</v>
      </c>
      <c r="C74" s="1047" t="s">
        <v>2876</v>
      </c>
      <c r="D74" s="1047"/>
      <c r="E74" s="1047"/>
      <c r="F74" s="1047"/>
      <c r="G74" s="1048"/>
      <c r="H74" s="1049">
        <f>H70-H75</f>
        <v>201.4</v>
      </c>
      <c r="I74" s="1050">
        <f>I70-I75</f>
        <v>49785.1</v>
      </c>
      <c r="J74" s="1050">
        <f>J70-J75</f>
        <v>44916.600000000006</v>
      </c>
      <c r="K74" s="1309">
        <f>+I74-J74</f>
        <v>4868.4999999999927</v>
      </c>
      <c r="L74" s="1049">
        <f>L70-L75</f>
        <v>210.8</v>
      </c>
      <c r="M74" s="1050">
        <f>M70-M75</f>
        <v>52143.80000000001</v>
      </c>
      <c r="N74" s="1050">
        <f>N70-N75</f>
        <v>47040.700000000004</v>
      </c>
      <c r="O74" s="1309">
        <f t="shared" si="136"/>
        <v>5103.1000000000058</v>
      </c>
      <c r="P74" s="1049">
        <f>P70-P75</f>
        <v>220.70000000000005</v>
      </c>
      <c r="Q74" s="1050">
        <f>Q70-Q75</f>
        <v>54578.400000000001</v>
      </c>
      <c r="R74" s="1050">
        <f>R70-R75</f>
        <v>49236.600000000006</v>
      </c>
      <c r="S74" s="1309">
        <f t="shared" si="137"/>
        <v>5341.7999999999956</v>
      </c>
      <c r="T74" s="1049">
        <f>T70-T75</f>
        <v>201.4</v>
      </c>
      <c r="U74" s="1050">
        <f>U70-U75</f>
        <v>49785.1</v>
      </c>
      <c r="V74" s="1050">
        <f>V70-V75</f>
        <v>44916.600000000006</v>
      </c>
      <c r="W74" s="1309">
        <f t="shared" si="138"/>
        <v>4868.4999999999927</v>
      </c>
      <c r="X74" s="1049">
        <f>X70-X75</f>
        <v>220.70000000000005</v>
      </c>
      <c r="Y74" s="1050">
        <f>Y70-Y75</f>
        <v>54578.400000000001</v>
      </c>
      <c r="Z74" s="1050">
        <f>Z70-Z75</f>
        <v>49236.600000000006</v>
      </c>
      <c r="AA74" s="1309">
        <f t="shared" si="139"/>
        <v>5341.7999999999956</v>
      </c>
      <c r="AB74" s="1049">
        <f>AB70-AB75</f>
        <v>200.8</v>
      </c>
      <c r="AC74" s="1050">
        <f>AC70-AC75</f>
        <v>49664.6</v>
      </c>
      <c r="AD74" s="1050">
        <f>AD70-AD75</f>
        <v>44802.000000000007</v>
      </c>
      <c r="AE74" s="1309">
        <f t="shared" si="71"/>
        <v>4862.5999999999913</v>
      </c>
      <c r="AF74" s="1049">
        <f>AF70-AF75</f>
        <v>1255.8</v>
      </c>
      <c r="AG74" s="1050">
        <f>AG70-AG75</f>
        <v>310535.40000000002</v>
      </c>
      <c r="AH74" s="1050">
        <f>AH70-AH75</f>
        <v>280149.09999999998</v>
      </c>
      <c r="AI74" s="1309">
        <f t="shared" si="19"/>
        <v>30386.300000000047</v>
      </c>
      <c r="AJ74" s="1049">
        <f>AJ70-AJ75</f>
        <v>209.50000000000003</v>
      </c>
      <c r="AK74" s="1050">
        <f>AK70-AK75</f>
        <v>51757</v>
      </c>
      <c r="AL74" s="1050">
        <f>AL70-AL75</f>
        <v>46691</v>
      </c>
      <c r="AM74" s="1309">
        <f t="shared" si="21"/>
        <v>5066</v>
      </c>
      <c r="AN74" s="1049">
        <f>AN70-AN75</f>
        <v>201.4</v>
      </c>
      <c r="AO74" s="1050">
        <f>AO70-AO75</f>
        <v>49785.1</v>
      </c>
      <c r="AP74" s="1050">
        <f>AP70-AP75</f>
        <v>44916.600000000006</v>
      </c>
      <c r="AQ74" s="1309">
        <f t="shared" si="140"/>
        <v>4868.4999999999927</v>
      </c>
      <c r="AR74" s="1049">
        <f>AR70-AR75</f>
        <v>200.8</v>
      </c>
      <c r="AS74" s="1050">
        <f>AS70-AS75</f>
        <v>49664.6</v>
      </c>
      <c r="AT74" s="1050">
        <f>AT70-AT75</f>
        <v>44802.000000000007</v>
      </c>
      <c r="AU74" s="1309">
        <f t="shared" si="141"/>
        <v>4862.5999999999913</v>
      </c>
      <c r="AV74" s="1049">
        <f>AV70-AV75</f>
        <v>220.70000000000005</v>
      </c>
      <c r="AW74" s="1050">
        <f>AW70-AW75</f>
        <v>54578.400000000001</v>
      </c>
      <c r="AX74" s="1050">
        <f>AX70-AX75</f>
        <v>49236.600000000006</v>
      </c>
      <c r="AY74" s="1309">
        <f t="shared" si="142"/>
        <v>5341.7999999999956</v>
      </c>
      <c r="AZ74" s="1049">
        <f>AZ70-AZ75</f>
        <v>190.69999999999996</v>
      </c>
      <c r="BA74" s="1050">
        <f>BA70-BA75</f>
        <v>47139.6</v>
      </c>
      <c r="BB74" s="1050">
        <f>BB70-BB75</f>
        <v>42528.800000000003</v>
      </c>
      <c r="BC74" s="1309">
        <f t="shared" si="143"/>
        <v>4610.7999999999956</v>
      </c>
      <c r="BD74" s="1049">
        <f>BD70-BD75</f>
        <v>191.19999999999996</v>
      </c>
      <c r="BE74" s="1050">
        <f>BE70-BE75</f>
        <v>47239.999999999993</v>
      </c>
      <c r="BF74" s="1050">
        <f>BF70-BF75</f>
        <v>42624.3</v>
      </c>
      <c r="BG74" s="1309">
        <f t="shared" si="144"/>
        <v>4615.6999999999898</v>
      </c>
      <c r="BH74" s="1049">
        <f>BH70-BH75</f>
        <v>220.70000000000005</v>
      </c>
      <c r="BI74" s="1050">
        <f>BI70-BI75</f>
        <v>54578.400000000001</v>
      </c>
      <c r="BJ74" s="1050">
        <f>BJ70-BJ75</f>
        <v>49236.600000000006</v>
      </c>
      <c r="BK74" s="1309">
        <f t="shared" si="92"/>
        <v>5341.7999999999956</v>
      </c>
      <c r="BL74" s="1049">
        <f>BL70-BL75</f>
        <v>1225.5</v>
      </c>
      <c r="BM74" s="1050">
        <f>BM70-BM75</f>
        <v>302986.09999999998</v>
      </c>
      <c r="BN74" s="1050">
        <f>BN70-BN75</f>
        <v>273344.90000000002</v>
      </c>
      <c r="BO74" s="1309">
        <f t="shared" si="41"/>
        <v>29641.199999999953</v>
      </c>
      <c r="BP74" s="1049">
        <f>BP70-BP75</f>
        <v>204.3</v>
      </c>
      <c r="BQ74" s="1050">
        <f>BQ70-BQ75</f>
        <v>50498</v>
      </c>
      <c r="BR74" s="1050">
        <f>BR70-BR75</f>
        <v>45557</v>
      </c>
      <c r="BS74" s="1309">
        <f t="shared" si="43"/>
        <v>4941</v>
      </c>
      <c r="BT74" s="1049">
        <f>BT70-BT75</f>
        <v>2481.3000000000002</v>
      </c>
      <c r="BU74" s="1050">
        <f>BU70-BU75</f>
        <v>613521.5</v>
      </c>
      <c r="BV74" s="1050">
        <f>BV70-BV75</f>
        <v>553494</v>
      </c>
      <c r="BW74" s="1309">
        <f t="shared" si="45"/>
        <v>60027.5</v>
      </c>
      <c r="BX74" s="1049">
        <f>BX70-BX75</f>
        <v>207.00000000000003</v>
      </c>
      <c r="BY74" s="1050">
        <f>BY70-BY75</f>
        <v>51126</v>
      </c>
      <c r="BZ74" s="1050">
        <f>BZ70-BZ75</f>
        <v>46124</v>
      </c>
      <c r="CA74" s="1309">
        <f t="shared" si="50"/>
        <v>5002</v>
      </c>
    </row>
    <row r="75" spans="2:79" ht="21" customHeight="1">
      <c r="B75" s="1456"/>
      <c r="C75" s="1053" t="s">
        <v>2877</v>
      </c>
      <c r="D75" s="1053"/>
      <c r="E75" s="1053"/>
      <c r="F75" s="1053"/>
      <c r="G75" s="1054"/>
      <c r="H75" s="1055">
        <f>H27</f>
        <v>0</v>
      </c>
      <c r="I75" s="1056">
        <f>I27</f>
        <v>0</v>
      </c>
      <c r="J75" s="1056">
        <f>J27</f>
        <v>0</v>
      </c>
      <c r="K75" s="1057">
        <f>+I75-J75</f>
        <v>0</v>
      </c>
      <c r="L75" s="1055">
        <f>L27</f>
        <v>0</v>
      </c>
      <c r="M75" s="1056">
        <f>M27</f>
        <v>0</v>
      </c>
      <c r="N75" s="1056">
        <f>N27</f>
        <v>0</v>
      </c>
      <c r="O75" s="1057">
        <f t="shared" si="136"/>
        <v>0</v>
      </c>
      <c r="P75" s="1055">
        <f>P27</f>
        <v>0</v>
      </c>
      <c r="Q75" s="1056">
        <f>Q27</f>
        <v>0</v>
      </c>
      <c r="R75" s="1056">
        <f>R27</f>
        <v>0</v>
      </c>
      <c r="S75" s="1057">
        <f t="shared" si="137"/>
        <v>0</v>
      </c>
      <c r="T75" s="1055">
        <f>T27</f>
        <v>0</v>
      </c>
      <c r="U75" s="1056">
        <f>U27</f>
        <v>0</v>
      </c>
      <c r="V75" s="1056">
        <f>V27</f>
        <v>0</v>
      </c>
      <c r="W75" s="1057">
        <f t="shared" si="138"/>
        <v>0</v>
      </c>
      <c r="X75" s="1055">
        <f>X27</f>
        <v>0</v>
      </c>
      <c r="Y75" s="1056">
        <f>Y27</f>
        <v>0</v>
      </c>
      <c r="Z75" s="1056">
        <f>Z27</f>
        <v>0</v>
      </c>
      <c r="AA75" s="1057">
        <f t="shared" si="139"/>
        <v>0</v>
      </c>
      <c r="AB75" s="1055">
        <f>AB27</f>
        <v>0</v>
      </c>
      <c r="AC75" s="1056">
        <f>AC27</f>
        <v>0</v>
      </c>
      <c r="AD75" s="1056">
        <f>AD27</f>
        <v>0</v>
      </c>
      <c r="AE75" s="1057">
        <f t="shared" si="71"/>
        <v>0</v>
      </c>
      <c r="AF75" s="1055">
        <f>AF27</f>
        <v>0</v>
      </c>
      <c r="AG75" s="1056">
        <f>AG27</f>
        <v>0</v>
      </c>
      <c r="AH75" s="1056">
        <f>AH27</f>
        <v>0</v>
      </c>
      <c r="AI75" s="1057">
        <f t="shared" si="19"/>
        <v>0</v>
      </c>
      <c r="AJ75" s="1055">
        <f>AJ27</f>
        <v>0</v>
      </c>
      <c r="AK75" s="1056">
        <f>AK27</f>
        <v>0</v>
      </c>
      <c r="AL75" s="1056">
        <f>AL27</f>
        <v>0</v>
      </c>
      <c r="AM75" s="1057">
        <f t="shared" si="21"/>
        <v>0</v>
      </c>
      <c r="AN75" s="1055">
        <f>AN27</f>
        <v>0</v>
      </c>
      <c r="AO75" s="1056">
        <f>AO27</f>
        <v>0</v>
      </c>
      <c r="AP75" s="1056">
        <f>AP27</f>
        <v>0</v>
      </c>
      <c r="AQ75" s="1057">
        <f t="shared" si="140"/>
        <v>0</v>
      </c>
      <c r="AR75" s="1055">
        <f>AR27</f>
        <v>0</v>
      </c>
      <c r="AS75" s="1056">
        <f>AS27</f>
        <v>0</v>
      </c>
      <c r="AT75" s="1056">
        <f>AT27</f>
        <v>0</v>
      </c>
      <c r="AU75" s="1057">
        <f t="shared" si="141"/>
        <v>0</v>
      </c>
      <c r="AV75" s="1055">
        <f>AV27</f>
        <v>0</v>
      </c>
      <c r="AW75" s="1056">
        <f>AW27</f>
        <v>0</v>
      </c>
      <c r="AX75" s="1056">
        <f>AX27</f>
        <v>0</v>
      </c>
      <c r="AY75" s="1057">
        <f t="shared" si="142"/>
        <v>0</v>
      </c>
      <c r="AZ75" s="1055">
        <f>AZ27</f>
        <v>0</v>
      </c>
      <c r="BA75" s="1056">
        <f>BA27</f>
        <v>0</v>
      </c>
      <c r="BB75" s="1056">
        <f>BB27</f>
        <v>0</v>
      </c>
      <c r="BC75" s="1057">
        <f t="shared" si="143"/>
        <v>0</v>
      </c>
      <c r="BD75" s="1055">
        <f>BD27</f>
        <v>0</v>
      </c>
      <c r="BE75" s="1056">
        <f>BE27</f>
        <v>0</v>
      </c>
      <c r="BF75" s="1056">
        <f>BF27</f>
        <v>0</v>
      </c>
      <c r="BG75" s="1057">
        <f t="shared" si="144"/>
        <v>0</v>
      </c>
      <c r="BH75" s="1055">
        <f>BH27</f>
        <v>0</v>
      </c>
      <c r="BI75" s="1056">
        <f>BI27</f>
        <v>0</v>
      </c>
      <c r="BJ75" s="1056">
        <f>BJ27</f>
        <v>0</v>
      </c>
      <c r="BK75" s="1057">
        <f t="shared" si="92"/>
        <v>0</v>
      </c>
      <c r="BL75" s="1055">
        <f>BL27</f>
        <v>0</v>
      </c>
      <c r="BM75" s="1056">
        <f>BM27</f>
        <v>0</v>
      </c>
      <c r="BN75" s="1056">
        <f>BN27</f>
        <v>0</v>
      </c>
      <c r="BO75" s="1057">
        <f t="shared" si="41"/>
        <v>0</v>
      </c>
      <c r="BP75" s="1055">
        <f>BP27</f>
        <v>0</v>
      </c>
      <c r="BQ75" s="1056">
        <f>BQ27</f>
        <v>0</v>
      </c>
      <c r="BR75" s="1056">
        <f>BR27</f>
        <v>0</v>
      </c>
      <c r="BS75" s="1057">
        <f t="shared" si="43"/>
        <v>0</v>
      </c>
      <c r="BT75" s="1055">
        <f>BT27</f>
        <v>0</v>
      </c>
      <c r="BU75" s="1056">
        <f>BU27</f>
        <v>0</v>
      </c>
      <c r="BV75" s="1056">
        <f>BV27</f>
        <v>0</v>
      </c>
      <c r="BW75" s="1057">
        <f t="shared" si="45"/>
        <v>0</v>
      </c>
      <c r="BX75" s="1055">
        <f>BX27</f>
        <v>0</v>
      </c>
      <c r="BY75" s="1056">
        <f>BY27</f>
        <v>0</v>
      </c>
      <c r="BZ75" s="1056">
        <f>BZ27</f>
        <v>0</v>
      </c>
      <c r="CA75" s="1057">
        <f t="shared" si="50"/>
        <v>0</v>
      </c>
    </row>
    <row r="76" spans="2:79" ht="21" customHeight="1">
      <c r="B76" s="1456"/>
      <c r="C76" s="1059" t="s">
        <v>2878</v>
      </c>
      <c r="D76" s="1060"/>
      <c r="E76" s="1060"/>
      <c r="F76" s="1060"/>
      <c r="G76" s="1061"/>
      <c r="H76" s="1062"/>
      <c r="I76" s="1063"/>
      <c r="J76" s="1063"/>
      <c r="K76" s="1064">
        <f t="shared" ref="K76:K82" si="145">+I76-J76</f>
        <v>0</v>
      </c>
      <c r="L76" s="1062"/>
      <c r="M76" s="1063"/>
      <c r="N76" s="1063"/>
      <c r="O76" s="1064">
        <f t="shared" si="136"/>
        <v>0</v>
      </c>
      <c r="P76" s="1062"/>
      <c r="Q76" s="1063"/>
      <c r="R76" s="1063"/>
      <c r="S76" s="1064">
        <f t="shared" si="137"/>
        <v>0</v>
      </c>
      <c r="T76" s="1062"/>
      <c r="U76" s="1063"/>
      <c r="V76" s="1063"/>
      <c r="W76" s="1064">
        <f t="shared" si="138"/>
        <v>0</v>
      </c>
      <c r="X76" s="1062"/>
      <c r="Y76" s="1063"/>
      <c r="Z76" s="1063"/>
      <c r="AA76" s="1064">
        <f t="shared" si="139"/>
        <v>0</v>
      </c>
      <c r="AB76" s="1062"/>
      <c r="AC76" s="1063"/>
      <c r="AD76" s="1063"/>
      <c r="AE76" s="1064">
        <f t="shared" si="71"/>
        <v>0</v>
      </c>
      <c r="AF76" s="1062">
        <f>+H76+L76+P76+T76+X76+AB76</f>
        <v>0</v>
      </c>
      <c r="AG76" s="1063">
        <f>+I76+M76+Q76+U76+Y76+AC76</f>
        <v>0</v>
      </c>
      <c r="AH76" s="1063">
        <f>+J76+N76+R76+V76+Z76+AD76</f>
        <v>0</v>
      </c>
      <c r="AI76" s="1064">
        <f t="shared" si="19"/>
        <v>0</v>
      </c>
      <c r="AJ76" s="1062">
        <f>ROUND(AVERAGE(AF76/6),1)</f>
        <v>0</v>
      </c>
      <c r="AK76" s="1063">
        <f>ROUND(AVERAGE(AG76/6),0)</f>
        <v>0</v>
      </c>
      <c r="AL76" s="1063">
        <f>ROUND(AVERAGE(AH76/6),0)</f>
        <v>0</v>
      </c>
      <c r="AM76" s="1064">
        <f t="shared" si="21"/>
        <v>0</v>
      </c>
      <c r="AN76" s="1062"/>
      <c r="AO76" s="1063"/>
      <c r="AP76" s="1063"/>
      <c r="AQ76" s="1064">
        <f t="shared" si="140"/>
        <v>0</v>
      </c>
      <c r="AR76" s="1062"/>
      <c r="AS76" s="1063"/>
      <c r="AT76" s="1063"/>
      <c r="AU76" s="1064">
        <f t="shared" si="141"/>
        <v>0</v>
      </c>
      <c r="AV76" s="1062"/>
      <c r="AW76" s="1063"/>
      <c r="AX76" s="1063"/>
      <c r="AY76" s="1064">
        <f t="shared" si="142"/>
        <v>0</v>
      </c>
      <c r="AZ76" s="1062"/>
      <c r="BA76" s="1063"/>
      <c r="BB76" s="1063"/>
      <c r="BC76" s="1064">
        <f t="shared" si="143"/>
        <v>0</v>
      </c>
      <c r="BD76" s="1062"/>
      <c r="BE76" s="1063"/>
      <c r="BF76" s="1063"/>
      <c r="BG76" s="1064">
        <f t="shared" si="144"/>
        <v>0</v>
      </c>
      <c r="BH76" s="1062"/>
      <c r="BI76" s="1063"/>
      <c r="BJ76" s="1063"/>
      <c r="BK76" s="1064">
        <f t="shared" si="92"/>
        <v>0</v>
      </c>
      <c r="BL76" s="1062">
        <f>+AN76+AR76+AV76+AZ76+BD76+BH76</f>
        <v>0</v>
      </c>
      <c r="BM76" s="1063">
        <f>+AO76+AS76+AW76+BA76+BE76+BI76</f>
        <v>0</v>
      </c>
      <c r="BN76" s="1063">
        <f>+AP76+AT76+AX76+BB76+BF76+BJ76</f>
        <v>0</v>
      </c>
      <c r="BO76" s="1064">
        <f t="shared" si="41"/>
        <v>0</v>
      </c>
      <c r="BP76" s="1062">
        <f>ROUND(AVERAGE(BL76/6),1)</f>
        <v>0</v>
      </c>
      <c r="BQ76" s="1063">
        <f>ROUND(AVERAGE(BM76/6),0)</f>
        <v>0</v>
      </c>
      <c r="BR76" s="1063">
        <f>ROUND(AVERAGE(BN76/6),0)</f>
        <v>0</v>
      </c>
      <c r="BS76" s="1064">
        <f t="shared" si="43"/>
        <v>0</v>
      </c>
      <c r="BT76" s="1062">
        <f>+AF76+BL76</f>
        <v>0</v>
      </c>
      <c r="BU76" s="1063">
        <f>+AG76+BM76</f>
        <v>0</v>
      </c>
      <c r="BV76" s="1063">
        <f>+AH76+BN76</f>
        <v>0</v>
      </c>
      <c r="BW76" s="1064">
        <f t="shared" si="45"/>
        <v>0</v>
      </c>
      <c r="BX76" s="1062">
        <f>ROUND(AVERAGE(BT76/12),1)</f>
        <v>0</v>
      </c>
      <c r="BY76" s="1063">
        <f>ROUND(AVERAGE(BU76/12),0)</f>
        <v>0</v>
      </c>
      <c r="BZ76" s="1063">
        <f>ROUND(AVERAGE(BV76/12),0)</f>
        <v>0</v>
      </c>
      <c r="CA76" s="1064">
        <f t="shared" si="50"/>
        <v>0</v>
      </c>
    </row>
    <row r="77" spans="2:79" ht="21" customHeight="1">
      <c r="B77" s="1456"/>
      <c r="C77" s="1059" t="s">
        <v>2879</v>
      </c>
      <c r="D77" s="1060"/>
      <c r="E77" s="1060"/>
      <c r="F77" s="1060"/>
      <c r="G77" s="1061"/>
      <c r="H77" s="1062">
        <f>+H75-H76</f>
        <v>0</v>
      </c>
      <c r="I77" s="1063">
        <f>+I75-I76</f>
        <v>0</v>
      </c>
      <c r="J77" s="1063">
        <f>+J75-J76</f>
        <v>0</v>
      </c>
      <c r="K77" s="1064">
        <f t="shared" si="145"/>
        <v>0</v>
      </c>
      <c r="L77" s="1062">
        <f>+L75-L76</f>
        <v>0</v>
      </c>
      <c r="M77" s="1063">
        <f>+M75-M76</f>
        <v>0</v>
      </c>
      <c r="N77" s="1063">
        <f>+N75-N76</f>
        <v>0</v>
      </c>
      <c r="O77" s="1064">
        <f t="shared" si="136"/>
        <v>0</v>
      </c>
      <c r="P77" s="1062">
        <f>+P75-P76</f>
        <v>0</v>
      </c>
      <c r="Q77" s="1063">
        <f>+Q75-Q76</f>
        <v>0</v>
      </c>
      <c r="R77" s="1063">
        <f>+R75-R76</f>
        <v>0</v>
      </c>
      <c r="S77" s="1064">
        <f t="shared" si="137"/>
        <v>0</v>
      </c>
      <c r="T77" s="1062">
        <f>+T75-T76</f>
        <v>0</v>
      </c>
      <c r="U77" s="1063">
        <f>+U75-U76</f>
        <v>0</v>
      </c>
      <c r="V77" s="1063">
        <f>+V75-V76</f>
        <v>0</v>
      </c>
      <c r="W77" s="1064">
        <f t="shared" si="138"/>
        <v>0</v>
      </c>
      <c r="X77" s="1062">
        <f>+X75-X76</f>
        <v>0</v>
      </c>
      <c r="Y77" s="1063">
        <f>+Y75-Y76</f>
        <v>0</v>
      </c>
      <c r="Z77" s="1063">
        <f>+Z75-Z76</f>
        <v>0</v>
      </c>
      <c r="AA77" s="1064">
        <f t="shared" si="139"/>
        <v>0</v>
      </c>
      <c r="AB77" s="1062">
        <f>+AB75-AB76</f>
        <v>0</v>
      </c>
      <c r="AC77" s="1063">
        <f>+AC75-AC76</f>
        <v>0</v>
      </c>
      <c r="AD77" s="1063">
        <f>+AD75-AD76</f>
        <v>0</v>
      </c>
      <c r="AE77" s="1064">
        <f t="shared" si="71"/>
        <v>0</v>
      </c>
      <c r="AF77" s="1062">
        <f>+AF75-AF76</f>
        <v>0</v>
      </c>
      <c r="AG77" s="1063">
        <f>+AG75-AG76</f>
        <v>0</v>
      </c>
      <c r="AH77" s="1063">
        <f>+AH75-AH76</f>
        <v>0</v>
      </c>
      <c r="AI77" s="1064">
        <f t="shared" si="19"/>
        <v>0</v>
      </c>
      <c r="AJ77" s="1062">
        <f>+AJ75-AJ76</f>
        <v>0</v>
      </c>
      <c r="AK77" s="1063">
        <f>+AK75-AK76</f>
        <v>0</v>
      </c>
      <c r="AL77" s="1063">
        <f>+AL75-AL76</f>
        <v>0</v>
      </c>
      <c r="AM77" s="1064">
        <f t="shared" si="21"/>
        <v>0</v>
      </c>
      <c r="AN77" s="1062">
        <f>+AN75-AN76</f>
        <v>0</v>
      </c>
      <c r="AO77" s="1063">
        <f>+AO75-AO76</f>
        <v>0</v>
      </c>
      <c r="AP77" s="1063">
        <f>+AP75-AP76</f>
        <v>0</v>
      </c>
      <c r="AQ77" s="1064">
        <f t="shared" si="140"/>
        <v>0</v>
      </c>
      <c r="AR77" s="1062">
        <f>+AR75-AR76</f>
        <v>0</v>
      </c>
      <c r="AS77" s="1063">
        <f>+AS75-AS76</f>
        <v>0</v>
      </c>
      <c r="AT77" s="1063">
        <f>+AT75-AT76</f>
        <v>0</v>
      </c>
      <c r="AU77" s="1064">
        <f t="shared" si="141"/>
        <v>0</v>
      </c>
      <c r="AV77" s="1062">
        <f>+AV75-AV76</f>
        <v>0</v>
      </c>
      <c r="AW77" s="1063">
        <f>+AW75-AW76</f>
        <v>0</v>
      </c>
      <c r="AX77" s="1063">
        <f>+AX75-AX76</f>
        <v>0</v>
      </c>
      <c r="AY77" s="1064">
        <f t="shared" si="142"/>
        <v>0</v>
      </c>
      <c r="AZ77" s="1062">
        <f>+AZ75-AZ76</f>
        <v>0</v>
      </c>
      <c r="BA77" s="1063">
        <f>+BA75-BA76</f>
        <v>0</v>
      </c>
      <c r="BB77" s="1063">
        <f>+BB75-BB76</f>
        <v>0</v>
      </c>
      <c r="BC77" s="1064">
        <f t="shared" si="143"/>
        <v>0</v>
      </c>
      <c r="BD77" s="1062">
        <f>+BD75-BD76</f>
        <v>0</v>
      </c>
      <c r="BE77" s="1063">
        <f>+BE75-BE76</f>
        <v>0</v>
      </c>
      <c r="BF77" s="1063">
        <f>+BF75-BF76</f>
        <v>0</v>
      </c>
      <c r="BG77" s="1064">
        <f t="shared" si="144"/>
        <v>0</v>
      </c>
      <c r="BH77" s="1062">
        <f>+BH75-BH76</f>
        <v>0</v>
      </c>
      <c r="BI77" s="1063">
        <f>+BI75-BI76</f>
        <v>0</v>
      </c>
      <c r="BJ77" s="1063">
        <f>+BJ75-BJ76</f>
        <v>0</v>
      </c>
      <c r="BK77" s="1064">
        <f t="shared" si="92"/>
        <v>0</v>
      </c>
      <c r="BL77" s="1062">
        <f>+BL75-BL76</f>
        <v>0</v>
      </c>
      <c r="BM77" s="1063">
        <f>+BM75-BM76</f>
        <v>0</v>
      </c>
      <c r="BN77" s="1063">
        <f>+BN75-BN76</f>
        <v>0</v>
      </c>
      <c r="BO77" s="1064">
        <f t="shared" si="41"/>
        <v>0</v>
      </c>
      <c r="BP77" s="1062">
        <f>+BP75-BP76</f>
        <v>0</v>
      </c>
      <c r="BQ77" s="1063">
        <f>+BQ75-BQ76</f>
        <v>0</v>
      </c>
      <c r="BR77" s="1063">
        <f>+BR75-BR76</f>
        <v>0</v>
      </c>
      <c r="BS77" s="1064">
        <f t="shared" si="43"/>
        <v>0</v>
      </c>
      <c r="BT77" s="1062">
        <f>+BT75-BT76</f>
        <v>0</v>
      </c>
      <c r="BU77" s="1063">
        <f>+BU75-BU76</f>
        <v>0</v>
      </c>
      <c r="BV77" s="1063">
        <f>+BV75-BV76</f>
        <v>0</v>
      </c>
      <c r="BW77" s="1064">
        <f t="shared" si="45"/>
        <v>0</v>
      </c>
      <c r="BX77" s="1062">
        <f>+BX75-BX76</f>
        <v>0</v>
      </c>
      <c r="BY77" s="1063">
        <f>+BY75-BY76</f>
        <v>0</v>
      </c>
      <c r="BZ77" s="1063">
        <f>+BZ75-BZ76</f>
        <v>0</v>
      </c>
      <c r="CA77" s="1064">
        <f t="shared" si="50"/>
        <v>0</v>
      </c>
    </row>
    <row r="78" spans="2:79" ht="21" customHeight="1">
      <c r="B78" s="1456"/>
      <c r="C78" s="1053" t="s">
        <v>2880</v>
      </c>
      <c r="D78" s="1053"/>
      <c r="E78" s="1053"/>
      <c r="F78" s="1053"/>
      <c r="G78" s="1054"/>
      <c r="H78" s="1055">
        <f>H69</f>
        <v>0</v>
      </c>
      <c r="I78" s="1056">
        <f>I69</f>
        <v>0</v>
      </c>
      <c r="J78" s="1056">
        <f>J69</f>
        <v>0</v>
      </c>
      <c r="K78" s="1057">
        <f t="shared" si="145"/>
        <v>0</v>
      </c>
      <c r="L78" s="1055">
        <f>L69</f>
        <v>0</v>
      </c>
      <c r="M78" s="1056">
        <f>M69</f>
        <v>0</v>
      </c>
      <c r="N78" s="1056">
        <f>N69</f>
        <v>0</v>
      </c>
      <c r="O78" s="1057">
        <f t="shared" si="136"/>
        <v>0</v>
      </c>
      <c r="P78" s="1055">
        <f>P69</f>
        <v>0</v>
      </c>
      <c r="Q78" s="1056">
        <f>Q69</f>
        <v>0</v>
      </c>
      <c r="R78" s="1056">
        <f>R69</f>
        <v>0</v>
      </c>
      <c r="S78" s="1057">
        <f t="shared" si="137"/>
        <v>0</v>
      </c>
      <c r="T78" s="1055">
        <f>T69</f>
        <v>0</v>
      </c>
      <c r="U78" s="1056">
        <f>U69</f>
        <v>0</v>
      </c>
      <c r="V78" s="1056">
        <f>V69</f>
        <v>0</v>
      </c>
      <c r="W78" s="1057">
        <f t="shared" si="138"/>
        <v>0</v>
      </c>
      <c r="X78" s="1055">
        <f>X69</f>
        <v>0</v>
      </c>
      <c r="Y78" s="1056">
        <f>Y69</f>
        <v>0</v>
      </c>
      <c r="Z78" s="1056">
        <f>Z69</f>
        <v>0</v>
      </c>
      <c r="AA78" s="1057">
        <f t="shared" si="139"/>
        <v>0</v>
      </c>
      <c r="AB78" s="1055">
        <f>AB69</f>
        <v>0</v>
      </c>
      <c r="AC78" s="1056">
        <f>AC69</f>
        <v>0</v>
      </c>
      <c r="AD78" s="1056">
        <f>AD69</f>
        <v>0</v>
      </c>
      <c r="AE78" s="1057">
        <f t="shared" ref="AE78:AE81" si="146">+AC78-AD78</f>
        <v>0</v>
      </c>
      <c r="AF78" s="1055">
        <f>AF69</f>
        <v>0</v>
      </c>
      <c r="AG78" s="1056">
        <f>AG69</f>
        <v>0</v>
      </c>
      <c r="AH78" s="1056">
        <f>AH69</f>
        <v>0</v>
      </c>
      <c r="AI78" s="1057">
        <f t="shared" si="19"/>
        <v>0</v>
      </c>
      <c r="AJ78" s="1055">
        <f>AJ69</f>
        <v>0</v>
      </c>
      <c r="AK78" s="1056">
        <f>AK69</f>
        <v>0</v>
      </c>
      <c r="AL78" s="1056">
        <f>AL69</f>
        <v>0</v>
      </c>
      <c r="AM78" s="1057">
        <f t="shared" si="21"/>
        <v>0</v>
      </c>
      <c r="AN78" s="1055">
        <f>AN69</f>
        <v>0</v>
      </c>
      <c r="AO78" s="1056">
        <f>AO69</f>
        <v>0</v>
      </c>
      <c r="AP78" s="1056">
        <f>AP69</f>
        <v>0</v>
      </c>
      <c r="AQ78" s="1057">
        <f t="shared" si="140"/>
        <v>0</v>
      </c>
      <c r="AR78" s="1055">
        <f>AR69</f>
        <v>0</v>
      </c>
      <c r="AS78" s="1056">
        <f>AS69</f>
        <v>0</v>
      </c>
      <c r="AT78" s="1056">
        <f>AT69</f>
        <v>0</v>
      </c>
      <c r="AU78" s="1057">
        <f t="shared" si="141"/>
        <v>0</v>
      </c>
      <c r="AV78" s="1055">
        <f>AV69</f>
        <v>0</v>
      </c>
      <c r="AW78" s="1056">
        <f>AW69</f>
        <v>0</v>
      </c>
      <c r="AX78" s="1056">
        <f>AX69</f>
        <v>0</v>
      </c>
      <c r="AY78" s="1057">
        <f t="shared" si="142"/>
        <v>0</v>
      </c>
      <c r="AZ78" s="1055">
        <f>AZ69</f>
        <v>0</v>
      </c>
      <c r="BA78" s="1056">
        <f>BA69</f>
        <v>0</v>
      </c>
      <c r="BB78" s="1056">
        <f>BB69</f>
        <v>0</v>
      </c>
      <c r="BC78" s="1057">
        <f t="shared" si="143"/>
        <v>0</v>
      </c>
      <c r="BD78" s="1055">
        <f>BD69</f>
        <v>0</v>
      </c>
      <c r="BE78" s="1056">
        <f>BE69</f>
        <v>0</v>
      </c>
      <c r="BF78" s="1056">
        <f>BF69</f>
        <v>0</v>
      </c>
      <c r="BG78" s="1057">
        <f t="shared" si="144"/>
        <v>0</v>
      </c>
      <c r="BH78" s="1055">
        <f>BH69</f>
        <v>0</v>
      </c>
      <c r="BI78" s="1056">
        <f>BI69</f>
        <v>0</v>
      </c>
      <c r="BJ78" s="1056">
        <f>BJ69</f>
        <v>0</v>
      </c>
      <c r="BK78" s="1057">
        <f t="shared" ref="BK78:BK81" si="147">+BI78-BJ78</f>
        <v>0</v>
      </c>
      <c r="BL78" s="1055">
        <f>BL69</f>
        <v>0</v>
      </c>
      <c r="BM78" s="1056">
        <f>BM69</f>
        <v>0</v>
      </c>
      <c r="BN78" s="1056">
        <f>BN69</f>
        <v>0</v>
      </c>
      <c r="BO78" s="1057">
        <f t="shared" si="41"/>
        <v>0</v>
      </c>
      <c r="BP78" s="1055">
        <f>BP69</f>
        <v>0</v>
      </c>
      <c r="BQ78" s="1056">
        <f>BQ69</f>
        <v>0</v>
      </c>
      <c r="BR78" s="1056">
        <f>BR69</f>
        <v>0</v>
      </c>
      <c r="BS78" s="1057">
        <f t="shared" si="43"/>
        <v>0</v>
      </c>
      <c r="BT78" s="1055">
        <f>BT69</f>
        <v>0</v>
      </c>
      <c r="BU78" s="1056">
        <f>BU69</f>
        <v>0</v>
      </c>
      <c r="BV78" s="1056">
        <f>BV69</f>
        <v>0</v>
      </c>
      <c r="BW78" s="1057">
        <f t="shared" si="45"/>
        <v>0</v>
      </c>
      <c r="BX78" s="1055">
        <f>BX69</f>
        <v>0</v>
      </c>
      <c r="BY78" s="1056">
        <f>BY69</f>
        <v>0</v>
      </c>
      <c r="BZ78" s="1056">
        <f>BZ69</f>
        <v>0</v>
      </c>
      <c r="CA78" s="1057">
        <f t="shared" si="50"/>
        <v>0</v>
      </c>
    </row>
    <row r="79" spans="2:79" ht="21" customHeight="1">
      <c r="B79" s="1456"/>
      <c r="C79" s="1053" t="s">
        <v>2881</v>
      </c>
      <c r="D79" s="1053"/>
      <c r="E79" s="1053"/>
      <c r="F79" s="1053"/>
      <c r="G79" s="1054"/>
      <c r="H79" s="1055">
        <f>H24</f>
        <v>9.6999999999999993</v>
      </c>
      <c r="I79" s="1056">
        <f>I24</f>
        <v>1452.7</v>
      </c>
      <c r="J79" s="1056">
        <f>J24</f>
        <v>1284.3</v>
      </c>
      <c r="K79" s="1057">
        <f t="shared" si="145"/>
        <v>168.40000000000009</v>
      </c>
      <c r="L79" s="1055">
        <f>L24</f>
        <v>10.199999999999999</v>
      </c>
      <c r="M79" s="1056">
        <f>M24</f>
        <v>1524</v>
      </c>
      <c r="N79" s="1056">
        <f>N24</f>
        <v>1347.3</v>
      </c>
      <c r="O79" s="1057">
        <f t="shared" si="136"/>
        <v>176.70000000000005</v>
      </c>
      <c r="P79" s="1055">
        <f>P24</f>
        <v>10.6</v>
      </c>
      <c r="Q79" s="1056">
        <f>Q24</f>
        <v>1581</v>
      </c>
      <c r="R79" s="1056">
        <f>R24</f>
        <v>1397.7</v>
      </c>
      <c r="S79" s="1057">
        <f t="shared" si="137"/>
        <v>183.29999999999995</v>
      </c>
      <c r="T79" s="1055">
        <f>T24</f>
        <v>10</v>
      </c>
      <c r="U79" s="1056">
        <f>U24</f>
        <v>1494.9</v>
      </c>
      <c r="V79" s="1056">
        <f>V24</f>
        <v>1323.5</v>
      </c>
      <c r="W79" s="1057">
        <f t="shared" si="138"/>
        <v>171.40000000000009</v>
      </c>
      <c r="X79" s="1055">
        <f>X24</f>
        <v>10.6</v>
      </c>
      <c r="Y79" s="1056">
        <f>Y24</f>
        <v>1581</v>
      </c>
      <c r="Z79" s="1056">
        <f>Z24</f>
        <v>1397.7</v>
      </c>
      <c r="AA79" s="1057">
        <f t="shared" si="139"/>
        <v>183.29999999999995</v>
      </c>
      <c r="AB79" s="1055">
        <f>AB24</f>
        <v>9.6999999999999993</v>
      </c>
      <c r="AC79" s="1056">
        <f>AC24</f>
        <v>1452.7</v>
      </c>
      <c r="AD79" s="1056">
        <f>AD24</f>
        <v>1284.3</v>
      </c>
      <c r="AE79" s="1057">
        <f t="shared" si="146"/>
        <v>168.40000000000009</v>
      </c>
      <c r="AF79" s="1055">
        <f>AF24</f>
        <v>60.8</v>
      </c>
      <c r="AG79" s="1056">
        <f>AG24</f>
        <v>9086.3000000000011</v>
      </c>
      <c r="AH79" s="1056">
        <f>AH24</f>
        <v>8034.8</v>
      </c>
      <c r="AI79" s="1057">
        <f t="shared" si="19"/>
        <v>1051.5000000000009</v>
      </c>
      <c r="AJ79" s="1055">
        <f>AJ24</f>
        <v>10.199999999999999</v>
      </c>
      <c r="AK79" s="1056">
        <f>AK24</f>
        <v>1514</v>
      </c>
      <c r="AL79" s="1056">
        <f>AL24</f>
        <v>1340</v>
      </c>
      <c r="AM79" s="1057">
        <f t="shared" si="21"/>
        <v>174</v>
      </c>
      <c r="AN79" s="1055">
        <f>AN24</f>
        <v>9.6999999999999993</v>
      </c>
      <c r="AO79" s="1056">
        <f>AO24</f>
        <v>1452.7</v>
      </c>
      <c r="AP79" s="1056">
        <f>AP24</f>
        <v>1284.3</v>
      </c>
      <c r="AQ79" s="1057">
        <f t="shared" si="140"/>
        <v>168.40000000000009</v>
      </c>
      <c r="AR79" s="1055">
        <f>AR24</f>
        <v>9.6999999999999993</v>
      </c>
      <c r="AS79" s="1056">
        <f>AS24</f>
        <v>1452.7</v>
      </c>
      <c r="AT79" s="1056">
        <f>AT24</f>
        <v>1284.3</v>
      </c>
      <c r="AU79" s="1057">
        <f t="shared" si="141"/>
        <v>168.40000000000009</v>
      </c>
      <c r="AV79" s="1055">
        <f>AV24</f>
        <v>10.6</v>
      </c>
      <c r="AW79" s="1056">
        <f>AW24</f>
        <v>1581</v>
      </c>
      <c r="AX79" s="1056">
        <f>AX24</f>
        <v>1397.7</v>
      </c>
      <c r="AY79" s="1057">
        <f t="shared" si="142"/>
        <v>183.29999999999995</v>
      </c>
      <c r="AZ79" s="1055">
        <f>AZ24</f>
        <v>9.1999999999999993</v>
      </c>
      <c r="BA79" s="1056">
        <f>BA24</f>
        <v>1381.5</v>
      </c>
      <c r="BB79" s="1056">
        <f>BB24</f>
        <v>1221.3</v>
      </c>
      <c r="BC79" s="1057">
        <f t="shared" si="143"/>
        <v>160.20000000000005</v>
      </c>
      <c r="BD79" s="1055">
        <f>BD24</f>
        <v>9.1999999999999993</v>
      </c>
      <c r="BE79" s="1056">
        <f>BE24</f>
        <v>1381.5</v>
      </c>
      <c r="BF79" s="1056">
        <f>BF24</f>
        <v>1221.3</v>
      </c>
      <c r="BG79" s="1057">
        <f t="shared" si="144"/>
        <v>160.20000000000005</v>
      </c>
      <c r="BH79" s="1055">
        <f>BH24</f>
        <v>10.6</v>
      </c>
      <c r="BI79" s="1056">
        <f>BI24</f>
        <v>1581</v>
      </c>
      <c r="BJ79" s="1056">
        <f>BJ24</f>
        <v>1397.7</v>
      </c>
      <c r="BK79" s="1057">
        <f t="shared" si="147"/>
        <v>183.29999999999995</v>
      </c>
      <c r="BL79" s="1055">
        <f>BL24</f>
        <v>59</v>
      </c>
      <c r="BM79" s="1056">
        <f>BM24</f>
        <v>8830.4</v>
      </c>
      <c r="BN79" s="1056">
        <f>BN24</f>
        <v>7806.6</v>
      </c>
      <c r="BO79" s="1057">
        <f t="shared" si="41"/>
        <v>1023.7999999999993</v>
      </c>
      <c r="BP79" s="1055">
        <f>BP24</f>
        <v>9.7999999999999989</v>
      </c>
      <c r="BQ79" s="1056">
        <f>BQ24</f>
        <v>1472</v>
      </c>
      <c r="BR79" s="1056">
        <f>BR24</f>
        <v>1302</v>
      </c>
      <c r="BS79" s="1057">
        <f t="shared" si="43"/>
        <v>170</v>
      </c>
      <c r="BT79" s="1055">
        <f>BT24</f>
        <v>119.8</v>
      </c>
      <c r="BU79" s="1056">
        <f>BU24</f>
        <v>17916.7</v>
      </c>
      <c r="BV79" s="1056">
        <f>BV24</f>
        <v>15841.400000000001</v>
      </c>
      <c r="BW79" s="1057">
        <f t="shared" si="45"/>
        <v>2075.2999999999993</v>
      </c>
      <c r="BX79" s="1055">
        <f>BX24</f>
        <v>10</v>
      </c>
      <c r="BY79" s="1056">
        <f>BY24</f>
        <v>1494</v>
      </c>
      <c r="BZ79" s="1056">
        <f>BZ24</f>
        <v>1320</v>
      </c>
      <c r="CA79" s="1057">
        <f t="shared" si="50"/>
        <v>174</v>
      </c>
    </row>
    <row r="80" spans="2:79" ht="21" customHeight="1">
      <c r="B80" s="1456"/>
      <c r="C80" s="1053" t="s">
        <v>2882</v>
      </c>
      <c r="D80" s="1053"/>
      <c r="E80" s="1053"/>
      <c r="F80" s="1053"/>
      <c r="G80" s="1054"/>
      <c r="H80" s="1055">
        <f>H23</f>
        <v>0</v>
      </c>
      <c r="I80" s="1056">
        <f>I23</f>
        <v>0</v>
      </c>
      <c r="J80" s="1056">
        <f>J23</f>
        <v>0</v>
      </c>
      <c r="K80" s="1057">
        <f t="shared" si="145"/>
        <v>0</v>
      </c>
      <c r="L80" s="1055">
        <f>L23</f>
        <v>0</v>
      </c>
      <c r="M80" s="1056">
        <f>M23</f>
        <v>0</v>
      </c>
      <c r="N80" s="1056">
        <f>N23</f>
        <v>0</v>
      </c>
      <c r="O80" s="1057">
        <f t="shared" si="136"/>
        <v>0</v>
      </c>
      <c r="P80" s="1055">
        <f>P23</f>
        <v>0</v>
      </c>
      <c r="Q80" s="1056">
        <f>Q23</f>
        <v>0</v>
      </c>
      <c r="R80" s="1056">
        <f>R23</f>
        <v>0</v>
      </c>
      <c r="S80" s="1057">
        <f t="shared" si="137"/>
        <v>0</v>
      </c>
      <c r="T80" s="1055">
        <f>T23</f>
        <v>0</v>
      </c>
      <c r="U80" s="1056">
        <f>U23</f>
        <v>0</v>
      </c>
      <c r="V80" s="1056">
        <f>V23</f>
        <v>0</v>
      </c>
      <c r="W80" s="1057">
        <f t="shared" si="138"/>
        <v>0</v>
      </c>
      <c r="X80" s="1055">
        <f>X23</f>
        <v>0</v>
      </c>
      <c r="Y80" s="1056">
        <f>Y23</f>
        <v>0</v>
      </c>
      <c r="Z80" s="1056">
        <f>Z23</f>
        <v>0</v>
      </c>
      <c r="AA80" s="1057">
        <f t="shared" si="139"/>
        <v>0</v>
      </c>
      <c r="AB80" s="1055">
        <f>AB23</f>
        <v>0</v>
      </c>
      <c r="AC80" s="1056">
        <f>AC23</f>
        <v>0</v>
      </c>
      <c r="AD80" s="1056">
        <f>AD23</f>
        <v>0</v>
      </c>
      <c r="AE80" s="1057">
        <f t="shared" si="146"/>
        <v>0</v>
      </c>
      <c r="AF80" s="1055">
        <f>AF23</f>
        <v>0</v>
      </c>
      <c r="AG80" s="1056">
        <f>AG23</f>
        <v>0</v>
      </c>
      <c r="AH80" s="1056">
        <f>AH23</f>
        <v>0</v>
      </c>
      <c r="AI80" s="1057">
        <f t="shared" si="19"/>
        <v>0</v>
      </c>
      <c r="AJ80" s="1055">
        <f>AJ23</f>
        <v>0</v>
      </c>
      <c r="AK80" s="1056">
        <f>AK23</f>
        <v>0</v>
      </c>
      <c r="AL80" s="1056">
        <f>AL23</f>
        <v>0</v>
      </c>
      <c r="AM80" s="1057">
        <f t="shared" si="21"/>
        <v>0</v>
      </c>
      <c r="AN80" s="1055">
        <f>AN23</f>
        <v>0</v>
      </c>
      <c r="AO80" s="1056">
        <f>AO23</f>
        <v>0</v>
      </c>
      <c r="AP80" s="1056">
        <f>AP23</f>
        <v>0</v>
      </c>
      <c r="AQ80" s="1057">
        <f t="shared" si="140"/>
        <v>0</v>
      </c>
      <c r="AR80" s="1055">
        <f>AR23</f>
        <v>0</v>
      </c>
      <c r="AS80" s="1056">
        <f>AS23</f>
        <v>0</v>
      </c>
      <c r="AT80" s="1056">
        <f>AT23</f>
        <v>0</v>
      </c>
      <c r="AU80" s="1057">
        <f t="shared" si="141"/>
        <v>0</v>
      </c>
      <c r="AV80" s="1055">
        <f>AV23</f>
        <v>0</v>
      </c>
      <c r="AW80" s="1056">
        <f>AW23</f>
        <v>0</v>
      </c>
      <c r="AX80" s="1056">
        <f>AX23</f>
        <v>0</v>
      </c>
      <c r="AY80" s="1057">
        <f t="shared" si="142"/>
        <v>0</v>
      </c>
      <c r="AZ80" s="1055">
        <f>AZ23</f>
        <v>0</v>
      </c>
      <c r="BA80" s="1056">
        <f>BA23</f>
        <v>0</v>
      </c>
      <c r="BB80" s="1056">
        <f>BB23</f>
        <v>0</v>
      </c>
      <c r="BC80" s="1057">
        <f t="shared" si="143"/>
        <v>0</v>
      </c>
      <c r="BD80" s="1055">
        <f>BD23</f>
        <v>0</v>
      </c>
      <c r="BE80" s="1056">
        <f>BE23</f>
        <v>0</v>
      </c>
      <c r="BF80" s="1056">
        <f>BF23</f>
        <v>0</v>
      </c>
      <c r="BG80" s="1057">
        <f t="shared" si="144"/>
        <v>0</v>
      </c>
      <c r="BH80" s="1055">
        <f>BH23</f>
        <v>0</v>
      </c>
      <c r="BI80" s="1056">
        <f>BI23</f>
        <v>0</v>
      </c>
      <c r="BJ80" s="1056">
        <f>BJ23</f>
        <v>0</v>
      </c>
      <c r="BK80" s="1057">
        <f t="shared" si="147"/>
        <v>0</v>
      </c>
      <c r="BL80" s="1055">
        <f>BL23</f>
        <v>0</v>
      </c>
      <c r="BM80" s="1056">
        <f>BM23</f>
        <v>0</v>
      </c>
      <c r="BN80" s="1056">
        <f>BN23</f>
        <v>0</v>
      </c>
      <c r="BO80" s="1057">
        <f t="shared" si="41"/>
        <v>0</v>
      </c>
      <c r="BP80" s="1055">
        <f>BP23</f>
        <v>0</v>
      </c>
      <c r="BQ80" s="1056">
        <f>BQ23</f>
        <v>0</v>
      </c>
      <c r="BR80" s="1056">
        <f>BR23</f>
        <v>0</v>
      </c>
      <c r="BS80" s="1057">
        <f t="shared" si="43"/>
        <v>0</v>
      </c>
      <c r="BT80" s="1055">
        <f>BT23</f>
        <v>0</v>
      </c>
      <c r="BU80" s="1056">
        <f>BU23</f>
        <v>0</v>
      </c>
      <c r="BV80" s="1056">
        <f>BV23</f>
        <v>0</v>
      </c>
      <c r="BW80" s="1057">
        <f t="shared" si="45"/>
        <v>0</v>
      </c>
      <c r="BX80" s="1055">
        <f>BX23</f>
        <v>0</v>
      </c>
      <c r="BY80" s="1056">
        <f>BY23</f>
        <v>0</v>
      </c>
      <c r="BZ80" s="1056">
        <f>BZ23</f>
        <v>0</v>
      </c>
      <c r="CA80" s="1057">
        <f t="shared" si="50"/>
        <v>0</v>
      </c>
    </row>
    <row r="81" spans="2:79" ht="21" customHeight="1">
      <c r="B81" s="1456"/>
      <c r="C81" s="1053" t="s">
        <v>2883</v>
      </c>
      <c r="D81" s="1053"/>
      <c r="E81" s="1053"/>
      <c r="F81" s="1053"/>
      <c r="G81" s="1054"/>
      <c r="H81" s="1055">
        <f>H73</f>
        <v>134.30000000000001</v>
      </c>
      <c r="I81" s="1056">
        <f>I73</f>
        <v>1103.0999999999999</v>
      </c>
      <c r="J81" s="1056">
        <f>J73</f>
        <v>965.6</v>
      </c>
      <c r="K81" s="1057">
        <f t="shared" si="145"/>
        <v>137.49999999999989</v>
      </c>
      <c r="L81" s="1055">
        <f>L73</f>
        <v>141</v>
      </c>
      <c r="M81" s="1056">
        <f>M73</f>
        <v>1158.2</v>
      </c>
      <c r="N81" s="1056">
        <f>N73</f>
        <v>1013.8</v>
      </c>
      <c r="O81" s="1057">
        <f t="shared" si="136"/>
        <v>144.40000000000009</v>
      </c>
      <c r="P81" s="1055">
        <f>P73</f>
        <v>147.69999999999999</v>
      </c>
      <c r="Q81" s="1056">
        <f>Q73</f>
        <v>1213.2</v>
      </c>
      <c r="R81" s="1056">
        <f>R73</f>
        <v>1062</v>
      </c>
      <c r="S81" s="1057">
        <f t="shared" si="137"/>
        <v>151.20000000000005</v>
      </c>
      <c r="T81" s="1055">
        <f>T73</f>
        <v>134.30000000000001</v>
      </c>
      <c r="U81" s="1056">
        <f>U73</f>
        <v>1103.0999999999999</v>
      </c>
      <c r="V81" s="1056">
        <f>V73</f>
        <v>965.6</v>
      </c>
      <c r="W81" s="1057">
        <f t="shared" si="138"/>
        <v>137.49999999999989</v>
      </c>
      <c r="X81" s="1055">
        <f>X73</f>
        <v>147.69999999999999</v>
      </c>
      <c r="Y81" s="1056">
        <f>Y73</f>
        <v>1213.2</v>
      </c>
      <c r="Z81" s="1056">
        <f>Z73</f>
        <v>1062</v>
      </c>
      <c r="AA81" s="1057">
        <f t="shared" si="139"/>
        <v>151.20000000000005</v>
      </c>
      <c r="AB81" s="1055">
        <f>AB73</f>
        <v>134.30000000000001</v>
      </c>
      <c r="AC81" s="1056">
        <f>AC73</f>
        <v>1103.0999999999999</v>
      </c>
      <c r="AD81" s="1056">
        <f>AD73</f>
        <v>965.6</v>
      </c>
      <c r="AE81" s="1057">
        <f t="shared" si="146"/>
        <v>137.49999999999989</v>
      </c>
      <c r="AF81" s="1055">
        <f>AF73</f>
        <v>839.3</v>
      </c>
      <c r="AG81" s="1056">
        <f>AG73</f>
        <v>6893.9</v>
      </c>
      <c r="AH81" s="1056">
        <f>AH73</f>
        <v>6034.6</v>
      </c>
      <c r="AI81" s="1057">
        <f t="shared" si="19"/>
        <v>859.29999999999927</v>
      </c>
      <c r="AJ81" s="1055">
        <f>AJ73</f>
        <v>139.9</v>
      </c>
      <c r="AK81" s="1056">
        <f>AK73</f>
        <v>1149</v>
      </c>
      <c r="AL81" s="1056">
        <f>AL73</f>
        <v>1006</v>
      </c>
      <c r="AM81" s="1057">
        <f t="shared" si="21"/>
        <v>143</v>
      </c>
      <c r="AN81" s="1055">
        <f>AN73</f>
        <v>134.30000000000001</v>
      </c>
      <c r="AO81" s="1056">
        <f>AO73</f>
        <v>1103.0999999999999</v>
      </c>
      <c r="AP81" s="1056">
        <f>AP73</f>
        <v>965.6</v>
      </c>
      <c r="AQ81" s="1057">
        <f t="shared" si="140"/>
        <v>137.49999999999989</v>
      </c>
      <c r="AR81" s="1055">
        <f>AR73</f>
        <v>134.30000000000001</v>
      </c>
      <c r="AS81" s="1056">
        <f>AS73</f>
        <v>1103.0999999999999</v>
      </c>
      <c r="AT81" s="1056">
        <f>AT73</f>
        <v>965.6</v>
      </c>
      <c r="AU81" s="1057">
        <f t="shared" si="141"/>
        <v>137.49999999999989</v>
      </c>
      <c r="AV81" s="1055">
        <f>AV73</f>
        <v>147.69999999999999</v>
      </c>
      <c r="AW81" s="1056">
        <f>AW73</f>
        <v>1213.2</v>
      </c>
      <c r="AX81" s="1056">
        <f>AX73</f>
        <v>1062</v>
      </c>
      <c r="AY81" s="1057">
        <f t="shared" si="142"/>
        <v>151.20000000000005</v>
      </c>
      <c r="AZ81" s="1055">
        <f>AZ73</f>
        <v>127.6</v>
      </c>
      <c r="BA81" s="1056">
        <f>BA73</f>
        <v>1048.0999999999999</v>
      </c>
      <c r="BB81" s="1056">
        <f>BB73</f>
        <v>917.4</v>
      </c>
      <c r="BC81" s="1057">
        <f t="shared" si="143"/>
        <v>130.69999999999993</v>
      </c>
      <c r="BD81" s="1055">
        <f>BD73</f>
        <v>127.6</v>
      </c>
      <c r="BE81" s="1056">
        <f>BE73</f>
        <v>1048.0999999999999</v>
      </c>
      <c r="BF81" s="1056">
        <f>BF73</f>
        <v>917.4</v>
      </c>
      <c r="BG81" s="1057">
        <f t="shared" si="144"/>
        <v>130.69999999999993</v>
      </c>
      <c r="BH81" s="1055">
        <f>BH73</f>
        <v>147.69999999999999</v>
      </c>
      <c r="BI81" s="1056">
        <f>BI73</f>
        <v>1213.2</v>
      </c>
      <c r="BJ81" s="1056">
        <f>BJ73</f>
        <v>1062</v>
      </c>
      <c r="BK81" s="1057">
        <f t="shared" si="147"/>
        <v>151.20000000000005</v>
      </c>
      <c r="BL81" s="1055">
        <f>BL73</f>
        <v>819.2</v>
      </c>
      <c r="BM81" s="1056">
        <f>BM73</f>
        <v>6728.8</v>
      </c>
      <c r="BN81" s="1056">
        <f>BN73</f>
        <v>5890</v>
      </c>
      <c r="BO81" s="1057">
        <f t="shared" si="41"/>
        <v>838.80000000000018</v>
      </c>
      <c r="BP81" s="1055">
        <f>BP73</f>
        <v>136.5</v>
      </c>
      <c r="BQ81" s="1056">
        <f>BQ73</f>
        <v>1121</v>
      </c>
      <c r="BR81" s="1056">
        <f>BR73</f>
        <v>982</v>
      </c>
      <c r="BS81" s="1057">
        <f t="shared" si="43"/>
        <v>139</v>
      </c>
      <c r="BT81" s="1055">
        <f>BT73</f>
        <v>1658.5</v>
      </c>
      <c r="BU81" s="1056">
        <f>BU73</f>
        <v>13622.7</v>
      </c>
      <c r="BV81" s="1056">
        <f>BV73</f>
        <v>11924.6</v>
      </c>
      <c r="BW81" s="1057">
        <f t="shared" si="45"/>
        <v>1698.1000000000004</v>
      </c>
      <c r="BX81" s="1055">
        <f>BX73</f>
        <v>138.19999999999999</v>
      </c>
      <c r="BY81" s="1056">
        <f>BY73</f>
        <v>1135</v>
      </c>
      <c r="BZ81" s="1056">
        <f>BZ73</f>
        <v>994</v>
      </c>
      <c r="CA81" s="1057">
        <f t="shared" si="50"/>
        <v>141</v>
      </c>
    </row>
    <row r="82" spans="2:79" ht="21" customHeight="1" thickBot="1">
      <c r="B82" s="1456"/>
      <c r="C82" s="1066" t="s">
        <v>4370</v>
      </c>
      <c r="D82" s="1067"/>
      <c r="E82" s="1067"/>
      <c r="F82" s="1067"/>
      <c r="G82" s="1068"/>
      <c r="H82" s="1069"/>
      <c r="I82" s="1070">
        <f>ROUND(-I90,0)</f>
        <v>-375</v>
      </c>
      <c r="J82" s="1070"/>
      <c r="K82" s="1071">
        <f t="shared" si="145"/>
        <v>-375</v>
      </c>
      <c r="L82" s="1069"/>
      <c r="M82" s="1070">
        <f>ROUND(-M90,0)</f>
        <v>-393</v>
      </c>
      <c r="N82" s="1070"/>
      <c r="O82" s="1071">
        <f>+M82-N82</f>
        <v>-393</v>
      </c>
      <c r="P82" s="1069"/>
      <c r="Q82" s="1070">
        <f>ROUND(-Q90,0)</f>
        <v>-412</v>
      </c>
      <c r="R82" s="1070"/>
      <c r="S82" s="1071">
        <f>+Q82-R82</f>
        <v>-412</v>
      </c>
      <c r="T82" s="1069"/>
      <c r="U82" s="1070">
        <f>ROUND(-U90,0)</f>
        <v>-375</v>
      </c>
      <c r="V82" s="1070"/>
      <c r="W82" s="1071">
        <f>+U82-V82</f>
        <v>-375</v>
      </c>
      <c r="X82" s="1069"/>
      <c r="Y82" s="1070">
        <f>ROUND(-Y90,0)</f>
        <v>-412</v>
      </c>
      <c r="Z82" s="1070"/>
      <c r="AA82" s="1071">
        <f>+Y82-Z82</f>
        <v>-412</v>
      </c>
      <c r="AB82" s="1069"/>
      <c r="AC82" s="1070">
        <f>ROUND(-AC90,0)</f>
        <v>-374</v>
      </c>
      <c r="AD82" s="1070"/>
      <c r="AE82" s="1071">
        <f>+AC82-AD82</f>
        <v>-374</v>
      </c>
      <c r="AF82" s="1069"/>
      <c r="AG82" s="1070">
        <f>+I82+M82+Q82+U82+Y82+AC82</f>
        <v>-2341</v>
      </c>
      <c r="AH82" s="1070"/>
      <c r="AI82" s="1071">
        <f>+AG82-AH82</f>
        <v>-2341</v>
      </c>
      <c r="AJ82" s="1069"/>
      <c r="AK82" s="1070">
        <f>ROUND(AVERAGE(AG82/6),0)</f>
        <v>-390</v>
      </c>
      <c r="AL82" s="1070"/>
      <c r="AM82" s="1071">
        <f>+AK82-AL82</f>
        <v>-390</v>
      </c>
      <c r="AN82" s="1069"/>
      <c r="AO82" s="1070">
        <f>ROUND(-AO90,0)</f>
        <v>-375</v>
      </c>
      <c r="AP82" s="1070"/>
      <c r="AQ82" s="1071">
        <f>+AO82-AP82</f>
        <v>-375</v>
      </c>
      <c r="AR82" s="1069"/>
      <c r="AS82" s="1070">
        <f>ROUND(-AS90,0)</f>
        <v>-374</v>
      </c>
      <c r="AT82" s="1070"/>
      <c r="AU82" s="1071">
        <f>+AS82-AT82</f>
        <v>-374</v>
      </c>
      <c r="AV82" s="1069"/>
      <c r="AW82" s="1070">
        <f>ROUND(-AW90,0)</f>
        <v>-412</v>
      </c>
      <c r="AX82" s="1070"/>
      <c r="AY82" s="1071">
        <f>+AW82-AX82</f>
        <v>-412</v>
      </c>
      <c r="AZ82" s="1069"/>
      <c r="BA82" s="1070">
        <f>ROUND(-BA90,0)</f>
        <v>-356</v>
      </c>
      <c r="BB82" s="1070"/>
      <c r="BC82" s="1071">
        <f>+BA82-BB82</f>
        <v>-356</v>
      </c>
      <c r="BD82" s="1069"/>
      <c r="BE82" s="1070">
        <f>ROUND(-BE90,0)</f>
        <v>-356</v>
      </c>
      <c r="BF82" s="1070"/>
      <c r="BG82" s="1071">
        <f>+BE82-BF82</f>
        <v>-356</v>
      </c>
      <c r="BH82" s="1069"/>
      <c r="BI82" s="1070">
        <f>ROUND(-BI90,0)</f>
        <v>-412</v>
      </c>
      <c r="BJ82" s="1070"/>
      <c r="BK82" s="1071">
        <f>+BI82-BJ82</f>
        <v>-412</v>
      </c>
      <c r="BL82" s="1069"/>
      <c r="BM82" s="1070">
        <f>+AO82+AS82+AW82+BA82+BE82+BI82</f>
        <v>-2285</v>
      </c>
      <c r="BN82" s="1070"/>
      <c r="BO82" s="1071">
        <f>+BM82-BN82</f>
        <v>-2285</v>
      </c>
      <c r="BP82" s="1069"/>
      <c r="BQ82" s="1070">
        <f>ROUND(AVERAGE(BM82/6),0)</f>
        <v>-381</v>
      </c>
      <c r="BR82" s="1070"/>
      <c r="BS82" s="1071">
        <f>+BQ82-BR82</f>
        <v>-381</v>
      </c>
      <c r="BT82" s="1069"/>
      <c r="BU82" s="1070">
        <f>+AG82+BM82</f>
        <v>-4626</v>
      </c>
      <c r="BV82" s="1070"/>
      <c r="BW82" s="1071">
        <f>+BU82-BV82</f>
        <v>-4626</v>
      </c>
      <c r="BX82" s="1069"/>
      <c r="BY82" s="1070">
        <f>ROUND(AVERAGE(BU82/12),0)</f>
        <v>-386</v>
      </c>
      <c r="BZ82" s="1070"/>
      <c r="CA82" s="1071">
        <f t="shared" si="50"/>
        <v>-386</v>
      </c>
    </row>
    <row r="83" spans="2:79" ht="21" customHeight="1" thickBot="1">
      <c r="B83" s="1456"/>
      <c r="C83" s="1073" t="s">
        <v>4336</v>
      </c>
      <c r="D83" s="1074" t="s">
        <v>4371</v>
      </c>
      <c r="E83" s="1074"/>
      <c r="F83" s="1074"/>
      <c r="G83" s="1075"/>
      <c r="H83" s="1076">
        <f>+H74+H75+H78+H79+H80</f>
        <v>211.1</v>
      </c>
      <c r="I83" s="1077">
        <f>+I74+I75+I78+I79+I80+I81+I82</f>
        <v>51965.899999999994</v>
      </c>
      <c r="J83" s="1077">
        <f>+J74+J75+J78+J79+J80+J81+J82</f>
        <v>47166.500000000007</v>
      </c>
      <c r="K83" s="1078">
        <f>+K74+K75+K78+K79+K80+K81+K82</f>
        <v>4799.3999999999924</v>
      </c>
      <c r="L83" s="1076">
        <f>+L74+L75+L78+L79+L80</f>
        <v>221</v>
      </c>
      <c r="M83" s="1077">
        <f>+M74+M75+M78+M79+M80+M81+M82</f>
        <v>54433.000000000007</v>
      </c>
      <c r="N83" s="1077">
        <f>+N74+N75+N78+N79+N80+N81+N82</f>
        <v>49401.80000000001</v>
      </c>
      <c r="O83" s="1078">
        <f>+O74+O75+O78+O79+O80+O81+O82</f>
        <v>5031.2000000000062</v>
      </c>
      <c r="P83" s="1076">
        <f>+P74+P75+P78+P79+P80</f>
        <v>231.30000000000004</v>
      </c>
      <c r="Q83" s="1077">
        <f>+Q74+Q75+Q78+Q79+Q80+Q81+Q82</f>
        <v>56960.6</v>
      </c>
      <c r="R83" s="1077">
        <f>+R74+R75+R78+R79+R80+R81+R82</f>
        <v>51696.3</v>
      </c>
      <c r="S83" s="1078">
        <f>+S74+S75+S78+S79+S80+S81+S82</f>
        <v>5264.2999999999956</v>
      </c>
      <c r="T83" s="1076">
        <f>+T74+T75+T78+T79+T80</f>
        <v>211.4</v>
      </c>
      <c r="U83" s="1077">
        <f>+U74+U75+U78+U79+U80+U81+U82</f>
        <v>52008.1</v>
      </c>
      <c r="V83" s="1077">
        <f>+V74+V75+V78+V79+V80+V81+V82</f>
        <v>47205.700000000004</v>
      </c>
      <c r="W83" s="1078">
        <f>+W74+W75+W78+W79+W80+W81+W82</f>
        <v>4802.3999999999924</v>
      </c>
      <c r="X83" s="1076">
        <f>+X74+X75+X78+X79+X80</f>
        <v>231.30000000000004</v>
      </c>
      <c r="Y83" s="1077">
        <f>+Y74+Y75+Y78+Y79+Y80+Y81+Y82</f>
        <v>56960.6</v>
      </c>
      <c r="Z83" s="1077">
        <f>+Z74+Z75+Z78+Z79+Z80+Z81+Z82</f>
        <v>51696.3</v>
      </c>
      <c r="AA83" s="1078">
        <f>+AA74+AA75+AA78+AA79+AA80+AA81+AA82</f>
        <v>5264.2999999999956</v>
      </c>
      <c r="AB83" s="1076">
        <f>+AB74+AB75+AB78+AB79+AB80</f>
        <v>210.5</v>
      </c>
      <c r="AC83" s="1077">
        <f>+AC74+AC75+AC78+AC79+AC80+AC81+AC82</f>
        <v>51846.399999999994</v>
      </c>
      <c r="AD83" s="1077">
        <f>+AD74+AD75+AD78+AD79+AD80+AD81+AD82</f>
        <v>47051.900000000009</v>
      </c>
      <c r="AE83" s="1078">
        <f>+AE74+AE75+AE78+AE79+AE80+AE81+AE82</f>
        <v>4794.4999999999909</v>
      </c>
      <c r="AF83" s="1076">
        <f>+AF74+AF75+AF78+AF79+AF80</f>
        <v>1316.6</v>
      </c>
      <c r="AG83" s="1077">
        <f>+AG74+AG75+AG78+AG79+AG80+AG81+AG82</f>
        <v>324174.60000000003</v>
      </c>
      <c r="AH83" s="1077">
        <f>+AH74+AH75+AH78+AH79+AH80+AH81+AH82</f>
        <v>294218.49999999994</v>
      </c>
      <c r="AI83" s="1078">
        <f>+AI74+AI75+AI78+AI79+AI80+AI81+AI82</f>
        <v>29956.100000000046</v>
      </c>
      <c r="AJ83" s="1076">
        <f>+AJ74+AJ75+AJ78+AJ79+AJ80</f>
        <v>219.70000000000002</v>
      </c>
      <c r="AK83" s="1077">
        <f>+AK74+AK75+AK78+AK79+AK80+AK81+AK82</f>
        <v>54030</v>
      </c>
      <c r="AL83" s="1077">
        <f>+AL74+AL75+AL78+AL79+AL80+AL81+AL82</f>
        <v>49037</v>
      </c>
      <c r="AM83" s="1078">
        <f>+AM74+AM75+AM78+AM79+AM80+AM81+AM82</f>
        <v>4993</v>
      </c>
      <c r="AN83" s="1076">
        <f>+AN74+AN75+AN78+AN79+AN80</f>
        <v>211.1</v>
      </c>
      <c r="AO83" s="1077">
        <f>+AO74+AO75+AO78+AO79+AO80+AO81+AO82</f>
        <v>51965.899999999994</v>
      </c>
      <c r="AP83" s="1077">
        <f>+AP74+AP75+AP78+AP79+AP80+AP81+AP82</f>
        <v>47166.500000000007</v>
      </c>
      <c r="AQ83" s="1078">
        <f>+AQ74+AQ75+AQ78+AQ79+AQ80+AQ81+AQ82</f>
        <v>4799.3999999999924</v>
      </c>
      <c r="AR83" s="1076">
        <f>+AR74+AR75+AR78+AR79+AR80</f>
        <v>210.5</v>
      </c>
      <c r="AS83" s="1077">
        <f>+AS74+AS75+AS78+AS79+AS80+AS81+AS82</f>
        <v>51846.399999999994</v>
      </c>
      <c r="AT83" s="1077">
        <f>+AT74+AT75+AT78+AT79+AT80+AT81+AT82</f>
        <v>47051.900000000009</v>
      </c>
      <c r="AU83" s="1078">
        <f>+AU74+AU75+AU78+AU79+AU80+AU81+AU82</f>
        <v>4794.4999999999909</v>
      </c>
      <c r="AV83" s="1076">
        <f>+AV74+AV75+AV78+AV79+AV80</f>
        <v>231.30000000000004</v>
      </c>
      <c r="AW83" s="1077">
        <f>+AW74+AW75+AW78+AW79+AW80+AW81+AW82</f>
        <v>56960.6</v>
      </c>
      <c r="AX83" s="1077">
        <f>+AX74+AX75+AX78+AX79+AX80+AX81+AX82</f>
        <v>51696.3</v>
      </c>
      <c r="AY83" s="1078">
        <f>+AY74+AY75+AY78+AY79+AY80+AY81+AY82</f>
        <v>5264.2999999999956</v>
      </c>
      <c r="AZ83" s="1076">
        <f>+AZ74+AZ75+AZ78+AZ79+AZ80</f>
        <v>199.89999999999995</v>
      </c>
      <c r="BA83" s="1077">
        <f>+BA74+BA75+BA78+BA79+BA80+BA81+BA82</f>
        <v>49213.2</v>
      </c>
      <c r="BB83" s="1077">
        <f>+BB74+BB75+BB78+BB79+BB80+BB81+BB82</f>
        <v>44667.500000000007</v>
      </c>
      <c r="BC83" s="1078">
        <f>+BC74+BC75+BC78+BC79+BC80+BC81+BC82</f>
        <v>4545.6999999999953</v>
      </c>
      <c r="BD83" s="1076">
        <f>+BD74+BD75+BD78+BD79+BD80</f>
        <v>200.39999999999995</v>
      </c>
      <c r="BE83" s="1077">
        <f>+BE74+BE75+BE78+BE79+BE80+BE81+BE82</f>
        <v>49313.599999999991</v>
      </c>
      <c r="BF83" s="1077">
        <f>+BF74+BF75+BF78+BF79+BF80+BF81+BF82</f>
        <v>44763.000000000007</v>
      </c>
      <c r="BG83" s="1078">
        <f>+BG74+BG75+BG78+BG79+BG80+BG81+BG82</f>
        <v>4550.5999999999894</v>
      </c>
      <c r="BH83" s="1076">
        <f>+BH74+BH75+BH78+BH79+BH80</f>
        <v>231.30000000000004</v>
      </c>
      <c r="BI83" s="1077">
        <f>+BI74+BI75+BI78+BI79+BI80+BI81+BI82</f>
        <v>56960.6</v>
      </c>
      <c r="BJ83" s="1077">
        <f>+BJ74+BJ75+BJ78+BJ79+BJ80+BJ81+BJ82</f>
        <v>51696.3</v>
      </c>
      <c r="BK83" s="1078">
        <f>+BK74+BK75+BK78+BK79+BK80+BK81+BK82</f>
        <v>5264.2999999999956</v>
      </c>
      <c r="BL83" s="1076">
        <f>+BL74+BL75+BL78+BL79+BL80</f>
        <v>1284.5</v>
      </c>
      <c r="BM83" s="1077">
        <f>+BM74+BM75+BM78+BM79+BM80+BM81+BM82</f>
        <v>316260.3</v>
      </c>
      <c r="BN83" s="1077">
        <f>+BN74+BN75+BN78+BN79+BN80+BN81+BN82</f>
        <v>287041.5</v>
      </c>
      <c r="BO83" s="1078">
        <f>+BO74+BO75+BO78+BO79+BO80+BO81+BO82</f>
        <v>29218.799999999952</v>
      </c>
      <c r="BP83" s="1076">
        <f>+BP74+BP75+BP78+BP79+BP80</f>
        <v>214.10000000000002</v>
      </c>
      <c r="BQ83" s="1077">
        <f>+BQ74+BQ75+BQ78+BQ79+BQ80+BQ81+BQ82</f>
        <v>52710</v>
      </c>
      <c r="BR83" s="1077">
        <f>+BR74+BR75+BR78+BR79+BR80+BR81+BR82</f>
        <v>47841</v>
      </c>
      <c r="BS83" s="1078">
        <f>+BS74+BS75+BS78+BS79+BS80+BS81+BS82</f>
        <v>4869</v>
      </c>
      <c r="BT83" s="1076">
        <f>+BT74+BT75+BT78+BT79+BT80</f>
        <v>2601.1000000000004</v>
      </c>
      <c r="BU83" s="1077">
        <f>+BU74+BU75+BU78+BU79+BU80+BU81+BU82</f>
        <v>640434.89999999991</v>
      </c>
      <c r="BV83" s="1077">
        <f>+BV74+BV75+BV78+BV79+BV80+BV81+BV82</f>
        <v>581260</v>
      </c>
      <c r="BW83" s="1078">
        <f>+BW74+BW75+BW78+BW79+BW80+BW81+BW82</f>
        <v>59174.9</v>
      </c>
      <c r="BX83" s="1076">
        <f>+BX74+BX75+BX78+BX79+BX80</f>
        <v>217.00000000000003</v>
      </c>
      <c r="BY83" s="1077">
        <f>+BY74+BY75+BY78+BY79+BY80+BY81+BY82</f>
        <v>53369</v>
      </c>
      <c r="BZ83" s="1077">
        <f>+BZ74+BZ75+BZ78+BZ79+BZ80+BZ81+BZ82</f>
        <v>48438</v>
      </c>
      <c r="CA83" s="1078">
        <f>+CA74+CA75+CA78+CA79+CA80+CA81+CA82</f>
        <v>4931</v>
      </c>
    </row>
    <row r="84" spans="2:79" ht="21" customHeight="1" thickBot="1">
      <c r="B84" s="1457"/>
      <c r="C84" s="1080" t="s">
        <v>4372</v>
      </c>
      <c r="D84" s="1081"/>
      <c r="E84" s="1081"/>
      <c r="F84" s="1081"/>
      <c r="G84" s="1082"/>
      <c r="H84" s="1083"/>
      <c r="I84" s="1362"/>
      <c r="J84" s="1363"/>
      <c r="K84" s="1364">
        <f>+K83/I83</f>
        <v>9.2356718540427332E-2</v>
      </c>
      <c r="L84" s="1083"/>
      <c r="M84" s="1362"/>
      <c r="N84" s="1363"/>
      <c r="O84" s="1364">
        <f>+O83/M83</f>
        <v>9.2429224918707503E-2</v>
      </c>
      <c r="P84" s="1083"/>
      <c r="Q84" s="1084"/>
      <c r="R84" s="1085"/>
      <c r="S84" s="1086">
        <f>+S83/Q83</f>
        <v>9.242002366548098E-2</v>
      </c>
      <c r="T84" s="1083"/>
      <c r="U84" s="1084"/>
      <c r="V84" s="1085"/>
      <c r="W84" s="1086">
        <f>+W83/U83</f>
        <v>9.2339462506801681E-2</v>
      </c>
      <c r="X84" s="1083"/>
      <c r="Y84" s="1084"/>
      <c r="Z84" s="1085"/>
      <c r="AA84" s="1086">
        <f>+AA83/Y83</f>
        <v>9.242002366548098E-2</v>
      </c>
      <c r="AB84" s="1083"/>
      <c r="AC84" s="1084"/>
      <c r="AD84" s="1085"/>
      <c r="AE84" s="1086">
        <f>+AE83/AC83</f>
        <v>9.2475080237007609E-2</v>
      </c>
      <c r="AF84" s="1083"/>
      <c r="AG84" s="1084"/>
      <c r="AH84" s="1085"/>
      <c r="AI84" s="1086">
        <f>+AI83/AG83</f>
        <v>9.2407301497403074E-2</v>
      </c>
      <c r="AJ84" s="1083"/>
      <c r="AK84" s="1084"/>
      <c r="AL84" s="1085"/>
      <c r="AM84" s="1086">
        <f>+AM83/AK83</f>
        <v>9.2411623172311677E-2</v>
      </c>
      <c r="AN84" s="1083"/>
      <c r="AO84" s="1084"/>
      <c r="AP84" s="1085"/>
      <c r="AQ84" s="1086">
        <f>+AQ83/AO83</f>
        <v>9.2356718540427332E-2</v>
      </c>
      <c r="AR84" s="1083"/>
      <c r="AS84" s="1084"/>
      <c r="AT84" s="1085"/>
      <c r="AU84" s="1086">
        <f>+AU83/AS83</f>
        <v>9.2475080237007609E-2</v>
      </c>
      <c r="AV84" s="1083"/>
      <c r="AW84" s="1084"/>
      <c r="AX84" s="1085"/>
      <c r="AY84" s="1086">
        <f>+AY83/AW83</f>
        <v>9.242002366548098E-2</v>
      </c>
      <c r="AZ84" s="1083"/>
      <c r="BA84" s="1084"/>
      <c r="BB84" s="1085"/>
      <c r="BC84" s="1086">
        <f>+BC83/BA83</f>
        <v>9.2367494899742261E-2</v>
      </c>
      <c r="BD84" s="1083"/>
      <c r="BE84" s="1084"/>
      <c r="BF84" s="1085"/>
      <c r="BG84" s="1086">
        <f>+BG83/BE83</f>
        <v>9.2278803413256991E-2</v>
      </c>
      <c r="BH84" s="1083"/>
      <c r="BI84" s="1084"/>
      <c r="BJ84" s="1085"/>
      <c r="BK84" s="1086">
        <f>+BK83/BI83</f>
        <v>9.242002366548098E-2</v>
      </c>
      <c r="BL84" s="1083"/>
      <c r="BM84" s="1084"/>
      <c r="BN84" s="1085"/>
      <c r="BO84" s="1086">
        <f>+BO83/BM83</f>
        <v>9.2388453435350418E-2</v>
      </c>
      <c r="BP84" s="1083"/>
      <c r="BQ84" s="1084"/>
      <c r="BR84" s="1085"/>
      <c r="BS84" s="1086">
        <f>+BS83/BQ83</f>
        <v>9.2373363688104726E-2</v>
      </c>
      <c r="BT84" s="1083"/>
      <c r="BU84" s="1084"/>
      <c r="BV84" s="1085"/>
      <c r="BW84" s="1086">
        <f>+BW83/BU83</f>
        <v>9.2397993925690203E-2</v>
      </c>
      <c r="BX84" s="1083"/>
      <c r="BY84" s="1084"/>
      <c r="BZ84" s="1085"/>
      <c r="CA84" s="1086">
        <f>+CA83/BY83</f>
        <v>9.2394461204069772E-2</v>
      </c>
    </row>
    <row r="85" spans="2:79" s="1371" customFormat="1" ht="21" customHeight="1" thickBot="1">
      <c r="B85" s="1365"/>
      <c r="C85" s="1366" t="s">
        <v>4373</v>
      </c>
      <c r="D85" s="1366"/>
      <c r="E85" s="1366"/>
      <c r="F85" s="1366"/>
      <c r="G85" s="1367"/>
      <c r="H85" s="1368"/>
      <c r="I85" s="1369">
        <f>+I83-I82</f>
        <v>52340.899999999994</v>
      </c>
      <c r="J85" s="1369">
        <f>+J83-J82</f>
        <v>47166.500000000007</v>
      </c>
      <c r="K85" s="1370">
        <f>+I85-J85</f>
        <v>5174.3999999999869</v>
      </c>
      <c r="L85" s="1368"/>
      <c r="M85" s="1369">
        <f>+M83-M82</f>
        <v>54826.000000000007</v>
      </c>
      <c r="N85" s="1369">
        <f>+N83-N82</f>
        <v>49401.80000000001</v>
      </c>
      <c r="O85" s="1370">
        <f>+M85-N85</f>
        <v>5424.1999999999971</v>
      </c>
      <c r="P85" s="1368"/>
      <c r="Q85" s="1369">
        <f>+Q83-Q82</f>
        <v>57372.6</v>
      </c>
      <c r="R85" s="1369">
        <f>+R83-R82</f>
        <v>51696.3</v>
      </c>
      <c r="S85" s="1370">
        <f>+Q85-R85</f>
        <v>5676.2999999999956</v>
      </c>
      <c r="T85" s="1368"/>
      <c r="U85" s="1369">
        <f>+U83-U82</f>
        <v>52383.1</v>
      </c>
      <c r="V85" s="1369">
        <f>+V83-V82</f>
        <v>47205.700000000004</v>
      </c>
      <c r="W85" s="1370">
        <f>+U85-V85</f>
        <v>5177.3999999999942</v>
      </c>
      <c r="X85" s="1368"/>
      <c r="Y85" s="1369">
        <f>+Y83-Y82</f>
        <v>57372.6</v>
      </c>
      <c r="Z85" s="1369">
        <f>+Z83-Z82</f>
        <v>51696.3</v>
      </c>
      <c r="AA85" s="1370">
        <f>+Y85-Z85</f>
        <v>5676.2999999999956</v>
      </c>
      <c r="AB85" s="1368"/>
      <c r="AC85" s="1369">
        <f>+AC83-AC82</f>
        <v>52220.399999999994</v>
      </c>
      <c r="AD85" s="1369">
        <f>+AD83-AD82</f>
        <v>47051.900000000009</v>
      </c>
      <c r="AE85" s="1370">
        <f>+AC85-AD85</f>
        <v>5168.4999999999854</v>
      </c>
      <c r="AF85" s="1368"/>
      <c r="AG85" s="1369">
        <f>+AG83-AG82</f>
        <v>326515.60000000003</v>
      </c>
      <c r="AH85" s="1369">
        <f>+AH83-AH82</f>
        <v>294218.49999999994</v>
      </c>
      <c r="AI85" s="1370">
        <f>+AG85-AH85</f>
        <v>32297.100000000093</v>
      </c>
      <c r="AJ85" s="1368"/>
      <c r="AK85" s="1369">
        <f>+AK83-AK82</f>
        <v>54420</v>
      </c>
      <c r="AL85" s="1369">
        <f>+AL83-AL82</f>
        <v>49037</v>
      </c>
      <c r="AM85" s="1370">
        <f>+AK85-AL85</f>
        <v>5383</v>
      </c>
      <c r="AN85" s="1368"/>
      <c r="AO85" s="1369">
        <f>+AO83-AO82</f>
        <v>52340.899999999994</v>
      </c>
      <c r="AP85" s="1369">
        <f>+AP83-AP82</f>
        <v>47166.500000000007</v>
      </c>
      <c r="AQ85" s="1370">
        <f>+AO85-AP85</f>
        <v>5174.3999999999869</v>
      </c>
      <c r="AR85" s="1368"/>
      <c r="AS85" s="1369">
        <f>+AS83-AS82</f>
        <v>52220.399999999994</v>
      </c>
      <c r="AT85" s="1369">
        <f>+AT83-AT82</f>
        <v>47051.900000000009</v>
      </c>
      <c r="AU85" s="1370">
        <f>+AS85-AT85</f>
        <v>5168.4999999999854</v>
      </c>
      <c r="AV85" s="1368"/>
      <c r="AW85" s="1369">
        <f>+AW83-AW82</f>
        <v>57372.6</v>
      </c>
      <c r="AX85" s="1369">
        <f>+AX83-AX82</f>
        <v>51696.3</v>
      </c>
      <c r="AY85" s="1370">
        <f>+AW85-AX85</f>
        <v>5676.2999999999956</v>
      </c>
      <c r="AZ85" s="1368"/>
      <c r="BA85" s="1369">
        <f>+BA83-BA82</f>
        <v>49569.2</v>
      </c>
      <c r="BB85" s="1369">
        <f>+BB83-BB82</f>
        <v>44667.500000000007</v>
      </c>
      <c r="BC85" s="1370">
        <f>+BA85-BB85</f>
        <v>4901.6999999999898</v>
      </c>
      <c r="BD85" s="1368"/>
      <c r="BE85" s="1369">
        <f>+BE83-BE82</f>
        <v>49669.599999999991</v>
      </c>
      <c r="BF85" s="1369">
        <f>+BF83-BF82</f>
        <v>44763.000000000007</v>
      </c>
      <c r="BG85" s="1370">
        <f>+BE85-BF85</f>
        <v>4906.599999999984</v>
      </c>
      <c r="BH85" s="1368"/>
      <c r="BI85" s="1369">
        <f>+BI83-BI82</f>
        <v>57372.6</v>
      </c>
      <c r="BJ85" s="1369">
        <f>+BJ83-BJ82</f>
        <v>51696.3</v>
      </c>
      <c r="BK85" s="1370">
        <f>+BI85-BJ85</f>
        <v>5676.2999999999956</v>
      </c>
      <c r="BL85" s="1368"/>
      <c r="BM85" s="1369">
        <f>+BM83-BM82</f>
        <v>318545.3</v>
      </c>
      <c r="BN85" s="1369">
        <f>+BN83-BN82</f>
        <v>287041.5</v>
      </c>
      <c r="BO85" s="1370">
        <f>+BM85-BN85</f>
        <v>31503.799999999988</v>
      </c>
      <c r="BP85" s="1368"/>
      <c r="BQ85" s="1369">
        <f>+BQ83-BQ82</f>
        <v>53091</v>
      </c>
      <c r="BR85" s="1369">
        <f>+BR83-BR82</f>
        <v>47841</v>
      </c>
      <c r="BS85" s="1370">
        <f>+BQ85-BR85</f>
        <v>5250</v>
      </c>
      <c r="BT85" s="1368"/>
      <c r="BU85" s="1369">
        <f>+BU83-BU82</f>
        <v>645060.89999999991</v>
      </c>
      <c r="BV85" s="1369">
        <f>+BV83-BV82</f>
        <v>581260</v>
      </c>
      <c r="BW85" s="1370">
        <f>+BU85-BV85</f>
        <v>63800.899999999907</v>
      </c>
      <c r="BX85" s="1368"/>
      <c r="BY85" s="1369">
        <f>+BY83-BY82</f>
        <v>53755</v>
      </c>
      <c r="BZ85" s="1369">
        <f>+BZ83-BZ82</f>
        <v>48438</v>
      </c>
      <c r="CA85" s="1370">
        <f>+BY85-BZ85</f>
        <v>5317</v>
      </c>
    </row>
    <row r="86" spans="2:79">
      <c r="H86" s="1340"/>
    </row>
    <row r="87" spans="2:79">
      <c r="H87" s="1340"/>
    </row>
    <row r="88" spans="2:79">
      <c r="H88" s="1340"/>
    </row>
    <row r="89" spans="2:79" s="1372" customFormat="1" ht="21.75" customHeight="1">
      <c r="I89" s="1373">
        <v>31275.599999999999</v>
      </c>
      <c r="J89" s="1373"/>
      <c r="K89" s="1373"/>
      <c r="L89" s="1373"/>
      <c r="M89" s="1373">
        <v>32763.599999999999</v>
      </c>
      <c r="N89" s="1373"/>
      <c r="O89" s="1373"/>
      <c r="P89" s="1373"/>
      <c r="Q89" s="1373">
        <v>34296</v>
      </c>
      <c r="R89" s="1373"/>
      <c r="S89" s="1373"/>
      <c r="T89" s="1373"/>
      <c r="U89" s="1373">
        <v>31275.599999999999</v>
      </c>
      <c r="V89" s="1373"/>
      <c r="W89" s="1373"/>
      <c r="X89" s="1373"/>
      <c r="Y89" s="1373">
        <v>34296</v>
      </c>
      <c r="Z89" s="1373"/>
      <c r="AA89" s="1373"/>
      <c r="AB89" s="1373"/>
      <c r="AC89" s="1373">
        <v>31203.599999999999</v>
      </c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>
        <v>31275.599999999999</v>
      </c>
      <c r="AP89" s="1373"/>
      <c r="AQ89" s="1373"/>
      <c r="AR89" s="1373"/>
      <c r="AS89" s="1373">
        <v>31203.599999999999</v>
      </c>
      <c r="AT89" s="1373"/>
      <c r="AU89" s="1373"/>
      <c r="AV89" s="1373"/>
      <c r="AW89" s="1373">
        <v>34296</v>
      </c>
      <c r="AX89" s="1373"/>
      <c r="AY89" s="1373"/>
      <c r="AZ89" s="1373"/>
      <c r="BA89" s="1373">
        <v>29635.8</v>
      </c>
      <c r="BB89" s="1373"/>
      <c r="BC89" s="1373"/>
      <c r="BD89" s="1373"/>
      <c r="BE89" s="1373">
        <v>29695.8</v>
      </c>
      <c r="BF89" s="1373"/>
      <c r="BG89" s="1373"/>
      <c r="BH89" s="1373"/>
      <c r="BI89" s="1373">
        <v>34296</v>
      </c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</row>
    <row r="90" spans="2:79" s="1372" customFormat="1" ht="21.75" customHeight="1">
      <c r="H90" s="1372" t="s">
        <v>2885</v>
      </c>
      <c r="I90" s="1373">
        <v>375.30719999999997</v>
      </c>
      <c r="J90" s="1373"/>
      <c r="K90" s="1373"/>
      <c r="L90" s="1373"/>
      <c r="M90" s="1373">
        <v>393.16320000000002</v>
      </c>
      <c r="N90" s="1373"/>
      <c r="O90" s="1373"/>
      <c r="P90" s="1373"/>
      <c r="Q90" s="1373">
        <v>411.55200000000002</v>
      </c>
      <c r="R90" s="1373"/>
      <c r="S90" s="1373"/>
      <c r="T90" s="1373"/>
      <c r="U90" s="1373">
        <v>375.30719999999997</v>
      </c>
      <c r="V90" s="1373"/>
      <c r="W90" s="1373"/>
      <c r="X90" s="1373"/>
      <c r="Y90" s="1373">
        <v>411.55200000000002</v>
      </c>
      <c r="Z90" s="1373"/>
      <c r="AA90" s="1373"/>
      <c r="AB90" s="1373"/>
      <c r="AC90" s="1373">
        <v>374.44319999999999</v>
      </c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>
        <v>375.30719999999997</v>
      </c>
      <c r="AP90" s="1373"/>
      <c r="AQ90" s="1373"/>
      <c r="AR90" s="1373"/>
      <c r="AS90" s="1373">
        <v>374.44319999999999</v>
      </c>
      <c r="AT90" s="1373"/>
      <c r="AU90" s="1373"/>
      <c r="AV90" s="1373"/>
      <c r="AW90" s="1373">
        <v>411.55200000000002</v>
      </c>
      <c r="AX90" s="1373"/>
      <c r="AY90" s="1373"/>
      <c r="AZ90" s="1373"/>
      <c r="BA90" s="1373">
        <v>355.62959999999998</v>
      </c>
      <c r="BB90" s="1373"/>
      <c r="BC90" s="1373"/>
      <c r="BD90" s="1373"/>
      <c r="BE90" s="1373">
        <v>356.34960000000001</v>
      </c>
      <c r="BF90" s="1373"/>
      <c r="BG90" s="1373"/>
      <c r="BH90" s="1373"/>
      <c r="BI90" s="1373">
        <v>411.55200000000002</v>
      </c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</row>
    <row r="91" spans="2:79" ht="15">
      <c r="H91" s="1374"/>
      <c r="I91" s="1378">
        <v>1.2E-2</v>
      </c>
      <c r="J91" s="1374"/>
      <c r="K91" s="1374"/>
      <c r="L91" s="1374"/>
      <c r="M91" s="1099">
        <v>1.2E-2</v>
      </c>
      <c r="N91" s="1379"/>
      <c r="O91" s="1379"/>
      <c r="P91" s="1379"/>
      <c r="Q91" s="1099">
        <v>1.2E-2</v>
      </c>
      <c r="R91" s="1379"/>
      <c r="S91" s="1379"/>
      <c r="T91" s="1379"/>
      <c r="U91" s="1099">
        <v>1.2E-2</v>
      </c>
      <c r="V91" s="1379"/>
      <c r="W91" s="1379"/>
      <c r="X91" s="1379"/>
      <c r="Y91" s="1099">
        <v>1.2E-2</v>
      </c>
      <c r="Z91" s="1379"/>
      <c r="AA91" s="1379"/>
      <c r="AB91" s="1379"/>
      <c r="AC91" s="1099">
        <v>1.2E-2</v>
      </c>
      <c r="AD91" s="1379"/>
      <c r="AE91" s="1379"/>
      <c r="AF91" s="1379"/>
      <c r="AG91" s="1379"/>
      <c r="AH91" s="1379"/>
      <c r="AI91" s="1379"/>
      <c r="AJ91" s="1379"/>
      <c r="AK91" s="1379"/>
      <c r="AL91" s="1379"/>
      <c r="AM91" s="1379"/>
      <c r="AN91" s="1379"/>
      <c r="AO91" s="1099">
        <v>1.2E-2</v>
      </c>
      <c r="AP91" s="1379"/>
      <c r="AQ91" s="1379"/>
      <c r="AR91" s="1379"/>
      <c r="AS91" s="1099">
        <v>1.2E-2</v>
      </c>
      <c r="AT91" s="1379"/>
      <c r="AU91" s="1379"/>
      <c r="AV91" s="1379"/>
      <c r="AW91" s="1099">
        <v>1.2E-2</v>
      </c>
      <c r="AX91" s="1379"/>
      <c r="AY91" s="1379"/>
      <c r="AZ91" s="1379"/>
      <c r="BA91" s="1099">
        <v>1.2E-2</v>
      </c>
      <c r="BB91" s="1379"/>
      <c r="BC91" s="1379"/>
      <c r="BD91" s="1379"/>
      <c r="BE91" s="1099">
        <v>1.2E-2</v>
      </c>
      <c r="BF91" s="1379"/>
      <c r="BG91" s="1379"/>
      <c r="BH91" s="1379"/>
      <c r="BI91" s="1099">
        <v>1.2E-2</v>
      </c>
      <c r="BJ91" s="1379"/>
      <c r="BK91" s="1379"/>
      <c r="BL91" s="1379"/>
      <c r="BM91" s="1379"/>
      <c r="BN91" s="1379"/>
      <c r="BO91" s="1379"/>
      <c r="BP91" s="1379"/>
      <c r="BQ91" s="1379"/>
      <c r="BR91" s="1379"/>
      <c r="BS91" s="1379"/>
      <c r="BT91" s="1379"/>
      <c r="BU91" s="1379"/>
      <c r="BV91" s="1379"/>
      <c r="BW91" s="1379"/>
      <c r="BX91" s="1379"/>
      <c r="BY91" s="1379"/>
      <c r="BZ91" s="1379"/>
      <c r="CA91" s="1379"/>
    </row>
  </sheetData>
  <mergeCells count="30">
    <mergeCell ref="BX5:CA5"/>
    <mergeCell ref="B74:B84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</mergeCells>
  <printOptions horizontalCentered="1"/>
  <pageMargins left="0.16" right="0.16" top="0.75" bottom="0.37" header="0.3" footer="0.16"/>
  <pageSetup paperSize="8" scale="37" orientation="landscape" r:id="rId1"/>
  <headerFooter>
    <oddHeader>&amp;R&amp;D  &amp;T</oddHeader>
    <oddFooter>&amp;L&amp;Z&amp;F&amp;R&amp;A</oddFooter>
  </headerFooter>
  <colBreaks count="1" manualBreakCount="1">
    <brk id="39" max="90" man="1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5301"/>
    <pageSetUpPr fitToPage="1"/>
  </sheetPr>
  <dimension ref="B1:CA91"/>
  <sheetViews>
    <sheetView showGridLines="0" zoomScale="90" zoomScaleNormal="90" zoomScaleSheetLayoutView="100" workbookViewId="0">
      <pane xSplit="7" ySplit="6" topLeftCell="H7" activePane="bottomRight" state="frozen"/>
      <selection activeCell="O18" sqref="O18"/>
      <selection pane="topRight" activeCell="O18" sqref="O18"/>
      <selection pane="bottomLeft" activeCell="O18" sqref="O18"/>
      <selection pane="bottomRight" activeCell="K20" sqref="K20"/>
    </sheetView>
  </sheetViews>
  <sheetFormatPr defaultRowHeight="12.75"/>
  <cols>
    <col min="1" max="1" width="2.140625" style="1340" customWidth="1"/>
    <col min="2" max="2" width="23.7109375" style="1340" customWidth="1"/>
    <col min="3" max="3" width="32.140625" style="1340" bestFit="1" customWidth="1"/>
    <col min="4" max="4" width="9.140625" style="1340"/>
    <col min="5" max="5" width="7.7109375" style="1340" customWidth="1"/>
    <col min="6" max="6" width="5.140625" style="1340" bestFit="1" customWidth="1"/>
    <col min="7" max="7" width="5.28515625" style="1340" bestFit="1" customWidth="1"/>
    <col min="8" max="8" width="11.42578125" style="1340" customWidth="1"/>
    <col min="9" max="9" width="12.85546875" style="1340" customWidth="1"/>
    <col min="10" max="12" width="11.42578125" style="1340" customWidth="1"/>
    <col min="13" max="13" width="12.85546875" style="1340" customWidth="1"/>
    <col min="14" max="16" width="11.42578125" style="1340" customWidth="1"/>
    <col min="17" max="17" width="12.85546875" style="1340" customWidth="1"/>
    <col min="18" max="20" width="11.42578125" style="1340" customWidth="1"/>
    <col min="21" max="21" width="12.85546875" style="1340" customWidth="1"/>
    <col min="22" max="24" width="11.42578125" style="1340" customWidth="1"/>
    <col min="25" max="25" width="12.85546875" style="1340" customWidth="1"/>
    <col min="26" max="28" width="11.42578125" style="1340" customWidth="1"/>
    <col min="29" max="29" width="12.85546875" style="1340" customWidth="1"/>
    <col min="30" max="31" width="11.42578125" style="1340" customWidth="1"/>
    <col min="32" max="39" width="13.7109375" style="1340" customWidth="1"/>
    <col min="40" max="40" width="11.42578125" style="1340" customWidth="1"/>
    <col min="41" max="41" width="12.85546875" style="1340" customWidth="1"/>
    <col min="42" max="44" width="11.42578125" style="1340" customWidth="1"/>
    <col min="45" max="45" width="12.85546875" style="1340" customWidth="1"/>
    <col min="46" max="48" width="11.42578125" style="1340" customWidth="1"/>
    <col min="49" max="49" width="12.85546875" style="1340" customWidth="1"/>
    <col min="50" max="52" width="11.42578125" style="1340" customWidth="1"/>
    <col min="53" max="53" width="12.85546875" style="1340" customWidth="1"/>
    <col min="54" max="56" width="11.42578125" style="1340" customWidth="1"/>
    <col min="57" max="57" width="12.85546875" style="1340" customWidth="1"/>
    <col min="58" max="60" width="11.42578125" style="1340" customWidth="1"/>
    <col min="61" max="61" width="12.85546875" style="1340" customWidth="1"/>
    <col min="62" max="63" width="11.42578125" style="1340" customWidth="1"/>
    <col min="64" max="79" width="15" style="1340" customWidth="1"/>
    <col min="80" max="16384" width="9.140625" style="1340"/>
  </cols>
  <sheetData>
    <row r="1" spans="2:79" ht="21" customHeight="1">
      <c r="B1" s="962" t="s">
        <v>2733</v>
      </c>
      <c r="C1" s="963"/>
      <c r="D1" s="964"/>
      <c r="E1" s="964"/>
      <c r="F1" s="964"/>
      <c r="G1" s="964"/>
      <c r="H1" s="964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8" t="s">
        <v>4396</v>
      </c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 t="s">
        <v>4397</v>
      </c>
    </row>
    <row r="2" spans="2:79" ht="21" customHeight="1" thickBot="1">
      <c r="B2" s="969" t="s">
        <v>4398</v>
      </c>
      <c r="C2" s="963"/>
      <c r="D2" s="970"/>
      <c r="E2" s="964"/>
      <c r="F2" s="964"/>
      <c r="G2" s="964"/>
      <c r="H2" s="972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79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79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487" t="s">
        <v>4322</v>
      </c>
      <c r="I4" s="1488"/>
      <c r="J4" s="1488"/>
      <c r="K4" s="1488"/>
      <c r="L4" s="1488"/>
      <c r="M4" s="1488"/>
      <c r="N4" s="1488"/>
      <c r="O4" s="1488"/>
      <c r="P4" s="1488"/>
      <c r="Q4" s="1488"/>
      <c r="R4" s="1488"/>
      <c r="S4" s="1488"/>
      <c r="T4" s="1488"/>
      <c r="U4" s="1488"/>
      <c r="V4" s="1488"/>
      <c r="W4" s="1488"/>
      <c r="X4" s="1488"/>
      <c r="Y4" s="1488"/>
      <c r="Z4" s="1488"/>
      <c r="AA4" s="1488"/>
      <c r="AB4" s="1488"/>
      <c r="AC4" s="1488"/>
      <c r="AD4" s="1488"/>
      <c r="AE4" s="1489"/>
      <c r="AF4" s="1490" t="s">
        <v>4323</v>
      </c>
      <c r="AG4" s="1491"/>
      <c r="AH4" s="1491"/>
      <c r="AI4" s="1492"/>
      <c r="AJ4" s="1490" t="s">
        <v>4323</v>
      </c>
      <c r="AK4" s="1491"/>
      <c r="AL4" s="1491"/>
      <c r="AM4" s="1492"/>
      <c r="AN4" s="1487" t="s">
        <v>4324</v>
      </c>
      <c r="AO4" s="1488"/>
      <c r="AP4" s="1488"/>
      <c r="AQ4" s="1488"/>
      <c r="AR4" s="1488"/>
      <c r="AS4" s="1488"/>
      <c r="AT4" s="1488"/>
      <c r="AU4" s="1488"/>
      <c r="AV4" s="1488"/>
      <c r="AW4" s="1488"/>
      <c r="AX4" s="1488"/>
      <c r="AY4" s="1488"/>
      <c r="AZ4" s="1488"/>
      <c r="BA4" s="1488"/>
      <c r="BB4" s="1488"/>
      <c r="BC4" s="1488"/>
      <c r="BD4" s="1488"/>
      <c r="BE4" s="1488"/>
      <c r="BF4" s="1488"/>
      <c r="BG4" s="1488"/>
      <c r="BH4" s="1488"/>
      <c r="BI4" s="1488"/>
      <c r="BJ4" s="1488"/>
      <c r="BK4" s="1489"/>
      <c r="BL4" s="1490" t="s">
        <v>4325</v>
      </c>
      <c r="BM4" s="1491"/>
      <c r="BN4" s="1491"/>
      <c r="BO4" s="1492"/>
      <c r="BP4" s="1490" t="s">
        <v>4325</v>
      </c>
      <c r="BQ4" s="1491"/>
      <c r="BR4" s="1491"/>
      <c r="BS4" s="1492"/>
      <c r="BT4" s="1476" t="s">
        <v>4326</v>
      </c>
      <c r="BU4" s="1477"/>
      <c r="BV4" s="1477"/>
      <c r="BW4" s="1478"/>
      <c r="BX4" s="1476" t="s">
        <v>4326</v>
      </c>
      <c r="BY4" s="1477"/>
      <c r="BZ4" s="1477"/>
      <c r="CA4" s="1478"/>
    </row>
    <row r="5" spans="2:79" ht="21" customHeight="1">
      <c r="B5" s="1479" t="s">
        <v>2749</v>
      </c>
      <c r="C5" s="1480"/>
      <c r="D5" s="1483" t="s">
        <v>4327</v>
      </c>
      <c r="E5" s="1485" t="s">
        <v>2695</v>
      </c>
      <c r="F5" s="976" t="s">
        <v>4328</v>
      </c>
      <c r="G5" s="977" t="s">
        <v>4329</v>
      </c>
      <c r="H5" s="1461" t="s">
        <v>4330</v>
      </c>
      <c r="I5" s="1462"/>
      <c r="J5" s="1463"/>
      <c r="K5" s="1464"/>
      <c r="L5" s="1461" t="s">
        <v>4331</v>
      </c>
      <c r="M5" s="1462"/>
      <c r="N5" s="1463"/>
      <c r="O5" s="1464"/>
      <c r="P5" s="1461" t="s">
        <v>4332</v>
      </c>
      <c r="Q5" s="1462"/>
      <c r="R5" s="1463"/>
      <c r="S5" s="1464"/>
      <c r="T5" s="1461" t="s">
        <v>4333</v>
      </c>
      <c r="U5" s="1462"/>
      <c r="V5" s="1463"/>
      <c r="W5" s="1464"/>
      <c r="X5" s="1461" t="s">
        <v>4334</v>
      </c>
      <c r="Y5" s="1462"/>
      <c r="Z5" s="1463"/>
      <c r="AA5" s="1464"/>
      <c r="AB5" s="1461" t="s">
        <v>4335</v>
      </c>
      <c r="AC5" s="1462"/>
      <c r="AD5" s="1463"/>
      <c r="AE5" s="1464"/>
      <c r="AF5" s="1465" t="s">
        <v>4336</v>
      </c>
      <c r="AG5" s="1466"/>
      <c r="AH5" s="1467"/>
      <c r="AI5" s="1468"/>
      <c r="AJ5" s="1469" t="s">
        <v>4337</v>
      </c>
      <c r="AK5" s="1470"/>
      <c r="AL5" s="1470"/>
      <c r="AM5" s="1471"/>
      <c r="AN5" s="1461" t="s">
        <v>4338</v>
      </c>
      <c r="AO5" s="1462"/>
      <c r="AP5" s="1463"/>
      <c r="AQ5" s="1464"/>
      <c r="AR5" s="1461" t="s">
        <v>4339</v>
      </c>
      <c r="AS5" s="1462"/>
      <c r="AT5" s="1463"/>
      <c r="AU5" s="1464"/>
      <c r="AV5" s="1461" t="s">
        <v>4340</v>
      </c>
      <c r="AW5" s="1462"/>
      <c r="AX5" s="1463"/>
      <c r="AY5" s="1464"/>
      <c r="AZ5" s="1461" t="s">
        <v>4341</v>
      </c>
      <c r="BA5" s="1462"/>
      <c r="BB5" s="1463"/>
      <c r="BC5" s="1464"/>
      <c r="BD5" s="1461" t="s">
        <v>4342</v>
      </c>
      <c r="BE5" s="1462"/>
      <c r="BF5" s="1463"/>
      <c r="BG5" s="1464"/>
      <c r="BH5" s="1461" t="s">
        <v>4343</v>
      </c>
      <c r="BI5" s="1462"/>
      <c r="BJ5" s="1463"/>
      <c r="BK5" s="1464"/>
      <c r="BL5" s="1465" t="s">
        <v>4336</v>
      </c>
      <c r="BM5" s="1466"/>
      <c r="BN5" s="1467"/>
      <c r="BO5" s="1468"/>
      <c r="BP5" s="1469" t="s">
        <v>4337</v>
      </c>
      <c r="BQ5" s="1470"/>
      <c r="BR5" s="1470"/>
      <c r="BS5" s="1471"/>
      <c r="BT5" s="1472" t="s">
        <v>4336</v>
      </c>
      <c r="BU5" s="1473"/>
      <c r="BV5" s="1474"/>
      <c r="BW5" s="1475"/>
      <c r="BX5" s="1453" t="s">
        <v>4337</v>
      </c>
      <c r="BY5" s="1454"/>
      <c r="BZ5" s="1454"/>
      <c r="CA5" s="1455"/>
    </row>
    <row r="6" spans="2:79" ht="30.75" customHeight="1" thickBot="1">
      <c r="B6" s="1481"/>
      <c r="C6" s="1482"/>
      <c r="D6" s="1484"/>
      <c r="E6" s="1486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</row>
    <row r="7" spans="2:79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f t="shared" ref="I7:I12" si="0">ROUND(H7*$E7*$F7*$G7,1)</f>
        <v>0</v>
      </c>
      <c r="J7" s="1110">
        <f t="shared" ref="J7:J12" si="1">ROUND(H7*$E7,1)</f>
        <v>0</v>
      </c>
      <c r="K7" s="1111">
        <f t="shared" ref="K7:K12" si="2">+I7-J7</f>
        <v>0</v>
      </c>
      <c r="L7" s="1109">
        <v>0</v>
      </c>
      <c r="M7" s="1110">
        <f t="shared" ref="M7:M12" si="3">ROUND(L7*$E7*$F7*$G7,1)</f>
        <v>0</v>
      </c>
      <c r="N7" s="1110">
        <f t="shared" ref="N7:N12" si="4">ROUND(L7*$E7,1)</f>
        <v>0</v>
      </c>
      <c r="O7" s="1111">
        <f t="shared" ref="O7:O12" si="5">+M7-N7</f>
        <v>0</v>
      </c>
      <c r="P7" s="1109">
        <v>0</v>
      </c>
      <c r="Q7" s="1110">
        <f t="shared" ref="Q7:Q12" si="6">ROUND(P7*$E7*$F7*$G7,1)</f>
        <v>0</v>
      </c>
      <c r="R7" s="1110">
        <f t="shared" ref="R7:R12" si="7">ROUND(P7*$E7,1)</f>
        <v>0</v>
      </c>
      <c r="S7" s="1111">
        <f t="shared" ref="S7:S12" si="8">+Q7-R7</f>
        <v>0</v>
      </c>
      <c r="T7" s="1109">
        <v>0</v>
      </c>
      <c r="U7" s="1110">
        <f t="shared" ref="U7:U12" si="9">ROUND(T7*$E7*$F7*$G7,1)</f>
        <v>0</v>
      </c>
      <c r="V7" s="1110">
        <f t="shared" ref="V7:V12" si="10">ROUND(T7*$E7,1)</f>
        <v>0</v>
      </c>
      <c r="W7" s="1111">
        <f t="shared" ref="W7:W12" si="11">+U7-V7</f>
        <v>0</v>
      </c>
      <c r="X7" s="1109">
        <v>0</v>
      </c>
      <c r="Y7" s="1110">
        <f t="shared" ref="Y7:Y12" si="12">ROUND(X7*$E7*$F7*$G7,1)</f>
        <v>0</v>
      </c>
      <c r="Z7" s="1110">
        <f t="shared" ref="Z7:Z12" si="13">ROUND(X7*$E7,1)</f>
        <v>0</v>
      </c>
      <c r="AA7" s="1111">
        <f t="shared" ref="AA7:AA12" si="14">+Y7-Z7</f>
        <v>0</v>
      </c>
      <c r="AB7" s="1109">
        <v>0</v>
      </c>
      <c r="AC7" s="1110">
        <f t="shared" ref="AC7:AC12" si="15">ROUND(AB7*$E7*$F7*$G7,1)</f>
        <v>0</v>
      </c>
      <c r="AD7" s="1110">
        <f t="shared" ref="AD7:AD12" si="16">ROUND(AB7*$E7,1)</f>
        <v>0</v>
      </c>
      <c r="AE7" s="1111">
        <f t="shared" ref="AE7:AE12" si="17">+AC7-AD7</f>
        <v>0</v>
      </c>
      <c r="AF7" s="1112">
        <f t="shared" ref="AF7:AH12" si="18">+H7+L7+P7+T7+X7+AB7</f>
        <v>0</v>
      </c>
      <c r="AG7" s="1113">
        <f t="shared" si="18"/>
        <v>0</v>
      </c>
      <c r="AH7" s="1113">
        <f t="shared" si="18"/>
        <v>0</v>
      </c>
      <c r="AI7" s="1114">
        <f t="shared" ref="AI7:AI81" si="19">+AG7-AH7</f>
        <v>0</v>
      </c>
      <c r="AJ7" s="1112">
        <f t="shared" ref="AJ7:AJ12" si="20">ROUND(AVERAGE(AF7/6),1)</f>
        <v>0</v>
      </c>
      <c r="AK7" s="1113">
        <f>ROUND(AVERAGE(AG7/6),0)</f>
        <v>0</v>
      </c>
      <c r="AL7" s="1113">
        <f>ROUND(AVERAGE(AH7/6),0)</f>
        <v>0</v>
      </c>
      <c r="AM7" s="1115">
        <f t="shared" ref="AM7:AM81" si="21">+AK7-AL7</f>
        <v>0</v>
      </c>
      <c r="AN7" s="1109">
        <v>0</v>
      </c>
      <c r="AO7" s="1110">
        <f t="shared" ref="AO7:AO12" si="22">ROUND(AN7*$E7*$F7*$G7,1)</f>
        <v>0</v>
      </c>
      <c r="AP7" s="1110">
        <f t="shared" ref="AP7:AP12" si="23">ROUND(AN7*$E7,1)</f>
        <v>0</v>
      </c>
      <c r="AQ7" s="1111">
        <f t="shared" ref="AQ7:AQ12" si="24">+AO7-AP7</f>
        <v>0</v>
      </c>
      <c r="AR7" s="1109">
        <v>0</v>
      </c>
      <c r="AS7" s="1110">
        <f t="shared" ref="AS7:AS12" si="25">ROUND(AR7*$E7*$F7*$G7,1)</f>
        <v>0</v>
      </c>
      <c r="AT7" s="1110">
        <f t="shared" ref="AT7:AT12" si="26">ROUND(AR7*$E7,1)</f>
        <v>0</v>
      </c>
      <c r="AU7" s="1111">
        <f t="shared" ref="AU7:AU12" si="27">+AS7-AT7</f>
        <v>0</v>
      </c>
      <c r="AV7" s="1109">
        <v>0</v>
      </c>
      <c r="AW7" s="1110">
        <f t="shared" ref="AW7:AW12" si="28">ROUND(AV7*$E7*$F7*$G7,1)</f>
        <v>0</v>
      </c>
      <c r="AX7" s="1110">
        <f t="shared" ref="AX7:AX12" si="29">ROUND(AV7*$E7,1)</f>
        <v>0</v>
      </c>
      <c r="AY7" s="1111">
        <f t="shared" ref="AY7:AY12" si="30">+AW7-AX7</f>
        <v>0</v>
      </c>
      <c r="AZ7" s="1109">
        <v>0</v>
      </c>
      <c r="BA7" s="1110">
        <f t="shared" ref="BA7:BA12" si="31">ROUND(AZ7*$E7*$F7*$G7,1)</f>
        <v>0</v>
      </c>
      <c r="BB7" s="1110">
        <f t="shared" ref="BB7:BB12" si="32">ROUND(AZ7*$E7,1)</f>
        <v>0</v>
      </c>
      <c r="BC7" s="1111">
        <f t="shared" ref="BC7:BC12" si="33">+BA7-BB7</f>
        <v>0</v>
      </c>
      <c r="BD7" s="1109">
        <v>0</v>
      </c>
      <c r="BE7" s="1110">
        <f t="shared" ref="BE7:BE12" si="34">ROUND(BD7*$E7*$F7*$G7,1)</f>
        <v>0</v>
      </c>
      <c r="BF7" s="1110">
        <f t="shared" ref="BF7:BF12" si="35">ROUND(BD7*$E7,1)</f>
        <v>0</v>
      </c>
      <c r="BG7" s="1111">
        <f t="shared" ref="BG7:BG12" si="36">+BE7-BF7</f>
        <v>0</v>
      </c>
      <c r="BH7" s="1109">
        <v>0</v>
      </c>
      <c r="BI7" s="1110">
        <f t="shared" ref="BI7:BI12" si="37">ROUND(BH7*$E7*$F7*$G7,1)</f>
        <v>0</v>
      </c>
      <c r="BJ7" s="1110">
        <f t="shared" ref="BJ7:BJ12" si="38">ROUND(BH7*$E7,1)</f>
        <v>0</v>
      </c>
      <c r="BK7" s="1111">
        <f t="shared" ref="BK7:BK12" si="39">+BI7-BJ7</f>
        <v>0</v>
      </c>
      <c r="BL7" s="1112">
        <f t="shared" ref="BL7:BN12" si="40">+AN7+AR7+AV7+AZ7+BD7+BH7</f>
        <v>0</v>
      </c>
      <c r="BM7" s="1113">
        <f t="shared" si="40"/>
        <v>0</v>
      </c>
      <c r="BN7" s="1113">
        <f t="shared" si="40"/>
        <v>0</v>
      </c>
      <c r="BO7" s="1114">
        <f t="shared" ref="BO7:BO81" si="41">+BM7-BN7</f>
        <v>0</v>
      </c>
      <c r="BP7" s="1112">
        <f t="shared" ref="BP7:BP12" si="42">ROUND(AVERAGE(BL7/6),1)</f>
        <v>0</v>
      </c>
      <c r="BQ7" s="1113">
        <f>ROUND(AVERAGE(BM7/6),0)</f>
        <v>0</v>
      </c>
      <c r="BR7" s="1113">
        <f>ROUND(AVERAGE(BN7/6),0)</f>
        <v>0</v>
      </c>
      <c r="BS7" s="1115">
        <f t="shared" ref="BS7:BS81" si="43">+BQ7-BR7</f>
        <v>0</v>
      </c>
      <c r="BT7" s="1116">
        <f t="shared" ref="BT7:BV12" si="44">+AF7+BL7</f>
        <v>0</v>
      </c>
      <c r="BU7" s="1117">
        <f t="shared" si="44"/>
        <v>0</v>
      </c>
      <c r="BV7" s="1117">
        <f t="shared" si="44"/>
        <v>0</v>
      </c>
      <c r="BW7" s="1118">
        <f t="shared" ref="BW7:BW81" si="45">+BU7-BV7</f>
        <v>0</v>
      </c>
      <c r="BX7" s="1119">
        <f t="shared" ref="BX7:BX12" si="46">ROUND(AVERAGE(BT7/12),1)</f>
        <v>0</v>
      </c>
      <c r="BY7" s="1120">
        <f>ROUND(AVERAGE(BU7/12),0)</f>
        <v>0</v>
      </c>
      <c r="BZ7" s="1120">
        <f>ROUND(AVERAGE(BV7/12),0)</f>
        <v>0</v>
      </c>
      <c r="CA7" s="1121">
        <f>+BY7-BZ7</f>
        <v>0</v>
      </c>
    </row>
    <row r="8" spans="2:79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f t="shared" si="0"/>
        <v>0</v>
      </c>
      <c r="J8" s="1126">
        <f t="shared" si="1"/>
        <v>0</v>
      </c>
      <c r="K8" s="1127">
        <f t="shared" si="2"/>
        <v>0</v>
      </c>
      <c r="L8" s="1125">
        <v>0</v>
      </c>
      <c r="M8" s="1126">
        <f t="shared" si="3"/>
        <v>0</v>
      </c>
      <c r="N8" s="1126">
        <f t="shared" si="4"/>
        <v>0</v>
      </c>
      <c r="O8" s="1127">
        <f t="shared" si="5"/>
        <v>0</v>
      </c>
      <c r="P8" s="1125">
        <v>0</v>
      </c>
      <c r="Q8" s="1126">
        <f t="shared" si="6"/>
        <v>0</v>
      </c>
      <c r="R8" s="1126">
        <f t="shared" si="7"/>
        <v>0</v>
      </c>
      <c r="S8" s="1127">
        <f t="shared" si="8"/>
        <v>0</v>
      </c>
      <c r="T8" s="1125">
        <v>0</v>
      </c>
      <c r="U8" s="1126">
        <f t="shared" si="9"/>
        <v>0</v>
      </c>
      <c r="V8" s="1126">
        <f t="shared" si="10"/>
        <v>0</v>
      </c>
      <c r="W8" s="1127">
        <f t="shared" si="11"/>
        <v>0</v>
      </c>
      <c r="X8" s="1125">
        <v>0</v>
      </c>
      <c r="Y8" s="1126">
        <f t="shared" si="12"/>
        <v>0</v>
      </c>
      <c r="Z8" s="1126">
        <f t="shared" si="13"/>
        <v>0</v>
      </c>
      <c r="AA8" s="1127">
        <f t="shared" si="14"/>
        <v>0</v>
      </c>
      <c r="AB8" s="1125">
        <v>0</v>
      </c>
      <c r="AC8" s="1126">
        <f t="shared" si="15"/>
        <v>0</v>
      </c>
      <c r="AD8" s="1126">
        <f t="shared" si="16"/>
        <v>0</v>
      </c>
      <c r="AE8" s="1127">
        <f t="shared" si="17"/>
        <v>0</v>
      </c>
      <c r="AF8" s="1128">
        <f t="shared" si="18"/>
        <v>0</v>
      </c>
      <c r="AG8" s="1129">
        <f t="shared" si="18"/>
        <v>0</v>
      </c>
      <c r="AH8" s="1129">
        <f t="shared" si="18"/>
        <v>0</v>
      </c>
      <c r="AI8" s="1130">
        <f t="shared" si="19"/>
        <v>0</v>
      </c>
      <c r="AJ8" s="1128">
        <f t="shared" si="20"/>
        <v>0</v>
      </c>
      <c r="AK8" s="1129">
        <f t="shared" ref="AK8:AL12" si="47">ROUND(AVERAGE(AG8/6),0)</f>
        <v>0</v>
      </c>
      <c r="AL8" s="1129">
        <f t="shared" si="47"/>
        <v>0</v>
      </c>
      <c r="AM8" s="1130">
        <f t="shared" si="21"/>
        <v>0</v>
      </c>
      <c r="AN8" s="1125">
        <v>0</v>
      </c>
      <c r="AO8" s="1126">
        <f t="shared" si="22"/>
        <v>0</v>
      </c>
      <c r="AP8" s="1126">
        <f t="shared" si="23"/>
        <v>0</v>
      </c>
      <c r="AQ8" s="1127">
        <f t="shared" si="24"/>
        <v>0</v>
      </c>
      <c r="AR8" s="1125">
        <v>0</v>
      </c>
      <c r="AS8" s="1126">
        <f t="shared" si="25"/>
        <v>0</v>
      </c>
      <c r="AT8" s="1126">
        <f t="shared" si="26"/>
        <v>0</v>
      </c>
      <c r="AU8" s="1127">
        <f t="shared" si="27"/>
        <v>0</v>
      </c>
      <c r="AV8" s="1125">
        <v>0</v>
      </c>
      <c r="AW8" s="1126">
        <f t="shared" si="28"/>
        <v>0</v>
      </c>
      <c r="AX8" s="1126">
        <f t="shared" si="29"/>
        <v>0</v>
      </c>
      <c r="AY8" s="1127">
        <f t="shared" si="30"/>
        <v>0</v>
      </c>
      <c r="AZ8" s="1125">
        <v>0</v>
      </c>
      <c r="BA8" s="1126">
        <f t="shared" si="31"/>
        <v>0</v>
      </c>
      <c r="BB8" s="1126">
        <f t="shared" si="32"/>
        <v>0</v>
      </c>
      <c r="BC8" s="1127">
        <f t="shared" si="33"/>
        <v>0</v>
      </c>
      <c r="BD8" s="1125">
        <v>0</v>
      </c>
      <c r="BE8" s="1126">
        <f t="shared" si="34"/>
        <v>0</v>
      </c>
      <c r="BF8" s="1126">
        <f t="shared" si="35"/>
        <v>0</v>
      </c>
      <c r="BG8" s="1127">
        <f t="shared" si="36"/>
        <v>0</v>
      </c>
      <c r="BH8" s="1125">
        <v>0</v>
      </c>
      <c r="BI8" s="1126">
        <f t="shared" si="37"/>
        <v>0</v>
      </c>
      <c r="BJ8" s="1126">
        <f t="shared" si="38"/>
        <v>0</v>
      </c>
      <c r="BK8" s="1127">
        <f t="shared" si="39"/>
        <v>0</v>
      </c>
      <c r="BL8" s="1128">
        <f t="shared" si="40"/>
        <v>0</v>
      </c>
      <c r="BM8" s="1129">
        <f t="shared" si="40"/>
        <v>0</v>
      </c>
      <c r="BN8" s="1129">
        <f t="shared" si="40"/>
        <v>0</v>
      </c>
      <c r="BO8" s="1130">
        <f t="shared" si="41"/>
        <v>0</v>
      </c>
      <c r="BP8" s="1128">
        <f t="shared" si="42"/>
        <v>0</v>
      </c>
      <c r="BQ8" s="1129">
        <f t="shared" ref="BQ8:BR12" si="48">ROUND(AVERAGE(BM8/6),0)</f>
        <v>0</v>
      </c>
      <c r="BR8" s="1129">
        <f t="shared" si="48"/>
        <v>0</v>
      </c>
      <c r="BS8" s="1130">
        <f t="shared" si="43"/>
        <v>0</v>
      </c>
      <c r="BT8" s="1116">
        <f t="shared" si="44"/>
        <v>0</v>
      </c>
      <c r="BU8" s="1117">
        <f t="shared" si="44"/>
        <v>0</v>
      </c>
      <c r="BV8" s="1117">
        <f t="shared" si="44"/>
        <v>0</v>
      </c>
      <c r="BW8" s="1131">
        <f t="shared" si="45"/>
        <v>0</v>
      </c>
      <c r="BX8" s="1116">
        <f t="shared" si="46"/>
        <v>0</v>
      </c>
      <c r="BY8" s="1117">
        <f t="shared" ref="BY8:BZ12" si="49">ROUND(AVERAGE(BU8/12),0)</f>
        <v>0</v>
      </c>
      <c r="BZ8" s="1117">
        <f t="shared" si="49"/>
        <v>0</v>
      </c>
      <c r="CA8" s="1131">
        <f t="shared" ref="CA8:CA82" si="50">+BY8-BZ8</f>
        <v>0</v>
      </c>
    </row>
    <row r="9" spans="2:79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0</v>
      </c>
      <c r="I9" s="1126">
        <f t="shared" si="0"/>
        <v>0</v>
      </c>
      <c r="J9" s="1126">
        <f t="shared" si="1"/>
        <v>0</v>
      </c>
      <c r="K9" s="1127">
        <f t="shared" si="2"/>
        <v>0</v>
      </c>
      <c r="L9" s="1125">
        <v>0</v>
      </c>
      <c r="M9" s="1126">
        <f t="shared" si="3"/>
        <v>0</v>
      </c>
      <c r="N9" s="1126">
        <f t="shared" si="4"/>
        <v>0</v>
      </c>
      <c r="O9" s="1127">
        <f t="shared" si="5"/>
        <v>0</v>
      </c>
      <c r="P9" s="1125">
        <v>0</v>
      </c>
      <c r="Q9" s="1126">
        <f t="shared" si="6"/>
        <v>0</v>
      </c>
      <c r="R9" s="1126">
        <f t="shared" si="7"/>
        <v>0</v>
      </c>
      <c r="S9" s="1127">
        <f t="shared" si="8"/>
        <v>0</v>
      </c>
      <c r="T9" s="1125">
        <v>0</v>
      </c>
      <c r="U9" s="1126">
        <f t="shared" si="9"/>
        <v>0</v>
      </c>
      <c r="V9" s="1126">
        <f t="shared" si="10"/>
        <v>0</v>
      </c>
      <c r="W9" s="1127">
        <f t="shared" si="11"/>
        <v>0</v>
      </c>
      <c r="X9" s="1125">
        <v>0</v>
      </c>
      <c r="Y9" s="1126">
        <f t="shared" si="12"/>
        <v>0</v>
      </c>
      <c r="Z9" s="1126">
        <f t="shared" si="13"/>
        <v>0</v>
      </c>
      <c r="AA9" s="1127">
        <f t="shared" si="14"/>
        <v>0</v>
      </c>
      <c r="AB9" s="1125">
        <v>0</v>
      </c>
      <c r="AC9" s="1126">
        <f t="shared" si="15"/>
        <v>0</v>
      </c>
      <c r="AD9" s="1126">
        <f t="shared" si="16"/>
        <v>0</v>
      </c>
      <c r="AE9" s="1127">
        <f t="shared" si="17"/>
        <v>0</v>
      </c>
      <c r="AF9" s="1128">
        <f t="shared" si="18"/>
        <v>0</v>
      </c>
      <c r="AG9" s="1129">
        <f t="shared" si="18"/>
        <v>0</v>
      </c>
      <c r="AH9" s="1129">
        <f t="shared" si="18"/>
        <v>0</v>
      </c>
      <c r="AI9" s="1130">
        <f t="shared" si="19"/>
        <v>0</v>
      </c>
      <c r="AJ9" s="1128">
        <f t="shared" si="20"/>
        <v>0</v>
      </c>
      <c r="AK9" s="1129">
        <f t="shared" si="47"/>
        <v>0</v>
      </c>
      <c r="AL9" s="1129">
        <f t="shared" si="47"/>
        <v>0</v>
      </c>
      <c r="AM9" s="1130">
        <f t="shared" si="21"/>
        <v>0</v>
      </c>
      <c r="AN9" s="1125">
        <v>0</v>
      </c>
      <c r="AO9" s="1126">
        <f t="shared" si="22"/>
        <v>0</v>
      </c>
      <c r="AP9" s="1126">
        <f t="shared" si="23"/>
        <v>0</v>
      </c>
      <c r="AQ9" s="1127">
        <f t="shared" si="24"/>
        <v>0</v>
      </c>
      <c r="AR9" s="1125">
        <v>0</v>
      </c>
      <c r="AS9" s="1126">
        <f t="shared" si="25"/>
        <v>0</v>
      </c>
      <c r="AT9" s="1126">
        <f t="shared" si="26"/>
        <v>0</v>
      </c>
      <c r="AU9" s="1127">
        <f t="shared" si="27"/>
        <v>0</v>
      </c>
      <c r="AV9" s="1125">
        <v>0</v>
      </c>
      <c r="AW9" s="1126">
        <f t="shared" si="28"/>
        <v>0</v>
      </c>
      <c r="AX9" s="1126">
        <f t="shared" si="29"/>
        <v>0</v>
      </c>
      <c r="AY9" s="1127">
        <f t="shared" si="30"/>
        <v>0</v>
      </c>
      <c r="AZ9" s="1125">
        <v>0</v>
      </c>
      <c r="BA9" s="1126">
        <f t="shared" si="31"/>
        <v>0</v>
      </c>
      <c r="BB9" s="1126">
        <f t="shared" si="32"/>
        <v>0</v>
      </c>
      <c r="BC9" s="1127">
        <f t="shared" si="33"/>
        <v>0</v>
      </c>
      <c r="BD9" s="1125">
        <v>0</v>
      </c>
      <c r="BE9" s="1126">
        <f t="shared" si="34"/>
        <v>0</v>
      </c>
      <c r="BF9" s="1126">
        <f t="shared" si="35"/>
        <v>0</v>
      </c>
      <c r="BG9" s="1127">
        <f t="shared" si="36"/>
        <v>0</v>
      </c>
      <c r="BH9" s="1125">
        <v>0</v>
      </c>
      <c r="BI9" s="1126">
        <f t="shared" si="37"/>
        <v>0</v>
      </c>
      <c r="BJ9" s="1126">
        <f t="shared" si="38"/>
        <v>0</v>
      </c>
      <c r="BK9" s="1127">
        <f t="shared" si="39"/>
        <v>0</v>
      </c>
      <c r="BL9" s="1128">
        <f t="shared" si="40"/>
        <v>0</v>
      </c>
      <c r="BM9" s="1129">
        <f t="shared" si="40"/>
        <v>0</v>
      </c>
      <c r="BN9" s="1129">
        <f t="shared" si="40"/>
        <v>0</v>
      </c>
      <c r="BO9" s="1130">
        <f t="shared" si="41"/>
        <v>0</v>
      </c>
      <c r="BP9" s="1128">
        <f t="shared" si="42"/>
        <v>0</v>
      </c>
      <c r="BQ9" s="1129">
        <f t="shared" si="48"/>
        <v>0</v>
      </c>
      <c r="BR9" s="1129">
        <f t="shared" si="48"/>
        <v>0</v>
      </c>
      <c r="BS9" s="1130">
        <f t="shared" si="43"/>
        <v>0</v>
      </c>
      <c r="BT9" s="1116">
        <f t="shared" si="44"/>
        <v>0</v>
      </c>
      <c r="BU9" s="1117">
        <f t="shared" si="44"/>
        <v>0</v>
      </c>
      <c r="BV9" s="1117">
        <f t="shared" si="44"/>
        <v>0</v>
      </c>
      <c r="BW9" s="1131">
        <f t="shared" si="45"/>
        <v>0</v>
      </c>
      <c r="BX9" s="1116">
        <f t="shared" si="46"/>
        <v>0</v>
      </c>
      <c r="BY9" s="1117">
        <f t="shared" si="49"/>
        <v>0</v>
      </c>
      <c r="BZ9" s="1117">
        <f t="shared" si="49"/>
        <v>0</v>
      </c>
      <c r="CA9" s="1131">
        <f t="shared" si="50"/>
        <v>0</v>
      </c>
    </row>
    <row r="10" spans="2:79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f t="shared" si="0"/>
        <v>0</v>
      </c>
      <c r="J10" s="1126">
        <f t="shared" si="1"/>
        <v>0</v>
      </c>
      <c r="K10" s="1127">
        <f t="shared" si="2"/>
        <v>0</v>
      </c>
      <c r="L10" s="1125">
        <v>0</v>
      </c>
      <c r="M10" s="1126">
        <f t="shared" si="3"/>
        <v>0</v>
      </c>
      <c r="N10" s="1126">
        <f t="shared" si="4"/>
        <v>0</v>
      </c>
      <c r="O10" s="1127">
        <f t="shared" si="5"/>
        <v>0</v>
      </c>
      <c r="P10" s="1125">
        <v>0</v>
      </c>
      <c r="Q10" s="1126">
        <f t="shared" si="6"/>
        <v>0</v>
      </c>
      <c r="R10" s="1126">
        <f t="shared" si="7"/>
        <v>0</v>
      </c>
      <c r="S10" s="1127">
        <f t="shared" si="8"/>
        <v>0</v>
      </c>
      <c r="T10" s="1125">
        <v>0</v>
      </c>
      <c r="U10" s="1126">
        <f t="shared" si="9"/>
        <v>0</v>
      </c>
      <c r="V10" s="1126">
        <f t="shared" si="10"/>
        <v>0</v>
      </c>
      <c r="W10" s="1127">
        <f t="shared" si="11"/>
        <v>0</v>
      </c>
      <c r="X10" s="1125">
        <v>0</v>
      </c>
      <c r="Y10" s="1126">
        <f t="shared" si="12"/>
        <v>0</v>
      </c>
      <c r="Z10" s="1126">
        <f t="shared" si="13"/>
        <v>0</v>
      </c>
      <c r="AA10" s="1127">
        <f t="shared" si="14"/>
        <v>0</v>
      </c>
      <c r="AB10" s="1125">
        <v>0</v>
      </c>
      <c r="AC10" s="1126">
        <f t="shared" si="15"/>
        <v>0</v>
      </c>
      <c r="AD10" s="1126">
        <f t="shared" si="16"/>
        <v>0</v>
      </c>
      <c r="AE10" s="1127">
        <f t="shared" si="17"/>
        <v>0</v>
      </c>
      <c r="AF10" s="1128">
        <f t="shared" si="18"/>
        <v>0</v>
      </c>
      <c r="AG10" s="1129">
        <f t="shared" si="18"/>
        <v>0</v>
      </c>
      <c r="AH10" s="1129">
        <f t="shared" si="18"/>
        <v>0</v>
      </c>
      <c r="AI10" s="1130">
        <f t="shared" si="19"/>
        <v>0</v>
      </c>
      <c r="AJ10" s="1128">
        <f t="shared" si="20"/>
        <v>0</v>
      </c>
      <c r="AK10" s="1129">
        <f t="shared" si="47"/>
        <v>0</v>
      </c>
      <c r="AL10" s="1129">
        <f t="shared" si="47"/>
        <v>0</v>
      </c>
      <c r="AM10" s="1130">
        <f t="shared" si="21"/>
        <v>0</v>
      </c>
      <c r="AN10" s="1125">
        <v>0</v>
      </c>
      <c r="AO10" s="1126">
        <f t="shared" si="22"/>
        <v>0</v>
      </c>
      <c r="AP10" s="1126">
        <f t="shared" si="23"/>
        <v>0</v>
      </c>
      <c r="AQ10" s="1127">
        <f t="shared" si="24"/>
        <v>0</v>
      </c>
      <c r="AR10" s="1125">
        <v>0</v>
      </c>
      <c r="AS10" s="1126">
        <f t="shared" si="25"/>
        <v>0</v>
      </c>
      <c r="AT10" s="1126">
        <f t="shared" si="26"/>
        <v>0</v>
      </c>
      <c r="AU10" s="1127">
        <f t="shared" si="27"/>
        <v>0</v>
      </c>
      <c r="AV10" s="1125">
        <v>0</v>
      </c>
      <c r="AW10" s="1126">
        <f t="shared" si="28"/>
        <v>0</v>
      </c>
      <c r="AX10" s="1126">
        <f t="shared" si="29"/>
        <v>0</v>
      </c>
      <c r="AY10" s="1127">
        <f t="shared" si="30"/>
        <v>0</v>
      </c>
      <c r="AZ10" s="1125">
        <v>0</v>
      </c>
      <c r="BA10" s="1126">
        <f t="shared" si="31"/>
        <v>0</v>
      </c>
      <c r="BB10" s="1126">
        <f t="shared" si="32"/>
        <v>0</v>
      </c>
      <c r="BC10" s="1127">
        <f t="shared" si="33"/>
        <v>0</v>
      </c>
      <c r="BD10" s="1125">
        <v>0</v>
      </c>
      <c r="BE10" s="1126">
        <f t="shared" si="34"/>
        <v>0</v>
      </c>
      <c r="BF10" s="1126">
        <f t="shared" si="35"/>
        <v>0</v>
      </c>
      <c r="BG10" s="1127">
        <f t="shared" si="36"/>
        <v>0</v>
      </c>
      <c r="BH10" s="1125">
        <v>0</v>
      </c>
      <c r="BI10" s="1126">
        <f t="shared" si="37"/>
        <v>0</v>
      </c>
      <c r="BJ10" s="1126">
        <f t="shared" si="38"/>
        <v>0</v>
      </c>
      <c r="BK10" s="1127">
        <f t="shared" si="39"/>
        <v>0</v>
      </c>
      <c r="BL10" s="1128">
        <f t="shared" si="40"/>
        <v>0</v>
      </c>
      <c r="BM10" s="1129">
        <f t="shared" si="40"/>
        <v>0</v>
      </c>
      <c r="BN10" s="1129">
        <f t="shared" si="40"/>
        <v>0</v>
      </c>
      <c r="BO10" s="1130">
        <f t="shared" si="41"/>
        <v>0</v>
      </c>
      <c r="BP10" s="1128">
        <f t="shared" si="42"/>
        <v>0</v>
      </c>
      <c r="BQ10" s="1129">
        <f t="shared" si="48"/>
        <v>0</v>
      </c>
      <c r="BR10" s="1129">
        <f t="shared" si="48"/>
        <v>0</v>
      </c>
      <c r="BS10" s="1130">
        <f t="shared" si="43"/>
        <v>0</v>
      </c>
      <c r="BT10" s="1116">
        <f t="shared" si="44"/>
        <v>0</v>
      </c>
      <c r="BU10" s="1117">
        <f t="shared" si="44"/>
        <v>0</v>
      </c>
      <c r="BV10" s="1117">
        <f t="shared" si="44"/>
        <v>0</v>
      </c>
      <c r="BW10" s="1131">
        <f t="shared" si="45"/>
        <v>0</v>
      </c>
      <c r="BX10" s="1116">
        <f t="shared" si="46"/>
        <v>0</v>
      </c>
      <c r="BY10" s="1117">
        <f t="shared" si="49"/>
        <v>0</v>
      </c>
      <c r="BZ10" s="1117">
        <f t="shared" si="49"/>
        <v>0</v>
      </c>
      <c r="CA10" s="1131">
        <f t="shared" si="50"/>
        <v>0</v>
      </c>
    </row>
    <row r="11" spans="2:79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0</v>
      </c>
      <c r="I11" s="1126">
        <f t="shared" si="0"/>
        <v>0</v>
      </c>
      <c r="J11" s="1126">
        <f t="shared" si="1"/>
        <v>0</v>
      </c>
      <c r="K11" s="1127">
        <f t="shared" si="2"/>
        <v>0</v>
      </c>
      <c r="L11" s="1125">
        <v>0</v>
      </c>
      <c r="M11" s="1126">
        <f t="shared" si="3"/>
        <v>0</v>
      </c>
      <c r="N11" s="1126">
        <f t="shared" si="4"/>
        <v>0</v>
      </c>
      <c r="O11" s="1127">
        <f t="shared" si="5"/>
        <v>0</v>
      </c>
      <c r="P11" s="1125">
        <v>0</v>
      </c>
      <c r="Q11" s="1126">
        <f t="shared" si="6"/>
        <v>0</v>
      </c>
      <c r="R11" s="1126">
        <f t="shared" si="7"/>
        <v>0</v>
      </c>
      <c r="S11" s="1127">
        <f t="shared" si="8"/>
        <v>0</v>
      </c>
      <c r="T11" s="1125">
        <v>0</v>
      </c>
      <c r="U11" s="1126">
        <f t="shared" si="9"/>
        <v>0</v>
      </c>
      <c r="V11" s="1126">
        <f t="shared" si="10"/>
        <v>0</v>
      </c>
      <c r="W11" s="1127">
        <f t="shared" si="11"/>
        <v>0</v>
      </c>
      <c r="X11" s="1125">
        <v>0</v>
      </c>
      <c r="Y11" s="1126">
        <f t="shared" si="12"/>
        <v>0</v>
      </c>
      <c r="Z11" s="1126">
        <f t="shared" si="13"/>
        <v>0</v>
      </c>
      <c r="AA11" s="1127">
        <f t="shared" si="14"/>
        <v>0</v>
      </c>
      <c r="AB11" s="1125">
        <v>0</v>
      </c>
      <c r="AC11" s="1126">
        <f t="shared" si="15"/>
        <v>0</v>
      </c>
      <c r="AD11" s="1126">
        <f t="shared" si="16"/>
        <v>0</v>
      </c>
      <c r="AE11" s="1127">
        <f t="shared" si="17"/>
        <v>0</v>
      </c>
      <c r="AF11" s="1128">
        <f t="shared" si="18"/>
        <v>0</v>
      </c>
      <c r="AG11" s="1129">
        <f t="shared" si="18"/>
        <v>0</v>
      </c>
      <c r="AH11" s="1129">
        <f t="shared" si="18"/>
        <v>0</v>
      </c>
      <c r="AI11" s="1130">
        <f t="shared" si="19"/>
        <v>0</v>
      </c>
      <c r="AJ11" s="1128">
        <f t="shared" si="20"/>
        <v>0</v>
      </c>
      <c r="AK11" s="1129">
        <f t="shared" si="47"/>
        <v>0</v>
      </c>
      <c r="AL11" s="1129">
        <f t="shared" si="47"/>
        <v>0</v>
      </c>
      <c r="AM11" s="1130">
        <f t="shared" si="21"/>
        <v>0</v>
      </c>
      <c r="AN11" s="1125">
        <v>0</v>
      </c>
      <c r="AO11" s="1126">
        <f t="shared" si="22"/>
        <v>0</v>
      </c>
      <c r="AP11" s="1126">
        <f t="shared" si="23"/>
        <v>0</v>
      </c>
      <c r="AQ11" s="1127">
        <f t="shared" si="24"/>
        <v>0</v>
      </c>
      <c r="AR11" s="1125">
        <v>0</v>
      </c>
      <c r="AS11" s="1126">
        <f t="shared" si="25"/>
        <v>0</v>
      </c>
      <c r="AT11" s="1126">
        <f t="shared" si="26"/>
        <v>0</v>
      </c>
      <c r="AU11" s="1127">
        <f t="shared" si="27"/>
        <v>0</v>
      </c>
      <c r="AV11" s="1125">
        <v>0</v>
      </c>
      <c r="AW11" s="1126">
        <f t="shared" si="28"/>
        <v>0</v>
      </c>
      <c r="AX11" s="1126">
        <f t="shared" si="29"/>
        <v>0</v>
      </c>
      <c r="AY11" s="1127">
        <f t="shared" si="30"/>
        <v>0</v>
      </c>
      <c r="AZ11" s="1125">
        <v>0</v>
      </c>
      <c r="BA11" s="1126">
        <f t="shared" si="31"/>
        <v>0</v>
      </c>
      <c r="BB11" s="1126">
        <f t="shared" si="32"/>
        <v>0</v>
      </c>
      <c r="BC11" s="1127">
        <f t="shared" si="33"/>
        <v>0</v>
      </c>
      <c r="BD11" s="1125">
        <v>0</v>
      </c>
      <c r="BE11" s="1126">
        <f t="shared" si="34"/>
        <v>0</v>
      </c>
      <c r="BF11" s="1126">
        <f t="shared" si="35"/>
        <v>0</v>
      </c>
      <c r="BG11" s="1127">
        <f t="shared" si="36"/>
        <v>0</v>
      </c>
      <c r="BH11" s="1125">
        <v>0</v>
      </c>
      <c r="BI11" s="1126">
        <f t="shared" si="37"/>
        <v>0</v>
      </c>
      <c r="BJ11" s="1126">
        <f t="shared" si="38"/>
        <v>0</v>
      </c>
      <c r="BK11" s="1127">
        <f t="shared" si="39"/>
        <v>0</v>
      </c>
      <c r="BL11" s="1128">
        <f t="shared" si="40"/>
        <v>0</v>
      </c>
      <c r="BM11" s="1129">
        <f t="shared" si="40"/>
        <v>0</v>
      </c>
      <c r="BN11" s="1129">
        <f t="shared" si="40"/>
        <v>0</v>
      </c>
      <c r="BO11" s="1130">
        <f t="shared" si="41"/>
        <v>0</v>
      </c>
      <c r="BP11" s="1128">
        <f t="shared" si="42"/>
        <v>0</v>
      </c>
      <c r="BQ11" s="1129">
        <f t="shared" si="48"/>
        <v>0</v>
      </c>
      <c r="BR11" s="1129">
        <f t="shared" si="48"/>
        <v>0</v>
      </c>
      <c r="BS11" s="1130">
        <f t="shared" si="43"/>
        <v>0</v>
      </c>
      <c r="BT11" s="1116">
        <f t="shared" si="44"/>
        <v>0</v>
      </c>
      <c r="BU11" s="1117">
        <f t="shared" si="44"/>
        <v>0</v>
      </c>
      <c r="BV11" s="1117">
        <f t="shared" si="44"/>
        <v>0</v>
      </c>
      <c r="BW11" s="1131">
        <f t="shared" si="45"/>
        <v>0</v>
      </c>
      <c r="BX11" s="1116">
        <f t="shared" si="46"/>
        <v>0</v>
      </c>
      <c r="BY11" s="1117">
        <f t="shared" si="49"/>
        <v>0</v>
      </c>
      <c r="BZ11" s="1117">
        <f t="shared" si="49"/>
        <v>0</v>
      </c>
      <c r="CA11" s="1131">
        <f t="shared" si="50"/>
        <v>0</v>
      </c>
    </row>
    <row r="12" spans="2:79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32">
        <v>0</v>
      </c>
      <c r="I12" s="1133">
        <f t="shared" si="0"/>
        <v>0</v>
      </c>
      <c r="J12" s="1133">
        <f t="shared" si="1"/>
        <v>0</v>
      </c>
      <c r="K12" s="1134">
        <f t="shared" si="2"/>
        <v>0</v>
      </c>
      <c r="L12" s="1132">
        <v>0</v>
      </c>
      <c r="M12" s="1133">
        <f t="shared" si="3"/>
        <v>0</v>
      </c>
      <c r="N12" s="1133">
        <f t="shared" si="4"/>
        <v>0</v>
      </c>
      <c r="O12" s="1134">
        <f t="shared" si="5"/>
        <v>0</v>
      </c>
      <c r="P12" s="1132">
        <v>0</v>
      </c>
      <c r="Q12" s="1133">
        <f t="shared" si="6"/>
        <v>0</v>
      </c>
      <c r="R12" s="1133">
        <f t="shared" si="7"/>
        <v>0</v>
      </c>
      <c r="S12" s="1134">
        <f t="shared" si="8"/>
        <v>0</v>
      </c>
      <c r="T12" s="1132">
        <v>0</v>
      </c>
      <c r="U12" s="1133">
        <f t="shared" si="9"/>
        <v>0</v>
      </c>
      <c r="V12" s="1133">
        <f t="shared" si="10"/>
        <v>0</v>
      </c>
      <c r="W12" s="1134">
        <f t="shared" si="11"/>
        <v>0</v>
      </c>
      <c r="X12" s="1132">
        <v>0</v>
      </c>
      <c r="Y12" s="1133">
        <f t="shared" si="12"/>
        <v>0</v>
      </c>
      <c r="Z12" s="1133">
        <f t="shared" si="13"/>
        <v>0</v>
      </c>
      <c r="AA12" s="1134">
        <f t="shared" si="14"/>
        <v>0</v>
      </c>
      <c r="AB12" s="1132">
        <v>0</v>
      </c>
      <c r="AC12" s="1133">
        <f t="shared" si="15"/>
        <v>0</v>
      </c>
      <c r="AD12" s="1133">
        <f t="shared" si="16"/>
        <v>0</v>
      </c>
      <c r="AE12" s="1134">
        <f t="shared" si="17"/>
        <v>0</v>
      </c>
      <c r="AF12" s="1135">
        <f t="shared" si="18"/>
        <v>0</v>
      </c>
      <c r="AG12" s="1136">
        <f t="shared" si="18"/>
        <v>0</v>
      </c>
      <c r="AH12" s="1136">
        <f t="shared" si="18"/>
        <v>0</v>
      </c>
      <c r="AI12" s="1137">
        <f t="shared" si="19"/>
        <v>0</v>
      </c>
      <c r="AJ12" s="1135">
        <f t="shared" si="20"/>
        <v>0</v>
      </c>
      <c r="AK12" s="1136">
        <f t="shared" si="47"/>
        <v>0</v>
      </c>
      <c r="AL12" s="1136">
        <f t="shared" si="47"/>
        <v>0</v>
      </c>
      <c r="AM12" s="1137">
        <f t="shared" si="21"/>
        <v>0</v>
      </c>
      <c r="AN12" s="1132">
        <v>0</v>
      </c>
      <c r="AO12" s="1133">
        <f t="shared" si="22"/>
        <v>0</v>
      </c>
      <c r="AP12" s="1133">
        <f t="shared" si="23"/>
        <v>0</v>
      </c>
      <c r="AQ12" s="1134">
        <f t="shared" si="24"/>
        <v>0</v>
      </c>
      <c r="AR12" s="1132">
        <v>0</v>
      </c>
      <c r="AS12" s="1133">
        <f t="shared" si="25"/>
        <v>0</v>
      </c>
      <c r="AT12" s="1133">
        <f t="shared" si="26"/>
        <v>0</v>
      </c>
      <c r="AU12" s="1134">
        <f t="shared" si="27"/>
        <v>0</v>
      </c>
      <c r="AV12" s="1132">
        <v>0</v>
      </c>
      <c r="AW12" s="1133">
        <f t="shared" si="28"/>
        <v>0</v>
      </c>
      <c r="AX12" s="1133">
        <f t="shared" si="29"/>
        <v>0</v>
      </c>
      <c r="AY12" s="1134">
        <f t="shared" si="30"/>
        <v>0</v>
      </c>
      <c r="AZ12" s="1132">
        <v>0</v>
      </c>
      <c r="BA12" s="1133">
        <f t="shared" si="31"/>
        <v>0</v>
      </c>
      <c r="BB12" s="1133">
        <f t="shared" si="32"/>
        <v>0</v>
      </c>
      <c r="BC12" s="1134">
        <f t="shared" si="33"/>
        <v>0</v>
      </c>
      <c r="BD12" s="1132">
        <v>0</v>
      </c>
      <c r="BE12" s="1133">
        <f t="shared" si="34"/>
        <v>0</v>
      </c>
      <c r="BF12" s="1133">
        <f t="shared" si="35"/>
        <v>0</v>
      </c>
      <c r="BG12" s="1134">
        <f t="shared" si="36"/>
        <v>0</v>
      </c>
      <c r="BH12" s="1132">
        <v>0</v>
      </c>
      <c r="BI12" s="1133">
        <f t="shared" si="37"/>
        <v>0</v>
      </c>
      <c r="BJ12" s="1133">
        <f t="shared" si="38"/>
        <v>0</v>
      </c>
      <c r="BK12" s="1134">
        <f t="shared" si="39"/>
        <v>0</v>
      </c>
      <c r="BL12" s="1135">
        <f t="shared" si="40"/>
        <v>0</v>
      </c>
      <c r="BM12" s="1136">
        <f t="shared" si="40"/>
        <v>0</v>
      </c>
      <c r="BN12" s="1136">
        <f t="shared" si="40"/>
        <v>0</v>
      </c>
      <c r="BO12" s="1137">
        <f t="shared" si="41"/>
        <v>0</v>
      </c>
      <c r="BP12" s="1135">
        <f t="shared" si="42"/>
        <v>0</v>
      </c>
      <c r="BQ12" s="1136">
        <f t="shared" si="48"/>
        <v>0</v>
      </c>
      <c r="BR12" s="1136">
        <f t="shared" si="48"/>
        <v>0</v>
      </c>
      <c r="BS12" s="1137">
        <f t="shared" si="43"/>
        <v>0</v>
      </c>
      <c r="BT12" s="1138">
        <f t="shared" si="44"/>
        <v>0</v>
      </c>
      <c r="BU12" s="1139">
        <f t="shared" si="44"/>
        <v>0</v>
      </c>
      <c r="BV12" s="1139">
        <f t="shared" si="44"/>
        <v>0</v>
      </c>
      <c r="BW12" s="1140">
        <f t="shared" si="45"/>
        <v>0</v>
      </c>
      <c r="BX12" s="1138">
        <f t="shared" si="46"/>
        <v>0</v>
      </c>
      <c r="BY12" s="1141">
        <f t="shared" si="49"/>
        <v>0</v>
      </c>
      <c r="BZ12" s="1141">
        <f t="shared" si="49"/>
        <v>0</v>
      </c>
      <c r="CA12" s="1142">
        <f t="shared" si="50"/>
        <v>0</v>
      </c>
    </row>
    <row r="13" spans="2:79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f>SUM(H7:H12)</f>
        <v>0</v>
      </c>
      <c r="I13" s="1150">
        <f t="shared" ref="I13:AA13" si="51">SUM(I7:I12)</f>
        <v>0</v>
      </c>
      <c r="J13" s="1150">
        <f t="shared" si="51"/>
        <v>0</v>
      </c>
      <c r="K13" s="1151">
        <f t="shared" si="51"/>
        <v>0</v>
      </c>
      <c r="L13" s="1149">
        <f>SUM(L7:L12)</f>
        <v>0</v>
      </c>
      <c r="M13" s="1150">
        <f t="shared" si="51"/>
        <v>0</v>
      </c>
      <c r="N13" s="1150">
        <f t="shared" si="51"/>
        <v>0</v>
      </c>
      <c r="O13" s="1151">
        <f t="shared" si="51"/>
        <v>0</v>
      </c>
      <c r="P13" s="1149">
        <f>SUM(P7:P12)</f>
        <v>0</v>
      </c>
      <c r="Q13" s="1150">
        <f t="shared" si="51"/>
        <v>0</v>
      </c>
      <c r="R13" s="1150">
        <f t="shared" si="51"/>
        <v>0</v>
      </c>
      <c r="S13" s="1151">
        <f t="shared" si="51"/>
        <v>0</v>
      </c>
      <c r="T13" s="1149">
        <f>SUM(T7:T12)</f>
        <v>0</v>
      </c>
      <c r="U13" s="1150">
        <f t="shared" si="51"/>
        <v>0</v>
      </c>
      <c r="V13" s="1150">
        <f t="shared" si="51"/>
        <v>0</v>
      </c>
      <c r="W13" s="1151">
        <f t="shared" si="51"/>
        <v>0</v>
      </c>
      <c r="X13" s="1149">
        <f>SUM(X7:X12)</f>
        <v>0</v>
      </c>
      <c r="Y13" s="1150">
        <f t="shared" si="51"/>
        <v>0</v>
      </c>
      <c r="Z13" s="1150">
        <f t="shared" si="51"/>
        <v>0</v>
      </c>
      <c r="AA13" s="1151">
        <f t="shared" si="51"/>
        <v>0</v>
      </c>
      <c r="AB13" s="1149">
        <f>SUM(AB7:AB12)</f>
        <v>0</v>
      </c>
      <c r="AC13" s="1150">
        <f t="shared" ref="AC13:CA13" si="52">SUM(AC7:AC12)</f>
        <v>0</v>
      </c>
      <c r="AD13" s="1150">
        <f t="shared" si="52"/>
        <v>0</v>
      </c>
      <c r="AE13" s="1151">
        <f t="shared" si="52"/>
        <v>0</v>
      </c>
      <c r="AF13" s="1149">
        <f t="shared" si="52"/>
        <v>0</v>
      </c>
      <c r="AG13" s="1150">
        <f t="shared" si="52"/>
        <v>0</v>
      </c>
      <c r="AH13" s="1150">
        <f t="shared" si="52"/>
        <v>0</v>
      </c>
      <c r="AI13" s="1151">
        <f t="shared" si="52"/>
        <v>0</v>
      </c>
      <c r="AJ13" s="1149">
        <f t="shared" si="52"/>
        <v>0</v>
      </c>
      <c r="AK13" s="1150">
        <f t="shared" si="52"/>
        <v>0</v>
      </c>
      <c r="AL13" s="1150">
        <f t="shared" si="52"/>
        <v>0</v>
      </c>
      <c r="AM13" s="1151">
        <f t="shared" si="52"/>
        <v>0</v>
      </c>
      <c r="AN13" s="1149">
        <f>SUM(AN7:AN12)</f>
        <v>0</v>
      </c>
      <c r="AO13" s="1150">
        <f t="shared" ref="AO13:BG13" si="53">SUM(AO7:AO12)</f>
        <v>0</v>
      </c>
      <c r="AP13" s="1150">
        <f t="shared" si="53"/>
        <v>0</v>
      </c>
      <c r="AQ13" s="1151">
        <f t="shared" si="53"/>
        <v>0</v>
      </c>
      <c r="AR13" s="1149">
        <f>SUM(AR7:AR12)</f>
        <v>0</v>
      </c>
      <c r="AS13" s="1150">
        <f t="shared" si="53"/>
        <v>0</v>
      </c>
      <c r="AT13" s="1150">
        <f t="shared" si="53"/>
        <v>0</v>
      </c>
      <c r="AU13" s="1151">
        <f t="shared" si="53"/>
        <v>0</v>
      </c>
      <c r="AV13" s="1149">
        <f>SUM(AV7:AV12)</f>
        <v>0</v>
      </c>
      <c r="AW13" s="1150">
        <f t="shared" si="53"/>
        <v>0</v>
      </c>
      <c r="AX13" s="1150">
        <f t="shared" si="53"/>
        <v>0</v>
      </c>
      <c r="AY13" s="1151">
        <f t="shared" si="53"/>
        <v>0</v>
      </c>
      <c r="AZ13" s="1149">
        <f>SUM(AZ7:AZ12)</f>
        <v>0</v>
      </c>
      <c r="BA13" s="1150">
        <f t="shared" si="53"/>
        <v>0</v>
      </c>
      <c r="BB13" s="1150">
        <f t="shared" si="53"/>
        <v>0</v>
      </c>
      <c r="BC13" s="1151">
        <f t="shared" si="53"/>
        <v>0</v>
      </c>
      <c r="BD13" s="1149">
        <f>SUM(BD7:BD12)</f>
        <v>0</v>
      </c>
      <c r="BE13" s="1150">
        <f t="shared" si="53"/>
        <v>0</v>
      </c>
      <c r="BF13" s="1150">
        <f t="shared" si="53"/>
        <v>0</v>
      </c>
      <c r="BG13" s="1151">
        <f t="shared" si="53"/>
        <v>0</v>
      </c>
      <c r="BH13" s="1149">
        <f>SUM(BH7:BH12)</f>
        <v>0</v>
      </c>
      <c r="BI13" s="1150">
        <f t="shared" si="52"/>
        <v>0</v>
      </c>
      <c r="BJ13" s="1150">
        <f t="shared" si="52"/>
        <v>0</v>
      </c>
      <c r="BK13" s="1151">
        <f t="shared" si="52"/>
        <v>0</v>
      </c>
      <c r="BL13" s="1149">
        <f t="shared" si="52"/>
        <v>0</v>
      </c>
      <c r="BM13" s="1150">
        <f t="shared" si="52"/>
        <v>0</v>
      </c>
      <c r="BN13" s="1150">
        <f t="shared" si="52"/>
        <v>0</v>
      </c>
      <c r="BO13" s="1151">
        <f t="shared" si="52"/>
        <v>0</v>
      </c>
      <c r="BP13" s="1149">
        <f t="shared" si="52"/>
        <v>0</v>
      </c>
      <c r="BQ13" s="1150">
        <f t="shared" si="52"/>
        <v>0</v>
      </c>
      <c r="BR13" s="1150">
        <f t="shared" si="52"/>
        <v>0</v>
      </c>
      <c r="BS13" s="1151">
        <f t="shared" si="52"/>
        <v>0</v>
      </c>
      <c r="BT13" s="1149">
        <f t="shared" si="52"/>
        <v>0</v>
      </c>
      <c r="BU13" s="1150">
        <f t="shared" si="52"/>
        <v>0</v>
      </c>
      <c r="BV13" s="1150">
        <f t="shared" si="52"/>
        <v>0</v>
      </c>
      <c r="BW13" s="1151">
        <f t="shared" si="52"/>
        <v>0</v>
      </c>
      <c r="BX13" s="1149">
        <f t="shared" si="52"/>
        <v>0</v>
      </c>
      <c r="BY13" s="1150">
        <f>SUM(BY7:BY12)</f>
        <v>0</v>
      </c>
      <c r="BZ13" s="1150">
        <f t="shared" si="52"/>
        <v>0</v>
      </c>
      <c r="CA13" s="1151">
        <f t="shared" si="52"/>
        <v>0</v>
      </c>
    </row>
    <row r="14" spans="2:79" ht="21" customHeight="1">
      <c r="B14" s="1103" t="s">
        <v>2794</v>
      </c>
      <c r="C14" s="1104" t="s">
        <v>2795</v>
      </c>
      <c r="D14" s="1105" t="s">
        <v>2536</v>
      </c>
      <c r="E14" s="1106">
        <v>103.37</v>
      </c>
      <c r="F14" s="1123">
        <v>1.1299999999999999</v>
      </c>
      <c r="G14" s="1152">
        <v>1.0309999999999999</v>
      </c>
      <c r="H14" s="1125">
        <v>0.5</v>
      </c>
      <c r="I14" s="1126">
        <f t="shared" ref="I14:I21" si="54">ROUND(H14*$E14*$F14*$G14,1)</f>
        <v>60.2</v>
      </c>
      <c r="J14" s="1126">
        <f t="shared" ref="J14:J21" si="55">ROUND(H14*$E14,1)</f>
        <v>51.7</v>
      </c>
      <c r="K14" s="1127">
        <f t="shared" ref="K14:K70" si="56">+I14-J14</f>
        <v>8.5</v>
      </c>
      <c r="L14" s="1125">
        <v>0.6</v>
      </c>
      <c r="M14" s="1126">
        <f t="shared" ref="M14:M21" si="57">ROUND(L14*$E14*$F14*$G14,1)</f>
        <v>72.3</v>
      </c>
      <c r="N14" s="1126">
        <f t="shared" ref="N14:N21" si="58">ROUND(L14*$E14,1)</f>
        <v>62</v>
      </c>
      <c r="O14" s="1127">
        <f t="shared" ref="O14:O70" si="59">+M14-N14</f>
        <v>10.299999999999997</v>
      </c>
      <c r="P14" s="1125">
        <v>0.6</v>
      </c>
      <c r="Q14" s="1126">
        <f t="shared" ref="Q14:Q21" si="60">ROUND(P14*$E14*$F14*$G14,1)</f>
        <v>72.3</v>
      </c>
      <c r="R14" s="1126">
        <f t="shared" ref="R14:R21" si="61">ROUND(P14*$E14,1)</f>
        <v>62</v>
      </c>
      <c r="S14" s="1127">
        <f t="shared" ref="S14:S70" si="62">+Q14-R14</f>
        <v>10.299999999999997</v>
      </c>
      <c r="T14" s="1125">
        <v>0.5</v>
      </c>
      <c r="U14" s="1126">
        <f t="shared" ref="U14:U21" si="63">ROUND(T14*$E14*$F14*$G14,1)</f>
        <v>60.2</v>
      </c>
      <c r="V14" s="1126">
        <f t="shared" ref="V14:V21" si="64">ROUND(T14*$E14,1)</f>
        <v>51.7</v>
      </c>
      <c r="W14" s="1127">
        <f t="shared" ref="W14:W70" si="65">+U14-V14</f>
        <v>8.5</v>
      </c>
      <c r="X14" s="1125">
        <v>0.6</v>
      </c>
      <c r="Y14" s="1126">
        <f t="shared" ref="Y14:Y21" si="66">ROUND(X14*$E14*$F14*$G14,1)</f>
        <v>72.3</v>
      </c>
      <c r="Z14" s="1126">
        <f t="shared" ref="Z14:Z21" si="67">ROUND(X14*$E14,1)</f>
        <v>62</v>
      </c>
      <c r="AA14" s="1127">
        <f t="shared" ref="AA14:AA70" si="68">+Y14-Z14</f>
        <v>10.299999999999997</v>
      </c>
      <c r="AB14" s="1125">
        <v>0.5</v>
      </c>
      <c r="AC14" s="1126">
        <f t="shared" ref="AC14:AC21" si="69">ROUND(AB14*$E14*$F14*$G14,1)</f>
        <v>60.2</v>
      </c>
      <c r="AD14" s="1126">
        <f t="shared" ref="AD14:AD21" si="70">ROUND(AB14*$E14,1)</f>
        <v>51.7</v>
      </c>
      <c r="AE14" s="1127">
        <f t="shared" ref="AE14:AE77" si="71">+AC14-AD14</f>
        <v>8.5</v>
      </c>
      <c r="AF14" s="1153">
        <f t="shared" ref="AF14:AH21" si="72">+H14+L14+P14+T14+X14+AB14</f>
        <v>3.3000000000000003</v>
      </c>
      <c r="AG14" s="1129">
        <f t="shared" si="72"/>
        <v>397.5</v>
      </c>
      <c r="AH14" s="1129">
        <f t="shared" si="72"/>
        <v>341.09999999999997</v>
      </c>
      <c r="AI14" s="1130">
        <f t="shared" si="19"/>
        <v>56.400000000000034</v>
      </c>
      <c r="AJ14" s="1153">
        <f t="shared" ref="AJ14:AJ21" si="73">ROUND(AVERAGE(AF14/6),1)</f>
        <v>0.6</v>
      </c>
      <c r="AK14" s="1129">
        <f t="shared" ref="AK14:AL21" si="74">ROUND(AVERAGE(AG14/6),0)</f>
        <v>66</v>
      </c>
      <c r="AL14" s="1129">
        <f t="shared" si="74"/>
        <v>57</v>
      </c>
      <c r="AM14" s="1130">
        <f t="shared" si="21"/>
        <v>9</v>
      </c>
      <c r="AN14" s="1125">
        <v>0.5</v>
      </c>
      <c r="AO14" s="1126">
        <f t="shared" ref="AO14:AO21" si="75">ROUND(AN14*$E14*$F14*$G14,1)</f>
        <v>60.2</v>
      </c>
      <c r="AP14" s="1126">
        <f t="shared" ref="AP14:AP21" si="76">ROUND(AN14*$E14,1)</f>
        <v>51.7</v>
      </c>
      <c r="AQ14" s="1127">
        <f t="shared" ref="AQ14:AQ70" si="77">+AO14-AP14</f>
        <v>8.5</v>
      </c>
      <c r="AR14" s="1125">
        <v>0.5</v>
      </c>
      <c r="AS14" s="1126">
        <f t="shared" ref="AS14:AS21" si="78">ROUND(AR14*$E14*$F14*$G14,1)</f>
        <v>60.2</v>
      </c>
      <c r="AT14" s="1126">
        <f t="shared" ref="AT14:AT21" si="79">ROUND(AR14*$E14,1)</f>
        <v>51.7</v>
      </c>
      <c r="AU14" s="1127">
        <f t="shared" ref="AU14:AU70" si="80">+AS14-AT14</f>
        <v>8.5</v>
      </c>
      <c r="AV14" s="1125">
        <v>0.6</v>
      </c>
      <c r="AW14" s="1126">
        <f t="shared" ref="AW14:AW21" si="81">ROUND(AV14*$E14*$F14*$G14,1)</f>
        <v>72.3</v>
      </c>
      <c r="AX14" s="1126">
        <f t="shared" ref="AX14:AX21" si="82">ROUND(AV14*$E14,1)</f>
        <v>62</v>
      </c>
      <c r="AY14" s="1127">
        <f t="shared" ref="AY14:AY70" si="83">+AW14-AX14</f>
        <v>10.299999999999997</v>
      </c>
      <c r="AZ14" s="1125">
        <v>0.5</v>
      </c>
      <c r="BA14" s="1126">
        <f t="shared" ref="BA14:BA21" si="84">ROUND(AZ14*$E14*$F14*$G14,1)</f>
        <v>60.2</v>
      </c>
      <c r="BB14" s="1126">
        <f t="shared" ref="BB14:BB21" si="85">ROUND(AZ14*$E14,1)</f>
        <v>51.7</v>
      </c>
      <c r="BC14" s="1127">
        <f t="shared" ref="BC14:BC70" si="86">+BA14-BB14</f>
        <v>8.5</v>
      </c>
      <c r="BD14" s="1125">
        <v>0.5</v>
      </c>
      <c r="BE14" s="1126">
        <f t="shared" ref="BE14:BE21" si="87">ROUND(BD14*$E14*$F14*$G14,1)</f>
        <v>60.2</v>
      </c>
      <c r="BF14" s="1126">
        <f t="shared" ref="BF14:BF21" si="88">ROUND(BD14*$E14,1)</f>
        <v>51.7</v>
      </c>
      <c r="BG14" s="1127">
        <f t="shared" ref="BG14:BG70" si="89">+BE14-BF14</f>
        <v>8.5</v>
      </c>
      <c r="BH14" s="1125">
        <v>0.6</v>
      </c>
      <c r="BI14" s="1126">
        <f t="shared" ref="BI14:BI21" si="90">ROUND(BH14*$E14*$F14*$G14,1)</f>
        <v>72.3</v>
      </c>
      <c r="BJ14" s="1126">
        <f t="shared" ref="BJ14:BJ21" si="91">ROUND(BH14*$E14,1)</f>
        <v>62</v>
      </c>
      <c r="BK14" s="1127">
        <f t="shared" ref="BK14:BK77" si="92">+BI14-BJ14</f>
        <v>10.299999999999997</v>
      </c>
      <c r="BL14" s="1153">
        <f t="shared" ref="BL14:BN21" si="93">+AN14+AR14+AV14+AZ14+BD14+BH14</f>
        <v>3.2</v>
      </c>
      <c r="BM14" s="1129">
        <f t="shared" si="93"/>
        <v>385.4</v>
      </c>
      <c r="BN14" s="1129">
        <f t="shared" si="93"/>
        <v>330.8</v>
      </c>
      <c r="BO14" s="1130">
        <f t="shared" si="41"/>
        <v>54.599999999999966</v>
      </c>
      <c r="BP14" s="1153">
        <f t="shared" ref="BP14:BP21" si="94">ROUND(AVERAGE(BL14/6),1)</f>
        <v>0.5</v>
      </c>
      <c r="BQ14" s="1129">
        <f t="shared" ref="BQ14:BR21" si="95">ROUND(AVERAGE(BM14/6),0)</f>
        <v>64</v>
      </c>
      <c r="BR14" s="1129">
        <f t="shared" si="95"/>
        <v>55</v>
      </c>
      <c r="BS14" s="1130">
        <f t="shared" si="43"/>
        <v>9</v>
      </c>
      <c r="BT14" s="1154">
        <f t="shared" ref="BT14:BV21" si="96">+AF14+BL14</f>
        <v>6.5</v>
      </c>
      <c r="BU14" s="1117">
        <f t="shared" si="96"/>
        <v>782.9</v>
      </c>
      <c r="BV14" s="1117">
        <f t="shared" si="96"/>
        <v>671.9</v>
      </c>
      <c r="BW14" s="1131">
        <f t="shared" si="45"/>
        <v>111</v>
      </c>
      <c r="BX14" s="1154">
        <f t="shared" ref="BX14:BX21" si="97">ROUND(AVERAGE(BT14/12),1)</f>
        <v>0.5</v>
      </c>
      <c r="BY14" s="1117">
        <f t="shared" ref="BY14:BZ21" si="98">ROUND(AVERAGE(BU14/12),0)</f>
        <v>65</v>
      </c>
      <c r="BZ14" s="1117">
        <f t="shared" si="98"/>
        <v>56</v>
      </c>
      <c r="CA14" s="1131">
        <f t="shared" si="50"/>
        <v>9</v>
      </c>
    </row>
    <row r="15" spans="2:79" ht="21" customHeight="1">
      <c r="B15" s="1103"/>
      <c r="C15" s="1104" t="s">
        <v>2784</v>
      </c>
      <c r="D15" s="1105" t="s">
        <v>2540</v>
      </c>
      <c r="E15" s="1106">
        <v>130.83000000000001</v>
      </c>
      <c r="F15" s="1123">
        <v>1.1299999999999999</v>
      </c>
      <c r="G15" s="1152">
        <v>0.98099999999999998</v>
      </c>
      <c r="H15" s="1125">
        <v>0.8</v>
      </c>
      <c r="I15" s="1126">
        <f t="shared" si="54"/>
        <v>116</v>
      </c>
      <c r="J15" s="1126">
        <f t="shared" si="55"/>
        <v>104.7</v>
      </c>
      <c r="K15" s="1127">
        <f t="shared" si="56"/>
        <v>11.299999999999997</v>
      </c>
      <c r="L15" s="1125">
        <v>0.8</v>
      </c>
      <c r="M15" s="1126">
        <f t="shared" si="57"/>
        <v>116</v>
      </c>
      <c r="N15" s="1126">
        <f t="shared" si="58"/>
        <v>104.7</v>
      </c>
      <c r="O15" s="1127">
        <f t="shared" si="59"/>
        <v>11.299999999999997</v>
      </c>
      <c r="P15" s="1125">
        <v>0.9</v>
      </c>
      <c r="Q15" s="1126">
        <f t="shared" si="60"/>
        <v>130.5</v>
      </c>
      <c r="R15" s="1126">
        <f t="shared" si="61"/>
        <v>117.7</v>
      </c>
      <c r="S15" s="1127">
        <f t="shared" si="62"/>
        <v>12.799999999999997</v>
      </c>
      <c r="T15" s="1125">
        <v>0.8</v>
      </c>
      <c r="U15" s="1126">
        <f t="shared" si="63"/>
        <v>116</v>
      </c>
      <c r="V15" s="1126">
        <f t="shared" si="64"/>
        <v>104.7</v>
      </c>
      <c r="W15" s="1127">
        <f t="shared" si="65"/>
        <v>11.299999999999997</v>
      </c>
      <c r="X15" s="1125">
        <v>0.9</v>
      </c>
      <c r="Y15" s="1126">
        <f t="shared" si="66"/>
        <v>130.5</v>
      </c>
      <c r="Z15" s="1126">
        <f t="shared" si="67"/>
        <v>117.7</v>
      </c>
      <c r="AA15" s="1127">
        <f t="shared" si="68"/>
        <v>12.799999999999997</v>
      </c>
      <c r="AB15" s="1125">
        <v>0.8</v>
      </c>
      <c r="AC15" s="1126">
        <f t="shared" si="69"/>
        <v>116</v>
      </c>
      <c r="AD15" s="1126">
        <f t="shared" si="70"/>
        <v>104.7</v>
      </c>
      <c r="AE15" s="1127">
        <f t="shared" si="71"/>
        <v>11.299999999999997</v>
      </c>
      <c r="AF15" s="1128">
        <f t="shared" si="72"/>
        <v>5</v>
      </c>
      <c r="AG15" s="1129">
        <f t="shared" si="72"/>
        <v>725</v>
      </c>
      <c r="AH15" s="1129">
        <f t="shared" si="72"/>
        <v>654.20000000000005</v>
      </c>
      <c r="AI15" s="1130">
        <f t="shared" si="19"/>
        <v>70.799999999999955</v>
      </c>
      <c r="AJ15" s="1128">
        <f t="shared" si="73"/>
        <v>0.8</v>
      </c>
      <c r="AK15" s="1129">
        <f t="shared" si="74"/>
        <v>121</v>
      </c>
      <c r="AL15" s="1129">
        <f t="shared" si="74"/>
        <v>109</v>
      </c>
      <c r="AM15" s="1130">
        <f t="shared" si="21"/>
        <v>12</v>
      </c>
      <c r="AN15" s="1125">
        <v>0.8</v>
      </c>
      <c r="AO15" s="1126">
        <f t="shared" si="75"/>
        <v>116</v>
      </c>
      <c r="AP15" s="1126">
        <f t="shared" si="76"/>
        <v>104.7</v>
      </c>
      <c r="AQ15" s="1127">
        <f t="shared" si="77"/>
        <v>11.299999999999997</v>
      </c>
      <c r="AR15" s="1125">
        <v>0.8</v>
      </c>
      <c r="AS15" s="1126">
        <f t="shared" si="78"/>
        <v>116</v>
      </c>
      <c r="AT15" s="1126">
        <f t="shared" si="79"/>
        <v>104.7</v>
      </c>
      <c r="AU15" s="1127">
        <f t="shared" si="80"/>
        <v>11.299999999999997</v>
      </c>
      <c r="AV15" s="1125">
        <v>0.9</v>
      </c>
      <c r="AW15" s="1126">
        <f t="shared" si="81"/>
        <v>130.5</v>
      </c>
      <c r="AX15" s="1126">
        <f t="shared" si="82"/>
        <v>117.7</v>
      </c>
      <c r="AY15" s="1127">
        <f t="shared" si="83"/>
        <v>12.799999999999997</v>
      </c>
      <c r="AZ15" s="1125">
        <v>0.8</v>
      </c>
      <c r="BA15" s="1126">
        <f t="shared" si="84"/>
        <v>116</v>
      </c>
      <c r="BB15" s="1126">
        <f t="shared" si="85"/>
        <v>104.7</v>
      </c>
      <c r="BC15" s="1127">
        <f t="shared" si="86"/>
        <v>11.299999999999997</v>
      </c>
      <c r="BD15" s="1125">
        <v>0.8</v>
      </c>
      <c r="BE15" s="1126">
        <f t="shared" si="87"/>
        <v>116</v>
      </c>
      <c r="BF15" s="1126">
        <f t="shared" si="88"/>
        <v>104.7</v>
      </c>
      <c r="BG15" s="1127">
        <f t="shared" si="89"/>
        <v>11.299999999999997</v>
      </c>
      <c r="BH15" s="1125">
        <v>0.9</v>
      </c>
      <c r="BI15" s="1126">
        <f t="shared" si="90"/>
        <v>130.5</v>
      </c>
      <c r="BJ15" s="1126">
        <f t="shared" si="91"/>
        <v>117.7</v>
      </c>
      <c r="BK15" s="1127">
        <f t="shared" si="92"/>
        <v>12.799999999999997</v>
      </c>
      <c r="BL15" s="1128">
        <f t="shared" si="93"/>
        <v>5</v>
      </c>
      <c r="BM15" s="1129">
        <f t="shared" si="93"/>
        <v>725</v>
      </c>
      <c r="BN15" s="1129">
        <f t="shared" si="93"/>
        <v>654.20000000000005</v>
      </c>
      <c r="BO15" s="1130">
        <f t="shared" si="41"/>
        <v>70.799999999999955</v>
      </c>
      <c r="BP15" s="1128">
        <f t="shared" si="94"/>
        <v>0.8</v>
      </c>
      <c r="BQ15" s="1129">
        <f t="shared" si="95"/>
        <v>121</v>
      </c>
      <c r="BR15" s="1129">
        <f t="shared" si="95"/>
        <v>109</v>
      </c>
      <c r="BS15" s="1130">
        <f t="shared" si="43"/>
        <v>12</v>
      </c>
      <c r="BT15" s="1116">
        <f t="shared" si="96"/>
        <v>10</v>
      </c>
      <c r="BU15" s="1117">
        <f t="shared" si="96"/>
        <v>1450</v>
      </c>
      <c r="BV15" s="1117">
        <f t="shared" si="96"/>
        <v>1308.4000000000001</v>
      </c>
      <c r="BW15" s="1131">
        <f t="shared" si="45"/>
        <v>141.59999999999991</v>
      </c>
      <c r="BX15" s="1116">
        <f t="shared" si="97"/>
        <v>0.8</v>
      </c>
      <c r="BY15" s="1117">
        <f t="shared" si="98"/>
        <v>121</v>
      </c>
      <c r="BZ15" s="1117">
        <f t="shared" si="98"/>
        <v>109</v>
      </c>
      <c r="CA15" s="1131">
        <f t="shared" si="50"/>
        <v>12</v>
      </c>
    </row>
    <row r="16" spans="2:79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0</v>
      </c>
      <c r="I16" s="1126">
        <f t="shared" si="54"/>
        <v>0</v>
      </c>
      <c r="J16" s="1126">
        <f t="shared" si="55"/>
        <v>0</v>
      </c>
      <c r="K16" s="1127">
        <f t="shared" si="56"/>
        <v>0</v>
      </c>
      <c r="L16" s="1125">
        <v>0</v>
      </c>
      <c r="M16" s="1126">
        <f t="shared" si="57"/>
        <v>0</v>
      </c>
      <c r="N16" s="1126">
        <f t="shared" si="58"/>
        <v>0</v>
      </c>
      <c r="O16" s="1127">
        <f t="shared" si="59"/>
        <v>0</v>
      </c>
      <c r="P16" s="1125">
        <v>0</v>
      </c>
      <c r="Q16" s="1126">
        <f t="shared" si="60"/>
        <v>0</v>
      </c>
      <c r="R16" s="1126">
        <f t="shared" si="61"/>
        <v>0</v>
      </c>
      <c r="S16" s="1127">
        <f t="shared" si="62"/>
        <v>0</v>
      </c>
      <c r="T16" s="1125">
        <v>0</v>
      </c>
      <c r="U16" s="1126">
        <f t="shared" si="63"/>
        <v>0</v>
      </c>
      <c r="V16" s="1126">
        <f t="shared" si="64"/>
        <v>0</v>
      </c>
      <c r="W16" s="1127">
        <f t="shared" si="65"/>
        <v>0</v>
      </c>
      <c r="X16" s="1125">
        <v>0</v>
      </c>
      <c r="Y16" s="1126">
        <f t="shared" si="66"/>
        <v>0</v>
      </c>
      <c r="Z16" s="1126">
        <f t="shared" si="67"/>
        <v>0</v>
      </c>
      <c r="AA16" s="1127">
        <f t="shared" si="68"/>
        <v>0</v>
      </c>
      <c r="AB16" s="1125">
        <v>0</v>
      </c>
      <c r="AC16" s="1126">
        <f t="shared" si="69"/>
        <v>0</v>
      </c>
      <c r="AD16" s="1126">
        <f t="shared" si="70"/>
        <v>0</v>
      </c>
      <c r="AE16" s="1127">
        <f t="shared" si="71"/>
        <v>0</v>
      </c>
      <c r="AF16" s="1128">
        <f t="shared" si="72"/>
        <v>0</v>
      </c>
      <c r="AG16" s="1129">
        <f t="shared" si="72"/>
        <v>0</v>
      </c>
      <c r="AH16" s="1129">
        <f t="shared" si="72"/>
        <v>0</v>
      </c>
      <c r="AI16" s="1130">
        <f t="shared" si="19"/>
        <v>0</v>
      </c>
      <c r="AJ16" s="1128">
        <f t="shared" si="73"/>
        <v>0</v>
      </c>
      <c r="AK16" s="1129">
        <f t="shared" si="74"/>
        <v>0</v>
      </c>
      <c r="AL16" s="1129">
        <f t="shared" si="74"/>
        <v>0</v>
      </c>
      <c r="AM16" s="1130">
        <f t="shared" si="21"/>
        <v>0</v>
      </c>
      <c r="AN16" s="1125">
        <v>0</v>
      </c>
      <c r="AO16" s="1126">
        <f t="shared" si="75"/>
        <v>0</v>
      </c>
      <c r="AP16" s="1126">
        <f t="shared" si="76"/>
        <v>0</v>
      </c>
      <c r="AQ16" s="1127">
        <f t="shared" si="77"/>
        <v>0</v>
      </c>
      <c r="AR16" s="1125">
        <v>0</v>
      </c>
      <c r="AS16" s="1126">
        <f t="shared" si="78"/>
        <v>0</v>
      </c>
      <c r="AT16" s="1126">
        <f t="shared" si="79"/>
        <v>0</v>
      </c>
      <c r="AU16" s="1127">
        <f t="shared" si="80"/>
        <v>0</v>
      </c>
      <c r="AV16" s="1125">
        <v>0</v>
      </c>
      <c r="AW16" s="1126">
        <f t="shared" si="81"/>
        <v>0</v>
      </c>
      <c r="AX16" s="1126">
        <f t="shared" si="82"/>
        <v>0</v>
      </c>
      <c r="AY16" s="1127">
        <f t="shared" si="83"/>
        <v>0</v>
      </c>
      <c r="AZ16" s="1125">
        <v>0</v>
      </c>
      <c r="BA16" s="1126">
        <f t="shared" si="84"/>
        <v>0</v>
      </c>
      <c r="BB16" s="1126">
        <f t="shared" si="85"/>
        <v>0</v>
      </c>
      <c r="BC16" s="1127">
        <f t="shared" si="86"/>
        <v>0</v>
      </c>
      <c r="BD16" s="1125">
        <v>0</v>
      </c>
      <c r="BE16" s="1126">
        <f t="shared" si="87"/>
        <v>0</v>
      </c>
      <c r="BF16" s="1126">
        <f t="shared" si="88"/>
        <v>0</v>
      </c>
      <c r="BG16" s="1127">
        <f t="shared" si="89"/>
        <v>0</v>
      </c>
      <c r="BH16" s="1125">
        <v>0</v>
      </c>
      <c r="BI16" s="1126">
        <f t="shared" si="90"/>
        <v>0</v>
      </c>
      <c r="BJ16" s="1126">
        <f t="shared" si="91"/>
        <v>0</v>
      </c>
      <c r="BK16" s="1127">
        <f t="shared" si="92"/>
        <v>0</v>
      </c>
      <c r="BL16" s="1128">
        <f t="shared" si="93"/>
        <v>0</v>
      </c>
      <c r="BM16" s="1129">
        <f t="shared" si="93"/>
        <v>0</v>
      </c>
      <c r="BN16" s="1129">
        <f t="shared" si="93"/>
        <v>0</v>
      </c>
      <c r="BO16" s="1130">
        <f t="shared" si="41"/>
        <v>0</v>
      </c>
      <c r="BP16" s="1128">
        <f t="shared" si="94"/>
        <v>0</v>
      </c>
      <c r="BQ16" s="1129">
        <f t="shared" si="95"/>
        <v>0</v>
      </c>
      <c r="BR16" s="1129">
        <f t="shared" si="95"/>
        <v>0</v>
      </c>
      <c r="BS16" s="1130">
        <f t="shared" si="43"/>
        <v>0</v>
      </c>
      <c r="BT16" s="1116">
        <f t="shared" si="96"/>
        <v>0</v>
      </c>
      <c r="BU16" s="1117">
        <f t="shared" si="96"/>
        <v>0</v>
      </c>
      <c r="BV16" s="1117">
        <f t="shared" si="96"/>
        <v>0</v>
      </c>
      <c r="BW16" s="1131">
        <f t="shared" si="45"/>
        <v>0</v>
      </c>
      <c r="BX16" s="1116">
        <f t="shared" si="97"/>
        <v>0</v>
      </c>
      <c r="BY16" s="1117">
        <f t="shared" si="98"/>
        <v>0</v>
      </c>
      <c r="BZ16" s="1117">
        <f t="shared" si="98"/>
        <v>0</v>
      </c>
      <c r="CA16" s="1131">
        <f t="shared" si="50"/>
        <v>0</v>
      </c>
    </row>
    <row r="17" spans="2:79" ht="21" customHeight="1">
      <c r="B17" s="1103"/>
      <c r="C17" s="1104" t="s">
        <v>2786</v>
      </c>
      <c r="D17" s="1105" t="s">
        <v>2548</v>
      </c>
      <c r="E17" s="1106">
        <v>125.98</v>
      </c>
      <c r="F17" s="1123">
        <v>1.1299999999999999</v>
      </c>
      <c r="G17" s="1152">
        <v>1.0509999999999999</v>
      </c>
      <c r="H17" s="1125">
        <v>12.8</v>
      </c>
      <c r="I17" s="1126">
        <f t="shared" si="54"/>
        <v>1915.1</v>
      </c>
      <c r="J17" s="1126">
        <f t="shared" si="55"/>
        <v>1612.5</v>
      </c>
      <c r="K17" s="1127">
        <f t="shared" si="56"/>
        <v>302.59999999999991</v>
      </c>
      <c r="L17" s="1125">
        <v>13.4</v>
      </c>
      <c r="M17" s="1126">
        <f t="shared" si="57"/>
        <v>2004.9</v>
      </c>
      <c r="N17" s="1126">
        <f t="shared" si="58"/>
        <v>1688.1</v>
      </c>
      <c r="O17" s="1127">
        <f t="shared" si="59"/>
        <v>316.80000000000018</v>
      </c>
      <c r="P17" s="1125">
        <v>14.1</v>
      </c>
      <c r="Q17" s="1126">
        <f t="shared" si="60"/>
        <v>2109.6</v>
      </c>
      <c r="R17" s="1126">
        <f t="shared" si="61"/>
        <v>1776.3</v>
      </c>
      <c r="S17" s="1127">
        <f t="shared" si="62"/>
        <v>333.29999999999995</v>
      </c>
      <c r="T17" s="1125">
        <v>12.8</v>
      </c>
      <c r="U17" s="1126">
        <f t="shared" si="63"/>
        <v>1915.1</v>
      </c>
      <c r="V17" s="1126">
        <f t="shared" si="64"/>
        <v>1612.5</v>
      </c>
      <c r="W17" s="1127">
        <f t="shared" si="65"/>
        <v>302.59999999999991</v>
      </c>
      <c r="X17" s="1125">
        <v>14.1</v>
      </c>
      <c r="Y17" s="1126">
        <f t="shared" si="66"/>
        <v>2109.6</v>
      </c>
      <c r="Z17" s="1126">
        <f t="shared" si="67"/>
        <v>1776.3</v>
      </c>
      <c r="AA17" s="1127">
        <f t="shared" si="68"/>
        <v>333.29999999999995</v>
      </c>
      <c r="AB17" s="1125">
        <v>12.8</v>
      </c>
      <c r="AC17" s="1126">
        <f t="shared" si="69"/>
        <v>1915.1</v>
      </c>
      <c r="AD17" s="1126">
        <f t="shared" si="70"/>
        <v>1612.5</v>
      </c>
      <c r="AE17" s="1127">
        <f t="shared" si="71"/>
        <v>302.59999999999991</v>
      </c>
      <c r="AF17" s="1128">
        <f t="shared" si="72"/>
        <v>80</v>
      </c>
      <c r="AG17" s="1129">
        <f t="shared" si="72"/>
        <v>11969.400000000001</v>
      </c>
      <c r="AH17" s="1129">
        <f t="shared" si="72"/>
        <v>10078.199999999999</v>
      </c>
      <c r="AI17" s="1130">
        <f t="shared" si="19"/>
        <v>1891.2000000000025</v>
      </c>
      <c r="AJ17" s="1128">
        <f t="shared" si="73"/>
        <v>13.3</v>
      </c>
      <c r="AK17" s="1129">
        <f t="shared" si="74"/>
        <v>1995</v>
      </c>
      <c r="AL17" s="1129">
        <f t="shared" si="74"/>
        <v>1680</v>
      </c>
      <c r="AM17" s="1130">
        <f t="shared" si="21"/>
        <v>315</v>
      </c>
      <c r="AN17" s="1125">
        <v>12.8</v>
      </c>
      <c r="AO17" s="1126">
        <f t="shared" si="75"/>
        <v>1915.1</v>
      </c>
      <c r="AP17" s="1126">
        <f t="shared" si="76"/>
        <v>1612.5</v>
      </c>
      <c r="AQ17" s="1127">
        <f t="shared" si="77"/>
        <v>302.59999999999991</v>
      </c>
      <c r="AR17" s="1125">
        <v>12.8</v>
      </c>
      <c r="AS17" s="1126">
        <f t="shared" si="78"/>
        <v>1915.1</v>
      </c>
      <c r="AT17" s="1126">
        <f t="shared" si="79"/>
        <v>1612.5</v>
      </c>
      <c r="AU17" s="1127">
        <f t="shared" si="80"/>
        <v>302.59999999999991</v>
      </c>
      <c r="AV17" s="1125">
        <v>14.1</v>
      </c>
      <c r="AW17" s="1126">
        <f t="shared" si="81"/>
        <v>2109.6</v>
      </c>
      <c r="AX17" s="1126">
        <f t="shared" si="82"/>
        <v>1776.3</v>
      </c>
      <c r="AY17" s="1127">
        <f t="shared" si="83"/>
        <v>333.29999999999995</v>
      </c>
      <c r="AZ17" s="1125">
        <v>12.1</v>
      </c>
      <c r="BA17" s="1126">
        <f t="shared" si="84"/>
        <v>1810.4</v>
      </c>
      <c r="BB17" s="1126">
        <f t="shared" si="85"/>
        <v>1524.4</v>
      </c>
      <c r="BC17" s="1127">
        <f t="shared" si="86"/>
        <v>286</v>
      </c>
      <c r="BD17" s="1125">
        <v>12.1</v>
      </c>
      <c r="BE17" s="1126">
        <f t="shared" si="87"/>
        <v>1810.4</v>
      </c>
      <c r="BF17" s="1126">
        <f t="shared" si="88"/>
        <v>1524.4</v>
      </c>
      <c r="BG17" s="1127">
        <f t="shared" si="89"/>
        <v>286</v>
      </c>
      <c r="BH17" s="1125">
        <v>14.1</v>
      </c>
      <c r="BI17" s="1126">
        <f t="shared" si="90"/>
        <v>2109.6</v>
      </c>
      <c r="BJ17" s="1126">
        <f t="shared" si="91"/>
        <v>1776.3</v>
      </c>
      <c r="BK17" s="1127">
        <f t="shared" si="92"/>
        <v>333.29999999999995</v>
      </c>
      <c r="BL17" s="1128">
        <f t="shared" si="93"/>
        <v>78</v>
      </c>
      <c r="BM17" s="1129">
        <f t="shared" si="93"/>
        <v>11670.199999999999</v>
      </c>
      <c r="BN17" s="1129">
        <f t="shared" si="93"/>
        <v>9826.4</v>
      </c>
      <c r="BO17" s="1130">
        <f t="shared" si="41"/>
        <v>1843.7999999999993</v>
      </c>
      <c r="BP17" s="1128">
        <f t="shared" si="94"/>
        <v>13</v>
      </c>
      <c r="BQ17" s="1129">
        <f t="shared" si="95"/>
        <v>1945</v>
      </c>
      <c r="BR17" s="1129">
        <f t="shared" si="95"/>
        <v>1638</v>
      </c>
      <c r="BS17" s="1130">
        <f t="shared" si="43"/>
        <v>307</v>
      </c>
      <c r="BT17" s="1116">
        <f t="shared" si="96"/>
        <v>158</v>
      </c>
      <c r="BU17" s="1117">
        <f t="shared" si="96"/>
        <v>23639.599999999999</v>
      </c>
      <c r="BV17" s="1117">
        <f t="shared" si="96"/>
        <v>19904.599999999999</v>
      </c>
      <c r="BW17" s="1131">
        <f t="shared" si="45"/>
        <v>3735</v>
      </c>
      <c r="BX17" s="1116">
        <f t="shared" si="97"/>
        <v>13.2</v>
      </c>
      <c r="BY17" s="1117">
        <f t="shared" si="98"/>
        <v>1970</v>
      </c>
      <c r="BZ17" s="1117">
        <f t="shared" si="98"/>
        <v>1659</v>
      </c>
      <c r="CA17" s="1131">
        <f t="shared" si="50"/>
        <v>311</v>
      </c>
    </row>
    <row r="18" spans="2:79" s="1372" customFormat="1" ht="21" customHeight="1">
      <c r="B18" s="1381"/>
      <c r="C18" s="1382" t="s">
        <v>2797</v>
      </c>
      <c r="D18" s="1383" t="s">
        <v>2603</v>
      </c>
      <c r="E18" s="1384">
        <v>170.58</v>
      </c>
      <c r="F18" s="1385">
        <v>1.1299999999999999</v>
      </c>
      <c r="G18" s="1386">
        <v>0.94099999999999995</v>
      </c>
      <c r="H18" s="1387">
        <v>15.4</v>
      </c>
      <c r="I18" s="1388">
        <f t="shared" si="54"/>
        <v>2793.3</v>
      </c>
      <c r="J18" s="1388">
        <f>ROUND(H18*$E18,1)-1</f>
        <v>2625.9</v>
      </c>
      <c r="K18" s="1389">
        <f t="shared" si="56"/>
        <v>167.40000000000009</v>
      </c>
      <c r="L18" s="1387">
        <v>16.2</v>
      </c>
      <c r="M18" s="1388">
        <f t="shared" si="57"/>
        <v>2938.4</v>
      </c>
      <c r="N18" s="1388">
        <f>ROUND(L18*$E18,1)-1</f>
        <v>2762.4</v>
      </c>
      <c r="O18" s="1389">
        <f t="shared" si="59"/>
        <v>176</v>
      </c>
      <c r="P18" s="1387">
        <v>16.899999999999999</v>
      </c>
      <c r="Q18" s="1388">
        <f t="shared" si="60"/>
        <v>3065.4</v>
      </c>
      <c r="R18" s="1388">
        <f>ROUND(P18*$E18,1)-1</f>
        <v>2881.8</v>
      </c>
      <c r="S18" s="1389">
        <f t="shared" si="62"/>
        <v>183.59999999999991</v>
      </c>
      <c r="T18" s="1387">
        <v>15.4</v>
      </c>
      <c r="U18" s="1388">
        <f t="shared" si="63"/>
        <v>2793.3</v>
      </c>
      <c r="V18" s="1388">
        <f>ROUND(T18*$E18,1)-1</f>
        <v>2625.9</v>
      </c>
      <c r="W18" s="1389">
        <f t="shared" si="65"/>
        <v>167.40000000000009</v>
      </c>
      <c r="X18" s="1387">
        <v>16.899999999999999</v>
      </c>
      <c r="Y18" s="1388">
        <f t="shared" si="66"/>
        <v>3065.4</v>
      </c>
      <c r="Z18" s="1388">
        <f>ROUND(X18*$E18,1)-1</f>
        <v>2881.8</v>
      </c>
      <c r="AA18" s="1389">
        <f t="shared" si="68"/>
        <v>183.59999999999991</v>
      </c>
      <c r="AB18" s="1387">
        <v>15.4</v>
      </c>
      <c r="AC18" s="1388">
        <f t="shared" si="69"/>
        <v>2793.3</v>
      </c>
      <c r="AD18" s="1388">
        <f>ROUND(AB18*$E18,1)-1</f>
        <v>2625.9</v>
      </c>
      <c r="AE18" s="1389">
        <f t="shared" si="71"/>
        <v>167.40000000000009</v>
      </c>
      <c r="AF18" s="1387">
        <f t="shared" si="72"/>
        <v>96.2</v>
      </c>
      <c r="AG18" s="1388">
        <f t="shared" si="72"/>
        <v>17449.100000000002</v>
      </c>
      <c r="AH18" s="1388">
        <f t="shared" si="72"/>
        <v>16403.7</v>
      </c>
      <c r="AI18" s="1389">
        <f t="shared" si="19"/>
        <v>1045.4000000000015</v>
      </c>
      <c r="AJ18" s="1387">
        <f t="shared" si="73"/>
        <v>16</v>
      </c>
      <c r="AK18" s="1388">
        <f t="shared" si="74"/>
        <v>2908</v>
      </c>
      <c r="AL18" s="1388">
        <f t="shared" si="74"/>
        <v>2734</v>
      </c>
      <c r="AM18" s="1389">
        <f t="shared" si="21"/>
        <v>174</v>
      </c>
      <c r="AN18" s="1387">
        <v>15.4</v>
      </c>
      <c r="AO18" s="1388">
        <f t="shared" si="75"/>
        <v>2793.3</v>
      </c>
      <c r="AP18" s="1388">
        <f>ROUND(AN18*$E18,1)-1</f>
        <v>2625.9</v>
      </c>
      <c r="AQ18" s="1389">
        <f t="shared" si="77"/>
        <v>167.40000000000009</v>
      </c>
      <c r="AR18" s="1387">
        <v>15.4</v>
      </c>
      <c r="AS18" s="1388">
        <f t="shared" si="78"/>
        <v>2793.3</v>
      </c>
      <c r="AT18" s="1388">
        <f>ROUND(AR18*$E18,1)-1</f>
        <v>2625.9</v>
      </c>
      <c r="AU18" s="1389">
        <f t="shared" si="80"/>
        <v>167.40000000000009</v>
      </c>
      <c r="AV18" s="1387">
        <v>16.899999999999999</v>
      </c>
      <c r="AW18" s="1388">
        <f t="shared" si="81"/>
        <v>3065.4</v>
      </c>
      <c r="AX18" s="1388">
        <f>ROUND(AV18*$E18,1)-1</f>
        <v>2881.8</v>
      </c>
      <c r="AY18" s="1389">
        <f t="shared" si="83"/>
        <v>183.59999999999991</v>
      </c>
      <c r="AZ18" s="1387">
        <v>14.6</v>
      </c>
      <c r="BA18" s="1388">
        <f t="shared" si="84"/>
        <v>2648.2</v>
      </c>
      <c r="BB18" s="1388">
        <f>ROUND(AZ18*$E18,1)-1</f>
        <v>2489.5</v>
      </c>
      <c r="BC18" s="1389">
        <f t="shared" si="86"/>
        <v>158.69999999999982</v>
      </c>
      <c r="BD18" s="1387">
        <v>14.6</v>
      </c>
      <c r="BE18" s="1388">
        <f t="shared" si="87"/>
        <v>2648.2</v>
      </c>
      <c r="BF18" s="1388">
        <f>ROUND(BD18*$E18,1)-1</f>
        <v>2489.5</v>
      </c>
      <c r="BG18" s="1389">
        <f t="shared" si="89"/>
        <v>158.69999999999982</v>
      </c>
      <c r="BH18" s="1387">
        <v>16.899999999999999</v>
      </c>
      <c r="BI18" s="1388">
        <f t="shared" si="90"/>
        <v>3065.4</v>
      </c>
      <c r="BJ18" s="1388">
        <f>ROUND(BH18*$E18,1)-1</f>
        <v>2881.8</v>
      </c>
      <c r="BK18" s="1389">
        <f t="shared" si="92"/>
        <v>183.59999999999991</v>
      </c>
      <c r="BL18" s="1387">
        <f t="shared" si="93"/>
        <v>93.800000000000011</v>
      </c>
      <c r="BM18" s="1388">
        <f t="shared" si="93"/>
        <v>17013.800000000003</v>
      </c>
      <c r="BN18" s="1388">
        <f t="shared" si="93"/>
        <v>15994.400000000001</v>
      </c>
      <c r="BO18" s="1389">
        <f t="shared" si="41"/>
        <v>1019.4000000000015</v>
      </c>
      <c r="BP18" s="1387">
        <f t="shared" si="94"/>
        <v>15.6</v>
      </c>
      <c r="BQ18" s="1388">
        <f t="shared" si="95"/>
        <v>2836</v>
      </c>
      <c r="BR18" s="1388">
        <f t="shared" si="95"/>
        <v>2666</v>
      </c>
      <c r="BS18" s="1389">
        <f t="shared" si="43"/>
        <v>170</v>
      </c>
      <c r="BT18" s="1387">
        <f t="shared" si="96"/>
        <v>190</v>
      </c>
      <c r="BU18" s="1388">
        <f t="shared" si="96"/>
        <v>34462.900000000009</v>
      </c>
      <c r="BV18" s="1388">
        <f t="shared" si="96"/>
        <v>32398.100000000002</v>
      </c>
      <c r="BW18" s="1389">
        <f t="shared" si="45"/>
        <v>2064.8000000000065</v>
      </c>
      <c r="BX18" s="1387">
        <f t="shared" si="97"/>
        <v>15.8</v>
      </c>
      <c r="BY18" s="1388">
        <f t="shared" si="98"/>
        <v>2872</v>
      </c>
      <c r="BZ18" s="1388">
        <f t="shared" si="98"/>
        <v>2700</v>
      </c>
      <c r="CA18" s="1389">
        <f t="shared" si="50"/>
        <v>172</v>
      </c>
    </row>
    <row r="19" spans="2:79" ht="21" customHeight="1">
      <c r="B19" s="1155"/>
      <c r="C19" s="1156" t="s">
        <v>2790</v>
      </c>
      <c r="D19" s="1157" t="s">
        <v>2607</v>
      </c>
      <c r="E19" s="1158">
        <v>437.56</v>
      </c>
      <c r="F19" s="1123">
        <v>1.1299999999999999</v>
      </c>
      <c r="G19" s="1124">
        <v>1.0509999999999999</v>
      </c>
      <c r="H19" s="1125">
        <v>5.4</v>
      </c>
      <c r="I19" s="1126">
        <f t="shared" si="54"/>
        <v>2806.2</v>
      </c>
      <c r="J19" s="1126">
        <f t="shared" si="55"/>
        <v>2362.8000000000002</v>
      </c>
      <c r="K19" s="1127">
        <f t="shared" si="56"/>
        <v>443.39999999999964</v>
      </c>
      <c r="L19" s="1125">
        <v>5.7</v>
      </c>
      <c r="M19" s="1126">
        <f t="shared" si="57"/>
        <v>2962.1</v>
      </c>
      <c r="N19" s="1126">
        <f t="shared" si="58"/>
        <v>2494.1</v>
      </c>
      <c r="O19" s="1127">
        <f t="shared" si="59"/>
        <v>468</v>
      </c>
      <c r="P19" s="1125">
        <v>6</v>
      </c>
      <c r="Q19" s="1126">
        <f t="shared" si="60"/>
        <v>3118</v>
      </c>
      <c r="R19" s="1126">
        <f t="shared" si="61"/>
        <v>2625.4</v>
      </c>
      <c r="S19" s="1127">
        <f t="shared" si="62"/>
        <v>492.59999999999991</v>
      </c>
      <c r="T19" s="1125">
        <v>5.4</v>
      </c>
      <c r="U19" s="1126">
        <f t="shared" si="63"/>
        <v>2806.2</v>
      </c>
      <c r="V19" s="1126">
        <f t="shared" si="64"/>
        <v>2362.8000000000002</v>
      </c>
      <c r="W19" s="1127">
        <f t="shared" si="65"/>
        <v>443.39999999999964</v>
      </c>
      <c r="X19" s="1125">
        <v>6</v>
      </c>
      <c r="Y19" s="1126">
        <f t="shared" si="66"/>
        <v>3118</v>
      </c>
      <c r="Z19" s="1126">
        <f t="shared" si="67"/>
        <v>2625.4</v>
      </c>
      <c r="AA19" s="1127">
        <f t="shared" si="68"/>
        <v>492.59999999999991</v>
      </c>
      <c r="AB19" s="1125">
        <v>5.4</v>
      </c>
      <c r="AC19" s="1126">
        <f t="shared" si="69"/>
        <v>2806.2</v>
      </c>
      <c r="AD19" s="1126">
        <f t="shared" si="70"/>
        <v>2362.8000000000002</v>
      </c>
      <c r="AE19" s="1127">
        <f t="shared" si="71"/>
        <v>443.39999999999964</v>
      </c>
      <c r="AF19" s="1128">
        <f t="shared" si="72"/>
        <v>33.9</v>
      </c>
      <c r="AG19" s="1129">
        <f t="shared" si="72"/>
        <v>17616.7</v>
      </c>
      <c r="AH19" s="1129">
        <f t="shared" si="72"/>
        <v>14833.3</v>
      </c>
      <c r="AI19" s="1130">
        <f t="shared" si="19"/>
        <v>2783.4000000000015</v>
      </c>
      <c r="AJ19" s="1128">
        <f t="shared" si="73"/>
        <v>5.7</v>
      </c>
      <c r="AK19" s="1129">
        <f t="shared" si="74"/>
        <v>2936</v>
      </c>
      <c r="AL19" s="1129">
        <f t="shared" si="74"/>
        <v>2472</v>
      </c>
      <c r="AM19" s="1130">
        <f t="shared" si="21"/>
        <v>464</v>
      </c>
      <c r="AN19" s="1125">
        <v>5.4</v>
      </c>
      <c r="AO19" s="1126">
        <f t="shared" si="75"/>
        <v>2806.2</v>
      </c>
      <c r="AP19" s="1126">
        <f t="shared" si="76"/>
        <v>2362.8000000000002</v>
      </c>
      <c r="AQ19" s="1127">
        <f t="shared" si="77"/>
        <v>443.39999999999964</v>
      </c>
      <c r="AR19" s="1125">
        <v>5.4</v>
      </c>
      <c r="AS19" s="1126">
        <f t="shared" si="78"/>
        <v>2806.2</v>
      </c>
      <c r="AT19" s="1126">
        <f t="shared" si="79"/>
        <v>2362.8000000000002</v>
      </c>
      <c r="AU19" s="1127">
        <f t="shared" si="80"/>
        <v>443.39999999999964</v>
      </c>
      <c r="AV19" s="1125">
        <v>6</v>
      </c>
      <c r="AW19" s="1126">
        <f t="shared" si="81"/>
        <v>3118</v>
      </c>
      <c r="AX19" s="1126">
        <f t="shared" si="82"/>
        <v>2625.4</v>
      </c>
      <c r="AY19" s="1127">
        <f t="shared" si="83"/>
        <v>492.59999999999991</v>
      </c>
      <c r="AZ19" s="1125">
        <v>5.2</v>
      </c>
      <c r="BA19" s="1126">
        <f t="shared" si="84"/>
        <v>2702.2</v>
      </c>
      <c r="BB19" s="1126">
        <f t="shared" si="85"/>
        <v>2275.3000000000002</v>
      </c>
      <c r="BC19" s="1127">
        <f t="shared" si="86"/>
        <v>426.89999999999964</v>
      </c>
      <c r="BD19" s="1125">
        <v>5.2</v>
      </c>
      <c r="BE19" s="1126">
        <f t="shared" si="87"/>
        <v>2702.2</v>
      </c>
      <c r="BF19" s="1126">
        <f t="shared" si="88"/>
        <v>2275.3000000000002</v>
      </c>
      <c r="BG19" s="1127">
        <f t="shared" si="89"/>
        <v>426.89999999999964</v>
      </c>
      <c r="BH19" s="1125">
        <v>6</v>
      </c>
      <c r="BI19" s="1126">
        <f t="shared" si="90"/>
        <v>3118</v>
      </c>
      <c r="BJ19" s="1126">
        <f t="shared" si="91"/>
        <v>2625.4</v>
      </c>
      <c r="BK19" s="1127">
        <f t="shared" si="92"/>
        <v>492.59999999999991</v>
      </c>
      <c r="BL19" s="1128">
        <f t="shared" si="93"/>
        <v>33.200000000000003</v>
      </c>
      <c r="BM19" s="1129">
        <f t="shared" si="93"/>
        <v>17252.8</v>
      </c>
      <c r="BN19" s="1129">
        <f t="shared" si="93"/>
        <v>14526.999999999998</v>
      </c>
      <c r="BO19" s="1130">
        <f t="shared" si="41"/>
        <v>2725.8000000000011</v>
      </c>
      <c r="BP19" s="1128">
        <f t="shared" si="94"/>
        <v>5.5</v>
      </c>
      <c r="BQ19" s="1129">
        <f t="shared" si="95"/>
        <v>2875</v>
      </c>
      <c r="BR19" s="1129">
        <f t="shared" si="95"/>
        <v>2421</v>
      </c>
      <c r="BS19" s="1130">
        <f t="shared" si="43"/>
        <v>454</v>
      </c>
      <c r="BT19" s="1116">
        <f t="shared" si="96"/>
        <v>67.099999999999994</v>
      </c>
      <c r="BU19" s="1117">
        <f t="shared" si="96"/>
        <v>34869.5</v>
      </c>
      <c r="BV19" s="1117">
        <f t="shared" si="96"/>
        <v>29360.299999999996</v>
      </c>
      <c r="BW19" s="1131">
        <f t="shared" si="45"/>
        <v>5509.2000000000044</v>
      </c>
      <c r="BX19" s="1116">
        <f t="shared" si="97"/>
        <v>5.6</v>
      </c>
      <c r="BY19" s="1117">
        <f t="shared" si="98"/>
        <v>2906</v>
      </c>
      <c r="BZ19" s="1117">
        <f t="shared" si="98"/>
        <v>2447</v>
      </c>
      <c r="CA19" s="1131">
        <f t="shared" si="50"/>
        <v>459</v>
      </c>
    </row>
    <row r="20" spans="2:79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0</v>
      </c>
      <c r="I20" s="1126">
        <f t="shared" si="54"/>
        <v>0</v>
      </c>
      <c r="J20" s="1126">
        <f t="shared" si="55"/>
        <v>0</v>
      </c>
      <c r="K20" s="1127">
        <f t="shared" si="56"/>
        <v>0</v>
      </c>
      <c r="L20" s="1125">
        <v>0</v>
      </c>
      <c r="M20" s="1126">
        <f t="shared" si="57"/>
        <v>0</v>
      </c>
      <c r="N20" s="1126">
        <f t="shared" si="58"/>
        <v>0</v>
      </c>
      <c r="O20" s="1127">
        <f t="shared" si="59"/>
        <v>0</v>
      </c>
      <c r="P20" s="1125">
        <v>0</v>
      </c>
      <c r="Q20" s="1126">
        <f t="shared" si="60"/>
        <v>0</v>
      </c>
      <c r="R20" s="1126">
        <f t="shared" si="61"/>
        <v>0</v>
      </c>
      <c r="S20" s="1127">
        <f t="shared" si="62"/>
        <v>0</v>
      </c>
      <c r="T20" s="1125">
        <v>0</v>
      </c>
      <c r="U20" s="1126">
        <f t="shared" si="63"/>
        <v>0</v>
      </c>
      <c r="V20" s="1126">
        <f t="shared" si="64"/>
        <v>0</v>
      </c>
      <c r="W20" s="1127">
        <f t="shared" si="65"/>
        <v>0</v>
      </c>
      <c r="X20" s="1125">
        <v>0</v>
      </c>
      <c r="Y20" s="1126">
        <f t="shared" si="66"/>
        <v>0</v>
      </c>
      <c r="Z20" s="1126">
        <f t="shared" si="67"/>
        <v>0</v>
      </c>
      <c r="AA20" s="1127">
        <f t="shared" si="68"/>
        <v>0</v>
      </c>
      <c r="AB20" s="1125">
        <v>0</v>
      </c>
      <c r="AC20" s="1126">
        <f t="shared" si="69"/>
        <v>0</v>
      </c>
      <c r="AD20" s="1126">
        <f t="shared" si="70"/>
        <v>0</v>
      </c>
      <c r="AE20" s="1127">
        <f t="shared" si="71"/>
        <v>0</v>
      </c>
      <c r="AF20" s="1128">
        <f t="shared" si="72"/>
        <v>0</v>
      </c>
      <c r="AG20" s="1129">
        <f t="shared" si="72"/>
        <v>0</v>
      </c>
      <c r="AH20" s="1129">
        <f t="shared" si="72"/>
        <v>0</v>
      </c>
      <c r="AI20" s="1130">
        <f t="shared" si="19"/>
        <v>0</v>
      </c>
      <c r="AJ20" s="1128">
        <f t="shared" si="73"/>
        <v>0</v>
      </c>
      <c r="AK20" s="1129">
        <f t="shared" si="74"/>
        <v>0</v>
      </c>
      <c r="AL20" s="1129">
        <f t="shared" si="74"/>
        <v>0</v>
      </c>
      <c r="AM20" s="1130">
        <f t="shared" si="21"/>
        <v>0</v>
      </c>
      <c r="AN20" s="1125">
        <v>0</v>
      </c>
      <c r="AO20" s="1126">
        <f t="shared" si="75"/>
        <v>0</v>
      </c>
      <c r="AP20" s="1126">
        <f t="shared" si="76"/>
        <v>0</v>
      </c>
      <c r="AQ20" s="1127">
        <f t="shared" si="77"/>
        <v>0</v>
      </c>
      <c r="AR20" s="1125">
        <v>0</v>
      </c>
      <c r="AS20" s="1126">
        <f t="shared" si="78"/>
        <v>0</v>
      </c>
      <c r="AT20" s="1126">
        <f t="shared" si="79"/>
        <v>0</v>
      </c>
      <c r="AU20" s="1127">
        <f t="shared" si="80"/>
        <v>0</v>
      </c>
      <c r="AV20" s="1125">
        <v>0</v>
      </c>
      <c r="AW20" s="1126">
        <f t="shared" si="81"/>
        <v>0</v>
      </c>
      <c r="AX20" s="1126">
        <f t="shared" si="82"/>
        <v>0</v>
      </c>
      <c r="AY20" s="1127">
        <f t="shared" si="83"/>
        <v>0</v>
      </c>
      <c r="AZ20" s="1125">
        <v>0</v>
      </c>
      <c r="BA20" s="1126">
        <f t="shared" si="84"/>
        <v>0</v>
      </c>
      <c r="BB20" s="1126">
        <f t="shared" si="85"/>
        <v>0</v>
      </c>
      <c r="BC20" s="1127">
        <f t="shared" si="86"/>
        <v>0</v>
      </c>
      <c r="BD20" s="1125">
        <v>0</v>
      </c>
      <c r="BE20" s="1126">
        <f t="shared" si="87"/>
        <v>0</v>
      </c>
      <c r="BF20" s="1126">
        <f t="shared" si="88"/>
        <v>0</v>
      </c>
      <c r="BG20" s="1127">
        <f t="shared" si="89"/>
        <v>0</v>
      </c>
      <c r="BH20" s="1125">
        <v>0</v>
      </c>
      <c r="BI20" s="1126">
        <f t="shared" si="90"/>
        <v>0</v>
      </c>
      <c r="BJ20" s="1126">
        <f t="shared" si="91"/>
        <v>0</v>
      </c>
      <c r="BK20" s="1127">
        <f t="shared" si="92"/>
        <v>0</v>
      </c>
      <c r="BL20" s="1128">
        <f t="shared" si="93"/>
        <v>0</v>
      </c>
      <c r="BM20" s="1129">
        <f t="shared" si="93"/>
        <v>0</v>
      </c>
      <c r="BN20" s="1129">
        <f t="shared" si="93"/>
        <v>0</v>
      </c>
      <c r="BO20" s="1130">
        <f t="shared" si="41"/>
        <v>0</v>
      </c>
      <c r="BP20" s="1128">
        <f t="shared" si="94"/>
        <v>0</v>
      </c>
      <c r="BQ20" s="1129">
        <f t="shared" si="95"/>
        <v>0</v>
      </c>
      <c r="BR20" s="1129">
        <f t="shared" si="95"/>
        <v>0</v>
      </c>
      <c r="BS20" s="1130">
        <f t="shared" si="43"/>
        <v>0</v>
      </c>
      <c r="BT20" s="1116">
        <f t="shared" si="96"/>
        <v>0</v>
      </c>
      <c r="BU20" s="1117">
        <f t="shared" si="96"/>
        <v>0</v>
      </c>
      <c r="BV20" s="1117">
        <f t="shared" si="96"/>
        <v>0</v>
      </c>
      <c r="BW20" s="1131">
        <f t="shared" si="45"/>
        <v>0</v>
      </c>
      <c r="BX20" s="1116">
        <f t="shared" si="97"/>
        <v>0</v>
      </c>
      <c r="BY20" s="1117">
        <f t="shared" si="98"/>
        <v>0</v>
      </c>
      <c r="BZ20" s="1117">
        <f t="shared" si="98"/>
        <v>0</v>
      </c>
      <c r="CA20" s="1131">
        <f t="shared" si="50"/>
        <v>0</v>
      </c>
    </row>
    <row r="21" spans="2:79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0</v>
      </c>
      <c r="I21" s="1126">
        <f t="shared" si="54"/>
        <v>0</v>
      </c>
      <c r="J21" s="1126">
        <f t="shared" si="55"/>
        <v>0</v>
      </c>
      <c r="K21" s="1127">
        <f t="shared" si="56"/>
        <v>0</v>
      </c>
      <c r="L21" s="1125">
        <v>0</v>
      </c>
      <c r="M21" s="1126">
        <f t="shared" si="57"/>
        <v>0</v>
      </c>
      <c r="N21" s="1126">
        <f t="shared" si="58"/>
        <v>0</v>
      </c>
      <c r="O21" s="1127">
        <f t="shared" si="59"/>
        <v>0</v>
      </c>
      <c r="P21" s="1125">
        <v>0</v>
      </c>
      <c r="Q21" s="1126">
        <f t="shared" si="60"/>
        <v>0</v>
      </c>
      <c r="R21" s="1126">
        <f t="shared" si="61"/>
        <v>0</v>
      </c>
      <c r="S21" s="1127">
        <f t="shared" si="62"/>
        <v>0</v>
      </c>
      <c r="T21" s="1125">
        <v>0</v>
      </c>
      <c r="U21" s="1126">
        <f t="shared" si="63"/>
        <v>0</v>
      </c>
      <c r="V21" s="1126">
        <f t="shared" si="64"/>
        <v>0</v>
      </c>
      <c r="W21" s="1127">
        <f t="shared" si="65"/>
        <v>0</v>
      </c>
      <c r="X21" s="1125">
        <v>0</v>
      </c>
      <c r="Y21" s="1126">
        <f t="shared" si="66"/>
        <v>0</v>
      </c>
      <c r="Z21" s="1126">
        <f t="shared" si="67"/>
        <v>0</v>
      </c>
      <c r="AA21" s="1127">
        <f t="shared" si="68"/>
        <v>0</v>
      </c>
      <c r="AB21" s="1125">
        <v>0</v>
      </c>
      <c r="AC21" s="1126">
        <f t="shared" si="69"/>
        <v>0</v>
      </c>
      <c r="AD21" s="1126">
        <f t="shared" si="70"/>
        <v>0</v>
      </c>
      <c r="AE21" s="1127">
        <f t="shared" si="71"/>
        <v>0</v>
      </c>
      <c r="AF21" s="1163">
        <f t="shared" si="72"/>
        <v>0</v>
      </c>
      <c r="AG21" s="1129">
        <f t="shared" si="72"/>
        <v>0</v>
      </c>
      <c r="AH21" s="1129">
        <f t="shared" si="72"/>
        <v>0</v>
      </c>
      <c r="AI21" s="1130">
        <f t="shared" si="19"/>
        <v>0</v>
      </c>
      <c r="AJ21" s="1163">
        <f t="shared" si="73"/>
        <v>0</v>
      </c>
      <c r="AK21" s="1129">
        <f t="shared" si="74"/>
        <v>0</v>
      </c>
      <c r="AL21" s="1129">
        <f t="shared" si="74"/>
        <v>0</v>
      </c>
      <c r="AM21" s="1130">
        <f t="shared" si="21"/>
        <v>0</v>
      </c>
      <c r="AN21" s="1125">
        <v>0</v>
      </c>
      <c r="AO21" s="1126">
        <f t="shared" si="75"/>
        <v>0</v>
      </c>
      <c r="AP21" s="1126">
        <f t="shared" si="76"/>
        <v>0</v>
      </c>
      <c r="AQ21" s="1127">
        <f t="shared" si="77"/>
        <v>0</v>
      </c>
      <c r="AR21" s="1125">
        <v>0</v>
      </c>
      <c r="AS21" s="1126">
        <f t="shared" si="78"/>
        <v>0</v>
      </c>
      <c r="AT21" s="1126">
        <f t="shared" si="79"/>
        <v>0</v>
      </c>
      <c r="AU21" s="1127">
        <f t="shared" si="80"/>
        <v>0</v>
      </c>
      <c r="AV21" s="1125">
        <v>0</v>
      </c>
      <c r="AW21" s="1126">
        <f t="shared" si="81"/>
        <v>0</v>
      </c>
      <c r="AX21" s="1126">
        <f t="shared" si="82"/>
        <v>0</v>
      </c>
      <c r="AY21" s="1127">
        <f t="shared" si="83"/>
        <v>0</v>
      </c>
      <c r="AZ21" s="1125">
        <v>0</v>
      </c>
      <c r="BA21" s="1126">
        <f t="shared" si="84"/>
        <v>0</v>
      </c>
      <c r="BB21" s="1126">
        <f t="shared" si="85"/>
        <v>0</v>
      </c>
      <c r="BC21" s="1127">
        <f t="shared" si="86"/>
        <v>0</v>
      </c>
      <c r="BD21" s="1125">
        <v>0</v>
      </c>
      <c r="BE21" s="1126">
        <f t="shared" si="87"/>
        <v>0</v>
      </c>
      <c r="BF21" s="1126">
        <f t="shared" si="88"/>
        <v>0</v>
      </c>
      <c r="BG21" s="1127">
        <f t="shared" si="89"/>
        <v>0</v>
      </c>
      <c r="BH21" s="1125">
        <v>0</v>
      </c>
      <c r="BI21" s="1126">
        <f t="shared" si="90"/>
        <v>0</v>
      </c>
      <c r="BJ21" s="1126">
        <f t="shared" si="91"/>
        <v>0</v>
      </c>
      <c r="BK21" s="1127">
        <f t="shared" si="92"/>
        <v>0</v>
      </c>
      <c r="BL21" s="1163">
        <f t="shared" si="93"/>
        <v>0</v>
      </c>
      <c r="BM21" s="1129">
        <f t="shared" si="93"/>
        <v>0</v>
      </c>
      <c r="BN21" s="1129">
        <f t="shared" si="93"/>
        <v>0</v>
      </c>
      <c r="BO21" s="1130">
        <f t="shared" si="41"/>
        <v>0</v>
      </c>
      <c r="BP21" s="1163">
        <f t="shared" si="94"/>
        <v>0</v>
      </c>
      <c r="BQ21" s="1129">
        <f t="shared" si="95"/>
        <v>0</v>
      </c>
      <c r="BR21" s="1129">
        <f t="shared" si="95"/>
        <v>0</v>
      </c>
      <c r="BS21" s="1130">
        <f t="shared" si="43"/>
        <v>0</v>
      </c>
      <c r="BT21" s="1164">
        <f t="shared" si="96"/>
        <v>0</v>
      </c>
      <c r="BU21" s="1117">
        <f t="shared" si="96"/>
        <v>0</v>
      </c>
      <c r="BV21" s="1117">
        <f t="shared" si="96"/>
        <v>0</v>
      </c>
      <c r="BW21" s="1131">
        <f t="shared" si="45"/>
        <v>0</v>
      </c>
      <c r="BX21" s="1164">
        <f t="shared" si="97"/>
        <v>0</v>
      </c>
      <c r="BY21" s="1117">
        <f t="shared" si="98"/>
        <v>0</v>
      </c>
      <c r="BZ21" s="1117">
        <f t="shared" si="98"/>
        <v>0</v>
      </c>
      <c r="CA21" s="1131">
        <f t="shared" si="50"/>
        <v>0</v>
      </c>
    </row>
    <row r="22" spans="2:79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f>SUM(H14:H21)</f>
        <v>34.9</v>
      </c>
      <c r="I22" s="1166">
        <f>SUM(I14:I21)</f>
        <v>7690.8</v>
      </c>
      <c r="J22" s="1166">
        <f>SUM(J14:J21)</f>
        <v>6757.6</v>
      </c>
      <c r="K22" s="1167">
        <f t="shared" si="56"/>
        <v>933.19999999999982</v>
      </c>
      <c r="L22" s="1165">
        <f>SUM(L14:L21)</f>
        <v>36.700000000000003</v>
      </c>
      <c r="M22" s="1166">
        <f>SUM(M14:M21)</f>
        <v>8093.7000000000007</v>
      </c>
      <c r="N22" s="1166">
        <f>SUM(N14:N21)</f>
        <v>7111.2999999999993</v>
      </c>
      <c r="O22" s="1167">
        <f t="shared" si="59"/>
        <v>982.40000000000146</v>
      </c>
      <c r="P22" s="1165">
        <f>SUM(P14:P21)</f>
        <v>38.5</v>
      </c>
      <c r="Q22" s="1166">
        <f>SUM(Q14:Q21)</f>
        <v>8495.7999999999993</v>
      </c>
      <c r="R22" s="1166">
        <f>SUM(R14:R21)</f>
        <v>7463.2000000000007</v>
      </c>
      <c r="S22" s="1167">
        <f t="shared" si="62"/>
        <v>1032.5999999999985</v>
      </c>
      <c r="T22" s="1165">
        <f>SUM(T14:T21)</f>
        <v>34.9</v>
      </c>
      <c r="U22" s="1166">
        <f>SUM(U14:U21)</f>
        <v>7690.8</v>
      </c>
      <c r="V22" s="1166">
        <f>SUM(V14:V21)</f>
        <v>6757.6</v>
      </c>
      <c r="W22" s="1167">
        <f t="shared" si="65"/>
        <v>933.19999999999982</v>
      </c>
      <c r="X22" s="1165">
        <f>SUM(X14:X21)</f>
        <v>38.5</v>
      </c>
      <c r="Y22" s="1166">
        <f>SUM(Y14:Y21)</f>
        <v>8495.7999999999993</v>
      </c>
      <c r="Z22" s="1166">
        <f>SUM(Z14:Z21)</f>
        <v>7463.2000000000007</v>
      </c>
      <c r="AA22" s="1167">
        <f t="shared" si="68"/>
        <v>1032.5999999999985</v>
      </c>
      <c r="AB22" s="1165">
        <f>SUM(AB14:AB21)</f>
        <v>34.9</v>
      </c>
      <c r="AC22" s="1166">
        <f>SUM(AC14:AC21)</f>
        <v>7690.8</v>
      </c>
      <c r="AD22" s="1166">
        <f>SUM(AD14:AD21)</f>
        <v>6757.6</v>
      </c>
      <c r="AE22" s="1167">
        <f t="shared" si="71"/>
        <v>933.19999999999982</v>
      </c>
      <c r="AF22" s="1165">
        <f>SUM(AF14:AF21)</f>
        <v>218.4</v>
      </c>
      <c r="AG22" s="1166">
        <f>SUM(AG14:AG21)</f>
        <v>48157.700000000004</v>
      </c>
      <c r="AH22" s="1166">
        <f>SUM(AH14:AH21)</f>
        <v>42310.5</v>
      </c>
      <c r="AI22" s="1167">
        <f t="shared" si="19"/>
        <v>5847.2000000000044</v>
      </c>
      <c r="AJ22" s="1165">
        <f>SUM(AJ14:AJ21)</f>
        <v>36.400000000000006</v>
      </c>
      <c r="AK22" s="1166">
        <f>SUM(AK14:AK21)</f>
        <v>8026</v>
      </c>
      <c r="AL22" s="1166">
        <f>SUM(AL14:AL21)</f>
        <v>7052</v>
      </c>
      <c r="AM22" s="1167">
        <f t="shared" si="21"/>
        <v>974</v>
      </c>
      <c r="AN22" s="1165">
        <f>SUM(AN14:AN21)</f>
        <v>34.9</v>
      </c>
      <c r="AO22" s="1166">
        <f>SUM(AO14:AO21)</f>
        <v>7690.8</v>
      </c>
      <c r="AP22" s="1166">
        <f>SUM(AP14:AP21)</f>
        <v>6757.6</v>
      </c>
      <c r="AQ22" s="1167">
        <f t="shared" si="77"/>
        <v>933.19999999999982</v>
      </c>
      <c r="AR22" s="1165">
        <f>SUM(AR14:AR21)</f>
        <v>34.9</v>
      </c>
      <c r="AS22" s="1166">
        <f>SUM(AS14:AS21)</f>
        <v>7690.8</v>
      </c>
      <c r="AT22" s="1166">
        <f>SUM(AT14:AT21)</f>
        <v>6757.6</v>
      </c>
      <c r="AU22" s="1167">
        <f t="shared" si="80"/>
        <v>933.19999999999982</v>
      </c>
      <c r="AV22" s="1165">
        <f>SUM(AV14:AV21)</f>
        <v>38.5</v>
      </c>
      <c r="AW22" s="1166">
        <f>SUM(AW14:AW21)</f>
        <v>8495.7999999999993</v>
      </c>
      <c r="AX22" s="1166">
        <f>SUM(AX14:AX21)</f>
        <v>7463.2000000000007</v>
      </c>
      <c r="AY22" s="1167">
        <f t="shared" si="83"/>
        <v>1032.5999999999985</v>
      </c>
      <c r="AZ22" s="1165">
        <f>SUM(AZ14:AZ21)</f>
        <v>33.200000000000003</v>
      </c>
      <c r="BA22" s="1166">
        <f>SUM(BA14:BA21)</f>
        <v>7337</v>
      </c>
      <c r="BB22" s="1166">
        <f>SUM(BB14:BB21)</f>
        <v>6445.6</v>
      </c>
      <c r="BC22" s="1167">
        <f t="shared" si="86"/>
        <v>891.39999999999964</v>
      </c>
      <c r="BD22" s="1165">
        <f>SUM(BD14:BD21)</f>
        <v>33.200000000000003</v>
      </c>
      <c r="BE22" s="1166">
        <f>SUM(BE14:BE21)</f>
        <v>7337</v>
      </c>
      <c r="BF22" s="1166">
        <f>SUM(BF14:BF21)</f>
        <v>6445.6</v>
      </c>
      <c r="BG22" s="1167">
        <f t="shared" si="89"/>
        <v>891.39999999999964</v>
      </c>
      <c r="BH22" s="1165">
        <f>SUM(BH14:BH21)</f>
        <v>38.5</v>
      </c>
      <c r="BI22" s="1166">
        <f>SUM(BI14:BI21)</f>
        <v>8495.7999999999993</v>
      </c>
      <c r="BJ22" s="1166">
        <f>SUM(BJ14:BJ21)</f>
        <v>7463.2000000000007</v>
      </c>
      <c r="BK22" s="1167">
        <f t="shared" si="92"/>
        <v>1032.5999999999985</v>
      </c>
      <c r="BL22" s="1165">
        <f>SUM(BL14:BL21)</f>
        <v>213.2</v>
      </c>
      <c r="BM22" s="1166">
        <f>SUM(BM14:BM21)</f>
        <v>47047.199999999997</v>
      </c>
      <c r="BN22" s="1166">
        <f>SUM(BN14:BN21)</f>
        <v>41332.800000000003</v>
      </c>
      <c r="BO22" s="1167">
        <f t="shared" si="41"/>
        <v>5714.3999999999942</v>
      </c>
      <c r="BP22" s="1165">
        <f>SUM(BP14:BP21)</f>
        <v>35.4</v>
      </c>
      <c r="BQ22" s="1166">
        <f>SUM(BQ14:BQ21)</f>
        <v>7841</v>
      </c>
      <c r="BR22" s="1166">
        <f>SUM(BR14:BR21)</f>
        <v>6889</v>
      </c>
      <c r="BS22" s="1167">
        <f t="shared" si="43"/>
        <v>952</v>
      </c>
      <c r="BT22" s="1165">
        <f>SUM(BT14:BT21)</f>
        <v>431.6</v>
      </c>
      <c r="BU22" s="1166">
        <f>SUM(BU14:BU21)</f>
        <v>95204.900000000009</v>
      </c>
      <c r="BV22" s="1166">
        <f>SUM(BV14:BV21)</f>
        <v>83643.299999999988</v>
      </c>
      <c r="BW22" s="1167">
        <f t="shared" si="45"/>
        <v>11561.60000000002</v>
      </c>
      <c r="BX22" s="1165">
        <f>SUM(BX14:BX21)</f>
        <v>35.9</v>
      </c>
      <c r="BY22" s="1166">
        <f>SUM(BY14:BY21)</f>
        <v>7934</v>
      </c>
      <c r="BZ22" s="1166">
        <f>SUM(BZ14:BZ21)</f>
        <v>6971</v>
      </c>
      <c r="CA22" s="1167">
        <f t="shared" si="50"/>
        <v>963</v>
      </c>
    </row>
    <row r="23" spans="2:79" ht="21" customHeight="1">
      <c r="B23" s="1341" t="s">
        <v>2804</v>
      </c>
      <c r="C23" s="1342" t="s">
        <v>2805</v>
      </c>
      <c r="D23" s="1343"/>
      <c r="E23" s="1344"/>
      <c r="F23" s="1345"/>
      <c r="G23" s="1346"/>
      <c r="H23" s="1347">
        <f>H13</f>
        <v>0</v>
      </c>
      <c r="I23" s="1348">
        <f>I13</f>
        <v>0</v>
      </c>
      <c r="J23" s="1348">
        <f>J13</f>
        <v>0</v>
      </c>
      <c r="K23" s="1349">
        <f t="shared" si="56"/>
        <v>0</v>
      </c>
      <c r="L23" s="1347">
        <f>L13</f>
        <v>0</v>
      </c>
      <c r="M23" s="1348">
        <f>M13</f>
        <v>0</v>
      </c>
      <c r="N23" s="1348">
        <f>N13</f>
        <v>0</v>
      </c>
      <c r="O23" s="1349">
        <f t="shared" si="59"/>
        <v>0</v>
      </c>
      <c r="P23" s="1347">
        <f>P13</f>
        <v>0</v>
      </c>
      <c r="Q23" s="1348">
        <f>Q13</f>
        <v>0</v>
      </c>
      <c r="R23" s="1348">
        <f>R13</f>
        <v>0</v>
      </c>
      <c r="S23" s="1349">
        <f t="shared" si="62"/>
        <v>0</v>
      </c>
      <c r="T23" s="1347">
        <f>T13</f>
        <v>0</v>
      </c>
      <c r="U23" s="1348">
        <f>U13</f>
        <v>0</v>
      </c>
      <c r="V23" s="1348">
        <f>V13</f>
        <v>0</v>
      </c>
      <c r="W23" s="1349">
        <f t="shared" si="65"/>
        <v>0</v>
      </c>
      <c r="X23" s="1347">
        <f>X13</f>
        <v>0</v>
      </c>
      <c r="Y23" s="1348">
        <f>Y13</f>
        <v>0</v>
      </c>
      <c r="Z23" s="1348">
        <f>Z13</f>
        <v>0</v>
      </c>
      <c r="AA23" s="1349">
        <f t="shared" si="68"/>
        <v>0</v>
      </c>
      <c r="AB23" s="1347">
        <f>AB13</f>
        <v>0</v>
      </c>
      <c r="AC23" s="1348">
        <f>AC13</f>
        <v>0</v>
      </c>
      <c r="AD23" s="1348">
        <f>AD13</f>
        <v>0</v>
      </c>
      <c r="AE23" s="1349">
        <f t="shared" si="71"/>
        <v>0</v>
      </c>
      <c r="AF23" s="1347">
        <f>AF13</f>
        <v>0</v>
      </c>
      <c r="AG23" s="1348">
        <f>AG13</f>
        <v>0</v>
      </c>
      <c r="AH23" s="1348">
        <f>AH13</f>
        <v>0</v>
      </c>
      <c r="AI23" s="1349">
        <f t="shared" si="19"/>
        <v>0</v>
      </c>
      <c r="AJ23" s="1347">
        <f>AJ13</f>
        <v>0</v>
      </c>
      <c r="AK23" s="1348">
        <f>AK13</f>
        <v>0</v>
      </c>
      <c r="AL23" s="1348">
        <f>AL13</f>
        <v>0</v>
      </c>
      <c r="AM23" s="1349">
        <f t="shared" si="21"/>
        <v>0</v>
      </c>
      <c r="AN23" s="1347">
        <f>AN13</f>
        <v>0</v>
      </c>
      <c r="AO23" s="1348">
        <f>AO13</f>
        <v>0</v>
      </c>
      <c r="AP23" s="1348">
        <f>AP13</f>
        <v>0</v>
      </c>
      <c r="AQ23" s="1349">
        <f t="shared" si="77"/>
        <v>0</v>
      </c>
      <c r="AR23" s="1347">
        <f>AR13</f>
        <v>0</v>
      </c>
      <c r="AS23" s="1348">
        <f>AS13</f>
        <v>0</v>
      </c>
      <c r="AT23" s="1348">
        <f>AT13</f>
        <v>0</v>
      </c>
      <c r="AU23" s="1349">
        <f t="shared" si="80"/>
        <v>0</v>
      </c>
      <c r="AV23" s="1347">
        <f>AV13</f>
        <v>0</v>
      </c>
      <c r="AW23" s="1348">
        <f>AW13</f>
        <v>0</v>
      </c>
      <c r="AX23" s="1348">
        <f>AX13</f>
        <v>0</v>
      </c>
      <c r="AY23" s="1349">
        <f t="shared" si="83"/>
        <v>0</v>
      </c>
      <c r="AZ23" s="1347">
        <f>AZ13</f>
        <v>0</v>
      </c>
      <c r="BA23" s="1348">
        <f>BA13</f>
        <v>0</v>
      </c>
      <c r="BB23" s="1348">
        <f>BB13</f>
        <v>0</v>
      </c>
      <c r="BC23" s="1349">
        <f t="shared" si="86"/>
        <v>0</v>
      </c>
      <c r="BD23" s="1347">
        <f>BD13</f>
        <v>0</v>
      </c>
      <c r="BE23" s="1348">
        <f>BE13</f>
        <v>0</v>
      </c>
      <c r="BF23" s="1348">
        <f>BF13</f>
        <v>0</v>
      </c>
      <c r="BG23" s="1349">
        <f t="shared" si="89"/>
        <v>0</v>
      </c>
      <c r="BH23" s="1347">
        <f>BH13</f>
        <v>0</v>
      </c>
      <c r="BI23" s="1348">
        <f>BI13</f>
        <v>0</v>
      </c>
      <c r="BJ23" s="1348">
        <f>BJ13</f>
        <v>0</v>
      </c>
      <c r="BK23" s="1349">
        <f t="shared" si="92"/>
        <v>0</v>
      </c>
      <c r="BL23" s="1347">
        <f>BL13</f>
        <v>0</v>
      </c>
      <c r="BM23" s="1348">
        <f>BM13</f>
        <v>0</v>
      </c>
      <c r="BN23" s="1348">
        <f>BN13</f>
        <v>0</v>
      </c>
      <c r="BO23" s="1349">
        <f t="shared" si="41"/>
        <v>0</v>
      </c>
      <c r="BP23" s="1347">
        <f>BP13</f>
        <v>0</v>
      </c>
      <c r="BQ23" s="1348">
        <f>BQ13</f>
        <v>0</v>
      </c>
      <c r="BR23" s="1348">
        <f>BR13</f>
        <v>0</v>
      </c>
      <c r="BS23" s="1349">
        <f t="shared" si="43"/>
        <v>0</v>
      </c>
      <c r="BT23" s="1347">
        <f>BT13</f>
        <v>0</v>
      </c>
      <c r="BU23" s="1348">
        <f>BU13</f>
        <v>0</v>
      </c>
      <c r="BV23" s="1348">
        <f>BV13</f>
        <v>0</v>
      </c>
      <c r="BW23" s="1349">
        <f t="shared" si="45"/>
        <v>0</v>
      </c>
      <c r="BX23" s="1347">
        <f>BX13</f>
        <v>0</v>
      </c>
      <c r="BY23" s="1348">
        <f>BY13</f>
        <v>0</v>
      </c>
      <c r="BZ23" s="1348">
        <f>BZ13</f>
        <v>0</v>
      </c>
      <c r="CA23" s="1349">
        <f t="shared" si="50"/>
        <v>0</v>
      </c>
    </row>
    <row r="24" spans="2:79" ht="21" customHeight="1" thickBot="1">
      <c r="B24" s="1350"/>
      <c r="C24" s="1351" t="s">
        <v>2806</v>
      </c>
      <c r="D24" s="1352"/>
      <c r="E24" s="1353"/>
      <c r="F24" s="1354"/>
      <c r="G24" s="1355"/>
      <c r="H24" s="1356">
        <f>H22</f>
        <v>34.9</v>
      </c>
      <c r="I24" s="1357">
        <f>I22</f>
        <v>7690.8</v>
      </c>
      <c r="J24" s="1357">
        <f>J22</f>
        <v>6757.6</v>
      </c>
      <c r="K24" s="1358">
        <f t="shared" si="56"/>
        <v>933.19999999999982</v>
      </c>
      <c r="L24" s="1356">
        <f>L22</f>
        <v>36.700000000000003</v>
      </c>
      <c r="M24" s="1357">
        <f>M22</f>
        <v>8093.7000000000007</v>
      </c>
      <c r="N24" s="1357">
        <f>N22</f>
        <v>7111.2999999999993</v>
      </c>
      <c r="O24" s="1358">
        <f t="shared" si="59"/>
        <v>982.40000000000146</v>
      </c>
      <c r="P24" s="1356">
        <f>P22</f>
        <v>38.5</v>
      </c>
      <c r="Q24" s="1357">
        <f>Q22</f>
        <v>8495.7999999999993</v>
      </c>
      <c r="R24" s="1357">
        <f>R22</f>
        <v>7463.2000000000007</v>
      </c>
      <c r="S24" s="1358">
        <f t="shared" si="62"/>
        <v>1032.5999999999985</v>
      </c>
      <c r="T24" s="1356">
        <f>T22</f>
        <v>34.9</v>
      </c>
      <c r="U24" s="1357">
        <f>U22</f>
        <v>7690.8</v>
      </c>
      <c r="V24" s="1357">
        <f>V22</f>
        <v>6757.6</v>
      </c>
      <c r="W24" s="1358">
        <f t="shared" si="65"/>
        <v>933.19999999999982</v>
      </c>
      <c r="X24" s="1356">
        <f>X22</f>
        <v>38.5</v>
      </c>
      <c r="Y24" s="1357">
        <f>Y22</f>
        <v>8495.7999999999993</v>
      </c>
      <c r="Z24" s="1357">
        <f>Z22</f>
        <v>7463.2000000000007</v>
      </c>
      <c r="AA24" s="1358">
        <f t="shared" si="68"/>
        <v>1032.5999999999985</v>
      </c>
      <c r="AB24" s="1356">
        <f>AB22</f>
        <v>34.9</v>
      </c>
      <c r="AC24" s="1357">
        <f>AC22</f>
        <v>7690.8</v>
      </c>
      <c r="AD24" s="1357">
        <f>AD22</f>
        <v>6757.6</v>
      </c>
      <c r="AE24" s="1358">
        <f t="shared" si="71"/>
        <v>933.19999999999982</v>
      </c>
      <c r="AF24" s="1356">
        <f>AF22</f>
        <v>218.4</v>
      </c>
      <c r="AG24" s="1357">
        <f>AG22</f>
        <v>48157.700000000004</v>
      </c>
      <c r="AH24" s="1357">
        <f>AH22</f>
        <v>42310.5</v>
      </c>
      <c r="AI24" s="1358">
        <f t="shared" si="19"/>
        <v>5847.2000000000044</v>
      </c>
      <c r="AJ24" s="1356">
        <f>AJ22</f>
        <v>36.400000000000006</v>
      </c>
      <c r="AK24" s="1357">
        <f>AK22</f>
        <v>8026</v>
      </c>
      <c r="AL24" s="1357">
        <f>AL22</f>
        <v>7052</v>
      </c>
      <c r="AM24" s="1358">
        <f t="shared" si="21"/>
        <v>974</v>
      </c>
      <c r="AN24" s="1356">
        <f>AN22</f>
        <v>34.9</v>
      </c>
      <c r="AO24" s="1357">
        <f>AO22</f>
        <v>7690.8</v>
      </c>
      <c r="AP24" s="1357">
        <f>AP22</f>
        <v>6757.6</v>
      </c>
      <c r="AQ24" s="1358">
        <f t="shared" si="77"/>
        <v>933.19999999999982</v>
      </c>
      <c r="AR24" s="1356">
        <f>AR22</f>
        <v>34.9</v>
      </c>
      <c r="AS24" s="1357">
        <f>AS22</f>
        <v>7690.8</v>
      </c>
      <c r="AT24" s="1357">
        <f>AT22</f>
        <v>6757.6</v>
      </c>
      <c r="AU24" s="1358">
        <f t="shared" si="80"/>
        <v>933.19999999999982</v>
      </c>
      <c r="AV24" s="1356">
        <f>AV22</f>
        <v>38.5</v>
      </c>
      <c r="AW24" s="1357">
        <f>AW22</f>
        <v>8495.7999999999993</v>
      </c>
      <c r="AX24" s="1357">
        <f>AX22</f>
        <v>7463.2000000000007</v>
      </c>
      <c r="AY24" s="1358">
        <f t="shared" si="83"/>
        <v>1032.5999999999985</v>
      </c>
      <c r="AZ24" s="1356">
        <f>AZ22</f>
        <v>33.200000000000003</v>
      </c>
      <c r="BA24" s="1357">
        <f>BA22</f>
        <v>7337</v>
      </c>
      <c r="BB24" s="1357">
        <f>BB22</f>
        <v>6445.6</v>
      </c>
      <c r="BC24" s="1358">
        <f t="shared" si="86"/>
        <v>891.39999999999964</v>
      </c>
      <c r="BD24" s="1356">
        <f>BD22</f>
        <v>33.200000000000003</v>
      </c>
      <c r="BE24" s="1357">
        <f>BE22</f>
        <v>7337</v>
      </c>
      <c r="BF24" s="1357">
        <f>BF22</f>
        <v>6445.6</v>
      </c>
      <c r="BG24" s="1358">
        <f t="shared" si="89"/>
        <v>891.39999999999964</v>
      </c>
      <c r="BH24" s="1356">
        <f>BH22</f>
        <v>38.5</v>
      </c>
      <c r="BI24" s="1357">
        <f>BI22</f>
        <v>8495.7999999999993</v>
      </c>
      <c r="BJ24" s="1357">
        <f>BJ22</f>
        <v>7463.2000000000007</v>
      </c>
      <c r="BK24" s="1358">
        <f t="shared" si="92"/>
        <v>1032.5999999999985</v>
      </c>
      <c r="BL24" s="1356">
        <f>BL22</f>
        <v>213.2</v>
      </c>
      <c r="BM24" s="1357">
        <f>BM22</f>
        <v>47047.199999999997</v>
      </c>
      <c r="BN24" s="1357">
        <f>BN22</f>
        <v>41332.800000000003</v>
      </c>
      <c r="BO24" s="1358">
        <f t="shared" si="41"/>
        <v>5714.3999999999942</v>
      </c>
      <c r="BP24" s="1356">
        <f>BP22</f>
        <v>35.4</v>
      </c>
      <c r="BQ24" s="1357">
        <f>BQ22</f>
        <v>7841</v>
      </c>
      <c r="BR24" s="1357">
        <f>BR22</f>
        <v>6889</v>
      </c>
      <c r="BS24" s="1358">
        <f t="shared" si="43"/>
        <v>952</v>
      </c>
      <c r="BT24" s="1356">
        <f>BT22</f>
        <v>431.6</v>
      </c>
      <c r="BU24" s="1357">
        <f>BU22</f>
        <v>95204.900000000009</v>
      </c>
      <c r="BV24" s="1357">
        <f>BV22</f>
        <v>83643.299999999988</v>
      </c>
      <c r="BW24" s="1358">
        <f t="shared" si="45"/>
        <v>11561.60000000002</v>
      </c>
      <c r="BX24" s="1356">
        <f>BX22</f>
        <v>35.9</v>
      </c>
      <c r="BY24" s="1357">
        <f>BY22</f>
        <v>7934</v>
      </c>
      <c r="BZ24" s="1357">
        <f>BZ22</f>
        <v>6971</v>
      </c>
      <c r="CA24" s="1358">
        <f t="shared" si="50"/>
        <v>963</v>
      </c>
    </row>
    <row r="25" spans="2:79" s="1359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0</v>
      </c>
      <c r="I25" s="1193">
        <f t="shared" ref="I25:I68" si="99">ROUND(H25*$E25*$F25*$G25,1)</f>
        <v>0</v>
      </c>
      <c r="J25" s="1193">
        <f t="shared" ref="J25:J68" si="100">ROUND(H25*$E25,1)</f>
        <v>0</v>
      </c>
      <c r="K25" s="1194">
        <f t="shared" si="56"/>
        <v>0</v>
      </c>
      <c r="L25" s="1192">
        <v>0</v>
      </c>
      <c r="M25" s="1193">
        <f t="shared" ref="M25:M68" si="101">ROUND(L25*$E25*$F25*$G25,1)</f>
        <v>0</v>
      </c>
      <c r="N25" s="1193">
        <f t="shared" ref="N25:N68" si="102">ROUND(L25*$E25,1)</f>
        <v>0</v>
      </c>
      <c r="O25" s="1194">
        <f t="shared" si="59"/>
        <v>0</v>
      </c>
      <c r="P25" s="1192">
        <v>0</v>
      </c>
      <c r="Q25" s="1193">
        <f t="shared" ref="Q25:Q68" si="103">ROUND(P25*$E25*$F25*$G25,1)</f>
        <v>0</v>
      </c>
      <c r="R25" s="1193">
        <f t="shared" ref="R25:R68" si="104">ROUND(P25*$E25,1)</f>
        <v>0</v>
      </c>
      <c r="S25" s="1194">
        <f t="shared" si="62"/>
        <v>0</v>
      </c>
      <c r="T25" s="1192">
        <v>0</v>
      </c>
      <c r="U25" s="1193">
        <f t="shared" ref="U25:U68" si="105">ROUND(T25*$E25*$F25*$G25,1)</f>
        <v>0</v>
      </c>
      <c r="V25" s="1193">
        <f t="shared" ref="V25:V68" si="106">ROUND(T25*$E25,1)</f>
        <v>0</v>
      </c>
      <c r="W25" s="1194">
        <f t="shared" si="65"/>
        <v>0</v>
      </c>
      <c r="X25" s="1192">
        <v>0</v>
      </c>
      <c r="Y25" s="1193">
        <f t="shared" ref="Y25:Y68" si="107">ROUND(X25*$E25*$F25*$G25,1)</f>
        <v>0</v>
      </c>
      <c r="Z25" s="1193">
        <f t="shared" ref="Z25:Z68" si="108">ROUND(X25*$E25,1)</f>
        <v>0</v>
      </c>
      <c r="AA25" s="1194">
        <f t="shared" si="68"/>
        <v>0</v>
      </c>
      <c r="AB25" s="1192">
        <v>0</v>
      </c>
      <c r="AC25" s="1193">
        <f t="shared" ref="AC25:AC68" si="109">ROUND(AB25*$E25*$F25*$G25,1)</f>
        <v>0</v>
      </c>
      <c r="AD25" s="1193">
        <f t="shared" ref="AD25:AD68" si="110">ROUND(AB25*$E25,1)</f>
        <v>0</v>
      </c>
      <c r="AE25" s="1194">
        <f t="shared" si="71"/>
        <v>0</v>
      </c>
      <c r="AF25" s="1195">
        <f t="shared" ref="AF25:AH68" si="111">+H25+L25+P25+T25+X25+AB25</f>
        <v>0</v>
      </c>
      <c r="AG25" s="1196">
        <f t="shared" si="111"/>
        <v>0</v>
      </c>
      <c r="AH25" s="1196">
        <f t="shared" si="111"/>
        <v>0</v>
      </c>
      <c r="AI25" s="1197">
        <f t="shared" si="19"/>
        <v>0</v>
      </c>
      <c r="AJ25" s="1195">
        <f t="shared" ref="AJ25:AJ68" si="112">ROUND(AVERAGE(AF25/6),1)</f>
        <v>0</v>
      </c>
      <c r="AK25" s="1196">
        <f t="shared" ref="AK25:AL68" si="113">ROUND(AVERAGE(AG25/6),0)</f>
        <v>0</v>
      </c>
      <c r="AL25" s="1196">
        <f t="shared" si="113"/>
        <v>0</v>
      </c>
      <c r="AM25" s="1197">
        <f t="shared" si="21"/>
        <v>0</v>
      </c>
      <c r="AN25" s="1192">
        <v>0</v>
      </c>
      <c r="AO25" s="1193">
        <f t="shared" ref="AO25:AO68" si="114">ROUND(AN25*$E25*$F25*$G25,1)</f>
        <v>0</v>
      </c>
      <c r="AP25" s="1193">
        <f t="shared" ref="AP25:AP68" si="115">ROUND(AN25*$E25,1)</f>
        <v>0</v>
      </c>
      <c r="AQ25" s="1194">
        <f t="shared" si="77"/>
        <v>0</v>
      </c>
      <c r="AR25" s="1192">
        <v>0</v>
      </c>
      <c r="AS25" s="1193">
        <f t="shared" ref="AS25:AS68" si="116">ROUND(AR25*$E25*$F25*$G25,1)</f>
        <v>0</v>
      </c>
      <c r="AT25" s="1193">
        <f t="shared" ref="AT25:AT68" si="117">ROUND(AR25*$E25,1)</f>
        <v>0</v>
      </c>
      <c r="AU25" s="1194">
        <f t="shared" si="80"/>
        <v>0</v>
      </c>
      <c r="AV25" s="1192">
        <v>0</v>
      </c>
      <c r="AW25" s="1193">
        <f t="shared" ref="AW25:AW68" si="118">ROUND(AV25*$E25*$F25*$G25,1)</f>
        <v>0</v>
      </c>
      <c r="AX25" s="1193">
        <f t="shared" ref="AX25:AX68" si="119">ROUND(AV25*$E25,1)</f>
        <v>0</v>
      </c>
      <c r="AY25" s="1194">
        <f t="shared" si="83"/>
        <v>0</v>
      </c>
      <c r="AZ25" s="1192">
        <v>0</v>
      </c>
      <c r="BA25" s="1193">
        <f t="shared" ref="BA25:BA68" si="120">ROUND(AZ25*$E25*$F25*$G25,1)</f>
        <v>0</v>
      </c>
      <c r="BB25" s="1193">
        <f t="shared" ref="BB25:BB68" si="121">ROUND(AZ25*$E25,1)</f>
        <v>0</v>
      </c>
      <c r="BC25" s="1194">
        <f t="shared" si="86"/>
        <v>0</v>
      </c>
      <c r="BD25" s="1192">
        <v>0</v>
      </c>
      <c r="BE25" s="1193">
        <f t="shared" ref="BE25:BE68" si="122">ROUND(BD25*$E25*$F25*$G25,1)</f>
        <v>0</v>
      </c>
      <c r="BF25" s="1193">
        <f t="shared" ref="BF25:BF68" si="123">ROUND(BD25*$E25,1)</f>
        <v>0</v>
      </c>
      <c r="BG25" s="1194">
        <f t="shared" si="89"/>
        <v>0</v>
      </c>
      <c r="BH25" s="1192">
        <v>0</v>
      </c>
      <c r="BI25" s="1193">
        <f t="shared" ref="BI25:BI68" si="124">ROUND(BH25*$E25*$F25*$G25,1)</f>
        <v>0</v>
      </c>
      <c r="BJ25" s="1193">
        <f t="shared" ref="BJ25:BJ68" si="125">ROUND(BH25*$E25,1)</f>
        <v>0</v>
      </c>
      <c r="BK25" s="1194">
        <f t="shared" si="92"/>
        <v>0</v>
      </c>
      <c r="BL25" s="1195">
        <f t="shared" ref="BL25:BN68" si="126">+AN25+AR25+AV25+AZ25+BD25+BH25</f>
        <v>0</v>
      </c>
      <c r="BM25" s="1196">
        <f t="shared" si="126"/>
        <v>0</v>
      </c>
      <c r="BN25" s="1196">
        <f t="shared" si="126"/>
        <v>0</v>
      </c>
      <c r="BO25" s="1197">
        <f t="shared" si="41"/>
        <v>0</v>
      </c>
      <c r="BP25" s="1195">
        <f t="shared" ref="BP25:BP68" si="127">ROUND(AVERAGE(BL25/6),1)</f>
        <v>0</v>
      </c>
      <c r="BQ25" s="1196">
        <f t="shared" ref="BQ25:BR68" si="128">ROUND(AVERAGE(BM25/6),0)</f>
        <v>0</v>
      </c>
      <c r="BR25" s="1196">
        <f t="shared" si="128"/>
        <v>0</v>
      </c>
      <c r="BS25" s="1197">
        <f t="shared" si="43"/>
        <v>0</v>
      </c>
      <c r="BT25" s="1198">
        <f t="shared" ref="BT25:BV68" si="129">+AF25+BL25</f>
        <v>0</v>
      </c>
      <c r="BU25" s="1199">
        <f t="shared" si="129"/>
        <v>0</v>
      </c>
      <c r="BV25" s="1199">
        <f t="shared" si="129"/>
        <v>0</v>
      </c>
      <c r="BW25" s="1200">
        <f t="shared" si="45"/>
        <v>0</v>
      </c>
      <c r="BX25" s="1198">
        <f t="shared" ref="BX25:BX68" si="130">ROUND(AVERAGE(BT25/12),1)</f>
        <v>0</v>
      </c>
      <c r="BY25" s="1199">
        <f t="shared" ref="BY25:BZ68" si="131">ROUND(AVERAGE(BU25/12),0)</f>
        <v>0</v>
      </c>
      <c r="BZ25" s="1199">
        <f t="shared" si="131"/>
        <v>0</v>
      </c>
      <c r="CA25" s="1200">
        <f t="shared" si="50"/>
        <v>0</v>
      </c>
    </row>
    <row r="26" spans="2:79" s="1359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f t="shared" si="99"/>
        <v>0</v>
      </c>
      <c r="J26" s="1193">
        <f t="shared" si="100"/>
        <v>0</v>
      </c>
      <c r="K26" s="1194">
        <f t="shared" si="56"/>
        <v>0</v>
      </c>
      <c r="L26" s="1192">
        <v>0</v>
      </c>
      <c r="M26" s="1193">
        <f t="shared" si="101"/>
        <v>0</v>
      </c>
      <c r="N26" s="1193">
        <f t="shared" si="102"/>
        <v>0</v>
      </c>
      <c r="O26" s="1194">
        <f t="shared" si="59"/>
        <v>0</v>
      </c>
      <c r="P26" s="1192">
        <v>0</v>
      </c>
      <c r="Q26" s="1193">
        <f t="shared" si="103"/>
        <v>0</v>
      </c>
      <c r="R26" s="1193">
        <f t="shared" si="104"/>
        <v>0</v>
      </c>
      <c r="S26" s="1194">
        <f t="shared" si="62"/>
        <v>0</v>
      </c>
      <c r="T26" s="1192">
        <v>0</v>
      </c>
      <c r="U26" s="1193">
        <f t="shared" si="105"/>
        <v>0</v>
      </c>
      <c r="V26" s="1193">
        <f t="shared" si="106"/>
        <v>0</v>
      </c>
      <c r="W26" s="1194">
        <f t="shared" si="65"/>
        <v>0</v>
      </c>
      <c r="X26" s="1192">
        <v>0</v>
      </c>
      <c r="Y26" s="1193">
        <f t="shared" si="107"/>
        <v>0</v>
      </c>
      <c r="Z26" s="1193">
        <f t="shared" si="108"/>
        <v>0</v>
      </c>
      <c r="AA26" s="1194">
        <f t="shared" si="68"/>
        <v>0</v>
      </c>
      <c r="AB26" s="1192">
        <v>0</v>
      </c>
      <c r="AC26" s="1193">
        <f t="shared" si="109"/>
        <v>0</v>
      </c>
      <c r="AD26" s="1193">
        <f t="shared" si="110"/>
        <v>0</v>
      </c>
      <c r="AE26" s="1194">
        <f t="shared" si="71"/>
        <v>0</v>
      </c>
      <c r="AF26" s="1195">
        <f t="shared" si="111"/>
        <v>0</v>
      </c>
      <c r="AG26" s="1196">
        <f t="shared" si="111"/>
        <v>0</v>
      </c>
      <c r="AH26" s="1196">
        <f t="shared" si="111"/>
        <v>0</v>
      </c>
      <c r="AI26" s="1197">
        <f t="shared" si="19"/>
        <v>0</v>
      </c>
      <c r="AJ26" s="1195">
        <f t="shared" si="112"/>
        <v>0</v>
      </c>
      <c r="AK26" s="1196">
        <f t="shared" si="113"/>
        <v>0</v>
      </c>
      <c r="AL26" s="1196">
        <f t="shared" si="113"/>
        <v>0</v>
      </c>
      <c r="AM26" s="1197">
        <f t="shared" si="21"/>
        <v>0</v>
      </c>
      <c r="AN26" s="1192">
        <v>0</v>
      </c>
      <c r="AO26" s="1193">
        <f t="shared" si="114"/>
        <v>0</v>
      </c>
      <c r="AP26" s="1193">
        <f t="shared" si="115"/>
        <v>0</v>
      </c>
      <c r="AQ26" s="1194">
        <f t="shared" si="77"/>
        <v>0</v>
      </c>
      <c r="AR26" s="1192">
        <v>0</v>
      </c>
      <c r="AS26" s="1193">
        <f t="shared" si="116"/>
        <v>0</v>
      </c>
      <c r="AT26" s="1193">
        <f t="shared" si="117"/>
        <v>0</v>
      </c>
      <c r="AU26" s="1194">
        <f t="shared" si="80"/>
        <v>0</v>
      </c>
      <c r="AV26" s="1192">
        <v>0</v>
      </c>
      <c r="AW26" s="1193">
        <f t="shared" si="118"/>
        <v>0</v>
      </c>
      <c r="AX26" s="1193">
        <f t="shared" si="119"/>
        <v>0</v>
      </c>
      <c r="AY26" s="1194">
        <f t="shared" si="83"/>
        <v>0</v>
      </c>
      <c r="AZ26" s="1192">
        <v>0</v>
      </c>
      <c r="BA26" s="1193">
        <f t="shared" si="120"/>
        <v>0</v>
      </c>
      <c r="BB26" s="1193">
        <f t="shared" si="121"/>
        <v>0</v>
      </c>
      <c r="BC26" s="1194">
        <f t="shared" si="86"/>
        <v>0</v>
      </c>
      <c r="BD26" s="1192">
        <v>0</v>
      </c>
      <c r="BE26" s="1193">
        <f t="shared" si="122"/>
        <v>0</v>
      </c>
      <c r="BF26" s="1193">
        <f t="shared" si="123"/>
        <v>0</v>
      </c>
      <c r="BG26" s="1194">
        <f t="shared" si="89"/>
        <v>0</v>
      </c>
      <c r="BH26" s="1192">
        <v>0</v>
      </c>
      <c r="BI26" s="1193">
        <f t="shared" si="124"/>
        <v>0</v>
      </c>
      <c r="BJ26" s="1193">
        <f t="shared" si="125"/>
        <v>0</v>
      </c>
      <c r="BK26" s="1194">
        <f t="shared" si="92"/>
        <v>0</v>
      </c>
      <c r="BL26" s="1195">
        <f t="shared" si="126"/>
        <v>0</v>
      </c>
      <c r="BM26" s="1196">
        <f t="shared" si="126"/>
        <v>0</v>
      </c>
      <c r="BN26" s="1196">
        <f t="shared" si="126"/>
        <v>0</v>
      </c>
      <c r="BO26" s="1197">
        <f t="shared" si="41"/>
        <v>0</v>
      </c>
      <c r="BP26" s="1195">
        <f t="shared" si="127"/>
        <v>0</v>
      </c>
      <c r="BQ26" s="1196">
        <f t="shared" si="128"/>
        <v>0</v>
      </c>
      <c r="BR26" s="1196">
        <f t="shared" si="128"/>
        <v>0</v>
      </c>
      <c r="BS26" s="1197">
        <f t="shared" si="43"/>
        <v>0</v>
      </c>
      <c r="BT26" s="1198">
        <f t="shared" si="129"/>
        <v>0</v>
      </c>
      <c r="BU26" s="1199">
        <f t="shared" si="129"/>
        <v>0</v>
      </c>
      <c r="BV26" s="1199">
        <f t="shared" si="129"/>
        <v>0</v>
      </c>
      <c r="BW26" s="1200">
        <f t="shared" si="45"/>
        <v>0</v>
      </c>
      <c r="BX26" s="1198">
        <f t="shared" si="130"/>
        <v>0</v>
      </c>
      <c r="BY26" s="1199">
        <f t="shared" si="131"/>
        <v>0</v>
      </c>
      <c r="BZ26" s="1199">
        <f t="shared" si="131"/>
        <v>0</v>
      </c>
      <c r="CA26" s="1200">
        <f t="shared" si="50"/>
        <v>0</v>
      </c>
    </row>
    <row r="27" spans="2:79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0</v>
      </c>
      <c r="I27" s="1126">
        <f t="shared" si="99"/>
        <v>0</v>
      </c>
      <c r="J27" s="1126">
        <f t="shared" si="100"/>
        <v>0</v>
      </c>
      <c r="K27" s="1127">
        <f t="shared" si="56"/>
        <v>0</v>
      </c>
      <c r="L27" s="1125">
        <v>0</v>
      </c>
      <c r="M27" s="1126">
        <f t="shared" si="101"/>
        <v>0</v>
      </c>
      <c r="N27" s="1126">
        <f t="shared" si="102"/>
        <v>0</v>
      </c>
      <c r="O27" s="1127">
        <f t="shared" si="59"/>
        <v>0</v>
      </c>
      <c r="P27" s="1125">
        <v>0</v>
      </c>
      <c r="Q27" s="1126">
        <f t="shared" si="103"/>
        <v>0</v>
      </c>
      <c r="R27" s="1126">
        <f t="shared" si="104"/>
        <v>0</v>
      </c>
      <c r="S27" s="1127">
        <f t="shared" si="62"/>
        <v>0</v>
      </c>
      <c r="T27" s="1125">
        <v>0</v>
      </c>
      <c r="U27" s="1126">
        <f t="shared" si="105"/>
        <v>0</v>
      </c>
      <c r="V27" s="1126">
        <f t="shared" si="106"/>
        <v>0</v>
      </c>
      <c r="W27" s="1127">
        <f t="shared" si="65"/>
        <v>0</v>
      </c>
      <c r="X27" s="1125">
        <v>0</v>
      </c>
      <c r="Y27" s="1126">
        <f t="shared" si="107"/>
        <v>0</v>
      </c>
      <c r="Z27" s="1126">
        <f t="shared" si="108"/>
        <v>0</v>
      </c>
      <c r="AA27" s="1127">
        <f t="shared" si="68"/>
        <v>0</v>
      </c>
      <c r="AB27" s="1125">
        <v>0</v>
      </c>
      <c r="AC27" s="1126">
        <f t="shared" si="109"/>
        <v>0</v>
      </c>
      <c r="AD27" s="1126">
        <f t="shared" si="110"/>
        <v>0</v>
      </c>
      <c r="AE27" s="1127">
        <f t="shared" si="71"/>
        <v>0</v>
      </c>
      <c r="AF27" s="1128">
        <f t="shared" si="111"/>
        <v>0</v>
      </c>
      <c r="AG27" s="1129">
        <f t="shared" si="111"/>
        <v>0</v>
      </c>
      <c r="AH27" s="1129">
        <f t="shared" si="111"/>
        <v>0</v>
      </c>
      <c r="AI27" s="1130">
        <f t="shared" si="19"/>
        <v>0</v>
      </c>
      <c r="AJ27" s="1128">
        <f t="shared" si="112"/>
        <v>0</v>
      </c>
      <c r="AK27" s="1129">
        <f t="shared" si="113"/>
        <v>0</v>
      </c>
      <c r="AL27" s="1129">
        <f t="shared" si="113"/>
        <v>0</v>
      </c>
      <c r="AM27" s="1130">
        <f t="shared" si="21"/>
        <v>0</v>
      </c>
      <c r="AN27" s="1125">
        <v>0</v>
      </c>
      <c r="AO27" s="1126">
        <f t="shared" si="114"/>
        <v>0</v>
      </c>
      <c r="AP27" s="1126">
        <f t="shared" si="115"/>
        <v>0</v>
      </c>
      <c r="AQ27" s="1127">
        <f t="shared" si="77"/>
        <v>0</v>
      </c>
      <c r="AR27" s="1125">
        <v>0</v>
      </c>
      <c r="AS27" s="1126">
        <f t="shared" si="116"/>
        <v>0</v>
      </c>
      <c r="AT27" s="1126">
        <f t="shared" si="117"/>
        <v>0</v>
      </c>
      <c r="AU27" s="1127">
        <f t="shared" si="80"/>
        <v>0</v>
      </c>
      <c r="AV27" s="1125">
        <v>0</v>
      </c>
      <c r="AW27" s="1126">
        <f t="shared" si="118"/>
        <v>0</v>
      </c>
      <c r="AX27" s="1126">
        <f t="shared" si="119"/>
        <v>0</v>
      </c>
      <c r="AY27" s="1127">
        <f t="shared" si="83"/>
        <v>0</v>
      </c>
      <c r="AZ27" s="1125">
        <v>0</v>
      </c>
      <c r="BA27" s="1126">
        <f t="shared" si="120"/>
        <v>0</v>
      </c>
      <c r="BB27" s="1126">
        <f t="shared" si="121"/>
        <v>0</v>
      </c>
      <c r="BC27" s="1127">
        <f t="shared" si="86"/>
        <v>0</v>
      </c>
      <c r="BD27" s="1125">
        <v>0</v>
      </c>
      <c r="BE27" s="1126">
        <f t="shared" si="122"/>
        <v>0</v>
      </c>
      <c r="BF27" s="1126">
        <f t="shared" si="123"/>
        <v>0</v>
      </c>
      <c r="BG27" s="1127">
        <f t="shared" si="89"/>
        <v>0</v>
      </c>
      <c r="BH27" s="1125">
        <v>0</v>
      </c>
      <c r="BI27" s="1126">
        <f t="shared" si="124"/>
        <v>0</v>
      </c>
      <c r="BJ27" s="1126">
        <f t="shared" si="125"/>
        <v>0</v>
      </c>
      <c r="BK27" s="1127">
        <f t="shared" si="92"/>
        <v>0</v>
      </c>
      <c r="BL27" s="1128">
        <f t="shared" si="126"/>
        <v>0</v>
      </c>
      <c r="BM27" s="1129">
        <f t="shared" si="126"/>
        <v>0</v>
      </c>
      <c r="BN27" s="1129">
        <f t="shared" si="126"/>
        <v>0</v>
      </c>
      <c r="BO27" s="1130">
        <f t="shared" si="41"/>
        <v>0</v>
      </c>
      <c r="BP27" s="1128">
        <f t="shared" si="127"/>
        <v>0</v>
      </c>
      <c r="BQ27" s="1129">
        <f t="shared" si="128"/>
        <v>0</v>
      </c>
      <c r="BR27" s="1129">
        <f t="shared" si="128"/>
        <v>0</v>
      </c>
      <c r="BS27" s="1130">
        <f t="shared" si="43"/>
        <v>0</v>
      </c>
      <c r="BT27" s="1116">
        <f t="shared" si="129"/>
        <v>0</v>
      </c>
      <c r="BU27" s="1117">
        <f t="shared" si="129"/>
        <v>0</v>
      </c>
      <c r="BV27" s="1117">
        <f t="shared" si="129"/>
        <v>0</v>
      </c>
      <c r="BW27" s="1131">
        <f t="shared" si="45"/>
        <v>0</v>
      </c>
      <c r="BX27" s="1116">
        <f t="shared" si="130"/>
        <v>0</v>
      </c>
      <c r="BY27" s="1117">
        <f t="shared" si="131"/>
        <v>0</v>
      </c>
      <c r="BZ27" s="1117">
        <f t="shared" si="131"/>
        <v>0</v>
      </c>
      <c r="CA27" s="1131">
        <f t="shared" si="50"/>
        <v>0</v>
      </c>
    </row>
    <row r="28" spans="2:79" ht="21" customHeight="1">
      <c r="B28" s="1155"/>
      <c r="C28" s="1156" t="s">
        <v>2813</v>
      </c>
      <c r="D28" s="1157" t="s">
        <v>62</v>
      </c>
      <c r="E28" s="1158">
        <v>190.92</v>
      </c>
      <c r="F28" s="1211">
        <v>1.1299999999999999</v>
      </c>
      <c r="G28" s="1212">
        <v>0.97099999999999997</v>
      </c>
      <c r="H28" s="1125">
        <v>3.1</v>
      </c>
      <c r="I28" s="1126">
        <f t="shared" si="99"/>
        <v>649.4</v>
      </c>
      <c r="J28" s="1126">
        <f t="shared" si="100"/>
        <v>591.9</v>
      </c>
      <c r="K28" s="1127">
        <f t="shared" si="56"/>
        <v>57.5</v>
      </c>
      <c r="L28" s="1125">
        <v>3.3</v>
      </c>
      <c r="M28" s="1126">
        <f t="shared" si="101"/>
        <v>691.3</v>
      </c>
      <c r="N28" s="1126">
        <f t="shared" si="102"/>
        <v>630</v>
      </c>
      <c r="O28" s="1127">
        <f t="shared" si="59"/>
        <v>61.299999999999955</v>
      </c>
      <c r="P28" s="1125">
        <v>3.4</v>
      </c>
      <c r="Q28" s="1126">
        <f t="shared" si="103"/>
        <v>712.2</v>
      </c>
      <c r="R28" s="1126">
        <f t="shared" si="104"/>
        <v>649.1</v>
      </c>
      <c r="S28" s="1127">
        <f t="shared" si="62"/>
        <v>63.100000000000023</v>
      </c>
      <c r="T28" s="1125">
        <v>3.1</v>
      </c>
      <c r="U28" s="1126">
        <f t="shared" si="105"/>
        <v>649.4</v>
      </c>
      <c r="V28" s="1126">
        <f t="shared" si="106"/>
        <v>591.9</v>
      </c>
      <c r="W28" s="1127">
        <f t="shared" si="65"/>
        <v>57.5</v>
      </c>
      <c r="X28" s="1125">
        <v>3.4</v>
      </c>
      <c r="Y28" s="1126">
        <f t="shared" si="107"/>
        <v>712.2</v>
      </c>
      <c r="Z28" s="1126">
        <f t="shared" si="108"/>
        <v>649.1</v>
      </c>
      <c r="AA28" s="1127">
        <f t="shared" si="68"/>
        <v>63.100000000000023</v>
      </c>
      <c r="AB28" s="1125">
        <v>3.1</v>
      </c>
      <c r="AC28" s="1126">
        <f t="shared" si="109"/>
        <v>649.4</v>
      </c>
      <c r="AD28" s="1126">
        <f t="shared" si="110"/>
        <v>591.9</v>
      </c>
      <c r="AE28" s="1127">
        <f t="shared" si="71"/>
        <v>57.5</v>
      </c>
      <c r="AF28" s="1128">
        <f t="shared" si="111"/>
        <v>19.400000000000002</v>
      </c>
      <c r="AG28" s="1129">
        <f t="shared" si="111"/>
        <v>4063.9</v>
      </c>
      <c r="AH28" s="1129">
        <f t="shared" si="111"/>
        <v>3703.9</v>
      </c>
      <c r="AI28" s="1130">
        <f t="shared" si="19"/>
        <v>360</v>
      </c>
      <c r="AJ28" s="1128">
        <f t="shared" si="112"/>
        <v>3.2</v>
      </c>
      <c r="AK28" s="1129">
        <f t="shared" si="113"/>
        <v>677</v>
      </c>
      <c r="AL28" s="1129">
        <f t="shared" si="113"/>
        <v>617</v>
      </c>
      <c r="AM28" s="1130">
        <f t="shared" si="21"/>
        <v>60</v>
      </c>
      <c r="AN28" s="1125">
        <v>3.1</v>
      </c>
      <c r="AO28" s="1126">
        <f t="shared" si="114"/>
        <v>649.4</v>
      </c>
      <c r="AP28" s="1126">
        <f t="shared" si="115"/>
        <v>591.9</v>
      </c>
      <c r="AQ28" s="1127">
        <f t="shared" si="77"/>
        <v>57.5</v>
      </c>
      <c r="AR28" s="1125">
        <v>3.1</v>
      </c>
      <c r="AS28" s="1126">
        <f t="shared" si="116"/>
        <v>649.4</v>
      </c>
      <c r="AT28" s="1126">
        <f t="shared" si="117"/>
        <v>591.9</v>
      </c>
      <c r="AU28" s="1127">
        <f t="shared" si="80"/>
        <v>57.5</v>
      </c>
      <c r="AV28" s="1125">
        <v>3.4</v>
      </c>
      <c r="AW28" s="1126">
        <f t="shared" si="118"/>
        <v>712.2</v>
      </c>
      <c r="AX28" s="1126">
        <f t="shared" si="119"/>
        <v>649.1</v>
      </c>
      <c r="AY28" s="1127">
        <f t="shared" si="83"/>
        <v>63.100000000000023</v>
      </c>
      <c r="AZ28" s="1125">
        <v>3</v>
      </c>
      <c r="BA28" s="1126">
        <f t="shared" si="120"/>
        <v>628.4</v>
      </c>
      <c r="BB28" s="1126">
        <f t="shared" si="121"/>
        <v>572.79999999999995</v>
      </c>
      <c r="BC28" s="1127">
        <f t="shared" si="86"/>
        <v>55.600000000000023</v>
      </c>
      <c r="BD28" s="1125">
        <v>3</v>
      </c>
      <c r="BE28" s="1126">
        <f t="shared" si="122"/>
        <v>628.4</v>
      </c>
      <c r="BF28" s="1126">
        <f t="shared" si="123"/>
        <v>572.79999999999995</v>
      </c>
      <c r="BG28" s="1127">
        <f t="shared" si="89"/>
        <v>55.600000000000023</v>
      </c>
      <c r="BH28" s="1125">
        <v>3.4</v>
      </c>
      <c r="BI28" s="1126">
        <f t="shared" si="124"/>
        <v>712.2</v>
      </c>
      <c r="BJ28" s="1126">
        <f t="shared" si="125"/>
        <v>649.1</v>
      </c>
      <c r="BK28" s="1127">
        <f t="shared" si="92"/>
        <v>63.100000000000023</v>
      </c>
      <c r="BL28" s="1128">
        <f t="shared" si="126"/>
        <v>19</v>
      </c>
      <c r="BM28" s="1129">
        <f t="shared" si="126"/>
        <v>3980</v>
      </c>
      <c r="BN28" s="1129">
        <f t="shared" si="126"/>
        <v>3627.6</v>
      </c>
      <c r="BO28" s="1130">
        <f t="shared" si="41"/>
        <v>352.40000000000009</v>
      </c>
      <c r="BP28" s="1128">
        <f t="shared" si="127"/>
        <v>3.2</v>
      </c>
      <c r="BQ28" s="1129">
        <f t="shared" si="128"/>
        <v>663</v>
      </c>
      <c r="BR28" s="1129">
        <f t="shared" si="128"/>
        <v>605</v>
      </c>
      <c r="BS28" s="1130">
        <f t="shared" si="43"/>
        <v>58</v>
      </c>
      <c r="BT28" s="1116">
        <f t="shared" si="129"/>
        <v>38.400000000000006</v>
      </c>
      <c r="BU28" s="1117">
        <f t="shared" si="129"/>
        <v>8043.9</v>
      </c>
      <c r="BV28" s="1117">
        <f t="shared" si="129"/>
        <v>7331.5</v>
      </c>
      <c r="BW28" s="1131">
        <f t="shared" si="45"/>
        <v>712.39999999999964</v>
      </c>
      <c r="BX28" s="1116">
        <f t="shared" si="130"/>
        <v>3.2</v>
      </c>
      <c r="BY28" s="1117">
        <f t="shared" si="131"/>
        <v>670</v>
      </c>
      <c r="BZ28" s="1117">
        <f t="shared" si="131"/>
        <v>611</v>
      </c>
      <c r="CA28" s="1131">
        <f t="shared" si="50"/>
        <v>59</v>
      </c>
    </row>
    <row r="29" spans="2:79" s="1359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f t="shared" si="99"/>
        <v>0</v>
      </c>
      <c r="J29" s="1193">
        <f t="shared" si="100"/>
        <v>0</v>
      </c>
      <c r="K29" s="1194">
        <f t="shared" si="56"/>
        <v>0</v>
      </c>
      <c r="L29" s="1192">
        <v>0</v>
      </c>
      <c r="M29" s="1193">
        <f t="shared" si="101"/>
        <v>0</v>
      </c>
      <c r="N29" s="1193">
        <f t="shared" si="102"/>
        <v>0</v>
      </c>
      <c r="O29" s="1194">
        <f t="shared" si="59"/>
        <v>0</v>
      </c>
      <c r="P29" s="1192">
        <v>0</v>
      </c>
      <c r="Q29" s="1193">
        <f t="shared" si="103"/>
        <v>0</v>
      </c>
      <c r="R29" s="1193">
        <f t="shared" si="104"/>
        <v>0</v>
      </c>
      <c r="S29" s="1194">
        <f t="shared" si="62"/>
        <v>0</v>
      </c>
      <c r="T29" s="1192">
        <v>0</v>
      </c>
      <c r="U29" s="1193">
        <f t="shared" si="105"/>
        <v>0</v>
      </c>
      <c r="V29" s="1193">
        <f t="shared" si="106"/>
        <v>0</v>
      </c>
      <c r="W29" s="1194">
        <f t="shared" si="65"/>
        <v>0</v>
      </c>
      <c r="X29" s="1192">
        <v>0</v>
      </c>
      <c r="Y29" s="1193">
        <f t="shared" si="107"/>
        <v>0</v>
      </c>
      <c r="Z29" s="1193">
        <f t="shared" si="108"/>
        <v>0</v>
      </c>
      <c r="AA29" s="1194">
        <f t="shared" si="68"/>
        <v>0</v>
      </c>
      <c r="AB29" s="1192">
        <v>0</v>
      </c>
      <c r="AC29" s="1193">
        <f t="shared" si="109"/>
        <v>0</v>
      </c>
      <c r="AD29" s="1193">
        <f t="shared" si="110"/>
        <v>0</v>
      </c>
      <c r="AE29" s="1194">
        <f t="shared" si="71"/>
        <v>0</v>
      </c>
      <c r="AF29" s="1195">
        <f t="shared" si="111"/>
        <v>0</v>
      </c>
      <c r="AG29" s="1196">
        <f t="shared" si="111"/>
        <v>0</v>
      </c>
      <c r="AH29" s="1196">
        <f t="shared" si="111"/>
        <v>0</v>
      </c>
      <c r="AI29" s="1197">
        <f t="shared" si="19"/>
        <v>0</v>
      </c>
      <c r="AJ29" s="1195">
        <f t="shared" si="112"/>
        <v>0</v>
      </c>
      <c r="AK29" s="1196">
        <f t="shared" si="113"/>
        <v>0</v>
      </c>
      <c r="AL29" s="1196">
        <f t="shared" si="113"/>
        <v>0</v>
      </c>
      <c r="AM29" s="1197">
        <f t="shared" si="21"/>
        <v>0</v>
      </c>
      <c r="AN29" s="1192">
        <v>0</v>
      </c>
      <c r="AO29" s="1193">
        <f t="shared" si="114"/>
        <v>0</v>
      </c>
      <c r="AP29" s="1193">
        <f t="shared" si="115"/>
        <v>0</v>
      </c>
      <c r="AQ29" s="1194">
        <f t="shared" si="77"/>
        <v>0</v>
      </c>
      <c r="AR29" s="1192">
        <v>0</v>
      </c>
      <c r="AS29" s="1193">
        <f t="shared" si="116"/>
        <v>0</v>
      </c>
      <c r="AT29" s="1193">
        <f t="shared" si="117"/>
        <v>0</v>
      </c>
      <c r="AU29" s="1194">
        <f t="shared" si="80"/>
        <v>0</v>
      </c>
      <c r="AV29" s="1192">
        <v>0</v>
      </c>
      <c r="AW29" s="1193">
        <f t="shared" si="118"/>
        <v>0</v>
      </c>
      <c r="AX29" s="1193">
        <f t="shared" si="119"/>
        <v>0</v>
      </c>
      <c r="AY29" s="1194">
        <f t="shared" si="83"/>
        <v>0</v>
      </c>
      <c r="AZ29" s="1192">
        <v>0</v>
      </c>
      <c r="BA29" s="1193">
        <f t="shared" si="120"/>
        <v>0</v>
      </c>
      <c r="BB29" s="1193">
        <f t="shared" si="121"/>
        <v>0</v>
      </c>
      <c r="BC29" s="1194">
        <f t="shared" si="86"/>
        <v>0</v>
      </c>
      <c r="BD29" s="1192">
        <v>0</v>
      </c>
      <c r="BE29" s="1193">
        <f t="shared" si="122"/>
        <v>0</v>
      </c>
      <c r="BF29" s="1193">
        <f t="shared" si="123"/>
        <v>0</v>
      </c>
      <c r="BG29" s="1194">
        <f t="shared" si="89"/>
        <v>0</v>
      </c>
      <c r="BH29" s="1192">
        <v>0</v>
      </c>
      <c r="BI29" s="1193">
        <f t="shared" si="124"/>
        <v>0</v>
      </c>
      <c r="BJ29" s="1193">
        <f t="shared" si="125"/>
        <v>0</v>
      </c>
      <c r="BK29" s="1194">
        <f t="shared" si="92"/>
        <v>0</v>
      </c>
      <c r="BL29" s="1195">
        <f t="shared" si="126"/>
        <v>0</v>
      </c>
      <c r="BM29" s="1196">
        <f t="shared" si="126"/>
        <v>0</v>
      </c>
      <c r="BN29" s="1196">
        <f t="shared" si="126"/>
        <v>0</v>
      </c>
      <c r="BO29" s="1197">
        <f t="shared" si="41"/>
        <v>0</v>
      </c>
      <c r="BP29" s="1195">
        <f t="shared" si="127"/>
        <v>0</v>
      </c>
      <c r="BQ29" s="1196">
        <f t="shared" si="128"/>
        <v>0</v>
      </c>
      <c r="BR29" s="1196">
        <f t="shared" si="128"/>
        <v>0</v>
      </c>
      <c r="BS29" s="1197">
        <f t="shared" si="43"/>
        <v>0</v>
      </c>
      <c r="BT29" s="1198">
        <f t="shared" si="129"/>
        <v>0</v>
      </c>
      <c r="BU29" s="1199">
        <f t="shared" si="129"/>
        <v>0</v>
      </c>
      <c r="BV29" s="1199">
        <f t="shared" si="129"/>
        <v>0</v>
      </c>
      <c r="BW29" s="1200">
        <f t="shared" si="45"/>
        <v>0</v>
      </c>
      <c r="BX29" s="1198">
        <f t="shared" si="130"/>
        <v>0</v>
      </c>
      <c r="BY29" s="1199">
        <f t="shared" si="131"/>
        <v>0</v>
      </c>
      <c r="BZ29" s="1199">
        <f t="shared" si="131"/>
        <v>0</v>
      </c>
      <c r="CA29" s="1200">
        <f t="shared" si="50"/>
        <v>0</v>
      </c>
    </row>
    <row r="30" spans="2:79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0</v>
      </c>
      <c r="I30" s="1126">
        <f t="shared" si="99"/>
        <v>0</v>
      </c>
      <c r="J30" s="1126">
        <f t="shared" si="100"/>
        <v>0</v>
      </c>
      <c r="K30" s="1127">
        <f t="shared" si="56"/>
        <v>0</v>
      </c>
      <c r="L30" s="1125">
        <v>0</v>
      </c>
      <c r="M30" s="1126">
        <f t="shared" si="101"/>
        <v>0</v>
      </c>
      <c r="N30" s="1126">
        <f t="shared" si="102"/>
        <v>0</v>
      </c>
      <c r="O30" s="1127">
        <f t="shared" si="59"/>
        <v>0</v>
      </c>
      <c r="P30" s="1125">
        <v>0</v>
      </c>
      <c r="Q30" s="1126">
        <f t="shared" si="103"/>
        <v>0</v>
      </c>
      <c r="R30" s="1126">
        <f t="shared" si="104"/>
        <v>0</v>
      </c>
      <c r="S30" s="1127">
        <f t="shared" si="62"/>
        <v>0</v>
      </c>
      <c r="T30" s="1125">
        <v>0</v>
      </c>
      <c r="U30" s="1126">
        <f t="shared" si="105"/>
        <v>0</v>
      </c>
      <c r="V30" s="1126">
        <f t="shared" si="106"/>
        <v>0</v>
      </c>
      <c r="W30" s="1127">
        <f t="shared" si="65"/>
        <v>0</v>
      </c>
      <c r="X30" s="1125">
        <v>0</v>
      </c>
      <c r="Y30" s="1126">
        <f t="shared" si="107"/>
        <v>0</v>
      </c>
      <c r="Z30" s="1126">
        <f t="shared" si="108"/>
        <v>0</v>
      </c>
      <c r="AA30" s="1127">
        <f t="shared" si="68"/>
        <v>0</v>
      </c>
      <c r="AB30" s="1125">
        <v>0</v>
      </c>
      <c r="AC30" s="1126">
        <f t="shared" si="109"/>
        <v>0</v>
      </c>
      <c r="AD30" s="1126">
        <f t="shared" si="110"/>
        <v>0</v>
      </c>
      <c r="AE30" s="1127">
        <f t="shared" si="71"/>
        <v>0</v>
      </c>
      <c r="AF30" s="1128">
        <f t="shared" si="111"/>
        <v>0</v>
      </c>
      <c r="AG30" s="1129">
        <f t="shared" si="111"/>
        <v>0</v>
      </c>
      <c r="AH30" s="1129">
        <f t="shared" si="111"/>
        <v>0</v>
      </c>
      <c r="AI30" s="1130">
        <f t="shared" si="19"/>
        <v>0</v>
      </c>
      <c r="AJ30" s="1128">
        <f t="shared" si="112"/>
        <v>0</v>
      </c>
      <c r="AK30" s="1129">
        <f t="shared" si="113"/>
        <v>0</v>
      </c>
      <c r="AL30" s="1129">
        <f t="shared" si="113"/>
        <v>0</v>
      </c>
      <c r="AM30" s="1130">
        <f t="shared" si="21"/>
        <v>0</v>
      </c>
      <c r="AN30" s="1125">
        <v>0</v>
      </c>
      <c r="AO30" s="1126">
        <f t="shared" si="114"/>
        <v>0</v>
      </c>
      <c r="AP30" s="1126">
        <f t="shared" si="115"/>
        <v>0</v>
      </c>
      <c r="AQ30" s="1127">
        <f t="shared" si="77"/>
        <v>0</v>
      </c>
      <c r="AR30" s="1125">
        <v>0</v>
      </c>
      <c r="AS30" s="1126">
        <f t="shared" si="116"/>
        <v>0</v>
      </c>
      <c r="AT30" s="1126">
        <f t="shared" si="117"/>
        <v>0</v>
      </c>
      <c r="AU30" s="1127">
        <f t="shared" si="80"/>
        <v>0</v>
      </c>
      <c r="AV30" s="1125">
        <v>0</v>
      </c>
      <c r="AW30" s="1126">
        <f t="shared" si="118"/>
        <v>0</v>
      </c>
      <c r="AX30" s="1126">
        <f t="shared" si="119"/>
        <v>0</v>
      </c>
      <c r="AY30" s="1127">
        <f t="shared" si="83"/>
        <v>0</v>
      </c>
      <c r="AZ30" s="1125">
        <v>0</v>
      </c>
      <c r="BA30" s="1126">
        <f t="shared" si="120"/>
        <v>0</v>
      </c>
      <c r="BB30" s="1126">
        <f t="shared" si="121"/>
        <v>0</v>
      </c>
      <c r="BC30" s="1127">
        <f t="shared" si="86"/>
        <v>0</v>
      </c>
      <c r="BD30" s="1125">
        <v>0</v>
      </c>
      <c r="BE30" s="1126">
        <f t="shared" si="122"/>
        <v>0</v>
      </c>
      <c r="BF30" s="1126">
        <f t="shared" si="123"/>
        <v>0</v>
      </c>
      <c r="BG30" s="1127">
        <f t="shared" si="89"/>
        <v>0</v>
      </c>
      <c r="BH30" s="1125">
        <v>0</v>
      </c>
      <c r="BI30" s="1126">
        <f t="shared" si="124"/>
        <v>0</v>
      </c>
      <c r="BJ30" s="1126">
        <f t="shared" si="125"/>
        <v>0</v>
      </c>
      <c r="BK30" s="1127">
        <f t="shared" si="92"/>
        <v>0</v>
      </c>
      <c r="BL30" s="1128">
        <f t="shared" si="126"/>
        <v>0</v>
      </c>
      <c r="BM30" s="1129">
        <f t="shared" si="126"/>
        <v>0</v>
      </c>
      <c r="BN30" s="1129">
        <f t="shared" si="126"/>
        <v>0</v>
      </c>
      <c r="BO30" s="1130">
        <f t="shared" si="41"/>
        <v>0</v>
      </c>
      <c r="BP30" s="1128">
        <f t="shared" si="127"/>
        <v>0</v>
      </c>
      <c r="BQ30" s="1129">
        <f t="shared" si="128"/>
        <v>0</v>
      </c>
      <c r="BR30" s="1129">
        <f t="shared" si="128"/>
        <v>0</v>
      </c>
      <c r="BS30" s="1130">
        <f t="shared" si="43"/>
        <v>0</v>
      </c>
      <c r="BT30" s="1116">
        <f t="shared" si="129"/>
        <v>0</v>
      </c>
      <c r="BU30" s="1117">
        <f t="shared" si="129"/>
        <v>0</v>
      </c>
      <c r="BV30" s="1117">
        <f t="shared" si="129"/>
        <v>0</v>
      </c>
      <c r="BW30" s="1131">
        <f t="shared" si="45"/>
        <v>0</v>
      </c>
      <c r="BX30" s="1116">
        <f t="shared" si="130"/>
        <v>0</v>
      </c>
      <c r="BY30" s="1117">
        <f t="shared" si="131"/>
        <v>0</v>
      </c>
      <c r="BZ30" s="1117">
        <f t="shared" si="131"/>
        <v>0</v>
      </c>
      <c r="CA30" s="1131">
        <f t="shared" si="50"/>
        <v>0</v>
      </c>
    </row>
    <row r="31" spans="2:79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f t="shared" si="99"/>
        <v>0</v>
      </c>
      <c r="J31" s="1126">
        <f t="shared" si="100"/>
        <v>0</v>
      </c>
      <c r="K31" s="1127">
        <f t="shared" si="56"/>
        <v>0</v>
      </c>
      <c r="L31" s="1125">
        <v>0</v>
      </c>
      <c r="M31" s="1126">
        <f t="shared" si="101"/>
        <v>0</v>
      </c>
      <c r="N31" s="1126">
        <f t="shared" si="102"/>
        <v>0</v>
      </c>
      <c r="O31" s="1127">
        <f t="shared" si="59"/>
        <v>0</v>
      </c>
      <c r="P31" s="1125">
        <v>0</v>
      </c>
      <c r="Q31" s="1126">
        <f t="shared" si="103"/>
        <v>0</v>
      </c>
      <c r="R31" s="1126">
        <f t="shared" si="104"/>
        <v>0</v>
      </c>
      <c r="S31" s="1127">
        <f t="shared" si="62"/>
        <v>0</v>
      </c>
      <c r="T31" s="1125">
        <v>0</v>
      </c>
      <c r="U31" s="1126">
        <f t="shared" si="105"/>
        <v>0</v>
      </c>
      <c r="V31" s="1126">
        <f t="shared" si="106"/>
        <v>0</v>
      </c>
      <c r="W31" s="1127">
        <f t="shared" si="65"/>
        <v>0</v>
      </c>
      <c r="X31" s="1125">
        <v>0</v>
      </c>
      <c r="Y31" s="1126">
        <f t="shared" si="107"/>
        <v>0</v>
      </c>
      <c r="Z31" s="1126">
        <f t="shared" si="108"/>
        <v>0</v>
      </c>
      <c r="AA31" s="1127">
        <f t="shared" si="68"/>
        <v>0</v>
      </c>
      <c r="AB31" s="1125">
        <v>0</v>
      </c>
      <c r="AC31" s="1126">
        <f t="shared" si="109"/>
        <v>0</v>
      </c>
      <c r="AD31" s="1126">
        <f t="shared" si="110"/>
        <v>0</v>
      </c>
      <c r="AE31" s="1127">
        <f t="shared" si="71"/>
        <v>0</v>
      </c>
      <c r="AF31" s="1128">
        <f t="shared" si="111"/>
        <v>0</v>
      </c>
      <c r="AG31" s="1129">
        <f t="shared" si="111"/>
        <v>0</v>
      </c>
      <c r="AH31" s="1129">
        <f t="shared" si="111"/>
        <v>0</v>
      </c>
      <c r="AI31" s="1130">
        <f t="shared" si="19"/>
        <v>0</v>
      </c>
      <c r="AJ31" s="1128">
        <f t="shared" si="112"/>
        <v>0</v>
      </c>
      <c r="AK31" s="1129">
        <f t="shared" si="113"/>
        <v>0</v>
      </c>
      <c r="AL31" s="1129">
        <f t="shared" si="113"/>
        <v>0</v>
      </c>
      <c r="AM31" s="1130">
        <f t="shared" si="21"/>
        <v>0</v>
      </c>
      <c r="AN31" s="1125">
        <v>0</v>
      </c>
      <c r="AO31" s="1126">
        <f t="shared" si="114"/>
        <v>0</v>
      </c>
      <c r="AP31" s="1126">
        <f t="shared" si="115"/>
        <v>0</v>
      </c>
      <c r="AQ31" s="1127">
        <f t="shared" si="77"/>
        <v>0</v>
      </c>
      <c r="AR31" s="1125">
        <v>0</v>
      </c>
      <c r="AS31" s="1126">
        <f t="shared" si="116"/>
        <v>0</v>
      </c>
      <c r="AT31" s="1126">
        <f t="shared" si="117"/>
        <v>0</v>
      </c>
      <c r="AU31" s="1127">
        <f t="shared" si="80"/>
        <v>0</v>
      </c>
      <c r="AV31" s="1125">
        <v>0</v>
      </c>
      <c r="AW31" s="1126">
        <f t="shared" si="118"/>
        <v>0</v>
      </c>
      <c r="AX31" s="1126">
        <f t="shared" si="119"/>
        <v>0</v>
      </c>
      <c r="AY31" s="1127">
        <f t="shared" si="83"/>
        <v>0</v>
      </c>
      <c r="AZ31" s="1125">
        <v>0</v>
      </c>
      <c r="BA31" s="1126">
        <f t="shared" si="120"/>
        <v>0</v>
      </c>
      <c r="BB31" s="1126">
        <f t="shared" si="121"/>
        <v>0</v>
      </c>
      <c r="BC31" s="1127">
        <f t="shared" si="86"/>
        <v>0</v>
      </c>
      <c r="BD31" s="1125">
        <v>0</v>
      </c>
      <c r="BE31" s="1126">
        <f t="shared" si="122"/>
        <v>0</v>
      </c>
      <c r="BF31" s="1126">
        <f t="shared" si="123"/>
        <v>0</v>
      </c>
      <c r="BG31" s="1127">
        <f t="shared" si="89"/>
        <v>0</v>
      </c>
      <c r="BH31" s="1125">
        <v>0</v>
      </c>
      <c r="BI31" s="1126">
        <f t="shared" si="124"/>
        <v>0</v>
      </c>
      <c r="BJ31" s="1126">
        <f t="shared" si="125"/>
        <v>0</v>
      </c>
      <c r="BK31" s="1127">
        <f t="shared" si="92"/>
        <v>0</v>
      </c>
      <c r="BL31" s="1128">
        <f t="shared" si="126"/>
        <v>0</v>
      </c>
      <c r="BM31" s="1129">
        <f t="shared" si="126"/>
        <v>0</v>
      </c>
      <c r="BN31" s="1129">
        <f t="shared" si="126"/>
        <v>0</v>
      </c>
      <c r="BO31" s="1130">
        <f t="shared" si="41"/>
        <v>0</v>
      </c>
      <c r="BP31" s="1128">
        <f t="shared" si="127"/>
        <v>0</v>
      </c>
      <c r="BQ31" s="1129">
        <f t="shared" si="128"/>
        <v>0</v>
      </c>
      <c r="BR31" s="1129">
        <f t="shared" si="128"/>
        <v>0</v>
      </c>
      <c r="BS31" s="1130">
        <f t="shared" si="43"/>
        <v>0</v>
      </c>
      <c r="BT31" s="1116">
        <f t="shared" si="129"/>
        <v>0</v>
      </c>
      <c r="BU31" s="1117">
        <f t="shared" si="129"/>
        <v>0</v>
      </c>
      <c r="BV31" s="1117">
        <f t="shared" si="129"/>
        <v>0</v>
      </c>
      <c r="BW31" s="1131">
        <f t="shared" si="45"/>
        <v>0</v>
      </c>
      <c r="BX31" s="1116">
        <f t="shared" si="130"/>
        <v>0</v>
      </c>
      <c r="BY31" s="1117">
        <f t="shared" si="131"/>
        <v>0</v>
      </c>
      <c r="BZ31" s="1117">
        <f t="shared" si="131"/>
        <v>0</v>
      </c>
      <c r="CA31" s="1131">
        <f t="shared" si="50"/>
        <v>0</v>
      </c>
    </row>
    <row r="32" spans="2:79" ht="21" customHeight="1">
      <c r="B32" s="1218" t="s">
        <v>2818</v>
      </c>
      <c r="C32" s="1219" t="s">
        <v>2819</v>
      </c>
      <c r="D32" s="1220" t="s">
        <v>120</v>
      </c>
      <c r="E32" s="1221">
        <v>295.08</v>
      </c>
      <c r="F32" s="1222">
        <v>1.1299999999999999</v>
      </c>
      <c r="G32" s="1223">
        <v>1.0609999999999999</v>
      </c>
      <c r="H32" s="1125">
        <v>6.5</v>
      </c>
      <c r="I32" s="1126">
        <f t="shared" si="99"/>
        <v>2299.6</v>
      </c>
      <c r="J32" s="1126">
        <f t="shared" si="100"/>
        <v>1918</v>
      </c>
      <c r="K32" s="1127">
        <f t="shared" si="56"/>
        <v>381.59999999999991</v>
      </c>
      <c r="L32" s="1125">
        <v>6.8</v>
      </c>
      <c r="M32" s="1126">
        <f t="shared" si="101"/>
        <v>2405.6999999999998</v>
      </c>
      <c r="N32" s="1126">
        <f t="shared" si="102"/>
        <v>2006.5</v>
      </c>
      <c r="O32" s="1127">
        <f t="shared" si="59"/>
        <v>399.19999999999982</v>
      </c>
      <c r="P32" s="1125">
        <v>7.1</v>
      </c>
      <c r="Q32" s="1126">
        <f t="shared" si="103"/>
        <v>2511.8000000000002</v>
      </c>
      <c r="R32" s="1126">
        <f t="shared" si="104"/>
        <v>2095.1</v>
      </c>
      <c r="S32" s="1127">
        <f t="shared" si="62"/>
        <v>416.70000000000027</v>
      </c>
      <c r="T32" s="1125">
        <v>6.5</v>
      </c>
      <c r="U32" s="1126">
        <f t="shared" si="105"/>
        <v>2299.6</v>
      </c>
      <c r="V32" s="1126">
        <f t="shared" si="106"/>
        <v>1918</v>
      </c>
      <c r="W32" s="1127">
        <f t="shared" si="65"/>
        <v>381.59999999999991</v>
      </c>
      <c r="X32" s="1125">
        <v>7.1</v>
      </c>
      <c r="Y32" s="1126">
        <f t="shared" si="107"/>
        <v>2511.8000000000002</v>
      </c>
      <c r="Z32" s="1126">
        <f t="shared" si="108"/>
        <v>2095.1</v>
      </c>
      <c r="AA32" s="1127">
        <f t="shared" si="68"/>
        <v>416.70000000000027</v>
      </c>
      <c r="AB32" s="1125">
        <v>6.5</v>
      </c>
      <c r="AC32" s="1126">
        <f t="shared" si="109"/>
        <v>2299.6</v>
      </c>
      <c r="AD32" s="1126">
        <f t="shared" si="110"/>
        <v>1918</v>
      </c>
      <c r="AE32" s="1127">
        <f t="shared" si="71"/>
        <v>381.59999999999991</v>
      </c>
      <c r="AF32" s="1128">
        <f t="shared" si="111"/>
        <v>40.5</v>
      </c>
      <c r="AG32" s="1129">
        <f t="shared" si="111"/>
        <v>14328.1</v>
      </c>
      <c r="AH32" s="1129">
        <f t="shared" si="111"/>
        <v>11950.7</v>
      </c>
      <c r="AI32" s="1130">
        <f t="shared" si="19"/>
        <v>2377.3999999999996</v>
      </c>
      <c r="AJ32" s="1128">
        <f t="shared" si="112"/>
        <v>6.8</v>
      </c>
      <c r="AK32" s="1129">
        <f t="shared" si="113"/>
        <v>2388</v>
      </c>
      <c r="AL32" s="1129">
        <f t="shared" si="113"/>
        <v>1992</v>
      </c>
      <c r="AM32" s="1130">
        <f t="shared" si="21"/>
        <v>396</v>
      </c>
      <c r="AN32" s="1125">
        <v>6.5</v>
      </c>
      <c r="AO32" s="1126">
        <f t="shared" si="114"/>
        <v>2299.6</v>
      </c>
      <c r="AP32" s="1126">
        <f t="shared" si="115"/>
        <v>1918</v>
      </c>
      <c r="AQ32" s="1127">
        <f t="shared" si="77"/>
        <v>381.59999999999991</v>
      </c>
      <c r="AR32" s="1125">
        <v>6.5</v>
      </c>
      <c r="AS32" s="1126">
        <f t="shared" si="116"/>
        <v>2299.6</v>
      </c>
      <c r="AT32" s="1126">
        <f t="shared" si="117"/>
        <v>1918</v>
      </c>
      <c r="AU32" s="1127">
        <f t="shared" si="80"/>
        <v>381.59999999999991</v>
      </c>
      <c r="AV32" s="1125">
        <v>7.1</v>
      </c>
      <c r="AW32" s="1126">
        <f t="shared" si="118"/>
        <v>2511.8000000000002</v>
      </c>
      <c r="AX32" s="1126">
        <f t="shared" si="119"/>
        <v>2095.1</v>
      </c>
      <c r="AY32" s="1127">
        <f t="shared" si="83"/>
        <v>416.70000000000027</v>
      </c>
      <c r="AZ32" s="1125">
        <v>6.1</v>
      </c>
      <c r="BA32" s="1126">
        <f t="shared" si="120"/>
        <v>2158.1</v>
      </c>
      <c r="BB32" s="1126">
        <f t="shared" si="121"/>
        <v>1800</v>
      </c>
      <c r="BC32" s="1127">
        <f t="shared" si="86"/>
        <v>358.09999999999991</v>
      </c>
      <c r="BD32" s="1125">
        <v>6.1</v>
      </c>
      <c r="BE32" s="1126">
        <f t="shared" si="122"/>
        <v>2158.1</v>
      </c>
      <c r="BF32" s="1126">
        <f t="shared" si="123"/>
        <v>1800</v>
      </c>
      <c r="BG32" s="1127">
        <f t="shared" si="89"/>
        <v>358.09999999999991</v>
      </c>
      <c r="BH32" s="1125">
        <v>7.1</v>
      </c>
      <c r="BI32" s="1126">
        <f t="shared" si="124"/>
        <v>2511.8000000000002</v>
      </c>
      <c r="BJ32" s="1126">
        <f t="shared" si="125"/>
        <v>2095.1</v>
      </c>
      <c r="BK32" s="1127">
        <f t="shared" si="92"/>
        <v>416.70000000000027</v>
      </c>
      <c r="BL32" s="1128">
        <f t="shared" si="126"/>
        <v>39.400000000000006</v>
      </c>
      <c r="BM32" s="1129">
        <f t="shared" si="126"/>
        <v>13939</v>
      </c>
      <c r="BN32" s="1129">
        <f t="shared" si="126"/>
        <v>11626.2</v>
      </c>
      <c r="BO32" s="1130">
        <f t="shared" si="41"/>
        <v>2312.7999999999993</v>
      </c>
      <c r="BP32" s="1128">
        <f t="shared" si="127"/>
        <v>6.6</v>
      </c>
      <c r="BQ32" s="1129">
        <f t="shared" si="128"/>
        <v>2323</v>
      </c>
      <c r="BR32" s="1129">
        <f t="shared" si="128"/>
        <v>1938</v>
      </c>
      <c r="BS32" s="1130">
        <f t="shared" si="43"/>
        <v>385</v>
      </c>
      <c r="BT32" s="1116">
        <f t="shared" si="129"/>
        <v>79.900000000000006</v>
      </c>
      <c r="BU32" s="1117">
        <f t="shared" si="129"/>
        <v>28267.1</v>
      </c>
      <c r="BV32" s="1117">
        <f t="shared" si="129"/>
        <v>23576.9</v>
      </c>
      <c r="BW32" s="1131">
        <f t="shared" si="45"/>
        <v>4690.1999999999971</v>
      </c>
      <c r="BX32" s="1116">
        <f t="shared" si="130"/>
        <v>6.7</v>
      </c>
      <c r="BY32" s="1117">
        <f t="shared" si="131"/>
        <v>2356</v>
      </c>
      <c r="BZ32" s="1117">
        <f t="shared" si="131"/>
        <v>1965</v>
      </c>
      <c r="CA32" s="1131">
        <f t="shared" si="50"/>
        <v>391</v>
      </c>
    </row>
    <row r="33" spans="2:79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0</v>
      </c>
      <c r="I33" s="1126">
        <f t="shared" si="99"/>
        <v>0</v>
      </c>
      <c r="J33" s="1126">
        <f t="shared" si="100"/>
        <v>0</v>
      </c>
      <c r="K33" s="1127">
        <f t="shared" si="56"/>
        <v>0</v>
      </c>
      <c r="L33" s="1125">
        <v>0</v>
      </c>
      <c r="M33" s="1126">
        <f t="shared" si="101"/>
        <v>0</v>
      </c>
      <c r="N33" s="1126">
        <f t="shared" si="102"/>
        <v>0</v>
      </c>
      <c r="O33" s="1127">
        <f t="shared" si="59"/>
        <v>0</v>
      </c>
      <c r="P33" s="1125">
        <v>0</v>
      </c>
      <c r="Q33" s="1126">
        <f t="shared" si="103"/>
        <v>0</v>
      </c>
      <c r="R33" s="1126">
        <f t="shared" si="104"/>
        <v>0</v>
      </c>
      <c r="S33" s="1127">
        <f t="shared" si="62"/>
        <v>0</v>
      </c>
      <c r="T33" s="1125">
        <v>0</v>
      </c>
      <c r="U33" s="1126">
        <f t="shared" si="105"/>
        <v>0</v>
      </c>
      <c r="V33" s="1126">
        <f t="shared" si="106"/>
        <v>0</v>
      </c>
      <c r="W33" s="1127">
        <f t="shared" si="65"/>
        <v>0</v>
      </c>
      <c r="X33" s="1125">
        <v>0</v>
      </c>
      <c r="Y33" s="1126">
        <f t="shared" si="107"/>
        <v>0</v>
      </c>
      <c r="Z33" s="1126">
        <f t="shared" si="108"/>
        <v>0</v>
      </c>
      <c r="AA33" s="1127">
        <f t="shared" si="68"/>
        <v>0</v>
      </c>
      <c r="AB33" s="1125">
        <v>0</v>
      </c>
      <c r="AC33" s="1126">
        <f t="shared" si="109"/>
        <v>0</v>
      </c>
      <c r="AD33" s="1126">
        <f t="shared" si="110"/>
        <v>0</v>
      </c>
      <c r="AE33" s="1127">
        <f t="shared" si="71"/>
        <v>0</v>
      </c>
      <c r="AF33" s="1128">
        <f t="shared" si="111"/>
        <v>0</v>
      </c>
      <c r="AG33" s="1129">
        <f t="shared" si="111"/>
        <v>0</v>
      </c>
      <c r="AH33" s="1129">
        <f t="shared" si="111"/>
        <v>0</v>
      </c>
      <c r="AI33" s="1130">
        <f t="shared" si="19"/>
        <v>0</v>
      </c>
      <c r="AJ33" s="1128">
        <f t="shared" si="112"/>
        <v>0</v>
      </c>
      <c r="AK33" s="1129">
        <f t="shared" si="113"/>
        <v>0</v>
      </c>
      <c r="AL33" s="1129">
        <f t="shared" si="113"/>
        <v>0</v>
      </c>
      <c r="AM33" s="1130">
        <f t="shared" si="21"/>
        <v>0</v>
      </c>
      <c r="AN33" s="1125">
        <v>0</v>
      </c>
      <c r="AO33" s="1126">
        <f t="shared" si="114"/>
        <v>0</v>
      </c>
      <c r="AP33" s="1126">
        <f t="shared" si="115"/>
        <v>0</v>
      </c>
      <c r="AQ33" s="1127">
        <f t="shared" si="77"/>
        <v>0</v>
      </c>
      <c r="AR33" s="1125">
        <v>0</v>
      </c>
      <c r="AS33" s="1126">
        <f t="shared" si="116"/>
        <v>0</v>
      </c>
      <c r="AT33" s="1126">
        <f t="shared" si="117"/>
        <v>0</v>
      </c>
      <c r="AU33" s="1127">
        <f t="shared" si="80"/>
        <v>0</v>
      </c>
      <c r="AV33" s="1125">
        <v>0</v>
      </c>
      <c r="AW33" s="1126">
        <f t="shared" si="118"/>
        <v>0</v>
      </c>
      <c r="AX33" s="1126">
        <f t="shared" si="119"/>
        <v>0</v>
      </c>
      <c r="AY33" s="1127">
        <f t="shared" si="83"/>
        <v>0</v>
      </c>
      <c r="AZ33" s="1125">
        <v>0</v>
      </c>
      <c r="BA33" s="1126">
        <f t="shared" si="120"/>
        <v>0</v>
      </c>
      <c r="BB33" s="1126">
        <f t="shared" si="121"/>
        <v>0</v>
      </c>
      <c r="BC33" s="1127">
        <f t="shared" si="86"/>
        <v>0</v>
      </c>
      <c r="BD33" s="1125">
        <v>0</v>
      </c>
      <c r="BE33" s="1126">
        <f t="shared" si="122"/>
        <v>0</v>
      </c>
      <c r="BF33" s="1126">
        <f t="shared" si="123"/>
        <v>0</v>
      </c>
      <c r="BG33" s="1127">
        <f t="shared" si="89"/>
        <v>0</v>
      </c>
      <c r="BH33" s="1125">
        <v>0</v>
      </c>
      <c r="BI33" s="1126">
        <f t="shared" si="124"/>
        <v>0</v>
      </c>
      <c r="BJ33" s="1126">
        <f t="shared" si="125"/>
        <v>0</v>
      </c>
      <c r="BK33" s="1127">
        <f t="shared" si="92"/>
        <v>0</v>
      </c>
      <c r="BL33" s="1128">
        <f t="shared" si="126"/>
        <v>0</v>
      </c>
      <c r="BM33" s="1129">
        <f t="shared" si="126"/>
        <v>0</v>
      </c>
      <c r="BN33" s="1129">
        <f t="shared" si="126"/>
        <v>0</v>
      </c>
      <c r="BO33" s="1130">
        <f t="shared" si="41"/>
        <v>0</v>
      </c>
      <c r="BP33" s="1128">
        <f t="shared" si="127"/>
        <v>0</v>
      </c>
      <c r="BQ33" s="1129">
        <f t="shared" si="128"/>
        <v>0</v>
      </c>
      <c r="BR33" s="1129">
        <f t="shared" si="128"/>
        <v>0</v>
      </c>
      <c r="BS33" s="1130">
        <f t="shared" si="43"/>
        <v>0</v>
      </c>
      <c r="BT33" s="1116">
        <f t="shared" si="129"/>
        <v>0</v>
      </c>
      <c r="BU33" s="1117">
        <f t="shared" si="129"/>
        <v>0</v>
      </c>
      <c r="BV33" s="1117">
        <f t="shared" si="129"/>
        <v>0</v>
      </c>
      <c r="BW33" s="1131">
        <f t="shared" si="45"/>
        <v>0</v>
      </c>
      <c r="BX33" s="1116">
        <f t="shared" si="130"/>
        <v>0</v>
      </c>
      <c r="BY33" s="1117">
        <f t="shared" si="131"/>
        <v>0</v>
      </c>
      <c r="BZ33" s="1117">
        <f t="shared" si="131"/>
        <v>0</v>
      </c>
      <c r="CA33" s="1131">
        <f t="shared" si="50"/>
        <v>0</v>
      </c>
    </row>
    <row r="34" spans="2:79" ht="21" customHeight="1">
      <c r="B34" s="1155"/>
      <c r="C34" s="1156" t="s">
        <v>2822</v>
      </c>
      <c r="D34" s="1105" t="s">
        <v>353</v>
      </c>
      <c r="E34" s="1106">
        <v>354.56</v>
      </c>
      <c r="F34" s="1211">
        <v>1.1299999999999999</v>
      </c>
      <c r="G34" s="1224">
        <v>1.0009999999999999</v>
      </c>
      <c r="H34" s="1125">
        <v>48.6</v>
      </c>
      <c r="I34" s="1126">
        <f t="shared" si="99"/>
        <v>19491.2</v>
      </c>
      <c r="J34" s="1126">
        <f t="shared" si="100"/>
        <v>17231.599999999999</v>
      </c>
      <c r="K34" s="1127">
        <f t="shared" si="56"/>
        <v>2259.6000000000022</v>
      </c>
      <c r="L34" s="1125">
        <v>51.1</v>
      </c>
      <c r="M34" s="1126">
        <f t="shared" si="101"/>
        <v>20493.8</v>
      </c>
      <c r="N34" s="1126">
        <f t="shared" si="102"/>
        <v>18118</v>
      </c>
      <c r="O34" s="1127">
        <f t="shared" si="59"/>
        <v>2375.7999999999993</v>
      </c>
      <c r="P34" s="1125">
        <v>53.5</v>
      </c>
      <c r="Q34" s="1126">
        <f t="shared" si="103"/>
        <v>21456.400000000001</v>
      </c>
      <c r="R34" s="1126">
        <f t="shared" si="104"/>
        <v>18969</v>
      </c>
      <c r="S34" s="1127">
        <f t="shared" si="62"/>
        <v>2487.4000000000015</v>
      </c>
      <c r="T34" s="1125">
        <v>48.6</v>
      </c>
      <c r="U34" s="1126">
        <f t="shared" si="105"/>
        <v>19491.2</v>
      </c>
      <c r="V34" s="1126">
        <f t="shared" si="106"/>
        <v>17231.599999999999</v>
      </c>
      <c r="W34" s="1127">
        <f t="shared" si="65"/>
        <v>2259.6000000000022</v>
      </c>
      <c r="X34" s="1125">
        <v>53.5</v>
      </c>
      <c r="Y34" s="1126">
        <f t="shared" si="107"/>
        <v>21456.400000000001</v>
      </c>
      <c r="Z34" s="1126">
        <f t="shared" si="108"/>
        <v>18969</v>
      </c>
      <c r="AA34" s="1127">
        <f t="shared" si="68"/>
        <v>2487.4000000000015</v>
      </c>
      <c r="AB34" s="1125">
        <v>48.6</v>
      </c>
      <c r="AC34" s="1126">
        <f t="shared" si="109"/>
        <v>19491.2</v>
      </c>
      <c r="AD34" s="1126">
        <f t="shared" si="110"/>
        <v>17231.599999999999</v>
      </c>
      <c r="AE34" s="1127">
        <f t="shared" si="71"/>
        <v>2259.6000000000022</v>
      </c>
      <c r="AF34" s="1128">
        <f t="shared" si="111"/>
        <v>303.89999999999998</v>
      </c>
      <c r="AG34" s="1129">
        <f t="shared" si="111"/>
        <v>121880.2</v>
      </c>
      <c r="AH34" s="1129">
        <f t="shared" si="111"/>
        <v>107750.79999999999</v>
      </c>
      <c r="AI34" s="1130">
        <f t="shared" si="19"/>
        <v>14129.400000000009</v>
      </c>
      <c r="AJ34" s="1128">
        <f t="shared" si="112"/>
        <v>50.7</v>
      </c>
      <c r="AK34" s="1129">
        <f t="shared" si="113"/>
        <v>20313</v>
      </c>
      <c r="AL34" s="1129">
        <f t="shared" si="113"/>
        <v>17958</v>
      </c>
      <c r="AM34" s="1130">
        <f t="shared" si="21"/>
        <v>2355</v>
      </c>
      <c r="AN34" s="1125">
        <v>48.6</v>
      </c>
      <c r="AO34" s="1126">
        <f t="shared" si="114"/>
        <v>19491.2</v>
      </c>
      <c r="AP34" s="1126">
        <f t="shared" si="115"/>
        <v>17231.599999999999</v>
      </c>
      <c r="AQ34" s="1127">
        <f t="shared" si="77"/>
        <v>2259.6000000000022</v>
      </c>
      <c r="AR34" s="1125">
        <v>48.6</v>
      </c>
      <c r="AS34" s="1126">
        <f t="shared" si="116"/>
        <v>19491.2</v>
      </c>
      <c r="AT34" s="1126">
        <f t="shared" si="117"/>
        <v>17231.599999999999</v>
      </c>
      <c r="AU34" s="1127">
        <f t="shared" si="80"/>
        <v>2259.6000000000022</v>
      </c>
      <c r="AV34" s="1125">
        <v>53.5</v>
      </c>
      <c r="AW34" s="1126">
        <f t="shared" si="118"/>
        <v>21456.400000000001</v>
      </c>
      <c r="AX34" s="1126">
        <f t="shared" si="119"/>
        <v>18969</v>
      </c>
      <c r="AY34" s="1127">
        <f t="shared" si="83"/>
        <v>2487.4000000000015</v>
      </c>
      <c r="AZ34" s="1125">
        <v>46.2</v>
      </c>
      <c r="BA34" s="1126">
        <f t="shared" si="120"/>
        <v>18528.7</v>
      </c>
      <c r="BB34" s="1126">
        <f t="shared" si="121"/>
        <v>16380.7</v>
      </c>
      <c r="BC34" s="1127">
        <f t="shared" si="86"/>
        <v>2148</v>
      </c>
      <c r="BD34" s="1125">
        <v>46.2</v>
      </c>
      <c r="BE34" s="1126">
        <f t="shared" si="122"/>
        <v>18528.7</v>
      </c>
      <c r="BF34" s="1126">
        <f t="shared" si="123"/>
        <v>16380.7</v>
      </c>
      <c r="BG34" s="1127">
        <f t="shared" si="89"/>
        <v>2148</v>
      </c>
      <c r="BH34" s="1125">
        <v>53.5</v>
      </c>
      <c r="BI34" s="1126">
        <f t="shared" si="124"/>
        <v>21456.400000000001</v>
      </c>
      <c r="BJ34" s="1126">
        <f t="shared" si="125"/>
        <v>18969</v>
      </c>
      <c r="BK34" s="1127">
        <f t="shared" si="92"/>
        <v>2487.4000000000015</v>
      </c>
      <c r="BL34" s="1128">
        <f t="shared" si="126"/>
        <v>296.59999999999997</v>
      </c>
      <c r="BM34" s="1129">
        <f t="shared" si="126"/>
        <v>118952.6</v>
      </c>
      <c r="BN34" s="1129">
        <f t="shared" si="126"/>
        <v>105162.59999999999</v>
      </c>
      <c r="BO34" s="1130">
        <f t="shared" si="41"/>
        <v>13790.000000000015</v>
      </c>
      <c r="BP34" s="1128">
        <f t="shared" si="127"/>
        <v>49.4</v>
      </c>
      <c r="BQ34" s="1129">
        <f t="shared" si="128"/>
        <v>19825</v>
      </c>
      <c r="BR34" s="1129">
        <f t="shared" si="128"/>
        <v>17527</v>
      </c>
      <c r="BS34" s="1130">
        <f t="shared" si="43"/>
        <v>2298</v>
      </c>
      <c r="BT34" s="1116">
        <f t="shared" si="129"/>
        <v>600.5</v>
      </c>
      <c r="BU34" s="1117">
        <f t="shared" si="129"/>
        <v>240832.8</v>
      </c>
      <c r="BV34" s="1117">
        <f t="shared" si="129"/>
        <v>212913.39999999997</v>
      </c>
      <c r="BW34" s="1131">
        <f t="shared" si="45"/>
        <v>27919.400000000023</v>
      </c>
      <c r="BX34" s="1116">
        <f t="shared" si="130"/>
        <v>50</v>
      </c>
      <c r="BY34" s="1117">
        <f t="shared" si="131"/>
        <v>20069</v>
      </c>
      <c r="BZ34" s="1117">
        <f t="shared" si="131"/>
        <v>17743</v>
      </c>
      <c r="CA34" s="1131">
        <f t="shared" si="50"/>
        <v>2326</v>
      </c>
    </row>
    <row r="35" spans="2:79" ht="21" customHeight="1">
      <c r="B35" s="1103" t="s">
        <v>2823</v>
      </c>
      <c r="C35" s="1104" t="s">
        <v>2824</v>
      </c>
      <c r="D35" s="1159" t="s">
        <v>618</v>
      </c>
      <c r="E35" s="1160">
        <v>225.47</v>
      </c>
      <c r="F35" s="1123">
        <v>1.1299999999999999</v>
      </c>
      <c r="G35" s="1124">
        <v>0.96099999999999997</v>
      </c>
      <c r="H35" s="1125">
        <v>26</v>
      </c>
      <c r="I35" s="1126">
        <f t="shared" si="99"/>
        <v>6366</v>
      </c>
      <c r="J35" s="1126">
        <f t="shared" si="100"/>
        <v>5862.2</v>
      </c>
      <c r="K35" s="1127">
        <f t="shared" si="56"/>
        <v>503.80000000000018</v>
      </c>
      <c r="L35" s="1125">
        <v>27.3</v>
      </c>
      <c r="M35" s="1126">
        <f t="shared" si="101"/>
        <v>6684.3</v>
      </c>
      <c r="N35" s="1126">
        <f t="shared" si="102"/>
        <v>6155.3</v>
      </c>
      <c r="O35" s="1127">
        <f t="shared" si="59"/>
        <v>529</v>
      </c>
      <c r="P35" s="1125">
        <v>28.6</v>
      </c>
      <c r="Q35" s="1126">
        <f t="shared" si="103"/>
        <v>7002.6</v>
      </c>
      <c r="R35" s="1126">
        <f t="shared" si="104"/>
        <v>6448.4</v>
      </c>
      <c r="S35" s="1127">
        <f t="shared" si="62"/>
        <v>554.20000000000073</v>
      </c>
      <c r="T35" s="1125">
        <v>26</v>
      </c>
      <c r="U35" s="1126">
        <f t="shared" si="105"/>
        <v>6366</v>
      </c>
      <c r="V35" s="1126">
        <f t="shared" si="106"/>
        <v>5862.2</v>
      </c>
      <c r="W35" s="1127">
        <f t="shared" si="65"/>
        <v>503.80000000000018</v>
      </c>
      <c r="X35" s="1125">
        <v>28.6</v>
      </c>
      <c r="Y35" s="1126">
        <f t="shared" si="107"/>
        <v>7002.6</v>
      </c>
      <c r="Z35" s="1126">
        <f t="shared" si="108"/>
        <v>6448.4</v>
      </c>
      <c r="AA35" s="1127">
        <f t="shared" si="68"/>
        <v>554.20000000000073</v>
      </c>
      <c r="AB35" s="1125">
        <v>26</v>
      </c>
      <c r="AC35" s="1126">
        <f t="shared" si="109"/>
        <v>6366</v>
      </c>
      <c r="AD35" s="1126">
        <f t="shared" si="110"/>
        <v>5862.2</v>
      </c>
      <c r="AE35" s="1127">
        <f t="shared" si="71"/>
        <v>503.80000000000018</v>
      </c>
      <c r="AF35" s="1128">
        <f t="shared" si="111"/>
        <v>162.5</v>
      </c>
      <c r="AG35" s="1129">
        <f t="shared" si="111"/>
        <v>39787.5</v>
      </c>
      <c r="AH35" s="1129">
        <f t="shared" si="111"/>
        <v>36638.699999999997</v>
      </c>
      <c r="AI35" s="1130">
        <f t="shared" si="19"/>
        <v>3148.8000000000029</v>
      </c>
      <c r="AJ35" s="1128">
        <f t="shared" si="112"/>
        <v>27.1</v>
      </c>
      <c r="AK35" s="1129">
        <f t="shared" si="113"/>
        <v>6631</v>
      </c>
      <c r="AL35" s="1129">
        <f t="shared" si="113"/>
        <v>6106</v>
      </c>
      <c r="AM35" s="1130">
        <f t="shared" si="21"/>
        <v>525</v>
      </c>
      <c r="AN35" s="1125">
        <v>26</v>
      </c>
      <c r="AO35" s="1126">
        <f t="shared" si="114"/>
        <v>6366</v>
      </c>
      <c r="AP35" s="1126">
        <f t="shared" si="115"/>
        <v>5862.2</v>
      </c>
      <c r="AQ35" s="1127">
        <f t="shared" si="77"/>
        <v>503.80000000000018</v>
      </c>
      <c r="AR35" s="1125">
        <v>26</v>
      </c>
      <c r="AS35" s="1126">
        <f t="shared" si="116"/>
        <v>6366</v>
      </c>
      <c r="AT35" s="1126">
        <f t="shared" si="117"/>
        <v>5862.2</v>
      </c>
      <c r="AU35" s="1127">
        <f t="shared" si="80"/>
        <v>503.80000000000018</v>
      </c>
      <c r="AV35" s="1125">
        <v>28.6</v>
      </c>
      <c r="AW35" s="1126">
        <f t="shared" si="118"/>
        <v>7002.6</v>
      </c>
      <c r="AX35" s="1126">
        <f t="shared" si="119"/>
        <v>6448.4</v>
      </c>
      <c r="AY35" s="1127">
        <f t="shared" si="83"/>
        <v>554.20000000000073</v>
      </c>
      <c r="AZ35" s="1125">
        <v>24.7</v>
      </c>
      <c r="BA35" s="1126">
        <f t="shared" si="120"/>
        <v>6047.7</v>
      </c>
      <c r="BB35" s="1126">
        <f t="shared" si="121"/>
        <v>5569.1</v>
      </c>
      <c r="BC35" s="1127">
        <f t="shared" si="86"/>
        <v>478.59999999999945</v>
      </c>
      <c r="BD35" s="1125">
        <v>24.7</v>
      </c>
      <c r="BE35" s="1126">
        <f t="shared" si="122"/>
        <v>6047.7</v>
      </c>
      <c r="BF35" s="1126">
        <f t="shared" si="123"/>
        <v>5569.1</v>
      </c>
      <c r="BG35" s="1127">
        <f t="shared" si="89"/>
        <v>478.59999999999945</v>
      </c>
      <c r="BH35" s="1125">
        <v>28.6</v>
      </c>
      <c r="BI35" s="1126">
        <f t="shared" si="124"/>
        <v>7002.6</v>
      </c>
      <c r="BJ35" s="1126">
        <f t="shared" si="125"/>
        <v>6448.4</v>
      </c>
      <c r="BK35" s="1127">
        <f t="shared" si="92"/>
        <v>554.20000000000073</v>
      </c>
      <c r="BL35" s="1128">
        <f t="shared" si="126"/>
        <v>158.6</v>
      </c>
      <c r="BM35" s="1129">
        <f t="shared" si="126"/>
        <v>38832.6</v>
      </c>
      <c r="BN35" s="1129">
        <f t="shared" si="126"/>
        <v>35759.4</v>
      </c>
      <c r="BO35" s="1130">
        <f t="shared" si="41"/>
        <v>3073.1999999999971</v>
      </c>
      <c r="BP35" s="1128">
        <f t="shared" si="127"/>
        <v>26.4</v>
      </c>
      <c r="BQ35" s="1129">
        <f t="shared" si="128"/>
        <v>6472</v>
      </c>
      <c r="BR35" s="1129">
        <f t="shared" si="128"/>
        <v>5960</v>
      </c>
      <c r="BS35" s="1130">
        <f t="shared" si="43"/>
        <v>512</v>
      </c>
      <c r="BT35" s="1116">
        <f t="shared" si="129"/>
        <v>321.10000000000002</v>
      </c>
      <c r="BU35" s="1117">
        <f t="shared" si="129"/>
        <v>78620.100000000006</v>
      </c>
      <c r="BV35" s="1117">
        <f t="shared" si="129"/>
        <v>72398.100000000006</v>
      </c>
      <c r="BW35" s="1131">
        <f t="shared" si="45"/>
        <v>6222</v>
      </c>
      <c r="BX35" s="1116">
        <f t="shared" si="130"/>
        <v>26.8</v>
      </c>
      <c r="BY35" s="1117">
        <f t="shared" si="131"/>
        <v>6552</v>
      </c>
      <c r="BZ35" s="1117">
        <f t="shared" si="131"/>
        <v>6033</v>
      </c>
      <c r="CA35" s="1131">
        <f t="shared" si="50"/>
        <v>519</v>
      </c>
    </row>
    <row r="36" spans="2:79" s="1360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f t="shared" si="99"/>
        <v>0</v>
      </c>
      <c r="J36" s="1232">
        <f t="shared" si="100"/>
        <v>0</v>
      </c>
      <c r="K36" s="1233">
        <f t="shared" si="56"/>
        <v>0</v>
      </c>
      <c r="L36" s="1231">
        <v>0</v>
      </c>
      <c r="M36" s="1232">
        <f t="shared" si="101"/>
        <v>0</v>
      </c>
      <c r="N36" s="1232">
        <f t="shared" si="102"/>
        <v>0</v>
      </c>
      <c r="O36" s="1233">
        <f t="shared" si="59"/>
        <v>0</v>
      </c>
      <c r="P36" s="1231">
        <v>0</v>
      </c>
      <c r="Q36" s="1232">
        <f t="shared" si="103"/>
        <v>0</v>
      </c>
      <c r="R36" s="1232">
        <f t="shared" si="104"/>
        <v>0</v>
      </c>
      <c r="S36" s="1233">
        <f t="shared" si="62"/>
        <v>0</v>
      </c>
      <c r="T36" s="1231">
        <v>0</v>
      </c>
      <c r="U36" s="1232">
        <f t="shared" si="105"/>
        <v>0</v>
      </c>
      <c r="V36" s="1232">
        <f t="shared" si="106"/>
        <v>0</v>
      </c>
      <c r="W36" s="1233">
        <f t="shared" si="65"/>
        <v>0</v>
      </c>
      <c r="X36" s="1231">
        <v>0</v>
      </c>
      <c r="Y36" s="1232">
        <f t="shared" si="107"/>
        <v>0</v>
      </c>
      <c r="Z36" s="1232">
        <f t="shared" si="108"/>
        <v>0</v>
      </c>
      <c r="AA36" s="1233">
        <f t="shared" si="68"/>
        <v>0</v>
      </c>
      <c r="AB36" s="1231">
        <v>0</v>
      </c>
      <c r="AC36" s="1232">
        <f t="shared" si="109"/>
        <v>0</v>
      </c>
      <c r="AD36" s="1232">
        <f t="shared" si="110"/>
        <v>0</v>
      </c>
      <c r="AE36" s="1233">
        <f t="shared" si="71"/>
        <v>0</v>
      </c>
      <c r="AF36" s="1234">
        <f t="shared" si="111"/>
        <v>0</v>
      </c>
      <c r="AG36" s="1235">
        <f t="shared" si="111"/>
        <v>0</v>
      </c>
      <c r="AH36" s="1235">
        <f t="shared" si="111"/>
        <v>0</v>
      </c>
      <c r="AI36" s="1236">
        <f t="shared" si="19"/>
        <v>0</v>
      </c>
      <c r="AJ36" s="1234">
        <f t="shared" si="112"/>
        <v>0</v>
      </c>
      <c r="AK36" s="1235">
        <f t="shared" si="113"/>
        <v>0</v>
      </c>
      <c r="AL36" s="1235">
        <f t="shared" si="113"/>
        <v>0</v>
      </c>
      <c r="AM36" s="1236">
        <f t="shared" si="21"/>
        <v>0</v>
      </c>
      <c r="AN36" s="1231">
        <v>0</v>
      </c>
      <c r="AO36" s="1232">
        <f t="shared" si="114"/>
        <v>0</v>
      </c>
      <c r="AP36" s="1232">
        <f t="shared" si="115"/>
        <v>0</v>
      </c>
      <c r="AQ36" s="1233">
        <f t="shared" si="77"/>
        <v>0</v>
      </c>
      <c r="AR36" s="1231">
        <v>0</v>
      </c>
      <c r="AS36" s="1232">
        <f t="shared" si="116"/>
        <v>0</v>
      </c>
      <c r="AT36" s="1232">
        <f t="shared" si="117"/>
        <v>0</v>
      </c>
      <c r="AU36" s="1233">
        <f t="shared" si="80"/>
        <v>0</v>
      </c>
      <c r="AV36" s="1231">
        <v>0</v>
      </c>
      <c r="AW36" s="1232">
        <f t="shared" si="118"/>
        <v>0</v>
      </c>
      <c r="AX36" s="1232">
        <f t="shared" si="119"/>
        <v>0</v>
      </c>
      <c r="AY36" s="1233">
        <f t="shared" si="83"/>
        <v>0</v>
      </c>
      <c r="AZ36" s="1231">
        <v>0</v>
      </c>
      <c r="BA36" s="1232">
        <f t="shared" si="120"/>
        <v>0</v>
      </c>
      <c r="BB36" s="1232">
        <f t="shared" si="121"/>
        <v>0</v>
      </c>
      <c r="BC36" s="1233">
        <f t="shared" si="86"/>
        <v>0</v>
      </c>
      <c r="BD36" s="1231">
        <v>0</v>
      </c>
      <c r="BE36" s="1232">
        <f t="shared" si="122"/>
        <v>0</v>
      </c>
      <c r="BF36" s="1232">
        <f t="shared" si="123"/>
        <v>0</v>
      </c>
      <c r="BG36" s="1233">
        <f t="shared" si="89"/>
        <v>0</v>
      </c>
      <c r="BH36" s="1231">
        <v>0</v>
      </c>
      <c r="BI36" s="1232">
        <f t="shared" si="124"/>
        <v>0</v>
      </c>
      <c r="BJ36" s="1232">
        <f t="shared" si="125"/>
        <v>0</v>
      </c>
      <c r="BK36" s="1233">
        <f t="shared" si="92"/>
        <v>0</v>
      </c>
      <c r="BL36" s="1234">
        <f t="shared" si="126"/>
        <v>0</v>
      </c>
      <c r="BM36" s="1235">
        <f t="shared" si="126"/>
        <v>0</v>
      </c>
      <c r="BN36" s="1235">
        <f t="shared" si="126"/>
        <v>0</v>
      </c>
      <c r="BO36" s="1236">
        <f t="shared" si="41"/>
        <v>0</v>
      </c>
      <c r="BP36" s="1234">
        <f t="shared" si="127"/>
        <v>0</v>
      </c>
      <c r="BQ36" s="1235">
        <f t="shared" si="128"/>
        <v>0</v>
      </c>
      <c r="BR36" s="1235">
        <f t="shared" si="128"/>
        <v>0</v>
      </c>
      <c r="BS36" s="1236">
        <f t="shared" si="43"/>
        <v>0</v>
      </c>
      <c r="BT36" s="1237">
        <f t="shared" si="129"/>
        <v>0</v>
      </c>
      <c r="BU36" s="1238">
        <f t="shared" si="129"/>
        <v>0</v>
      </c>
      <c r="BV36" s="1238">
        <f t="shared" si="129"/>
        <v>0</v>
      </c>
      <c r="BW36" s="1239">
        <f t="shared" si="45"/>
        <v>0</v>
      </c>
      <c r="BX36" s="1237">
        <f t="shared" si="130"/>
        <v>0</v>
      </c>
      <c r="BY36" s="1238">
        <f t="shared" si="131"/>
        <v>0</v>
      </c>
      <c r="BZ36" s="1238">
        <f t="shared" si="131"/>
        <v>0</v>
      </c>
      <c r="CA36" s="1239">
        <f t="shared" si="50"/>
        <v>0</v>
      </c>
    </row>
    <row r="37" spans="2:79" ht="21" customHeight="1">
      <c r="B37" s="1103"/>
      <c r="C37" s="1104" t="s">
        <v>2825</v>
      </c>
      <c r="D37" s="1105" t="s">
        <v>712</v>
      </c>
      <c r="E37" s="1106">
        <v>330.99</v>
      </c>
      <c r="F37" s="1123">
        <v>1.1299999999999999</v>
      </c>
      <c r="G37" s="1124">
        <v>0.97099999999999997</v>
      </c>
      <c r="H37" s="1125">
        <v>25.4</v>
      </c>
      <c r="I37" s="1126">
        <f t="shared" si="99"/>
        <v>9224.6</v>
      </c>
      <c r="J37" s="1126">
        <f t="shared" si="100"/>
        <v>8407.1</v>
      </c>
      <c r="K37" s="1127">
        <f t="shared" si="56"/>
        <v>817.5</v>
      </c>
      <c r="L37" s="1125">
        <v>26.6</v>
      </c>
      <c r="M37" s="1126">
        <f t="shared" si="101"/>
        <v>9660.4</v>
      </c>
      <c r="N37" s="1126">
        <f t="shared" si="102"/>
        <v>8804.2999999999993</v>
      </c>
      <c r="O37" s="1127">
        <f t="shared" si="59"/>
        <v>856.10000000000036</v>
      </c>
      <c r="P37" s="1125">
        <v>27.9</v>
      </c>
      <c r="Q37" s="1126">
        <f t="shared" si="103"/>
        <v>10132.5</v>
      </c>
      <c r="R37" s="1126">
        <f t="shared" si="104"/>
        <v>9234.6</v>
      </c>
      <c r="S37" s="1127">
        <f t="shared" si="62"/>
        <v>897.89999999999964</v>
      </c>
      <c r="T37" s="1125">
        <v>25.4</v>
      </c>
      <c r="U37" s="1126">
        <f t="shared" si="105"/>
        <v>9224.6</v>
      </c>
      <c r="V37" s="1126">
        <f t="shared" si="106"/>
        <v>8407.1</v>
      </c>
      <c r="W37" s="1127">
        <f t="shared" si="65"/>
        <v>817.5</v>
      </c>
      <c r="X37" s="1125">
        <v>27.9</v>
      </c>
      <c r="Y37" s="1126">
        <f t="shared" si="107"/>
        <v>10132.5</v>
      </c>
      <c r="Z37" s="1126">
        <f t="shared" si="108"/>
        <v>9234.6</v>
      </c>
      <c r="AA37" s="1127">
        <f t="shared" si="68"/>
        <v>897.89999999999964</v>
      </c>
      <c r="AB37" s="1125">
        <v>25.4</v>
      </c>
      <c r="AC37" s="1126">
        <f t="shared" si="109"/>
        <v>9224.6</v>
      </c>
      <c r="AD37" s="1126">
        <f t="shared" si="110"/>
        <v>8407.1</v>
      </c>
      <c r="AE37" s="1127">
        <f t="shared" si="71"/>
        <v>817.5</v>
      </c>
      <c r="AF37" s="1128">
        <f t="shared" si="111"/>
        <v>158.60000000000002</v>
      </c>
      <c r="AG37" s="1129">
        <f t="shared" si="111"/>
        <v>57599.199999999997</v>
      </c>
      <c r="AH37" s="1129">
        <f t="shared" si="111"/>
        <v>52494.799999999996</v>
      </c>
      <c r="AI37" s="1130">
        <f t="shared" si="19"/>
        <v>5104.4000000000015</v>
      </c>
      <c r="AJ37" s="1128">
        <f t="shared" si="112"/>
        <v>26.4</v>
      </c>
      <c r="AK37" s="1129">
        <f t="shared" si="113"/>
        <v>9600</v>
      </c>
      <c r="AL37" s="1129">
        <f t="shared" si="113"/>
        <v>8749</v>
      </c>
      <c r="AM37" s="1130">
        <f t="shared" si="21"/>
        <v>851</v>
      </c>
      <c r="AN37" s="1125">
        <v>25.4</v>
      </c>
      <c r="AO37" s="1126">
        <f t="shared" si="114"/>
        <v>9224.6</v>
      </c>
      <c r="AP37" s="1126">
        <f t="shared" si="115"/>
        <v>8407.1</v>
      </c>
      <c r="AQ37" s="1127">
        <f t="shared" si="77"/>
        <v>817.5</v>
      </c>
      <c r="AR37" s="1125">
        <v>25.4</v>
      </c>
      <c r="AS37" s="1126">
        <f t="shared" si="116"/>
        <v>9224.6</v>
      </c>
      <c r="AT37" s="1126">
        <f t="shared" si="117"/>
        <v>8407.1</v>
      </c>
      <c r="AU37" s="1127">
        <f t="shared" si="80"/>
        <v>817.5</v>
      </c>
      <c r="AV37" s="1125">
        <v>27.9</v>
      </c>
      <c r="AW37" s="1126">
        <f t="shared" si="118"/>
        <v>10132.5</v>
      </c>
      <c r="AX37" s="1126">
        <f t="shared" si="119"/>
        <v>9234.6</v>
      </c>
      <c r="AY37" s="1127">
        <f t="shared" si="83"/>
        <v>897.89999999999964</v>
      </c>
      <c r="AZ37" s="1125">
        <v>24.1</v>
      </c>
      <c r="BA37" s="1126">
        <f t="shared" si="120"/>
        <v>8752.4</v>
      </c>
      <c r="BB37" s="1126">
        <f t="shared" si="121"/>
        <v>7976.9</v>
      </c>
      <c r="BC37" s="1127">
        <f t="shared" si="86"/>
        <v>775.5</v>
      </c>
      <c r="BD37" s="1125">
        <v>24.1</v>
      </c>
      <c r="BE37" s="1126">
        <f t="shared" si="122"/>
        <v>8752.4</v>
      </c>
      <c r="BF37" s="1126">
        <f t="shared" si="123"/>
        <v>7976.9</v>
      </c>
      <c r="BG37" s="1127">
        <f t="shared" si="89"/>
        <v>775.5</v>
      </c>
      <c r="BH37" s="1125">
        <v>27.9</v>
      </c>
      <c r="BI37" s="1126">
        <f t="shared" si="124"/>
        <v>10132.5</v>
      </c>
      <c r="BJ37" s="1126">
        <f t="shared" si="125"/>
        <v>9234.6</v>
      </c>
      <c r="BK37" s="1127">
        <f t="shared" si="92"/>
        <v>897.89999999999964</v>
      </c>
      <c r="BL37" s="1128">
        <f t="shared" si="126"/>
        <v>154.79999999999998</v>
      </c>
      <c r="BM37" s="1129">
        <f t="shared" si="126"/>
        <v>56219</v>
      </c>
      <c r="BN37" s="1129">
        <f t="shared" si="126"/>
        <v>51237.200000000004</v>
      </c>
      <c r="BO37" s="1130">
        <f t="shared" si="41"/>
        <v>4981.7999999999956</v>
      </c>
      <c r="BP37" s="1128">
        <f t="shared" si="127"/>
        <v>25.8</v>
      </c>
      <c r="BQ37" s="1129">
        <f t="shared" si="128"/>
        <v>9370</v>
      </c>
      <c r="BR37" s="1129">
        <f t="shared" si="128"/>
        <v>8540</v>
      </c>
      <c r="BS37" s="1130">
        <f t="shared" si="43"/>
        <v>830</v>
      </c>
      <c r="BT37" s="1116">
        <f t="shared" si="129"/>
        <v>313.39999999999998</v>
      </c>
      <c r="BU37" s="1117">
        <f t="shared" si="129"/>
        <v>113818.2</v>
      </c>
      <c r="BV37" s="1117">
        <f t="shared" si="129"/>
        <v>103732</v>
      </c>
      <c r="BW37" s="1131">
        <f t="shared" si="45"/>
        <v>10086.199999999997</v>
      </c>
      <c r="BX37" s="1116">
        <f t="shared" si="130"/>
        <v>26.1</v>
      </c>
      <c r="BY37" s="1117">
        <f t="shared" si="131"/>
        <v>9485</v>
      </c>
      <c r="BZ37" s="1117">
        <f t="shared" si="131"/>
        <v>8644</v>
      </c>
      <c r="CA37" s="1131">
        <f t="shared" si="50"/>
        <v>841</v>
      </c>
    </row>
    <row r="38" spans="2:79" s="1360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f t="shared" si="99"/>
        <v>0</v>
      </c>
      <c r="J38" s="1232">
        <f t="shared" si="100"/>
        <v>0</v>
      </c>
      <c r="K38" s="1233">
        <f t="shared" si="56"/>
        <v>0</v>
      </c>
      <c r="L38" s="1231">
        <v>0</v>
      </c>
      <c r="M38" s="1232">
        <f t="shared" si="101"/>
        <v>0</v>
      </c>
      <c r="N38" s="1232">
        <f t="shared" si="102"/>
        <v>0</v>
      </c>
      <c r="O38" s="1233">
        <f t="shared" si="59"/>
        <v>0</v>
      </c>
      <c r="P38" s="1231">
        <v>0</v>
      </c>
      <c r="Q38" s="1232">
        <f t="shared" si="103"/>
        <v>0</v>
      </c>
      <c r="R38" s="1232">
        <f t="shared" si="104"/>
        <v>0</v>
      </c>
      <c r="S38" s="1233">
        <f t="shared" si="62"/>
        <v>0</v>
      </c>
      <c r="T38" s="1231">
        <v>0</v>
      </c>
      <c r="U38" s="1232">
        <f t="shared" si="105"/>
        <v>0</v>
      </c>
      <c r="V38" s="1232">
        <f t="shared" si="106"/>
        <v>0</v>
      </c>
      <c r="W38" s="1233">
        <f t="shared" si="65"/>
        <v>0</v>
      </c>
      <c r="X38" s="1231">
        <v>0</v>
      </c>
      <c r="Y38" s="1232">
        <f t="shared" si="107"/>
        <v>0</v>
      </c>
      <c r="Z38" s="1232">
        <f t="shared" si="108"/>
        <v>0</v>
      </c>
      <c r="AA38" s="1233">
        <f t="shared" si="68"/>
        <v>0</v>
      </c>
      <c r="AB38" s="1231">
        <v>0</v>
      </c>
      <c r="AC38" s="1232">
        <f t="shared" si="109"/>
        <v>0</v>
      </c>
      <c r="AD38" s="1232">
        <f t="shared" si="110"/>
        <v>0</v>
      </c>
      <c r="AE38" s="1233">
        <f t="shared" si="71"/>
        <v>0</v>
      </c>
      <c r="AF38" s="1234">
        <f t="shared" si="111"/>
        <v>0</v>
      </c>
      <c r="AG38" s="1235">
        <f t="shared" si="111"/>
        <v>0</v>
      </c>
      <c r="AH38" s="1235">
        <f t="shared" si="111"/>
        <v>0</v>
      </c>
      <c r="AI38" s="1236">
        <f t="shared" si="19"/>
        <v>0</v>
      </c>
      <c r="AJ38" s="1234">
        <f t="shared" si="112"/>
        <v>0</v>
      </c>
      <c r="AK38" s="1235">
        <f t="shared" si="113"/>
        <v>0</v>
      </c>
      <c r="AL38" s="1235">
        <f t="shared" si="113"/>
        <v>0</v>
      </c>
      <c r="AM38" s="1236">
        <f t="shared" si="21"/>
        <v>0</v>
      </c>
      <c r="AN38" s="1231">
        <v>0</v>
      </c>
      <c r="AO38" s="1232">
        <f t="shared" si="114"/>
        <v>0</v>
      </c>
      <c r="AP38" s="1232">
        <f t="shared" si="115"/>
        <v>0</v>
      </c>
      <c r="AQ38" s="1233">
        <f t="shared" si="77"/>
        <v>0</v>
      </c>
      <c r="AR38" s="1231">
        <v>0</v>
      </c>
      <c r="AS38" s="1232">
        <f t="shared" si="116"/>
        <v>0</v>
      </c>
      <c r="AT38" s="1232">
        <f t="shared" si="117"/>
        <v>0</v>
      </c>
      <c r="AU38" s="1233">
        <f t="shared" si="80"/>
        <v>0</v>
      </c>
      <c r="AV38" s="1231">
        <v>0</v>
      </c>
      <c r="AW38" s="1232">
        <f t="shared" si="118"/>
        <v>0</v>
      </c>
      <c r="AX38" s="1232">
        <f t="shared" si="119"/>
        <v>0</v>
      </c>
      <c r="AY38" s="1233">
        <f t="shared" si="83"/>
        <v>0</v>
      </c>
      <c r="AZ38" s="1231">
        <v>0</v>
      </c>
      <c r="BA38" s="1232">
        <f t="shared" si="120"/>
        <v>0</v>
      </c>
      <c r="BB38" s="1232">
        <f t="shared" si="121"/>
        <v>0</v>
      </c>
      <c r="BC38" s="1233">
        <f t="shared" si="86"/>
        <v>0</v>
      </c>
      <c r="BD38" s="1231">
        <v>0</v>
      </c>
      <c r="BE38" s="1232">
        <f t="shared" si="122"/>
        <v>0</v>
      </c>
      <c r="BF38" s="1232">
        <f t="shared" si="123"/>
        <v>0</v>
      </c>
      <c r="BG38" s="1233">
        <f t="shared" si="89"/>
        <v>0</v>
      </c>
      <c r="BH38" s="1231">
        <v>0</v>
      </c>
      <c r="BI38" s="1232">
        <f t="shared" si="124"/>
        <v>0</v>
      </c>
      <c r="BJ38" s="1232">
        <f t="shared" si="125"/>
        <v>0</v>
      </c>
      <c r="BK38" s="1233">
        <f t="shared" si="92"/>
        <v>0</v>
      </c>
      <c r="BL38" s="1234">
        <f t="shared" si="126"/>
        <v>0</v>
      </c>
      <c r="BM38" s="1235">
        <f t="shared" si="126"/>
        <v>0</v>
      </c>
      <c r="BN38" s="1235">
        <f t="shared" si="126"/>
        <v>0</v>
      </c>
      <c r="BO38" s="1236">
        <f t="shared" si="41"/>
        <v>0</v>
      </c>
      <c r="BP38" s="1234">
        <f t="shared" si="127"/>
        <v>0</v>
      </c>
      <c r="BQ38" s="1235">
        <f t="shared" si="128"/>
        <v>0</v>
      </c>
      <c r="BR38" s="1235">
        <f t="shared" si="128"/>
        <v>0</v>
      </c>
      <c r="BS38" s="1236">
        <f t="shared" si="43"/>
        <v>0</v>
      </c>
      <c r="BT38" s="1237">
        <f t="shared" si="129"/>
        <v>0</v>
      </c>
      <c r="BU38" s="1238">
        <f t="shared" si="129"/>
        <v>0</v>
      </c>
      <c r="BV38" s="1238">
        <f t="shared" si="129"/>
        <v>0</v>
      </c>
      <c r="BW38" s="1239">
        <f t="shared" si="45"/>
        <v>0</v>
      </c>
      <c r="BX38" s="1237">
        <f t="shared" si="130"/>
        <v>0</v>
      </c>
      <c r="BY38" s="1238">
        <f t="shared" si="131"/>
        <v>0</v>
      </c>
      <c r="BZ38" s="1238">
        <f t="shared" si="131"/>
        <v>0</v>
      </c>
      <c r="CA38" s="1239">
        <f t="shared" si="50"/>
        <v>0</v>
      </c>
    </row>
    <row r="39" spans="2:79" ht="21" customHeight="1">
      <c r="B39" s="1103"/>
      <c r="C39" s="1104" t="s">
        <v>2826</v>
      </c>
      <c r="D39" s="1105" t="s">
        <v>874</v>
      </c>
      <c r="E39" s="1106">
        <v>247.92</v>
      </c>
      <c r="F39" s="1123">
        <v>1.1299999999999999</v>
      </c>
      <c r="G39" s="1124">
        <v>0.98099999999999998</v>
      </c>
      <c r="H39" s="1125">
        <v>13.3</v>
      </c>
      <c r="I39" s="1126">
        <f t="shared" si="99"/>
        <v>3655.2</v>
      </c>
      <c r="J39" s="1126">
        <f t="shared" si="100"/>
        <v>3297.3</v>
      </c>
      <c r="K39" s="1127">
        <f t="shared" si="56"/>
        <v>357.89999999999964</v>
      </c>
      <c r="L39" s="1125">
        <v>14</v>
      </c>
      <c r="M39" s="1126">
        <f t="shared" si="101"/>
        <v>3847.6</v>
      </c>
      <c r="N39" s="1126">
        <f t="shared" si="102"/>
        <v>3470.9</v>
      </c>
      <c r="O39" s="1127">
        <f t="shared" si="59"/>
        <v>376.69999999999982</v>
      </c>
      <c r="P39" s="1125">
        <v>14.6</v>
      </c>
      <c r="Q39" s="1126">
        <f t="shared" si="103"/>
        <v>4012.5</v>
      </c>
      <c r="R39" s="1126">
        <f t="shared" si="104"/>
        <v>3619.6</v>
      </c>
      <c r="S39" s="1127">
        <f t="shared" si="62"/>
        <v>392.90000000000009</v>
      </c>
      <c r="T39" s="1125">
        <v>13.3</v>
      </c>
      <c r="U39" s="1126">
        <f t="shared" si="105"/>
        <v>3655.2</v>
      </c>
      <c r="V39" s="1126">
        <f t="shared" si="106"/>
        <v>3297.3</v>
      </c>
      <c r="W39" s="1127">
        <f t="shared" si="65"/>
        <v>357.89999999999964</v>
      </c>
      <c r="X39" s="1125">
        <v>14.6</v>
      </c>
      <c r="Y39" s="1126">
        <f t="shared" si="107"/>
        <v>4012.5</v>
      </c>
      <c r="Z39" s="1126">
        <f t="shared" si="108"/>
        <v>3619.6</v>
      </c>
      <c r="AA39" s="1127">
        <f t="shared" si="68"/>
        <v>392.90000000000009</v>
      </c>
      <c r="AB39" s="1125">
        <v>13.3</v>
      </c>
      <c r="AC39" s="1126">
        <f t="shared" si="109"/>
        <v>3655.2</v>
      </c>
      <c r="AD39" s="1126">
        <f t="shared" si="110"/>
        <v>3297.3</v>
      </c>
      <c r="AE39" s="1127">
        <f t="shared" si="71"/>
        <v>357.89999999999964</v>
      </c>
      <c r="AF39" s="1128">
        <f t="shared" si="111"/>
        <v>83.1</v>
      </c>
      <c r="AG39" s="1129">
        <f t="shared" si="111"/>
        <v>22838.2</v>
      </c>
      <c r="AH39" s="1129">
        <f t="shared" si="111"/>
        <v>20602</v>
      </c>
      <c r="AI39" s="1130">
        <f t="shared" si="19"/>
        <v>2236.2000000000007</v>
      </c>
      <c r="AJ39" s="1128">
        <f t="shared" si="112"/>
        <v>13.9</v>
      </c>
      <c r="AK39" s="1129">
        <f t="shared" si="113"/>
        <v>3806</v>
      </c>
      <c r="AL39" s="1129">
        <f t="shared" si="113"/>
        <v>3434</v>
      </c>
      <c r="AM39" s="1130">
        <f t="shared" si="21"/>
        <v>372</v>
      </c>
      <c r="AN39" s="1125">
        <v>13.3</v>
      </c>
      <c r="AO39" s="1126">
        <f t="shared" si="114"/>
        <v>3655.2</v>
      </c>
      <c r="AP39" s="1126">
        <f t="shared" si="115"/>
        <v>3297.3</v>
      </c>
      <c r="AQ39" s="1127">
        <f t="shared" si="77"/>
        <v>357.89999999999964</v>
      </c>
      <c r="AR39" s="1125">
        <v>13.3</v>
      </c>
      <c r="AS39" s="1126">
        <f t="shared" si="116"/>
        <v>3655.2</v>
      </c>
      <c r="AT39" s="1126">
        <f t="shared" si="117"/>
        <v>3297.3</v>
      </c>
      <c r="AU39" s="1127">
        <f t="shared" si="80"/>
        <v>357.89999999999964</v>
      </c>
      <c r="AV39" s="1125">
        <v>14.6</v>
      </c>
      <c r="AW39" s="1126">
        <f t="shared" si="118"/>
        <v>4012.5</v>
      </c>
      <c r="AX39" s="1126">
        <f t="shared" si="119"/>
        <v>3619.6</v>
      </c>
      <c r="AY39" s="1127">
        <f t="shared" si="83"/>
        <v>392.90000000000009</v>
      </c>
      <c r="AZ39" s="1125">
        <v>12.6</v>
      </c>
      <c r="BA39" s="1126">
        <f t="shared" si="120"/>
        <v>3462.8</v>
      </c>
      <c r="BB39" s="1126">
        <f t="shared" si="121"/>
        <v>3123.8</v>
      </c>
      <c r="BC39" s="1127">
        <f t="shared" si="86"/>
        <v>339</v>
      </c>
      <c r="BD39" s="1125">
        <v>12.6</v>
      </c>
      <c r="BE39" s="1126">
        <f t="shared" si="122"/>
        <v>3462.8</v>
      </c>
      <c r="BF39" s="1126">
        <f t="shared" si="123"/>
        <v>3123.8</v>
      </c>
      <c r="BG39" s="1127">
        <f t="shared" si="89"/>
        <v>339</v>
      </c>
      <c r="BH39" s="1125">
        <v>14.6</v>
      </c>
      <c r="BI39" s="1126">
        <f t="shared" si="124"/>
        <v>4012.5</v>
      </c>
      <c r="BJ39" s="1126">
        <f t="shared" si="125"/>
        <v>3619.6</v>
      </c>
      <c r="BK39" s="1127">
        <f t="shared" si="92"/>
        <v>392.90000000000009</v>
      </c>
      <c r="BL39" s="1128">
        <f t="shared" si="126"/>
        <v>81</v>
      </c>
      <c r="BM39" s="1129">
        <f t="shared" si="126"/>
        <v>22261</v>
      </c>
      <c r="BN39" s="1129">
        <f t="shared" si="126"/>
        <v>20081.399999999998</v>
      </c>
      <c r="BO39" s="1130">
        <f t="shared" si="41"/>
        <v>2179.6000000000022</v>
      </c>
      <c r="BP39" s="1128">
        <f t="shared" si="127"/>
        <v>13.5</v>
      </c>
      <c r="BQ39" s="1129">
        <f t="shared" si="128"/>
        <v>3710</v>
      </c>
      <c r="BR39" s="1129">
        <f t="shared" si="128"/>
        <v>3347</v>
      </c>
      <c r="BS39" s="1130">
        <f t="shared" si="43"/>
        <v>363</v>
      </c>
      <c r="BT39" s="1116">
        <f t="shared" si="129"/>
        <v>164.1</v>
      </c>
      <c r="BU39" s="1117">
        <f t="shared" si="129"/>
        <v>45099.199999999997</v>
      </c>
      <c r="BV39" s="1117">
        <f t="shared" si="129"/>
        <v>40683.399999999994</v>
      </c>
      <c r="BW39" s="1131">
        <f t="shared" si="45"/>
        <v>4415.8000000000029</v>
      </c>
      <c r="BX39" s="1116">
        <f t="shared" si="130"/>
        <v>13.7</v>
      </c>
      <c r="BY39" s="1117">
        <f t="shared" si="131"/>
        <v>3758</v>
      </c>
      <c r="BZ39" s="1117">
        <f t="shared" si="131"/>
        <v>3390</v>
      </c>
      <c r="CA39" s="1131">
        <f t="shared" si="50"/>
        <v>368</v>
      </c>
    </row>
    <row r="40" spans="2:79" s="1360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f t="shared" si="99"/>
        <v>0</v>
      </c>
      <c r="J40" s="1232">
        <f t="shared" si="100"/>
        <v>0</v>
      </c>
      <c r="K40" s="1233">
        <f t="shared" si="56"/>
        <v>0</v>
      </c>
      <c r="L40" s="1231">
        <v>0</v>
      </c>
      <c r="M40" s="1232">
        <f t="shared" si="101"/>
        <v>0</v>
      </c>
      <c r="N40" s="1232">
        <f t="shared" si="102"/>
        <v>0</v>
      </c>
      <c r="O40" s="1233">
        <f t="shared" si="59"/>
        <v>0</v>
      </c>
      <c r="P40" s="1231">
        <v>0</v>
      </c>
      <c r="Q40" s="1232">
        <f t="shared" si="103"/>
        <v>0</v>
      </c>
      <c r="R40" s="1232">
        <f t="shared" si="104"/>
        <v>0</v>
      </c>
      <c r="S40" s="1233">
        <f t="shared" si="62"/>
        <v>0</v>
      </c>
      <c r="T40" s="1231">
        <v>0</v>
      </c>
      <c r="U40" s="1232">
        <f t="shared" si="105"/>
        <v>0</v>
      </c>
      <c r="V40" s="1232">
        <f t="shared" si="106"/>
        <v>0</v>
      </c>
      <c r="W40" s="1233">
        <f t="shared" si="65"/>
        <v>0</v>
      </c>
      <c r="X40" s="1231">
        <v>0</v>
      </c>
      <c r="Y40" s="1232">
        <f t="shared" si="107"/>
        <v>0</v>
      </c>
      <c r="Z40" s="1232">
        <f t="shared" si="108"/>
        <v>0</v>
      </c>
      <c r="AA40" s="1233">
        <f t="shared" si="68"/>
        <v>0</v>
      </c>
      <c r="AB40" s="1231">
        <v>0</v>
      </c>
      <c r="AC40" s="1232">
        <f t="shared" si="109"/>
        <v>0</v>
      </c>
      <c r="AD40" s="1232">
        <f t="shared" si="110"/>
        <v>0</v>
      </c>
      <c r="AE40" s="1233">
        <f t="shared" si="71"/>
        <v>0</v>
      </c>
      <c r="AF40" s="1234">
        <f t="shared" si="111"/>
        <v>0</v>
      </c>
      <c r="AG40" s="1235">
        <f t="shared" si="111"/>
        <v>0</v>
      </c>
      <c r="AH40" s="1235">
        <f t="shared" si="111"/>
        <v>0</v>
      </c>
      <c r="AI40" s="1236">
        <f t="shared" si="19"/>
        <v>0</v>
      </c>
      <c r="AJ40" s="1234">
        <f t="shared" si="112"/>
        <v>0</v>
      </c>
      <c r="AK40" s="1235">
        <f t="shared" si="113"/>
        <v>0</v>
      </c>
      <c r="AL40" s="1235">
        <f t="shared" si="113"/>
        <v>0</v>
      </c>
      <c r="AM40" s="1236">
        <f t="shared" si="21"/>
        <v>0</v>
      </c>
      <c r="AN40" s="1231">
        <v>0</v>
      </c>
      <c r="AO40" s="1232">
        <f t="shared" si="114"/>
        <v>0</v>
      </c>
      <c r="AP40" s="1232">
        <f t="shared" si="115"/>
        <v>0</v>
      </c>
      <c r="AQ40" s="1233">
        <f t="shared" si="77"/>
        <v>0</v>
      </c>
      <c r="AR40" s="1231">
        <v>0</v>
      </c>
      <c r="AS40" s="1232">
        <f t="shared" si="116"/>
        <v>0</v>
      </c>
      <c r="AT40" s="1232">
        <f t="shared" si="117"/>
        <v>0</v>
      </c>
      <c r="AU40" s="1233">
        <f t="shared" si="80"/>
        <v>0</v>
      </c>
      <c r="AV40" s="1231">
        <v>0</v>
      </c>
      <c r="AW40" s="1232">
        <f t="shared" si="118"/>
        <v>0</v>
      </c>
      <c r="AX40" s="1232">
        <f t="shared" si="119"/>
        <v>0</v>
      </c>
      <c r="AY40" s="1233">
        <f t="shared" si="83"/>
        <v>0</v>
      </c>
      <c r="AZ40" s="1231">
        <v>0</v>
      </c>
      <c r="BA40" s="1232">
        <f t="shared" si="120"/>
        <v>0</v>
      </c>
      <c r="BB40" s="1232">
        <f t="shared" si="121"/>
        <v>0</v>
      </c>
      <c r="BC40" s="1233">
        <f t="shared" si="86"/>
        <v>0</v>
      </c>
      <c r="BD40" s="1231">
        <v>0</v>
      </c>
      <c r="BE40" s="1232">
        <f t="shared" si="122"/>
        <v>0</v>
      </c>
      <c r="BF40" s="1232">
        <f t="shared" si="123"/>
        <v>0</v>
      </c>
      <c r="BG40" s="1233">
        <f t="shared" si="89"/>
        <v>0</v>
      </c>
      <c r="BH40" s="1231">
        <v>0</v>
      </c>
      <c r="BI40" s="1232">
        <f t="shared" si="124"/>
        <v>0</v>
      </c>
      <c r="BJ40" s="1232">
        <f t="shared" si="125"/>
        <v>0</v>
      </c>
      <c r="BK40" s="1233">
        <f t="shared" si="92"/>
        <v>0</v>
      </c>
      <c r="BL40" s="1234">
        <f t="shared" si="126"/>
        <v>0</v>
      </c>
      <c r="BM40" s="1235">
        <f t="shared" si="126"/>
        <v>0</v>
      </c>
      <c r="BN40" s="1235">
        <f t="shared" si="126"/>
        <v>0</v>
      </c>
      <c r="BO40" s="1236">
        <f t="shared" si="41"/>
        <v>0</v>
      </c>
      <c r="BP40" s="1234">
        <f t="shared" si="127"/>
        <v>0</v>
      </c>
      <c r="BQ40" s="1235">
        <f t="shared" si="128"/>
        <v>0</v>
      </c>
      <c r="BR40" s="1235">
        <f t="shared" si="128"/>
        <v>0</v>
      </c>
      <c r="BS40" s="1236">
        <f t="shared" si="43"/>
        <v>0</v>
      </c>
      <c r="BT40" s="1237">
        <f t="shared" si="129"/>
        <v>0</v>
      </c>
      <c r="BU40" s="1238">
        <f t="shared" si="129"/>
        <v>0</v>
      </c>
      <c r="BV40" s="1238">
        <f t="shared" si="129"/>
        <v>0</v>
      </c>
      <c r="BW40" s="1239">
        <f t="shared" si="45"/>
        <v>0</v>
      </c>
      <c r="BX40" s="1237">
        <f t="shared" si="130"/>
        <v>0</v>
      </c>
      <c r="BY40" s="1238">
        <f t="shared" si="131"/>
        <v>0</v>
      </c>
      <c r="BZ40" s="1238">
        <f t="shared" si="131"/>
        <v>0</v>
      </c>
      <c r="CA40" s="1239">
        <f t="shared" si="50"/>
        <v>0</v>
      </c>
    </row>
    <row r="41" spans="2:79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f t="shared" si="99"/>
        <v>0</v>
      </c>
      <c r="J41" s="1126">
        <f t="shared" si="100"/>
        <v>0</v>
      </c>
      <c r="K41" s="1127">
        <f t="shared" si="56"/>
        <v>0</v>
      </c>
      <c r="L41" s="1125">
        <v>0</v>
      </c>
      <c r="M41" s="1126">
        <f t="shared" si="101"/>
        <v>0</v>
      </c>
      <c r="N41" s="1126">
        <f t="shared" si="102"/>
        <v>0</v>
      </c>
      <c r="O41" s="1127">
        <f t="shared" si="59"/>
        <v>0</v>
      </c>
      <c r="P41" s="1125">
        <v>0</v>
      </c>
      <c r="Q41" s="1126">
        <f t="shared" si="103"/>
        <v>0</v>
      </c>
      <c r="R41" s="1126">
        <f t="shared" si="104"/>
        <v>0</v>
      </c>
      <c r="S41" s="1127">
        <f t="shared" si="62"/>
        <v>0</v>
      </c>
      <c r="T41" s="1125">
        <v>0</v>
      </c>
      <c r="U41" s="1126">
        <f t="shared" si="105"/>
        <v>0</v>
      </c>
      <c r="V41" s="1126">
        <f t="shared" si="106"/>
        <v>0</v>
      </c>
      <c r="W41" s="1127">
        <f t="shared" si="65"/>
        <v>0</v>
      </c>
      <c r="X41" s="1125">
        <v>0</v>
      </c>
      <c r="Y41" s="1126">
        <f t="shared" si="107"/>
        <v>0</v>
      </c>
      <c r="Z41" s="1126">
        <f t="shared" si="108"/>
        <v>0</v>
      </c>
      <c r="AA41" s="1127">
        <f t="shared" si="68"/>
        <v>0</v>
      </c>
      <c r="AB41" s="1125">
        <v>0</v>
      </c>
      <c r="AC41" s="1126">
        <f t="shared" si="109"/>
        <v>0</v>
      </c>
      <c r="AD41" s="1126">
        <f t="shared" si="110"/>
        <v>0</v>
      </c>
      <c r="AE41" s="1127">
        <f t="shared" si="71"/>
        <v>0</v>
      </c>
      <c r="AF41" s="1128">
        <f t="shared" si="111"/>
        <v>0</v>
      </c>
      <c r="AG41" s="1129">
        <f t="shared" si="111"/>
        <v>0</v>
      </c>
      <c r="AH41" s="1129">
        <f t="shared" si="111"/>
        <v>0</v>
      </c>
      <c r="AI41" s="1130">
        <f t="shared" si="19"/>
        <v>0</v>
      </c>
      <c r="AJ41" s="1128">
        <f t="shared" si="112"/>
        <v>0</v>
      </c>
      <c r="AK41" s="1129">
        <f t="shared" si="113"/>
        <v>0</v>
      </c>
      <c r="AL41" s="1129">
        <f t="shared" si="113"/>
        <v>0</v>
      </c>
      <c r="AM41" s="1130">
        <f t="shared" si="21"/>
        <v>0</v>
      </c>
      <c r="AN41" s="1125">
        <v>0</v>
      </c>
      <c r="AO41" s="1126">
        <f t="shared" si="114"/>
        <v>0</v>
      </c>
      <c r="AP41" s="1126">
        <f t="shared" si="115"/>
        <v>0</v>
      </c>
      <c r="AQ41" s="1127">
        <f t="shared" si="77"/>
        <v>0</v>
      </c>
      <c r="AR41" s="1125">
        <v>0</v>
      </c>
      <c r="AS41" s="1126">
        <f t="shared" si="116"/>
        <v>0</v>
      </c>
      <c r="AT41" s="1126">
        <f t="shared" si="117"/>
        <v>0</v>
      </c>
      <c r="AU41" s="1127">
        <f t="shared" si="80"/>
        <v>0</v>
      </c>
      <c r="AV41" s="1125">
        <v>0</v>
      </c>
      <c r="AW41" s="1126">
        <f t="shared" si="118"/>
        <v>0</v>
      </c>
      <c r="AX41" s="1126">
        <f t="shared" si="119"/>
        <v>0</v>
      </c>
      <c r="AY41" s="1127">
        <f t="shared" si="83"/>
        <v>0</v>
      </c>
      <c r="AZ41" s="1125">
        <v>0</v>
      </c>
      <c r="BA41" s="1126">
        <f t="shared" si="120"/>
        <v>0</v>
      </c>
      <c r="BB41" s="1126">
        <f t="shared" si="121"/>
        <v>0</v>
      </c>
      <c r="BC41" s="1127">
        <f t="shared" si="86"/>
        <v>0</v>
      </c>
      <c r="BD41" s="1125">
        <v>0</v>
      </c>
      <c r="BE41" s="1126">
        <f t="shared" si="122"/>
        <v>0</v>
      </c>
      <c r="BF41" s="1126">
        <f t="shared" si="123"/>
        <v>0</v>
      </c>
      <c r="BG41" s="1127">
        <f t="shared" si="89"/>
        <v>0</v>
      </c>
      <c r="BH41" s="1125">
        <v>0</v>
      </c>
      <c r="BI41" s="1126">
        <f t="shared" si="124"/>
        <v>0</v>
      </c>
      <c r="BJ41" s="1126">
        <f t="shared" si="125"/>
        <v>0</v>
      </c>
      <c r="BK41" s="1127">
        <f t="shared" si="92"/>
        <v>0</v>
      </c>
      <c r="BL41" s="1128">
        <f t="shared" si="126"/>
        <v>0</v>
      </c>
      <c r="BM41" s="1129">
        <f t="shared" si="126"/>
        <v>0</v>
      </c>
      <c r="BN41" s="1129">
        <f t="shared" si="126"/>
        <v>0</v>
      </c>
      <c r="BO41" s="1130">
        <f t="shared" si="41"/>
        <v>0</v>
      </c>
      <c r="BP41" s="1128">
        <f t="shared" si="127"/>
        <v>0</v>
      </c>
      <c r="BQ41" s="1129">
        <f t="shared" si="128"/>
        <v>0</v>
      </c>
      <c r="BR41" s="1129">
        <f t="shared" si="128"/>
        <v>0</v>
      </c>
      <c r="BS41" s="1130">
        <f t="shared" si="43"/>
        <v>0</v>
      </c>
      <c r="BT41" s="1116">
        <f t="shared" si="129"/>
        <v>0</v>
      </c>
      <c r="BU41" s="1117">
        <f t="shared" si="129"/>
        <v>0</v>
      </c>
      <c r="BV41" s="1117">
        <f t="shared" si="129"/>
        <v>0</v>
      </c>
      <c r="BW41" s="1131">
        <f t="shared" si="45"/>
        <v>0</v>
      </c>
      <c r="BX41" s="1116">
        <f t="shared" si="130"/>
        <v>0</v>
      </c>
      <c r="BY41" s="1117">
        <f t="shared" si="131"/>
        <v>0</v>
      </c>
      <c r="BZ41" s="1117">
        <f t="shared" si="131"/>
        <v>0</v>
      </c>
      <c r="CA41" s="1131">
        <f t="shared" si="50"/>
        <v>0</v>
      </c>
    </row>
    <row r="42" spans="2:79" ht="21" customHeight="1">
      <c r="B42" s="1103" t="s">
        <v>2829</v>
      </c>
      <c r="C42" s="1104" t="s">
        <v>2832</v>
      </c>
      <c r="D42" s="1105" t="s">
        <v>924</v>
      </c>
      <c r="E42" s="1106">
        <v>404.63</v>
      </c>
      <c r="F42" s="1161">
        <v>1.1299999999999999</v>
      </c>
      <c r="G42" s="1162">
        <v>0.93100000000000005</v>
      </c>
      <c r="H42" s="1125">
        <v>23.8</v>
      </c>
      <c r="I42" s="1126">
        <f t="shared" si="99"/>
        <v>10131.299999999999</v>
      </c>
      <c r="J42" s="1126">
        <f t="shared" si="100"/>
        <v>9630.2000000000007</v>
      </c>
      <c r="K42" s="1127">
        <f t="shared" si="56"/>
        <v>501.09999999999854</v>
      </c>
      <c r="L42" s="1125">
        <v>25</v>
      </c>
      <c r="M42" s="1126">
        <f t="shared" si="101"/>
        <v>10642.1</v>
      </c>
      <c r="N42" s="1126">
        <f t="shared" si="102"/>
        <v>10115.799999999999</v>
      </c>
      <c r="O42" s="1127">
        <f t="shared" si="59"/>
        <v>526.30000000000109</v>
      </c>
      <c r="P42" s="1125">
        <v>26.2</v>
      </c>
      <c r="Q42" s="1126">
        <f t="shared" si="103"/>
        <v>11152.9</v>
      </c>
      <c r="R42" s="1126">
        <f t="shared" si="104"/>
        <v>10601.3</v>
      </c>
      <c r="S42" s="1127">
        <f t="shared" si="62"/>
        <v>551.60000000000036</v>
      </c>
      <c r="T42" s="1125">
        <v>23.8</v>
      </c>
      <c r="U42" s="1126">
        <f t="shared" si="105"/>
        <v>10131.299999999999</v>
      </c>
      <c r="V42" s="1126">
        <f t="shared" si="106"/>
        <v>9630.2000000000007</v>
      </c>
      <c r="W42" s="1127">
        <f t="shared" si="65"/>
        <v>501.09999999999854</v>
      </c>
      <c r="X42" s="1125">
        <v>26.2</v>
      </c>
      <c r="Y42" s="1126">
        <f t="shared" si="107"/>
        <v>11152.9</v>
      </c>
      <c r="Z42" s="1126">
        <f t="shared" si="108"/>
        <v>10601.3</v>
      </c>
      <c r="AA42" s="1127">
        <f t="shared" si="68"/>
        <v>551.60000000000036</v>
      </c>
      <c r="AB42" s="1125">
        <v>23.8</v>
      </c>
      <c r="AC42" s="1126">
        <f t="shared" si="109"/>
        <v>10131.299999999999</v>
      </c>
      <c r="AD42" s="1126">
        <f t="shared" si="110"/>
        <v>9630.2000000000007</v>
      </c>
      <c r="AE42" s="1127">
        <f t="shared" si="71"/>
        <v>501.09999999999854</v>
      </c>
      <c r="AF42" s="1128">
        <f t="shared" si="111"/>
        <v>148.80000000000001</v>
      </c>
      <c r="AG42" s="1129">
        <f t="shared" si="111"/>
        <v>63341.8</v>
      </c>
      <c r="AH42" s="1129">
        <f t="shared" si="111"/>
        <v>60209</v>
      </c>
      <c r="AI42" s="1130">
        <f t="shared" si="19"/>
        <v>3132.8000000000029</v>
      </c>
      <c r="AJ42" s="1128">
        <f t="shared" si="112"/>
        <v>24.8</v>
      </c>
      <c r="AK42" s="1129">
        <f t="shared" si="113"/>
        <v>10557</v>
      </c>
      <c r="AL42" s="1129">
        <f t="shared" si="113"/>
        <v>10035</v>
      </c>
      <c r="AM42" s="1130">
        <f t="shared" si="21"/>
        <v>522</v>
      </c>
      <c r="AN42" s="1125">
        <v>23.8</v>
      </c>
      <c r="AO42" s="1126">
        <f t="shared" si="114"/>
        <v>10131.299999999999</v>
      </c>
      <c r="AP42" s="1126">
        <f t="shared" si="115"/>
        <v>9630.2000000000007</v>
      </c>
      <c r="AQ42" s="1127">
        <f t="shared" si="77"/>
        <v>501.09999999999854</v>
      </c>
      <c r="AR42" s="1125">
        <v>23.8</v>
      </c>
      <c r="AS42" s="1126">
        <f t="shared" si="116"/>
        <v>10131.299999999999</v>
      </c>
      <c r="AT42" s="1126">
        <f t="shared" si="117"/>
        <v>9630.2000000000007</v>
      </c>
      <c r="AU42" s="1127">
        <f t="shared" si="80"/>
        <v>501.09999999999854</v>
      </c>
      <c r="AV42" s="1125">
        <v>26.2</v>
      </c>
      <c r="AW42" s="1126">
        <f t="shared" si="118"/>
        <v>11152.9</v>
      </c>
      <c r="AX42" s="1126">
        <f t="shared" si="119"/>
        <v>10601.3</v>
      </c>
      <c r="AY42" s="1127">
        <f t="shared" si="83"/>
        <v>551.60000000000036</v>
      </c>
      <c r="AZ42" s="1125">
        <v>22.6</v>
      </c>
      <c r="BA42" s="1126">
        <f t="shared" si="120"/>
        <v>9620.4</v>
      </c>
      <c r="BB42" s="1126">
        <f t="shared" si="121"/>
        <v>9144.6</v>
      </c>
      <c r="BC42" s="1127">
        <f t="shared" si="86"/>
        <v>475.79999999999927</v>
      </c>
      <c r="BD42" s="1125">
        <v>22.6</v>
      </c>
      <c r="BE42" s="1126">
        <f t="shared" si="122"/>
        <v>9620.4</v>
      </c>
      <c r="BF42" s="1126">
        <f t="shared" si="123"/>
        <v>9144.6</v>
      </c>
      <c r="BG42" s="1127">
        <f t="shared" si="89"/>
        <v>475.79999999999927</v>
      </c>
      <c r="BH42" s="1125">
        <v>26.2</v>
      </c>
      <c r="BI42" s="1126">
        <f t="shared" si="124"/>
        <v>11152.9</v>
      </c>
      <c r="BJ42" s="1126">
        <f t="shared" si="125"/>
        <v>10601.3</v>
      </c>
      <c r="BK42" s="1127">
        <f t="shared" si="92"/>
        <v>551.60000000000036</v>
      </c>
      <c r="BL42" s="1128">
        <f t="shared" si="126"/>
        <v>145.19999999999999</v>
      </c>
      <c r="BM42" s="1129">
        <f t="shared" si="126"/>
        <v>61809.200000000004</v>
      </c>
      <c r="BN42" s="1129">
        <f t="shared" si="126"/>
        <v>58752.2</v>
      </c>
      <c r="BO42" s="1130">
        <f t="shared" si="41"/>
        <v>3057.0000000000073</v>
      </c>
      <c r="BP42" s="1128">
        <f t="shared" si="127"/>
        <v>24.2</v>
      </c>
      <c r="BQ42" s="1129">
        <f t="shared" si="128"/>
        <v>10302</v>
      </c>
      <c r="BR42" s="1129">
        <f t="shared" si="128"/>
        <v>9792</v>
      </c>
      <c r="BS42" s="1130">
        <f t="shared" si="43"/>
        <v>510</v>
      </c>
      <c r="BT42" s="1116">
        <f t="shared" si="129"/>
        <v>294</v>
      </c>
      <c r="BU42" s="1117">
        <f t="shared" si="129"/>
        <v>125151</v>
      </c>
      <c r="BV42" s="1117">
        <f t="shared" si="129"/>
        <v>118961.2</v>
      </c>
      <c r="BW42" s="1131">
        <f t="shared" si="45"/>
        <v>6189.8000000000029</v>
      </c>
      <c r="BX42" s="1116">
        <f t="shared" si="130"/>
        <v>24.5</v>
      </c>
      <c r="BY42" s="1117">
        <f t="shared" si="131"/>
        <v>10429</v>
      </c>
      <c r="BZ42" s="1117">
        <f t="shared" si="131"/>
        <v>9913</v>
      </c>
      <c r="CA42" s="1131">
        <f t="shared" si="50"/>
        <v>516</v>
      </c>
    </row>
    <row r="43" spans="2:79" ht="21" customHeight="1">
      <c r="B43" s="1103"/>
      <c r="C43" s="1104" t="s">
        <v>2833</v>
      </c>
      <c r="D43" s="1105" t="s">
        <v>1169</v>
      </c>
      <c r="E43" s="1106">
        <v>580.24</v>
      </c>
      <c r="F43" s="1123">
        <v>1.1299999999999999</v>
      </c>
      <c r="G43" s="1124">
        <v>1.0009999999999999</v>
      </c>
      <c r="H43" s="1125">
        <v>7.1</v>
      </c>
      <c r="I43" s="1126">
        <f t="shared" si="99"/>
        <v>4659.8999999999996</v>
      </c>
      <c r="J43" s="1126">
        <f t="shared" si="100"/>
        <v>4119.7</v>
      </c>
      <c r="K43" s="1127">
        <f t="shared" si="56"/>
        <v>540.19999999999982</v>
      </c>
      <c r="L43" s="1125">
        <v>7.5</v>
      </c>
      <c r="M43" s="1126">
        <f t="shared" si="101"/>
        <v>4922.5</v>
      </c>
      <c r="N43" s="1126">
        <f t="shared" si="102"/>
        <v>4351.8</v>
      </c>
      <c r="O43" s="1127">
        <f t="shared" si="59"/>
        <v>570.69999999999982</v>
      </c>
      <c r="P43" s="1125">
        <v>7.8</v>
      </c>
      <c r="Q43" s="1126">
        <f t="shared" si="103"/>
        <v>5119.3</v>
      </c>
      <c r="R43" s="1126">
        <f t="shared" si="104"/>
        <v>4525.8999999999996</v>
      </c>
      <c r="S43" s="1127">
        <f t="shared" si="62"/>
        <v>593.40000000000055</v>
      </c>
      <c r="T43" s="1125">
        <v>7.1</v>
      </c>
      <c r="U43" s="1126">
        <f t="shared" si="105"/>
        <v>4659.8999999999996</v>
      </c>
      <c r="V43" s="1126">
        <f t="shared" si="106"/>
        <v>4119.7</v>
      </c>
      <c r="W43" s="1127">
        <f t="shared" si="65"/>
        <v>540.19999999999982</v>
      </c>
      <c r="X43" s="1125">
        <v>7.8</v>
      </c>
      <c r="Y43" s="1126">
        <f t="shared" si="107"/>
        <v>5119.3</v>
      </c>
      <c r="Z43" s="1126">
        <f t="shared" si="108"/>
        <v>4525.8999999999996</v>
      </c>
      <c r="AA43" s="1127">
        <f t="shared" si="68"/>
        <v>593.40000000000055</v>
      </c>
      <c r="AB43" s="1125">
        <v>7.1</v>
      </c>
      <c r="AC43" s="1126">
        <f t="shared" si="109"/>
        <v>4659.8999999999996</v>
      </c>
      <c r="AD43" s="1126">
        <f t="shared" si="110"/>
        <v>4119.7</v>
      </c>
      <c r="AE43" s="1127">
        <f t="shared" si="71"/>
        <v>540.19999999999982</v>
      </c>
      <c r="AF43" s="1128">
        <f t="shared" si="111"/>
        <v>44.4</v>
      </c>
      <c r="AG43" s="1129">
        <f t="shared" si="111"/>
        <v>29140.799999999996</v>
      </c>
      <c r="AH43" s="1129">
        <f t="shared" si="111"/>
        <v>25762.7</v>
      </c>
      <c r="AI43" s="1130">
        <f t="shared" si="19"/>
        <v>3378.0999999999949</v>
      </c>
      <c r="AJ43" s="1128">
        <f t="shared" si="112"/>
        <v>7.4</v>
      </c>
      <c r="AK43" s="1129">
        <f t="shared" si="113"/>
        <v>4857</v>
      </c>
      <c r="AL43" s="1129">
        <f t="shared" si="113"/>
        <v>4294</v>
      </c>
      <c r="AM43" s="1130">
        <f t="shared" si="21"/>
        <v>563</v>
      </c>
      <c r="AN43" s="1125">
        <v>7.1</v>
      </c>
      <c r="AO43" s="1126">
        <f t="shared" si="114"/>
        <v>4659.8999999999996</v>
      </c>
      <c r="AP43" s="1126">
        <f t="shared" si="115"/>
        <v>4119.7</v>
      </c>
      <c r="AQ43" s="1127">
        <f t="shared" si="77"/>
        <v>540.19999999999982</v>
      </c>
      <c r="AR43" s="1125">
        <v>7.1</v>
      </c>
      <c r="AS43" s="1126">
        <f t="shared" si="116"/>
        <v>4659.8999999999996</v>
      </c>
      <c r="AT43" s="1126">
        <f t="shared" si="117"/>
        <v>4119.7</v>
      </c>
      <c r="AU43" s="1127">
        <f t="shared" si="80"/>
        <v>540.19999999999982</v>
      </c>
      <c r="AV43" s="1125">
        <v>7.8</v>
      </c>
      <c r="AW43" s="1126">
        <f t="shared" si="118"/>
        <v>5119.3</v>
      </c>
      <c r="AX43" s="1126">
        <f t="shared" si="119"/>
        <v>4525.8999999999996</v>
      </c>
      <c r="AY43" s="1127">
        <f t="shared" si="83"/>
        <v>593.40000000000055</v>
      </c>
      <c r="AZ43" s="1125">
        <v>6.8</v>
      </c>
      <c r="BA43" s="1126">
        <f t="shared" si="120"/>
        <v>4463</v>
      </c>
      <c r="BB43" s="1126">
        <f t="shared" si="121"/>
        <v>3945.6</v>
      </c>
      <c r="BC43" s="1127">
        <f t="shared" si="86"/>
        <v>517.40000000000009</v>
      </c>
      <c r="BD43" s="1125">
        <v>6.8</v>
      </c>
      <c r="BE43" s="1126">
        <f t="shared" si="122"/>
        <v>4463</v>
      </c>
      <c r="BF43" s="1126">
        <f t="shared" si="123"/>
        <v>3945.6</v>
      </c>
      <c r="BG43" s="1127">
        <f t="shared" si="89"/>
        <v>517.40000000000009</v>
      </c>
      <c r="BH43" s="1125">
        <v>7.8</v>
      </c>
      <c r="BI43" s="1126">
        <f t="shared" si="124"/>
        <v>5119.3</v>
      </c>
      <c r="BJ43" s="1126">
        <f t="shared" si="125"/>
        <v>4525.8999999999996</v>
      </c>
      <c r="BK43" s="1127">
        <f t="shared" si="92"/>
        <v>593.40000000000055</v>
      </c>
      <c r="BL43" s="1128">
        <f t="shared" si="126"/>
        <v>43.4</v>
      </c>
      <c r="BM43" s="1129">
        <f t="shared" si="126"/>
        <v>28484.399999999998</v>
      </c>
      <c r="BN43" s="1129">
        <f t="shared" si="126"/>
        <v>25182.399999999994</v>
      </c>
      <c r="BO43" s="1130">
        <f t="shared" si="41"/>
        <v>3302.0000000000036</v>
      </c>
      <c r="BP43" s="1128">
        <f t="shared" si="127"/>
        <v>7.2</v>
      </c>
      <c r="BQ43" s="1129">
        <f t="shared" si="128"/>
        <v>4747</v>
      </c>
      <c r="BR43" s="1129">
        <f t="shared" si="128"/>
        <v>4197</v>
      </c>
      <c r="BS43" s="1130">
        <f t="shared" si="43"/>
        <v>550</v>
      </c>
      <c r="BT43" s="1116">
        <f t="shared" si="129"/>
        <v>87.8</v>
      </c>
      <c r="BU43" s="1117">
        <f t="shared" si="129"/>
        <v>57625.2</v>
      </c>
      <c r="BV43" s="1117">
        <f t="shared" si="129"/>
        <v>50945.099999999991</v>
      </c>
      <c r="BW43" s="1131">
        <f t="shared" si="45"/>
        <v>6680.1000000000058</v>
      </c>
      <c r="BX43" s="1116">
        <f t="shared" si="130"/>
        <v>7.3</v>
      </c>
      <c r="BY43" s="1117">
        <f t="shared" si="131"/>
        <v>4802</v>
      </c>
      <c r="BZ43" s="1117">
        <f t="shared" si="131"/>
        <v>4245</v>
      </c>
      <c r="CA43" s="1131">
        <f t="shared" si="50"/>
        <v>557</v>
      </c>
    </row>
    <row r="44" spans="2:79" ht="21" customHeight="1">
      <c r="B44" s="1155"/>
      <c r="C44" s="1156" t="s">
        <v>2834</v>
      </c>
      <c r="D44" s="1105" t="s">
        <v>1359</v>
      </c>
      <c r="E44" s="1106">
        <v>727.69</v>
      </c>
      <c r="F44" s="1211">
        <v>1.1299999999999999</v>
      </c>
      <c r="G44" s="1224">
        <v>1.0509999999999999</v>
      </c>
      <c r="H44" s="1125">
        <v>0</v>
      </c>
      <c r="I44" s="1126">
        <f t="shared" si="99"/>
        <v>0</v>
      </c>
      <c r="J44" s="1126">
        <f t="shared" si="100"/>
        <v>0</v>
      </c>
      <c r="K44" s="1127">
        <f t="shared" si="56"/>
        <v>0</v>
      </c>
      <c r="L44" s="1125">
        <v>0</v>
      </c>
      <c r="M44" s="1126">
        <f t="shared" si="101"/>
        <v>0</v>
      </c>
      <c r="N44" s="1126">
        <f t="shared" si="102"/>
        <v>0</v>
      </c>
      <c r="O44" s="1127">
        <f t="shared" si="59"/>
        <v>0</v>
      </c>
      <c r="P44" s="1125">
        <v>0</v>
      </c>
      <c r="Q44" s="1126">
        <f t="shared" si="103"/>
        <v>0</v>
      </c>
      <c r="R44" s="1126">
        <f t="shared" si="104"/>
        <v>0</v>
      </c>
      <c r="S44" s="1127">
        <f t="shared" si="62"/>
        <v>0</v>
      </c>
      <c r="T44" s="1125">
        <v>0</v>
      </c>
      <c r="U44" s="1126">
        <f t="shared" si="105"/>
        <v>0</v>
      </c>
      <c r="V44" s="1126">
        <f t="shared" si="106"/>
        <v>0</v>
      </c>
      <c r="W44" s="1127">
        <f t="shared" si="65"/>
        <v>0</v>
      </c>
      <c r="X44" s="1125">
        <v>0.2</v>
      </c>
      <c r="Y44" s="1126">
        <f t="shared" si="107"/>
        <v>172.8</v>
      </c>
      <c r="Z44" s="1126">
        <f t="shared" si="108"/>
        <v>145.5</v>
      </c>
      <c r="AA44" s="1127">
        <f t="shared" si="68"/>
        <v>27.300000000000011</v>
      </c>
      <c r="AB44" s="1125">
        <v>0</v>
      </c>
      <c r="AC44" s="1126">
        <f t="shared" si="109"/>
        <v>0</v>
      </c>
      <c r="AD44" s="1126">
        <f t="shared" si="110"/>
        <v>0</v>
      </c>
      <c r="AE44" s="1127">
        <f t="shared" si="71"/>
        <v>0</v>
      </c>
      <c r="AF44" s="1128">
        <f t="shared" si="111"/>
        <v>0.2</v>
      </c>
      <c r="AG44" s="1129">
        <f t="shared" si="111"/>
        <v>172.8</v>
      </c>
      <c r="AH44" s="1129">
        <f t="shared" si="111"/>
        <v>145.5</v>
      </c>
      <c r="AI44" s="1130">
        <f t="shared" si="19"/>
        <v>27.300000000000011</v>
      </c>
      <c r="AJ44" s="1128">
        <f t="shared" si="112"/>
        <v>0</v>
      </c>
      <c r="AK44" s="1129">
        <f t="shared" si="113"/>
        <v>29</v>
      </c>
      <c r="AL44" s="1129">
        <f t="shared" si="113"/>
        <v>24</v>
      </c>
      <c r="AM44" s="1130">
        <f t="shared" si="21"/>
        <v>5</v>
      </c>
      <c r="AN44" s="1125">
        <v>0</v>
      </c>
      <c r="AO44" s="1126">
        <f t="shared" si="114"/>
        <v>0</v>
      </c>
      <c r="AP44" s="1126">
        <f t="shared" si="115"/>
        <v>0</v>
      </c>
      <c r="AQ44" s="1127">
        <f t="shared" si="77"/>
        <v>0</v>
      </c>
      <c r="AR44" s="1125">
        <v>0</v>
      </c>
      <c r="AS44" s="1126">
        <f t="shared" si="116"/>
        <v>0</v>
      </c>
      <c r="AT44" s="1126">
        <f t="shared" si="117"/>
        <v>0</v>
      </c>
      <c r="AU44" s="1127">
        <f t="shared" si="80"/>
        <v>0</v>
      </c>
      <c r="AV44" s="1125">
        <v>0</v>
      </c>
      <c r="AW44" s="1126">
        <f t="shared" si="118"/>
        <v>0</v>
      </c>
      <c r="AX44" s="1126">
        <f t="shared" si="119"/>
        <v>0</v>
      </c>
      <c r="AY44" s="1127">
        <f t="shared" si="83"/>
        <v>0</v>
      </c>
      <c r="AZ44" s="1125">
        <v>0</v>
      </c>
      <c r="BA44" s="1126">
        <f t="shared" si="120"/>
        <v>0</v>
      </c>
      <c r="BB44" s="1126">
        <f t="shared" si="121"/>
        <v>0</v>
      </c>
      <c r="BC44" s="1127">
        <f t="shared" si="86"/>
        <v>0</v>
      </c>
      <c r="BD44" s="1125">
        <v>0</v>
      </c>
      <c r="BE44" s="1126">
        <f t="shared" si="122"/>
        <v>0</v>
      </c>
      <c r="BF44" s="1126">
        <f t="shared" si="123"/>
        <v>0</v>
      </c>
      <c r="BG44" s="1127">
        <f t="shared" si="89"/>
        <v>0</v>
      </c>
      <c r="BH44" s="1125">
        <v>0</v>
      </c>
      <c r="BI44" s="1126">
        <f t="shared" si="124"/>
        <v>0</v>
      </c>
      <c r="BJ44" s="1126">
        <f t="shared" si="125"/>
        <v>0</v>
      </c>
      <c r="BK44" s="1127">
        <f t="shared" si="92"/>
        <v>0</v>
      </c>
      <c r="BL44" s="1128">
        <f t="shared" si="126"/>
        <v>0</v>
      </c>
      <c r="BM44" s="1129">
        <f t="shared" si="126"/>
        <v>0</v>
      </c>
      <c r="BN44" s="1129">
        <f t="shared" si="126"/>
        <v>0</v>
      </c>
      <c r="BO44" s="1130">
        <f t="shared" si="41"/>
        <v>0</v>
      </c>
      <c r="BP44" s="1128">
        <f t="shared" si="127"/>
        <v>0</v>
      </c>
      <c r="BQ44" s="1129">
        <f t="shared" si="128"/>
        <v>0</v>
      </c>
      <c r="BR44" s="1129">
        <f t="shared" si="128"/>
        <v>0</v>
      </c>
      <c r="BS44" s="1130">
        <f t="shared" si="43"/>
        <v>0</v>
      </c>
      <c r="BT44" s="1116">
        <f t="shared" si="129"/>
        <v>0.2</v>
      </c>
      <c r="BU44" s="1117">
        <f t="shared" si="129"/>
        <v>172.8</v>
      </c>
      <c r="BV44" s="1117">
        <f t="shared" si="129"/>
        <v>145.5</v>
      </c>
      <c r="BW44" s="1131">
        <f t="shared" si="45"/>
        <v>27.300000000000011</v>
      </c>
      <c r="BX44" s="1116">
        <f t="shared" si="130"/>
        <v>0</v>
      </c>
      <c r="BY44" s="1117">
        <f t="shared" si="131"/>
        <v>14</v>
      </c>
      <c r="BZ44" s="1117">
        <f t="shared" si="131"/>
        <v>12</v>
      </c>
      <c r="CA44" s="1131">
        <f t="shared" si="50"/>
        <v>2</v>
      </c>
    </row>
    <row r="45" spans="2:79" ht="21" customHeight="1">
      <c r="B45" s="1243" t="s">
        <v>2835</v>
      </c>
      <c r="C45" s="1244" t="s">
        <v>2836</v>
      </c>
      <c r="D45" s="1159" t="s">
        <v>1370</v>
      </c>
      <c r="E45" s="1160">
        <v>288.19</v>
      </c>
      <c r="F45" s="1123">
        <v>1</v>
      </c>
      <c r="G45" s="1152">
        <v>1.181</v>
      </c>
      <c r="H45" s="1126">
        <v>4.4000000000000004</v>
      </c>
      <c r="I45" s="1126">
        <f t="shared" si="99"/>
        <v>1497.6</v>
      </c>
      <c r="J45" s="1126">
        <f t="shared" si="100"/>
        <v>1268</v>
      </c>
      <c r="K45" s="1127">
        <f t="shared" si="56"/>
        <v>229.59999999999991</v>
      </c>
      <c r="L45" s="1126">
        <v>4.5999999999999996</v>
      </c>
      <c r="M45" s="1126">
        <f t="shared" si="101"/>
        <v>1565.6</v>
      </c>
      <c r="N45" s="1126">
        <f t="shared" si="102"/>
        <v>1325.7</v>
      </c>
      <c r="O45" s="1127">
        <f t="shared" si="59"/>
        <v>239.89999999999986</v>
      </c>
      <c r="P45" s="1126">
        <v>4.8</v>
      </c>
      <c r="Q45" s="1126">
        <f t="shared" si="103"/>
        <v>1633.7</v>
      </c>
      <c r="R45" s="1126">
        <f t="shared" si="104"/>
        <v>1383.3</v>
      </c>
      <c r="S45" s="1127">
        <f t="shared" si="62"/>
        <v>250.40000000000009</v>
      </c>
      <c r="T45" s="1126">
        <v>4.4000000000000004</v>
      </c>
      <c r="U45" s="1126">
        <f t="shared" si="105"/>
        <v>1497.6</v>
      </c>
      <c r="V45" s="1126">
        <f t="shared" si="106"/>
        <v>1268</v>
      </c>
      <c r="W45" s="1127">
        <f t="shared" si="65"/>
        <v>229.59999999999991</v>
      </c>
      <c r="X45" s="1126">
        <v>4.8</v>
      </c>
      <c r="Y45" s="1126">
        <f t="shared" si="107"/>
        <v>1633.7</v>
      </c>
      <c r="Z45" s="1126">
        <f t="shared" si="108"/>
        <v>1383.3</v>
      </c>
      <c r="AA45" s="1127">
        <f t="shared" si="68"/>
        <v>250.40000000000009</v>
      </c>
      <c r="AB45" s="1126">
        <v>4.4000000000000004</v>
      </c>
      <c r="AC45" s="1126">
        <f t="shared" si="109"/>
        <v>1497.6</v>
      </c>
      <c r="AD45" s="1126">
        <f t="shared" si="110"/>
        <v>1268</v>
      </c>
      <c r="AE45" s="1127">
        <f t="shared" si="71"/>
        <v>229.59999999999991</v>
      </c>
      <c r="AF45" s="1128">
        <f t="shared" si="111"/>
        <v>27.400000000000006</v>
      </c>
      <c r="AG45" s="1129">
        <f t="shared" si="111"/>
        <v>9325.7999999999993</v>
      </c>
      <c r="AH45" s="1129">
        <f t="shared" si="111"/>
        <v>7896.3</v>
      </c>
      <c r="AI45" s="1130">
        <f t="shared" si="19"/>
        <v>1429.4999999999991</v>
      </c>
      <c r="AJ45" s="1128">
        <f t="shared" si="112"/>
        <v>4.5999999999999996</v>
      </c>
      <c r="AK45" s="1129">
        <f t="shared" si="113"/>
        <v>1554</v>
      </c>
      <c r="AL45" s="1129">
        <f t="shared" si="113"/>
        <v>1316</v>
      </c>
      <c r="AM45" s="1130">
        <f t="shared" si="21"/>
        <v>238</v>
      </c>
      <c r="AN45" s="1126">
        <v>4.4000000000000004</v>
      </c>
      <c r="AO45" s="1126">
        <f t="shared" si="114"/>
        <v>1497.6</v>
      </c>
      <c r="AP45" s="1361">
        <f t="shared" si="115"/>
        <v>1268</v>
      </c>
      <c r="AQ45" s="1127">
        <f t="shared" si="77"/>
        <v>229.59999999999991</v>
      </c>
      <c r="AR45" s="1126">
        <v>4.4000000000000004</v>
      </c>
      <c r="AS45" s="1126">
        <f t="shared" si="116"/>
        <v>1497.6</v>
      </c>
      <c r="AT45" s="1126">
        <f t="shared" si="117"/>
        <v>1268</v>
      </c>
      <c r="AU45" s="1127">
        <f t="shared" si="80"/>
        <v>229.59999999999991</v>
      </c>
      <c r="AV45" s="1126">
        <v>4.8</v>
      </c>
      <c r="AW45" s="1126">
        <f t="shared" si="118"/>
        <v>1633.7</v>
      </c>
      <c r="AX45" s="1126">
        <f t="shared" si="119"/>
        <v>1383.3</v>
      </c>
      <c r="AY45" s="1127">
        <f t="shared" si="83"/>
        <v>250.40000000000009</v>
      </c>
      <c r="AZ45" s="1126">
        <v>4.2</v>
      </c>
      <c r="BA45" s="1126">
        <f t="shared" si="120"/>
        <v>1429.5</v>
      </c>
      <c r="BB45" s="1126">
        <f t="shared" si="121"/>
        <v>1210.4000000000001</v>
      </c>
      <c r="BC45" s="1127">
        <f t="shared" si="86"/>
        <v>219.09999999999991</v>
      </c>
      <c r="BD45" s="1126">
        <v>4.2</v>
      </c>
      <c r="BE45" s="1126">
        <f t="shared" si="122"/>
        <v>1429.5</v>
      </c>
      <c r="BF45" s="1126">
        <f t="shared" si="123"/>
        <v>1210.4000000000001</v>
      </c>
      <c r="BG45" s="1127">
        <f t="shared" si="89"/>
        <v>219.09999999999991</v>
      </c>
      <c r="BH45" s="1126">
        <v>4.8</v>
      </c>
      <c r="BI45" s="1126">
        <f t="shared" si="124"/>
        <v>1633.7</v>
      </c>
      <c r="BJ45" s="1126">
        <f t="shared" si="125"/>
        <v>1383.3</v>
      </c>
      <c r="BK45" s="1127">
        <f t="shared" si="92"/>
        <v>250.40000000000009</v>
      </c>
      <c r="BL45" s="1128">
        <f t="shared" si="126"/>
        <v>26.8</v>
      </c>
      <c r="BM45" s="1129">
        <f t="shared" si="126"/>
        <v>9121.6</v>
      </c>
      <c r="BN45" s="1129">
        <f t="shared" si="126"/>
        <v>7723.4000000000005</v>
      </c>
      <c r="BO45" s="1130">
        <f t="shared" si="41"/>
        <v>1398.1999999999998</v>
      </c>
      <c r="BP45" s="1128">
        <f t="shared" si="127"/>
        <v>4.5</v>
      </c>
      <c r="BQ45" s="1129">
        <f t="shared" si="128"/>
        <v>1520</v>
      </c>
      <c r="BR45" s="1129">
        <f t="shared" si="128"/>
        <v>1287</v>
      </c>
      <c r="BS45" s="1130">
        <f t="shared" si="43"/>
        <v>233</v>
      </c>
      <c r="BT45" s="1116">
        <f t="shared" si="129"/>
        <v>54.2</v>
      </c>
      <c r="BU45" s="1117">
        <f t="shared" si="129"/>
        <v>18447.400000000001</v>
      </c>
      <c r="BV45" s="1117">
        <f t="shared" si="129"/>
        <v>15619.7</v>
      </c>
      <c r="BW45" s="1131">
        <f t="shared" si="45"/>
        <v>2827.7000000000007</v>
      </c>
      <c r="BX45" s="1116">
        <f t="shared" si="130"/>
        <v>4.5</v>
      </c>
      <c r="BY45" s="1117">
        <f t="shared" si="131"/>
        <v>1537</v>
      </c>
      <c r="BZ45" s="1117">
        <f t="shared" si="131"/>
        <v>1302</v>
      </c>
      <c r="CA45" s="1131">
        <f t="shared" si="50"/>
        <v>235</v>
      </c>
    </row>
    <row r="46" spans="2:79" ht="21" customHeight="1">
      <c r="B46" s="1103"/>
      <c r="C46" s="1104" t="s">
        <v>2837</v>
      </c>
      <c r="D46" s="1105" t="s">
        <v>1399</v>
      </c>
      <c r="E46" s="1106">
        <v>241.79</v>
      </c>
      <c r="F46" s="1123">
        <v>1</v>
      </c>
      <c r="G46" s="1152">
        <v>1.2310000000000001</v>
      </c>
      <c r="H46" s="1125">
        <v>0.3</v>
      </c>
      <c r="I46" s="1126">
        <f t="shared" si="99"/>
        <v>89.3</v>
      </c>
      <c r="J46" s="1126">
        <f t="shared" si="100"/>
        <v>72.5</v>
      </c>
      <c r="K46" s="1127">
        <f t="shared" si="56"/>
        <v>16.799999999999997</v>
      </c>
      <c r="L46" s="1125">
        <v>0.3</v>
      </c>
      <c r="M46" s="1126">
        <f t="shared" si="101"/>
        <v>89.3</v>
      </c>
      <c r="N46" s="1126">
        <f t="shared" si="102"/>
        <v>72.5</v>
      </c>
      <c r="O46" s="1127">
        <f t="shared" si="59"/>
        <v>16.799999999999997</v>
      </c>
      <c r="P46" s="1125">
        <v>0.3</v>
      </c>
      <c r="Q46" s="1126">
        <f t="shared" si="103"/>
        <v>89.3</v>
      </c>
      <c r="R46" s="1126">
        <f t="shared" si="104"/>
        <v>72.5</v>
      </c>
      <c r="S46" s="1127">
        <f t="shared" si="62"/>
        <v>16.799999999999997</v>
      </c>
      <c r="T46" s="1125">
        <v>0.3</v>
      </c>
      <c r="U46" s="1126">
        <f t="shared" si="105"/>
        <v>89.3</v>
      </c>
      <c r="V46" s="1126">
        <f t="shared" si="106"/>
        <v>72.5</v>
      </c>
      <c r="W46" s="1127">
        <f t="shared" si="65"/>
        <v>16.799999999999997</v>
      </c>
      <c r="X46" s="1125">
        <v>0.3</v>
      </c>
      <c r="Y46" s="1126">
        <f t="shared" si="107"/>
        <v>89.3</v>
      </c>
      <c r="Z46" s="1126">
        <f t="shared" si="108"/>
        <v>72.5</v>
      </c>
      <c r="AA46" s="1127">
        <f t="shared" si="68"/>
        <v>16.799999999999997</v>
      </c>
      <c r="AB46" s="1125">
        <v>0.3</v>
      </c>
      <c r="AC46" s="1126">
        <f t="shared" si="109"/>
        <v>89.3</v>
      </c>
      <c r="AD46" s="1126">
        <f t="shared" si="110"/>
        <v>72.5</v>
      </c>
      <c r="AE46" s="1127">
        <f t="shared" si="71"/>
        <v>16.799999999999997</v>
      </c>
      <c r="AF46" s="1128">
        <f t="shared" si="111"/>
        <v>1.8</v>
      </c>
      <c r="AG46" s="1129">
        <f t="shared" si="111"/>
        <v>535.79999999999995</v>
      </c>
      <c r="AH46" s="1129">
        <f t="shared" si="111"/>
        <v>435</v>
      </c>
      <c r="AI46" s="1130">
        <f t="shared" si="19"/>
        <v>100.79999999999995</v>
      </c>
      <c r="AJ46" s="1128">
        <f t="shared" si="112"/>
        <v>0.3</v>
      </c>
      <c r="AK46" s="1129">
        <f t="shared" si="113"/>
        <v>89</v>
      </c>
      <c r="AL46" s="1129">
        <f t="shared" si="113"/>
        <v>73</v>
      </c>
      <c r="AM46" s="1130">
        <f t="shared" si="21"/>
        <v>16</v>
      </c>
      <c r="AN46" s="1125">
        <v>0.3</v>
      </c>
      <c r="AO46" s="1126">
        <f t="shared" si="114"/>
        <v>89.3</v>
      </c>
      <c r="AP46" s="1126">
        <f t="shared" si="115"/>
        <v>72.5</v>
      </c>
      <c r="AQ46" s="1127">
        <f t="shared" si="77"/>
        <v>16.799999999999997</v>
      </c>
      <c r="AR46" s="1125">
        <v>0.3</v>
      </c>
      <c r="AS46" s="1126">
        <f t="shared" si="116"/>
        <v>89.3</v>
      </c>
      <c r="AT46" s="1126">
        <f t="shared" si="117"/>
        <v>72.5</v>
      </c>
      <c r="AU46" s="1127">
        <f t="shared" si="80"/>
        <v>16.799999999999997</v>
      </c>
      <c r="AV46" s="1125">
        <v>0.3</v>
      </c>
      <c r="AW46" s="1126">
        <f t="shared" si="118"/>
        <v>89.3</v>
      </c>
      <c r="AX46" s="1126">
        <f t="shared" si="119"/>
        <v>72.5</v>
      </c>
      <c r="AY46" s="1127">
        <f t="shared" si="83"/>
        <v>16.799999999999997</v>
      </c>
      <c r="AZ46" s="1125">
        <v>0.3</v>
      </c>
      <c r="BA46" s="1126">
        <f t="shared" si="120"/>
        <v>89.3</v>
      </c>
      <c r="BB46" s="1126">
        <f t="shared" si="121"/>
        <v>72.5</v>
      </c>
      <c r="BC46" s="1127">
        <f t="shared" si="86"/>
        <v>16.799999999999997</v>
      </c>
      <c r="BD46" s="1125">
        <v>0.3</v>
      </c>
      <c r="BE46" s="1126">
        <f t="shared" si="122"/>
        <v>89.3</v>
      </c>
      <c r="BF46" s="1126">
        <f t="shared" si="123"/>
        <v>72.5</v>
      </c>
      <c r="BG46" s="1127">
        <f t="shared" si="89"/>
        <v>16.799999999999997</v>
      </c>
      <c r="BH46" s="1125">
        <v>0.3</v>
      </c>
      <c r="BI46" s="1126">
        <f t="shared" si="124"/>
        <v>89.3</v>
      </c>
      <c r="BJ46" s="1126">
        <f t="shared" si="125"/>
        <v>72.5</v>
      </c>
      <c r="BK46" s="1127">
        <f t="shared" si="92"/>
        <v>16.799999999999997</v>
      </c>
      <c r="BL46" s="1128">
        <f t="shared" si="126"/>
        <v>1.8</v>
      </c>
      <c r="BM46" s="1129">
        <f t="shared" si="126"/>
        <v>535.79999999999995</v>
      </c>
      <c r="BN46" s="1129">
        <f t="shared" si="126"/>
        <v>435</v>
      </c>
      <c r="BO46" s="1130">
        <f t="shared" si="41"/>
        <v>100.79999999999995</v>
      </c>
      <c r="BP46" s="1128">
        <f t="shared" si="127"/>
        <v>0.3</v>
      </c>
      <c r="BQ46" s="1129">
        <f t="shared" si="128"/>
        <v>89</v>
      </c>
      <c r="BR46" s="1129">
        <f t="shared" si="128"/>
        <v>73</v>
      </c>
      <c r="BS46" s="1130">
        <f t="shared" si="43"/>
        <v>16</v>
      </c>
      <c r="BT46" s="1116">
        <f t="shared" si="129"/>
        <v>3.6</v>
      </c>
      <c r="BU46" s="1117">
        <f t="shared" si="129"/>
        <v>1071.5999999999999</v>
      </c>
      <c r="BV46" s="1117">
        <f t="shared" si="129"/>
        <v>870</v>
      </c>
      <c r="BW46" s="1131">
        <f t="shared" si="45"/>
        <v>201.59999999999991</v>
      </c>
      <c r="BX46" s="1116">
        <f t="shared" si="130"/>
        <v>0.3</v>
      </c>
      <c r="BY46" s="1117">
        <f t="shared" si="131"/>
        <v>89</v>
      </c>
      <c r="BZ46" s="1117">
        <f t="shared" si="131"/>
        <v>73</v>
      </c>
      <c r="CA46" s="1131">
        <f t="shared" si="50"/>
        <v>16</v>
      </c>
    </row>
    <row r="47" spans="2:79" ht="21" customHeight="1">
      <c r="B47" s="1103"/>
      <c r="C47" s="1104" t="s">
        <v>2838</v>
      </c>
      <c r="D47" s="1105" t="s">
        <v>1414</v>
      </c>
      <c r="E47" s="1106">
        <v>210.31</v>
      </c>
      <c r="F47" s="1123">
        <v>1.1299999999999999</v>
      </c>
      <c r="G47" s="1152">
        <v>1.0109999999999999</v>
      </c>
      <c r="H47" s="1125">
        <v>143.30000000000001</v>
      </c>
      <c r="I47" s="1126">
        <f t="shared" si="99"/>
        <v>34429.9</v>
      </c>
      <c r="J47" s="1126">
        <f t="shared" si="100"/>
        <v>30137.4</v>
      </c>
      <c r="K47" s="1127">
        <f t="shared" si="56"/>
        <v>4292.5</v>
      </c>
      <c r="L47" s="1125">
        <v>150.4</v>
      </c>
      <c r="M47" s="1126">
        <f t="shared" si="101"/>
        <v>36135.800000000003</v>
      </c>
      <c r="N47" s="1126">
        <f t="shared" si="102"/>
        <v>31630.6</v>
      </c>
      <c r="O47" s="1127">
        <f t="shared" si="59"/>
        <v>4505.2000000000044</v>
      </c>
      <c r="P47" s="1125">
        <v>157.6</v>
      </c>
      <c r="Q47" s="1126">
        <f t="shared" si="103"/>
        <v>37865.699999999997</v>
      </c>
      <c r="R47" s="1126">
        <f t="shared" si="104"/>
        <v>33144.9</v>
      </c>
      <c r="S47" s="1127">
        <f t="shared" si="62"/>
        <v>4720.7999999999956</v>
      </c>
      <c r="T47" s="1125">
        <v>143.30000000000001</v>
      </c>
      <c r="U47" s="1126">
        <f t="shared" si="105"/>
        <v>34429.9</v>
      </c>
      <c r="V47" s="1126">
        <f t="shared" si="106"/>
        <v>30137.4</v>
      </c>
      <c r="W47" s="1127">
        <f t="shared" si="65"/>
        <v>4292.5</v>
      </c>
      <c r="X47" s="1125">
        <v>157.6</v>
      </c>
      <c r="Y47" s="1126">
        <f t="shared" si="107"/>
        <v>37865.699999999997</v>
      </c>
      <c r="Z47" s="1126">
        <f t="shared" si="108"/>
        <v>33144.9</v>
      </c>
      <c r="AA47" s="1127">
        <f t="shared" si="68"/>
        <v>4720.7999999999956</v>
      </c>
      <c r="AB47" s="1125">
        <v>143.30000000000001</v>
      </c>
      <c r="AC47" s="1126">
        <f t="shared" si="109"/>
        <v>34429.9</v>
      </c>
      <c r="AD47" s="1126">
        <f t="shared" si="110"/>
        <v>30137.4</v>
      </c>
      <c r="AE47" s="1127">
        <f t="shared" si="71"/>
        <v>4292.5</v>
      </c>
      <c r="AF47" s="1128">
        <f t="shared" si="111"/>
        <v>895.50000000000023</v>
      </c>
      <c r="AG47" s="1129">
        <f t="shared" si="111"/>
        <v>215156.9</v>
      </c>
      <c r="AH47" s="1129">
        <f t="shared" si="111"/>
        <v>188332.59999999998</v>
      </c>
      <c r="AI47" s="1130">
        <f t="shared" si="19"/>
        <v>26824.300000000017</v>
      </c>
      <c r="AJ47" s="1128">
        <f t="shared" si="112"/>
        <v>149.30000000000001</v>
      </c>
      <c r="AK47" s="1129">
        <f t="shared" si="113"/>
        <v>35859</v>
      </c>
      <c r="AL47" s="1129">
        <f t="shared" si="113"/>
        <v>31389</v>
      </c>
      <c r="AM47" s="1130">
        <f t="shared" si="21"/>
        <v>4470</v>
      </c>
      <c r="AN47" s="1125">
        <v>143.30000000000001</v>
      </c>
      <c r="AO47" s="1126">
        <f t="shared" si="114"/>
        <v>34429.9</v>
      </c>
      <c r="AP47" s="1126">
        <f t="shared" si="115"/>
        <v>30137.4</v>
      </c>
      <c r="AQ47" s="1127">
        <f t="shared" si="77"/>
        <v>4292.5</v>
      </c>
      <c r="AR47" s="1125">
        <v>143.30000000000001</v>
      </c>
      <c r="AS47" s="1126">
        <f t="shared" si="116"/>
        <v>34429.9</v>
      </c>
      <c r="AT47" s="1126">
        <f t="shared" si="117"/>
        <v>30137.4</v>
      </c>
      <c r="AU47" s="1127">
        <f t="shared" si="80"/>
        <v>4292.5</v>
      </c>
      <c r="AV47" s="1125">
        <v>157.6</v>
      </c>
      <c r="AW47" s="1126">
        <f t="shared" si="118"/>
        <v>37865.699999999997</v>
      </c>
      <c r="AX47" s="1126">
        <f t="shared" si="119"/>
        <v>33144.9</v>
      </c>
      <c r="AY47" s="1127">
        <f t="shared" si="83"/>
        <v>4720.7999999999956</v>
      </c>
      <c r="AZ47" s="1125">
        <v>136.1</v>
      </c>
      <c r="BA47" s="1126">
        <f t="shared" si="120"/>
        <v>32700</v>
      </c>
      <c r="BB47" s="1126">
        <f t="shared" si="121"/>
        <v>28623.200000000001</v>
      </c>
      <c r="BC47" s="1127">
        <f t="shared" si="86"/>
        <v>4076.7999999999993</v>
      </c>
      <c r="BD47" s="1125">
        <v>136.1</v>
      </c>
      <c r="BE47" s="1126">
        <f t="shared" si="122"/>
        <v>32700</v>
      </c>
      <c r="BF47" s="1126">
        <f t="shared" si="123"/>
        <v>28623.200000000001</v>
      </c>
      <c r="BG47" s="1127">
        <f t="shared" si="89"/>
        <v>4076.7999999999993</v>
      </c>
      <c r="BH47" s="1125">
        <v>157.6</v>
      </c>
      <c r="BI47" s="1126">
        <f t="shared" si="124"/>
        <v>37865.699999999997</v>
      </c>
      <c r="BJ47" s="1126">
        <f t="shared" si="125"/>
        <v>33144.9</v>
      </c>
      <c r="BK47" s="1127">
        <f t="shared" si="92"/>
        <v>4720.7999999999956</v>
      </c>
      <c r="BL47" s="1128">
        <f t="shared" si="126"/>
        <v>874.00000000000011</v>
      </c>
      <c r="BM47" s="1129">
        <f t="shared" si="126"/>
        <v>209991.2</v>
      </c>
      <c r="BN47" s="1129">
        <f t="shared" si="126"/>
        <v>183811</v>
      </c>
      <c r="BO47" s="1130">
        <f t="shared" si="41"/>
        <v>26180.200000000012</v>
      </c>
      <c r="BP47" s="1128">
        <f t="shared" si="127"/>
        <v>145.69999999999999</v>
      </c>
      <c r="BQ47" s="1129">
        <f t="shared" si="128"/>
        <v>34999</v>
      </c>
      <c r="BR47" s="1129">
        <f t="shared" si="128"/>
        <v>30635</v>
      </c>
      <c r="BS47" s="1130">
        <f t="shared" si="43"/>
        <v>4364</v>
      </c>
      <c r="BT47" s="1116">
        <f t="shared" si="129"/>
        <v>1769.5000000000005</v>
      </c>
      <c r="BU47" s="1117">
        <f t="shared" si="129"/>
        <v>425148.1</v>
      </c>
      <c r="BV47" s="1117">
        <f t="shared" si="129"/>
        <v>372143.6</v>
      </c>
      <c r="BW47" s="1131">
        <f t="shared" si="45"/>
        <v>53004.5</v>
      </c>
      <c r="BX47" s="1116">
        <f t="shared" si="130"/>
        <v>147.5</v>
      </c>
      <c r="BY47" s="1117">
        <f t="shared" si="131"/>
        <v>35429</v>
      </c>
      <c r="BZ47" s="1117">
        <f t="shared" si="131"/>
        <v>31012</v>
      </c>
      <c r="CA47" s="1131">
        <f t="shared" si="50"/>
        <v>4417</v>
      </c>
    </row>
    <row r="48" spans="2:79" ht="21" customHeight="1">
      <c r="B48" s="1103"/>
      <c r="C48" s="1104" t="s">
        <v>2839</v>
      </c>
      <c r="D48" s="1105" t="s">
        <v>1548</v>
      </c>
      <c r="E48" s="1106">
        <v>199.17</v>
      </c>
      <c r="F48" s="1123">
        <v>1.1299999999999999</v>
      </c>
      <c r="G48" s="1124">
        <v>1.0109999999999999</v>
      </c>
      <c r="H48" s="1125">
        <v>67.2</v>
      </c>
      <c r="I48" s="1126">
        <f t="shared" si="99"/>
        <v>15290.5</v>
      </c>
      <c r="J48" s="1126">
        <f t="shared" si="100"/>
        <v>13384.2</v>
      </c>
      <c r="K48" s="1127">
        <f t="shared" si="56"/>
        <v>1906.2999999999993</v>
      </c>
      <c r="L48" s="1125">
        <v>70.599999999999994</v>
      </c>
      <c r="M48" s="1126">
        <f t="shared" si="101"/>
        <v>16064.2</v>
      </c>
      <c r="N48" s="1126">
        <f t="shared" si="102"/>
        <v>14061.4</v>
      </c>
      <c r="O48" s="1127">
        <f t="shared" si="59"/>
        <v>2002.8000000000011</v>
      </c>
      <c r="P48" s="1125">
        <v>73.900000000000006</v>
      </c>
      <c r="Q48" s="1126">
        <f t="shared" si="103"/>
        <v>16815</v>
      </c>
      <c r="R48" s="1126">
        <f t="shared" si="104"/>
        <v>14718.7</v>
      </c>
      <c r="S48" s="1127">
        <f t="shared" si="62"/>
        <v>2096.2999999999993</v>
      </c>
      <c r="T48" s="1125">
        <v>67.2</v>
      </c>
      <c r="U48" s="1126">
        <f t="shared" si="105"/>
        <v>15290.5</v>
      </c>
      <c r="V48" s="1126">
        <f t="shared" si="106"/>
        <v>13384.2</v>
      </c>
      <c r="W48" s="1127">
        <f t="shared" si="65"/>
        <v>1906.2999999999993</v>
      </c>
      <c r="X48" s="1125">
        <v>73.900000000000006</v>
      </c>
      <c r="Y48" s="1126">
        <f t="shared" si="107"/>
        <v>16815</v>
      </c>
      <c r="Z48" s="1126">
        <f t="shared" si="108"/>
        <v>14718.7</v>
      </c>
      <c r="AA48" s="1127">
        <f t="shared" si="68"/>
        <v>2096.2999999999993</v>
      </c>
      <c r="AB48" s="1125">
        <v>67.2</v>
      </c>
      <c r="AC48" s="1126">
        <f t="shared" si="109"/>
        <v>15290.5</v>
      </c>
      <c r="AD48" s="1126">
        <f t="shared" si="110"/>
        <v>13384.2</v>
      </c>
      <c r="AE48" s="1127">
        <f t="shared" si="71"/>
        <v>1906.2999999999993</v>
      </c>
      <c r="AF48" s="1128">
        <f t="shared" si="111"/>
        <v>420.00000000000006</v>
      </c>
      <c r="AG48" s="1129">
        <f t="shared" si="111"/>
        <v>95565.7</v>
      </c>
      <c r="AH48" s="1129">
        <f t="shared" si="111"/>
        <v>83651.399999999994</v>
      </c>
      <c r="AI48" s="1130">
        <f t="shared" si="19"/>
        <v>11914.300000000003</v>
      </c>
      <c r="AJ48" s="1128">
        <f t="shared" si="112"/>
        <v>70</v>
      </c>
      <c r="AK48" s="1129">
        <f t="shared" si="113"/>
        <v>15928</v>
      </c>
      <c r="AL48" s="1129">
        <f t="shared" si="113"/>
        <v>13942</v>
      </c>
      <c r="AM48" s="1130">
        <f t="shared" si="21"/>
        <v>1986</v>
      </c>
      <c r="AN48" s="1125">
        <v>67.2</v>
      </c>
      <c r="AO48" s="1126">
        <f t="shared" si="114"/>
        <v>15290.5</v>
      </c>
      <c r="AP48" s="1126">
        <f t="shared" si="115"/>
        <v>13384.2</v>
      </c>
      <c r="AQ48" s="1127">
        <f t="shared" si="77"/>
        <v>1906.2999999999993</v>
      </c>
      <c r="AR48" s="1125">
        <v>67.2</v>
      </c>
      <c r="AS48" s="1126">
        <f t="shared" si="116"/>
        <v>15290.5</v>
      </c>
      <c r="AT48" s="1126">
        <f t="shared" si="117"/>
        <v>13384.2</v>
      </c>
      <c r="AU48" s="1127">
        <f t="shared" si="80"/>
        <v>1906.2999999999993</v>
      </c>
      <c r="AV48" s="1125">
        <v>73.900000000000006</v>
      </c>
      <c r="AW48" s="1126">
        <f t="shared" si="118"/>
        <v>16815</v>
      </c>
      <c r="AX48" s="1126">
        <f t="shared" si="119"/>
        <v>14718.7</v>
      </c>
      <c r="AY48" s="1127">
        <f t="shared" si="83"/>
        <v>2096.2999999999993</v>
      </c>
      <c r="AZ48" s="1125">
        <v>63.9</v>
      </c>
      <c r="BA48" s="1126">
        <f t="shared" si="120"/>
        <v>14539.7</v>
      </c>
      <c r="BB48" s="1126">
        <f t="shared" si="121"/>
        <v>12727</v>
      </c>
      <c r="BC48" s="1127">
        <f t="shared" si="86"/>
        <v>1812.7000000000007</v>
      </c>
      <c r="BD48" s="1125">
        <v>63.9</v>
      </c>
      <c r="BE48" s="1126">
        <f t="shared" si="122"/>
        <v>14539.7</v>
      </c>
      <c r="BF48" s="1126">
        <f t="shared" si="123"/>
        <v>12727</v>
      </c>
      <c r="BG48" s="1127">
        <f t="shared" si="89"/>
        <v>1812.7000000000007</v>
      </c>
      <c r="BH48" s="1125">
        <v>73.900000000000006</v>
      </c>
      <c r="BI48" s="1126">
        <f t="shared" si="124"/>
        <v>16815</v>
      </c>
      <c r="BJ48" s="1126">
        <f t="shared" si="125"/>
        <v>14718.7</v>
      </c>
      <c r="BK48" s="1127">
        <f t="shared" si="92"/>
        <v>2096.2999999999993</v>
      </c>
      <c r="BL48" s="1128">
        <f t="shared" si="126"/>
        <v>410</v>
      </c>
      <c r="BM48" s="1129">
        <f t="shared" si="126"/>
        <v>93290.4</v>
      </c>
      <c r="BN48" s="1129">
        <f t="shared" si="126"/>
        <v>81659.8</v>
      </c>
      <c r="BO48" s="1130">
        <f t="shared" si="41"/>
        <v>11630.599999999991</v>
      </c>
      <c r="BP48" s="1128">
        <f t="shared" si="127"/>
        <v>68.3</v>
      </c>
      <c r="BQ48" s="1129">
        <f t="shared" si="128"/>
        <v>15548</v>
      </c>
      <c r="BR48" s="1129">
        <f t="shared" si="128"/>
        <v>13610</v>
      </c>
      <c r="BS48" s="1130">
        <f t="shared" si="43"/>
        <v>1938</v>
      </c>
      <c r="BT48" s="1116">
        <f t="shared" si="129"/>
        <v>830</v>
      </c>
      <c r="BU48" s="1117">
        <f t="shared" si="129"/>
        <v>188856.09999999998</v>
      </c>
      <c r="BV48" s="1117">
        <f t="shared" si="129"/>
        <v>165311.20000000001</v>
      </c>
      <c r="BW48" s="1131">
        <f t="shared" si="45"/>
        <v>23544.899999999965</v>
      </c>
      <c r="BX48" s="1116">
        <f t="shared" si="130"/>
        <v>69.2</v>
      </c>
      <c r="BY48" s="1117">
        <f t="shared" si="131"/>
        <v>15738</v>
      </c>
      <c r="BZ48" s="1117">
        <f t="shared" si="131"/>
        <v>13776</v>
      </c>
      <c r="CA48" s="1131">
        <f t="shared" si="50"/>
        <v>1962</v>
      </c>
    </row>
    <row r="49" spans="2:79" s="1360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f t="shared" si="99"/>
        <v>0</v>
      </c>
      <c r="J49" s="1232">
        <f t="shared" si="100"/>
        <v>0</v>
      </c>
      <c r="K49" s="1233">
        <f t="shared" si="56"/>
        <v>0</v>
      </c>
      <c r="L49" s="1231">
        <v>0</v>
      </c>
      <c r="M49" s="1232">
        <f t="shared" si="101"/>
        <v>0</v>
      </c>
      <c r="N49" s="1232">
        <f t="shared" si="102"/>
        <v>0</v>
      </c>
      <c r="O49" s="1233">
        <f t="shared" si="59"/>
        <v>0</v>
      </c>
      <c r="P49" s="1231">
        <v>0</v>
      </c>
      <c r="Q49" s="1232">
        <f t="shared" si="103"/>
        <v>0</v>
      </c>
      <c r="R49" s="1232">
        <f t="shared" si="104"/>
        <v>0</v>
      </c>
      <c r="S49" s="1233">
        <f t="shared" si="62"/>
        <v>0</v>
      </c>
      <c r="T49" s="1231">
        <v>0</v>
      </c>
      <c r="U49" s="1232">
        <f t="shared" si="105"/>
        <v>0</v>
      </c>
      <c r="V49" s="1232">
        <f t="shared" si="106"/>
        <v>0</v>
      </c>
      <c r="W49" s="1233">
        <f t="shared" si="65"/>
        <v>0</v>
      </c>
      <c r="X49" s="1231">
        <v>0</v>
      </c>
      <c r="Y49" s="1232">
        <f t="shared" si="107"/>
        <v>0</v>
      </c>
      <c r="Z49" s="1232">
        <f t="shared" si="108"/>
        <v>0</v>
      </c>
      <c r="AA49" s="1233">
        <f t="shared" si="68"/>
        <v>0</v>
      </c>
      <c r="AB49" s="1231">
        <v>0</v>
      </c>
      <c r="AC49" s="1232">
        <f t="shared" si="109"/>
        <v>0</v>
      </c>
      <c r="AD49" s="1232">
        <f t="shared" si="110"/>
        <v>0</v>
      </c>
      <c r="AE49" s="1233">
        <f t="shared" si="71"/>
        <v>0</v>
      </c>
      <c r="AF49" s="1234">
        <f t="shared" si="111"/>
        <v>0</v>
      </c>
      <c r="AG49" s="1235">
        <f t="shared" si="111"/>
        <v>0</v>
      </c>
      <c r="AH49" s="1235">
        <f t="shared" si="111"/>
        <v>0</v>
      </c>
      <c r="AI49" s="1236">
        <f t="shared" si="19"/>
        <v>0</v>
      </c>
      <c r="AJ49" s="1234">
        <f t="shared" si="112"/>
        <v>0</v>
      </c>
      <c r="AK49" s="1235">
        <f t="shared" si="113"/>
        <v>0</v>
      </c>
      <c r="AL49" s="1235">
        <f t="shared" si="113"/>
        <v>0</v>
      </c>
      <c r="AM49" s="1236">
        <f t="shared" si="21"/>
        <v>0</v>
      </c>
      <c r="AN49" s="1231">
        <v>0</v>
      </c>
      <c r="AO49" s="1232">
        <f t="shared" si="114"/>
        <v>0</v>
      </c>
      <c r="AP49" s="1232">
        <f t="shared" si="115"/>
        <v>0</v>
      </c>
      <c r="AQ49" s="1233">
        <f t="shared" si="77"/>
        <v>0</v>
      </c>
      <c r="AR49" s="1231">
        <v>0</v>
      </c>
      <c r="AS49" s="1232">
        <f t="shared" si="116"/>
        <v>0</v>
      </c>
      <c r="AT49" s="1232">
        <f t="shared" si="117"/>
        <v>0</v>
      </c>
      <c r="AU49" s="1233">
        <f t="shared" si="80"/>
        <v>0</v>
      </c>
      <c r="AV49" s="1231">
        <v>0</v>
      </c>
      <c r="AW49" s="1232">
        <f t="shared" si="118"/>
        <v>0</v>
      </c>
      <c r="AX49" s="1232">
        <f t="shared" si="119"/>
        <v>0</v>
      </c>
      <c r="AY49" s="1233">
        <f t="shared" si="83"/>
        <v>0</v>
      </c>
      <c r="AZ49" s="1231">
        <v>0</v>
      </c>
      <c r="BA49" s="1232">
        <f t="shared" si="120"/>
        <v>0</v>
      </c>
      <c r="BB49" s="1232">
        <f t="shared" si="121"/>
        <v>0</v>
      </c>
      <c r="BC49" s="1233">
        <f t="shared" si="86"/>
        <v>0</v>
      </c>
      <c r="BD49" s="1231">
        <v>0</v>
      </c>
      <c r="BE49" s="1232">
        <f t="shared" si="122"/>
        <v>0</v>
      </c>
      <c r="BF49" s="1232">
        <f t="shared" si="123"/>
        <v>0</v>
      </c>
      <c r="BG49" s="1233">
        <f t="shared" si="89"/>
        <v>0</v>
      </c>
      <c r="BH49" s="1231">
        <v>0</v>
      </c>
      <c r="BI49" s="1232">
        <f t="shared" si="124"/>
        <v>0</v>
      </c>
      <c r="BJ49" s="1232">
        <f t="shared" si="125"/>
        <v>0</v>
      </c>
      <c r="BK49" s="1233">
        <f t="shared" si="92"/>
        <v>0</v>
      </c>
      <c r="BL49" s="1234">
        <f t="shared" si="126"/>
        <v>0</v>
      </c>
      <c r="BM49" s="1235">
        <f t="shared" si="126"/>
        <v>0</v>
      </c>
      <c r="BN49" s="1235">
        <f t="shared" si="126"/>
        <v>0</v>
      </c>
      <c r="BO49" s="1236">
        <f t="shared" si="41"/>
        <v>0</v>
      </c>
      <c r="BP49" s="1234">
        <f t="shared" si="127"/>
        <v>0</v>
      </c>
      <c r="BQ49" s="1235">
        <f t="shared" si="128"/>
        <v>0</v>
      </c>
      <c r="BR49" s="1235">
        <f t="shared" si="128"/>
        <v>0</v>
      </c>
      <c r="BS49" s="1236">
        <f t="shared" si="43"/>
        <v>0</v>
      </c>
      <c r="BT49" s="1237">
        <f t="shared" si="129"/>
        <v>0</v>
      </c>
      <c r="BU49" s="1238">
        <f t="shared" si="129"/>
        <v>0</v>
      </c>
      <c r="BV49" s="1238">
        <f t="shared" si="129"/>
        <v>0</v>
      </c>
      <c r="BW49" s="1239">
        <f t="shared" si="45"/>
        <v>0</v>
      </c>
      <c r="BX49" s="1237">
        <f t="shared" si="130"/>
        <v>0</v>
      </c>
      <c r="BY49" s="1238">
        <f t="shared" si="131"/>
        <v>0</v>
      </c>
      <c r="BZ49" s="1238">
        <f t="shared" si="131"/>
        <v>0</v>
      </c>
      <c r="CA49" s="1239">
        <f t="shared" si="50"/>
        <v>0</v>
      </c>
    </row>
    <row r="50" spans="2:79" ht="21" customHeight="1">
      <c r="B50" s="1103"/>
      <c r="C50" s="1104" t="s">
        <v>2840</v>
      </c>
      <c r="D50" s="1105" t="s">
        <v>1664</v>
      </c>
      <c r="E50" s="1106">
        <v>201.56</v>
      </c>
      <c r="F50" s="1123">
        <v>1.1299999999999999</v>
      </c>
      <c r="G50" s="1124">
        <v>0.97099999999999997</v>
      </c>
      <c r="H50" s="1125">
        <v>16</v>
      </c>
      <c r="I50" s="1126">
        <f t="shared" si="99"/>
        <v>3538.5</v>
      </c>
      <c r="J50" s="1126">
        <f t="shared" si="100"/>
        <v>3225</v>
      </c>
      <c r="K50" s="1127">
        <f t="shared" si="56"/>
        <v>313.5</v>
      </c>
      <c r="L50" s="1125">
        <v>16.8</v>
      </c>
      <c r="M50" s="1126">
        <f t="shared" si="101"/>
        <v>3715.4</v>
      </c>
      <c r="N50" s="1126">
        <f t="shared" si="102"/>
        <v>3386.2</v>
      </c>
      <c r="O50" s="1127">
        <f t="shared" si="59"/>
        <v>329.20000000000027</v>
      </c>
      <c r="P50" s="1125">
        <v>17.600000000000001</v>
      </c>
      <c r="Q50" s="1126">
        <f t="shared" si="103"/>
        <v>3892.4</v>
      </c>
      <c r="R50" s="1126">
        <f t="shared" si="104"/>
        <v>3547.5</v>
      </c>
      <c r="S50" s="1127">
        <f t="shared" si="62"/>
        <v>344.90000000000009</v>
      </c>
      <c r="T50" s="1125">
        <v>16</v>
      </c>
      <c r="U50" s="1126">
        <f t="shared" si="105"/>
        <v>3538.5</v>
      </c>
      <c r="V50" s="1126">
        <f t="shared" si="106"/>
        <v>3225</v>
      </c>
      <c r="W50" s="1127">
        <f t="shared" si="65"/>
        <v>313.5</v>
      </c>
      <c r="X50" s="1125">
        <v>17.600000000000001</v>
      </c>
      <c r="Y50" s="1126">
        <f t="shared" si="107"/>
        <v>3892.4</v>
      </c>
      <c r="Z50" s="1126">
        <f t="shared" si="108"/>
        <v>3547.5</v>
      </c>
      <c r="AA50" s="1127">
        <f t="shared" si="68"/>
        <v>344.90000000000009</v>
      </c>
      <c r="AB50" s="1125">
        <v>16</v>
      </c>
      <c r="AC50" s="1126">
        <f t="shared" si="109"/>
        <v>3538.5</v>
      </c>
      <c r="AD50" s="1126">
        <f t="shared" si="110"/>
        <v>3225</v>
      </c>
      <c r="AE50" s="1127">
        <f t="shared" si="71"/>
        <v>313.5</v>
      </c>
      <c r="AF50" s="1128">
        <f t="shared" si="111"/>
        <v>100</v>
      </c>
      <c r="AG50" s="1129">
        <f t="shared" si="111"/>
        <v>22115.7</v>
      </c>
      <c r="AH50" s="1129">
        <f t="shared" si="111"/>
        <v>20156.2</v>
      </c>
      <c r="AI50" s="1130">
        <f t="shared" si="19"/>
        <v>1959.5</v>
      </c>
      <c r="AJ50" s="1128">
        <f t="shared" si="112"/>
        <v>16.7</v>
      </c>
      <c r="AK50" s="1129">
        <f t="shared" si="113"/>
        <v>3686</v>
      </c>
      <c r="AL50" s="1129">
        <f t="shared" si="113"/>
        <v>3359</v>
      </c>
      <c r="AM50" s="1130">
        <f t="shared" si="21"/>
        <v>327</v>
      </c>
      <c r="AN50" s="1125">
        <v>16</v>
      </c>
      <c r="AO50" s="1126">
        <f t="shared" si="114"/>
        <v>3538.5</v>
      </c>
      <c r="AP50" s="1126">
        <f t="shared" si="115"/>
        <v>3225</v>
      </c>
      <c r="AQ50" s="1127">
        <f t="shared" si="77"/>
        <v>313.5</v>
      </c>
      <c r="AR50" s="1125">
        <v>16</v>
      </c>
      <c r="AS50" s="1126">
        <f t="shared" si="116"/>
        <v>3538.5</v>
      </c>
      <c r="AT50" s="1126">
        <f t="shared" si="117"/>
        <v>3225</v>
      </c>
      <c r="AU50" s="1127">
        <f t="shared" si="80"/>
        <v>313.5</v>
      </c>
      <c r="AV50" s="1125">
        <v>17.600000000000001</v>
      </c>
      <c r="AW50" s="1126">
        <f t="shared" si="118"/>
        <v>3892.4</v>
      </c>
      <c r="AX50" s="1126">
        <f t="shared" si="119"/>
        <v>3547.5</v>
      </c>
      <c r="AY50" s="1127">
        <f t="shared" si="83"/>
        <v>344.90000000000009</v>
      </c>
      <c r="AZ50" s="1125">
        <v>15.2</v>
      </c>
      <c r="BA50" s="1126">
        <f t="shared" si="120"/>
        <v>3361.6</v>
      </c>
      <c r="BB50" s="1126">
        <f t="shared" si="121"/>
        <v>3063.7</v>
      </c>
      <c r="BC50" s="1127">
        <f t="shared" si="86"/>
        <v>297.90000000000009</v>
      </c>
      <c r="BD50" s="1125">
        <v>15.2</v>
      </c>
      <c r="BE50" s="1126">
        <f t="shared" si="122"/>
        <v>3361.6</v>
      </c>
      <c r="BF50" s="1126">
        <f t="shared" si="123"/>
        <v>3063.7</v>
      </c>
      <c r="BG50" s="1127">
        <f t="shared" si="89"/>
        <v>297.90000000000009</v>
      </c>
      <c r="BH50" s="1125">
        <v>17.600000000000001</v>
      </c>
      <c r="BI50" s="1126">
        <f t="shared" si="124"/>
        <v>3892.4</v>
      </c>
      <c r="BJ50" s="1126">
        <f t="shared" si="125"/>
        <v>3547.5</v>
      </c>
      <c r="BK50" s="1127">
        <f t="shared" si="92"/>
        <v>344.90000000000009</v>
      </c>
      <c r="BL50" s="1128">
        <f t="shared" si="126"/>
        <v>97.6</v>
      </c>
      <c r="BM50" s="1129">
        <f t="shared" si="126"/>
        <v>21585</v>
      </c>
      <c r="BN50" s="1129">
        <f t="shared" si="126"/>
        <v>19672.400000000001</v>
      </c>
      <c r="BO50" s="1130">
        <f t="shared" si="41"/>
        <v>1912.5999999999985</v>
      </c>
      <c r="BP50" s="1128">
        <f t="shared" si="127"/>
        <v>16.3</v>
      </c>
      <c r="BQ50" s="1129">
        <f t="shared" si="128"/>
        <v>3598</v>
      </c>
      <c r="BR50" s="1129">
        <f t="shared" si="128"/>
        <v>3279</v>
      </c>
      <c r="BS50" s="1130">
        <f t="shared" si="43"/>
        <v>319</v>
      </c>
      <c r="BT50" s="1116">
        <f t="shared" si="129"/>
        <v>197.6</v>
      </c>
      <c r="BU50" s="1117">
        <f t="shared" si="129"/>
        <v>43700.7</v>
      </c>
      <c r="BV50" s="1117">
        <f t="shared" si="129"/>
        <v>39828.600000000006</v>
      </c>
      <c r="BW50" s="1131">
        <f t="shared" si="45"/>
        <v>3872.0999999999913</v>
      </c>
      <c r="BX50" s="1116">
        <f t="shared" si="130"/>
        <v>16.5</v>
      </c>
      <c r="BY50" s="1117">
        <f t="shared" si="131"/>
        <v>3642</v>
      </c>
      <c r="BZ50" s="1117">
        <f t="shared" si="131"/>
        <v>3319</v>
      </c>
      <c r="CA50" s="1131">
        <f t="shared" si="50"/>
        <v>323</v>
      </c>
    </row>
    <row r="51" spans="2:79" s="1360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f t="shared" si="99"/>
        <v>0</v>
      </c>
      <c r="J51" s="1232">
        <f t="shared" si="100"/>
        <v>0</v>
      </c>
      <c r="K51" s="1233">
        <f t="shared" si="56"/>
        <v>0</v>
      </c>
      <c r="L51" s="1231">
        <v>0</v>
      </c>
      <c r="M51" s="1232">
        <f t="shared" si="101"/>
        <v>0</v>
      </c>
      <c r="N51" s="1232">
        <f t="shared" si="102"/>
        <v>0</v>
      </c>
      <c r="O51" s="1233">
        <f t="shared" si="59"/>
        <v>0</v>
      </c>
      <c r="P51" s="1231">
        <v>0</v>
      </c>
      <c r="Q51" s="1232">
        <f t="shared" si="103"/>
        <v>0</v>
      </c>
      <c r="R51" s="1232">
        <f t="shared" si="104"/>
        <v>0</v>
      </c>
      <c r="S51" s="1233">
        <f t="shared" si="62"/>
        <v>0</v>
      </c>
      <c r="T51" s="1231">
        <v>0</v>
      </c>
      <c r="U51" s="1232">
        <f t="shared" si="105"/>
        <v>0</v>
      </c>
      <c r="V51" s="1232">
        <f t="shared" si="106"/>
        <v>0</v>
      </c>
      <c r="W51" s="1233">
        <f t="shared" si="65"/>
        <v>0</v>
      </c>
      <c r="X51" s="1231">
        <v>0</v>
      </c>
      <c r="Y51" s="1232">
        <f t="shared" si="107"/>
        <v>0</v>
      </c>
      <c r="Z51" s="1232">
        <f t="shared" si="108"/>
        <v>0</v>
      </c>
      <c r="AA51" s="1233">
        <f t="shared" si="68"/>
        <v>0</v>
      </c>
      <c r="AB51" s="1231">
        <v>0</v>
      </c>
      <c r="AC51" s="1232">
        <f t="shared" si="109"/>
        <v>0</v>
      </c>
      <c r="AD51" s="1232">
        <f t="shared" si="110"/>
        <v>0</v>
      </c>
      <c r="AE51" s="1233">
        <f t="shared" si="71"/>
        <v>0</v>
      </c>
      <c r="AF51" s="1234">
        <f t="shared" si="111"/>
        <v>0</v>
      </c>
      <c r="AG51" s="1235">
        <f t="shared" si="111"/>
        <v>0</v>
      </c>
      <c r="AH51" s="1235">
        <f t="shared" si="111"/>
        <v>0</v>
      </c>
      <c r="AI51" s="1236">
        <f t="shared" si="19"/>
        <v>0</v>
      </c>
      <c r="AJ51" s="1234">
        <f t="shared" si="112"/>
        <v>0</v>
      </c>
      <c r="AK51" s="1235">
        <f t="shared" si="113"/>
        <v>0</v>
      </c>
      <c r="AL51" s="1235">
        <f t="shared" si="113"/>
        <v>0</v>
      </c>
      <c r="AM51" s="1236">
        <f t="shared" si="21"/>
        <v>0</v>
      </c>
      <c r="AN51" s="1231">
        <v>0</v>
      </c>
      <c r="AO51" s="1232">
        <f t="shared" si="114"/>
        <v>0</v>
      </c>
      <c r="AP51" s="1232">
        <f t="shared" si="115"/>
        <v>0</v>
      </c>
      <c r="AQ51" s="1233">
        <f t="shared" si="77"/>
        <v>0</v>
      </c>
      <c r="AR51" s="1231">
        <v>0</v>
      </c>
      <c r="AS51" s="1232">
        <f t="shared" si="116"/>
        <v>0</v>
      </c>
      <c r="AT51" s="1232">
        <f t="shared" si="117"/>
        <v>0</v>
      </c>
      <c r="AU51" s="1233">
        <f t="shared" si="80"/>
        <v>0</v>
      </c>
      <c r="AV51" s="1231">
        <v>0</v>
      </c>
      <c r="AW51" s="1232">
        <f t="shared" si="118"/>
        <v>0</v>
      </c>
      <c r="AX51" s="1232">
        <f t="shared" si="119"/>
        <v>0</v>
      </c>
      <c r="AY51" s="1233">
        <f t="shared" si="83"/>
        <v>0</v>
      </c>
      <c r="AZ51" s="1231">
        <v>0</v>
      </c>
      <c r="BA51" s="1232">
        <f t="shared" si="120"/>
        <v>0</v>
      </c>
      <c r="BB51" s="1232">
        <f t="shared" si="121"/>
        <v>0</v>
      </c>
      <c r="BC51" s="1233">
        <f t="shared" si="86"/>
        <v>0</v>
      </c>
      <c r="BD51" s="1231">
        <v>0</v>
      </c>
      <c r="BE51" s="1232">
        <f t="shared" si="122"/>
        <v>0</v>
      </c>
      <c r="BF51" s="1232">
        <f t="shared" si="123"/>
        <v>0</v>
      </c>
      <c r="BG51" s="1233">
        <f t="shared" si="89"/>
        <v>0</v>
      </c>
      <c r="BH51" s="1231">
        <v>0</v>
      </c>
      <c r="BI51" s="1232">
        <f t="shared" si="124"/>
        <v>0</v>
      </c>
      <c r="BJ51" s="1232">
        <f t="shared" si="125"/>
        <v>0</v>
      </c>
      <c r="BK51" s="1233">
        <f t="shared" si="92"/>
        <v>0</v>
      </c>
      <c r="BL51" s="1234">
        <f t="shared" si="126"/>
        <v>0</v>
      </c>
      <c r="BM51" s="1235">
        <f t="shared" si="126"/>
        <v>0</v>
      </c>
      <c r="BN51" s="1235">
        <f t="shared" si="126"/>
        <v>0</v>
      </c>
      <c r="BO51" s="1236">
        <f t="shared" si="41"/>
        <v>0</v>
      </c>
      <c r="BP51" s="1234">
        <f t="shared" si="127"/>
        <v>0</v>
      </c>
      <c r="BQ51" s="1235">
        <f t="shared" si="128"/>
        <v>0</v>
      </c>
      <c r="BR51" s="1235">
        <f t="shared" si="128"/>
        <v>0</v>
      </c>
      <c r="BS51" s="1236">
        <f t="shared" si="43"/>
        <v>0</v>
      </c>
      <c r="BT51" s="1237">
        <f t="shared" si="129"/>
        <v>0</v>
      </c>
      <c r="BU51" s="1238">
        <f t="shared" si="129"/>
        <v>0</v>
      </c>
      <c r="BV51" s="1238">
        <f t="shared" si="129"/>
        <v>0</v>
      </c>
      <c r="BW51" s="1239">
        <f t="shared" si="45"/>
        <v>0</v>
      </c>
      <c r="BX51" s="1237">
        <f t="shared" si="130"/>
        <v>0</v>
      </c>
      <c r="BY51" s="1238">
        <f t="shared" si="131"/>
        <v>0</v>
      </c>
      <c r="BZ51" s="1238">
        <f t="shared" si="131"/>
        <v>0</v>
      </c>
      <c r="CA51" s="1239">
        <f t="shared" si="50"/>
        <v>0</v>
      </c>
    </row>
    <row r="52" spans="2:79" ht="21" customHeight="1">
      <c r="B52" s="1103"/>
      <c r="C52" s="1104" t="s">
        <v>2841</v>
      </c>
      <c r="D52" s="1105" t="s">
        <v>1702</v>
      </c>
      <c r="E52" s="1106">
        <v>203.7</v>
      </c>
      <c r="F52" s="1123">
        <v>1.1299999999999999</v>
      </c>
      <c r="G52" s="1124">
        <v>0.96099999999999997</v>
      </c>
      <c r="H52" s="1125">
        <v>68.3</v>
      </c>
      <c r="I52" s="1126">
        <f t="shared" si="99"/>
        <v>15108.2</v>
      </c>
      <c r="J52" s="1126">
        <f t="shared" si="100"/>
        <v>13912.7</v>
      </c>
      <c r="K52" s="1127">
        <f t="shared" si="56"/>
        <v>1195.5</v>
      </c>
      <c r="L52" s="1125">
        <v>71.7</v>
      </c>
      <c r="M52" s="1126">
        <f t="shared" si="101"/>
        <v>15860.3</v>
      </c>
      <c r="N52" s="1126">
        <f t="shared" si="102"/>
        <v>14605.3</v>
      </c>
      <c r="O52" s="1127">
        <f t="shared" si="59"/>
        <v>1255</v>
      </c>
      <c r="P52" s="1125">
        <v>75.099999999999994</v>
      </c>
      <c r="Q52" s="1126">
        <f t="shared" si="103"/>
        <v>16612.400000000001</v>
      </c>
      <c r="R52" s="1126">
        <f t="shared" si="104"/>
        <v>15297.9</v>
      </c>
      <c r="S52" s="1127">
        <f t="shared" si="62"/>
        <v>1314.5000000000018</v>
      </c>
      <c r="T52" s="1125">
        <v>68.3</v>
      </c>
      <c r="U52" s="1126">
        <f t="shared" si="105"/>
        <v>15108.2</v>
      </c>
      <c r="V52" s="1126">
        <f t="shared" si="106"/>
        <v>13912.7</v>
      </c>
      <c r="W52" s="1127">
        <f t="shared" si="65"/>
        <v>1195.5</v>
      </c>
      <c r="X52" s="1125">
        <v>75.099999999999994</v>
      </c>
      <c r="Y52" s="1126">
        <f t="shared" si="107"/>
        <v>16612.400000000001</v>
      </c>
      <c r="Z52" s="1126">
        <f t="shared" si="108"/>
        <v>15297.9</v>
      </c>
      <c r="AA52" s="1127">
        <f t="shared" si="68"/>
        <v>1314.5000000000018</v>
      </c>
      <c r="AB52" s="1125">
        <v>68.3</v>
      </c>
      <c r="AC52" s="1126">
        <f t="shared" si="109"/>
        <v>15108.2</v>
      </c>
      <c r="AD52" s="1126">
        <f t="shared" si="110"/>
        <v>13912.7</v>
      </c>
      <c r="AE52" s="1127">
        <f t="shared" si="71"/>
        <v>1195.5</v>
      </c>
      <c r="AF52" s="1128">
        <f t="shared" si="111"/>
        <v>426.8</v>
      </c>
      <c r="AG52" s="1129">
        <f t="shared" si="111"/>
        <v>94409.7</v>
      </c>
      <c r="AH52" s="1129">
        <f t="shared" si="111"/>
        <v>86939.199999999997</v>
      </c>
      <c r="AI52" s="1130">
        <f t="shared" si="19"/>
        <v>7470.5</v>
      </c>
      <c r="AJ52" s="1128">
        <f t="shared" si="112"/>
        <v>71.099999999999994</v>
      </c>
      <c r="AK52" s="1129">
        <f t="shared" si="113"/>
        <v>15735</v>
      </c>
      <c r="AL52" s="1129">
        <f t="shared" si="113"/>
        <v>14490</v>
      </c>
      <c r="AM52" s="1130">
        <f t="shared" si="21"/>
        <v>1245</v>
      </c>
      <c r="AN52" s="1125">
        <v>68.3</v>
      </c>
      <c r="AO52" s="1126">
        <f t="shared" si="114"/>
        <v>15108.2</v>
      </c>
      <c r="AP52" s="1126">
        <f t="shared" si="115"/>
        <v>13912.7</v>
      </c>
      <c r="AQ52" s="1127">
        <f t="shared" si="77"/>
        <v>1195.5</v>
      </c>
      <c r="AR52" s="1125">
        <v>68.3</v>
      </c>
      <c r="AS52" s="1126">
        <f t="shared" si="116"/>
        <v>15108.2</v>
      </c>
      <c r="AT52" s="1126">
        <f t="shared" si="117"/>
        <v>13912.7</v>
      </c>
      <c r="AU52" s="1127">
        <f t="shared" si="80"/>
        <v>1195.5</v>
      </c>
      <c r="AV52" s="1125">
        <v>75.099999999999994</v>
      </c>
      <c r="AW52" s="1126">
        <f t="shared" si="118"/>
        <v>16612.400000000001</v>
      </c>
      <c r="AX52" s="1126">
        <f t="shared" si="119"/>
        <v>15297.9</v>
      </c>
      <c r="AY52" s="1127">
        <f t="shared" si="83"/>
        <v>1314.5000000000018</v>
      </c>
      <c r="AZ52" s="1125">
        <v>64.900000000000006</v>
      </c>
      <c r="BA52" s="1126">
        <f t="shared" si="120"/>
        <v>14356.1</v>
      </c>
      <c r="BB52" s="1126">
        <f t="shared" si="121"/>
        <v>13220.1</v>
      </c>
      <c r="BC52" s="1127">
        <f t="shared" si="86"/>
        <v>1136</v>
      </c>
      <c r="BD52" s="1125">
        <v>64.900000000000006</v>
      </c>
      <c r="BE52" s="1126">
        <f t="shared" si="122"/>
        <v>14356.1</v>
      </c>
      <c r="BF52" s="1126">
        <f t="shared" si="123"/>
        <v>13220.1</v>
      </c>
      <c r="BG52" s="1127">
        <f t="shared" si="89"/>
        <v>1136</v>
      </c>
      <c r="BH52" s="1125">
        <v>75.099999999999994</v>
      </c>
      <c r="BI52" s="1126">
        <f t="shared" si="124"/>
        <v>16612.400000000001</v>
      </c>
      <c r="BJ52" s="1126">
        <f t="shared" si="125"/>
        <v>15297.9</v>
      </c>
      <c r="BK52" s="1127">
        <f t="shared" si="92"/>
        <v>1314.5000000000018</v>
      </c>
      <c r="BL52" s="1128">
        <f t="shared" si="126"/>
        <v>416.6</v>
      </c>
      <c r="BM52" s="1129">
        <f t="shared" si="126"/>
        <v>92153.4</v>
      </c>
      <c r="BN52" s="1129">
        <f t="shared" si="126"/>
        <v>84861.4</v>
      </c>
      <c r="BO52" s="1130">
        <f t="shared" si="41"/>
        <v>7292</v>
      </c>
      <c r="BP52" s="1128">
        <f t="shared" si="127"/>
        <v>69.400000000000006</v>
      </c>
      <c r="BQ52" s="1129">
        <f t="shared" si="128"/>
        <v>15359</v>
      </c>
      <c r="BR52" s="1129">
        <f t="shared" si="128"/>
        <v>14144</v>
      </c>
      <c r="BS52" s="1130">
        <f t="shared" si="43"/>
        <v>1215</v>
      </c>
      <c r="BT52" s="1116">
        <f t="shared" si="129"/>
        <v>843.40000000000009</v>
      </c>
      <c r="BU52" s="1117">
        <f t="shared" si="129"/>
        <v>186563.09999999998</v>
      </c>
      <c r="BV52" s="1117">
        <f t="shared" si="129"/>
        <v>171800.59999999998</v>
      </c>
      <c r="BW52" s="1131">
        <f t="shared" si="45"/>
        <v>14762.5</v>
      </c>
      <c r="BX52" s="1116">
        <f t="shared" si="130"/>
        <v>70.3</v>
      </c>
      <c r="BY52" s="1117">
        <f t="shared" si="131"/>
        <v>15547</v>
      </c>
      <c r="BZ52" s="1117">
        <f t="shared" si="131"/>
        <v>14317</v>
      </c>
      <c r="CA52" s="1131">
        <f t="shared" si="50"/>
        <v>1230</v>
      </c>
    </row>
    <row r="53" spans="2:79" s="1360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f t="shared" si="99"/>
        <v>0</v>
      </c>
      <c r="J53" s="1232">
        <f t="shared" si="100"/>
        <v>0</v>
      </c>
      <c r="K53" s="1233">
        <f t="shared" si="56"/>
        <v>0</v>
      </c>
      <c r="L53" s="1231">
        <v>0</v>
      </c>
      <c r="M53" s="1232">
        <f t="shared" si="101"/>
        <v>0</v>
      </c>
      <c r="N53" s="1232">
        <f t="shared" si="102"/>
        <v>0</v>
      </c>
      <c r="O53" s="1233">
        <f t="shared" si="59"/>
        <v>0</v>
      </c>
      <c r="P53" s="1231">
        <v>0</v>
      </c>
      <c r="Q53" s="1232">
        <f t="shared" si="103"/>
        <v>0</v>
      </c>
      <c r="R53" s="1232">
        <f t="shared" si="104"/>
        <v>0</v>
      </c>
      <c r="S53" s="1233">
        <f t="shared" si="62"/>
        <v>0</v>
      </c>
      <c r="T53" s="1231">
        <v>0</v>
      </c>
      <c r="U53" s="1232">
        <f t="shared" si="105"/>
        <v>0</v>
      </c>
      <c r="V53" s="1232">
        <f t="shared" si="106"/>
        <v>0</v>
      </c>
      <c r="W53" s="1233">
        <f t="shared" si="65"/>
        <v>0</v>
      </c>
      <c r="X53" s="1231">
        <v>0</v>
      </c>
      <c r="Y53" s="1232">
        <f t="shared" si="107"/>
        <v>0</v>
      </c>
      <c r="Z53" s="1232">
        <f t="shared" si="108"/>
        <v>0</v>
      </c>
      <c r="AA53" s="1233">
        <f t="shared" si="68"/>
        <v>0</v>
      </c>
      <c r="AB53" s="1231">
        <v>0</v>
      </c>
      <c r="AC53" s="1232">
        <f t="shared" si="109"/>
        <v>0</v>
      </c>
      <c r="AD53" s="1232">
        <f t="shared" si="110"/>
        <v>0</v>
      </c>
      <c r="AE53" s="1233">
        <f t="shared" si="71"/>
        <v>0</v>
      </c>
      <c r="AF53" s="1234">
        <f t="shared" si="111"/>
        <v>0</v>
      </c>
      <c r="AG53" s="1235">
        <f t="shared" si="111"/>
        <v>0</v>
      </c>
      <c r="AH53" s="1235">
        <f t="shared" si="111"/>
        <v>0</v>
      </c>
      <c r="AI53" s="1236">
        <f t="shared" si="19"/>
        <v>0</v>
      </c>
      <c r="AJ53" s="1234">
        <f t="shared" si="112"/>
        <v>0</v>
      </c>
      <c r="AK53" s="1235">
        <f t="shared" si="113"/>
        <v>0</v>
      </c>
      <c r="AL53" s="1235">
        <f t="shared" si="113"/>
        <v>0</v>
      </c>
      <c r="AM53" s="1236">
        <f t="shared" si="21"/>
        <v>0</v>
      </c>
      <c r="AN53" s="1231">
        <v>0</v>
      </c>
      <c r="AO53" s="1232">
        <f t="shared" si="114"/>
        <v>0</v>
      </c>
      <c r="AP53" s="1232">
        <f t="shared" si="115"/>
        <v>0</v>
      </c>
      <c r="AQ53" s="1233">
        <f t="shared" si="77"/>
        <v>0</v>
      </c>
      <c r="AR53" s="1231">
        <v>0</v>
      </c>
      <c r="AS53" s="1232">
        <f t="shared" si="116"/>
        <v>0</v>
      </c>
      <c r="AT53" s="1232">
        <f t="shared" si="117"/>
        <v>0</v>
      </c>
      <c r="AU53" s="1233">
        <f t="shared" si="80"/>
        <v>0</v>
      </c>
      <c r="AV53" s="1231">
        <v>0</v>
      </c>
      <c r="AW53" s="1232">
        <f t="shared" si="118"/>
        <v>0</v>
      </c>
      <c r="AX53" s="1232">
        <f t="shared" si="119"/>
        <v>0</v>
      </c>
      <c r="AY53" s="1233">
        <f t="shared" si="83"/>
        <v>0</v>
      </c>
      <c r="AZ53" s="1231">
        <v>0</v>
      </c>
      <c r="BA53" s="1232">
        <f t="shared" si="120"/>
        <v>0</v>
      </c>
      <c r="BB53" s="1232">
        <f t="shared" si="121"/>
        <v>0</v>
      </c>
      <c r="BC53" s="1233">
        <f t="shared" si="86"/>
        <v>0</v>
      </c>
      <c r="BD53" s="1231">
        <v>0</v>
      </c>
      <c r="BE53" s="1232">
        <f t="shared" si="122"/>
        <v>0</v>
      </c>
      <c r="BF53" s="1232">
        <f t="shared" si="123"/>
        <v>0</v>
      </c>
      <c r="BG53" s="1233">
        <f t="shared" si="89"/>
        <v>0</v>
      </c>
      <c r="BH53" s="1231">
        <v>0</v>
      </c>
      <c r="BI53" s="1232">
        <f t="shared" si="124"/>
        <v>0</v>
      </c>
      <c r="BJ53" s="1232">
        <f t="shared" si="125"/>
        <v>0</v>
      </c>
      <c r="BK53" s="1233">
        <f t="shared" si="92"/>
        <v>0</v>
      </c>
      <c r="BL53" s="1234">
        <f t="shared" si="126"/>
        <v>0</v>
      </c>
      <c r="BM53" s="1235">
        <f t="shared" si="126"/>
        <v>0</v>
      </c>
      <c r="BN53" s="1235">
        <f t="shared" si="126"/>
        <v>0</v>
      </c>
      <c r="BO53" s="1236">
        <f t="shared" si="41"/>
        <v>0</v>
      </c>
      <c r="BP53" s="1234">
        <f t="shared" si="127"/>
        <v>0</v>
      </c>
      <c r="BQ53" s="1235">
        <f t="shared" si="128"/>
        <v>0</v>
      </c>
      <c r="BR53" s="1235">
        <f t="shared" si="128"/>
        <v>0</v>
      </c>
      <c r="BS53" s="1236">
        <f t="shared" si="43"/>
        <v>0</v>
      </c>
      <c r="BT53" s="1237">
        <f t="shared" si="129"/>
        <v>0</v>
      </c>
      <c r="BU53" s="1238">
        <f t="shared" si="129"/>
        <v>0</v>
      </c>
      <c r="BV53" s="1238">
        <f t="shared" si="129"/>
        <v>0</v>
      </c>
      <c r="BW53" s="1239">
        <f t="shared" si="45"/>
        <v>0</v>
      </c>
      <c r="BX53" s="1237">
        <f t="shared" si="130"/>
        <v>0</v>
      </c>
      <c r="BY53" s="1238">
        <f t="shared" si="131"/>
        <v>0</v>
      </c>
      <c r="BZ53" s="1238">
        <f t="shared" si="131"/>
        <v>0</v>
      </c>
      <c r="CA53" s="1239">
        <f t="shared" si="50"/>
        <v>0</v>
      </c>
    </row>
    <row r="54" spans="2:79" ht="21" customHeight="1">
      <c r="B54" s="1103"/>
      <c r="C54" s="1104" t="s">
        <v>2842</v>
      </c>
      <c r="D54" s="1105" t="s">
        <v>1804</v>
      </c>
      <c r="E54" s="1106">
        <v>195.06</v>
      </c>
      <c r="F54" s="1123">
        <v>1.1299999999999999</v>
      </c>
      <c r="G54" s="1124">
        <v>0.97099999999999997</v>
      </c>
      <c r="H54" s="1125">
        <v>56.2</v>
      </c>
      <c r="I54" s="1126">
        <f t="shared" si="99"/>
        <v>12028.2</v>
      </c>
      <c r="J54" s="1126">
        <f t="shared" si="100"/>
        <v>10962.4</v>
      </c>
      <c r="K54" s="1127">
        <f t="shared" si="56"/>
        <v>1065.8000000000011</v>
      </c>
      <c r="L54" s="1125">
        <v>59</v>
      </c>
      <c r="M54" s="1126">
        <f t="shared" si="101"/>
        <v>12627.5</v>
      </c>
      <c r="N54" s="1126">
        <f t="shared" si="102"/>
        <v>11508.5</v>
      </c>
      <c r="O54" s="1127">
        <f t="shared" si="59"/>
        <v>1119</v>
      </c>
      <c r="P54" s="1125">
        <v>61.8</v>
      </c>
      <c r="Q54" s="1126">
        <f t="shared" si="103"/>
        <v>13226.8</v>
      </c>
      <c r="R54" s="1126">
        <f t="shared" si="104"/>
        <v>12054.7</v>
      </c>
      <c r="S54" s="1127">
        <f t="shared" si="62"/>
        <v>1172.0999999999985</v>
      </c>
      <c r="T54" s="1125">
        <v>56.2</v>
      </c>
      <c r="U54" s="1126">
        <f t="shared" si="105"/>
        <v>12028.2</v>
      </c>
      <c r="V54" s="1126">
        <f t="shared" si="106"/>
        <v>10962.4</v>
      </c>
      <c r="W54" s="1127">
        <f t="shared" si="65"/>
        <v>1065.8000000000011</v>
      </c>
      <c r="X54" s="1125">
        <v>61.8</v>
      </c>
      <c r="Y54" s="1126">
        <f t="shared" si="107"/>
        <v>13226.8</v>
      </c>
      <c r="Z54" s="1126">
        <f t="shared" si="108"/>
        <v>12054.7</v>
      </c>
      <c r="AA54" s="1127">
        <f t="shared" si="68"/>
        <v>1172.0999999999985</v>
      </c>
      <c r="AB54" s="1125">
        <v>56.2</v>
      </c>
      <c r="AC54" s="1126">
        <f t="shared" si="109"/>
        <v>12028.2</v>
      </c>
      <c r="AD54" s="1126">
        <f t="shared" si="110"/>
        <v>10962.4</v>
      </c>
      <c r="AE54" s="1127">
        <f t="shared" si="71"/>
        <v>1065.8000000000011</v>
      </c>
      <c r="AF54" s="1128">
        <f t="shared" si="111"/>
        <v>351.2</v>
      </c>
      <c r="AG54" s="1129">
        <f t="shared" si="111"/>
        <v>75165.7</v>
      </c>
      <c r="AH54" s="1129">
        <f t="shared" si="111"/>
        <v>68505.100000000006</v>
      </c>
      <c r="AI54" s="1130">
        <f t="shared" si="19"/>
        <v>6660.5999999999913</v>
      </c>
      <c r="AJ54" s="1128">
        <f t="shared" si="112"/>
        <v>58.5</v>
      </c>
      <c r="AK54" s="1129">
        <f t="shared" si="113"/>
        <v>12528</v>
      </c>
      <c r="AL54" s="1129">
        <f t="shared" si="113"/>
        <v>11418</v>
      </c>
      <c r="AM54" s="1130">
        <f t="shared" si="21"/>
        <v>1110</v>
      </c>
      <c r="AN54" s="1125">
        <v>56.2</v>
      </c>
      <c r="AO54" s="1126">
        <f t="shared" si="114"/>
        <v>12028.2</v>
      </c>
      <c r="AP54" s="1126">
        <f t="shared" si="115"/>
        <v>10962.4</v>
      </c>
      <c r="AQ54" s="1127">
        <f t="shared" si="77"/>
        <v>1065.8000000000011</v>
      </c>
      <c r="AR54" s="1125">
        <v>56.2</v>
      </c>
      <c r="AS54" s="1126">
        <f t="shared" si="116"/>
        <v>12028.2</v>
      </c>
      <c r="AT54" s="1126">
        <f t="shared" si="117"/>
        <v>10962.4</v>
      </c>
      <c r="AU54" s="1127">
        <f t="shared" si="80"/>
        <v>1065.8000000000011</v>
      </c>
      <c r="AV54" s="1125">
        <v>61.8</v>
      </c>
      <c r="AW54" s="1126">
        <f t="shared" si="118"/>
        <v>13226.8</v>
      </c>
      <c r="AX54" s="1126">
        <f t="shared" si="119"/>
        <v>12054.7</v>
      </c>
      <c r="AY54" s="1127">
        <f t="shared" si="83"/>
        <v>1172.0999999999985</v>
      </c>
      <c r="AZ54" s="1125">
        <v>53.4</v>
      </c>
      <c r="BA54" s="1126">
        <f t="shared" si="120"/>
        <v>11429</v>
      </c>
      <c r="BB54" s="1126">
        <f t="shared" si="121"/>
        <v>10416.200000000001</v>
      </c>
      <c r="BC54" s="1127">
        <f t="shared" si="86"/>
        <v>1012.7999999999993</v>
      </c>
      <c r="BD54" s="1125">
        <v>53.4</v>
      </c>
      <c r="BE54" s="1126">
        <f t="shared" si="122"/>
        <v>11429</v>
      </c>
      <c r="BF54" s="1126">
        <f t="shared" si="123"/>
        <v>10416.200000000001</v>
      </c>
      <c r="BG54" s="1127">
        <f t="shared" si="89"/>
        <v>1012.7999999999993</v>
      </c>
      <c r="BH54" s="1125">
        <v>61.8</v>
      </c>
      <c r="BI54" s="1126">
        <f t="shared" si="124"/>
        <v>13226.8</v>
      </c>
      <c r="BJ54" s="1126">
        <f t="shared" si="125"/>
        <v>12054.7</v>
      </c>
      <c r="BK54" s="1127">
        <f t="shared" si="92"/>
        <v>1172.0999999999985</v>
      </c>
      <c r="BL54" s="1128">
        <f t="shared" si="126"/>
        <v>342.8</v>
      </c>
      <c r="BM54" s="1129">
        <f t="shared" si="126"/>
        <v>73368</v>
      </c>
      <c r="BN54" s="1129">
        <f t="shared" si="126"/>
        <v>66866.599999999991</v>
      </c>
      <c r="BO54" s="1130">
        <f t="shared" si="41"/>
        <v>6501.4000000000087</v>
      </c>
      <c r="BP54" s="1128">
        <f t="shared" si="127"/>
        <v>57.1</v>
      </c>
      <c r="BQ54" s="1129">
        <f t="shared" si="128"/>
        <v>12228</v>
      </c>
      <c r="BR54" s="1129">
        <f t="shared" si="128"/>
        <v>11144</v>
      </c>
      <c r="BS54" s="1130">
        <f t="shared" si="43"/>
        <v>1084</v>
      </c>
      <c r="BT54" s="1116">
        <f t="shared" si="129"/>
        <v>694</v>
      </c>
      <c r="BU54" s="1117">
        <f t="shared" si="129"/>
        <v>148533.70000000001</v>
      </c>
      <c r="BV54" s="1117">
        <f t="shared" si="129"/>
        <v>135371.70000000001</v>
      </c>
      <c r="BW54" s="1131">
        <f t="shared" si="45"/>
        <v>13162</v>
      </c>
      <c r="BX54" s="1116">
        <f t="shared" si="130"/>
        <v>57.8</v>
      </c>
      <c r="BY54" s="1117">
        <f t="shared" si="131"/>
        <v>12378</v>
      </c>
      <c r="BZ54" s="1117">
        <f t="shared" si="131"/>
        <v>11281</v>
      </c>
      <c r="CA54" s="1131">
        <f t="shared" si="50"/>
        <v>1097</v>
      </c>
    </row>
    <row r="55" spans="2:79" s="1360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f t="shared" si="99"/>
        <v>0</v>
      </c>
      <c r="J55" s="1232">
        <f t="shared" si="100"/>
        <v>0</v>
      </c>
      <c r="K55" s="1233">
        <f t="shared" si="56"/>
        <v>0</v>
      </c>
      <c r="L55" s="1231">
        <v>0</v>
      </c>
      <c r="M55" s="1232">
        <f t="shared" si="101"/>
        <v>0</v>
      </c>
      <c r="N55" s="1232">
        <f t="shared" si="102"/>
        <v>0</v>
      </c>
      <c r="O55" s="1233">
        <f t="shared" si="59"/>
        <v>0</v>
      </c>
      <c r="P55" s="1231">
        <v>0</v>
      </c>
      <c r="Q55" s="1232">
        <f t="shared" si="103"/>
        <v>0</v>
      </c>
      <c r="R55" s="1232">
        <f t="shared" si="104"/>
        <v>0</v>
      </c>
      <c r="S55" s="1233">
        <f t="shared" si="62"/>
        <v>0</v>
      </c>
      <c r="T55" s="1231">
        <v>0</v>
      </c>
      <c r="U55" s="1232">
        <f t="shared" si="105"/>
        <v>0</v>
      </c>
      <c r="V55" s="1232">
        <f t="shared" si="106"/>
        <v>0</v>
      </c>
      <c r="W55" s="1233">
        <f t="shared" si="65"/>
        <v>0</v>
      </c>
      <c r="X55" s="1231">
        <v>0</v>
      </c>
      <c r="Y55" s="1232">
        <f t="shared" si="107"/>
        <v>0</v>
      </c>
      <c r="Z55" s="1232">
        <f t="shared" si="108"/>
        <v>0</v>
      </c>
      <c r="AA55" s="1233">
        <f t="shared" si="68"/>
        <v>0</v>
      </c>
      <c r="AB55" s="1231">
        <v>0</v>
      </c>
      <c r="AC55" s="1232">
        <f t="shared" si="109"/>
        <v>0</v>
      </c>
      <c r="AD55" s="1232">
        <f t="shared" si="110"/>
        <v>0</v>
      </c>
      <c r="AE55" s="1233">
        <f t="shared" si="71"/>
        <v>0</v>
      </c>
      <c r="AF55" s="1234">
        <f t="shared" si="111"/>
        <v>0</v>
      </c>
      <c r="AG55" s="1235">
        <f t="shared" si="111"/>
        <v>0</v>
      </c>
      <c r="AH55" s="1235">
        <f t="shared" si="111"/>
        <v>0</v>
      </c>
      <c r="AI55" s="1236">
        <f t="shared" si="19"/>
        <v>0</v>
      </c>
      <c r="AJ55" s="1234">
        <f t="shared" si="112"/>
        <v>0</v>
      </c>
      <c r="AK55" s="1235">
        <f t="shared" si="113"/>
        <v>0</v>
      </c>
      <c r="AL55" s="1235">
        <f t="shared" si="113"/>
        <v>0</v>
      </c>
      <c r="AM55" s="1236">
        <f t="shared" si="21"/>
        <v>0</v>
      </c>
      <c r="AN55" s="1231">
        <v>0</v>
      </c>
      <c r="AO55" s="1232">
        <f t="shared" si="114"/>
        <v>0</v>
      </c>
      <c r="AP55" s="1232">
        <f t="shared" si="115"/>
        <v>0</v>
      </c>
      <c r="AQ55" s="1233">
        <f t="shared" si="77"/>
        <v>0</v>
      </c>
      <c r="AR55" s="1231">
        <v>0</v>
      </c>
      <c r="AS55" s="1232">
        <f t="shared" si="116"/>
        <v>0</v>
      </c>
      <c r="AT55" s="1232">
        <f t="shared" si="117"/>
        <v>0</v>
      </c>
      <c r="AU55" s="1233">
        <f t="shared" si="80"/>
        <v>0</v>
      </c>
      <c r="AV55" s="1231">
        <v>0</v>
      </c>
      <c r="AW55" s="1232">
        <f t="shared" si="118"/>
        <v>0</v>
      </c>
      <c r="AX55" s="1232">
        <f t="shared" si="119"/>
        <v>0</v>
      </c>
      <c r="AY55" s="1233">
        <f t="shared" si="83"/>
        <v>0</v>
      </c>
      <c r="AZ55" s="1231">
        <v>0</v>
      </c>
      <c r="BA55" s="1232">
        <f t="shared" si="120"/>
        <v>0</v>
      </c>
      <c r="BB55" s="1232">
        <f t="shared" si="121"/>
        <v>0</v>
      </c>
      <c r="BC55" s="1233">
        <f t="shared" si="86"/>
        <v>0</v>
      </c>
      <c r="BD55" s="1231">
        <v>0</v>
      </c>
      <c r="BE55" s="1232">
        <f t="shared" si="122"/>
        <v>0</v>
      </c>
      <c r="BF55" s="1232">
        <f t="shared" si="123"/>
        <v>0</v>
      </c>
      <c r="BG55" s="1233">
        <f t="shared" si="89"/>
        <v>0</v>
      </c>
      <c r="BH55" s="1231">
        <v>0</v>
      </c>
      <c r="BI55" s="1232">
        <f t="shared" si="124"/>
        <v>0</v>
      </c>
      <c r="BJ55" s="1232">
        <f t="shared" si="125"/>
        <v>0</v>
      </c>
      <c r="BK55" s="1233">
        <f t="shared" si="92"/>
        <v>0</v>
      </c>
      <c r="BL55" s="1234">
        <f t="shared" si="126"/>
        <v>0</v>
      </c>
      <c r="BM55" s="1235">
        <f t="shared" si="126"/>
        <v>0</v>
      </c>
      <c r="BN55" s="1235">
        <f t="shared" si="126"/>
        <v>0</v>
      </c>
      <c r="BO55" s="1236">
        <f t="shared" si="41"/>
        <v>0</v>
      </c>
      <c r="BP55" s="1234">
        <f t="shared" si="127"/>
        <v>0</v>
      </c>
      <c r="BQ55" s="1235">
        <f t="shared" si="128"/>
        <v>0</v>
      </c>
      <c r="BR55" s="1235">
        <f t="shared" si="128"/>
        <v>0</v>
      </c>
      <c r="BS55" s="1236">
        <f t="shared" si="43"/>
        <v>0</v>
      </c>
      <c r="BT55" s="1237">
        <f t="shared" si="129"/>
        <v>0</v>
      </c>
      <c r="BU55" s="1238">
        <f t="shared" si="129"/>
        <v>0</v>
      </c>
      <c r="BV55" s="1238">
        <f t="shared" si="129"/>
        <v>0</v>
      </c>
      <c r="BW55" s="1239">
        <f t="shared" si="45"/>
        <v>0</v>
      </c>
      <c r="BX55" s="1237">
        <f t="shared" si="130"/>
        <v>0</v>
      </c>
      <c r="BY55" s="1238">
        <f t="shared" si="131"/>
        <v>0</v>
      </c>
      <c r="BZ55" s="1238">
        <f t="shared" si="131"/>
        <v>0</v>
      </c>
      <c r="CA55" s="1239">
        <f t="shared" si="50"/>
        <v>0</v>
      </c>
    </row>
    <row r="56" spans="2:79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f t="shared" si="99"/>
        <v>0</v>
      </c>
      <c r="J56" s="1126">
        <f t="shared" si="100"/>
        <v>0</v>
      </c>
      <c r="K56" s="1127">
        <f t="shared" si="56"/>
        <v>0</v>
      </c>
      <c r="L56" s="1125">
        <v>0</v>
      </c>
      <c r="M56" s="1126">
        <f t="shared" si="101"/>
        <v>0</v>
      </c>
      <c r="N56" s="1126">
        <f t="shared" si="102"/>
        <v>0</v>
      </c>
      <c r="O56" s="1127">
        <f t="shared" si="59"/>
        <v>0</v>
      </c>
      <c r="P56" s="1125">
        <v>0</v>
      </c>
      <c r="Q56" s="1126">
        <f t="shared" si="103"/>
        <v>0</v>
      </c>
      <c r="R56" s="1126">
        <f t="shared" si="104"/>
        <v>0</v>
      </c>
      <c r="S56" s="1127">
        <f t="shared" si="62"/>
        <v>0</v>
      </c>
      <c r="T56" s="1125">
        <v>0</v>
      </c>
      <c r="U56" s="1126">
        <f t="shared" si="105"/>
        <v>0</v>
      </c>
      <c r="V56" s="1126">
        <f t="shared" si="106"/>
        <v>0</v>
      </c>
      <c r="W56" s="1127">
        <f t="shared" si="65"/>
        <v>0</v>
      </c>
      <c r="X56" s="1125">
        <v>0</v>
      </c>
      <c r="Y56" s="1126">
        <f t="shared" si="107"/>
        <v>0</v>
      </c>
      <c r="Z56" s="1126">
        <f t="shared" si="108"/>
        <v>0</v>
      </c>
      <c r="AA56" s="1127">
        <f t="shared" si="68"/>
        <v>0</v>
      </c>
      <c r="AB56" s="1125">
        <v>0</v>
      </c>
      <c r="AC56" s="1126">
        <f t="shared" si="109"/>
        <v>0</v>
      </c>
      <c r="AD56" s="1126">
        <f t="shared" si="110"/>
        <v>0</v>
      </c>
      <c r="AE56" s="1127">
        <f t="shared" si="71"/>
        <v>0</v>
      </c>
      <c r="AF56" s="1128">
        <f t="shared" si="111"/>
        <v>0</v>
      </c>
      <c r="AG56" s="1129">
        <f t="shared" si="111"/>
        <v>0</v>
      </c>
      <c r="AH56" s="1129">
        <f t="shared" si="111"/>
        <v>0</v>
      </c>
      <c r="AI56" s="1130">
        <f t="shared" si="19"/>
        <v>0</v>
      </c>
      <c r="AJ56" s="1128">
        <f t="shared" si="112"/>
        <v>0</v>
      </c>
      <c r="AK56" s="1129">
        <f t="shared" si="113"/>
        <v>0</v>
      </c>
      <c r="AL56" s="1129">
        <f t="shared" si="113"/>
        <v>0</v>
      </c>
      <c r="AM56" s="1130">
        <f t="shared" si="21"/>
        <v>0</v>
      </c>
      <c r="AN56" s="1125">
        <v>0</v>
      </c>
      <c r="AO56" s="1126">
        <f t="shared" si="114"/>
        <v>0</v>
      </c>
      <c r="AP56" s="1126">
        <f t="shared" si="115"/>
        <v>0</v>
      </c>
      <c r="AQ56" s="1127">
        <f t="shared" si="77"/>
        <v>0</v>
      </c>
      <c r="AR56" s="1125">
        <v>0</v>
      </c>
      <c r="AS56" s="1126">
        <f t="shared" si="116"/>
        <v>0</v>
      </c>
      <c r="AT56" s="1126">
        <f t="shared" si="117"/>
        <v>0</v>
      </c>
      <c r="AU56" s="1127">
        <f t="shared" si="80"/>
        <v>0</v>
      </c>
      <c r="AV56" s="1125">
        <v>0</v>
      </c>
      <c r="AW56" s="1126">
        <f t="shared" si="118"/>
        <v>0</v>
      </c>
      <c r="AX56" s="1126">
        <f t="shared" si="119"/>
        <v>0</v>
      </c>
      <c r="AY56" s="1127">
        <f t="shared" si="83"/>
        <v>0</v>
      </c>
      <c r="AZ56" s="1125">
        <v>0</v>
      </c>
      <c r="BA56" s="1126">
        <f t="shared" si="120"/>
        <v>0</v>
      </c>
      <c r="BB56" s="1126">
        <f t="shared" si="121"/>
        <v>0</v>
      </c>
      <c r="BC56" s="1127">
        <f t="shared" si="86"/>
        <v>0</v>
      </c>
      <c r="BD56" s="1125">
        <v>0</v>
      </c>
      <c r="BE56" s="1126">
        <f t="shared" si="122"/>
        <v>0</v>
      </c>
      <c r="BF56" s="1126">
        <f t="shared" si="123"/>
        <v>0</v>
      </c>
      <c r="BG56" s="1127">
        <f t="shared" si="89"/>
        <v>0</v>
      </c>
      <c r="BH56" s="1125">
        <v>0</v>
      </c>
      <c r="BI56" s="1126">
        <f t="shared" si="124"/>
        <v>0</v>
      </c>
      <c r="BJ56" s="1126">
        <f t="shared" si="125"/>
        <v>0</v>
      </c>
      <c r="BK56" s="1127">
        <f t="shared" si="92"/>
        <v>0</v>
      </c>
      <c r="BL56" s="1128">
        <f t="shared" si="126"/>
        <v>0</v>
      </c>
      <c r="BM56" s="1129">
        <f t="shared" si="126"/>
        <v>0</v>
      </c>
      <c r="BN56" s="1129">
        <f t="shared" si="126"/>
        <v>0</v>
      </c>
      <c r="BO56" s="1130">
        <f t="shared" si="41"/>
        <v>0</v>
      </c>
      <c r="BP56" s="1128">
        <f t="shared" si="127"/>
        <v>0</v>
      </c>
      <c r="BQ56" s="1129">
        <f t="shared" si="128"/>
        <v>0</v>
      </c>
      <c r="BR56" s="1129">
        <f t="shared" si="128"/>
        <v>0</v>
      </c>
      <c r="BS56" s="1130">
        <f t="shared" si="43"/>
        <v>0</v>
      </c>
      <c r="BT56" s="1116">
        <f t="shared" si="129"/>
        <v>0</v>
      </c>
      <c r="BU56" s="1117">
        <f t="shared" si="129"/>
        <v>0</v>
      </c>
      <c r="BV56" s="1117">
        <f t="shared" si="129"/>
        <v>0</v>
      </c>
      <c r="BW56" s="1131">
        <f t="shared" si="45"/>
        <v>0</v>
      </c>
      <c r="BX56" s="1116">
        <f t="shared" si="130"/>
        <v>0</v>
      </c>
      <c r="BY56" s="1117">
        <f t="shared" si="131"/>
        <v>0</v>
      </c>
      <c r="BZ56" s="1117">
        <f t="shared" si="131"/>
        <v>0</v>
      </c>
      <c r="CA56" s="1131">
        <f t="shared" si="50"/>
        <v>0</v>
      </c>
    </row>
    <row r="57" spans="2:79" s="1359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f t="shared" si="99"/>
        <v>0</v>
      </c>
      <c r="J57" s="1193">
        <f t="shared" si="100"/>
        <v>0</v>
      </c>
      <c r="K57" s="1194">
        <f t="shared" si="56"/>
        <v>0</v>
      </c>
      <c r="L57" s="1192">
        <v>0</v>
      </c>
      <c r="M57" s="1193">
        <f t="shared" si="101"/>
        <v>0</v>
      </c>
      <c r="N57" s="1193">
        <f t="shared" si="102"/>
        <v>0</v>
      </c>
      <c r="O57" s="1194">
        <f t="shared" si="59"/>
        <v>0</v>
      </c>
      <c r="P57" s="1192">
        <v>0</v>
      </c>
      <c r="Q57" s="1193">
        <f t="shared" si="103"/>
        <v>0</v>
      </c>
      <c r="R57" s="1193">
        <f t="shared" si="104"/>
        <v>0</v>
      </c>
      <c r="S57" s="1194">
        <f t="shared" si="62"/>
        <v>0</v>
      </c>
      <c r="T57" s="1192">
        <v>0</v>
      </c>
      <c r="U57" s="1193">
        <f t="shared" si="105"/>
        <v>0</v>
      </c>
      <c r="V57" s="1193">
        <f t="shared" si="106"/>
        <v>0</v>
      </c>
      <c r="W57" s="1194">
        <f t="shared" si="65"/>
        <v>0</v>
      </c>
      <c r="X57" s="1192">
        <v>0</v>
      </c>
      <c r="Y57" s="1193">
        <f t="shared" si="107"/>
        <v>0</v>
      </c>
      <c r="Z57" s="1193">
        <f t="shared" si="108"/>
        <v>0</v>
      </c>
      <c r="AA57" s="1194">
        <f t="shared" si="68"/>
        <v>0</v>
      </c>
      <c r="AB57" s="1192">
        <v>0</v>
      </c>
      <c r="AC57" s="1193">
        <f t="shared" si="109"/>
        <v>0</v>
      </c>
      <c r="AD57" s="1193">
        <f t="shared" si="110"/>
        <v>0</v>
      </c>
      <c r="AE57" s="1194">
        <f t="shared" si="71"/>
        <v>0</v>
      </c>
      <c r="AF57" s="1195">
        <f t="shared" si="111"/>
        <v>0</v>
      </c>
      <c r="AG57" s="1196">
        <f t="shared" si="111"/>
        <v>0</v>
      </c>
      <c r="AH57" s="1196">
        <f t="shared" si="111"/>
        <v>0</v>
      </c>
      <c r="AI57" s="1197">
        <f t="shared" si="19"/>
        <v>0</v>
      </c>
      <c r="AJ57" s="1195">
        <f t="shared" si="112"/>
        <v>0</v>
      </c>
      <c r="AK57" s="1196">
        <f t="shared" si="113"/>
        <v>0</v>
      </c>
      <c r="AL57" s="1196">
        <f t="shared" si="113"/>
        <v>0</v>
      </c>
      <c r="AM57" s="1197">
        <f t="shared" si="21"/>
        <v>0</v>
      </c>
      <c r="AN57" s="1192">
        <v>0</v>
      </c>
      <c r="AO57" s="1193">
        <f t="shared" si="114"/>
        <v>0</v>
      </c>
      <c r="AP57" s="1193">
        <f t="shared" si="115"/>
        <v>0</v>
      </c>
      <c r="AQ57" s="1194">
        <f t="shared" si="77"/>
        <v>0</v>
      </c>
      <c r="AR57" s="1192">
        <v>0</v>
      </c>
      <c r="AS57" s="1193">
        <f t="shared" si="116"/>
        <v>0</v>
      </c>
      <c r="AT57" s="1193">
        <f t="shared" si="117"/>
        <v>0</v>
      </c>
      <c r="AU57" s="1194">
        <f t="shared" si="80"/>
        <v>0</v>
      </c>
      <c r="AV57" s="1192">
        <v>0</v>
      </c>
      <c r="AW57" s="1193">
        <f t="shared" si="118"/>
        <v>0</v>
      </c>
      <c r="AX57" s="1193">
        <f t="shared" si="119"/>
        <v>0</v>
      </c>
      <c r="AY57" s="1194">
        <f t="shared" si="83"/>
        <v>0</v>
      </c>
      <c r="AZ57" s="1192">
        <v>0</v>
      </c>
      <c r="BA57" s="1193">
        <f t="shared" si="120"/>
        <v>0</v>
      </c>
      <c r="BB57" s="1193">
        <f t="shared" si="121"/>
        <v>0</v>
      </c>
      <c r="BC57" s="1194">
        <f t="shared" si="86"/>
        <v>0</v>
      </c>
      <c r="BD57" s="1192">
        <v>0</v>
      </c>
      <c r="BE57" s="1193">
        <f t="shared" si="122"/>
        <v>0</v>
      </c>
      <c r="BF57" s="1193">
        <f t="shared" si="123"/>
        <v>0</v>
      </c>
      <c r="BG57" s="1194">
        <f t="shared" si="89"/>
        <v>0</v>
      </c>
      <c r="BH57" s="1192">
        <v>0</v>
      </c>
      <c r="BI57" s="1193">
        <f t="shared" si="124"/>
        <v>0</v>
      </c>
      <c r="BJ57" s="1193">
        <f t="shared" si="125"/>
        <v>0</v>
      </c>
      <c r="BK57" s="1194">
        <f t="shared" si="92"/>
        <v>0</v>
      </c>
      <c r="BL57" s="1195">
        <f t="shared" si="126"/>
        <v>0</v>
      </c>
      <c r="BM57" s="1196">
        <f t="shared" si="126"/>
        <v>0</v>
      </c>
      <c r="BN57" s="1196">
        <f t="shared" si="126"/>
        <v>0</v>
      </c>
      <c r="BO57" s="1197">
        <f t="shared" si="41"/>
        <v>0</v>
      </c>
      <c r="BP57" s="1195">
        <f t="shared" si="127"/>
        <v>0</v>
      </c>
      <c r="BQ57" s="1196">
        <f t="shared" si="128"/>
        <v>0</v>
      </c>
      <c r="BR57" s="1196">
        <f t="shared" si="128"/>
        <v>0</v>
      </c>
      <c r="BS57" s="1197">
        <f t="shared" si="43"/>
        <v>0</v>
      </c>
      <c r="BT57" s="1198">
        <f t="shared" si="129"/>
        <v>0</v>
      </c>
      <c r="BU57" s="1199">
        <f t="shared" si="129"/>
        <v>0</v>
      </c>
      <c r="BV57" s="1199">
        <f t="shared" si="129"/>
        <v>0</v>
      </c>
      <c r="BW57" s="1200">
        <f t="shared" si="45"/>
        <v>0</v>
      </c>
      <c r="BX57" s="1198">
        <f t="shared" si="130"/>
        <v>0</v>
      </c>
      <c r="BY57" s="1199">
        <f t="shared" si="131"/>
        <v>0</v>
      </c>
      <c r="BZ57" s="1199">
        <f t="shared" si="131"/>
        <v>0</v>
      </c>
      <c r="CA57" s="1200">
        <f t="shared" si="50"/>
        <v>0</v>
      </c>
    </row>
    <row r="58" spans="2:79" s="1359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f t="shared" si="99"/>
        <v>0</v>
      </c>
      <c r="J58" s="1193">
        <f t="shared" si="100"/>
        <v>0</v>
      </c>
      <c r="K58" s="1194">
        <f t="shared" si="56"/>
        <v>0</v>
      </c>
      <c r="L58" s="1192">
        <v>0</v>
      </c>
      <c r="M58" s="1193">
        <f t="shared" si="101"/>
        <v>0</v>
      </c>
      <c r="N58" s="1193">
        <f t="shared" si="102"/>
        <v>0</v>
      </c>
      <c r="O58" s="1194">
        <f t="shared" si="59"/>
        <v>0</v>
      </c>
      <c r="P58" s="1192">
        <v>0</v>
      </c>
      <c r="Q58" s="1193">
        <f t="shared" si="103"/>
        <v>0</v>
      </c>
      <c r="R58" s="1193">
        <f t="shared" si="104"/>
        <v>0</v>
      </c>
      <c r="S58" s="1194">
        <f t="shared" si="62"/>
        <v>0</v>
      </c>
      <c r="T58" s="1192">
        <v>0</v>
      </c>
      <c r="U58" s="1193">
        <f t="shared" si="105"/>
        <v>0</v>
      </c>
      <c r="V58" s="1193">
        <f t="shared" si="106"/>
        <v>0</v>
      </c>
      <c r="W58" s="1194">
        <f t="shared" si="65"/>
        <v>0</v>
      </c>
      <c r="X58" s="1192">
        <v>0</v>
      </c>
      <c r="Y58" s="1193">
        <f t="shared" si="107"/>
        <v>0</v>
      </c>
      <c r="Z58" s="1193">
        <f t="shared" si="108"/>
        <v>0</v>
      </c>
      <c r="AA58" s="1194">
        <f t="shared" si="68"/>
        <v>0</v>
      </c>
      <c r="AB58" s="1192">
        <v>0</v>
      </c>
      <c r="AC58" s="1193">
        <f t="shared" si="109"/>
        <v>0</v>
      </c>
      <c r="AD58" s="1193">
        <f t="shared" si="110"/>
        <v>0</v>
      </c>
      <c r="AE58" s="1194">
        <f t="shared" si="71"/>
        <v>0</v>
      </c>
      <c r="AF58" s="1195">
        <f t="shared" si="111"/>
        <v>0</v>
      </c>
      <c r="AG58" s="1196">
        <f t="shared" si="111"/>
        <v>0</v>
      </c>
      <c r="AH58" s="1196">
        <f t="shared" si="111"/>
        <v>0</v>
      </c>
      <c r="AI58" s="1197">
        <f t="shared" si="19"/>
        <v>0</v>
      </c>
      <c r="AJ58" s="1195">
        <f t="shared" si="112"/>
        <v>0</v>
      </c>
      <c r="AK58" s="1196">
        <f t="shared" si="113"/>
        <v>0</v>
      </c>
      <c r="AL58" s="1196">
        <f t="shared" si="113"/>
        <v>0</v>
      </c>
      <c r="AM58" s="1197">
        <f t="shared" si="21"/>
        <v>0</v>
      </c>
      <c r="AN58" s="1192">
        <v>0</v>
      </c>
      <c r="AO58" s="1193">
        <f t="shared" si="114"/>
        <v>0</v>
      </c>
      <c r="AP58" s="1193">
        <f t="shared" si="115"/>
        <v>0</v>
      </c>
      <c r="AQ58" s="1194">
        <f t="shared" si="77"/>
        <v>0</v>
      </c>
      <c r="AR58" s="1192">
        <v>0</v>
      </c>
      <c r="AS58" s="1193">
        <f t="shared" si="116"/>
        <v>0</v>
      </c>
      <c r="AT58" s="1193">
        <f t="shared" si="117"/>
        <v>0</v>
      </c>
      <c r="AU58" s="1194">
        <f t="shared" si="80"/>
        <v>0</v>
      </c>
      <c r="AV58" s="1192">
        <v>0</v>
      </c>
      <c r="AW58" s="1193">
        <f t="shared" si="118"/>
        <v>0</v>
      </c>
      <c r="AX58" s="1193">
        <f t="shared" si="119"/>
        <v>0</v>
      </c>
      <c r="AY58" s="1194">
        <f t="shared" si="83"/>
        <v>0</v>
      </c>
      <c r="AZ58" s="1192">
        <v>0</v>
      </c>
      <c r="BA58" s="1193">
        <f t="shared" si="120"/>
        <v>0</v>
      </c>
      <c r="BB58" s="1193">
        <f t="shared" si="121"/>
        <v>0</v>
      </c>
      <c r="BC58" s="1194">
        <f t="shared" si="86"/>
        <v>0</v>
      </c>
      <c r="BD58" s="1192">
        <v>0</v>
      </c>
      <c r="BE58" s="1193">
        <f t="shared" si="122"/>
        <v>0</v>
      </c>
      <c r="BF58" s="1193">
        <f t="shared" si="123"/>
        <v>0</v>
      </c>
      <c r="BG58" s="1194">
        <f t="shared" si="89"/>
        <v>0</v>
      </c>
      <c r="BH58" s="1192">
        <v>0</v>
      </c>
      <c r="BI58" s="1193">
        <f t="shared" si="124"/>
        <v>0</v>
      </c>
      <c r="BJ58" s="1193">
        <f t="shared" si="125"/>
        <v>0</v>
      </c>
      <c r="BK58" s="1194">
        <f t="shared" si="92"/>
        <v>0</v>
      </c>
      <c r="BL58" s="1195">
        <f t="shared" si="126"/>
        <v>0</v>
      </c>
      <c r="BM58" s="1196">
        <f t="shared" si="126"/>
        <v>0</v>
      </c>
      <c r="BN58" s="1196">
        <f t="shared" si="126"/>
        <v>0</v>
      </c>
      <c r="BO58" s="1197">
        <f t="shared" si="41"/>
        <v>0</v>
      </c>
      <c r="BP58" s="1195">
        <f t="shared" si="127"/>
        <v>0</v>
      </c>
      <c r="BQ58" s="1196">
        <f t="shared" si="128"/>
        <v>0</v>
      </c>
      <c r="BR58" s="1196">
        <f t="shared" si="128"/>
        <v>0</v>
      </c>
      <c r="BS58" s="1197">
        <f t="shared" si="43"/>
        <v>0</v>
      </c>
      <c r="BT58" s="1198">
        <f t="shared" si="129"/>
        <v>0</v>
      </c>
      <c r="BU58" s="1199">
        <f t="shared" si="129"/>
        <v>0</v>
      </c>
      <c r="BV58" s="1199">
        <f t="shared" si="129"/>
        <v>0</v>
      </c>
      <c r="BW58" s="1200">
        <f t="shared" si="45"/>
        <v>0</v>
      </c>
      <c r="BX58" s="1198">
        <f t="shared" si="130"/>
        <v>0</v>
      </c>
      <c r="BY58" s="1199">
        <f t="shared" si="131"/>
        <v>0</v>
      </c>
      <c r="BZ58" s="1199">
        <f t="shared" si="131"/>
        <v>0</v>
      </c>
      <c r="CA58" s="1200">
        <f t="shared" si="50"/>
        <v>0</v>
      </c>
    </row>
    <row r="59" spans="2:79" s="1359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f t="shared" si="99"/>
        <v>0</v>
      </c>
      <c r="J59" s="1193">
        <f t="shared" si="100"/>
        <v>0</v>
      </c>
      <c r="K59" s="1194">
        <f t="shared" si="56"/>
        <v>0</v>
      </c>
      <c r="L59" s="1192">
        <v>0</v>
      </c>
      <c r="M59" s="1193">
        <f t="shared" si="101"/>
        <v>0</v>
      </c>
      <c r="N59" s="1193">
        <f t="shared" si="102"/>
        <v>0</v>
      </c>
      <c r="O59" s="1194">
        <f t="shared" si="59"/>
        <v>0</v>
      </c>
      <c r="P59" s="1192">
        <v>0</v>
      </c>
      <c r="Q59" s="1193">
        <f t="shared" si="103"/>
        <v>0</v>
      </c>
      <c r="R59" s="1193">
        <f t="shared" si="104"/>
        <v>0</v>
      </c>
      <c r="S59" s="1194">
        <f t="shared" si="62"/>
        <v>0</v>
      </c>
      <c r="T59" s="1192">
        <v>0</v>
      </c>
      <c r="U59" s="1193">
        <f t="shared" si="105"/>
        <v>0</v>
      </c>
      <c r="V59" s="1193">
        <f t="shared" si="106"/>
        <v>0</v>
      </c>
      <c r="W59" s="1194">
        <f t="shared" si="65"/>
        <v>0</v>
      </c>
      <c r="X59" s="1192">
        <v>0</v>
      </c>
      <c r="Y59" s="1193">
        <f t="shared" si="107"/>
        <v>0</v>
      </c>
      <c r="Z59" s="1193">
        <f t="shared" si="108"/>
        <v>0</v>
      </c>
      <c r="AA59" s="1194">
        <f t="shared" si="68"/>
        <v>0</v>
      </c>
      <c r="AB59" s="1192">
        <v>0</v>
      </c>
      <c r="AC59" s="1193">
        <f t="shared" si="109"/>
        <v>0</v>
      </c>
      <c r="AD59" s="1193">
        <f t="shared" si="110"/>
        <v>0</v>
      </c>
      <c r="AE59" s="1194">
        <f t="shared" si="71"/>
        <v>0</v>
      </c>
      <c r="AF59" s="1195">
        <f t="shared" si="111"/>
        <v>0</v>
      </c>
      <c r="AG59" s="1196">
        <f t="shared" si="111"/>
        <v>0</v>
      </c>
      <c r="AH59" s="1196">
        <f t="shared" si="111"/>
        <v>0</v>
      </c>
      <c r="AI59" s="1197">
        <f t="shared" si="19"/>
        <v>0</v>
      </c>
      <c r="AJ59" s="1195">
        <f t="shared" si="112"/>
        <v>0</v>
      </c>
      <c r="AK59" s="1196">
        <f t="shared" si="113"/>
        <v>0</v>
      </c>
      <c r="AL59" s="1196">
        <f t="shared" si="113"/>
        <v>0</v>
      </c>
      <c r="AM59" s="1197">
        <f t="shared" si="21"/>
        <v>0</v>
      </c>
      <c r="AN59" s="1192">
        <v>0</v>
      </c>
      <c r="AO59" s="1193">
        <f t="shared" si="114"/>
        <v>0</v>
      </c>
      <c r="AP59" s="1193">
        <f t="shared" si="115"/>
        <v>0</v>
      </c>
      <c r="AQ59" s="1194">
        <f t="shared" si="77"/>
        <v>0</v>
      </c>
      <c r="AR59" s="1192">
        <v>0</v>
      </c>
      <c r="AS59" s="1193">
        <f t="shared" si="116"/>
        <v>0</v>
      </c>
      <c r="AT59" s="1193">
        <f t="shared" si="117"/>
        <v>0</v>
      </c>
      <c r="AU59" s="1194">
        <f t="shared" si="80"/>
        <v>0</v>
      </c>
      <c r="AV59" s="1192">
        <v>0</v>
      </c>
      <c r="AW59" s="1193">
        <f t="shared" si="118"/>
        <v>0</v>
      </c>
      <c r="AX59" s="1193">
        <f t="shared" si="119"/>
        <v>0</v>
      </c>
      <c r="AY59" s="1194">
        <f t="shared" si="83"/>
        <v>0</v>
      </c>
      <c r="AZ59" s="1192">
        <v>0</v>
      </c>
      <c r="BA59" s="1193">
        <f t="shared" si="120"/>
        <v>0</v>
      </c>
      <c r="BB59" s="1193">
        <f t="shared" si="121"/>
        <v>0</v>
      </c>
      <c r="BC59" s="1194">
        <f t="shared" si="86"/>
        <v>0</v>
      </c>
      <c r="BD59" s="1192">
        <v>0</v>
      </c>
      <c r="BE59" s="1193">
        <f t="shared" si="122"/>
        <v>0</v>
      </c>
      <c r="BF59" s="1193">
        <f t="shared" si="123"/>
        <v>0</v>
      </c>
      <c r="BG59" s="1194">
        <f t="shared" si="89"/>
        <v>0</v>
      </c>
      <c r="BH59" s="1192">
        <v>0</v>
      </c>
      <c r="BI59" s="1193">
        <f t="shared" si="124"/>
        <v>0</v>
      </c>
      <c r="BJ59" s="1193">
        <f t="shared" si="125"/>
        <v>0</v>
      </c>
      <c r="BK59" s="1194">
        <f t="shared" si="92"/>
        <v>0</v>
      </c>
      <c r="BL59" s="1195">
        <f t="shared" si="126"/>
        <v>0</v>
      </c>
      <c r="BM59" s="1196">
        <f t="shared" si="126"/>
        <v>0</v>
      </c>
      <c r="BN59" s="1196">
        <f t="shared" si="126"/>
        <v>0</v>
      </c>
      <c r="BO59" s="1197">
        <f t="shared" si="41"/>
        <v>0</v>
      </c>
      <c r="BP59" s="1195">
        <f t="shared" si="127"/>
        <v>0</v>
      </c>
      <c r="BQ59" s="1196">
        <f t="shared" si="128"/>
        <v>0</v>
      </c>
      <c r="BR59" s="1196">
        <f t="shared" si="128"/>
        <v>0</v>
      </c>
      <c r="BS59" s="1197">
        <f t="shared" si="43"/>
        <v>0</v>
      </c>
      <c r="BT59" s="1198">
        <f t="shared" si="129"/>
        <v>0</v>
      </c>
      <c r="BU59" s="1199">
        <f t="shared" si="129"/>
        <v>0</v>
      </c>
      <c r="BV59" s="1199">
        <f t="shared" si="129"/>
        <v>0</v>
      </c>
      <c r="BW59" s="1200">
        <f t="shared" si="45"/>
        <v>0</v>
      </c>
      <c r="BX59" s="1198">
        <f t="shared" si="130"/>
        <v>0</v>
      </c>
      <c r="BY59" s="1199">
        <f t="shared" si="131"/>
        <v>0</v>
      </c>
      <c r="BZ59" s="1199">
        <f t="shared" si="131"/>
        <v>0</v>
      </c>
      <c r="CA59" s="1200">
        <f t="shared" si="50"/>
        <v>0</v>
      </c>
    </row>
    <row r="60" spans="2:79" ht="21" customHeight="1">
      <c r="B60" s="1243" t="s">
        <v>2852</v>
      </c>
      <c r="C60" s="1244" t="s">
        <v>2853</v>
      </c>
      <c r="D60" s="1159" t="s">
        <v>1843</v>
      </c>
      <c r="E60" s="1160">
        <v>209.36</v>
      </c>
      <c r="F60" s="1123">
        <v>1.1299999999999999</v>
      </c>
      <c r="G60" s="1124">
        <v>0.99099999999999999</v>
      </c>
      <c r="H60" s="1125">
        <v>242.9</v>
      </c>
      <c r="I60" s="1126">
        <f t="shared" si="99"/>
        <v>56947.3</v>
      </c>
      <c r="J60" s="1390">
        <f>ROUND(H60*$E60,1)+1</f>
        <v>50854.5</v>
      </c>
      <c r="K60" s="1127">
        <f t="shared" si="56"/>
        <v>6092.8000000000029</v>
      </c>
      <c r="L60" s="1125">
        <v>255.1</v>
      </c>
      <c r="M60" s="1126">
        <f t="shared" si="101"/>
        <v>59807.6</v>
      </c>
      <c r="N60" s="1390">
        <f>ROUND(L60*$E60,1)-1</f>
        <v>53406.7</v>
      </c>
      <c r="O60" s="1127">
        <f t="shared" si="59"/>
        <v>6400.9000000000015</v>
      </c>
      <c r="P60" s="1125">
        <v>267.2</v>
      </c>
      <c r="Q60" s="1126">
        <f t="shared" si="103"/>
        <v>62644.4</v>
      </c>
      <c r="R60" s="1126">
        <f t="shared" si="104"/>
        <v>55941</v>
      </c>
      <c r="S60" s="1127">
        <f t="shared" si="62"/>
        <v>6703.4000000000015</v>
      </c>
      <c r="T60" s="1125">
        <v>242.9</v>
      </c>
      <c r="U60" s="1126">
        <f t="shared" si="105"/>
        <v>56947.3</v>
      </c>
      <c r="V60" s="1126">
        <f t="shared" si="106"/>
        <v>50853.5</v>
      </c>
      <c r="W60" s="1127">
        <f t="shared" si="65"/>
        <v>6093.8000000000029</v>
      </c>
      <c r="X60" s="1125">
        <v>267.2</v>
      </c>
      <c r="Y60" s="1126">
        <f t="shared" si="107"/>
        <v>62644.4</v>
      </c>
      <c r="Z60" s="1390">
        <f>ROUND(X60*$E60,1)-2</f>
        <v>55939</v>
      </c>
      <c r="AA60" s="1127">
        <f t="shared" si="68"/>
        <v>6705.4000000000015</v>
      </c>
      <c r="AB60" s="1125">
        <v>242.9</v>
      </c>
      <c r="AC60" s="1126">
        <f t="shared" si="109"/>
        <v>56947.3</v>
      </c>
      <c r="AD60" s="1126">
        <f t="shared" si="110"/>
        <v>50853.5</v>
      </c>
      <c r="AE60" s="1127">
        <f t="shared" si="71"/>
        <v>6093.8000000000029</v>
      </c>
      <c r="AF60" s="1128">
        <f t="shared" si="111"/>
        <v>1518.2</v>
      </c>
      <c r="AG60" s="1129">
        <f t="shared" si="111"/>
        <v>355938.3</v>
      </c>
      <c r="AH60" s="1129">
        <f t="shared" si="111"/>
        <v>317848.2</v>
      </c>
      <c r="AI60" s="1130">
        <f t="shared" si="19"/>
        <v>38090.099999999977</v>
      </c>
      <c r="AJ60" s="1128">
        <f t="shared" si="112"/>
        <v>253</v>
      </c>
      <c r="AK60" s="1129">
        <f t="shared" si="113"/>
        <v>59323</v>
      </c>
      <c r="AL60" s="1129">
        <f t="shared" si="113"/>
        <v>52975</v>
      </c>
      <c r="AM60" s="1130">
        <f t="shared" si="21"/>
        <v>6348</v>
      </c>
      <c r="AN60" s="1125">
        <v>242.9</v>
      </c>
      <c r="AO60" s="1126">
        <f t="shared" si="114"/>
        <v>56947.3</v>
      </c>
      <c r="AP60" s="1126">
        <f t="shared" si="115"/>
        <v>50853.5</v>
      </c>
      <c r="AQ60" s="1127">
        <f t="shared" si="77"/>
        <v>6093.8000000000029</v>
      </c>
      <c r="AR60" s="1125">
        <v>242.9</v>
      </c>
      <c r="AS60" s="1126">
        <f t="shared" si="116"/>
        <v>56947.3</v>
      </c>
      <c r="AT60" s="1126">
        <f t="shared" si="117"/>
        <v>50853.5</v>
      </c>
      <c r="AU60" s="1127">
        <f t="shared" si="80"/>
        <v>6093.8000000000029</v>
      </c>
      <c r="AV60" s="1125">
        <v>267.2</v>
      </c>
      <c r="AW60" s="1126">
        <f t="shared" si="118"/>
        <v>62644.4</v>
      </c>
      <c r="AX60" s="1390">
        <f>ROUND(AV60*$E60,1)-2</f>
        <v>55939</v>
      </c>
      <c r="AY60" s="1127">
        <f t="shared" si="83"/>
        <v>6705.4000000000015</v>
      </c>
      <c r="AZ60" s="1125">
        <v>230.8</v>
      </c>
      <c r="BA60" s="1126">
        <f t="shared" si="120"/>
        <v>54110.5</v>
      </c>
      <c r="BB60" s="1390">
        <f>ROUND(AZ60*$E60,1)-2</f>
        <v>48318.3</v>
      </c>
      <c r="BC60" s="1127">
        <f t="shared" si="86"/>
        <v>5792.1999999999971</v>
      </c>
      <c r="BD60" s="1125">
        <v>230.8</v>
      </c>
      <c r="BE60" s="1126">
        <f t="shared" si="122"/>
        <v>54110.5</v>
      </c>
      <c r="BF60" s="1390">
        <f>ROUND(BD60*$E60,1)-4</f>
        <v>48316.3</v>
      </c>
      <c r="BG60" s="1127">
        <f t="shared" si="89"/>
        <v>5794.1999999999971</v>
      </c>
      <c r="BH60" s="1125">
        <v>267.2</v>
      </c>
      <c r="BI60" s="1126">
        <f t="shared" si="124"/>
        <v>62644.4</v>
      </c>
      <c r="BJ60" s="1390">
        <f>ROUND(BH60*$E60,1)-4</f>
        <v>55937</v>
      </c>
      <c r="BK60" s="1127">
        <f t="shared" si="92"/>
        <v>6707.4000000000015</v>
      </c>
      <c r="BL60" s="1128">
        <f t="shared" si="126"/>
        <v>1481.8</v>
      </c>
      <c r="BM60" s="1129">
        <f t="shared" si="126"/>
        <v>347404.4</v>
      </c>
      <c r="BN60" s="1129">
        <f t="shared" si="126"/>
        <v>310217.59999999998</v>
      </c>
      <c r="BO60" s="1130">
        <f t="shared" si="41"/>
        <v>37186.800000000047</v>
      </c>
      <c r="BP60" s="1128">
        <f t="shared" si="127"/>
        <v>247</v>
      </c>
      <c r="BQ60" s="1129">
        <f t="shared" si="128"/>
        <v>57901</v>
      </c>
      <c r="BR60" s="1129">
        <f t="shared" si="128"/>
        <v>51703</v>
      </c>
      <c r="BS60" s="1130">
        <f t="shared" si="43"/>
        <v>6198</v>
      </c>
      <c r="BT60" s="1116">
        <f t="shared" si="129"/>
        <v>3000</v>
      </c>
      <c r="BU60" s="1117">
        <f t="shared" si="129"/>
        <v>703342.7</v>
      </c>
      <c r="BV60" s="1117">
        <f t="shared" si="129"/>
        <v>628065.80000000005</v>
      </c>
      <c r="BW60" s="1131">
        <f t="shared" si="45"/>
        <v>75276.899999999907</v>
      </c>
      <c r="BX60" s="1116">
        <f t="shared" si="130"/>
        <v>250</v>
      </c>
      <c r="BY60" s="1117">
        <f t="shared" si="131"/>
        <v>58612</v>
      </c>
      <c r="BZ60" s="1117">
        <f t="shared" si="131"/>
        <v>52339</v>
      </c>
      <c r="CA60" s="1131">
        <f t="shared" si="50"/>
        <v>6273</v>
      </c>
    </row>
    <row r="61" spans="2:79" s="1360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f t="shared" si="99"/>
        <v>0</v>
      </c>
      <c r="J61" s="1232">
        <f t="shared" si="100"/>
        <v>0</v>
      </c>
      <c r="K61" s="1233">
        <f t="shared" si="56"/>
        <v>0</v>
      </c>
      <c r="L61" s="1231">
        <v>0</v>
      </c>
      <c r="M61" s="1232">
        <f t="shared" si="101"/>
        <v>0</v>
      </c>
      <c r="N61" s="1232">
        <f t="shared" si="102"/>
        <v>0</v>
      </c>
      <c r="O61" s="1233">
        <f t="shared" si="59"/>
        <v>0</v>
      </c>
      <c r="P61" s="1231">
        <v>0</v>
      </c>
      <c r="Q61" s="1232">
        <f t="shared" si="103"/>
        <v>0</v>
      </c>
      <c r="R61" s="1232">
        <f t="shared" si="104"/>
        <v>0</v>
      </c>
      <c r="S61" s="1233">
        <f t="shared" si="62"/>
        <v>0</v>
      </c>
      <c r="T61" s="1231">
        <v>0</v>
      </c>
      <c r="U61" s="1232">
        <f t="shared" si="105"/>
        <v>0</v>
      </c>
      <c r="V61" s="1232">
        <f t="shared" si="106"/>
        <v>0</v>
      </c>
      <c r="W61" s="1233">
        <f t="shared" si="65"/>
        <v>0</v>
      </c>
      <c r="X61" s="1231">
        <v>0</v>
      </c>
      <c r="Y61" s="1232">
        <f t="shared" si="107"/>
        <v>0</v>
      </c>
      <c r="Z61" s="1232">
        <f t="shared" si="108"/>
        <v>0</v>
      </c>
      <c r="AA61" s="1233">
        <f t="shared" si="68"/>
        <v>0</v>
      </c>
      <c r="AB61" s="1231">
        <v>0</v>
      </c>
      <c r="AC61" s="1232">
        <f t="shared" si="109"/>
        <v>0</v>
      </c>
      <c r="AD61" s="1232">
        <f t="shared" si="110"/>
        <v>0</v>
      </c>
      <c r="AE61" s="1233">
        <f t="shared" si="71"/>
        <v>0</v>
      </c>
      <c r="AF61" s="1234">
        <f t="shared" si="111"/>
        <v>0</v>
      </c>
      <c r="AG61" s="1235">
        <f t="shared" si="111"/>
        <v>0</v>
      </c>
      <c r="AH61" s="1235">
        <f t="shared" si="111"/>
        <v>0</v>
      </c>
      <c r="AI61" s="1236">
        <f t="shared" si="19"/>
        <v>0</v>
      </c>
      <c r="AJ61" s="1234">
        <f t="shared" si="112"/>
        <v>0</v>
      </c>
      <c r="AK61" s="1235">
        <f t="shared" si="113"/>
        <v>0</v>
      </c>
      <c r="AL61" s="1235">
        <f t="shared" si="113"/>
        <v>0</v>
      </c>
      <c r="AM61" s="1236">
        <f t="shared" si="21"/>
        <v>0</v>
      </c>
      <c r="AN61" s="1231">
        <v>0</v>
      </c>
      <c r="AO61" s="1232">
        <f t="shared" si="114"/>
        <v>0</v>
      </c>
      <c r="AP61" s="1232">
        <f t="shared" si="115"/>
        <v>0</v>
      </c>
      <c r="AQ61" s="1233">
        <f t="shared" si="77"/>
        <v>0</v>
      </c>
      <c r="AR61" s="1231">
        <v>0</v>
      </c>
      <c r="AS61" s="1232">
        <f t="shared" si="116"/>
        <v>0</v>
      </c>
      <c r="AT61" s="1232">
        <f t="shared" si="117"/>
        <v>0</v>
      </c>
      <c r="AU61" s="1233">
        <f t="shared" si="80"/>
        <v>0</v>
      </c>
      <c r="AV61" s="1231">
        <v>0</v>
      </c>
      <c r="AW61" s="1232">
        <f t="shared" si="118"/>
        <v>0</v>
      </c>
      <c r="AX61" s="1232">
        <f t="shared" si="119"/>
        <v>0</v>
      </c>
      <c r="AY61" s="1233">
        <f t="shared" si="83"/>
        <v>0</v>
      </c>
      <c r="AZ61" s="1231">
        <v>0</v>
      </c>
      <c r="BA61" s="1232">
        <f t="shared" si="120"/>
        <v>0</v>
      </c>
      <c r="BB61" s="1232">
        <f t="shared" si="121"/>
        <v>0</v>
      </c>
      <c r="BC61" s="1233">
        <f t="shared" si="86"/>
        <v>0</v>
      </c>
      <c r="BD61" s="1231">
        <v>0</v>
      </c>
      <c r="BE61" s="1232">
        <f t="shared" si="122"/>
        <v>0</v>
      </c>
      <c r="BF61" s="1232">
        <f t="shared" si="123"/>
        <v>0</v>
      </c>
      <c r="BG61" s="1233">
        <f t="shared" si="89"/>
        <v>0</v>
      </c>
      <c r="BH61" s="1231">
        <v>0</v>
      </c>
      <c r="BI61" s="1232">
        <f t="shared" si="124"/>
        <v>0</v>
      </c>
      <c r="BJ61" s="1232">
        <f t="shared" si="125"/>
        <v>0</v>
      </c>
      <c r="BK61" s="1233">
        <f t="shared" si="92"/>
        <v>0</v>
      </c>
      <c r="BL61" s="1234">
        <f t="shared" si="126"/>
        <v>0</v>
      </c>
      <c r="BM61" s="1235">
        <f t="shared" si="126"/>
        <v>0</v>
      </c>
      <c r="BN61" s="1235">
        <f t="shared" si="126"/>
        <v>0</v>
      </c>
      <c r="BO61" s="1236">
        <f t="shared" si="41"/>
        <v>0</v>
      </c>
      <c r="BP61" s="1234">
        <f t="shared" si="127"/>
        <v>0</v>
      </c>
      <c r="BQ61" s="1235">
        <f t="shared" si="128"/>
        <v>0</v>
      </c>
      <c r="BR61" s="1235">
        <f t="shared" si="128"/>
        <v>0</v>
      </c>
      <c r="BS61" s="1236">
        <f t="shared" si="43"/>
        <v>0</v>
      </c>
      <c r="BT61" s="1237">
        <f t="shared" si="129"/>
        <v>0</v>
      </c>
      <c r="BU61" s="1238">
        <f t="shared" si="129"/>
        <v>0</v>
      </c>
      <c r="BV61" s="1238">
        <f t="shared" si="129"/>
        <v>0</v>
      </c>
      <c r="BW61" s="1239">
        <f t="shared" si="45"/>
        <v>0</v>
      </c>
      <c r="BX61" s="1237">
        <f t="shared" si="130"/>
        <v>0</v>
      </c>
      <c r="BY61" s="1238">
        <f t="shared" si="131"/>
        <v>0</v>
      </c>
      <c r="BZ61" s="1238">
        <f t="shared" si="131"/>
        <v>0</v>
      </c>
      <c r="CA61" s="1239">
        <f t="shared" si="50"/>
        <v>0</v>
      </c>
    </row>
    <row r="62" spans="2:79" ht="21" customHeight="1">
      <c r="B62" s="1103"/>
      <c r="C62" s="1104" t="s">
        <v>2854</v>
      </c>
      <c r="D62" s="1105" t="s">
        <v>2098</v>
      </c>
      <c r="E62" s="1106">
        <v>271.69</v>
      </c>
      <c r="F62" s="1123">
        <v>1.1299999999999999</v>
      </c>
      <c r="G62" s="1124">
        <v>0.94099999999999995</v>
      </c>
      <c r="H62" s="1125">
        <v>97.2</v>
      </c>
      <c r="I62" s="1126">
        <f t="shared" si="99"/>
        <v>28080.7</v>
      </c>
      <c r="J62" s="1126">
        <f t="shared" si="100"/>
        <v>26408.3</v>
      </c>
      <c r="K62" s="1127">
        <f t="shared" si="56"/>
        <v>1672.4000000000015</v>
      </c>
      <c r="L62" s="1125">
        <v>102</v>
      </c>
      <c r="M62" s="1126">
        <f t="shared" si="101"/>
        <v>29467.4</v>
      </c>
      <c r="N62" s="1126">
        <f t="shared" si="102"/>
        <v>27712.400000000001</v>
      </c>
      <c r="O62" s="1127">
        <f t="shared" si="59"/>
        <v>1755</v>
      </c>
      <c r="P62" s="1125">
        <v>106.9</v>
      </c>
      <c r="Q62" s="1126">
        <f t="shared" si="103"/>
        <v>30883</v>
      </c>
      <c r="R62" s="1126">
        <f t="shared" si="104"/>
        <v>29043.7</v>
      </c>
      <c r="S62" s="1127">
        <f t="shared" si="62"/>
        <v>1839.2999999999993</v>
      </c>
      <c r="T62" s="1125">
        <v>97.2</v>
      </c>
      <c r="U62" s="1126">
        <f t="shared" si="105"/>
        <v>28080.7</v>
      </c>
      <c r="V62" s="1126">
        <f t="shared" si="106"/>
        <v>26408.3</v>
      </c>
      <c r="W62" s="1127">
        <f t="shared" si="65"/>
        <v>1672.4000000000015</v>
      </c>
      <c r="X62" s="1125">
        <v>106.9</v>
      </c>
      <c r="Y62" s="1126">
        <f t="shared" si="107"/>
        <v>30883</v>
      </c>
      <c r="Z62" s="1126">
        <f t="shared" si="108"/>
        <v>29043.7</v>
      </c>
      <c r="AA62" s="1127">
        <f t="shared" si="68"/>
        <v>1839.2999999999993</v>
      </c>
      <c r="AB62" s="1125">
        <v>97.2</v>
      </c>
      <c r="AC62" s="1126">
        <f t="shared" si="109"/>
        <v>28080.7</v>
      </c>
      <c r="AD62" s="1126">
        <f t="shared" si="110"/>
        <v>26408.3</v>
      </c>
      <c r="AE62" s="1127">
        <f t="shared" si="71"/>
        <v>1672.4000000000015</v>
      </c>
      <c r="AF62" s="1128">
        <f t="shared" si="111"/>
        <v>607.40000000000009</v>
      </c>
      <c r="AG62" s="1129">
        <f t="shared" si="111"/>
        <v>175475.5</v>
      </c>
      <c r="AH62" s="1129">
        <f t="shared" si="111"/>
        <v>165024.69999999998</v>
      </c>
      <c r="AI62" s="1130">
        <f t="shared" si="19"/>
        <v>10450.800000000017</v>
      </c>
      <c r="AJ62" s="1128">
        <f t="shared" si="112"/>
        <v>101.2</v>
      </c>
      <c r="AK62" s="1129">
        <f t="shared" si="113"/>
        <v>29246</v>
      </c>
      <c r="AL62" s="1129">
        <f t="shared" si="113"/>
        <v>27504</v>
      </c>
      <c r="AM62" s="1130">
        <f t="shared" si="21"/>
        <v>1742</v>
      </c>
      <c r="AN62" s="1125">
        <v>97.2</v>
      </c>
      <c r="AO62" s="1126">
        <f t="shared" si="114"/>
        <v>28080.7</v>
      </c>
      <c r="AP62" s="1126">
        <f t="shared" si="115"/>
        <v>26408.3</v>
      </c>
      <c r="AQ62" s="1127">
        <f t="shared" si="77"/>
        <v>1672.4000000000015</v>
      </c>
      <c r="AR62" s="1125">
        <v>97.2</v>
      </c>
      <c r="AS62" s="1126">
        <f t="shared" si="116"/>
        <v>28080.7</v>
      </c>
      <c r="AT62" s="1126">
        <f t="shared" si="117"/>
        <v>26408.3</v>
      </c>
      <c r="AU62" s="1127">
        <f t="shared" si="80"/>
        <v>1672.4000000000015</v>
      </c>
      <c r="AV62" s="1125">
        <v>106.9</v>
      </c>
      <c r="AW62" s="1126">
        <f t="shared" si="118"/>
        <v>30883</v>
      </c>
      <c r="AX62" s="1126">
        <f t="shared" si="119"/>
        <v>29043.7</v>
      </c>
      <c r="AY62" s="1127">
        <f t="shared" si="83"/>
        <v>1839.2999999999993</v>
      </c>
      <c r="AZ62" s="1125">
        <v>92.3</v>
      </c>
      <c r="BA62" s="1126">
        <f t="shared" si="120"/>
        <v>26665.1</v>
      </c>
      <c r="BB62" s="1126">
        <f t="shared" si="121"/>
        <v>25077</v>
      </c>
      <c r="BC62" s="1127">
        <f t="shared" si="86"/>
        <v>1588.0999999999985</v>
      </c>
      <c r="BD62" s="1125">
        <v>92.3</v>
      </c>
      <c r="BE62" s="1126">
        <f t="shared" si="122"/>
        <v>26665.1</v>
      </c>
      <c r="BF62" s="1126">
        <f t="shared" si="123"/>
        <v>25077</v>
      </c>
      <c r="BG62" s="1127">
        <f t="shared" si="89"/>
        <v>1588.0999999999985</v>
      </c>
      <c r="BH62" s="1125">
        <v>106.9</v>
      </c>
      <c r="BI62" s="1126">
        <f t="shared" si="124"/>
        <v>30883</v>
      </c>
      <c r="BJ62" s="1126">
        <f t="shared" si="125"/>
        <v>29043.7</v>
      </c>
      <c r="BK62" s="1127">
        <f t="shared" si="92"/>
        <v>1839.2999999999993</v>
      </c>
      <c r="BL62" s="1128">
        <f t="shared" si="126"/>
        <v>592.80000000000007</v>
      </c>
      <c r="BM62" s="1129">
        <f t="shared" si="126"/>
        <v>171257.60000000001</v>
      </c>
      <c r="BN62" s="1129">
        <f t="shared" si="126"/>
        <v>161058</v>
      </c>
      <c r="BO62" s="1130">
        <f t="shared" si="41"/>
        <v>10199.600000000006</v>
      </c>
      <c r="BP62" s="1128">
        <f t="shared" si="127"/>
        <v>98.8</v>
      </c>
      <c r="BQ62" s="1129">
        <f t="shared" si="128"/>
        <v>28543</v>
      </c>
      <c r="BR62" s="1129">
        <f t="shared" si="128"/>
        <v>26843</v>
      </c>
      <c r="BS62" s="1130">
        <f t="shared" si="43"/>
        <v>1700</v>
      </c>
      <c r="BT62" s="1116">
        <f t="shared" si="129"/>
        <v>1200.2000000000003</v>
      </c>
      <c r="BU62" s="1117">
        <f t="shared" si="129"/>
        <v>346733.1</v>
      </c>
      <c r="BV62" s="1117">
        <f t="shared" si="129"/>
        <v>326082.69999999995</v>
      </c>
      <c r="BW62" s="1131">
        <f t="shared" si="45"/>
        <v>20650.400000000023</v>
      </c>
      <c r="BX62" s="1116">
        <f t="shared" si="130"/>
        <v>100</v>
      </c>
      <c r="BY62" s="1117">
        <f t="shared" si="131"/>
        <v>28894</v>
      </c>
      <c r="BZ62" s="1117">
        <f t="shared" si="131"/>
        <v>27174</v>
      </c>
      <c r="CA62" s="1131">
        <f t="shared" si="50"/>
        <v>1720</v>
      </c>
    </row>
    <row r="63" spans="2:79" s="1360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f t="shared" si="99"/>
        <v>0</v>
      </c>
      <c r="J63" s="1232">
        <f t="shared" si="100"/>
        <v>0</v>
      </c>
      <c r="K63" s="1233">
        <f t="shared" si="56"/>
        <v>0</v>
      </c>
      <c r="L63" s="1231">
        <v>0</v>
      </c>
      <c r="M63" s="1232">
        <f t="shared" si="101"/>
        <v>0</v>
      </c>
      <c r="N63" s="1232">
        <f t="shared" si="102"/>
        <v>0</v>
      </c>
      <c r="O63" s="1233">
        <f t="shared" si="59"/>
        <v>0</v>
      </c>
      <c r="P63" s="1231">
        <v>0</v>
      </c>
      <c r="Q63" s="1232">
        <f t="shared" si="103"/>
        <v>0</v>
      </c>
      <c r="R63" s="1232">
        <f t="shared" si="104"/>
        <v>0</v>
      </c>
      <c r="S63" s="1233">
        <f t="shared" si="62"/>
        <v>0</v>
      </c>
      <c r="T63" s="1231">
        <v>0</v>
      </c>
      <c r="U63" s="1232">
        <f t="shared" si="105"/>
        <v>0</v>
      </c>
      <c r="V63" s="1232">
        <f t="shared" si="106"/>
        <v>0</v>
      </c>
      <c r="W63" s="1233">
        <f t="shared" si="65"/>
        <v>0</v>
      </c>
      <c r="X63" s="1231">
        <v>0</v>
      </c>
      <c r="Y63" s="1232">
        <f t="shared" si="107"/>
        <v>0</v>
      </c>
      <c r="Z63" s="1232">
        <f t="shared" si="108"/>
        <v>0</v>
      </c>
      <c r="AA63" s="1233">
        <f t="shared" si="68"/>
        <v>0</v>
      </c>
      <c r="AB63" s="1231">
        <v>0</v>
      </c>
      <c r="AC63" s="1232">
        <f t="shared" si="109"/>
        <v>0</v>
      </c>
      <c r="AD63" s="1232">
        <f t="shared" si="110"/>
        <v>0</v>
      </c>
      <c r="AE63" s="1233">
        <f t="shared" si="71"/>
        <v>0</v>
      </c>
      <c r="AF63" s="1234">
        <f t="shared" si="111"/>
        <v>0</v>
      </c>
      <c r="AG63" s="1235">
        <f t="shared" si="111"/>
        <v>0</v>
      </c>
      <c r="AH63" s="1235">
        <f t="shared" si="111"/>
        <v>0</v>
      </c>
      <c r="AI63" s="1236">
        <f t="shared" si="19"/>
        <v>0</v>
      </c>
      <c r="AJ63" s="1234">
        <f t="shared" si="112"/>
        <v>0</v>
      </c>
      <c r="AK63" s="1235">
        <f t="shared" si="113"/>
        <v>0</v>
      </c>
      <c r="AL63" s="1235">
        <f t="shared" si="113"/>
        <v>0</v>
      </c>
      <c r="AM63" s="1236">
        <f t="shared" si="21"/>
        <v>0</v>
      </c>
      <c r="AN63" s="1231">
        <v>0</v>
      </c>
      <c r="AO63" s="1232">
        <f t="shared" si="114"/>
        <v>0</v>
      </c>
      <c r="AP63" s="1232">
        <f t="shared" si="115"/>
        <v>0</v>
      </c>
      <c r="AQ63" s="1233">
        <f t="shared" si="77"/>
        <v>0</v>
      </c>
      <c r="AR63" s="1231">
        <v>0</v>
      </c>
      <c r="AS63" s="1232">
        <f t="shared" si="116"/>
        <v>0</v>
      </c>
      <c r="AT63" s="1232">
        <f t="shared" si="117"/>
        <v>0</v>
      </c>
      <c r="AU63" s="1233">
        <f t="shared" si="80"/>
        <v>0</v>
      </c>
      <c r="AV63" s="1231">
        <v>0</v>
      </c>
      <c r="AW63" s="1232">
        <f t="shared" si="118"/>
        <v>0</v>
      </c>
      <c r="AX63" s="1232">
        <f t="shared" si="119"/>
        <v>0</v>
      </c>
      <c r="AY63" s="1233">
        <f t="shared" si="83"/>
        <v>0</v>
      </c>
      <c r="AZ63" s="1231">
        <v>0</v>
      </c>
      <c r="BA63" s="1232">
        <f t="shared" si="120"/>
        <v>0</v>
      </c>
      <c r="BB63" s="1232">
        <f t="shared" si="121"/>
        <v>0</v>
      </c>
      <c r="BC63" s="1233">
        <f t="shared" si="86"/>
        <v>0</v>
      </c>
      <c r="BD63" s="1231">
        <v>0</v>
      </c>
      <c r="BE63" s="1232">
        <f t="shared" si="122"/>
        <v>0</v>
      </c>
      <c r="BF63" s="1232">
        <f t="shared" si="123"/>
        <v>0</v>
      </c>
      <c r="BG63" s="1233">
        <f t="shared" si="89"/>
        <v>0</v>
      </c>
      <c r="BH63" s="1231">
        <v>0</v>
      </c>
      <c r="BI63" s="1232">
        <f t="shared" si="124"/>
        <v>0</v>
      </c>
      <c r="BJ63" s="1232">
        <f t="shared" si="125"/>
        <v>0</v>
      </c>
      <c r="BK63" s="1233">
        <f t="shared" si="92"/>
        <v>0</v>
      </c>
      <c r="BL63" s="1234">
        <f t="shared" si="126"/>
        <v>0</v>
      </c>
      <c r="BM63" s="1235">
        <f t="shared" si="126"/>
        <v>0</v>
      </c>
      <c r="BN63" s="1235">
        <f t="shared" si="126"/>
        <v>0</v>
      </c>
      <c r="BO63" s="1236">
        <f t="shared" si="41"/>
        <v>0</v>
      </c>
      <c r="BP63" s="1234">
        <f t="shared" si="127"/>
        <v>0</v>
      </c>
      <c r="BQ63" s="1235">
        <f t="shared" si="128"/>
        <v>0</v>
      </c>
      <c r="BR63" s="1235">
        <f t="shared" si="128"/>
        <v>0</v>
      </c>
      <c r="BS63" s="1236">
        <f t="shared" si="43"/>
        <v>0</v>
      </c>
      <c r="BT63" s="1237">
        <f t="shared" si="129"/>
        <v>0</v>
      </c>
      <c r="BU63" s="1238">
        <f t="shared" si="129"/>
        <v>0</v>
      </c>
      <c r="BV63" s="1238">
        <f t="shared" si="129"/>
        <v>0</v>
      </c>
      <c r="BW63" s="1239">
        <f t="shared" si="45"/>
        <v>0</v>
      </c>
      <c r="BX63" s="1237">
        <f t="shared" si="130"/>
        <v>0</v>
      </c>
      <c r="BY63" s="1238">
        <f t="shared" si="131"/>
        <v>0</v>
      </c>
      <c r="BZ63" s="1238">
        <f t="shared" si="131"/>
        <v>0</v>
      </c>
      <c r="CA63" s="1239">
        <f t="shared" si="50"/>
        <v>0</v>
      </c>
    </row>
    <row r="64" spans="2:79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f t="shared" si="99"/>
        <v>0</v>
      </c>
      <c r="J64" s="1126">
        <f t="shared" si="100"/>
        <v>0</v>
      </c>
      <c r="K64" s="1127">
        <f t="shared" si="56"/>
        <v>0</v>
      </c>
      <c r="L64" s="1125">
        <v>0</v>
      </c>
      <c r="M64" s="1126">
        <f t="shared" si="101"/>
        <v>0</v>
      </c>
      <c r="N64" s="1126">
        <f t="shared" si="102"/>
        <v>0</v>
      </c>
      <c r="O64" s="1127">
        <f t="shared" si="59"/>
        <v>0</v>
      </c>
      <c r="P64" s="1125">
        <v>0</v>
      </c>
      <c r="Q64" s="1126">
        <f t="shared" si="103"/>
        <v>0</v>
      </c>
      <c r="R64" s="1126">
        <f t="shared" si="104"/>
        <v>0</v>
      </c>
      <c r="S64" s="1127">
        <f t="shared" si="62"/>
        <v>0</v>
      </c>
      <c r="T64" s="1125">
        <v>0</v>
      </c>
      <c r="U64" s="1126">
        <f t="shared" si="105"/>
        <v>0</v>
      </c>
      <c r="V64" s="1126">
        <f t="shared" si="106"/>
        <v>0</v>
      </c>
      <c r="W64" s="1127">
        <f t="shared" si="65"/>
        <v>0</v>
      </c>
      <c r="X64" s="1125">
        <v>0</v>
      </c>
      <c r="Y64" s="1126">
        <f t="shared" si="107"/>
        <v>0</v>
      </c>
      <c r="Z64" s="1126">
        <f t="shared" si="108"/>
        <v>0</v>
      </c>
      <c r="AA64" s="1127">
        <f t="shared" si="68"/>
        <v>0</v>
      </c>
      <c r="AB64" s="1125">
        <v>0</v>
      </c>
      <c r="AC64" s="1126">
        <f t="shared" si="109"/>
        <v>0</v>
      </c>
      <c r="AD64" s="1126">
        <f t="shared" si="110"/>
        <v>0</v>
      </c>
      <c r="AE64" s="1127">
        <f t="shared" si="71"/>
        <v>0</v>
      </c>
      <c r="AF64" s="1128">
        <f t="shared" si="111"/>
        <v>0</v>
      </c>
      <c r="AG64" s="1129">
        <f t="shared" si="111"/>
        <v>0</v>
      </c>
      <c r="AH64" s="1129">
        <f t="shared" si="111"/>
        <v>0</v>
      </c>
      <c r="AI64" s="1130">
        <f t="shared" si="19"/>
        <v>0</v>
      </c>
      <c r="AJ64" s="1128">
        <f t="shared" si="112"/>
        <v>0</v>
      </c>
      <c r="AK64" s="1129">
        <f t="shared" si="113"/>
        <v>0</v>
      </c>
      <c r="AL64" s="1129">
        <f t="shared" si="113"/>
        <v>0</v>
      </c>
      <c r="AM64" s="1130">
        <f t="shared" si="21"/>
        <v>0</v>
      </c>
      <c r="AN64" s="1125">
        <v>0</v>
      </c>
      <c r="AO64" s="1126">
        <f t="shared" si="114"/>
        <v>0</v>
      </c>
      <c r="AP64" s="1126">
        <f t="shared" si="115"/>
        <v>0</v>
      </c>
      <c r="AQ64" s="1127">
        <f t="shared" si="77"/>
        <v>0</v>
      </c>
      <c r="AR64" s="1125">
        <v>0</v>
      </c>
      <c r="AS64" s="1126">
        <f t="shared" si="116"/>
        <v>0</v>
      </c>
      <c r="AT64" s="1126">
        <f t="shared" si="117"/>
        <v>0</v>
      </c>
      <c r="AU64" s="1127">
        <f t="shared" si="80"/>
        <v>0</v>
      </c>
      <c r="AV64" s="1125">
        <v>0</v>
      </c>
      <c r="AW64" s="1126">
        <f t="shared" si="118"/>
        <v>0</v>
      </c>
      <c r="AX64" s="1126">
        <f t="shared" si="119"/>
        <v>0</v>
      </c>
      <c r="AY64" s="1127">
        <f t="shared" si="83"/>
        <v>0</v>
      </c>
      <c r="AZ64" s="1125">
        <v>0</v>
      </c>
      <c r="BA64" s="1126">
        <f t="shared" si="120"/>
        <v>0</v>
      </c>
      <c r="BB64" s="1126">
        <f t="shared" si="121"/>
        <v>0</v>
      </c>
      <c r="BC64" s="1127">
        <f t="shared" si="86"/>
        <v>0</v>
      </c>
      <c r="BD64" s="1125">
        <v>0</v>
      </c>
      <c r="BE64" s="1126">
        <f t="shared" si="122"/>
        <v>0</v>
      </c>
      <c r="BF64" s="1126">
        <f t="shared" si="123"/>
        <v>0</v>
      </c>
      <c r="BG64" s="1127">
        <f t="shared" si="89"/>
        <v>0</v>
      </c>
      <c r="BH64" s="1125">
        <v>0</v>
      </c>
      <c r="BI64" s="1126">
        <f t="shared" si="124"/>
        <v>0</v>
      </c>
      <c r="BJ64" s="1126">
        <f t="shared" si="125"/>
        <v>0</v>
      </c>
      <c r="BK64" s="1127">
        <f t="shared" si="92"/>
        <v>0</v>
      </c>
      <c r="BL64" s="1128">
        <f t="shared" si="126"/>
        <v>0</v>
      </c>
      <c r="BM64" s="1129">
        <f t="shared" si="126"/>
        <v>0</v>
      </c>
      <c r="BN64" s="1129">
        <f t="shared" si="126"/>
        <v>0</v>
      </c>
      <c r="BO64" s="1130">
        <f t="shared" si="41"/>
        <v>0</v>
      </c>
      <c r="BP64" s="1128">
        <f t="shared" si="127"/>
        <v>0</v>
      </c>
      <c r="BQ64" s="1129">
        <f t="shared" si="128"/>
        <v>0</v>
      </c>
      <c r="BR64" s="1129">
        <f t="shared" si="128"/>
        <v>0</v>
      </c>
      <c r="BS64" s="1130">
        <f t="shared" si="43"/>
        <v>0</v>
      </c>
      <c r="BT64" s="1116">
        <f t="shared" si="129"/>
        <v>0</v>
      </c>
      <c r="BU64" s="1117">
        <f t="shared" si="129"/>
        <v>0</v>
      </c>
      <c r="BV64" s="1117">
        <f t="shared" si="129"/>
        <v>0</v>
      </c>
      <c r="BW64" s="1131">
        <f t="shared" si="45"/>
        <v>0</v>
      </c>
      <c r="BX64" s="1116">
        <f t="shared" si="130"/>
        <v>0</v>
      </c>
      <c r="BY64" s="1117">
        <f t="shared" si="131"/>
        <v>0</v>
      </c>
      <c r="BZ64" s="1117">
        <f t="shared" si="131"/>
        <v>0</v>
      </c>
      <c r="CA64" s="1131">
        <f t="shared" si="50"/>
        <v>0</v>
      </c>
    </row>
    <row r="65" spans="2:79" ht="21" customHeight="1">
      <c r="B65" s="1103"/>
      <c r="C65" s="1104" t="s">
        <v>4385</v>
      </c>
      <c r="D65" s="1105" t="s">
        <v>2390</v>
      </c>
      <c r="E65" s="1106">
        <v>310.16000000000003</v>
      </c>
      <c r="F65" s="1210">
        <v>1.1299999999999999</v>
      </c>
      <c r="G65" s="1124">
        <v>0.96099999999999997</v>
      </c>
      <c r="H65" s="1125">
        <v>18.899999999999999</v>
      </c>
      <c r="I65" s="1126">
        <f t="shared" si="99"/>
        <v>6365.7</v>
      </c>
      <c r="J65" s="1126">
        <f t="shared" si="100"/>
        <v>5862</v>
      </c>
      <c r="K65" s="1127">
        <f t="shared" si="56"/>
        <v>503.69999999999982</v>
      </c>
      <c r="L65" s="1125">
        <v>19.8</v>
      </c>
      <c r="M65" s="1126">
        <f t="shared" si="101"/>
        <v>6668.9</v>
      </c>
      <c r="N65" s="1126">
        <f t="shared" si="102"/>
        <v>6141.2</v>
      </c>
      <c r="O65" s="1127">
        <f t="shared" si="59"/>
        <v>527.69999999999982</v>
      </c>
      <c r="P65" s="1125">
        <v>20.8</v>
      </c>
      <c r="Q65" s="1126">
        <f t="shared" si="103"/>
        <v>7005.7</v>
      </c>
      <c r="R65" s="1126">
        <f t="shared" si="104"/>
        <v>6451.3</v>
      </c>
      <c r="S65" s="1127">
        <f t="shared" si="62"/>
        <v>554.39999999999964</v>
      </c>
      <c r="T65" s="1125">
        <v>18.899999999999999</v>
      </c>
      <c r="U65" s="1126">
        <f t="shared" si="105"/>
        <v>6365.7</v>
      </c>
      <c r="V65" s="1126">
        <f t="shared" si="106"/>
        <v>5862</v>
      </c>
      <c r="W65" s="1127">
        <f t="shared" si="65"/>
        <v>503.69999999999982</v>
      </c>
      <c r="X65" s="1125">
        <v>20.8</v>
      </c>
      <c r="Y65" s="1126">
        <f t="shared" si="107"/>
        <v>7005.7</v>
      </c>
      <c r="Z65" s="1126">
        <f t="shared" si="108"/>
        <v>6451.3</v>
      </c>
      <c r="AA65" s="1127">
        <f t="shared" si="68"/>
        <v>554.39999999999964</v>
      </c>
      <c r="AB65" s="1125">
        <v>18.899999999999999</v>
      </c>
      <c r="AC65" s="1126">
        <f t="shared" si="109"/>
        <v>6365.7</v>
      </c>
      <c r="AD65" s="1126">
        <f t="shared" si="110"/>
        <v>5862</v>
      </c>
      <c r="AE65" s="1127">
        <f t="shared" si="71"/>
        <v>503.69999999999982</v>
      </c>
      <c r="AF65" s="1128">
        <f t="shared" si="111"/>
        <v>118.1</v>
      </c>
      <c r="AG65" s="1129">
        <f t="shared" si="111"/>
        <v>39777.399999999994</v>
      </c>
      <c r="AH65" s="1129">
        <f t="shared" si="111"/>
        <v>36629.800000000003</v>
      </c>
      <c r="AI65" s="1130">
        <f t="shared" si="19"/>
        <v>3147.5999999999913</v>
      </c>
      <c r="AJ65" s="1128">
        <f t="shared" si="112"/>
        <v>19.7</v>
      </c>
      <c r="AK65" s="1129">
        <f t="shared" si="113"/>
        <v>6630</v>
      </c>
      <c r="AL65" s="1129">
        <f t="shared" si="113"/>
        <v>6105</v>
      </c>
      <c r="AM65" s="1130">
        <f t="shared" si="21"/>
        <v>525</v>
      </c>
      <c r="AN65" s="1125">
        <v>18.899999999999999</v>
      </c>
      <c r="AO65" s="1126">
        <f t="shared" si="114"/>
        <v>6365.7</v>
      </c>
      <c r="AP65" s="1126">
        <f t="shared" si="115"/>
        <v>5862</v>
      </c>
      <c r="AQ65" s="1127">
        <f t="shared" si="77"/>
        <v>503.69999999999982</v>
      </c>
      <c r="AR65" s="1125">
        <v>18.899999999999999</v>
      </c>
      <c r="AS65" s="1126">
        <f t="shared" si="116"/>
        <v>6365.7</v>
      </c>
      <c r="AT65" s="1126">
        <f t="shared" si="117"/>
        <v>5862</v>
      </c>
      <c r="AU65" s="1127">
        <f t="shared" si="80"/>
        <v>503.69999999999982</v>
      </c>
      <c r="AV65" s="1125">
        <v>20.8</v>
      </c>
      <c r="AW65" s="1126">
        <f t="shared" si="118"/>
        <v>7005.7</v>
      </c>
      <c r="AX65" s="1126">
        <f t="shared" si="119"/>
        <v>6451.3</v>
      </c>
      <c r="AY65" s="1127">
        <f t="shared" si="83"/>
        <v>554.39999999999964</v>
      </c>
      <c r="AZ65" s="1125">
        <v>17.899999999999999</v>
      </c>
      <c r="BA65" s="1126">
        <f t="shared" si="120"/>
        <v>6028.9</v>
      </c>
      <c r="BB65" s="1126">
        <f t="shared" si="121"/>
        <v>5551.9</v>
      </c>
      <c r="BC65" s="1127">
        <f t="shared" si="86"/>
        <v>477</v>
      </c>
      <c r="BD65" s="1125">
        <v>17.899999999999999</v>
      </c>
      <c r="BE65" s="1126">
        <f t="shared" si="122"/>
        <v>6028.9</v>
      </c>
      <c r="BF65" s="1126">
        <f t="shared" si="123"/>
        <v>5551.9</v>
      </c>
      <c r="BG65" s="1127">
        <f t="shared" si="89"/>
        <v>477</v>
      </c>
      <c r="BH65" s="1125">
        <v>20.8</v>
      </c>
      <c r="BI65" s="1126">
        <f t="shared" si="124"/>
        <v>7005.7</v>
      </c>
      <c r="BJ65" s="1126">
        <f t="shared" si="125"/>
        <v>6451.3</v>
      </c>
      <c r="BK65" s="1127">
        <f t="shared" si="92"/>
        <v>554.39999999999964</v>
      </c>
      <c r="BL65" s="1128">
        <f t="shared" si="126"/>
        <v>115.2</v>
      </c>
      <c r="BM65" s="1129">
        <f t="shared" si="126"/>
        <v>38800.6</v>
      </c>
      <c r="BN65" s="1129">
        <f t="shared" si="126"/>
        <v>35730.400000000001</v>
      </c>
      <c r="BO65" s="1130">
        <f t="shared" si="41"/>
        <v>3070.1999999999971</v>
      </c>
      <c r="BP65" s="1128">
        <f t="shared" si="127"/>
        <v>19.2</v>
      </c>
      <c r="BQ65" s="1129">
        <f t="shared" si="128"/>
        <v>6467</v>
      </c>
      <c r="BR65" s="1129">
        <f t="shared" si="128"/>
        <v>5955</v>
      </c>
      <c r="BS65" s="1130">
        <f t="shared" si="43"/>
        <v>512</v>
      </c>
      <c r="BT65" s="1116">
        <f t="shared" si="129"/>
        <v>233.3</v>
      </c>
      <c r="BU65" s="1117">
        <f t="shared" si="129"/>
        <v>78578</v>
      </c>
      <c r="BV65" s="1117">
        <f t="shared" si="129"/>
        <v>72360.200000000012</v>
      </c>
      <c r="BW65" s="1131">
        <f t="shared" si="45"/>
        <v>6217.7999999999884</v>
      </c>
      <c r="BX65" s="1116">
        <f t="shared" si="130"/>
        <v>19.399999999999999</v>
      </c>
      <c r="BY65" s="1117">
        <f t="shared" si="131"/>
        <v>6548</v>
      </c>
      <c r="BZ65" s="1117">
        <f t="shared" si="131"/>
        <v>6030</v>
      </c>
      <c r="CA65" s="1131">
        <f t="shared" si="50"/>
        <v>518</v>
      </c>
    </row>
    <row r="66" spans="2:79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f t="shared" si="99"/>
        <v>0</v>
      </c>
      <c r="J66" s="1126">
        <f t="shared" si="100"/>
        <v>0</v>
      </c>
      <c r="K66" s="1127">
        <f t="shared" si="56"/>
        <v>0</v>
      </c>
      <c r="L66" s="1125">
        <v>0</v>
      </c>
      <c r="M66" s="1126">
        <f t="shared" si="101"/>
        <v>0</v>
      </c>
      <c r="N66" s="1126">
        <f t="shared" si="102"/>
        <v>0</v>
      </c>
      <c r="O66" s="1127">
        <f t="shared" si="59"/>
        <v>0</v>
      </c>
      <c r="P66" s="1125">
        <v>0</v>
      </c>
      <c r="Q66" s="1126">
        <f t="shared" si="103"/>
        <v>0</v>
      </c>
      <c r="R66" s="1126">
        <f t="shared" si="104"/>
        <v>0</v>
      </c>
      <c r="S66" s="1127">
        <f t="shared" si="62"/>
        <v>0</v>
      </c>
      <c r="T66" s="1125">
        <v>0</v>
      </c>
      <c r="U66" s="1126">
        <f t="shared" si="105"/>
        <v>0</v>
      </c>
      <c r="V66" s="1126">
        <f t="shared" si="106"/>
        <v>0</v>
      </c>
      <c r="W66" s="1127">
        <f t="shared" si="65"/>
        <v>0</v>
      </c>
      <c r="X66" s="1125">
        <v>0</v>
      </c>
      <c r="Y66" s="1126">
        <f t="shared" si="107"/>
        <v>0</v>
      </c>
      <c r="Z66" s="1126">
        <f t="shared" si="108"/>
        <v>0</v>
      </c>
      <c r="AA66" s="1127">
        <f t="shared" si="68"/>
        <v>0</v>
      </c>
      <c r="AB66" s="1125">
        <v>0</v>
      </c>
      <c r="AC66" s="1126">
        <f t="shared" si="109"/>
        <v>0</v>
      </c>
      <c r="AD66" s="1126">
        <f t="shared" si="110"/>
        <v>0</v>
      </c>
      <c r="AE66" s="1127">
        <f t="shared" si="71"/>
        <v>0</v>
      </c>
      <c r="AF66" s="1128">
        <f t="shared" si="111"/>
        <v>0</v>
      </c>
      <c r="AG66" s="1129">
        <f t="shared" si="111"/>
        <v>0</v>
      </c>
      <c r="AH66" s="1129">
        <f t="shared" si="111"/>
        <v>0</v>
      </c>
      <c r="AI66" s="1130">
        <f t="shared" si="19"/>
        <v>0</v>
      </c>
      <c r="AJ66" s="1128">
        <f t="shared" si="112"/>
        <v>0</v>
      </c>
      <c r="AK66" s="1129">
        <f t="shared" si="113"/>
        <v>0</v>
      </c>
      <c r="AL66" s="1129">
        <f t="shared" si="113"/>
        <v>0</v>
      </c>
      <c r="AM66" s="1130">
        <f t="shared" si="21"/>
        <v>0</v>
      </c>
      <c r="AN66" s="1125">
        <v>0</v>
      </c>
      <c r="AO66" s="1126">
        <f t="shared" si="114"/>
        <v>0</v>
      </c>
      <c r="AP66" s="1126">
        <f t="shared" si="115"/>
        <v>0</v>
      </c>
      <c r="AQ66" s="1127">
        <f t="shared" si="77"/>
        <v>0</v>
      </c>
      <c r="AR66" s="1125">
        <v>0</v>
      </c>
      <c r="AS66" s="1126">
        <f t="shared" si="116"/>
        <v>0</v>
      </c>
      <c r="AT66" s="1126">
        <f t="shared" si="117"/>
        <v>0</v>
      </c>
      <c r="AU66" s="1127">
        <f t="shared" si="80"/>
        <v>0</v>
      </c>
      <c r="AV66" s="1125">
        <v>0</v>
      </c>
      <c r="AW66" s="1126">
        <f t="shared" si="118"/>
        <v>0</v>
      </c>
      <c r="AX66" s="1126">
        <f t="shared" si="119"/>
        <v>0</v>
      </c>
      <c r="AY66" s="1127">
        <f t="shared" si="83"/>
        <v>0</v>
      </c>
      <c r="AZ66" s="1125">
        <v>0</v>
      </c>
      <c r="BA66" s="1126">
        <f t="shared" si="120"/>
        <v>0</v>
      </c>
      <c r="BB66" s="1126">
        <f t="shared" si="121"/>
        <v>0</v>
      </c>
      <c r="BC66" s="1127">
        <f t="shared" si="86"/>
        <v>0</v>
      </c>
      <c r="BD66" s="1125">
        <v>0</v>
      </c>
      <c r="BE66" s="1126">
        <f t="shared" si="122"/>
        <v>0</v>
      </c>
      <c r="BF66" s="1126">
        <f t="shared" si="123"/>
        <v>0</v>
      </c>
      <c r="BG66" s="1127">
        <f t="shared" si="89"/>
        <v>0</v>
      </c>
      <c r="BH66" s="1125">
        <v>0</v>
      </c>
      <c r="BI66" s="1126">
        <f t="shared" si="124"/>
        <v>0</v>
      </c>
      <c r="BJ66" s="1126">
        <f t="shared" si="125"/>
        <v>0</v>
      </c>
      <c r="BK66" s="1127">
        <f t="shared" si="92"/>
        <v>0</v>
      </c>
      <c r="BL66" s="1128">
        <f t="shared" si="126"/>
        <v>0</v>
      </c>
      <c r="BM66" s="1129">
        <f t="shared" si="126"/>
        <v>0</v>
      </c>
      <c r="BN66" s="1129">
        <f t="shared" si="126"/>
        <v>0</v>
      </c>
      <c r="BO66" s="1130">
        <f t="shared" si="41"/>
        <v>0</v>
      </c>
      <c r="BP66" s="1128">
        <f t="shared" si="127"/>
        <v>0</v>
      </c>
      <c r="BQ66" s="1129">
        <f t="shared" si="128"/>
        <v>0</v>
      </c>
      <c r="BR66" s="1129">
        <f t="shared" si="128"/>
        <v>0</v>
      </c>
      <c r="BS66" s="1130">
        <f t="shared" si="43"/>
        <v>0</v>
      </c>
      <c r="BT66" s="1116">
        <f t="shared" si="129"/>
        <v>0</v>
      </c>
      <c r="BU66" s="1117">
        <f t="shared" si="129"/>
        <v>0</v>
      </c>
      <c r="BV66" s="1117">
        <f t="shared" si="129"/>
        <v>0</v>
      </c>
      <c r="BW66" s="1131">
        <f t="shared" si="45"/>
        <v>0</v>
      </c>
      <c r="BX66" s="1116">
        <f t="shared" si="130"/>
        <v>0</v>
      </c>
      <c r="BY66" s="1117">
        <f t="shared" si="131"/>
        <v>0</v>
      </c>
      <c r="BZ66" s="1117">
        <f t="shared" si="131"/>
        <v>0</v>
      </c>
      <c r="CA66" s="1131">
        <f t="shared" si="50"/>
        <v>0</v>
      </c>
    </row>
    <row r="67" spans="2:79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0</v>
      </c>
      <c r="I67" s="1126">
        <f t="shared" si="99"/>
        <v>0</v>
      </c>
      <c r="J67" s="1126">
        <f t="shared" si="100"/>
        <v>0</v>
      </c>
      <c r="K67" s="1127">
        <f t="shared" si="56"/>
        <v>0</v>
      </c>
      <c r="L67" s="1125">
        <v>0</v>
      </c>
      <c r="M67" s="1126">
        <f t="shared" si="101"/>
        <v>0</v>
      </c>
      <c r="N67" s="1126">
        <f t="shared" si="102"/>
        <v>0</v>
      </c>
      <c r="O67" s="1127">
        <f t="shared" si="59"/>
        <v>0</v>
      </c>
      <c r="P67" s="1125">
        <v>0</v>
      </c>
      <c r="Q67" s="1126">
        <f t="shared" si="103"/>
        <v>0</v>
      </c>
      <c r="R67" s="1126">
        <f t="shared" si="104"/>
        <v>0</v>
      </c>
      <c r="S67" s="1127">
        <f t="shared" si="62"/>
        <v>0</v>
      </c>
      <c r="T67" s="1125">
        <v>0</v>
      </c>
      <c r="U67" s="1126">
        <f t="shared" si="105"/>
        <v>0</v>
      </c>
      <c r="V67" s="1126">
        <f t="shared" si="106"/>
        <v>0</v>
      </c>
      <c r="W67" s="1127">
        <f t="shared" si="65"/>
        <v>0</v>
      </c>
      <c r="X67" s="1125">
        <v>0</v>
      </c>
      <c r="Y67" s="1126">
        <f t="shared" si="107"/>
        <v>0</v>
      </c>
      <c r="Z67" s="1126">
        <f t="shared" si="108"/>
        <v>0</v>
      </c>
      <c r="AA67" s="1127">
        <f t="shared" si="68"/>
        <v>0</v>
      </c>
      <c r="AB67" s="1125">
        <v>0</v>
      </c>
      <c r="AC67" s="1126">
        <f t="shared" si="109"/>
        <v>0</v>
      </c>
      <c r="AD67" s="1126">
        <f t="shared" si="110"/>
        <v>0</v>
      </c>
      <c r="AE67" s="1127">
        <f t="shared" si="71"/>
        <v>0</v>
      </c>
      <c r="AF67" s="1128">
        <f t="shared" si="111"/>
        <v>0</v>
      </c>
      <c r="AG67" s="1129">
        <f t="shared" si="111"/>
        <v>0</v>
      </c>
      <c r="AH67" s="1129">
        <f t="shared" si="111"/>
        <v>0</v>
      </c>
      <c r="AI67" s="1130">
        <f t="shared" si="19"/>
        <v>0</v>
      </c>
      <c r="AJ67" s="1128">
        <f t="shared" si="112"/>
        <v>0</v>
      </c>
      <c r="AK67" s="1129">
        <f t="shared" si="113"/>
        <v>0</v>
      </c>
      <c r="AL67" s="1129">
        <f t="shared" si="113"/>
        <v>0</v>
      </c>
      <c r="AM67" s="1130">
        <f t="shared" si="21"/>
        <v>0</v>
      </c>
      <c r="AN67" s="1125">
        <v>0</v>
      </c>
      <c r="AO67" s="1126">
        <f t="shared" si="114"/>
        <v>0</v>
      </c>
      <c r="AP67" s="1126">
        <f t="shared" si="115"/>
        <v>0</v>
      </c>
      <c r="AQ67" s="1127">
        <f t="shared" si="77"/>
        <v>0</v>
      </c>
      <c r="AR67" s="1125">
        <v>0</v>
      </c>
      <c r="AS67" s="1126">
        <f t="shared" si="116"/>
        <v>0</v>
      </c>
      <c r="AT67" s="1126">
        <f t="shared" si="117"/>
        <v>0</v>
      </c>
      <c r="AU67" s="1127">
        <f t="shared" si="80"/>
        <v>0</v>
      </c>
      <c r="AV67" s="1125">
        <v>0</v>
      </c>
      <c r="AW67" s="1126">
        <f t="shared" si="118"/>
        <v>0</v>
      </c>
      <c r="AX67" s="1126">
        <f t="shared" si="119"/>
        <v>0</v>
      </c>
      <c r="AY67" s="1127">
        <f t="shared" si="83"/>
        <v>0</v>
      </c>
      <c r="AZ67" s="1125">
        <v>0</v>
      </c>
      <c r="BA67" s="1126">
        <f t="shared" si="120"/>
        <v>0</v>
      </c>
      <c r="BB67" s="1126">
        <f t="shared" si="121"/>
        <v>0</v>
      </c>
      <c r="BC67" s="1127">
        <f t="shared" si="86"/>
        <v>0</v>
      </c>
      <c r="BD67" s="1125">
        <v>0</v>
      </c>
      <c r="BE67" s="1126">
        <f t="shared" si="122"/>
        <v>0</v>
      </c>
      <c r="BF67" s="1126">
        <f t="shared" si="123"/>
        <v>0</v>
      </c>
      <c r="BG67" s="1127">
        <f t="shared" si="89"/>
        <v>0</v>
      </c>
      <c r="BH67" s="1125">
        <v>0</v>
      </c>
      <c r="BI67" s="1126">
        <f t="shared" si="124"/>
        <v>0</v>
      </c>
      <c r="BJ67" s="1126">
        <f t="shared" si="125"/>
        <v>0</v>
      </c>
      <c r="BK67" s="1127">
        <f t="shared" si="92"/>
        <v>0</v>
      </c>
      <c r="BL67" s="1128">
        <f t="shared" si="126"/>
        <v>0</v>
      </c>
      <c r="BM67" s="1129">
        <f t="shared" si="126"/>
        <v>0</v>
      </c>
      <c r="BN67" s="1129">
        <f t="shared" si="126"/>
        <v>0</v>
      </c>
      <c r="BO67" s="1130">
        <f t="shared" si="41"/>
        <v>0</v>
      </c>
      <c r="BP67" s="1128">
        <f t="shared" si="127"/>
        <v>0</v>
      </c>
      <c r="BQ67" s="1129">
        <f t="shared" si="128"/>
        <v>0</v>
      </c>
      <c r="BR67" s="1129">
        <f t="shared" si="128"/>
        <v>0</v>
      </c>
      <c r="BS67" s="1130">
        <f t="shared" si="43"/>
        <v>0</v>
      </c>
      <c r="BT67" s="1116">
        <f t="shared" si="129"/>
        <v>0</v>
      </c>
      <c r="BU67" s="1117">
        <f t="shared" si="129"/>
        <v>0</v>
      </c>
      <c r="BV67" s="1117">
        <f t="shared" si="129"/>
        <v>0</v>
      </c>
      <c r="BW67" s="1131">
        <f t="shared" si="45"/>
        <v>0</v>
      </c>
      <c r="BX67" s="1116">
        <f t="shared" si="130"/>
        <v>0</v>
      </c>
      <c r="BY67" s="1117">
        <f t="shared" si="131"/>
        <v>0</v>
      </c>
      <c r="BZ67" s="1117">
        <f t="shared" si="131"/>
        <v>0</v>
      </c>
      <c r="CA67" s="1131">
        <f t="shared" si="50"/>
        <v>0</v>
      </c>
    </row>
    <row r="68" spans="2:79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f t="shared" si="99"/>
        <v>0</v>
      </c>
      <c r="J68" s="1126">
        <f t="shared" si="100"/>
        <v>0</v>
      </c>
      <c r="K68" s="1127">
        <f t="shared" si="56"/>
        <v>0</v>
      </c>
      <c r="L68" s="1125">
        <v>0</v>
      </c>
      <c r="M68" s="1126">
        <f t="shared" si="101"/>
        <v>0</v>
      </c>
      <c r="N68" s="1126">
        <f t="shared" si="102"/>
        <v>0</v>
      </c>
      <c r="O68" s="1127">
        <f t="shared" si="59"/>
        <v>0</v>
      </c>
      <c r="P68" s="1125">
        <v>0</v>
      </c>
      <c r="Q68" s="1126">
        <f t="shared" si="103"/>
        <v>0</v>
      </c>
      <c r="R68" s="1126">
        <f t="shared" si="104"/>
        <v>0</v>
      </c>
      <c r="S68" s="1127">
        <f t="shared" si="62"/>
        <v>0</v>
      </c>
      <c r="T68" s="1125">
        <v>0</v>
      </c>
      <c r="U68" s="1126">
        <f t="shared" si="105"/>
        <v>0</v>
      </c>
      <c r="V68" s="1126">
        <f t="shared" si="106"/>
        <v>0</v>
      </c>
      <c r="W68" s="1127">
        <f t="shared" si="65"/>
        <v>0</v>
      </c>
      <c r="X68" s="1125">
        <v>0</v>
      </c>
      <c r="Y68" s="1126">
        <f t="shared" si="107"/>
        <v>0</v>
      </c>
      <c r="Z68" s="1126">
        <f t="shared" si="108"/>
        <v>0</v>
      </c>
      <c r="AA68" s="1127">
        <f t="shared" si="68"/>
        <v>0</v>
      </c>
      <c r="AB68" s="1125">
        <v>0</v>
      </c>
      <c r="AC68" s="1126">
        <f t="shared" si="109"/>
        <v>0</v>
      </c>
      <c r="AD68" s="1126">
        <f t="shared" si="110"/>
        <v>0</v>
      </c>
      <c r="AE68" s="1127">
        <f t="shared" si="71"/>
        <v>0</v>
      </c>
      <c r="AF68" s="1128">
        <f t="shared" si="111"/>
        <v>0</v>
      </c>
      <c r="AG68" s="1129">
        <f t="shared" si="111"/>
        <v>0</v>
      </c>
      <c r="AH68" s="1129">
        <f t="shared" si="111"/>
        <v>0</v>
      </c>
      <c r="AI68" s="1130">
        <f t="shared" si="19"/>
        <v>0</v>
      </c>
      <c r="AJ68" s="1128">
        <f t="shared" si="112"/>
        <v>0</v>
      </c>
      <c r="AK68" s="1129">
        <f t="shared" si="113"/>
        <v>0</v>
      </c>
      <c r="AL68" s="1129">
        <f t="shared" si="113"/>
        <v>0</v>
      </c>
      <c r="AM68" s="1130">
        <f t="shared" si="21"/>
        <v>0</v>
      </c>
      <c r="AN68" s="1125">
        <v>0</v>
      </c>
      <c r="AO68" s="1126">
        <f t="shared" si="114"/>
        <v>0</v>
      </c>
      <c r="AP68" s="1126">
        <f t="shared" si="115"/>
        <v>0</v>
      </c>
      <c r="AQ68" s="1127">
        <f t="shared" si="77"/>
        <v>0</v>
      </c>
      <c r="AR68" s="1125">
        <v>0</v>
      </c>
      <c r="AS68" s="1126">
        <f t="shared" si="116"/>
        <v>0</v>
      </c>
      <c r="AT68" s="1126">
        <f t="shared" si="117"/>
        <v>0</v>
      </c>
      <c r="AU68" s="1127">
        <f t="shared" si="80"/>
        <v>0</v>
      </c>
      <c r="AV68" s="1125">
        <v>0</v>
      </c>
      <c r="AW68" s="1126">
        <f t="shared" si="118"/>
        <v>0</v>
      </c>
      <c r="AX68" s="1126">
        <f t="shared" si="119"/>
        <v>0</v>
      </c>
      <c r="AY68" s="1127">
        <f t="shared" si="83"/>
        <v>0</v>
      </c>
      <c r="AZ68" s="1125">
        <v>0</v>
      </c>
      <c r="BA68" s="1126">
        <f t="shared" si="120"/>
        <v>0</v>
      </c>
      <c r="BB68" s="1126">
        <f t="shared" si="121"/>
        <v>0</v>
      </c>
      <c r="BC68" s="1127">
        <f t="shared" si="86"/>
        <v>0</v>
      </c>
      <c r="BD68" s="1125">
        <v>0</v>
      </c>
      <c r="BE68" s="1126">
        <f t="shared" si="122"/>
        <v>0</v>
      </c>
      <c r="BF68" s="1126">
        <f t="shared" si="123"/>
        <v>0</v>
      </c>
      <c r="BG68" s="1127">
        <f t="shared" si="89"/>
        <v>0</v>
      </c>
      <c r="BH68" s="1125">
        <v>0</v>
      </c>
      <c r="BI68" s="1126">
        <f t="shared" si="124"/>
        <v>0</v>
      </c>
      <c r="BJ68" s="1126">
        <f t="shared" si="125"/>
        <v>0</v>
      </c>
      <c r="BK68" s="1127">
        <f t="shared" si="92"/>
        <v>0</v>
      </c>
      <c r="BL68" s="1128">
        <f t="shared" si="126"/>
        <v>0</v>
      </c>
      <c r="BM68" s="1129">
        <f t="shared" si="126"/>
        <v>0</v>
      </c>
      <c r="BN68" s="1129">
        <f t="shared" si="126"/>
        <v>0</v>
      </c>
      <c r="BO68" s="1130">
        <f t="shared" si="41"/>
        <v>0</v>
      </c>
      <c r="BP68" s="1128">
        <f t="shared" si="127"/>
        <v>0</v>
      </c>
      <c r="BQ68" s="1129">
        <f t="shared" si="128"/>
        <v>0</v>
      </c>
      <c r="BR68" s="1129">
        <f t="shared" si="128"/>
        <v>0</v>
      </c>
      <c r="BS68" s="1130">
        <f t="shared" si="43"/>
        <v>0</v>
      </c>
      <c r="BT68" s="1116">
        <f t="shared" si="129"/>
        <v>0</v>
      </c>
      <c r="BU68" s="1117">
        <f t="shared" si="129"/>
        <v>0</v>
      </c>
      <c r="BV68" s="1117">
        <f t="shared" si="129"/>
        <v>0</v>
      </c>
      <c r="BW68" s="1131">
        <f t="shared" si="45"/>
        <v>0</v>
      </c>
      <c r="BX68" s="1116">
        <f t="shared" si="130"/>
        <v>0</v>
      </c>
      <c r="BY68" s="1117">
        <f t="shared" si="131"/>
        <v>0</v>
      </c>
      <c r="BZ68" s="1117">
        <f t="shared" si="131"/>
        <v>0</v>
      </c>
      <c r="CA68" s="1131">
        <f t="shared" si="50"/>
        <v>0</v>
      </c>
    </row>
    <row r="69" spans="2:79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f>+H25+H26+H29+H57+H58+H59</f>
        <v>0</v>
      </c>
      <c r="I69" s="1268">
        <f>+I25+I26+I29+I57+I58+I59</f>
        <v>0</v>
      </c>
      <c r="J69" s="1268">
        <f>+J25+J26+J29+J57+J58+J59</f>
        <v>0</v>
      </c>
      <c r="K69" s="1269">
        <f t="shared" si="56"/>
        <v>0</v>
      </c>
      <c r="L69" s="1267">
        <f>+L25+L26+L29+L57+L58+L59</f>
        <v>0</v>
      </c>
      <c r="M69" s="1268">
        <f>+M25+M26+M29+M57+M58+M59</f>
        <v>0</v>
      </c>
      <c r="N69" s="1268">
        <f>+N25+N26+N29+N57+N58+N59</f>
        <v>0</v>
      </c>
      <c r="O69" s="1269">
        <f t="shared" si="59"/>
        <v>0</v>
      </c>
      <c r="P69" s="1267">
        <f>+P25+P26+P29+P57+P58+P59</f>
        <v>0</v>
      </c>
      <c r="Q69" s="1268">
        <f>+Q25+Q26+Q29+Q57+Q58+Q59</f>
        <v>0</v>
      </c>
      <c r="R69" s="1268">
        <f>+R25+R26+R29+R57+R58+R59</f>
        <v>0</v>
      </c>
      <c r="S69" s="1269">
        <f t="shared" si="62"/>
        <v>0</v>
      </c>
      <c r="T69" s="1267">
        <f>+T25+T26+T29+T57+T58+T59</f>
        <v>0</v>
      </c>
      <c r="U69" s="1268">
        <f>+U25+U26+U29+U57+U58+U59</f>
        <v>0</v>
      </c>
      <c r="V69" s="1268">
        <f>+V25+V26+V29+V57+V58+V59</f>
        <v>0</v>
      </c>
      <c r="W69" s="1269">
        <f t="shared" si="65"/>
        <v>0</v>
      </c>
      <c r="X69" s="1267">
        <f>+X25+X26+X29+X57+X58+X59</f>
        <v>0</v>
      </c>
      <c r="Y69" s="1268">
        <f>+Y25+Y26+Y29+Y57+Y58+Y59</f>
        <v>0</v>
      </c>
      <c r="Z69" s="1268">
        <f>+Z25+Z26+Z29+Z57+Z58+Z59</f>
        <v>0</v>
      </c>
      <c r="AA69" s="1269">
        <f t="shared" si="68"/>
        <v>0</v>
      </c>
      <c r="AB69" s="1267">
        <f>+AB25+AB26+AB29+AB57+AB58+AB59</f>
        <v>0</v>
      </c>
      <c r="AC69" s="1268">
        <f>+AC25+AC26+AC29+AC57+AC58+AC59</f>
        <v>0</v>
      </c>
      <c r="AD69" s="1268">
        <f>+AD25+AD26+AD29+AD57+AD58+AD59</f>
        <v>0</v>
      </c>
      <c r="AE69" s="1269">
        <f t="shared" si="71"/>
        <v>0</v>
      </c>
      <c r="AF69" s="1267">
        <f>+AF25+AF26+AF29+AF57+AF58+AF59</f>
        <v>0</v>
      </c>
      <c r="AG69" s="1268">
        <f>+AG25+AG26+AG29+AG57+AG58+AG59</f>
        <v>0</v>
      </c>
      <c r="AH69" s="1268">
        <f>+AH25+AH26+AH29+AH57+AH58+AH59</f>
        <v>0</v>
      </c>
      <c r="AI69" s="1269">
        <f t="shared" si="19"/>
        <v>0</v>
      </c>
      <c r="AJ69" s="1267">
        <f>+AJ25+AJ26+AJ29+AJ57+AJ58+AJ59</f>
        <v>0</v>
      </c>
      <c r="AK69" s="1268">
        <f>+AK25+AK26+AK29+AK57+AK58+AK59</f>
        <v>0</v>
      </c>
      <c r="AL69" s="1268">
        <f>+AL25+AL26+AL29+AL57+AL58+AL59</f>
        <v>0</v>
      </c>
      <c r="AM69" s="1269">
        <f t="shared" si="21"/>
        <v>0</v>
      </c>
      <c r="AN69" s="1267">
        <f>+AN25+AN26+AN29+AN57+AN58+AN59</f>
        <v>0</v>
      </c>
      <c r="AO69" s="1268">
        <f>+AO25+AO26+AO29+AO57+AO58+AO59</f>
        <v>0</v>
      </c>
      <c r="AP69" s="1268">
        <f>+AP25+AP26+AP29+AP57+AP58+AP59</f>
        <v>0</v>
      </c>
      <c r="AQ69" s="1269">
        <f t="shared" si="77"/>
        <v>0</v>
      </c>
      <c r="AR69" s="1267">
        <f>+AR25+AR26+AR29+AR57+AR58+AR59</f>
        <v>0</v>
      </c>
      <c r="AS69" s="1268">
        <f>+AS25+AS26+AS29+AS57+AS58+AS59</f>
        <v>0</v>
      </c>
      <c r="AT69" s="1268">
        <f>+AT25+AT26+AT29+AT57+AT58+AT59</f>
        <v>0</v>
      </c>
      <c r="AU69" s="1269">
        <f t="shared" si="80"/>
        <v>0</v>
      </c>
      <c r="AV69" s="1267">
        <f>+AV25+AV26+AV29+AV57+AV58+AV59</f>
        <v>0</v>
      </c>
      <c r="AW69" s="1268">
        <f>+AW25+AW26+AW29+AW57+AW58+AW59</f>
        <v>0</v>
      </c>
      <c r="AX69" s="1268">
        <f>+AX25+AX26+AX29+AX57+AX58+AX59</f>
        <v>0</v>
      </c>
      <c r="AY69" s="1269">
        <f t="shared" si="83"/>
        <v>0</v>
      </c>
      <c r="AZ69" s="1267">
        <f>+AZ25+AZ26+AZ29+AZ57+AZ58+AZ59</f>
        <v>0</v>
      </c>
      <c r="BA69" s="1268">
        <f>+BA25+BA26+BA29+BA57+BA58+BA59</f>
        <v>0</v>
      </c>
      <c r="BB69" s="1268">
        <f>+BB25+BB26+BB29+BB57+BB58+BB59</f>
        <v>0</v>
      </c>
      <c r="BC69" s="1269">
        <f t="shared" si="86"/>
        <v>0</v>
      </c>
      <c r="BD69" s="1267">
        <f>+BD25+BD26+BD29+BD57+BD58+BD59</f>
        <v>0</v>
      </c>
      <c r="BE69" s="1268">
        <f>+BE25+BE26+BE29+BE57+BE58+BE59</f>
        <v>0</v>
      </c>
      <c r="BF69" s="1268">
        <f>+BF25+BF26+BF29+BF57+BF58+BF59</f>
        <v>0</v>
      </c>
      <c r="BG69" s="1269">
        <f t="shared" si="89"/>
        <v>0</v>
      </c>
      <c r="BH69" s="1267">
        <f>+BH25+BH26+BH29+BH57+BH58+BH59</f>
        <v>0</v>
      </c>
      <c r="BI69" s="1268">
        <f>+BI25+BI26+BI29+BI57+BI58+BI59</f>
        <v>0</v>
      </c>
      <c r="BJ69" s="1268">
        <f>+BJ25+BJ26+BJ29+BJ57+BJ58+BJ59</f>
        <v>0</v>
      </c>
      <c r="BK69" s="1269">
        <f t="shared" si="92"/>
        <v>0</v>
      </c>
      <c r="BL69" s="1267">
        <f>+BL25+BL26+BL29+BL57+BL58+BL59</f>
        <v>0</v>
      </c>
      <c r="BM69" s="1268">
        <f>+BM25+BM26+BM29+BM57+BM58+BM59</f>
        <v>0</v>
      </c>
      <c r="BN69" s="1268">
        <f>+BN25+BN26+BN29+BN57+BN58+BN59</f>
        <v>0</v>
      </c>
      <c r="BO69" s="1269">
        <f t="shared" si="41"/>
        <v>0</v>
      </c>
      <c r="BP69" s="1267">
        <f>+BP25+BP26+BP29+BP57+BP58+BP59</f>
        <v>0</v>
      </c>
      <c r="BQ69" s="1268">
        <f>+BQ25+BQ26+BQ29+BQ57+BQ58+BQ59</f>
        <v>0</v>
      </c>
      <c r="BR69" s="1268">
        <f>+BR25+BR26+BR29+BR57+BR58+BR59</f>
        <v>0</v>
      </c>
      <c r="BS69" s="1269">
        <f t="shared" si="43"/>
        <v>0</v>
      </c>
      <c r="BT69" s="1267">
        <f>+BT25+BT26+BT29+BT57+BT58+BT59</f>
        <v>0</v>
      </c>
      <c r="BU69" s="1268">
        <f>+BU25+BU26+BU29+BU57+BU58+BU59</f>
        <v>0</v>
      </c>
      <c r="BV69" s="1268">
        <f>+BV25+BV26+BV29+BV57+BV58+BV59</f>
        <v>0</v>
      </c>
      <c r="BW69" s="1269">
        <f t="shared" si="45"/>
        <v>0</v>
      </c>
      <c r="BX69" s="1267">
        <f>+BX25+BX26+BX29+BX57+BX58+BX59</f>
        <v>0</v>
      </c>
      <c r="BY69" s="1268">
        <f>+BY25+BY26+BY29+BY57+BY58+BY59</f>
        <v>0</v>
      </c>
      <c r="BZ69" s="1268">
        <f>+BZ25+BZ26+BZ29+BZ57+BZ58+BZ59</f>
        <v>0</v>
      </c>
      <c r="CA69" s="1270">
        <f t="shared" si="50"/>
        <v>0</v>
      </c>
    </row>
    <row r="70" spans="2:79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f>SUM(H25:H68)-H69</f>
        <v>868.5</v>
      </c>
      <c r="I70" s="1278">
        <f>SUM(I25:I68)-I69</f>
        <v>229853.10000000003</v>
      </c>
      <c r="J70" s="1278">
        <f>SUM(J25:J68)-J69</f>
        <v>207144.99999999997</v>
      </c>
      <c r="K70" s="1279">
        <f t="shared" si="56"/>
        <v>22708.100000000064</v>
      </c>
      <c r="L70" s="1277">
        <f>SUM(L25:L68)-L69</f>
        <v>911.9</v>
      </c>
      <c r="M70" s="1278">
        <f>SUM(M25:M68)-M69</f>
        <v>241349.69999999998</v>
      </c>
      <c r="N70" s="1278">
        <f>SUM(N25:N68)-N69</f>
        <v>217503.1</v>
      </c>
      <c r="O70" s="1279">
        <f t="shared" si="59"/>
        <v>23846.599999999977</v>
      </c>
      <c r="P70" s="1277">
        <f>SUM(P25:P68)-P69</f>
        <v>955.1</v>
      </c>
      <c r="Q70" s="1278">
        <f>SUM(Q25:Q68)-Q69</f>
        <v>252768.59999999998</v>
      </c>
      <c r="R70" s="1278">
        <f>SUM(R25:R68)-R69</f>
        <v>227798.5</v>
      </c>
      <c r="S70" s="1279">
        <f t="shared" si="62"/>
        <v>24970.099999999977</v>
      </c>
      <c r="T70" s="1277">
        <f>SUM(T25:T68)-T69</f>
        <v>868.5</v>
      </c>
      <c r="U70" s="1278">
        <f>SUM(U25:U68)-U69</f>
        <v>229853.10000000003</v>
      </c>
      <c r="V70" s="1278">
        <f>SUM(V25:V68)-V69</f>
        <v>207143.99999999997</v>
      </c>
      <c r="W70" s="1279">
        <f t="shared" si="65"/>
        <v>22709.100000000064</v>
      </c>
      <c r="X70" s="1277">
        <f>SUM(X25:X68)-X69</f>
        <v>955.29999999999984</v>
      </c>
      <c r="Y70" s="1278">
        <f>SUM(Y25:Y68)-Y69</f>
        <v>252941.4</v>
      </c>
      <c r="Z70" s="1278">
        <f>SUM(Z25:Z68)-Z69</f>
        <v>227942</v>
      </c>
      <c r="AA70" s="1279">
        <f t="shared" si="68"/>
        <v>24999.399999999994</v>
      </c>
      <c r="AB70" s="1277">
        <f>SUM(AB25:AB68)-AB69</f>
        <v>868.5</v>
      </c>
      <c r="AC70" s="1278">
        <f>SUM(AC25:AC68)-AC69</f>
        <v>229853.10000000003</v>
      </c>
      <c r="AD70" s="1278">
        <f>SUM(AD25:AD68)-AD69</f>
        <v>207143.99999999997</v>
      </c>
      <c r="AE70" s="1279">
        <f t="shared" si="71"/>
        <v>22709.100000000064</v>
      </c>
      <c r="AF70" s="1277">
        <f>SUM(AF25:AF68)-AF69</f>
        <v>5427.8000000000011</v>
      </c>
      <c r="AG70" s="1278">
        <f>SUM(AG25:AG68)-AG69</f>
        <v>1436618.9999999998</v>
      </c>
      <c r="AH70" s="1278">
        <f>SUM(AH25:AH68)-AH69</f>
        <v>1294676.5999999999</v>
      </c>
      <c r="AI70" s="1279">
        <f t="shared" si="19"/>
        <v>141942.39999999991</v>
      </c>
      <c r="AJ70" s="1277">
        <f>SUM(AJ25:AJ68)-AJ69</f>
        <v>904.70000000000016</v>
      </c>
      <c r="AK70" s="1278">
        <f>SUM(AK25:AK68)-AK69</f>
        <v>239436</v>
      </c>
      <c r="AL70" s="1278">
        <f>SUM(AL25:AL68)-AL69</f>
        <v>215780</v>
      </c>
      <c r="AM70" s="1279">
        <f t="shared" si="21"/>
        <v>23656</v>
      </c>
      <c r="AN70" s="1277">
        <f>SUM(AN25:AN68)-AN69</f>
        <v>868.5</v>
      </c>
      <c r="AO70" s="1278">
        <f>SUM(AO25:AO68)-AO69</f>
        <v>229853.10000000003</v>
      </c>
      <c r="AP70" s="1278">
        <f>SUM(AP25:AP68)-AP69</f>
        <v>207143.99999999997</v>
      </c>
      <c r="AQ70" s="1279">
        <f t="shared" si="77"/>
        <v>22709.100000000064</v>
      </c>
      <c r="AR70" s="1277">
        <f>SUM(AR25:AR68)-AR69</f>
        <v>868.5</v>
      </c>
      <c r="AS70" s="1278">
        <f>SUM(AS25:AS68)-AS69</f>
        <v>229853.10000000003</v>
      </c>
      <c r="AT70" s="1278">
        <f>SUM(AT25:AT68)-AT69</f>
        <v>207143.99999999997</v>
      </c>
      <c r="AU70" s="1279">
        <f t="shared" si="80"/>
        <v>22709.100000000064</v>
      </c>
      <c r="AV70" s="1277">
        <f>SUM(AV25:AV68)-AV69</f>
        <v>955.1</v>
      </c>
      <c r="AW70" s="1278">
        <f>SUM(AW25:AW68)-AW69</f>
        <v>252768.59999999998</v>
      </c>
      <c r="AX70" s="1278">
        <f>SUM(AX25:AX68)-AX69</f>
        <v>227796.5</v>
      </c>
      <c r="AY70" s="1279">
        <f t="shared" si="83"/>
        <v>24972.099999999977</v>
      </c>
      <c r="AZ70" s="1277">
        <f>SUM(AZ25:AZ68)-AZ69</f>
        <v>825.0999999999998</v>
      </c>
      <c r="BA70" s="1278">
        <f>SUM(BA25:BA68)-BA69</f>
        <v>218371.20000000001</v>
      </c>
      <c r="BB70" s="1278">
        <f>SUM(BB25:BB68)-BB69</f>
        <v>196793.80000000002</v>
      </c>
      <c r="BC70" s="1279">
        <f t="shared" si="86"/>
        <v>21577.399999999994</v>
      </c>
      <c r="BD70" s="1277">
        <f>SUM(BD25:BD68)-BD69</f>
        <v>825.0999999999998</v>
      </c>
      <c r="BE70" s="1278">
        <f>SUM(BE25:BE68)-BE69</f>
        <v>218371.20000000001</v>
      </c>
      <c r="BF70" s="1278">
        <f>SUM(BF25:BF68)-BF69</f>
        <v>196791.80000000002</v>
      </c>
      <c r="BG70" s="1279">
        <f t="shared" si="89"/>
        <v>21579.399999999994</v>
      </c>
      <c r="BH70" s="1277">
        <f>SUM(BH25:BH68)-BH69</f>
        <v>955.1</v>
      </c>
      <c r="BI70" s="1278">
        <f>SUM(BI25:BI68)-BI69</f>
        <v>252768.59999999998</v>
      </c>
      <c r="BJ70" s="1278">
        <f>SUM(BJ25:BJ68)-BJ69</f>
        <v>227794.5</v>
      </c>
      <c r="BK70" s="1279">
        <f t="shared" si="92"/>
        <v>24974.099999999977</v>
      </c>
      <c r="BL70" s="1277">
        <f>SUM(BL25:BL68)-BL69</f>
        <v>5297.4</v>
      </c>
      <c r="BM70" s="1278">
        <f>SUM(BM25:BM68)-BM69</f>
        <v>1401985.8000000003</v>
      </c>
      <c r="BN70" s="1278">
        <f>SUM(BN25:BN68)-BN69</f>
        <v>1263464.6000000001</v>
      </c>
      <c r="BO70" s="1279">
        <f t="shared" si="41"/>
        <v>138521.20000000019</v>
      </c>
      <c r="BP70" s="1277">
        <f>SUM(BP25:BP68)-BP69</f>
        <v>882.9</v>
      </c>
      <c r="BQ70" s="1278">
        <f>SUM(BQ25:BQ68)-BQ69</f>
        <v>233664</v>
      </c>
      <c r="BR70" s="1278">
        <f>SUM(BR25:BR68)-BR69</f>
        <v>210579</v>
      </c>
      <c r="BS70" s="1279">
        <f t="shared" si="43"/>
        <v>23085</v>
      </c>
      <c r="BT70" s="1277">
        <f>SUM(BT25:BT68)-BT69</f>
        <v>10725.2</v>
      </c>
      <c r="BU70" s="1278">
        <f>SUM(BU25:BU68)-BU69</f>
        <v>2838604.8</v>
      </c>
      <c r="BV70" s="1278">
        <f>SUM(BV25:BV68)-BV69</f>
        <v>2558141.2000000002</v>
      </c>
      <c r="BW70" s="1279">
        <f t="shared" si="45"/>
        <v>280463.59999999963</v>
      </c>
      <c r="BX70" s="1277">
        <f>SUM(BX25:BX68)-BX69</f>
        <v>893.8</v>
      </c>
      <c r="BY70" s="1278">
        <f>SUM(BY25:BY68)-BY69</f>
        <v>236549</v>
      </c>
      <c r="BZ70" s="1278">
        <f>SUM(BZ25:BZ68)-BZ69</f>
        <v>213179</v>
      </c>
      <c r="CA70" s="1279">
        <f t="shared" si="50"/>
        <v>23370</v>
      </c>
    </row>
    <row r="71" spans="2:79" ht="21" customHeight="1">
      <c r="B71" s="1103" t="s">
        <v>2864</v>
      </c>
      <c r="C71" s="1104" t="s">
        <v>2865</v>
      </c>
      <c r="D71" s="1105" t="s">
        <v>2662</v>
      </c>
      <c r="E71" s="1209">
        <v>7.19</v>
      </c>
      <c r="F71" s="1280">
        <v>1.1299999999999999</v>
      </c>
      <c r="G71" s="1108">
        <v>1.0209999999999999</v>
      </c>
      <c r="H71" s="1281">
        <v>112.6</v>
      </c>
      <c r="I71" s="1282">
        <f>ROUND(H71*$E71*$F71*$G71,1)</f>
        <v>934.1</v>
      </c>
      <c r="J71" s="1282">
        <f>ROUND(H71*$E71,1)</f>
        <v>809.6</v>
      </c>
      <c r="K71" s="1283">
        <f>+I71-J71</f>
        <v>124.5</v>
      </c>
      <c r="L71" s="1281">
        <v>118.2</v>
      </c>
      <c r="M71" s="1282">
        <f>ROUND(L71*$E71*$F71*$G71,1)</f>
        <v>980.5</v>
      </c>
      <c r="N71" s="1282">
        <f>ROUND(L71*$E71,1)</f>
        <v>849.9</v>
      </c>
      <c r="O71" s="1283">
        <f>+M71-N71</f>
        <v>130.60000000000002</v>
      </c>
      <c r="P71" s="1281">
        <v>123.9</v>
      </c>
      <c r="Q71" s="1282">
        <f>ROUND(P71*$E71*$F71*$G71,1)</f>
        <v>1027.8</v>
      </c>
      <c r="R71" s="1282">
        <f>ROUND(P71*$E71,1)</f>
        <v>890.8</v>
      </c>
      <c r="S71" s="1283">
        <f>+Q71-R71</f>
        <v>137</v>
      </c>
      <c r="T71" s="1281">
        <v>112.6</v>
      </c>
      <c r="U71" s="1282">
        <f>ROUND(T71*$E71*$F71*$G71,1)</f>
        <v>934.1</v>
      </c>
      <c r="V71" s="1282">
        <f>ROUND(T71*$E71,1)</f>
        <v>809.6</v>
      </c>
      <c r="W71" s="1283">
        <f>+U71-V71</f>
        <v>124.5</v>
      </c>
      <c r="X71" s="1281">
        <v>123.9</v>
      </c>
      <c r="Y71" s="1282">
        <f>ROUND(X71*$E71*$F71*$G71,1)</f>
        <v>1027.8</v>
      </c>
      <c r="Z71" s="1282">
        <f>ROUND(X71*$E71,1)</f>
        <v>890.8</v>
      </c>
      <c r="AA71" s="1283">
        <f>+Y71-Z71</f>
        <v>137</v>
      </c>
      <c r="AB71" s="1281">
        <v>112.6</v>
      </c>
      <c r="AC71" s="1282">
        <f>ROUND(AB71*$E71*$F71*$G71,1)</f>
        <v>934.1</v>
      </c>
      <c r="AD71" s="1282">
        <f>ROUND(AB71*$E71,1)</f>
        <v>809.6</v>
      </c>
      <c r="AE71" s="1283">
        <f>+AC71-AD71</f>
        <v>124.5</v>
      </c>
      <c r="AF71" s="1284">
        <f t="shared" ref="AF71:AH72" si="132">+H71+L71+P71+T71+X71+AB71</f>
        <v>703.80000000000007</v>
      </c>
      <c r="AG71" s="1285">
        <f t="shared" si="132"/>
        <v>5838.4</v>
      </c>
      <c r="AH71" s="1285">
        <f t="shared" si="132"/>
        <v>5060.3</v>
      </c>
      <c r="AI71" s="1286">
        <f t="shared" si="19"/>
        <v>778.09999999999945</v>
      </c>
      <c r="AJ71" s="1284">
        <f>ROUND(AVERAGE(AF71/6),1)</f>
        <v>117.3</v>
      </c>
      <c r="AK71" s="1285">
        <f>ROUND(AVERAGE(AG71/6),0)</f>
        <v>973</v>
      </c>
      <c r="AL71" s="1285">
        <f>ROUND(AVERAGE(AH71/6),0)</f>
        <v>843</v>
      </c>
      <c r="AM71" s="1286">
        <f t="shared" si="21"/>
        <v>130</v>
      </c>
      <c r="AN71" s="1281">
        <v>112.6</v>
      </c>
      <c r="AO71" s="1282">
        <f>ROUND(AN71*$E71*$F71*$G71,1)</f>
        <v>934.1</v>
      </c>
      <c r="AP71" s="1282">
        <f>ROUND(AN71*$E71,1)</f>
        <v>809.6</v>
      </c>
      <c r="AQ71" s="1283">
        <f>+AO71-AP71</f>
        <v>124.5</v>
      </c>
      <c r="AR71" s="1281">
        <v>112.6</v>
      </c>
      <c r="AS71" s="1282">
        <f>ROUND(AR71*$E71*$F71*$G71,1)</f>
        <v>934.1</v>
      </c>
      <c r="AT71" s="1282">
        <f>ROUND(AR71*$E71,1)</f>
        <v>809.6</v>
      </c>
      <c r="AU71" s="1283">
        <f>+AS71-AT71</f>
        <v>124.5</v>
      </c>
      <c r="AV71" s="1281">
        <v>123.9</v>
      </c>
      <c r="AW71" s="1282">
        <f>ROUND(AV71*$E71*$F71*$G71,1)</f>
        <v>1027.8</v>
      </c>
      <c r="AX71" s="1282">
        <f>ROUND(AV71*$E71,1)</f>
        <v>890.8</v>
      </c>
      <c r="AY71" s="1283">
        <f>+AW71-AX71</f>
        <v>137</v>
      </c>
      <c r="AZ71" s="1281">
        <v>107</v>
      </c>
      <c r="BA71" s="1282">
        <f>ROUND(AZ71*$E71*$F71*$G71,1)</f>
        <v>887.6</v>
      </c>
      <c r="BB71" s="1282">
        <f>ROUND(AZ71*$E71,1)</f>
        <v>769.3</v>
      </c>
      <c r="BC71" s="1283">
        <f>+BA71-BB71</f>
        <v>118.30000000000007</v>
      </c>
      <c r="BD71" s="1281">
        <v>107</v>
      </c>
      <c r="BE71" s="1282">
        <f>ROUND(BD71*$E71*$F71*$G71,1)</f>
        <v>887.6</v>
      </c>
      <c r="BF71" s="1282">
        <f>ROUND(BD71*$E71,1)</f>
        <v>769.3</v>
      </c>
      <c r="BG71" s="1283">
        <f>+BE71-BF71</f>
        <v>118.30000000000007</v>
      </c>
      <c r="BH71" s="1281">
        <v>123.9</v>
      </c>
      <c r="BI71" s="1282">
        <f>ROUND(BH71*$E71*$F71*$G71,1)</f>
        <v>1027.8</v>
      </c>
      <c r="BJ71" s="1282">
        <f>ROUND(BH71*$E71,1)</f>
        <v>890.8</v>
      </c>
      <c r="BK71" s="1283">
        <f>+BI71-BJ71</f>
        <v>137</v>
      </c>
      <c r="BL71" s="1284">
        <f t="shared" ref="BL71:BN72" si="133">+AN71+AR71+AV71+AZ71+BD71+BH71</f>
        <v>687</v>
      </c>
      <c r="BM71" s="1285">
        <f t="shared" si="133"/>
        <v>5699</v>
      </c>
      <c r="BN71" s="1285">
        <f t="shared" si="133"/>
        <v>4939.4000000000005</v>
      </c>
      <c r="BO71" s="1286">
        <f t="shared" si="41"/>
        <v>759.59999999999945</v>
      </c>
      <c r="BP71" s="1284">
        <f>ROUND(AVERAGE(BL71/6),1)</f>
        <v>114.5</v>
      </c>
      <c r="BQ71" s="1285">
        <f>ROUND(AVERAGE(BM71/6),0)</f>
        <v>950</v>
      </c>
      <c r="BR71" s="1285">
        <f>ROUND(AVERAGE(BN71/6),0)</f>
        <v>823</v>
      </c>
      <c r="BS71" s="1286">
        <f t="shared" si="43"/>
        <v>127</v>
      </c>
      <c r="BT71" s="1287">
        <f t="shared" ref="BT71:BV72" si="134">+AF71+BL71</f>
        <v>1390.8000000000002</v>
      </c>
      <c r="BU71" s="1288">
        <f t="shared" si="134"/>
        <v>11537.4</v>
      </c>
      <c r="BV71" s="1288">
        <f t="shared" si="134"/>
        <v>9999.7000000000007</v>
      </c>
      <c r="BW71" s="1289">
        <f t="shared" si="45"/>
        <v>1537.6999999999989</v>
      </c>
      <c r="BX71" s="1287">
        <f>ROUND(AVERAGE(BT71/12),1)</f>
        <v>115.9</v>
      </c>
      <c r="BY71" s="1288">
        <f>ROUND(AVERAGE(BU71/12),0)</f>
        <v>961</v>
      </c>
      <c r="BZ71" s="1288">
        <f>ROUND(AVERAGE(BV71/12),0)</f>
        <v>833</v>
      </c>
      <c r="CA71" s="1289">
        <f t="shared" si="50"/>
        <v>128</v>
      </c>
    </row>
    <row r="72" spans="2:79" ht="21" customHeight="1" thickBot="1">
      <c r="B72" s="1103" t="s">
        <v>2866</v>
      </c>
      <c r="C72" s="1104" t="s">
        <v>2867</v>
      </c>
      <c r="D72" s="1105" t="s">
        <v>2868</v>
      </c>
      <c r="E72" s="1209">
        <v>65.569999999999993</v>
      </c>
      <c r="F72" s="1290">
        <v>1.1299999999999999</v>
      </c>
      <c r="G72" s="1260">
        <v>1.2010000000000001</v>
      </c>
      <c r="H72" s="1291">
        <v>0</v>
      </c>
      <c r="I72" s="1292">
        <f>ROUND(H72*$E72*$F72*$G72,1)</f>
        <v>0</v>
      </c>
      <c r="J72" s="1292">
        <f>ROUND(H72*$E72,1)</f>
        <v>0</v>
      </c>
      <c r="K72" s="1293">
        <f>+I72-J72</f>
        <v>0</v>
      </c>
      <c r="L72" s="1291">
        <v>0</v>
      </c>
      <c r="M72" s="1292">
        <f>ROUND(L72*$E72*$F72*$G72,1)</f>
        <v>0</v>
      </c>
      <c r="N72" s="1292">
        <f>ROUND(L72*$E72,1)</f>
        <v>0</v>
      </c>
      <c r="O72" s="1293">
        <f>+M72-N72</f>
        <v>0</v>
      </c>
      <c r="P72" s="1291">
        <v>0</v>
      </c>
      <c r="Q72" s="1292">
        <f>ROUND(P72*$E72*$F72*$G72,1)</f>
        <v>0</v>
      </c>
      <c r="R72" s="1292">
        <f>ROUND(P72*$E72,1)</f>
        <v>0</v>
      </c>
      <c r="S72" s="1293">
        <f>+Q72-R72</f>
        <v>0</v>
      </c>
      <c r="T72" s="1291">
        <v>0</v>
      </c>
      <c r="U72" s="1292">
        <f>ROUND(T72*$E72*$F72*$G72,1)</f>
        <v>0</v>
      </c>
      <c r="V72" s="1292">
        <f>ROUND(T72*$E72,1)</f>
        <v>0</v>
      </c>
      <c r="W72" s="1293">
        <f>+U72-V72</f>
        <v>0</v>
      </c>
      <c r="X72" s="1291">
        <v>0</v>
      </c>
      <c r="Y72" s="1292">
        <f>ROUND(X72*$E72*$F72*$G72,1)</f>
        <v>0</v>
      </c>
      <c r="Z72" s="1292">
        <f>ROUND(X72*$E72,1)</f>
        <v>0</v>
      </c>
      <c r="AA72" s="1293">
        <f>+Y72-Z72</f>
        <v>0</v>
      </c>
      <c r="AB72" s="1291">
        <v>0</v>
      </c>
      <c r="AC72" s="1292">
        <f>ROUND(AB72*$E72*$F72*$G72,1)</f>
        <v>0</v>
      </c>
      <c r="AD72" s="1292">
        <f>ROUND(AB72*$E72,1)</f>
        <v>0</v>
      </c>
      <c r="AE72" s="1293">
        <f>+AC72-AD72</f>
        <v>0</v>
      </c>
      <c r="AF72" s="1294">
        <f t="shared" si="132"/>
        <v>0</v>
      </c>
      <c r="AG72" s="1295">
        <f t="shared" si="132"/>
        <v>0</v>
      </c>
      <c r="AH72" s="1295">
        <f t="shared" si="132"/>
        <v>0</v>
      </c>
      <c r="AI72" s="1296">
        <f t="shared" si="19"/>
        <v>0</v>
      </c>
      <c r="AJ72" s="1294">
        <f>ROUND(AVERAGE(AF72/6),1)</f>
        <v>0</v>
      </c>
      <c r="AK72" s="1295">
        <f>ROUND(AVERAGE(AG72/6),0)</f>
        <v>0</v>
      </c>
      <c r="AL72" s="1295">
        <f>ROUND(AVERAGE(AH72/6),0)</f>
        <v>0</v>
      </c>
      <c r="AM72" s="1296">
        <f t="shared" si="21"/>
        <v>0</v>
      </c>
      <c r="AN72" s="1291">
        <v>0</v>
      </c>
      <c r="AO72" s="1292">
        <f>ROUND(AN72*$E72*$F72*$G72,1)</f>
        <v>0</v>
      </c>
      <c r="AP72" s="1292">
        <f>ROUND(AN72*$E72,1)</f>
        <v>0</v>
      </c>
      <c r="AQ72" s="1293">
        <f>+AO72-AP72</f>
        <v>0</v>
      </c>
      <c r="AR72" s="1291">
        <v>0</v>
      </c>
      <c r="AS72" s="1292">
        <f>ROUND(AR72*$E72*$F72*$G72,1)</f>
        <v>0</v>
      </c>
      <c r="AT72" s="1292">
        <f>ROUND(AR72*$E72,1)</f>
        <v>0</v>
      </c>
      <c r="AU72" s="1293">
        <f>+AS72-AT72</f>
        <v>0</v>
      </c>
      <c r="AV72" s="1291">
        <v>0</v>
      </c>
      <c r="AW72" s="1292">
        <f>ROUND(AV72*$E72*$F72*$G72,1)</f>
        <v>0</v>
      </c>
      <c r="AX72" s="1292">
        <f>ROUND(AV72*$E72,1)</f>
        <v>0</v>
      </c>
      <c r="AY72" s="1293">
        <f>+AW72-AX72</f>
        <v>0</v>
      </c>
      <c r="AZ72" s="1291">
        <v>0</v>
      </c>
      <c r="BA72" s="1292">
        <f>ROUND(AZ72*$E72*$F72*$G72,1)</f>
        <v>0</v>
      </c>
      <c r="BB72" s="1292">
        <f>ROUND(AZ72*$E72,1)</f>
        <v>0</v>
      </c>
      <c r="BC72" s="1293">
        <f>+BA72-BB72</f>
        <v>0</v>
      </c>
      <c r="BD72" s="1291">
        <v>0</v>
      </c>
      <c r="BE72" s="1292">
        <f>ROUND(BD72*$E72*$F72*$G72,1)</f>
        <v>0</v>
      </c>
      <c r="BF72" s="1292">
        <f>ROUND(BD72*$E72,1)</f>
        <v>0</v>
      </c>
      <c r="BG72" s="1293">
        <f>+BE72-BF72</f>
        <v>0</v>
      </c>
      <c r="BH72" s="1291">
        <v>0</v>
      </c>
      <c r="BI72" s="1292">
        <f>ROUND(BH72*$E72*$F72*$G72,1)</f>
        <v>0</v>
      </c>
      <c r="BJ72" s="1292">
        <f>ROUND(BH72*$E72,1)</f>
        <v>0</v>
      </c>
      <c r="BK72" s="1293">
        <f>+BI72-BJ72</f>
        <v>0</v>
      </c>
      <c r="BL72" s="1294">
        <f t="shared" si="133"/>
        <v>0</v>
      </c>
      <c r="BM72" s="1295">
        <f t="shared" si="133"/>
        <v>0</v>
      </c>
      <c r="BN72" s="1295">
        <f t="shared" si="133"/>
        <v>0</v>
      </c>
      <c r="BO72" s="1296">
        <f t="shared" si="41"/>
        <v>0</v>
      </c>
      <c r="BP72" s="1294">
        <f>ROUND(AVERAGE(BL72/6),1)</f>
        <v>0</v>
      </c>
      <c r="BQ72" s="1295">
        <f>ROUND(AVERAGE(BM72/6),0)</f>
        <v>0</v>
      </c>
      <c r="BR72" s="1295">
        <f>ROUND(AVERAGE(BN72/6),0)</f>
        <v>0</v>
      </c>
      <c r="BS72" s="1296">
        <f t="shared" si="43"/>
        <v>0</v>
      </c>
      <c r="BT72" s="1297">
        <f t="shared" si="134"/>
        <v>0</v>
      </c>
      <c r="BU72" s="1298">
        <f t="shared" si="134"/>
        <v>0</v>
      </c>
      <c r="BV72" s="1298">
        <f t="shared" si="134"/>
        <v>0</v>
      </c>
      <c r="BW72" s="1299">
        <f t="shared" si="45"/>
        <v>0</v>
      </c>
      <c r="BX72" s="1297">
        <f>ROUND(AVERAGE(BT72/12),1)</f>
        <v>0</v>
      </c>
      <c r="BY72" s="1298">
        <f>ROUND(AVERAGE(BU72/12),0)</f>
        <v>0</v>
      </c>
      <c r="BZ72" s="1298">
        <f>ROUND(AVERAGE(BV72/12),0)</f>
        <v>0</v>
      </c>
      <c r="CA72" s="1299">
        <f t="shared" si="50"/>
        <v>0</v>
      </c>
    </row>
    <row r="73" spans="2:79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f>SUM(H71:H72)</f>
        <v>112.6</v>
      </c>
      <c r="I73" s="1307">
        <f>SUM(I71:I72)</f>
        <v>934.1</v>
      </c>
      <c r="J73" s="1307">
        <f>SUM(J71:J72)</f>
        <v>809.6</v>
      </c>
      <c r="K73" s="1308">
        <f t="shared" ref="K73" si="135">+I73-J73</f>
        <v>124.5</v>
      </c>
      <c r="L73" s="1306">
        <f>SUM(L71:L72)</f>
        <v>118.2</v>
      </c>
      <c r="M73" s="1307">
        <f>SUM(M71:M72)</f>
        <v>980.5</v>
      </c>
      <c r="N73" s="1307">
        <f>SUM(N71:N72)</f>
        <v>849.9</v>
      </c>
      <c r="O73" s="1308">
        <f t="shared" ref="O73:O81" si="136">+M73-N73</f>
        <v>130.60000000000002</v>
      </c>
      <c r="P73" s="1306">
        <f>SUM(P71:P72)</f>
        <v>123.9</v>
      </c>
      <c r="Q73" s="1307">
        <f>SUM(Q71:Q72)</f>
        <v>1027.8</v>
      </c>
      <c r="R73" s="1307">
        <f>SUM(R71:R72)</f>
        <v>890.8</v>
      </c>
      <c r="S73" s="1308">
        <f t="shared" ref="S73:S81" si="137">+Q73-R73</f>
        <v>137</v>
      </c>
      <c r="T73" s="1306">
        <f>SUM(T71:T72)</f>
        <v>112.6</v>
      </c>
      <c r="U73" s="1307">
        <f>SUM(U71:U72)</f>
        <v>934.1</v>
      </c>
      <c r="V73" s="1307">
        <f>SUM(V71:V72)</f>
        <v>809.6</v>
      </c>
      <c r="W73" s="1308">
        <f t="shared" ref="W73:W81" si="138">+U73-V73</f>
        <v>124.5</v>
      </c>
      <c r="X73" s="1306">
        <f>SUM(X71:X72)</f>
        <v>123.9</v>
      </c>
      <c r="Y73" s="1307">
        <f>SUM(Y71:Y72)</f>
        <v>1027.8</v>
      </c>
      <c r="Z73" s="1307">
        <f>SUM(Z71:Z72)</f>
        <v>890.8</v>
      </c>
      <c r="AA73" s="1308">
        <f t="shared" ref="AA73:AA81" si="139">+Y73-Z73</f>
        <v>137</v>
      </c>
      <c r="AB73" s="1306">
        <f>SUM(AB71:AB72)</f>
        <v>112.6</v>
      </c>
      <c r="AC73" s="1307">
        <f>SUM(AC71:AC72)</f>
        <v>934.1</v>
      </c>
      <c r="AD73" s="1307">
        <f>SUM(AD71:AD72)</f>
        <v>809.6</v>
      </c>
      <c r="AE73" s="1308">
        <f t="shared" si="71"/>
        <v>124.5</v>
      </c>
      <c r="AF73" s="1306">
        <f>SUM(AF71:AF72)</f>
        <v>703.80000000000007</v>
      </c>
      <c r="AG73" s="1307">
        <f>SUM(AG71:AG72)</f>
        <v>5838.4</v>
      </c>
      <c r="AH73" s="1307">
        <f>SUM(AH71:AH72)</f>
        <v>5060.3</v>
      </c>
      <c r="AI73" s="1308">
        <f t="shared" si="19"/>
        <v>778.09999999999945</v>
      </c>
      <c r="AJ73" s="1306">
        <f>SUM(AJ71:AJ72)</f>
        <v>117.3</v>
      </c>
      <c r="AK73" s="1307">
        <f>SUM(AK71:AK72)</f>
        <v>973</v>
      </c>
      <c r="AL73" s="1307">
        <f>SUM(AL71:AL72)</f>
        <v>843</v>
      </c>
      <c r="AM73" s="1308">
        <f t="shared" si="21"/>
        <v>130</v>
      </c>
      <c r="AN73" s="1306">
        <f>SUM(AN71:AN72)</f>
        <v>112.6</v>
      </c>
      <c r="AO73" s="1307">
        <f>SUM(AO71:AO72)</f>
        <v>934.1</v>
      </c>
      <c r="AP73" s="1307">
        <f>SUM(AP71:AP72)</f>
        <v>809.6</v>
      </c>
      <c r="AQ73" s="1308">
        <f t="shared" ref="AQ73:AQ81" si="140">+AO73-AP73</f>
        <v>124.5</v>
      </c>
      <c r="AR73" s="1306">
        <f>SUM(AR71:AR72)</f>
        <v>112.6</v>
      </c>
      <c r="AS73" s="1307">
        <f>SUM(AS71:AS72)</f>
        <v>934.1</v>
      </c>
      <c r="AT73" s="1307">
        <f>SUM(AT71:AT72)</f>
        <v>809.6</v>
      </c>
      <c r="AU73" s="1308">
        <f t="shared" ref="AU73:AU81" si="141">+AS73-AT73</f>
        <v>124.5</v>
      </c>
      <c r="AV73" s="1306">
        <f>SUM(AV71:AV72)</f>
        <v>123.9</v>
      </c>
      <c r="AW73" s="1307">
        <f>SUM(AW71:AW72)</f>
        <v>1027.8</v>
      </c>
      <c r="AX73" s="1307">
        <f>SUM(AX71:AX72)</f>
        <v>890.8</v>
      </c>
      <c r="AY73" s="1308">
        <f t="shared" ref="AY73:AY81" si="142">+AW73-AX73</f>
        <v>137</v>
      </c>
      <c r="AZ73" s="1306">
        <f>SUM(AZ71:AZ72)</f>
        <v>107</v>
      </c>
      <c r="BA73" s="1307">
        <f>SUM(BA71:BA72)</f>
        <v>887.6</v>
      </c>
      <c r="BB73" s="1307">
        <f>SUM(BB71:BB72)</f>
        <v>769.3</v>
      </c>
      <c r="BC73" s="1308">
        <f t="shared" ref="BC73:BC81" si="143">+BA73-BB73</f>
        <v>118.30000000000007</v>
      </c>
      <c r="BD73" s="1306">
        <f>SUM(BD71:BD72)</f>
        <v>107</v>
      </c>
      <c r="BE73" s="1307">
        <f>SUM(BE71:BE72)</f>
        <v>887.6</v>
      </c>
      <c r="BF73" s="1307">
        <f>SUM(BF71:BF72)</f>
        <v>769.3</v>
      </c>
      <c r="BG73" s="1308">
        <f t="shared" ref="BG73:BG81" si="144">+BE73-BF73</f>
        <v>118.30000000000007</v>
      </c>
      <c r="BH73" s="1306">
        <f>SUM(BH71:BH72)</f>
        <v>123.9</v>
      </c>
      <c r="BI73" s="1307">
        <f>SUM(BI71:BI72)</f>
        <v>1027.8</v>
      </c>
      <c r="BJ73" s="1307">
        <f>SUM(BJ71:BJ72)</f>
        <v>890.8</v>
      </c>
      <c r="BK73" s="1308">
        <f t="shared" si="92"/>
        <v>137</v>
      </c>
      <c r="BL73" s="1306">
        <f>SUM(BL71:BL72)</f>
        <v>687</v>
      </c>
      <c r="BM73" s="1307">
        <f>SUM(BM71:BM72)</f>
        <v>5699</v>
      </c>
      <c r="BN73" s="1307">
        <f>SUM(BN71:BN72)</f>
        <v>4939.4000000000005</v>
      </c>
      <c r="BO73" s="1308">
        <f t="shared" si="41"/>
        <v>759.59999999999945</v>
      </c>
      <c r="BP73" s="1306">
        <f>SUM(BP71:BP72)</f>
        <v>114.5</v>
      </c>
      <c r="BQ73" s="1307">
        <f>SUM(BQ71:BQ72)</f>
        <v>950</v>
      </c>
      <c r="BR73" s="1307">
        <f>SUM(BR71:BR72)</f>
        <v>823</v>
      </c>
      <c r="BS73" s="1308">
        <f t="shared" si="43"/>
        <v>127</v>
      </c>
      <c r="BT73" s="1306">
        <f>SUM(BT71:BT72)</f>
        <v>1390.8000000000002</v>
      </c>
      <c r="BU73" s="1307">
        <f>SUM(BU71:BU72)</f>
        <v>11537.4</v>
      </c>
      <c r="BV73" s="1307">
        <f>SUM(BV71:BV72)</f>
        <v>9999.7000000000007</v>
      </c>
      <c r="BW73" s="1308">
        <f t="shared" si="45"/>
        <v>1537.6999999999989</v>
      </c>
      <c r="BX73" s="1306">
        <f>SUM(BX71:BX72)</f>
        <v>115.9</v>
      </c>
      <c r="BY73" s="1307">
        <f>SUM(BY71:BY72)</f>
        <v>961</v>
      </c>
      <c r="BZ73" s="1307">
        <f>SUM(BZ71:BZ72)</f>
        <v>833</v>
      </c>
      <c r="CA73" s="1308">
        <f t="shared" si="50"/>
        <v>128</v>
      </c>
    </row>
    <row r="74" spans="2:79" ht="21" customHeight="1">
      <c r="B74" s="1522" t="s">
        <v>2928</v>
      </c>
      <c r="C74" s="1391" t="s">
        <v>2876</v>
      </c>
      <c r="D74" s="1391"/>
      <c r="E74" s="1391"/>
      <c r="F74" s="1391"/>
      <c r="G74" s="1392"/>
      <c r="H74" s="1393">
        <f>H70-H75</f>
        <v>868.5</v>
      </c>
      <c r="I74" s="1394">
        <f>I70-I75</f>
        <v>229853.10000000003</v>
      </c>
      <c r="J74" s="1394">
        <f>J70-J75</f>
        <v>207144.99999999997</v>
      </c>
      <c r="K74" s="1395">
        <f>+I74-J74</f>
        <v>22708.100000000064</v>
      </c>
      <c r="L74" s="1393">
        <f>L70-L75</f>
        <v>911.9</v>
      </c>
      <c r="M74" s="1394">
        <f>M70-M75</f>
        <v>241349.69999999998</v>
      </c>
      <c r="N74" s="1394">
        <f>N70-N75</f>
        <v>217503.1</v>
      </c>
      <c r="O74" s="1395">
        <f t="shared" si="136"/>
        <v>23846.599999999977</v>
      </c>
      <c r="P74" s="1393">
        <f>P70-P75</f>
        <v>955.1</v>
      </c>
      <c r="Q74" s="1394">
        <f>Q70-Q75</f>
        <v>252768.59999999998</v>
      </c>
      <c r="R74" s="1394">
        <f>R70-R75</f>
        <v>227798.5</v>
      </c>
      <c r="S74" s="1395">
        <f t="shared" si="137"/>
        <v>24970.099999999977</v>
      </c>
      <c r="T74" s="1393">
        <f>T70-T75</f>
        <v>868.5</v>
      </c>
      <c r="U74" s="1394">
        <f>U70-U75</f>
        <v>229853.10000000003</v>
      </c>
      <c r="V74" s="1394">
        <f>V70-V75</f>
        <v>207143.99999999997</v>
      </c>
      <c r="W74" s="1395">
        <f t="shared" si="138"/>
        <v>22709.100000000064</v>
      </c>
      <c r="X74" s="1393">
        <f>X70-X75</f>
        <v>955.29999999999984</v>
      </c>
      <c r="Y74" s="1394">
        <f>Y70-Y75</f>
        <v>252941.4</v>
      </c>
      <c r="Z74" s="1394">
        <f>Z70-Z75</f>
        <v>227942</v>
      </c>
      <c r="AA74" s="1395">
        <f t="shared" si="139"/>
        <v>24999.399999999994</v>
      </c>
      <c r="AB74" s="1393">
        <f>AB70-AB75</f>
        <v>868.5</v>
      </c>
      <c r="AC74" s="1394">
        <f>AC70-AC75</f>
        <v>229853.10000000003</v>
      </c>
      <c r="AD74" s="1394">
        <f>AD70-AD75</f>
        <v>207143.99999999997</v>
      </c>
      <c r="AE74" s="1395">
        <f t="shared" si="71"/>
        <v>22709.100000000064</v>
      </c>
      <c r="AF74" s="1393">
        <f>AF70-AF75</f>
        <v>5427.8000000000011</v>
      </c>
      <c r="AG74" s="1394">
        <f>AG70-AG75</f>
        <v>1436618.9999999998</v>
      </c>
      <c r="AH74" s="1394">
        <f>AH70-AH75</f>
        <v>1294676.5999999999</v>
      </c>
      <c r="AI74" s="1395">
        <f t="shared" si="19"/>
        <v>141942.39999999991</v>
      </c>
      <c r="AJ74" s="1393">
        <f>AJ70-AJ75</f>
        <v>904.70000000000016</v>
      </c>
      <c r="AK74" s="1394">
        <f>AK70-AK75</f>
        <v>239436</v>
      </c>
      <c r="AL74" s="1394">
        <f>AL70-AL75</f>
        <v>215780</v>
      </c>
      <c r="AM74" s="1395">
        <f t="shared" si="21"/>
        <v>23656</v>
      </c>
      <c r="AN74" s="1393">
        <f>AN70-AN75</f>
        <v>868.5</v>
      </c>
      <c r="AO74" s="1394">
        <f>AO70-AO75</f>
        <v>229853.10000000003</v>
      </c>
      <c r="AP74" s="1394">
        <f>AP70-AP75</f>
        <v>207143.99999999997</v>
      </c>
      <c r="AQ74" s="1395">
        <f t="shared" si="140"/>
        <v>22709.100000000064</v>
      </c>
      <c r="AR74" s="1393">
        <f>AR70-AR75</f>
        <v>868.5</v>
      </c>
      <c r="AS74" s="1394">
        <f>AS70-AS75</f>
        <v>229853.10000000003</v>
      </c>
      <c r="AT74" s="1394">
        <f>AT70-AT75</f>
        <v>207143.99999999997</v>
      </c>
      <c r="AU74" s="1395">
        <f t="shared" si="141"/>
        <v>22709.100000000064</v>
      </c>
      <c r="AV74" s="1393">
        <f>AV70-AV75</f>
        <v>955.1</v>
      </c>
      <c r="AW74" s="1394">
        <f>AW70-AW75</f>
        <v>252768.59999999998</v>
      </c>
      <c r="AX74" s="1394">
        <f>AX70-AX75</f>
        <v>227796.5</v>
      </c>
      <c r="AY74" s="1395">
        <f t="shared" si="142"/>
        <v>24972.099999999977</v>
      </c>
      <c r="AZ74" s="1393">
        <f>AZ70-AZ75</f>
        <v>825.0999999999998</v>
      </c>
      <c r="BA74" s="1394">
        <f>BA70-BA75</f>
        <v>218371.20000000001</v>
      </c>
      <c r="BB74" s="1394">
        <f>BB70-BB75</f>
        <v>196793.80000000002</v>
      </c>
      <c r="BC74" s="1395">
        <f t="shared" si="143"/>
        <v>21577.399999999994</v>
      </c>
      <c r="BD74" s="1393">
        <f>BD70-BD75</f>
        <v>825.0999999999998</v>
      </c>
      <c r="BE74" s="1394">
        <f>BE70-BE75</f>
        <v>218371.20000000001</v>
      </c>
      <c r="BF74" s="1394">
        <f>BF70-BF75</f>
        <v>196791.80000000002</v>
      </c>
      <c r="BG74" s="1395">
        <f t="shared" si="144"/>
        <v>21579.399999999994</v>
      </c>
      <c r="BH74" s="1393">
        <f>BH70-BH75</f>
        <v>955.1</v>
      </c>
      <c r="BI74" s="1394">
        <f>BI70-BI75</f>
        <v>252768.59999999998</v>
      </c>
      <c r="BJ74" s="1394">
        <f>BJ70-BJ75</f>
        <v>227794.5</v>
      </c>
      <c r="BK74" s="1395">
        <f t="shared" si="92"/>
        <v>24974.099999999977</v>
      </c>
      <c r="BL74" s="1393">
        <f>BL70-BL75</f>
        <v>5297.4</v>
      </c>
      <c r="BM74" s="1394">
        <f>BM70-BM75</f>
        <v>1401985.8000000003</v>
      </c>
      <c r="BN74" s="1394">
        <f>BN70-BN75</f>
        <v>1263464.6000000001</v>
      </c>
      <c r="BO74" s="1395">
        <f t="shared" si="41"/>
        <v>138521.20000000019</v>
      </c>
      <c r="BP74" s="1393">
        <f>BP70-BP75</f>
        <v>882.9</v>
      </c>
      <c r="BQ74" s="1394">
        <f>BQ70-BQ75</f>
        <v>233664</v>
      </c>
      <c r="BR74" s="1394">
        <f>BR70-BR75</f>
        <v>210579</v>
      </c>
      <c r="BS74" s="1395">
        <f t="shared" si="43"/>
        <v>23085</v>
      </c>
      <c r="BT74" s="1393">
        <f>BT70-BT75</f>
        <v>10725.2</v>
      </c>
      <c r="BU74" s="1394">
        <f>BU70-BU75</f>
        <v>2838604.8</v>
      </c>
      <c r="BV74" s="1394">
        <f>BV70-BV75</f>
        <v>2558141.2000000002</v>
      </c>
      <c r="BW74" s="1395">
        <f t="shared" si="45"/>
        <v>280463.59999999963</v>
      </c>
      <c r="BX74" s="1393">
        <f>BX70-BX75</f>
        <v>893.8</v>
      </c>
      <c r="BY74" s="1394">
        <f>BY70-BY75</f>
        <v>236549</v>
      </c>
      <c r="BZ74" s="1394">
        <f>BZ70-BZ75</f>
        <v>213179</v>
      </c>
      <c r="CA74" s="1395">
        <f t="shared" si="50"/>
        <v>23370</v>
      </c>
    </row>
    <row r="75" spans="2:79" ht="21" customHeight="1">
      <c r="B75" s="1522"/>
      <c r="C75" s="1396" t="s">
        <v>2877</v>
      </c>
      <c r="D75" s="1396"/>
      <c r="E75" s="1396"/>
      <c r="F75" s="1396"/>
      <c r="G75" s="1397"/>
      <c r="H75" s="1398">
        <f>H27</f>
        <v>0</v>
      </c>
      <c r="I75" s="1399">
        <f>I27</f>
        <v>0</v>
      </c>
      <c r="J75" s="1399">
        <f>J27</f>
        <v>0</v>
      </c>
      <c r="K75" s="1400">
        <f>+I75-J75</f>
        <v>0</v>
      </c>
      <c r="L75" s="1398">
        <f>L27</f>
        <v>0</v>
      </c>
      <c r="M75" s="1399">
        <f>M27</f>
        <v>0</v>
      </c>
      <c r="N75" s="1399">
        <f>N27</f>
        <v>0</v>
      </c>
      <c r="O75" s="1400">
        <f t="shared" si="136"/>
        <v>0</v>
      </c>
      <c r="P75" s="1398">
        <f>P27</f>
        <v>0</v>
      </c>
      <c r="Q75" s="1399">
        <f>Q27</f>
        <v>0</v>
      </c>
      <c r="R75" s="1399">
        <f>R27</f>
        <v>0</v>
      </c>
      <c r="S75" s="1400">
        <f t="shared" si="137"/>
        <v>0</v>
      </c>
      <c r="T75" s="1398">
        <f>T27</f>
        <v>0</v>
      </c>
      <c r="U75" s="1399">
        <f>U27</f>
        <v>0</v>
      </c>
      <c r="V75" s="1399">
        <f>V27</f>
        <v>0</v>
      </c>
      <c r="W75" s="1400">
        <f t="shared" si="138"/>
        <v>0</v>
      </c>
      <c r="X75" s="1398">
        <f>X27</f>
        <v>0</v>
      </c>
      <c r="Y75" s="1399">
        <f>Y27</f>
        <v>0</v>
      </c>
      <c r="Z75" s="1399">
        <f>Z27</f>
        <v>0</v>
      </c>
      <c r="AA75" s="1400">
        <f t="shared" si="139"/>
        <v>0</v>
      </c>
      <c r="AB75" s="1398">
        <f>AB27</f>
        <v>0</v>
      </c>
      <c r="AC75" s="1399">
        <f>AC27</f>
        <v>0</v>
      </c>
      <c r="AD75" s="1399">
        <f>AD27</f>
        <v>0</v>
      </c>
      <c r="AE75" s="1400">
        <f t="shared" si="71"/>
        <v>0</v>
      </c>
      <c r="AF75" s="1398">
        <f>AF27</f>
        <v>0</v>
      </c>
      <c r="AG75" s="1399">
        <f>AG27</f>
        <v>0</v>
      </c>
      <c r="AH75" s="1399">
        <f>AH27</f>
        <v>0</v>
      </c>
      <c r="AI75" s="1400">
        <f t="shared" si="19"/>
        <v>0</v>
      </c>
      <c r="AJ75" s="1398">
        <f>AJ27</f>
        <v>0</v>
      </c>
      <c r="AK75" s="1399">
        <f>AK27</f>
        <v>0</v>
      </c>
      <c r="AL75" s="1399">
        <f>AL27</f>
        <v>0</v>
      </c>
      <c r="AM75" s="1400">
        <f t="shared" si="21"/>
        <v>0</v>
      </c>
      <c r="AN75" s="1398">
        <f>AN27</f>
        <v>0</v>
      </c>
      <c r="AO75" s="1399">
        <f>AO27</f>
        <v>0</v>
      </c>
      <c r="AP75" s="1399">
        <f>AP27</f>
        <v>0</v>
      </c>
      <c r="AQ75" s="1400">
        <f t="shared" si="140"/>
        <v>0</v>
      </c>
      <c r="AR75" s="1398">
        <f>AR27</f>
        <v>0</v>
      </c>
      <c r="AS75" s="1399">
        <f>AS27</f>
        <v>0</v>
      </c>
      <c r="AT75" s="1399">
        <f>AT27</f>
        <v>0</v>
      </c>
      <c r="AU75" s="1400">
        <f t="shared" si="141"/>
        <v>0</v>
      </c>
      <c r="AV75" s="1398">
        <f>AV27</f>
        <v>0</v>
      </c>
      <c r="AW75" s="1399">
        <f>AW27</f>
        <v>0</v>
      </c>
      <c r="AX75" s="1399">
        <f>AX27</f>
        <v>0</v>
      </c>
      <c r="AY75" s="1400">
        <f t="shared" si="142"/>
        <v>0</v>
      </c>
      <c r="AZ75" s="1398">
        <f>AZ27</f>
        <v>0</v>
      </c>
      <c r="BA75" s="1399">
        <f>BA27</f>
        <v>0</v>
      </c>
      <c r="BB75" s="1399">
        <f>BB27</f>
        <v>0</v>
      </c>
      <c r="BC75" s="1400">
        <f t="shared" si="143"/>
        <v>0</v>
      </c>
      <c r="BD75" s="1398">
        <f>BD27</f>
        <v>0</v>
      </c>
      <c r="BE75" s="1399">
        <f>BE27</f>
        <v>0</v>
      </c>
      <c r="BF75" s="1399">
        <f>BF27</f>
        <v>0</v>
      </c>
      <c r="BG75" s="1400">
        <f t="shared" si="144"/>
        <v>0</v>
      </c>
      <c r="BH75" s="1398">
        <f>BH27</f>
        <v>0</v>
      </c>
      <c r="BI75" s="1399">
        <f>BI27</f>
        <v>0</v>
      </c>
      <c r="BJ75" s="1399">
        <f>BJ27</f>
        <v>0</v>
      </c>
      <c r="BK75" s="1400">
        <f t="shared" si="92"/>
        <v>0</v>
      </c>
      <c r="BL75" s="1398">
        <f>BL27</f>
        <v>0</v>
      </c>
      <c r="BM75" s="1399">
        <f>BM27</f>
        <v>0</v>
      </c>
      <c r="BN75" s="1399">
        <f>BN27</f>
        <v>0</v>
      </c>
      <c r="BO75" s="1400">
        <f t="shared" si="41"/>
        <v>0</v>
      </c>
      <c r="BP75" s="1398">
        <f>BP27</f>
        <v>0</v>
      </c>
      <c r="BQ75" s="1399">
        <f>BQ27</f>
        <v>0</v>
      </c>
      <c r="BR75" s="1399">
        <f>BR27</f>
        <v>0</v>
      </c>
      <c r="BS75" s="1400">
        <f t="shared" si="43"/>
        <v>0</v>
      </c>
      <c r="BT75" s="1398">
        <f>BT27</f>
        <v>0</v>
      </c>
      <c r="BU75" s="1399">
        <f>BU27</f>
        <v>0</v>
      </c>
      <c r="BV75" s="1399">
        <f>BV27</f>
        <v>0</v>
      </c>
      <c r="BW75" s="1400">
        <f t="shared" si="45"/>
        <v>0</v>
      </c>
      <c r="BX75" s="1398">
        <f>BX27</f>
        <v>0</v>
      </c>
      <c r="BY75" s="1399">
        <f>BY27</f>
        <v>0</v>
      </c>
      <c r="BZ75" s="1399">
        <f>BZ27</f>
        <v>0</v>
      </c>
      <c r="CA75" s="1400">
        <f t="shared" si="50"/>
        <v>0</v>
      </c>
    </row>
    <row r="76" spans="2:79" ht="21" customHeight="1">
      <c r="B76" s="1522"/>
      <c r="C76" s="1401" t="s">
        <v>2878</v>
      </c>
      <c r="D76" s="1402"/>
      <c r="E76" s="1402"/>
      <c r="F76" s="1402"/>
      <c r="G76" s="1403"/>
      <c r="H76" s="1404"/>
      <c r="I76" s="1405"/>
      <c r="J76" s="1405"/>
      <c r="K76" s="1406">
        <f t="shared" ref="K76:K82" si="145">+I76-J76</f>
        <v>0</v>
      </c>
      <c r="L76" s="1404"/>
      <c r="M76" s="1405"/>
      <c r="N76" s="1405"/>
      <c r="O76" s="1406">
        <f t="shared" si="136"/>
        <v>0</v>
      </c>
      <c r="P76" s="1404"/>
      <c r="Q76" s="1405"/>
      <c r="R76" s="1405"/>
      <c r="S76" s="1406">
        <f t="shared" si="137"/>
        <v>0</v>
      </c>
      <c r="T76" s="1404"/>
      <c r="U76" s="1405"/>
      <c r="V76" s="1405"/>
      <c r="W76" s="1406">
        <f t="shared" si="138"/>
        <v>0</v>
      </c>
      <c r="X76" s="1404"/>
      <c r="Y76" s="1405"/>
      <c r="Z76" s="1405"/>
      <c r="AA76" s="1406">
        <f t="shared" si="139"/>
        <v>0</v>
      </c>
      <c r="AB76" s="1404"/>
      <c r="AC76" s="1405"/>
      <c r="AD76" s="1405"/>
      <c r="AE76" s="1406">
        <f t="shared" si="71"/>
        <v>0</v>
      </c>
      <c r="AF76" s="1404">
        <f>+H76+L76+P76+T76+X76+AB76</f>
        <v>0</v>
      </c>
      <c r="AG76" s="1405">
        <f>+I76+M76+Q76+U76+Y76+AC76</f>
        <v>0</v>
      </c>
      <c r="AH76" s="1405">
        <f>+J76+N76+R76+V76+Z76+AD76</f>
        <v>0</v>
      </c>
      <c r="AI76" s="1406">
        <f t="shared" si="19"/>
        <v>0</v>
      </c>
      <c r="AJ76" s="1404">
        <f>ROUND(AVERAGE(AF76/6),1)</f>
        <v>0</v>
      </c>
      <c r="AK76" s="1405">
        <f>ROUND(AVERAGE(AG76/6),0)</f>
        <v>0</v>
      </c>
      <c r="AL76" s="1405">
        <f>ROUND(AVERAGE(AH76/6),0)</f>
        <v>0</v>
      </c>
      <c r="AM76" s="1406">
        <f t="shared" si="21"/>
        <v>0</v>
      </c>
      <c r="AN76" s="1404"/>
      <c r="AO76" s="1405"/>
      <c r="AP76" s="1405"/>
      <c r="AQ76" s="1406">
        <f t="shared" si="140"/>
        <v>0</v>
      </c>
      <c r="AR76" s="1404"/>
      <c r="AS76" s="1405"/>
      <c r="AT76" s="1405"/>
      <c r="AU76" s="1406">
        <f t="shared" si="141"/>
        <v>0</v>
      </c>
      <c r="AV76" s="1404"/>
      <c r="AW76" s="1405"/>
      <c r="AX76" s="1405"/>
      <c r="AY76" s="1406">
        <f t="shared" si="142"/>
        <v>0</v>
      </c>
      <c r="AZ76" s="1404"/>
      <c r="BA76" s="1405"/>
      <c r="BB76" s="1405"/>
      <c r="BC76" s="1406">
        <f t="shared" si="143"/>
        <v>0</v>
      </c>
      <c r="BD76" s="1404"/>
      <c r="BE76" s="1405"/>
      <c r="BF76" s="1405"/>
      <c r="BG76" s="1406">
        <f t="shared" si="144"/>
        <v>0</v>
      </c>
      <c r="BH76" s="1404"/>
      <c r="BI76" s="1405"/>
      <c r="BJ76" s="1405"/>
      <c r="BK76" s="1406">
        <f t="shared" si="92"/>
        <v>0</v>
      </c>
      <c r="BL76" s="1404">
        <f>+AN76+AR76+AV76+AZ76+BD76+BH76</f>
        <v>0</v>
      </c>
      <c r="BM76" s="1405">
        <f>+AO76+AS76+AW76+BA76+BE76+BI76</f>
        <v>0</v>
      </c>
      <c r="BN76" s="1405">
        <f>+AP76+AT76+AX76+BB76+BF76+BJ76</f>
        <v>0</v>
      </c>
      <c r="BO76" s="1406">
        <f t="shared" si="41"/>
        <v>0</v>
      </c>
      <c r="BP76" s="1404">
        <f>ROUND(AVERAGE(BL76/6),1)</f>
        <v>0</v>
      </c>
      <c r="BQ76" s="1405">
        <f>ROUND(AVERAGE(BM76/6),0)</f>
        <v>0</v>
      </c>
      <c r="BR76" s="1405">
        <f>ROUND(AVERAGE(BN76/6),0)</f>
        <v>0</v>
      </c>
      <c r="BS76" s="1406">
        <f t="shared" si="43"/>
        <v>0</v>
      </c>
      <c r="BT76" s="1404">
        <f>+AF76+BL76</f>
        <v>0</v>
      </c>
      <c r="BU76" s="1405">
        <f>+AG76+BM76</f>
        <v>0</v>
      </c>
      <c r="BV76" s="1405">
        <f>+AH76+BN76</f>
        <v>0</v>
      </c>
      <c r="BW76" s="1406">
        <f t="shared" si="45"/>
        <v>0</v>
      </c>
      <c r="BX76" s="1404">
        <f>ROUND(AVERAGE(BT76/12),1)</f>
        <v>0</v>
      </c>
      <c r="BY76" s="1405">
        <f>ROUND(AVERAGE(BU76/12),0)</f>
        <v>0</v>
      </c>
      <c r="BZ76" s="1405">
        <f>ROUND(AVERAGE(BV76/12),0)</f>
        <v>0</v>
      </c>
      <c r="CA76" s="1406">
        <f t="shared" si="50"/>
        <v>0</v>
      </c>
    </row>
    <row r="77" spans="2:79" ht="21" customHeight="1">
      <c r="B77" s="1522"/>
      <c r="C77" s="1401" t="s">
        <v>2879</v>
      </c>
      <c r="D77" s="1402"/>
      <c r="E77" s="1402"/>
      <c r="F77" s="1402"/>
      <c r="G77" s="1403"/>
      <c r="H77" s="1404">
        <f>+H75-H76</f>
        <v>0</v>
      </c>
      <c r="I77" s="1405">
        <f>+I75-I76</f>
        <v>0</v>
      </c>
      <c r="J77" s="1405">
        <f>+J75-J76</f>
        <v>0</v>
      </c>
      <c r="K77" s="1406">
        <f t="shared" si="145"/>
        <v>0</v>
      </c>
      <c r="L77" s="1404">
        <f>+L75-L76</f>
        <v>0</v>
      </c>
      <c r="M77" s="1405">
        <f>+M75-M76</f>
        <v>0</v>
      </c>
      <c r="N77" s="1405">
        <f>+N75-N76</f>
        <v>0</v>
      </c>
      <c r="O77" s="1406">
        <f t="shared" si="136"/>
        <v>0</v>
      </c>
      <c r="P77" s="1404">
        <f>+P75-P76</f>
        <v>0</v>
      </c>
      <c r="Q77" s="1405">
        <f>+Q75-Q76</f>
        <v>0</v>
      </c>
      <c r="R77" s="1405">
        <f>+R75-R76</f>
        <v>0</v>
      </c>
      <c r="S77" s="1406">
        <f t="shared" si="137"/>
        <v>0</v>
      </c>
      <c r="T77" s="1404">
        <f>+T75-T76</f>
        <v>0</v>
      </c>
      <c r="U77" s="1405">
        <f>+U75-U76</f>
        <v>0</v>
      </c>
      <c r="V77" s="1405">
        <f>+V75-V76</f>
        <v>0</v>
      </c>
      <c r="W77" s="1406">
        <f t="shared" si="138"/>
        <v>0</v>
      </c>
      <c r="X77" s="1404">
        <f>+X75-X76</f>
        <v>0</v>
      </c>
      <c r="Y77" s="1405">
        <f>+Y75-Y76</f>
        <v>0</v>
      </c>
      <c r="Z77" s="1405">
        <f>+Z75-Z76</f>
        <v>0</v>
      </c>
      <c r="AA77" s="1406">
        <f t="shared" si="139"/>
        <v>0</v>
      </c>
      <c r="AB77" s="1404">
        <f>+AB75-AB76</f>
        <v>0</v>
      </c>
      <c r="AC77" s="1405">
        <f>+AC75-AC76</f>
        <v>0</v>
      </c>
      <c r="AD77" s="1405">
        <f>+AD75-AD76</f>
        <v>0</v>
      </c>
      <c r="AE77" s="1406">
        <f t="shared" si="71"/>
        <v>0</v>
      </c>
      <c r="AF77" s="1404">
        <f>+AF75-AF76</f>
        <v>0</v>
      </c>
      <c r="AG77" s="1405">
        <f>+AG75-AG76</f>
        <v>0</v>
      </c>
      <c r="AH77" s="1405">
        <f>+AH75-AH76</f>
        <v>0</v>
      </c>
      <c r="AI77" s="1406">
        <f t="shared" si="19"/>
        <v>0</v>
      </c>
      <c r="AJ77" s="1404">
        <f>+AJ75-AJ76</f>
        <v>0</v>
      </c>
      <c r="AK77" s="1405">
        <f>+AK75-AK76</f>
        <v>0</v>
      </c>
      <c r="AL77" s="1405">
        <f>+AL75-AL76</f>
        <v>0</v>
      </c>
      <c r="AM77" s="1406">
        <f t="shared" si="21"/>
        <v>0</v>
      </c>
      <c r="AN77" s="1404">
        <f>+AN75-AN76</f>
        <v>0</v>
      </c>
      <c r="AO77" s="1405">
        <f>+AO75-AO76</f>
        <v>0</v>
      </c>
      <c r="AP77" s="1405">
        <f>+AP75-AP76</f>
        <v>0</v>
      </c>
      <c r="AQ77" s="1406">
        <f t="shared" si="140"/>
        <v>0</v>
      </c>
      <c r="AR77" s="1404">
        <f>+AR75-AR76</f>
        <v>0</v>
      </c>
      <c r="AS77" s="1405">
        <f>+AS75-AS76</f>
        <v>0</v>
      </c>
      <c r="AT77" s="1405">
        <f>+AT75-AT76</f>
        <v>0</v>
      </c>
      <c r="AU77" s="1406">
        <f t="shared" si="141"/>
        <v>0</v>
      </c>
      <c r="AV77" s="1404">
        <f>+AV75-AV76</f>
        <v>0</v>
      </c>
      <c r="AW77" s="1405">
        <f>+AW75-AW76</f>
        <v>0</v>
      </c>
      <c r="AX77" s="1405">
        <f>+AX75-AX76</f>
        <v>0</v>
      </c>
      <c r="AY77" s="1406">
        <f t="shared" si="142"/>
        <v>0</v>
      </c>
      <c r="AZ77" s="1404">
        <f>+AZ75-AZ76</f>
        <v>0</v>
      </c>
      <c r="BA77" s="1405">
        <f>+BA75-BA76</f>
        <v>0</v>
      </c>
      <c r="BB77" s="1405">
        <f>+BB75-BB76</f>
        <v>0</v>
      </c>
      <c r="BC77" s="1406">
        <f t="shared" si="143"/>
        <v>0</v>
      </c>
      <c r="BD77" s="1404">
        <f>+BD75-BD76</f>
        <v>0</v>
      </c>
      <c r="BE77" s="1405">
        <f>+BE75-BE76</f>
        <v>0</v>
      </c>
      <c r="BF77" s="1405">
        <f>+BF75-BF76</f>
        <v>0</v>
      </c>
      <c r="BG77" s="1406">
        <f t="shared" si="144"/>
        <v>0</v>
      </c>
      <c r="BH77" s="1404">
        <f>+BH75-BH76</f>
        <v>0</v>
      </c>
      <c r="BI77" s="1405">
        <f>+BI75-BI76</f>
        <v>0</v>
      </c>
      <c r="BJ77" s="1405">
        <f>+BJ75-BJ76</f>
        <v>0</v>
      </c>
      <c r="BK77" s="1406">
        <f t="shared" si="92"/>
        <v>0</v>
      </c>
      <c r="BL77" s="1404">
        <f>+BL75-BL76</f>
        <v>0</v>
      </c>
      <c r="BM77" s="1405">
        <f>+BM75-BM76</f>
        <v>0</v>
      </c>
      <c r="BN77" s="1405">
        <f>+BN75-BN76</f>
        <v>0</v>
      </c>
      <c r="BO77" s="1406">
        <f t="shared" si="41"/>
        <v>0</v>
      </c>
      <c r="BP77" s="1404">
        <f>+BP75-BP76</f>
        <v>0</v>
      </c>
      <c r="BQ77" s="1405">
        <f>+BQ75-BQ76</f>
        <v>0</v>
      </c>
      <c r="BR77" s="1405">
        <f>+BR75-BR76</f>
        <v>0</v>
      </c>
      <c r="BS77" s="1406">
        <f t="shared" si="43"/>
        <v>0</v>
      </c>
      <c r="BT77" s="1404">
        <f>+BT75-BT76</f>
        <v>0</v>
      </c>
      <c r="BU77" s="1405">
        <f>+BU75-BU76</f>
        <v>0</v>
      </c>
      <c r="BV77" s="1405">
        <f>+BV75-BV76</f>
        <v>0</v>
      </c>
      <c r="BW77" s="1406">
        <f t="shared" si="45"/>
        <v>0</v>
      </c>
      <c r="BX77" s="1404">
        <f>+BX75-BX76</f>
        <v>0</v>
      </c>
      <c r="BY77" s="1405">
        <f>+BY75-BY76</f>
        <v>0</v>
      </c>
      <c r="BZ77" s="1405">
        <f>+BZ75-BZ76</f>
        <v>0</v>
      </c>
      <c r="CA77" s="1406">
        <f t="shared" si="50"/>
        <v>0</v>
      </c>
    </row>
    <row r="78" spans="2:79" ht="21" customHeight="1">
      <c r="B78" s="1522"/>
      <c r="C78" s="1396" t="s">
        <v>2880</v>
      </c>
      <c r="D78" s="1396"/>
      <c r="E78" s="1396"/>
      <c r="F78" s="1396"/>
      <c r="G78" s="1397"/>
      <c r="H78" s="1398">
        <f>H69</f>
        <v>0</v>
      </c>
      <c r="I78" s="1399">
        <f>I69</f>
        <v>0</v>
      </c>
      <c r="J78" s="1399">
        <f>J69</f>
        <v>0</v>
      </c>
      <c r="K78" s="1400">
        <f t="shared" si="145"/>
        <v>0</v>
      </c>
      <c r="L78" s="1398">
        <f>L69</f>
        <v>0</v>
      </c>
      <c r="M78" s="1399">
        <f>M69</f>
        <v>0</v>
      </c>
      <c r="N78" s="1399">
        <f>N69</f>
        <v>0</v>
      </c>
      <c r="O78" s="1400">
        <f t="shared" si="136"/>
        <v>0</v>
      </c>
      <c r="P78" s="1398">
        <f>P69</f>
        <v>0</v>
      </c>
      <c r="Q78" s="1399">
        <f>Q69</f>
        <v>0</v>
      </c>
      <c r="R78" s="1399">
        <f>R69</f>
        <v>0</v>
      </c>
      <c r="S78" s="1400">
        <f t="shared" si="137"/>
        <v>0</v>
      </c>
      <c r="T78" s="1398">
        <f>T69</f>
        <v>0</v>
      </c>
      <c r="U78" s="1399">
        <f>U69</f>
        <v>0</v>
      </c>
      <c r="V78" s="1399">
        <f>V69</f>
        <v>0</v>
      </c>
      <c r="W78" s="1400">
        <f t="shared" si="138"/>
        <v>0</v>
      </c>
      <c r="X78" s="1398">
        <f>X69</f>
        <v>0</v>
      </c>
      <c r="Y78" s="1399">
        <f>Y69</f>
        <v>0</v>
      </c>
      <c r="Z78" s="1399">
        <f>Z69</f>
        <v>0</v>
      </c>
      <c r="AA78" s="1400">
        <f t="shared" si="139"/>
        <v>0</v>
      </c>
      <c r="AB78" s="1398">
        <f>AB69</f>
        <v>0</v>
      </c>
      <c r="AC78" s="1399">
        <f>AC69</f>
        <v>0</v>
      </c>
      <c r="AD78" s="1399">
        <f>AD69</f>
        <v>0</v>
      </c>
      <c r="AE78" s="1400">
        <f t="shared" ref="AE78:AE81" si="146">+AC78-AD78</f>
        <v>0</v>
      </c>
      <c r="AF78" s="1398">
        <f>AF69</f>
        <v>0</v>
      </c>
      <c r="AG78" s="1399">
        <f>AG69</f>
        <v>0</v>
      </c>
      <c r="AH78" s="1399">
        <f>AH69</f>
        <v>0</v>
      </c>
      <c r="AI78" s="1400">
        <f t="shared" si="19"/>
        <v>0</v>
      </c>
      <c r="AJ78" s="1398">
        <f>AJ69</f>
        <v>0</v>
      </c>
      <c r="AK78" s="1399">
        <f>AK69</f>
        <v>0</v>
      </c>
      <c r="AL78" s="1399">
        <f>AL69</f>
        <v>0</v>
      </c>
      <c r="AM78" s="1400">
        <f t="shared" si="21"/>
        <v>0</v>
      </c>
      <c r="AN78" s="1398">
        <f>AN69</f>
        <v>0</v>
      </c>
      <c r="AO78" s="1399">
        <f>AO69</f>
        <v>0</v>
      </c>
      <c r="AP78" s="1399">
        <f>AP69</f>
        <v>0</v>
      </c>
      <c r="AQ78" s="1400">
        <f t="shared" si="140"/>
        <v>0</v>
      </c>
      <c r="AR78" s="1398">
        <f>AR69</f>
        <v>0</v>
      </c>
      <c r="AS78" s="1399">
        <f>AS69</f>
        <v>0</v>
      </c>
      <c r="AT78" s="1399">
        <f>AT69</f>
        <v>0</v>
      </c>
      <c r="AU78" s="1400">
        <f t="shared" si="141"/>
        <v>0</v>
      </c>
      <c r="AV78" s="1398">
        <f>AV69</f>
        <v>0</v>
      </c>
      <c r="AW78" s="1399">
        <f>AW69</f>
        <v>0</v>
      </c>
      <c r="AX78" s="1399">
        <f>AX69</f>
        <v>0</v>
      </c>
      <c r="AY78" s="1400">
        <f t="shared" si="142"/>
        <v>0</v>
      </c>
      <c r="AZ78" s="1398">
        <f>AZ69</f>
        <v>0</v>
      </c>
      <c r="BA78" s="1399">
        <f>BA69</f>
        <v>0</v>
      </c>
      <c r="BB78" s="1399">
        <f>BB69</f>
        <v>0</v>
      </c>
      <c r="BC78" s="1400">
        <f t="shared" si="143"/>
        <v>0</v>
      </c>
      <c r="BD78" s="1398">
        <f>BD69</f>
        <v>0</v>
      </c>
      <c r="BE78" s="1399">
        <f>BE69</f>
        <v>0</v>
      </c>
      <c r="BF78" s="1399">
        <f>BF69</f>
        <v>0</v>
      </c>
      <c r="BG78" s="1400">
        <f t="shared" si="144"/>
        <v>0</v>
      </c>
      <c r="BH78" s="1398">
        <f>BH69</f>
        <v>0</v>
      </c>
      <c r="BI78" s="1399">
        <f>BI69</f>
        <v>0</v>
      </c>
      <c r="BJ78" s="1399">
        <f>BJ69</f>
        <v>0</v>
      </c>
      <c r="BK78" s="1400">
        <f t="shared" ref="BK78:BK81" si="147">+BI78-BJ78</f>
        <v>0</v>
      </c>
      <c r="BL78" s="1398">
        <f>BL69</f>
        <v>0</v>
      </c>
      <c r="BM78" s="1399">
        <f>BM69</f>
        <v>0</v>
      </c>
      <c r="BN78" s="1399">
        <f>BN69</f>
        <v>0</v>
      </c>
      <c r="BO78" s="1400">
        <f t="shared" si="41"/>
        <v>0</v>
      </c>
      <c r="BP78" s="1398">
        <f>BP69</f>
        <v>0</v>
      </c>
      <c r="BQ78" s="1399">
        <f>BQ69</f>
        <v>0</v>
      </c>
      <c r="BR78" s="1399">
        <f>BR69</f>
        <v>0</v>
      </c>
      <c r="BS78" s="1400">
        <f t="shared" si="43"/>
        <v>0</v>
      </c>
      <c r="BT78" s="1398">
        <f>BT69</f>
        <v>0</v>
      </c>
      <c r="BU78" s="1399">
        <f>BU69</f>
        <v>0</v>
      </c>
      <c r="BV78" s="1399">
        <f>BV69</f>
        <v>0</v>
      </c>
      <c r="BW78" s="1400">
        <f t="shared" si="45"/>
        <v>0</v>
      </c>
      <c r="BX78" s="1398">
        <f>BX69</f>
        <v>0</v>
      </c>
      <c r="BY78" s="1399">
        <f>BY69</f>
        <v>0</v>
      </c>
      <c r="BZ78" s="1399">
        <f>BZ69</f>
        <v>0</v>
      </c>
      <c r="CA78" s="1400">
        <f t="shared" si="50"/>
        <v>0</v>
      </c>
    </row>
    <row r="79" spans="2:79" ht="21" customHeight="1">
      <c r="B79" s="1522"/>
      <c r="C79" s="1396" t="s">
        <v>2881</v>
      </c>
      <c r="D79" s="1396"/>
      <c r="E79" s="1396"/>
      <c r="F79" s="1396"/>
      <c r="G79" s="1397"/>
      <c r="H79" s="1398">
        <f>H24</f>
        <v>34.9</v>
      </c>
      <c r="I79" s="1399">
        <f>I24</f>
        <v>7690.8</v>
      </c>
      <c r="J79" s="1399">
        <f>J24</f>
        <v>6757.6</v>
      </c>
      <c r="K79" s="1400">
        <f t="shared" si="145"/>
        <v>933.19999999999982</v>
      </c>
      <c r="L79" s="1398">
        <f>L24</f>
        <v>36.700000000000003</v>
      </c>
      <c r="M79" s="1399">
        <f>M24</f>
        <v>8093.7000000000007</v>
      </c>
      <c r="N79" s="1399">
        <f>N24</f>
        <v>7111.2999999999993</v>
      </c>
      <c r="O79" s="1400">
        <f t="shared" si="136"/>
        <v>982.40000000000146</v>
      </c>
      <c r="P79" s="1398">
        <f>P24</f>
        <v>38.5</v>
      </c>
      <c r="Q79" s="1399">
        <f>Q24</f>
        <v>8495.7999999999993</v>
      </c>
      <c r="R79" s="1399">
        <f>R24</f>
        <v>7463.2000000000007</v>
      </c>
      <c r="S79" s="1400">
        <f t="shared" si="137"/>
        <v>1032.5999999999985</v>
      </c>
      <c r="T79" s="1398">
        <f>T24</f>
        <v>34.9</v>
      </c>
      <c r="U79" s="1399">
        <f>U24</f>
        <v>7690.8</v>
      </c>
      <c r="V79" s="1399">
        <f>V24</f>
        <v>6757.6</v>
      </c>
      <c r="W79" s="1400">
        <f t="shared" si="138"/>
        <v>933.19999999999982</v>
      </c>
      <c r="X79" s="1398">
        <f>X24</f>
        <v>38.5</v>
      </c>
      <c r="Y79" s="1399">
        <f>Y24</f>
        <v>8495.7999999999993</v>
      </c>
      <c r="Z79" s="1399">
        <f>Z24</f>
        <v>7463.2000000000007</v>
      </c>
      <c r="AA79" s="1400">
        <f t="shared" si="139"/>
        <v>1032.5999999999985</v>
      </c>
      <c r="AB79" s="1398">
        <f>AB24</f>
        <v>34.9</v>
      </c>
      <c r="AC79" s="1399">
        <f>AC24</f>
        <v>7690.8</v>
      </c>
      <c r="AD79" s="1399">
        <f>AD24</f>
        <v>6757.6</v>
      </c>
      <c r="AE79" s="1400">
        <f t="shared" si="146"/>
        <v>933.19999999999982</v>
      </c>
      <c r="AF79" s="1398">
        <f>AF24</f>
        <v>218.4</v>
      </c>
      <c r="AG79" s="1399">
        <f>AG24</f>
        <v>48157.700000000004</v>
      </c>
      <c r="AH79" s="1399">
        <f>AH24</f>
        <v>42310.5</v>
      </c>
      <c r="AI79" s="1400">
        <f t="shared" si="19"/>
        <v>5847.2000000000044</v>
      </c>
      <c r="AJ79" s="1398">
        <f>AJ24</f>
        <v>36.400000000000006</v>
      </c>
      <c r="AK79" s="1399">
        <f>AK24</f>
        <v>8026</v>
      </c>
      <c r="AL79" s="1399">
        <f>AL24</f>
        <v>7052</v>
      </c>
      <c r="AM79" s="1400">
        <f t="shared" si="21"/>
        <v>974</v>
      </c>
      <c r="AN79" s="1398">
        <f>AN24</f>
        <v>34.9</v>
      </c>
      <c r="AO79" s="1399">
        <f>AO24</f>
        <v>7690.8</v>
      </c>
      <c r="AP79" s="1399">
        <f>AP24</f>
        <v>6757.6</v>
      </c>
      <c r="AQ79" s="1400">
        <f t="shared" si="140"/>
        <v>933.19999999999982</v>
      </c>
      <c r="AR79" s="1398">
        <f>AR24</f>
        <v>34.9</v>
      </c>
      <c r="AS79" s="1399">
        <f>AS24</f>
        <v>7690.8</v>
      </c>
      <c r="AT79" s="1399">
        <f>AT24</f>
        <v>6757.6</v>
      </c>
      <c r="AU79" s="1400">
        <f t="shared" si="141"/>
        <v>933.19999999999982</v>
      </c>
      <c r="AV79" s="1398">
        <f>AV24</f>
        <v>38.5</v>
      </c>
      <c r="AW79" s="1399">
        <f>AW24</f>
        <v>8495.7999999999993</v>
      </c>
      <c r="AX79" s="1399">
        <f>AX24</f>
        <v>7463.2000000000007</v>
      </c>
      <c r="AY79" s="1400">
        <f t="shared" si="142"/>
        <v>1032.5999999999985</v>
      </c>
      <c r="AZ79" s="1398">
        <f>AZ24</f>
        <v>33.200000000000003</v>
      </c>
      <c r="BA79" s="1399">
        <f>BA24</f>
        <v>7337</v>
      </c>
      <c r="BB79" s="1399">
        <f>BB24</f>
        <v>6445.6</v>
      </c>
      <c r="BC79" s="1400">
        <f t="shared" si="143"/>
        <v>891.39999999999964</v>
      </c>
      <c r="BD79" s="1398">
        <f>BD24</f>
        <v>33.200000000000003</v>
      </c>
      <c r="BE79" s="1399">
        <f>BE24</f>
        <v>7337</v>
      </c>
      <c r="BF79" s="1399">
        <f>BF24</f>
        <v>6445.6</v>
      </c>
      <c r="BG79" s="1400">
        <f t="shared" si="144"/>
        <v>891.39999999999964</v>
      </c>
      <c r="BH79" s="1398">
        <f>BH24</f>
        <v>38.5</v>
      </c>
      <c r="BI79" s="1399">
        <f>BI24</f>
        <v>8495.7999999999993</v>
      </c>
      <c r="BJ79" s="1399">
        <f>BJ24</f>
        <v>7463.2000000000007</v>
      </c>
      <c r="BK79" s="1400">
        <f t="shared" si="147"/>
        <v>1032.5999999999985</v>
      </c>
      <c r="BL79" s="1398">
        <f>BL24</f>
        <v>213.2</v>
      </c>
      <c r="BM79" s="1399">
        <f>BM24</f>
        <v>47047.199999999997</v>
      </c>
      <c r="BN79" s="1399">
        <f>BN24</f>
        <v>41332.800000000003</v>
      </c>
      <c r="BO79" s="1400">
        <f t="shared" si="41"/>
        <v>5714.3999999999942</v>
      </c>
      <c r="BP79" s="1398">
        <f>BP24</f>
        <v>35.4</v>
      </c>
      <c r="BQ79" s="1399">
        <f>BQ24</f>
        <v>7841</v>
      </c>
      <c r="BR79" s="1399">
        <f>BR24</f>
        <v>6889</v>
      </c>
      <c r="BS79" s="1400">
        <f t="shared" si="43"/>
        <v>952</v>
      </c>
      <c r="BT79" s="1398">
        <f>BT24</f>
        <v>431.6</v>
      </c>
      <c r="BU79" s="1399">
        <f>BU24</f>
        <v>95204.900000000009</v>
      </c>
      <c r="BV79" s="1399">
        <f>BV24</f>
        <v>83643.299999999988</v>
      </c>
      <c r="BW79" s="1400">
        <f t="shared" si="45"/>
        <v>11561.60000000002</v>
      </c>
      <c r="BX79" s="1398">
        <f>BX24</f>
        <v>35.9</v>
      </c>
      <c r="BY79" s="1399">
        <f>BY24</f>
        <v>7934</v>
      </c>
      <c r="BZ79" s="1399">
        <f>BZ24</f>
        <v>6971</v>
      </c>
      <c r="CA79" s="1400">
        <f t="shared" si="50"/>
        <v>963</v>
      </c>
    </row>
    <row r="80" spans="2:79" ht="21" customHeight="1">
      <c r="B80" s="1522"/>
      <c r="C80" s="1396" t="s">
        <v>2882</v>
      </c>
      <c r="D80" s="1396"/>
      <c r="E80" s="1396"/>
      <c r="F80" s="1396"/>
      <c r="G80" s="1397"/>
      <c r="H80" s="1398">
        <f>H23</f>
        <v>0</v>
      </c>
      <c r="I80" s="1399">
        <f>I23</f>
        <v>0</v>
      </c>
      <c r="J80" s="1399">
        <f>J23</f>
        <v>0</v>
      </c>
      <c r="K80" s="1400">
        <f t="shared" si="145"/>
        <v>0</v>
      </c>
      <c r="L80" s="1398">
        <f>L23</f>
        <v>0</v>
      </c>
      <c r="M80" s="1399">
        <f>M23</f>
        <v>0</v>
      </c>
      <c r="N80" s="1399">
        <f>N23</f>
        <v>0</v>
      </c>
      <c r="O80" s="1400">
        <f t="shared" si="136"/>
        <v>0</v>
      </c>
      <c r="P80" s="1398">
        <f>P23</f>
        <v>0</v>
      </c>
      <c r="Q80" s="1399">
        <f>Q23</f>
        <v>0</v>
      </c>
      <c r="R80" s="1399">
        <f>R23</f>
        <v>0</v>
      </c>
      <c r="S80" s="1400">
        <f t="shared" si="137"/>
        <v>0</v>
      </c>
      <c r="T80" s="1398">
        <f>T23</f>
        <v>0</v>
      </c>
      <c r="U80" s="1399">
        <f>U23</f>
        <v>0</v>
      </c>
      <c r="V80" s="1399">
        <f>V23</f>
        <v>0</v>
      </c>
      <c r="W80" s="1400">
        <f t="shared" si="138"/>
        <v>0</v>
      </c>
      <c r="X80" s="1398">
        <f>X23</f>
        <v>0</v>
      </c>
      <c r="Y80" s="1399">
        <f>Y23</f>
        <v>0</v>
      </c>
      <c r="Z80" s="1399">
        <f>Z23</f>
        <v>0</v>
      </c>
      <c r="AA80" s="1400">
        <f t="shared" si="139"/>
        <v>0</v>
      </c>
      <c r="AB80" s="1398">
        <f>AB23</f>
        <v>0</v>
      </c>
      <c r="AC80" s="1399">
        <f>AC23</f>
        <v>0</v>
      </c>
      <c r="AD80" s="1399">
        <f>AD23</f>
        <v>0</v>
      </c>
      <c r="AE80" s="1400">
        <f t="shared" si="146"/>
        <v>0</v>
      </c>
      <c r="AF80" s="1398">
        <f>AF23</f>
        <v>0</v>
      </c>
      <c r="AG80" s="1399">
        <f>AG23</f>
        <v>0</v>
      </c>
      <c r="AH80" s="1399">
        <f>AH23</f>
        <v>0</v>
      </c>
      <c r="AI80" s="1400">
        <f t="shared" si="19"/>
        <v>0</v>
      </c>
      <c r="AJ80" s="1398">
        <f>AJ23</f>
        <v>0</v>
      </c>
      <c r="AK80" s="1399">
        <f>AK23</f>
        <v>0</v>
      </c>
      <c r="AL80" s="1399">
        <f>AL23</f>
        <v>0</v>
      </c>
      <c r="AM80" s="1400">
        <f t="shared" si="21"/>
        <v>0</v>
      </c>
      <c r="AN80" s="1398">
        <f>AN23</f>
        <v>0</v>
      </c>
      <c r="AO80" s="1399">
        <f>AO23</f>
        <v>0</v>
      </c>
      <c r="AP80" s="1399">
        <f>AP23</f>
        <v>0</v>
      </c>
      <c r="AQ80" s="1400">
        <f t="shared" si="140"/>
        <v>0</v>
      </c>
      <c r="AR80" s="1398">
        <f>AR23</f>
        <v>0</v>
      </c>
      <c r="AS80" s="1399">
        <f>AS23</f>
        <v>0</v>
      </c>
      <c r="AT80" s="1399">
        <f>AT23</f>
        <v>0</v>
      </c>
      <c r="AU80" s="1400">
        <f t="shared" si="141"/>
        <v>0</v>
      </c>
      <c r="AV80" s="1398">
        <f>AV23</f>
        <v>0</v>
      </c>
      <c r="AW80" s="1399">
        <f>AW23</f>
        <v>0</v>
      </c>
      <c r="AX80" s="1399">
        <f>AX23</f>
        <v>0</v>
      </c>
      <c r="AY80" s="1400">
        <f t="shared" si="142"/>
        <v>0</v>
      </c>
      <c r="AZ80" s="1398">
        <f>AZ23</f>
        <v>0</v>
      </c>
      <c r="BA80" s="1399">
        <f>BA23</f>
        <v>0</v>
      </c>
      <c r="BB80" s="1399">
        <f>BB23</f>
        <v>0</v>
      </c>
      <c r="BC80" s="1400">
        <f t="shared" si="143"/>
        <v>0</v>
      </c>
      <c r="BD80" s="1398">
        <f>BD23</f>
        <v>0</v>
      </c>
      <c r="BE80" s="1399">
        <f>BE23</f>
        <v>0</v>
      </c>
      <c r="BF80" s="1399">
        <f>BF23</f>
        <v>0</v>
      </c>
      <c r="BG80" s="1400">
        <f t="shared" si="144"/>
        <v>0</v>
      </c>
      <c r="BH80" s="1398">
        <f>BH23</f>
        <v>0</v>
      </c>
      <c r="BI80" s="1399">
        <f>BI23</f>
        <v>0</v>
      </c>
      <c r="BJ80" s="1399">
        <f>BJ23</f>
        <v>0</v>
      </c>
      <c r="BK80" s="1400">
        <f t="shared" si="147"/>
        <v>0</v>
      </c>
      <c r="BL80" s="1398">
        <f>BL23</f>
        <v>0</v>
      </c>
      <c r="BM80" s="1399">
        <f>BM23</f>
        <v>0</v>
      </c>
      <c r="BN80" s="1399">
        <f>BN23</f>
        <v>0</v>
      </c>
      <c r="BO80" s="1400">
        <f t="shared" si="41"/>
        <v>0</v>
      </c>
      <c r="BP80" s="1398">
        <f>BP23</f>
        <v>0</v>
      </c>
      <c r="BQ80" s="1399">
        <f>BQ23</f>
        <v>0</v>
      </c>
      <c r="BR80" s="1399">
        <f>BR23</f>
        <v>0</v>
      </c>
      <c r="BS80" s="1400">
        <f t="shared" si="43"/>
        <v>0</v>
      </c>
      <c r="BT80" s="1398">
        <f>BT23</f>
        <v>0</v>
      </c>
      <c r="BU80" s="1399">
        <f>BU23</f>
        <v>0</v>
      </c>
      <c r="BV80" s="1399">
        <f>BV23</f>
        <v>0</v>
      </c>
      <c r="BW80" s="1400">
        <f t="shared" si="45"/>
        <v>0</v>
      </c>
      <c r="BX80" s="1398">
        <f>BX23</f>
        <v>0</v>
      </c>
      <c r="BY80" s="1399">
        <f>BY23</f>
        <v>0</v>
      </c>
      <c r="BZ80" s="1399">
        <f>BZ23</f>
        <v>0</v>
      </c>
      <c r="CA80" s="1400">
        <f t="shared" si="50"/>
        <v>0</v>
      </c>
    </row>
    <row r="81" spans="2:79" ht="21" customHeight="1">
      <c r="B81" s="1522"/>
      <c r="C81" s="1396" t="s">
        <v>2883</v>
      </c>
      <c r="D81" s="1396"/>
      <c r="E81" s="1396"/>
      <c r="F81" s="1396"/>
      <c r="G81" s="1397"/>
      <c r="H81" s="1398">
        <f>H73</f>
        <v>112.6</v>
      </c>
      <c r="I81" s="1399">
        <f>I73</f>
        <v>934.1</v>
      </c>
      <c r="J81" s="1399">
        <f>J73</f>
        <v>809.6</v>
      </c>
      <c r="K81" s="1400">
        <f t="shared" si="145"/>
        <v>124.5</v>
      </c>
      <c r="L81" s="1398">
        <f>L73</f>
        <v>118.2</v>
      </c>
      <c r="M81" s="1399">
        <f>M73</f>
        <v>980.5</v>
      </c>
      <c r="N81" s="1399">
        <f>N73</f>
        <v>849.9</v>
      </c>
      <c r="O81" s="1400">
        <f t="shared" si="136"/>
        <v>130.60000000000002</v>
      </c>
      <c r="P81" s="1398">
        <f>P73</f>
        <v>123.9</v>
      </c>
      <c r="Q81" s="1399">
        <f>Q73</f>
        <v>1027.8</v>
      </c>
      <c r="R81" s="1399">
        <f>R73</f>
        <v>890.8</v>
      </c>
      <c r="S81" s="1400">
        <f t="shared" si="137"/>
        <v>137</v>
      </c>
      <c r="T81" s="1398">
        <f>T73</f>
        <v>112.6</v>
      </c>
      <c r="U81" s="1399">
        <f>U73</f>
        <v>934.1</v>
      </c>
      <c r="V81" s="1399">
        <f>V73</f>
        <v>809.6</v>
      </c>
      <c r="W81" s="1400">
        <f t="shared" si="138"/>
        <v>124.5</v>
      </c>
      <c r="X81" s="1398">
        <f>X73</f>
        <v>123.9</v>
      </c>
      <c r="Y81" s="1399">
        <f>Y73</f>
        <v>1027.8</v>
      </c>
      <c r="Z81" s="1399">
        <f>Z73</f>
        <v>890.8</v>
      </c>
      <c r="AA81" s="1400">
        <f t="shared" si="139"/>
        <v>137</v>
      </c>
      <c r="AB81" s="1398">
        <f>AB73</f>
        <v>112.6</v>
      </c>
      <c r="AC81" s="1399">
        <f>AC73</f>
        <v>934.1</v>
      </c>
      <c r="AD81" s="1399">
        <f>AD73</f>
        <v>809.6</v>
      </c>
      <c r="AE81" s="1400">
        <f t="shared" si="146"/>
        <v>124.5</v>
      </c>
      <c r="AF81" s="1398">
        <f>AF73</f>
        <v>703.80000000000007</v>
      </c>
      <c r="AG81" s="1399">
        <f>AG73</f>
        <v>5838.4</v>
      </c>
      <c r="AH81" s="1399">
        <f>AH73</f>
        <v>5060.3</v>
      </c>
      <c r="AI81" s="1400">
        <f t="shared" si="19"/>
        <v>778.09999999999945</v>
      </c>
      <c r="AJ81" s="1398">
        <f>AJ73</f>
        <v>117.3</v>
      </c>
      <c r="AK81" s="1399">
        <f>AK73</f>
        <v>973</v>
      </c>
      <c r="AL81" s="1399">
        <f>AL73</f>
        <v>843</v>
      </c>
      <c r="AM81" s="1400">
        <f t="shared" si="21"/>
        <v>130</v>
      </c>
      <c r="AN81" s="1398">
        <f>AN73</f>
        <v>112.6</v>
      </c>
      <c r="AO81" s="1399">
        <f>AO73</f>
        <v>934.1</v>
      </c>
      <c r="AP81" s="1399">
        <f>AP73</f>
        <v>809.6</v>
      </c>
      <c r="AQ81" s="1400">
        <f t="shared" si="140"/>
        <v>124.5</v>
      </c>
      <c r="AR81" s="1398">
        <f>AR73</f>
        <v>112.6</v>
      </c>
      <c r="AS81" s="1399">
        <f>AS73</f>
        <v>934.1</v>
      </c>
      <c r="AT81" s="1399">
        <f>AT73</f>
        <v>809.6</v>
      </c>
      <c r="AU81" s="1400">
        <f t="shared" si="141"/>
        <v>124.5</v>
      </c>
      <c r="AV81" s="1398">
        <f>AV73</f>
        <v>123.9</v>
      </c>
      <c r="AW81" s="1399">
        <f>AW73</f>
        <v>1027.8</v>
      </c>
      <c r="AX81" s="1399">
        <f>AX73</f>
        <v>890.8</v>
      </c>
      <c r="AY81" s="1400">
        <f t="shared" si="142"/>
        <v>137</v>
      </c>
      <c r="AZ81" s="1398">
        <f>AZ73</f>
        <v>107</v>
      </c>
      <c r="BA81" s="1399">
        <f>BA73</f>
        <v>887.6</v>
      </c>
      <c r="BB81" s="1399">
        <f>BB73</f>
        <v>769.3</v>
      </c>
      <c r="BC81" s="1400">
        <f t="shared" si="143"/>
        <v>118.30000000000007</v>
      </c>
      <c r="BD81" s="1398">
        <f>BD73</f>
        <v>107</v>
      </c>
      <c r="BE81" s="1399">
        <f>BE73</f>
        <v>887.6</v>
      </c>
      <c r="BF81" s="1399">
        <f>BF73</f>
        <v>769.3</v>
      </c>
      <c r="BG81" s="1400">
        <f t="shared" si="144"/>
        <v>118.30000000000007</v>
      </c>
      <c r="BH81" s="1398">
        <f>BH73</f>
        <v>123.9</v>
      </c>
      <c r="BI81" s="1399">
        <f>BI73</f>
        <v>1027.8</v>
      </c>
      <c r="BJ81" s="1399">
        <f>BJ73</f>
        <v>890.8</v>
      </c>
      <c r="BK81" s="1400">
        <f t="shared" si="147"/>
        <v>137</v>
      </c>
      <c r="BL81" s="1398">
        <f>BL73</f>
        <v>687</v>
      </c>
      <c r="BM81" s="1399">
        <f>BM73</f>
        <v>5699</v>
      </c>
      <c r="BN81" s="1399">
        <f>BN73</f>
        <v>4939.4000000000005</v>
      </c>
      <c r="BO81" s="1400">
        <f t="shared" si="41"/>
        <v>759.59999999999945</v>
      </c>
      <c r="BP81" s="1398">
        <f>BP73</f>
        <v>114.5</v>
      </c>
      <c r="BQ81" s="1399">
        <f>BQ73</f>
        <v>950</v>
      </c>
      <c r="BR81" s="1399">
        <f>BR73</f>
        <v>823</v>
      </c>
      <c r="BS81" s="1400">
        <f t="shared" si="43"/>
        <v>127</v>
      </c>
      <c r="BT81" s="1398">
        <f>BT73</f>
        <v>1390.8000000000002</v>
      </c>
      <c r="BU81" s="1399">
        <f>BU73</f>
        <v>11537.4</v>
      </c>
      <c r="BV81" s="1399">
        <f>BV73</f>
        <v>9999.7000000000007</v>
      </c>
      <c r="BW81" s="1400">
        <f t="shared" si="45"/>
        <v>1537.6999999999989</v>
      </c>
      <c r="BX81" s="1398">
        <f>BX73</f>
        <v>115.9</v>
      </c>
      <c r="BY81" s="1399">
        <f>BY73</f>
        <v>961</v>
      </c>
      <c r="BZ81" s="1399">
        <f>BZ73</f>
        <v>833</v>
      </c>
      <c r="CA81" s="1400">
        <f t="shared" si="50"/>
        <v>128</v>
      </c>
    </row>
    <row r="82" spans="2:79" ht="21" customHeight="1" thickBot="1">
      <c r="B82" s="1522"/>
      <c r="C82" s="1407" t="s">
        <v>4370</v>
      </c>
      <c r="D82" s="1408"/>
      <c r="E82" s="1408"/>
      <c r="F82" s="1408"/>
      <c r="G82" s="1409"/>
      <c r="H82" s="1410"/>
      <c r="I82" s="1411">
        <f>ROUND(-I90,0)</f>
        <v>-3557</v>
      </c>
      <c r="J82" s="1411"/>
      <c r="K82" s="1412">
        <f t="shared" si="145"/>
        <v>-3557</v>
      </c>
      <c r="L82" s="1410"/>
      <c r="M82" s="1411">
        <f>ROUND(-M90,0)</f>
        <v>-3557</v>
      </c>
      <c r="N82" s="1411"/>
      <c r="O82" s="1412">
        <f>+M82-N82</f>
        <v>-3557</v>
      </c>
      <c r="P82" s="1410"/>
      <c r="Q82" s="1411">
        <f>ROUND(-Q90,0)</f>
        <v>-3735</v>
      </c>
      <c r="R82" s="1411"/>
      <c r="S82" s="1412">
        <f>+Q82-R82</f>
        <v>-3735</v>
      </c>
      <c r="T82" s="1410"/>
      <c r="U82" s="1411">
        <f>ROUND(-U90,0)</f>
        <v>-3912</v>
      </c>
      <c r="V82" s="1411"/>
      <c r="W82" s="1412">
        <f>+U82-V82</f>
        <v>-3912</v>
      </c>
      <c r="X82" s="1410"/>
      <c r="Y82" s="1411">
        <f>ROUND(-Y90,0)</f>
        <v>-3557</v>
      </c>
      <c r="Z82" s="1411"/>
      <c r="AA82" s="1412">
        <f>+Y82-Z82</f>
        <v>-3557</v>
      </c>
      <c r="AB82" s="1410"/>
      <c r="AC82" s="1411">
        <f>ROUND(-AC90,0)</f>
        <v>-3915</v>
      </c>
      <c r="AD82" s="1411"/>
      <c r="AE82" s="1412">
        <f>+AC82-AD82</f>
        <v>-3915</v>
      </c>
      <c r="AF82" s="1410"/>
      <c r="AG82" s="1411">
        <f>+I82+M82+Q82+U82+Y82+AC82</f>
        <v>-22233</v>
      </c>
      <c r="AH82" s="1411"/>
      <c r="AI82" s="1412">
        <f>+AG82-AH82</f>
        <v>-22233</v>
      </c>
      <c r="AJ82" s="1410"/>
      <c r="AK82" s="1411">
        <f>ROUND(AVERAGE(AG82/6),0)</f>
        <v>-3706</v>
      </c>
      <c r="AL82" s="1411"/>
      <c r="AM82" s="1412">
        <f>+AK82-AL82</f>
        <v>-3706</v>
      </c>
      <c r="AN82" s="1410"/>
      <c r="AO82" s="1411">
        <f>ROUND(-AO90,0)</f>
        <v>-3557</v>
      </c>
      <c r="AP82" s="1411"/>
      <c r="AQ82" s="1412">
        <f>+AO82-AP82</f>
        <v>-3557</v>
      </c>
      <c r="AR82" s="1410"/>
      <c r="AS82" s="1411">
        <f>ROUND(-AS90,0)</f>
        <v>-3557</v>
      </c>
      <c r="AT82" s="1411"/>
      <c r="AU82" s="1412">
        <f>+AS82-AT82</f>
        <v>-3557</v>
      </c>
      <c r="AV82" s="1410"/>
      <c r="AW82" s="1411">
        <f>ROUND(-AW90,0)</f>
        <v>-3557</v>
      </c>
      <c r="AX82" s="1411"/>
      <c r="AY82" s="1412">
        <f>+AW82-AX82</f>
        <v>-3557</v>
      </c>
      <c r="AZ82" s="1410"/>
      <c r="BA82" s="1411">
        <f>ROUND(-BA90,0)</f>
        <v>-3912</v>
      </c>
      <c r="BB82" s="1411"/>
      <c r="BC82" s="1412">
        <f>+BA82-BB82</f>
        <v>-3912</v>
      </c>
      <c r="BD82" s="1410"/>
      <c r="BE82" s="1411">
        <f>ROUND(-BE90,0)</f>
        <v>-3379</v>
      </c>
      <c r="BF82" s="1411"/>
      <c r="BG82" s="1412">
        <f>+BE82-BF82</f>
        <v>-3379</v>
      </c>
      <c r="BH82" s="1410"/>
      <c r="BI82" s="1411">
        <f>ROUND(-BI90,0)</f>
        <v>-3379</v>
      </c>
      <c r="BJ82" s="1411"/>
      <c r="BK82" s="1412">
        <f>+BI82-BJ82</f>
        <v>-3379</v>
      </c>
      <c r="BL82" s="1410"/>
      <c r="BM82" s="1411">
        <f>+AO82+AS82+AW82+BA82+BE82+BI82</f>
        <v>-21341</v>
      </c>
      <c r="BN82" s="1411"/>
      <c r="BO82" s="1412">
        <f>+BM82-BN82</f>
        <v>-21341</v>
      </c>
      <c r="BP82" s="1410"/>
      <c r="BQ82" s="1411">
        <f>ROUND(AVERAGE(BM82/6),0)</f>
        <v>-3557</v>
      </c>
      <c r="BR82" s="1411"/>
      <c r="BS82" s="1412">
        <f>+BQ82-BR82</f>
        <v>-3557</v>
      </c>
      <c r="BT82" s="1410"/>
      <c r="BU82" s="1411">
        <f>+AG82+BM82</f>
        <v>-43574</v>
      </c>
      <c r="BV82" s="1411"/>
      <c r="BW82" s="1412">
        <f>+BU82-BV82</f>
        <v>-43574</v>
      </c>
      <c r="BX82" s="1410"/>
      <c r="BY82" s="1411">
        <f>ROUND(AVERAGE(BU82/12),0)</f>
        <v>-3631</v>
      </c>
      <c r="BZ82" s="1411"/>
      <c r="CA82" s="1412">
        <f t="shared" si="50"/>
        <v>-3631</v>
      </c>
    </row>
    <row r="83" spans="2:79" ht="21" customHeight="1" thickBot="1">
      <c r="B83" s="1522"/>
      <c r="C83" s="1413" t="s">
        <v>4336</v>
      </c>
      <c r="D83" s="1414" t="s">
        <v>4371</v>
      </c>
      <c r="E83" s="1414"/>
      <c r="F83" s="1414"/>
      <c r="G83" s="1415"/>
      <c r="H83" s="1416">
        <f>+H74+H75+H78+H79+H80</f>
        <v>903.4</v>
      </c>
      <c r="I83" s="1417">
        <f>+I74+I75+I78+I79+I80+I81+I82</f>
        <v>234921.00000000003</v>
      </c>
      <c r="J83" s="1417">
        <f>+J74+J75+J78+J79+J80+J81+J82</f>
        <v>214712.19999999998</v>
      </c>
      <c r="K83" s="1418">
        <f>+K74+K75+K78+K79+K80+K81+K82</f>
        <v>20208.800000000065</v>
      </c>
      <c r="L83" s="1416">
        <f>+L74+L75+L78+L79+L80</f>
        <v>948.6</v>
      </c>
      <c r="M83" s="1417">
        <f>+M74+M75+M78+M79+M80+M81+M82</f>
        <v>246866.9</v>
      </c>
      <c r="N83" s="1417">
        <f>+N74+N75+N78+N79+N80+N81+N82</f>
        <v>225464.3</v>
      </c>
      <c r="O83" s="1418">
        <f>+O74+O75+O78+O79+O80+O81+O82</f>
        <v>21402.599999999977</v>
      </c>
      <c r="P83" s="1416">
        <f>+P74+P75+P78+P79+P80</f>
        <v>993.6</v>
      </c>
      <c r="Q83" s="1417">
        <f>+Q74+Q75+Q78+Q79+Q80+Q81+Q82</f>
        <v>258557.19999999995</v>
      </c>
      <c r="R83" s="1417">
        <f>+R74+R75+R78+R79+R80+R81+R82</f>
        <v>236152.5</v>
      </c>
      <c r="S83" s="1418">
        <f>+S74+S75+S78+S79+S80+S81+S82</f>
        <v>22404.699999999975</v>
      </c>
      <c r="T83" s="1416">
        <f>+T74+T75+T78+T79+T80</f>
        <v>903.4</v>
      </c>
      <c r="U83" s="1417">
        <f>+U74+U75+U78+U79+U80+U81+U82</f>
        <v>234566.00000000003</v>
      </c>
      <c r="V83" s="1417">
        <f>+V74+V75+V78+V79+V80+V81+V82</f>
        <v>214711.19999999998</v>
      </c>
      <c r="W83" s="1418">
        <f>+W74+W75+W78+W79+W80+W81+W82</f>
        <v>19854.800000000065</v>
      </c>
      <c r="X83" s="1416">
        <f>+X74+X75+X78+X79+X80</f>
        <v>993.79999999999984</v>
      </c>
      <c r="Y83" s="1417">
        <f>+Y74+Y75+Y78+Y79+Y80+Y81+Y82</f>
        <v>258908</v>
      </c>
      <c r="Z83" s="1417">
        <f>+Z74+Z75+Z78+Z79+Z80+Z81+Z82</f>
        <v>236296</v>
      </c>
      <c r="AA83" s="1418">
        <f>+AA74+AA75+AA78+AA79+AA80+AA81+AA82</f>
        <v>22611.999999999993</v>
      </c>
      <c r="AB83" s="1416">
        <f>+AB74+AB75+AB78+AB79+AB80</f>
        <v>903.4</v>
      </c>
      <c r="AC83" s="1417">
        <f>+AC74+AC75+AC78+AC79+AC80+AC81+AC82</f>
        <v>234563.00000000003</v>
      </c>
      <c r="AD83" s="1417">
        <f>+AD74+AD75+AD78+AD79+AD80+AD81+AD82</f>
        <v>214711.19999999998</v>
      </c>
      <c r="AE83" s="1418">
        <f>+AE74+AE75+AE78+AE79+AE80+AE81+AE82</f>
        <v>19851.800000000065</v>
      </c>
      <c r="AF83" s="1416">
        <f>+AF74+AF75+AF78+AF79+AF80</f>
        <v>5646.2000000000007</v>
      </c>
      <c r="AG83" s="1417">
        <f>+AG74+AG75+AG78+AG79+AG80+AG81+AG82</f>
        <v>1468382.0999999996</v>
      </c>
      <c r="AH83" s="1417">
        <f>+AH74+AH75+AH78+AH79+AH80+AH81+AH82</f>
        <v>1342047.3999999999</v>
      </c>
      <c r="AI83" s="1418">
        <f>+AI74+AI75+AI78+AI79+AI80+AI81+AI82</f>
        <v>126334.69999999992</v>
      </c>
      <c r="AJ83" s="1416">
        <f>+AJ74+AJ75+AJ78+AJ79+AJ80</f>
        <v>941.10000000000014</v>
      </c>
      <c r="AK83" s="1417">
        <f>+AK74+AK75+AK78+AK79+AK80+AK81+AK82</f>
        <v>244729</v>
      </c>
      <c r="AL83" s="1417">
        <f>+AL74+AL75+AL78+AL79+AL80+AL81+AL82</f>
        <v>223675</v>
      </c>
      <c r="AM83" s="1418">
        <f>+AM74+AM75+AM78+AM79+AM80+AM81+AM82</f>
        <v>21054</v>
      </c>
      <c r="AN83" s="1416">
        <f>+AN74+AN75+AN78+AN79+AN80</f>
        <v>903.4</v>
      </c>
      <c r="AO83" s="1417">
        <f>+AO74+AO75+AO78+AO79+AO80+AO81+AO82</f>
        <v>234921.00000000003</v>
      </c>
      <c r="AP83" s="1417">
        <f>+AP74+AP75+AP78+AP79+AP80+AP81+AP82</f>
        <v>214711.19999999998</v>
      </c>
      <c r="AQ83" s="1418">
        <f>+AQ74+AQ75+AQ78+AQ79+AQ80+AQ81+AQ82</f>
        <v>20209.800000000065</v>
      </c>
      <c r="AR83" s="1416">
        <f>+AR74+AR75+AR78+AR79+AR80</f>
        <v>903.4</v>
      </c>
      <c r="AS83" s="1417">
        <f>+AS74+AS75+AS78+AS79+AS80+AS81+AS82</f>
        <v>234921.00000000003</v>
      </c>
      <c r="AT83" s="1417">
        <f>+AT74+AT75+AT78+AT79+AT80+AT81+AT82</f>
        <v>214711.19999999998</v>
      </c>
      <c r="AU83" s="1418">
        <f>+AU74+AU75+AU78+AU79+AU80+AU81+AU82</f>
        <v>20209.800000000065</v>
      </c>
      <c r="AV83" s="1416">
        <f>+AV74+AV75+AV78+AV79+AV80</f>
        <v>993.6</v>
      </c>
      <c r="AW83" s="1417">
        <f>+AW74+AW75+AW78+AW79+AW80+AW81+AW82</f>
        <v>258735.19999999995</v>
      </c>
      <c r="AX83" s="1417">
        <f>+AX74+AX75+AX78+AX79+AX80+AX81+AX82</f>
        <v>236150.5</v>
      </c>
      <c r="AY83" s="1418">
        <f>+AY74+AY75+AY78+AY79+AY80+AY81+AY82</f>
        <v>22584.699999999975</v>
      </c>
      <c r="AZ83" s="1416">
        <f>+AZ74+AZ75+AZ78+AZ79+AZ80</f>
        <v>858.29999999999984</v>
      </c>
      <c r="BA83" s="1417">
        <f>+BA74+BA75+BA78+BA79+BA80+BA81+BA82</f>
        <v>222683.80000000002</v>
      </c>
      <c r="BB83" s="1417">
        <f>+BB74+BB75+BB78+BB79+BB80+BB81+BB82</f>
        <v>204008.7</v>
      </c>
      <c r="BC83" s="1418">
        <f>+BC74+BC75+BC78+BC79+BC80+BC81+BC82</f>
        <v>18675.099999999995</v>
      </c>
      <c r="BD83" s="1416">
        <f>+BD74+BD75+BD78+BD79+BD80</f>
        <v>858.29999999999984</v>
      </c>
      <c r="BE83" s="1417">
        <f>+BE74+BE75+BE78+BE79+BE80+BE81+BE82</f>
        <v>223216.80000000002</v>
      </c>
      <c r="BF83" s="1417">
        <f>+BF74+BF75+BF78+BF79+BF80+BF81+BF82</f>
        <v>204006.7</v>
      </c>
      <c r="BG83" s="1418">
        <f>+BG74+BG75+BG78+BG79+BG80+BG81+BG82</f>
        <v>19210.099999999995</v>
      </c>
      <c r="BH83" s="1416">
        <f>+BH74+BH75+BH78+BH79+BH80</f>
        <v>993.6</v>
      </c>
      <c r="BI83" s="1417">
        <f>+BI74+BI75+BI78+BI79+BI80+BI81+BI82</f>
        <v>258913.19999999995</v>
      </c>
      <c r="BJ83" s="1417">
        <f>+BJ74+BJ75+BJ78+BJ79+BJ80+BJ81+BJ82</f>
        <v>236148.5</v>
      </c>
      <c r="BK83" s="1418">
        <f>+BK74+BK75+BK78+BK79+BK80+BK81+BK82</f>
        <v>22764.699999999975</v>
      </c>
      <c r="BL83" s="1416">
        <f>+BL74+BL75+BL78+BL79+BL80</f>
        <v>5510.5999999999995</v>
      </c>
      <c r="BM83" s="1417">
        <f>+BM74+BM75+BM78+BM79+BM80+BM81+BM82</f>
        <v>1433391.0000000002</v>
      </c>
      <c r="BN83" s="1417">
        <f>+BN74+BN75+BN78+BN79+BN80+BN81+BN82</f>
        <v>1309736.8</v>
      </c>
      <c r="BO83" s="1418">
        <f>+BO74+BO75+BO78+BO79+BO80+BO81+BO82</f>
        <v>123654.20000000019</v>
      </c>
      <c r="BP83" s="1416">
        <f>+BP74+BP75+BP78+BP79+BP80</f>
        <v>918.3</v>
      </c>
      <c r="BQ83" s="1417">
        <f>+BQ74+BQ75+BQ78+BQ79+BQ80+BQ81+BQ82</f>
        <v>238898</v>
      </c>
      <c r="BR83" s="1417">
        <f>+BR74+BR75+BR78+BR79+BR80+BR81+BR82</f>
        <v>218291</v>
      </c>
      <c r="BS83" s="1418">
        <f>+BS74+BS75+BS78+BS79+BS80+BS81+BS82</f>
        <v>20607</v>
      </c>
      <c r="BT83" s="1416">
        <f>+BT74+BT75+BT78+BT79+BT80</f>
        <v>11156.800000000001</v>
      </c>
      <c r="BU83" s="1417">
        <f>+BU74+BU75+BU78+BU79+BU80+BU81+BU82</f>
        <v>2901773.0999999996</v>
      </c>
      <c r="BV83" s="1417">
        <f>+BV74+BV75+BV78+BV79+BV80+BV81+BV82</f>
        <v>2651784.2000000002</v>
      </c>
      <c r="BW83" s="1418">
        <f>+BW74+BW75+BW78+BW79+BW80+BW81+BW82</f>
        <v>249988.89999999967</v>
      </c>
      <c r="BX83" s="1416">
        <f>+BX74+BX75+BX78+BX79+BX80</f>
        <v>929.69999999999993</v>
      </c>
      <c r="BY83" s="1417">
        <f>+BY74+BY75+BY78+BY79+BY80+BY81+BY82</f>
        <v>241813</v>
      </c>
      <c r="BZ83" s="1417">
        <f>+BZ74+BZ75+BZ78+BZ79+BZ80+BZ81+BZ82</f>
        <v>220983</v>
      </c>
      <c r="CA83" s="1418">
        <f>+CA74+CA75+CA78+CA79+CA80+CA81+CA82</f>
        <v>20830</v>
      </c>
    </row>
    <row r="84" spans="2:79" ht="21" customHeight="1" thickBot="1">
      <c r="B84" s="1523"/>
      <c r="C84" s="1419" t="s">
        <v>4372</v>
      </c>
      <c r="D84" s="1420"/>
      <c r="E84" s="1420"/>
      <c r="F84" s="1420"/>
      <c r="G84" s="1421"/>
      <c r="H84" s="1422"/>
      <c r="I84" s="1423"/>
      <c r="J84" s="1424"/>
      <c r="K84" s="1425">
        <f>+K83/I83</f>
        <v>8.6023812260292029E-2</v>
      </c>
      <c r="L84" s="1422"/>
      <c r="M84" s="1423"/>
      <c r="N84" s="1424"/>
      <c r="O84" s="1425">
        <f>+O83/M83</f>
        <v>8.669692048630244E-2</v>
      </c>
      <c r="P84" s="1422"/>
      <c r="Q84" s="1426"/>
      <c r="R84" s="1427"/>
      <c r="S84" s="1428">
        <f>+S83/Q83</f>
        <v>8.665277934631091E-2</v>
      </c>
      <c r="T84" s="1422"/>
      <c r="U84" s="1426"/>
      <c r="V84" s="1427"/>
      <c r="W84" s="1428">
        <f>+W83/U83</f>
        <v>8.4644833437071285E-2</v>
      </c>
      <c r="X84" s="1422"/>
      <c r="Y84" s="1426"/>
      <c r="Z84" s="1427"/>
      <c r="AA84" s="1428">
        <f>+AA83/Y83</f>
        <v>8.7336042146244963E-2</v>
      </c>
      <c r="AB84" s="1422"/>
      <c r="AC84" s="1426"/>
      <c r="AD84" s="1427"/>
      <c r="AE84" s="1428">
        <f>+AE83/AC83</f>
        <v>8.4633126281638882E-2</v>
      </c>
      <c r="AF84" s="1422"/>
      <c r="AG84" s="1426"/>
      <c r="AH84" s="1427"/>
      <c r="AI84" s="1428">
        <f>+AI83/AG83</f>
        <v>8.603666579700199E-2</v>
      </c>
      <c r="AJ84" s="1422"/>
      <c r="AK84" s="1426"/>
      <c r="AL84" s="1427"/>
      <c r="AM84" s="1428">
        <f>+AM83/AK83</f>
        <v>8.6029853429712047E-2</v>
      </c>
      <c r="AN84" s="1422"/>
      <c r="AO84" s="1426"/>
      <c r="AP84" s="1427"/>
      <c r="AQ84" s="1428">
        <f>+AQ83/AO83</f>
        <v>8.6028069010433555E-2</v>
      </c>
      <c r="AR84" s="1422"/>
      <c r="AS84" s="1426"/>
      <c r="AT84" s="1427"/>
      <c r="AU84" s="1428">
        <f>+AU83/AS83</f>
        <v>8.6028069010433555E-2</v>
      </c>
      <c r="AV84" s="1422"/>
      <c r="AW84" s="1426"/>
      <c r="AX84" s="1427"/>
      <c r="AY84" s="1428">
        <f>+AY83/AW83</f>
        <v>8.7288857488273641E-2</v>
      </c>
      <c r="AZ84" s="1422"/>
      <c r="BA84" s="1426"/>
      <c r="BB84" s="1427"/>
      <c r="BC84" s="1428">
        <f>+BC83/BA83</f>
        <v>8.3863756591184418E-2</v>
      </c>
      <c r="BD84" s="1422"/>
      <c r="BE84" s="1426"/>
      <c r="BF84" s="1427"/>
      <c r="BG84" s="1428">
        <f>+BG83/BE83</f>
        <v>8.6060278617021632E-2</v>
      </c>
      <c r="BH84" s="1422"/>
      <c r="BI84" s="1426"/>
      <c r="BJ84" s="1427"/>
      <c r="BK84" s="1428">
        <f>+BK83/BI83</f>
        <v>8.7924061036671664E-2</v>
      </c>
      <c r="BL84" s="1422"/>
      <c r="BM84" s="1426"/>
      <c r="BN84" s="1427"/>
      <c r="BO84" s="1428">
        <f>+BO83/BM83</f>
        <v>8.6266901354899089E-2</v>
      </c>
      <c r="BP84" s="1422"/>
      <c r="BQ84" s="1426"/>
      <c r="BR84" s="1427"/>
      <c r="BS84" s="1428">
        <f>+BS83/BQ83</f>
        <v>8.6258570603353735E-2</v>
      </c>
      <c r="BT84" s="1422"/>
      <c r="BU84" s="1426"/>
      <c r="BV84" s="1427"/>
      <c r="BW84" s="1428">
        <f>+BW83/BU83</f>
        <v>8.6150395425472689E-2</v>
      </c>
      <c r="BX84" s="1422"/>
      <c r="BY84" s="1426"/>
      <c r="BZ84" s="1427"/>
      <c r="CA84" s="1428">
        <f>+CA83/BY83</f>
        <v>8.6140943621724225E-2</v>
      </c>
    </row>
    <row r="85" spans="2:79" s="1371" customFormat="1" ht="21" customHeight="1" thickBot="1">
      <c r="B85" s="1365"/>
      <c r="C85" s="1366" t="s">
        <v>4373</v>
      </c>
      <c r="D85" s="1366"/>
      <c r="E85" s="1366"/>
      <c r="F85" s="1366"/>
      <c r="G85" s="1367"/>
      <c r="H85" s="1368"/>
      <c r="I85" s="1369">
        <f>+I83-I82</f>
        <v>238478.00000000003</v>
      </c>
      <c r="J85" s="1369">
        <f>+J83-J82</f>
        <v>214712.19999999998</v>
      </c>
      <c r="K85" s="1370">
        <f>+I85-J85</f>
        <v>23765.800000000047</v>
      </c>
      <c r="L85" s="1368"/>
      <c r="M85" s="1369">
        <f>+M83-M82</f>
        <v>250423.9</v>
      </c>
      <c r="N85" s="1369">
        <f>+N83-N82</f>
        <v>225464.3</v>
      </c>
      <c r="O85" s="1370">
        <f>+M85-N85</f>
        <v>24959.600000000006</v>
      </c>
      <c r="P85" s="1368"/>
      <c r="Q85" s="1369">
        <f>+Q83-Q82</f>
        <v>262292.19999999995</v>
      </c>
      <c r="R85" s="1369">
        <f>+R83-R82</f>
        <v>236152.5</v>
      </c>
      <c r="S85" s="1370">
        <f>+Q85-R85</f>
        <v>26139.699999999953</v>
      </c>
      <c r="T85" s="1368"/>
      <c r="U85" s="1369">
        <f>+U83-U82</f>
        <v>238478.00000000003</v>
      </c>
      <c r="V85" s="1369">
        <f>+V83-V82</f>
        <v>214711.19999999998</v>
      </c>
      <c r="W85" s="1370">
        <f>+U85-V85</f>
        <v>23766.800000000047</v>
      </c>
      <c r="X85" s="1368"/>
      <c r="Y85" s="1369">
        <f>+Y83-Y82</f>
        <v>262465</v>
      </c>
      <c r="Z85" s="1369">
        <f>+Z83-Z82</f>
        <v>236296</v>
      </c>
      <c r="AA85" s="1370">
        <f>+Y85-Z85</f>
        <v>26169</v>
      </c>
      <c r="AB85" s="1368"/>
      <c r="AC85" s="1369">
        <f>+AC83-AC82</f>
        <v>238478.00000000003</v>
      </c>
      <c r="AD85" s="1369">
        <f>+AD83-AD82</f>
        <v>214711.19999999998</v>
      </c>
      <c r="AE85" s="1370">
        <f>+AC85-AD85</f>
        <v>23766.800000000047</v>
      </c>
      <c r="AF85" s="1368"/>
      <c r="AG85" s="1369">
        <f>+AG83-AG82</f>
        <v>1490615.0999999996</v>
      </c>
      <c r="AH85" s="1369">
        <f>+AH83-AH82</f>
        <v>1342047.3999999999</v>
      </c>
      <c r="AI85" s="1370">
        <f>+AG85-AH85</f>
        <v>148567.69999999972</v>
      </c>
      <c r="AJ85" s="1368"/>
      <c r="AK85" s="1369">
        <f>+AK83-AK82</f>
        <v>248435</v>
      </c>
      <c r="AL85" s="1369">
        <f>+AL83-AL82</f>
        <v>223675</v>
      </c>
      <c r="AM85" s="1370">
        <f>+AK85-AL85</f>
        <v>24760</v>
      </c>
      <c r="AN85" s="1368"/>
      <c r="AO85" s="1369">
        <f>+AO83-AO82</f>
        <v>238478.00000000003</v>
      </c>
      <c r="AP85" s="1369">
        <f>+AP83-AP82</f>
        <v>214711.19999999998</v>
      </c>
      <c r="AQ85" s="1370">
        <f>+AO85-AP85</f>
        <v>23766.800000000047</v>
      </c>
      <c r="AR85" s="1368"/>
      <c r="AS85" s="1369">
        <f>+AS83-AS82</f>
        <v>238478.00000000003</v>
      </c>
      <c r="AT85" s="1369">
        <f>+AT83-AT82</f>
        <v>214711.19999999998</v>
      </c>
      <c r="AU85" s="1370">
        <f>+AS85-AT85</f>
        <v>23766.800000000047</v>
      </c>
      <c r="AV85" s="1368"/>
      <c r="AW85" s="1369">
        <f>+AW83-AW82</f>
        <v>262292.19999999995</v>
      </c>
      <c r="AX85" s="1369">
        <f>+AX83-AX82</f>
        <v>236150.5</v>
      </c>
      <c r="AY85" s="1370">
        <f>+AW85-AX85</f>
        <v>26141.699999999953</v>
      </c>
      <c r="AZ85" s="1368"/>
      <c r="BA85" s="1369">
        <f>+BA83-BA82</f>
        <v>226595.80000000002</v>
      </c>
      <c r="BB85" s="1369">
        <f>+BB83-BB82</f>
        <v>204008.7</v>
      </c>
      <c r="BC85" s="1370">
        <f>+BA85-BB85</f>
        <v>22587.100000000006</v>
      </c>
      <c r="BD85" s="1368"/>
      <c r="BE85" s="1369">
        <f>+BE83-BE82</f>
        <v>226595.80000000002</v>
      </c>
      <c r="BF85" s="1369">
        <f>+BF83-BF82</f>
        <v>204006.7</v>
      </c>
      <c r="BG85" s="1370">
        <f>+BE85-BF85</f>
        <v>22589.100000000006</v>
      </c>
      <c r="BH85" s="1368"/>
      <c r="BI85" s="1369">
        <f>+BI83-BI82</f>
        <v>262292.19999999995</v>
      </c>
      <c r="BJ85" s="1369">
        <f>+BJ83-BJ82</f>
        <v>236148.5</v>
      </c>
      <c r="BK85" s="1370">
        <f>+BI85-BJ85</f>
        <v>26143.699999999953</v>
      </c>
      <c r="BL85" s="1368"/>
      <c r="BM85" s="1369">
        <f>+BM83-BM82</f>
        <v>1454732.0000000002</v>
      </c>
      <c r="BN85" s="1369">
        <f>+BN83-BN82</f>
        <v>1309736.8</v>
      </c>
      <c r="BO85" s="1370">
        <f>+BM85-BN85</f>
        <v>144995.20000000019</v>
      </c>
      <c r="BP85" s="1368"/>
      <c r="BQ85" s="1369">
        <f>+BQ83-BQ82</f>
        <v>242455</v>
      </c>
      <c r="BR85" s="1369">
        <f>+BR83-BR82</f>
        <v>218291</v>
      </c>
      <c r="BS85" s="1370">
        <f>+BQ85-BR85</f>
        <v>24164</v>
      </c>
      <c r="BT85" s="1368"/>
      <c r="BU85" s="1369">
        <f>+BU83-BU82</f>
        <v>2945347.0999999996</v>
      </c>
      <c r="BV85" s="1369">
        <f>+BV83-BV82</f>
        <v>2651784.2000000002</v>
      </c>
      <c r="BW85" s="1370">
        <f>+BU85-BV85</f>
        <v>293562.89999999944</v>
      </c>
      <c r="BX85" s="1368"/>
      <c r="BY85" s="1369">
        <f>+BY83-BY82</f>
        <v>245444</v>
      </c>
      <c r="BZ85" s="1369">
        <f>+BZ83-BZ82</f>
        <v>220983</v>
      </c>
      <c r="CA85" s="1370">
        <f>+BY85-BZ85</f>
        <v>24461</v>
      </c>
    </row>
    <row r="89" spans="2:79" s="1372" customFormat="1" ht="21.75" customHeight="1">
      <c r="I89" s="1373">
        <v>222303</v>
      </c>
      <c r="J89" s="1373"/>
      <c r="K89" s="1373"/>
      <c r="L89" s="1373"/>
      <c r="M89" s="1373">
        <v>222303</v>
      </c>
      <c r="N89" s="1373"/>
      <c r="O89" s="1373"/>
      <c r="P89" s="1373"/>
      <c r="Q89" s="1373">
        <v>233439</v>
      </c>
      <c r="R89" s="1373"/>
      <c r="S89" s="1373"/>
      <c r="T89" s="1373"/>
      <c r="U89" s="1373">
        <v>244492</v>
      </c>
      <c r="V89" s="1373"/>
      <c r="W89" s="1373"/>
      <c r="X89" s="1373"/>
      <c r="Y89" s="1373">
        <v>222303</v>
      </c>
      <c r="Z89" s="1373"/>
      <c r="AA89" s="1373"/>
      <c r="AB89" s="1373"/>
      <c r="AC89" s="1373">
        <v>244665</v>
      </c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>
        <v>222303</v>
      </c>
      <c r="AP89" s="1373"/>
      <c r="AQ89" s="1373"/>
      <c r="AR89" s="1373"/>
      <c r="AS89" s="1373">
        <v>222303</v>
      </c>
      <c r="AT89" s="1373"/>
      <c r="AU89" s="1373"/>
      <c r="AV89" s="1373"/>
      <c r="AW89" s="1373">
        <v>222303</v>
      </c>
      <c r="AX89" s="1373"/>
      <c r="AY89" s="1373"/>
      <c r="AZ89" s="1373"/>
      <c r="BA89" s="1373">
        <v>244492</v>
      </c>
      <c r="BB89" s="1373"/>
      <c r="BC89" s="1373"/>
      <c r="BD89" s="1373"/>
      <c r="BE89" s="1373">
        <v>211184</v>
      </c>
      <c r="BF89" s="1373"/>
      <c r="BG89" s="1373"/>
      <c r="BH89" s="1373"/>
      <c r="BI89" s="1373">
        <v>211184</v>
      </c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</row>
    <row r="90" spans="2:79" s="1372" customFormat="1" ht="21.75" customHeight="1">
      <c r="H90" s="1372" t="s">
        <v>2885</v>
      </c>
      <c r="I90" s="1373">
        <v>3556.848</v>
      </c>
      <c r="J90" s="1373"/>
      <c r="K90" s="1373"/>
      <c r="L90" s="1373"/>
      <c r="M90" s="1373">
        <v>3556.848</v>
      </c>
      <c r="N90" s="1373"/>
      <c r="O90" s="1373"/>
      <c r="P90" s="1373"/>
      <c r="Q90" s="1373">
        <v>3735.0239999999999</v>
      </c>
      <c r="R90" s="1373"/>
      <c r="S90" s="1373"/>
      <c r="T90" s="1373"/>
      <c r="U90" s="1373">
        <v>3911.8720000000003</v>
      </c>
      <c r="V90" s="1373"/>
      <c r="W90" s="1373"/>
      <c r="X90" s="1373"/>
      <c r="Y90" s="1373">
        <v>3556.848</v>
      </c>
      <c r="Z90" s="1373"/>
      <c r="AA90" s="1373"/>
      <c r="AB90" s="1373"/>
      <c r="AC90" s="1373">
        <v>3914.64</v>
      </c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>
        <v>3556.848</v>
      </c>
      <c r="AP90" s="1373"/>
      <c r="AQ90" s="1373"/>
      <c r="AR90" s="1373"/>
      <c r="AS90" s="1373">
        <v>3556.848</v>
      </c>
      <c r="AT90" s="1373"/>
      <c r="AU90" s="1373"/>
      <c r="AV90" s="1373"/>
      <c r="AW90" s="1373">
        <v>3556.848</v>
      </c>
      <c r="AX90" s="1373"/>
      <c r="AY90" s="1373"/>
      <c r="AZ90" s="1373"/>
      <c r="BA90" s="1373">
        <v>3911.8720000000003</v>
      </c>
      <c r="BB90" s="1373"/>
      <c r="BC90" s="1373"/>
      <c r="BD90" s="1373"/>
      <c r="BE90" s="1373">
        <v>3378.944</v>
      </c>
      <c r="BF90" s="1373"/>
      <c r="BG90" s="1373"/>
      <c r="BH90" s="1373"/>
      <c r="BI90" s="1373">
        <v>3378.944</v>
      </c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</row>
    <row r="91" spans="2:79" ht="15">
      <c r="H91" s="1374"/>
      <c r="I91" s="1099">
        <v>1.6E-2</v>
      </c>
      <c r="J91" s="1379"/>
      <c r="K91" s="1379"/>
      <c r="L91" s="1379"/>
      <c r="M91" s="1099">
        <v>1.6E-2</v>
      </c>
      <c r="N91" s="1379"/>
      <c r="O91" s="1379"/>
      <c r="P91" s="1379"/>
      <c r="Q91" s="1099">
        <v>1.6E-2</v>
      </c>
      <c r="R91" s="1379"/>
      <c r="S91" s="1379"/>
      <c r="T91" s="1379"/>
      <c r="U91" s="1099">
        <v>1.6E-2</v>
      </c>
      <c r="V91" s="1379"/>
      <c r="W91" s="1379"/>
      <c r="X91" s="1379"/>
      <c r="Y91" s="1099">
        <v>1.6E-2</v>
      </c>
      <c r="Z91" s="1379"/>
      <c r="AA91" s="1379"/>
      <c r="AB91" s="1379"/>
      <c r="AC91" s="1099">
        <v>1.6E-2</v>
      </c>
      <c r="AD91" s="1379"/>
      <c r="AE91" s="1379"/>
      <c r="AF91" s="1379"/>
      <c r="AG91" s="1379"/>
      <c r="AH91" s="1379"/>
      <c r="AI91" s="1379"/>
      <c r="AJ91" s="1379"/>
      <c r="AK91" s="1379"/>
      <c r="AL91" s="1379"/>
      <c r="AM91" s="1379"/>
      <c r="AN91" s="1379"/>
      <c r="AO91" s="1099">
        <v>1.6E-2</v>
      </c>
      <c r="AP91" s="1379"/>
      <c r="AQ91" s="1379"/>
      <c r="AR91" s="1379"/>
      <c r="AS91" s="1099">
        <v>1.6E-2</v>
      </c>
      <c r="AT91" s="1379"/>
      <c r="AU91" s="1379"/>
      <c r="AV91" s="1379"/>
      <c r="AW91" s="1099">
        <v>1.6E-2</v>
      </c>
      <c r="AX91" s="1379"/>
      <c r="AY91" s="1379"/>
      <c r="AZ91" s="1379"/>
      <c r="BA91" s="1099">
        <v>1.6E-2</v>
      </c>
      <c r="BB91" s="1379"/>
      <c r="BC91" s="1379"/>
      <c r="BD91" s="1379"/>
      <c r="BE91" s="1099">
        <v>1.6E-2</v>
      </c>
      <c r="BF91" s="1379"/>
      <c r="BG91" s="1379"/>
      <c r="BH91" s="1379"/>
      <c r="BI91" s="1099">
        <v>1.6E-2</v>
      </c>
      <c r="BJ91" s="1379"/>
      <c r="BK91" s="1379"/>
      <c r="BL91" s="1379"/>
      <c r="BM91" s="1379"/>
      <c r="BN91" s="1379"/>
      <c r="BO91" s="1379"/>
      <c r="BP91" s="1379"/>
      <c r="BQ91" s="1379"/>
      <c r="BR91" s="1379"/>
      <c r="BS91" s="1379"/>
      <c r="BT91" s="1379"/>
      <c r="BU91" s="1379"/>
      <c r="BV91" s="1379"/>
      <c r="BW91" s="1379"/>
      <c r="BX91" s="1379"/>
      <c r="BY91" s="1379"/>
      <c r="BZ91" s="1379"/>
      <c r="CA91" s="1379"/>
    </row>
  </sheetData>
  <mergeCells count="30">
    <mergeCell ref="BX5:CA5"/>
    <mergeCell ref="B74:B84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</mergeCells>
  <printOptions horizontalCentered="1"/>
  <pageMargins left="0.16" right="0.16" top="0.75" bottom="0.37" header="0.3" footer="0.16"/>
  <pageSetup paperSize="8" scale="32" orientation="landscape" r:id="rId1"/>
  <headerFooter>
    <oddHeader>&amp;R&amp;D  &amp;T</oddHeader>
    <oddFooter>&amp;L&amp;Z&amp;F&amp;R&amp;A</oddFooter>
  </headerFooter>
  <colBreaks count="1" manualBreakCount="1">
    <brk id="39" max="90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86"/>
  <sheetViews>
    <sheetView workbookViewId="0">
      <pane xSplit="3" ySplit="1" topLeftCell="T2" activePane="bottomRight" state="frozen"/>
      <selection pane="topRight" activeCell="D1" sqref="D1"/>
      <selection pane="bottomLeft" activeCell="A2" sqref="A2"/>
      <selection pane="bottomRight" activeCell="D8" sqref="D8"/>
    </sheetView>
  </sheetViews>
  <sheetFormatPr defaultColWidth="9" defaultRowHeight="12.75"/>
  <cols>
    <col min="1" max="1" width="12.140625" style="1336" customWidth="1"/>
    <col min="2" max="2" width="21.5703125" style="1" customWidth="1"/>
    <col min="3" max="3" width="30.85546875" style="1" bestFit="1" customWidth="1"/>
    <col min="4" max="4" width="25.42578125" style="1" customWidth="1"/>
    <col min="5" max="5" width="16.7109375" style="1" customWidth="1"/>
    <col min="6" max="6" width="31.28515625" style="1336" customWidth="1"/>
    <col min="7" max="7" width="7.5703125" style="1" bestFit="1" customWidth="1"/>
    <col min="8" max="8" width="11.42578125" style="1" customWidth="1"/>
    <col min="9" max="9" width="13" style="1" bestFit="1" customWidth="1"/>
    <col min="10" max="10" width="11.85546875" style="1" bestFit="1" customWidth="1"/>
    <col min="11" max="11" width="13.42578125" style="1" bestFit="1" customWidth="1"/>
    <col min="12" max="12" width="12.85546875" style="1" customWidth="1"/>
    <col min="13" max="13" width="13.5703125" style="1" customWidth="1"/>
    <col min="14" max="14" width="16.28515625" style="1" customWidth="1"/>
    <col min="15" max="15" width="15.42578125" style="1" customWidth="1"/>
    <col min="16" max="16" width="8" style="1" customWidth="1"/>
    <col min="17" max="17" width="10.140625" style="1" customWidth="1"/>
    <col min="18" max="18" width="11.85546875" style="1336" customWidth="1"/>
    <col min="19" max="19" width="11.85546875" style="1" bestFit="1" customWidth="1"/>
    <col min="20" max="20" width="10.42578125" style="1" bestFit="1" customWidth="1"/>
    <col min="21" max="21" width="12.85546875" style="1336" bestFit="1" customWidth="1"/>
    <col min="22" max="22" width="8.85546875" style="1" bestFit="1" customWidth="1"/>
    <col min="23" max="23" width="13.28515625" style="1336" bestFit="1" customWidth="1"/>
    <col min="24" max="24" width="16" style="1" bestFit="1" customWidth="1"/>
    <col min="25" max="25" width="19.7109375" style="1" customWidth="1"/>
    <col min="26" max="26" width="8.5703125" style="1" bestFit="1" customWidth="1"/>
    <col min="27" max="27" width="17.42578125" style="1" bestFit="1" customWidth="1"/>
    <col min="28" max="28" width="11.85546875" style="1336" bestFit="1" customWidth="1"/>
    <col min="29" max="16384" width="9" style="1"/>
  </cols>
  <sheetData>
    <row r="1" spans="1:28" s="1429" customFormat="1" ht="19.5" customHeight="1">
      <c r="A1" s="1429" t="s">
        <v>0</v>
      </c>
      <c r="B1" s="1430" t="s">
        <v>1</v>
      </c>
      <c r="C1" s="1429" t="s">
        <v>2</v>
      </c>
      <c r="D1" s="1429" t="s">
        <v>3</v>
      </c>
      <c r="E1" s="1429" t="s">
        <v>4</v>
      </c>
      <c r="F1" s="1429" t="s">
        <v>5</v>
      </c>
      <c r="G1" s="1429" t="s">
        <v>6</v>
      </c>
      <c r="H1" s="1429" t="s">
        <v>7</v>
      </c>
      <c r="I1" s="1429" t="s">
        <v>8</v>
      </c>
      <c r="J1" s="1429" t="s">
        <v>9</v>
      </c>
      <c r="K1" s="1429" t="s">
        <v>10</v>
      </c>
      <c r="L1" s="1429" t="s">
        <v>11</v>
      </c>
      <c r="M1" s="1429" t="s">
        <v>12</v>
      </c>
      <c r="N1" s="1429" t="s">
        <v>13</v>
      </c>
      <c r="O1" s="1429" t="s">
        <v>14</v>
      </c>
      <c r="P1" s="1429" t="s">
        <v>15</v>
      </c>
      <c r="Q1" s="1429" t="s">
        <v>16</v>
      </c>
      <c r="R1" s="1429" t="s">
        <v>17</v>
      </c>
      <c r="S1" s="1429" t="s">
        <v>18</v>
      </c>
      <c r="T1" s="1429" t="s">
        <v>19</v>
      </c>
      <c r="U1" s="1429" t="s">
        <v>20</v>
      </c>
      <c r="V1" s="1429" t="s">
        <v>21</v>
      </c>
      <c r="W1" s="1429" t="s">
        <v>22</v>
      </c>
      <c r="X1" s="1429" t="s">
        <v>23</v>
      </c>
      <c r="Y1" s="1429" t="s">
        <v>24</v>
      </c>
      <c r="Z1" s="1429" t="s">
        <v>25</v>
      </c>
      <c r="AA1" s="1429" t="s">
        <v>26</v>
      </c>
      <c r="AB1" s="1429" t="s">
        <v>27</v>
      </c>
    </row>
    <row r="2" spans="1:28">
      <c r="A2" s="1336" t="s">
        <v>28</v>
      </c>
      <c r="B2" s="2" t="s">
        <v>29</v>
      </c>
      <c r="C2" s="1" t="s">
        <v>30</v>
      </c>
      <c r="E2" s="1">
        <v>120049</v>
      </c>
      <c r="F2" s="1336" t="s">
        <v>31</v>
      </c>
      <c r="G2" s="1" t="s">
        <v>32</v>
      </c>
      <c r="H2" s="1">
        <v>421456</v>
      </c>
      <c r="I2" s="3">
        <v>42551</v>
      </c>
      <c r="J2" s="3">
        <v>42551</v>
      </c>
      <c r="K2" s="3">
        <v>42551</v>
      </c>
      <c r="N2" s="1" t="s">
        <v>33</v>
      </c>
      <c r="O2" s="1">
        <v>1211</v>
      </c>
      <c r="P2" s="1">
        <v>1464857.13</v>
      </c>
      <c r="Q2" s="1">
        <v>3.33</v>
      </c>
      <c r="R2" s="1337">
        <v>4877974.24</v>
      </c>
      <c r="S2" s="4">
        <v>43945.71</v>
      </c>
      <c r="T2" s="1">
        <v>3.3</v>
      </c>
      <c r="U2" s="1337">
        <v>4834028.53</v>
      </c>
      <c r="V2" s="1">
        <v>1</v>
      </c>
      <c r="W2" s="1337">
        <v>1464857.13</v>
      </c>
      <c r="Y2" s="1">
        <v>165</v>
      </c>
      <c r="AA2" s="1">
        <v>402</v>
      </c>
      <c r="AB2" s="1337">
        <v>43945.71</v>
      </c>
    </row>
    <row r="3" spans="1:28">
      <c r="A3" s="1336" t="s">
        <v>28</v>
      </c>
      <c r="B3" s="2" t="s">
        <v>34</v>
      </c>
      <c r="C3" s="1" t="s">
        <v>35</v>
      </c>
      <c r="E3" s="1">
        <v>120049</v>
      </c>
      <c r="F3" s="1336" t="s">
        <v>31</v>
      </c>
      <c r="G3" s="1" t="s">
        <v>32</v>
      </c>
      <c r="H3" s="1">
        <v>421458</v>
      </c>
      <c r="I3" s="3">
        <v>42551</v>
      </c>
      <c r="J3" s="3">
        <v>42551</v>
      </c>
      <c r="K3" s="3">
        <v>42551</v>
      </c>
      <c r="N3" s="1" t="s">
        <v>33</v>
      </c>
      <c r="O3" s="1">
        <v>1213</v>
      </c>
      <c r="P3" s="1">
        <v>45157.87</v>
      </c>
      <c r="Q3" s="1">
        <v>7.37</v>
      </c>
      <c r="R3" s="1337">
        <v>332813.5</v>
      </c>
      <c r="S3" s="4">
        <v>179276.74</v>
      </c>
      <c r="T3" s="1">
        <v>3.4</v>
      </c>
      <c r="U3" s="1337">
        <v>153536.76</v>
      </c>
      <c r="V3" s="1">
        <v>1</v>
      </c>
      <c r="W3" s="1337">
        <v>45157.87</v>
      </c>
      <c r="Y3" s="1">
        <v>165</v>
      </c>
      <c r="AA3" s="1">
        <v>402</v>
      </c>
      <c r="AB3" s="1337">
        <v>179276.74</v>
      </c>
    </row>
    <row r="4" spans="1:28">
      <c r="A4" s="1336" t="s">
        <v>28</v>
      </c>
      <c r="B4" s="2" t="s">
        <v>36</v>
      </c>
      <c r="C4" s="1" t="s">
        <v>37</v>
      </c>
      <c r="E4" s="1">
        <v>120049</v>
      </c>
      <c r="F4" s="1336" t="s">
        <v>31</v>
      </c>
      <c r="G4" s="1" t="s">
        <v>32</v>
      </c>
      <c r="H4" s="1">
        <v>421457</v>
      </c>
      <c r="I4" s="3">
        <v>42551</v>
      </c>
      <c r="J4" s="3">
        <v>42551</v>
      </c>
      <c r="K4" s="3">
        <v>42551</v>
      </c>
      <c r="N4" s="1" t="s">
        <v>33</v>
      </c>
      <c r="O4" s="1">
        <v>1212</v>
      </c>
      <c r="P4" s="1">
        <v>2007</v>
      </c>
      <c r="Q4" s="1">
        <v>4.0999999999999996</v>
      </c>
      <c r="R4" s="1337">
        <v>8228.7000000000007</v>
      </c>
      <c r="S4" s="4">
        <v>1505.25</v>
      </c>
      <c r="T4" s="1">
        <v>3.35</v>
      </c>
      <c r="U4" s="1337">
        <v>6723.45</v>
      </c>
      <c r="V4" s="1">
        <v>1</v>
      </c>
      <c r="W4" s="1337">
        <v>2007</v>
      </c>
      <c r="Y4" s="1">
        <v>165</v>
      </c>
      <c r="AA4" s="1">
        <v>402</v>
      </c>
      <c r="AB4" s="1337">
        <v>1505.25</v>
      </c>
    </row>
    <row r="5" spans="1:28">
      <c r="A5" s="1336" t="s">
        <v>38</v>
      </c>
      <c r="B5" s="2" t="s">
        <v>39</v>
      </c>
      <c r="C5" s="1" t="s">
        <v>40</v>
      </c>
      <c r="E5" s="1">
        <v>140534</v>
      </c>
      <c r="F5" s="1336" t="s">
        <v>41</v>
      </c>
      <c r="G5" s="1" t="s">
        <v>32</v>
      </c>
      <c r="H5" s="1">
        <v>417951</v>
      </c>
      <c r="I5" s="3">
        <v>42522</v>
      </c>
      <c r="J5" s="3">
        <v>42503</v>
      </c>
      <c r="K5" s="3">
        <v>42520</v>
      </c>
      <c r="N5" s="1" t="s">
        <v>42</v>
      </c>
      <c r="O5" s="1">
        <v>21550</v>
      </c>
      <c r="P5" s="1">
        <v>1000</v>
      </c>
      <c r="Q5" s="1">
        <v>189</v>
      </c>
      <c r="R5" s="1337">
        <v>189000</v>
      </c>
      <c r="S5" s="4">
        <v>-22050.1</v>
      </c>
      <c r="T5" s="1">
        <v>186.77</v>
      </c>
      <c r="U5" s="1337">
        <v>186770</v>
      </c>
      <c r="V5" s="1">
        <v>1</v>
      </c>
      <c r="W5" s="1337">
        <v>1000</v>
      </c>
      <c r="X5" s="1">
        <v>13</v>
      </c>
      <c r="Y5" s="1">
        <v>140</v>
      </c>
      <c r="AA5" s="1">
        <v>401</v>
      </c>
      <c r="AB5" s="1337">
        <v>2230</v>
      </c>
    </row>
    <row r="6" spans="1:28">
      <c r="A6" s="1336" t="s">
        <v>38</v>
      </c>
      <c r="B6" s="2" t="s">
        <v>43</v>
      </c>
      <c r="C6" s="1" t="s">
        <v>44</v>
      </c>
      <c r="E6" s="1">
        <v>120068</v>
      </c>
      <c r="F6" s="1336" t="s">
        <v>45</v>
      </c>
      <c r="G6" s="1" t="s">
        <v>32</v>
      </c>
      <c r="H6" s="1">
        <v>421460</v>
      </c>
      <c r="I6" s="3">
        <v>42531</v>
      </c>
      <c r="J6" s="3">
        <v>42531</v>
      </c>
      <c r="K6" s="3">
        <v>42531</v>
      </c>
      <c r="N6" s="1" t="s">
        <v>42</v>
      </c>
      <c r="O6" s="1">
        <v>21736</v>
      </c>
      <c r="P6" s="1">
        <v>2944.3</v>
      </c>
      <c r="Q6" s="1">
        <v>183.59</v>
      </c>
      <c r="R6" s="1337">
        <v>540544.04</v>
      </c>
      <c r="S6" s="4">
        <v>16605.849999999999</v>
      </c>
      <c r="T6" s="1">
        <v>177.95</v>
      </c>
      <c r="U6" s="1337">
        <v>523938.19</v>
      </c>
      <c r="V6" s="1">
        <v>1</v>
      </c>
      <c r="W6" s="1337">
        <v>2944.3</v>
      </c>
      <c r="Y6" s="1">
        <v>162</v>
      </c>
      <c r="AA6" s="1">
        <v>401</v>
      </c>
      <c r="AB6" s="1337">
        <v>16605.849999999999</v>
      </c>
    </row>
    <row r="7" spans="1:28">
      <c r="A7" s="1336" t="s">
        <v>38</v>
      </c>
      <c r="B7" s="2" t="s">
        <v>43</v>
      </c>
      <c r="C7" s="1" t="s">
        <v>44</v>
      </c>
      <c r="E7" s="1">
        <v>120068</v>
      </c>
      <c r="F7" s="1336" t="s">
        <v>45</v>
      </c>
      <c r="G7" s="1" t="s">
        <v>32</v>
      </c>
      <c r="H7" s="1">
        <v>421461</v>
      </c>
      <c r="I7" s="3">
        <v>42538</v>
      </c>
      <c r="J7" s="3">
        <v>42531</v>
      </c>
      <c r="K7" s="3">
        <v>42538</v>
      </c>
      <c r="N7" s="1" t="s">
        <v>42</v>
      </c>
      <c r="O7" s="1">
        <v>21736</v>
      </c>
      <c r="P7" s="1">
        <v>4011</v>
      </c>
      <c r="Q7" s="1">
        <v>183.59</v>
      </c>
      <c r="R7" s="1337">
        <v>736379.49</v>
      </c>
      <c r="S7" s="4">
        <v>22622.04</v>
      </c>
      <c r="T7" s="1">
        <v>177.95</v>
      </c>
      <c r="U7" s="1337">
        <v>713757.45</v>
      </c>
      <c r="V7" s="1">
        <v>1</v>
      </c>
      <c r="W7" s="1337">
        <v>4011</v>
      </c>
      <c r="Y7" s="1">
        <v>162</v>
      </c>
      <c r="AA7" s="1">
        <v>401</v>
      </c>
      <c r="AB7" s="1337">
        <v>22622.04</v>
      </c>
    </row>
    <row r="8" spans="1:28">
      <c r="A8" s="1336" t="s">
        <v>38</v>
      </c>
      <c r="B8" s="2" t="s">
        <v>43</v>
      </c>
      <c r="C8" s="1" t="s">
        <v>44</v>
      </c>
      <c r="E8" s="1">
        <v>120068</v>
      </c>
      <c r="F8" s="1336" t="s">
        <v>45</v>
      </c>
      <c r="G8" s="1" t="s">
        <v>32</v>
      </c>
      <c r="H8" s="1">
        <v>421462</v>
      </c>
      <c r="I8" s="3">
        <v>42545</v>
      </c>
      <c r="J8" s="3">
        <v>42531</v>
      </c>
      <c r="K8" s="3">
        <v>42545</v>
      </c>
      <c r="N8" s="1" t="s">
        <v>42</v>
      </c>
      <c r="O8" s="1">
        <v>21736</v>
      </c>
      <c r="P8" s="1">
        <v>2007</v>
      </c>
      <c r="Q8" s="1">
        <v>183.59</v>
      </c>
      <c r="R8" s="1337">
        <v>368465.13</v>
      </c>
      <c r="S8" s="4">
        <v>11319.48</v>
      </c>
      <c r="T8" s="1">
        <v>177.95</v>
      </c>
      <c r="U8" s="1337">
        <v>357145.65</v>
      </c>
      <c r="V8" s="1">
        <v>1</v>
      </c>
      <c r="W8" s="1337">
        <v>2007</v>
      </c>
      <c r="Y8" s="1">
        <v>162</v>
      </c>
      <c r="AA8" s="1">
        <v>401</v>
      </c>
      <c r="AB8" s="1337">
        <v>11319.48</v>
      </c>
    </row>
    <row r="9" spans="1:28">
      <c r="A9" s="1336" t="s">
        <v>38</v>
      </c>
      <c r="B9" s="2" t="s">
        <v>46</v>
      </c>
      <c r="C9" s="1" t="s">
        <v>47</v>
      </c>
      <c r="E9" s="1">
        <v>120123</v>
      </c>
      <c r="F9" s="1336" t="s">
        <v>48</v>
      </c>
      <c r="G9" s="1" t="s">
        <v>32</v>
      </c>
      <c r="H9" s="1">
        <v>419338</v>
      </c>
      <c r="I9" s="3">
        <v>42524</v>
      </c>
      <c r="J9" s="3">
        <v>42524</v>
      </c>
      <c r="K9" s="3">
        <v>42524</v>
      </c>
      <c r="N9" s="1" t="s">
        <v>33</v>
      </c>
      <c r="O9" s="1">
        <v>1206</v>
      </c>
      <c r="P9" s="1">
        <v>28551</v>
      </c>
      <c r="Q9" s="1">
        <v>178</v>
      </c>
      <c r="R9" s="1337">
        <v>5082078</v>
      </c>
      <c r="S9" s="4">
        <v>46538.13</v>
      </c>
      <c r="T9" s="1">
        <v>176.37</v>
      </c>
      <c r="U9" s="1337">
        <v>5035539.87</v>
      </c>
      <c r="V9" s="1">
        <v>1</v>
      </c>
      <c r="W9" s="1337">
        <v>28551</v>
      </c>
      <c r="Y9" s="1">
        <v>101</v>
      </c>
      <c r="AA9" s="1">
        <v>401</v>
      </c>
      <c r="AB9" s="1337">
        <v>46538.13</v>
      </c>
    </row>
    <row r="10" spans="1:28">
      <c r="A10" s="1336" t="s">
        <v>38</v>
      </c>
      <c r="B10" s="2" t="s">
        <v>46</v>
      </c>
      <c r="C10" s="1" t="s">
        <v>47</v>
      </c>
      <c r="E10" s="1">
        <v>120086</v>
      </c>
      <c r="F10" s="1336" t="s">
        <v>49</v>
      </c>
      <c r="G10" s="1" t="s">
        <v>32</v>
      </c>
      <c r="H10" s="1">
        <v>421463</v>
      </c>
      <c r="I10" s="3">
        <v>42541</v>
      </c>
      <c r="J10" s="3">
        <v>42541</v>
      </c>
      <c r="K10" s="3">
        <v>42541</v>
      </c>
      <c r="N10" s="1" t="s">
        <v>33</v>
      </c>
      <c r="O10" s="1">
        <v>1207</v>
      </c>
      <c r="P10" s="1">
        <v>12318</v>
      </c>
      <c r="Q10" s="1">
        <v>179</v>
      </c>
      <c r="R10" s="1337">
        <v>2204922</v>
      </c>
      <c r="S10" s="4">
        <v>32396.34</v>
      </c>
      <c r="T10" s="1">
        <v>176.37</v>
      </c>
      <c r="U10" s="1337">
        <v>2172525.66</v>
      </c>
      <c r="V10" s="1">
        <v>1</v>
      </c>
      <c r="W10" s="1337">
        <v>12318</v>
      </c>
      <c r="Y10" s="1">
        <v>101</v>
      </c>
      <c r="AA10" s="1">
        <v>401</v>
      </c>
      <c r="AB10" s="1337">
        <v>32396.34</v>
      </c>
    </row>
    <row r="11" spans="1:28">
      <c r="A11" s="1336" t="s">
        <v>38</v>
      </c>
      <c r="B11" s="2" t="s">
        <v>46</v>
      </c>
      <c r="C11" s="1" t="s">
        <v>47</v>
      </c>
      <c r="E11" s="1">
        <v>120086</v>
      </c>
      <c r="F11" s="1336" t="s">
        <v>49</v>
      </c>
      <c r="G11" s="1" t="s">
        <v>32</v>
      </c>
      <c r="H11" s="1">
        <v>421464</v>
      </c>
      <c r="I11" s="3">
        <v>42544</v>
      </c>
      <c r="J11" s="3">
        <v>42543</v>
      </c>
      <c r="K11" s="3">
        <v>42544</v>
      </c>
      <c r="N11" s="1" t="s">
        <v>33</v>
      </c>
      <c r="O11" s="1">
        <v>1208</v>
      </c>
      <c r="P11" s="1">
        <v>12318</v>
      </c>
      <c r="Q11" s="1">
        <v>179</v>
      </c>
      <c r="R11" s="1337">
        <v>2204922</v>
      </c>
      <c r="S11" s="4">
        <v>32396.34</v>
      </c>
      <c r="T11" s="1">
        <v>176.37</v>
      </c>
      <c r="U11" s="1337">
        <v>2172525.66</v>
      </c>
      <c r="V11" s="1">
        <v>1</v>
      </c>
      <c r="W11" s="1337">
        <v>12318</v>
      </c>
      <c r="Y11" s="1">
        <v>101</v>
      </c>
      <c r="AA11" s="1">
        <v>401</v>
      </c>
      <c r="AB11" s="1337">
        <v>32396.34</v>
      </c>
    </row>
    <row r="12" spans="1:28">
      <c r="A12" s="1336" t="s">
        <v>38</v>
      </c>
      <c r="B12" s="2" t="s">
        <v>46</v>
      </c>
      <c r="C12" s="1" t="s">
        <v>47</v>
      </c>
      <c r="E12" s="1">
        <v>120123</v>
      </c>
      <c r="F12" s="1336" t="s">
        <v>48</v>
      </c>
      <c r="G12" s="1" t="s">
        <v>32</v>
      </c>
      <c r="H12" s="1">
        <v>421465</v>
      </c>
      <c r="I12" s="3">
        <v>42544</v>
      </c>
      <c r="J12" s="3">
        <v>42543</v>
      </c>
      <c r="K12" s="3">
        <v>42544</v>
      </c>
      <c r="N12" s="1" t="s">
        <v>33</v>
      </c>
      <c r="O12" s="1">
        <v>1209</v>
      </c>
      <c r="P12" s="1">
        <v>28395</v>
      </c>
      <c r="Q12" s="1">
        <v>178.39</v>
      </c>
      <c r="R12" s="1337">
        <v>5065384.05</v>
      </c>
      <c r="S12" s="4">
        <v>57357.9</v>
      </c>
      <c r="T12" s="1">
        <v>176.37</v>
      </c>
      <c r="U12" s="1337">
        <v>5008026.1500000004</v>
      </c>
      <c r="V12" s="1">
        <v>1</v>
      </c>
      <c r="W12" s="1337">
        <v>28395</v>
      </c>
      <c r="Y12" s="1">
        <v>101</v>
      </c>
      <c r="AA12" s="1">
        <v>401</v>
      </c>
      <c r="AB12" s="1337">
        <v>57357.9</v>
      </c>
    </row>
    <row r="13" spans="1:28">
      <c r="A13" s="1336" t="s">
        <v>38</v>
      </c>
      <c r="B13" s="2" t="s">
        <v>46</v>
      </c>
      <c r="C13" s="1" t="s">
        <v>47</v>
      </c>
      <c r="E13" s="1">
        <v>120086</v>
      </c>
      <c r="F13" s="1336" t="s">
        <v>49</v>
      </c>
      <c r="G13" s="1" t="s">
        <v>32</v>
      </c>
      <c r="H13" s="1">
        <v>421466</v>
      </c>
      <c r="I13" s="3">
        <v>42545</v>
      </c>
      <c r="J13" s="3">
        <v>42544</v>
      </c>
      <c r="K13" s="3">
        <v>42545</v>
      </c>
      <c r="N13" s="1" t="s">
        <v>33</v>
      </c>
      <c r="O13" s="1">
        <v>1210</v>
      </c>
      <c r="P13" s="1">
        <v>12072</v>
      </c>
      <c r="Q13" s="1">
        <v>179</v>
      </c>
      <c r="R13" s="1337">
        <v>2160888</v>
      </c>
      <c r="S13" s="4">
        <v>31749.360000000001</v>
      </c>
      <c r="T13" s="1">
        <v>176.37</v>
      </c>
      <c r="U13" s="1337">
        <v>2129138.64</v>
      </c>
      <c r="V13" s="1">
        <v>1</v>
      </c>
      <c r="W13" s="1337">
        <v>12072</v>
      </c>
      <c r="Y13" s="1">
        <v>101</v>
      </c>
      <c r="AA13" s="1">
        <v>401</v>
      </c>
      <c r="AB13" s="1337">
        <v>31749.360000000001</v>
      </c>
    </row>
    <row r="14" spans="1:28">
      <c r="A14" s="1336" t="s">
        <v>38</v>
      </c>
      <c r="B14" s="2" t="s">
        <v>50</v>
      </c>
      <c r="C14" s="1" t="s">
        <v>51</v>
      </c>
      <c r="E14" s="1">
        <v>142041</v>
      </c>
      <c r="F14" s="1336" t="s">
        <v>52</v>
      </c>
      <c r="G14" s="1" t="s">
        <v>53</v>
      </c>
      <c r="H14" s="1">
        <v>7324</v>
      </c>
      <c r="I14" s="3">
        <v>42527</v>
      </c>
      <c r="J14" s="3">
        <v>42541</v>
      </c>
      <c r="K14" s="3">
        <v>42541</v>
      </c>
      <c r="N14" s="1" t="s">
        <v>54</v>
      </c>
      <c r="O14" s="1">
        <v>7518</v>
      </c>
      <c r="P14" s="1">
        <v>-84967</v>
      </c>
      <c r="Q14" s="1">
        <v>178.93379999999999</v>
      </c>
      <c r="R14" s="1337">
        <v>-15203468.18</v>
      </c>
      <c r="S14" s="4">
        <v>-217838.39</v>
      </c>
      <c r="T14" s="1">
        <v>176.37</v>
      </c>
      <c r="U14" s="1337">
        <v>-14985629.789999999</v>
      </c>
      <c r="V14" s="1">
        <v>1</v>
      </c>
      <c r="W14" s="1337">
        <v>-84967</v>
      </c>
      <c r="Y14" s="1">
        <v>143</v>
      </c>
      <c r="AA14" s="1">
        <v>401</v>
      </c>
      <c r="AB14" s="1337">
        <v>-217838.39</v>
      </c>
    </row>
    <row r="15" spans="1:28">
      <c r="A15" s="1336" t="s">
        <v>38</v>
      </c>
      <c r="B15" s="2" t="s">
        <v>50</v>
      </c>
      <c r="C15" s="1" t="s">
        <v>51</v>
      </c>
      <c r="E15" s="1">
        <v>142041</v>
      </c>
      <c r="F15" s="1336" t="s">
        <v>52</v>
      </c>
      <c r="G15" s="1" t="s">
        <v>53</v>
      </c>
      <c r="H15" s="1">
        <v>7324</v>
      </c>
      <c r="I15" s="3">
        <v>42527</v>
      </c>
      <c r="J15" s="3">
        <v>42541</v>
      </c>
      <c r="K15" s="3">
        <v>42541</v>
      </c>
      <c r="N15" s="1" t="s">
        <v>54</v>
      </c>
      <c r="O15" s="1">
        <v>7518</v>
      </c>
      <c r="P15" s="1">
        <v>-113634</v>
      </c>
      <c r="Q15" s="1">
        <v>178.93379999999999</v>
      </c>
      <c r="R15" s="1337">
        <v>-20332963.43</v>
      </c>
      <c r="S15" s="4">
        <v>-291334.84999999998</v>
      </c>
      <c r="T15" s="1">
        <v>176.37</v>
      </c>
      <c r="U15" s="1337">
        <v>-20041628.579999998</v>
      </c>
      <c r="V15" s="1">
        <v>1</v>
      </c>
      <c r="W15" s="1337">
        <v>-113634</v>
      </c>
      <c r="Y15" s="1">
        <v>143</v>
      </c>
      <c r="AA15" s="1">
        <v>401</v>
      </c>
      <c r="AB15" s="1337">
        <v>-291334.84999999998</v>
      </c>
    </row>
    <row r="16" spans="1:28">
      <c r="A16" s="1336" t="s">
        <v>38</v>
      </c>
      <c r="B16" s="2" t="s">
        <v>50</v>
      </c>
      <c r="C16" s="1" t="s">
        <v>51</v>
      </c>
      <c r="E16" s="1">
        <v>142067</v>
      </c>
      <c r="F16" s="1336" t="s">
        <v>55</v>
      </c>
      <c r="G16" s="1" t="s">
        <v>32</v>
      </c>
      <c r="H16" s="1">
        <v>419637</v>
      </c>
      <c r="I16" s="3">
        <v>42524</v>
      </c>
      <c r="J16" s="3">
        <v>42523</v>
      </c>
      <c r="K16" s="3">
        <v>42524</v>
      </c>
      <c r="N16" s="1" t="s">
        <v>56</v>
      </c>
      <c r="O16" s="1">
        <v>6080</v>
      </c>
      <c r="P16" s="1">
        <v>122751</v>
      </c>
      <c r="Q16" s="1">
        <v>176.50630000000001</v>
      </c>
      <c r="R16" s="1337">
        <v>21666324.829999998</v>
      </c>
      <c r="S16" s="4">
        <v>16730.96</v>
      </c>
      <c r="T16" s="1">
        <v>176.37</v>
      </c>
      <c r="U16" s="1337">
        <v>21649593.870000001</v>
      </c>
      <c r="V16" s="1">
        <v>1</v>
      </c>
      <c r="W16" s="1337">
        <v>122751</v>
      </c>
      <c r="Y16" s="1">
        <v>143</v>
      </c>
      <c r="AA16" s="1">
        <v>401</v>
      </c>
      <c r="AB16" s="1337">
        <v>16730.96</v>
      </c>
    </row>
    <row r="17" spans="1:28">
      <c r="A17" s="1336" t="s">
        <v>38</v>
      </c>
      <c r="B17" s="2" t="s">
        <v>50</v>
      </c>
      <c r="C17" s="1" t="s">
        <v>51</v>
      </c>
      <c r="E17" s="1">
        <v>142037</v>
      </c>
      <c r="F17" s="1336" t="s">
        <v>57</v>
      </c>
      <c r="G17" s="1" t="s">
        <v>32</v>
      </c>
      <c r="H17" s="1">
        <v>419657</v>
      </c>
      <c r="I17" s="3">
        <v>42526</v>
      </c>
      <c r="J17" s="3">
        <v>42522</v>
      </c>
      <c r="K17" s="3">
        <v>42525</v>
      </c>
      <c r="N17" s="1" t="s">
        <v>56</v>
      </c>
      <c r="O17" s="1">
        <v>6077</v>
      </c>
      <c r="P17" s="1">
        <v>98748</v>
      </c>
      <c r="Q17" s="1">
        <v>181.57480000000001</v>
      </c>
      <c r="R17" s="1337">
        <v>17930148.350000001</v>
      </c>
      <c r="S17" s="4">
        <v>513963.59</v>
      </c>
      <c r="T17" s="1">
        <v>176.37</v>
      </c>
      <c r="U17" s="1337">
        <v>17416184.760000002</v>
      </c>
      <c r="V17" s="1">
        <v>1</v>
      </c>
      <c r="W17" s="1337">
        <v>98748</v>
      </c>
      <c r="Y17" s="1">
        <v>143</v>
      </c>
      <c r="AA17" s="1">
        <v>401</v>
      </c>
      <c r="AB17" s="1337">
        <v>513963.59</v>
      </c>
    </row>
    <row r="18" spans="1:28">
      <c r="A18" s="1336" t="s">
        <v>38</v>
      </c>
      <c r="B18" s="2" t="s">
        <v>50</v>
      </c>
      <c r="C18" s="1" t="s">
        <v>51</v>
      </c>
      <c r="E18" s="1">
        <v>142041</v>
      </c>
      <c r="F18" s="1336" t="s">
        <v>52</v>
      </c>
      <c r="G18" s="1" t="s">
        <v>32</v>
      </c>
      <c r="H18" s="1">
        <v>419663</v>
      </c>
      <c r="I18" s="3">
        <v>42527</v>
      </c>
      <c r="J18" s="3">
        <v>42528</v>
      </c>
      <c r="K18" s="3">
        <v>42528</v>
      </c>
      <c r="N18" s="1" t="s">
        <v>56</v>
      </c>
      <c r="O18" s="1">
        <v>6107</v>
      </c>
      <c r="P18" s="1">
        <v>84967</v>
      </c>
      <c r="Q18" s="1">
        <v>178.93379999999999</v>
      </c>
      <c r="R18" s="1337">
        <v>15203468.18</v>
      </c>
      <c r="S18" s="4">
        <v>217838.39</v>
      </c>
      <c r="T18" s="1">
        <v>176.37</v>
      </c>
      <c r="U18" s="1337">
        <v>14985629.789999999</v>
      </c>
      <c r="V18" s="1">
        <v>1</v>
      </c>
      <c r="W18" s="1337">
        <v>84967</v>
      </c>
      <c r="Y18" s="1">
        <v>143</v>
      </c>
      <c r="AA18" s="1">
        <v>401</v>
      </c>
      <c r="AB18" s="1337">
        <v>217838.39</v>
      </c>
    </row>
    <row r="19" spans="1:28">
      <c r="A19" s="1336" t="s">
        <v>38</v>
      </c>
      <c r="B19" s="2" t="s">
        <v>50</v>
      </c>
      <c r="C19" s="1" t="s">
        <v>51</v>
      </c>
      <c r="E19" s="1">
        <v>142041</v>
      </c>
      <c r="F19" s="1336" t="s">
        <v>52</v>
      </c>
      <c r="G19" s="1" t="s">
        <v>32</v>
      </c>
      <c r="H19" s="1">
        <v>419663</v>
      </c>
      <c r="I19" s="3">
        <v>42527</v>
      </c>
      <c r="J19" s="3">
        <v>42528</v>
      </c>
      <c r="K19" s="3">
        <v>42528</v>
      </c>
      <c r="N19" s="1" t="s">
        <v>56</v>
      </c>
      <c r="O19" s="1">
        <v>6107</v>
      </c>
      <c r="P19" s="1">
        <v>113634</v>
      </c>
      <c r="Q19" s="1">
        <v>178.93379999999999</v>
      </c>
      <c r="R19" s="1337">
        <v>20332963.43</v>
      </c>
      <c r="S19" s="4">
        <v>291334.84999999998</v>
      </c>
      <c r="T19" s="1">
        <v>176.37</v>
      </c>
      <c r="U19" s="1337">
        <v>20041628.579999998</v>
      </c>
      <c r="V19" s="1">
        <v>1</v>
      </c>
      <c r="W19" s="1337">
        <v>113634</v>
      </c>
      <c r="Y19" s="1">
        <v>143</v>
      </c>
      <c r="AA19" s="1">
        <v>401</v>
      </c>
      <c r="AB19" s="1337">
        <v>291334.84999999998</v>
      </c>
    </row>
    <row r="20" spans="1:28">
      <c r="A20" s="1336" t="s">
        <v>38</v>
      </c>
      <c r="B20" s="2" t="s">
        <v>50</v>
      </c>
      <c r="C20" s="1" t="s">
        <v>51</v>
      </c>
      <c r="E20" s="1">
        <v>142041</v>
      </c>
      <c r="F20" s="1336" t="s">
        <v>52</v>
      </c>
      <c r="G20" s="1" t="s">
        <v>32</v>
      </c>
      <c r="H20" s="1">
        <v>420502</v>
      </c>
      <c r="I20" s="3">
        <v>42527</v>
      </c>
      <c r="J20" s="3">
        <v>42541</v>
      </c>
      <c r="K20" s="3">
        <v>42541</v>
      </c>
      <c r="N20" s="1" t="s">
        <v>56</v>
      </c>
      <c r="O20" s="1">
        <v>6120</v>
      </c>
      <c r="P20" s="1">
        <v>198601</v>
      </c>
      <c r="Q20" s="1">
        <v>175.42910000000001</v>
      </c>
      <c r="R20" s="1337">
        <v>34840394.689999998</v>
      </c>
      <c r="S20" s="4">
        <v>-186863.68</v>
      </c>
      <c r="T20" s="1">
        <v>176.37</v>
      </c>
      <c r="U20" s="1337">
        <v>35027258.369999997</v>
      </c>
      <c r="V20" s="1">
        <v>1</v>
      </c>
      <c r="W20" s="1337">
        <v>198601</v>
      </c>
      <c r="Y20" s="1">
        <v>143</v>
      </c>
      <c r="AA20" s="1">
        <v>401</v>
      </c>
      <c r="AB20" s="1337">
        <v>-186863.68</v>
      </c>
    </row>
    <row r="21" spans="1:28">
      <c r="A21" s="1336" t="s">
        <v>38</v>
      </c>
      <c r="B21" s="2" t="s">
        <v>50</v>
      </c>
      <c r="C21" s="1" t="s">
        <v>51</v>
      </c>
      <c r="E21" s="1">
        <v>142037</v>
      </c>
      <c r="F21" s="1336" t="s">
        <v>57</v>
      </c>
      <c r="G21" s="1" t="s">
        <v>32</v>
      </c>
      <c r="H21" s="1">
        <v>420505</v>
      </c>
      <c r="I21" s="3">
        <v>42529</v>
      </c>
      <c r="J21" s="3">
        <v>42528</v>
      </c>
      <c r="K21" s="3">
        <v>42529</v>
      </c>
      <c r="N21" s="1" t="s">
        <v>56</v>
      </c>
      <c r="O21" s="1">
        <v>6109</v>
      </c>
      <c r="P21" s="1">
        <v>174027</v>
      </c>
      <c r="Q21" s="1">
        <v>175.12629999999999</v>
      </c>
      <c r="R21" s="1337">
        <v>30476704.609999999</v>
      </c>
      <c r="S21" s="4">
        <v>-216437.38</v>
      </c>
      <c r="T21" s="1">
        <v>176.37</v>
      </c>
      <c r="U21" s="1337">
        <v>30693141.989999998</v>
      </c>
      <c r="V21" s="1">
        <v>1</v>
      </c>
      <c r="W21" s="1337">
        <v>174027</v>
      </c>
      <c r="Y21" s="1">
        <v>143</v>
      </c>
      <c r="AA21" s="1">
        <v>401</v>
      </c>
      <c r="AB21" s="1337">
        <v>-216437.38</v>
      </c>
    </row>
    <row r="22" spans="1:28">
      <c r="A22" s="1336" t="s">
        <v>38</v>
      </c>
      <c r="B22" s="2" t="s">
        <v>50</v>
      </c>
      <c r="C22" s="1" t="s">
        <v>51</v>
      </c>
      <c r="E22" s="1">
        <v>142055</v>
      </c>
      <c r="F22" s="1336" t="s">
        <v>58</v>
      </c>
      <c r="G22" s="1" t="s">
        <v>32</v>
      </c>
      <c r="H22" s="1">
        <v>420548</v>
      </c>
      <c r="I22" s="3">
        <v>42531</v>
      </c>
      <c r="J22" s="3">
        <v>42530</v>
      </c>
      <c r="K22" s="3">
        <v>42530</v>
      </c>
      <c r="N22" s="1" t="s">
        <v>56</v>
      </c>
      <c r="O22" s="1">
        <v>6117</v>
      </c>
      <c r="P22" s="1">
        <v>14234</v>
      </c>
      <c r="Q22" s="1">
        <v>179.5</v>
      </c>
      <c r="R22" s="1337">
        <v>2555003</v>
      </c>
      <c r="S22" s="4">
        <v>44552.42</v>
      </c>
      <c r="T22" s="1">
        <v>176.37</v>
      </c>
      <c r="U22" s="1337">
        <v>2510450.58</v>
      </c>
      <c r="V22" s="1">
        <v>1</v>
      </c>
      <c r="W22" s="1337">
        <v>14234</v>
      </c>
      <c r="Y22" s="1">
        <v>145</v>
      </c>
      <c r="AA22" s="1">
        <v>401</v>
      </c>
      <c r="AB22" s="1337">
        <v>44552.42</v>
      </c>
    </row>
    <row r="23" spans="1:28">
      <c r="A23" s="1336" t="s">
        <v>38</v>
      </c>
      <c r="B23" s="2" t="s">
        <v>50</v>
      </c>
      <c r="C23" s="1" t="s">
        <v>51</v>
      </c>
      <c r="E23" s="1">
        <v>142041</v>
      </c>
      <c r="F23" s="1336" t="s">
        <v>52</v>
      </c>
      <c r="G23" s="1" t="s">
        <v>32</v>
      </c>
      <c r="H23" s="1">
        <v>421247</v>
      </c>
      <c r="I23" s="3">
        <v>42531</v>
      </c>
      <c r="J23" s="3">
        <v>42528</v>
      </c>
      <c r="K23" s="3">
        <v>42531</v>
      </c>
      <c r="N23" s="1" t="s">
        <v>56</v>
      </c>
      <c r="O23" s="1">
        <v>6108</v>
      </c>
      <c r="P23" s="1">
        <v>147713</v>
      </c>
      <c r="Q23" s="1">
        <v>173.17089999999999</v>
      </c>
      <c r="R23" s="1337">
        <v>25579593.149999999</v>
      </c>
      <c r="S23" s="4">
        <v>-472548.66</v>
      </c>
      <c r="T23" s="1">
        <v>176.37</v>
      </c>
      <c r="U23" s="1337">
        <v>26052141.809999999</v>
      </c>
      <c r="V23" s="1">
        <v>1</v>
      </c>
      <c r="W23" s="1337">
        <v>147713</v>
      </c>
      <c r="Y23" s="1">
        <v>143</v>
      </c>
      <c r="AA23" s="1">
        <v>401</v>
      </c>
      <c r="AB23" s="1337">
        <v>-472548.66</v>
      </c>
    </row>
    <row r="24" spans="1:28">
      <c r="A24" s="1336" t="s">
        <v>38</v>
      </c>
      <c r="B24" s="2" t="s">
        <v>50</v>
      </c>
      <c r="C24" s="1" t="s">
        <v>51</v>
      </c>
      <c r="E24" s="1">
        <v>142041</v>
      </c>
      <c r="F24" s="1336" t="s">
        <v>52</v>
      </c>
      <c r="G24" s="1" t="s">
        <v>32</v>
      </c>
      <c r="H24" s="1">
        <v>421248</v>
      </c>
      <c r="I24" s="3">
        <v>42534</v>
      </c>
      <c r="J24" s="3">
        <v>42534</v>
      </c>
      <c r="K24" s="3">
        <v>42535</v>
      </c>
      <c r="N24" s="1" t="s">
        <v>56</v>
      </c>
      <c r="O24" s="1">
        <v>6115</v>
      </c>
      <c r="P24" s="1">
        <v>147987</v>
      </c>
      <c r="Q24" s="1">
        <v>173.827</v>
      </c>
      <c r="R24" s="1337">
        <v>25724136.25</v>
      </c>
      <c r="S24" s="4">
        <v>-376330.94</v>
      </c>
      <c r="T24" s="1">
        <v>176.37</v>
      </c>
      <c r="U24" s="1337">
        <v>26100467.190000001</v>
      </c>
      <c r="V24" s="1">
        <v>1</v>
      </c>
      <c r="W24" s="1337">
        <v>147987</v>
      </c>
      <c r="Y24" s="1">
        <v>143</v>
      </c>
      <c r="AA24" s="1">
        <v>401</v>
      </c>
      <c r="AB24" s="1337">
        <v>-376330.94</v>
      </c>
    </row>
    <row r="25" spans="1:28">
      <c r="A25" s="1336" t="s">
        <v>38</v>
      </c>
      <c r="B25" s="2" t="s">
        <v>50</v>
      </c>
      <c r="C25" s="1" t="s">
        <v>51</v>
      </c>
      <c r="E25" s="1">
        <v>142038</v>
      </c>
      <c r="F25" s="1336" t="s">
        <v>59</v>
      </c>
      <c r="G25" s="1" t="s">
        <v>32</v>
      </c>
      <c r="H25" s="1">
        <v>421249</v>
      </c>
      <c r="I25" s="3">
        <v>42534</v>
      </c>
      <c r="J25" s="3">
        <v>42534</v>
      </c>
      <c r="K25" s="3">
        <v>42534</v>
      </c>
      <c r="N25" s="1" t="s">
        <v>56</v>
      </c>
      <c r="O25" s="1">
        <v>6121</v>
      </c>
      <c r="P25" s="1">
        <v>24701</v>
      </c>
      <c r="Q25" s="1">
        <v>173.6516</v>
      </c>
      <c r="R25" s="1337">
        <v>4289368.17</v>
      </c>
      <c r="S25" s="4">
        <v>-67147.199999999997</v>
      </c>
      <c r="T25" s="1">
        <v>176.37</v>
      </c>
      <c r="U25" s="1337">
        <v>4356515.37</v>
      </c>
      <c r="V25" s="1">
        <v>1</v>
      </c>
      <c r="W25" s="1337">
        <v>24701</v>
      </c>
      <c r="Y25" s="1">
        <v>143</v>
      </c>
      <c r="AA25" s="1">
        <v>401</v>
      </c>
      <c r="AB25" s="1337">
        <v>-67147.199999999997</v>
      </c>
    </row>
    <row r="26" spans="1:28">
      <c r="A26" s="1336" t="s">
        <v>38</v>
      </c>
      <c r="B26" s="2" t="s">
        <v>50</v>
      </c>
      <c r="C26" s="1" t="s">
        <v>51</v>
      </c>
      <c r="E26" s="1">
        <v>142041</v>
      </c>
      <c r="F26" s="1336" t="s">
        <v>52</v>
      </c>
      <c r="G26" s="1" t="s">
        <v>32</v>
      </c>
      <c r="H26" s="1">
        <v>421250</v>
      </c>
      <c r="I26" s="3">
        <v>42537</v>
      </c>
      <c r="J26" s="3">
        <v>42534</v>
      </c>
      <c r="K26" s="3">
        <v>42538</v>
      </c>
      <c r="N26" s="1" t="s">
        <v>56</v>
      </c>
      <c r="O26" s="1">
        <v>6116</v>
      </c>
      <c r="P26" s="1">
        <v>148091</v>
      </c>
      <c r="Q26" s="1">
        <v>174.31909999999999</v>
      </c>
      <c r="R26" s="1337">
        <v>25815089.84</v>
      </c>
      <c r="S26" s="4">
        <v>-303719.83</v>
      </c>
      <c r="T26" s="1">
        <v>176.37</v>
      </c>
      <c r="U26" s="1337">
        <v>26118809.670000002</v>
      </c>
      <c r="V26" s="1">
        <v>1</v>
      </c>
      <c r="W26" s="1337">
        <v>148091</v>
      </c>
      <c r="Y26" s="1">
        <v>143</v>
      </c>
      <c r="AA26" s="1">
        <v>401</v>
      </c>
      <c r="AB26" s="1337">
        <v>-303719.83</v>
      </c>
    </row>
    <row r="27" spans="1:28">
      <c r="A27" s="1336" t="s">
        <v>38</v>
      </c>
      <c r="B27" s="2" t="s">
        <v>50</v>
      </c>
      <c r="C27" s="1" t="s">
        <v>51</v>
      </c>
      <c r="E27" s="1">
        <v>142037</v>
      </c>
      <c r="F27" s="1336" t="s">
        <v>57</v>
      </c>
      <c r="G27" s="1" t="s">
        <v>32</v>
      </c>
      <c r="H27" s="1">
        <v>421251</v>
      </c>
      <c r="I27" s="3">
        <v>42539</v>
      </c>
      <c r="J27" s="3">
        <v>42534</v>
      </c>
      <c r="K27" s="3">
        <v>42536</v>
      </c>
      <c r="N27" s="1" t="s">
        <v>56</v>
      </c>
      <c r="O27" s="1">
        <v>6118</v>
      </c>
      <c r="P27" s="1">
        <v>149076</v>
      </c>
      <c r="Q27" s="1">
        <v>175.03800000000001</v>
      </c>
      <c r="R27" s="1337">
        <v>26093964.890000001</v>
      </c>
      <c r="S27" s="4">
        <v>-198569.23</v>
      </c>
      <c r="T27" s="1">
        <v>176.37</v>
      </c>
      <c r="U27" s="1337">
        <v>26292534.120000001</v>
      </c>
      <c r="V27" s="1">
        <v>1</v>
      </c>
      <c r="W27" s="1337">
        <v>149076</v>
      </c>
      <c r="Y27" s="1">
        <v>143</v>
      </c>
      <c r="AA27" s="1">
        <v>401</v>
      </c>
      <c r="AB27" s="1337">
        <v>-198569.23</v>
      </c>
    </row>
    <row r="28" spans="1:28">
      <c r="A28" s="1336" t="s">
        <v>38</v>
      </c>
      <c r="B28" s="2" t="s">
        <v>50</v>
      </c>
      <c r="C28" s="1" t="s">
        <v>51</v>
      </c>
      <c r="E28" s="1">
        <v>142038</v>
      </c>
      <c r="F28" s="1336" t="s">
        <v>59</v>
      </c>
      <c r="G28" s="1" t="s">
        <v>32</v>
      </c>
      <c r="H28" s="1">
        <v>421268</v>
      </c>
      <c r="I28" s="3">
        <v>42541</v>
      </c>
      <c r="J28" s="3">
        <v>42538</v>
      </c>
      <c r="K28" s="3">
        <v>42538</v>
      </c>
      <c r="N28" s="1" t="s">
        <v>56</v>
      </c>
      <c r="O28" s="1">
        <v>6122</v>
      </c>
      <c r="P28" s="1">
        <v>25700</v>
      </c>
      <c r="Q28" s="1">
        <v>173.78819999999999</v>
      </c>
      <c r="R28" s="1337">
        <v>4466356.74</v>
      </c>
      <c r="S28" s="4">
        <v>-66352.259999999995</v>
      </c>
      <c r="T28" s="1">
        <v>176.37</v>
      </c>
      <c r="U28" s="1337">
        <v>4532709</v>
      </c>
      <c r="V28" s="1">
        <v>1</v>
      </c>
      <c r="W28" s="1337">
        <v>25700</v>
      </c>
      <c r="Y28" s="1">
        <v>143</v>
      </c>
      <c r="AA28" s="1">
        <v>401</v>
      </c>
      <c r="AB28" s="1337">
        <v>-66352.259999999995</v>
      </c>
    </row>
    <row r="29" spans="1:28">
      <c r="A29" s="1336" t="s">
        <v>38</v>
      </c>
      <c r="B29" s="2" t="s">
        <v>50</v>
      </c>
      <c r="C29" s="1" t="s">
        <v>51</v>
      </c>
      <c r="E29" s="1">
        <v>142041</v>
      </c>
      <c r="F29" s="1336" t="s">
        <v>52</v>
      </c>
      <c r="G29" s="1" t="s">
        <v>32</v>
      </c>
      <c r="H29" s="1">
        <v>421272</v>
      </c>
      <c r="I29" s="3">
        <v>42542</v>
      </c>
      <c r="J29" s="3">
        <v>42542</v>
      </c>
      <c r="K29" s="3">
        <v>42542</v>
      </c>
      <c r="N29" s="1" t="s">
        <v>56</v>
      </c>
      <c r="O29" s="1">
        <v>6123</v>
      </c>
      <c r="P29" s="1">
        <v>149844</v>
      </c>
      <c r="Q29" s="1">
        <v>173.6337</v>
      </c>
      <c r="R29" s="1337">
        <v>26017968.140000001</v>
      </c>
      <c r="S29" s="4">
        <v>-410018.14</v>
      </c>
      <c r="T29" s="1">
        <v>176.37</v>
      </c>
      <c r="U29" s="1337">
        <v>26427986.280000001</v>
      </c>
      <c r="V29" s="1">
        <v>1</v>
      </c>
      <c r="W29" s="1337">
        <v>149844</v>
      </c>
      <c r="Y29" s="1">
        <v>143</v>
      </c>
      <c r="AA29" s="1">
        <v>401</v>
      </c>
      <c r="AB29" s="1337">
        <v>-410018.14</v>
      </c>
    </row>
    <row r="30" spans="1:28">
      <c r="A30" s="1336" t="s">
        <v>38</v>
      </c>
      <c r="B30" s="2" t="s">
        <v>50</v>
      </c>
      <c r="C30" s="1" t="s">
        <v>51</v>
      </c>
      <c r="E30" s="1">
        <v>142037</v>
      </c>
      <c r="F30" s="1336" t="s">
        <v>57</v>
      </c>
      <c r="G30" s="1" t="s">
        <v>32</v>
      </c>
      <c r="H30" s="1">
        <v>421275</v>
      </c>
      <c r="I30" s="3">
        <v>42543</v>
      </c>
      <c r="J30" s="3">
        <v>42543</v>
      </c>
      <c r="K30" s="3">
        <v>42543</v>
      </c>
      <c r="N30" s="1" t="s">
        <v>56</v>
      </c>
      <c r="O30" s="1">
        <v>6124</v>
      </c>
      <c r="P30" s="1">
        <v>149787</v>
      </c>
      <c r="Q30" s="1">
        <v>174.70590000000001</v>
      </c>
      <c r="R30" s="1337">
        <v>26168672.640000001</v>
      </c>
      <c r="S30" s="4">
        <v>-249260.55</v>
      </c>
      <c r="T30" s="1">
        <v>176.37</v>
      </c>
      <c r="U30" s="1337">
        <v>26417933.190000001</v>
      </c>
      <c r="V30" s="1">
        <v>1</v>
      </c>
      <c r="W30" s="1337">
        <v>149787</v>
      </c>
      <c r="Y30" s="1">
        <v>143</v>
      </c>
      <c r="AA30" s="1">
        <v>401</v>
      </c>
      <c r="AB30" s="1337">
        <v>-249260.55</v>
      </c>
    </row>
    <row r="31" spans="1:28">
      <c r="A31" s="1336" t="s">
        <v>38</v>
      </c>
      <c r="B31" s="2" t="s">
        <v>50</v>
      </c>
      <c r="C31" s="1" t="s">
        <v>51</v>
      </c>
      <c r="E31" s="1">
        <v>142037</v>
      </c>
      <c r="F31" s="1336" t="s">
        <v>57</v>
      </c>
      <c r="G31" s="1" t="s">
        <v>32</v>
      </c>
      <c r="H31" s="1">
        <v>421450</v>
      </c>
      <c r="I31" s="3">
        <v>42550</v>
      </c>
      <c r="J31" s="3">
        <v>42550</v>
      </c>
      <c r="K31" s="3">
        <v>42550</v>
      </c>
      <c r="N31" s="1" t="s">
        <v>56</v>
      </c>
      <c r="O31" s="1">
        <v>6132</v>
      </c>
      <c r="P31" s="1">
        <v>172896</v>
      </c>
      <c r="Q31" s="1">
        <v>175.1627</v>
      </c>
      <c r="R31" s="1337">
        <v>30284930.18</v>
      </c>
      <c r="S31" s="4">
        <v>-208737.34</v>
      </c>
      <c r="T31" s="1">
        <v>176.37</v>
      </c>
      <c r="U31" s="1337">
        <v>30493667.52</v>
      </c>
      <c r="V31" s="1">
        <v>1</v>
      </c>
      <c r="W31" s="1337">
        <v>172896</v>
      </c>
      <c r="Y31" s="1">
        <v>143</v>
      </c>
      <c r="AA31" s="1">
        <v>401</v>
      </c>
      <c r="AB31" s="1337">
        <v>-208737.34</v>
      </c>
    </row>
    <row r="32" spans="1:28">
      <c r="A32" s="1336" t="s">
        <v>38</v>
      </c>
      <c r="B32" s="2" t="s">
        <v>60</v>
      </c>
      <c r="C32" s="1" t="s">
        <v>61</v>
      </c>
      <c r="D32" s="1" t="s">
        <v>61</v>
      </c>
      <c r="E32" s="1">
        <v>142041</v>
      </c>
      <c r="F32" s="1336" t="s">
        <v>52</v>
      </c>
      <c r="G32" s="1" t="s">
        <v>53</v>
      </c>
      <c r="H32" s="1">
        <v>7323</v>
      </c>
      <c r="I32" s="3">
        <v>42527</v>
      </c>
      <c r="J32" s="3">
        <v>42541</v>
      </c>
      <c r="K32" s="3">
        <v>42541</v>
      </c>
      <c r="N32" s="1" t="s">
        <v>54</v>
      </c>
      <c r="O32" s="1">
        <v>7517</v>
      </c>
      <c r="P32" s="1">
        <v>-1</v>
      </c>
      <c r="Q32" s="1">
        <v>-351.53789999999998</v>
      </c>
      <c r="R32" s="1336">
        <v>351.54</v>
      </c>
      <c r="S32" s="1">
        <v>351.54</v>
      </c>
      <c r="T32" s="1">
        <v>0</v>
      </c>
      <c r="Y32" s="1">
        <v>143</v>
      </c>
      <c r="AA32" s="1">
        <v>401</v>
      </c>
      <c r="AB32" s="1336">
        <v>351.54</v>
      </c>
    </row>
    <row r="33" spans="1:28">
      <c r="A33" s="1336" t="s">
        <v>38</v>
      </c>
      <c r="B33" s="2" t="s">
        <v>60</v>
      </c>
      <c r="C33" s="1" t="s">
        <v>61</v>
      </c>
      <c r="D33" s="1" t="s">
        <v>61</v>
      </c>
      <c r="E33" s="1">
        <v>142067</v>
      </c>
      <c r="F33" s="1336" t="s">
        <v>55</v>
      </c>
      <c r="G33" s="1" t="s">
        <v>32</v>
      </c>
      <c r="H33" s="1">
        <v>419637</v>
      </c>
      <c r="I33" s="3">
        <v>42524</v>
      </c>
      <c r="J33" s="3">
        <v>42523</v>
      </c>
      <c r="K33" s="3">
        <v>42524</v>
      </c>
      <c r="N33" s="1" t="s">
        <v>56</v>
      </c>
      <c r="O33" s="1">
        <v>6080</v>
      </c>
      <c r="P33" s="1">
        <v>1</v>
      </c>
      <c r="Q33" s="1">
        <v>-217.82140000000001</v>
      </c>
      <c r="R33" s="1336">
        <v>-217.82</v>
      </c>
      <c r="S33" s="1">
        <v>-217.82</v>
      </c>
      <c r="T33" s="1">
        <v>0</v>
      </c>
      <c r="Y33" s="1">
        <v>143</v>
      </c>
      <c r="AA33" s="1">
        <v>401</v>
      </c>
      <c r="AB33" s="1336">
        <v>-217.82</v>
      </c>
    </row>
    <row r="34" spans="1:28">
      <c r="A34" s="1336" t="s">
        <v>38</v>
      </c>
      <c r="B34" s="2" t="s">
        <v>60</v>
      </c>
      <c r="C34" s="1" t="s">
        <v>61</v>
      </c>
      <c r="D34" s="1" t="s">
        <v>61</v>
      </c>
      <c r="E34" s="1">
        <v>142041</v>
      </c>
      <c r="F34" s="1336" t="s">
        <v>52</v>
      </c>
      <c r="G34" s="1" t="s">
        <v>32</v>
      </c>
      <c r="H34" s="1">
        <v>419663</v>
      </c>
      <c r="I34" s="3">
        <v>42527</v>
      </c>
      <c r="J34" s="3">
        <v>42528</v>
      </c>
      <c r="K34" s="3">
        <v>42528</v>
      </c>
      <c r="N34" s="1" t="s">
        <v>56</v>
      </c>
      <c r="O34" s="1">
        <v>6107</v>
      </c>
      <c r="P34" s="1">
        <v>1</v>
      </c>
      <c r="Q34" s="1">
        <v>-351.53789999999998</v>
      </c>
      <c r="R34" s="1336">
        <v>-351.54</v>
      </c>
      <c r="S34" s="1">
        <v>-351.54</v>
      </c>
      <c r="T34" s="1">
        <v>0</v>
      </c>
      <c r="Y34" s="1">
        <v>143</v>
      </c>
      <c r="AA34" s="1">
        <v>401</v>
      </c>
      <c r="AB34" s="1336">
        <v>-351.54</v>
      </c>
    </row>
    <row r="35" spans="1:28">
      <c r="A35" s="1336" t="s">
        <v>38</v>
      </c>
      <c r="B35" s="2" t="s">
        <v>60</v>
      </c>
      <c r="C35" s="1" t="s">
        <v>61</v>
      </c>
      <c r="D35" s="1" t="s">
        <v>61</v>
      </c>
      <c r="E35" s="1">
        <v>142041</v>
      </c>
      <c r="F35" s="1336" t="s">
        <v>52</v>
      </c>
      <c r="G35" s="1" t="s">
        <v>32</v>
      </c>
      <c r="H35" s="1">
        <v>420502</v>
      </c>
      <c r="I35" s="3">
        <v>42527</v>
      </c>
      <c r="J35" s="3">
        <v>42541</v>
      </c>
      <c r="K35" s="3">
        <v>42541</v>
      </c>
      <c r="N35" s="1" t="s">
        <v>56</v>
      </c>
      <c r="O35" s="1">
        <v>6120</v>
      </c>
      <c r="P35" s="1">
        <v>1</v>
      </c>
      <c r="Q35" s="1">
        <v>-351.53789999999998</v>
      </c>
      <c r="R35" s="1336">
        <v>-351.54</v>
      </c>
      <c r="S35" s="1">
        <v>-351.54</v>
      </c>
      <c r="T35" s="1">
        <v>0</v>
      </c>
      <c r="Y35" s="1">
        <v>143</v>
      </c>
      <c r="AA35" s="1">
        <v>401</v>
      </c>
      <c r="AB35" s="1336">
        <v>-351.54</v>
      </c>
    </row>
    <row r="36" spans="1:28">
      <c r="A36" s="1336" t="s">
        <v>38</v>
      </c>
      <c r="B36" s="2" t="s">
        <v>60</v>
      </c>
      <c r="C36" s="1" t="s">
        <v>61</v>
      </c>
      <c r="D36" s="1" t="s">
        <v>61</v>
      </c>
      <c r="E36" s="1">
        <v>142041</v>
      </c>
      <c r="F36" s="1336" t="s">
        <v>52</v>
      </c>
      <c r="G36" s="1" t="s">
        <v>32</v>
      </c>
      <c r="H36" s="1">
        <v>421247</v>
      </c>
      <c r="I36" s="3">
        <v>42531</v>
      </c>
      <c r="J36" s="3">
        <v>42528</v>
      </c>
      <c r="K36" s="3">
        <v>42531</v>
      </c>
      <c r="N36" s="1" t="s">
        <v>56</v>
      </c>
      <c r="O36" s="1">
        <v>6108</v>
      </c>
      <c r="P36" s="1">
        <v>1</v>
      </c>
      <c r="Q36" s="1">
        <v>-258.25020000000001</v>
      </c>
      <c r="R36" s="1336">
        <v>-258.25</v>
      </c>
      <c r="S36" s="1">
        <v>-258.25</v>
      </c>
      <c r="T36" s="1">
        <v>0</v>
      </c>
      <c r="Y36" s="1">
        <v>143</v>
      </c>
      <c r="AA36" s="1">
        <v>401</v>
      </c>
      <c r="AB36" s="1336">
        <v>-258.25</v>
      </c>
    </row>
    <row r="37" spans="1:28">
      <c r="A37" s="1336" t="s">
        <v>38</v>
      </c>
      <c r="B37" s="2" t="s">
        <v>60</v>
      </c>
      <c r="C37" s="1" t="s">
        <v>61</v>
      </c>
      <c r="D37" s="1" t="s">
        <v>61</v>
      </c>
      <c r="E37" s="1">
        <v>142041</v>
      </c>
      <c r="F37" s="1336" t="s">
        <v>52</v>
      </c>
      <c r="G37" s="1" t="s">
        <v>32</v>
      </c>
      <c r="H37" s="1">
        <v>421248</v>
      </c>
      <c r="I37" s="3">
        <v>42534</v>
      </c>
      <c r="J37" s="3">
        <v>42534</v>
      </c>
      <c r="K37" s="3">
        <v>42535</v>
      </c>
      <c r="N37" s="1" t="s">
        <v>56</v>
      </c>
      <c r="O37" s="1">
        <v>6115</v>
      </c>
      <c r="P37" s="1">
        <v>1</v>
      </c>
      <c r="Q37" s="1">
        <v>-259.57940000000002</v>
      </c>
      <c r="R37" s="1336">
        <v>-259.58</v>
      </c>
      <c r="S37" s="1">
        <v>-259.58</v>
      </c>
      <c r="T37" s="1">
        <v>0</v>
      </c>
      <c r="Y37" s="1">
        <v>143</v>
      </c>
      <c r="AA37" s="1">
        <v>401</v>
      </c>
      <c r="AB37" s="1336">
        <v>-259.58</v>
      </c>
    </row>
    <row r="38" spans="1:28">
      <c r="A38" s="1336" t="s">
        <v>38</v>
      </c>
      <c r="B38" s="2" t="s">
        <v>60</v>
      </c>
      <c r="C38" s="1" t="s">
        <v>61</v>
      </c>
      <c r="D38" s="1" t="s">
        <v>61</v>
      </c>
      <c r="E38" s="1">
        <v>142038</v>
      </c>
      <c r="F38" s="1336" t="s">
        <v>59</v>
      </c>
      <c r="G38" s="1" t="s">
        <v>32</v>
      </c>
      <c r="H38" s="1">
        <v>421249</v>
      </c>
      <c r="I38" s="3">
        <v>42534</v>
      </c>
      <c r="J38" s="3">
        <v>42534</v>
      </c>
      <c r="K38" s="3">
        <v>42534</v>
      </c>
      <c r="N38" s="1" t="s">
        <v>56</v>
      </c>
      <c r="O38" s="1">
        <v>6121</v>
      </c>
      <c r="P38" s="1">
        <v>1</v>
      </c>
      <c r="Q38" s="1">
        <v>-43.146299999999997</v>
      </c>
      <c r="R38" s="1336">
        <v>-43.15</v>
      </c>
      <c r="S38" s="1">
        <v>-43.15</v>
      </c>
      <c r="T38" s="1">
        <v>0</v>
      </c>
      <c r="Y38" s="1">
        <v>143</v>
      </c>
      <c r="AA38" s="1">
        <v>401</v>
      </c>
      <c r="AB38" s="1336">
        <v>-43.15</v>
      </c>
    </row>
    <row r="39" spans="1:28">
      <c r="A39" s="1336" t="s">
        <v>38</v>
      </c>
      <c r="B39" s="2" t="s">
        <v>60</v>
      </c>
      <c r="C39" s="1" t="s">
        <v>61</v>
      </c>
      <c r="D39" s="1" t="s">
        <v>61</v>
      </c>
      <c r="E39" s="1">
        <v>142041</v>
      </c>
      <c r="F39" s="1336" t="s">
        <v>52</v>
      </c>
      <c r="G39" s="1" t="s">
        <v>32</v>
      </c>
      <c r="H39" s="1">
        <v>421250</v>
      </c>
      <c r="I39" s="3">
        <v>42537</v>
      </c>
      <c r="J39" s="3">
        <v>42534</v>
      </c>
      <c r="K39" s="3">
        <v>42538</v>
      </c>
      <c r="N39" s="1" t="s">
        <v>56</v>
      </c>
      <c r="O39" s="1">
        <v>6116</v>
      </c>
      <c r="P39" s="1">
        <v>1</v>
      </c>
      <c r="Q39" s="1">
        <v>-260.31420000000003</v>
      </c>
      <c r="R39" s="1336">
        <v>-260.31</v>
      </c>
      <c r="S39" s="1">
        <v>-260.31</v>
      </c>
      <c r="T39" s="1">
        <v>0</v>
      </c>
      <c r="Y39" s="1">
        <v>143</v>
      </c>
      <c r="AA39" s="1">
        <v>401</v>
      </c>
      <c r="AB39" s="1336">
        <v>-260.31</v>
      </c>
    </row>
    <row r="40" spans="1:28">
      <c r="A40" s="1336" t="s">
        <v>38</v>
      </c>
      <c r="B40" s="2" t="s">
        <v>60</v>
      </c>
      <c r="C40" s="1" t="s">
        <v>61</v>
      </c>
      <c r="D40" s="1" t="s">
        <v>61</v>
      </c>
      <c r="E40" s="1">
        <v>142038</v>
      </c>
      <c r="F40" s="1336" t="s">
        <v>59</v>
      </c>
      <c r="G40" s="1" t="s">
        <v>32</v>
      </c>
      <c r="H40" s="1">
        <v>421268</v>
      </c>
      <c r="I40" s="3">
        <v>42541</v>
      </c>
      <c r="J40" s="3">
        <v>42538</v>
      </c>
      <c r="K40" s="3">
        <v>42538</v>
      </c>
      <c r="N40" s="1" t="s">
        <v>56</v>
      </c>
      <c r="O40" s="1">
        <v>6122</v>
      </c>
      <c r="P40" s="1">
        <v>1</v>
      </c>
      <c r="Q40" s="1">
        <v>-44.935600000000001</v>
      </c>
      <c r="R40" s="1336">
        <v>-44.94</v>
      </c>
      <c r="S40" s="1">
        <v>-44.94</v>
      </c>
      <c r="T40" s="1">
        <v>0</v>
      </c>
      <c r="Y40" s="1">
        <v>143</v>
      </c>
      <c r="AA40" s="1">
        <v>401</v>
      </c>
      <c r="AB40" s="1336">
        <v>-44.94</v>
      </c>
    </row>
    <row r="41" spans="1:28">
      <c r="A41" s="1336" t="s">
        <v>38</v>
      </c>
      <c r="B41" s="2" t="s">
        <v>60</v>
      </c>
      <c r="C41" s="1" t="s">
        <v>61</v>
      </c>
      <c r="D41" s="1" t="s">
        <v>61</v>
      </c>
      <c r="E41" s="1">
        <v>142041</v>
      </c>
      <c r="F41" s="1336" t="s">
        <v>52</v>
      </c>
      <c r="G41" s="1" t="s">
        <v>32</v>
      </c>
      <c r="H41" s="1">
        <v>421272</v>
      </c>
      <c r="I41" s="3">
        <v>42542</v>
      </c>
      <c r="J41" s="3">
        <v>42542</v>
      </c>
      <c r="K41" s="3">
        <v>42542</v>
      </c>
      <c r="N41" s="1" t="s">
        <v>56</v>
      </c>
      <c r="O41" s="1">
        <v>6123</v>
      </c>
      <c r="P41" s="1">
        <v>1</v>
      </c>
      <c r="Q41" s="1">
        <v>-262.44439999999997</v>
      </c>
      <c r="R41" s="1336">
        <v>-262.44</v>
      </c>
      <c r="S41" s="1">
        <v>-262.44</v>
      </c>
      <c r="T41" s="1">
        <v>0</v>
      </c>
      <c r="Y41" s="1">
        <v>143</v>
      </c>
      <c r="AA41" s="1">
        <v>401</v>
      </c>
      <c r="AB41" s="1336">
        <v>-262.44</v>
      </c>
    </row>
    <row r="42" spans="1:28">
      <c r="A42" s="1336" t="s">
        <v>62</v>
      </c>
      <c r="B42" s="2" t="s">
        <v>63</v>
      </c>
      <c r="C42" s="1" t="s">
        <v>64</v>
      </c>
      <c r="D42" s="1" t="s">
        <v>65</v>
      </c>
      <c r="E42" s="1">
        <v>140409</v>
      </c>
      <c r="F42" s="1336" t="s">
        <v>66</v>
      </c>
      <c r="G42" s="1" t="s">
        <v>32</v>
      </c>
      <c r="H42" s="1">
        <v>418493</v>
      </c>
      <c r="I42" s="3">
        <v>42527</v>
      </c>
      <c r="J42" s="3">
        <v>42503</v>
      </c>
      <c r="K42" s="3">
        <v>42522</v>
      </c>
      <c r="L42" s="1">
        <v>221777</v>
      </c>
      <c r="M42" s="3">
        <v>42526</v>
      </c>
      <c r="N42" s="1" t="s">
        <v>42</v>
      </c>
      <c r="O42" s="1">
        <v>21548</v>
      </c>
      <c r="P42" s="1">
        <v>1000</v>
      </c>
      <c r="Q42" s="1">
        <v>140.91</v>
      </c>
      <c r="R42" s="1337">
        <v>140910</v>
      </c>
      <c r="S42" s="4">
        <v>7670.57</v>
      </c>
      <c r="T42" s="1">
        <v>117.911</v>
      </c>
      <c r="U42" s="1337">
        <v>117911</v>
      </c>
      <c r="V42" s="1">
        <v>0.61980000000000002</v>
      </c>
      <c r="W42" s="1336">
        <v>619.83000000000004</v>
      </c>
      <c r="X42" s="1">
        <v>13</v>
      </c>
      <c r="Y42" s="1">
        <v>140</v>
      </c>
      <c r="AA42" s="1">
        <v>401</v>
      </c>
      <c r="AB42" s="1337">
        <v>22999</v>
      </c>
    </row>
    <row r="43" spans="1:28">
      <c r="A43" s="1336" t="s">
        <v>62</v>
      </c>
      <c r="B43" s="2" t="s">
        <v>67</v>
      </c>
      <c r="C43" s="1" t="s">
        <v>68</v>
      </c>
      <c r="D43" s="1" t="s">
        <v>69</v>
      </c>
      <c r="E43" s="1">
        <v>140409</v>
      </c>
      <c r="F43" s="1336" t="s">
        <v>66</v>
      </c>
      <c r="G43" s="1" t="s">
        <v>32</v>
      </c>
      <c r="H43" s="1">
        <v>420419</v>
      </c>
      <c r="I43" s="3">
        <v>42542</v>
      </c>
      <c r="J43" s="3">
        <v>42528</v>
      </c>
      <c r="K43" s="3">
        <v>42541</v>
      </c>
      <c r="L43" s="1">
        <v>222869</v>
      </c>
      <c r="M43" s="3">
        <v>42541</v>
      </c>
      <c r="N43" s="1" t="s">
        <v>42</v>
      </c>
      <c r="O43" s="1">
        <v>21674</v>
      </c>
      <c r="P43" s="1">
        <v>1700</v>
      </c>
      <c r="Q43" s="1">
        <v>192</v>
      </c>
      <c r="R43" s="1337">
        <v>326400</v>
      </c>
      <c r="S43" s="4">
        <v>16855.82</v>
      </c>
      <c r="T43" s="1">
        <v>161.137</v>
      </c>
      <c r="U43" s="1337">
        <v>273932.90000000002</v>
      </c>
      <c r="V43" s="1">
        <v>0.85940000000000005</v>
      </c>
      <c r="W43" s="1337">
        <v>1461.0309999999999</v>
      </c>
      <c r="X43" s="1">
        <v>13</v>
      </c>
      <c r="Y43" s="1">
        <v>140</v>
      </c>
      <c r="AA43" s="1">
        <v>401</v>
      </c>
      <c r="AB43" s="1337">
        <v>52467.1</v>
      </c>
    </row>
    <row r="44" spans="1:28">
      <c r="A44" s="1336" t="s">
        <v>62</v>
      </c>
      <c r="B44" s="2" t="s">
        <v>70</v>
      </c>
      <c r="C44" s="1" t="s">
        <v>71</v>
      </c>
      <c r="D44" s="1" t="s">
        <v>72</v>
      </c>
      <c r="E44" s="1">
        <v>140556</v>
      </c>
      <c r="F44" s="1336" t="s">
        <v>73</v>
      </c>
      <c r="G44" s="1" t="s">
        <v>32</v>
      </c>
      <c r="H44" s="1">
        <v>421233</v>
      </c>
      <c r="I44" s="3">
        <v>42548</v>
      </c>
      <c r="J44" s="3">
        <v>42538</v>
      </c>
      <c r="K44" s="3">
        <v>42548</v>
      </c>
      <c r="L44" s="1">
        <v>223283</v>
      </c>
      <c r="M44" s="3">
        <v>42548</v>
      </c>
      <c r="N44" s="1" t="s">
        <v>42</v>
      </c>
      <c r="O44" s="1">
        <v>21714</v>
      </c>
      <c r="P44" s="1">
        <v>600</v>
      </c>
      <c r="Q44" s="1">
        <v>223.08</v>
      </c>
      <c r="R44" s="1337">
        <v>133848</v>
      </c>
      <c r="S44" s="4">
        <v>-3977.87</v>
      </c>
      <c r="T44" s="1">
        <v>203.28299999999999</v>
      </c>
      <c r="U44" s="1337">
        <v>121969.8</v>
      </c>
      <c r="V44" s="1">
        <v>1.0857000000000001</v>
      </c>
      <c r="W44" s="1336">
        <v>651.44399999999996</v>
      </c>
      <c r="X44" s="1">
        <v>13</v>
      </c>
      <c r="Y44" s="1">
        <v>140</v>
      </c>
      <c r="AA44" s="1">
        <v>401</v>
      </c>
      <c r="AB44" s="1337">
        <v>11878.2</v>
      </c>
    </row>
    <row r="45" spans="1:28">
      <c r="A45" s="1336" t="s">
        <v>62</v>
      </c>
      <c r="B45" s="2" t="s">
        <v>74</v>
      </c>
      <c r="C45" s="1" t="s">
        <v>75</v>
      </c>
      <c r="D45" s="1" t="s">
        <v>76</v>
      </c>
      <c r="E45" s="1">
        <v>100028</v>
      </c>
      <c r="F45" s="1336" t="s">
        <v>77</v>
      </c>
      <c r="G45" s="1" t="s">
        <v>32</v>
      </c>
      <c r="H45" s="1">
        <v>419609</v>
      </c>
      <c r="I45" s="3">
        <v>42536</v>
      </c>
      <c r="J45" s="3">
        <v>42366</v>
      </c>
      <c r="K45" s="3">
        <v>42492</v>
      </c>
      <c r="N45" s="1" t="s">
        <v>78</v>
      </c>
      <c r="O45" s="1">
        <v>1067</v>
      </c>
      <c r="P45" s="1">
        <v>42500</v>
      </c>
      <c r="Q45" s="1">
        <v>305.69</v>
      </c>
      <c r="R45" s="1337">
        <v>12991825</v>
      </c>
      <c r="S45" s="4">
        <v>4241814.08</v>
      </c>
      <c r="T45" s="1">
        <v>182.197</v>
      </c>
      <c r="U45" s="1337">
        <v>7743372.5</v>
      </c>
      <c r="V45" s="1">
        <v>0.97199999999999998</v>
      </c>
      <c r="W45" s="1337">
        <v>41308.724999999999</v>
      </c>
      <c r="X45" s="1">
        <v>13</v>
      </c>
      <c r="Y45" s="1">
        <v>100</v>
      </c>
      <c r="AA45" s="1">
        <v>401</v>
      </c>
      <c r="AB45" s="1337">
        <v>5248452.5</v>
      </c>
    </row>
    <row r="46" spans="1:28">
      <c r="A46" s="1336" t="s">
        <v>62</v>
      </c>
      <c r="B46" s="2" t="s">
        <v>79</v>
      </c>
      <c r="C46" s="1" t="s">
        <v>80</v>
      </c>
      <c r="D46" s="1" t="s">
        <v>81</v>
      </c>
      <c r="E46" s="1">
        <v>140147</v>
      </c>
      <c r="F46" s="1336" t="s">
        <v>82</v>
      </c>
      <c r="G46" s="1" t="s">
        <v>32</v>
      </c>
      <c r="H46" s="1">
        <v>420418</v>
      </c>
      <c r="I46" s="3">
        <v>42542</v>
      </c>
      <c r="J46" s="3">
        <v>42527</v>
      </c>
      <c r="K46" s="3">
        <v>42542</v>
      </c>
      <c r="L46" s="1">
        <v>222916</v>
      </c>
      <c r="M46" s="3">
        <v>42542</v>
      </c>
      <c r="N46" s="1" t="s">
        <v>42</v>
      </c>
      <c r="O46" s="1">
        <v>21640</v>
      </c>
      <c r="P46" s="1">
        <v>300</v>
      </c>
      <c r="Q46" s="1">
        <v>95.3</v>
      </c>
      <c r="R46" s="1337">
        <v>28590</v>
      </c>
      <c r="S46" s="1">
        <v>703.52</v>
      </c>
      <c r="T46" s="1">
        <v>82.260999999999996</v>
      </c>
      <c r="U46" s="1337">
        <v>24678.3</v>
      </c>
      <c r="V46" s="1">
        <v>0.42680000000000001</v>
      </c>
      <c r="W46" s="1336">
        <v>128.04599999999999</v>
      </c>
      <c r="X46" s="1">
        <v>13</v>
      </c>
      <c r="Y46" s="1">
        <v>140</v>
      </c>
      <c r="AA46" s="1">
        <v>401</v>
      </c>
      <c r="AB46" s="1337">
        <v>3911.7</v>
      </c>
    </row>
    <row r="47" spans="1:28">
      <c r="A47" s="1336" t="s">
        <v>62</v>
      </c>
      <c r="B47" s="2" t="s">
        <v>83</v>
      </c>
      <c r="C47" s="1" t="s">
        <v>84</v>
      </c>
      <c r="D47" s="1" t="s">
        <v>81</v>
      </c>
      <c r="E47" s="1">
        <v>140147</v>
      </c>
      <c r="F47" s="1336" t="s">
        <v>82</v>
      </c>
      <c r="G47" s="1" t="s">
        <v>32</v>
      </c>
      <c r="H47" s="1">
        <v>420418</v>
      </c>
      <c r="I47" s="3">
        <v>42542</v>
      </c>
      <c r="J47" s="3">
        <v>42527</v>
      </c>
      <c r="K47" s="3">
        <v>42542</v>
      </c>
      <c r="L47" s="1">
        <v>222916</v>
      </c>
      <c r="M47" s="3">
        <v>42542</v>
      </c>
      <c r="N47" s="1" t="s">
        <v>42</v>
      </c>
      <c r="O47" s="1">
        <v>21640</v>
      </c>
      <c r="P47" s="1">
        <v>300</v>
      </c>
      <c r="Q47" s="1">
        <v>136.26</v>
      </c>
      <c r="R47" s="1337">
        <v>40878</v>
      </c>
      <c r="S47" s="4">
        <v>1538.41</v>
      </c>
      <c r="T47" s="1">
        <v>116.04600000000001</v>
      </c>
      <c r="U47" s="1337">
        <v>34813.800000000003</v>
      </c>
      <c r="V47" s="1">
        <v>0.61599999999999999</v>
      </c>
      <c r="W47" s="1336">
        <v>184.785</v>
      </c>
      <c r="X47" s="1">
        <v>13</v>
      </c>
      <c r="Y47" s="1">
        <v>140</v>
      </c>
      <c r="AA47" s="1">
        <v>401</v>
      </c>
      <c r="AB47" s="1337">
        <v>6064.2</v>
      </c>
    </row>
    <row r="48" spans="1:28">
      <c r="A48" s="1336" t="s">
        <v>62</v>
      </c>
      <c r="B48" s="2" t="s">
        <v>85</v>
      </c>
      <c r="C48" s="1" t="s">
        <v>86</v>
      </c>
      <c r="D48" s="1" t="s">
        <v>87</v>
      </c>
      <c r="E48" s="1">
        <v>130347</v>
      </c>
      <c r="F48" s="1336" t="s">
        <v>88</v>
      </c>
      <c r="G48" s="1" t="s">
        <v>32</v>
      </c>
      <c r="H48" s="1">
        <v>419807</v>
      </c>
      <c r="I48" s="3">
        <v>42536</v>
      </c>
      <c r="J48" s="3">
        <v>42527</v>
      </c>
      <c r="K48" s="3">
        <v>42541</v>
      </c>
      <c r="L48" s="1">
        <v>222611</v>
      </c>
      <c r="M48" s="3">
        <v>42536</v>
      </c>
      <c r="N48" s="1" t="s">
        <v>89</v>
      </c>
      <c r="O48" s="1">
        <v>116820</v>
      </c>
      <c r="P48" s="1">
        <v>200</v>
      </c>
      <c r="Q48" s="1">
        <v>189.63</v>
      </c>
      <c r="R48" s="1337">
        <v>37926</v>
      </c>
      <c r="S48" s="4">
        <v>1770.29</v>
      </c>
      <c r="T48" s="1">
        <v>159.98099999999999</v>
      </c>
      <c r="U48" s="1337">
        <v>31996.2</v>
      </c>
      <c r="V48" s="1">
        <v>0.85460000000000003</v>
      </c>
      <c r="W48" s="1336">
        <v>170.91800000000001</v>
      </c>
      <c r="X48" s="1">
        <v>13</v>
      </c>
      <c r="Y48" s="1">
        <v>135</v>
      </c>
      <c r="Z48" s="1" t="s">
        <v>90</v>
      </c>
      <c r="AA48" s="1">
        <v>401</v>
      </c>
      <c r="AB48" s="1337">
        <v>5929.8</v>
      </c>
    </row>
    <row r="49" spans="1:28">
      <c r="A49" s="1336" t="s">
        <v>91</v>
      </c>
      <c r="B49" s="2" t="s">
        <v>92</v>
      </c>
      <c r="C49" s="1" t="s">
        <v>93</v>
      </c>
      <c r="D49" s="1" t="s">
        <v>76</v>
      </c>
      <c r="E49" s="1">
        <v>120050</v>
      </c>
      <c r="F49" s="1336" t="s">
        <v>31</v>
      </c>
      <c r="G49" s="1" t="s">
        <v>32</v>
      </c>
      <c r="H49" s="1">
        <v>420213</v>
      </c>
      <c r="I49" s="3">
        <v>42541</v>
      </c>
      <c r="J49" s="3">
        <v>42503</v>
      </c>
      <c r="K49" s="3">
        <v>42539</v>
      </c>
      <c r="N49" s="1" t="s">
        <v>42</v>
      </c>
      <c r="O49" s="1">
        <v>21542</v>
      </c>
      <c r="P49" s="1">
        <v>500</v>
      </c>
      <c r="Q49" s="1">
        <v>38.67</v>
      </c>
      <c r="R49" s="1337">
        <v>19335</v>
      </c>
      <c r="S49" s="1">
        <v>-984.66</v>
      </c>
      <c r="T49" s="1">
        <v>35.963999999999999</v>
      </c>
      <c r="U49" s="1337">
        <v>17982</v>
      </c>
      <c r="V49" s="1">
        <v>0.12820000000000001</v>
      </c>
      <c r="W49" s="1336">
        <v>64.11</v>
      </c>
      <c r="X49" s="1">
        <v>13</v>
      </c>
      <c r="Y49" s="1">
        <v>165</v>
      </c>
      <c r="AA49" s="1">
        <v>401</v>
      </c>
      <c r="AB49" s="1337">
        <v>1353</v>
      </c>
    </row>
    <row r="50" spans="1:28">
      <c r="A50" s="1336" t="s">
        <v>91</v>
      </c>
      <c r="B50" s="2" t="s">
        <v>94</v>
      </c>
      <c r="C50" s="1" t="s">
        <v>95</v>
      </c>
      <c r="D50" s="1" t="s">
        <v>76</v>
      </c>
      <c r="E50" s="1">
        <v>120050</v>
      </c>
      <c r="F50" s="1336" t="s">
        <v>31</v>
      </c>
      <c r="G50" s="1" t="s">
        <v>32</v>
      </c>
      <c r="H50" s="1">
        <v>417991</v>
      </c>
      <c r="I50" s="3">
        <v>42522</v>
      </c>
      <c r="J50" s="3">
        <v>42465</v>
      </c>
      <c r="K50" s="3">
        <v>42523</v>
      </c>
      <c r="N50" s="1" t="s">
        <v>42</v>
      </c>
      <c r="O50" s="1">
        <v>21415</v>
      </c>
      <c r="P50" s="1">
        <v>10500</v>
      </c>
      <c r="Q50" s="1">
        <v>38.67</v>
      </c>
      <c r="R50" s="1337">
        <v>406035</v>
      </c>
      <c r="S50" s="4">
        <v>-20677.86</v>
      </c>
      <c r="T50" s="1">
        <v>35.963999999999999</v>
      </c>
      <c r="U50" s="1337">
        <v>377622</v>
      </c>
      <c r="V50" s="1">
        <v>0.12820000000000001</v>
      </c>
      <c r="W50" s="1337">
        <v>1346.31</v>
      </c>
      <c r="X50" s="1">
        <v>13</v>
      </c>
      <c r="Y50" s="1">
        <v>165</v>
      </c>
      <c r="AA50" s="1">
        <v>401</v>
      </c>
      <c r="AB50" s="1337">
        <v>28413</v>
      </c>
    </row>
    <row r="51" spans="1:28">
      <c r="A51" s="1336" t="s">
        <v>91</v>
      </c>
      <c r="B51" s="2" t="s">
        <v>94</v>
      </c>
      <c r="C51" s="1" t="s">
        <v>95</v>
      </c>
      <c r="D51" s="1" t="s">
        <v>76</v>
      </c>
      <c r="E51" s="1">
        <v>120050</v>
      </c>
      <c r="F51" s="1336" t="s">
        <v>31</v>
      </c>
      <c r="G51" s="1" t="s">
        <v>32</v>
      </c>
      <c r="H51" s="1">
        <v>418752</v>
      </c>
      <c r="I51" s="3">
        <v>42530</v>
      </c>
      <c r="J51" s="3">
        <v>42465</v>
      </c>
      <c r="K51" s="3">
        <v>42530</v>
      </c>
      <c r="N51" s="1" t="s">
        <v>42</v>
      </c>
      <c r="O51" s="1">
        <v>21416</v>
      </c>
      <c r="P51" s="1">
        <v>7000</v>
      </c>
      <c r="Q51" s="1">
        <v>38.67</v>
      </c>
      <c r="R51" s="1337">
        <v>270690</v>
      </c>
      <c r="S51" s="4">
        <v>-13785.24</v>
      </c>
      <c r="T51" s="1">
        <v>35.963999999999999</v>
      </c>
      <c r="U51" s="1337">
        <v>251748</v>
      </c>
      <c r="V51" s="1">
        <v>0.12820000000000001</v>
      </c>
      <c r="W51" s="1336">
        <v>897.54</v>
      </c>
      <c r="X51" s="1">
        <v>13</v>
      </c>
      <c r="Y51" s="1">
        <v>165</v>
      </c>
      <c r="AA51" s="1">
        <v>401</v>
      </c>
      <c r="AB51" s="1337">
        <v>18942</v>
      </c>
    </row>
    <row r="52" spans="1:28">
      <c r="A52" s="1336" t="s">
        <v>91</v>
      </c>
      <c r="B52" s="2" t="s">
        <v>94</v>
      </c>
      <c r="C52" s="1" t="s">
        <v>95</v>
      </c>
      <c r="D52" s="1" t="s">
        <v>76</v>
      </c>
      <c r="E52" s="1">
        <v>120050</v>
      </c>
      <c r="F52" s="1336" t="s">
        <v>31</v>
      </c>
      <c r="G52" s="1" t="s">
        <v>32</v>
      </c>
      <c r="H52" s="1">
        <v>418753</v>
      </c>
      <c r="I52" s="3">
        <v>42530</v>
      </c>
      <c r="J52" s="3">
        <v>42465</v>
      </c>
      <c r="K52" s="3">
        <v>42530</v>
      </c>
      <c r="N52" s="1" t="s">
        <v>42</v>
      </c>
      <c r="O52" s="1">
        <v>21420</v>
      </c>
      <c r="P52" s="1">
        <v>1000</v>
      </c>
      <c r="Q52" s="1">
        <v>38.67</v>
      </c>
      <c r="R52" s="1337">
        <v>38670</v>
      </c>
      <c r="S52" s="4">
        <v>-1969.32</v>
      </c>
      <c r="T52" s="1">
        <v>35.963999999999999</v>
      </c>
      <c r="U52" s="1337">
        <v>35964</v>
      </c>
      <c r="V52" s="1">
        <v>0.12820000000000001</v>
      </c>
      <c r="W52" s="1336">
        <v>128.22</v>
      </c>
      <c r="X52" s="1">
        <v>13</v>
      </c>
      <c r="Y52" s="1">
        <v>165</v>
      </c>
      <c r="AA52" s="1">
        <v>401</v>
      </c>
      <c r="AB52" s="1337">
        <v>2706</v>
      </c>
    </row>
    <row r="53" spans="1:28">
      <c r="A53" s="1336" t="s">
        <v>91</v>
      </c>
      <c r="B53" s="2" t="s">
        <v>94</v>
      </c>
      <c r="C53" s="1" t="s">
        <v>95</v>
      </c>
      <c r="D53" s="1" t="s">
        <v>76</v>
      </c>
      <c r="E53" s="1">
        <v>120050</v>
      </c>
      <c r="F53" s="1336" t="s">
        <v>31</v>
      </c>
      <c r="G53" s="1" t="s">
        <v>32</v>
      </c>
      <c r="H53" s="1">
        <v>420211</v>
      </c>
      <c r="I53" s="3">
        <v>42541</v>
      </c>
      <c r="J53" s="3">
        <v>42465</v>
      </c>
      <c r="K53" s="3">
        <v>42539</v>
      </c>
      <c r="N53" s="1" t="s">
        <v>42</v>
      </c>
      <c r="O53" s="1">
        <v>21417</v>
      </c>
      <c r="P53" s="1">
        <v>7000</v>
      </c>
      <c r="Q53" s="1">
        <v>38.67</v>
      </c>
      <c r="R53" s="1337">
        <v>270690</v>
      </c>
      <c r="S53" s="4">
        <v>-13785.24</v>
      </c>
      <c r="T53" s="1">
        <v>35.963999999999999</v>
      </c>
      <c r="U53" s="1337">
        <v>251748</v>
      </c>
      <c r="V53" s="1">
        <v>0.12820000000000001</v>
      </c>
      <c r="W53" s="1336">
        <v>897.54</v>
      </c>
      <c r="X53" s="1">
        <v>13</v>
      </c>
      <c r="Y53" s="1">
        <v>165</v>
      </c>
      <c r="AA53" s="1">
        <v>401</v>
      </c>
      <c r="AB53" s="1337">
        <v>18942</v>
      </c>
    </row>
    <row r="54" spans="1:28">
      <c r="A54" s="1336" t="s">
        <v>91</v>
      </c>
      <c r="B54" s="2" t="s">
        <v>94</v>
      </c>
      <c r="C54" s="1" t="s">
        <v>95</v>
      </c>
      <c r="D54" s="1" t="s">
        <v>76</v>
      </c>
      <c r="E54" s="1">
        <v>120050</v>
      </c>
      <c r="F54" s="1336" t="s">
        <v>31</v>
      </c>
      <c r="G54" s="1" t="s">
        <v>32</v>
      </c>
      <c r="H54" s="1">
        <v>420212</v>
      </c>
      <c r="I54" s="3">
        <v>42541</v>
      </c>
      <c r="J54" s="3">
        <v>42465</v>
      </c>
      <c r="K54" s="3">
        <v>42539</v>
      </c>
      <c r="N54" s="1" t="s">
        <v>42</v>
      </c>
      <c r="O54" s="1">
        <v>21421</v>
      </c>
      <c r="P54" s="1">
        <v>1000</v>
      </c>
      <c r="Q54" s="1">
        <v>38.67</v>
      </c>
      <c r="R54" s="1337">
        <v>38670</v>
      </c>
      <c r="S54" s="4">
        <v>-1969.32</v>
      </c>
      <c r="T54" s="1">
        <v>35.963999999999999</v>
      </c>
      <c r="U54" s="1337">
        <v>35964</v>
      </c>
      <c r="V54" s="1">
        <v>0.12820000000000001</v>
      </c>
      <c r="W54" s="1336">
        <v>128.22</v>
      </c>
      <c r="X54" s="1">
        <v>13</v>
      </c>
      <c r="Y54" s="1">
        <v>165</v>
      </c>
      <c r="AA54" s="1">
        <v>401</v>
      </c>
      <c r="AB54" s="1337">
        <v>2706</v>
      </c>
    </row>
    <row r="55" spans="1:28">
      <c r="A55" s="1336" t="s">
        <v>91</v>
      </c>
      <c r="B55" s="2" t="s">
        <v>94</v>
      </c>
      <c r="C55" s="1" t="s">
        <v>95</v>
      </c>
      <c r="D55" s="1" t="s">
        <v>76</v>
      </c>
      <c r="E55" s="1">
        <v>120050</v>
      </c>
      <c r="F55" s="1336" t="s">
        <v>31</v>
      </c>
      <c r="G55" s="1" t="s">
        <v>32</v>
      </c>
      <c r="H55" s="1">
        <v>420544</v>
      </c>
      <c r="I55" s="3">
        <v>42543</v>
      </c>
      <c r="J55" s="3">
        <v>42494</v>
      </c>
      <c r="K55" s="3">
        <v>42546</v>
      </c>
      <c r="N55" s="1" t="s">
        <v>42</v>
      </c>
      <c r="O55" s="1">
        <v>21515</v>
      </c>
      <c r="P55" s="1">
        <v>2500</v>
      </c>
      <c r="Q55" s="1">
        <v>38.67</v>
      </c>
      <c r="R55" s="1337">
        <v>96675</v>
      </c>
      <c r="S55" s="4">
        <v>-4923.3</v>
      </c>
      <c r="T55" s="1">
        <v>35.963999999999999</v>
      </c>
      <c r="U55" s="1337">
        <v>89910</v>
      </c>
      <c r="V55" s="1">
        <v>0.12820000000000001</v>
      </c>
      <c r="W55" s="1336">
        <v>320.55</v>
      </c>
      <c r="X55" s="1">
        <v>13</v>
      </c>
      <c r="Y55" s="1">
        <v>165</v>
      </c>
      <c r="AA55" s="1">
        <v>401</v>
      </c>
      <c r="AB55" s="1337">
        <v>6765</v>
      </c>
    </row>
    <row r="56" spans="1:28">
      <c r="A56" s="1336" t="s">
        <v>91</v>
      </c>
      <c r="B56" s="2" t="s">
        <v>94</v>
      </c>
      <c r="C56" s="1" t="s">
        <v>95</v>
      </c>
      <c r="D56" s="1" t="s">
        <v>76</v>
      </c>
      <c r="E56" s="1">
        <v>120050</v>
      </c>
      <c r="F56" s="1336" t="s">
        <v>31</v>
      </c>
      <c r="G56" s="1" t="s">
        <v>32</v>
      </c>
      <c r="H56" s="1">
        <v>421077</v>
      </c>
      <c r="I56" s="3">
        <v>42548</v>
      </c>
      <c r="J56" s="3">
        <v>42494</v>
      </c>
      <c r="K56" s="3">
        <v>42546</v>
      </c>
      <c r="N56" s="1" t="s">
        <v>42</v>
      </c>
      <c r="O56" s="1">
        <v>21515</v>
      </c>
      <c r="P56" s="1">
        <v>7500</v>
      </c>
      <c r="Q56" s="1">
        <v>38.67</v>
      </c>
      <c r="R56" s="1337">
        <v>290025</v>
      </c>
      <c r="S56" s="4">
        <v>-14769.9</v>
      </c>
      <c r="T56" s="1">
        <v>35.963999999999999</v>
      </c>
      <c r="U56" s="1337">
        <v>269730</v>
      </c>
      <c r="V56" s="1">
        <v>0.12820000000000001</v>
      </c>
      <c r="W56" s="1336">
        <v>961.65</v>
      </c>
      <c r="X56" s="1">
        <v>13</v>
      </c>
      <c r="Y56" s="1">
        <v>165</v>
      </c>
      <c r="AA56" s="1">
        <v>401</v>
      </c>
      <c r="AB56" s="1337">
        <v>20295</v>
      </c>
    </row>
    <row r="57" spans="1:28">
      <c r="A57" s="1336" t="s">
        <v>91</v>
      </c>
      <c r="B57" s="2" t="s">
        <v>96</v>
      </c>
      <c r="C57" s="1" t="s">
        <v>97</v>
      </c>
      <c r="D57" s="1" t="s">
        <v>76</v>
      </c>
      <c r="E57" s="1">
        <v>120050</v>
      </c>
      <c r="F57" s="1336" t="s">
        <v>31</v>
      </c>
      <c r="G57" s="1" t="s">
        <v>32</v>
      </c>
      <c r="H57" s="1">
        <v>418756</v>
      </c>
      <c r="I57" s="3">
        <v>42530</v>
      </c>
      <c r="J57" s="3">
        <v>42528</v>
      </c>
      <c r="K57" s="3">
        <v>42530</v>
      </c>
      <c r="N57" s="1" t="s">
        <v>42</v>
      </c>
      <c r="O57" s="1">
        <v>21666</v>
      </c>
      <c r="P57" s="1">
        <v>1000</v>
      </c>
      <c r="Q57" s="1">
        <v>50.13</v>
      </c>
      <c r="R57" s="1337">
        <v>50130</v>
      </c>
      <c r="S57" s="4">
        <v>-2547.21</v>
      </c>
      <c r="T57" s="1">
        <v>46.616999999999997</v>
      </c>
      <c r="U57" s="1337">
        <v>46617</v>
      </c>
      <c r="V57" s="1">
        <v>0.1852</v>
      </c>
      <c r="W57" s="1336">
        <v>185.21</v>
      </c>
      <c r="X57" s="1">
        <v>13</v>
      </c>
      <c r="Y57" s="1">
        <v>165</v>
      </c>
      <c r="AA57" s="1">
        <v>401</v>
      </c>
      <c r="AB57" s="1337">
        <v>3513</v>
      </c>
    </row>
    <row r="58" spans="1:28">
      <c r="A58" s="1336" t="s">
        <v>91</v>
      </c>
      <c r="B58" s="2" t="s">
        <v>96</v>
      </c>
      <c r="C58" s="1" t="s">
        <v>97</v>
      </c>
      <c r="D58" s="1" t="s">
        <v>76</v>
      </c>
      <c r="E58" s="1">
        <v>120050</v>
      </c>
      <c r="F58" s="1336" t="s">
        <v>31</v>
      </c>
      <c r="G58" s="1" t="s">
        <v>32</v>
      </c>
      <c r="H58" s="1">
        <v>419626</v>
      </c>
      <c r="I58" s="3">
        <v>42536</v>
      </c>
      <c r="J58" s="3">
        <v>42534</v>
      </c>
      <c r="K58" s="3">
        <v>42535</v>
      </c>
      <c r="N58" s="1" t="s">
        <v>42</v>
      </c>
      <c r="O58" s="1">
        <v>21697</v>
      </c>
      <c r="P58" s="1">
        <v>1500</v>
      </c>
      <c r="Q58" s="1">
        <v>50.13</v>
      </c>
      <c r="R58" s="1337">
        <v>75195</v>
      </c>
      <c r="S58" s="4">
        <v>-3820.82</v>
      </c>
      <c r="T58" s="1">
        <v>46.616999999999997</v>
      </c>
      <c r="U58" s="1337">
        <v>69925.5</v>
      </c>
      <c r="V58" s="1">
        <v>0.1852</v>
      </c>
      <c r="W58" s="1336">
        <v>277.815</v>
      </c>
      <c r="X58" s="1">
        <v>13</v>
      </c>
      <c r="Y58" s="1">
        <v>165</v>
      </c>
      <c r="AA58" s="1">
        <v>401</v>
      </c>
      <c r="AB58" s="1337">
        <v>5269.5</v>
      </c>
    </row>
    <row r="59" spans="1:28">
      <c r="A59" s="1336" t="s">
        <v>91</v>
      </c>
      <c r="B59" s="2" t="s">
        <v>96</v>
      </c>
      <c r="C59" s="1" t="s">
        <v>97</v>
      </c>
      <c r="D59" s="1" t="s">
        <v>76</v>
      </c>
      <c r="E59" s="1">
        <v>120050</v>
      </c>
      <c r="F59" s="1336" t="s">
        <v>31</v>
      </c>
      <c r="G59" s="1" t="s">
        <v>32</v>
      </c>
      <c r="H59" s="1">
        <v>420364</v>
      </c>
      <c r="I59" s="3">
        <v>42542</v>
      </c>
      <c r="J59" s="3">
        <v>42538</v>
      </c>
      <c r="K59" s="3">
        <v>42541</v>
      </c>
      <c r="N59" s="1" t="s">
        <v>42</v>
      </c>
      <c r="O59" s="1">
        <v>21716</v>
      </c>
      <c r="P59" s="1">
        <v>1500</v>
      </c>
      <c r="Q59" s="1">
        <v>50.13</v>
      </c>
      <c r="R59" s="1337">
        <v>75195</v>
      </c>
      <c r="S59" s="4">
        <v>-3820.82</v>
      </c>
      <c r="T59" s="1">
        <v>46.616999999999997</v>
      </c>
      <c r="U59" s="1337">
        <v>69925.5</v>
      </c>
      <c r="V59" s="1">
        <v>0.1852</v>
      </c>
      <c r="W59" s="1336">
        <v>277.815</v>
      </c>
      <c r="X59" s="1">
        <v>13</v>
      </c>
      <c r="Y59" s="1">
        <v>165</v>
      </c>
      <c r="AA59" s="1">
        <v>401</v>
      </c>
      <c r="AB59" s="1337">
        <v>5269.5</v>
      </c>
    </row>
    <row r="60" spans="1:28">
      <c r="A60" s="1336" t="s">
        <v>91</v>
      </c>
      <c r="B60" s="2" t="s">
        <v>96</v>
      </c>
      <c r="C60" s="1" t="s">
        <v>97</v>
      </c>
      <c r="D60" s="1" t="s">
        <v>76</v>
      </c>
      <c r="E60" s="1">
        <v>120050</v>
      </c>
      <c r="F60" s="1336" t="s">
        <v>31</v>
      </c>
      <c r="G60" s="1" t="s">
        <v>32</v>
      </c>
      <c r="H60" s="1">
        <v>421082</v>
      </c>
      <c r="I60" s="3">
        <v>42548</v>
      </c>
      <c r="J60" s="3">
        <v>42544</v>
      </c>
      <c r="K60" s="3">
        <v>42548</v>
      </c>
      <c r="N60" s="1" t="s">
        <v>42</v>
      </c>
      <c r="O60" s="1">
        <v>21728</v>
      </c>
      <c r="P60" s="1">
        <v>1500</v>
      </c>
      <c r="Q60" s="1">
        <v>50.13</v>
      </c>
      <c r="R60" s="1337">
        <v>75195</v>
      </c>
      <c r="S60" s="4">
        <v>-3820.82</v>
      </c>
      <c r="T60" s="1">
        <v>46.616999999999997</v>
      </c>
      <c r="U60" s="1337">
        <v>69925.5</v>
      </c>
      <c r="V60" s="1">
        <v>0.1852</v>
      </c>
      <c r="W60" s="1336">
        <v>277.815</v>
      </c>
      <c r="X60" s="1">
        <v>13</v>
      </c>
      <c r="Y60" s="1">
        <v>165</v>
      </c>
      <c r="AA60" s="1">
        <v>401</v>
      </c>
      <c r="AB60" s="1337">
        <v>5269.5</v>
      </c>
    </row>
    <row r="61" spans="1:28">
      <c r="A61" s="1336" t="s">
        <v>91</v>
      </c>
      <c r="B61" s="2" t="s">
        <v>98</v>
      </c>
      <c r="C61" s="1" t="s">
        <v>99</v>
      </c>
      <c r="D61" s="1" t="s">
        <v>76</v>
      </c>
      <c r="E61" s="1">
        <v>120050</v>
      </c>
      <c r="F61" s="1336" t="s">
        <v>31</v>
      </c>
      <c r="G61" s="1" t="s">
        <v>32</v>
      </c>
      <c r="H61" s="1">
        <v>419624</v>
      </c>
      <c r="I61" s="3">
        <v>42536</v>
      </c>
      <c r="J61" s="3">
        <v>42534</v>
      </c>
      <c r="K61" s="3">
        <v>42535</v>
      </c>
      <c r="N61" s="1" t="s">
        <v>42</v>
      </c>
      <c r="O61" s="1">
        <v>21695</v>
      </c>
      <c r="P61" s="1">
        <v>1000</v>
      </c>
      <c r="Q61" s="1">
        <v>50.13</v>
      </c>
      <c r="R61" s="1337">
        <v>50130</v>
      </c>
      <c r="S61" s="4">
        <v>-2547.21</v>
      </c>
      <c r="T61" s="1">
        <v>46.616999999999997</v>
      </c>
      <c r="U61" s="1337">
        <v>46617</v>
      </c>
      <c r="V61" s="1">
        <v>0.1852</v>
      </c>
      <c r="W61" s="1336">
        <v>185.21</v>
      </c>
      <c r="X61" s="1">
        <v>13</v>
      </c>
      <c r="Y61" s="1">
        <v>165</v>
      </c>
      <c r="AA61" s="1">
        <v>401</v>
      </c>
      <c r="AB61" s="1337">
        <v>3513</v>
      </c>
    </row>
    <row r="62" spans="1:28">
      <c r="A62" s="1336" t="s">
        <v>91</v>
      </c>
      <c r="B62" s="2" t="s">
        <v>98</v>
      </c>
      <c r="C62" s="1" t="s">
        <v>99</v>
      </c>
      <c r="D62" s="1" t="s">
        <v>76</v>
      </c>
      <c r="E62" s="1">
        <v>120050</v>
      </c>
      <c r="F62" s="1336" t="s">
        <v>31</v>
      </c>
      <c r="G62" s="1" t="s">
        <v>32</v>
      </c>
      <c r="H62" s="1">
        <v>420366</v>
      </c>
      <c r="I62" s="3">
        <v>42542</v>
      </c>
      <c r="J62" s="3">
        <v>42538</v>
      </c>
      <c r="K62" s="3">
        <v>42541</v>
      </c>
      <c r="N62" s="1" t="s">
        <v>42</v>
      </c>
      <c r="O62" s="1">
        <v>21718</v>
      </c>
      <c r="P62" s="1">
        <v>1000</v>
      </c>
      <c r="Q62" s="1">
        <v>50.13</v>
      </c>
      <c r="R62" s="1337">
        <v>50130</v>
      </c>
      <c r="S62" s="4">
        <v>-2547.21</v>
      </c>
      <c r="T62" s="1">
        <v>46.616999999999997</v>
      </c>
      <c r="U62" s="1337">
        <v>46617</v>
      </c>
      <c r="V62" s="1">
        <v>0.1852</v>
      </c>
      <c r="W62" s="1336">
        <v>185.21</v>
      </c>
      <c r="X62" s="1">
        <v>13</v>
      </c>
      <c r="Y62" s="1">
        <v>165</v>
      </c>
      <c r="AA62" s="1">
        <v>401</v>
      </c>
      <c r="AB62" s="1337">
        <v>3513</v>
      </c>
    </row>
    <row r="63" spans="1:28">
      <c r="A63" s="1336" t="s">
        <v>91</v>
      </c>
      <c r="B63" s="2" t="s">
        <v>100</v>
      </c>
      <c r="C63" s="1" t="s">
        <v>101</v>
      </c>
      <c r="D63" s="1" t="s">
        <v>76</v>
      </c>
      <c r="E63" s="1">
        <v>120050</v>
      </c>
      <c r="F63" s="1336" t="s">
        <v>31</v>
      </c>
      <c r="G63" s="1" t="s">
        <v>32</v>
      </c>
      <c r="H63" s="1">
        <v>417990</v>
      </c>
      <c r="I63" s="3">
        <v>42522</v>
      </c>
      <c r="J63" s="3">
        <v>42465</v>
      </c>
      <c r="K63" s="3">
        <v>42523</v>
      </c>
      <c r="N63" s="1" t="s">
        <v>42</v>
      </c>
      <c r="O63" s="1">
        <v>21410</v>
      </c>
      <c r="P63" s="1">
        <v>1000</v>
      </c>
      <c r="Q63" s="1">
        <v>92.01</v>
      </c>
      <c r="R63" s="1337">
        <v>92010</v>
      </c>
      <c r="S63" s="4">
        <v>-4687.49</v>
      </c>
      <c r="T63" s="1">
        <v>85.572999999999993</v>
      </c>
      <c r="U63" s="1337">
        <v>85573</v>
      </c>
      <c r="V63" s="1">
        <v>0.37040000000000001</v>
      </c>
      <c r="W63" s="1336">
        <v>370.42</v>
      </c>
      <c r="X63" s="1">
        <v>13</v>
      </c>
      <c r="Y63" s="1">
        <v>165</v>
      </c>
      <c r="AA63" s="1">
        <v>401</v>
      </c>
      <c r="AB63" s="1337">
        <v>6437</v>
      </c>
    </row>
    <row r="64" spans="1:28">
      <c r="A64" s="1336" t="s">
        <v>91</v>
      </c>
      <c r="B64" s="2" t="s">
        <v>100</v>
      </c>
      <c r="C64" s="1" t="s">
        <v>101</v>
      </c>
      <c r="D64" s="1" t="s">
        <v>76</v>
      </c>
      <c r="E64" s="1">
        <v>120050</v>
      </c>
      <c r="F64" s="1336" t="s">
        <v>31</v>
      </c>
      <c r="G64" s="1" t="s">
        <v>32</v>
      </c>
      <c r="H64" s="1">
        <v>418751</v>
      </c>
      <c r="I64" s="3">
        <v>42530</v>
      </c>
      <c r="J64" s="3">
        <v>42465</v>
      </c>
      <c r="K64" s="3">
        <v>42530</v>
      </c>
      <c r="N64" s="1" t="s">
        <v>42</v>
      </c>
      <c r="O64" s="1">
        <v>21411</v>
      </c>
      <c r="P64" s="1">
        <v>500</v>
      </c>
      <c r="Q64" s="1">
        <v>92.01</v>
      </c>
      <c r="R64" s="1337">
        <v>46005</v>
      </c>
      <c r="S64" s="4">
        <v>-2343.75</v>
      </c>
      <c r="T64" s="1">
        <v>85.572999999999993</v>
      </c>
      <c r="U64" s="1337">
        <v>42786.5</v>
      </c>
      <c r="V64" s="1">
        <v>0.37040000000000001</v>
      </c>
      <c r="W64" s="1336">
        <v>185.21</v>
      </c>
      <c r="X64" s="1">
        <v>13</v>
      </c>
      <c r="Y64" s="1">
        <v>165</v>
      </c>
      <c r="AA64" s="1">
        <v>401</v>
      </c>
      <c r="AB64" s="1337">
        <v>3218.5</v>
      </c>
    </row>
    <row r="65" spans="1:28">
      <c r="A65" s="1336" t="s">
        <v>91</v>
      </c>
      <c r="B65" s="2" t="s">
        <v>100</v>
      </c>
      <c r="C65" s="1" t="s">
        <v>101</v>
      </c>
      <c r="D65" s="1" t="s">
        <v>76</v>
      </c>
      <c r="E65" s="1">
        <v>120050</v>
      </c>
      <c r="F65" s="1336" t="s">
        <v>31</v>
      </c>
      <c r="G65" s="1" t="s">
        <v>32</v>
      </c>
      <c r="H65" s="1">
        <v>420210</v>
      </c>
      <c r="I65" s="3">
        <v>42541</v>
      </c>
      <c r="J65" s="3">
        <v>42465</v>
      </c>
      <c r="K65" s="3">
        <v>42539</v>
      </c>
      <c r="N65" s="1" t="s">
        <v>42</v>
      </c>
      <c r="O65" s="1">
        <v>21413</v>
      </c>
      <c r="P65" s="1">
        <v>500</v>
      </c>
      <c r="Q65" s="1">
        <v>92.01</v>
      </c>
      <c r="R65" s="1337">
        <v>46005</v>
      </c>
      <c r="S65" s="4">
        <v>-2343.75</v>
      </c>
      <c r="T65" s="1">
        <v>85.572999999999993</v>
      </c>
      <c r="U65" s="1337">
        <v>42786.5</v>
      </c>
      <c r="V65" s="1">
        <v>0.37040000000000001</v>
      </c>
      <c r="W65" s="1336">
        <v>185.21</v>
      </c>
      <c r="X65" s="1">
        <v>13</v>
      </c>
      <c r="Y65" s="1">
        <v>165</v>
      </c>
      <c r="AA65" s="1">
        <v>401</v>
      </c>
      <c r="AB65" s="1337">
        <v>3218.5</v>
      </c>
    </row>
    <row r="66" spans="1:28">
      <c r="A66" s="1336" t="s">
        <v>91</v>
      </c>
      <c r="B66" s="2" t="s">
        <v>100</v>
      </c>
      <c r="C66" s="1" t="s">
        <v>101</v>
      </c>
      <c r="D66" s="1" t="s">
        <v>76</v>
      </c>
      <c r="E66" s="1">
        <v>120050</v>
      </c>
      <c r="F66" s="1336" t="s">
        <v>31</v>
      </c>
      <c r="G66" s="1" t="s">
        <v>32</v>
      </c>
      <c r="H66" s="1">
        <v>421078</v>
      </c>
      <c r="I66" s="3">
        <v>42548</v>
      </c>
      <c r="J66" s="3">
        <v>42494</v>
      </c>
      <c r="K66" s="3">
        <v>42546</v>
      </c>
      <c r="N66" s="1" t="s">
        <v>42</v>
      </c>
      <c r="O66" s="1">
        <v>21519</v>
      </c>
      <c r="P66" s="1">
        <v>1000</v>
      </c>
      <c r="Q66" s="1">
        <v>92.01</v>
      </c>
      <c r="R66" s="1337">
        <v>92010</v>
      </c>
      <c r="S66" s="4">
        <v>-4687.49</v>
      </c>
      <c r="T66" s="1">
        <v>85.572999999999993</v>
      </c>
      <c r="U66" s="1337">
        <v>85573</v>
      </c>
      <c r="V66" s="1">
        <v>0.37040000000000001</v>
      </c>
      <c r="W66" s="1336">
        <v>370.42</v>
      </c>
      <c r="X66" s="1">
        <v>13</v>
      </c>
      <c r="Y66" s="1">
        <v>165</v>
      </c>
      <c r="AA66" s="1">
        <v>401</v>
      </c>
      <c r="AB66" s="1337">
        <v>6437</v>
      </c>
    </row>
    <row r="67" spans="1:28">
      <c r="A67" s="1336" t="s">
        <v>91</v>
      </c>
      <c r="B67" s="2" t="s">
        <v>102</v>
      </c>
      <c r="C67" s="1" t="s">
        <v>103</v>
      </c>
      <c r="D67" s="1" t="s">
        <v>81</v>
      </c>
      <c r="E67" s="1">
        <v>120050</v>
      </c>
      <c r="F67" s="1336" t="s">
        <v>31</v>
      </c>
      <c r="G67" s="1" t="s">
        <v>32</v>
      </c>
      <c r="H67" s="1">
        <v>420541</v>
      </c>
      <c r="I67" s="3">
        <v>42543</v>
      </c>
      <c r="J67" s="3">
        <v>42494</v>
      </c>
      <c r="K67" s="3">
        <v>42546</v>
      </c>
      <c r="N67" s="1" t="s">
        <v>42</v>
      </c>
      <c r="O67" s="1">
        <v>21519</v>
      </c>
      <c r="P67" s="1">
        <v>300</v>
      </c>
      <c r="Q67" s="1">
        <v>132.34</v>
      </c>
      <c r="R67" s="1337">
        <v>39702</v>
      </c>
      <c r="S67" s="4">
        <v>-2022.12</v>
      </c>
      <c r="T67" s="1">
        <v>123.08</v>
      </c>
      <c r="U67" s="1337">
        <v>36924</v>
      </c>
      <c r="V67" s="1">
        <v>0.55559999999999998</v>
      </c>
      <c r="W67" s="1336">
        <v>166.68899999999999</v>
      </c>
      <c r="X67" s="1">
        <v>13</v>
      </c>
      <c r="Y67" s="1">
        <v>165</v>
      </c>
      <c r="AA67" s="1">
        <v>401</v>
      </c>
      <c r="AB67" s="1337">
        <v>2778</v>
      </c>
    </row>
    <row r="68" spans="1:28">
      <c r="A68" s="1336" t="s">
        <v>91</v>
      </c>
      <c r="B68" s="2" t="s">
        <v>104</v>
      </c>
      <c r="C68" s="1" t="s">
        <v>105</v>
      </c>
      <c r="D68" s="1" t="s">
        <v>76</v>
      </c>
      <c r="E68" s="1">
        <v>120050</v>
      </c>
      <c r="F68" s="1336" t="s">
        <v>31</v>
      </c>
      <c r="G68" s="1" t="s">
        <v>32</v>
      </c>
      <c r="H68" s="1">
        <v>419625</v>
      </c>
      <c r="I68" s="3">
        <v>42536</v>
      </c>
      <c r="J68" s="3">
        <v>42534</v>
      </c>
      <c r="K68" s="3">
        <v>42535</v>
      </c>
      <c r="N68" s="1" t="s">
        <v>42</v>
      </c>
      <c r="O68" s="1">
        <v>21696</v>
      </c>
      <c r="P68" s="1">
        <v>1500</v>
      </c>
      <c r="Q68" s="1">
        <v>48.75</v>
      </c>
      <c r="R68" s="1337">
        <v>73125</v>
      </c>
      <c r="S68" s="4">
        <v>-3721.22</v>
      </c>
      <c r="T68" s="1">
        <v>45.337000000000003</v>
      </c>
      <c r="U68" s="1337">
        <v>68005.5</v>
      </c>
      <c r="V68" s="1">
        <v>0.1852</v>
      </c>
      <c r="W68" s="1336">
        <v>277.815</v>
      </c>
      <c r="X68" s="1">
        <v>13</v>
      </c>
      <c r="Y68" s="1">
        <v>165</v>
      </c>
      <c r="AA68" s="1">
        <v>401</v>
      </c>
      <c r="AB68" s="1337">
        <v>5119.5</v>
      </c>
    </row>
    <row r="69" spans="1:28">
      <c r="A69" s="1336" t="s">
        <v>91</v>
      </c>
      <c r="B69" s="2" t="s">
        <v>104</v>
      </c>
      <c r="C69" s="1" t="s">
        <v>105</v>
      </c>
      <c r="D69" s="1" t="s">
        <v>76</v>
      </c>
      <c r="E69" s="1">
        <v>120050</v>
      </c>
      <c r="F69" s="1336" t="s">
        <v>31</v>
      </c>
      <c r="G69" s="1" t="s">
        <v>32</v>
      </c>
      <c r="H69" s="1">
        <v>420542</v>
      </c>
      <c r="I69" s="3">
        <v>42543</v>
      </c>
      <c r="J69" s="3">
        <v>42538</v>
      </c>
      <c r="K69" s="3">
        <v>42541</v>
      </c>
      <c r="N69" s="1" t="s">
        <v>42</v>
      </c>
      <c r="O69" s="1">
        <v>21715</v>
      </c>
      <c r="P69" s="1">
        <v>1000</v>
      </c>
      <c r="Q69" s="1">
        <v>48.75</v>
      </c>
      <c r="R69" s="1337">
        <v>48750</v>
      </c>
      <c r="S69" s="4">
        <v>-2480.81</v>
      </c>
      <c r="T69" s="1">
        <v>45.337000000000003</v>
      </c>
      <c r="U69" s="1337">
        <v>45337</v>
      </c>
      <c r="V69" s="1">
        <v>0.1852</v>
      </c>
      <c r="W69" s="1336">
        <v>185.21</v>
      </c>
      <c r="X69" s="1">
        <v>13</v>
      </c>
      <c r="Y69" s="1">
        <v>165</v>
      </c>
      <c r="AA69" s="1">
        <v>401</v>
      </c>
      <c r="AB69" s="1337">
        <v>3413</v>
      </c>
    </row>
    <row r="70" spans="1:28">
      <c r="A70" s="1336" t="s">
        <v>91</v>
      </c>
      <c r="B70" s="2" t="s">
        <v>104</v>
      </c>
      <c r="C70" s="1" t="s">
        <v>105</v>
      </c>
      <c r="D70" s="1" t="s">
        <v>76</v>
      </c>
      <c r="E70" s="1">
        <v>120050</v>
      </c>
      <c r="F70" s="1336" t="s">
        <v>31</v>
      </c>
      <c r="G70" s="1" t="s">
        <v>32</v>
      </c>
      <c r="H70" s="1">
        <v>421081</v>
      </c>
      <c r="I70" s="3">
        <v>42548</v>
      </c>
      <c r="J70" s="3">
        <v>42544</v>
      </c>
      <c r="K70" s="3">
        <v>42548</v>
      </c>
      <c r="N70" s="1" t="s">
        <v>42</v>
      </c>
      <c r="O70" s="1">
        <v>21727</v>
      </c>
      <c r="P70" s="1">
        <v>1500</v>
      </c>
      <c r="Q70" s="1">
        <v>48.75</v>
      </c>
      <c r="R70" s="1337">
        <v>73125</v>
      </c>
      <c r="S70" s="4">
        <v>-3721.22</v>
      </c>
      <c r="T70" s="1">
        <v>45.337000000000003</v>
      </c>
      <c r="U70" s="1337">
        <v>68005.5</v>
      </c>
      <c r="V70" s="1">
        <v>0.1852</v>
      </c>
      <c r="W70" s="1336">
        <v>277.815</v>
      </c>
      <c r="X70" s="1">
        <v>13</v>
      </c>
      <c r="Y70" s="1">
        <v>165</v>
      </c>
      <c r="AA70" s="1">
        <v>401</v>
      </c>
      <c r="AB70" s="1337">
        <v>5119.5</v>
      </c>
    </row>
    <row r="71" spans="1:28">
      <c r="A71" s="1336" t="s">
        <v>91</v>
      </c>
      <c r="B71" s="2" t="s">
        <v>106</v>
      </c>
      <c r="C71" s="1" t="s">
        <v>107</v>
      </c>
      <c r="D71" s="1" t="s">
        <v>76</v>
      </c>
      <c r="E71" s="1">
        <v>120050</v>
      </c>
      <c r="F71" s="1336" t="s">
        <v>31</v>
      </c>
      <c r="G71" s="1" t="s">
        <v>32</v>
      </c>
      <c r="H71" s="1">
        <v>418754</v>
      </c>
      <c r="I71" s="3">
        <v>42530</v>
      </c>
      <c r="J71" s="3">
        <v>42528</v>
      </c>
      <c r="K71" s="3">
        <v>42530</v>
      </c>
      <c r="N71" s="1" t="s">
        <v>42</v>
      </c>
      <c r="O71" s="1">
        <v>21650</v>
      </c>
      <c r="P71" s="1">
        <v>3000</v>
      </c>
      <c r="Q71" s="1">
        <v>48.75</v>
      </c>
      <c r="R71" s="1337">
        <v>146250</v>
      </c>
      <c r="S71" s="4">
        <v>-7442.43</v>
      </c>
      <c r="T71" s="1">
        <v>45.337000000000003</v>
      </c>
      <c r="U71" s="1337">
        <v>136011</v>
      </c>
      <c r="V71" s="1">
        <v>0.1852</v>
      </c>
      <c r="W71" s="1336">
        <v>555.63</v>
      </c>
      <c r="X71" s="1">
        <v>13</v>
      </c>
      <c r="Y71" s="1">
        <v>165</v>
      </c>
      <c r="AA71" s="1">
        <v>401</v>
      </c>
      <c r="AB71" s="1337">
        <v>10239</v>
      </c>
    </row>
    <row r="72" spans="1:28">
      <c r="A72" s="1336" t="s">
        <v>91</v>
      </c>
      <c r="B72" s="2" t="s">
        <v>106</v>
      </c>
      <c r="C72" s="1" t="s">
        <v>107</v>
      </c>
      <c r="D72" s="1" t="s">
        <v>76</v>
      </c>
      <c r="E72" s="1">
        <v>120050</v>
      </c>
      <c r="F72" s="1336" t="s">
        <v>31</v>
      </c>
      <c r="G72" s="1" t="s">
        <v>32</v>
      </c>
      <c r="H72" s="1">
        <v>419627</v>
      </c>
      <c r="I72" s="3">
        <v>42536</v>
      </c>
      <c r="J72" s="3">
        <v>42534</v>
      </c>
      <c r="K72" s="3">
        <v>42535</v>
      </c>
      <c r="N72" s="1" t="s">
        <v>42</v>
      </c>
      <c r="O72" s="1">
        <v>21698</v>
      </c>
      <c r="P72" s="1">
        <v>3000</v>
      </c>
      <c r="Q72" s="1">
        <v>48.75</v>
      </c>
      <c r="R72" s="1337">
        <v>146250</v>
      </c>
      <c r="S72" s="4">
        <v>-7442.43</v>
      </c>
      <c r="T72" s="1">
        <v>45.337000000000003</v>
      </c>
      <c r="U72" s="1337">
        <v>136011</v>
      </c>
      <c r="V72" s="1">
        <v>0.1852</v>
      </c>
      <c r="W72" s="1336">
        <v>555.63</v>
      </c>
      <c r="X72" s="1">
        <v>13</v>
      </c>
      <c r="Y72" s="1">
        <v>165</v>
      </c>
      <c r="AA72" s="1">
        <v>401</v>
      </c>
      <c r="AB72" s="1337">
        <v>10239</v>
      </c>
    </row>
    <row r="73" spans="1:28">
      <c r="A73" s="1336" t="s">
        <v>91</v>
      </c>
      <c r="B73" s="2" t="s">
        <v>106</v>
      </c>
      <c r="C73" s="1" t="s">
        <v>107</v>
      </c>
      <c r="D73" s="1" t="s">
        <v>76</v>
      </c>
      <c r="E73" s="1">
        <v>120050</v>
      </c>
      <c r="F73" s="1336" t="s">
        <v>31</v>
      </c>
      <c r="G73" s="1" t="s">
        <v>32</v>
      </c>
      <c r="H73" s="1">
        <v>421100</v>
      </c>
      <c r="I73" s="3">
        <v>42548</v>
      </c>
      <c r="J73" s="3">
        <v>42544</v>
      </c>
      <c r="K73" s="3">
        <v>42548</v>
      </c>
      <c r="N73" s="1" t="s">
        <v>42</v>
      </c>
      <c r="O73" s="1">
        <v>21726</v>
      </c>
      <c r="P73" s="1">
        <v>3000</v>
      </c>
      <c r="Q73" s="1">
        <v>48.75</v>
      </c>
      <c r="R73" s="1337">
        <v>146250</v>
      </c>
      <c r="S73" s="4">
        <v>-7442.43</v>
      </c>
      <c r="T73" s="1">
        <v>45.337000000000003</v>
      </c>
      <c r="U73" s="1337">
        <v>136011</v>
      </c>
      <c r="V73" s="1">
        <v>0.1852</v>
      </c>
      <c r="W73" s="1336">
        <v>555.63</v>
      </c>
      <c r="X73" s="1">
        <v>13</v>
      </c>
      <c r="Y73" s="1">
        <v>165</v>
      </c>
      <c r="AA73" s="1">
        <v>401</v>
      </c>
      <c r="AB73" s="1337">
        <v>10239</v>
      </c>
    </row>
    <row r="74" spans="1:28">
      <c r="A74" s="1336" t="s">
        <v>91</v>
      </c>
      <c r="B74" s="2" t="s">
        <v>108</v>
      </c>
      <c r="C74" s="1" t="s">
        <v>109</v>
      </c>
      <c r="D74" s="1" t="s">
        <v>76</v>
      </c>
      <c r="E74" s="1">
        <v>120050</v>
      </c>
      <c r="F74" s="1336" t="s">
        <v>31</v>
      </c>
      <c r="G74" s="1" t="s">
        <v>32</v>
      </c>
      <c r="H74" s="1">
        <v>417992</v>
      </c>
      <c r="I74" s="3">
        <v>42522</v>
      </c>
      <c r="J74" s="3">
        <v>42520</v>
      </c>
      <c r="K74" s="3">
        <v>42522</v>
      </c>
      <c r="N74" s="1" t="s">
        <v>42</v>
      </c>
      <c r="O74" s="1">
        <v>21616</v>
      </c>
      <c r="P74" s="1">
        <v>5000</v>
      </c>
      <c r="Q74" s="1">
        <v>67.61</v>
      </c>
      <c r="R74" s="1337">
        <v>338050</v>
      </c>
      <c r="S74" s="4">
        <v>-17199.400000000001</v>
      </c>
      <c r="T74" s="1">
        <v>62.875999999999998</v>
      </c>
      <c r="U74" s="1337">
        <v>314380</v>
      </c>
      <c r="V74" s="1">
        <v>0.2707</v>
      </c>
      <c r="W74" s="1337">
        <v>1353.45</v>
      </c>
      <c r="X74" s="1">
        <v>13</v>
      </c>
      <c r="Y74" s="1">
        <v>165</v>
      </c>
      <c r="AA74" s="1">
        <v>401</v>
      </c>
      <c r="AB74" s="1337">
        <v>23670</v>
      </c>
    </row>
    <row r="75" spans="1:28">
      <c r="A75" s="1336" t="s">
        <v>91</v>
      </c>
      <c r="B75" s="2" t="s">
        <v>108</v>
      </c>
      <c r="C75" s="1" t="s">
        <v>109</v>
      </c>
      <c r="D75" s="1" t="s">
        <v>76</v>
      </c>
      <c r="E75" s="1">
        <v>120050</v>
      </c>
      <c r="F75" s="1336" t="s">
        <v>31</v>
      </c>
      <c r="G75" s="1" t="s">
        <v>32</v>
      </c>
      <c r="H75" s="1">
        <v>418755</v>
      </c>
      <c r="I75" s="3">
        <v>42530</v>
      </c>
      <c r="J75" s="3">
        <v>42528</v>
      </c>
      <c r="K75" s="3">
        <v>42530</v>
      </c>
      <c r="N75" s="1" t="s">
        <v>42</v>
      </c>
      <c r="O75" s="1">
        <v>21651</v>
      </c>
      <c r="P75" s="1">
        <v>6500</v>
      </c>
      <c r="Q75" s="1">
        <v>67.61</v>
      </c>
      <c r="R75" s="1337">
        <v>439465</v>
      </c>
      <c r="S75" s="4">
        <v>-22359.22</v>
      </c>
      <c r="T75" s="1">
        <v>62.875999999999998</v>
      </c>
      <c r="U75" s="1337">
        <v>408694</v>
      </c>
      <c r="V75" s="1">
        <v>0.2707</v>
      </c>
      <c r="W75" s="1337">
        <v>1759.4849999999999</v>
      </c>
      <c r="X75" s="1">
        <v>13</v>
      </c>
      <c r="Y75" s="1">
        <v>165</v>
      </c>
      <c r="AA75" s="1">
        <v>401</v>
      </c>
      <c r="AB75" s="1337">
        <v>30771</v>
      </c>
    </row>
    <row r="76" spans="1:28">
      <c r="A76" s="1336" t="s">
        <v>91</v>
      </c>
      <c r="B76" s="2" t="s">
        <v>108</v>
      </c>
      <c r="C76" s="1" t="s">
        <v>109</v>
      </c>
      <c r="D76" s="1" t="s">
        <v>76</v>
      </c>
      <c r="E76" s="1">
        <v>120050</v>
      </c>
      <c r="F76" s="1336" t="s">
        <v>31</v>
      </c>
      <c r="G76" s="1" t="s">
        <v>32</v>
      </c>
      <c r="H76" s="1">
        <v>419623</v>
      </c>
      <c r="I76" s="3">
        <v>42536</v>
      </c>
      <c r="J76" s="3">
        <v>42534</v>
      </c>
      <c r="K76" s="3">
        <v>42535</v>
      </c>
      <c r="N76" s="1" t="s">
        <v>42</v>
      </c>
      <c r="O76" s="1">
        <v>21694</v>
      </c>
      <c r="P76" s="1">
        <v>1500</v>
      </c>
      <c r="Q76" s="1">
        <v>67.61</v>
      </c>
      <c r="R76" s="1337">
        <v>101415</v>
      </c>
      <c r="S76" s="4">
        <v>-5159.82</v>
      </c>
      <c r="T76" s="1">
        <v>62.875999999999998</v>
      </c>
      <c r="U76" s="1337">
        <v>94314</v>
      </c>
      <c r="V76" s="1">
        <v>0.2707</v>
      </c>
      <c r="W76" s="1336">
        <v>406.03500000000003</v>
      </c>
      <c r="X76" s="1">
        <v>13</v>
      </c>
      <c r="Y76" s="1">
        <v>165</v>
      </c>
      <c r="AA76" s="1">
        <v>401</v>
      </c>
      <c r="AB76" s="1337">
        <v>7101</v>
      </c>
    </row>
    <row r="77" spans="1:28">
      <c r="A77" s="1336" t="s">
        <v>91</v>
      </c>
      <c r="B77" s="2" t="s">
        <v>108</v>
      </c>
      <c r="C77" s="1" t="s">
        <v>109</v>
      </c>
      <c r="D77" s="1" t="s">
        <v>76</v>
      </c>
      <c r="E77" s="1">
        <v>120050</v>
      </c>
      <c r="F77" s="1336" t="s">
        <v>31</v>
      </c>
      <c r="G77" s="1" t="s">
        <v>32</v>
      </c>
      <c r="H77" s="1">
        <v>420214</v>
      </c>
      <c r="I77" s="3">
        <v>42541</v>
      </c>
      <c r="J77" s="3">
        <v>42534</v>
      </c>
      <c r="K77" s="3">
        <v>42535</v>
      </c>
      <c r="N77" s="1" t="s">
        <v>42</v>
      </c>
      <c r="O77" s="1">
        <v>21694</v>
      </c>
      <c r="P77" s="1">
        <v>4500</v>
      </c>
      <c r="Q77" s="1">
        <v>67.61</v>
      </c>
      <c r="R77" s="1337">
        <v>304245</v>
      </c>
      <c r="S77" s="4">
        <v>-15479.46</v>
      </c>
      <c r="T77" s="1">
        <v>62.875999999999998</v>
      </c>
      <c r="U77" s="1337">
        <v>282942</v>
      </c>
      <c r="V77" s="1">
        <v>0.2707</v>
      </c>
      <c r="W77" s="1337">
        <v>1218.105</v>
      </c>
      <c r="X77" s="1">
        <v>13</v>
      </c>
      <c r="Y77" s="1">
        <v>165</v>
      </c>
      <c r="AA77" s="1">
        <v>401</v>
      </c>
      <c r="AB77" s="1337">
        <v>21303</v>
      </c>
    </row>
    <row r="78" spans="1:28">
      <c r="A78" s="1336" t="s">
        <v>91</v>
      </c>
      <c r="B78" s="2" t="s">
        <v>108</v>
      </c>
      <c r="C78" s="1" t="s">
        <v>109</v>
      </c>
      <c r="D78" s="1" t="s">
        <v>76</v>
      </c>
      <c r="E78" s="1">
        <v>120050</v>
      </c>
      <c r="F78" s="1336" t="s">
        <v>31</v>
      </c>
      <c r="G78" s="1" t="s">
        <v>32</v>
      </c>
      <c r="H78" s="1">
        <v>420365</v>
      </c>
      <c r="I78" s="3">
        <v>42542</v>
      </c>
      <c r="J78" s="3">
        <v>42538</v>
      </c>
      <c r="K78" s="3">
        <v>42541</v>
      </c>
      <c r="N78" s="1" t="s">
        <v>42</v>
      </c>
      <c r="O78" s="1">
        <v>21717</v>
      </c>
      <c r="P78" s="1">
        <v>4500</v>
      </c>
      <c r="Q78" s="1">
        <v>67.61</v>
      </c>
      <c r="R78" s="1337">
        <v>304245</v>
      </c>
      <c r="S78" s="4">
        <v>-15479.46</v>
      </c>
      <c r="T78" s="1">
        <v>62.875999999999998</v>
      </c>
      <c r="U78" s="1337">
        <v>282942</v>
      </c>
      <c r="V78" s="1">
        <v>0.2707</v>
      </c>
      <c r="W78" s="1337">
        <v>1218.105</v>
      </c>
      <c r="X78" s="1">
        <v>13</v>
      </c>
      <c r="Y78" s="1">
        <v>165</v>
      </c>
      <c r="AA78" s="1">
        <v>401</v>
      </c>
      <c r="AB78" s="1337">
        <v>21303</v>
      </c>
    </row>
    <row r="79" spans="1:28">
      <c r="A79" s="1336" t="s">
        <v>91</v>
      </c>
      <c r="B79" s="2" t="s">
        <v>110</v>
      </c>
      <c r="C79" s="1" t="s">
        <v>111</v>
      </c>
      <c r="D79" s="1" t="s">
        <v>76</v>
      </c>
      <c r="E79" s="1">
        <v>120050</v>
      </c>
      <c r="F79" s="1336" t="s">
        <v>31</v>
      </c>
      <c r="G79" s="1" t="s">
        <v>32</v>
      </c>
      <c r="H79" s="1">
        <v>420209</v>
      </c>
      <c r="I79" s="3">
        <v>42541</v>
      </c>
      <c r="J79" s="3">
        <v>42465</v>
      </c>
      <c r="K79" s="3">
        <v>42539</v>
      </c>
      <c r="N79" s="1" t="s">
        <v>42</v>
      </c>
      <c r="O79" s="1">
        <v>21412</v>
      </c>
      <c r="P79" s="1">
        <v>500</v>
      </c>
      <c r="Q79" s="1">
        <v>88.45</v>
      </c>
      <c r="R79" s="1337">
        <v>44225</v>
      </c>
      <c r="S79" s="4">
        <v>-2253.6</v>
      </c>
      <c r="T79" s="1">
        <v>82.263000000000005</v>
      </c>
      <c r="U79" s="1337">
        <v>41131.5</v>
      </c>
      <c r="V79" s="1">
        <v>0.37040000000000001</v>
      </c>
      <c r="W79" s="1336">
        <v>185.21</v>
      </c>
      <c r="X79" s="1">
        <v>13</v>
      </c>
      <c r="Y79" s="1">
        <v>165</v>
      </c>
      <c r="AA79" s="1">
        <v>401</v>
      </c>
      <c r="AB79" s="1337">
        <v>3093.5</v>
      </c>
    </row>
    <row r="80" spans="1:28">
      <c r="A80" s="1336" t="s">
        <v>91</v>
      </c>
      <c r="B80" s="2" t="s">
        <v>112</v>
      </c>
      <c r="C80" s="1" t="s">
        <v>113</v>
      </c>
      <c r="D80" s="1" t="s">
        <v>76</v>
      </c>
      <c r="E80" s="1">
        <v>120050</v>
      </c>
      <c r="F80" s="1336" t="s">
        <v>31</v>
      </c>
      <c r="G80" s="1" t="s">
        <v>32</v>
      </c>
      <c r="H80" s="1">
        <v>417989</v>
      </c>
      <c r="I80" s="3">
        <v>42522</v>
      </c>
      <c r="J80" s="3">
        <v>42465</v>
      </c>
      <c r="K80" s="3">
        <v>42523</v>
      </c>
      <c r="N80" s="1" t="s">
        <v>42</v>
      </c>
      <c r="O80" s="1">
        <v>21409</v>
      </c>
      <c r="P80" s="1">
        <v>500</v>
      </c>
      <c r="Q80" s="1">
        <v>21.6</v>
      </c>
      <c r="R80" s="1337">
        <v>10800</v>
      </c>
      <c r="S80" s="1">
        <v>-549.72</v>
      </c>
      <c r="T80" s="1">
        <v>20.088000000000001</v>
      </c>
      <c r="U80" s="1337">
        <v>10044</v>
      </c>
      <c r="V80" s="1">
        <v>8.4000000000000005E-2</v>
      </c>
      <c r="W80" s="1336">
        <v>41.99</v>
      </c>
      <c r="X80" s="1">
        <v>13</v>
      </c>
      <c r="Y80" s="1">
        <v>165</v>
      </c>
      <c r="AA80" s="1">
        <v>401</v>
      </c>
      <c r="AB80" s="1336">
        <v>756</v>
      </c>
    </row>
    <row r="81" spans="1:28">
      <c r="A81" s="1336" t="s">
        <v>91</v>
      </c>
      <c r="B81" s="2" t="s">
        <v>114</v>
      </c>
      <c r="C81" s="1" t="s">
        <v>115</v>
      </c>
      <c r="D81" s="1" t="s">
        <v>116</v>
      </c>
      <c r="E81" s="1">
        <v>140083</v>
      </c>
      <c r="F81" s="1336" t="s">
        <v>117</v>
      </c>
      <c r="G81" s="1" t="s">
        <v>32</v>
      </c>
      <c r="H81" s="1">
        <v>418778</v>
      </c>
      <c r="I81" s="3">
        <v>42528</v>
      </c>
      <c r="J81" s="3">
        <v>42489</v>
      </c>
      <c r="K81" s="3">
        <v>42531</v>
      </c>
      <c r="L81" s="1">
        <v>221932</v>
      </c>
      <c r="M81" s="3">
        <v>42528</v>
      </c>
      <c r="N81" s="1" t="s">
        <v>89</v>
      </c>
      <c r="O81" s="1">
        <v>115634</v>
      </c>
      <c r="P81" s="1">
        <v>6700</v>
      </c>
      <c r="Q81" s="1">
        <v>6.9</v>
      </c>
      <c r="R81" s="1337">
        <v>46230</v>
      </c>
      <c r="S81" s="1">
        <v>448.16</v>
      </c>
      <c r="T81" s="1">
        <v>6.0469999999999997</v>
      </c>
      <c r="U81" s="1337">
        <v>40514.9</v>
      </c>
      <c r="V81" s="1">
        <v>1.3899999999999999E-2</v>
      </c>
      <c r="W81" s="1336">
        <v>93.197000000000003</v>
      </c>
      <c r="X81" s="1">
        <v>13</v>
      </c>
      <c r="Y81" s="1">
        <v>141</v>
      </c>
      <c r="AA81" s="1">
        <v>401</v>
      </c>
      <c r="AB81" s="1337">
        <v>5715.1</v>
      </c>
    </row>
    <row r="82" spans="1:28">
      <c r="A82" s="1336" t="s">
        <v>91</v>
      </c>
      <c r="B82" s="2" t="s">
        <v>118</v>
      </c>
      <c r="C82" s="1" t="s">
        <v>119</v>
      </c>
      <c r="D82" s="1" t="s">
        <v>116</v>
      </c>
      <c r="E82" s="1">
        <v>140083</v>
      </c>
      <c r="F82" s="1336" t="s">
        <v>117</v>
      </c>
      <c r="G82" s="1" t="s">
        <v>32</v>
      </c>
      <c r="H82" s="1">
        <v>418778</v>
      </c>
      <c r="I82" s="3">
        <v>42528</v>
      </c>
      <c r="J82" s="3">
        <v>42489</v>
      </c>
      <c r="K82" s="3">
        <v>42531</v>
      </c>
      <c r="L82" s="1">
        <v>221932</v>
      </c>
      <c r="M82" s="3">
        <v>42528</v>
      </c>
      <c r="N82" s="1" t="s">
        <v>89</v>
      </c>
      <c r="O82" s="1">
        <v>115634</v>
      </c>
      <c r="P82" s="1">
        <v>4000</v>
      </c>
      <c r="Q82" s="1">
        <v>6.9</v>
      </c>
      <c r="R82" s="1337">
        <v>27600</v>
      </c>
      <c r="S82" s="1">
        <v>267.56</v>
      </c>
      <c r="T82" s="1">
        <v>6.0469999999999997</v>
      </c>
      <c r="U82" s="1337">
        <v>24188</v>
      </c>
      <c r="V82" s="1">
        <v>1.3899999999999999E-2</v>
      </c>
      <c r="W82" s="1336">
        <v>55.64</v>
      </c>
      <c r="X82" s="1">
        <v>13</v>
      </c>
      <c r="Y82" s="1">
        <v>141</v>
      </c>
      <c r="AA82" s="1">
        <v>401</v>
      </c>
      <c r="AB82" s="1337">
        <v>3412</v>
      </c>
    </row>
    <row r="83" spans="1:28">
      <c r="A83" s="1336" t="s">
        <v>91</v>
      </c>
      <c r="B83" s="2" t="s">
        <v>118</v>
      </c>
      <c r="C83" s="1" t="s">
        <v>119</v>
      </c>
      <c r="D83" s="1" t="s">
        <v>116</v>
      </c>
      <c r="E83" s="1">
        <v>140083</v>
      </c>
      <c r="F83" s="1336" t="s">
        <v>117</v>
      </c>
      <c r="G83" s="1" t="s">
        <v>32</v>
      </c>
      <c r="H83" s="1">
        <v>418783</v>
      </c>
      <c r="I83" s="3">
        <v>42528</v>
      </c>
      <c r="J83" s="3">
        <v>42501</v>
      </c>
      <c r="K83" s="3">
        <v>42531</v>
      </c>
      <c r="L83" s="1">
        <v>221930</v>
      </c>
      <c r="M83" s="3">
        <v>42528</v>
      </c>
      <c r="N83" s="1" t="s">
        <v>89</v>
      </c>
      <c r="O83" s="1">
        <v>115990</v>
      </c>
      <c r="P83" s="1">
        <v>900</v>
      </c>
      <c r="Q83" s="1">
        <v>6.9</v>
      </c>
      <c r="R83" s="1337">
        <v>6210</v>
      </c>
      <c r="S83" s="1">
        <v>60.2</v>
      </c>
      <c r="T83" s="1">
        <v>6.0469999999999997</v>
      </c>
      <c r="U83" s="1337">
        <v>5442.3</v>
      </c>
      <c r="V83" s="1">
        <v>1.3899999999999999E-2</v>
      </c>
      <c r="W83" s="1336">
        <v>12.519</v>
      </c>
      <c r="X83" s="1">
        <v>13</v>
      </c>
      <c r="Y83" s="1">
        <v>141</v>
      </c>
      <c r="AA83" s="1">
        <v>401</v>
      </c>
      <c r="AB83" s="1336">
        <v>767.7</v>
      </c>
    </row>
    <row r="84" spans="1:28">
      <c r="A84" s="1336" t="s">
        <v>120</v>
      </c>
      <c r="B84" s="2" t="s">
        <v>121</v>
      </c>
      <c r="C84" s="1" t="s">
        <v>122</v>
      </c>
      <c r="D84" s="1" t="s">
        <v>116</v>
      </c>
      <c r="E84" s="1">
        <v>140008</v>
      </c>
      <c r="F84" s="1336" t="s">
        <v>123</v>
      </c>
      <c r="G84" s="1" t="s">
        <v>32</v>
      </c>
      <c r="H84" s="1">
        <v>420492</v>
      </c>
      <c r="I84" s="3">
        <v>42542</v>
      </c>
      <c r="J84" s="3">
        <v>42522</v>
      </c>
      <c r="K84" s="3">
        <v>42545</v>
      </c>
      <c r="L84" s="1">
        <v>222931</v>
      </c>
      <c r="M84" s="3">
        <v>42542</v>
      </c>
      <c r="N84" s="1" t="s">
        <v>89</v>
      </c>
      <c r="O84" s="1">
        <v>116719</v>
      </c>
      <c r="P84" s="1">
        <v>10000</v>
      </c>
      <c r="Q84" s="1">
        <v>10.4</v>
      </c>
      <c r="R84" s="1337">
        <v>104000</v>
      </c>
      <c r="S84" s="4">
        <v>17283.8</v>
      </c>
      <c r="T84" s="1">
        <v>7.6740000000000004</v>
      </c>
      <c r="U84" s="1337">
        <v>76740</v>
      </c>
      <c r="V84" s="1">
        <v>2.7199999999999998E-2</v>
      </c>
      <c r="W84" s="1336">
        <v>271.89999999999998</v>
      </c>
      <c r="X84" s="1">
        <v>13</v>
      </c>
      <c r="Y84" s="1">
        <v>141</v>
      </c>
      <c r="AA84" s="1">
        <v>401</v>
      </c>
      <c r="AB84" s="1337">
        <v>27260</v>
      </c>
    </row>
    <row r="85" spans="1:28">
      <c r="A85" s="1336" t="s">
        <v>120</v>
      </c>
      <c r="B85" s="2" t="s">
        <v>121</v>
      </c>
      <c r="C85" s="1" t="s">
        <v>122</v>
      </c>
      <c r="D85" s="1" t="s">
        <v>116</v>
      </c>
      <c r="E85" s="1">
        <v>140083</v>
      </c>
      <c r="F85" s="1336" t="s">
        <v>117</v>
      </c>
      <c r="G85" s="1" t="s">
        <v>32</v>
      </c>
      <c r="H85" s="1">
        <v>420642</v>
      </c>
      <c r="I85" s="3">
        <v>42543</v>
      </c>
      <c r="J85" s="3">
        <v>42516</v>
      </c>
      <c r="K85" s="3">
        <v>42546</v>
      </c>
      <c r="L85" s="1">
        <v>222967</v>
      </c>
      <c r="M85" s="3">
        <v>42542</v>
      </c>
      <c r="N85" s="1" t="s">
        <v>89</v>
      </c>
      <c r="O85" s="1">
        <v>116503</v>
      </c>
      <c r="P85" s="1">
        <v>10000</v>
      </c>
      <c r="Q85" s="1">
        <v>10</v>
      </c>
      <c r="R85" s="1337">
        <v>100000</v>
      </c>
      <c r="S85" s="4">
        <v>13283.8</v>
      </c>
      <c r="T85" s="1">
        <v>7.6740000000000004</v>
      </c>
      <c r="U85" s="1337">
        <v>76740</v>
      </c>
      <c r="V85" s="1">
        <v>2.7199999999999998E-2</v>
      </c>
      <c r="W85" s="1336">
        <v>271.89999999999998</v>
      </c>
      <c r="X85" s="1">
        <v>13</v>
      </c>
      <c r="Y85" s="1">
        <v>141</v>
      </c>
      <c r="AA85" s="1">
        <v>401</v>
      </c>
      <c r="AB85" s="1337">
        <v>23260</v>
      </c>
    </row>
    <row r="86" spans="1:28">
      <c r="A86" s="1336" t="s">
        <v>120</v>
      </c>
      <c r="B86" s="2" t="s">
        <v>121</v>
      </c>
      <c r="C86" s="1" t="s">
        <v>122</v>
      </c>
      <c r="D86" s="1" t="s">
        <v>116</v>
      </c>
      <c r="E86" s="1">
        <v>130018</v>
      </c>
      <c r="F86" s="1336" t="s">
        <v>124</v>
      </c>
      <c r="G86" s="1" t="s">
        <v>32</v>
      </c>
      <c r="H86" s="1">
        <v>420742</v>
      </c>
      <c r="I86" s="3">
        <v>42544</v>
      </c>
      <c r="J86" s="3">
        <v>42523</v>
      </c>
      <c r="K86" s="3">
        <v>42546</v>
      </c>
      <c r="N86" s="1" t="s">
        <v>89</v>
      </c>
      <c r="O86" s="1">
        <v>116743</v>
      </c>
      <c r="P86" s="1">
        <v>1000</v>
      </c>
      <c r="Q86" s="1">
        <v>9.7799999999999994</v>
      </c>
      <c r="R86" s="1337">
        <v>9780</v>
      </c>
      <c r="S86" s="4">
        <v>1108.3800000000001</v>
      </c>
      <c r="T86" s="1">
        <v>7.6740000000000004</v>
      </c>
      <c r="U86" s="1337">
        <v>7674</v>
      </c>
      <c r="V86" s="1">
        <v>2.7199999999999998E-2</v>
      </c>
      <c r="W86" s="1336">
        <v>27.19</v>
      </c>
      <c r="X86" s="1">
        <v>13</v>
      </c>
      <c r="Y86" s="1">
        <v>130</v>
      </c>
      <c r="AA86" s="1">
        <v>401</v>
      </c>
      <c r="AB86" s="1337">
        <v>2106</v>
      </c>
    </row>
    <row r="87" spans="1:28">
      <c r="A87" s="1336" t="s">
        <v>120</v>
      </c>
      <c r="B87" s="2" t="s">
        <v>121</v>
      </c>
      <c r="C87" s="1" t="s">
        <v>122</v>
      </c>
      <c r="D87" s="1" t="s">
        <v>116</v>
      </c>
      <c r="E87" s="1">
        <v>130004</v>
      </c>
      <c r="F87" s="1336" t="s">
        <v>125</v>
      </c>
      <c r="G87" s="1" t="s">
        <v>32</v>
      </c>
      <c r="H87" s="1">
        <v>421180</v>
      </c>
      <c r="I87" s="3">
        <v>42548</v>
      </c>
      <c r="J87" s="3">
        <v>42521</v>
      </c>
      <c r="K87" s="3">
        <v>42546</v>
      </c>
      <c r="L87" s="1">
        <v>223224</v>
      </c>
      <c r="M87" s="3">
        <v>42547</v>
      </c>
      <c r="N87" s="1" t="s">
        <v>89</v>
      </c>
      <c r="O87" s="1">
        <v>116631</v>
      </c>
      <c r="P87" s="1">
        <v>5000</v>
      </c>
      <c r="Q87" s="1">
        <v>9.7799999999999994</v>
      </c>
      <c r="R87" s="1337">
        <v>48900</v>
      </c>
      <c r="S87" s="4">
        <v>5541.9</v>
      </c>
      <c r="T87" s="1">
        <v>7.6740000000000004</v>
      </c>
      <c r="U87" s="1337">
        <v>38370</v>
      </c>
      <c r="V87" s="1">
        <v>2.7199999999999998E-2</v>
      </c>
      <c r="W87" s="1336">
        <v>135.94999999999999</v>
      </c>
      <c r="X87" s="1">
        <v>13</v>
      </c>
      <c r="Y87" s="1">
        <v>130</v>
      </c>
      <c r="AA87" s="1">
        <v>401</v>
      </c>
      <c r="AB87" s="1337">
        <v>10530</v>
      </c>
    </row>
    <row r="88" spans="1:28">
      <c r="A88" s="1336" t="s">
        <v>120</v>
      </c>
      <c r="B88" s="2" t="s">
        <v>121</v>
      </c>
      <c r="C88" s="1" t="s">
        <v>122</v>
      </c>
      <c r="D88" s="1" t="s">
        <v>116</v>
      </c>
      <c r="E88" s="1">
        <v>130308</v>
      </c>
      <c r="F88" s="1336" t="s">
        <v>126</v>
      </c>
      <c r="G88" s="1" t="s">
        <v>32</v>
      </c>
      <c r="H88" s="1">
        <v>421355</v>
      </c>
      <c r="I88" s="3">
        <v>42549</v>
      </c>
      <c r="J88" s="3">
        <v>42531</v>
      </c>
      <c r="K88" s="3">
        <v>42546</v>
      </c>
      <c r="N88" s="1" t="s">
        <v>89</v>
      </c>
      <c r="O88" s="1">
        <v>117138</v>
      </c>
      <c r="P88" s="1">
        <v>10000</v>
      </c>
      <c r="Q88" s="1">
        <v>9.19</v>
      </c>
      <c r="R88" s="1337">
        <v>91900</v>
      </c>
      <c r="S88" s="4">
        <v>5183.8</v>
      </c>
      <c r="T88" s="1">
        <v>7.6740000000000004</v>
      </c>
      <c r="U88" s="1337">
        <v>76740</v>
      </c>
      <c r="V88" s="1">
        <v>2.7199999999999998E-2</v>
      </c>
      <c r="W88" s="1336">
        <v>271.89999999999998</v>
      </c>
      <c r="X88" s="1">
        <v>13</v>
      </c>
      <c r="Y88" s="1">
        <v>141</v>
      </c>
      <c r="AA88" s="1">
        <v>401</v>
      </c>
      <c r="AB88" s="1337">
        <v>15160</v>
      </c>
    </row>
    <row r="89" spans="1:28">
      <c r="A89" s="1336" t="s">
        <v>120</v>
      </c>
      <c r="B89" s="2" t="s">
        <v>127</v>
      </c>
      <c r="C89" s="1" t="s">
        <v>122</v>
      </c>
      <c r="D89" s="1" t="s">
        <v>65</v>
      </c>
      <c r="E89" s="1">
        <v>130308</v>
      </c>
      <c r="F89" s="1336" t="s">
        <v>126</v>
      </c>
      <c r="G89" s="1" t="s">
        <v>32</v>
      </c>
      <c r="H89" s="1">
        <v>421292</v>
      </c>
      <c r="I89" s="3">
        <v>42549</v>
      </c>
      <c r="J89" s="3">
        <v>42531</v>
      </c>
      <c r="K89" s="3">
        <v>42546</v>
      </c>
      <c r="N89" s="1" t="s">
        <v>89</v>
      </c>
      <c r="O89" s="1">
        <v>117138</v>
      </c>
      <c r="P89" s="1">
        <v>3000</v>
      </c>
      <c r="Q89" s="1">
        <v>9.19</v>
      </c>
      <c r="R89" s="1337">
        <v>27570</v>
      </c>
      <c r="S89" s="4">
        <v>1555.14</v>
      </c>
      <c r="T89" s="1">
        <v>7.6740000000000004</v>
      </c>
      <c r="U89" s="1337">
        <v>23022</v>
      </c>
      <c r="V89" s="1">
        <v>2.7199999999999998E-2</v>
      </c>
      <c r="W89" s="1336">
        <v>81.569999999999993</v>
      </c>
      <c r="X89" s="1">
        <v>13</v>
      </c>
      <c r="Y89" s="1">
        <v>141</v>
      </c>
      <c r="AA89" s="1">
        <v>401</v>
      </c>
      <c r="AB89" s="1337">
        <v>4548</v>
      </c>
    </row>
    <row r="90" spans="1:28">
      <c r="A90" s="1336" t="s">
        <v>120</v>
      </c>
      <c r="B90" s="2" t="s">
        <v>128</v>
      </c>
      <c r="C90" s="1" t="s">
        <v>122</v>
      </c>
      <c r="D90" s="1" t="s">
        <v>129</v>
      </c>
      <c r="E90" s="1">
        <v>130308</v>
      </c>
      <c r="F90" s="1336" t="s">
        <v>126</v>
      </c>
      <c r="G90" s="1" t="s">
        <v>32</v>
      </c>
      <c r="H90" s="1">
        <v>421292</v>
      </c>
      <c r="I90" s="3">
        <v>42549</v>
      </c>
      <c r="J90" s="3">
        <v>42531</v>
      </c>
      <c r="K90" s="3">
        <v>42546</v>
      </c>
      <c r="N90" s="1" t="s">
        <v>89</v>
      </c>
      <c r="O90" s="1">
        <v>117138</v>
      </c>
      <c r="P90" s="1">
        <v>2000</v>
      </c>
      <c r="Q90" s="1">
        <v>9.19</v>
      </c>
      <c r="R90" s="1337">
        <v>18380</v>
      </c>
      <c r="S90" s="4">
        <v>1036.76</v>
      </c>
      <c r="T90" s="1">
        <v>7.6740000000000004</v>
      </c>
      <c r="U90" s="1337">
        <v>15348</v>
      </c>
      <c r="V90" s="1">
        <v>2.7199999999999998E-2</v>
      </c>
      <c r="W90" s="1336">
        <v>54.38</v>
      </c>
      <c r="X90" s="1">
        <v>13</v>
      </c>
      <c r="Y90" s="1">
        <v>141</v>
      </c>
      <c r="AA90" s="1">
        <v>401</v>
      </c>
      <c r="AB90" s="1337">
        <v>3032</v>
      </c>
    </row>
    <row r="91" spans="1:28">
      <c r="A91" s="1336" t="s">
        <v>120</v>
      </c>
      <c r="B91" s="2" t="s">
        <v>130</v>
      </c>
      <c r="C91" s="1" t="s">
        <v>122</v>
      </c>
      <c r="D91" s="1" t="s">
        <v>131</v>
      </c>
      <c r="E91" s="1">
        <v>130001</v>
      </c>
      <c r="F91" s="1336" t="s">
        <v>132</v>
      </c>
      <c r="G91" s="1" t="s">
        <v>32</v>
      </c>
      <c r="H91" s="1">
        <v>420764</v>
      </c>
      <c r="I91" s="3">
        <v>42545</v>
      </c>
      <c r="J91" s="3">
        <v>42528</v>
      </c>
      <c r="K91" s="3">
        <v>42546</v>
      </c>
      <c r="N91" s="1" t="s">
        <v>89</v>
      </c>
      <c r="O91" s="1">
        <v>116941</v>
      </c>
      <c r="P91" s="1">
        <v>3000</v>
      </c>
      <c r="Q91" s="1">
        <v>9.7799999999999994</v>
      </c>
      <c r="R91" s="1337">
        <v>29340</v>
      </c>
      <c r="S91" s="4">
        <v>3325.14</v>
      </c>
      <c r="T91" s="1">
        <v>7.6740000000000004</v>
      </c>
      <c r="U91" s="1337">
        <v>23022</v>
      </c>
      <c r="V91" s="1">
        <v>2.7199999999999998E-2</v>
      </c>
      <c r="W91" s="1336">
        <v>81.569999999999993</v>
      </c>
      <c r="X91" s="1">
        <v>13</v>
      </c>
      <c r="Y91" s="1">
        <v>130</v>
      </c>
      <c r="AA91" s="1">
        <v>401</v>
      </c>
      <c r="AB91" s="1337">
        <v>6318</v>
      </c>
    </row>
    <row r="92" spans="1:28">
      <c r="A92" s="1336" t="s">
        <v>120</v>
      </c>
      <c r="B92" s="2" t="s">
        <v>133</v>
      </c>
      <c r="C92" s="1" t="s">
        <v>134</v>
      </c>
      <c r="D92" s="1" t="s">
        <v>116</v>
      </c>
      <c r="E92" s="1">
        <v>130308</v>
      </c>
      <c r="F92" s="1336" t="s">
        <v>126</v>
      </c>
      <c r="G92" s="1" t="s">
        <v>32</v>
      </c>
      <c r="H92" s="1">
        <v>420385</v>
      </c>
      <c r="I92" s="3">
        <v>42542</v>
      </c>
      <c r="J92" s="3">
        <v>42509</v>
      </c>
      <c r="K92" s="3">
        <v>42540</v>
      </c>
      <c r="N92" s="1" t="s">
        <v>89</v>
      </c>
      <c r="O92" s="1">
        <v>116296</v>
      </c>
      <c r="P92" s="1">
        <v>10000</v>
      </c>
      <c r="Q92" s="1">
        <v>14.74</v>
      </c>
      <c r="R92" s="1337">
        <v>147400</v>
      </c>
      <c r="S92" s="4">
        <v>11528.8</v>
      </c>
      <c r="T92" s="1">
        <v>12.023999999999999</v>
      </c>
      <c r="U92" s="1337">
        <v>120240</v>
      </c>
      <c r="V92" s="1">
        <v>4.5199999999999997E-2</v>
      </c>
      <c r="W92" s="1336">
        <v>451.8</v>
      </c>
      <c r="X92" s="1">
        <v>13</v>
      </c>
      <c r="Y92" s="1">
        <v>141</v>
      </c>
      <c r="AA92" s="1">
        <v>401</v>
      </c>
      <c r="AB92" s="1337">
        <v>27160</v>
      </c>
    </row>
    <row r="93" spans="1:28">
      <c r="A93" s="1336" t="s">
        <v>120</v>
      </c>
      <c r="B93" s="2" t="s">
        <v>133</v>
      </c>
      <c r="C93" s="1" t="s">
        <v>134</v>
      </c>
      <c r="D93" s="1" t="s">
        <v>116</v>
      </c>
      <c r="E93" s="1">
        <v>140008</v>
      </c>
      <c r="F93" s="1336" t="s">
        <v>123</v>
      </c>
      <c r="G93" s="1" t="s">
        <v>32</v>
      </c>
      <c r="H93" s="1">
        <v>420496</v>
      </c>
      <c r="I93" s="3">
        <v>42542</v>
      </c>
      <c r="J93" s="3">
        <v>42522</v>
      </c>
      <c r="K93" s="3">
        <v>42545</v>
      </c>
      <c r="L93" s="1">
        <v>222935</v>
      </c>
      <c r="M93" s="3">
        <v>42542</v>
      </c>
      <c r="N93" s="1" t="s">
        <v>89</v>
      </c>
      <c r="O93" s="1">
        <v>116719</v>
      </c>
      <c r="P93" s="1">
        <v>10000</v>
      </c>
      <c r="Q93" s="1">
        <v>16</v>
      </c>
      <c r="R93" s="1337">
        <v>160000</v>
      </c>
      <c r="S93" s="4">
        <v>24128.799999999999</v>
      </c>
      <c r="T93" s="1">
        <v>12.023999999999999</v>
      </c>
      <c r="U93" s="1337">
        <v>120240</v>
      </c>
      <c r="V93" s="1">
        <v>4.5199999999999997E-2</v>
      </c>
      <c r="W93" s="1336">
        <v>451.8</v>
      </c>
      <c r="X93" s="1">
        <v>13</v>
      </c>
      <c r="Y93" s="1">
        <v>141</v>
      </c>
      <c r="AA93" s="1">
        <v>401</v>
      </c>
      <c r="AB93" s="1337">
        <v>39760</v>
      </c>
    </row>
    <row r="94" spans="1:28">
      <c r="A94" s="1336" t="s">
        <v>120</v>
      </c>
      <c r="B94" s="2" t="s">
        <v>133</v>
      </c>
      <c r="C94" s="1" t="s">
        <v>134</v>
      </c>
      <c r="D94" s="1" t="s">
        <v>116</v>
      </c>
      <c r="E94" s="1">
        <v>140083</v>
      </c>
      <c r="F94" s="1336" t="s">
        <v>117</v>
      </c>
      <c r="G94" s="1" t="s">
        <v>32</v>
      </c>
      <c r="H94" s="1">
        <v>420585</v>
      </c>
      <c r="I94" s="3">
        <v>42543</v>
      </c>
      <c r="J94" s="3">
        <v>42516</v>
      </c>
      <c r="K94" s="3">
        <v>42546</v>
      </c>
      <c r="L94" s="1">
        <v>222963</v>
      </c>
      <c r="M94" s="3">
        <v>42542</v>
      </c>
      <c r="N94" s="1" t="s">
        <v>89</v>
      </c>
      <c r="O94" s="1">
        <v>116503</v>
      </c>
      <c r="P94" s="1">
        <v>4000</v>
      </c>
      <c r="Q94" s="1">
        <v>14</v>
      </c>
      <c r="R94" s="1337">
        <v>56000</v>
      </c>
      <c r="S94" s="4">
        <v>1651.52</v>
      </c>
      <c r="T94" s="1">
        <v>12.023999999999999</v>
      </c>
      <c r="U94" s="1337">
        <v>48096</v>
      </c>
      <c r="V94" s="1">
        <v>4.5199999999999997E-2</v>
      </c>
      <c r="W94" s="1336">
        <v>180.72</v>
      </c>
      <c r="X94" s="1">
        <v>13</v>
      </c>
      <c r="Y94" s="1">
        <v>141</v>
      </c>
      <c r="AA94" s="1">
        <v>401</v>
      </c>
      <c r="AB94" s="1337">
        <v>7904</v>
      </c>
    </row>
    <row r="95" spans="1:28">
      <c r="A95" s="1336" t="s">
        <v>120</v>
      </c>
      <c r="B95" s="2" t="s">
        <v>133</v>
      </c>
      <c r="C95" s="1" t="s">
        <v>134</v>
      </c>
      <c r="D95" s="1" t="s">
        <v>116</v>
      </c>
      <c r="E95" s="1">
        <v>130004</v>
      </c>
      <c r="F95" s="1336" t="s">
        <v>125</v>
      </c>
      <c r="G95" s="1" t="s">
        <v>32</v>
      </c>
      <c r="H95" s="1">
        <v>421180</v>
      </c>
      <c r="I95" s="3">
        <v>42548</v>
      </c>
      <c r="J95" s="3">
        <v>42521</v>
      </c>
      <c r="K95" s="3">
        <v>42546</v>
      </c>
      <c r="L95" s="1">
        <v>223224</v>
      </c>
      <c r="M95" s="3">
        <v>42547</v>
      </c>
      <c r="N95" s="1" t="s">
        <v>89</v>
      </c>
      <c r="O95" s="1">
        <v>116631</v>
      </c>
      <c r="P95" s="1">
        <v>8000</v>
      </c>
      <c r="Q95" s="1">
        <v>15.33</v>
      </c>
      <c r="R95" s="1337">
        <v>122640</v>
      </c>
      <c r="S95" s="4">
        <v>13943.04</v>
      </c>
      <c r="T95" s="1">
        <v>12.023999999999999</v>
      </c>
      <c r="U95" s="1337">
        <v>96192</v>
      </c>
      <c r="V95" s="1">
        <v>4.5199999999999997E-2</v>
      </c>
      <c r="W95" s="1336">
        <v>361.44</v>
      </c>
      <c r="X95" s="1">
        <v>13</v>
      </c>
      <c r="Y95" s="1">
        <v>130</v>
      </c>
      <c r="AA95" s="1">
        <v>401</v>
      </c>
      <c r="AB95" s="1337">
        <v>26448</v>
      </c>
    </row>
    <row r="96" spans="1:28">
      <c r="A96" s="1336" t="s">
        <v>120</v>
      </c>
      <c r="B96" s="2" t="s">
        <v>135</v>
      </c>
      <c r="C96" s="1" t="s">
        <v>134</v>
      </c>
      <c r="D96" s="1" t="s">
        <v>76</v>
      </c>
      <c r="E96" s="1">
        <v>140083</v>
      </c>
      <c r="F96" s="1336" t="s">
        <v>117</v>
      </c>
      <c r="G96" s="1" t="s">
        <v>32</v>
      </c>
      <c r="H96" s="1">
        <v>420129</v>
      </c>
      <c r="I96" s="3">
        <v>42538</v>
      </c>
      <c r="J96" s="3">
        <v>42516</v>
      </c>
      <c r="K96" s="3">
        <v>42546</v>
      </c>
      <c r="L96" s="1">
        <v>222783</v>
      </c>
      <c r="M96" s="3">
        <v>42538</v>
      </c>
      <c r="N96" s="1" t="s">
        <v>89</v>
      </c>
      <c r="O96" s="1">
        <v>116503</v>
      </c>
      <c r="P96" s="1">
        <v>500</v>
      </c>
      <c r="Q96" s="1">
        <v>14</v>
      </c>
      <c r="R96" s="1337">
        <v>7000</v>
      </c>
      <c r="S96" s="1">
        <v>206.44</v>
      </c>
      <c r="T96" s="1">
        <v>12.023999999999999</v>
      </c>
      <c r="U96" s="1337">
        <v>6012</v>
      </c>
      <c r="V96" s="1">
        <v>4.5199999999999997E-2</v>
      </c>
      <c r="W96" s="1336">
        <v>22.59</v>
      </c>
      <c r="X96" s="1">
        <v>13</v>
      </c>
      <c r="Y96" s="1">
        <v>141</v>
      </c>
      <c r="AA96" s="1">
        <v>401</v>
      </c>
      <c r="AB96" s="1336">
        <v>988</v>
      </c>
    </row>
    <row r="97" spans="1:28">
      <c r="A97" s="1336" t="s">
        <v>120</v>
      </c>
      <c r="B97" s="2" t="s">
        <v>136</v>
      </c>
      <c r="C97" s="1" t="s">
        <v>134</v>
      </c>
      <c r="D97" s="1" t="s">
        <v>65</v>
      </c>
      <c r="E97" s="1">
        <v>130308</v>
      </c>
      <c r="F97" s="1336" t="s">
        <v>126</v>
      </c>
      <c r="G97" s="1" t="s">
        <v>32</v>
      </c>
      <c r="H97" s="1">
        <v>419904</v>
      </c>
      <c r="I97" s="3">
        <v>42537</v>
      </c>
      <c r="J97" s="3">
        <v>42509</v>
      </c>
      <c r="K97" s="3">
        <v>42540</v>
      </c>
      <c r="N97" s="1" t="s">
        <v>89</v>
      </c>
      <c r="O97" s="1">
        <v>116296</v>
      </c>
      <c r="P97" s="1">
        <v>2000</v>
      </c>
      <c r="Q97" s="1">
        <v>14.74</v>
      </c>
      <c r="R97" s="1337">
        <v>29480</v>
      </c>
      <c r="S97" s="4">
        <v>2305.7600000000002</v>
      </c>
      <c r="T97" s="1">
        <v>12.023999999999999</v>
      </c>
      <c r="U97" s="1337">
        <v>24048</v>
      </c>
      <c r="V97" s="1">
        <v>4.5199999999999997E-2</v>
      </c>
      <c r="W97" s="1336">
        <v>90.36</v>
      </c>
      <c r="X97" s="1">
        <v>13</v>
      </c>
      <c r="Y97" s="1">
        <v>141</v>
      </c>
      <c r="AA97" s="1">
        <v>401</v>
      </c>
      <c r="AB97" s="1337">
        <v>5432</v>
      </c>
    </row>
    <row r="98" spans="1:28">
      <c r="A98" s="1336" t="s">
        <v>120</v>
      </c>
      <c r="B98" s="2" t="s">
        <v>136</v>
      </c>
      <c r="C98" s="1" t="s">
        <v>134</v>
      </c>
      <c r="D98" s="1" t="s">
        <v>65</v>
      </c>
      <c r="E98" s="1">
        <v>140083</v>
      </c>
      <c r="F98" s="1336" t="s">
        <v>117</v>
      </c>
      <c r="G98" s="1" t="s">
        <v>32</v>
      </c>
      <c r="H98" s="1">
        <v>420154</v>
      </c>
      <c r="I98" s="3">
        <v>42538</v>
      </c>
      <c r="J98" s="3">
        <v>42516</v>
      </c>
      <c r="K98" s="3">
        <v>42546</v>
      </c>
      <c r="L98" s="1">
        <v>222784</v>
      </c>
      <c r="M98" s="3">
        <v>42538</v>
      </c>
      <c r="N98" s="1" t="s">
        <v>89</v>
      </c>
      <c r="O98" s="1">
        <v>116503</v>
      </c>
      <c r="P98" s="1">
        <v>2000</v>
      </c>
      <c r="Q98" s="1">
        <v>14</v>
      </c>
      <c r="R98" s="1337">
        <v>28000</v>
      </c>
      <c r="S98" s="1">
        <v>825.76</v>
      </c>
      <c r="T98" s="1">
        <v>12.023999999999999</v>
      </c>
      <c r="U98" s="1337">
        <v>24048</v>
      </c>
      <c r="V98" s="1">
        <v>4.5199999999999997E-2</v>
      </c>
      <c r="W98" s="1336">
        <v>90.36</v>
      </c>
      <c r="X98" s="1">
        <v>13</v>
      </c>
      <c r="Y98" s="1">
        <v>141</v>
      </c>
      <c r="AA98" s="1">
        <v>401</v>
      </c>
      <c r="AB98" s="1337">
        <v>3952</v>
      </c>
    </row>
    <row r="99" spans="1:28">
      <c r="A99" s="1336" t="s">
        <v>120</v>
      </c>
      <c r="B99" s="2" t="s">
        <v>136</v>
      </c>
      <c r="C99" s="1" t="s">
        <v>134</v>
      </c>
      <c r="D99" s="1" t="s">
        <v>65</v>
      </c>
      <c r="E99" s="1">
        <v>140008</v>
      </c>
      <c r="F99" s="1336" t="s">
        <v>123</v>
      </c>
      <c r="G99" s="1" t="s">
        <v>32</v>
      </c>
      <c r="H99" s="1">
        <v>420889</v>
      </c>
      <c r="I99" s="3">
        <v>42544</v>
      </c>
      <c r="J99" s="3">
        <v>42522</v>
      </c>
      <c r="K99" s="3">
        <v>42545</v>
      </c>
      <c r="L99" s="1">
        <v>223063</v>
      </c>
      <c r="M99" s="3">
        <v>42543</v>
      </c>
      <c r="N99" s="1" t="s">
        <v>89</v>
      </c>
      <c r="O99" s="1">
        <v>116719</v>
      </c>
      <c r="P99" s="1">
        <v>5000</v>
      </c>
      <c r="Q99" s="1">
        <v>16</v>
      </c>
      <c r="R99" s="1337">
        <v>80000</v>
      </c>
      <c r="S99" s="4">
        <v>12064.4</v>
      </c>
      <c r="T99" s="1">
        <v>12.023999999999999</v>
      </c>
      <c r="U99" s="1337">
        <v>60120</v>
      </c>
      <c r="V99" s="1">
        <v>4.5199999999999997E-2</v>
      </c>
      <c r="W99" s="1336">
        <v>225.9</v>
      </c>
      <c r="X99" s="1">
        <v>13</v>
      </c>
      <c r="Y99" s="1">
        <v>141</v>
      </c>
      <c r="AA99" s="1">
        <v>401</v>
      </c>
      <c r="AB99" s="1337">
        <v>19880</v>
      </c>
    </row>
    <row r="100" spans="1:28">
      <c r="A100" s="1336" t="s">
        <v>120</v>
      </c>
      <c r="B100" s="2" t="s">
        <v>136</v>
      </c>
      <c r="C100" s="1" t="s">
        <v>134</v>
      </c>
      <c r="D100" s="1" t="s">
        <v>65</v>
      </c>
      <c r="E100" s="1">
        <v>130308</v>
      </c>
      <c r="F100" s="1336" t="s">
        <v>126</v>
      </c>
      <c r="G100" s="1" t="s">
        <v>32</v>
      </c>
      <c r="H100" s="1">
        <v>421072</v>
      </c>
      <c r="I100" s="3">
        <v>42548</v>
      </c>
      <c r="J100" s="3">
        <v>42531</v>
      </c>
      <c r="K100" s="3">
        <v>42546</v>
      </c>
      <c r="N100" s="1" t="s">
        <v>89</v>
      </c>
      <c r="O100" s="1">
        <v>117138</v>
      </c>
      <c r="P100" s="1">
        <v>4000</v>
      </c>
      <c r="Q100" s="1">
        <v>14.41</v>
      </c>
      <c r="R100" s="1337">
        <v>57640</v>
      </c>
      <c r="S100" s="4">
        <v>3291.52</v>
      </c>
      <c r="T100" s="1">
        <v>12.023999999999999</v>
      </c>
      <c r="U100" s="1337">
        <v>48096</v>
      </c>
      <c r="V100" s="1">
        <v>4.5199999999999997E-2</v>
      </c>
      <c r="W100" s="1336">
        <v>180.72</v>
      </c>
      <c r="X100" s="1">
        <v>13</v>
      </c>
      <c r="Y100" s="1">
        <v>141</v>
      </c>
      <c r="AA100" s="1">
        <v>401</v>
      </c>
      <c r="AB100" s="1337">
        <v>9544</v>
      </c>
    </row>
    <row r="101" spans="1:28">
      <c r="A101" s="1336" t="s">
        <v>120</v>
      </c>
      <c r="B101" s="2" t="s">
        <v>137</v>
      </c>
      <c r="C101" s="1" t="s">
        <v>134</v>
      </c>
      <c r="D101" s="1" t="s">
        <v>129</v>
      </c>
      <c r="E101" s="1">
        <v>130308</v>
      </c>
      <c r="F101" s="1336" t="s">
        <v>126</v>
      </c>
      <c r="G101" s="1" t="s">
        <v>32</v>
      </c>
      <c r="H101" s="1">
        <v>419908</v>
      </c>
      <c r="I101" s="3">
        <v>42537</v>
      </c>
      <c r="J101" s="3">
        <v>42509</v>
      </c>
      <c r="K101" s="3">
        <v>42540</v>
      </c>
      <c r="N101" s="1" t="s">
        <v>89</v>
      </c>
      <c r="O101" s="1">
        <v>116296</v>
      </c>
      <c r="P101" s="1">
        <v>4000</v>
      </c>
      <c r="Q101" s="1">
        <v>14.74</v>
      </c>
      <c r="R101" s="1337">
        <v>58960</v>
      </c>
      <c r="S101" s="4">
        <v>4611.5200000000004</v>
      </c>
      <c r="T101" s="1">
        <v>12.023999999999999</v>
      </c>
      <c r="U101" s="1337">
        <v>48096</v>
      </c>
      <c r="V101" s="1">
        <v>4.5199999999999997E-2</v>
      </c>
      <c r="W101" s="1336">
        <v>180.72</v>
      </c>
      <c r="X101" s="1">
        <v>13</v>
      </c>
      <c r="Y101" s="1">
        <v>141</v>
      </c>
      <c r="AA101" s="1">
        <v>401</v>
      </c>
      <c r="AB101" s="1337">
        <v>10864</v>
      </c>
    </row>
    <row r="102" spans="1:28">
      <c r="A102" s="1336" t="s">
        <v>120</v>
      </c>
      <c r="B102" s="2" t="s">
        <v>137</v>
      </c>
      <c r="C102" s="1" t="s">
        <v>134</v>
      </c>
      <c r="D102" s="1" t="s">
        <v>129</v>
      </c>
      <c r="E102" s="1">
        <v>130308</v>
      </c>
      <c r="F102" s="1336" t="s">
        <v>126</v>
      </c>
      <c r="G102" s="1" t="s">
        <v>32</v>
      </c>
      <c r="H102" s="1">
        <v>419908</v>
      </c>
      <c r="I102" s="3">
        <v>42537</v>
      </c>
      <c r="J102" s="3">
        <v>42509</v>
      </c>
      <c r="K102" s="3">
        <v>42540</v>
      </c>
      <c r="N102" s="1" t="s">
        <v>89</v>
      </c>
      <c r="O102" s="1">
        <v>116296</v>
      </c>
      <c r="P102" s="1">
        <v>2000</v>
      </c>
      <c r="Q102" s="1">
        <v>14.74</v>
      </c>
      <c r="R102" s="1337">
        <v>29480</v>
      </c>
      <c r="S102" s="4">
        <v>2305.7600000000002</v>
      </c>
      <c r="T102" s="1">
        <v>12.023999999999999</v>
      </c>
      <c r="U102" s="1337">
        <v>24048</v>
      </c>
      <c r="V102" s="1">
        <v>4.5199999999999997E-2</v>
      </c>
      <c r="W102" s="1336">
        <v>90.36</v>
      </c>
      <c r="X102" s="1">
        <v>13</v>
      </c>
      <c r="Y102" s="1">
        <v>141</v>
      </c>
      <c r="AA102" s="1">
        <v>401</v>
      </c>
      <c r="AB102" s="1337">
        <v>5432</v>
      </c>
    </row>
    <row r="103" spans="1:28">
      <c r="A103" s="1336" t="s">
        <v>120</v>
      </c>
      <c r="B103" s="2" t="s">
        <v>137</v>
      </c>
      <c r="C103" s="1" t="s">
        <v>134</v>
      </c>
      <c r="D103" s="1" t="s">
        <v>129</v>
      </c>
      <c r="E103" s="1">
        <v>130308</v>
      </c>
      <c r="F103" s="1336" t="s">
        <v>126</v>
      </c>
      <c r="G103" s="1" t="s">
        <v>32</v>
      </c>
      <c r="H103" s="1">
        <v>421072</v>
      </c>
      <c r="I103" s="3">
        <v>42548</v>
      </c>
      <c r="J103" s="3">
        <v>42531</v>
      </c>
      <c r="K103" s="3">
        <v>42546</v>
      </c>
      <c r="N103" s="1" t="s">
        <v>89</v>
      </c>
      <c r="O103" s="1">
        <v>117138</v>
      </c>
      <c r="P103" s="1">
        <v>6000</v>
      </c>
      <c r="Q103" s="1">
        <v>14.41</v>
      </c>
      <c r="R103" s="1337">
        <v>86460</v>
      </c>
      <c r="S103" s="4">
        <v>4937.28</v>
      </c>
      <c r="T103" s="1">
        <v>12.023999999999999</v>
      </c>
      <c r="U103" s="1337">
        <v>72144</v>
      </c>
      <c r="V103" s="1">
        <v>4.5199999999999997E-2</v>
      </c>
      <c r="W103" s="1336">
        <v>271.08</v>
      </c>
      <c r="X103" s="1">
        <v>13</v>
      </c>
      <c r="Y103" s="1">
        <v>141</v>
      </c>
      <c r="AA103" s="1">
        <v>401</v>
      </c>
      <c r="AB103" s="1337">
        <v>14316</v>
      </c>
    </row>
    <row r="104" spans="1:28">
      <c r="A104" s="1336" t="s">
        <v>120</v>
      </c>
      <c r="B104" s="2" t="s">
        <v>138</v>
      </c>
      <c r="C104" s="1" t="s">
        <v>134</v>
      </c>
      <c r="D104" s="1" t="s">
        <v>131</v>
      </c>
      <c r="E104" s="1">
        <v>130001</v>
      </c>
      <c r="F104" s="1336" t="s">
        <v>132</v>
      </c>
      <c r="G104" s="1" t="s">
        <v>32</v>
      </c>
      <c r="H104" s="1">
        <v>420184</v>
      </c>
      <c r="I104" s="3">
        <v>42539</v>
      </c>
      <c r="J104" s="3">
        <v>42528</v>
      </c>
      <c r="K104" s="3">
        <v>42546</v>
      </c>
      <c r="N104" s="1" t="s">
        <v>89</v>
      </c>
      <c r="O104" s="1">
        <v>116941</v>
      </c>
      <c r="P104" s="1">
        <v>9000</v>
      </c>
      <c r="Q104" s="1">
        <v>15.33</v>
      </c>
      <c r="R104" s="1337">
        <v>137970</v>
      </c>
      <c r="S104" s="4">
        <v>15685.92</v>
      </c>
      <c r="T104" s="1">
        <v>12.023999999999999</v>
      </c>
      <c r="U104" s="1337">
        <v>108216</v>
      </c>
      <c r="V104" s="1">
        <v>4.5199999999999997E-2</v>
      </c>
      <c r="W104" s="1336">
        <v>406.62</v>
      </c>
      <c r="X104" s="1">
        <v>13</v>
      </c>
      <c r="Y104" s="1">
        <v>130</v>
      </c>
      <c r="AA104" s="1">
        <v>401</v>
      </c>
      <c r="AB104" s="1337">
        <v>29754</v>
      </c>
    </row>
    <row r="105" spans="1:28">
      <c r="A105" s="1336" t="s">
        <v>120</v>
      </c>
      <c r="B105" s="2" t="s">
        <v>139</v>
      </c>
      <c r="C105" s="1" t="s">
        <v>140</v>
      </c>
      <c r="D105" s="1" t="s">
        <v>116</v>
      </c>
      <c r="E105" s="1">
        <v>130349</v>
      </c>
      <c r="F105" s="1336" t="s">
        <v>141</v>
      </c>
      <c r="G105" s="1" t="s">
        <v>32</v>
      </c>
      <c r="H105" s="1">
        <v>418217</v>
      </c>
      <c r="I105" s="3">
        <v>42524</v>
      </c>
      <c r="J105" s="3">
        <v>42502</v>
      </c>
      <c r="K105" s="3">
        <v>42526</v>
      </c>
      <c r="N105" s="1" t="s">
        <v>89</v>
      </c>
      <c r="O105" s="1">
        <v>116061</v>
      </c>
      <c r="P105" s="1">
        <v>1000</v>
      </c>
      <c r="Q105" s="1">
        <v>31.11</v>
      </c>
      <c r="R105" s="1337">
        <v>31110</v>
      </c>
      <c r="S105" s="4">
        <v>4032.94</v>
      </c>
      <c r="T105" s="1">
        <v>23.962</v>
      </c>
      <c r="U105" s="1337">
        <v>23962</v>
      </c>
      <c r="V105" s="1">
        <v>9.8900000000000002E-2</v>
      </c>
      <c r="W105" s="1336">
        <v>98.92</v>
      </c>
      <c r="X105" s="1">
        <v>13</v>
      </c>
      <c r="Y105" s="1">
        <v>141</v>
      </c>
      <c r="AA105" s="1">
        <v>401</v>
      </c>
      <c r="AB105" s="1337">
        <v>7148</v>
      </c>
    </row>
    <row r="106" spans="1:28">
      <c r="A106" s="1336" t="s">
        <v>120</v>
      </c>
      <c r="B106" s="2" t="s">
        <v>139</v>
      </c>
      <c r="C106" s="1" t="s">
        <v>140</v>
      </c>
      <c r="D106" s="1" t="s">
        <v>116</v>
      </c>
      <c r="E106" s="1">
        <v>130322</v>
      </c>
      <c r="F106" s="1336" t="s">
        <v>142</v>
      </c>
      <c r="G106" s="1" t="s">
        <v>32</v>
      </c>
      <c r="H106" s="1">
        <v>418278</v>
      </c>
      <c r="I106" s="3">
        <v>42524</v>
      </c>
      <c r="J106" s="3">
        <v>42514</v>
      </c>
      <c r="K106" s="3">
        <v>42545</v>
      </c>
      <c r="L106" s="1">
        <v>221589</v>
      </c>
      <c r="M106" s="3">
        <v>42523</v>
      </c>
      <c r="N106" s="1" t="s">
        <v>89</v>
      </c>
      <c r="O106" s="1">
        <v>116414</v>
      </c>
      <c r="P106" s="1">
        <v>2000</v>
      </c>
      <c r="Q106" s="1">
        <v>31.08</v>
      </c>
      <c r="R106" s="1337">
        <v>62160</v>
      </c>
      <c r="S106" s="4">
        <v>8005.88</v>
      </c>
      <c r="T106" s="1">
        <v>23.962</v>
      </c>
      <c r="U106" s="1337">
        <v>47924</v>
      </c>
      <c r="V106" s="1">
        <v>9.8900000000000002E-2</v>
      </c>
      <c r="W106" s="1336">
        <v>197.84</v>
      </c>
      <c r="X106" s="1">
        <v>13</v>
      </c>
      <c r="Y106" s="1">
        <v>135</v>
      </c>
      <c r="Z106" s="1" t="s">
        <v>143</v>
      </c>
      <c r="AA106" s="1">
        <v>401</v>
      </c>
      <c r="AB106" s="1337">
        <v>14236</v>
      </c>
    </row>
    <row r="107" spans="1:28">
      <c r="A107" s="1336" t="s">
        <v>120</v>
      </c>
      <c r="B107" s="2" t="s">
        <v>139</v>
      </c>
      <c r="C107" s="1" t="s">
        <v>140</v>
      </c>
      <c r="D107" s="1" t="s">
        <v>116</v>
      </c>
      <c r="E107" s="1">
        <v>130314</v>
      </c>
      <c r="F107" s="1336" t="s">
        <v>144</v>
      </c>
      <c r="G107" s="1" t="s">
        <v>32</v>
      </c>
      <c r="H107" s="1">
        <v>418633</v>
      </c>
      <c r="I107" s="3">
        <v>42528</v>
      </c>
      <c r="J107" s="3">
        <v>42502</v>
      </c>
      <c r="K107" s="3">
        <v>42531</v>
      </c>
      <c r="N107" s="1" t="s">
        <v>89</v>
      </c>
      <c r="O107" s="1">
        <v>116066</v>
      </c>
      <c r="P107" s="1">
        <v>500</v>
      </c>
      <c r="Q107" s="1">
        <v>31.27</v>
      </c>
      <c r="R107" s="1337">
        <v>15635</v>
      </c>
      <c r="S107" s="4">
        <v>2096.4699999999998</v>
      </c>
      <c r="T107" s="1">
        <v>23.962</v>
      </c>
      <c r="U107" s="1337">
        <v>11981</v>
      </c>
      <c r="V107" s="1">
        <v>9.8900000000000002E-2</v>
      </c>
      <c r="W107" s="1336">
        <v>49.46</v>
      </c>
      <c r="X107" s="1">
        <v>13</v>
      </c>
      <c r="Y107" s="1">
        <v>130</v>
      </c>
      <c r="AA107" s="1">
        <v>401</v>
      </c>
      <c r="AB107" s="1337">
        <v>3654</v>
      </c>
    </row>
    <row r="108" spans="1:28">
      <c r="A108" s="1336" t="s">
        <v>120</v>
      </c>
      <c r="B108" s="2" t="s">
        <v>139</v>
      </c>
      <c r="C108" s="1" t="s">
        <v>140</v>
      </c>
      <c r="D108" s="1" t="s">
        <v>116</v>
      </c>
      <c r="E108" s="1">
        <v>130003</v>
      </c>
      <c r="F108" s="1336" t="s">
        <v>145</v>
      </c>
      <c r="G108" s="1" t="s">
        <v>32</v>
      </c>
      <c r="H108" s="1">
        <v>419642</v>
      </c>
      <c r="I108" s="3">
        <v>42536</v>
      </c>
      <c r="J108" s="3">
        <v>42522</v>
      </c>
      <c r="K108" s="3">
        <v>42541</v>
      </c>
      <c r="N108" s="1" t="s">
        <v>89</v>
      </c>
      <c r="O108" s="1">
        <v>116687</v>
      </c>
      <c r="P108" s="1">
        <v>2000</v>
      </c>
      <c r="Q108" s="1">
        <v>30.77</v>
      </c>
      <c r="R108" s="1337">
        <v>61540</v>
      </c>
      <c r="S108" s="4">
        <v>7385.88</v>
      </c>
      <c r="T108" s="1">
        <v>23.962</v>
      </c>
      <c r="U108" s="1337">
        <v>47924</v>
      </c>
      <c r="V108" s="1">
        <v>9.8900000000000002E-2</v>
      </c>
      <c r="W108" s="1336">
        <v>197.84</v>
      </c>
      <c r="X108" s="1">
        <v>13</v>
      </c>
      <c r="Y108" s="1">
        <v>130</v>
      </c>
      <c r="AA108" s="1">
        <v>401</v>
      </c>
      <c r="AB108" s="1337">
        <v>13616</v>
      </c>
    </row>
    <row r="109" spans="1:28">
      <c r="A109" s="1336" t="s">
        <v>120</v>
      </c>
      <c r="B109" s="2" t="s">
        <v>139</v>
      </c>
      <c r="C109" s="1" t="s">
        <v>140</v>
      </c>
      <c r="D109" s="1" t="s">
        <v>116</v>
      </c>
      <c r="E109" s="1">
        <v>130001</v>
      </c>
      <c r="F109" s="1336" t="s">
        <v>132</v>
      </c>
      <c r="G109" s="1" t="s">
        <v>32</v>
      </c>
      <c r="H109" s="1">
        <v>419646</v>
      </c>
      <c r="I109" s="3">
        <v>42536</v>
      </c>
      <c r="J109" s="3">
        <v>42528</v>
      </c>
      <c r="K109" s="3">
        <v>42546</v>
      </c>
      <c r="N109" s="1" t="s">
        <v>89</v>
      </c>
      <c r="O109" s="1">
        <v>116931</v>
      </c>
      <c r="P109" s="1">
        <v>5000</v>
      </c>
      <c r="Q109" s="1">
        <v>30.77</v>
      </c>
      <c r="R109" s="1337">
        <v>153850</v>
      </c>
      <c r="S109" s="4">
        <v>18464.7</v>
      </c>
      <c r="T109" s="1">
        <v>23.962</v>
      </c>
      <c r="U109" s="1337">
        <v>119810</v>
      </c>
      <c r="V109" s="1">
        <v>9.8900000000000002E-2</v>
      </c>
      <c r="W109" s="1336">
        <v>494.6</v>
      </c>
      <c r="X109" s="1">
        <v>13</v>
      </c>
      <c r="Y109" s="1">
        <v>130</v>
      </c>
      <c r="AA109" s="1">
        <v>401</v>
      </c>
      <c r="AB109" s="1337">
        <v>34040</v>
      </c>
    </row>
    <row r="110" spans="1:28">
      <c r="A110" s="1336" t="s">
        <v>120</v>
      </c>
      <c r="B110" s="2" t="s">
        <v>139</v>
      </c>
      <c r="C110" s="1" t="s">
        <v>140</v>
      </c>
      <c r="D110" s="1" t="s">
        <v>116</v>
      </c>
      <c r="E110" s="1">
        <v>130007</v>
      </c>
      <c r="F110" s="1336" t="s">
        <v>146</v>
      </c>
      <c r="G110" s="1" t="s">
        <v>32</v>
      </c>
      <c r="H110" s="1">
        <v>420089</v>
      </c>
      <c r="I110" s="3">
        <v>42537</v>
      </c>
      <c r="J110" s="3">
        <v>42517</v>
      </c>
      <c r="K110" s="3">
        <v>42546</v>
      </c>
      <c r="L110" s="1">
        <v>222684</v>
      </c>
      <c r="M110" s="3">
        <v>42537</v>
      </c>
      <c r="N110" s="1" t="s">
        <v>89</v>
      </c>
      <c r="O110" s="1">
        <v>116538</v>
      </c>
      <c r="P110" s="1">
        <v>500</v>
      </c>
      <c r="Q110" s="1">
        <v>30.77</v>
      </c>
      <c r="R110" s="1337">
        <v>15385</v>
      </c>
      <c r="S110" s="4">
        <v>1846.47</v>
      </c>
      <c r="T110" s="1">
        <v>23.962</v>
      </c>
      <c r="U110" s="1337">
        <v>11981</v>
      </c>
      <c r="V110" s="1">
        <v>9.8900000000000002E-2</v>
      </c>
      <c r="W110" s="1336">
        <v>49.46</v>
      </c>
      <c r="X110" s="1">
        <v>13</v>
      </c>
      <c r="Y110" s="1">
        <v>130</v>
      </c>
      <c r="AA110" s="1">
        <v>401</v>
      </c>
      <c r="AB110" s="1337">
        <v>3404</v>
      </c>
    </row>
    <row r="111" spans="1:28">
      <c r="A111" s="1336" t="s">
        <v>120</v>
      </c>
      <c r="B111" s="2" t="s">
        <v>139</v>
      </c>
      <c r="C111" s="1" t="s">
        <v>140</v>
      </c>
      <c r="D111" s="1" t="s">
        <v>116</v>
      </c>
      <c r="E111" s="1">
        <v>140083</v>
      </c>
      <c r="F111" s="1336" t="s">
        <v>117</v>
      </c>
      <c r="G111" s="1" t="s">
        <v>32</v>
      </c>
      <c r="H111" s="1">
        <v>420652</v>
      </c>
      <c r="I111" s="3">
        <v>42543</v>
      </c>
      <c r="J111" s="3">
        <v>42529</v>
      </c>
      <c r="K111" s="3">
        <v>42546</v>
      </c>
      <c r="L111" s="1">
        <v>222971</v>
      </c>
      <c r="M111" s="3">
        <v>42542</v>
      </c>
      <c r="N111" s="1" t="s">
        <v>89</v>
      </c>
      <c r="O111" s="1">
        <v>117002</v>
      </c>
      <c r="P111" s="1">
        <v>1500</v>
      </c>
      <c r="Q111" s="1">
        <v>29.28</v>
      </c>
      <c r="R111" s="1337">
        <v>43920</v>
      </c>
      <c r="S111" s="4">
        <v>3304.41</v>
      </c>
      <c r="T111" s="1">
        <v>23.962</v>
      </c>
      <c r="U111" s="1337">
        <v>35943</v>
      </c>
      <c r="V111" s="1">
        <v>9.8900000000000002E-2</v>
      </c>
      <c r="W111" s="1336">
        <v>148.38</v>
      </c>
      <c r="X111" s="1">
        <v>13</v>
      </c>
      <c r="Y111" s="1">
        <v>141</v>
      </c>
      <c r="AA111" s="1">
        <v>401</v>
      </c>
      <c r="AB111" s="1337">
        <v>7977</v>
      </c>
    </row>
    <row r="112" spans="1:28">
      <c r="A112" s="1336" t="s">
        <v>120</v>
      </c>
      <c r="B112" s="2" t="s">
        <v>139</v>
      </c>
      <c r="C112" s="1" t="s">
        <v>140</v>
      </c>
      <c r="D112" s="1" t="s">
        <v>116</v>
      </c>
      <c r="E112" s="1">
        <v>142060</v>
      </c>
      <c r="F112" s="1336" t="s">
        <v>147</v>
      </c>
      <c r="G112" s="1" t="s">
        <v>32</v>
      </c>
      <c r="H112" s="1">
        <v>421434</v>
      </c>
      <c r="I112" s="3">
        <v>42545</v>
      </c>
      <c r="J112" s="3">
        <v>42500</v>
      </c>
      <c r="K112" s="3">
        <v>42531</v>
      </c>
      <c r="N112" s="1" t="s">
        <v>56</v>
      </c>
      <c r="O112" s="1">
        <v>6038</v>
      </c>
      <c r="P112" s="1">
        <v>1000</v>
      </c>
      <c r="Q112" s="1">
        <v>26.619499999999999</v>
      </c>
      <c r="R112" s="1337">
        <v>26619.5</v>
      </c>
      <c r="S112" s="1">
        <v>-457.56</v>
      </c>
      <c r="T112" s="1">
        <v>23.962</v>
      </c>
      <c r="U112" s="1337">
        <v>23962</v>
      </c>
      <c r="V112" s="1">
        <v>9.8900000000000002E-2</v>
      </c>
      <c r="W112" s="1336">
        <v>98.92</v>
      </c>
      <c r="X112" s="1">
        <v>13</v>
      </c>
      <c r="Y112" s="1">
        <v>143</v>
      </c>
      <c r="AA112" s="1">
        <v>401</v>
      </c>
      <c r="AB112" s="1337">
        <v>2657.5</v>
      </c>
    </row>
    <row r="113" spans="1:28">
      <c r="A113" s="1336" t="s">
        <v>120</v>
      </c>
      <c r="B113" s="2" t="s">
        <v>148</v>
      </c>
      <c r="C113" s="1" t="s">
        <v>149</v>
      </c>
      <c r="D113" s="1" t="s">
        <v>116</v>
      </c>
      <c r="E113" s="1">
        <v>130099</v>
      </c>
      <c r="F113" s="1336" t="s">
        <v>150</v>
      </c>
      <c r="G113" s="1" t="s">
        <v>32</v>
      </c>
      <c r="H113" s="1">
        <v>419973</v>
      </c>
      <c r="I113" s="3">
        <v>42538</v>
      </c>
      <c r="J113" s="3">
        <v>42520</v>
      </c>
      <c r="K113" s="3">
        <v>42546</v>
      </c>
      <c r="N113" s="1" t="s">
        <v>89</v>
      </c>
      <c r="O113" s="1">
        <v>116611</v>
      </c>
      <c r="P113" s="1">
        <v>200</v>
      </c>
      <c r="Q113" s="1">
        <v>30.77</v>
      </c>
      <c r="R113" s="1337">
        <v>6154</v>
      </c>
      <c r="S113" s="1">
        <v>738.59</v>
      </c>
      <c r="T113" s="1">
        <v>23.962</v>
      </c>
      <c r="U113" s="1337">
        <v>4792.3999999999996</v>
      </c>
      <c r="V113" s="1">
        <v>9.8900000000000002E-2</v>
      </c>
      <c r="W113" s="1336">
        <v>19.783999999999999</v>
      </c>
      <c r="X113" s="1">
        <v>13</v>
      </c>
      <c r="Y113" s="1">
        <v>130</v>
      </c>
      <c r="AA113" s="1">
        <v>401</v>
      </c>
      <c r="AB113" s="1337">
        <v>1361.6</v>
      </c>
    </row>
    <row r="114" spans="1:28">
      <c r="A114" s="1336" t="s">
        <v>120</v>
      </c>
      <c r="B114" s="2" t="s">
        <v>151</v>
      </c>
      <c r="C114" s="1" t="s">
        <v>152</v>
      </c>
      <c r="D114" s="1" t="s">
        <v>116</v>
      </c>
      <c r="E114" s="1">
        <v>130023</v>
      </c>
      <c r="F114" s="1336" t="s">
        <v>153</v>
      </c>
      <c r="G114" s="1" t="s">
        <v>32</v>
      </c>
      <c r="H114" s="1">
        <v>419554</v>
      </c>
      <c r="I114" s="3">
        <v>42535</v>
      </c>
      <c r="J114" s="3">
        <v>42523</v>
      </c>
      <c r="K114" s="3">
        <v>42546</v>
      </c>
      <c r="N114" s="1" t="s">
        <v>89</v>
      </c>
      <c r="O114" s="1">
        <v>116756</v>
      </c>
      <c r="P114" s="1">
        <v>1000</v>
      </c>
      <c r="Q114" s="1">
        <v>30.77</v>
      </c>
      <c r="R114" s="1337">
        <v>30770</v>
      </c>
      <c r="S114" s="4">
        <v>3692.94</v>
      </c>
      <c r="T114" s="1">
        <v>23.962</v>
      </c>
      <c r="U114" s="1337">
        <v>23962</v>
      </c>
      <c r="V114" s="1">
        <v>9.8900000000000002E-2</v>
      </c>
      <c r="W114" s="1336">
        <v>98.92</v>
      </c>
      <c r="X114" s="1">
        <v>13</v>
      </c>
      <c r="Y114" s="1">
        <v>130</v>
      </c>
      <c r="AA114" s="1">
        <v>401</v>
      </c>
      <c r="AB114" s="1337">
        <v>6808</v>
      </c>
    </row>
    <row r="115" spans="1:28">
      <c r="A115" s="1336" t="s">
        <v>120</v>
      </c>
      <c r="B115" s="2" t="s">
        <v>151</v>
      </c>
      <c r="C115" s="1" t="s">
        <v>152</v>
      </c>
      <c r="D115" s="1" t="s">
        <v>116</v>
      </c>
      <c r="E115" s="1">
        <v>130099</v>
      </c>
      <c r="F115" s="1336" t="s">
        <v>150</v>
      </c>
      <c r="G115" s="1" t="s">
        <v>32</v>
      </c>
      <c r="H115" s="1">
        <v>419973</v>
      </c>
      <c r="I115" s="3">
        <v>42538</v>
      </c>
      <c r="J115" s="3">
        <v>42520</v>
      </c>
      <c r="K115" s="3">
        <v>42546</v>
      </c>
      <c r="N115" s="1" t="s">
        <v>89</v>
      </c>
      <c r="O115" s="1">
        <v>116611</v>
      </c>
      <c r="P115" s="1">
        <v>200</v>
      </c>
      <c r="Q115" s="1">
        <v>30.77</v>
      </c>
      <c r="R115" s="1337">
        <v>6154</v>
      </c>
      <c r="S115" s="1">
        <v>738.59</v>
      </c>
      <c r="T115" s="1">
        <v>23.962</v>
      </c>
      <c r="U115" s="1337">
        <v>4792.3999999999996</v>
      </c>
      <c r="V115" s="1">
        <v>9.8900000000000002E-2</v>
      </c>
      <c r="W115" s="1336">
        <v>19.783999999999999</v>
      </c>
      <c r="X115" s="1">
        <v>13</v>
      </c>
      <c r="Y115" s="1">
        <v>130</v>
      </c>
      <c r="AA115" s="1">
        <v>401</v>
      </c>
      <c r="AB115" s="1337">
        <v>1361.6</v>
      </c>
    </row>
    <row r="116" spans="1:28">
      <c r="A116" s="1336" t="s">
        <v>120</v>
      </c>
      <c r="B116" s="2" t="s">
        <v>151</v>
      </c>
      <c r="C116" s="1" t="s">
        <v>152</v>
      </c>
      <c r="D116" s="1" t="s">
        <v>116</v>
      </c>
      <c r="E116" s="1">
        <v>142060</v>
      </c>
      <c r="F116" s="1336" t="s">
        <v>147</v>
      </c>
      <c r="G116" s="1" t="s">
        <v>32</v>
      </c>
      <c r="H116" s="1">
        <v>421434</v>
      </c>
      <c r="I116" s="3">
        <v>42545</v>
      </c>
      <c r="J116" s="3">
        <v>42500</v>
      </c>
      <c r="K116" s="3">
        <v>42531</v>
      </c>
      <c r="N116" s="1" t="s">
        <v>56</v>
      </c>
      <c r="O116" s="1">
        <v>6038</v>
      </c>
      <c r="P116" s="1">
        <v>1000</v>
      </c>
      <c r="Q116" s="1">
        <v>26.619499999999999</v>
      </c>
      <c r="R116" s="1337">
        <v>26619.5</v>
      </c>
      <c r="S116" s="1">
        <v>-457.56</v>
      </c>
      <c r="T116" s="1">
        <v>23.962</v>
      </c>
      <c r="U116" s="1337">
        <v>23962</v>
      </c>
      <c r="V116" s="1">
        <v>9.8900000000000002E-2</v>
      </c>
      <c r="W116" s="1336">
        <v>98.92</v>
      </c>
      <c r="X116" s="1">
        <v>13</v>
      </c>
      <c r="Y116" s="1">
        <v>143</v>
      </c>
      <c r="AA116" s="1">
        <v>401</v>
      </c>
      <c r="AB116" s="1337">
        <v>2657.5</v>
      </c>
    </row>
    <row r="117" spans="1:28">
      <c r="A117" s="1336" t="s">
        <v>120</v>
      </c>
      <c r="B117" s="2" t="s">
        <v>154</v>
      </c>
      <c r="C117" s="1" t="s">
        <v>155</v>
      </c>
      <c r="D117" s="1" t="s">
        <v>116</v>
      </c>
      <c r="E117" s="1">
        <v>130023</v>
      </c>
      <c r="F117" s="1336" t="s">
        <v>153</v>
      </c>
      <c r="G117" s="1" t="s">
        <v>32</v>
      </c>
      <c r="H117" s="1">
        <v>419554</v>
      </c>
      <c r="I117" s="3">
        <v>42535</v>
      </c>
      <c r="J117" s="3">
        <v>42523</v>
      </c>
      <c r="K117" s="3">
        <v>42546</v>
      </c>
      <c r="N117" s="1" t="s">
        <v>89</v>
      </c>
      <c r="O117" s="1">
        <v>116756</v>
      </c>
      <c r="P117" s="1">
        <v>1000</v>
      </c>
      <c r="Q117" s="1">
        <v>30.77</v>
      </c>
      <c r="R117" s="1337">
        <v>30770</v>
      </c>
      <c r="S117" s="4">
        <v>3692.94</v>
      </c>
      <c r="T117" s="1">
        <v>23.962</v>
      </c>
      <c r="U117" s="1337">
        <v>23962</v>
      </c>
      <c r="V117" s="1">
        <v>9.8900000000000002E-2</v>
      </c>
      <c r="W117" s="1336">
        <v>98.92</v>
      </c>
      <c r="X117" s="1">
        <v>13</v>
      </c>
      <c r="Y117" s="1">
        <v>130</v>
      </c>
      <c r="AA117" s="1">
        <v>401</v>
      </c>
      <c r="AB117" s="1337">
        <v>6808</v>
      </c>
    </row>
    <row r="118" spans="1:28">
      <c r="A118" s="1336" t="s">
        <v>120</v>
      </c>
      <c r="B118" s="2" t="s">
        <v>154</v>
      </c>
      <c r="C118" s="1" t="s">
        <v>155</v>
      </c>
      <c r="D118" s="1" t="s">
        <v>116</v>
      </c>
      <c r="E118" s="1">
        <v>130099</v>
      </c>
      <c r="F118" s="1336" t="s">
        <v>150</v>
      </c>
      <c r="G118" s="1" t="s">
        <v>32</v>
      </c>
      <c r="H118" s="1">
        <v>419973</v>
      </c>
      <c r="I118" s="3">
        <v>42538</v>
      </c>
      <c r="J118" s="3">
        <v>42520</v>
      </c>
      <c r="K118" s="3">
        <v>42546</v>
      </c>
      <c r="N118" s="1" t="s">
        <v>89</v>
      </c>
      <c r="O118" s="1">
        <v>116611</v>
      </c>
      <c r="P118" s="1">
        <v>200</v>
      </c>
      <c r="Q118" s="1">
        <v>30.77</v>
      </c>
      <c r="R118" s="1337">
        <v>6154</v>
      </c>
      <c r="S118" s="1">
        <v>738.59</v>
      </c>
      <c r="T118" s="1">
        <v>23.962</v>
      </c>
      <c r="U118" s="1337">
        <v>4792.3999999999996</v>
      </c>
      <c r="V118" s="1">
        <v>9.8900000000000002E-2</v>
      </c>
      <c r="W118" s="1336">
        <v>19.783999999999999</v>
      </c>
      <c r="X118" s="1">
        <v>13</v>
      </c>
      <c r="Y118" s="1">
        <v>130</v>
      </c>
      <c r="AA118" s="1">
        <v>401</v>
      </c>
      <c r="AB118" s="1337">
        <v>1361.6</v>
      </c>
    </row>
    <row r="119" spans="1:28">
      <c r="A119" s="1336" t="s">
        <v>120</v>
      </c>
      <c r="B119" s="2" t="s">
        <v>156</v>
      </c>
      <c r="C119" s="1" t="s">
        <v>157</v>
      </c>
      <c r="D119" s="1" t="s">
        <v>116</v>
      </c>
      <c r="E119" s="1">
        <v>130099</v>
      </c>
      <c r="F119" s="1336" t="s">
        <v>150</v>
      </c>
      <c r="G119" s="1" t="s">
        <v>32</v>
      </c>
      <c r="H119" s="1">
        <v>419973</v>
      </c>
      <c r="I119" s="3">
        <v>42538</v>
      </c>
      <c r="J119" s="3">
        <v>42520</v>
      </c>
      <c r="K119" s="3">
        <v>42546</v>
      </c>
      <c r="N119" s="1" t="s">
        <v>89</v>
      </c>
      <c r="O119" s="1">
        <v>116611</v>
      </c>
      <c r="P119" s="1">
        <v>200</v>
      </c>
      <c r="Q119" s="1">
        <v>30.77</v>
      </c>
      <c r="R119" s="1337">
        <v>6154</v>
      </c>
      <c r="S119" s="1">
        <v>738.59</v>
      </c>
      <c r="T119" s="1">
        <v>23.962</v>
      </c>
      <c r="U119" s="1337">
        <v>4792.3999999999996</v>
      </c>
      <c r="V119" s="1">
        <v>9.8900000000000002E-2</v>
      </c>
      <c r="W119" s="1336">
        <v>19.783999999999999</v>
      </c>
      <c r="X119" s="1">
        <v>13</v>
      </c>
      <c r="Y119" s="1">
        <v>130</v>
      </c>
      <c r="AA119" s="1">
        <v>401</v>
      </c>
      <c r="AB119" s="1337">
        <v>1361.6</v>
      </c>
    </row>
    <row r="120" spans="1:28">
      <c r="A120" s="1336" t="s">
        <v>120</v>
      </c>
      <c r="B120" s="2" t="s">
        <v>156</v>
      </c>
      <c r="C120" s="1" t="s">
        <v>157</v>
      </c>
      <c r="D120" s="1" t="s">
        <v>116</v>
      </c>
      <c r="E120" s="1">
        <v>130007</v>
      </c>
      <c r="F120" s="1336" t="s">
        <v>146</v>
      </c>
      <c r="G120" s="1" t="s">
        <v>32</v>
      </c>
      <c r="H120" s="1">
        <v>420089</v>
      </c>
      <c r="I120" s="3">
        <v>42537</v>
      </c>
      <c r="J120" s="3">
        <v>42517</v>
      </c>
      <c r="K120" s="3">
        <v>42546</v>
      </c>
      <c r="L120" s="1">
        <v>222684</v>
      </c>
      <c r="M120" s="3">
        <v>42537</v>
      </c>
      <c r="N120" s="1" t="s">
        <v>89</v>
      </c>
      <c r="O120" s="1">
        <v>116538</v>
      </c>
      <c r="P120" s="1">
        <v>300</v>
      </c>
      <c r="Q120" s="1">
        <v>30.77</v>
      </c>
      <c r="R120" s="1337">
        <v>9231</v>
      </c>
      <c r="S120" s="4">
        <v>1107.8800000000001</v>
      </c>
      <c r="T120" s="1">
        <v>23.962</v>
      </c>
      <c r="U120" s="1337">
        <v>7188.6</v>
      </c>
      <c r="V120" s="1">
        <v>9.8900000000000002E-2</v>
      </c>
      <c r="W120" s="1336">
        <v>29.675999999999998</v>
      </c>
      <c r="X120" s="1">
        <v>13</v>
      </c>
      <c r="Y120" s="1">
        <v>130</v>
      </c>
      <c r="AA120" s="1">
        <v>401</v>
      </c>
      <c r="AB120" s="1337">
        <v>2042.4</v>
      </c>
    </row>
    <row r="121" spans="1:28">
      <c r="A121" s="1336" t="s">
        <v>120</v>
      </c>
      <c r="B121" s="2" t="s">
        <v>156</v>
      </c>
      <c r="C121" s="1" t="s">
        <v>157</v>
      </c>
      <c r="D121" s="1" t="s">
        <v>116</v>
      </c>
      <c r="E121" s="1">
        <v>142060</v>
      </c>
      <c r="F121" s="1336" t="s">
        <v>147</v>
      </c>
      <c r="G121" s="1" t="s">
        <v>32</v>
      </c>
      <c r="H121" s="1">
        <v>421434</v>
      </c>
      <c r="I121" s="3">
        <v>42545</v>
      </c>
      <c r="J121" s="3">
        <v>42500</v>
      </c>
      <c r="K121" s="3">
        <v>42531</v>
      </c>
      <c r="N121" s="1" t="s">
        <v>56</v>
      </c>
      <c r="O121" s="1">
        <v>6038</v>
      </c>
      <c r="P121" s="1">
        <v>1000</v>
      </c>
      <c r="Q121" s="1">
        <v>26.619499999999999</v>
      </c>
      <c r="R121" s="1337">
        <v>26619.5</v>
      </c>
      <c r="S121" s="1">
        <v>-457.56</v>
      </c>
      <c r="T121" s="1">
        <v>23.962</v>
      </c>
      <c r="U121" s="1337">
        <v>23962</v>
      </c>
      <c r="V121" s="1">
        <v>9.8900000000000002E-2</v>
      </c>
      <c r="W121" s="1336">
        <v>98.92</v>
      </c>
      <c r="X121" s="1">
        <v>13</v>
      </c>
      <c r="Y121" s="1">
        <v>143</v>
      </c>
      <c r="AA121" s="1">
        <v>401</v>
      </c>
      <c r="AB121" s="1337">
        <v>2657.5</v>
      </c>
    </row>
    <row r="122" spans="1:28">
      <c r="A122" s="1336" t="s">
        <v>120</v>
      </c>
      <c r="B122" s="2" t="s">
        <v>158</v>
      </c>
      <c r="C122" s="1" t="s">
        <v>159</v>
      </c>
      <c r="D122" s="1" t="s">
        <v>116</v>
      </c>
      <c r="E122" s="1">
        <v>130007</v>
      </c>
      <c r="F122" s="1336" t="s">
        <v>146</v>
      </c>
      <c r="G122" s="1" t="s">
        <v>32</v>
      </c>
      <c r="H122" s="1">
        <v>420089</v>
      </c>
      <c r="I122" s="3">
        <v>42537</v>
      </c>
      <c r="J122" s="3">
        <v>42517</v>
      </c>
      <c r="K122" s="3">
        <v>42546</v>
      </c>
      <c r="L122" s="1">
        <v>222684</v>
      </c>
      <c r="M122" s="3">
        <v>42537</v>
      </c>
      <c r="N122" s="1" t="s">
        <v>89</v>
      </c>
      <c r="O122" s="1">
        <v>116538</v>
      </c>
      <c r="P122" s="1">
        <v>300</v>
      </c>
      <c r="Q122" s="1">
        <v>30.77</v>
      </c>
      <c r="R122" s="1337">
        <v>9231</v>
      </c>
      <c r="S122" s="4">
        <v>1107.8800000000001</v>
      </c>
      <c r="T122" s="1">
        <v>23.962</v>
      </c>
      <c r="U122" s="1337">
        <v>7188.6</v>
      </c>
      <c r="V122" s="1">
        <v>9.8900000000000002E-2</v>
      </c>
      <c r="W122" s="1336">
        <v>29.675999999999998</v>
      </c>
      <c r="X122" s="1">
        <v>13</v>
      </c>
      <c r="Y122" s="1">
        <v>130</v>
      </c>
      <c r="AA122" s="1">
        <v>401</v>
      </c>
      <c r="AB122" s="1337">
        <v>2042.4</v>
      </c>
    </row>
    <row r="123" spans="1:28">
      <c r="A123" s="1336" t="s">
        <v>120</v>
      </c>
      <c r="B123" s="2" t="s">
        <v>158</v>
      </c>
      <c r="C123" s="1" t="s">
        <v>159</v>
      </c>
      <c r="D123" s="1" t="s">
        <v>116</v>
      </c>
      <c r="E123" s="1">
        <v>130099</v>
      </c>
      <c r="F123" s="1336" t="s">
        <v>150</v>
      </c>
      <c r="G123" s="1" t="s">
        <v>32</v>
      </c>
      <c r="H123" s="1">
        <v>420411</v>
      </c>
      <c r="I123" s="3">
        <v>42542</v>
      </c>
      <c r="J123" s="3">
        <v>42520</v>
      </c>
      <c r="K123" s="3">
        <v>42546</v>
      </c>
      <c r="N123" s="1" t="s">
        <v>89</v>
      </c>
      <c r="O123" s="1">
        <v>116611</v>
      </c>
      <c r="P123" s="1">
        <v>200</v>
      </c>
      <c r="Q123" s="1">
        <v>30.77</v>
      </c>
      <c r="R123" s="1337">
        <v>6154</v>
      </c>
      <c r="S123" s="1">
        <v>738.59</v>
      </c>
      <c r="T123" s="1">
        <v>23.962</v>
      </c>
      <c r="U123" s="1337">
        <v>4792.3999999999996</v>
      </c>
      <c r="V123" s="1">
        <v>9.8900000000000002E-2</v>
      </c>
      <c r="W123" s="1336">
        <v>19.783999999999999</v>
      </c>
      <c r="X123" s="1">
        <v>13</v>
      </c>
      <c r="Y123" s="1">
        <v>130</v>
      </c>
      <c r="AA123" s="1">
        <v>401</v>
      </c>
      <c r="AB123" s="1337">
        <v>1361.6</v>
      </c>
    </row>
    <row r="124" spans="1:28">
      <c r="A124" s="1336" t="s">
        <v>120</v>
      </c>
      <c r="B124" s="2" t="s">
        <v>158</v>
      </c>
      <c r="C124" s="1" t="s">
        <v>159</v>
      </c>
      <c r="D124" s="1" t="s">
        <v>116</v>
      </c>
      <c r="E124" s="1">
        <v>142060</v>
      </c>
      <c r="F124" s="1336" t="s">
        <v>147</v>
      </c>
      <c r="G124" s="1" t="s">
        <v>32</v>
      </c>
      <c r="H124" s="1">
        <v>421434</v>
      </c>
      <c r="I124" s="3">
        <v>42545</v>
      </c>
      <c r="J124" s="3">
        <v>42500</v>
      </c>
      <c r="K124" s="3">
        <v>42531</v>
      </c>
      <c r="N124" s="1" t="s">
        <v>56</v>
      </c>
      <c r="O124" s="1">
        <v>6038</v>
      </c>
      <c r="P124" s="1">
        <v>1000</v>
      </c>
      <c r="Q124" s="1">
        <v>26.619499999999999</v>
      </c>
      <c r="R124" s="1337">
        <v>26619.5</v>
      </c>
      <c r="S124" s="1">
        <v>-457.56</v>
      </c>
      <c r="T124" s="1">
        <v>23.962</v>
      </c>
      <c r="U124" s="1337">
        <v>23962</v>
      </c>
      <c r="V124" s="1">
        <v>9.8900000000000002E-2</v>
      </c>
      <c r="W124" s="1336">
        <v>98.92</v>
      </c>
      <c r="X124" s="1">
        <v>13</v>
      </c>
      <c r="Y124" s="1">
        <v>143</v>
      </c>
      <c r="AA124" s="1">
        <v>401</v>
      </c>
      <c r="AB124" s="1337">
        <v>2657.5</v>
      </c>
    </row>
    <row r="125" spans="1:28">
      <c r="A125" s="1336" t="s">
        <v>120</v>
      </c>
      <c r="B125" s="2" t="s">
        <v>160</v>
      </c>
      <c r="C125" s="1" t="s">
        <v>161</v>
      </c>
      <c r="D125" s="1" t="s">
        <v>116</v>
      </c>
      <c r="E125" s="1">
        <v>130349</v>
      </c>
      <c r="F125" s="1336" t="s">
        <v>141</v>
      </c>
      <c r="G125" s="1" t="s">
        <v>32</v>
      </c>
      <c r="H125" s="1">
        <v>418216</v>
      </c>
      <c r="I125" s="3">
        <v>42524</v>
      </c>
      <c r="J125" s="3">
        <v>42502</v>
      </c>
      <c r="K125" s="3">
        <v>42526</v>
      </c>
      <c r="N125" s="1" t="s">
        <v>89</v>
      </c>
      <c r="O125" s="1">
        <v>116061</v>
      </c>
      <c r="P125" s="1">
        <v>8000</v>
      </c>
      <c r="Q125" s="1">
        <v>4.95</v>
      </c>
      <c r="R125" s="1337">
        <v>39600</v>
      </c>
      <c r="S125" s="4">
        <v>1930.32</v>
      </c>
      <c r="T125" s="1">
        <v>4.1669999999999998</v>
      </c>
      <c r="U125" s="1337">
        <v>33336</v>
      </c>
      <c r="V125" s="1">
        <v>1.35E-2</v>
      </c>
      <c r="W125" s="1336">
        <v>107.92</v>
      </c>
      <c r="X125" s="1">
        <v>13</v>
      </c>
      <c r="Y125" s="1">
        <v>141</v>
      </c>
      <c r="AA125" s="1">
        <v>401</v>
      </c>
      <c r="AB125" s="1337">
        <v>6264</v>
      </c>
    </row>
    <row r="126" spans="1:28">
      <c r="A126" s="1336" t="s">
        <v>120</v>
      </c>
      <c r="B126" s="2" t="s">
        <v>160</v>
      </c>
      <c r="C126" s="1" t="s">
        <v>161</v>
      </c>
      <c r="D126" s="1" t="s">
        <v>116</v>
      </c>
      <c r="E126" s="1">
        <v>140083</v>
      </c>
      <c r="F126" s="1336" t="s">
        <v>117</v>
      </c>
      <c r="G126" s="1" t="s">
        <v>32</v>
      </c>
      <c r="H126" s="1">
        <v>418592</v>
      </c>
      <c r="I126" s="3">
        <v>42527</v>
      </c>
      <c r="J126" s="3">
        <v>42516</v>
      </c>
      <c r="K126" s="3">
        <v>42522</v>
      </c>
      <c r="L126" s="1">
        <v>221876</v>
      </c>
      <c r="M126" s="3">
        <v>42527</v>
      </c>
      <c r="N126" s="1" t="s">
        <v>89</v>
      </c>
      <c r="O126" s="1">
        <v>116501</v>
      </c>
      <c r="P126" s="1">
        <v>2800</v>
      </c>
      <c r="Q126" s="1">
        <v>4.75</v>
      </c>
      <c r="R126" s="1337">
        <v>13300</v>
      </c>
      <c r="S126" s="1">
        <v>115.61</v>
      </c>
      <c r="T126" s="1">
        <v>4.1669999999999998</v>
      </c>
      <c r="U126" s="1337">
        <v>11667.6</v>
      </c>
      <c r="V126" s="1">
        <v>1.35E-2</v>
      </c>
      <c r="W126" s="1336">
        <v>37.771999999999998</v>
      </c>
      <c r="X126" s="1">
        <v>13</v>
      </c>
      <c r="Y126" s="1">
        <v>141</v>
      </c>
      <c r="AA126" s="1">
        <v>401</v>
      </c>
      <c r="AB126" s="1337">
        <v>1632.4</v>
      </c>
    </row>
    <row r="127" spans="1:28">
      <c r="A127" s="1336" t="s">
        <v>120</v>
      </c>
      <c r="B127" s="2" t="s">
        <v>160</v>
      </c>
      <c r="C127" s="1" t="s">
        <v>161</v>
      </c>
      <c r="D127" s="1" t="s">
        <v>116</v>
      </c>
      <c r="E127" s="1">
        <v>130023</v>
      </c>
      <c r="F127" s="1336" t="s">
        <v>153</v>
      </c>
      <c r="G127" s="1" t="s">
        <v>32</v>
      </c>
      <c r="H127" s="1">
        <v>419666</v>
      </c>
      <c r="I127" s="3">
        <v>42536</v>
      </c>
      <c r="J127" s="3">
        <v>42523</v>
      </c>
      <c r="K127" s="3">
        <v>42546</v>
      </c>
      <c r="N127" s="1" t="s">
        <v>89</v>
      </c>
      <c r="O127" s="1">
        <v>116754</v>
      </c>
      <c r="P127" s="1">
        <v>10000</v>
      </c>
      <c r="Q127" s="1">
        <v>4.8899999999999997</v>
      </c>
      <c r="R127" s="1337">
        <v>48900</v>
      </c>
      <c r="S127" s="4">
        <v>1812.9</v>
      </c>
      <c r="T127" s="1">
        <v>4.1669999999999998</v>
      </c>
      <c r="U127" s="1337">
        <v>41670</v>
      </c>
      <c r="V127" s="1">
        <v>1.35E-2</v>
      </c>
      <c r="W127" s="1336">
        <v>134.9</v>
      </c>
      <c r="X127" s="1">
        <v>13</v>
      </c>
      <c r="Y127" s="1">
        <v>130</v>
      </c>
      <c r="AA127" s="1">
        <v>401</v>
      </c>
      <c r="AB127" s="1337">
        <v>7230</v>
      </c>
    </row>
    <row r="128" spans="1:28">
      <c r="A128" s="1336" t="s">
        <v>120</v>
      </c>
      <c r="B128" s="2" t="s">
        <v>160</v>
      </c>
      <c r="C128" s="1" t="s">
        <v>161</v>
      </c>
      <c r="D128" s="1" t="s">
        <v>116</v>
      </c>
      <c r="E128" s="1">
        <v>130322</v>
      </c>
      <c r="F128" s="1336" t="s">
        <v>142</v>
      </c>
      <c r="G128" s="1" t="s">
        <v>32</v>
      </c>
      <c r="H128" s="1">
        <v>420018</v>
      </c>
      <c r="I128" s="3">
        <v>42537</v>
      </c>
      <c r="J128" s="3">
        <v>42514</v>
      </c>
      <c r="K128" s="3">
        <v>42545</v>
      </c>
      <c r="L128" s="1">
        <v>222646</v>
      </c>
      <c r="M128" s="3">
        <v>42536</v>
      </c>
      <c r="N128" s="1" t="s">
        <v>89</v>
      </c>
      <c r="O128" s="1">
        <v>116414</v>
      </c>
      <c r="P128" s="1">
        <v>5000</v>
      </c>
      <c r="Q128" s="1">
        <v>4.9400000000000004</v>
      </c>
      <c r="R128" s="1337">
        <v>24700</v>
      </c>
      <c r="S128" s="4">
        <v>1156.45</v>
      </c>
      <c r="T128" s="1">
        <v>4.1669999999999998</v>
      </c>
      <c r="U128" s="1337">
        <v>20835</v>
      </c>
      <c r="V128" s="1">
        <v>1.35E-2</v>
      </c>
      <c r="W128" s="1336">
        <v>67.45</v>
      </c>
      <c r="X128" s="1">
        <v>13</v>
      </c>
      <c r="Y128" s="1">
        <v>135</v>
      </c>
      <c r="Z128" s="1" t="s">
        <v>143</v>
      </c>
      <c r="AA128" s="1">
        <v>401</v>
      </c>
      <c r="AB128" s="1337">
        <v>3865</v>
      </c>
    </row>
    <row r="129" spans="1:28">
      <c r="A129" s="1336" t="s">
        <v>120</v>
      </c>
      <c r="B129" s="2" t="s">
        <v>160</v>
      </c>
      <c r="C129" s="1" t="s">
        <v>161</v>
      </c>
      <c r="D129" s="1" t="s">
        <v>116</v>
      </c>
      <c r="E129" s="1">
        <v>130007</v>
      </c>
      <c r="F129" s="1336" t="s">
        <v>146</v>
      </c>
      <c r="G129" s="1" t="s">
        <v>32</v>
      </c>
      <c r="H129" s="1">
        <v>420248</v>
      </c>
      <c r="I129" s="3">
        <v>42541</v>
      </c>
      <c r="J129" s="3">
        <v>42517</v>
      </c>
      <c r="K129" s="3">
        <v>42546</v>
      </c>
      <c r="L129" s="1">
        <v>222845</v>
      </c>
      <c r="M129" s="3">
        <v>42541</v>
      </c>
      <c r="N129" s="1" t="s">
        <v>89</v>
      </c>
      <c r="O129" s="1">
        <v>116537</v>
      </c>
      <c r="P129" s="1">
        <v>3000</v>
      </c>
      <c r="Q129" s="1">
        <v>4.8899999999999997</v>
      </c>
      <c r="R129" s="1337">
        <v>14670</v>
      </c>
      <c r="S129" s="1">
        <v>543.87</v>
      </c>
      <c r="T129" s="1">
        <v>4.1669999999999998</v>
      </c>
      <c r="U129" s="1337">
        <v>12501</v>
      </c>
      <c r="V129" s="1">
        <v>1.35E-2</v>
      </c>
      <c r="W129" s="1336">
        <v>40.47</v>
      </c>
      <c r="X129" s="1">
        <v>13</v>
      </c>
      <c r="Y129" s="1">
        <v>130</v>
      </c>
      <c r="AA129" s="1">
        <v>401</v>
      </c>
      <c r="AB129" s="1337">
        <v>2169</v>
      </c>
    </row>
    <row r="130" spans="1:28">
      <c r="A130" s="1336" t="s">
        <v>120</v>
      </c>
      <c r="B130" s="2" t="s">
        <v>160</v>
      </c>
      <c r="C130" s="1" t="s">
        <v>161</v>
      </c>
      <c r="D130" s="1" t="s">
        <v>116</v>
      </c>
      <c r="E130" s="1">
        <v>130004</v>
      </c>
      <c r="F130" s="1336" t="s">
        <v>125</v>
      </c>
      <c r="G130" s="1" t="s">
        <v>32</v>
      </c>
      <c r="H130" s="1">
        <v>420254</v>
      </c>
      <c r="I130" s="3">
        <v>42541</v>
      </c>
      <c r="J130" s="3">
        <v>42521</v>
      </c>
      <c r="K130" s="3">
        <v>42546</v>
      </c>
      <c r="L130" s="1">
        <v>222839</v>
      </c>
      <c r="M130" s="3">
        <v>42541</v>
      </c>
      <c r="N130" s="1" t="s">
        <v>89</v>
      </c>
      <c r="O130" s="1">
        <v>116638</v>
      </c>
      <c r="P130" s="1">
        <v>1000</v>
      </c>
      <c r="Q130" s="1">
        <v>4.8499999999999996</v>
      </c>
      <c r="R130" s="1337">
        <v>4850</v>
      </c>
      <c r="S130" s="1">
        <v>141.29</v>
      </c>
      <c r="T130" s="1">
        <v>4.1669999999999998</v>
      </c>
      <c r="U130" s="1337">
        <v>4167</v>
      </c>
      <c r="V130" s="1">
        <v>1.35E-2</v>
      </c>
      <c r="W130" s="1336">
        <v>13.49</v>
      </c>
      <c r="X130" s="1">
        <v>13</v>
      </c>
      <c r="Y130" s="1">
        <v>130</v>
      </c>
      <c r="AA130" s="1">
        <v>401</v>
      </c>
      <c r="AB130" s="1336">
        <v>683</v>
      </c>
    </row>
    <row r="131" spans="1:28">
      <c r="A131" s="1336" t="s">
        <v>120</v>
      </c>
      <c r="B131" s="2" t="s">
        <v>160</v>
      </c>
      <c r="C131" s="1" t="s">
        <v>161</v>
      </c>
      <c r="D131" s="1" t="s">
        <v>116</v>
      </c>
      <c r="E131" s="1">
        <v>130349</v>
      </c>
      <c r="F131" s="1336" t="s">
        <v>141</v>
      </c>
      <c r="G131" s="1" t="s">
        <v>32</v>
      </c>
      <c r="H131" s="1">
        <v>420409</v>
      </c>
      <c r="I131" s="3">
        <v>42542</v>
      </c>
      <c r="J131" s="3">
        <v>42524</v>
      </c>
      <c r="K131" s="3">
        <v>42546</v>
      </c>
      <c r="N131" s="1" t="s">
        <v>89</v>
      </c>
      <c r="O131" s="1">
        <v>116800</v>
      </c>
      <c r="P131" s="1">
        <v>2000</v>
      </c>
      <c r="Q131" s="1">
        <v>4.9400000000000004</v>
      </c>
      <c r="R131" s="1337">
        <v>9880</v>
      </c>
      <c r="S131" s="1">
        <v>462.58</v>
      </c>
      <c r="T131" s="1">
        <v>4.1669999999999998</v>
      </c>
      <c r="U131" s="1337">
        <v>8334</v>
      </c>
      <c r="V131" s="1">
        <v>1.35E-2</v>
      </c>
      <c r="W131" s="1336">
        <v>26.98</v>
      </c>
      <c r="X131" s="1">
        <v>13</v>
      </c>
      <c r="Y131" s="1">
        <v>141</v>
      </c>
      <c r="AA131" s="1">
        <v>401</v>
      </c>
      <c r="AB131" s="1337">
        <v>1546</v>
      </c>
    </row>
    <row r="132" spans="1:28">
      <c r="A132" s="1336" t="s">
        <v>120</v>
      </c>
      <c r="B132" s="2" t="s">
        <v>160</v>
      </c>
      <c r="C132" s="1" t="s">
        <v>161</v>
      </c>
      <c r="D132" s="1" t="s">
        <v>116</v>
      </c>
      <c r="E132" s="1">
        <v>140083</v>
      </c>
      <c r="F132" s="1336" t="s">
        <v>117</v>
      </c>
      <c r="G132" s="1" t="s">
        <v>32</v>
      </c>
      <c r="H132" s="1">
        <v>420641</v>
      </c>
      <c r="I132" s="3">
        <v>42543</v>
      </c>
      <c r="J132" s="3">
        <v>42516</v>
      </c>
      <c r="K132" s="3">
        <v>42546</v>
      </c>
      <c r="L132" s="1">
        <v>222970</v>
      </c>
      <c r="M132" s="3">
        <v>42542</v>
      </c>
      <c r="N132" s="1" t="s">
        <v>89</v>
      </c>
      <c r="O132" s="1">
        <v>116501</v>
      </c>
      <c r="P132" s="1">
        <v>2200</v>
      </c>
      <c r="Q132" s="1">
        <v>4.75</v>
      </c>
      <c r="R132" s="1337">
        <v>10450</v>
      </c>
      <c r="S132" s="1">
        <v>90.84</v>
      </c>
      <c r="T132" s="1">
        <v>4.1669999999999998</v>
      </c>
      <c r="U132" s="1337">
        <v>9167.4</v>
      </c>
      <c r="V132" s="1">
        <v>1.35E-2</v>
      </c>
      <c r="W132" s="1336">
        <v>29.678000000000001</v>
      </c>
      <c r="X132" s="1">
        <v>13</v>
      </c>
      <c r="Y132" s="1">
        <v>141</v>
      </c>
      <c r="AA132" s="1">
        <v>401</v>
      </c>
      <c r="AB132" s="1337">
        <v>1282.5999999999999</v>
      </c>
    </row>
    <row r="133" spans="1:28">
      <c r="A133" s="1336" t="s">
        <v>120</v>
      </c>
      <c r="B133" s="2" t="s">
        <v>160</v>
      </c>
      <c r="C133" s="1" t="s">
        <v>161</v>
      </c>
      <c r="D133" s="1" t="s">
        <v>116</v>
      </c>
      <c r="E133" s="1">
        <v>130001</v>
      </c>
      <c r="F133" s="1336" t="s">
        <v>132</v>
      </c>
      <c r="G133" s="1" t="s">
        <v>32</v>
      </c>
      <c r="H133" s="1">
        <v>421111</v>
      </c>
      <c r="I133" s="3">
        <v>42548</v>
      </c>
      <c r="J133" s="3">
        <v>42528</v>
      </c>
      <c r="K133" s="3">
        <v>42546</v>
      </c>
      <c r="N133" s="1" t="s">
        <v>89</v>
      </c>
      <c r="O133" s="1">
        <v>116929</v>
      </c>
      <c r="P133" s="1">
        <v>10000</v>
      </c>
      <c r="Q133" s="1">
        <v>4.8899999999999997</v>
      </c>
      <c r="R133" s="1337">
        <v>48900</v>
      </c>
      <c r="S133" s="4">
        <v>1812.9</v>
      </c>
      <c r="T133" s="1">
        <v>4.1669999999999998</v>
      </c>
      <c r="U133" s="1337">
        <v>41670</v>
      </c>
      <c r="V133" s="1">
        <v>1.35E-2</v>
      </c>
      <c r="W133" s="1336">
        <v>134.9</v>
      </c>
      <c r="X133" s="1">
        <v>13</v>
      </c>
      <c r="Y133" s="1">
        <v>130</v>
      </c>
      <c r="AA133" s="1">
        <v>401</v>
      </c>
      <c r="AB133" s="1337">
        <v>7230</v>
      </c>
    </row>
    <row r="134" spans="1:28">
      <c r="A134" s="1336" t="s">
        <v>120</v>
      </c>
      <c r="B134" s="2" t="s">
        <v>160</v>
      </c>
      <c r="C134" s="1" t="s">
        <v>161</v>
      </c>
      <c r="D134" s="1" t="s">
        <v>116</v>
      </c>
      <c r="E134" s="1">
        <v>140083</v>
      </c>
      <c r="F134" s="1336" t="s">
        <v>117</v>
      </c>
      <c r="G134" s="1" t="s">
        <v>32</v>
      </c>
      <c r="H134" s="1">
        <v>421385</v>
      </c>
      <c r="I134" s="3">
        <v>42549</v>
      </c>
      <c r="J134" s="3">
        <v>42529</v>
      </c>
      <c r="K134" s="3">
        <v>42546</v>
      </c>
      <c r="L134" s="1">
        <v>223340</v>
      </c>
      <c r="M134" s="3">
        <v>42549</v>
      </c>
      <c r="N134" s="1" t="s">
        <v>89</v>
      </c>
      <c r="O134" s="1">
        <v>117002</v>
      </c>
      <c r="P134" s="1">
        <v>5000</v>
      </c>
      <c r="Q134" s="1">
        <v>4.66</v>
      </c>
      <c r="R134" s="1337">
        <v>23300</v>
      </c>
      <c r="S134" s="1">
        <v>-243.55</v>
      </c>
      <c r="T134" s="1">
        <v>4.1669999999999998</v>
      </c>
      <c r="U134" s="1337">
        <v>20835</v>
      </c>
      <c r="V134" s="1">
        <v>1.35E-2</v>
      </c>
      <c r="W134" s="1336">
        <v>67.45</v>
      </c>
      <c r="X134" s="1">
        <v>13</v>
      </c>
      <c r="Y134" s="1">
        <v>141</v>
      </c>
      <c r="AA134" s="1">
        <v>401</v>
      </c>
      <c r="AB134" s="1337">
        <v>2465</v>
      </c>
    </row>
    <row r="135" spans="1:28">
      <c r="A135" s="1336" t="s">
        <v>120</v>
      </c>
      <c r="B135" s="2" t="s">
        <v>160</v>
      </c>
      <c r="C135" s="1" t="s">
        <v>161</v>
      </c>
      <c r="D135" s="1" t="s">
        <v>116</v>
      </c>
      <c r="E135" s="1">
        <v>142060</v>
      </c>
      <c r="F135" s="1336" t="s">
        <v>147</v>
      </c>
      <c r="G135" s="1" t="s">
        <v>32</v>
      </c>
      <c r="H135" s="1">
        <v>421434</v>
      </c>
      <c r="I135" s="3">
        <v>42545</v>
      </c>
      <c r="J135" s="3">
        <v>42500</v>
      </c>
      <c r="K135" s="3">
        <v>42531</v>
      </c>
      <c r="N135" s="1" t="s">
        <v>56</v>
      </c>
      <c r="O135" s="1">
        <v>6038</v>
      </c>
      <c r="P135" s="1">
        <v>4000</v>
      </c>
      <c r="Q135" s="1">
        <v>4.5533000000000001</v>
      </c>
      <c r="R135" s="1337">
        <v>18213.2</v>
      </c>
      <c r="S135" s="1">
        <v>-621.64</v>
      </c>
      <c r="T135" s="1">
        <v>4.1669999999999998</v>
      </c>
      <c r="U135" s="1337">
        <v>16668</v>
      </c>
      <c r="V135" s="1">
        <v>1.35E-2</v>
      </c>
      <c r="W135" s="1336">
        <v>53.96</v>
      </c>
      <c r="X135" s="1">
        <v>13</v>
      </c>
      <c r="Y135" s="1">
        <v>143</v>
      </c>
      <c r="AA135" s="1">
        <v>401</v>
      </c>
      <c r="AB135" s="1337">
        <v>1545.2</v>
      </c>
    </row>
    <row r="136" spans="1:28">
      <c r="A136" s="1336" t="s">
        <v>120</v>
      </c>
      <c r="B136" s="2" t="s">
        <v>162</v>
      </c>
      <c r="C136" s="1" t="s">
        <v>163</v>
      </c>
      <c r="D136" s="1" t="s">
        <v>116</v>
      </c>
      <c r="E136" s="1">
        <v>130349</v>
      </c>
      <c r="F136" s="1336" t="s">
        <v>141</v>
      </c>
      <c r="G136" s="1" t="s">
        <v>32</v>
      </c>
      <c r="H136" s="1">
        <v>418216</v>
      </c>
      <c r="I136" s="3">
        <v>42524</v>
      </c>
      <c r="J136" s="3">
        <v>42502</v>
      </c>
      <c r="K136" s="3">
        <v>42526</v>
      </c>
      <c r="N136" s="1" t="s">
        <v>89</v>
      </c>
      <c r="O136" s="1">
        <v>116061</v>
      </c>
      <c r="P136" s="1">
        <v>3000</v>
      </c>
      <c r="Q136" s="1">
        <v>4.95</v>
      </c>
      <c r="R136" s="1337">
        <v>14850</v>
      </c>
      <c r="S136" s="1">
        <v>723.87</v>
      </c>
      <c r="T136" s="1">
        <v>4.1669999999999998</v>
      </c>
      <c r="U136" s="1337">
        <v>12501</v>
      </c>
      <c r="V136" s="1">
        <v>1.35E-2</v>
      </c>
      <c r="W136" s="1336">
        <v>40.47</v>
      </c>
      <c r="X136" s="1">
        <v>13</v>
      </c>
      <c r="Y136" s="1">
        <v>141</v>
      </c>
      <c r="AA136" s="1">
        <v>401</v>
      </c>
      <c r="AB136" s="1337">
        <v>2349</v>
      </c>
    </row>
    <row r="137" spans="1:28">
      <c r="A137" s="1336" t="s">
        <v>120</v>
      </c>
      <c r="B137" s="2" t="s">
        <v>162</v>
      </c>
      <c r="C137" s="1" t="s">
        <v>163</v>
      </c>
      <c r="D137" s="1" t="s">
        <v>116</v>
      </c>
      <c r="E137" s="1">
        <v>130314</v>
      </c>
      <c r="F137" s="1336" t="s">
        <v>144</v>
      </c>
      <c r="G137" s="1" t="s">
        <v>32</v>
      </c>
      <c r="H137" s="1">
        <v>418631</v>
      </c>
      <c r="I137" s="3">
        <v>42528</v>
      </c>
      <c r="J137" s="3">
        <v>42502</v>
      </c>
      <c r="K137" s="3">
        <v>42531</v>
      </c>
      <c r="N137" s="1" t="s">
        <v>89</v>
      </c>
      <c r="O137" s="1">
        <v>116064</v>
      </c>
      <c r="P137" s="1">
        <v>1000</v>
      </c>
      <c r="Q137" s="1">
        <v>4.97</v>
      </c>
      <c r="R137" s="1337">
        <v>4970</v>
      </c>
      <c r="S137" s="1">
        <v>261.29000000000002</v>
      </c>
      <c r="T137" s="1">
        <v>4.1669999999999998</v>
      </c>
      <c r="U137" s="1337">
        <v>4167</v>
      </c>
      <c r="V137" s="1">
        <v>1.35E-2</v>
      </c>
      <c r="W137" s="1336">
        <v>13.49</v>
      </c>
      <c r="X137" s="1">
        <v>13</v>
      </c>
      <c r="Y137" s="1">
        <v>130</v>
      </c>
      <c r="AA137" s="1">
        <v>401</v>
      </c>
      <c r="AB137" s="1336">
        <v>803</v>
      </c>
    </row>
    <row r="138" spans="1:28">
      <c r="A138" s="1336" t="s">
        <v>120</v>
      </c>
      <c r="B138" s="2" t="s">
        <v>162</v>
      </c>
      <c r="C138" s="1" t="s">
        <v>163</v>
      </c>
      <c r="D138" s="1" t="s">
        <v>116</v>
      </c>
      <c r="E138" s="1">
        <v>130003</v>
      </c>
      <c r="F138" s="1336" t="s">
        <v>145</v>
      </c>
      <c r="G138" s="1" t="s">
        <v>32</v>
      </c>
      <c r="H138" s="1">
        <v>419649</v>
      </c>
      <c r="I138" s="3">
        <v>42536</v>
      </c>
      <c r="J138" s="3">
        <v>42522</v>
      </c>
      <c r="K138" s="3">
        <v>42541</v>
      </c>
      <c r="N138" s="1" t="s">
        <v>89</v>
      </c>
      <c r="O138" s="1">
        <v>116684</v>
      </c>
      <c r="P138" s="1">
        <v>10000</v>
      </c>
      <c r="Q138" s="1">
        <v>4.8899999999999997</v>
      </c>
      <c r="R138" s="1337">
        <v>48900</v>
      </c>
      <c r="S138" s="4">
        <v>1812.9</v>
      </c>
      <c r="T138" s="1">
        <v>4.1669999999999998</v>
      </c>
      <c r="U138" s="1337">
        <v>41670</v>
      </c>
      <c r="V138" s="1">
        <v>1.35E-2</v>
      </c>
      <c r="W138" s="1336">
        <v>134.9</v>
      </c>
      <c r="X138" s="1">
        <v>13</v>
      </c>
      <c r="Y138" s="1">
        <v>130</v>
      </c>
      <c r="AA138" s="1">
        <v>401</v>
      </c>
      <c r="AB138" s="1337">
        <v>7230</v>
      </c>
    </row>
    <row r="139" spans="1:28">
      <c r="A139" s="1336" t="s">
        <v>120</v>
      </c>
      <c r="B139" s="2" t="s">
        <v>162</v>
      </c>
      <c r="C139" s="1" t="s">
        <v>163</v>
      </c>
      <c r="D139" s="1" t="s">
        <v>116</v>
      </c>
      <c r="E139" s="1">
        <v>130023</v>
      </c>
      <c r="F139" s="1336" t="s">
        <v>153</v>
      </c>
      <c r="G139" s="1" t="s">
        <v>32</v>
      </c>
      <c r="H139" s="1">
        <v>419666</v>
      </c>
      <c r="I139" s="3">
        <v>42536</v>
      </c>
      <c r="J139" s="3">
        <v>42523</v>
      </c>
      <c r="K139" s="3">
        <v>42546</v>
      </c>
      <c r="N139" s="1" t="s">
        <v>89</v>
      </c>
      <c r="O139" s="1">
        <v>116754</v>
      </c>
      <c r="P139" s="1">
        <v>5000</v>
      </c>
      <c r="Q139" s="1">
        <v>4.8899999999999997</v>
      </c>
      <c r="R139" s="1337">
        <v>24450</v>
      </c>
      <c r="S139" s="1">
        <v>906.45</v>
      </c>
      <c r="T139" s="1">
        <v>4.1669999999999998</v>
      </c>
      <c r="U139" s="1337">
        <v>20835</v>
      </c>
      <c r="V139" s="1">
        <v>1.35E-2</v>
      </c>
      <c r="W139" s="1336">
        <v>67.45</v>
      </c>
      <c r="X139" s="1">
        <v>13</v>
      </c>
      <c r="Y139" s="1">
        <v>130</v>
      </c>
      <c r="AA139" s="1">
        <v>401</v>
      </c>
      <c r="AB139" s="1337">
        <v>3615</v>
      </c>
    </row>
    <row r="140" spans="1:28">
      <c r="A140" s="1336" t="s">
        <v>120</v>
      </c>
      <c r="B140" s="2" t="s">
        <v>162</v>
      </c>
      <c r="C140" s="1" t="s">
        <v>163</v>
      </c>
      <c r="D140" s="1" t="s">
        <v>116</v>
      </c>
      <c r="E140" s="1">
        <v>130322</v>
      </c>
      <c r="F140" s="1336" t="s">
        <v>142</v>
      </c>
      <c r="G140" s="1" t="s">
        <v>32</v>
      </c>
      <c r="H140" s="1">
        <v>420018</v>
      </c>
      <c r="I140" s="3">
        <v>42537</v>
      </c>
      <c r="J140" s="3">
        <v>42514</v>
      </c>
      <c r="K140" s="3">
        <v>42545</v>
      </c>
      <c r="L140" s="1">
        <v>222646</v>
      </c>
      <c r="M140" s="3">
        <v>42536</v>
      </c>
      <c r="N140" s="1" t="s">
        <v>89</v>
      </c>
      <c r="O140" s="1">
        <v>116414</v>
      </c>
      <c r="P140" s="1">
        <v>5000</v>
      </c>
      <c r="Q140" s="1">
        <v>4.9400000000000004</v>
      </c>
      <c r="R140" s="1337">
        <v>24700</v>
      </c>
      <c r="S140" s="4">
        <v>1156.45</v>
      </c>
      <c r="T140" s="1">
        <v>4.1669999999999998</v>
      </c>
      <c r="U140" s="1337">
        <v>20835</v>
      </c>
      <c r="V140" s="1">
        <v>1.35E-2</v>
      </c>
      <c r="W140" s="1336">
        <v>67.45</v>
      </c>
      <c r="X140" s="1">
        <v>13</v>
      </c>
      <c r="Y140" s="1">
        <v>135</v>
      </c>
      <c r="Z140" s="1" t="s">
        <v>143</v>
      </c>
      <c r="AA140" s="1">
        <v>401</v>
      </c>
      <c r="AB140" s="1337">
        <v>3865</v>
      </c>
    </row>
    <row r="141" spans="1:28">
      <c r="A141" s="1336" t="s">
        <v>120</v>
      </c>
      <c r="B141" s="2" t="s">
        <v>162</v>
      </c>
      <c r="C141" s="1" t="s">
        <v>163</v>
      </c>
      <c r="D141" s="1" t="s">
        <v>116</v>
      </c>
      <c r="E141" s="1">
        <v>130004</v>
      </c>
      <c r="F141" s="1336" t="s">
        <v>125</v>
      </c>
      <c r="G141" s="1" t="s">
        <v>32</v>
      </c>
      <c r="H141" s="1">
        <v>420254</v>
      </c>
      <c r="I141" s="3">
        <v>42541</v>
      </c>
      <c r="J141" s="3">
        <v>42521</v>
      </c>
      <c r="K141" s="3">
        <v>42546</v>
      </c>
      <c r="L141" s="1">
        <v>222839</v>
      </c>
      <c r="M141" s="3">
        <v>42541</v>
      </c>
      <c r="N141" s="1" t="s">
        <v>89</v>
      </c>
      <c r="O141" s="1">
        <v>116638</v>
      </c>
      <c r="P141" s="1">
        <v>1000</v>
      </c>
      <c r="Q141" s="1">
        <v>4.8499999999999996</v>
      </c>
      <c r="R141" s="1337">
        <v>4850</v>
      </c>
      <c r="S141" s="1">
        <v>141.29</v>
      </c>
      <c r="T141" s="1">
        <v>4.1669999999999998</v>
      </c>
      <c r="U141" s="1337">
        <v>4167</v>
      </c>
      <c r="V141" s="1">
        <v>1.35E-2</v>
      </c>
      <c r="W141" s="1336">
        <v>13.49</v>
      </c>
      <c r="X141" s="1">
        <v>13</v>
      </c>
      <c r="Y141" s="1">
        <v>130</v>
      </c>
      <c r="AA141" s="1">
        <v>401</v>
      </c>
      <c r="AB141" s="1336">
        <v>683</v>
      </c>
    </row>
    <row r="142" spans="1:28">
      <c r="A142" s="1336" t="s">
        <v>120</v>
      </c>
      <c r="B142" s="2" t="s">
        <v>162</v>
      </c>
      <c r="C142" s="1" t="s">
        <v>163</v>
      </c>
      <c r="D142" s="1" t="s">
        <v>116</v>
      </c>
      <c r="E142" s="1">
        <v>130349</v>
      </c>
      <c r="F142" s="1336" t="s">
        <v>141</v>
      </c>
      <c r="G142" s="1" t="s">
        <v>32</v>
      </c>
      <c r="H142" s="1">
        <v>420409</v>
      </c>
      <c r="I142" s="3">
        <v>42542</v>
      </c>
      <c r="J142" s="3">
        <v>42524</v>
      </c>
      <c r="K142" s="3">
        <v>42546</v>
      </c>
      <c r="N142" s="1" t="s">
        <v>89</v>
      </c>
      <c r="O142" s="1">
        <v>116800</v>
      </c>
      <c r="P142" s="1">
        <v>2000</v>
      </c>
      <c r="Q142" s="1">
        <v>4.9400000000000004</v>
      </c>
      <c r="R142" s="1337">
        <v>9880</v>
      </c>
      <c r="S142" s="1">
        <v>462.58</v>
      </c>
      <c r="T142" s="1">
        <v>4.1669999999999998</v>
      </c>
      <c r="U142" s="1337">
        <v>8334</v>
      </c>
      <c r="V142" s="1">
        <v>1.35E-2</v>
      </c>
      <c r="W142" s="1336">
        <v>26.98</v>
      </c>
      <c r="X142" s="1">
        <v>13</v>
      </c>
      <c r="Y142" s="1">
        <v>141</v>
      </c>
      <c r="AA142" s="1">
        <v>401</v>
      </c>
      <c r="AB142" s="1337">
        <v>1546</v>
      </c>
    </row>
    <row r="143" spans="1:28">
      <c r="A143" s="1336" t="s">
        <v>120</v>
      </c>
      <c r="B143" s="2" t="s">
        <v>162</v>
      </c>
      <c r="C143" s="1" t="s">
        <v>163</v>
      </c>
      <c r="D143" s="1" t="s">
        <v>116</v>
      </c>
      <c r="E143" s="1">
        <v>130165</v>
      </c>
      <c r="F143" s="1336" t="s">
        <v>164</v>
      </c>
      <c r="G143" s="1" t="s">
        <v>32</v>
      </c>
      <c r="H143" s="1">
        <v>420657</v>
      </c>
      <c r="I143" s="3">
        <v>42543</v>
      </c>
      <c r="J143" s="3">
        <v>42522</v>
      </c>
      <c r="K143" s="3">
        <v>42546</v>
      </c>
      <c r="L143" s="1">
        <v>222950</v>
      </c>
      <c r="M143" s="3">
        <v>42542</v>
      </c>
      <c r="N143" s="1" t="s">
        <v>89</v>
      </c>
      <c r="O143" s="1">
        <v>116723</v>
      </c>
      <c r="P143" s="1">
        <v>1000</v>
      </c>
      <c r="Q143" s="1">
        <v>5.13</v>
      </c>
      <c r="R143" s="1337">
        <v>5130</v>
      </c>
      <c r="S143" s="1">
        <v>421.29</v>
      </c>
      <c r="T143" s="1">
        <v>4.1669999999999998</v>
      </c>
      <c r="U143" s="1337">
        <v>4167</v>
      </c>
      <c r="V143" s="1">
        <v>1.35E-2</v>
      </c>
      <c r="W143" s="1336">
        <v>13.49</v>
      </c>
      <c r="X143" s="1">
        <v>13</v>
      </c>
      <c r="Y143" s="1">
        <v>135</v>
      </c>
      <c r="Z143" s="1" t="s">
        <v>90</v>
      </c>
      <c r="AA143" s="1">
        <v>401</v>
      </c>
      <c r="AB143" s="1336">
        <v>963</v>
      </c>
    </row>
    <row r="144" spans="1:28">
      <c r="A144" s="1336" t="s">
        <v>120</v>
      </c>
      <c r="B144" s="2" t="s">
        <v>162</v>
      </c>
      <c r="C144" s="1" t="s">
        <v>163</v>
      </c>
      <c r="D144" s="1" t="s">
        <v>116</v>
      </c>
      <c r="E144" s="1">
        <v>130018</v>
      </c>
      <c r="F144" s="1336" t="s">
        <v>124</v>
      </c>
      <c r="G144" s="1" t="s">
        <v>32</v>
      </c>
      <c r="H144" s="1">
        <v>420736</v>
      </c>
      <c r="I144" s="3">
        <v>42544</v>
      </c>
      <c r="J144" s="3">
        <v>42514</v>
      </c>
      <c r="K144" s="3">
        <v>42546</v>
      </c>
      <c r="N144" s="1" t="s">
        <v>89</v>
      </c>
      <c r="O144" s="1">
        <v>116376</v>
      </c>
      <c r="P144" s="1">
        <v>5000</v>
      </c>
      <c r="Q144" s="1">
        <v>4.8499999999999996</v>
      </c>
      <c r="R144" s="1337">
        <v>24250</v>
      </c>
      <c r="S144" s="1">
        <v>706.45</v>
      </c>
      <c r="T144" s="1">
        <v>4.1669999999999998</v>
      </c>
      <c r="U144" s="1337">
        <v>20835</v>
      </c>
      <c r="V144" s="1">
        <v>1.35E-2</v>
      </c>
      <c r="W144" s="1336">
        <v>67.45</v>
      </c>
      <c r="X144" s="1">
        <v>13</v>
      </c>
      <c r="Y144" s="1">
        <v>130</v>
      </c>
      <c r="AA144" s="1">
        <v>401</v>
      </c>
      <c r="AB144" s="1337">
        <v>3415</v>
      </c>
    </row>
    <row r="145" spans="1:28">
      <c r="A145" s="1336" t="s">
        <v>120</v>
      </c>
      <c r="B145" s="2" t="s">
        <v>162</v>
      </c>
      <c r="C145" s="1" t="s">
        <v>163</v>
      </c>
      <c r="D145" s="1" t="s">
        <v>116</v>
      </c>
      <c r="E145" s="1">
        <v>130001</v>
      </c>
      <c r="F145" s="1336" t="s">
        <v>132</v>
      </c>
      <c r="G145" s="1" t="s">
        <v>32</v>
      </c>
      <c r="H145" s="1">
        <v>421111</v>
      </c>
      <c r="I145" s="3">
        <v>42548</v>
      </c>
      <c r="J145" s="3">
        <v>42528</v>
      </c>
      <c r="K145" s="3">
        <v>42546</v>
      </c>
      <c r="N145" s="1" t="s">
        <v>89</v>
      </c>
      <c r="O145" s="1">
        <v>116929</v>
      </c>
      <c r="P145" s="1">
        <v>5000</v>
      </c>
      <c r="Q145" s="1">
        <v>4.8899999999999997</v>
      </c>
      <c r="R145" s="1337">
        <v>24450</v>
      </c>
      <c r="S145" s="1">
        <v>906.45</v>
      </c>
      <c r="T145" s="1">
        <v>4.1669999999999998</v>
      </c>
      <c r="U145" s="1337">
        <v>20835</v>
      </c>
      <c r="V145" s="1">
        <v>1.35E-2</v>
      </c>
      <c r="W145" s="1336">
        <v>67.45</v>
      </c>
      <c r="X145" s="1">
        <v>13</v>
      </c>
      <c r="Y145" s="1">
        <v>130</v>
      </c>
      <c r="AA145" s="1">
        <v>401</v>
      </c>
      <c r="AB145" s="1337">
        <v>3615</v>
      </c>
    </row>
    <row r="146" spans="1:28">
      <c r="A146" s="1336" t="s">
        <v>120</v>
      </c>
      <c r="B146" s="2" t="s">
        <v>162</v>
      </c>
      <c r="C146" s="1" t="s">
        <v>163</v>
      </c>
      <c r="D146" s="1" t="s">
        <v>116</v>
      </c>
      <c r="E146" s="1">
        <v>140083</v>
      </c>
      <c r="F146" s="1336" t="s">
        <v>117</v>
      </c>
      <c r="G146" s="1" t="s">
        <v>32</v>
      </c>
      <c r="H146" s="1">
        <v>421385</v>
      </c>
      <c r="I146" s="3">
        <v>42549</v>
      </c>
      <c r="J146" s="3">
        <v>42529</v>
      </c>
      <c r="K146" s="3">
        <v>42546</v>
      </c>
      <c r="L146" s="1">
        <v>223340</v>
      </c>
      <c r="M146" s="3">
        <v>42549</v>
      </c>
      <c r="N146" s="1" t="s">
        <v>89</v>
      </c>
      <c r="O146" s="1">
        <v>117002</v>
      </c>
      <c r="P146" s="1">
        <v>3000</v>
      </c>
      <c r="Q146" s="1">
        <v>4.66</v>
      </c>
      <c r="R146" s="1337">
        <v>13980</v>
      </c>
      <c r="S146" s="1">
        <v>-146.13</v>
      </c>
      <c r="T146" s="1">
        <v>4.1669999999999998</v>
      </c>
      <c r="U146" s="1337">
        <v>12501</v>
      </c>
      <c r="V146" s="1">
        <v>1.35E-2</v>
      </c>
      <c r="W146" s="1336">
        <v>40.47</v>
      </c>
      <c r="X146" s="1">
        <v>13</v>
      </c>
      <c r="Y146" s="1">
        <v>141</v>
      </c>
      <c r="AA146" s="1">
        <v>401</v>
      </c>
      <c r="AB146" s="1337">
        <v>1479</v>
      </c>
    </row>
    <row r="147" spans="1:28">
      <c r="A147" s="1336" t="s">
        <v>120</v>
      </c>
      <c r="B147" s="2" t="s">
        <v>165</v>
      </c>
      <c r="C147" s="1" t="s">
        <v>166</v>
      </c>
      <c r="D147" s="1" t="s">
        <v>116</v>
      </c>
      <c r="E147" s="1">
        <v>130007</v>
      </c>
      <c r="F147" s="1336" t="s">
        <v>146</v>
      </c>
      <c r="G147" s="1" t="s">
        <v>32</v>
      </c>
      <c r="H147" s="1">
        <v>420028</v>
      </c>
      <c r="I147" s="3">
        <v>42537</v>
      </c>
      <c r="J147" s="3">
        <v>42517</v>
      </c>
      <c r="K147" s="3">
        <v>42546</v>
      </c>
      <c r="L147" s="1">
        <v>222686</v>
      </c>
      <c r="M147" s="3">
        <v>42537</v>
      </c>
      <c r="N147" s="1" t="s">
        <v>89</v>
      </c>
      <c r="O147" s="1">
        <v>116537</v>
      </c>
      <c r="P147" s="1">
        <v>2000</v>
      </c>
      <c r="Q147" s="1">
        <v>4.8899999999999997</v>
      </c>
      <c r="R147" s="1337">
        <v>9780</v>
      </c>
      <c r="S147" s="1">
        <v>362.58</v>
      </c>
      <c r="T147" s="1">
        <v>4.1669999999999998</v>
      </c>
      <c r="U147" s="1337">
        <v>8334</v>
      </c>
      <c r="V147" s="1">
        <v>1.35E-2</v>
      </c>
      <c r="W147" s="1336">
        <v>26.98</v>
      </c>
      <c r="X147" s="1">
        <v>13</v>
      </c>
      <c r="Y147" s="1">
        <v>130</v>
      </c>
      <c r="AA147" s="1">
        <v>401</v>
      </c>
      <c r="AB147" s="1337">
        <v>1446</v>
      </c>
    </row>
    <row r="148" spans="1:28">
      <c r="A148" s="1336" t="s">
        <v>120</v>
      </c>
      <c r="B148" s="2" t="s">
        <v>165</v>
      </c>
      <c r="C148" s="1" t="s">
        <v>166</v>
      </c>
      <c r="D148" s="1" t="s">
        <v>116</v>
      </c>
      <c r="E148" s="1">
        <v>130361</v>
      </c>
      <c r="F148" s="1336" t="s">
        <v>167</v>
      </c>
      <c r="G148" s="1" t="s">
        <v>32</v>
      </c>
      <c r="H148" s="1">
        <v>421387</v>
      </c>
      <c r="I148" s="3">
        <v>42549</v>
      </c>
      <c r="J148" s="3">
        <v>42534</v>
      </c>
      <c r="K148" s="3">
        <v>42556</v>
      </c>
      <c r="L148" s="1">
        <v>223343</v>
      </c>
      <c r="M148" s="3">
        <v>42549</v>
      </c>
      <c r="N148" s="1" t="s">
        <v>89</v>
      </c>
      <c r="O148" s="1">
        <v>117163</v>
      </c>
      <c r="P148" s="1">
        <v>1000</v>
      </c>
      <c r="Q148" s="1">
        <v>5.23</v>
      </c>
      <c r="R148" s="1337">
        <v>5230</v>
      </c>
      <c r="S148" s="1">
        <v>521.29</v>
      </c>
      <c r="T148" s="1">
        <v>4.1669999999999998</v>
      </c>
      <c r="U148" s="1337">
        <v>4167</v>
      </c>
      <c r="V148" s="1">
        <v>1.35E-2</v>
      </c>
      <c r="W148" s="1336">
        <v>13.49</v>
      </c>
      <c r="X148" s="1">
        <v>13</v>
      </c>
      <c r="Y148" s="1">
        <v>135</v>
      </c>
      <c r="Z148" s="1" t="s">
        <v>90</v>
      </c>
      <c r="AA148" s="1">
        <v>401</v>
      </c>
      <c r="AB148" s="1337">
        <v>1063</v>
      </c>
    </row>
    <row r="149" spans="1:28">
      <c r="A149" s="1336" t="s">
        <v>120</v>
      </c>
      <c r="B149" s="2" t="s">
        <v>168</v>
      </c>
      <c r="C149" s="1" t="s">
        <v>169</v>
      </c>
      <c r="D149" s="1" t="s">
        <v>116</v>
      </c>
      <c r="E149" s="1">
        <v>130349</v>
      </c>
      <c r="F149" s="1336" t="s">
        <v>141</v>
      </c>
      <c r="G149" s="1" t="s">
        <v>32</v>
      </c>
      <c r="H149" s="1">
        <v>418220</v>
      </c>
      <c r="I149" s="3">
        <v>42524</v>
      </c>
      <c r="J149" s="3">
        <v>42502</v>
      </c>
      <c r="K149" s="3">
        <v>42526</v>
      </c>
      <c r="N149" s="1" t="s">
        <v>89</v>
      </c>
      <c r="O149" s="1">
        <v>116061</v>
      </c>
      <c r="P149" s="1">
        <v>8000</v>
      </c>
      <c r="Q149" s="1">
        <v>4.95</v>
      </c>
      <c r="R149" s="1337">
        <v>39600</v>
      </c>
      <c r="S149" s="4">
        <v>1930.32</v>
      </c>
      <c r="T149" s="1">
        <v>4.1669999999999998</v>
      </c>
      <c r="U149" s="1337">
        <v>33336</v>
      </c>
      <c r="V149" s="1">
        <v>1.35E-2</v>
      </c>
      <c r="W149" s="1336">
        <v>107.92</v>
      </c>
      <c r="X149" s="1">
        <v>13</v>
      </c>
      <c r="Y149" s="1">
        <v>141</v>
      </c>
      <c r="AA149" s="1">
        <v>401</v>
      </c>
      <c r="AB149" s="1337">
        <v>6264</v>
      </c>
    </row>
    <row r="150" spans="1:28">
      <c r="A150" s="1336" t="s">
        <v>120</v>
      </c>
      <c r="B150" s="2" t="s">
        <v>168</v>
      </c>
      <c r="C150" s="1" t="s">
        <v>169</v>
      </c>
      <c r="D150" s="1" t="s">
        <v>116</v>
      </c>
      <c r="E150" s="1">
        <v>130314</v>
      </c>
      <c r="F150" s="1336" t="s">
        <v>144</v>
      </c>
      <c r="G150" s="1" t="s">
        <v>32</v>
      </c>
      <c r="H150" s="1">
        <v>418631</v>
      </c>
      <c r="I150" s="3">
        <v>42528</v>
      </c>
      <c r="J150" s="3">
        <v>42502</v>
      </c>
      <c r="K150" s="3">
        <v>42531</v>
      </c>
      <c r="N150" s="1" t="s">
        <v>89</v>
      </c>
      <c r="O150" s="1">
        <v>116064</v>
      </c>
      <c r="P150" s="1">
        <v>500</v>
      </c>
      <c r="Q150" s="1">
        <v>4.97</v>
      </c>
      <c r="R150" s="1337">
        <v>2485</v>
      </c>
      <c r="S150" s="1">
        <v>130.65</v>
      </c>
      <c r="T150" s="1">
        <v>4.1669999999999998</v>
      </c>
      <c r="U150" s="1337">
        <v>2083.5</v>
      </c>
      <c r="V150" s="1">
        <v>1.35E-2</v>
      </c>
      <c r="W150" s="1336">
        <v>6.7450000000000001</v>
      </c>
      <c r="X150" s="1">
        <v>13</v>
      </c>
      <c r="Y150" s="1">
        <v>130</v>
      </c>
      <c r="AA150" s="1">
        <v>401</v>
      </c>
      <c r="AB150" s="1336">
        <v>401.5</v>
      </c>
    </row>
    <row r="151" spans="1:28">
      <c r="A151" s="1336" t="s">
        <v>120</v>
      </c>
      <c r="B151" s="2" t="s">
        <v>168</v>
      </c>
      <c r="C151" s="1" t="s">
        <v>169</v>
      </c>
      <c r="D151" s="1" t="s">
        <v>116</v>
      </c>
      <c r="E151" s="1">
        <v>130154</v>
      </c>
      <c r="F151" s="1336" t="s">
        <v>170</v>
      </c>
      <c r="G151" s="1" t="s">
        <v>32</v>
      </c>
      <c r="H151" s="1">
        <v>418787</v>
      </c>
      <c r="I151" s="3">
        <v>42528</v>
      </c>
      <c r="J151" s="3">
        <v>42502</v>
      </c>
      <c r="K151" s="3">
        <v>42531</v>
      </c>
      <c r="L151" s="1">
        <v>221893</v>
      </c>
      <c r="M151" s="3">
        <v>42527</v>
      </c>
      <c r="N151" s="1" t="s">
        <v>89</v>
      </c>
      <c r="O151" s="1">
        <v>116075</v>
      </c>
      <c r="P151" s="1">
        <v>500</v>
      </c>
      <c r="Q151" s="1">
        <v>5.13</v>
      </c>
      <c r="R151" s="1337">
        <v>2565</v>
      </c>
      <c r="S151" s="1">
        <v>210.65</v>
      </c>
      <c r="T151" s="1">
        <v>4.1669999999999998</v>
      </c>
      <c r="U151" s="1337">
        <v>2083.5</v>
      </c>
      <c r="V151" s="1">
        <v>1.35E-2</v>
      </c>
      <c r="W151" s="1336">
        <v>6.7450000000000001</v>
      </c>
      <c r="X151" s="1">
        <v>13</v>
      </c>
      <c r="Y151" s="1">
        <v>135</v>
      </c>
      <c r="Z151" s="1" t="s">
        <v>143</v>
      </c>
      <c r="AA151" s="1">
        <v>401</v>
      </c>
      <c r="AB151" s="1336">
        <v>481.5</v>
      </c>
    </row>
    <row r="152" spans="1:28">
      <c r="A152" s="1336" t="s">
        <v>120</v>
      </c>
      <c r="B152" s="2" t="s">
        <v>168</v>
      </c>
      <c r="C152" s="1" t="s">
        <v>169</v>
      </c>
      <c r="D152" s="1" t="s">
        <v>116</v>
      </c>
      <c r="E152" s="1">
        <v>130001</v>
      </c>
      <c r="F152" s="1336" t="s">
        <v>132</v>
      </c>
      <c r="G152" s="1" t="s">
        <v>32</v>
      </c>
      <c r="H152" s="1">
        <v>419304</v>
      </c>
      <c r="I152" s="3">
        <v>42534</v>
      </c>
      <c r="J152" s="3">
        <v>42528</v>
      </c>
      <c r="K152" s="3">
        <v>42529</v>
      </c>
      <c r="N152" s="1" t="s">
        <v>89</v>
      </c>
      <c r="O152" s="1">
        <v>116929</v>
      </c>
      <c r="P152" s="1">
        <v>4500</v>
      </c>
      <c r="Q152" s="1">
        <v>4.8899999999999997</v>
      </c>
      <c r="R152" s="1337">
        <v>22005</v>
      </c>
      <c r="S152" s="1">
        <v>815.81</v>
      </c>
      <c r="T152" s="1">
        <v>4.1669999999999998</v>
      </c>
      <c r="U152" s="1337">
        <v>18751.5</v>
      </c>
      <c r="V152" s="1">
        <v>1.35E-2</v>
      </c>
      <c r="W152" s="1336">
        <v>60.704999999999998</v>
      </c>
      <c r="X152" s="1">
        <v>13</v>
      </c>
      <c r="Y152" s="1">
        <v>130</v>
      </c>
      <c r="AA152" s="1">
        <v>401</v>
      </c>
      <c r="AB152" s="1337">
        <v>3253.5</v>
      </c>
    </row>
    <row r="153" spans="1:28">
      <c r="A153" s="1336" t="s">
        <v>120</v>
      </c>
      <c r="B153" s="2" t="s">
        <v>168</v>
      </c>
      <c r="C153" s="1" t="s">
        <v>169</v>
      </c>
      <c r="D153" s="1" t="s">
        <v>116</v>
      </c>
      <c r="E153" s="1">
        <v>130023</v>
      </c>
      <c r="F153" s="1336" t="s">
        <v>153</v>
      </c>
      <c r="G153" s="1" t="s">
        <v>32</v>
      </c>
      <c r="H153" s="1">
        <v>419553</v>
      </c>
      <c r="I153" s="3">
        <v>42535</v>
      </c>
      <c r="J153" s="3">
        <v>42523</v>
      </c>
      <c r="K153" s="3">
        <v>42546</v>
      </c>
      <c r="N153" s="1" t="s">
        <v>89</v>
      </c>
      <c r="O153" s="1">
        <v>116754</v>
      </c>
      <c r="P153" s="1">
        <v>10000</v>
      </c>
      <c r="Q153" s="1">
        <v>4.8899999999999997</v>
      </c>
      <c r="R153" s="1337">
        <v>48900</v>
      </c>
      <c r="S153" s="4">
        <v>1812.9</v>
      </c>
      <c r="T153" s="1">
        <v>4.1669999999999998</v>
      </c>
      <c r="U153" s="1337">
        <v>41670</v>
      </c>
      <c r="V153" s="1">
        <v>1.35E-2</v>
      </c>
      <c r="W153" s="1336">
        <v>134.9</v>
      </c>
      <c r="X153" s="1">
        <v>13</v>
      </c>
      <c r="Y153" s="1">
        <v>130</v>
      </c>
      <c r="AA153" s="1">
        <v>401</v>
      </c>
      <c r="AB153" s="1337">
        <v>7230</v>
      </c>
    </row>
    <row r="154" spans="1:28">
      <c r="A154" s="1336" t="s">
        <v>120</v>
      </c>
      <c r="B154" s="2" t="s">
        <v>168</v>
      </c>
      <c r="C154" s="1" t="s">
        <v>169</v>
      </c>
      <c r="D154" s="1" t="s">
        <v>116</v>
      </c>
      <c r="E154" s="1">
        <v>130322</v>
      </c>
      <c r="F154" s="1336" t="s">
        <v>142</v>
      </c>
      <c r="G154" s="1" t="s">
        <v>32</v>
      </c>
      <c r="H154" s="1">
        <v>419688</v>
      </c>
      <c r="I154" s="3">
        <v>42535</v>
      </c>
      <c r="J154" s="3">
        <v>42514</v>
      </c>
      <c r="K154" s="3">
        <v>42545</v>
      </c>
      <c r="L154" s="1">
        <v>222508</v>
      </c>
      <c r="M154" s="3">
        <v>42535</v>
      </c>
      <c r="N154" s="1" t="s">
        <v>89</v>
      </c>
      <c r="O154" s="1">
        <v>116414</v>
      </c>
      <c r="P154" s="1">
        <v>5000</v>
      </c>
      <c r="Q154" s="1">
        <v>4.9400000000000004</v>
      </c>
      <c r="R154" s="1337">
        <v>24700</v>
      </c>
      <c r="S154" s="4">
        <v>1156.45</v>
      </c>
      <c r="T154" s="1">
        <v>4.1669999999999998</v>
      </c>
      <c r="U154" s="1337">
        <v>20835</v>
      </c>
      <c r="V154" s="1">
        <v>1.35E-2</v>
      </c>
      <c r="W154" s="1336">
        <v>67.45</v>
      </c>
      <c r="X154" s="1">
        <v>13</v>
      </c>
      <c r="Y154" s="1">
        <v>135</v>
      </c>
      <c r="Z154" s="1" t="s">
        <v>143</v>
      </c>
      <c r="AA154" s="1">
        <v>401</v>
      </c>
      <c r="AB154" s="1337">
        <v>3865</v>
      </c>
    </row>
    <row r="155" spans="1:28">
      <c r="A155" s="1336" t="s">
        <v>120</v>
      </c>
      <c r="B155" s="2" t="s">
        <v>168</v>
      </c>
      <c r="C155" s="1" t="s">
        <v>169</v>
      </c>
      <c r="D155" s="1" t="s">
        <v>116</v>
      </c>
      <c r="E155" s="1">
        <v>130007</v>
      </c>
      <c r="F155" s="1336" t="s">
        <v>146</v>
      </c>
      <c r="G155" s="1" t="s">
        <v>32</v>
      </c>
      <c r="H155" s="1">
        <v>420028</v>
      </c>
      <c r="I155" s="3">
        <v>42537</v>
      </c>
      <c r="J155" s="3">
        <v>42517</v>
      </c>
      <c r="K155" s="3">
        <v>42546</v>
      </c>
      <c r="L155" s="1">
        <v>222686</v>
      </c>
      <c r="M155" s="3">
        <v>42537</v>
      </c>
      <c r="N155" s="1" t="s">
        <v>89</v>
      </c>
      <c r="O155" s="1">
        <v>116537</v>
      </c>
      <c r="P155" s="1">
        <v>3000</v>
      </c>
      <c r="Q155" s="1">
        <v>4.8899999999999997</v>
      </c>
      <c r="R155" s="1337">
        <v>14670</v>
      </c>
      <c r="S155" s="1">
        <v>543.87</v>
      </c>
      <c r="T155" s="1">
        <v>4.1669999999999998</v>
      </c>
      <c r="U155" s="1337">
        <v>12501</v>
      </c>
      <c r="V155" s="1">
        <v>1.35E-2</v>
      </c>
      <c r="W155" s="1336">
        <v>40.47</v>
      </c>
      <c r="X155" s="1">
        <v>13</v>
      </c>
      <c r="Y155" s="1">
        <v>130</v>
      </c>
      <c r="AA155" s="1">
        <v>401</v>
      </c>
      <c r="AB155" s="1337">
        <v>2169</v>
      </c>
    </row>
    <row r="156" spans="1:28">
      <c r="A156" s="1336" t="s">
        <v>120</v>
      </c>
      <c r="B156" s="2" t="s">
        <v>168</v>
      </c>
      <c r="C156" s="1" t="s">
        <v>169</v>
      </c>
      <c r="D156" s="1" t="s">
        <v>116</v>
      </c>
      <c r="E156" s="1">
        <v>130004</v>
      </c>
      <c r="F156" s="1336" t="s">
        <v>125</v>
      </c>
      <c r="G156" s="1" t="s">
        <v>32</v>
      </c>
      <c r="H156" s="1">
        <v>420254</v>
      </c>
      <c r="I156" s="3">
        <v>42541</v>
      </c>
      <c r="J156" s="3">
        <v>42521</v>
      </c>
      <c r="K156" s="3">
        <v>42546</v>
      </c>
      <c r="L156" s="1">
        <v>222839</v>
      </c>
      <c r="M156" s="3">
        <v>42541</v>
      </c>
      <c r="N156" s="1" t="s">
        <v>89</v>
      </c>
      <c r="O156" s="1">
        <v>116638</v>
      </c>
      <c r="P156" s="1">
        <v>1000</v>
      </c>
      <c r="Q156" s="1">
        <v>4.8499999999999996</v>
      </c>
      <c r="R156" s="1337">
        <v>4850</v>
      </c>
      <c r="S156" s="1">
        <v>141.29</v>
      </c>
      <c r="T156" s="1">
        <v>4.1669999999999998</v>
      </c>
      <c r="U156" s="1337">
        <v>4167</v>
      </c>
      <c r="V156" s="1">
        <v>1.35E-2</v>
      </c>
      <c r="W156" s="1336">
        <v>13.49</v>
      </c>
      <c r="X156" s="1">
        <v>13</v>
      </c>
      <c r="Y156" s="1">
        <v>130</v>
      </c>
      <c r="AA156" s="1">
        <v>401</v>
      </c>
      <c r="AB156" s="1336">
        <v>683</v>
      </c>
    </row>
    <row r="157" spans="1:28">
      <c r="A157" s="1336" t="s">
        <v>120</v>
      </c>
      <c r="B157" s="2" t="s">
        <v>168</v>
      </c>
      <c r="C157" s="1" t="s">
        <v>169</v>
      </c>
      <c r="D157" s="1" t="s">
        <v>116</v>
      </c>
      <c r="E157" s="1">
        <v>130349</v>
      </c>
      <c r="F157" s="1336" t="s">
        <v>141</v>
      </c>
      <c r="G157" s="1" t="s">
        <v>32</v>
      </c>
      <c r="H157" s="1">
        <v>420414</v>
      </c>
      <c r="I157" s="3">
        <v>42542</v>
      </c>
      <c r="J157" s="3">
        <v>42524</v>
      </c>
      <c r="K157" s="3">
        <v>42546</v>
      </c>
      <c r="N157" s="1" t="s">
        <v>89</v>
      </c>
      <c r="O157" s="1">
        <v>116800</v>
      </c>
      <c r="P157" s="1">
        <v>5000</v>
      </c>
      <c r="Q157" s="1">
        <v>4.9400000000000004</v>
      </c>
      <c r="R157" s="1337">
        <v>24700</v>
      </c>
      <c r="S157" s="4">
        <v>1156.45</v>
      </c>
      <c r="T157" s="1">
        <v>4.1669999999999998</v>
      </c>
      <c r="U157" s="1337">
        <v>20835</v>
      </c>
      <c r="V157" s="1">
        <v>1.35E-2</v>
      </c>
      <c r="W157" s="1336">
        <v>67.45</v>
      </c>
      <c r="X157" s="1">
        <v>13</v>
      </c>
      <c r="Y157" s="1">
        <v>141</v>
      </c>
      <c r="AA157" s="1">
        <v>401</v>
      </c>
      <c r="AB157" s="1337">
        <v>3865</v>
      </c>
    </row>
    <row r="158" spans="1:28">
      <c r="A158" s="1336" t="s">
        <v>120</v>
      </c>
      <c r="B158" s="2" t="s">
        <v>168</v>
      </c>
      <c r="C158" s="1" t="s">
        <v>169</v>
      </c>
      <c r="D158" s="1" t="s">
        <v>116</v>
      </c>
      <c r="E158" s="1">
        <v>130165</v>
      </c>
      <c r="F158" s="1336" t="s">
        <v>164</v>
      </c>
      <c r="G158" s="1" t="s">
        <v>32</v>
      </c>
      <c r="H158" s="1">
        <v>420657</v>
      </c>
      <c r="I158" s="3">
        <v>42543</v>
      </c>
      <c r="J158" s="3">
        <v>42522</v>
      </c>
      <c r="K158" s="3">
        <v>42546</v>
      </c>
      <c r="L158" s="1">
        <v>222950</v>
      </c>
      <c r="M158" s="3">
        <v>42542</v>
      </c>
      <c r="N158" s="1" t="s">
        <v>89</v>
      </c>
      <c r="O158" s="1">
        <v>116723</v>
      </c>
      <c r="P158" s="1">
        <v>1000</v>
      </c>
      <c r="Q158" s="1">
        <v>5.13</v>
      </c>
      <c r="R158" s="1337">
        <v>5130</v>
      </c>
      <c r="S158" s="1">
        <v>421.29</v>
      </c>
      <c r="T158" s="1">
        <v>4.1669999999999998</v>
      </c>
      <c r="U158" s="1337">
        <v>4167</v>
      </c>
      <c r="V158" s="1">
        <v>1.35E-2</v>
      </c>
      <c r="W158" s="1336">
        <v>13.49</v>
      </c>
      <c r="X158" s="1">
        <v>13</v>
      </c>
      <c r="Y158" s="1">
        <v>135</v>
      </c>
      <c r="Z158" s="1" t="s">
        <v>90</v>
      </c>
      <c r="AA158" s="1">
        <v>401</v>
      </c>
      <c r="AB158" s="1336">
        <v>963</v>
      </c>
    </row>
    <row r="159" spans="1:28">
      <c r="A159" s="1336" t="s">
        <v>120</v>
      </c>
      <c r="B159" s="2" t="s">
        <v>168</v>
      </c>
      <c r="C159" s="1" t="s">
        <v>169</v>
      </c>
      <c r="D159" s="1" t="s">
        <v>116</v>
      </c>
      <c r="E159" s="1">
        <v>130018</v>
      </c>
      <c r="F159" s="1336" t="s">
        <v>124</v>
      </c>
      <c r="G159" s="1" t="s">
        <v>32</v>
      </c>
      <c r="H159" s="1">
        <v>420736</v>
      </c>
      <c r="I159" s="3">
        <v>42544</v>
      </c>
      <c r="J159" s="3">
        <v>42514</v>
      </c>
      <c r="K159" s="3">
        <v>42546</v>
      </c>
      <c r="N159" s="1" t="s">
        <v>89</v>
      </c>
      <c r="O159" s="1">
        <v>116376</v>
      </c>
      <c r="P159" s="1">
        <v>5000</v>
      </c>
      <c r="Q159" s="1">
        <v>4.8499999999999996</v>
      </c>
      <c r="R159" s="1337">
        <v>24250</v>
      </c>
      <c r="S159" s="1">
        <v>706.45</v>
      </c>
      <c r="T159" s="1">
        <v>4.1669999999999998</v>
      </c>
      <c r="U159" s="1337">
        <v>20835</v>
      </c>
      <c r="V159" s="1">
        <v>1.35E-2</v>
      </c>
      <c r="W159" s="1336">
        <v>67.45</v>
      </c>
      <c r="X159" s="1">
        <v>13</v>
      </c>
      <c r="Y159" s="1">
        <v>130</v>
      </c>
      <c r="AA159" s="1">
        <v>401</v>
      </c>
      <c r="AB159" s="1337">
        <v>3415</v>
      </c>
    </row>
    <row r="160" spans="1:28">
      <c r="A160" s="1336" t="s">
        <v>120</v>
      </c>
      <c r="B160" s="2" t="s">
        <v>168</v>
      </c>
      <c r="C160" s="1" t="s">
        <v>169</v>
      </c>
      <c r="D160" s="1" t="s">
        <v>116</v>
      </c>
      <c r="E160" s="1">
        <v>130001</v>
      </c>
      <c r="F160" s="1336" t="s">
        <v>132</v>
      </c>
      <c r="G160" s="1" t="s">
        <v>32</v>
      </c>
      <c r="H160" s="1">
        <v>421103</v>
      </c>
      <c r="I160" s="3">
        <v>42548</v>
      </c>
      <c r="J160" s="3">
        <v>42528</v>
      </c>
      <c r="K160" s="3">
        <v>42546</v>
      </c>
      <c r="N160" s="1" t="s">
        <v>89</v>
      </c>
      <c r="O160" s="1">
        <v>116929</v>
      </c>
      <c r="P160" s="1">
        <v>500</v>
      </c>
      <c r="Q160" s="1">
        <v>4.8899999999999997</v>
      </c>
      <c r="R160" s="1337">
        <v>2445</v>
      </c>
      <c r="S160" s="1">
        <v>90.65</v>
      </c>
      <c r="T160" s="1">
        <v>4.1669999999999998</v>
      </c>
      <c r="U160" s="1337">
        <v>2083.5</v>
      </c>
      <c r="V160" s="1">
        <v>1.35E-2</v>
      </c>
      <c r="W160" s="1336">
        <v>6.7450000000000001</v>
      </c>
      <c r="X160" s="1">
        <v>13</v>
      </c>
      <c r="Y160" s="1">
        <v>130</v>
      </c>
      <c r="AA160" s="1">
        <v>401</v>
      </c>
      <c r="AB160" s="1336">
        <v>361.5</v>
      </c>
    </row>
    <row r="161" spans="1:28">
      <c r="A161" s="1336" t="s">
        <v>120</v>
      </c>
      <c r="B161" s="2" t="s">
        <v>168</v>
      </c>
      <c r="C161" s="1" t="s">
        <v>169</v>
      </c>
      <c r="D161" s="1" t="s">
        <v>116</v>
      </c>
      <c r="E161" s="1">
        <v>140083</v>
      </c>
      <c r="F161" s="1336" t="s">
        <v>117</v>
      </c>
      <c r="G161" s="1" t="s">
        <v>32</v>
      </c>
      <c r="H161" s="1">
        <v>421385</v>
      </c>
      <c r="I161" s="3">
        <v>42549</v>
      </c>
      <c r="J161" s="3">
        <v>42529</v>
      </c>
      <c r="K161" s="3">
        <v>42546</v>
      </c>
      <c r="L161" s="1">
        <v>223340</v>
      </c>
      <c r="M161" s="3">
        <v>42549</v>
      </c>
      <c r="N161" s="1" t="s">
        <v>89</v>
      </c>
      <c r="O161" s="1">
        <v>117002</v>
      </c>
      <c r="P161" s="1">
        <v>7000</v>
      </c>
      <c r="Q161" s="1">
        <v>4.66</v>
      </c>
      <c r="R161" s="1337">
        <v>32620</v>
      </c>
      <c r="S161" s="1">
        <v>-340.97</v>
      </c>
      <c r="T161" s="1">
        <v>4.1669999999999998</v>
      </c>
      <c r="U161" s="1337">
        <v>29169</v>
      </c>
      <c r="V161" s="1">
        <v>1.35E-2</v>
      </c>
      <c r="W161" s="1336">
        <v>94.43</v>
      </c>
      <c r="X161" s="1">
        <v>13</v>
      </c>
      <c r="Y161" s="1">
        <v>141</v>
      </c>
      <c r="AA161" s="1">
        <v>401</v>
      </c>
      <c r="AB161" s="1337">
        <v>3451</v>
      </c>
    </row>
    <row r="162" spans="1:28">
      <c r="A162" s="1336" t="s">
        <v>120</v>
      </c>
      <c r="B162" s="2" t="s">
        <v>168</v>
      </c>
      <c r="C162" s="1" t="s">
        <v>169</v>
      </c>
      <c r="D162" s="1" t="s">
        <v>116</v>
      </c>
      <c r="E162" s="1">
        <v>142060</v>
      </c>
      <c r="F162" s="1336" t="s">
        <v>147</v>
      </c>
      <c r="G162" s="1" t="s">
        <v>32</v>
      </c>
      <c r="H162" s="1">
        <v>421434</v>
      </c>
      <c r="I162" s="3">
        <v>42545</v>
      </c>
      <c r="J162" s="3">
        <v>42500</v>
      </c>
      <c r="K162" s="3">
        <v>42531</v>
      </c>
      <c r="N162" s="1" t="s">
        <v>56</v>
      </c>
      <c r="O162" s="1">
        <v>6038</v>
      </c>
      <c r="P162" s="1">
        <v>4000</v>
      </c>
      <c r="Q162" s="1">
        <v>4.5533000000000001</v>
      </c>
      <c r="R162" s="1337">
        <v>18213.2</v>
      </c>
      <c r="S162" s="1">
        <v>-621.64</v>
      </c>
      <c r="T162" s="1">
        <v>4.1669999999999998</v>
      </c>
      <c r="U162" s="1337">
        <v>16668</v>
      </c>
      <c r="V162" s="1">
        <v>1.35E-2</v>
      </c>
      <c r="W162" s="1336">
        <v>53.96</v>
      </c>
      <c r="X162" s="1">
        <v>13</v>
      </c>
      <c r="Y162" s="1">
        <v>143</v>
      </c>
      <c r="AA162" s="1">
        <v>401</v>
      </c>
      <c r="AB162" s="1337">
        <v>1545.2</v>
      </c>
    </row>
    <row r="163" spans="1:28">
      <c r="A163" s="1336" t="s">
        <v>120</v>
      </c>
      <c r="B163" s="2" t="s">
        <v>171</v>
      </c>
      <c r="C163" s="1" t="s">
        <v>172</v>
      </c>
      <c r="D163" s="1" t="s">
        <v>116</v>
      </c>
      <c r="E163" s="1">
        <v>130349</v>
      </c>
      <c r="F163" s="1336" t="s">
        <v>141</v>
      </c>
      <c r="G163" s="1" t="s">
        <v>32</v>
      </c>
      <c r="H163" s="1">
        <v>418220</v>
      </c>
      <c r="I163" s="3">
        <v>42524</v>
      </c>
      <c r="J163" s="3">
        <v>42502</v>
      </c>
      <c r="K163" s="3">
        <v>42526</v>
      </c>
      <c r="N163" s="1" t="s">
        <v>89</v>
      </c>
      <c r="O163" s="1">
        <v>116061</v>
      </c>
      <c r="P163" s="1">
        <v>3000</v>
      </c>
      <c r="Q163" s="1">
        <v>4.95</v>
      </c>
      <c r="R163" s="1337">
        <v>14850</v>
      </c>
      <c r="S163" s="1">
        <v>723.87</v>
      </c>
      <c r="T163" s="1">
        <v>4.1669999999999998</v>
      </c>
      <c r="U163" s="1337">
        <v>12501</v>
      </c>
      <c r="V163" s="1">
        <v>1.35E-2</v>
      </c>
      <c r="W163" s="1336">
        <v>40.47</v>
      </c>
      <c r="X163" s="1">
        <v>13</v>
      </c>
      <c r="Y163" s="1">
        <v>141</v>
      </c>
      <c r="AA163" s="1">
        <v>401</v>
      </c>
      <c r="AB163" s="1337">
        <v>2349</v>
      </c>
    </row>
    <row r="164" spans="1:28">
      <c r="A164" s="1336" t="s">
        <v>120</v>
      </c>
      <c r="B164" s="2" t="s">
        <v>171</v>
      </c>
      <c r="C164" s="1" t="s">
        <v>172</v>
      </c>
      <c r="D164" s="1" t="s">
        <v>116</v>
      </c>
      <c r="E164" s="1">
        <v>130003</v>
      </c>
      <c r="F164" s="1336" t="s">
        <v>145</v>
      </c>
      <c r="G164" s="1" t="s">
        <v>32</v>
      </c>
      <c r="H164" s="1">
        <v>419649</v>
      </c>
      <c r="I164" s="3">
        <v>42536</v>
      </c>
      <c r="J164" s="3">
        <v>42522</v>
      </c>
      <c r="K164" s="3">
        <v>42541</v>
      </c>
      <c r="N164" s="1" t="s">
        <v>89</v>
      </c>
      <c r="O164" s="1">
        <v>116684</v>
      </c>
      <c r="P164" s="1">
        <v>10000</v>
      </c>
      <c r="Q164" s="1">
        <v>4.8899999999999997</v>
      </c>
      <c r="R164" s="1337">
        <v>48900</v>
      </c>
      <c r="S164" s="4">
        <v>1812.9</v>
      </c>
      <c r="T164" s="1">
        <v>4.1669999999999998</v>
      </c>
      <c r="U164" s="1337">
        <v>41670</v>
      </c>
      <c r="V164" s="1">
        <v>1.35E-2</v>
      </c>
      <c r="W164" s="1336">
        <v>134.9</v>
      </c>
      <c r="X164" s="1">
        <v>13</v>
      </c>
      <c r="Y164" s="1">
        <v>130</v>
      </c>
      <c r="AA164" s="1">
        <v>401</v>
      </c>
      <c r="AB164" s="1337">
        <v>7230</v>
      </c>
    </row>
    <row r="165" spans="1:28">
      <c r="A165" s="1336" t="s">
        <v>120</v>
      </c>
      <c r="B165" s="2" t="s">
        <v>171</v>
      </c>
      <c r="C165" s="1" t="s">
        <v>172</v>
      </c>
      <c r="D165" s="1" t="s">
        <v>116</v>
      </c>
      <c r="E165" s="1">
        <v>140083</v>
      </c>
      <c r="F165" s="1336" t="s">
        <v>117</v>
      </c>
      <c r="G165" s="1" t="s">
        <v>32</v>
      </c>
      <c r="H165" s="1">
        <v>419825</v>
      </c>
      <c r="I165" s="3">
        <v>42536</v>
      </c>
      <c r="J165" s="3">
        <v>42516</v>
      </c>
      <c r="K165" s="3">
        <v>42546</v>
      </c>
      <c r="L165" s="1">
        <v>222538</v>
      </c>
      <c r="M165" s="3">
        <v>42535</v>
      </c>
      <c r="N165" s="1" t="s">
        <v>89</v>
      </c>
      <c r="O165" s="1">
        <v>116501</v>
      </c>
      <c r="P165" s="1">
        <v>4000</v>
      </c>
      <c r="Q165" s="1">
        <v>4.75</v>
      </c>
      <c r="R165" s="1337">
        <v>19000</v>
      </c>
      <c r="S165" s="1">
        <v>165.16</v>
      </c>
      <c r="T165" s="1">
        <v>4.1669999999999998</v>
      </c>
      <c r="U165" s="1337">
        <v>16668</v>
      </c>
      <c r="V165" s="1">
        <v>1.35E-2</v>
      </c>
      <c r="W165" s="1336">
        <v>53.96</v>
      </c>
      <c r="X165" s="1">
        <v>13</v>
      </c>
      <c r="Y165" s="1">
        <v>141</v>
      </c>
      <c r="AA165" s="1">
        <v>401</v>
      </c>
      <c r="AB165" s="1337">
        <v>2332</v>
      </c>
    </row>
    <row r="166" spans="1:28">
      <c r="A166" s="1336" t="s">
        <v>120</v>
      </c>
      <c r="B166" s="2" t="s">
        <v>171</v>
      </c>
      <c r="C166" s="1" t="s">
        <v>172</v>
      </c>
      <c r="D166" s="1" t="s">
        <v>116</v>
      </c>
      <c r="E166" s="1">
        <v>130349</v>
      </c>
      <c r="F166" s="1336" t="s">
        <v>141</v>
      </c>
      <c r="G166" s="1" t="s">
        <v>32</v>
      </c>
      <c r="H166" s="1">
        <v>420409</v>
      </c>
      <c r="I166" s="3">
        <v>42542</v>
      </c>
      <c r="J166" s="3">
        <v>42524</v>
      </c>
      <c r="K166" s="3">
        <v>42546</v>
      </c>
      <c r="N166" s="1" t="s">
        <v>89</v>
      </c>
      <c r="O166" s="1">
        <v>116800</v>
      </c>
      <c r="P166" s="1">
        <v>2000</v>
      </c>
      <c r="Q166" s="1">
        <v>4.9400000000000004</v>
      </c>
      <c r="R166" s="1337">
        <v>9880</v>
      </c>
      <c r="S166" s="1">
        <v>462.58</v>
      </c>
      <c r="T166" s="1">
        <v>4.1669999999999998</v>
      </c>
      <c r="U166" s="1337">
        <v>8334</v>
      </c>
      <c r="V166" s="1">
        <v>1.35E-2</v>
      </c>
      <c r="W166" s="1336">
        <v>26.98</v>
      </c>
      <c r="X166" s="1">
        <v>13</v>
      </c>
      <c r="Y166" s="1">
        <v>141</v>
      </c>
      <c r="AA166" s="1">
        <v>401</v>
      </c>
      <c r="AB166" s="1337">
        <v>1546</v>
      </c>
    </row>
    <row r="167" spans="1:28">
      <c r="A167" s="1336" t="s">
        <v>120</v>
      </c>
      <c r="B167" s="2" t="s">
        <v>171</v>
      </c>
      <c r="C167" s="1" t="s">
        <v>172</v>
      </c>
      <c r="D167" s="1" t="s">
        <v>116</v>
      </c>
      <c r="E167" s="1">
        <v>130018</v>
      </c>
      <c r="F167" s="1336" t="s">
        <v>124</v>
      </c>
      <c r="G167" s="1" t="s">
        <v>32</v>
      </c>
      <c r="H167" s="1">
        <v>420736</v>
      </c>
      <c r="I167" s="3">
        <v>42544</v>
      </c>
      <c r="J167" s="3">
        <v>42514</v>
      </c>
      <c r="K167" s="3">
        <v>42546</v>
      </c>
      <c r="N167" s="1" t="s">
        <v>89</v>
      </c>
      <c r="O167" s="1">
        <v>116376</v>
      </c>
      <c r="P167" s="1">
        <v>5000</v>
      </c>
      <c r="Q167" s="1">
        <v>4.8499999999999996</v>
      </c>
      <c r="R167" s="1337">
        <v>24250</v>
      </c>
      <c r="S167" s="1">
        <v>706.45</v>
      </c>
      <c r="T167" s="1">
        <v>4.1669999999999998</v>
      </c>
      <c r="U167" s="1337">
        <v>20835</v>
      </c>
      <c r="V167" s="1">
        <v>1.35E-2</v>
      </c>
      <c r="W167" s="1336">
        <v>67.45</v>
      </c>
      <c r="X167" s="1">
        <v>13</v>
      </c>
      <c r="Y167" s="1">
        <v>130</v>
      </c>
      <c r="AA167" s="1">
        <v>401</v>
      </c>
      <c r="AB167" s="1337">
        <v>3415</v>
      </c>
    </row>
    <row r="168" spans="1:28">
      <c r="A168" s="1336" t="s">
        <v>120</v>
      </c>
      <c r="B168" s="2" t="s">
        <v>171</v>
      </c>
      <c r="C168" s="1" t="s">
        <v>172</v>
      </c>
      <c r="D168" s="1" t="s">
        <v>116</v>
      </c>
      <c r="E168" s="1">
        <v>130001</v>
      </c>
      <c r="F168" s="1336" t="s">
        <v>132</v>
      </c>
      <c r="G168" s="1" t="s">
        <v>32</v>
      </c>
      <c r="H168" s="1">
        <v>421111</v>
      </c>
      <c r="I168" s="3">
        <v>42548</v>
      </c>
      <c r="J168" s="3">
        <v>42528</v>
      </c>
      <c r="K168" s="3">
        <v>42546</v>
      </c>
      <c r="N168" s="1" t="s">
        <v>89</v>
      </c>
      <c r="O168" s="1">
        <v>116929</v>
      </c>
      <c r="P168" s="1">
        <v>5000</v>
      </c>
      <c r="Q168" s="1">
        <v>4.8899999999999997</v>
      </c>
      <c r="R168" s="1337">
        <v>24450</v>
      </c>
      <c r="S168" s="1">
        <v>906.45</v>
      </c>
      <c r="T168" s="1">
        <v>4.1669999999999998</v>
      </c>
      <c r="U168" s="1337">
        <v>20835</v>
      </c>
      <c r="V168" s="1">
        <v>1.35E-2</v>
      </c>
      <c r="W168" s="1336">
        <v>67.45</v>
      </c>
      <c r="X168" s="1">
        <v>13</v>
      </c>
      <c r="Y168" s="1">
        <v>130</v>
      </c>
      <c r="AA168" s="1">
        <v>401</v>
      </c>
      <c r="AB168" s="1337">
        <v>3615</v>
      </c>
    </row>
    <row r="169" spans="1:28">
      <c r="A169" s="1336" t="s">
        <v>120</v>
      </c>
      <c r="B169" s="2" t="s">
        <v>173</v>
      </c>
      <c r="C169" s="1" t="s">
        <v>174</v>
      </c>
      <c r="D169" s="1" t="s">
        <v>116</v>
      </c>
      <c r="E169" s="1">
        <v>130023</v>
      </c>
      <c r="F169" s="1336" t="s">
        <v>153</v>
      </c>
      <c r="G169" s="1" t="s">
        <v>32</v>
      </c>
      <c r="H169" s="1">
        <v>420387</v>
      </c>
      <c r="I169" s="3">
        <v>42542</v>
      </c>
      <c r="J169" s="3">
        <v>42523</v>
      </c>
      <c r="K169" s="3">
        <v>42546</v>
      </c>
      <c r="N169" s="1" t="s">
        <v>89</v>
      </c>
      <c r="O169" s="1">
        <v>116754</v>
      </c>
      <c r="P169" s="1">
        <v>1000</v>
      </c>
      <c r="Q169" s="1">
        <v>4.8899999999999997</v>
      </c>
      <c r="R169" s="1337">
        <v>4890</v>
      </c>
      <c r="S169" s="1">
        <v>181.29</v>
      </c>
      <c r="T169" s="1">
        <v>4.1669999999999998</v>
      </c>
      <c r="U169" s="1337">
        <v>4167</v>
      </c>
      <c r="V169" s="1">
        <v>1.35E-2</v>
      </c>
      <c r="W169" s="1336">
        <v>13.49</v>
      </c>
      <c r="X169" s="1">
        <v>13</v>
      </c>
      <c r="Y169" s="1">
        <v>130</v>
      </c>
      <c r="AA169" s="1">
        <v>401</v>
      </c>
      <c r="AB169" s="1336">
        <v>723</v>
      </c>
    </row>
    <row r="170" spans="1:28">
      <c r="A170" s="1336" t="s">
        <v>120</v>
      </c>
      <c r="B170" s="2" t="s">
        <v>173</v>
      </c>
      <c r="C170" s="1" t="s">
        <v>174</v>
      </c>
      <c r="D170" s="1" t="s">
        <v>116</v>
      </c>
      <c r="E170" s="1">
        <v>130361</v>
      </c>
      <c r="F170" s="1336" t="s">
        <v>167</v>
      </c>
      <c r="G170" s="1" t="s">
        <v>32</v>
      </c>
      <c r="H170" s="1">
        <v>421387</v>
      </c>
      <c r="I170" s="3">
        <v>42549</v>
      </c>
      <c r="J170" s="3">
        <v>42534</v>
      </c>
      <c r="K170" s="3">
        <v>42556</v>
      </c>
      <c r="L170" s="1">
        <v>223343</v>
      </c>
      <c r="M170" s="3">
        <v>42549</v>
      </c>
      <c r="N170" s="1" t="s">
        <v>89</v>
      </c>
      <c r="O170" s="1">
        <v>117163</v>
      </c>
      <c r="P170" s="1">
        <v>1000</v>
      </c>
      <c r="Q170" s="1">
        <v>5.23</v>
      </c>
      <c r="R170" s="1337">
        <v>5230</v>
      </c>
      <c r="S170" s="1">
        <v>521.29</v>
      </c>
      <c r="T170" s="1">
        <v>4.1669999999999998</v>
      </c>
      <c r="U170" s="1337">
        <v>4167</v>
      </c>
      <c r="V170" s="1">
        <v>1.35E-2</v>
      </c>
      <c r="W170" s="1336">
        <v>13.49</v>
      </c>
      <c r="X170" s="1">
        <v>13</v>
      </c>
      <c r="Y170" s="1">
        <v>135</v>
      </c>
      <c r="Z170" s="1" t="s">
        <v>90</v>
      </c>
      <c r="AA170" s="1">
        <v>401</v>
      </c>
      <c r="AB170" s="1337">
        <v>1063</v>
      </c>
    </row>
    <row r="171" spans="1:28">
      <c r="A171" s="1336" t="s">
        <v>120</v>
      </c>
      <c r="B171" s="2" t="s">
        <v>173</v>
      </c>
      <c r="C171" s="1" t="s">
        <v>174</v>
      </c>
      <c r="D171" s="1" t="s">
        <v>116</v>
      </c>
      <c r="E171" s="1">
        <v>140083</v>
      </c>
      <c r="F171" s="1336" t="s">
        <v>117</v>
      </c>
      <c r="G171" s="1" t="s">
        <v>32</v>
      </c>
      <c r="H171" s="1">
        <v>421388</v>
      </c>
      <c r="I171" s="3">
        <v>42549</v>
      </c>
      <c r="J171" s="3">
        <v>42529</v>
      </c>
      <c r="K171" s="3">
        <v>42546</v>
      </c>
      <c r="L171" s="1">
        <v>223344</v>
      </c>
      <c r="M171" s="3">
        <v>42549</v>
      </c>
      <c r="N171" s="1" t="s">
        <v>89</v>
      </c>
      <c r="O171" s="1">
        <v>117002</v>
      </c>
      <c r="P171" s="1">
        <v>2000</v>
      </c>
      <c r="Q171" s="1">
        <v>4.66</v>
      </c>
      <c r="R171" s="1337">
        <v>9320</v>
      </c>
      <c r="S171" s="1">
        <v>-97.42</v>
      </c>
      <c r="T171" s="1">
        <v>4.1669999999999998</v>
      </c>
      <c r="U171" s="1337">
        <v>8334</v>
      </c>
      <c r="V171" s="1">
        <v>1.35E-2</v>
      </c>
      <c r="W171" s="1336">
        <v>26.98</v>
      </c>
      <c r="X171" s="1">
        <v>13</v>
      </c>
      <c r="Y171" s="1">
        <v>141</v>
      </c>
      <c r="AA171" s="1">
        <v>401</v>
      </c>
      <c r="AB171" s="1336">
        <v>986</v>
      </c>
    </row>
    <row r="172" spans="1:28">
      <c r="A172" s="1336" t="s">
        <v>120</v>
      </c>
      <c r="B172" s="2" t="s">
        <v>175</v>
      </c>
      <c r="C172" s="1" t="s">
        <v>176</v>
      </c>
      <c r="D172" s="1" t="s">
        <v>116</v>
      </c>
      <c r="E172" s="1">
        <v>130361</v>
      </c>
      <c r="F172" s="1336" t="s">
        <v>167</v>
      </c>
      <c r="G172" s="1" t="s">
        <v>32</v>
      </c>
      <c r="H172" s="1">
        <v>421387</v>
      </c>
      <c r="I172" s="3">
        <v>42549</v>
      </c>
      <c r="J172" s="3">
        <v>42534</v>
      </c>
      <c r="K172" s="3">
        <v>42556</v>
      </c>
      <c r="L172" s="1">
        <v>223343</v>
      </c>
      <c r="M172" s="3">
        <v>42549</v>
      </c>
      <c r="N172" s="1" t="s">
        <v>89</v>
      </c>
      <c r="O172" s="1">
        <v>117163</v>
      </c>
      <c r="P172" s="1">
        <v>1000</v>
      </c>
      <c r="Q172" s="1">
        <v>5.23</v>
      </c>
      <c r="R172" s="1337">
        <v>5230</v>
      </c>
      <c r="S172" s="1">
        <v>521.29</v>
      </c>
      <c r="T172" s="1">
        <v>4.1669999999999998</v>
      </c>
      <c r="U172" s="1337">
        <v>4167</v>
      </c>
      <c r="V172" s="1">
        <v>1.35E-2</v>
      </c>
      <c r="W172" s="1336">
        <v>13.49</v>
      </c>
      <c r="X172" s="1">
        <v>13</v>
      </c>
      <c r="Y172" s="1">
        <v>135</v>
      </c>
      <c r="Z172" s="1" t="s">
        <v>90</v>
      </c>
      <c r="AA172" s="1">
        <v>401</v>
      </c>
      <c r="AB172" s="1337">
        <v>1063</v>
      </c>
    </row>
    <row r="173" spans="1:28">
      <c r="A173" s="1336" t="s">
        <v>120</v>
      </c>
      <c r="B173" s="2" t="s">
        <v>177</v>
      </c>
      <c r="C173" s="1" t="s">
        <v>178</v>
      </c>
      <c r="D173" s="1" t="s">
        <v>116</v>
      </c>
      <c r="E173" s="1">
        <v>130349</v>
      </c>
      <c r="F173" s="1336" t="s">
        <v>141</v>
      </c>
      <c r="G173" s="1" t="s">
        <v>32</v>
      </c>
      <c r="H173" s="1">
        <v>418220</v>
      </c>
      <c r="I173" s="3">
        <v>42524</v>
      </c>
      <c r="J173" s="3">
        <v>42502</v>
      </c>
      <c r="K173" s="3">
        <v>42526</v>
      </c>
      <c r="N173" s="1" t="s">
        <v>89</v>
      </c>
      <c r="O173" s="1">
        <v>116061</v>
      </c>
      <c r="P173" s="1">
        <v>10000</v>
      </c>
      <c r="Q173" s="1">
        <v>4.95</v>
      </c>
      <c r="R173" s="1337">
        <v>49500</v>
      </c>
      <c r="S173" s="4">
        <v>2412.9</v>
      </c>
      <c r="T173" s="1">
        <v>4.1669999999999998</v>
      </c>
      <c r="U173" s="1337">
        <v>41670</v>
      </c>
      <c r="V173" s="1">
        <v>1.35E-2</v>
      </c>
      <c r="W173" s="1336">
        <v>134.9</v>
      </c>
      <c r="X173" s="1">
        <v>13</v>
      </c>
      <c r="Y173" s="1">
        <v>141</v>
      </c>
      <c r="AA173" s="1">
        <v>401</v>
      </c>
      <c r="AB173" s="1337">
        <v>7830</v>
      </c>
    </row>
    <row r="174" spans="1:28">
      <c r="A174" s="1336" t="s">
        <v>120</v>
      </c>
      <c r="B174" s="2" t="s">
        <v>177</v>
      </c>
      <c r="C174" s="1" t="s">
        <v>178</v>
      </c>
      <c r="D174" s="1" t="s">
        <v>116</v>
      </c>
      <c r="E174" s="1">
        <v>130308</v>
      </c>
      <c r="F174" s="1336" t="s">
        <v>126</v>
      </c>
      <c r="G174" s="1" t="s">
        <v>32</v>
      </c>
      <c r="H174" s="1">
        <v>418404</v>
      </c>
      <c r="I174" s="3">
        <v>42527</v>
      </c>
      <c r="J174" s="3">
        <v>42502</v>
      </c>
      <c r="K174" s="3">
        <v>42533</v>
      </c>
      <c r="N174" s="1" t="s">
        <v>89</v>
      </c>
      <c r="O174" s="1">
        <v>116052</v>
      </c>
      <c r="P174" s="1">
        <v>5000</v>
      </c>
      <c r="Q174" s="1">
        <v>5.08</v>
      </c>
      <c r="R174" s="1337">
        <v>25400</v>
      </c>
      <c r="S174" s="4">
        <v>1856.45</v>
      </c>
      <c r="T174" s="1">
        <v>4.1669999999999998</v>
      </c>
      <c r="U174" s="1337">
        <v>20835</v>
      </c>
      <c r="V174" s="1">
        <v>1.35E-2</v>
      </c>
      <c r="W174" s="1336">
        <v>67.45</v>
      </c>
      <c r="X174" s="1">
        <v>13</v>
      </c>
      <c r="Y174" s="1">
        <v>141</v>
      </c>
      <c r="AA174" s="1">
        <v>401</v>
      </c>
      <c r="AB174" s="1337">
        <v>4565</v>
      </c>
    </row>
    <row r="175" spans="1:28">
      <c r="A175" s="1336" t="s">
        <v>120</v>
      </c>
      <c r="B175" s="2" t="s">
        <v>177</v>
      </c>
      <c r="C175" s="1" t="s">
        <v>178</v>
      </c>
      <c r="D175" s="1" t="s">
        <v>116</v>
      </c>
      <c r="E175" s="1">
        <v>130314</v>
      </c>
      <c r="F175" s="1336" t="s">
        <v>144</v>
      </c>
      <c r="G175" s="1" t="s">
        <v>32</v>
      </c>
      <c r="H175" s="1">
        <v>418631</v>
      </c>
      <c r="I175" s="3">
        <v>42528</v>
      </c>
      <c r="J175" s="3">
        <v>42502</v>
      </c>
      <c r="K175" s="3">
        <v>42531</v>
      </c>
      <c r="N175" s="1" t="s">
        <v>89</v>
      </c>
      <c r="O175" s="1">
        <v>116064</v>
      </c>
      <c r="P175" s="1">
        <v>1000</v>
      </c>
      <c r="Q175" s="1">
        <v>4.97</v>
      </c>
      <c r="R175" s="1337">
        <v>4970</v>
      </c>
      <c r="S175" s="1">
        <v>261.29000000000002</v>
      </c>
      <c r="T175" s="1">
        <v>4.1669999999999998</v>
      </c>
      <c r="U175" s="1337">
        <v>4167</v>
      </c>
      <c r="V175" s="1">
        <v>1.35E-2</v>
      </c>
      <c r="W175" s="1336">
        <v>13.49</v>
      </c>
      <c r="X175" s="1">
        <v>13</v>
      </c>
      <c r="Y175" s="1">
        <v>130</v>
      </c>
      <c r="AA175" s="1">
        <v>401</v>
      </c>
      <c r="AB175" s="1336">
        <v>803</v>
      </c>
    </row>
    <row r="176" spans="1:28">
      <c r="A176" s="1336" t="s">
        <v>120</v>
      </c>
      <c r="B176" s="2" t="s">
        <v>177</v>
      </c>
      <c r="C176" s="1" t="s">
        <v>178</v>
      </c>
      <c r="D176" s="1" t="s">
        <v>116</v>
      </c>
      <c r="E176" s="1">
        <v>130023</v>
      </c>
      <c r="F176" s="1336" t="s">
        <v>153</v>
      </c>
      <c r="G176" s="1" t="s">
        <v>32</v>
      </c>
      <c r="H176" s="1">
        <v>419899</v>
      </c>
      <c r="I176" s="3">
        <v>42537</v>
      </c>
      <c r="J176" s="3">
        <v>42523</v>
      </c>
      <c r="K176" s="3">
        <v>42546</v>
      </c>
      <c r="N176" s="1" t="s">
        <v>89</v>
      </c>
      <c r="O176" s="1">
        <v>116754</v>
      </c>
      <c r="P176" s="1">
        <v>15000</v>
      </c>
      <c r="Q176" s="1">
        <v>4.8899999999999997</v>
      </c>
      <c r="R176" s="1337">
        <v>73350</v>
      </c>
      <c r="S176" s="4">
        <v>2719.35</v>
      </c>
      <c r="T176" s="1">
        <v>4.1669999999999998</v>
      </c>
      <c r="U176" s="1337">
        <v>62505</v>
      </c>
      <c r="V176" s="1">
        <v>1.35E-2</v>
      </c>
      <c r="W176" s="1336">
        <v>202.35</v>
      </c>
      <c r="X176" s="1">
        <v>13</v>
      </c>
      <c r="Y176" s="1">
        <v>130</v>
      </c>
      <c r="AA176" s="1">
        <v>401</v>
      </c>
      <c r="AB176" s="1337">
        <v>10845</v>
      </c>
    </row>
    <row r="177" spans="1:28">
      <c r="A177" s="1336" t="s">
        <v>120</v>
      </c>
      <c r="B177" s="2" t="s">
        <v>177</v>
      </c>
      <c r="C177" s="1" t="s">
        <v>178</v>
      </c>
      <c r="D177" s="1" t="s">
        <v>116</v>
      </c>
      <c r="E177" s="1">
        <v>130007</v>
      </c>
      <c r="F177" s="1336" t="s">
        <v>146</v>
      </c>
      <c r="G177" s="1" t="s">
        <v>32</v>
      </c>
      <c r="H177" s="1">
        <v>420028</v>
      </c>
      <c r="I177" s="3">
        <v>42537</v>
      </c>
      <c r="J177" s="3">
        <v>42517</v>
      </c>
      <c r="K177" s="3">
        <v>42546</v>
      </c>
      <c r="L177" s="1">
        <v>222686</v>
      </c>
      <c r="M177" s="3">
        <v>42537</v>
      </c>
      <c r="N177" s="1" t="s">
        <v>89</v>
      </c>
      <c r="O177" s="1">
        <v>116537</v>
      </c>
      <c r="P177" s="1">
        <v>3000</v>
      </c>
      <c r="Q177" s="1">
        <v>4.8899999999999997</v>
      </c>
      <c r="R177" s="1337">
        <v>14670</v>
      </c>
      <c r="S177" s="1">
        <v>543.87</v>
      </c>
      <c r="T177" s="1">
        <v>4.1669999999999998</v>
      </c>
      <c r="U177" s="1337">
        <v>12501</v>
      </c>
      <c r="V177" s="1">
        <v>1.35E-2</v>
      </c>
      <c r="W177" s="1336">
        <v>40.47</v>
      </c>
      <c r="X177" s="1">
        <v>13</v>
      </c>
      <c r="Y177" s="1">
        <v>130</v>
      </c>
      <c r="AA177" s="1">
        <v>401</v>
      </c>
      <c r="AB177" s="1337">
        <v>2169</v>
      </c>
    </row>
    <row r="178" spans="1:28">
      <c r="A178" s="1336" t="s">
        <v>120</v>
      </c>
      <c r="B178" s="2" t="s">
        <v>177</v>
      </c>
      <c r="C178" s="1" t="s">
        <v>178</v>
      </c>
      <c r="D178" s="1" t="s">
        <v>116</v>
      </c>
      <c r="E178" s="1">
        <v>130004</v>
      </c>
      <c r="F178" s="1336" t="s">
        <v>125</v>
      </c>
      <c r="G178" s="1" t="s">
        <v>32</v>
      </c>
      <c r="H178" s="1">
        <v>420254</v>
      </c>
      <c r="I178" s="3">
        <v>42541</v>
      </c>
      <c r="J178" s="3">
        <v>42521</v>
      </c>
      <c r="K178" s="3">
        <v>42546</v>
      </c>
      <c r="L178" s="1">
        <v>222839</v>
      </c>
      <c r="M178" s="3">
        <v>42541</v>
      </c>
      <c r="N178" s="1" t="s">
        <v>89</v>
      </c>
      <c r="O178" s="1">
        <v>116638</v>
      </c>
      <c r="P178" s="1">
        <v>1000</v>
      </c>
      <c r="Q178" s="1">
        <v>4.8499999999999996</v>
      </c>
      <c r="R178" s="1337">
        <v>4850</v>
      </c>
      <c r="S178" s="1">
        <v>141.29</v>
      </c>
      <c r="T178" s="1">
        <v>4.1669999999999998</v>
      </c>
      <c r="U178" s="1337">
        <v>4167</v>
      </c>
      <c r="V178" s="1">
        <v>1.35E-2</v>
      </c>
      <c r="W178" s="1336">
        <v>13.49</v>
      </c>
      <c r="X178" s="1">
        <v>13</v>
      </c>
      <c r="Y178" s="1">
        <v>130</v>
      </c>
      <c r="AA178" s="1">
        <v>401</v>
      </c>
      <c r="AB178" s="1336">
        <v>683</v>
      </c>
    </row>
    <row r="179" spans="1:28">
      <c r="A179" s="1336" t="s">
        <v>120</v>
      </c>
      <c r="B179" s="2" t="s">
        <v>177</v>
      </c>
      <c r="C179" s="1" t="s">
        <v>178</v>
      </c>
      <c r="D179" s="1" t="s">
        <v>116</v>
      </c>
      <c r="E179" s="1">
        <v>130349</v>
      </c>
      <c r="F179" s="1336" t="s">
        <v>141</v>
      </c>
      <c r="G179" s="1" t="s">
        <v>32</v>
      </c>
      <c r="H179" s="1">
        <v>420409</v>
      </c>
      <c r="I179" s="3">
        <v>42542</v>
      </c>
      <c r="J179" s="3">
        <v>42524</v>
      </c>
      <c r="K179" s="3">
        <v>42546</v>
      </c>
      <c r="N179" s="1" t="s">
        <v>89</v>
      </c>
      <c r="O179" s="1">
        <v>116800</v>
      </c>
      <c r="P179" s="1">
        <v>3000</v>
      </c>
      <c r="Q179" s="1">
        <v>4.9400000000000004</v>
      </c>
      <c r="R179" s="1337">
        <v>14820</v>
      </c>
      <c r="S179" s="1">
        <v>693.87</v>
      </c>
      <c r="T179" s="1">
        <v>4.1669999999999998</v>
      </c>
      <c r="U179" s="1337">
        <v>12501</v>
      </c>
      <c r="V179" s="1">
        <v>1.35E-2</v>
      </c>
      <c r="W179" s="1336">
        <v>40.47</v>
      </c>
      <c r="X179" s="1">
        <v>13</v>
      </c>
      <c r="Y179" s="1">
        <v>141</v>
      </c>
      <c r="AA179" s="1">
        <v>401</v>
      </c>
      <c r="AB179" s="1337">
        <v>2319</v>
      </c>
    </row>
    <row r="180" spans="1:28">
      <c r="A180" s="1336" t="s">
        <v>120</v>
      </c>
      <c r="B180" s="2" t="s">
        <v>177</v>
      </c>
      <c r="C180" s="1" t="s">
        <v>178</v>
      </c>
      <c r="D180" s="1" t="s">
        <v>116</v>
      </c>
      <c r="E180" s="1">
        <v>140083</v>
      </c>
      <c r="F180" s="1336" t="s">
        <v>117</v>
      </c>
      <c r="G180" s="1" t="s">
        <v>32</v>
      </c>
      <c r="H180" s="1">
        <v>420584</v>
      </c>
      <c r="I180" s="3">
        <v>42543</v>
      </c>
      <c r="J180" s="3">
        <v>42516</v>
      </c>
      <c r="K180" s="3">
        <v>42546</v>
      </c>
      <c r="L180" s="1">
        <v>222969</v>
      </c>
      <c r="M180" s="3">
        <v>42542</v>
      </c>
      <c r="N180" s="1" t="s">
        <v>89</v>
      </c>
      <c r="O180" s="1">
        <v>116501</v>
      </c>
      <c r="P180" s="1">
        <v>5000</v>
      </c>
      <c r="Q180" s="1">
        <v>4.75</v>
      </c>
      <c r="R180" s="1337">
        <v>23750</v>
      </c>
      <c r="S180" s="1">
        <v>206.45</v>
      </c>
      <c r="T180" s="1">
        <v>4.1669999999999998</v>
      </c>
      <c r="U180" s="1337">
        <v>20835</v>
      </c>
      <c r="V180" s="1">
        <v>1.35E-2</v>
      </c>
      <c r="W180" s="1336">
        <v>67.45</v>
      </c>
      <c r="X180" s="1">
        <v>13</v>
      </c>
      <c r="Y180" s="1">
        <v>141</v>
      </c>
      <c r="AA180" s="1">
        <v>401</v>
      </c>
      <c r="AB180" s="1337">
        <v>2915</v>
      </c>
    </row>
    <row r="181" spans="1:28">
      <c r="A181" s="1336" t="s">
        <v>120</v>
      </c>
      <c r="B181" s="2" t="s">
        <v>177</v>
      </c>
      <c r="C181" s="1" t="s">
        <v>178</v>
      </c>
      <c r="D181" s="1" t="s">
        <v>116</v>
      </c>
      <c r="E181" s="1">
        <v>130165</v>
      </c>
      <c r="F181" s="1336" t="s">
        <v>164</v>
      </c>
      <c r="G181" s="1" t="s">
        <v>32</v>
      </c>
      <c r="H181" s="1">
        <v>420657</v>
      </c>
      <c r="I181" s="3">
        <v>42543</v>
      </c>
      <c r="J181" s="3">
        <v>42522</v>
      </c>
      <c r="K181" s="3">
        <v>42546</v>
      </c>
      <c r="L181" s="1">
        <v>222950</v>
      </c>
      <c r="M181" s="3">
        <v>42542</v>
      </c>
      <c r="N181" s="1" t="s">
        <v>89</v>
      </c>
      <c r="O181" s="1">
        <v>116723</v>
      </c>
      <c r="P181" s="1">
        <v>1000</v>
      </c>
      <c r="Q181" s="1">
        <v>5.13</v>
      </c>
      <c r="R181" s="1337">
        <v>5130</v>
      </c>
      <c r="S181" s="1">
        <v>421.29</v>
      </c>
      <c r="T181" s="1">
        <v>4.1669999999999998</v>
      </c>
      <c r="U181" s="1337">
        <v>4167</v>
      </c>
      <c r="V181" s="1">
        <v>1.35E-2</v>
      </c>
      <c r="W181" s="1336">
        <v>13.49</v>
      </c>
      <c r="X181" s="1">
        <v>13</v>
      </c>
      <c r="Y181" s="1">
        <v>135</v>
      </c>
      <c r="Z181" s="1" t="s">
        <v>90</v>
      </c>
      <c r="AA181" s="1">
        <v>401</v>
      </c>
      <c r="AB181" s="1336">
        <v>963</v>
      </c>
    </row>
    <row r="182" spans="1:28">
      <c r="A182" s="1336" t="s">
        <v>120</v>
      </c>
      <c r="B182" s="2" t="s">
        <v>177</v>
      </c>
      <c r="C182" s="1" t="s">
        <v>178</v>
      </c>
      <c r="D182" s="1" t="s">
        <v>116</v>
      </c>
      <c r="E182" s="1">
        <v>130018</v>
      </c>
      <c r="F182" s="1336" t="s">
        <v>124</v>
      </c>
      <c r="G182" s="1" t="s">
        <v>32</v>
      </c>
      <c r="H182" s="1">
        <v>420736</v>
      </c>
      <c r="I182" s="3">
        <v>42544</v>
      </c>
      <c r="J182" s="3">
        <v>42514</v>
      </c>
      <c r="K182" s="3">
        <v>42546</v>
      </c>
      <c r="N182" s="1" t="s">
        <v>89</v>
      </c>
      <c r="O182" s="1">
        <v>116376</v>
      </c>
      <c r="P182" s="1">
        <v>5000</v>
      </c>
      <c r="Q182" s="1">
        <v>4.8499999999999996</v>
      </c>
      <c r="R182" s="1337">
        <v>24250</v>
      </c>
      <c r="S182" s="1">
        <v>706.45</v>
      </c>
      <c r="T182" s="1">
        <v>4.1669999999999998</v>
      </c>
      <c r="U182" s="1337">
        <v>20835</v>
      </c>
      <c r="V182" s="1">
        <v>1.35E-2</v>
      </c>
      <c r="W182" s="1336">
        <v>67.45</v>
      </c>
      <c r="X182" s="1">
        <v>13</v>
      </c>
      <c r="Y182" s="1">
        <v>130</v>
      </c>
      <c r="AA182" s="1">
        <v>401</v>
      </c>
      <c r="AB182" s="1337">
        <v>3415</v>
      </c>
    </row>
    <row r="183" spans="1:28">
      <c r="A183" s="1336" t="s">
        <v>120</v>
      </c>
      <c r="B183" s="2" t="s">
        <v>177</v>
      </c>
      <c r="C183" s="1" t="s">
        <v>178</v>
      </c>
      <c r="D183" s="1" t="s">
        <v>116</v>
      </c>
      <c r="E183" s="1">
        <v>130001</v>
      </c>
      <c r="F183" s="1336" t="s">
        <v>132</v>
      </c>
      <c r="G183" s="1" t="s">
        <v>32</v>
      </c>
      <c r="H183" s="1">
        <v>421108</v>
      </c>
      <c r="I183" s="3">
        <v>42548</v>
      </c>
      <c r="J183" s="3">
        <v>42528</v>
      </c>
      <c r="K183" s="3">
        <v>42546</v>
      </c>
      <c r="N183" s="1" t="s">
        <v>89</v>
      </c>
      <c r="O183" s="1">
        <v>116929</v>
      </c>
      <c r="P183" s="1">
        <v>10000</v>
      </c>
      <c r="Q183" s="1">
        <v>4.8899999999999997</v>
      </c>
      <c r="R183" s="1337">
        <v>48900</v>
      </c>
      <c r="S183" s="4">
        <v>1812.9</v>
      </c>
      <c r="T183" s="1">
        <v>4.1669999999999998</v>
      </c>
      <c r="U183" s="1337">
        <v>41670</v>
      </c>
      <c r="V183" s="1">
        <v>1.35E-2</v>
      </c>
      <c r="W183" s="1336">
        <v>134.9</v>
      </c>
      <c r="X183" s="1">
        <v>13</v>
      </c>
      <c r="Y183" s="1">
        <v>130</v>
      </c>
      <c r="AA183" s="1">
        <v>401</v>
      </c>
      <c r="AB183" s="1337">
        <v>7230</v>
      </c>
    </row>
    <row r="184" spans="1:28">
      <c r="A184" s="1336" t="s">
        <v>120</v>
      </c>
      <c r="B184" s="2" t="s">
        <v>177</v>
      </c>
      <c r="C184" s="1" t="s">
        <v>178</v>
      </c>
      <c r="D184" s="1" t="s">
        <v>116</v>
      </c>
      <c r="E184" s="1">
        <v>140083</v>
      </c>
      <c r="F184" s="1336" t="s">
        <v>117</v>
      </c>
      <c r="G184" s="1" t="s">
        <v>32</v>
      </c>
      <c r="H184" s="1">
        <v>421385</v>
      </c>
      <c r="I184" s="3">
        <v>42549</v>
      </c>
      <c r="J184" s="3">
        <v>42529</v>
      </c>
      <c r="K184" s="3">
        <v>42546</v>
      </c>
      <c r="L184" s="1">
        <v>223340</v>
      </c>
      <c r="M184" s="3">
        <v>42549</v>
      </c>
      <c r="N184" s="1" t="s">
        <v>89</v>
      </c>
      <c r="O184" s="1">
        <v>117002</v>
      </c>
      <c r="P184" s="1">
        <v>6000</v>
      </c>
      <c r="Q184" s="1">
        <v>4.66</v>
      </c>
      <c r="R184" s="1337">
        <v>27960</v>
      </c>
      <c r="S184" s="1">
        <v>-292.26</v>
      </c>
      <c r="T184" s="1">
        <v>4.1669999999999998</v>
      </c>
      <c r="U184" s="1337">
        <v>25002</v>
      </c>
      <c r="V184" s="1">
        <v>1.35E-2</v>
      </c>
      <c r="W184" s="1336">
        <v>80.94</v>
      </c>
      <c r="X184" s="1">
        <v>13</v>
      </c>
      <c r="Y184" s="1">
        <v>141</v>
      </c>
      <c r="AA184" s="1">
        <v>401</v>
      </c>
      <c r="AB184" s="1337">
        <v>2958</v>
      </c>
    </row>
    <row r="185" spans="1:28">
      <c r="A185" s="1336" t="s">
        <v>120</v>
      </c>
      <c r="B185" s="2" t="s">
        <v>177</v>
      </c>
      <c r="C185" s="1" t="s">
        <v>178</v>
      </c>
      <c r="D185" s="1" t="s">
        <v>116</v>
      </c>
      <c r="E185" s="1">
        <v>130361</v>
      </c>
      <c r="F185" s="1336" t="s">
        <v>167</v>
      </c>
      <c r="G185" s="1" t="s">
        <v>32</v>
      </c>
      <c r="H185" s="1">
        <v>421387</v>
      </c>
      <c r="I185" s="3">
        <v>42549</v>
      </c>
      <c r="J185" s="3">
        <v>42534</v>
      </c>
      <c r="K185" s="3">
        <v>42556</v>
      </c>
      <c r="L185" s="1">
        <v>223343</v>
      </c>
      <c r="M185" s="3">
        <v>42549</v>
      </c>
      <c r="N185" s="1" t="s">
        <v>89</v>
      </c>
      <c r="O185" s="1">
        <v>117163</v>
      </c>
      <c r="P185" s="1">
        <v>2000</v>
      </c>
      <c r="Q185" s="1">
        <v>5.23</v>
      </c>
      <c r="R185" s="1337">
        <v>10460</v>
      </c>
      <c r="S185" s="4">
        <v>1042.58</v>
      </c>
      <c r="T185" s="1">
        <v>4.1669999999999998</v>
      </c>
      <c r="U185" s="1337">
        <v>8334</v>
      </c>
      <c r="V185" s="1">
        <v>1.35E-2</v>
      </c>
      <c r="W185" s="1336">
        <v>26.98</v>
      </c>
      <c r="X185" s="1">
        <v>13</v>
      </c>
      <c r="Y185" s="1">
        <v>135</v>
      </c>
      <c r="Z185" s="1" t="s">
        <v>90</v>
      </c>
      <c r="AA185" s="1">
        <v>401</v>
      </c>
      <c r="AB185" s="1337">
        <v>2126</v>
      </c>
    </row>
    <row r="186" spans="1:28">
      <c r="A186" s="1336" t="s">
        <v>120</v>
      </c>
      <c r="B186" s="2" t="s">
        <v>177</v>
      </c>
      <c r="C186" s="1" t="s">
        <v>178</v>
      </c>
      <c r="D186" s="1" t="s">
        <v>116</v>
      </c>
      <c r="E186" s="1">
        <v>142060</v>
      </c>
      <c r="F186" s="1336" t="s">
        <v>147</v>
      </c>
      <c r="G186" s="1" t="s">
        <v>32</v>
      </c>
      <c r="H186" s="1">
        <v>421434</v>
      </c>
      <c r="I186" s="3">
        <v>42545</v>
      </c>
      <c r="J186" s="3">
        <v>42500</v>
      </c>
      <c r="K186" s="3">
        <v>42531</v>
      </c>
      <c r="N186" s="1" t="s">
        <v>56</v>
      </c>
      <c r="O186" s="1">
        <v>6038</v>
      </c>
      <c r="P186" s="1">
        <v>10000</v>
      </c>
      <c r="Q186" s="1">
        <v>4.5533000000000001</v>
      </c>
      <c r="R186" s="1337">
        <v>45533</v>
      </c>
      <c r="S186" s="4">
        <v>-1554.1</v>
      </c>
      <c r="T186" s="1">
        <v>4.1669999999999998</v>
      </c>
      <c r="U186" s="1337">
        <v>41670</v>
      </c>
      <c r="V186" s="1">
        <v>1.35E-2</v>
      </c>
      <c r="W186" s="1336">
        <v>134.9</v>
      </c>
      <c r="X186" s="1">
        <v>13</v>
      </c>
      <c r="Y186" s="1">
        <v>143</v>
      </c>
      <c r="AA186" s="1">
        <v>401</v>
      </c>
      <c r="AB186" s="1337">
        <v>3863</v>
      </c>
    </row>
    <row r="187" spans="1:28">
      <c r="A187" s="1336" t="s">
        <v>120</v>
      </c>
      <c r="B187" s="2" t="s">
        <v>179</v>
      </c>
      <c r="C187" s="1" t="s">
        <v>180</v>
      </c>
      <c r="D187" s="1" t="s">
        <v>116</v>
      </c>
      <c r="E187" s="1">
        <v>130349</v>
      </c>
      <c r="F187" s="1336" t="s">
        <v>141</v>
      </c>
      <c r="G187" s="1" t="s">
        <v>32</v>
      </c>
      <c r="H187" s="1">
        <v>418220</v>
      </c>
      <c r="I187" s="3">
        <v>42524</v>
      </c>
      <c r="J187" s="3">
        <v>42502</v>
      </c>
      <c r="K187" s="3">
        <v>42526</v>
      </c>
      <c r="N187" s="1" t="s">
        <v>89</v>
      </c>
      <c r="O187" s="1">
        <v>116061</v>
      </c>
      <c r="P187" s="1">
        <v>6000</v>
      </c>
      <c r="Q187" s="1">
        <v>4.95</v>
      </c>
      <c r="R187" s="1337">
        <v>29700</v>
      </c>
      <c r="S187" s="4">
        <v>1447.74</v>
      </c>
      <c r="T187" s="1">
        <v>4.1669999999999998</v>
      </c>
      <c r="U187" s="1337">
        <v>25002</v>
      </c>
      <c r="V187" s="1">
        <v>1.35E-2</v>
      </c>
      <c r="W187" s="1336">
        <v>80.94</v>
      </c>
      <c r="X187" s="1">
        <v>13</v>
      </c>
      <c r="Y187" s="1">
        <v>141</v>
      </c>
      <c r="AA187" s="1">
        <v>401</v>
      </c>
      <c r="AB187" s="1337">
        <v>4698</v>
      </c>
    </row>
    <row r="188" spans="1:28">
      <c r="A188" s="1336" t="s">
        <v>120</v>
      </c>
      <c r="B188" s="2" t="s">
        <v>179</v>
      </c>
      <c r="C188" s="1" t="s">
        <v>180</v>
      </c>
      <c r="D188" s="1" t="s">
        <v>116</v>
      </c>
      <c r="E188" s="1">
        <v>130314</v>
      </c>
      <c r="F188" s="1336" t="s">
        <v>144</v>
      </c>
      <c r="G188" s="1" t="s">
        <v>32</v>
      </c>
      <c r="H188" s="1">
        <v>418631</v>
      </c>
      <c r="I188" s="3">
        <v>42528</v>
      </c>
      <c r="J188" s="3">
        <v>42502</v>
      </c>
      <c r="K188" s="3">
        <v>42531</v>
      </c>
      <c r="N188" s="1" t="s">
        <v>89</v>
      </c>
      <c r="O188" s="1">
        <v>116064</v>
      </c>
      <c r="P188" s="1">
        <v>500</v>
      </c>
      <c r="Q188" s="1">
        <v>4.97</v>
      </c>
      <c r="R188" s="1337">
        <v>2485</v>
      </c>
      <c r="S188" s="1">
        <v>130.65</v>
      </c>
      <c r="T188" s="1">
        <v>4.1669999999999998</v>
      </c>
      <c r="U188" s="1337">
        <v>2083.5</v>
      </c>
      <c r="V188" s="1">
        <v>1.35E-2</v>
      </c>
      <c r="W188" s="1336">
        <v>6.7450000000000001</v>
      </c>
      <c r="X188" s="1">
        <v>13</v>
      </c>
      <c r="Y188" s="1">
        <v>130</v>
      </c>
      <c r="AA188" s="1">
        <v>401</v>
      </c>
      <c r="AB188" s="1336">
        <v>401.5</v>
      </c>
    </row>
    <row r="189" spans="1:28">
      <c r="A189" s="1336" t="s">
        <v>120</v>
      </c>
      <c r="B189" s="2" t="s">
        <v>179</v>
      </c>
      <c r="C189" s="1" t="s">
        <v>180</v>
      </c>
      <c r="D189" s="1" t="s">
        <v>116</v>
      </c>
      <c r="E189" s="1">
        <v>130023</v>
      </c>
      <c r="F189" s="1336" t="s">
        <v>153</v>
      </c>
      <c r="G189" s="1" t="s">
        <v>32</v>
      </c>
      <c r="H189" s="1">
        <v>419553</v>
      </c>
      <c r="I189" s="3">
        <v>42535</v>
      </c>
      <c r="J189" s="3">
        <v>42523</v>
      </c>
      <c r="K189" s="3">
        <v>42546</v>
      </c>
      <c r="N189" s="1" t="s">
        <v>89</v>
      </c>
      <c r="O189" s="1">
        <v>116754</v>
      </c>
      <c r="P189" s="1">
        <v>10000</v>
      </c>
      <c r="Q189" s="1">
        <v>4.8899999999999997</v>
      </c>
      <c r="R189" s="1337">
        <v>48900</v>
      </c>
      <c r="S189" s="4">
        <v>1812.9</v>
      </c>
      <c r="T189" s="1">
        <v>4.1669999999999998</v>
      </c>
      <c r="U189" s="1337">
        <v>41670</v>
      </c>
      <c r="V189" s="1">
        <v>1.35E-2</v>
      </c>
      <c r="W189" s="1336">
        <v>134.9</v>
      </c>
      <c r="X189" s="1">
        <v>13</v>
      </c>
      <c r="Y189" s="1">
        <v>130</v>
      </c>
      <c r="AA189" s="1">
        <v>401</v>
      </c>
      <c r="AB189" s="1337">
        <v>7230</v>
      </c>
    </row>
    <row r="190" spans="1:28">
      <c r="A190" s="1336" t="s">
        <v>120</v>
      </c>
      <c r="B190" s="2" t="s">
        <v>179</v>
      </c>
      <c r="C190" s="1" t="s">
        <v>180</v>
      </c>
      <c r="D190" s="1" t="s">
        <v>116</v>
      </c>
      <c r="E190" s="1">
        <v>130003</v>
      </c>
      <c r="F190" s="1336" t="s">
        <v>145</v>
      </c>
      <c r="G190" s="1" t="s">
        <v>32</v>
      </c>
      <c r="H190" s="1">
        <v>419641</v>
      </c>
      <c r="I190" s="3">
        <v>42536</v>
      </c>
      <c r="J190" s="3">
        <v>42522</v>
      </c>
      <c r="K190" s="3">
        <v>42541</v>
      </c>
      <c r="N190" s="1" t="s">
        <v>89</v>
      </c>
      <c r="O190" s="1">
        <v>116684</v>
      </c>
      <c r="P190" s="1">
        <v>10000</v>
      </c>
      <c r="Q190" s="1">
        <v>4.8899999999999997</v>
      </c>
      <c r="R190" s="1337">
        <v>48900</v>
      </c>
      <c r="S190" s="4">
        <v>1812.9</v>
      </c>
      <c r="T190" s="1">
        <v>4.1669999999999998</v>
      </c>
      <c r="U190" s="1337">
        <v>41670</v>
      </c>
      <c r="V190" s="1">
        <v>1.35E-2</v>
      </c>
      <c r="W190" s="1336">
        <v>134.9</v>
      </c>
      <c r="X190" s="1">
        <v>13</v>
      </c>
      <c r="Y190" s="1">
        <v>130</v>
      </c>
      <c r="AA190" s="1">
        <v>401</v>
      </c>
      <c r="AB190" s="1337">
        <v>7230</v>
      </c>
    </row>
    <row r="191" spans="1:28">
      <c r="A191" s="1336" t="s">
        <v>120</v>
      </c>
      <c r="B191" s="2" t="s">
        <v>179</v>
      </c>
      <c r="C191" s="1" t="s">
        <v>180</v>
      </c>
      <c r="D191" s="1" t="s">
        <v>116</v>
      </c>
      <c r="E191" s="1">
        <v>140083</v>
      </c>
      <c r="F191" s="1336" t="s">
        <v>117</v>
      </c>
      <c r="G191" s="1" t="s">
        <v>32</v>
      </c>
      <c r="H191" s="1">
        <v>419825</v>
      </c>
      <c r="I191" s="3">
        <v>42536</v>
      </c>
      <c r="J191" s="3">
        <v>42516</v>
      </c>
      <c r="K191" s="3">
        <v>42546</v>
      </c>
      <c r="L191" s="1">
        <v>222538</v>
      </c>
      <c r="M191" s="3">
        <v>42535</v>
      </c>
      <c r="N191" s="1" t="s">
        <v>89</v>
      </c>
      <c r="O191" s="1">
        <v>116501</v>
      </c>
      <c r="P191" s="1">
        <v>2000</v>
      </c>
      <c r="Q191" s="1">
        <v>4.75</v>
      </c>
      <c r="R191" s="1337">
        <v>9500</v>
      </c>
      <c r="S191" s="1">
        <v>82.58</v>
      </c>
      <c r="T191" s="1">
        <v>4.1669999999999998</v>
      </c>
      <c r="U191" s="1337">
        <v>8334</v>
      </c>
      <c r="V191" s="1">
        <v>1.35E-2</v>
      </c>
      <c r="W191" s="1336">
        <v>26.98</v>
      </c>
      <c r="X191" s="1">
        <v>13</v>
      </c>
      <c r="Y191" s="1">
        <v>141</v>
      </c>
      <c r="AA191" s="1">
        <v>401</v>
      </c>
      <c r="AB191" s="1337">
        <v>1166</v>
      </c>
    </row>
    <row r="192" spans="1:28">
      <c r="A192" s="1336" t="s">
        <v>120</v>
      </c>
      <c r="B192" s="2" t="s">
        <v>179</v>
      </c>
      <c r="C192" s="1" t="s">
        <v>180</v>
      </c>
      <c r="D192" s="1" t="s">
        <v>116</v>
      </c>
      <c r="E192" s="1">
        <v>130004</v>
      </c>
      <c r="F192" s="1336" t="s">
        <v>125</v>
      </c>
      <c r="G192" s="1" t="s">
        <v>32</v>
      </c>
      <c r="H192" s="1">
        <v>420254</v>
      </c>
      <c r="I192" s="3">
        <v>42541</v>
      </c>
      <c r="J192" s="3">
        <v>42521</v>
      </c>
      <c r="K192" s="3">
        <v>42546</v>
      </c>
      <c r="L192" s="1">
        <v>222839</v>
      </c>
      <c r="M192" s="3">
        <v>42541</v>
      </c>
      <c r="N192" s="1" t="s">
        <v>89</v>
      </c>
      <c r="O192" s="1">
        <v>116638</v>
      </c>
      <c r="P192" s="1">
        <v>1000</v>
      </c>
      <c r="Q192" s="1">
        <v>4.8499999999999996</v>
      </c>
      <c r="R192" s="1337">
        <v>4850</v>
      </c>
      <c r="S192" s="1">
        <v>141.29</v>
      </c>
      <c r="T192" s="1">
        <v>4.1669999999999998</v>
      </c>
      <c r="U192" s="1337">
        <v>4167</v>
      </c>
      <c r="V192" s="1">
        <v>1.35E-2</v>
      </c>
      <c r="W192" s="1336">
        <v>13.49</v>
      </c>
      <c r="X192" s="1">
        <v>13</v>
      </c>
      <c r="Y192" s="1">
        <v>130</v>
      </c>
      <c r="AA192" s="1">
        <v>401</v>
      </c>
      <c r="AB192" s="1336">
        <v>683</v>
      </c>
    </row>
    <row r="193" spans="1:28">
      <c r="A193" s="1336" t="s">
        <v>120</v>
      </c>
      <c r="B193" s="2" t="s">
        <v>179</v>
      </c>
      <c r="C193" s="1" t="s">
        <v>180</v>
      </c>
      <c r="D193" s="1" t="s">
        <v>116</v>
      </c>
      <c r="E193" s="1">
        <v>130349</v>
      </c>
      <c r="F193" s="1336" t="s">
        <v>141</v>
      </c>
      <c r="G193" s="1" t="s">
        <v>32</v>
      </c>
      <c r="H193" s="1">
        <v>420414</v>
      </c>
      <c r="I193" s="3">
        <v>42542</v>
      </c>
      <c r="J193" s="3">
        <v>42524</v>
      </c>
      <c r="K193" s="3">
        <v>42546</v>
      </c>
      <c r="N193" s="1" t="s">
        <v>89</v>
      </c>
      <c r="O193" s="1">
        <v>116800</v>
      </c>
      <c r="P193" s="1">
        <v>3000</v>
      </c>
      <c r="Q193" s="1">
        <v>4.9400000000000004</v>
      </c>
      <c r="R193" s="1337">
        <v>14820</v>
      </c>
      <c r="S193" s="1">
        <v>693.87</v>
      </c>
      <c r="T193" s="1">
        <v>4.1669999999999998</v>
      </c>
      <c r="U193" s="1337">
        <v>12501</v>
      </c>
      <c r="V193" s="1">
        <v>1.35E-2</v>
      </c>
      <c r="W193" s="1336">
        <v>40.47</v>
      </c>
      <c r="X193" s="1">
        <v>13</v>
      </c>
      <c r="Y193" s="1">
        <v>141</v>
      </c>
      <c r="AA193" s="1">
        <v>401</v>
      </c>
      <c r="AB193" s="1337">
        <v>2319</v>
      </c>
    </row>
    <row r="194" spans="1:28">
      <c r="A194" s="1336" t="s">
        <v>120</v>
      </c>
      <c r="B194" s="2" t="s">
        <v>179</v>
      </c>
      <c r="C194" s="1" t="s">
        <v>180</v>
      </c>
      <c r="D194" s="1" t="s">
        <v>116</v>
      </c>
      <c r="E194" s="1">
        <v>130001</v>
      </c>
      <c r="F194" s="1336" t="s">
        <v>132</v>
      </c>
      <c r="G194" s="1" t="s">
        <v>32</v>
      </c>
      <c r="H194" s="1">
        <v>421108</v>
      </c>
      <c r="I194" s="3">
        <v>42548</v>
      </c>
      <c r="J194" s="3">
        <v>42528</v>
      </c>
      <c r="K194" s="3">
        <v>42546</v>
      </c>
      <c r="N194" s="1" t="s">
        <v>89</v>
      </c>
      <c r="O194" s="1">
        <v>116929</v>
      </c>
      <c r="P194" s="1">
        <v>5000</v>
      </c>
      <c r="Q194" s="1">
        <v>4.8899999999999997</v>
      </c>
      <c r="R194" s="1337">
        <v>24450</v>
      </c>
      <c r="S194" s="1">
        <v>906.45</v>
      </c>
      <c r="T194" s="1">
        <v>4.1669999999999998</v>
      </c>
      <c r="U194" s="1337">
        <v>20835</v>
      </c>
      <c r="V194" s="1">
        <v>1.35E-2</v>
      </c>
      <c r="W194" s="1336">
        <v>67.45</v>
      </c>
      <c r="X194" s="1">
        <v>13</v>
      </c>
      <c r="Y194" s="1">
        <v>130</v>
      </c>
      <c r="AA194" s="1">
        <v>401</v>
      </c>
      <c r="AB194" s="1337">
        <v>3615</v>
      </c>
    </row>
    <row r="195" spans="1:28">
      <c r="A195" s="1336" t="s">
        <v>120</v>
      </c>
      <c r="B195" s="2" t="s">
        <v>179</v>
      </c>
      <c r="C195" s="1" t="s">
        <v>180</v>
      </c>
      <c r="D195" s="1" t="s">
        <v>116</v>
      </c>
      <c r="E195" s="1">
        <v>142060</v>
      </c>
      <c r="F195" s="1336" t="s">
        <v>147</v>
      </c>
      <c r="G195" s="1" t="s">
        <v>32</v>
      </c>
      <c r="H195" s="1">
        <v>421434</v>
      </c>
      <c r="I195" s="3">
        <v>42545</v>
      </c>
      <c r="J195" s="3">
        <v>42500</v>
      </c>
      <c r="K195" s="3">
        <v>42531</v>
      </c>
      <c r="N195" s="1" t="s">
        <v>56</v>
      </c>
      <c r="O195" s="1">
        <v>6038</v>
      </c>
      <c r="P195" s="1">
        <v>4000</v>
      </c>
      <c r="Q195" s="1">
        <v>4.5533000000000001</v>
      </c>
      <c r="R195" s="1337">
        <v>18213.2</v>
      </c>
      <c r="S195" s="1">
        <v>-621.64</v>
      </c>
      <c r="T195" s="1">
        <v>4.1669999999999998</v>
      </c>
      <c r="U195" s="1337">
        <v>16668</v>
      </c>
      <c r="V195" s="1">
        <v>1.35E-2</v>
      </c>
      <c r="W195" s="1336">
        <v>53.96</v>
      </c>
      <c r="X195" s="1">
        <v>13</v>
      </c>
      <c r="Y195" s="1">
        <v>143</v>
      </c>
      <c r="AA195" s="1">
        <v>401</v>
      </c>
      <c r="AB195" s="1337">
        <v>1545.2</v>
      </c>
    </row>
    <row r="196" spans="1:28">
      <c r="A196" s="1336" t="s">
        <v>120</v>
      </c>
      <c r="B196" s="2" t="s">
        <v>181</v>
      </c>
      <c r="C196" s="1" t="s">
        <v>182</v>
      </c>
      <c r="D196" s="1" t="s">
        <v>116</v>
      </c>
      <c r="E196" s="1">
        <v>140083</v>
      </c>
      <c r="F196" s="1336" t="s">
        <v>117</v>
      </c>
      <c r="G196" s="1" t="s">
        <v>32</v>
      </c>
      <c r="H196" s="1">
        <v>421371</v>
      </c>
      <c r="I196" s="3">
        <v>42549</v>
      </c>
      <c r="J196" s="3">
        <v>42529</v>
      </c>
      <c r="K196" s="3">
        <v>42546</v>
      </c>
      <c r="L196" s="1">
        <v>223335</v>
      </c>
      <c r="M196" s="3">
        <v>42549</v>
      </c>
      <c r="N196" s="1" t="s">
        <v>89</v>
      </c>
      <c r="O196" s="1">
        <v>117002</v>
      </c>
      <c r="P196" s="1">
        <v>1500</v>
      </c>
      <c r="Q196" s="1">
        <v>41.99</v>
      </c>
      <c r="R196" s="1337">
        <v>62985</v>
      </c>
      <c r="S196" s="4">
        <v>6139.79</v>
      </c>
      <c r="T196" s="1">
        <v>33.536999999999999</v>
      </c>
      <c r="U196" s="1337">
        <v>50305.5</v>
      </c>
      <c r="V196" s="1">
        <v>0.1484</v>
      </c>
      <c r="W196" s="1336">
        <v>222.57</v>
      </c>
      <c r="X196" s="1">
        <v>13</v>
      </c>
      <c r="Y196" s="1">
        <v>141</v>
      </c>
      <c r="AA196" s="1">
        <v>401</v>
      </c>
      <c r="AB196" s="1337">
        <v>12679.5</v>
      </c>
    </row>
    <row r="197" spans="1:28">
      <c r="A197" s="1336" t="s">
        <v>120</v>
      </c>
      <c r="B197" s="2" t="s">
        <v>183</v>
      </c>
      <c r="C197" s="1" t="s">
        <v>184</v>
      </c>
      <c r="D197" s="1" t="s">
        <v>116</v>
      </c>
      <c r="E197" s="1">
        <v>130023</v>
      </c>
      <c r="F197" s="1336" t="s">
        <v>153</v>
      </c>
      <c r="G197" s="1" t="s">
        <v>32</v>
      </c>
      <c r="H197" s="1">
        <v>418348</v>
      </c>
      <c r="I197" s="3">
        <v>42525</v>
      </c>
      <c r="J197" s="3">
        <v>42523</v>
      </c>
      <c r="K197" s="3">
        <v>42524</v>
      </c>
      <c r="N197" s="1" t="s">
        <v>89</v>
      </c>
      <c r="O197" s="1">
        <v>116756</v>
      </c>
      <c r="P197" s="1">
        <v>500</v>
      </c>
      <c r="Q197" s="1">
        <v>44.13</v>
      </c>
      <c r="R197" s="1337">
        <v>22065</v>
      </c>
      <c r="S197" s="4">
        <v>3116.6</v>
      </c>
      <c r="T197" s="1">
        <v>33.536999999999999</v>
      </c>
      <c r="U197" s="1337">
        <v>16768.5</v>
      </c>
      <c r="V197" s="1">
        <v>0.1484</v>
      </c>
      <c r="W197" s="1336">
        <v>74.19</v>
      </c>
      <c r="X197" s="1">
        <v>13</v>
      </c>
      <c r="Y197" s="1">
        <v>130</v>
      </c>
      <c r="AA197" s="1">
        <v>401</v>
      </c>
      <c r="AB197" s="1337">
        <v>5296.5</v>
      </c>
    </row>
    <row r="198" spans="1:28">
      <c r="A198" s="1336" t="s">
        <v>120</v>
      </c>
      <c r="B198" s="2" t="s">
        <v>183</v>
      </c>
      <c r="C198" s="1" t="s">
        <v>184</v>
      </c>
      <c r="D198" s="1" t="s">
        <v>116</v>
      </c>
      <c r="E198" s="1">
        <v>130314</v>
      </c>
      <c r="F198" s="1336" t="s">
        <v>144</v>
      </c>
      <c r="G198" s="1" t="s">
        <v>32</v>
      </c>
      <c r="H198" s="1">
        <v>418626</v>
      </c>
      <c r="I198" s="3">
        <v>42528</v>
      </c>
      <c r="J198" s="3">
        <v>42502</v>
      </c>
      <c r="K198" s="3">
        <v>42531</v>
      </c>
      <c r="N198" s="1" t="s">
        <v>89</v>
      </c>
      <c r="O198" s="1">
        <v>116066</v>
      </c>
      <c r="P198" s="1">
        <v>500</v>
      </c>
      <c r="Q198" s="1">
        <v>44.84</v>
      </c>
      <c r="R198" s="1337">
        <v>22420</v>
      </c>
      <c r="S198" s="4">
        <v>3471.6</v>
      </c>
      <c r="T198" s="1">
        <v>33.536999999999999</v>
      </c>
      <c r="U198" s="1337">
        <v>16768.5</v>
      </c>
      <c r="V198" s="1">
        <v>0.1484</v>
      </c>
      <c r="W198" s="1336">
        <v>74.19</v>
      </c>
      <c r="X198" s="1">
        <v>13</v>
      </c>
      <c r="Y198" s="1">
        <v>130</v>
      </c>
      <c r="AA198" s="1">
        <v>401</v>
      </c>
      <c r="AB198" s="1337">
        <v>5651.5</v>
      </c>
    </row>
    <row r="199" spans="1:28">
      <c r="A199" s="1336" t="s">
        <v>120</v>
      </c>
      <c r="B199" s="2" t="s">
        <v>183</v>
      </c>
      <c r="C199" s="1" t="s">
        <v>184</v>
      </c>
      <c r="D199" s="1" t="s">
        <v>116</v>
      </c>
      <c r="E199" s="1">
        <v>130023</v>
      </c>
      <c r="F199" s="1336" t="s">
        <v>153</v>
      </c>
      <c r="G199" s="1" t="s">
        <v>32</v>
      </c>
      <c r="H199" s="1">
        <v>420388</v>
      </c>
      <c r="I199" s="3">
        <v>42542</v>
      </c>
      <c r="J199" s="3">
        <v>42523</v>
      </c>
      <c r="K199" s="3">
        <v>42546</v>
      </c>
      <c r="N199" s="1" t="s">
        <v>89</v>
      </c>
      <c r="O199" s="1">
        <v>116756</v>
      </c>
      <c r="P199" s="1">
        <v>1500</v>
      </c>
      <c r="Q199" s="1">
        <v>44.13</v>
      </c>
      <c r="R199" s="1337">
        <v>66195</v>
      </c>
      <c r="S199" s="4">
        <v>9349.7900000000009</v>
      </c>
      <c r="T199" s="1">
        <v>33.536999999999999</v>
      </c>
      <c r="U199" s="1337">
        <v>50305.5</v>
      </c>
      <c r="V199" s="1">
        <v>0.1484</v>
      </c>
      <c r="W199" s="1336">
        <v>222.57</v>
      </c>
      <c r="X199" s="1">
        <v>13</v>
      </c>
      <c r="Y199" s="1">
        <v>130</v>
      </c>
      <c r="AA199" s="1">
        <v>401</v>
      </c>
      <c r="AB199" s="1337">
        <v>15889.5</v>
      </c>
    </row>
    <row r="200" spans="1:28">
      <c r="A200" s="1336" t="s">
        <v>120</v>
      </c>
      <c r="B200" s="2" t="s">
        <v>183</v>
      </c>
      <c r="C200" s="1" t="s">
        <v>184</v>
      </c>
      <c r="D200" s="1" t="s">
        <v>116</v>
      </c>
      <c r="E200" s="1">
        <v>130023</v>
      </c>
      <c r="F200" s="1336" t="s">
        <v>153</v>
      </c>
      <c r="G200" s="1" t="s">
        <v>32</v>
      </c>
      <c r="H200" s="1">
        <v>420388</v>
      </c>
      <c r="I200" s="3">
        <v>42542</v>
      </c>
      <c r="J200" s="3">
        <v>42523</v>
      </c>
      <c r="K200" s="3">
        <v>42546</v>
      </c>
      <c r="N200" s="1" t="s">
        <v>89</v>
      </c>
      <c r="O200" s="1">
        <v>116756</v>
      </c>
      <c r="P200" s="1">
        <v>1000</v>
      </c>
      <c r="Q200" s="1">
        <v>44.13</v>
      </c>
      <c r="R200" s="1337">
        <v>44130</v>
      </c>
      <c r="S200" s="4">
        <v>6233.19</v>
      </c>
      <c r="T200" s="1">
        <v>33.536999999999999</v>
      </c>
      <c r="U200" s="1337">
        <v>33537</v>
      </c>
      <c r="V200" s="1">
        <v>0.1484</v>
      </c>
      <c r="W200" s="1336">
        <v>148.38</v>
      </c>
      <c r="X200" s="1">
        <v>13</v>
      </c>
      <c r="Y200" s="1">
        <v>130</v>
      </c>
      <c r="AA200" s="1">
        <v>401</v>
      </c>
      <c r="AB200" s="1337">
        <v>10593</v>
      </c>
    </row>
    <row r="201" spans="1:28">
      <c r="A201" s="1336" t="s">
        <v>120</v>
      </c>
      <c r="B201" s="2" t="s">
        <v>183</v>
      </c>
      <c r="C201" s="1" t="s">
        <v>184</v>
      </c>
      <c r="D201" s="1" t="s">
        <v>116</v>
      </c>
      <c r="E201" s="1">
        <v>130001</v>
      </c>
      <c r="F201" s="1336" t="s">
        <v>132</v>
      </c>
      <c r="G201" s="1" t="s">
        <v>32</v>
      </c>
      <c r="H201" s="1">
        <v>420632</v>
      </c>
      <c r="I201" s="3">
        <v>42543</v>
      </c>
      <c r="J201" s="3">
        <v>42528</v>
      </c>
      <c r="K201" s="3">
        <v>42546</v>
      </c>
      <c r="N201" s="1" t="s">
        <v>89</v>
      </c>
      <c r="O201" s="1">
        <v>116931</v>
      </c>
      <c r="P201" s="1">
        <v>3000</v>
      </c>
      <c r="Q201" s="1">
        <v>44.13</v>
      </c>
      <c r="R201" s="1337">
        <v>132390</v>
      </c>
      <c r="S201" s="4">
        <v>18699.57</v>
      </c>
      <c r="T201" s="1">
        <v>33.536999999999999</v>
      </c>
      <c r="U201" s="1337">
        <v>100611</v>
      </c>
      <c r="V201" s="1">
        <v>0.1484</v>
      </c>
      <c r="W201" s="1336">
        <v>445.14</v>
      </c>
      <c r="X201" s="1">
        <v>13</v>
      </c>
      <c r="Y201" s="1">
        <v>130</v>
      </c>
      <c r="AA201" s="1">
        <v>401</v>
      </c>
      <c r="AB201" s="1337">
        <v>31779</v>
      </c>
    </row>
    <row r="202" spans="1:28">
      <c r="A202" s="1336" t="s">
        <v>120</v>
      </c>
      <c r="B202" s="2" t="s">
        <v>183</v>
      </c>
      <c r="C202" s="1" t="s">
        <v>184</v>
      </c>
      <c r="D202" s="1" t="s">
        <v>116</v>
      </c>
      <c r="E202" s="1">
        <v>130023</v>
      </c>
      <c r="F202" s="1336" t="s">
        <v>153</v>
      </c>
      <c r="G202" s="1" t="s">
        <v>32</v>
      </c>
      <c r="H202" s="1">
        <v>421357</v>
      </c>
      <c r="I202" s="3">
        <v>42549</v>
      </c>
      <c r="J202" s="3">
        <v>42523</v>
      </c>
      <c r="K202" s="3">
        <v>42546</v>
      </c>
      <c r="N202" s="1" t="s">
        <v>89</v>
      </c>
      <c r="O202" s="1">
        <v>116756</v>
      </c>
      <c r="P202" s="1">
        <v>1000</v>
      </c>
      <c r="Q202" s="1">
        <v>44.13</v>
      </c>
      <c r="R202" s="1337">
        <v>44130</v>
      </c>
      <c r="S202" s="4">
        <v>6233.19</v>
      </c>
      <c r="T202" s="1">
        <v>33.536999999999999</v>
      </c>
      <c r="U202" s="1337">
        <v>33537</v>
      </c>
      <c r="V202" s="1">
        <v>0.1484</v>
      </c>
      <c r="W202" s="1336">
        <v>148.38</v>
      </c>
      <c r="X202" s="1">
        <v>13</v>
      </c>
      <c r="Y202" s="1">
        <v>130</v>
      </c>
      <c r="AA202" s="1">
        <v>401</v>
      </c>
      <c r="AB202" s="1337">
        <v>10593</v>
      </c>
    </row>
    <row r="203" spans="1:28">
      <c r="A203" s="1336" t="s">
        <v>120</v>
      </c>
      <c r="B203" s="2" t="s">
        <v>185</v>
      </c>
      <c r="C203" s="1" t="s">
        <v>186</v>
      </c>
      <c r="D203" s="1" t="s">
        <v>116</v>
      </c>
      <c r="E203" s="1">
        <v>130023</v>
      </c>
      <c r="F203" s="1336" t="s">
        <v>153</v>
      </c>
      <c r="G203" s="1" t="s">
        <v>32</v>
      </c>
      <c r="H203" s="1">
        <v>420324</v>
      </c>
      <c r="I203" s="3">
        <v>42542</v>
      </c>
      <c r="J203" s="3">
        <v>42523</v>
      </c>
      <c r="K203" s="3">
        <v>42546</v>
      </c>
      <c r="N203" s="1" t="s">
        <v>89</v>
      </c>
      <c r="O203" s="1">
        <v>116756</v>
      </c>
      <c r="P203" s="1">
        <v>2000</v>
      </c>
      <c r="Q203" s="1">
        <v>44.13</v>
      </c>
      <c r="R203" s="1337">
        <v>88260</v>
      </c>
      <c r="S203" s="4">
        <v>12466.38</v>
      </c>
      <c r="T203" s="1">
        <v>33.536999999999999</v>
      </c>
      <c r="U203" s="1337">
        <v>67074</v>
      </c>
      <c r="V203" s="1">
        <v>0.1484</v>
      </c>
      <c r="W203" s="1336">
        <v>296.76</v>
      </c>
      <c r="X203" s="1">
        <v>13</v>
      </c>
      <c r="Y203" s="1">
        <v>130</v>
      </c>
      <c r="AA203" s="1">
        <v>401</v>
      </c>
      <c r="AB203" s="1337">
        <v>21186</v>
      </c>
    </row>
    <row r="204" spans="1:28">
      <c r="A204" s="1336" t="s">
        <v>120</v>
      </c>
      <c r="B204" s="2" t="s">
        <v>185</v>
      </c>
      <c r="C204" s="1" t="s">
        <v>186</v>
      </c>
      <c r="D204" s="1" t="s">
        <v>116</v>
      </c>
      <c r="E204" s="1">
        <v>130001</v>
      </c>
      <c r="F204" s="1336" t="s">
        <v>132</v>
      </c>
      <c r="G204" s="1" t="s">
        <v>32</v>
      </c>
      <c r="H204" s="1">
        <v>420632</v>
      </c>
      <c r="I204" s="3">
        <v>42543</v>
      </c>
      <c r="J204" s="3">
        <v>42528</v>
      </c>
      <c r="K204" s="3">
        <v>42546</v>
      </c>
      <c r="N204" s="1" t="s">
        <v>89</v>
      </c>
      <c r="O204" s="1">
        <v>116931</v>
      </c>
      <c r="P204" s="1">
        <v>2000</v>
      </c>
      <c r="Q204" s="1">
        <v>44.13</v>
      </c>
      <c r="R204" s="1337">
        <v>88260</v>
      </c>
      <c r="S204" s="4">
        <v>12466.38</v>
      </c>
      <c r="T204" s="1">
        <v>33.536999999999999</v>
      </c>
      <c r="U204" s="1337">
        <v>67074</v>
      </c>
      <c r="V204" s="1">
        <v>0.1484</v>
      </c>
      <c r="W204" s="1336">
        <v>296.76</v>
      </c>
      <c r="X204" s="1">
        <v>13</v>
      </c>
      <c r="Y204" s="1">
        <v>130</v>
      </c>
      <c r="AA204" s="1">
        <v>401</v>
      </c>
      <c r="AB204" s="1337">
        <v>21186</v>
      </c>
    </row>
    <row r="205" spans="1:28">
      <c r="A205" s="1336" t="s">
        <v>120</v>
      </c>
      <c r="B205" s="2" t="s">
        <v>187</v>
      </c>
      <c r="C205" s="1" t="s">
        <v>188</v>
      </c>
      <c r="D205" s="1" t="s">
        <v>116</v>
      </c>
      <c r="E205" s="1">
        <v>142060</v>
      </c>
      <c r="F205" s="1336" t="s">
        <v>147</v>
      </c>
      <c r="G205" s="1" t="s">
        <v>32</v>
      </c>
      <c r="H205" s="1">
        <v>421434</v>
      </c>
      <c r="I205" s="3">
        <v>42545</v>
      </c>
      <c r="J205" s="3">
        <v>42500</v>
      </c>
      <c r="K205" s="3">
        <v>42531</v>
      </c>
      <c r="N205" s="1" t="s">
        <v>56</v>
      </c>
      <c r="O205" s="1">
        <v>6038</v>
      </c>
      <c r="P205" s="1">
        <v>2500</v>
      </c>
      <c r="Q205" s="1">
        <v>37.127099999999999</v>
      </c>
      <c r="R205" s="1337">
        <v>92817.75</v>
      </c>
      <c r="S205" s="4">
        <v>-1924.28</v>
      </c>
      <c r="T205" s="1">
        <v>33.536999999999999</v>
      </c>
      <c r="U205" s="1337">
        <v>83842.5</v>
      </c>
      <c r="V205" s="1">
        <v>0.1484</v>
      </c>
      <c r="W205" s="1336">
        <v>370.95</v>
      </c>
      <c r="X205" s="1">
        <v>13</v>
      </c>
      <c r="Y205" s="1">
        <v>143</v>
      </c>
      <c r="AA205" s="1">
        <v>401</v>
      </c>
      <c r="AB205" s="1337">
        <v>8975.25</v>
      </c>
    </row>
    <row r="206" spans="1:28">
      <c r="A206" s="1336" t="s">
        <v>120</v>
      </c>
      <c r="B206" s="2" t="s">
        <v>189</v>
      </c>
      <c r="C206" s="1" t="s">
        <v>190</v>
      </c>
      <c r="D206" s="1" t="s">
        <v>116</v>
      </c>
      <c r="E206" s="1">
        <v>130308</v>
      </c>
      <c r="F206" s="1336" t="s">
        <v>126</v>
      </c>
      <c r="G206" s="1" t="s">
        <v>32</v>
      </c>
      <c r="H206" s="1">
        <v>417933</v>
      </c>
      <c r="I206" s="3">
        <v>42522</v>
      </c>
      <c r="J206" s="3">
        <v>42502</v>
      </c>
      <c r="K206" s="3">
        <v>42533</v>
      </c>
      <c r="N206" s="1" t="s">
        <v>89</v>
      </c>
      <c r="O206" s="1">
        <v>116052</v>
      </c>
      <c r="P206" s="1">
        <v>3000</v>
      </c>
      <c r="Q206" s="1">
        <v>7.7</v>
      </c>
      <c r="R206" s="1337">
        <v>23100</v>
      </c>
      <c r="S206" s="4">
        <v>2485.41</v>
      </c>
      <c r="T206" s="1">
        <v>6.0810000000000004</v>
      </c>
      <c r="U206" s="1337">
        <v>18243</v>
      </c>
      <c r="V206" s="1">
        <v>2.2499999999999999E-2</v>
      </c>
      <c r="W206" s="1336">
        <v>67.44</v>
      </c>
      <c r="X206" s="1">
        <v>13</v>
      </c>
      <c r="Y206" s="1">
        <v>141</v>
      </c>
      <c r="AA206" s="1">
        <v>401</v>
      </c>
      <c r="AB206" s="1337">
        <v>4857</v>
      </c>
    </row>
    <row r="207" spans="1:28">
      <c r="A207" s="1336" t="s">
        <v>120</v>
      </c>
      <c r="B207" s="2" t="s">
        <v>189</v>
      </c>
      <c r="C207" s="1" t="s">
        <v>190</v>
      </c>
      <c r="D207" s="1" t="s">
        <v>116</v>
      </c>
      <c r="E207" s="1">
        <v>130020</v>
      </c>
      <c r="F207" s="1336" t="s">
        <v>191</v>
      </c>
      <c r="G207" s="1" t="s">
        <v>32</v>
      </c>
      <c r="H207" s="1">
        <v>418629</v>
      </c>
      <c r="I207" s="3">
        <v>42528</v>
      </c>
      <c r="J207" s="3">
        <v>42501</v>
      </c>
      <c r="K207" s="3">
        <v>42517</v>
      </c>
      <c r="N207" s="1" t="s">
        <v>89</v>
      </c>
      <c r="O207" s="1">
        <v>115998</v>
      </c>
      <c r="P207" s="1">
        <v>1000</v>
      </c>
      <c r="Q207" s="1">
        <v>7.42</v>
      </c>
      <c r="R207" s="1337">
        <v>7420</v>
      </c>
      <c r="S207" s="1">
        <v>548.47</v>
      </c>
      <c r="T207" s="1">
        <v>6.0810000000000004</v>
      </c>
      <c r="U207" s="1337">
        <v>6081</v>
      </c>
      <c r="V207" s="1">
        <v>2.2499999999999999E-2</v>
      </c>
      <c r="W207" s="1336">
        <v>22.48</v>
      </c>
      <c r="X207" s="1">
        <v>13</v>
      </c>
      <c r="Y207" s="1">
        <v>130</v>
      </c>
      <c r="AA207" s="1">
        <v>401</v>
      </c>
      <c r="AB207" s="1337">
        <v>1339</v>
      </c>
    </row>
    <row r="208" spans="1:28">
      <c r="A208" s="1336" t="s">
        <v>120</v>
      </c>
      <c r="B208" s="2" t="s">
        <v>189</v>
      </c>
      <c r="C208" s="1" t="s">
        <v>190</v>
      </c>
      <c r="D208" s="1" t="s">
        <v>116</v>
      </c>
      <c r="E208" s="1">
        <v>130314</v>
      </c>
      <c r="F208" s="1336" t="s">
        <v>144</v>
      </c>
      <c r="G208" s="1" t="s">
        <v>32</v>
      </c>
      <c r="H208" s="1">
        <v>418632</v>
      </c>
      <c r="I208" s="3">
        <v>42528</v>
      </c>
      <c r="J208" s="3">
        <v>42502</v>
      </c>
      <c r="K208" s="3">
        <v>42531</v>
      </c>
      <c r="N208" s="1" t="s">
        <v>89</v>
      </c>
      <c r="O208" s="1">
        <v>116065</v>
      </c>
      <c r="P208" s="1">
        <v>1000</v>
      </c>
      <c r="Q208" s="1">
        <v>7.54</v>
      </c>
      <c r="R208" s="1337">
        <v>7540</v>
      </c>
      <c r="S208" s="1">
        <v>668.47</v>
      </c>
      <c r="T208" s="1">
        <v>6.0810000000000004</v>
      </c>
      <c r="U208" s="1337">
        <v>6081</v>
      </c>
      <c r="V208" s="1">
        <v>2.2499999999999999E-2</v>
      </c>
      <c r="W208" s="1336">
        <v>22.48</v>
      </c>
      <c r="X208" s="1">
        <v>13</v>
      </c>
      <c r="Y208" s="1">
        <v>130</v>
      </c>
      <c r="AA208" s="1">
        <v>401</v>
      </c>
      <c r="AB208" s="1337">
        <v>1459</v>
      </c>
    </row>
    <row r="209" spans="1:28">
      <c r="A209" s="1336" t="s">
        <v>120</v>
      </c>
      <c r="B209" s="2" t="s">
        <v>189</v>
      </c>
      <c r="C209" s="1" t="s">
        <v>190</v>
      </c>
      <c r="D209" s="1" t="s">
        <v>116</v>
      </c>
      <c r="E209" s="1">
        <v>130003</v>
      </c>
      <c r="F209" s="1336" t="s">
        <v>145</v>
      </c>
      <c r="G209" s="1" t="s">
        <v>32</v>
      </c>
      <c r="H209" s="1">
        <v>418700</v>
      </c>
      <c r="I209" s="3">
        <v>42529</v>
      </c>
      <c r="J209" s="3">
        <v>42522</v>
      </c>
      <c r="K209" s="3">
        <v>42541</v>
      </c>
      <c r="N209" s="1" t="s">
        <v>89</v>
      </c>
      <c r="O209" s="1">
        <v>116684</v>
      </c>
      <c r="P209" s="1">
        <v>5000</v>
      </c>
      <c r="Q209" s="1">
        <v>7.42</v>
      </c>
      <c r="R209" s="1337">
        <v>37100</v>
      </c>
      <c r="S209" s="4">
        <v>2742.35</v>
      </c>
      <c r="T209" s="1">
        <v>6.0810000000000004</v>
      </c>
      <c r="U209" s="1337">
        <v>30405</v>
      </c>
      <c r="V209" s="1">
        <v>2.2499999999999999E-2</v>
      </c>
      <c r="W209" s="1336">
        <v>112.4</v>
      </c>
      <c r="X209" s="1">
        <v>13</v>
      </c>
      <c r="Y209" s="1">
        <v>130</v>
      </c>
      <c r="AA209" s="1">
        <v>401</v>
      </c>
      <c r="AB209" s="1337">
        <v>6695</v>
      </c>
    </row>
    <row r="210" spans="1:28">
      <c r="A210" s="1336" t="s">
        <v>120</v>
      </c>
      <c r="B210" s="2" t="s">
        <v>189</v>
      </c>
      <c r="C210" s="1" t="s">
        <v>190</v>
      </c>
      <c r="D210" s="1" t="s">
        <v>116</v>
      </c>
      <c r="E210" s="1">
        <v>130004</v>
      </c>
      <c r="F210" s="1336" t="s">
        <v>125</v>
      </c>
      <c r="G210" s="1" t="s">
        <v>32</v>
      </c>
      <c r="H210" s="1">
        <v>418804</v>
      </c>
      <c r="I210" s="3">
        <v>42528</v>
      </c>
      <c r="J210" s="3">
        <v>42521</v>
      </c>
      <c r="K210" s="3">
        <v>42546</v>
      </c>
      <c r="L210" s="1">
        <v>221904</v>
      </c>
      <c r="M210" s="3">
        <v>42528</v>
      </c>
      <c r="N210" s="1" t="s">
        <v>89</v>
      </c>
      <c r="O210" s="1">
        <v>116638</v>
      </c>
      <c r="P210" s="1">
        <v>1000</v>
      </c>
      <c r="Q210" s="1">
        <v>7.34</v>
      </c>
      <c r="R210" s="1337">
        <v>7340</v>
      </c>
      <c r="S210" s="1">
        <v>468.47</v>
      </c>
      <c r="T210" s="1">
        <v>6.0810000000000004</v>
      </c>
      <c r="U210" s="1337">
        <v>6081</v>
      </c>
      <c r="V210" s="1">
        <v>2.2499999999999999E-2</v>
      </c>
      <c r="W210" s="1336">
        <v>22.48</v>
      </c>
      <c r="X210" s="1">
        <v>13</v>
      </c>
      <c r="Y210" s="1">
        <v>130</v>
      </c>
      <c r="AA210" s="1">
        <v>401</v>
      </c>
      <c r="AB210" s="1337">
        <v>1259</v>
      </c>
    </row>
    <row r="211" spans="1:28">
      <c r="A211" s="1336" t="s">
        <v>120</v>
      </c>
      <c r="B211" s="2" t="s">
        <v>189</v>
      </c>
      <c r="C211" s="1" t="s">
        <v>190</v>
      </c>
      <c r="D211" s="1" t="s">
        <v>116</v>
      </c>
      <c r="E211" s="1">
        <v>130165</v>
      </c>
      <c r="F211" s="1336" t="s">
        <v>164</v>
      </c>
      <c r="G211" s="1" t="s">
        <v>32</v>
      </c>
      <c r="H211" s="1">
        <v>418814</v>
      </c>
      <c r="I211" s="3">
        <v>42528</v>
      </c>
      <c r="J211" s="3">
        <v>42522</v>
      </c>
      <c r="K211" s="3">
        <v>42546</v>
      </c>
      <c r="L211" s="1">
        <v>221897</v>
      </c>
      <c r="M211" s="3">
        <v>42527</v>
      </c>
      <c r="N211" s="1" t="s">
        <v>89</v>
      </c>
      <c r="O211" s="1">
        <v>116723</v>
      </c>
      <c r="P211" s="1">
        <v>1000</v>
      </c>
      <c r="Q211" s="1">
        <v>7.78</v>
      </c>
      <c r="R211" s="1337">
        <v>7780</v>
      </c>
      <c r="S211" s="1">
        <v>908.47</v>
      </c>
      <c r="T211" s="1">
        <v>6.0810000000000004</v>
      </c>
      <c r="U211" s="1337">
        <v>6081</v>
      </c>
      <c r="V211" s="1">
        <v>2.2499999999999999E-2</v>
      </c>
      <c r="W211" s="1336">
        <v>22.48</v>
      </c>
      <c r="X211" s="1">
        <v>13</v>
      </c>
      <c r="Y211" s="1">
        <v>135</v>
      </c>
      <c r="Z211" s="1" t="s">
        <v>90</v>
      </c>
      <c r="AA211" s="1">
        <v>401</v>
      </c>
      <c r="AB211" s="1337">
        <v>1699</v>
      </c>
    </row>
    <row r="212" spans="1:28">
      <c r="A212" s="1336" t="s">
        <v>120</v>
      </c>
      <c r="B212" s="2" t="s">
        <v>189</v>
      </c>
      <c r="C212" s="1" t="s">
        <v>190</v>
      </c>
      <c r="D212" s="1" t="s">
        <v>116</v>
      </c>
      <c r="E212" s="1">
        <v>130322</v>
      </c>
      <c r="F212" s="1336" t="s">
        <v>142</v>
      </c>
      <c r="G212" s="1" t="s">
        <v>32</v>
      </c>
      <c r="H212" s="1">
        <v>418881</v>
      </c>
      <c r="I212" s="3">
        <v>42529</v>
      </c>
      <c r="J212" s="3">
        <v>42514</v>
      </c>
      <c r="K212" s="3">
        <v>42545</v>
      </c>
      <c r="L212" s="1">
        <v>222058</v>
      </c>
      <c r="M212" s="3">
        <v>42529</v>
      </c>
      <c r="N212" s="1" t="s">
        <v>89</v>
      </c>
      <c r="O212" s="1">
        <v>116414</v>
      </c>
      <c r="P212" s="1">
        <v>2000</v>
      </c>
      <c r="Q212" s="1">
        <v>7.49</v>
      </c>
      <c r="R212" s="1337">
        <v>14980</v>
      </c>
      <c r="S212" s="4">
        <v>1236.94</v>
      </c>
      <c r="T212" s="1">
        <v>6.0810000000000004</v>
      </c>
      <c r="U212" s="1337">
        <v>12162</v>
      </c>
      <c r="V212" s="1">
        <v>2.2499999999999999E-2</v>
      </c>
      <c r="W212" s="1336">
        <v>44.96</v>
      </c>
      <c r="X212" s="1">
        <v>13</v>
      </c>
      <c r="Y212" s="1">
        <v>135</v>
      </c>
      <c r="Z212" s="1" t="s">
        <v>143</v>
      </c>
      <c r="AA212" s="1">
        <v>401</v>
      </c>
      <c r="AB212" s="1337">
        <v>2818</v>
      </c>
    </row>
    <row r="213" spans="1:28">
      <c r="A213" s="1336" t="s">
        <v>120</v>
      </c>
      <c r="B213" s="2" t="s">
        <v>189</v>
      </c>
      <c r="C213" s="1" t="s">
        <v>190</v>
      </c>
      <c r="D213" s="1" t="s">
        <v>116</v>
      </c>
      <c r="E213" s="1">
        <v>130007</v>
      </c>
      <c r="F213" s="1336" t="s">
        <v>146</v>
      </c>
      <c r="G213" s="1" t="s">
        <v>32</v>
      </c>
      <c r="H213" s="1">
        <v>419170</v>
      </c>
      <c r="I213" s="3">
        <v>42531</v>
      </c>
      <c r="J213" s="3">
        <v>42517</v>
      </c>
      <c r="K213" s="3">
        <v>42546</v>
      </c>
      <c r="L213" s="1">
        <v>222218</v>
      </c>
      <c r="M213" s="3">
        <v>42531</v>
      </c>
      <c r="N213" s="1" t="s">
        <v>89</v>
      </c>
      <c r="O213" s="1">
        <v>116537</v>
      </c>
      <c r="P213" s="1">
        <v>3000</v>
      </c>
      <c r="Q213" s="1">
        <v>7.42</v>
      </c>
      <c r="R213" s="1337">
        <v>22260</v>
      </c>
      <c r="S213" s="4">
        <v>1645.41</v>
      </c>
      <c r="T213" s="1">
        <v>6.0810000000000004</v>
      </c>
      <c r="U213" s="1337">
        <v>18243</v>
      </c>
      <c r="V213" s="1">
        <v>2.2499999999999999E-2</v>
      </c>
      <c r="W213" s="1336">
        <v>67.44</v>
      </c>
      <c r="X213" s="1">
        <v>13</v>
      </c>
      <c r="Y213" s="1">
        <v>130</v>
      </c>
      <c r="AA213" s="1">
        <v>401</v>
      </c>
      <c r="AB213" s="1337">
        <v>4017</v>
      </c>
    </row>
    <row r="214" spans="1:28">
      <c r="A214" s="1336" t="s">
        <v>120</v>
      </c>
      <c r="B214" s="2" t="s">
        <v>189</v>
      </c>
      <c r="C214" s="1" t="s">
        <v>190</v>
      </c>
      <c r="D214" s="1" t="s">
        <v>116</v>
      </c>
      <c r="E214" s="1">
        <v>140083</v>
      </c>
      <c r="F214" s="1336" t="s">
        <v>117</v>
      </c>
      <c r="G214" s="1" t="s">
        <v>32</v>
      </c>
      <c r="H214" s="1">
        <v>419356</v>
      </c>
      <c r="I214" s="3">
        <v>42532</v>
      </c>
      <c r="J214" s="3">
        <v>42516</v>
      </c>
      <c r="K214" s="3">
        <v>42546</v>
      </c>
      <c r="L214" s="1">
        <v>222278</v>
      </c>
      <c r="M214" s="3">
        <v>42531</v>
      </c>
      <c r="N214" s="1" t="s">
        <v>89</v>
      </c>
      <c r="O214" s="1">
        <v>116501</v>
      </c>
      <c r="P214" s="1">
        <v>7000</v>
      </c>
      <c r="Q214" s="1">
        <v>7.2</v>
      </c>
      <c r="R214" s="1337">
        <v>50400</v>
      </c>
      <c r="S214" s="4">
        <v>2299.29</v>
      </c>
      <c r="T214" s="1">
        <v>6.0810000000000004</v>
      </c>
      <c r="U214" s="1337">
        <v>42567</v>
      </c>
      <c r="V214" s="1">
        <v>2.2499999999999999E-2</v>
      </c>
      <c r="W214" s="1336">
        <v>157.36000000000001</v>
      </c>
      <c r="X214" s="1">
        <v>13</v>
      </c>
      <c r="Y214" s="1">
        <v>141</v>
      </c>
      <c r="AA214" s="1">
        <v>401</v>
      </c>
      <c r="AB214" s="1337">
        <v>7833</v>
      </c>
    </row>
    <row r="215" spans="1:28">
      <c r="A215" s="1336" t="s">
        <v>120</v>
      </c>
      <c r="B215" s="2" t="s">
        <v>189</v>
      </c>
      <c r="C215" s="1" t="s">
        <v>190</v>
      </c>
      <c r="D215" s="1" t="s">
        <v>116</v>
      </c>
      <c r="E215" s="1">
        <v>130023</v>
      </c>
      <c r="F215" s="1336" t="s">
        <v>153</v>
      </c>
      <c r="G215" s="1" t="s">
        <v>32</v>
      </c>
      <c r="H215" s="1">
        <v>420387</v>
      </c>
      <c r="I215" s="3">
        <v>42542</v>
      </c>
      <c r="J215" s="3">
        <v>42523</v>
      </c>
      <c r="K215" s="3">
        <v>42546</v>
      </c>
      <c r="N215" s="1" t="s">
        <v>89</v>
      </c>
      <c r="O215" s="1">
        <v>116754</v>
      </c>
      <c r="P215" s="1">
        <v>10000</v>
      </c>
      <c r="Q215" s="1">
        <v>7.42</v>
      </c>
      <c r="R215" s="1337">
        <v>74200</v>
      </c>
      <c r="S215" s="4">
        <v>5484.7</v>
      </c>
      <c r="T215" s="1">
        <v>6.0810000000000004</v>
      </c>
      <c r="U215" s="1337">
        <v>60810</v>
      </c>
      <c r="V215" s="1">
        <v>2.2499999999999999E-2</v>
      </c>
      <c r="W215" s="1336">
        <v>224.8</v>
      </c>
      <c r="X215" s="1">
        <v>13</v>
      </c>
      <c r="Y215" s="1">
        <v>130</v>
      </c>
      <c r="AA215" s="1">
        <v>401</v>
      </c>
      <c r="AB215" s="1337">
        <v>13390</v>
      </c>
    </row>
    <row r="216" spans="1:28">
      <c r="A216" s="1336" t="s">
        <v>120</v>
      </c>
      <c r="B216" s="2" t="s">
        <v>189</v>
      </c>
      <c r="C216" s="1" t="s">
        <v>190</v>
      </c>
      <c r="D216" s="1" t="s">
        <v>116</v>
      </c>
      <c r="E216" s="1">
        <v>130349</v>
      </c>
      <c r="F216" s="1336" t="s">
        <v>141</v>
      </c>
      <c r="G216" s="1" t="s">
        <v>32</v>
      </c>
      <c r="H216" s="1">
        <v>420408</v>
      </c>
      <c r="I216" s="3">
        <v>42542</v>
      </c>
      <c r="J216" s="3">
        <v>42524</v>
      </c>
      <c r="K216" s="3">
        <v>42546</v>
      </c>
      <c r="N216" s="1" t="s">
        <v>89</v>
      </c>
      <c r="O216" s="1">
        <v>116800</v>
      </c>
      <c r="P216" s="1">
        <v>3000</v>
      </c>
      <c r="Q216" s="1">
        <v>7.49</v>
      </c>
      <c r="R216" s="1337">
        <v>22470</v>
      </c>
      <c r="S216" s="4">
        <v>1855.41</v>
      </c>
      <c r="T216" s="1">
        <v>6.0810000000000004</v>
      </c>
      <c r="U216" s="1337">
        <v>18243</v>
      </c>
      <c r="V216" s="1">
        <v>2.2499999999999999E-2</v>
      </c>
      <c r="W216" s="1336">
        <v>67.44</v>
      </c>
      <c r="X216" s="1">
        <v>13</v>
      </c>
      <c r="Y216" s="1">
        <v>141</v>
      </c>
      <c r="AA216" s="1">
        <v>401</v>
      </c>
      <c r="AB216" s="1337">
        <v>4227</v>
      </c>
    </row>
    <row r="217" spans="1:28">
      <c r="A217" s="1336" t="s">
        <v>120</v>
      </c>
      <c r="B217" s="2" t="s">
        <v>189</v>
      </c>
      <c r="C217" s="1" t="s">
        <v>190</v>
      </c>
      <c r="D217" s="1" t="s">
        <v>116</v>
      </c>
      <c r="E217" s="1">
        <v>130001</v>
      </c>
      <c r="F217" s="1336" t="s">
        <v>132</v>
      </c>
      <c r="G217" s="1" t="s">
        <v>32</v>
      </c>
      <c r="H217" s="1">
        <v>420708</v>
      </c>
      <c r="I217" s="3">
        <v>42544</v>
      </c>
      <c r="J217" s="3">
        <v>42528</v>
      </c>
      <c r="K217" s="3">
        <v>42546</v>
      </c>
      <c r="N217" s="1" t="s">
        <v>89</v>
      </c>
      <c r="O217" s="1">
        <v>116930</v>
      </c>
      <c r="P217" s="1">
        <v>10000</v>
      </c>
      <c r="Q217" s="1">
        <v>7.42</v>
      </c>
      <c r="R217" s="1337">
        <v>74200</v>
      </c>
      <c r="S217" s="4">
        <v>5484.7</v>
      </c>
      <c r="T217" s="1">
        <v>6.0810000000000004</v>
      </c>
      <c r="U217" s="1337">
        <v>60810</v>
      </c>
      <c r="V217" s="1">
        <v>2.2499999999999999E-2</v>
      </c>
      <c r="W217" s="1336">
        <v>224.8</v>
      </c>
      <c r="X217" s="1">
        <v>13</v>
      </c>
      <c r="Y217" s="1">
        <v>130</v>
      </c>
      <c r="AA217" s="1">
        <v>401</v>
      </c>
      <c r="AB217" s="1337">
        <v>13390</v>
      </c>
    </row>
    <row r="218" spans="1:28">
      <c r="A218" s="1336" t="s">
        <v>120</v>
      </c>
      <c r="B218" s="2" t="s">
        <v>189</v>
      </c>
      <c r="C218" s="1" t="s">
        <v>190</v>
      </c>
      <c r="D218" s="1" t="s">
        <v>116</v>
      </c>
      <c r="E218" s="1">
        <v>130361</v>
      </c>
      <c r="F218" s="1336" t="s">
        <v>167</v>
      </c>
      <c r="G218" s="1" t="s">
        <v>32</v>
      </c>
      <c r="H218" s="1">
        <v>421377</v>
      </c>
      <c r="I218" s="3">
        <v>42549</v>
      </c>
      <c r="J218" s="3">
        <v>42534</v>
      </c>
      <c r="K218" s="3">
        <v>42556</v>
      </c>
      <c r="L218" s="1">
        <v>223341</v>
      </c>
      <c r="M218" s="3">
        <v>42549</v>
      </c>
      <c r="N218" s="1" t="s">
        <v>89</v>
      </c>
      <c r="O218" s="1">
        <v>117163</v>
      </c>
      <c r="P218" s="1">
        <v>1000</v>
      </c>
      <c r="Q218" s="1">
        <v>7.92</v>
      </c>
      <c r="R218" s="1337">
        <v>7920</v>
      </c>
      <c r="S218" s="4">
        <v>1048.47</v>
      </c>
      <c r="T218" s="1">
        <v>6.0810000000000004</v>
      </c>
      <c r="U218" s="1337">
        <v>6081</v>
      </c>
      <c r="V218" s="1">
        <v>2.2499999999999999E-2</v>
      </c>
      <c r="W218" s="1336">
        <v>22.48</v>
      </c>
      <c r="X218" s="1">
        <v>13</v>
      </c>
      <c r="Y218" s="1">
        <v>135</v>
      </c>
      <c r="Z218" s="1" t="s">
        <v>90</v>
      </c>
      <c r="AA218" s="1">
        <v>401</v>
      </c>
      <c r="AB218" s="1337">
        <v>1839</v>
      </c>
    </row>
    <row r="219" spans="1:28">
      <c r="A219" s="1336" t="s">
        <v>120</v>
      </c>
      <c r="B219" s="2" t="s">
        <v>189</v>
      </c>
      <c r="C219" s="1" t="s">
        <v>190</v>
      </c>
      <c r="D219" s="1" t="s">
        <v>116</v>
      </c>
      <c r="E219" s="1">
        <v>140083</v>
      </c>
      <c r="F219" s="1336" t="s">
        <v>117</v>
      </c>
      <c r="G219" s="1" t="s">
        <v>32</v>
      </c>
      <c r="H219" s="1">
        <v>421388</v>
      </c>
      <c r="I219" s="3">
        <v>42549</v>
      </c>
      <c r="J219" s="3">
        <v>42529</v>
      </c>
      <c r="K219" s="3">
        <v>42546</v>
      </c>
      <c r="L219" s="1">
        <v>223344</v>
      </c>
      <c r="M219" s="3">
        <v>42549</v>
      </c>
      <c r="N219" s="1" t="s">
        <v>89</v>
      </c>
      <c r="O219" s="1">
        <v>117002</v>
      </c>
      <c r="P219" s="1">
        <v>2000</v>
      </c>
      <c r="Q219" s="1">
        <v>7.06</v>
      </c>
      <c r="R219" s="1337">
        <v>14120</v>
      </c>
      <c r="S219" s="1">
        <v>376.94</v>
      </c>
      <c r="T219" s="1">
        <v>6.0810000000000004</v>
      </c>
      <c r="U219" s="1337">
        <v>12162</v>
      </c>
      <c r="V219" s="1">
        <v>2.2499999999999999E-2</v>
      </c>
      <c r="W219" s="1336">
        <v>44.96</v>
      </c>
      <c r="X219" s="1">
        <v>13</v>
      </c>
      <c r="Y219" s="1">
        <v>141</v>
      </c>
      <c r="AA219" s="1">
        <v>401</v>
      </c>
      <c r="AB219" s="1337">
        <v>1958</v>
      </c>
    </row>
    <row r="220" spans="1:28">
      <c r="A220" s="1336" t="s">
        <v>120</v>
      </c>
      <c r="B220" s="2" t="s">
        <v>189</v>
      </c>
      <c r="C220" s="1" t="s">
        <v>190</v>
      </c>
      <c r="D220" s="1" t="s">
        <v>116</v>
      </c>
      <c r="E220" s="1">
        <v>142060</v>
      </c>
      <c r="F220" s="1336" t="s">
        <v>147</v>
      </c>
      <c r="G220" s="1" t="s">
        <v>32</v>
      </c>
      <c r="H220" s="1">
        <v>421434</v>
      </c>
      <c r="I220" s="3">
        <v>42545</v>
      </c>
      <c r="J220" s="3">
        <v>42500</v>
      </c>
      <c r="K220" s="3">
        <v>42531</v>
      </c>
      <c r="N220" s="1" t="s">
        <v>56</v>
      </c>
      <c r="O220" s="1">
        <v>6038</v>
      </c>
      <c r="P220" s="1">
        <v>4000</v>
      </c>
      <c r="Q220" s="1">
        <v>6.6548999999999996</v>
      </c>
      <c r="R220" s="1337">
        <v>26619.599999999999</v>
      </c>
      <c r="S220" s="1">
        <v>-866.52</v>
      </c>
      <c r="T220" s="1">
        <v>6.0810000000000004</v>
      </c>
      <c r="U220" s="1337">
        <v>24324</v>
      </c>
      <c r="V220" s="1">
        <v>2.2499999999999999E-2</v>
      </c>
      <c r="W220" s="1336">
        <v>89.92</v>
      </c>
      <c r="X220" s="1">
        <v>13</v>
      </c>
      <c r="Y220" s="1">
        <v>143</v>
      </c>
      <c r="AA220" s="1">
        <v>401</v>
      </c>
      <c r="AB220" s="1337">
        <v>2295.6</v>
      </c>
    </row>
    <row r="221" spans="1:28">
      <c r="A221" s="1336" t="s">
        <v>120</v>
      </c>
      <c r="B221" s="2" t="s">
        <v>192</v>
      </c>
      <c r="C221" s="1" t="s">
        <v>193</v>
      </c>
      <c r="D221" s="1" t="s">
        <v>116</v>
      </c>
      <c r="E221" s="1">
        <v>140083</v>
      </c>
      <c r="F221" s="1336" t="s">
        <v>117</v>
      </c>
      <c r="G221" s="1" t="s">
        <v>53</v>
      </c>
      <c r="H221" s="1">
        <v>7326</v>
      </c>
      <c r="I221" s="3">
        <v>42532</v>
      </c>
      <c r="J221" s="3">
        <v>42542</v>
      </c>
      <c r="K221" s="3">
        <v>42542</v>
      </c>
      <c r="L221" s="1">
        <v>222277</v>
      </c>
      <c r="N221" s="1" t="s">
        <v>54</v>
      </c>
      <c r="O221" s="1">
        <v>7520</v>
      </c>
      <c r="P221" s="1">
        <v>-2000</v>
      </c>
      <c r="Q221" s="1">
        <v>7.06</v>
      </c>
      <c r="R221" s="1337">
        <v>-14120</v>
      </c>
      <c r="S221" s="1">
        <v>-376.94</v>
      </c>
      <c r="T221" s="1">
        <v>6.0810000000000004</v>
      </c>
      <c r="U221" s="1337">
        <v>-12162</v>
      </c>
      <c r="V221" s="1">
        <v>2.2499999999999999E-2</v>
      </c>
      <c r="W221" s="1336">
        <v>-44.96</v>
      </c>
      <c r="X221" s="1">
        <v>13</v>
      </c>
      <c r="Y221" s="1">
        <v>141</v>
      </c>
      <c r="AA221" s="1">
        <v>401</v>
      </c>
      <c r="AB221" s="1337">
        <v>-1958</v>
      </c>
    </row>
    <row r="222" spans="1:28">
      <c r="A222" s="1336" t="s">
        <v>120</v>
      </c>
      <c r="B222" s="2" t="s">
        <v>192</v>
      </c>
      <c r="C222" s="1" t="s">
        <v>193</v>
      </c>
      <c r="D222" s="1" t="s">
        <v>116</v>
      </c>
      <c r="E222" s="1">
        <v>130314</v>
      </c>
      <c r="F222" s="1336" t="s">
        <v>144</v>
      </c>
      <c r="G222" s="1" t="s">
        <v>32</v>
      </c>
      <c r="H222" s="1">
        <v>418632</v>
      </c>
      <c r="I222" s="3">
        <v>42528</v>
      </c>
      <c r="J222" s="3">
        <v>42502</v>
      </c>
      <c r="K222" s="3">
        <v>42531</v>
      </c>
      <c r="N222" s="1" t="s">
        <v>89</v>
      </c>
      <c r="O222" s="1">
        <v>116065</v>
      </c>
      <c r="P222" s="1">
        <v>1000</v>
      </c>
      <c r="Q222" s="1">
        <v>7.54</v>
      </c>
      <c r="R222" s="1337">
        <v>7540</v>
      </c>
      <c r="S222" s="1">
        <v>668.47</v>
      </c>
      <c r="T222" s="1">
        <v>6.0810000000000004</v>
      </c>
      <c r="U222" s="1337">
        <v>6081</v>
      </c>
      <c r="V222" s="1">
        <v>2.2499999999999999E-2</v>
      </c>
      <c r="W222" s="1336">
        <v>22.48</v>
      </c>
      <c r="X222" s="1">
        <v>13</v>
      </c>
      <c r="Y222" s="1">
        <v>130</v>
      </c>
      <c r="AA222" s="1">
        <v>401</v>
      </c>
      <c r="AB222" s="1337">
        <v>1459</v>
      </c>
    </row>
    <row r="223" spans="1:28">
      <c r="A223" s="1336" t="s">
        <v>120</v>
      </c>
      <c r="B223" s="2" t="s">
        <v>192</v>
      </c>
      <c r="C223" s="1" t="s">
        <v>193</v>
      </c>
      <c r="D223" s="1" t="s">
        <v>116</v>
      </c>
      <c r="E223" s="1">
        <v>140083</v>
      </c>
      <c r="F223" s="1336" t="s">
        <v>117</v>
      </c>
      <c r="G223" s="1" t="s">
        <v>32</v>
      </c>
      <c r="H223" s="1">
        <v>419368</v>
      </c>
      <c r="I223" s="3">
        <v>42532</v>
      </c>
      <c r="J223" s="3">
        <v>42529</v>
      </c>
      <c r="K223" s="3">
        <v>42530</v>
      </c>
      <c r="L223" s="1">
        <v>222277</v>
      </c>
      <c r="M223" s="3">
        <v>42531</v>
      </c>
      <c r="N223" s="1" t="s">
        <v>89</v>
      </c>
      <c r="O223" s="1">
        <v>117002</v>
      </c>
      <c r="P223" s="1">
        <v>2000</v>
      </c>
      <c r="Q223" s="1">
        <v>7.06</v>
      </c>
      <c r="R223" s="1337">
        <v>14120</v>
      </c>
      <c r="S223" s="1">
        <v>376.94</v>
      </c>
      <c r="T223" s="1">
        <v>6.0810000000000004</v>
      </c>
      <c r="U223" s="1337">
        <v>12162</v>
      </c>
      <c r="V223" s="1">
        <v>2.2499999999999999E-2</v>
      </c>
      <c r="W223" s="1336">
        <v>44.96</v>
      </c>
      <c r="X223" s="1">
        <v>13</v>
      </c>
      <c r="Y223" s="1">
        <v>141</v>
      </c>
      <c r="AA223" s="1">
        <v>401</v>
      </c>
      <c r="AB223" s="1337">
        <v>1958</v>
      </c>
    </row>
    <row r="224" spans="1:28">
      <c r="A224" s="1336" t="s">
        <v>120</v>
      </c>
      <c r="B224" s="2" t="s">
        <v>192</v>
      </c>
      <c r="C224" s="1" t="s">
        <v>193</v>
      </c>
      <c r="D224" s="1" t="s">
        <v>116</v>
      </c>
      <c r="E224" s="1">
        <v>130349</v>
      </c>
      <c r="F224" s="1336" t="s">
        <v>141</v>
      </c>
      <c r="G224" s="1" t="s">
        <v>32</v>
      </c>
      <c r="H224" s="1">
        <v>420405</v>
      </c>
      <c r="I224" s="3">
        <v>42542</v>
      </c>
      <c r="J224" s="3">
        <v>42524</v>
      </c>
      <c r="K224" s="3">
        <v>42546</v>
      </c>
      <c r="N224" s="1" t="s">
        <v>89</v>
      </c>
      <c r="O224" s="1">
        <v>116800</v>
      </c>
      <c r="P224" s="1">
        <v>2000</v>
      </c>
      <c r="Q224" s="1">
        <v>7.49</v>
      </c>
      <c r="R224" s="1337">
        <v>14980</v>
      </c>
      <c r="S224" s="4">
        <v>1236.94</v>
      </c>
      <c r="T224" s="1">
        <v>6.0810000000000004</v>
      </c>
      <c r="U224" s="1337">
        <v>12162</v>
      </c>
      <c r="V224" s="1">
        <v>2.2499999999999999E-2</v>
      </c>
      <c r="W224" s="1336">
        <v>44.96</v>
      </c>
      <c r="X224" s="1">
        <v>13</v>
      </c>
      <c r="Y224" s="1">
        <v>141</v>
      </c>
      <c r="AA224" s="1">
        <v>401</v>
      </c>
      <c r="AB224" s="1337">
        <v>2818</v>
      </c>
    </row>
    <row r="225" spans="1:28">
      <c r="A225" s="1336" t="s">
        <v>120</v>
      </c>
      <c r="B225" s="2" t="s">
        <v>194</v>
      </c>
      <c r="C225" s="1" t="s">
        <v>195</v>
      </c>
      <c r="D225" s="1" t="s">
        <v>116</v>
      </c>
      <c r="E225" s="1">
        <v>130007</v>
      </c>
      <c r="F225" s="1336" t="s">
        <v>146</v>
      </c>
      <c r="G225" s="1" t="s">
        <v>32</v>
      </c>
      <c r="H225" s="1">
        <v>419170</v>
      </c>
      <c r="I225" s="3">
        <v>42531</v>
      </c>
      <c r="J225" s="3">
        <v>42517</v>
      </c>
      <c r="K225" s="3">
        <v>42546</v>
      </c>
      <c r="L225" s="1">
        <v>222218</v>
      </c>
      <c r="M225" s="3">
        <v>42531</v>
      </c>
      <c r="N225" s="1" t="s">
        <v>89</v>
      </c>
      <c r="O225" s="1">
        <v>116537</v>
      </c>
      <c r="P225" s="1">
        <v>2000</v>
      </c>
      <c r="Q225" s="1">
        <v>7.42</v>
      </c>
      <c r="R225" s="1337">
        <v>14840</v>
      </c>
      <c r="S225" s="4">
        <v>1096.94</v>
      </c>
      <c r="T225" s="1">
        <v>6.0810000000000004</v>
      </c>
      <c r="U225" s="1337">
        <v>12162</v>
      </c>
      <c r="V225" s="1">
        <v>2.2499999999999999E-2</v>
      </c>
      <c r="W225" s="1336">
        <v>44.96</v>
      </c>
      <c r="X225" s="1">
        <v>13</v>
      </c>
      <c r="Y225" s="1">
        <v>130</v>
      </c>
      <c r="AA225" s="1">
        <v>401</v>
      </c>
      <c r="AB225" s="1337">
        <v>2678</v>
      </c>
    </row>
    <row r="226" spans="1:28">
      <c r="A226" s="1336" t="s">
        <v>120</v>
      </c>
      <c r="B226" s="2" t="s">
        <v>194</v>
      </c>
      <c r="C226" s="1" t="s">
        <v>195</v>
      </c>
      <c r="D226" s="1" t="s">
        <v>116</v>
      </c>
      <c r="E226" s="1">
        <v>130099</v>
      </c>
      <c r="F226" s="1336" t="s">
        <v>150</v>
      </c>
      <c r="G226" s="1" t="s">
        <v>32</v>
      </c>
      <c r="H226" s="1">
        <v>419322</v>
      </c>
      <c r="I226" s="3">
        <v>42534</v>
      </c>
      <c r="J226" s="3">
        <v>42520</v>
      </c>
      <c r="K226" s="3">
        <v>42546</v>
      </c>
      <c r="N226" s="1" t="s">
        <v>89</v>
      </c>
      <c r="O226" s="1">
        <v>116611</v>
      </c>
      <c r="P226" s="1">
        <v>200</v>
      </c>
      <c r="Q226" s="1">
        <v>7.42</v>
      </c>
      <c r="R226" s="1337">
        <v>1484</v>
      </c>
      <c r="S226" s="1">
        <v>109.69</v>
      </c>
      <c r="T226" s="1">
        <v>6.0810000000000004</v>
      </c>
      <c r="U226" s="1337">
        <v>1216.2</v>
      </c>
      <c r="V226" s="1">
        <v>2.2499999999999999E-2</v>
      </c>
      <c r="W226" s="1336">
        <v>4.4960000000000004</v>
      </c>
      <c r="X226" s="1">
        <v>13</v>
      </c>
      <c r="Y226" s="1">
        <v>130</v>
      </c>
      <c r="AA226" s="1">
        <v>401</v>
      </c>
      <c r="AB226" s="1336">
        <v>267.8</v>
      </c>
    </row>
    <row r="227" spans="1:28">
      <c r="A227" s="1336" t="s">
        <v>120</v>
      </c>
      <c r="B227" s="2" t="s">
        <v>196</v>
      </c>
      <c r="C227" s="1" t="s">
        <v>197</v>
      </c>
      <c r="D227" s="1" t="s">
        <v>116</v>
      </c>
      <c r="E227" s="1">
        <v>130001</v>
      </c>
      <c r="F227" s="1336" t="s">
        <v>132</v>
      </c>
      <c r="G227" s="1" t="s">
        <v>53</v>
      </c>
      <c r="H227" s="1">
        <v>7325</v>
      </c>
      <c r="I227" s="3">
        <v>42529</v>
      </c>
      <c r="J227" s="3">
        <v>42542</v>
      </c>
      <c r="K227" s="3">
        <v>42542</v>
      </c>
      <c r="N227" s="1" t="s">
        <v>54</v>
      </c>
      <c r="O227" s="1">
        <v>7519</v>
      </c>
      <c r="P227" s="1">
        <v>-4000</v>
      </c>
      <c r="Q227" s="1">
        <v>7.42</v>
      </c>
      <c r="R227" s="1337">
        <v>-29680</v>
      </c>
      <c r="S227" s="4">
        <v>-2193.88</v>
      </c>
      <c r="T227" s="1">
        <v>6.0810000000000004</v>
      </c>
      <c r="U227" s="1337">
        <v>-24324</v>
      </c>
      <c r="V227" s="1">
        <v>2.2499999999999999E-2</v>
      </c>
      <c r="W227" s="1336">
        <v>-89.92</v>
      </c>
      <c r="X227" s="1">
        <v>13</v>
      </c>
      <c r="Y227" s="1">
        <v>130</v>
      </c>
      <c r="AA227" s="1">
        <v>401</v>
      </c>
      <c r="AB227" s="1337">
        <v>-5356</v>
      </c>
    </row>
    <row r="228" spans="1:28">
      <c r="A228" s="1336" t="s">
        <v>120</v>
      </c>
      <c r="B228" s="2" t="s">
        <v>196</v>
      </c>
      <c r="C228" s="1" t="s">
        <v>197</v>
      </c>
      <c r="D228" s="1" t="s">
        <v>116</v>
      </c>
      <c r="E228" s="1">
        <v>140008</v>
      </c>
      <c r="F228" s="1336" t="s">
        <v>123</v>
      </c>
      <c r="G228" s="1" t="s">
        <v>32</v>
      </c>
      <c r="H228" s="1">
        <v>418273</v>
      </c>
      <c r="I228" s="3">
        <v>42524</v>
      </c>
      <c r="J228" s="3">
        <v>42500</v>
      </c>
      <c r="K228" s="3">
        <v>42515</v>
      </c>
      <c r="L228" s="1">
        <v>221631</v>
      </c>
      <c r="M228" s="3">
        <v>42524</v>
      </c>
      <c r="N228" s="1" t="s">
        <v>89</v>
      </c>
      <c r="O228" s="1">
        <v>115967</v>
      </c>
      <c r="P228" s="1">
        <v>3000</v>
      </c>
      <c r="Q228" s="1">
        <v>7.7</v>
      </c>
      <c r="R228" s="1337">
        <v>23100</v>
      </c>
      <c r="S228" s="4">
        <v>2485.41</v>
      </c>
      <c r="T228" s="1">
        <v>6.0810000000000004</v>
      </c>
      <c r="U228" s="1337">
        <v>18243</v>
      </c>
      <c r="V228" s="1">
        <v>2.2499999999999999E-2</v>
      </c>
      <c r="W228" s="1336">
        <v>67.44</v>
      </c>
      <c r="X228" s="1">
        <v>13</v>
      </c>
      <c r="Y228" s="1">
        <v>141</v>
      </c>
      <c r="AA228" s="1">
        <v>401</v>
      </c>
      <c r="AB228" s="1337">
        <v>4857</v>
      </c>
    </row>
    <row r="229" spans="1:28">
      <c r="A229" s="1336" t="s">
        <v>120</v>
      </c>
      <c r="B229" s="2" t="s">
        <v>196</v>
      </c>
      <c r="C229" s="1" t="s">
        <v>197</v>
      </c>
      <c r="D229" s="1" t="s">
        <v>116</v>
      </c>
      <c r="E229" s="1">
        <v>130110</v>
      </c>
      <c r="F229" s="1336" t="s">
        <v>198</v>
      </c>
      <c r="G229" s="1" t="s">
        <v>32</v>
      </c>
      <c r="H229" s="1">
        <v>418392</v>
      </c>
      <c r="I229" s="3">
        <v>42527</v>
      </c>
      <c r="J229" s="3">
        <v>42499</v>
      </c>
      <c r="K229" s="3">
        <v>42515</v>
      </c>
      <c r="N229" s="1" t="s">
        <v>89</v>
      </c>
      <c r="O229" s="1">
        <v>115880</v>
      </c>
      <c r="P229" s="1">
        <v>2000</v>
      </c>
      <c r="Q229" s="1">
        <v>7.54</v>
      </c>
      <c r="R229" s="1337">
        <v>15080</v>
      </c>
      <c r="S229" s="4">
        <v>1336.94</v>
      </c>
      <c r="T229" s="1">
        <v>6.0810000000000004</v>
      </c>
      <c r="U229" s="1337">
        <v>12162</v>
      </c>
      <c r="V229" s="1">
        <v>2.2499999999999999E-2</v>
      </c>
      <c r="W229" s="1336">
        <v>44.96</v>
      </c>
      <c r="X229" s="1">
        <v>13</v>
      </c>
      <c r="Y229" s="1">
        <v>130</v>
      </c>
      <c r="AA229" s="1">
        <v>401</v>
      </c>
      <c r="AB229" s="1337">
        <v>2918</v>
      </c>
    </row>
    <row r="230" spans="1:28">
      <c r="A230" s="1336" t="s">
        <v>120</v>
      </c>
      <c r="B230" s="2" t="s">
        <v>196</v>
      </c>
      <c r="C230" s="1" t="s">
        <v>197</v>
      </c>
      <c r="D230" s="1" t="s">
        <v>116</v>
      </c>
      <c r="E230" s="1">
        <v>130110</v>
      </c>
      <c r="F230" s="1336" t="s">
        <v>198</v>
      </c>
      <c r="G230" s="1" t="s">
        <v>32</v>
      </c>
      <c r="H230" s="1">
        <v>418393</v>
      </c>
      <c r="I230" s="3">
        <v>42527</v>
      </c>
      <c r="J230" s="3">
        <v>42499</v>
      </c>
      <c r="K230" s="3">
        <v>42515</v>
      </c>
      <c r="N230" s="1" t="s">
        <v>89</v>
      </c>
      <c r="O230" s="1">
        <v>115895</v>
      </c>
      <c r="P230" s="1">
        <v>2000</v>
      </c>
      <c r="Q230" s="1">
        <v>7.54</v>
      </c>
      <c r="R230" s="1337">
        <v>15080</v>
      </c>
      <c r="S230" s="4">
        <v>1336.94</v>
      </c>
      <c r="T230" s="1">
        <v>6.0810000000000004</v>
      </c>
      <c r="U230" s="1337">
        <v>12162</v>
      </c>
      <c r="V230" s="1">
        <v>2.2499999999999999E-2</v>
      </c>
      <c r="W230" s="1336">
        <v>44.96</v>
      </c>
      <c r="X230" s="1">
        <v>13</v>
      </c>
      <c r="Y230" s="1">
        <v>130</v>
      </c>
      <c r="AA230" s="1">
        <v>401</v>
      </c>
      <c r="AB230" s="1337">
        <v>2918</v>
      </c>
    </row>
    <row r="231" spans="1:28">
      <c r="A231" s="1336" t="s">
        <v>120</v>
      </c>
      <c r="B231" s="2" t="s">
        <v>196</v>
      </c>
      <c r="C231" s="1" t="s">
        <v>197</v>
      </c>
      <c r="D231" s="1" t="s">
        <v>116</v>
      </c>
      <c r="E231" s="1">
        <v>130314</v>
      </c>
      <c r="F231" s="1336" t="s">
        <v>144</v>
      </c>
      <c r="G231" s="1" t="s">
        <v>32</v>
      </c>
      <c r="H231" s="1">
        <v>418632</v>
      </c>
      <c r="I231" s="3">
        <v>42528</v>
      </c>
      <c r="J231" s="3">
        <v>42502</v>
      </c>
      <c r="K231" s="3">
        <v>42531</v>
      </c>
      <c r="N231" s="1" t="s">
        <v>89</v>
      </c>
      <c r="O231" s="1">
        <v>116065</v>
      </c>
      <c r="P231" s="1">
        <v>1000</v>
      </c>
      <c r="Q231" s="1">
        <v>7.54</v>
      </c>
      <c r="R231" s="1337">
        <v>7540</v>
      </c>
      <c r="S231" s="1">
        <v>668.47</v>
      </c>
      <c r="T231" s="1">
        <v>6.0810000000000004</v>
      </c>
      <c r="U231" s="1337">
        <v>6081</v>
      </c>
      <c r="V231" s="1">
        <v>2.2499999999999999E-2</v>
      </c>
      <c r="W231" s="1336">
        <v>22.48</v>
      </c>
      <c r="X231" s="1">
        <v>13</v>
      </c>
      <c r="Y231" s="1">
        <v>130</v>
      </c>
      <c r="AA231" s="1">
        <v>401</v>
      </c>
      <c r="AB231" s="1337">
        <v>1459</v>
      </c>
    </row>
    <row r="232" spans="1:28">
      <c r="A232" s="1336" t="s">
        <v>120</v>
      </c>
      <c r="B232" s="2" t="s">
        <v>196</v>
      </c>
      <c r="C232" s="1" t="s">
        <v>197</v>
      </c>
      <c r="D232" s="1" t="s">
        <v>116</v>
      </c>
      <c r="E232" s="1">
        <v>130001</v>
      </c>
      <c r="F232" s="1336" t="s">
        <v>132</v>
      </c>
      <c r="G232" s="1" t="s">
        <v>32</v>
      </c>
      <c r="H232" s="1">
        <v>418666</v>
      </c>
      <c r="I232" s="3">
        <v>42529</v>
      </c>
      <c r="J232" s="3">
        <v>42528</v>
      </c>
      <c r="K232" s="3">
        <v>42529</v>
      </c>
      <c r="N232" s="1" t="s">
        <v>89</v>
      </c>
      <c r="O232" s="1">
        <v>116930</v>
      </c>
      <c r="P232" s="1">
        <v>4000</v>
      </c>
      <c r="Q232" s="1">
        <v>7.42</v>
      </c>
      <c r="R232" s="1337">
        <v>29680</v>
      </c>
      <c r="S232" s="4">
        <v>2193.88</v>
      </c>
      <c r="T232" s="1">
        <v>6.0810000000000004</v>
      </c>
      <c r="U232" s="1337">
        <v>24324</v>
      </c>
      <c r="V232" s="1">
        <v>2.2499999999999999E-2</v>
      </c>
      <c r="W232" s="1336">
        <v>89.92</v>
      </c>
      <c r="X232" s="1">
        <v>13</v>
      </c>
      <c r="Y232" s="1">
        <v>130</v>
      </c>
      <c r="AA232" s="1">
        <v>401</v>
      </c>
      <c r="AB232" s="1337">
        <v>5356</v>
      </c>
    </row>
    <row r="233" spans="1:28">
      <c r="A233" s="1336" t="s">
        <v>120</v>
      </c>
      <c r="B233" s="2" t="s">
        <v>196</v>
      </c>
      <c r="C233" s="1" t="s">
        <v>197</v>
      </c>
      <c r="D233" s="1" t="s">
        <v>116</v>
      </c>
      <c r="E233" s="1">
        <v>130165</v>
      </c>
      <c r="F233" s="1336" t="s">
        <v>164</v>
      </c>
      <c r="G233" s="1" t="s">
        <v>32</v>
      </c>
      <c r="H233" s="1">
        <v>418814</v>
      </c>
      <c r="I233" s="3">
        <v>42528</v>
      </c>
      <c r="J233" s="3">
        <v>42522</v>
      </c>
      <c r="K233" s="3">
        <v>42546</v>
      </c>
      <c r="L233" s="1">
        <v>221897</v>
      </c>
      <c r="M233" s="3">
        <v>42527</v>
      </c>
      <c r="N233" s="1" t="s">
        <v>89</v>
      </c>
      <c r="O233" s="1">
        <v>116723</v>
      </c>
      <c r="P233" s="1">
        <v>1000</v>
      </c>
      <c r="Q233" s="1">
        <v>7.78</v>
      </c>
      <c r="R233" s="1337">
        <v>7780</v>
      </c>
      <c r="S233" s="1">
        <v>908.47</v>
      </c>
      <c r="T233" s="1">
        <v>6.0810000000000004</v>
      </c>
      <c r="U233" s="1337">
        <v>6081</v>
      </c>
      <c r="V233" s="1">
        <v>2.2499999999999999E-2</v>
      </c>
      <c r="W233" s="1336">
        <v>22.48</v>
      </c>
      <c r="X233" s="1">
        <v>13</v>
      </c>
      <c r="Y233" s="1">
        <v>135</v>
      </c>
      <c r="Z233" s="1" t="s">
        <v>90</v>
      </c>
      <c r="AA233" s="1">
        <v>401</v>
      </c>
      <c r="AB233" s="1337">
        <v>1699</v>
      </c>
    </row>
    <row r="234" spans="1:28">
      <c r="A234" s="1336" t="s">
        <v>120</v>
      </c>
      <c r="B234" s="2" t="s">
        <v>196</v>
      </c>
      <c r="C234" s="1" t="s">
        <v>197</v>
      </c>
      <c r="D234" s="1" t="s">
        <v>116</v>
      </c>
      <c r="E234" s="1">
        <v>130322</v>
      </c>
      <c r="F234" s="1336" t="s">
        <v>142</v>
      </c>
      <c r="G234" s="1" t="s">
        <v>32</v>
      </c>
      <c r="H234" s="1">
        <v>418881</v>
      </c>
      <c r="I234" s="3">
        <v>42529</v>
      </c>
      <c r="J234" s="3">
        <v>42514</v>
      </c>
      <c r="K234" s="3">
        <v>42545</v>
      </c>
      <c r="L234" s="1">
        <v>222058</v>
      </c>
      <c r="M234" s="3">
        <v>42529</v>
      </c>
      <c r="N234" s="1" t="s">
        <v>89</v>
      </c>
      <c r="O234" s="1">
        <v>116414</v>
      </c>
      <c r="P234" s="1">
        <v>2000</v>
      </c>
      <c r="Q234" s="1">
        <v>7.49</v>
      </c>
      <c r="R234" s="1337">
        <v>14980</v>
      </c>
      <c r="S234" s="4">
        <v>1236.94</v>
      </c>
      <c r="T234" s="1">
        <v>6.0810000000000004</v>
      </c>
      <c r="U234" s="1337">
        <v>12162</v>
      </c>
      <c r="V234" s="1">
        <v>2.2499999999999999E-2</v>
      </c>
      <c r="W234" s="1336">
        <v>44.96</v>
      </c>
      <c r="X234" s="1">
        <v>13</v>
      </c>
      <c r="Y234" s="1">
        <v>135</v>
      </c>
      <c r="Z234" s="1" t="s">
        <v>143</v>
      </c>
      <c r="AA234" s="1">
        <v>401</v>
      </c>
      <c r="AB234" s="1337">
        <v>2818</v>
      </c>
    </row>
    <row r="235" spans="1:28">
      <c r="A235" s="1336" t="s">
        <v>120</v>
      </c>
      <c r="B235" s="2" t="s">
        <v>196</v>
      </c>
      <c r="C235" s="1" t="s">
        <v>197</v>
      </c>
      <c r="D235" s="1" t="s">
        <v>116</v>
      </c>
      <c r="E235" s="1">
        <v>130007</v>
      </c>
      <c r="F235" s="1336" t="s">
        <v>146</v>
      </c>
      <c r="G235" s="1" t="s">
        <v>32</v>
      </c>
      <c r="H235" s="1">
        <v>419170</v>
      </c>
      <c r="I235" s="3">
        <v>42531</v>
      </c>
      <c r="J235" s="3">
        <v>42517</v>
      </c>
      <c r="K235" s="3">
        <v>42546</v>
      </c>
      <c r="L235" s="1">
        <v>222218</v>
      </c>
      <c r="M235" s="3">
        <v>42531</v>
      </c>
      <c r="N235" s="1" t="s">
        <v>89</v>
      </c>
      <c r="O235" s="1">
        <v>116537</v>
      </c>
      <c r="P235" s="1">
        <v>3000</v>
      </c>
      <c r="Q235" s="1">
        <v>7.42</v>
      </c>
      <c r="R235" s="1337">
        <v>22260</v>
      </c>
      <c r="S235" s="4">
        <v>1645.41</v>
      </c>
      <c r="T235" s="1">
        <v>6.0810000000000004</v>
      </c>
      <c r="U235" s="1337">
        <v>18243</v>
      </c>
      <c r="V235" s="1">
        <v>2.2499999999999999E-2</v>
      </c>
      <c r="W235" s="1336">
        <v>67.44</v>
      </c>
      <c r="X235" s="1">
        <v>13</v>
      </c>
      <c r="Y235" s="1">
        <v>130</v>
      </c>
      <c r="AA235" s="1">
        <v>401</v>
      </c>
      <c r="AB235" s="1337">
        <v>4017</v>
      </c>
    </row>
    <row r="236" spans="1:28">
      <c r="A236" s="1336" t="s">
        <v>120</v>
      </c>
      <c r="B236" s="2" t="s">
        <v>196</v>
      </c>
      <c r="C236" s="1" t="s">
        <v>197</v>
      </c>
      <c r="D236" s="1" t="s">
        <v>116</v>
      </c>
      <c r="E236" s="1">
        <v>130349</v>
      </c>
      <c r="F236" s="1336" t="s">
        <v>141</v>
      </c>
      <c r="G236" s="1" t="s">
        <v>32</v>
      </c>
      <c r="H236" s="1">
        <v>420408</v>
      </c>
      <c r="I236" s="3">
        <v>42542</v>
      </c>
      <c r="J236" s="3">
        <v>42524</v>
      </c>
      <c r="K236" s="3">
        <v>42546</v>
      </c>
      <c r="N236" s="1" t="s">
        <v>89</v>
      </c>
      <c r="O236" s="1">
        <v>116800</v>
      </c>
      <c r="P236" s="1">
        <v>2000</v>
      </c>
      <c r="Q236" s="1">
        <v>7.49</v>
      </c>
      <c r="R236" s="1337">
        <v>14980</v>
      </c>
      <c r="S236" s="4">
        <v>1236.94</v>
      </c>
      <c r="T236" s="1">
        <v>6.0810000000000004</v>
      </c>
      <c r="U236" s="1337">
        <v>12162</v>
      </c>
      <c r="V236" s="1">
        <v>2.2499999999999999E-2</v>
      </c>
      <c r="W236" s="1336">
        <v>44.96</v>
      </c>
      <c r="X236" s="1">
        <v>13</v>
      </c>
      <c r="Y236" s="1">
        <v>141</v>
      </c>
      <c r="AA236" s="1">
        <v>401</v>
      </c>
      <c r="AB236" s="1337">
        <v>2818</v>
      </c>
    </row>
    <row r="237" spans="1:28">
      <c r="A237" s="1336" t="s">
        <v>120</v>
      </c>
      <c r="B237" s="2" t="s">
        <v>196</v>
      </c>
      <c r="C237" s="1" t="s">
        <v>197</v>
      </c>
      <c r="D237" s="1" t="s">
        <v>116</v>
      </c>
      <c r="E237" s="1">
        <v>130001</v>
      </c>
      <c r="F237" s="1336" t="s">
        <v>132</v>
      </c>
      <c r="G237" s="1" t="s">
        <v>32</v>
      </c>
      <c r="H237" s="1">
        <v>420708</v>
      </c>
      <c r="I237" s="3">
        <v>42544</v>
      </c>
      <c r="J237" s="3">
        <v>42528</v>
      </c>
      <c r="K237" s="3">
        <v>42546</v>
      </c>
      <c r="N237" s="1" t="s">
        <v>89</v>
      </c>
      <c r="O237" s="1">
        <v>116930</v>
      </c>
      <c r="P237" s="1">
        <v>1000</v>
      </c>
      <c r="Q237" s="1">
        <v>7.42</v>
      </c>
      <c r="R237" s="1337">
        <v>7420</v>
      </c>
      <c r="S237" s="1">
        <v>548.47</v>
      </c>
      <c r="T237" s="1">
        <v>6.0810000000000004</v>
      </c>
      <c r="U237" s="1337">
        <v>6081</v>
      </c>
      <c r="V237" s="1">
        <v>2.2499999999999999E-2</v>
      </c>
      <c r="W237" s="1336">
        <v>22.48</v>
      </c>
      <c r="X237" s="1">
        <v>13</v>
      </c>
      <c r="Y237" s="1">
        <v>130</v>
      </c>
      <c r="AA237" s="1">
        <v>401</v>
      </c>
      <c r="AB237" s="1337">
        <v>1339</v>
      </c>
    </row>
    <row r="238" spans="1:28">
      <c r="A238" s="1336" t="s">
        <v>120</v>
      </c>
      <c r="B238" s="2" t="s">
        <v>196</v>
      </c>
      <c r="C238" s="1" t="s">
        <v>197</v>
      </c>
      <c r="D238" s="1" t="s">
        <v>116</v>
      </c>
      <c r="E238" s="1">
        <v>140083</v>
      </c>
      <c r="F238" s="1336" t="s">
        <v>117</v>
      </c>
      <c r="G238" s="1" t="s">
        <v>32</v>
      </c>
      <c r="H238" s="1">
        <v>421388</v>
      </c>
      <c r="I238" s="3">
        <v>42549</v>
      </c>
      <c r="J238" s="3">
        <v>42529</v>
      </c>
      <c r="K238" s="3">
        <v>42546</v>
      </c>
      <c r="L238" s="1">
        <v>223344</v>
      </c>
      <c r="M238" s="3">
        <v>42549</v>
      </c>
      <c r="N238" s="1" t="s">
        <v>89</v>
      </c>
      <c r="O238" s="1">
        <v>117002</v>
      </c>
      <c r="P238" s="1">
        <v>2000</v>
      </c>
      <c r="Q238" s="1">
        <v>7.06</v>
      </c>
      <c r="R238" s="1337">
        <v>14120</v>
      </c>
      <c r="S238" s="1">
        <v>376.94</v>
      </c>
      <c r="T238" s="1">
        <v>6.0810000000000004</v>
      </c>
      <c r="U238" s="1337">
        <v>12162</v>
      </c>
      <c r="V238" s="1">
        <v>2.2499999999999999E-2</v>
      </c>
      <c r="W238" s="1336">
        <v>44.96</v>
      </c>
      <c r="X238" s="1">
        <v>13</v>
      </c>
      <c r="Y238" s="1">
        <v>141</v>
      </c>
      <c r="AA238" s="1">
        <v>401</v>
      </c>
      <c r="AB238" s="1337">
        <v>1958</v>
      </c>
    </row>
    <row r="239" spans="1:28">
      <c r="A239" s="1336" t="s">
        <v>120</v>
      </c>
      <c r="B239" s="2" t="s">
        <v>196</v>
      </c>
      <c r="C239" s="1" t="s">
        <v>197</v>
      </c>
      <c r="D239" s="1" t="s">
        <v>116</v>
      </c>
      <c r="E239" s="1">
        <v>142060</v>
      </c>
      <c r="F239" s="1336" t="s">
        <v>147</v>
      </c>
      <c r="G239" s="1" t="s">
        <v>32</v>
      </c>
      <c r="H239" s="1">
        <v>421434</v>
      </c>
      <c r="I239" s="3">
        <v>42545</v>
      </c>
      <c r="J239" s="3">
        <v>42500</v>
      </c>
      <c r="K239" s="3">
        <v>42531</v>
      </c>
      <c r="N239" s="1" t="s">
        <v>56</v>
      </c>
      <c r="O239" s="1">
        <v>6038</v>
      </c>
      <c r="P239" s="1">
        <v>5000</v>
      </c>
      <c r="Q239" s="1">
        <v>6.6548999999999996</v>
      </c>
      <c r="R239" s="1337">
        <v>33274.5</v>
      </c>
      <c r="S239" s="4">
        <v>-1083.1500000000001</v>
      </c>
      <c r="T239" s="1">
        <v>6.0810000000000004</v>
      </c>
      <c r="U239" s="1337">
        <v>30405</v>
      </c>
      <c r="V239" s="1">
        <v>2.2499999999999999E-2</v>
      </c>
      <c r="W239" s="1336">
        <v>112.4</v>
      </c>
      <c r="X239" s="1">
        <v>13</v>
      </c>
      <c r="Y239" s="1">
        <v>143</v>
      </c>
      <c r="AA239" s="1">
        <v>401</v>
      </c>
      <c r="AB239" s="1337">
        <v>2869.5</v>
      </c>
    </row>
    <row r="240" spans="1:28">
      <c r="A240" s="1336" t="s">
        <v>120</v>
      </c>
      <c r="B240" s="2" t="s">
        <v>199</v>
      </c>
      <c r="C240" s="1" t="s">
        <v>200</v>
      </c>
      <c r="D240" s="1" t="s">
        <v>116</v>
      </c>
      <c r="E240" s="1">
        <v>140008</v>
      </c>
      <c r="F240" s="1336" t="s">
        <v>123</v>
      </c>
      <c r="G240" s="1" t="s">
        <v>32</v>
      </c>
      <c r="H240" s="1">
        <v>418273</v>
      </c>
      <c r="I240" s="3">
        <v>42524</v>
      </c>
      <c r="J240" s="3">
        <v>42500</v>
      </c>
      <c r="K240" s="3">
        <v>42515</v>
      </c>
      <c r="L240" s="1">
        <v>221631</v>
      </c>
      <c r="M240" s="3">
        <v>42524</v>
      </c>
      <c r="N240" s="1" t="s">
        <v>89</v>
      </c>
      <c r="O240" s="1">
        <v>115967</v>
      </c>
      <c r="P240" s="1">
        <v>3000</v>
      </c>
      <c r="Q240" s="1">
        <v>7.7</v>
      </c>
      <c r="R240" s="1337">
        <v>23100</v>
      </c>
      <c r="S240" s="4">
        <v>2485.41</v>
      </c>
      <c r="T240" s="1">
        <v>6.0810000000000004</v>
      </c>
      <c r="U240" s="1337">
        <v>18243</v>
      </c>
      <c r="V240" s="1">
        <v>2.2499999999999999E-2</v>
      </c>
      <c r="W240" s="1336">
        <v>67.44</v>
      </c>
      <c r="X240" s="1">
        <v>13</v>
      </c>
      <c r="Y240" s="1">
        <v>141</v>
      </c>
      <c r="AA240" s="1">
        <v>401</v>
      </c>
      <c r="AB240" s="1337">
        <v>4857</v>
      </c>
    </row>
    <row r="241" spans="1:28">
      <c r="A241" s="1336" t="s">
        <v>120</v>
      </c>
      <c r="B241" s="2" t="s">
        <v>199</v>
      </c>
      <c r="C241" s="1" t="s">
        <v>200</v>
      </c>
      <c r="D241" s="1" t="s">
        <v>116</v>
      </c>
      <c r="E241" s="1">
        <v>130110</v>
      </c>
      <c r="F241" s="1336" t="s">
        <v>198</v>
      </c>
      <c r="G241" s="1" t="s">
        <v>32</v>
      </c>
      <c r="H241" s="1">
        <v>418393</v>
      </c>
      <c r="I241" s="3">
        <v>42527</v>
      </c>
      <c r="J241" s="3">
        <v>42499</v>
      </c>
      <c r="K241" s="3">
        <v>42515</v>
      </c>
      <c r="N241" s="1" t="s">
        <v>89</v>
      </c>
      <c r="O241" s="1">
        <v>115895</v>
      </c>
      <c r="P241" s="1">
        <v>2000</v>
      </c>
      <c r="Q241" s="1">
        <v>7.54</v>
      </c>
      <c r="R241" s="1337">
        <v>15080</v>
      </c>
      <c r="S241" s="4">
        <v>1336.94</v>
      </c>
      <c r="T241" s="1">
        <v>6.0810000000000004</v>
      </c>
      <c r="U241" s="1337">
        <v>12162</v>
      </c>
      <c r="V241" s="1">
        <v>2.2499999999999999E-2</v>
      </c>
      <c r="W241" s="1336">
        <v>44.96</v>
      </c>
      <c r="X241" s="1">
        <v>13</v>
      </c>
      <c r="Y241" s="1">
        <v>130</v>
      </c>
      <c r="AA241" s="1">
        <v>401</v>
      </c>
      <c r="AB241" s="1337">
        <v>2918</v>
      </c>
    </row>
    <row r="242" spans="1:28">
      <c r="A242" s="1336" t="s">
        <v>120</v>
      </c>
      <c r="B242" s="2" t="s">
        <v>199</v>
      </c>
      <c r="C242" s="1" t="s">
        <v>200</v>
      </c>
      <c r="D242" s="1" t="s">
        <v>116</v>
      </c>
      <c r="E242" s="1">
        <v>130003</v>
      </c>
      <c r="F242" s="1336" t="s">
        <v>145</v>
      </c>
      <c r="G242" s="1" t="s">
        <v>32</v>
      </c>
      <c r="H242" s="1">
        <v>418700</v>
      </c>
      <c r="I242" s="3">
        <v>42529</v>
      </c>
      <c r="J242" s="3">
        <v>42522</v>
      </c>
      <c r="K242" s="3">
        <v>42541</v>
      </c>
      <c r="N242" s="1" t="s">
        <v>89</v>
      </c>
      <c r="O242" s="1">
        <v>116684</v>
      </c>
      <c r="P242" s="1">
        <v>5000</v>
      </c>
      <c r="Q242" s="1">
        <v>7.42</v>
      </c>
      <c r="R242" s="1337">
        <v>37100</v>
      </c>
      <c r="S242" s="4">
        <v>2742.35</v>
      </c>
      <c r="T242" s="1">
        <v>6.0810000000000004</v>
      </c>
      <c r="U242" s="1337">
        <v>30405</v>
      </c>
      <c r="V242" s="1">
        <v>2.2499999999999999E-2</v>
      </c>
      <c r="W242" s="1336">
        <v>112.4</v>
      </c>
      <c r="X242" s="1">
        <v>13</v>
      </c>
      <c r="Y242" s="1">
        <v>130</v>
      </c>
      <c r="AA242" s="1">
        <v>401</v>
      </c>
      <c r="AB242" s="1337">
        <v>6695</v>
      </c>
    </row>
    <row r="243" spans="1:28">
      <c r="A243" s="1336" t="s">
        <v>120</v>
      </c>
      <c r="B243" s="2" t="s">
        <v>199</v>
      </c>
      <c r="C243" s="1" t="s">
        <v>200</v>
      </c>
      <c r="D243" s="1" t="s">
        <v>116</v>
      </c>
      <c r="E243" s="1">
        <v>130004</v>
      </c>
      <c r="F243" s="1336" t="s">
        <v>125</v>
      </c>
      <c r="G243" s="1" t="s">
        <v>32</v>
      </c>
      <c r="H243" s="1">
        <v>418804</v>
      </c>
      <c r="I243" s="3">
        <v>42528</v>
      </c>
      <c r="J243" s="3">
        <v>42521</v>
      </c>
      <c r="K243" s="3">
        <v>42546</v>
      </c>
      <c r="L243" s="1">
        <v>221904</v>
      </c>
      <c r="M243" s="3">
        <v>42528</v>
      </c>
      <c r="N243" s="1" t="s">
        <v>89</v>
      </c>
      <c r="O243" s="1">
        <v>116638</v>
      </c>
      <c r="P243" s="1">
        <v>1000</v>
      </c>
      <c r="Q243" s="1">
        <v>7.34</v>
      </c>
      <c r="R243" s="1337">
        <v>7340</v>
      </c>
      <c r="S243" s="1">
        <v>468.47</v>
      </c>
      <c r="T243" s="1">
        <v>6.0810000000000004</v>
      </c>
      <c r="U243" s="1337">
        <v>6081</v>
      </c>
      <c r="V243" s="1">
        <v>2.2499999999999999E-2</v>
      </c>
      <c r="W243" s="1336">
        <v>22.48</v>
      </c>
      <c r="X243" s="1">
        <v>13</v>
      </c>
      <c r="Y243" s="1">
        <v>130</v>
      </c>
      <c r="AA243" s="1">
        <v>401</v>
      </c>
      <c r="AB243" s="1337">
        <v>1259</v>
      </c>
    </row>
    <row r="244" spans="1:28">
      <c r="A244" s="1336" t="s">
        <v>120</v>
      </c>
      <c r="B244" s="2" t="s">
        <v>199</v>
      </c>
      <c r="C244" s="1" t="s">
        <v>200</v>
      </c>
      <c r="D244" s="1" t="s">
        <v>116</v>
      </c>
      <c r="E244" s="1">
        <v>130165</v>
      </c>
      <c r="F244" s="1336" t="s">
        <v>164</v>
      </c>
      <c r="G244" s="1" t="s">
        <v>32</v>
      </c>
      <c r="H244" s="1">
        <v>418814</v>
      </c>
      <c r="I244" s="3">
        <v>42528</v>
      </c>
      <c r="J244" s="3">
        <v>42522</v>
      </c>
      <c r="K244" s="3">
        <v>42546</v>
      </c>
      <c r="L244" s="1">
        <v>221897</v>
      </c>
      <c r="M244" s="3">
        <v>42527</v>
      </c>
      <c r="N244" s="1" t="s">
        <v>89</v>
      </c>
      <c r="O244" s="1">
        <v>116723</v>
      </c>
      <c r="P244" s="1">
        <v>500</v>
      </c>
      <c r="Q244" s="1">
        <v>7.78</v>
      </c>
      <c r="R244" s="1337">
        <v>3890</v>
      </c>
      <c r="S244" s="1">
        <v>454.24</v>
      </c>
      <c r="T244" s="1">
        <v>6.0810000000000004</v>
      </c>
      <c r="U244" s="1337">
        <v>3040.5</v>
      </c>
      <c r="V244" s="1">
        <v>2.2499999999999999E-2</v>
      </c>
      <c r="W244" s="1336">
        <v>11.24</v>
      </c>
      <c r="X244" s="1">
        <v>13</v>
      </c>
      <c r="Y244" s="1">
        <v>135</v>
      </c>
      <c r="Z244" s="1" t="s">
        <v>90</v>
      </c>
      <c r="AA244" s="1">
        <v>401</v>
      </c>
      <c r="AB244" s="1336">
        <v>849.5</v>
      </c>
    </row>
    <row r="245" spans="1:28">
      <c r="A245" s="1336" t="s">
        <v>120</v>
      </c>
      <c r="B245" s="2" t="s">
        <v>199</v>
      </c>
      <c r="C245" s="1" t="s">
        <v>200</v>
      </c>
      <c r="D245" s="1" t="s">
        <v>116</v>
      </c>
      <c r="E245" s="1">
        <v>140083</v>
      </c>
      <c r="F245" s="1336" t="s">
        <v>117</v>
      </c>
      <c r="G245" s="1" t="s">
        <v>32</v>
      </c>
      <c r="H245" s="1">
        <v>419356</v>
      </c>
      <c r="I245" s="3">
        <v>42532</v>
      </c>
      <c r="J245" s="3">
        <v>42516</v>
      </c>
      <c r="K245" s="3">
        <v>42546</v>
      </c>
      <c r="L245" s="1">
        <v>222278</v>
      </c>
      <c r="M245" s="3">
        <v>42531</v>
      </c>
      <c r="N245" s="1" t="s">
        <v>89</v>
      </c>
      <c r="O245" s="1">
        <v>116501</v>
      </c>
      <c r="P245" s="1">
        <v>5000</v>
      </c>
      <c r="Q245" s="1">
        <v>7.2</v>
      </c>
      <c r="R245" s="1337">
        <v>36000</v>
      </c>
      <c r="S245" s="4">
        <v>1642.35</v>
      </c>
      <c r="T245" s="1">
        <v>6.0810000000000004</v>
      </c>
      <c r="U245" s="1337">
        <v>30405</v>
      </c>
      <c r="V245" s="1">
        <v>2.2499999999999999E-2</v>
      </c>
      <c r="W245" s="1336">
        <v>112.4</v>
      </c>
      <c r="X245" s="1">
        <v>13</v>
      </c>
      <c r="Y245" s="1">
        <v>141</v>
      </c>
      <c r="AA245" s="1">
        <v>401</v>
      </c>
      <c r="AB245" s="1337">
        <v>5595</v>
      </c>
    </row>
    <row r="246" spans="1:28">
      <c r="A246" s="1336" t="s">
        <v>120</v>
      </c>
      <c r="B246" s="2" t="s">
        <v>199</v>
      </c>
      <c r="C246" s="1" t="s">
        <v>200</v>
      </c>
      <c r="D246" s="1" t="s">
        <v>116</v>
      </c>
      <c r="E246" s="1">
        <v>130349</v>
      </c>
      <c r="F246" s="1336" t="s">
        <v>141</v>
      </c>
      <c r="G246" s="1" t="s">
        <v>32</v>
      </c>
      <c r="H246" s="1">
        <v>420405</v>
      </c>
      <c r="I246" s="3">
        <v>42542</v>
      </c>
      <c r="J246" s="3">
        <v>42524</v>
      </c>
      <c r="K246" s="3">
        <v>42546</v>
      </c>
      <c r="N246" s="1" t="s">
        <v>89</v>
      </c>
      <c r="O246" s="1">
        <v>116800</v>
      </c>
      <c r="P246" s="1">
        <v>2000</v>
      </c>
      <c r="Q246" s="1">
        <v>7.49</v>
      </c>
      <c r="R246" s="1337">
        <v>14980</v>
      </c>
      <c r="S246" s="4">
        <v>1236.94</v>
      </c>
      <c r="T246" s="1">
        <v>6.0810000000000004</v>
      </c>
      <c r="U246" s="1337">
        <v>12162</v>
      </c>
      <c r="V246" s="1">
        <v>2.2499999999999999E-2</v>
      </c>
      <c r="W246" s="1336">
        <v>44.96</v>
      </c>
      <c r="X246" s="1">
        <v>13</v>
      </c>
      <c r="Y246" s="1">
        <v>141</v>
      </c>
      <c r="AA246" s="1">
        <v>401</v>
      </c>
      <c r="AB246" s="1337">
        <v>2818</v>
      </c>
    </row>
    <row r="247" spans="1:28">
      <c r="A247" s="1336" t="s">
        <v>120</v>
      </c>
      <c r="B247" s="2" t="s">
        <v>201</v>
      </c>
      <c r="C247" s="1" t="s">
        <v>202</v>
      </c>
      <c r="D247" s="1" t="s">
        <v>116</v>
      </c>
      <c r="E247" s="1">
        <v>140083</v>
      </c>
      <c r="F247" s="1336" t="s">
        <v>117</v>
      </c>
      <c r="G247" s="1" t="s">
        <v>32</v>
      </c>
      <c r="H247" s="1">
        <v>421388</v>
      </c>
      <c r="I247" s="3">
        <v>42549</v>
      </c>
      <c r="J247" s="3">
        <v>42529</v>
      </c>
      <c r="K247" s="3">
        <v>42546</v>
      </c>
      <c r="L247" s="1">
        <v>223344</v>
      </c>
      <c r="M247" s="3">
        <v>42549</v>
      </c>
      <c r="N247" s="1" t="s">
        <v>89</v>
      </c>
      <c r="O247" s="1">
        <v>117002</v>
      </c>
      <c r="P247" s="1">
        <v>4000</v>
      </c>
      <c r="Q247" s="1">
        <v>7.06</v>
      </c>
      <c r="R247" s="1337">
        <v>28240</v>
      </c>
      <c r="S247" s="1">
        <v>753.88</v>
      </c>
      <c r="T247" s="1">
        <v>6.0810000000000004</v>
      </c>
      <c r="U247" s="1337">
        <v>24324</v>
      </c>
      <c r="V247" s="1">
        <v>2.2499999999999999E-2</v>
      </c>
      <c r="W247" s="1336">
        <v>89.92</v>
      </c>
      <c r="X247" s="1">
        <v>13</v>
      </c>
      <c r="Y247" s="1">
        <v>141</v>
      </c>
      <c r="AA247" s="1">
        <v>401</v>
      </c>
      <c r="AB247" s="1337">
        <v>3916</v>
      </c>
    </row>
    <row r="248" spans="1:28">
      <c r="A248" s="1336" t="s">
        <v>120</v>
      </c>
      <c r="B248" s="2" t="s">
        <v>201</v>
      </c>
      <c r="C248" s="1" t="s">
        <v>202</v>
      </c>
      <c r="D248" s="1" t="s">
        <v>116</v>
      </c>
      <c r="E248" s="1">
        <v>142060</v>
      </c>
      <c r="F248" s="1336" t="s">
        <v>147</v>
      </c>
      <c r="G248" s="1" t="s">
        <v>32</v>
      </c>
      <c r="H248" s="1">
        <v>421434</v>
      </c>
      <c r="I248" s="3">
        <v>42545</v>
      </c>
      <c r="J248" s="3">
        <v>42500</v>
      </c>
      <c r="K248" s="3">
        <v>42531</v>
      </c>
      <c r="N248" s="1" t="s">
        <v>56</v>
      </c>
      <c r="O248" s="1">
        <v>6038</v>
      </c>
      <c r="P248" s="1">
        <v>6000</v>
      </c>
      <c r="Q248" s="1">
        <v>6.6548999999999996</v>
      </c>
      <c r="R248" s="1337">
        <v>39929.4</v>
      </c>
      <c r="S248" s="4">
        <v>-1299.78</v>
      </c>
      <c r="T248" s="1">
        <v>6.0810000000000004</v>
      </c>
      <c r="U248" s="1337">
        <v>36486</v>
      </c>
      <c r="V248" s="1">
        <v>2.2499999999999999E-2</v>
      </c>
      <c r="W248" s="1336">
        <v>134.88</v>
      </c>
      <c r="X248" s="1">
        <v>13</v>
      </c>
      <c r="Y248" s="1">
        <v>143</v>
      </c>
      <c r="AA248" s="1">
        <v>401</v>
      </c>
      <c r="AB248" s="1337">
        <v>3443.4</v>
      </c>
    </row>
    <row r="249" spans="1:28">
      <c r="A249" s="1336" t="s">
        <v>120</v>
      </c>
      <c r="B249" s="2" t="s">
        <v>203</v>
      </c>
      <c r="C249" s="1" t="s">
        <v>204</v>
      </c>
      <c r="D249" s="1" t="s">
        <v>116</v>
      </c>
      <c r="E249" s="1">
        <v>140008</v>
      </c>
      <c r="F249" s="1336" t="s">
        <v>123</v>
      </c>
      <c r="G249" s="1" t="s">
        <v>32</v>
      </c>
      <c r="H249" s="1">
        <v>418273</v>
      </c>
      <c r="I249" s="3">
        <v>42524</v>
      </c>
      <c r="J249" s="3">
        <v>42500</v>
      </c>
      <c r="K249" s="3">
        <v>42515</v>
      </c>
      <c r="L249" s="1">
        <v>221631</v>
      </c>
      <c r="M249" s="3">
        <v>42524</v>
      </c>
      <c r="N249" s="1" t="s">
        <v>89</v>
      </c>
      <c r="O249" s="1">
        <v>115967</v>
      </c>
      <c r="P249" s="1">
        <v>3000</v>
      </c>
      <c r="Q249" s="1">
        <v>7.7</v>
      </c>
      <c r="R249" s="1337">
        <v>23100</v>
      </c>
      <c r="S249" s="4">
        <v>2485.41</v>
      </c>
      <c r="T249" s="1">
        <v>6.0810000000000004</v>
      </c>
      <c r="U249" s="1337">
        <v>18243</v>
      </c>
      <c r="V249" s="1">
        <v>2.2499999999999999E-2</v>
      </c>
      <c r="W249" s="1336">
        <v>67.44</v>
      </c>
      <c r="X249" s="1">
        <v>13</v>
      </c>
      <c r="Y249" s="1">
        <v>141</v>
      </c>
      <c r="AA249" s="1">
        <v>401</v>
      </c>
      <c r="AB249" s="1337">
        <v>4857</v>
      </c>
    </row>
    <row r="250" spans="1:28">
      <c r="A250" s="1336" t="s">
        <v>120</v>
      </c>
      <c r="B250" s="2" t="s">
        <v>203</v>
      </c>
      <c r="C250" s="1" t="s">
        <v>204</v>
      </c>
      <c r="D250" s="1" t="s">
        <v>116</v>
      </c>
      <c r="E250" s="1">
        <v>130004</v>
      </c>
      <c r="F250" s="1336" t="s">
        <v>125</v>
      </c>
      <c r="G250" s="1" t="s">
        <v>32</v>
      </c>
      <c r="H250" s="1">
        <v>418416</v>
      </c>
      <c r="I250" s="3">
        <v>42525</v>
      </c>
      <c r="J250" s="3">
        <v>42499</v>
      </c>
      <c r="K250" s="3">
        <v>42515</v>
      </c>
      <c r="L250" s="1">
        <v>221729</v>
      </c>
      <c r="M250" s="3">
        <v>42525</v>
      </c>
      <c r="N250" s="1" t="s">
        <v>89</v>
      </c>
      <c r="O250" s="1">
        <v>115922</v>
      </c>
      <c r="P250" s="1">
        <v>1000</v>
      </c>
      <c r="Q250" s="1">
        <v>7.49</v>
      </c>
      <c r="R250" s="1337">
        <v>7490</v>
      </c>
      <c r="S250" s="1">
        <v>618.47</v>
      </c>
      <c r="T250" s="1">
        <v>6.0810000000000004</v>
      </c>
      <c r="U250" s="1337">
        <v>6081</v>
      </c>
      <c r="V250" s="1">
        <v>2.2499999999999999E-2</v>
      </c>
      <c r="W250" s="1336">
        <v>22.48</v>
      </c>
      <c r="X250" s="1">
        <v>13</v>
      </c>
      <c r="Y250" s="1">
        <v>130</v>
      </c>
      <c r="AA250" s="1">
        <v>401</v>
      </c>
      <c r="AB250" s="1337">
        <v>1409</v>
      </c>
    </row>
    <row r="251" spans="1:28">
      <c r="A251" s="1336" t="s">
        <v>120</v>
      </c>
      <c r="B251" s="2" t="s">
        <v>203</v>
      </c>
      <c r="C251" s="1" t="s">
        <v>204</v>
      </c>
      <c r="D251" s="1" t="s">
        <v>116</v>
      </c>
      <c r="E251" s="1">
        <v>130099</v>
      </c>
      <c r="F251" s="1336" t="s">
        <v>150</v>
      </c>
      <c r="G251" s="1" t="s">
        <v>32</v>
      </c>
      <c r="H251" s="1">
        <v>419322</v>
      </c>
      <c r="I251" s="3">
        <v>42534</v>
      </c>
      <c r="J251" s="3">
        <v>42520</v>
      </c>
      <c r="K251" s="3">
        <v>42546</v>
      </c>
      <c r="N251" s="1" t="s">
        <v>89</v>
      </c>
      <c r="O251" s="1">
        <v>116611</v>
      </c>
      <c r="P251" s="1">
        <v>200</v>
      </c>
      <c r="Q251" s="1">
        <v>7.42</v>
      </c>
      <c r="R251" s="1337">
        <v>1484</v>
      </c>
      <c r="S251" s="1">
        <v>109.69</v>
      </c>
      <c r="T251" s="1">
        <v>6.0810000000000004</v>
      </c>
      <c r="U251" s="1337">
        <v>1216.2</v>
      </c>
      <c r="V251" s="1">
        <v>2.2499999999999999E-2</v>
      </c>
      <c r="W251" s="1336">
        <v>4.4960000000000004</v>
      </c>
      <c r="X251" s="1">
        <v>13</v>
      </c>
      <c r="Y251" s="1">
        <v>130</v>
      </c>
      <c r="AA251" s="1">
        <v>401</v>
      </c>
      <c r="AB251" s="1336">
        <v>267.8</v>
      </c>
    </row>
    <row r="252" spans="1:28">
      <c r="A252" s="1336" t="s">
        <v>120</v>
      </c>
      <c r="B252" s="2" t="s">
        <v>205</v>
      </c>
      <c r="C252" s="1" t="s">
        <v>206</v>
      </c>
      <c r="D252" s="1" t="s">
        <v>116</v>
      </c>
      <c r="E252" s="1">
        <v>140008</v>
      </c>
      <c r="F252" s="1336" t="s">
        <v>123</v>
      </c>
      <c r="G252" s="1" t="s">
        <v>32</v>
      </c>
      <c r="H252" s="1">
        <v>418273</v>
      </c>
      <c r="I252" s="3">
        <v>42524</v>
      </c>
      <c r="J252" s="3">
        <v>42500</v>
      </c>
      <c r="K252" s="3">
        <v>42515</v>
      </c>
      <c r="L252" s="1">
        <v>221631</v>
      </c>
      <c r="M252" s="3">
        <v>42524</v>
      </c>
      <c r="N252" s="1" t="s">
        <v>89</v>
      </c>
      <c r="O252" s="1">
        <v>115967</v>
      </c>
      <c r="P252" s="1">
        <v>3000</v>
      </c>
      <c r="Q252" s="1">
        <v>7.7</v>
      </c>
      <c r="R252" s="1337">
        <v>23100</v>
      </c>
      <c r="S252" s="4">
        <v>2485.41</v>
      </c>
      <c r="T252" s="1">
        <v>6.0810000000000004</v>
      </c>
      <c r="U252" s="1337">
        <v>18243</v>
      </c>
      <c r="V252" s="1">
        <v>2.2499999999999999E-2</v>
      </c>
      <c r="W252" s="1336">
        <v>67.44</v>
      </c>
      <c r="X252" s="1">
        <v>13</v>
      </c>
      <c r="Y252" s="1">
        <v>141</v>
      </c>
      <c r="AA252" s="1">
        <v>401</v>
      </c>
      <c r="AB252" s="1337">
        <v>4857</v>
      </c>
    </row>
    <row r="253" spans="1:28">
      <c r="A253" s="1336" t="s">
        <v>120</v>
      </c>
      <c r="B253" s="2" t="s">
        <v>205</v>
      </c>
      <c r="C253" s="1" t="s">
        <v>206</v>
      </c>
      <c r="D253" s="1" t="s">
        <v>116</v>
      </c>
      <c r="E253" s="1">
        <v>130004</v>
      </c>
      <c r="F253" s="1336" t="s">
        <v>125</v>
      </c>
      <c r="G253" s="1" t="s">
        <v>32</v>
      </c>
      <c r="H253" s="1">
        <v>418804</v>
      </c>
      <c r="I253" s="3">
        <v>42528</v>
      </c>
      <c r="J253" s="3">
        <v>42521</v>
      </c>
      <c r="K253" s="3">
        <v>42546</v>
      </c>
      <c r="L253" s="1">
        <v>221904</v>
      </c>
      <c r="M253" s="3">
        <v>42528</v>
      </c>
      <c r="N253" s="1" t="s">
        <v>89</v>
      </c>
      <c r="O253" s="1">
        <v>116638</v>
      </c>
      <c r="P253" s="1">
        <v>1000</v>
      </c>
      <c r="Q253" s="1">
        <v>7.34</v>
      </c>
      <c r="R253" s="1337">
        <v>7340</v>
      </c>
      <c r="S253" s="1">
        <v>468.47</v>
      </c>
      <c r="T253" s="1">
        <v>6.0810000000000004</v>
      </c>
      <c r="U253" s="1337">
        <v>6081</v>
      </c>
      <c r="V253" s="1">
        <v>2.2499999999999999E-2</v>
      </c>
      <c r="W253" s="1336">
        <v>22.48</v>
      </c>
      <c r="X253" s="1">
        <v>13</v>
      </c>
      <c r="Y253" s="1">
        <v>130</v>
      </c>
      <c r="AA253" s="1">
        <v>401</v>
      </c>
      <c r="AB253" s="1337">
        <v>1259</v>
      </c>
    </row>
    <row r="254" spans="1:28">
      <c r="A254" s="1336" t="s">
        <v>120</v>
      </c>
      <c r="B254" s="2" t="s">
        <v>205</v>
      </c>
      <c r="C254" s="1" t="s">
        <v>206</v>
      </c>
      <c r="D254" s="1" t="s">
        <v>116</v>
      </c>
      <c r="E254" s="1">
        <v>130007</v>
      </c>
      <c r="F254" s="1336" t="s">
        <v>146</v>
      </c>
      <c r="G254" s="1" t="s">
        <v>32</v>
      </c>
      <c r="H254" s="1">
        <v>419170</v>
      </c>
      <c r="I254" s="3">
        <v>42531</v>
      </c>
      <c r="J254" s="3">
        <v>42517</v>
      </c>
      <c r="K254" s="3">
        <v>42546</v>
      </c>
      <c r="L254" s="1">
        <v>222218</v>
      </c>
      <c r="M254" s="3">
        <v>42531</v>
      </c>
      <c r="N254" s="1" t="s">
        <v>89</v>
      </c>
      <c r="O254" s="1">
        <v>116537</v>
      </c>
      <c r="P254" s="1">
        <v>3000</v>
      </c>
      <c r="Q254" s="1">
        <v>7.42</v>
      </c>
      <c r="R254" s="1337">
        <v>22260</v>
      </c>
      <c r="S254" s="4">
        <v>1645.41</v>
      </c>
      <c r="T254" s="1">
        <v>6.0810000000000004</v>
      </c>
      <c r="U254" s="1337">
        <v>18243</v>
      </c>
      <c r="V254" s="1">
        <v>2.2499999999999999E-2</v>
      </c>
      <c r="W254" s="1336">
        <v>67.44</v>
      </c>
      <c r="X254" s="1">
        <v>13</v>
      </c>
      <c r="Y254" s="1">
        <v>130</v>
      </c>
      <c r="AA254" s="1">
        <v>401</v>
      </c>
      <c r="AB254" s="1337">
        <v>4017</v>
      </c>
    </row>
    <row r="255" spans="1:28">
      <c r="A255" s="1336" t="s">
        <v>120</v>
      </c>
      <c r="B255" s="2" t="s">
        <v>205</v>
      </c>
      <c r="C255" s="1" t="s">
        <v>206</v>
      </c>
      <c r="D255" s="1" t="s">
        <v>116</v>
      </c>
      <c r="E255" s="1">
        <v>130023</v>
      </c>
      <c r="F255" s="1336" t="s">
        <v>153</v>
      </c>
      <c r="G255" s="1" t="s">
        <v>32</v>
      </c>
      <c r="H255" s="1">
        <v>420387</v>
      </c>
      <c r="I255" s="3">
        <v>42542</v>
      </c>
      <c r="J255" s="3">
        <v>42523</v>
      </c>
      <c r="K255" s="3">
        <v>42546</v>
      </c>
      <c r="N255" s="1" t="s">
        <v>89</v>
      </c>
      <c r="O255" s="1">
        <v>116754</v>
      </c>
      <c r="P255" s="1">
        <v>3000</v>
      </c>
      <c r="Q255" s="1">
        <v>7.42</v>
      </c>
      <c r="R255" s="1337">
        <v>22260</v>
      </c>
      <c r="S255" s="4">
        <v>1645.41</v>
      </c>
      <c r="T255" s="1">
        <v>6.0810000000000004</v>
      </c>
      <c r="U255" s="1337">
        <v>18243</v>
      </c>
      <c r="V255" s="1">
        <v>2.2499999999999999E-2</v>
      </c>
      <c r="W255" s="1336">
        <v>67.44</v>
      </c>
      <c r="X255" s="1">
        <v>13</v>
      </c>
      <c r="Y255" s="1">
        <v>130</v>
      </c>
      <c r="AA255" s="1">
        <v>401</v>
      </c>
      <c r="AB255" s="1337">
        <v>4017</v>
      </c>
    </row>
    <row r="256" spans="1:28">
      <c r="A256" s="1336" t="s">
        <v>120</v>
      </c>
      <c r="B256" s="2" t="s">
        <v>205</v>
      </c>
      <c r="C256" s="1" t="s">
        <v>206</v>
      </c>
      <c r="D256" s="1" t="s">
        <v>116</v>
      </c>
      <c r="E256" s="1">
        <v>130349</v>
      </c>
      <c r="F256" s="1336" t="s">
        <v>141</v>
      </c>
      <c r="G256" s="1" t="s">
        <v>32</v>
      </c>
      <c r="H256" s="1">
        <v>420408</v>
      </c>
      <c r="I256" s="3">
        <v>42542</v>
      </c>
      <c r="J256" s="3">
        <v>42524</v>
      </c>
      <c r="K256" s="3">
        <v>42546</v>
      </c>
      <c r="N256" s="1" t="s">
        <v>89</v>
      </c>
      <c r="O256" s="1">
        <v>116800</v>
      </c>
      <c r="P256" s="1">
        <v>2000</v>
      </c>
      <c r="Q256" s="1">
        <v>7.49</v>
      </c>
      <c r="R256" s="1337">
        <v>14980</v>
      </c>
      <c r="S256" s="4">
        <v>1236.94</v>
      </c>
      <c r="T256" s="1">
        <v>6.0810000000000004</v>
      </c>
      <c r="U256" s="1337">
        <v>12162</v>
      </c>
      <c r="V256" s="1">
        <v>2.2499999999999999E-2</v>
      </c>
      <c r="W256" s="1336">
        <v>44.96</v>
      </c>
      <c r="X256" s="1">
        <v>13</v>
      </c>
      <c r="Y256" s="1">
        <v>141</v>
      </c>
      <c r="AA256" s="1">
        <v>401</v>
      </c>
      <c r="AB256" s="1337">
        <v>2818</v>
      </c>
    </row>
    <row r="257" spans="1:28">
      <c r="A257" s="1336" t="s">
        <v>120</v>
      </c>
      <c r="B257" s="2" t="s">
        <v>205</v>
      </c>
      <c r="C257" s="1" t="s">
        <v>206</v>
      </c>
      <c r="D257" s="1" t="s">
        <v>116</v>
      </c>
      <c r="E257" s="1">
        <v>130001</v>
      </c>
      <c r="F257" s="1336" t="s">
        <v>132</v>
      </c>
      <c r="G257" s="1" t="s">
        <v>32</v>
      </c>
      <c r="H257" s="1">
        <v>420708</v>
      </c>
      <c r="I257" s="3">
        <v>42544</v>
      </c>
      <c r="J257" s="3">
        <v>42528</v>
      </c>
      <c r="K257" s="3">
        <v>42546</v>
      </c>
      <c r="N257" s="1" t="s">
        <v>89</v>
      </c>
      <c r="O257" s="1">
        <v>116930</v>
      </c>
      <c r="P257" s="1">
        <v>5000</v>
      </c>
      <c r="Q257" s="1">
        <v>7.42</v>
      </c>
      <c r="R257" s="1337">
        <v>37100</v>
      </c>
      <c r="S257" s="4">
        <v>2742.35</v>
      </c>
      <c r="T257" s="1">
        <v>6.0810000000000004</v>
      </c>
      <c r="U257" s="1337">
        <v>30405</v>
      </c>
      <c r="V257" s="1">
        <v>2.2499999999999999E-2</v>
      </c>
      <c r="W257" s="1336">
        <v>112.4</v>
      </c>
      <c r="X257" s="1">
        <v>13</v>
      </c>
      <c r="Y257" s="1">
        <v>130</v>
      </c>
      <c r="AA257" s="1">
        <v>401</v>
      </c>
      <c r="AB257" s="1337">
        <v>6695</v>
      </c>
    </row>
    <row r="258" spans="1:28">
      <c r="A258" s="1336" t="s">
        <v>120</v>
      </c>
      <c r="B258" s="2" t="s">
        <v>205</v>
      </c>
      <c r="C258" s="1" t="s">
        <v>206</v>
      </c>
      <c r="D258" s="1" t="s">
        <v>116</v>
      </c>
      <c r="E258" s="1">
        <v>130361</v>
      </c>
      <c r="F258" s="1336" t="s">
        <v>167</v>
      </c>
      <c r="G258" s="1" t="s">
        <v>32</v>
      </c>
      <c r="H258" s="1">
        <v>421377</v>
      </c>
      <c r="I258" s="3">
        <v>42549</v>
      </c>
      <c r="J258" s="3">
        <v>42534</v>
      </c>
      <c r="K258" s="3">
        <v>42556</v>
      </c>
      <c r="L258" s="1">
        <v>223341</v>
      </c>
      <c r="M258" s="3">
        <v>42549</v>
      </c>
      <c r="N258" s="1" t="s">
        <v>89</v>
      </c>
      <c r="O258" s="1">
        <v>117163</v>
      </c>
      <c r="P258" s="1">
        <v>1000</v>
      </c>
      <c r="Q258" s="1">
        <v>7.92</v>
      </c>
      <c r="R258" s="1337">
        <v>7920</v>
      </c>
      <c r="S258" s="4">
        <v>1048.47</v>
      </c>
      <c r="T258" s="1">
        <v>6.0810000000000004</v>
      </c>
      <c r="U258" s="1337">
        <v>6081</v>
      </c>
      <c r="V258" s="1">
        <v>2.2499999999999999E-2</v>
      </c>
      <c r="W258" s="1336">
        <v>22.48</v>
      </c>
      <c r="X258" s="1">
        <v>13</v>
      </c>
      <c r="Y258" s="1">
        <v>135</v>
      </c>
      <c r="Z258" s="1" t="s">
        <v>90</v>
      </c>
      <c r="AA258" s="1">
        <v>401</v>
      </c>
      <c r="AB258" s="1337">
        <v>1839</v>
      </c>
    </row>
    <row r="259" spans="1:28">
      <c r="A259" s="1336" t="s">
        <v>120</v>
      </c>
      <c r="B259" s="2" t="s">
        <v>205</v>
      </c>
      <c r="C259" s="1" t="s">
        <v>206</v>
      </c>
      <c r="D259" s="1" t="s">
        <v>116</v>
      </c>
      <c r="E259" s="1">
        <v>140083</v>
      </c>
      <c r="F259" s="1336" t="s">
        <v>117</v>
      </c>
      <c r="G259" s="1" t="s">
        <v>32</v>
      </c>
      <c r="H259" s="1">
        <v>421388</v>
      </c>
      <c r="I259" s="3">
        <v>42549</v>
      </c>
      <c r="J259" s="3">
        <v>42529</v>
      </c>
      <c r="K259" s="3">
        <v>42546</v>
      </c>
      <c r="L259" s="1">
        <v>223344</v>
      </c>
      <c r="M259" s="3">
        <v>42549</v>
      </c>
      <c r="N259" s="1" t="s">
        <v>89</v>
      </c>
      <c r="O259" s="1">
        <v>117002</v>
      </c>
      <c r="P259" s="1">
        <v>2000</v>
      </c>
      <c r="Q259" s="1">
        <v>7.06</v>
      </c>
      <c r="R259" s="1337">
        <v>14120</v>
      </c>
      <c r="S259" s="1">
        <v>376.94</v>
      </c>
      <c r="T259" s="1">
        <v>6.0810000000000004</v>
      </c>
      <c r="U259" s="1337">
        <v>12162</v>
      </c>
      <c r="V259" s="1">
        <v>2.2499999999999999E-2</v>
      </c>
      <c r="W259" s="1336">
        <v>44.96</v>
      </c>
      <c r="X259" s="1">
        <v>13</v>
      </c>
      <c r="Y259" s="1">
        <v>141</v>
      </c>
      <c r="AA259" s="1">
        <v>401</v>
      </c>
      <c r="AB259" s="1337">
        <v>1958</v>
      </c>
    </row>
    <row r="260" spans="1:28">
      <c r="A260" s="1336" t="s">
        <v>120</v>
      </c>
      <c r="B260" s="2" t="s">
        <v>205</v>
      </c>
      <c r="C260" s="1" t="s">
        <v>206</v>
      </c>
      <c r="D260" s="1" t="s">
        <v>116</v>
      </c>
      <c r="E260" s="1">
        <v>142060</v>
      </c>
      <c r="F260" s="1336" t="s">
        <v>147</v>
      </c>
      <c r="G260" s="1" t="s">
        <v>32</v>
      </c>
      <c r="H260" s="1">
        <v>421434</v>
      </c>
      <c r="I260" s="3">
        <v>42545</v>
      </c>
      <c r="J260" s="3">
        <v>42500</v>
      </c>
      <c r="K260" s="3">
        <v>42531</v>
      </c>
      <c r="N260" s="1" t="s">
        <v>56</v>
      </c>
      <c r="O260" s="1">
        <v>6038</v>
      </c>
      <c r="P260" s="1">
        <v>500</v>
      </c>
      <c r="Q260" s="1">
        <v>6.6548999999999996</v>
      </c>
      <c r="R260" s="1337">
        <v>3327.45</v>
      </c>
      <c r="S260" s="1">
        <v>-108.32</v>
      </c>
      <c r="T260" s="1">
        <v>6.0810000000000004</v>
      </c>
      <c r="U260" s="1337">
        <v>3040.5</v>
      </c>
      <c r="V260" s="1">
        <v>2.2499999999999999E-2</v>
      </c>
      <c r="W260" s="1336">
        <v>11.24</v>
      </c>
      <c r="X260" s="1">
        <v>13</v>
      </c>
      <c r="Y260" s="1">
        <v>143</v>
      </c>
      <c r="AA260" s="1">
        <v>401</v>
      </c>
      <c r="AB260" s="1336">
        <v>286.95</v>
      </c>
    </row>
    <row r="261" spans="1:28">
      <c r="A261" s="1336" t="s">
        <v>120</v>
      </c>
      <c r="B261" s="2" t="s">
        <v>205</v>
      </c>
      <c r="C261" s="1" t="s">
        <v>206</v>
      </c>
      <c r="D261" s="1" t="s">
        <v>116</v>
      </c>
      <c r="E261" s="1">
        <v>142060</v>
      </c>
      <c r="F261" s="1336" t="s">
        <v>147</v>
      </c>
      <c r="G261" s="1" t="s">
        <v>32</v>
      </c>
      <c r="H261" s="1">
        <v>421434</v>
      </c>
      <c r="I261" s="3">
        <v>42545</v>
      </c>
      <c r="J261" s="3">
        <v>42500</v>
      </c>
      <c r="K261" s="3">
        <v>42531</v>
      </c>
      <c r="N261" s="1" t="s">
        <v>56</v>
      </c>
      <c r="O261" s="1">
        <v>6038</v>
      </c>
      <c r="P261" s="1">
        <v>4500</v>
      </c>
      <c r="Q261" s="1">
        <v>6.6548999999999996</v>
      </c>
      <c r="R261" s="1337">
        <v>29947.05</v>
      </c>
      <c r="S261" s="1">
        <v>-974.84</v>
      </c>
      <c r="T261" s="1">
        <v>6.0810000000000004</v>
      </c>
      <c r="U261" s="1337">
        <v>27364.5</v>
      </c>
      <c r="V261" s="1">
        <v>2.2499999999999999E-2</v>
      </c>
      <c r="W261" s="1336">
        <v>101.16</v>
      </c>
      <c r="X261" s="1">
        <v>13</v>
      </c>
      <c r="Y261" s="1">
        <v>143</v>
      </c>
      <c r="AA261" s="1">
        <v>401</v>
      </c>
      <c r="AB261" s="1337">
        <v>2582.5500000000002</v>
      </c>
    </row>
    <row r="262" spans="1:28">
      <c r="A262" s="1336" t="s">
        <v>120</v>
      </c>
      <c r="B262" s="2" t="s">
        <v>207</v>
      </c>
      <c r="C262" s="1" t="s">
        <v>208</v>
      </c>
      <c r="D262" s="1" t="s">
        <v>116</v>
      </c>
      <c r="E262" s="1">
        <v>140008</v>
      </c>
      <c r="F262" s="1336" t="s">
        <v>123</v>
      </c>
      <c r="G262" s="1" t="s">
        <v>32</v>
      </c>
      <c r="H262" s="1">
        <v>418273</v>
      </c>
      <c r="I262" s="3">
        <v>42524</v>
      </c>
      <c r="J262" s="3">
        <v>42500</v>
      </c>
      <c r="K262" s="3">
        <v>42515</v>
      </c>
      <c r="L262" s="1">
        <v>221631</v>
      </c>
      <c r="M262" s="3">
        <v>42524</v>
      </c>
      <c r="N262" s="1" t="s">
        <v>89</v>
      </c>
      <c r="O262" s="1">
        <v>115967</v>
      </c>
      <c r="P262" s="1">
        <v>3000</v>
      </c>
      <c r="Q262" s="1">
        <v>7.7</v>
      </c>
      <c r="R262" s="1337">
        <v>23100</v>
      </c>
      <c r="S262" s="4">
        <v>2485.41</v>
      </c>
      <c r="T262" s="1">
        <v>6.0810000000000004</v>
      </c>
      <c r="U262" s="1337">
        <v>18243</v>
      </c>
      <c r="V262" s="1">
        <v>2.2499999999999999E-2</v>
      </c>
      <c r="W262" s="1336">
        <v>67.44</v>
      </c>
      <c r="X262" s="1">
        <v>13</v>
      </c>
      <c r="Y262" s="1">
        <v>141</v>
      </c>
      <c r="AA262" s="1">
        <v>401</v>
      </c>
      <c r="AB262" s="1337">
        <v>4857</v>
      </c>
    </row>
    <row r="263" spans="1:28">
      <c r="A263" s="1336" t="s">
        <v>120</v>
      </c>
      <c r="B263" s="2" t="s">
        <v>207</v>
      </c>
      <c r="C263" s="1" t="s">
        <v>208</v>
      </c>
      <c r="D263" s="1" t="s">
        <v>116</v>
      </c>
      <c r="E263" s="1">
        <v>130004</v>
      </c>
      <c r="F263" s="1336" t="s">
        <v>125</v>
      </c>
      <c r="G263" s="1" t="s">
        <v>32</v>
      </c>
      <c r="H263" s="1">
        <v>418416</v>
      </c>
      <c r="I263" s="3">
        <v>42525</v>
      </c>
      <c r="J263" s="3">
        <v>42499</v>
      </c>
      <c r="K263" s="3">
        <v>42515</v>
      </c>
      <c r="L263" s="1">
        <v>221729</v>
      </c>
      <c r="M263" s="3">
        <v>42525</v>
      </c>
      <c r="N263" s="1" t="s">
        <v>89</v>
      </c>
      <c r="O263" s="1">
        <v>115922</v>
      </c>
      <c r="P263" s="1">
        <v>1000</v>
      </c>
      <c r="Q263" s="1">
        <v>7.49</v>
      </c>
      <c r="R263" s="1337">
        <v>7490</v>
      </c>
      <c r="S263" s="1">
        <v>618.47</v>
      </c>
      <c r="T263" s="1">
        <v>6.0810000000000004</v>
      </c>
      <c r="U263" s="1337">
        <v>6081</v>
      </c>
      <c r="V263" s="1">
        <v>2.2499999999999999E-2</v>
      </c>
      <c r="W263" s="1336">
        <v>22.48</v>
      </c>
      <c r="X263" s="1">
        <v>13</v>
      </c>
      <c r="Y263" s="1">
        <v>130</v>
      </c>
      <c r="AA263" s="1">
        <v>401</v>
      </c>
      <c r="AB263" s="1337">
        <v>1409</v>
      </c>
    </row>
    <row r="264" spans="1:28">
      <c r="A264" s="1336" t="s">
        <v>120</v>
      </c>
      <c r="B264" s="2" t="s">
        <v>207</v>
      </c>
      <c r="C264" s="1" t="s">
        <v>208</v>
      </c>
      <c r="D264" s="1" t="s">
        <v>116</v>
      </c>
      <c r="E264" s="1">
        <v>130020</v>
      </c>
      <c r="F264" s="1336" t="s">
        <v>191</v>
      </c>
      <c r="G264" s="1" t="s">
        <v>32</v>
      </c>
      <c r="H264" s="1">
        <v>418629</v>
      </c>
      <c r="I264" s="3">
        <v>42528</v>
      </c>
      <c r="J264" s="3">
        <v>42501</v>
      </c>
      <c r="K264" s="3">
        <v>42517</v>
      </c>
      <c r="N264" s="1" t="s">
        <v>89</v>
      </c>
      <c r="O264" s="1">
        <v>115998</v>
      </c>
      <c r="P264" s="1">
        <v>1000</v>
      </c>
      <c r="Q264" s="1">
        <v>7.42</v>
      </c>
      <c r="R264" s="1337">
        <v>7420</v>
      </c>
      <c r="S264" s="1">
        <v>548.47</v>
      </c>
      <c r="T264" s="1">
        <v>6.0810000000000004</v>
      </c>
      <c r="U264" s="1337">
        <v>6081</v>
      </c>
      <c r="V264" s="1">
        <v>2.2499999999999999E-2</v>
      </c>
      <c r="W264" s="1336">
        <v>22.48</v>
      </c>
      <c r="X264" s="1">
        <v>13</v>
      </c>
      <c r="Y264" s="1">
        <v>130</v>
      </c>
      <c r="AA264" s="1">
        <v>401</v>
      </c>
      <c r="AB264" s="1337">
        <v>1339</v>
      </c>
    </row>
    <row r="265" spans="1:28">
      <c r="A265" s="1336" t="s">
        <v>120</v>
      </c>
      <c r="B265" s="2" t="s">
        <v>207</v>
      </c>
      <c r="C265" s="1" t="s">
        <v>208</v>
      </c>
      <c r="D265" s="1" t="s">
        <v>116</v>
      </c>
      <c r="E265" s="1">
        <v>130314</v>
      </c>
      <c r="F265" s="1336" t="s">
        <v>144</v>
      </c>
      <c r="G265" s="1" t="s">
        <v>32</v>
      </c>
      <c r="H265" s="1">
        <v>418632</v>
      </c>
      <c r="I265" s="3">
        <v>42528</v>
      </c>
      <c r="J265" s="3">
        <v>42502</v>
      </c>
      <c r="K265" s="3">
        <v>42531</v>
      </c>
      <c r="N265" s="1" t="s">
        <v>89</v>
      </c>
      <c r="O265" s="1">
        <v>116065</v>
      </c>
      <c r="P265" s="1">
        <v>500</v>
      </c>
      <c r="Q265" s="1">
        <v>7.54</v>
      </c>
      <c r="R265" s="1337">
        <v>3770</v>
      </c>
      <c r="S265" s="1">
        <v>334.24</v>
      </c>
      <c r="T265" s="1">
        <v>6.0810000000000004</v>
      </c>
      <c r="U265" s="1337">
        <v>3040.5</v>
      </c>
      <c r="V265" s="1">
        <v>2.2499999999999999E-2</v>
      </c>
      <c r="W265" s="1336">
        <v>11.24</v>
      </c>
      <c r="X265" s="1">
        <v>13</v>
      </c>
      <c r="Y265" s="1">
        <v>130</v>
      </c>
      <c r="AA265" s="1">
        <v>401</v>
      </c>
      <c r="AB265" s="1336">
        <v>729.5</v>
      </c>
    </row>
    <row r="266" spans="1:28">
      <c r="A266" s="1336" t="s">
        <v>120</v>
      </c>
      <c r="B266" s="2" t="s">
        <v>207</v>
      </c>
      <c r="C266" s="1" t="s">
        <v>208</v>
      </c>
      <c r="D266" s="1" t="s">
        <v>116</v>
      </c>
      <c r="E266" s="1">
        <v>130004</v>
      </c>
      <c r="F266" s="1336" t="s">
        <v>125</v>
      </c>
      <c r="G266" s="1" t="s">
        <v>32</v>
      </c>
      <c r="H266" s="1">
        <v>418804</v>
      </c>
      <c r="I266" s="3">
        <v>42528</v>
      </c>
      <c r="J266" s="3">
        <v>42521</v>
      </c>
      <c r="K266" s="3">
        <v>42546</v>
      </c>
      <c r="L266" s="1">
        <v>221904</v>
      </c>
      <c r="M266" s="3">
        <v>42528</v>
      </c>
      <c r="N266" s="1" t="s">
        <v>89</v>
      </c>
      <c r="O266" s="1">
        <v>116638</v>
      </c>
      <c r="P266" s="1">
        <v>1000</v>
      </c>
      <c r="Q266" s="1">
        <v>7.34</v>
      </c>
      <c r="R266" s="1337">
        <v>7340</v>
      </c>
      <c r="S266" s="1">
        <v>468.47</v>
      </c>
      <c r="T266" s="1">
        <v>6.0810000000000004</v>
      </c>
      <c r="U266" s="1337">
        <v>6081</v>
      </c>
      <c r="V266" s="1">
        <v>2.2499999999999999E-2</v>
      </c>
      <c r="W266" s="1336">
        <v>22.48</v>
      </c>
      <c r="X266" s="1">
        <v>13</v>
      </c>
      <c r="Y266" s="1">
        <v>130</v>
      </c>
      <c r="AA266" s="1">
        <v>401</v>
      </c>
      <c r="AB266" s="1337">
        <v>1259</v>
      </c>
    </row>
    <row r="267" spans="1:28">
      <c r="A267" s="1336" t="s">
        <v>120</v>
      </c>
      <c r="B267" s="2" t="s">
        <v>207</v>
      </c>
      <c r="C267" s="1" t="s">
        <v>208</v>
      </c>
      <c r="D267" s="1" t="s">
        <v>116</v>
      </c>
      <c r="E267" s="1">
        <v>130023</v>
      </c>
      <c r="F267" s="1336" t="s">
        <v>153</v>
      </c>
      <c r="G267" s="1" t="s">
        <v>32</v>
      </c>
      <c r="H267" s="1">
        <v>420388</v>
      </c>
      <c r="I267" s="3">
        <v>42542</v>
      </c>
      <c r="J267" s="3">
        <v>42523</v>
      </c>
      <c r="K267" s="3">
        <v>42546</v>
      </c>
      <c r="N267" s="1" t="s">
        <v>89</v>
      </c>
      <c r="O267" s="1">
        <v>116756</v>
      </c>
      <c r="P267" s="1">
        <v>2000</v>
      </c>
      <c r="Q267" s="1">
        <v>7.42</v>
      </c>
      <c r="R267" s="1337">
        <v>14840</v>
      </c>
      <c r="S267" s="4">
        <v>1096.94</v>
      </c>
      <c r="T267" s="1">
        <v>6.0810000000000004</v>
      </c>
      <c r="U267" s="1337">
        <v>12162</v>
      </c>
      <c r="V267" s="1">
        <v>2.2499999999999999E-2</v>
      </c>
      <c r="W267" s="1336">
        <v>44.96</v>
      </c>
      <c r="X267" s="1">
        <v>13</v>
      </c>
      <c r="Y267" s="1">
        <v>130</v>
      </c>
      <c r="AA267" s="1">
        <v>401</v>
      </c>
      <c r="AB267" s="1337">
        <v>2678</v>
      </c>
    </row>
    <row r="268" spans="1:28">
      <c r="A268" s="1336" t="s">
        <v>120</v>
      </c>
      <c r="B268" s="2" t="s">
        <v>207</v>
      </c>
      <c r="C268" s="1" t="s">
        <v>208</v>
      </c>
      <c r="D268" s="1" t="s">
        <v>116</v>
      </c>
      <c r="E268" s="1">
        <v>130349</v>
      </c>
      <c r="F268" s="1336" t="s">
        <v>141</v>
      </c>
      <c r="G268" s="1" t="s">
        <v>32</v>
      </c>
      <c r="H268" s="1">
        <v>420408</v>
      </c>
      <c r="I268" s="3">
        <v>42542</v>
      </c>
      <c r="J268" s="3">
        <v>42524</v>
      </c>
      <c r="K268" s="3">
        <v>42546</v>
      </c>
      <c r="N268" s="1" t="s">
        <v>89</v>
      </c>
      <c r="O268" s="1">
        <v>116800</v>
      </c>
      <c r="P268" s="1">
        <v>2000</v>
      </c>
      <c r="Q268" s="1">
        <v>7.49</v>
      </c>
      <c r="R268" s="1337">
        <v>14980</v>
      </c>
      <c r="S268" s="4">
        <v>1236.94</v>
      </c>
      <c r="T268" s="1">
        <v>6.0810000000000004</v>
      </c>
      <c r="U268" s="1337">
        <v>12162</v>
      </c>
      <c r="V268" s="1">
        <v>2.2499999999999999E-2</v>
      </c>
      <c r="W268" s="1336">
        <v>44.96</v>
      </c>
      <c r="X268" s="1">
        <v>13</v>
      </c>
      <c r="Y268" s="1">
        <v>141</v>
      </c>
      <c r="AA268" s="1">
        <v>401</v>
      </c>
      <c r="AB268" s="1337">
        <v>2818</v>
      </c>
    </row>
    <row r="269" spans="1:28">
      <c r="A269" s="1336" t="s">
        <v>120</v>
      </c>
      <c r="B269" s="2" t="s">
        <v>207</v>
      </c>
      <c r="C269" s="1" t="s">
        <v>208</v>
      </c>
      <c r="D269" s="1" t="s">
        <v>116</v>
      </c>
      <c r="E269" s="1">
        <v>130001</v>
      </c>
      <c r="F269" s="1336" t="s">
        <v>132</v>
      </c>
      <c r="G269" s="1" t="s">
        <v>32</v>
      </c>
      <c r="H269" s="1">
        <v>420708</v>
      </c>
      <c r="I269" s="3">
        <v>42544</v>
      </c>
      <c r="J269" s="3">
        <v>42528</v>
      </c>
      <c r="K269" s="3">
        <v>42546</v>
      </c>
      <c r="N269" s="1" t="s">
        <v>89</v>
      </c>
      <c r="O269" s="1">
        <v>116930</v>
      </c>
      <c r="P269" s="1">
        <v>5000</v>
      </c>
      <c r="Q269" s="1">
        <v>7.42</v>
      </c>
      <c r="R269" s="1337">
        <v>37100</v>
      </c>
      <c r="S269" s="4">
        <v>2742.35</v>
      </c>
      <c r="T269" s="1">
        <v>6.0810000000000004</v>
      </c>
      <c r="U269" s="1337">
        <v>30405</v>
      </c>
      <c r="V269" s="1">
        <v>2.2499999999999999E-2</v>
      </c>
      <c r="W269" s="1336">
        <v>112.4</v>
      </c>
      <c r="X269" s="1">
        <v>13</v>
      </c>
      <c r="Y269" s="1">
        <v>130</v>
      </c>
      <c r="AA269" s="1">
        <v>401</v>
      </c>
      <c r="AB269" s="1337">
        <v>6695</v>
      </c>
    </row>
    <row r="270" spans="1:28">
      <c r="A270" s="1336" t="s">
        <v>120</v>
      </c>
      <c r="B270" s="2" t="s">
        <v>207</v>
      </c>
      <c r="C270" s="1" t="s">
        <v>208</v>
      </c>
      <c r="D270" s="1" t="s">
        <v>116</v>
      </c>
      <c r="E270" s="1">
        <v>142060</v>
      </c>
      <c r="F270" s="1336" t="s">
        <v>147</v>
      </c>
      <c r="G270" s="1" t="s">
        <v>32</v>
      </c>
      <c r="H270" s="1">
        <v>421434</v>
      </c>
      <c r="I270" s="3">
        <v>42545</v>
      </c>
      <c r="J270" s="3">
        <v>42500</v>
      </c>
      <c r="K270" s="3">
        <v>42531</v>
      </c>
      <c r="N270" s="1" t="s">
        <v>56</v>
      </c>
      <c r="O270" s="1">
        <v>6038</v>
      </c>
      <c r="P270" s="1">
        <v>1000</v>
      </c>
      <c r="Q270" s="1">
        <v>6.6548999999999996</v>
      </c>
      <c r="R270" s="1337">
        <v>6654.9</v>
      </c>
      <c r="S270" s="1">
        <v>-216.63</v>
      </c>
      <c r="T270" s="1">
        <v>6.0810000000000004</v>
      </c>
      <c r="U270" s="1337">
        <v>6081</v>
      </c>
      <c r="V270" s="1">
        <v>2.2499999999999999E-2</v>
      </c>
      <c r="W270" s="1336">
        <v>22.48</v>
      </c>
      <c r="X270" s="1">
        <v>13</v>
      </c>
      <c r="Y270" s="1">
        <v>143</v>
      </c>
      <c r="AA270" s="1">
        <v>401</v>
      </c>
      <c r="AB270" s="1336">
        <v>573.9</v>
      </c>
    </row>
    <row r="271" spans="1:28">
      <c r="A271" s="1336" t="s">
        <v>120</v>
      </c>
      <c r="B271" s="2" t="s">
        <v>207</v>
      </c>
      <c r="C271" s="1" t="s">
        <v>208</v>
      </c>
      <c r="D271" s="1" t="s">
        <v>116</v>
      </c>
      <c r="E271" s="1">
        <v>142060</v>
      </c>
      <c r="F271" s="1336" t="s">
        <v>147</v>
      </c>
      <c r="G271" s="1" t="s">
        <v>32</v>
      </c>
      <c r="H271" s="1">
        <v>421434</v>
      </c>
      <c r="I271" s="3">
        <v>42545</v>
      </c>
      <c r="J271" s="3">
        <v>42500</v>
      </c>
      <c r="K271" s="3">
        <v>42531</v>
      </c>
      <c r="N271" s="1" t="s">
        <v>56</v>
      </c>
      <c r="O271" s="1">
        <v>6038</v>
      </c>
      <c r="P271" s="1">
        <v>4000</v>
      </c>
      <c r="Q271" s="1">
        <v>6.6548999999999996</v>
      </c>
      <c r="R271" s="1337">
        <v>26619.599999999999</v>
      </c>
      <c r="S271" s="1">
        <v>-866.52</v>
      </c>
      <c r="T271" s="1">
        <v>6.0810000000000004</v>
      </c>
      <c r="U271" s="1337">
        <v>24324</v>
      </c>
      <c r="V271" s="1">
        <v>2.2499999999999999E-2</v>
      </c>
      <c r="W271" s="1336">
        <v>89.92</v>
      </c>
      <c r="X271" s="1">
        <v>13</v>
      </c>
      <c r="Y271" s="1">
        <v>143</v>
      </c>
      <c r="AA271" s="1">
        <v>401</v>
      </c>
      <c r="AB271" s="1337">
        <v>2295.6</v>
      </c>
    </row>
    <row r="272" spans="1:28">
      <c r="A272" s="1336" t="s">
        <v>120</v>
      </c>
      <c r="B272" s="2" t="s">
        <v>209</v>
      </c>
      <c r="C272" s="1" t="s">
        <v>210</v>
      </c>
      <c r="D272" s="1" t="s">
        <v>116</v>
      </c>
      <c r="E272" s="1">
        <v>140083</v>
      </c>
      <c r="F272" s="1336" t="s">
        <v>117</v>
      </c>
      <c r="G272" s="1" t="s">
        <v>32</v>
      </c>
      <c r="H272" s="1">
        <v>420616</v>
      </c>
      <c r="I272" s="3">
        <v>42543</v>
      </c>
      <c r="J272" s="3">
        <v>42529</v>
      </c>
      <c r="K272" s="3">
        <v>42546</v>
      </c>
      <c r="L272" s="1">
        <v>222965</v>
      </c>
      <c r="M272" s="3">
        <v>42542</v>
      </c>
      <c r="N272" s="1" t="s">
        <v>89</v>
      </c>
      <c r="O272" s="1">
        <v>117002</v>
      </c>
      <c r="P272" s="1">
        <v>1000</v>
      </c>
      <c r="Q272" s="1">
        <v>63.66</v>
      </c>
      <c r="R272" s="1337">
        <v>63660</v>
      </c>
      <c r="S272" s="4">
        <v>6980.33</v>
      </c>
      <c r="T272" s="1">
        <v>50.158999999999999</v>
      </c>
      <c r="U272" s="1337">
        <v>50159</v>
      </c>
      <c r="V272" s="1">
        <v>0.23080000000000001</v>
      </c>
      <c r="W272" s="1336">
        <v>230.81</v>
      </c>
      <c r="X272" s="1">
        <v>13</v>
      </c>
      <c r="Y272" s="1">
        <v>141</v>
      </c>
      <c r="AA272" s="1">
        <v>401</v>
      </c>
      <c r="AB272" s="1337">
        <v>13501</v>
      </c>
    </row>
    <row r="273" spans="1:28">
      <c r="A273" s="1336" t="s">
        <v>120</v>
      </c>
      <c r="B273" s="2" t="s">
        <v>211</v>
      </c>
      <c r="C273" s="1" t="s">
        <v>212</v>
      </c>
      <c r="D273" s="1" t="s">
        <v>116</v>
      </c>
      <c r="E273" s="1">
        <v>130003</v>
      </c>
      <c r="F273" s="1336" t="s">
        <v>145</v>
      </c>
      <c r="G273" s="1" t="s">
        <v>32</v>
      </c>
      <c r="H273" s="1">
        <v>419642</v>
      </c>
      <c r="I273" s="3">
        <v>42536</v>
      </c>
      <c r="J273" s="3">
        <v>42522</v>
      </c>
      <c r="K273" s="3">
        <v>42541</v>
      </c>
      <c r="N273" s="1" t="s">
        <v>89</v>
      </c>
      <c r="O273" s="1">
        <v>116687</v>
      </c>
      <c r="P273" s="1">
        <v>1000</v>
      </c>
      <c r="Q273" s="1">
        <v>66.900000000000006</v>
      </c>
      <c r="R273" s="1337">
        <v>66900</v>
      </c>
      <c r="S273" s="4">
        <v>10220.33</v>
      </c>
      <c r="T273" s="1">
        <v>50.158999999999999</v>
      </c>
      <c r="U273" s="1337">
        <v>50159</v>
      </c>
      <c r="V273" s="1">
        <v>0.23080000000000001</v>
      </c>
      <c r="W273" s="1336">
        <v>230.81</v>
      </c>
      <c r="X273" s="1">
        <v>13</v>
      </c>
      <c r="Y273" s="1">
        <v>130</v>
      </c>
      <c r="AA273" s="1">
        <v>401</v>
      </c>
      <c r="AB273" s="1337">
        <v>16741</v>
      </c>
    </row>
    <row r="274" spans="1:28">
      <c r="A274" s="1336" t="s">
        <v>120</v>
      </c>
      <c r="B274" s="2" t="s">
        <v>211</v>
      </c>
      <c r="C274" s="1" t="s">
        <v>212</v>
      </c>
      <c r="D274" s="1" t="s">
        <v>116</v>
      </c>
      <c r="E274" s="1">
        <v>130007</v>
      </c>
      <c r="F274" s="1336" t="s">
        <v>146</v>
      </c>
      <c r="G274" s="1" t="s">
        <v>32</v>
      </c>
      <c r="H274" s="1">
        <v>420029</v>
      </c>
      <c r="I274" s="3">
        <v>42537</v>
      </c>
      <c r="J274" s="3">
        <v>42517</v>
      </c>
      <c r="K274" s="3">
        <v>42546</v>
      </c>
      <c r="L274" s="1">
        <v>222681</v>
      </c>
      <c r="M274" s="3">
        <v>42537</v>
      </c>
      <c r="N274" s="1" t="s">
        <v>89</v>
      </c>
      <c r="O274" s="1">
        <v>116538</v>
      </c>
      <c r="P274" s="1">
        <v>500</v>
      </c>
      <c r="Q274" s="1">
        <v>66.900000000000006</v>
      </c>
      <c r="R274" s="1337">
        <v>33450</v>
      </c>
      <c r="S274" s="4">
        <v>5110.17</v>
      </c>
      <c r="T274" s="1">
        <v>50.158999999999999</v>
      </c>
      <c r="U274" s="1337">
        <v>25079.5</v>
      </c>
      <c r="V274" s="1">
        <v>0.23080000000000001</v>
      </c>
      <c r="W274" s="1336">
        <v>115.405</v>
      </c>
      <c r="X274" s="1">
        <v>13</v>
      </c>
      <c r="Y274" s="1">
        <v>130</v>
      </c>
      <c r="AA274" s="1">
        <v>401</v>
      </c>
      <c r="AB274" s="1337">
        <v>8370.5</v>
      </c>
    </row>
    <row r="275" spans="1:28">
      <c r="A275" s="1336" t="s">
        <v>120</v>
      </c>
      <c r="B275" s="2" t="s">
        <v>213</v>
      </c>
      <c r="C275" s="1" t="s">
        <v>214</v>
      </c>
      <c r="D275" s="1" t="s">
        <v>76</v>
      </c>
      <c r="E275" s="1">
        <v>140036</v>
      </c>
      <c r="F275" s="1336" t="s">
        <v>215</v>
      </c>
      <c r="G275" s="1" t="s">
        <v>32</v>
      </c>
      <c r="H275" s="1">
        <v>419078</v>
      </c>
      <c r="I275" s="3">
        <v>42531</v>
      </c>
      <c r="J275" s="3">
        <v>42520</v>
      </c>
      <c r="K275" s="3">
        <v>42534</v>
      </c>
      <c r="N275" s="1" t="s">
        <v>42</v>
      </c>
      <c r="O275" s="1">
        <v>21609</v>
      </c>
      <c r="P275" s="1">
        <v>1500</v>
      </c>
      <c r="Q275" s="1">
        <v>87.1</v>
      </c>
      <c r="R275" s="1337">
        <v>130650</v>
      </c>
      <c r="S275" s="4">
        <v>12422.06</v>
      </c>
      <c r="T275" s="1">
        <v>69.751000000000005</v>
      </c>
      <c r="U275" s="1337">
        <v>104626.5</v>
      </c>
      <c r="V275" s="1">
        <v>0.32969999999999999</v>
      </c>
      <c r="W275" s="1336">
        <v>494.59500000000003</v>
      </c>
      <c r="X275" s="1">
        <v>13</v>
      </c>
      <c r="Y275" s="1">
        <v>140</v>
      </c>
      <c r="AA275" s="1">
        <v>401</v>
      </c>
      <c r="AB275" s="1337">
        <v>26023.5</v>
      </c>
    </row>
    <row r="276" spans="1:28">
      <c r="A276" s="1336" t="s">
        <v>120</v>
      </c>
      <c r="B276" s="2" t="s">
        <v>216</v>
      </c>
      <c r="C276" s="1" t="s">
        <v>217</v>
      </c>
      <c r="D276" s="1" t="s">
        <v>116</v>
      </c>
      <c r="E276" s="1">
        <v>130050</v>
      </c>
      <c r="F276" s="1336" t="s">
        <v>218</v>
      </c>
      <c r="G276" s="1" t="s">
        <v>53</v>
      </c>
      <c r="H276" s="1">
        <v>7343</v>
      </c>
      <c r="I276" s="3">
        <v>42549</v>
      </c>
      <c r="J276" s="3">
        <v>42550</v>
      </c>
      <c r="K276" s="3">
        <v>42550</v>
      </c>
      <c r="N276" s="1" t="s">
        <v>54</v>
      </c>
      <c r="O276" s="1">
        <v>7537</v>
      </c>
      <c r="P276" s="1">
        <v>-500</v>
      </c>
      <c r="Q276" s="1">
        <v>11.11</v>
      </c>
      <c r="R276" s="1337">
        <v>-5555</v>
      </c>
      <c r="S276" s="1">
        <v>-383.56</v>
      </c>
      <c r="T276" s="1">
        <v>9.1530000000000005</v>
      </c>
      <c r="U276" s="1337">
        <v>-4576.5</v>
      </c>
      <c r="V276" s="1">
        <v>3.5999999999999997E-2</v>
      </c>
      <c r="W276" s="1336">
        <v>-18.010000000000002</v>
      </c>
      <c r="X276" s="1">
        <v>13</v>
      </c>
      <c r="Y276" s="1">
        <v>130</v>
      </c>
      <c r="AA276" s="1">
        <v>401</v>
      </c>
      <c r="AB276" s="1336">
        <v>-978.5</v>
      </c>
    </row>
    <row r="277" spans="1:28">
      <c r="A277" s="1336" t="s">
        <v>120</v>
      </c>
      <c r="B277" s="2" t="s">
        <v>216</v>
      </c>
      <c r="C277" s="1" t="s">
        <v>217</v>
      </c>
      <c r="D277" s="1" t="s">
        <v>116</v>
      </c>
      <c r="E277" s="1">
        <v>130322</v>
      </c>
      <c r="F277" s="1336" t="s">
        <v>142</v>
      </c>
      <c r="G277" s="1" t="s">
        <v>32</v>
      </c>
      <c r="H277" s="1">
        <v>418278</v>
      </c>
      <c r="I277" s="3">
        <v>42524</v>
      </c>
      <c r="J277" s="3">
        <v>42514</v>
      </c>
      <c r="K277" s="3">
        <v>42545</v>
      </c>
      <c r="L277" s="1">
        <v>221589</v>
      </c>
      <c r="M277" s="3">
        <v>42523</v>
      </c>
      <c r="N277" s="1" t="s">
        <v>89</v>
      </c>
      <c r="O277" s="1">
        <v>116414</v>
      </c>
      <c r="P277" s="1">
        <v>2000</v>
      </c>
      <c r="Q277" s="1">
        <v>11.22</v>
      </c>
      <c r="R277" s="1337">
        <v>22440</v>
      </c>
      <c r="S277" s="4">
        <v>1754.22</v>
      </c>
      <c r="T277" s="1">
        <v>9.1530000000000005</v>
      </c>
      <c r="U277" s="1337">
        <v>18306</v>
      </c>
      <c r="V277" s="1">
        <v>3.5999999999999997E-2</v>
      </c>
      <c r="W277" s="1336">
        <v>72.040000000000006</v>
      </c>
      <c r="X277" s="1">
        <v>13</v>
      </c>
      <c r="Y277" s="1">
        <v>135</v>
      </c>
      <c r="Z277" s="1" t="s">
        <v>143</v>
      </c>
      <c r="AA277" s="1">
        <v>401</v>
      </c>
      <c r="AB277" s="1337">
        <v>4134</v>
      </c>
    </row>
    <row r="278" spans="1:28">
      <c r="A278" s="1336" t="s">
        <v>120</v>
      </c>
      <c r="B278" s="2" t="s">
        <v>216</v>
      </c>
      <c r="C278" s="1" t="s">
        <v>217</v>
      </c>
      <c r="D278" s="1" t="s">
        <v>116</v>
      </c>
      <c r="E278" s="1">
        <v>130308</v>
      </c>
      <c r="F278" s="1336" t="s">
        <v>126</v>
      </c>
      <c r="G278" s="1" t="s">
        <v>32</v>
      </c>
      <c r="H278" s="1">
        <v>418404</v>
      </c>
      <c r="I278" s="3">
        <v>42527</v>
      </c>
      <c r="J278" s="3">
        <v>42502</v>
      </c>
      <c r="K278" s="3">
        <v>42533</v>
      </c>
      <c r="N278" s="1" t="s">
        <v>89</v>
      </c>
      <c r="O278" s="1">
        <v>116052</v>
      </c>
      <c r="P278" s="1">
        <v>3000</v>
      </c>
      <c r="Q278" s="1">
        <v>11.53</v>
      </c>
      <c r="R278" s="1337">
        <v>34590</v>
      </c>
      <c r="S278" s="4">
        <v>3561.33</v>
      </c>
      <c r="T278" s="1">
        <v>9.1530000000000005</v>
      </c>
      <c r="U278" s="1337">
        <v>27459</v>
      </c>
      <c r="V278" s="1">
        <v>3.5999999999999997E-2</v>
      </c>
      <c r="W278" s="1336">
        <v>108.06</v>
      </c>
      <c r="X278" s="1">
        <v>13</v>
      </c>
      <c r="Y278" s="1">
        <v>141</v>
      </c>
      <c r="AA278" s="1">
        <v>401</v>
      </c>
      <c r="AB278" s="1337">
        <v>7131</v>
      </c>
    </row>
    <row r="279" spans="1:28">
      <c r="A279" s="1336" t="s">
        <v>120</v>
      </c>
      <c r="B279" s="2" t="s">
        <v>216</v>
      </c>
      <c r="C279" s="1" t="s">
        <v>217</v>
      </c>
      <c r="D279" s="1" t="s">
        <v>116</v>
      </c>
      <c r="E279" s="1">
        <v>130314</v>
      </c>
      <c r="F279" s="1336" t="s">
        <v>144</v>
      </c>
      <c r="G279" s="1" t="s">
        <v>32</v>
      </c>
      <c r="H279" s="1">
        <v>418632</v>
      </c>
      <c r="I279" s="3">
        <v>42528</v>
      </c>
      <c r="J279" s="3">
        <v>42502</v>
      </c>
      <c r="K279" s="3">
        <v>42531</v>
      </c>
      <c r="N279" s="1" t="s">
        <v>89</v>
      </c>
      <c r="O279" s="1">
        <v>116065</v>
      </c>
      <c r="P279" s="1">
        <v>500</v>
      </c>
      <c r="Q279" s="1">
        <v>11.29</v>
      </c>
      <c r="R279" s="1337">
        <v>5645</v>
      </c>
      <c r="S279" s="1">
        <v>473.56</v>
      </c>
      <c r="T279" s="1">
        <v>9.1530000000000005</v>
      </c>
      <c r="U279" s="1337">
        <v>4576.5</v>
      </c>
      <c r="V279" s="1">
        <v>3.5999999999999997E-2</v>
      </c>
      <c r="W279" s="1336">
        <v>18.010000000000002</v>
      </c>
      <c r="X279" s="1">
        <v>13</v>
      </c>
      <c r="Y279" s="1">
        <v>130</v>
      </c>
      <c r="AA279" s="1">
        <v>401</v>
      </c>
      <c r="AB279" s="1337">
        <v>1068.5</v>
      </c>
    </row>
    <row r="280" spans="1:28">
      <c r="A280" s="1336" t="s">
        <v>120</v>
      </c>
      <c r="B280" s="2" t="s">
        <v>216</v>
      </c>
      <c r="C280" s="1" t="s">
        <v>217</v>
      </c>
      <c r="D280" s="1" t="s">
        <v>116</v>
      </c>
      <c r="E280" s="1">
        <v>130154</v>
      </c>
      <c r="F280" s="1336" t="s">
        <v>170</v>
      </c>
      <c r="G280" s="1" t="s">
        <v>32</v>
      </c>
      <c r="H280" s="1">
        <v>418787</v>
      </c>
      <c r="I280" s="3">
        <v>42528</v>
      </c>
      <c r="J280" s="3">
        <v>42502</v>
      </c>
      <c r="K280" s="3">
        <v>42531</v>
      </c>
      <c r="L280" s="1">
        <v>221893</v>
      </c>
      <c r="M280" s="3">
        <v>42527</v>
      </c>
      <c r="N280" s="1" t="s">
        <v>89</v>
      </c>
      <c r="O280" s="1">
        <v>116075</v>
      </c>
      <c r="P280" s="1">
        <v>200</v>
      </c>
      <c r="Q280" s="1">
        <v>11.65</v>
      </c>
      <c r="R280" s="1337">
        <v>2330</v>
      </c>
      <c r="S280" s="1">
        <v>261.42</v>
      </c>
      <c r="T280" s="1">
        <v>9.1530000000000005</v>
      </c>
      <c r="U280" s="1337">
        <v>1830.6</v>
      </c>
      <c r="V280" s="1">
        <v>3.5999999999999997E-2</v>
      </c>
      <c r="W280" s="1336">
        <v>7.2039999999999997</v>
      </c>
      <c r="X280" s="1">
        <v>13</v>
      </c>
      <c r="Y280" s="1">
        <v>135</v>
      </c>
      <c r="Z280" s="1" t="s">
        <v>143</v>
      </c>
      <c r="AA280" s="1">
        <v>401</v>
      </c>
      <c r="AB280" s="1336">
        <v>499.4</v>
      </c>
    </row>
    <row r="281" spans="1:28">
      <c r="A281" s="1336" t="s">
        <v>120</v>
      </c>
      <c r="B281" s="2" t="s">
        <v>216</v>
      </c>
      <c r="C281" s="1" t="s">
        <v>217</v>
      </c>
      <c r="D281" s="1" t="s">
        <v>116</v>
      </c>
      <c r="E281" s="1">
        <v>130001</v>
      </c>
      <c r="F281" s="1336" t="s">
        <v>132</v>
      </c>
      <c r="G281" s="1" t="s">
        <v>32</v>
      </c>
      <c r="H281" s="1">
        <v>420636</v>
      </c>
      <c r="I281" s="3">
        <v>42543</v>
      </c>
      <c r="J281" s="3">
        <v>42528</v>
      </c>
      <c r="K281" s="3">
        <v>42546</v>
      </c>
      <c r="N281" s="1" t="s">
        <v>89</v>
      </c>
      <c r="O281" s="1">
        <v>116930</v>
      </c>
      <c r="P281" s="1">
        <v>5000</v>
      </c>
      <c r="Q281" s="1">
        <v>11.11</v>
      </c>
      <c r="R281" s="1337">
        <v>55550</v>
      </c>
      <c r="S281" s="4">
        <v>3835.55</v>
      </c>
      <c r="T281" s="1">
        <v>9.1530000000000005</v>
      </c>
      <c r="U281" s="1337">
        <v>45765</v>
      </c>
      <c r="V281" s="1">
        <v>3.5999999999999997E-2</v>
      </c>
      <c r="W281" s="1336">
        <v>180.1</v>
      </c>
      <c r="X281" s="1">
        <v>13</v>
      </c>
      <c r="Y281" s="1">
        <v>130</v>
      </c>
      <c r="AA281" s="1">
        <v>401</v>
      </c>
      <c r="AB281" s="1337">
        <v>9785</v>
      </c>
    </row>
    <row r="282" spans="1:28">
      <c r="A282" s="1336" t="s">
        <v>120</v>
      </c>
      <c r="B282" s="2" t="s">
        <v>216</v>
      </c>
      <c r="C282" s="1" t="s">
        <v>217</v>
      </c>
      <c r="D282" s="1" t="s">
        <v>116</v>
      </c>
      <c r="E282" s="1">
        <v>130003</v>
      </c>
      <c r="F282" s="1336" t="s">
        <v>145</v>
      </c>
      <c r="G282" s="1" t="s">
        <v>32</v>
      </c>
      <c r="H282" s="1">
        <v>420740</v>
      </c>
      <c r="I282" s="3">
        <v>42544</v>
      </c>
      <c r="J282" s="3">
        <v>42522</v>
      </c>
      <c r="K282" s="3">
        <v>42541</v>
      </c>
      <c r="N282" s="1" t="s">
        <v>89</v>
      </c>
      <c r="O282" s="1">
        <v>116684</v>
      </c>
      <c r="P282" s="1">
        <v>3000</v>
      </c>
      <c r="Q282" s="1">
        <v>11.11</v>
      </c>
      <c r="R282" s="1337">
        <v>33330</v>
      </c>
      <c r="S282" s="4">
        <v>2301.33</v>
      </c>
      <c r="T282" s="1">
        <v>9.1530000000000005</v>
      </c>
      <c r="U282" s="1337">
        <v>27459</v>
      </c>
      <c r="V282" s="1">
        <v>3.5999999999999997E-2</v>
      </c>
      <c r="W282" s="1336">
        <v>108.06</v>
      </c>
      <c r="X282" s="1">
        <v>13</v>
      </c>
      <c r="Y282" s="1">
        <v>130</v>
      </c>
      <c r="AA282" s="1">
        <v>401</v>
      </c>
      <c r="AB282" s="1337">
        <v>5871</v>
      </c>
    </row>
    <row r="283" spans="1:28">
      <c r="A283" s="1336" t="s">
        <v>120</v>
      </c>
      <c r="B283" s="2" t="s">
        <v>216</v>
      </c>
      <c r="C283" s="1" t="s">
        <v>217</v>
      </c>
      <c r="D283" s="1" t="s">
        <v>116</v>
      </c>
      <c r="E283" s="1">
        <v>130023</v>
      </c>
      <c r="F283" s="1336" t="s">
        <v>153</v>
      </c>
      <c r="G283" s="1" t="s">
        <v>32</v>
      </c>
      <c r="H283" s="1">
        <v>420809</v>
      </c>
      <c r="I283" s="3">
        <v>42545</v>
      </c>
      <c r="J283" s="3">
        <v>42523</v>
      </c>
      <c r="K283" s="3">
        <v>42546</v>
      </c>
      <c r="N283" s="1" t="s">
        <v>89</v>
      </c>
      <c r="O283" s="1">
        <v>116756</v>
      </c>
      <c r="P283" s="1">
        <v>5000</v>
      </c>
      <c r="Q283" s="1">
        <v>11.11</v>
      </c>
      <c r="R283" s="1337">
        <v>55550</v>
      </c>
      <c r="S283" s="4">
        <v>3835.55</v>
      </c>
      <c r="T283" s="1">
        <v>9.1530000000000005</v>
      </c>
      <c r="U283" s="1337">
        <v>45765</v>
      </c>
      <c r="V283" s="1">
        <v>3.5999999999999997E-2</v>
      </c>
      <c r="W283" s="1336">
        <v>180.1</v>
      </c>
      <c r="X283" s="1">
        <v>13</v>
      </c>
      <c r="Y283" s="1">
        <v>130</v>
      </c>
      <c r="AA283" s="1">
        <v>401</v>
      </c>
      <c r="AB283" s="1337">
        <v>9785</v>
      </c>
    </row>
    <row r="284" spans="1:28">
      <c r="A284" s="1336" t="s">
        <v>120</v>
      </c>
      <c r="B284" s="2" t="s">
        <v>216</v>
      </c>
      <c r="C284" s="1" t="s">
        <v>217</v>
      </c>
      <c r="D284" s="1" t="s">
        <v>116</v>
      </c>
      <c r="E284" s="1">
        <v>130007</v>
      </c>
      <c r="F284" s="1336" t="s">
        <v>146</v>
      </c>
      <c r="G284" s="1" t="s">
        <v>32</v>
      </c>
      <c r="H284" s="1">
        <v>421178</v>
      </c>
      <c r="I284" s="3">
        <v>42548</v>
      </c>
      <c r="J284" s="3">
        <v>42517</v>
      </c>
      <c r="K284" s="3">
        <v>42546</v>
      </c>
      <c r="L284" s="1">
        <v>223247</v>
      </c>
      <c r="M284" s="3">
        <v>42547</v>
      </c>
      <c r="N284" s="1" t="s">
        <v>89</v>
      </c>
      <c r="O284" s="1">
        <v>116545</v>
      </c>
      <c r="P284" s="1">
        <v>1000</v>
      </c>
      <c r="Q284" s="1">
        <v>11.11</v>
      </c>
      <c r="R284" s="1337">
        <v>11110</v>
      </c>
      <c r="S284" s="1">
        <v>767.11</v>
      </c>
      <c r="T284" s="1">
        <v>9.1530000000000005</v>
      </c>
      <c r="U284" s="1337">
        <v>9153</v>
      </c>
      <c r="V284" s="1">
        <v>3.5999999999999997E-2</v>
      </c>
      <c r="W284" s="1336">
        <v>36.020000000000003</v>
      </c>
      <c r="X284" s="1">
        <v>13</v>
      </c>
      <c r="Y284" s="1">
        <v>130</v>
      </c>
      <c r="AA284" s="1">
        <v>401</v>
      </c>
      <c r="AB284" s="1337">
        <v>1957</v>
      </c>
    </row>
    <row r="285" spans="1:28">
      <c r="A285" s="1336" t="s">
        <v>120</v>
      </c>
      <c r="B285" s="2" t="s">
        <v>216</v>
      </c>
      <c r="C285" s="1" t="s">
        <v>217</v>
      </c>
      <c r="D285" s="1" t="s">
        <v>116</v>
      </c>
      <c r="E285" s="1">
        <v>130004</v>
      </c>
      <c r="F285" s="1336" t="s">
        <v>125</v>
      </c>
      <c r="G285" s="1" t="s">
        <v>32</v>
      </c>
      <c r="H285" s="1">
        <v>421182</v>
      </c>
      <c r="I285" s="3">
        <v>42548</v>
      </c>
      <c r="J285" s="3">
        <v>42521</v>
      </c>
      <c r="K285" s="3">
        <v>42546</v>
      </c>
      <c r="L285" s="1">
        <v>223231</v>
      </c>
      <c r="M285" s="3">
        <v>42547</v>
      </c>
      <c r="N285" s="1" t="s">
        <v>89</v>
      </c>
      <c r="O285" s="1">
        <v>116638</v>
      </c>
      <c r="P285" s="1">
        <v>500</v>
      </c>
      <c r="Q285" s="1">
        <v>11.01</v>
      </c>
      <c r="R285" s="1337">
        <v>5505</v>
      </c>
      <c r="S285" s="1">
        <v>333.56</v>
      </c>
      <c r="T285" s="1">
        <v>9.1530000000000005</v>
      </c>
      <c r="U285" s="1337">
        <v>4576.5</v>
      </c>
      <c r="V285" s="1">
        <v>3.5999999999999997E-2</v>
      </c>
      <c r="W285" s="1336">
        <v>18.010000000000002</v>
      </c>
      <c r="X285" s="1">
        <v>13</v>
      </c>
      <c r="Y285" s="1">
        <v>130</v>
      </c>
      <c r="AA285" s="1">
        <v>401</v>
      </c>
      <c r="AB285" s="1336">
        <v>928.5</v>
      </c>
    </row>
    <row r="286" spans="1:28">
      <c r="A286" s="1336" t="s">
        <v>120</v>
      </c>
      <c r="B286" s="2" t="s">
        <v>216</v>
      </c>
      <c r="C286" s="1" t="s">
        <v>217</v>
      </c>
      <c r="D286" s="1" t="s">
        <v>116</v>
      </c>
      <c r="E286" s="1">
        <v>130050</v>
      </c>
      <c r="F286" s="1336" t="s">
        <v>218</v>
      </c>
      <c r="G286" s="1" t="s">
        <v>32</v>
      </c>
      <c r="H286" s="1">
        <v>421362</v>
      </c>
      <c r="I286" s="3">
        <v>42549</v>
      </c>
      <c r="J286" s="3">
        <v>42529</v>
      </c>
      <c r="K286" s="3">
        <v>42546</v>
      </c>
      <c r="N286" s="1" t="s">
        <v>89</v>
      </c>
      <c r="O286" s="1">
        <v>117007</v>
      </c>
      <c r="P286" s="1">
        <v>500</v>
      </c>
      <c r="Q286" s="1">
        <v>11.11</v>
      </c>
      <c r="R286" s="1337">
        <v>5555</v>
      </c>
      <c r="S286" s="1">
        <v>383.56</v>
      </c>
      <c r="T286" s="1">
        <v>9.1530000000000005</v>
      </c>
      <c r="U286" s="1337">
        <v>4576.5</v>
      </c>
      <c r="V286" s="1">
        <v>3.5999999999999997E-2</v>
      </c>
      <c r="W286" s="1336">
        <v>18.010000000000002</v>
      </c>
      <c r="X286" s="1">
        <v>13</v>
      </c>
      <c r="Y286" s="1">
        <v>130</v>
      </c>
      <c r="AA286" s="1">
        <v>401</v>
      </c>
      <c r="AB286" s="1336">
        <v>978.5</v>
      </c>
    </row>
    <row r="287" spans="1:28">
      <c r="A287" s="1336" t="s">
        <v>120</v>
      </c>
      <c r="B287" s="2" t="s">
        <v>216</v>
      </c>
      <c r="C287" s="1" t="s">
        <v>217</v>
      </c>
      <c r="D287" s="1" t="s">
        <v>116</v>
      </c>
      <c r="E287" s="1">
        <v>140083</v>
      </c>
      <c r="F287" s="1336" t="s">
        <v>117</v>
      </c>
      <c r="G287" s="1" t="s">
        <v>32</v>
      </c>
      <c r="H287" s="1">
        <v>421365</v>
      </c>
      <c r="I287" s="3">
        <v>42549</v>
      </c>
      <c r="J287" s="3">
        <v>42516</v>
      </c>
      <c r="K287" s="3">
        <v>42546</v>
      </c>
      <c r="L287" s="1">
        <v>223337</v>
      </c>
      <c r="M287" s="3">
        <v>42549</v>
      </c>
      <c r="N287" s="1" t="s">
        <v>89</v>
      </c>
      <c r="O287" s="1">
        <v>116501</v>
      </c>
      <c r="P287" s="1">
        <v>1500</v>
      </c>
      <c r="Q287" s="1">
        <v>10.79</v>
      </c>
      <c r="R287" s="1337">
        <v>16185</v>
      </c>
      <c r="S287" s="1">
        <v>670.67</v>
      </c>
      <c r="T287" s="1">
        <v>9.1530000000000005</v>
      </c>
      <c r="U287" s="1337">
        <v>13729.5</v>
      </c>
      <c r="V287" s="1">
        <v>3.5999999999999997E-2</v>
      </c>
      <c r="W287" s="1336">
        <v>54.03</v>
      </c>
      <c r="X287" s="1">
        <v>13</v>
      </c>
      <c r="Y287" s="1">
        <v>141</v>
      </c>
      <c r="AA287" s="1">
        <v>401</v>
      </c>
      <c r="AB287" s="1337">
        <v>2455.5</v>
      </c>
    </row>
    <row r="288" spans="1:28">
      <c r="A288" s="1336" t="s">
        <v>120</v>
      </c>
      <c r="B288" s="2" t="s">
        <v>219</v>
      </c>
      <c r="C288" s="1" t="s">
        <v>220</v>
      </c>
      <c r="D288" s="1" t="s">
        <v>116</v>
      </c>
      <c r="E288" s="1">
        <v>140008</v>
      </c>
      <c r="F288" s="1336" t="s">
        <v>123</v>
      </c>
      <c r="G288" s="1" t="s">
        <v>32</v>
      </c>
      <c r="H288" s="1">
        <v>418207</v>
      </c>
      <c r="I288" s="3">
        <v>42523</v>
      </c>
      <c r="J288" s="3">
        <v>42500</v>
      </c>
      <c r="K288" s="3">
        <v>42515</v>
      </c>
      <c r="L288" s="1">
        <v>221596</v>
      </c>
      <c r="M288" s="3">
        <v>42523</v>
      </c>
      <c r="N288" s="1" t="s">
        <v>89</v>
      </c>
      <c r="O288" s="1">
        <v>115967</v>
      </c>
      <c r="P288" s="1">
        <v>5000</v>
      </c>
      <c r="Q288" s="1">
        <v>11.53</v>
      </c>
      <c r="R288" s="1337">
        <v>57650</v>
      </c>
      <c r="S288" s="4">
        <v>5935.55</v>
      </c>
      <c r="T288" s="1">
        <v>9.1530000000000005</v>
      </c>
      <c r="U288" s="1337">
        <v>45765</v>
      </c>
      <c r="V288" s="1">
        <v>3.5999999999999997E-2</v>
      </c>
      <c r="W288" s="1336">
        <v>180.1</v>
      </c>
      <c r="X288" s="1">
        <v>13</v>
      </c>
      <c r="Y288" s="1">
        <v>141</v>
      </c>
      <c r="AA288" s="1">
        <v>401</v>
      </c>
      <c r="AB288" s="1337">
        <v>11885</v>
      </c>
    </row>
    <row r="289" spans="1:28">
      <c r="A289" s="1336" t="s">
        <v>120</v>
      </c>
      <c r="B289" s="2" t="s">
        <v>219</v>
      </c>
      <c r="C289" s="1" t="s">
        <v>220</v>
      </c>
      <c r="D289" s="1" t="s">
        <v>116</v>
      </c>
      <c r="E289" s="1">
        <v>130013</v>
      </c>
      <c r="F289" s="1336" t="s">
        <v>221</v>
      </c>
      <c r="G289" s="1" t="s">
        <v>32</v>
      </c>
      <c r="H289" s="1">
        <v>418369</v>
      </c>
      <c r="I289" s="3">
        <v>42527</v>
      </c>
      <c r="J289" s="3">
        <v>42493</v>
      </c>
      <c r="K289" s="3">
        <v>42515</v>
      </c>
      <c r="N289" s="1" t="s">
        <v>89</v>
      </c>
      <c r="O289" s="1">
        <v>115683</v>
      </c>
      <c r="P289" s="1">
        <v>1000</v>
      </c>
      <c r="Q289" s="1">
        <v>11.3</v>
      </c>
      <c r="R289" s="1337">
        <v>11300</v>
      </c>
      <c r="S289" s="1">
        <v>957.11</v>
      </c>
      <c r="T289" s="1">
        <v>9.1530000000000005</v>
      </c>
      <c r="U289" s="1337">
        <v>9153</v>
      </c>
      <c r="V289" s="1">
        <v>3.5999999999999997E-2</v>
      </c>
      <c r="W289" s="1336">
        <v>36.020000000000003</v>
      </c>
      <c r="X289" s="1">
        <v>13</v>
      </c>
      <c r="Y289" s="1">
        <v>130</v>
      </c>
      <c r="AA289" s="1">
        <v>401</v>
      </c>
      <c r="AB289" s="1337">
        <v>2147</v>
      </c>
    </row>
    <row r="290" spans="1:28">
      <c r="A290" s="1336" t="s">
        <v>120</v>
      </c>
      <c r="B290" s="2" t="s">
        <v>219</v>
      </c>
      <c r="C290" s="1" t="s">
        <v>220</v>
      </c>
      <c r="D290" s="1" t="s">
        <v>116</v>
      </c>
      <c r="E290" s="1">
        <v>130003</v>
      </c>
      <c r="F290" s="1336" t="s">
        <v>145</v>
      </c>
      <c r="G290" s="1" t="s">
        <v>32</v>
      </c>
      <c r="H290" s="1">
        <v>418376</v>
      </c>
      <c r="I290" s="3">
        <v>42527</v>
      </c>
      <c r="J290" s="3">
        <v>42494</v>
      </c>
      <c r="K290" s="3">
        <v>42515</v>
      </c>
      <c r="N290" s="1" t="s">
        <v>89</v>
      </c>
      <c r="O290" s="1">
        <v>115776</v>
      </c>
      <c r="P290" s="1">
        <v>1000</v>
      </c>
      <c r="Q290" s="1">
        <v>11.41</v>
      </c>
      <c r="R290" s="1337">
        <v>11410</v>
      </c>
      <c r="S290" s="4">
        <v>1067.1099999999999</v>
      </c>
      <c r="T290" s="1">
        <v>9.1530000000000005</v>
      </c>
      <c r="U290" s="1337">
        <v>9153</v>
      </c>
      <c r="V290" s="1">
        <v>3.5999999999999997E-2</v>
      </c>
      <c r="W290" s="1336">
        <v>36.020000000000003</v>
      </c>
      <c r="X290" s="1">
        <v>13</v>
      </c>
      <c r="Y290" s="1">
        <v>130</v>
      </c>
      <c r="AA290" s="1">
        <v>401</v>
      </c>
      <c r="AB290" s="1337">
        <v>2257</v>
      </c>
    </row>
    <row r="291" spans="1:28">
      <c r="A291" s="1336" t="s">
        <v>120</v>
      </c>
      <c r="B291" s="2" t="s">
        <v>219</v>
      </c>
      <c r="C291" s="1" t="s">
        <v>220</v>
      </c>
      <c r="D291" s="1" t="s">
        <v>116</v>
      </c>
      <c r="E291" s="1">
        <v>130140</v>
      </c>
      <c r="F291" s="1336" t="s">
        <v>222</v>
      </c>
      <c r="G291" s="1" t="s">
        <v>32</v>
      </c>
      <c r="H291" s="1">
        <v>418377</v>
      </c>
      <c r="I291" s="3">
        <v>42527</v>
      </c>
      <c r="J291" s="3">
        <v>42493</v>
      </c>
      <c r="K291" s="3">
        <v>42515</v>
      </c>
      <c r="N291" s="1" t="s">
        <v>89</v>
      </c>
      <c r="O291" s="1">
        <v>115697</v>
      </c>
      <c r="P291" s="1">
        <v>2000</v>
      </c>
      <c r="Q291" s="1">
        <v>11.41</v>
      </c>
      <c r="R291" s="1337">
        <v>22820</v>
      </c>
      <c r="S291" s="4">
        <v>2134.2199999999998</v>
      </c>
      <c r="T291" s="1">
        <v>9.1530000000000005</v>
      </c>
      <c r="U291" s="1337">
        <v>18306</v>
      </c>
      <c r="V291" s="1">
        <v>3.5999999999999997E-2</v>
      </c>
      <c r="W291" s="1336">
        <v>72.040000000000006</v>
      </c>
      <c r="X291" s="1">
        <v>13</v>
      </c>
      <c r="Y291" s="1">
        <v>130</v>
      </c>
      <c r="AA291" s="1">
        <v>401</v>
      </c>
      <c r="AB291" s="1337">
        <v>4514</v>
      </c>
    </row>
    <row r="292" spans="1:28">
      <c r="A292" s="1336" t="s">
        <v>120</v>
      </c>
      <c r="B292" s="2" t="s">
        <v>219</v>
      </c>
      <c r="C292" s="1" t="s">
        <v>220</v>
      </c>
      <c r="D292" s="1" t="s">
        <v>116</v>
      </c>
      <c r="E292" s="1">
        <v>130314</v>
      </c>
      <c r="F292" s="1336" t="s">
        <v>144</v>
      </c>
      <c r="G292" s="1" t="s">
        <v>32</v>
      </c>
      <c r="H292" s="1">
        <v>418625</v>
      </c>
      <c r="I292" s="3">
        <v>42528</v>
      </c>
      <c r="J292" s="3">
        <v>42502</v>
      </c>
      <c r="K292" s="3">
        <v>42531</v>
      </c>
      <c r="N292" s="1" t="s">
        <v>89</v>
      </c>
      <c r="O292" s="1">
        <v>116065</v>
      </c>
      <c r="P292" s="1">
        <v>500</v>
      </c>
      <c r="Q292" s="1">
        <v>11.29</v>
      </c>
      <c r="R292" s="1337">
        <v>5645</v>
      </c>
      <c r="S292" s="1">
        <v>473.56</v>
      </c>
      <c r="T292" s="1">
        <v>9.1530000000000005</v>
      </c>
      <c r="U292" s="1337">
        <v>4576.5</v>
      </c>
      <c r="V292" s="1">
        <v>3.5999999999999997E-2</v>
      </c>
      <c r="W292" s="1336">
        <v>18.010000000000002</v>
      </c>
      <c r="X292" s="1">
        <v>13</v>
      </c>
      <c r="Y292" s="1">
        <v>130</v>
      </c>
      <c r="AA292" s="1">
        <v>401</v>
      </c>
      <c r="AB292" s="1337">
        <v>1068.5</v>
      </c>
    </row>
    <row r="293" spans="1:28">
      <c r="A293" s="1336" t="s">
        <v>120</v>
      </c>
      <c r="B293" s="2" t="s">
        <v>219</v>
      </c>
      <c r="C293" s="1" t="s">
        <v>220</v>
      </c>
      <c r="D293" s="1" t="s">
        <v>116</v>
      </c>
      <c r="E293" s="1">
        <v>130023</v>
      </c>
      <c r="F293" s="1336" t="s">
        <v>153</v>
      </c>
      <c r="G293" s="1" t="s">
        <v>32</v>
      </c>
      <c r="H293" s="1">
        <v>420809</v>
      </c>
      <c r="I293" s="3">
        <v>42545</v>
      </c>
      <c r="J293" s="3">
        <v>42523</v>
      </c>
      <c r="K293" s="3">
        <v>42546</v>
      </c>
      <c r="N293" s="1" t="s">
        <v>89</v>
      </c>
      <c r="O293" s="1">
        <v>116756</v>
      </c>
      <c r="P293" s="1">
        <v>1000</v>
      </c>
      <c r="Q293" s="1">
        <v>11.11</v>
      </c>
      <c r="R293" s="1337">
        <v>11110</v>
      </c>
      <c r="S293" s="1">
        <v>767.11</v>
      </c>
      <c r="T293" s="1">
        <v>9.1530000000000005</v>
      </c>
      <c r="U293" s="1337">
        <v>9153</v>
      </c>
      <c r="V293" s="1">
        <v>3.5999999999999997E-2</v>
      </c>
      <c r="W293" s="1336">
        <v>36.020000000000003</v>
      </c>
      <c r="X293" s="1">
        <v>13</v>
      </c>
      <c r="Y293" s="1">
        <v>130</v>
      </c>
      <c r="AA293" s="1">
        <v>401</v>
      </c>
      <c r="AB293" s="1337">
        <v>1957</v>
      </c>
    </row>
    <row r="294" spans="1:28">
      <c r="A294" s="1336" t="s">
        <v>120</v>
      </c>
      <c r="B294" s="2" t="s">
        <v>223</v>
      </c>
      <c r="C294" s="1" t="s">
        <v>224</v>
      </c>
      <c r="D294" s="1" t="s">
        <v>116</v>
      </c>
      <c r="E294" s="1">
        <v>140008</v>
      </c>
      <c r="F294" s="1336" t="s">
        <v>123</v>
      </c>
      <c r="G294" s="1" t="s">
        <v>32</v>
      </c>
      <c r="H294" s="1">
        <v>418210</v>
      </c>
      <c r="I294" s="3">
        <v>42523</v>
      </c>
      <c r="J294" s="3">
        <v>42500</v>
      </c>
      <c r="K294" s="3">
        <v>42515</v>
      </c>
      <c r="L294" s="1">
        <v>221598</v>
      </c>
      <c r="M294" s="3">
        <v>42523</v>
      </c>
      <c r="N294" s="1" t="s">
        <v>89</v>
      </c>
      <c r="O294" s="1">
        <v>115967</v>
      </c>
      <c r="P294" s="1">
        <v>5000</v>
      </c>
      <c r="Q294" s="1">
        <v>11.53</v>
      </c>
      <c r="R294" s="1337">
        <v>57650</v>
      </c>
      <c r="S294" s="4">
        <v>5935.55</v>
      </c>
      <c r="T294" s="1">
        <v>9.1530000000000005</v>
      </c>
      <c r="U294" s="1337">
        <v>45765</v>
      </c>
      <c r="V294" s="1">
        <v>3.5999999999999997E-2</v>
      </c>
      <c r="W294" s="1336">
        <v>180.1</v>
      </c>
      <c r="X294" s="1">
        <v>13</v>
      </c>
      <c r="Y294" s="1">
        <v>141</v>
      </c>
      <c r="AA294" s="1">
        <v>401</v>
      </c>
      <c r="AB294" s="1337">
        <v>11885</v>
      </c>
    </row>
    <row r="295" spans="1:28">
      <c r="A295" s="1336" t="s">
        <v>120</v>
      </c>
      <c r="B295" s="2" t="s">
        <v>223</v>
      </c>
      <c r="C295" s="1" t="s">
        <v>224</v>
      </c>
      <c r="D295" s="1" t="s">
        <v>116</v>
      </c>
      <c r="E295" s="1">
        <v>130099</v>
      </c>
      <c r="F295" s="1336" t="s">
        <v>150</v>
      </c>
      <c r="G295" s="1" t="s">
        <v>32</v>
      </c>
      <c r="H295" s="1">
        <v>421031</v>
      </c>
      <c r="I295" s="3">
        <v>42546</v>
      </c>
      <c r="J295" s="3">
        <v>42520</v>
      </c>
      <c r="K295" s="3">
        <v>42546</v>
      </c>
      <c r="N295" s="1" t="s">
        <v>89</v>
      </c>
      <c r="O295" s="1">
        <v>116611</v>
      </c>
      <c r="P295" s="1">
        <v>200</v>
      </c>
      <c r="Q295" s="1">
        <v>11.11</v>
      </c>
      <c r="R295" s="1337">
        <v>2222</v>
      </c>
      <c r="S295" s="1">
        <v>153.41999999999999</v>
      </c>
      <c r="T295" s="1">
        <v>9.1530000000000005</v>
      </c>
      <c r="U295" s="1337">
        <v>1830.6</v>
      </c>
      <c r="V295" s="1">
        <v>3.5999999999999997E-2</v>
      </c>
      <c r="W295" s="1336">
        <v>7.2039999999999997</v>
      </c>
      <c r="X295" s="1">
        <v>13</v>
      </c>
      <c r="Y295" s="1">
        <v>130</v>
      </c>
      <c r="AA295" s="1">
        <v>401</v>
      </c>
      <c r="AB295" s="1336">
        <v>391.4</v>
      </c>
    </row>
    <row r="296" spans="1:28">
      <c r="A296" s="1336" t="s">
        <v>120</v>
      </c>
      <c r="B296" s="2" t="s">
        <v>225</v>
      </c>
      <c r="C296" s="1" t="s">
        <v>226</v>
      </c>
      <c r="D296" s="1" t="s">
        <v>116</v>
      </c>
      <c r="E296" s="1">
        <v>130003</v>
      </c>
      <c r="F296" s="1336" t="s">
        <v>145</v>
      </c>
      <c r="G296" s="1" t="s">
        <v>32</v>
      </c>
      <c r="H296" s="1">
        <v>418376</v>
      </c>
      <c r="I296" s="3">
        <v>42527</v>
      </c>
      <c r="J296" s="3">
        <v>42494</v>
      </c>
      <c r="K296" s="3">
        <v>42515</v>
      </c>
      <c r="N296" s="1" t="s">
        <v>89</v>
      </c>
      <c r="O296" s="1">
        <v>115776</v>
      </c>
      <c r="P296" s="1">
        <v>2000</v>
      </c>
      <c r="Q296" s="1">
        <v>11.41</v>
      </c>
      <c r="R296" s="1337">
        <v>22820</v>
      </c>
      <c r="S296" s="4">
        <v>2134.2199999999998</v>
      </c>
      <c r="T296" s="1">
        <v>9.1530000000000005</v>
      </c>
      <c r="U296" s="1337">
        <v>18306</v>
      </c>
      <c r="V296" s="1">
        <v>3.5999999999999997E-2</v>
      </c>
      <c r="W296" s="1336">
        <v>72.040000000000006</v>
      </c>
      <c r="X296" s="1">
        <v>13</v>
      </c>
      <c r="Y296" s="1">
        <v>130</v>
      </c>
      <c r="AA296" s="1">
        <v>401</v>
      </c>
      <c r="AB296" s="1337">
        <v>4514</v>
      </c>
    </row>
    <row r="297" spans="1:28">
      <c r="A297" s="1336" t="s">
        <v>120</v>
      </c>
      <c r="B297" s="2" t="s">
        <v>225</v>
      </c>
      <c r="C297" s="1" t="s">
        <v>226</v>
      </c>
      <c r="D297" s="1" t="s">
        <v>116</v>
      </c>
      <c r="E297" s="1">
        <v>130140</v>
      </c>
      <c r="F297" s="1336" t="s">
        <v>222</v>
      </c>
      <c r="G297" s="1" t="s">
        <v>32</v>
      </c>
      <c r="H297" s="1">
        <v>418377</v>
      </c>
      <c r="I297" s="3">
        <v>42527</v>
      </c>
      <c r="J297" s="3">
        <v>42493</v>
      </c>
      <c r="K297" s="3">
        <v>42515</v>
      </c>
      <c r="N297" s="1" t="s">
        <v>89</v>
      </c>
      <c r="O297" s="1">
        <v>115697</v>
      </c>
      <c r="P297" s="1">
        <v>2000</v>
      </c>
      <c r="Q297" s="1">
        <v>11.41</v>
      </c>
      <c r="R297" s="1337">
        <v>22820</v>
      </c>
      <c r="S297" s="4">
        <v>2134.2199999999998</v>
      </c>
      <c r="T297" s="1">
        <v>9.1530000000000005</v>
      </c>
      <c r="U297" s="1337">
        <v>18306</v>
      </c>
      <c r="V297" s="1">
        <v>3.5999999999999997E-2</v>
      </c>
      <c r="W297" s="1336">
        <v>72.040000000000006</v>
      </c>
      <c r="X297" s="1">
        <v>13</v>
      </c>
      <c r="Y297" s="1">
        <v>130</v>
      </c>
      <c r="AA297" s="1">
        <v>401</v>
      </c>
      <c r="AB297" s="1337">
        <v>4514</v>
      </c>
    </row>
    <row r="298" spans="1:28">
      <c r="A298" s="1336" t="s">
        <v>120</v>
      </c>
      <c r="B298" s="2" t="s">
        <v>225</v>
      </c>
      <c r="C298" s="1" t="s">
        <v>226</v>
      </c>
      <c r="D298" s="1" t="s">
        <v>116</v>
      </c>
      <c r="E298" s="1">
        <v>130023</v>
      </c>
      <c r="F298" s="1336" t="s">
        <v>153</v>
      </c>
      <c r="G298" s="1" t="s">
        <v>32</v>
      </c>
      <c r="H298" s="1">
        <v>420323</v>
      </c>
      <c r="I298" s="3">
        <v>42542</v>
      </c>
      <c r="J298" s="3">
        <v>42523</v>
      </c>
      <c r="K298" s="3">
        <v>42546</v>
      </c>
      <c r="N298" s="1" t="s">
        <v>89</v>
      </c>
      <c r="O298" s="1">
        <v>116756</v>
      </c>
      <c r="P298" s="1">
        <v>3000</v>
      </c>
      <c r="Q298" s="1">
        <v>11.11</v>
      </c>
      <c r="R298" s="1337">
        <v>33330</v>
      </c>
      <c r="S298" s="4">
        <v>2301.33</v>
      </c>
      <c r="T298" s="1">
        <v>9.1530000000000005</v>
      </c>
      <c r="U298" s="1337">
        <v>27459</v>
      </c>
      <c r="V298" s="1">
        <v>3.5999999999999997E-2</v>
      </c>
      <c r="W298" s="1336">
        <v>108.06</v>
      </c>
      <c r="X298" s="1">
        <v>13</v>
      </c>
      <c r="Y298" s="1">
        <v>130</v>
      </c>
      <c r="AA298" s="1">
        <v>401</v>
      </c>
      <c r="AB298" s="1337">
        <v>5871</v>
      </c>
    </row>
    <row r="299" spans="1:28">
      <c r="A299" s="1336" t="s">
        <v>120</v>
      </c>
      <c r="B299" s="2" t="s">
        <v>225</v>
      </c>
      <c r="C299" s="1" t="s">
        <v>226</v>
      </c>
      <c r="D299" s="1" t="s">
        <v>116</v>
      </c>
      <c r="E299" s="1">
        <v>130001</v>
      </c>
      <c r="F299" s="1336" t="s">
        <v>132</v>
      </c>
      <c r="G299" s="1" t="s">
        <v>32</v>
      </c>
      <c r="H299" s="1">
        <v>420636</v>
      </c>
      <c r="I299" s="3">
        <v>42543</v>
      </c>
      <c r="J299" s="3">
        <v>42528</v>
      </c>
      <c r="K299" s="3">
        <v>42546</v>
      </c>
      <c r="N299" s="1" t="s">
        <v>89</v>
      </c>
      <c r="O299" s="1">
        <v>116930</v>
      </c>
      <c r="P299" s="1">
        <v>5000</v>
      </c>
      <c r="Q299" s="1">
        <v>11.11</v>
      </c>
      <c r="R299" s="1337">
        <v>55550</v>
      </c>
      <c r="S299" s="4">
        <v>3835.55</v>
      </c>
      <c r="T299" s="1">
        <v>9.1530000000000005</v>
      </c>
      <c r="U299" s="1337">
        <v>45765</v>
      </c>
      <c r="V299" s="1">
        <v>3.5999999999999997E-2</v>
      </c>
      <c r="W299" s="1336">
        <v>180.1</v>
      </c>
      <c r="X299" s="1">
        <v>13</v>
      </c>
      <c r="Y299" s="1">
        <v>130</v>
      </c>
      <c r="AA299" s="1">
        <v>401</v>
      </c>
      <c r="AB299" s="1337">
        <v>9785</v>
      </c>
    </row>
    <row r="300" spans="1:28">
      <c r="A300" s="1336" t="s">
        <v>120</v>
      </c>
      <c r="B300" s="2" t="s">
        <v>227</v>
      </c>
      <c r="C300" s="1" t="s">
        <v>228</v>
      </c>
      <c r="D300" s="1" t="s">
        <v>116</v>
      </c>
      <c r="E300" s="1">
        <v>140008</v>
      </c>
      <c r="F300" s="1336" t="s">
        <v>123</v>
      </c>
      <c r="G300" s="1" t="s">
        <v>32</v>
      </c>
      <c r="H300" s="1">
        <v>418207</v>
      </c>
      <c r="I300" s="3">
        <v>42523</v>
      </c>
      <c r="J300" s="3">
        <v>42500</v>
      </c>
      <c r="K300" s="3">
        <v>42515</v>
      </c>
      <c r="L300" s="1">
        <v>221596</v>
      </c>
      <c r="M300" s="3">
        <v>42523</v>
      </c>
      <c r="N300" s="1" t="s">
        <v>89</v>
      </c>
      <c r="O300" s="1">
        <v>115967</v>
      </c>
      <c r="P300" s="1">
        <v>7000</v>
      </c>
      <c r="Q300" s="1">
        <v>11.53</v>
      </c>
      <c r="R300" s="1337">
        <v>80710</v>
      </c>
      <c r="S300" s="4">
        <v>8309.77</v>
      </c>
      <c r="T300" s="1">
        <v>9.1530000000000005</v>
      </c>
      <c r="U300" s="1337">
        <v>64071</v>
      </c>
      <c r="V300" s="1">
        <v>3.5999999999999997E-2</v>
      </c>
      <c r="W300" s="1336">
        <v>252.14</v>
      </c>
      <c r="X300" s="1">
        <v>13</v>
      </c>
      <c r="Y300" s="1">
        <v>141</v>
      </c>
      <c r="AA300" s="1">
        <v>401</v>
      </c>
      <c r="AB300" s="1337">
        <v>16639</v>
      </c>
    </row>
    <row r="301" spans="1:28">
      <c r="A301" s="1336" t="s">
        <v>120</v>
      </c>
      <c r="B301" s="2" t="s">
        <v>227</v>
      </c>
      <c r="C301" s="1" t="s">
        <v>228</v>
      </c>
      <c r="D301" s="1" t="s">
        <v>116</v>
      </c>
      <c r="E301" s="1">
        <v>140008</v>
      </c>
      <c r="F301" s="1336" t="s">
        <v>123</v>
      </c>
      <c r="G301" s="1" t="s">
        <v>32</v>
      </c>
      <c r="H301" s="1">
        <v>418207</v>
      </c>
      <c r="I301" s="3">
        <v>42523</v>
      </c>
      <c r="J301" s="3">
        <v>42500</v>
      </c>
      <c r="K301" s="3">
        <v>42515</v>
      </c>
      <c r="L301" s="1">
        <v>221596</v>
      </c>
      <c r="M301" s="3">
        <v>42523</v>
      </c>
      <c r="N301" s="1" t="s">
        <v>89</v>
      </c>
      <c r="O301" s="1">
        <v>115967</v>
      </c>
      <c r="P301" s="1">
        <v>3000</v>
      </c>
      <c r="Q301" s="1">
        <v>11.53</v>
      </c>
      <c r="R301" s="1337">
        <v>34590</v>
      </c>
      <c r="S301" s="4">
        <v>3561.33</v>
      </c>
      <c r="T301" s="1">
        <v>9.1530000000000005</v>
      </c>
      <c r="U301" s="1337">
        <v>27459</v>
      </c>
      <c r="V301" s="1">
        <v>3.5999999999999997E-2</v>
      </c>
      <c r="W301" s="1336">
        <v>108.06</v>
      </c>
      <c r="X301" s="1">
        <v>13</v>
      </c>
      <c r="Y301" s="1">
        <v>141</v>
      </c>
      <c r="AA301" s="1">
        <v>401</v>
      </c>
      <c r="AB301" s="1337">
        <v>7131</v>
      </c>
    </row>
    <row r="302" spans="1:28">
      <c r="A302" s="1336" t="s">
        <v>120</v>
      </c>
      <c r="B302" s="2" t="s">
        <v>227</v>
      </c>
      <c r="C302" s="1" t="s">
        <v>228</v>
      </c>
      <c r="D302" s="1" t="s">
        <v>116</v>
      </c>
      <c r="E302" s="1">
        <v>140083</v>
      </c>
      <c r="F302" s="1336" t="s">
        <v>117</v>
      </c>
      <c r="G302" s="1" t="s">
        <v>32</v>
      </c>
      <c r="H302" s="1">
        <v>420656</v>
      </c>
      <c r="I302" s="3">
        <v>42543</v>
      </c>
      <c r="J302" s="3">
        <v>42516</v>
      </c>
      <c r="K302" s="3">
        <v>42546</v>
      </c>
      <c r="L302" s="1">
        <v>222974</v>
      </c>
      <c r="M302" s="3">
        <v>42542</v>
      </c>
      <c r="N302" s="1" t="s">
        <v>89</v>
      </c>
      <c r="O302" s="1">
        <v>116501</v>
      </c>
      <c r="P302" s="1">
        <v>2500</v>
      </c>
      <c r="Q302" s="1">
        <v>10.79</v>
      </c>
      <c r="R302" s="1337">
        <v>26975</v>
      </c>
      <c r="S302" s="4">
        <v>1117.78</v>
      </c>
      <c r="T302" s="1">
        <v>9.1530000000000005</v>
      </c>
      <c r="U302" s="1337">
        <v>22882.5</v>
      </c>
      <c r="V302" s="1">
        <v>3.5999999999999997E-2</v>
      </c>
      <c r="W302" s="1336">
        <v>90.05</v>
      </c>
      <c r="X302" s="1">
        <v>13</v>
      </c>
      <c r="Y302" s="1">
        <v>141</v>
      </c>
      <c r="AA302" s="1">
        <v>401</v>
      </c>
      <c r="AB302" s="1337">
        <v>4092.5</v>
      </c>
    </row>
    <row r="303" spans="1:28">
      <c r="A303" s="1336" t="s">
        <v>120</v>
      </c>
      <c r="B303" s="2" t="s">
        <v>229</v>
      </c>
      <c r="C303" s="1" t="s">
        <v>228</v>
      </c>
      <c r="D303" s="1" t="s">
        <v>65</v>
      </c>
      <c r="E303" s="1">
        <v>130347</v>
      </c>
      <c r="F303" s="1336" t="s">
        <v>88</v>
      </c>
      <c r="G303" s="1" t="s">
        <v>32</v>
      </c>
      <c r="H303" s="1">
        <v>418572</v>
      </c>
      <c r="I303" s="3">
        <v>42527</v>
      </c>
      <c r="J303" s="3">
        <v>42499</v>
      </c>
      <c r="K303" s="3">
        <v>42530</v>
      </c>
      <c r="L303" s="1">
        <v>221872</v>
      </c>
      <c r="M303" s="3">
        <v>42527</v>
      </c>
      <c r="N303" s="1" t="s">
        <v>89</v>
      </c>
      <c r="O303" s="1">
        <v>115873</v>
      </c>
      <c r="P303" s="1">
        <v>1000</v>
      </c>
      <c r="Q303" s="1">
        <v>12.3</v>
      </c>
      <c r="R303" s="1337">
        <v>12300</v>
      </c>
      <c r="S303" s="4">
        <v>1957.11</v>
      </c>
      <c r="T303" s="1">
        <v>9.1530000000000005</v>
      </c>
      <c r="U303" s="1337">
        <v>9153</v>
      </c>
      <c r="V303" s="1">
        <v>3.5999999999999997E-2</v>
      </c>
      <c r="W303" s="1336">
        <v>36.020000000000003</v>
      </c>
      <c r="X303" s="1">
        <v>13</v>
      </c>
      <c r="Y303" s="1">
        <v>135</v>
      </c>
      <c r="Z303" s="1" t="s">
        <v>90</v>
      </c>
      <c r="AA303" s="1">
        <v>401</v>
      </c>
      <c r="AB303" s="1337">
        <v>3147</v>
      </c>
    </row>
    <row r="304" spans="1:28">
      <c r="A304" s="1336" t="s">
        <v>120</v>
      </c>
      <c r="B304" s="2" t="s">
        <v>230</v>
      </c>
      <c r="C304" s="1" t="s">
        <v>231</v>
      </c>
      <c r="D304" s="1" t="s">
        <v>116</v>
      </c>
      <c r="E304" s="1">
        <v>140008</v>
      </c>
      <c r="F304" s="1336" t="s">
        <v>123</v>
      </c>
      <c r="G304" s="1" t="s">
        <v>32</v>
      </c>
      <c r="H304" s="1">
        <v>418210</v>
      </c>
      <c r="I304" s="3">
        <v>42523</v>
      </c>
      <c r="J304" s="3">
        <v>42500</v>
      </c>
      <c r="K304" s="3">
        <v>42515</v>
      </c>
      <c r="L304" s="1">
        <v>221598</v>
      </c>
      <c r="M304" s="3">
        <v>42523</v>
      </c>
      <c r="N304" s="1" t="s">
        <v>89</v>
      </c>
      <c r="O304" s="1">
        <v>115967</v>
      </c>
      <c r="P304" s="1">
        <v>5000</v>
      </c>
      <c r="Q304" s="1">
        <v>11.53</v>
      </c>
      <c r="R304" s="1337">
        <v>57650</v>
      </c>
      <c r="S304" s="4">
        <v>5935.55</v>
      </c>
      <c r="T304" s="1">
        <v>9.1530000000000005</v>
      </c>
      <c r="U304" s="1337">
        <v>45765</v>
      </c>
      <c r="V304" s="1">
        <v>3.5999999999999997E-2</v>
      </c>
      <c r="W304" s="1336">
        <v>180.1</v>
      </c>
      <c r="X304" s="1">
        <v>13</v>
      </c>
      <c r="Y304" s="1">
        <v>141</v>
      </c>
      <c r="AA304" s="1">
        <v>401</v>
      </c>
      <c r="AB304" s="1337">
        <v>11885</v>
      </c>
    </row>
    <row r="305" spans="1:28">
      <c r="A305" s="1336" t="s">
        <v>120</v>
      </c>
      <c r="B305" s="2" t="s">
        <v>230</v>
      </c>
      <c r="C305" s="1" t="s">
        <v>231</v>
      </c>
      <c r="D305" s="1" t="s">
        <v>116</v>
      </c>
      <c r="E305" s="1">
        <v>140083</v>
      </c>
      <c r="F305" s="1336" t="s">
        <v>117</v>
      </c>
      <c r="G305" s="1" t="s">
        <v>32</v>
      </c>
      <c r="H305" s="1">
        <v>420656</v>
      </c>
      <c r="I305" s="3">
        <v>42543</v>
      </c>
      <c r="J305" s="3">
        <v>42516</v>
      </c>
      <c r="K305" s="3">
        <v>42546</v>
      </c>
      <c r="L305" s="1">
        <v>222974</v>
      </c>
      <c r="M305" s="3">
        <v>42542</v>
      </c>
      <c r="N305" s="1" t="s">
        <v>89</v>
      </c>
      <c r="O305" s="1">
        <v>116501</v>
      </c>
      <c r="P305" s="1">
        <v>2000</v>
      </c>
      <c r="Q305" s="1">
        <v>10.79</v>
      </c>
      <c r="R305" s="1337">
        <v>21580</v>
      </c>
      <c r="S305" s="1">
        <v>894.22</v>
      </c>
      <c r="T305" s="1">
        <v>9.1530000000000005</v>
      </c>
      <c r="U305" s="1337">
        <v>18306</v>
      </c>
      <c r="V305" s="1">
        <v>3.5999999999999997E-2</v>
      </c>
      <c r="W305" s="1336">
        <v>72.040000000000006</v>
      </c>
      <c r="X305" s="1">
        <v>13</v>
      </c>
      <c r="Y305" s="1">
        <v>141</v>
      </c>
      <c r="AA305" s="1">
        <v>401</v>
      </c>
      <c r="AB305" s="1337">
        <v>3274</v>
      </c>
    </row>
    <row r="306" spans="1:28">
      <c r="A306" s="1336" t="s">
        <v>120</v>
      </c>
      <c r="B306" s="2" t="s">
        <v>232</v>
      </c>
      <c r="C306" s="1" t="s">
        <v>233</v>
      </c>
      <c r="D306" s="1" t="s">
        <v>116</v>
      </c>
      <c r="E306" s="1">
        <v>130099</v>
      </c>
      <c r="F306" s="1336" t="s">
        <v>150</v>
      </c>
      <c r="G306" s="1" t="s">
        <v>32</v>
      </c>
      <c r="H306" s="1">
        <v>421031</v>
      </c>
      <c r="I306" s="3">
        <v>42546</v>
      </c>
      <c r="J306" s="3">
        <v>42520</v>
      </c>
      <c r="K306" s="3">
        <v>42546</v>
      </c>
      <c r="N306" s="1" t="s">
        <v>89</v>
      </c>
      <c r="O306" s="1">
        <v>116611</v>
      </c>
      <c r="P306" s="1">
        <v>200</v>
      </c>
      <c r="Q306" s="1">
        <v>11.11</v>
      </c>
      <c r="R306" s="1337">
        <v>2222</v>
      </c>
      <c r="S306" s="1">
        <v>153.41999999999999</v>
      </c>
      <c r="T306" s="1">
        <v>9.1530000000000005</v>
      </c>
      <c r="U306" s="1337">
        <v>1830.6</v>
      </c>
      <c r="V306" s="1">
        <v>3.5999999999999997E-2</v>
      </c>
      <c r="W306" s="1336">
        <v>7.2039999999999997</v>
      </c>
      <c r="X306" s="1">
        <v>13</v>
      </c>
      <c r="Y306" s="1">
        <v>130</v>
      </c>
      <c r="AA306" s="1">
        <v>401</v>
      </c>
      <c r="AB306" s="1336">
        <v>391.4</v>
      </c>
    </row>
    <row r="307" spans="1:28">
      <c r="A307" s="1336" t="s">
        <v>120</v>
      </c>
      <c r="B307" s="2" t="s">
        <v>234</v>
      </c>
      <c r="C307" s="1" t="s">
        <v>235</v>
      </c>
      <c r="D307" s="1" t="s">
        <v>116</v>
      </c>
      <c r="E307" s="1">
        <v>140008</v>
      </c>
      <c r="F307" s="1336" t="s">
        <v>123</v>
      </c>
      <c r="G307" s="1" t="s">
        <v>32</v>
      </c>
      <c r="H307" s="1">
        <v>418207</v>
      </c>
      <c r="I307" s="3">
        <v>42523</v>
      </c>
      <c r="J307" s="3">
        <v>42500</v>
      </c>
      <c r="K307" s="3">
        <v>42515</v>
      </c>
      <c r="L307" s="1">
        <v>221596</v>
      </c>
      <c r="M307" s="3">
        <v>42523</v>
      </c>
      <c r="N307" s="1" t="s">
        <v>89</v>
      </c>
      <c r="O307" s="1">
        <v>115967</v>
      </c>
      <c r="P307" s="1">
        <v>5000</v>
      </c>
      <c r="Q307" s="1">
        <v>11.53</v>
      </c>
      <c r="R307" s="1337">
        <v>57650</v>
      </c>
      <c r="S307" s="4">
        <v>5935.55</v>
      </c>
      <c r="T307" s="1">
        <v>9.1530000000000005</v>
      </c>
      <c r="U307" s="1337">
        <v>45765</v>
      </c>
      <c r="V307" s="1">
        <v>3.5999999999999997E-2</v>
      </c>
      <c r="W307" s="1336">
        <v>180.1</v>
      </c>
      <c r="X307" s="1">
        <v>13</v>
      </c>
      <c r="Y307" s="1">
        <v>141</v>
      </c>
      <c r="AA307" s="1">
        <v>401</v>
      </c>
      <c r="AB307" s="1337">
        <v>11885</v>
      </c>
    </row>
    <row r="308" spans="1:28">
      <c r="A308" s="1336" t="s">
        <v>120</v>
      </c>
      <c r="B308" s="2" t="s">
        <v>234</v>
      </c>
      <c r="C308" s="1" t="s">
        <v>235</v>
      </c>
      <c r="D308" s="1" t="s">
        <v>116</v>
      </c>
      <c r="E308" s="1">
        <v>130013</v>
      </c>
      <c r="F308" s="1336" t="s">
        <v>221</v>
      </c>
      <c r="G308" s="1" t="s">
        <v>32</v>
      </c>
      <c r="H308" s="1">
        <v>418369</v>
      </c>
      <c r="I308" s="3">
        <v>42527</v>
      </c>
      <c r="J308" s="3">
        <v>42493</v>
      </c>
      <c r="K308" s="3">
        <v>42515</v>
      </c>
      <c r="N308" s="1" t="s">
        <v>89</v>
      </c>
      <c r="O308" s="1">
        <v>115683</v>
      </c>
      <c r="P308" s="1">
        <v>1500</v>
      </c>
      <c r="Q308" s="1">
        <v>11.3</v>
      </c>
      <c r="R308" s="1337">
        <v>16950</v>
      </c>
      <c r="S308" s="4">
        <v>1435.67</v>
      </c>
      <c r="T308" s="1">
        <v>9.1530000000000005</v>
      </c>
      <c r="U308" s="1337">
        <v>13729.5</v>
      </c>
      <c r="V308" s="1">
        <v>3.5999999999999997E-2</v>
      </c>
      <c r="W308" s="1336">
        <v>54.03</v>
      </c>
      <c r="X308" s="1">
        <v>13</v>
      </c>
      <c r="Y308" s="1">
        <v>130</v>
      </c>
      <c r="AA308" s="1">
        <v>401</v>
      </c>
      <c r="AB308" s="1337">
        <v>3220.5</v>
      </c>
    </row>
    <row r="309" spans="1:28">
      <c r="A309" s="1336" t="s">
        <v>120</v>
      </c>
      <c r="B309" s="2" t="s">
        <v>234</v>
      </c>
      <c r="C309" s="1" t="s">
        <v>235</v>
      </c>
      <c r="D309" s="1" t="s">
        <v>116</v>
      </c>
      <c r="E309" s="1">
        <v>130003</v>
      </c>
      <c r="F309" s="1336" t="s">
        <v>145</v>
      </c>
      <c r="G309" s="1" t="s">
        <v>32</v>
      </c>
      <c r="H309" s="1">
        <v>418376</v>
      </c>
      <c r="I309" s="3">
        <v>42527</v>
      </c>
      <c r="J309" s="3">
        <v>42494</v>
      </c>
      <c r="K309" s="3">
        <v>42515</v>
      </c>
      <c r="N309" s="1" t="s">
        <v>89</v>
      </c>
      <c r="O309" s="1">
        <v>115776</v>
      </c>
      <c r="P309" s="1">
        <v>1000</v>
      </c>
      <c r="Q309" s="1">
        <v>11.41</v>
      </c>
      <c r="R309" s="1337">
        <v>11410</v>
      </c>
      <c r="S309" s="4">
        <v>1067.1099999999999</v>
      </c>
      <c r="T309" s="1">
        <v>9.1530000000000005</v>
      </c>
      <c r="U309" s="1337">
        <v>9153</v>
      </c>
      <c r="V309" s="1">
        <v>3.5999999999999997E-2</v>
      </c>
      <c r="W309" s="1336">
        <v>36.020000000000003</v>
      </c>
      <c r="X309" s="1">
        <v>13</v>
      </c>
      <c r="Y309" s="1">
        <v>130</v>
      </c>
      <c r="AA309" s="1">
        <v>401</v>
      </c>
      <c r="AB309" s="1337">
        <v>2257</v>
      </c>
    </row>
    <row r="310" spans="1:28">
      <c r="A310" s="1336" t="s">
        <v>120</v>
      </c>
      <c r="B310" s="2" t="s">
        <v>234</v>
      </c>
      <c r="C310" s="1" t="s">
        <v>235</v>
      </c>
      <c r="D310" s="1" t="s">
        <v>116</v>
      </c>
      <c r="E310" s="1">
        <v>130023</v>
      </c>
      <c r="F310" s="1336" t="s">
        <v>153</v>
      </c>
      <c r="G310" s="1" t="s">
        <v>32</v>
      </c>
      <c r="H310" s="1">
        <v>420809</v>
      </c>
      <c r="I310" s="3">
        <v>42545</v>
      </c>
      <c r="J310" s="3">
        <v>42523</v>
      </c>
      <c r="K310" s="3">
        <v>42546</v>
      </c>
      <c r="N310" s="1" t="s">
        <v>89</v>
      </c>
      <c r="O310" s="1">
        <v>116756</v>
      </c>
      <c r="P310" s="1">
        <v>2000</v>
      </c>
      <c r="Q310" s="1">
        <v>11.11</v>
      </c>
      <c r="R310" s="1337">
        <v>22220</v>
      </c>
      <c r="S310" s="4">
        <v>1534.22</v>
      </c>
      <c r="T310" s="1">
        <v>9.1530000000000005</v>
      </c>
      <c r="U310" s="1337">
        <v>18306</v>
      </c>
      <c r="V310" s="1">
        <v>3.5999999999999997E-2</v>
      </c>
      <c r="W310" s="1336">
        <v>72.040000000000006</v>
      </c>
      <c r="X310" s="1">
        <v>13</v>
      </c>
      <c r="Y310" s="1">
        <v>130</v>
      </c>
      <c r="AA310" s="1">
        <v>401</v>
      </c>
      <c r="AB310" s="1337">
        <v>3914</v>
      </c>
    </row>
    <row r="311" spans="1:28">
      <c r="A311" s="1336" t="s">
        <v>120</v>
      </c>
      <c r="B311" s="2" t="s">
        <v>236</v>
      </c>
      <c r="C311" s="1" t="s">
        <v>237</v>
      </c>
      <c r="D311" s="1" t="s">
        <v>116</v>
      </c>
      <c r="E311" s="1">
        <v>140008</v>
      </c>
      <c r="F311" s="1336" t="s">
        <v>123</v>
      </c>
      <c r="G311" s="1" t="s">
        <v>32</v>
      </c>
      <c r="H311" s="1">
        <v>418208</v>
      </c>
      <c r="I311" s="3">
        <v>42523</v>
      </c>
      <c r="J311" s="3">
        <v>42500</v>
      </c>
      <c r="K311" s="3">
        <v>42515</v>
      </c>
      <c r="L311" s="1">
        <v>221597</v>
      </c>
      <c r="M311" s="3">
        <v>42523</v>
      </c>
      <c r="N311" s="1" t="s">
        <v>89</v>
      </c>
      <c r="O311" s="1">
        <v>115967</v>
      </c>
      <c r="P311" s="1">
        <v>10000</v>
      </c>
      <c r="Q311" s="1">
        <v>11.53</v>
      </c>
      <c r="R311" s="1337">
        <v>115300</v>
      </c>
      <c r="S311" s="4">
        <v>11871.1</v>
      </c>
      <c r="T311" s="1">
        <v>9.1530000000000005</v>
      </c>
      <c r="U311" s="1337">
        <v>91530</v>
      </c>
      <c r="V311" s="1">
        <v>3.5999999999999997E-2</v>
      </c>
      <c r="W311" s="1336">
        <v>360.2</v>
      </c>
      <c r="X311" s="1">
        <v>13</v>
      </c>
      <c r="Y311" s="1">
        <v>141</v>
      </c>
      <c r="AA311" s="1">
        <v>401</v>
      </c>
      <c r="AB311" s="1337">
        <v>23770</v>
      </c>
    </row>
    <row r="312" spans="1:28">
      <c r="A312" s="1336" t="s">
        <v>120</v>
      </c>
      <c r="B312" s="2" t="s">
        <v>236</v>
      </c>
      <c r="C312" s="1" t="s">
        <v>237</v>
      </c>
      <c r="D312" s="1" t="s">
        <v>116</v>
      </c>
      <c r="E312" s="1">
        <v>130013</v>
      </c>
      <c r="F312" s="1336" t="s">
        <v>221</v>
      </c>
      <c r="G312" s="1" t="s">
        <v>32</v>
      </c>
      <c r="H312" s="1">
        <v>418369</v>
      </c>
      <c r="I312" s="3">
        <v>42527</v>
      </c>
      <c r="J312" s="3">
        <v>42493</v>
      </c>
      <c r="K312" s="3">
        <v>42515</v>
      </c>
      <c r="N312" s="1" t="s">
        <v>89</v>
      </c>
      <c r="O312" s="1">
        <v>115683</v>
      </c>
      <c r="P312" s="1">
        <v>2000</v>
      </c>
      <c r="Q312" s="1">
        <v>11.3</v>
      </c>
      <c r="R312" s="1337">
        <v>22600</v>
      </c>
      <c r="S312" s="4">
        <v>1914.22</v>
      </c>
      <c r="T312" s="1">
        <v>9.1530000000000005</v>
      </c>
      <c r="U312" s="1337">
        <v>18306</v>
      </c>
      <c r="V312" s="1">
        <v>3.5999999999999997E-2</v>
      </c>
      <c r="W312" s="1336">
        <v>72.040000000000006</v>
      </c>
      <c r="X312" s="1">
        <v>13</v>
      </c>
      <c r="Y312" s="1">
        <v>130</v>
      </c>
      <c r="AA312" s="1">
        <v>401</v>
      </c>
      <c r="AB312" s="1337">
        <v>4294</v>
      </c>
    </row>
    <row r="313" spans="1:28">
      <c r="A313" s="1336" t="s">
        <v>120</v>
      </c>
      <c r="B313" s="2" t="s">
        <v>236</v>
      </c>
      <c r="C313" s="1" t="s">
        <v>237</v>
      </c>
      <c r="D313" s="1" t="s">
        <v>116</v>
      </c>
      <c r="E313" s="1">
        <v>130003</v>
      </c>
      <c r="F313" s="1336" t="s">
        <v>145</v>
      </c>
      <c r="G313" s="1" t="s">
        <v>32</v>
      </c>
      <c r="H313" s="1">
        <v>418376</v>
      </c>
      <c r="I313" s="3">
        <v>42527</v>
      </c>
      <c r="J313" s="3">
        <v>42494</v>
      </c>
      <c r="K313" s="3">
        <v>42515</v>
      </c>
      <c r="N313" s="1" t="s">
        <v>89</v>
      </c>
      <c r="O313" s="1">
        <v>115776</v>
      </c>
      <c r="P313" s="1">
        <v>2000</v>
      </c>
      <c r="Q313" s="1">
        <v>11.41</v>
      </c>
      <c r="R313" s="1337">
        <v>22820</v>
      </c>
      <c r="S313" s="4">
        <v>2134.2199999999998</v>
      </c>
      <c r="T313" s="1">
        <v>9.1530000000000005</v>
      </c>
      <c r="U313" s="1337">
        <v>18306</v>
      </c>
      <c r="V313" s="1">
        <v>3.5999999999999997E-2</v>
      </c>
      <c r="W313" s="1336">
        <v>72.040000000000006</v>
      </c>
      <c r="X313" s="1">
        <v>13</v>
      </c>
      <c r="Y313" s="1">
        <v>130</v>
      </c>
      <c r="AA313" s="1">
        <v>401</v>
      </c>
      <c r="AB313" s="1337">
        <v>4514</v>
      </c>
    </row>
    <row r="314" spans="1:28">
      <c r="A314" s="1336" t="s">
        <v>120</v>
      </c>
      <c r="B314" s="2" t="s">
        <v>236</v>
      </c>
      <c r="C314" s="1" t="s">
        <v>237</v>
      </c>
      <c r="D314" s="1" t="s">
        <v>116</v>
      </c>
      <c r="E314" s="1">
        <v>130004</v>
      </c>
      <c r="F314" s="1336" t="s">
        <v>125</v>
      </c>
      <c r="G314" s="1" t="s">
        <v>32</v>
      </c>
      <c r="H314" s="1">
        <v>418416</v>
      </c>
      <c r="I314" s="3">
        <v>42525</v>
      </c>
      <c r="J314" s="3">
        <v>42499</v>
      </c>
      <c r="K314" s="3">
        <v>42515</v>
      </c>
      <c r="L314" s="1">
        <v>221729</v>
      </c>
      <c r="M314" s="3">
        <v>42525</v>
      </c>
      <c r="N314" s="1" t="s">
        <v>89</v>
      </c>
      <c r="O314" s="1">
        <v>115922</v>
      </c>
      <c r="P314" s="1">
        <v>300</v>
      </c>
      <c r="Q314" s="1">
        <v>11.22</v>
      </c>
      <c r="R314" s="1337">
        <v>3366</v>
      </c>
      <c r="S314" s="1">
        <v>263.13</v>
      </c>
      <c r="T314" s="1">
        <v>9.1530000000000005</v>
      </c>
      <c r="U314" s="1337">
        <v>2745.9</v>
      </c>
      <c r="V314" s="1">
        <v>3.5999999999999997E-2</v>
      </c>
      <c r="W314" s="1336">
        <v>10.805999999999999</v>
      </c>
      <c r="X314" s="1">
        <v>13</v>
      </c>
      <c r="Y314" s="1">
        <v>130</v>
      </c>
      <c r="AA314" s="1">
        <v>401</v>
      </c>
      <c r="AB314" s="1336">
        <v>620.1</v>
      </c>
    </row>
    <row r="315" spans="1:28">
      <c r="A315" s="1336" t="s">
        <v>120</v>
      </c>
      <c r="B315" s="2" t="s">
        <v>236</v>
      </c>
      <c r="C315" s="1" t="s">
        <v>237</v>
      </c>
      <c r="D315" s="1" t="s">
        <v>116</v>
      </c>
      <c r="E315" s="1">
        <v>130314</v>
      </c>
      <c r="F315" s="1336" t="s">
        <v>144</v>
      </c>
      <c r="G315" s="1" t="s">
        <v>32</v>
      </c>
      <c r="H315" s="1">
        <v>418625</v>
      </c>
      <c r="I315" s="3">
        <v>42528</v>
      </c>
      <c r="J315" s="3">
        <v>42502</v>
      </c>
      <c r="K315" s="3">
        <v>42531</v>
      </c>
      <c r="N315" s="1" t="s">
        <v>89</v>
      </c>
      <c r="O315" s="1">
        <v>116065</v>
      </c>
      <c r="P315" s="1">
        <v>500</v>
      </c>
      <c r="Q315" s="1">
        <v>11.29</v>
      </c>
      <c r="R315" s="1337">
        <v>5645</v>
      </c>
      <c r="S315" s="1">
        <v>473.56</v>
      </c>
      <c r="T315" s="1">
        <v>9.1530000000000005</v>
      </c>
      <c r="U315" s="1337">
        <v>4576.5</v>
      </c>
      <c r="V315" s="1">
        <v>3.5999999999999997E-2</v>
      </c>
      <c r="W315" s="1336">
        <v>18.010000000000002</v>
      </c>
      <c r="X315" s="1">
        <v>13</v>
      </c>
      <c r="Y315" s="1">
        <v>130</v>
      </c>
      <c r="AA315" s="1">
        <v>401</v>
      </c>
      <c r="AB315" s="1337">
        <v>1068.5</v>
      </c>
    </row>
    <row r="316" spans="1:28">
      <c r="A316" s="1336" t="s">
        <v>120</v>
      </c>
      <c r="B316" s="2" t="s">
        <v>236</v>
      </c>
      <c r="C316" s="1" t="s">
        <v>237</v>
      </c>
      <c r="D316" s="1" t="s">
        <v>116</v>
      </c>
      <c r="E316" s="1">
        <v>130023</v>
      </c>
      <c r="F316" s="1336" t="s">
        <v>153</v>
      </c>
      <c r="G316" s="1" t="s">
        <v>32</v>
      </c>
      <c r="H316" s="1">
        <v>420323</v>
      </c>
      <c r="I316" s="3">
        <v>42542</v>
      </c>
      <c r="J316" s="3">
        <v>42523</v>
      </c>
      <c r="K316" s="3">
        <v>42546</v>
      </c>
      <c r="N316" s="1" t="s">
        <v>89</v>
      </c>
      <c r="O316" s="1">
        <v>116756</v>
      </c>
      <c r="P316" s="1">
        <v>2000</v>
      </c>
      <c r="Q316" s="1">
        <v>11.11</v>
      </c>
      <c r="R316" s="1337">
        <v>22220</v>
      </c>
      <c r="S316" s="4">
        <v>1534.22</v>
      </c>
      <c r="T316" s="1">
        <v>9.1530000000000005</v>
      </c>
      <c r="U316" s="1337">
        <v>18306</v>
      </c>
      <c r="V316" s="1">
        <v>3.5999999999999997E-2</v>
      </c>
      <c r="W316" s="1336">
        <v>72.040000000000006</v>
      </c>
      <c r="X316" s="1">
        <v>13</v>
      </c>
      <c r="Y316" s="1">
        <v>130</v>
      </c>
      <c r="AA316" s="1">
        <v>401</v>
      </c>
      <c r="AB316" s="1337">
        <v>3914</v>
      </c>
    </row>
    <row r="317" spans="1:28">
      <c r="A317" s="1336" t="s">
        <v>120</v>
      </c>
      <c r="B317" s="2" t="s">
        <v>238</v>
      </c>
      <c r="C317" s="1" t="s">
        <v>239</v>
      </c>
      <c r="D317" s="1" t="s">
        <v>116</v>
      </c>
      <c r="E317" s="1">
        <v>130050</v>
      </c>
      <c r="F317" s="1336" t="s">
        <v>218</v>
      </c>
      <c r="G317" s="1" t="s">
        <v>53</v>
      </c>
      <c r="H317" s="1">
        <v>7343</v>
      </c>
      <c r="I317" s="3">
        <v>42549</v>
      </c>
      <c r="J317" s="3">
        <v>42550</v>
      </c>
      <c r="K317" s="3">
        <v>42550</v>
      </c>
      <c r="N317" s="1" t="s">
        <v>54</v>
      </c>
      <c r="O317" s="1">
        <v>7537</v>
      </c>
      <c r="P317" s="1">
        <v>-500</v>
      </c>
      <c r="Q317" s="1">
        <v>19.21</v>
      </c>
      <c r="R317" s="1337">
        <v>-9605</v>
      </c>
      <c r="S317" s="1">
        <v>-793.83</v>
      </c>
      <c r="T317" s="1">
        <v>15.595000000000001</v>
      </c>
      <c r="U317" s="1337">
        <v>-7797.5</v>
      </c>
      <c r="V317" s="1">
        <v>5.5100000000000003E-2</v>
      </c>
      <c r="W317" s="1336">
        <v>-27.545000000000002</v>
      </c>
      <c r="X317" s="1">
        <v>13</v>
      </c>
      <c r="Y317" s="1">
        <v>130</v>
      </c>
      <c r="AA317" s="1">
        <v>401</v>
      </c>
      <c r="AB317" s="1337">
        <v>-1807.5</v>
      </c>
    </row>
    <row r="318" spans="1:28">
      <c r="A318" s="1336" t="s">
        <v>120</v>
      </c>
      <c r="B318" s="2" t="s">
        <v>238</v>
      </c>
      <c r="C318" s="1" t="s">
        <v>239</v>
      </c>
      <c r="D318" s="1" t="s">
        <v>116</v>
      </c>
      <c r="E318" s="1">
        <v>130322</v>
      </c>
      <c r="F318" s="1336" t="s">
        <v>142</v>
      </c>
      <c r="G318" s="1" t="s">
        <v>32</v>
      </c>
      <c r="H318" s="1">
        <v>418278</v>
      </c>
      <c r="I318" s="3">
        <v>42524</v>
      </c>
      <c r="J318" s="3">
        <v>42514</v>
      </c>
      <c r="K318" s="3">
        <v>42545</v>
      </c>
      <c r="L318" s="1">
        <v>221589</v>
      </c>
      <c r="M318" s="3">
        <v>42523</v>
      </c>
      <c r="N318" s="1" t="s">
        <v>89</v>
      </c>
      <c r="O318" s="1">
        <v>116414</v>
      </c>
      <c r="P318" s="1">
        <v>2000</v>
      </c>
      <c r="Q318" s="1">
        <v>19.399999999999999</v>
      </c>
      <c r="R318" s="1337">
        <v>38800</v>
      </c>
      <c r="S318" s="4">
        <v>3555.3</v>
      </c>
      <c r="T318" s="1">
        <v>15.595000000000001</v>
      </c>
      <c r="U318" s="1337">
        <v>31190</v>
      </c>
      <c r="V318" s="1">
        <v>5.5100000000000003E-2</v>
      </c>
      <c r="W318" s="1336">
        <v>110.18</v>
      </c>
      <c r="X318" s="1">
        <v>13</v>
      </c>
      <c r="Y318" s="1">
        <v>135</v>
      </c>
      <c r="Z318" s="1" t="s">
        <v>143</v>
      </c>
      <c r="AA318" s="1">
        <v>401</v>
      </c>
      <c r="AB318" s="1337">
        <v>7610</v>
      </c>
    </row>
    <row r="319" spans="1:28">
      <c r="A319" s="1336" t="s">
        <v>120</v>
      </c>
      <c r="B319" s="2" t="s">
        <v>238</v>
      </c>
      <c r="C319" s="1" t="s">
        <v>239</v>
      </c>
      <c r="D319" s="1" t="s">
        <v>116</v>
      </c>
      <c r="E319" s="1">
        <v>130023</v>
      </c>
      <c r="F319" s="1336" t="s">
        <v>153</v>
      </c>
      <c r="G319" s="1" t="s">
        <v>32</v>
      </c>
      <c r="H319" s="1">
        <v>418348</v>
      </c>
      <c r="I319" s="3">
        <v>42525</v>
      </c>
      <c r="J319" s="3">
        <v>42523</v>
      </c>
      <c r="K319" s="3">
        <v>42524</v>
      </c>
      <c r="N319" s="1" t="s">
        <v>89</v>
      </c>
      <c r="O319" s="1">
        <v>116756</v>
      </c>
      <c r="P319" s="1">
        <v>200</v>
      </c>
      <c r="Q319" s="1">
        <v>19.21</v>
      </c>
      <c r="R319" s="1337">
        <v>3842</v>
      </c>
      <c r="S319" s="1">
        <v>317.52999999999997</v>
      </c>
      <c r="T319" s="1">
        <v>15.595000000000001</v>
      </c>
      <c r="U319" s="1337">
        <v>3119</v>
      </c>
      <c r="V319" s="1">
        <v>5.5100000000000003E-2</v>
      </c>
      <c r="W319" s="1336">
        <v>11.018000000000001</v>
      </c>
      <c r="X319" s="1">
        <v>13</v>
      </c>
      <c r="Y319" s="1">
        <v>130</v>
      </c>
      <c r="AA319" s="1">
        <v>401</v>
      </c>
      <c r="AB319" s="1336">
        <v>723</v>
      </c>
    </row>
    <row r="320" spans="1:28">
      <c r="A320" s="1336" t="s">
        <v>120</v>
      </c>
      <c r="B320" s="2" t="s">
        <v>238</v>
      </c>
      <c r="C320" s="1" t="s">
        <v>239</v>
      </c>
      <c r="D320" s="1" t="s">
        <v>116</v>
      </c>
      <c r="E320" s="1">
        <v>130003</v>
      </c>
      <c r="F320" s="1336" t="s">
        <v>145</v>
      </c>
      <c r="G320" s="1" t="s">
        <v>32</v>
      </c>
      <c r="H320" s="1">
        <v>418373</v>
      </c>
      <c r="I320" s="3">
        <v>42527</v>
      </c>
      <c r="J320" s="3">
        <v>42494</v>
      </c>
      <c r="K320" s="3">
        <v>42515</v>
      </c>
      <c r="N320" s="1" t="s">
        <v>89</v>
      </c>
      <c r="O320" s="1">
        <v>115776</v>
      </c>
      <c r="P320" s="1">
        <v>2000</v>
      </c>
      <c r="Q320" s="1">
        <v>19.73</v>
      </c>
      <c r="R320" s="1337">
        <v>39460</v>
      </c>
      <c r="S320" s="4">
        <v>4215.3</v>
      </c>
      <c r="T320" s="1">
        <v>15.595000000000001</v>
      </c>
      <c r="U320" s="1337">
        <v>31190</v>
      </c>
      <c r="V320" s="1">
        <v>5.5100000000000003E-2</v>
      </c>
      <c r="W320" s="1336">
        <v>110.18</v>
      </c>
      <c r="X320" s="1">
        <v>13</v>
      </c>
      <c r="Y320" s="1">
        <v>130</v>
      </c>
      <c r="AA320" s="1">
        <v>401</v>
      </c>
      <c r="AB320" s="1337">
        <v>8270</v>
      </c>
    </row>
    <row r="321" spans="1:28">
      <c r="A321" s="1336" t="s">
        <v>120</v>
      </c>
      <c r="B321" s="2" t="s">
        <v>238</v>
      </c>
      <c r="C321" s="1" t="s">
        <v>239</v>
      </c>
      <c r="D321" s="1" t="s">
        <v>116</v>
      </c>
      <c r="E321" s="1">
        <v>130308</v>
      </c>
      <c r="F321" s="1336" t="s">
        <v>126</v>
      </c>
      <c r="G321" s="1" t="s">
        <v>32</v>
      </c>
      <c r="H321" s="1">
        <v>418404</v>
      </c>
      <c r="I321" s="3">
        <v>42527</v>
      </c>
      <c r="J321" s="3">
        <v>42502</v>
      </c>
      <c r="K321" s="3">
        <v>42533</v>
      </c>
      <c r="N321" s="1" t="s">
        <v>89</v>
      </c>
      <c r="O321" s="1">
        <v>116052</v>
      </c>
      <c r="P321" s="1">
        <v>1000</v>
      </c>
      <c r="Q321" s="1">
        <v>19.93</v>
      </c>
      <c r="R321" s="1337">
        <v>19930</v>
      </c>
      <c r="S321" s="4">
        <v>2307.65</v>
      </c>
      <c r="T321" s="1">
        <v>15.595000000000001</v>
      </c>
      <c r="U321" s="1337">
        <v>15595</v>
      </c>
      <c r="V321" s="1">
        <v>5.5100000000000003E-2</v>
      </c>
      <c r="W321" s="1336">
        <v>55.09</v>
      </c>
      <c r="X321" s="1">
        <v>13</v>
      </c>
      <c r="Y321" s="1">
        <v>141</v>
      </c>
      <c r="AA321" s="1">
        <v>401</v>
      </c>
      <c r="AB321" s="1337">
        <v>4335</v>
      </c>
    </row>
    <row r="322" spans="1:28">
      <c r="A322" s="1336" t="s">
        <v>120</v>
      </c>
      <c r="B322" s="2" t="s">
        <v>238</v>
      </c>
      <c r="C322" s="1" t="s">
        <v>239</v>
      </c>
      <c r="D322" s="1" t="s">
        <v>116</v>
      </c>
      <c r="E322" s="1">
        <v>130314</v>
      </c>
      <c r="F322" s="1336" t="s">
        <v>144</v>
      </c>
      <c r="G322" s="1" t="s">
        <v>32</v>
      </c>
      <c r="H322" s="1">
        <v>418633</v>
      </c>
      <c r="I322" s="3">
        <v>42528</v>
      </c>
      <c r="J322" s="3">
        <v>42502</v>
      </c>
      <c r="K322" s="3">
        <v>42531</v>
      </c>
      <c r="N322" s="1" t="s">
        <v>89</v>
      </c>
      <c r="O322" s="1">
        <v>116066</v>
      </c>
      <c r="P322" s="1">
        <v>500</v>
      </c>
      <c r="Q322" s="1">
        <v>19.52</v>
      </c>
      <c r="R322" s="1337">
        <v>9760</v>
      </c>
      <c r="S322" s="1">
        <v>948.83</v>
      </c>
      <c r="T322" s="1">
        <v>15.595000000000001</v>
      </c>
      <c r="U322" s="1337">
        <v>7797.5</v>
      </c>
      <c r="V322" s="1">
        <v>5.5100000000000003E-2</v>
      </c>
      <c r="W322" s="1336">
        <v>27.545000000000002</v>
      </c>
      <c r="X322" s="1">
        <v>13</v>
      </c>
      <c r="Y322" s="1">
        <v>130</v>
      </c>
      <c r="AA322" s="1">
        <v>401</v>
      </c>
      <c r="AB322" s="1337">
        <v>1962.5</v>
      </c>
    </row>
    <row r="323" spans="1:28">
      <c r="A323" s="1336" t="s">
        <v>120</v>
      </c>
      <c r="B323" s="2" t="s">
        <v>238</v>
      </c>
      <c r="C323" s="1" t="s">
        <v>239</v>
      </c>
      <c r="D323" s="1" t="s">
        <v>116</v>
      </c>
      <c r="E323" s="1">
        <v>130023</v>
      </c>
      <c r="F323" s="1336" t="s">
        <v>153</v>
      </c>
      <c r="G323" s="1" t="s">
        <v>32</v>
      </c>
      <c r="H323" s="1">
        <v>419551</v>
      </c>
      <c r="I323" s="3">
        <v>42535</v>
      </c>
      <c r="J323" s="3">
        <v>42523</v>
      </c>
      <c r="K323" s="3">
        <v>42546</v>
      </c>
      <c r="N323" s="1" t="s">
        <v>89</v>
      </c>
      <c r="O323" s="1">
        <v>116756</v>
      </c>
      <c r="P323" s="1">
        <v>2800</v>
      </c>
      <c r="Q323" s="1">
        <v>19.21</v>
      </c>
      <c r="R323" s="1337">
        <v>53788</v>
      </c>
      <c r="S323" s="4">
        <v>4445.42</v>
      </c>
      <c r="T323" s="1">
        <v>15.595000000000001</v>
      </c>
      <c r="U323" s="1337">
        <v>43666</v>
      </c>
      <c r="V323" s="1">
        <v>5.5100000000000003E-2</v>
      </c>
      <c r="W323" s="1336">
        <v>154.25200000000001</v>
      </c>
      <c r="X323" s="1">
        <v>13</v>
      </c>
      <c r="Y323" s="1">
        <v>130</v>
      </c>
      <c r="AA323" s="1">
        <v>401</v>
      </c>
      <c r="AB323" s="1337">
        <v>10122</v>
      </c>
    </row>
    <row r="324" spans="1:28">
      <c r="A324" s="1336" t="s">
        <v>120</v>
      </c>
      <c r="B324" s="2" t="s">
        <v>238</v>
      </c>
      <c r="C324" s="1" t="s">
        <v>239</v>
      </c>
      <c r="D324" s="1" t="s">
        <v>116</v>
      </c>
      <c r="E324" s="1">
        <v>130003</v>
      </c>
      <c r="F324" s="1336" t="s">
        <v>145</v>
      </c>
      <c r="G324" s="1" t="s">
        <v>32</v>
      </c>
      <c r="H324" s="1">
        <v>419643</v>
      </c>
      <c r="I324" s="3">
        <v>42536</v>
      </c>
      <c r="J324" s="3">
        <v>42522</v>
      </c>
      <c r="K324" s="3">
        <v>42541</v>
      </c>
      <c r="N324" s="1" t="s">
        <v>89</v>
      </c>
      <c r="O324" s="1">
        <v>116684</v>
      </c>
      <c r="P324" s="1">
        <v>2000</v>
      </c>
      <c r="Q324" s="1">
        <v>19.21</v>
      </c>
      <c r="R324" s="1337">
        <v>38420</v>
      </c>
      <c r="S324" s="4">
        <v>3175.3</v>
      </c>
      <c r="T324" s="1">
        <v>15.595000000000001</v>
      </c>
      <c r="U324" s="1337">
        <v>31190</v>
      </c>
      <c r="V324" s="1">
        <v>5.5100000000000003E-2</v>
      </c>
      <c r="W324" s="1336">
        <v>110.18</v>
      </c>
      <c r="X324" s="1">
        <v>13</v>
      </c>
      <c r="Y324" s="1">
        <v>130</v>
      </c>
      <c r="AA324" s="1">
        <v>401</v>
      </c>
      <c r="AB324" s="1337">
        <v>7230</v>
      </c>
    </row>
    <row r="325" spans="1:28">
      <c r="A325" s="1336" t="s">
        <v>120</v>
      </c>
      <c r="B325" s="2" t="s">
        <v>238</v>
      </c>
      <c r="C325" s="1" t="s">
        <v>239</v>
      </c>
      <c r="D325" s="1" t="s">
        <v>116</v>
      </c>
      <c r="E325" s="1">
        <v>130004</v>
      </c>
      <c r="F325" s="1336" t="s">
        <v>125</v>
      </c>
      <c r="G325" s="1" t="s">
        <v>32</v>
      </c>
      <c r="H325" s="1">
        <v>419705</v>
      </c>
      <c r="I325" s="3">
        <v>42535</v>
      </c>
      <c r="J325" s="3">
        <v>42521</v>
      </c>
      <c r="K325" s="3">
        <v>42546</v>
      </c>
      <c r="L325" s="1">
        <v>222476</v>
      </c>
      <c r="M325" s="3">
        <v>42534</v>
      </c>
      <c r="N325" s="1" t="s">
        <v>89</v>
      </c>
      <c r="O325" s="1">
        <v>116638</v>
      </c>
      <c r="P325" s="1">
        <v>500</v>
      </c>
      <c r="Q325" s="1">
        <v>19.02</v>
      </c>
      <c r="R325" s="1337">
        <v>9510</v>
      </c>
      <c r="S325" s="1">
        <v>698.83</v>
      </c>
      <c r="T325" s="1">
        <v>15.595000000000001</v>
      </c>
      <c r="U325" s="1337">
        <v>7797.5</v>
      </c>
      <c r="V325" s="1">
        <v>5.5100000000000003E-2</v>
      </c>
      <c r="W325" s="1336">
        <v>27.545000000000002</v>
      </c>
      <c r="X325" s="1">
        <v>13</v>
      </c>
      <c r="Y325" s="1">
        <v>130</v>
      </c>
      <c r="AA325" s="1">
        <v>401</v>
      </c>
      <c r="AB325" s="1337">
        <v>1712.5</v>
      </c>
    </row>
    <row r="326" spans="1:28">
      <c r="A326" s="1336" t="s">
        <v>120</v>
      </c>
      <c r="B326" s="2" t="s">
        <v>238</v>
      </c>
      <c r="C326" s="1" t="s">
        <v>239</v>
      </c>
      <c r="D326" s="1" t="s">
        <v>116</v>
      </c>
      <c r="E326" s="1">
        <v>140083</v>
      </c>
      <c r="F326" s="1336" t="s">
        <v>117</v>
      </c>
      <c r="G326" s="1" t="s">
        <v>32</v>
      </c>
      <c r="H326" s="1">
        <v>419782</v>
      </c>
      <c r="I326" s="3">
        <v>42536</v>
      </c>
      <c r="J326" s="3">
        <v>42516</v>
      </c>
      <c r="K326" s="3">
        <v>42546</v>
      </c>
      <c r="L326" s="1">
        <v>222537</v>
      </c>
      <c r="M326" s="3">
        <v>42535</v>
      </c>
      <c r="N326" s="1" t="s">
        <v>89</v>
      </c>
      <c r="O326" s="1">
        <v>116501</v>
      </c>
      <c r="P326" s="1">
        <v>3000</v>
      </c>
      <c r="Q326" s="1">
        <v>18.649999999999999</v>
      </c>
      <c r="R326" s="1337">
        <v>55950</v>
      </c>
      <c r="S326" s="4">
        <v>3082.95</v>
      </c>
      <c r="T326" s="1">
        <v>15.595000000000001</v>
      </c>
      <c r="U326" s="1337">
        <v>46785</v>
      </c>
      <c r="V326" s="1">
        <v>5.5100000000000003E-2</v>
      </c>
      <c r="W326" s="1336">
        <v>165.27</v>
      </c>
      <c r="X326" s="1">
        <v>13</v>
      </c>
      <c r="Y326" s="1">
        <v>141</v>
      </c>
      <c r="AA326" s="1">
        <v>401</v>
      </c>
      <c r="AB326" s="1337">
        <v>9165</v>
      </c>
    </row>
    <row r="327" spans="1:28">
      <c r="A327" s="1336" t="s">
        <v>120</v>
      </c>
      <c r="B327" s="2" t="s">
        <v>238</v>
      </c>
      <c r="C327" s="1" t="s">
        <v>239</v>
      </c>
      <c r="D327" s="1" t="s">
        <v>116</v>
      </c>
      <c r="E327" s="1">
        <v>130165</v>
      </c>
      <c r="F327" s="1336" t="s">
        <v>164</v>
      </c>
      <c r="G327" s="1" t="s">
        <v>32</v>
      </c>
      <c r="H327" s="1">
        <v>420598</v>
      </c>
      <c r="I327" s="3">
        <v>42543</v>
      </c>
      <c r="J327" s="3">
        <v>42522</v>
      </c>
      <c r="K327" s="3">
        <v>42546</v>
      </c>
      <c r="L327" s="1">
        <v>222919</v>
      </c>
      <c r="M327" s="3">
        <v>42542</v>
      </c>
      <c r="N327" s="1" t="s">
        <v>89</v>
      </c>
      <c r="O327" s="1">
        <v>116723</v>
      </c>
      <c r="P327" s="1">
        <v>500</v>
      </c>
      <c r="Q327" s="1">
        <v>20.14</v>
      </c>
      <c r="R327" s="1337">
        <v>10070</v>
      </c>
      <c r="S327" s="4">
        <v>1258.83</v>
      </c>
      <c r="T327" s="1">
        <v>15.595000000000001</v>
      </c>
      <c r="U327" s="1337">
        <v>7797.5</v>
      </c>
      <c r="V327" s="1">
        <v>5.5100000000000003E-2</v>
      </c>
      <c r="W327" s="1336">
        <v>27.545000000000002</v>
      </c>
      <c r="X327" s="1">
        <v>13</v>
      </c>
      <c r="Y327" s="1">
        <v>135</v>
      </c>
      <c r="Z327" s="1" t="s">
        <v>90</v>
      </c>
      <c r="AA327" s="1">
        <v>401</v>
      </c>
      <c r="AB327" s="1337">
        <v>2272.5</v>
      </c>
    </row>
    <row r="328" spans="1:28">
      <c r="A328" s="1336" t="s">
        <v>120</v>
      </c>
      <c r="B328" s="2" t="s">
        <v>238</v>
      </c>
      <c r="C328" s="1" t="s">
        <v>239</v>
      </c>
      <c r="D328" s="1" t="s">
        <v>116</v>
      </c>
      <c r="E328" s="1">
        <v>130001</v>
      </c>
      <c r="F328" s="1336" t="s">
        <v>132</v>
      </c>
      <c r="G328" s="1" t="s">
        <v>32</v>
      </c>
      <c r="H328" s="1">
        <v>420631</v>
      </c>
      <c r="I328" s="3">
        <v>42543</v>
      </c>
      <c r="J328" s="3">
        <v>42528</v>
      </c>
      <c r="K328" s="3">
        <v>42546</v>
      </c>
      <c r="N328" s="1" t="s">
        <v>89</v>
      </c>
      <c r="O328" s="1">
        <v>116930</v>
      </c>
      <c r="P328" s="1">
        <v>5000</v>
      </c>
      <c r="Q328" s="1">
        <v>19.21</v>
      </c>
      <c r="R328" s="1337">
        <v>96050</v>
      </c>
      <c r="S328" s="4">
        <v>7938.25</v>
      </c>
      <c r="T328" s="1">
        <v>15.595000000000001</v>
      </c>
      <c r="U328" s="1337">
        <v>77975</v>
      </c>
      <c r="V328" s="1">
        <v>5.5100000000000003E-2</v>
      </c>
      <c r="W328" s="1336">
        <v>275.45</v>
      </c>
      <c r="X328" s="1">
        <v>13</v>
      </c>
      <c r="Y328" s="1">
        <v>130</v>
      </c>
      <c r="AA328" s="1">
        <v>401</v>
      </c>
      <c r="AB328" s="1337">
        <v>18075</v>
      </c>
    </row>
    <row r="329" spans="1:28">
      <c r="A329" s="1336" t="s">
        <v>120</v>
      </c>
      <c r="B329" s="2" t="s">
        <v>238</v>
      </c>
      <c r="C329" s="1" t="s">
        <v>239</v>
      </c>
      <c r="D329" s="1" t="s">
        <v>116</v>
      </c>
      <c r="E329" s="1">
        <v>140083</v>
      </c>
      <c r="F329" s="1336" t="s">
        <v>117</v>
      </c>
      <c r="G329" s="1" t="s">
        <v>32</v>
      </c>
      <c r="H329" s="1">
        <v>420652</v>
      </c>
      <c r="I329" s="3">
        <v>42543</v>
      </c>
      <c r="J329" s="3">
        <v>42529</v>
      </c>
      <c r="K329" s="3">
        <v>42546</v>
      </c>
      <c r="L329" s="1">
        <v>222971</v>
      </c>
      <c r="M329" s="3">
        <v>42542</v>
      </c>
      <c r="N329" s="1" t="s">
        <v>89</v>
      </c>
      <c r="O329" s="1">
        <v>117002</v>
      </c>
      <c r="P329" s="1">
        <v>1500</v>
      </c>
      <c r="Q329" s="1">
        <v>18.28</v>
      </c>
      <c r="R329" s="1337">
        <v>27420</v>
      </c>
      <c r="S329" s="1">
        <v>986.48</v>
      </c>
      <c r="T329" s="1">
        <v>15.595000000000001</v>
      </c>
      <c r="U329" s="1337">
        <v>23392.5</v>
      </c>
      <c r="V329" s="1">
        <v>5.5100000000000003E-2</v>
      </c>
      <c r="W329" s="1336">
        <v>82.635000000000005</v>
      </c>
      <c r="X329" s="1">
        <v>13</v>
      </c>
      <c r="Y329" s="1">
        <v>141</v>
      </c>
      <c r="AA329" s="1">
        <v>401</v>
      </c>
      <c r="AB329" s="1337">
        <v>4027.5</v>
      </c>
    </row>
    <row r="330" spans="1:28">
      <c r="A330" s="1336" t="s">
        <v>120</v>
      </c>
      <c r="B330" s="2" t="s">
        <v>238</v>
      </c>
      <c r="C330" s="1" t="s">
        <v>239</v>
      </c>
      <c r="D330" s="1" t="s">
        <v>116</v>
      </c>
      <c r="E330" s="1">
        <v>130050</v>
      </c>
      <c r="F330" s="1336" t="s">
        <v>218</v>
      </c>
      <c r="G330" s="1" t="s">
        <v>32</v>
      </c>
      <c r="H330" s="1">
        <v>421362</v>
      </c>
      <c r="I330" s="3">
        <v>42549</v>
      </c>
      <c r="J330" s="3">
        <v>42529</v>
      </c>
      <c r="K330" s="3">
        <v>42546</v>
      </c>
      <c r="N330" s="1" t="s">
        <v>89</v>
      </c>
      <c r="O330" s="1">
        <v>117007</v>
      </c>
      <c r="P330" s="1">
        <v>500</v>
      </c>
      <c r="Q330" s="1">
        <v>19.21</v>
      </c>
      <c r="R330" s="1337">
        <v>9605</v>
      </c>
      <c r="S330" s="1">
        <v>793.83</v>
      </c>
      <c r="T330" s="1">
        <v>15.595000000000001</v>
      </c>
      <c r="U330" s="1337">
        <v>7797.5</v>
      </c>
      <c r="V330" s="1">
        <v>5.5100000000000003E-2</v>
      </c>
      <c r="W330" s="1336">
        <v>27.545000000000002</v>
      </c>
      <c r="X330" s="1">
        <v>13</v>
      </c>
      <c r="Y330" s="1">
        <v>130</v>
      </c>
      <c r="AA330" s="1">
        <v>401</v>
      </c>
      <c r="AB330" s="1337">
        <v>1807.5</v>
      </c>
    </row>
    <row r="331" spans="1:28">
      <c r="A331" s="1336" t="s">
        <v>120</v>
      </c>
      <c r="B331" s="2" t="s">
        <v>240</v>
      </c>
      <c r="C331" s="1" t="s">
        <v>241</v>
      </c>
      <c r="D331" s="1" t="s">
        <v>116</v>
      </c>
      <c r="E331" s="1">
        <v>130001</v>
      </c>
      <c r="F331" s="1336" t="s">
        <v>132</v>
      </c>
      <c r="G331" s="1" t="s">
        <v>53</v>
      </c>
      <c r="H331" s="1">
        <v>7325</v>
      </c>
      <c r="I331" s="3">
        <v>42529</v>
      </c>
      <c r="J331" s="3">
        <v>42542</v>
      </c>
      <c r="K331" s="3">
        <v>42542</v>
      </c>
      <c r="N331" s="1" t="s">
        <v>54</v>
      </c>
      <c r="O331" s="1">
        <v>7519</v>
      </c>
      <c r="P331" s="1">
        <v>-1000</v>
      </c>
      <c r="Q331" s="1">
        <v>19.21</v>
      </c>
      <c r="R331" s="1337">
        <v>-19210</v>
      </c>
      <c r="S331" s="4">
        <v>-1587.65</v>
      </c>
      <c r="T331" s="1">
        <v>15.595000000000001</v>
      </c>
      <c r="U331" s="1337">
        <v>-15595</v>
      </c>
      <c r="V331" s="1">
        <v>5.5100000000000003E-2</v>
      </c>
      <c r="W331" s="1336">
        <v>-55.09</v>
      </c>
      <c r="X331" s="1">
        <v>13</v>
      </c>
      <c r="Y331" s="1">
        <v>130</v>
      </c>
      <c r="AA331" s="1">
        <v>401</v>
      </c>
      <c r="AB331" s="1337">
        <v>-3615</v>
      </c>
    </row>
    <row r="332" spans="1:28">
      <c r="A332" s="1336" t="s">
        <v>120</v>
      </c>
      <c r="B332" s="2" t="s">
        <v>240</v>
      </c>
      <c r="C332" s="1" t="s">
        <v>241</v>
      </c>
      <c r="D332" s="1" t="s">
        <v>116</v>
      </c>
      <c r="E332" s="1">
        <v>130003</v>
      </c>
      <c r="F332" s="1336" t="s">
        <v>145</v>
      </c>
      <c r="G332" s="1" t="s">
        <v>32</v>
      </c>
      <c r="H332" s="1">
        <v>418373</v>
      </c>
      <c r="I332" s="3">
        <v>42527</v>
      </c>
      <c r="J332" s="3">
        <v>42494</v>
      </c>
      <c r="K332" s="3">
        <v>42515</v>
      </c>
      <c r="N332" s="1" t="s">
        <v>89</v>
      </c>
      <c r="O332" s="1">
        <v>115776</v>
      </c>
      <c r="P332" s="1">
        <v>1000</v>
      </c>
      <c r="Q332" s="1">
        <v>19.73</v>
      </c>
      <c r="R332" s="1337">
        <v>19730</v>
      </c>
      <c r="S332" s="4">
        <v>2107.65</v>
      </c>
      <c r="T332" s="1">
        <v>15.595000000000001</v>
      </c>
      <c r="U332" s="1337">
        <v>15595</v>
      </c>
      <c r="V332" s="1">
        <v>5.5100000000000003E-2</v>
      </c>
      <c r="W332" s="1336">
        <v>55.09</v>
      </c>
      <c r="X332" s="1">
        <v>13</v>
      </c>
      <c r="Y332" s="1">
        <v>130</v>
      </c>
      <c r="AA332" s="1">
        <v>401</v>
      </c>
      <c r="AB332" s="1337">
        <v>4135</v>
      </c>
    </row>
    <row r="333" spans="1:28">
      <c r="A333" s="1336" t="s">
        <v>120</v>
      </c>
      <c r="B333" s="2" t="s">
        <v>240</v>
      </c>
      <c r="C333" s="1" t="s">
        <v>241</v>
      </c>
      <c r="D333" s="1" t="s">
        <v>116</v>
      </c>
      <c r="E333" s="1">
        <v>130314</v>
      </c>
      <c r="F333" s="1336" t="s">
        <v>144</v>
      </c>
      <c r="G333" s="1" t="s">
        <v>32</v>
      </c>
      <c r="H333" s="1">
        <v>418633</v>
      </c>
      <c r="I333" s="3">
        <v>42528</v>
      </c>
      <c r="J333" s="3">
        <v>42502</v>
      </c>
      <c r="K333" s="3">
        <v>42531</v>
      </c>
      <c r="N333" s="1" t="s">
        <v>89</v>
      </c>
      <c r="O333" s="1">
        <v>116066</v>
      </c>
      <c r="P333" s="1">
        <v>500</v>
      </c>
      <c r="Q333" s="1">
        <v>19.52</v>
      </c>
      <c r="R333" s="1337">
        <v>9760</v>
      </c>
      <c r="S333" s="1">
        <v>948.83</v>
      </c>
      <c r="T333" s="1">
        <v>15.595000000000001</v>
      </c>
      <c r="U333" s="1337">
        <v>7797.5</v>
      </c>
      <c r="V333" s="1">
        <v>5.5100000000000003E-2</v>
      </c>
      <c r="W333" s="1336">
        <v>27.545000000000002</v>
      </c>
      <c r="X333" s="1">
        <v>13</v>
      </c>
      <c r="Y333" s="1">
        <v>130</v>
      </c>
      <c r="AA333" s="1">
        <v>401</v>
      </c>
      <c r="AB333" s="1337">
        <v>1962.5</v>
      </c>
    </row>
    <row r="334" spans="1:28">
      <c r="A334" s="1336" t="s">
        <v>120</v>
      </c>
      <c r="B334" s="2" t="s">
        <v>240</v>
      </c>
      <c r="C334" s="1" t="s">
        <v>241</v>
      </c>
      <c r="D334" s="1" t="s">
        <v>116</v>
      </c>
      <c r="E334" s="1">
        <v>130001</v>
      </c>
      <c r="F334" s="1336" t="s">
        <v>132</v>
      </c>
      <c r="G334" s="1" t="s">
        <v>32</v>
      </c>
      <c r="H334" s="1">
        <v>418666</v>
      </c>
      <c r="I334" s="3">
        <v>42529</v>
      </c>
      <c r="J334" s="3">
        <v>42528</v>
      </c>
      <c r="K334" s="3">
        <v>42529</v>
      </c>
      <c r="N334" s="1" t="s">
        <v>89</v>
      </c>
      <c r="O334" s="1">
        <v>116930</v>
      </c>
      <c r="P334" s="1">
        <v>1000</v>
      </c>
      <c r="Q334" s="1">
        <v>19.21</v>
      </c>
      <c r="R334" s="1337">
        <v>19210</v>
      </c>
      <c r="S334" s="4">
        <v>1587.65</v>
      </c>
      <c r="T334" s="1">
        <v>15.595000000000001</v>
      </c>
      <c r="U334" s="1337">
        <v>15595</v>
      </c>
      <c r="V334" s="1">
        <v>5.5100000000000003E-2</v>
      </c>
      <c r="W334" s="1336">
        <v>55.09</v>
      </c>
      <c r="X334" s="1">
        <v>13</v>
      </c>
      <c r="Y334" s="1">
        <v>130</v>
      </c>
      <c r="AA334" s="1">
        <v>401</v>
      </c>
      <c r="AB334" s="1337">
        <v>3615</v>
      </c>
    </row>
    <row r="335" spans="1:28">
      <c r="A335" s="1336" t="s">
        <v>120</v>
      </c>
      <c r="B335" s="2" t="s">
        <v>240</v>
      </c>
      <c r="C335" s="1" t="s">
        <v>241</v>
      </c>
      <c r="D335" s="1" t="s">
        <v>116</v>
      </c>
      <c r="E335" s="1">
        <v>130007</v>
      </c>
      <c r="F335" s="1336" t="s">
        <v>146</v>
      </c>
      <c r="G335" s="1" t="s">
        <v>32</v>
      </c>
      <c r="H335" s="1">
        <v>420105</v>
      </c>
      <c r="I335" s="3">
        <v>42537</v>
      </c>
      <c r="J335" s="3">
        <v>42517</v>
      </c>
      <c r="K335" s="3">
        <v>42546</v>
      </c>
      <c r="L335" s="1">
        <v>222691</v>
      </c>
      <c r="M335" s="3">
        <v>42537</v>
      </c>
      <c r="N335" s="1" t="s">
        <v>89</v>
      </c>
      <c r="O335" s="1">
        <v>116538</v>
      </c>
      <c r="P335" s="1">
        <v>1000</v>
      </c>
      <c r="Q335" s="1">
        <v>19.21</v>
      </c>
      <c r="R335" s="1337">
        <v>19210</v>
      </c>
      <c r="S335" s="4">
        <v>1587.65</v>
      </c>
      <c r="T335" s="1">
        <v>15.595000000000001</v>
      </c>
      <c r="U335" s="1337">
        <v>15595</v>
      </c>
      <c r="V335" s="1">
        <v>5.5100000000000003E-2</v>
      </c>
      <c r="W335" s="1336">
        <v>55.09</v>
      </c>
      <c r="X335" s="1">
        <v>13</v>
      </c>
      <c r="Y335" s="1">
        <v>130</v>
      </c>
      <c r="AA335" s="1">
        <v>401</v>
      </c>
      <c r="AB335" s="1337">
        <v>3615</v>
      </c>
    </row>
    <row r="336" spans="1:28">
      <c r="A336" s="1336" t="s">
        <v>120</v>
      </c>
      <c r="B336" s="2" t="s">
        <v>240</v>
      </c>
      <c r="C336" s="1" t="s">
        <v>241</v>
      </c>
      <c r="D336" s="1" t="s">
        <v>116</v>
      </c>
      <c r="E336" s="1">
        <v>130001</v>
      </c>
      <c r="F336" s="1336" t="s">
        <v>132</v>
      </c>
      <c r="G336" s="1" t="s">
        <v>32</v>
      </c>
      <c r="H336" s="1">
        <v>420631</v>
      </c>
      <c r="I336" s="3">
        <v>42543</v>
      </c>
      <c r="J336" s="3">
        <v>42528</v>
      </c>
      <c r="K336" s="3">
        <v>42546</v>
      </c>
      <c r="N336" s="1" t="s">
        <v>89</v>
      </c>
      <c r="O336" s="1">
        <v>116930</v>
      </c>
      <c r="P336" s="1">
        <v>2000</v>
      </c>
      <c r="Q336" s="1">
        <v>19.21</v>
      </c>
      <c r="R336" s="1337">
        <v>38420</v>
      </c>
      <c r="S336" s="4">
        <v>3175.3</v>
      </c>
      <c r="T336" s="1">
        <v>15.595000000000001</v>
      </c>
      <c r="U336" s="1337">
        <v>31190</v>
      </c>
      <c r="V336" s="1">
        <v>5.5100000000000003E-2</v>
      </c>
      <c r="W336" s="1336">
        <v>110.18</v>
      </c>
      <c r="X336" s="1">
        <v>13</v>
      </c>
      <c r="Y336" s="1">
        <v>130</v>
      </c>
      <c r="AA336" s="1">
        <v>401</v>
      </c>
      <c r="AB336" s="1337">
        <v>7230</v>
      </c>
    </row>
    <row r="337" spans="1:28">
      <c r="A337" s="1336" t="s">
        <v>120</v>
      </c>
      <c r="B337" s="2" t="s">
        <v>242</v>
      </c>
      <c r="C337" s="1" t="s">
        <v>243</v>
      </c>
      <c r="D337" s="1" t="s">
        <v>116</v>
      </c>
      <c r="E337" s="1">
        <v>130099</v>
      </c>
      <c r="F337" s="1336" t="s">
        <v>150</v>
      </c>
      <c r="G337" s="1" t="s">
        <v>32</v>
      </c>
      <c r="H337" s="1">
        <v>419564</v>
      </c>
      <c r="I337" s="3">
        <v>42535</v>
      </c>
      <c r="J337" s="3">
        <v>42520</v>
      </c>
      <c r="K337" s="3">
        <v>42546</v>
      </c>
      <c r="N337" s="1" t="s">
        <v>89</v>
      </c>
      <c r="O337" s="1">
        <v>116611</v>
      </c>
      <c r="P337" s="1">
        <v>100</v>
      </c>
      <c r="Q337" s="1">
        <v>19.21</v>
      </c>
      <c r="R337" s="1337">
        <v>1921</v>
      </c>
      <c r="S337" s="1">
        <v>158.77000000000001</v>
      </c>
      <c r="T337" s="1">
        <v>15.595000000000001</v>
      </c>
      <c r="U337" s="1337">
        <v>1559.5</v>
      </c>
      <c r="V337" s="1">
        <v>5.5100000000000003E-2</v>
      </c>
      <c r="W337" s="1336">
        <v>5.5090000000000003</v>
      </c>
      <c r="X337" s="1">
        <v>13</v>
      </c>
      <c r="Y337" s="1">
        <v>130</v>
      </c>
      <c r="AA337" s="1">
        <v>401</v>
      </c>
      <c r="AB337" s="1336">
        <v>361.5</v>
      </c>
    </row>
    <row r="338" spans="1:28">
      <c r="A338" s="1336" t="s">
        <v>120</v>
      </c>
      <c r="B338" s="2" t="s">
        <v>242</v>
      </c>
      <c r="C338" s="1" t="s">
        <v>243</v>
      </c>
      <c r="D338" s="1" t="s">
        <v>116</v>
      </c>
      <c r="E338" s="1">
        <v>130007</v>
      </c>
      <c r="F338" s="1336" t="s">
        <v>146</v>
      </c>
      <c r="G338" s="1" t="s">
        <v>32</v>
      </c>
      <c r="H338" s="1">
        <v>420105</v>
      </c>
      <c r="I338" s="3">
        <v>42537</v>
      </c>
      <c r="J338" s="3">
        <v>42517</v>
      </c>
      <c r="K338" s="3">
        <v>42546</v>
      </c>
      <c r="L338" s="1">
        <v>222691</v>
      </c>
      <c r="M338" s="3">
        <v>42537</v>
      </c>
      <c r="N338" s="1" t="s">
        <v>89</v>
      </c>
      <c r="O338" s="1">
        <v>116538</v>
      </c>
      <c r="P338" s="1">
        <v>1000</v>
      </c>
      <c r="Q338" s="1">
        <v>19.21</v>
      </c>
      <c r="R338" s="1337">
        <v>19210</v>
      </c>
      <c r="S338" s="4">
        <v>1587.65</v>
      </c>
      <c r="T338" s="1">
        <v>15.595000000000001</v>
      </c>
      <c r="U338" s="1337">
        <v>15595</v>
      </c>
      <c r="V338" s="1">
        <v>5.5100000000000003E-2</v>
      </c>
      <c r="W338" s="1336">
        <v>55.09</v>
      </c>
      <c r="X338" s="1">
        <v>13</v>
      </c>
      <c r="Y338" s="1">
        <v>130</v>
      </c>
      <c r="AA338" s="1">
        <v>401</v>
      </c>
      <c r="AB338" s="1337">
        <v>3615</v>
      </c>
    </row>
    <row r="339" spans="1:28">
      <c r="A339" s="1336" t="s">
        <v>120</v>
      </c>
      <c r="B339" s="2" t="s">
        <v>244</v>
      </c>
      <c r="C339" s="1" t="s">
        <v>245</v>
      </c>
      <c r="D339" s="1" t="s">
        <v>116</v>
      </c>
      <c r="E339" s="1">
        <v>130003</v>
      </c>
      <c r="F339" s="1336" t="s">
        <v>145</v>
      </c>
      <c r="G339" s="1" t="s">
        <v>32</v>
      </c>
      <c r="H339" s="1">
        <v>418373</v>
      </c>
      <c r="I339" s="3">
        <v>42527</v>
      </c>
      <c r="J339" s="3">
        <v>42494</v>
      </c>
      <c r="K339" s="3">
        <v>42515</v>
      </c>
      <c r="N339" s="1" t="s">
        <v>89</v>
      </c>
      <c r="O339" s="1">
        <v>115776</v>
      </c>
      <c r="P339" s="1">
        <v>1000</v>
      </c>
      <c r="Q339" s="1">
        <v>19.73</v>
      </c>
      <c r="R339" s="1337">
        <v>19730</v>
      </c>
      <c r="S339" s="4">
        <v>2107.65</v>
      </c>
      <c r="T339" s="1">
        <v>15.595000000000001</v>
      </c>
      <c r="U339" s="1337">
        <v>15595</v>
      </c>
      <c r="V339" s="1">
        <v>5.5100000000000003E-2</v>
      </c>
      <c r="W339" s="1336">
        <v>55.09</v>
      </c>
      <c r="X339" s="1">
        <v>13</v>
      </c>
      <c r="Y339" s="1">
        <v>130</v>
      </c>
      <c r="AA339" s="1">
        <v>401</v>
      </c>
      <c r="AB339" s="1337">
        <v>4135</v>
      </c>
    </row>
    <row r="340" spans="1:28">
      <c r="A340" s="1336" t="s">
        <v>120</v>
      </c>
      <c r="B340" s="2" t="s">
        <v>244</v>
      </c>
      <c r="C340" s="1" t="s">
        <v>245</v>
      </c>
      <c r="D340" s="1" t="s">
        <v>116</v>
      </c>
      <c r="E340" s="1">
        <v>130314</v>
      </c>
      <c r="F340" s="1336" t="s">
        <v>144</v>
      </c>
      <c r="G340" s="1" t="s">
        <v>32</v>
      </c>
      <c r="H340" s="1">
        <v>418633</v>
      </c>
      <c r="I340" s="3">
        <v>42528</v>
      </c>
      <c r="J340" s="3">
        <v>42502</v>
      </c>
      <c r="K340" s="3">
        <v>42531</v>
      </c>
      <c r="N340" s="1" t="s">
        <v>89</v>
      </c>
      <c r="O340" s="1">
        <v>116066</v>
      </c>
      <c r="P340" s="1">
        <v>500</v>
      </c>
      <c r="Q340" s="1">
        <v>19.52</v>
      </c>
      <c r="R340" s="1337">
        <v>9760</v>
      </c>
      <c r="S340" s="1">
        <v>948.83</v>
      </c>
      <c r="T340" s="1">
        <v>15.595000000000001</v>
      </c>
      <c r="U340" s="1337">
        <v>7797.5</v>
      </c>
      <c r="V340" s="1">
        <v>5.5100000000000003E-2</v>
      </c>
      <c r="W340" s="1336">
        <v>27.545000000000002</v>
      </c>
      <c r="X340" s="1">
        <v>13</v>
      </c>
      <c r="Y340" s="1">
        <v>130</v>
      </c>
      <c r="AA340" s="1">
        <v>401</v>
      </c>
      <c r="AB340" s="1337">
        <v>1962.5</v>
      </c>
    </row>
    <row r="341" spans="1:28">
      <c r="A341" s="1336" t="s">
        <v>120</v>
      </c>
      <c r="B341" s="2" t="s">
        <v>244</v>
      </c>
      <c r="C341" s="1" t="s">
        <v>245</v>
      </c>
      <c r="D341" s="1" t="s">
        <v>116</v>
      </c>
      <c r="E341" s="1">
        <v>130003</v>
      </c>
      <c r="F341" s="1336" t="s">
        <v>145</v>
      </c>
      <c r="G341" s="1" t="s">
        <v>32</v>
      </c>
      <c r="H341" s="1">
        <v>419639</v>
      </c>
      <c r="I341" s="3">
        <v>42536</v>
      </c>
      <c r="J341" s="3">
        <v>42522</v>
      </c>
      <c r="K341" s="3">
        <v>42541</v>
      </c>
      <c r="N341" s="1" t="s">
        <v>89</v>
      </c>
      <c r="O341" s="1">
        <v>116687</v>
      </c>
      <c r="P341" s="1">
        <v>1000</v>
      </c>
      <c r="Q341" s="1">
        <v>19.21</v>
      </c>
      <c r="R341" s="1337">
        <v>19210</v>
      </c>
      <c r="S341" s="4">
        <v>1587.65</v>
      </c>
      <c r="T341" s="1">
        <v>15.595000000000001</v>
      </c>
      <c r="U341" s="1337">
        <v>15595</v>
      </c>
      <c r="V341" s="1">
        <v>5.5100000000000003E-2</v>
      </c>
      <c r="W341" s="1336">
        <v>55.09</v>
      </c>
      <c r="X341" s="1">
        <v>13</v>
      </c>
      <c r="Y341" s="1">
        <v>130</v>
      </c>
      <c r="AA341" s="1">
        <v>401</v>
      </c>
      <c r="AB341" s="1337">
        <v>3615</v>
      </c>
    </row>
    <row r="342" spans="1:28">
      <c r="A342" s="1336" t="s">
        <v>120</v>
      </c>
      <c r="B342" s="2" t="s">
        <v>244</v>
      </c>
      <c r="C342" s="1" t="s">
        <v>245</v>
      </c>
      <c r="D342" s="1" t="s">
        <v>116</v>
      </c>
      <c r="E342" s="1">
        <v>130165</v>
      </c>
      <c r="F342" s="1336" t="s">
        <v>164</v>
      </c>
      <c r="G342" s="1" t="s">
        <v>32</v>
      </c>
      <c r="H342" s="1">
        <v>420598</v>
      </c>
      <c r="I342" s="3">
        <v>42543</v>
      </c>
      <c r="J342" s="3">
        <v>42522</v>
      </c>
      <c r="K342" s="3">
        <v>42546</v>
      </c>
      <c r="L342" s="1">
        <v>222919</v>
      </c>
      <c r="M342" s="3">
        <v>42542</v>
      </c>
      <c r="N342" s="1" t="s">
        <v>89</v>
      </c>
      <c r="O342" s="1">
        <v>116723</v>
      </c>
      <c r="P342" s="1">
        <v>500</v>
      </c>
      <c r="Q342" s="1">
        <v>20.14</v>
      </c>
      <c r="R342" s="1337">
        <v>10070</v>
      </c>
      <c r="S342" s="4">
        <v>1258.83</v>
      </c>
      <c r="T342" s="1">
        <v>15.595000000000001</v>
      </c>
      <c r="U342" s="1337">
        <v>7797.5</v>
      </c>
      <c r="V342" s="1">
        <v>5.5100000000000003E-2</v>
      </c>
      <c r="W342" s="1336">
        <v>27.545000000000002</v>
      </c>
      <c r="X342" s="1">
        <v>13</v>
      </c>
      <c r="Y342" s="1">
        <v>135</v>
      </c>
      <c r="Z342" s="1" t="s">
        <v>90</v>
      </c>
      <c r="AA342" s="1">
        <v>401</v>
      </c>
      <c r="AB342" s="1337">
        <v>2272.5</v>
      </c>
    </row>
    <row r="343" spans="1:28">
      <c r="A343" s="1336" t="s">
        <v>120</v>
      </c>
      <c r="B343" s="2" t="s">
        <v>244</v>
      </c>
      <c r="C343" s="1" t="s">
        <v>245</v>
      </c>
      <c r="D343" s="1" t="s">
        <v>116</v>
      </c>
      <c r="E343" s="1">
        <v>130001</v>
      </c>
      <c r="F343" s="1336" t="s">
        <v>132</v>
      </c>
      <c r="G343" s="1" t="s">
        <v>32</v>
      </c>
      <c r="H343" s="1">
        <v>420631</v>
      </c>
      <c r="I343" s="3">
        <v>42543</v>
      </c>
      <c r="J343" s="3">
        <v>42528</v>
      </c>
      <c r="K343" s="3">
        <v>42546</v>
      </c>
      <c r="N343" s="1" t="s">
        <v>89</v>
      </c>
      <c r="O343" s="1">
        <v>116930</v>
      </c>
      <c r="P343" s="1">
        <v>3000</v>
      </c>
      <c r="Q343" s="1">
        <v>19.21</v>
      </c>
      <c r="R343" s="1337">
        <v>57630</v>
      </c>
      <c r="S343" s="4">
        <v>4762.95</v>
      </c>
      <c r="T343" s="1">
        <v>15.595000000000001</v>
      </c>
      <c r="U343" s="1337">
        <v>46785</v>
      </c>
      <c r="V343" s="1">
        <v>5.5100000000000003E-2</v>
      </c>
      <c r="W343" s="1336">
        <v>165.27</v>
      </c>
      <c r="X343" s="1">
        <v>13</v>
      </c>
      <c r="Y343" s="1">
        <v>130</v>
      </c>
      <c r="AA343" s="1">
        <v>401</v>
      </c>
      <c r="AB343" s="1337">
        <v>10845</v>
      </c>
    </row>
    <row r="344" spans="1:28">
      <c r="A344" s="1336" t="s">
        <v>120</v>
      </c>
      <c r="B344" s="2" t="s">
        <v>246</v>
      </c>
      <c r="C344" s="1" t="s">
        <v>247</v>
      </c>
      <c r="D344" s="1" t="s">
        <v>116</v>
      </c>
      <c r="E344" s="1">
        <v>140083</v>
      </c>
      <c r="F344" s="1336" t="s">
        <v>117</v>
      </c>
      <c r="G344" s="1" t="s">
        <v>53</v>
      </c>
      <c r="H344" s="1">
        <v>7326</v>
      </c>
      <c r="I344" s="3">
        <v>42532</v>
      </c>
      <c r="J344" s="3">
        <v>42542</v>
      </c>
      <c r="K344" s="3">
        <v>42542</v>
      </c>
      <c r="L344" s="1">
        <v>222277</v>
      </c>
      <c r="N344" s="1" t="s">
        <v>54</v>
      </c>
      <c r="O344" s="1">
        <v>7520</v>
      </c>
      <c r="P344" s="1">
        <v>-1000</v>
      </c>
      <c r="Q344" s="1">
        <v>18.28</v>
      </c>
      <c r="R344" s="1337">
        <v>-18280</v>
      </c>
      <c r="S344" s="1">
        <v>-657.65</v>
      </c>
      <c r="T344" s="1">
        <v>15.595000000000001</v>
      </c>
      <c r="U344" s="1337">
        <v>-15595</v>
      </c>
      <c r="V344" s="1">
        <v>5.5100000000000003E-2</v>
      </c>
      <c r="W344" s="1336">
        <v>-55.09</v>
      </c>
      <c r="X344" s="1">
        <v>13</v>
      </c>
      <c r="Y344" s="1">
        <v>141</v>
      </c>
      <c r="AA344" s="1">
        <v>401</v>
      </c>
      <c r="AB344" s="1337">
        <v>-2685</v>
      </c>
    </row>
    <row r="345" spans="1:28">
      <c r="A345" s="1336" t="s">
        <v>120</v>
      </c>
      <c r="B345" s="2" t="s">
        <v>246</v>
      </c>
      <c r="C345" s="1" t="s">
        <v>247</v>
      </c>
      <c r="D345" s="1" t="s">
        <v>116</v>
      </c>
      <c r="E345" s="1">
        <v>140083</v>
      </c>
      <c r="F345" s="1336" t="s">
        <v>117</v>
      </c>
      <c r="G345" s="1" t="s">
        <v>32</v>
      </c>
      <c r="H345" s="1">
        <v>419368</v>
      </c>
      <c r="I345" s="3">
        <v>42532</v>
      </c>
      <c r="J345" s="3">
        <v>42529</v>
      </c>
      <c r="K345" s="3">
        <v>42530</v>
      </c>
      <c r="L345" s="1">
        <v>222277</v>
      </c>
      <c r="M345" s="3">
        <v>42531</v>
      </c>
      <c r="N345" s="1" t="s">
        <v>89</v>
      </c>
      <c r="O345" s="1">
        <v>117002</v>
      </c>
      <c r="P345" s="1">
        <v>1000</v>
      </c>
      <c r="Q345" s="1">
        <v>18.28</v>
      </c>
      <c r="R345" s="1337">
        <v>18280</v>
      </c>
      <c r="S345" s="1">
        <v>657.65</v>
      </c>
      <c r="T345" s="1">
        <v>15.595000000000001</v>
      </c>
      <c r="U345" s="1337">
        <v>15595</v>
      </c>
      <c r="V345" s="1">
        <v>5.5100000000000003E-2</v>
      </c>
      <c r="W345" s="1336">
        <v>55.09</v>
      </c>
      <c r="X345" s="1">
        <v>13</v>
      </c>
      <c r="Y345" s="1">
        <v>141</v>
      </c>
      <c r="AA345" s="1">
        <v>401</v>
      </c>
      <c r="AB345" s="1337">
        <v>2685</v>
      </c>
    </row>
    <row r="346" spans="1:28">
      <c r="A346" s="1336" t="s">
        <v>120</v>
      </c>
      <c r="B346" s="2" t="s">
        <v>246</v>
      </c>
      <c r="C346" s="1" t="s">
        <v>247</v>
      </c>
      <c r="D346" s="1" t="s">
        <v>116</v>
      </c>
      <c r="E346" s="1">
        <v>130003</v>
      </c>
      <c r="F346" s="1336" t="s">
        <v>145</v>
      </c>
      <c r="G346" s="1" t="s">
        <v>32</v>
      </c>
      <c r="H346" s="1">
        <v>419639</v>
      </c>
      <c r="I346" s="3">
        <v>42536</v>
      </c>
      <c r="J346" s="3">
        <v>42522</v>
      </c>
      <c r="K346" s="3">
        <v>42541</v>
      </c>
      <c r="N346" s="1" t="s">
        <v>89</v>
      </c>
      <c r="O346" s="1">
        <v>116687</v>
      </c>
      <c r="P346" s="1">
        <v>1000</v>
      </c>
      <c r="Q346" s="1">
        <v>19.21</v>
      </c>
      <c r="R346" s="1337">
        <v>19210</v>
      </c>
      <c r="S346" s="4">
        <v>1587.65</v>
      </c>
      <c r="T346" s="1">
        <v>15.595000000000001</v>
      </c>
      <c r="U346" s="1337">
        <v>15595</v>
      </c>
      <c r="V346" s="1">
        <v>5.5100000000000003E-2</v>
      </c>
      <c r="W346" s="1336">
        <v>55.09</v>
      </c>
      <c r="X346" s="1">
        <v>13</v>
      </c>
      <c r="Y346" s="1">
        <v>130</v>
      </c>
      <c r="AA346" s="1">
        <v>401</v>
      </c>
      <c r="AB346" s="1337">
        <v>3615</v>
      </c>
    </row>
    <row r="347" spans="1:28">
      <c r="A347" s="1336" t="s">
        <v>120</v>
      </c>
      <c r="B347" s="2" t="s">
        <v>246</v>
      </c>
      <c r="C347" s="1" t="s">
        <v>247</v>
      </c>
      <c r="D347" s="1" t="s">
        <v>116</v>
      </c>
      <c r="E347" s="1">
        <v>140083</v>
      </c>
      <c r="F347" s="1336" t="s">
        <v>117</v>
      </c>
      <c r="G347" s="1" t="s">
        <v>32</v>
      </c>
      <c r="H347" s="1">
        <v>420652</v>
      </c>
      <c r="I347" s="3">
        <v>42543</v>
      </c>
      <c r="J347" s="3">
        <v>42529</v>
      </c>
      <c r="K347" s="3">
        <v>42546</v>
      </c>
      <c r="L347" s="1">
        <v>222971</v>
      </c>
      <c r="M347" s="3">
        <v>42542</v>
      </c>
      <c r="N347" s="1" t="s">
        <v>89</v>
      </c>
      <c r="O347" s="1">
        <v>117002</v>
      </c>
      <c r="P347" s="1">
        <v>500</v>
      </c>
      <c r="Q347" s="1">
        <v>18.28</v>
      </c>
      <c r="R347" s="1337">
        <v>9140</v>
      </c>
      <c r="S347" s="1">
        <v>328.83</v>
      </c>
      <c r="T347" s="1">
        <v>15.595000000000001</v>
      </c>
      <c r="U347" s="1337">
        <v>7797.5</v>
      </c>
      <c r="V347" s="1">
        <v>5.5100000000000003E-2</v>
      </c>
      <c r="W347" s="1336">
        <v>27.545000000000002</v>
      </c>
      <c r="X347" s="1">
        <v>13</v>
      </c>
      <c r="Y347" s="1">
        <v>141</v>
      </c>
      <c r="AA347" s="1">
        <v>401</v>
      </c>
      <c r="AB347" s="1337">
        <v>1342.5</v>
      </c>
    </row>
    <row r="348" spans="1:28">
      <c r="A348" s="1336" t="s">
        <v>120</v>
      </c>
      <c r="B348" s="2" t="s">
        <v>248</v>
      </c>
      <c r="C348" s="1" t="s">
        <v>249</v>
      </c>
      <c r="D348" s="1" t="s">
        <v>116</v>
      </c>
      <c r="E348" s="1">
        <v>142060</v>
      </c>
      <c r="F348" s="1336" t="s">
        <v>147</v>
      </c>
      <c r="G348" s="1" t="s">
        <v>32</v>
      </c>
      <c r="H348" s="1">
        <v>421434</v>
      </c>
      <c r="I348" s="3">
        <v>42545</v>
      </c>
      <c r="J348" s="3">
        <v>42500</v>
      </c>
      <c r="K348" s="3">
        <v>42531</v>
      </c>
      <c r="N348" s="1" t="s">
        <v>56</v>
      </c>
      <c r="O348" s="1">
        <v>6038</v>
      </c>
      <c r="P348" s="1">
        <v>2000</v>
      </c>
      <c r="Q348" s="1">
        <v>17.162500000000001</v>
      </c>
      <c r="R348" s="1337">
        <v>34325</v>
      </c>
      <c r="S348" s="1">
        <v>-919.7</v>
      </c>
      <c r="T348" s="1">
        <v>15.595000000000001</v>
      </c>
      <c r="U348" s="1337">
        <v>31190</v>
      </c>
      <c r="V348" s="1">
        <v>5.5100000000000003E-2</v>
      </c>
      <c r="W348" s="1336">
        <v>110.18</v>
      </c>
      <c r="X348" s="1">
        <v>13</v>
      </c>
      <c r="Y348" s="1">
        <v>143</v>
      </c>
      <c r="AA348" s="1">
        <v>401</v>
      </c>
      <c r="AB348" s="1337">
        <v>3135</v>
      </c>
    </row>
    <row r="349" spans="1:28">
      <c r="A349" s="1336" t="s">
        <v>120</v>
      </c>
      <c r="B349" s="2" t="s">
        <v>250</v>
      </c>
      <c r="C349" s="1" t="s">
        <v>251</v>
      </c>
      <c r="D349" s="1" t="s">
        <v>116</v>
      </c>
      <c r="E349" s="1">
        <v>130099</v>
      </c>
      <c r="F349" s="1336" t="s">
        <v>150</v>
      </c>
      <c r="G349" s="1" t="s">
        <v>32</v>
      </c>
      <c r="H349" s="1">
        <v>419564</v>
      </c>
      <c r="I349" s="3">
        <v>42535</v>
      </c>
      <c r="J349" s="3">
        <v>42520</v>
      </c>
      <c r="K349" s="3">
        <v>42546</v>
      </c>
      <c r="N349" s="1" t="s">
        <v>89</v>
      </c>
      <c r="O349" s="1">
        <v>116611</v>
      </c>
      <c r="P349" s="1">
        <v>100</v>
      </c>
      <c r="Q349" s="1">
        <v>19.21</v>
      </c>
      <c r="R349" s="1337">
        <v>1921</v>
      </c>
      <c r="S349" s="1">
        <v>158.77000000000001</v>
      </c>
      <c r="T349" s="1">
        <v>15.595000000000001</v>
      </c>
      <c r="U349" s="1337">
        <v>1559.5</v>
      </c>
      <c r="V349" s="1">
        <v>5.5100000000000003E-2</v>
      </c>
      <c r="W349" s="1336">
        <v>5.5090000000000003</v>
      </c>
      <c r="X349" s="1">
        <v>13</v>
      </c>
      <c r="Y349" s="1">
        <v>130</v>
      </c>
      <c r="AA349" s="1">
        <v>401</v>
      </c>
      <c r="AB349" s="1336">
        <v>361.5</v>
      </c>
    </row>
    <row r="350" spans="1:28">
      <c r="A350" s="1336" t="s">
        <v>120</v>
      </c>
      <c r="B350" s="2" t="s">
        <v>252</v>
      </c>
      <c r="C350" s="1" t="s">
        <v>253</v>
      </c>
      <c r="D350" s="1" t="s">
        <v>116</v>
      </c>
      <c r="E350" s="1">
        <v>130003</v>
      </c>
      <c r="F350" s="1336" t="s">
        <v>145</v>
      </c>
      <c r="G350" s="1" t="s">
        <v>32</v>
      </c>
      <c r="H350" s="1">
        <v>418373</v>
      </c>
      <c r="I350" s="3">
        <v>42527</v>
      </c>
      <c r="J350" s="3">
        <v>42494</v>
      </c>
      <c r="K350" s="3">
        <v>42515</v>
      </c>
      <c r="N350" s="1" t="s">
        <v>89</v>
      </c>
      <c r="O350" s="1">
        <v>115776</v>
      </c>
      <c r="P350" s="1">
        <v>1000</v>
      </c>
      <c r="Q350" s="1">
        <v>19.73</v>
      </c>
      <c r="R350" s="1337">
        <v>19730</v>
      </c>
      <c r="S350" s="4">
        <v>2107.65</v>
      </c>
      <c r="T350" s="1">
        <v>15.595000000000001</v>
      </c>
      <c r="U350" s="1337">
        <v>15595</v>
      </c>
      <c r="V350" s="1">
        <v>5.5100000000000003E-2</v>
      </c>
      <c r="W350" s="1336">
        <v>55.09</v>
      </c>
      <c r="X350" s="1">
        <v>13</v>
      </c>
      <c r="Y350" s="1">
        <v>130</v>
      </c>
      <c r="AA350" s="1">
        <v>401</v>
      </c>
      <c r="AB350" s="1337">
        <v>4135</v>
      </c>
    </row>
    <row r="351" spans="1:28">
      <c r="A351" s="1336" t="s">
        <v>120</v>
      </c>
      <c r="B351" s="2" t="s">
        <v>252</v>
      </c>
      <c r="C351" s="1" t="s">
        <v>253</v>
      </c>
      <c r="D351" s="1" t="s">
        <v>116</v>
      </c>
      <c r="E351" s="1">
        <v>130314</v>
      </c>
      <c r="F351" s="1336" t="s">
        <v>144</v>
      </c>
      <c r="G351" s="1" t="s">
        <v>32</v>
      </c>
      <c r="H351" s="1">
        <v>418633</v>
      </c>
      <c r="I351" s="3">
        <v>42528</v>
      </c>
      <c r="J351" s="3">
        <v>42502</v>
      </c>
      <c r="K351" s="3">
        <v>42531</v>
      </c>
      <c r="N351" s="1" t="s">
        <v>89</v>
      </c>
      <c r="O351" s="1">
        <v>116066</v>
      </c>
      <c r="P351" s="1">
        <v>500</v>
      </c>
      <c r="Q351" s="1">
        <v>19.52</v>
      </c>
      <c r="R351" s="1337">
        <v>9760</v>
      </c>
      <c r="S351" s="1">
        <v>948.83</v>
      </c>
      <c r="T351" s="1">
        <v>15.595000000000001</v>
      </c>
      <c r="U351" s="1337">
        <v>7797.5</v>
      </c>
      <c r="V351" s="1">
        <v>5.5100000000000003E-2</v>
      </c>
      <c r="W351" s="1336">
        <v>27.545000000000002</v>
      </c>
      <c r="X351" s="1">
        <v>13</v>
      </c>
      <c r="Y351" s="1">
        <v>130</v>
      </c>
      <c r="AA351" s="1">
        <v>401</v>
      </c>
      <c r="AB351" s="1337">
        <v>1962.5</v>
      </c>
    </row>
    <row r="352" spans="1:28">
      <c r="A352" s="1336" t="s">
        <v>120</v>
      </c>
      <c r="B352" s="2" t="s">
        <v>252</v>
      </c>
      <c r="C352" s="1" t="s">
        <v>253</v>
      </c>
      <c r="D352" s="1" t="s">
        <v>116</v>
      </c>
      <c r="E352" s="1">
        <v>130003</v>
      </c>
      <c r="F352" s="1336" t="s">
        <v>145</v>
      </c>
      <c r="G352" s="1" t="s">
        <v>32</v>
      </c>
      <c r="H352" s="1">
        <v>419639</v>
      </c>
      <c r="I352" s="3">
        <v>42536</v>
      </c>
      <c r="J352" s="3">
        <v>42522</v>
      </c>
      <c r="K352" s="3">
        <v>42541</v>
      </c>
      <c r="N352" s="1" t="s">
        <v>89</v>
      </c>
      <c r="O352" s="1">
        <v>116687</v>
      </c>
      <c r="P352" s="1">
        <v>2000</v>
      </c>
      <c r="Q352" s="1">
        <v>19.21</v>
      </c>
      <c r="R352" s="1337">
        <v>38420</v>
      </c>
      <c r="S352" s="4">
        <v>3175.3</v>
      </c>
      <c r="T352" s="1">
        <v>15.595000000000001</v>
      </c>
      <c r="U352" s="1337">
        <v>31190</v>
      </c>
      <c r="V352" s="1">
        <v>5.5100000000000003E-2</v>
      </c>
      <c r="W352" s="1336">
        <v>110.18</v>
      </c>
      <c r="X352" s="1">
        <v>13</v>
      </c>
      <c r="Y352" s="1">
        <v>130</v>
      </c>
      <c r="AA352" s="1">
        <v>401</v>
      </c>
      <c r="AB352" s="1337">
        <v>7230</v>
      </c>
    </row>
    <row r="353" spans="1:28">
      <c r="A353" s="1336" t="s">
        <v>120</v>
      </c>
      <c r="B353" s="2" t="s">
        <v>252</v>
      </c>
      <c r="C353" s="1" t="s">
        <v>253</v>
      </c>
      <c r="D353" s="1" t="s">
        <v>116</v>
      </c>
      <c r="E353" s="1">
        <v>130007</v>
      </c>
      <c r="F353" s="1336" t="s">
        <v>146</v>
      </c>
      <c r="G353" s="1" t="s">
        <v>32</v>
      </c>
      <c r="H353" s="1">
        <v>420105</v>
      </c>
      <c r="I353" s="3">
        <v>42537</v>
      </c>
      <c r="J353" s="3">
        <v>42517</v>
      </c>
      <c r="K353" s="3">
        <v>42546</v>
      </c>
      <c r="L353" s="1">
        <v>222691</v>
      </c>
      <c r="M353" s="3">
        <v>42537</v>
      </c>
      <c r="N353" s="1" t="s">
        <v>89</v>
      </c>
      <c r="O353" s="1">
        <v>116538</v>
      </c>
      <c r="P353" s="1">
        <v>1000</v>
      </c>
      <c r="Q353" s="1">
        <v>19.21</v>
      </c>
      <c r="R353" s="1337">
        <v>19210</v>
      </c>
      <c r="S353" s="4">
        <v>1587.65</v>
      </c>
      <c r="T353" s="1">
        <v>15.595000000000001</v>
      </c>
      <c r="U353" s="1337">
        <v>15595</v>
      </c>
      <c r="V353" s="1">
        <v>5.5100000000000003E-2</v>
      </c>
      <c r="W353" s="1336">
        <v>55.09</v>
      </c>
      <c r="X353" s="1">
        <v>13</v>
      </c>
      <c r="Y353" s="1">
        <v>130</v>
      </c>
      <c r="AA353" s="1">
        <v>401</v>
      </c>
      <c r="AB353" s="1337">
        <v>3615</v>
      </c>
    </row>
    <row r="354" spans="1:28">
      <c r="A354" s="1336" t="s">
        <v>120</v>
      </c>
      <c r="B354" s="2" t="s">
        <v>254</v>
      </c>
      <c r="C354" s="1" t="s">
        <v>255</v>
      </c>
      <c r="D354" s="1" t="s">
        <v>116</v>
      </c>
      <c r="E354" s="1">
        <v>130001</v>
      </c>
      <c r="F354" s="1336" t="s">
        <v>132</v>
      </c>
      <c r="G354" s="1" t="s">
        <v>32</v>
      </c>
      <c r="H354" s="1">
        <v>419305</v>
      </c>
      <c r="I354" s="3">
        <v>42534</v>
      </c>
      <c r="J354" s="3">
        <v>42528</v>
      </c>
      <c r="K354" s="3">
        <v>42529</v>
      </c>
      <c r="N354" s="1" t="s">
        <v>89</v>
      </c>
      <c r="O354" s="1">
        <v>116930</v>
      </c>
      <c r="P354" s="1">
        <v>500</v>
      </c>
      <c r="Q354" s="1">
        <v>19.21</v>
      </c>
      <c r="R354" s="1337">
        <v>9605</v>
      </c>
      <c r="S354" s="1">
        <v>793.83</v>
      </c>
      <c r="T354" s="1">
        <v>15.595000000000001</v>
      </c>
      <c r="U354" s="1337">
        <v>7797.5</v>
      </c>
      <c r="V354" s="1">
        <v>5.5100000000000003E-2</v>
      </c>
      <c r="W354" s="1336">
        <v>27.545000000000002</v>
      </c>
      <c r="X354" s="1">
        <v>13</v>
      </c>
      <c r="Y354" s="1">
        <v>130</v>
      </c>
      <c r="AA354" s="1">
        <v>401</v>
      </c>
      <c r="AB354" s="1337">
        <v>1807.5</v>
      </c>
    </row>
    <row r="355" spans="1:28">
      <c r="A355" s="1336" t="s">
        <v>120</v>
      </c>
      <c r="B355" s="2" t="s">
        <v>254</v>
      </c>
      <c r="C355" s="1" t="s">
        <v>255</v>
      </c>
      <c r="D355" s="1" t="s">
        <v>116</v>
      </c>
      <c r="E355" s="1">
        <v>130003</v>
      </c>
      <c r="F355" s="1336" t="s">
        <v>145</v>
      </c>
      <c r="G355" s="1" t="s">
        <v>32</v>
      </c>
      <c r="H355" s="1">
        <v>419639</v>
      </c>
      <c r="I355" s="3">
        <v>42536</v>
      </c>
      <c r="J355" s="3">
        <v>42522</v>
      </c>
      <c r="K355" s="3">
        <v>42541</v>
      </c>
      <c r="N355" s="1" t="s">
        <v>89</v>
      </c>
      <c r="O355" s="1">
        <v>116687</v>
      </c>
      <c r="P355" s="1">
        <v>2000</v>
      </c>
      <c r="Q355" s="1">
        <v>19.21</v>
      </c>
      <c r="R355" s="1337">
        <v>38420</v>
      </c>
      <c r="S355" s="4">
        <v>3175.3</v>
      </c>
      <c r="T355" s="1">
        <v>15.595000000000001</v>
      </c>
      <c r="U355" s="1337">
        <v>31190</v>
      </c>
      <c r="V355" s="1">
        <v>5.5100000000000003E-2</v>
      </c>
      <c r="W355" s="1336">
        <v>110.18</v>
      </c>
      <c r="X355" s="1">
        <v>13</v>
      </c>
      <c r="Y355" s="1">
        <v>130</v>
      </c>
      <c r="AA355" s="1">
        <v>401</v>
      </c>
      <c r="AB355" s="1337">
        <v>7230</v>
      </c>
    </row>
    <row r="356" spans="1:28">
      <c r="A356" s="1336" t="s">
        <v>120</v>
      </c>
      <c r="B356" s="2" t="s">
        <v>254</v>
      </c>
      <c r="C356" s="1" t="s">
        <v>255</v>
      </c>
      <c r="D356" s="1" t="s">
        <v>116</v>
      </c>
      <c r="E356" s="1">
        <v>130007</v>
      </c>
      <c r="F356" s="1336" t="s">
        <v>146</v>
      </c>
      <c r="G356" s="1" t="s">
        <v>32</v>
      </c>
      <c r="H356" s="1">
        <v>420105</v>
      </c>
      <c r="I356" s="3">
        <v>42537</v>
      </c>
      <c r="J356" s="3">
        <v>42517</v>
      </c>
      <c r="K356" s="3">
        <v>42546</v>
      </c>
      <c r="L356" s="1">
        <v>222691</v>
      </c>
      <c r="M356" s="3">
        <v>42537</v>
      </c>
      <c r="N356" s="1" t="s">
        <v>89</v>
      </c>
      <c r="O356" s="1">
        <v>116538</v>
      </c>
      <c r="P356" s="1">
        <v>1000</v>
      </c>
      <c r="Q356" s="1">
        <v>19.21</v>
      </c>
      <c r="R356" s="1337">
        <v>19210</v>
      </c>
      <c r="S356" s="4">
        <v>1587.65</v>
      </c>
      <c r="T356" s="1">
        <v>15.595000000000001</v>
      </c>
      <c r="U356" s="1337">
        <v>15595</v>
      </c>
      <c r="V356" s="1">
        <v>5.5100000000000003E-2</v>
      </c>
      <c r="W356" s="1336">
        <v>55.09</v>
      </c>
      <c r="X356" s="1">
        <v>13</v>
      </c>
      <c r="Y356" s="1">
        <v>130</v>
      </c>
      <c r="AA356" s="1">
        <v>401</v>
      </c>
      <c r="AB356" s="1337">
        <v>3615</v>
      </c>
    </row>
    <row r="357" spans="1:28">
      <c r="A357" s="1336" t="s">
        <v>120</v>
      </c>
      <c r="B357" s="2" t="s">
        <v>254</v>
      </c>
      <c r="C357" s="1" t="s">
        <v>255</v>
      </c>
      <c r="D357" s="1" t="s">
        <v>116</v>
      </c>
      <c r="E357" s="1">
        <v>130165</v>
      </c>
      <c r="F357" s="1336" t="s">
        <v>164</v>
      </c>
      <c r="G357" s="1" t="s">
        <v>32</v>
      </c>
      <c r="H357" s="1">
        <v>420598</v>
      </c>
      <c r="I357" s="3">
        <v>42543</v>
      </c>
      <c r="J357" s="3">
        <v>42522</v>
      </c>
      <c r="K357" s="3">
        <v>42546</v>
      </c>
      <c r="L357" s="1">
        <v>222919</v>
      </c>
      <c r="M357" s="3">
        <v>42542</v>
      </c>
      <c r="N357" s="1" t="s">
        <v>89</v>
      </c>
      <c r="O357" s="1">
        <v>116723</v>
      </c>
      <c r="P357" s="1">
        <v>500</v>
      </c>
      <c r="Q357" s="1">
        <v>20.14</v>
      </c>
      <c r="R357" s="1337">
        <v>10070</v>
      </c>
      <c r="S357" s="4">
        <v>1258.83</v>
      </c>
      <c r="T357" s="1">
        <v>15.595000000000001</v>
      </c>
      <c r="U357" s="1337">
        <v>7797.5</v>
      </c>
      <c r="V357" s="1">
        <v>5.5100000000000003E-2</v>
      </c>
      <c r="W357" s="1336">
        <v>27.545000000000002</v>
      </c>
      <c r="X357" s="1">
        <v>13</v>
      </c>
      <c r="Y357" s="1">
        <v>135</v>
      </c>
      <c r="Z357" s="1" t="s">
        <v>90</v>
      </c>
      <c r="AA357" s="1">
        <v>401</v>
      </c>
      <c r="AB357" s="1337">
        <v>2272.5</v>
      </c>
    </row>
    <row r="358" spans="1:28">
      <c r="A358" s="1336" t="s">
        <v>120</v>
      </c>
      <c r="B358" s="2" t="s">
        <v>254</v>
      </c>
      <c r="C358" s="1" t="s">
        <v>255</v>
      </c>
      <c r="D358" s="1" t="s">
        <v>116</v>
      </c>
      <c r="E358" s="1">
        <v>130001</v>
      </c>
      <c r="F358" s="1336" t="s">
        <v>132</v>
      </c>
      <c r="G358" s="1" t="s">
        <v>32</v>
      </c>
      <c r="H358" s="1">
        <v>420631</v>
      </c>
      <c r="I358" s="3">
        <v>42543</v>
      </c>
      <c r="J358" s="3">
        <v>42528</v>
      </c>
      <c r="K358" s="3">
        <v>42546</v>
      </c>
      <c r="N358" s="1" t="s">
        <v>89</v>
      </c>
      <c r="O358" s="1">
        <v>116930</v>
      </c>
      <c r="P358" s="1">
        <v>2500</v>
      </c>
      <c r="Q358" s="1">
        <v>19.21</v>
      </c>
      <c r="R358" s="1337">
        <v>48025</v>
      </c>
      <c r="S358" s="4">
        <v>3969.13</v>
      </c>
      <c r="T358" s="1">
        <v>15.595000000000001</v>
      </c>
      <c r="U358" s="1337">
        <v>38987.5</v>
      </c>
      <c r="V358" s="1">
        <v>5.5100000000000003E-2</v>
      </c>
      <c r="W358" s="1336">
        <v>137.72499999999999</v>
      </c>
      <c r="X358" s="1">
        <v>13</v>
      </c>
      <c r="Y358" s="1">
        <v>130</v>
      </c>
      <c r="AA358" s="1">
        <v>401</v>
      </c>
      <c r="AB358" s="1337">
        <v>9037.5</v>
      </c>
    </row>
    <row r="359" spans="1:28">
      <c r="A359" s="1336" t="s">
        <v>120</v>
      </c>
      <c r="B359" s="2" t="s">
        <v>256</v>
      </c>
      <c r="C359" s="1" t="s">
        <v>257</v>
      </c>
      <c r="D359" s="1" t="s">
        <v>116</v>
      </c>
      <c r="E359" s="1">
        <v>130339</v>
      </c>
      <c r="F359" s="1336" t="s">
        <v>258</v>
      </c>
      <c r="G359" s="1" t="s">
        <v>32</v>
      </c>
      <c r="H359" s="1">
        <v>420576</v>
      </c>
      <c r="I359" s="3">
        <v>42543</v>
      </c>
      <c r="J359" s="3">
        <v>42513</v>
      </c>
      <c r="K359" s="3">
        <v>42541</v>
      </c>
      <c r="L359" s="1">
        <v>222957</v>
      </c>
      <c r="M359" s="3">
        <v>42542</v>
      </c>
      <c r="N359" s="1" t="s">
        <v>89</v>
      </c>
      <c r="O359" s="1">
        <v>116314</v>
      </c>
      <c r="P359" s="1">
        <v>5000</v>
      </c>
      <c r="Q359" s="1">
        <v>6.21</v>
      </c>
      <c r="R359" s="1337">
        <v>31050</v>
      </c>
      <c r="S359" s="4">
        <v>2014.65</v>
      </c>
      <c r="T359" s="1">
        <v>5.1390000000000002</v>
      </c>
      <c r="U359" s="1337">
        <v>25695</v>
      </c>
      <c r="V359" s="1">
        <v>9.1999999999999998E-3</v>
      </c>
      <c r="W359" s="1336">
        <v>45.75</v>
      </c>
      <c r="X359" s="1">
        <v>13</v>
      </c>
      <c r="Y359" s="1">
        <v>135</v>
      </c>
      <c r="Z359" s="1" t="s">
        <v>259</v>
      </c>
      <c r="AA359" s="1">
        <v>401</v>
      </c>
      <c r="AB359" s="1337">
        <v>5355</v>
      </c>
    </row>
    <row r="360" spans="1:28">
      <c r="A360" s="1336" t="s">
        <v>120</v>
      </c>
      <c r="B360" s="2" t="s">
        <v>256</v>
      </c>
      <c r="C360" s="1" t="s">
        <v>257</v>
      </c>
      <c r="D360" s="1" t="s">
        <v>116</v>
      </c>
      <c r="E360" s="1">
        <v>130018</v>
      </c>
      <c r="F360" s="1336" t="s">
        <v>124</v>
      </c>
      <c r="G360" s="1" t="s">
        <v>32</v>
      </c>
      <c r="H360" s="1">
        <v>420743</v>
      </c>
      <c r="I360" s="3">
        <v>42544</v>
      </c>
      <c r="J360" s="3">
        <v>42523</v>
      </c>
      <c r="K360" s="3">
        <v>42546</v>
      </c>
      <c r="N360" s="1" t="s">
        <v>89</v>
      </c>
      <c r="O360" s="1">
        <v>116769</v>
      </c>
      <c r="P360" s="1">
        <v>3000</v>
      </c>
      <c r="Q360" s="1">
        <v>5.8</v>
      </c>
      <c r="R360" s="1337">
        <v>17400</v>
      </c>
      <c r="S360" s="1">
        <v>-21.21</v>
      </c>
      <c r="T360" s="1">
        <v>5.1390000000000002</v>
      </c>
      <c r="U360" s="1337">
        <v>15417</v>
      </c>
      <c r="V360" s="1">
        <v>9.1999999999999998E-3</v>
      </c>
      <c r="W360" s="1336">
        <v>27.45</v>
      </c>
      <c r="X360" s="1">
        <v>13</v>
      </c>
      <c r="Y360" s="1">
        <v>130</v>
      </c>
      <c r="AA360" s="1">
        <v>401</v>
      </c>
      <c r="AB360" s="1337">
        <v>1983</v>
      </c>
    </row>
    <row r="361" spans="1:28">
      <c r="A361" s="1336" t="s">
        <v>120</v>
      </c>
      <c r="B361" s="2" t="s">
        <v>260</v>
      </c>
      <c r="C361" s="1" t="s">
        <v>261</v>
      </c>
      <c r="D361" s="1" t="s">
        <v>116</v>
      </c>
      <c r="E361" s="1">
        <v>130339</v>
      </c>
      <c r="F361" s="1336" t="s">
        <v>258</v>
      </c>
      <c r="G361" s="1" t="s">
        <v>32</v>
      </c>
      <c r="H361" s="1">
        <v>419049</v>
      </c>
      <c r="I361" s="3">
        <v>42530</v>
      </c>
      <c r="J361" s="3">
        <v>42513</v>
      </c>
      <c r="K361" s="3">
        <v>42541</v>
      </c>
      <c r="L361" s="1">
        <v>222155</v>
      </c>
      <c r="M361" s="3">
        <v>42530</v>
      </c>
      <c r="N361" s="1" t="s">
        <v>89</v>
      </c>
      <c r="O361" s="1">
        <v>116315</v>
      </c>
      <c r="P361" s="1">
        <v>5000</v>
      </c>
      <c r="Q361" s="1">
        <v>12.04</v>
      </c>
      <c r="R361" s="1337">
        <v>60200</v>
      </c>
      <c r="S361" s="4">
        <v>17830.650000000001</v>
      </c>
      <c r="T361" s="1">
        <v>7.4989999999999997</v>
      </c>
      <c r="U361" s="1337">
        <v>37495</v>
      </c>
      <c r="V361" s="1">
        <v>1.83E-2</v>
      </c>
      <c r="W361" s="1336">
        <v>91.5</v>
      </c>
      <c r="X361" s="1">
        <v>13</v>
      </c>
      <c r="Y361" s="1">
        <v>135</v>
      </c>
      <c r="Z361" s="1" t="s">
        <v>259</v>
      </c>
      <c r="AA361" s="1">
        <v>401</v>
      </c>
      <c r="AB361" s="1337">
        <v>22705</v>
      </c>
    </row>
    <row r="362" spans="1:28">
      <c r="A362" s="1336" t="s">
        <v>120</v>
      </c>
      <c r="B362" s="2" t="s">
        <v>260</v>
      </c>
      <c r="C362" s="1" t="s">
        <v>261</v>
      </c>
      <c r="D362" s="1" t="s">
        <v>116</v>
      </c>
      <c r="E362" s="1">
        <v>130018</v>
      </c>
      <c r="F362" s="1336" t="s">
        <v>124</v>
      </c>
      <c r="G362" s="1" t="s">
        <v>32</v>
      </c>
      <c r="H362" s="1">
        <v>420744</v>
      </c>
      <c r="I362" s="3">
        <v>42544</v>
      </c>
      <c r="J362" s="3">
        <v>42523</v>
      </c>
      <c r="K362" s="3">
        <v>42546</v>
      </c>
      <c r="N362" s="1" t="s">
        <v>89</v>
      </c>
      <c r="O362" s="1">
        <v>116770</v>
      </c>
      <c r="P362" s="1">
        <v>2000</v>
      </c>
      <c r="Q362" s="1">
        <v>11.25</v>
      </c>
      <c r="R362" s="1337">
        <v>22500</v>
      </c>
      <c r="S362" s="4">
        <v>5552.26</v>
      </c>
      <c r="T362" s="1">
        <v>7.4989999999999997</v>
      </c>
      <c r="U362" s="1337">
        <v>14998</v>
      </c>
      <c r="V362" s="1">
        <v>1.83E-2</v>
      </c>
      <c r="W362" s="1336">
        <v>36.6</v>
      </c>
      <c r="X362" s="1">
        <v>13</v>
      </c>
      <c r="Y362" s="1">
        <v>130</v>
      </c>
      <c r="AA362" s="1">
        <v>401</v>
      </c>
      <c r="AB362" s="1337">
        <v>7502</v>
      </c>
    </row>
    <row r="363" spans="1:28">
      <c r="A363" s="1336" t="s">
        <v>120</v>
      </c>
      <c r="B363" s="2" t="s">
        <v>262</v>
      </c>
      <c r="C363" s="1" t="s">
        <v>263</v>
      </c>
      <c r="D363" s="1" t="s">
        <v>87</v>
      </c>
      <c r="E363" s="1">
        <v>150007</v>
      </c>
      <c r="F363" s="1336" t="s">
        <v>264</v>
      </c>
      <c r="G363" s="1" t="s">
        <v>32</v>
      </c>
      <c r="H363" s="1">
        <v>417943</v>
      </c>
      <c r="I363" s="3">
        <v>42522</v>
      </c>
      <c r="J363" s="3">
        <v>42440</v>
      </c>
      <c r="K363" s="3">
        <v>42517</v>
      </c>
      <c r="N363" s="1" t="s">
        <v>42</v>
      </c>
      <c r="O363" s="1">
        <v>21325</v>
      </c>
      <c r="P363" s="1">
        <v>10000</v>
      </c>
      <c r="Q363" s="1">
        <v>8.39</v>
      </c>
      <c r="R363" s="1337">
        <v>83900</v>
      </c>
      <c r="S363" s="1">
        <v>-838.7</v>
      </c>
      <c r="T363" s="1">
        <v>7.4989999999999997</v>
      </c>
      <c r="U363" s="1337">
        <v>74990</v>
      </c>
      <c r="V363" s="1">
        <v>1.83E-2</v>
      </c>
      <c r="W363" s="1336">
        <v>183</v>
      </c>
      <c r="X363" s="1">
        <v>13</v>
      </c>
      <c r="Y363" s="1">
        <v>150</v>
      </c>
      <c r="AA363" s="1">
        <v>401</v>
      </c>
      <c r="AB363" s="1337">
        <v>8910</v>
      </c>
    </row>
    <row r="364" spans="1:28">
      <c r="A364" s="1336" t="s">
        <v>120</v>
      </c>
      <c r="B364" s="2" t="s">
        <v>262</v>
      </c>
      <c r="C364" s="1" t="s">
        <v>263</v>
      </c>
      <c r="D364" s="1" t="s">
        <v>87</v>
      </c>
      <c r="E364" s="1">
        <v>150007</v>
      </c>
      <c r="F364" s="1336" t="s">
        <v>264</v>
      </c>
      <c r="G364" s="1" t="s">
        <v>32</v>
      </c>
      <c r="H364" s="1">
        <v>417943</v>
      </c>
      <c r="I364" s="3">
        <v>42522</v>
      </c>
      <c r="J364" s="3">
        <v>42440</v>
      </c>
      <c r="K364" s="3">
        <v>42517</v>
      </c>
      <c r="N364" s="1" t="s">
        <v>42</v>
      </c>
      <c r="O364" s="1">
        <v>21325</v>
      </c>
      <c r="P364" s="1">
        <v>14400</v>
      </c>
      <c r="Q364" s="1">
        <v>8.39</v>
      </c>
      <c r="R364" s="1337">
        <v>120816</v>
      </c>
      <c r="S364" s="4">
        <v>-1207.73</v>
      </c>
      <c r="T364" s="1">
        <v>7.4989999999999997</v>
      </c>
      <c r="U364" s="1337">
        <v>107985.60000000001</v>
      </c>
      <c r="V364" s="1">
        <v>1.83E-2</v>
      </c>
      <c r="W364" s="1336">
        <v>263.52</v>
      </c>
      <c r="X364" s="1">
        <v>13</v>
      </c>
      <c r="Y364" s="1">
        <v>150</v>
      </c>
      <c r="AA364" s="1">
        <v>401</v>
      </c>
      <c r="AB364" s="1337">
        <v>12830.4</v>
      </c>
    </row>
    <row r="365" spans="1:28">
      <c r="A365" s="1336" t="s">
        <v>120</v>
      </c>
      <c r="B365" s="2" t="s">
        <v>262</v>
      </c>
      <c r="C365" s="1" t="s">
        <v>263</v>
      </c>
      <c r="D365" s="1" t="s">
        <v>87</v>
      </c>
      <c r="E365" s="1">
        <v>150007</v>
      </c>
      <c r="F365" s="1336" t="s">
        <v>264</v>
      </c>
      <c r="G365" s="1" t="s">
        <v>32</v>
      </c>
      <c r="H365" s="1">
        <v>417943</v>
      </c>
      <c r="I365" s="3">
        <v>42522</v>
      </c>
      <c r="J365" s="3">
        <v>42440</v>
      </c>
      <c r="K365" s="3">
        <v>42517</v>
      </c>
      <c r="N365" s="1" t="s">
        <v>42</v>
      </c>
      <c r="O365" s="1">
        <v>21325</v>
      </c>
      <c r="P365" s="1">
        <v>15600</v>
      </c>
      <c r="Q365" s="1">
        <v>8.39</v>
      </c>
      <c r="R365" s="1337">
        <v>130884</v>
      </c>
      <c r="S365" s="4">
        <v>-1308.3699999999999</v>
      </c>
      <c r="T365" s="1">
        <v>7.4989999999999997</v>
      </c>
      <c r="U365" s="1337">
        <v>116984.4</v>
      </c>
      <c r="V365" s="1">
        <v>1.83E-2</v>
      </c>
      <c r="W365" s="1336">
        <v>285.48</v>
      </c>
      <c r="X365" s="1">
        <v>13</v>
      </c>
      <c r="Y365" s="1">
        <v>150</v>
      </c>
      <c r="AA365" s="1">
        <v>401</v>
      </c>
      <c r="AB365" s="1337">
        <v>13899.6</v>
      </c>
    </row>
    <row r="366" spans="1:28">
      <c r="A366" s="1336" t="s">
        <v>120</v>
      </c>
      <c r="B366" s="2" t="s">
        <v>262</v>
      </c>
      <c r="C366" s="1" t="s">
        <v>263</v>
      </c>
      <c r="D366" s="1" t="s">
        <v>87</v>
      </c>
      <c r="E366" s="1">
        <v>150007</v>
      </c>
      <c r="F366" s="1336" t="s">
        <v>264</v>
      </c>
      <c r="G366" s="1" t="s">
        <v>32</v>
      </c>
      <c r="H366" s="1">
        <v>418635</v>
      </c>
      <c r="I366" s="3">
        <v>42528</v>
      </c>
      <c r="J366" s="3">
        <v>42508</v>
      </c>
      <c r="K366" s="3">
        <v>42527</v>
      </c>
      <c r="N366" s="1" t="s">
        <v>42</v>
      </c>
      <c r="O366" s="1">
        <v>21563</v>
      </c>
      <c r="P366" s="1">
        <v>14400</v>
      </c>
      <c r="Q366" s="1">
        <v>8.39</v>
      </c>
      <c r="R366" s="1337">
        <v>120816</v>
      </c>
      <c r="S366" s="4">
        <v>-1207.73</v>
      </c>
      <c r="T366" s="1">
        <v>7.4989999999999997</v>
      </c>
      <c r="U366" s="1337">
        <v>107985.60000000001</v>
      </c>
      <c r="V366" s="1">
        <v>1.83E-2</v>
      </c>
      <c r="W366" s="1336">
        <v>263.52</v>
      </c>
      <c r="X366" s="1">
        <v>13</v>
      </c>
      <c r="Y366" s="1">
        <v>150</v>
      </c>
      <c r="AA366" s="1">
        <v>401</v>
      </c>
      <c r="AB366" s="1337">
        <v>12830.4</v>
      </c>
    </row>
    <row r="367" spans="1:28">
      <c r="A367" s="1336" t="s">
        <v>120</v>
      </c>
      <c r="B367" s="2" t="s">
        <v>262</v>
      </c>
      <c r="C367" s="1" t="s">
        <v>263</v>
      </c>
      <c r="D367" s="1" t="s">
        <v>87</v>
      </c>
      <c r="E367" s="1">
        <v>150007</v>
      </c>
      <c r="F367" s="1336" t="s">
        <v>264</v>
      </c>
      <c r="G367" s="1" t="s">
        <v>32</v>
      </c>
      <c r="H367" s="1">
        <v>418635</v>
      </c>
      <c r="I367" s="3">
        <v>42528</v>
      </c>
      <c r="J367" s="3">
        <v>42508</v>
      </c>
      <c r="K367" s="3">
        <v>42527</v>
      </c>
      <c r="N367" s="1" t="s">
        <v>42</v>
      </c>
      <c r="O367" s="1">
        <v>21563</v>
      </c>
      <c r="P367" s="1">
        <v>5600</v>
      </c>
      <c r="Q367" s="1">
        <v>8.39</v>
      </c>
      <c r="R367" s="1337">
        <v>46984</v>
      </c>
      <c r="S367" s="1">
        <v>-469.67</v>
      </c>
      <c r="T367" s="1">
        <v>7.4989999999999997</v>
      </c>
      <c r="U367" s="1337">
        <v>41994.400000000001</v>
      </c>
      <c r="V367" s="1">
        <v>1.83E-2</v>
      </c>
      <c r="W367" s="1336">
        <v>102.48</v>
      </c>
      <c r="X367" s="1">
        <v>13</v>
      </c>
      <c r="Y367" s="1">
        <v>150</v>
      </c>
      <c r="AA367" s="1">
        <v>401</v>
      </c>
      <c r="AB367" s="1337">
        <v>4989.6000000000004</v>
      </c>
    </row>
    <row r="368" spans="1:28">
      <c r="A368" s="1336" t="s">
        <v>120</v>
      </c>
      <c r="B368" s="2" t="s">
        <v>265</v>
      </c>
      <c r="C368" s="1" t="s">
        <v>266</v>
      </c>
      <c r="D368" s="1" t="s">
        <v>116</v>
      </c>
      <c r="E368" s="1">
        <v>130018</v>
      </c>
      <c r="F368" s="1336" t="s">
        <v>124</v>
      </c>
      <c r="G368" s="1" t="s">
        <v>32</v>
      </c>
      <c r="H368" s="1">
        <v>420744</v>
      </c>
      <c r="I368" s="3">
        <v>42544</v>
      </c>
      <c r="J368" s="3">
        <v>42523</v>
      </c>
      <c r="K368" s="3">
        <v>42546</v>
      </c>
      <c r="N368" s="1" t="s">
        <v>89</v>
      </c>
      <c r="O368" s="1">
        <v>116770</v>
      </c>
      <c r="P368" s="1">
        <v>2000</v>
      </c>
      <c r="Q368" s="1">
        <v>8.73</v>
      </c>
      <c r="R368" s="1337">
        <v>17460</v>
      </c>
      <c r="S368" s="4">
        <v>3698.86</v>
      </c>
      <c r="T368" s="1">
        <v>6.0890000000000004</v>
      </c>
      <c r="U368" s="1337">
        <v>12178</v>
      </c>
      <c r="V368" s="1">
        <v>1.37E-2</v>
      </c>
      <c r="W368" s="1336">
        <v>27.44</v>
      </c>
      <c r="X368" s="1">
        <v>13</v>
      </c>
      <c r="Y368" s="1">
        <v>130</v>
      </c>
      <c r="AA368" s="1">
        <v>401</v>
      </c>
      <c r="AB368" s="1337">
        <v>5282</v>
      </c>
    </row>
    <row r="369" spans="1:28">
      <c r="A369" s="1336" t="s">
        <v>120</v>
      </c>
      <c r="B369" s="2" t="s">
        <v>267</v>
      </c>
      <c r="C369" s="1" t="s">
        <v>268</v>
      </c>
      <c r="D369" s="1" t="s">
        <v>76</v>
      </c>
      <c r="E369" s="1">
        <v>150039</v>
      </c>
      <c r="F369" s="1336" t="s">
        <v>269</v>
      </c>
      <c r="G369" s="1" t="s">
        <v>32</v>
      </c>
      <c r="H369" s="1">
        <v>418634</v>
      </c>
      <c r="I369" s="3">
        <v>42528</v>
      </c>
      <c r="J369" s="3">
        <v>42479</v>
      </c>
      <c r="K369" s="3">
        <v>42538</v>
      </c>
      <c r="N369" s="1" t="s">
        <v>42</v>
      </c>
      <c r="O369" s="1">
        <v>21476</v>
      </c>
      <c r="P369" s="1">
        <v>10000</v>
      </c>
      <c r="Q369" s="1">
        <v>3.42</v>
      </c>
      <c r="R369" s="1337">
        <v>34200</v>
      </c>
      <c r="S369" s="4">
        <v>4046.4</v>
      </c>
      <c r="T369" s="1">
        <v>2.7919999999999998</v>
      </c>
      <c r="U369" s="1337">
        <v>27920</v>
      </c>
      <c r="V369" s="1">
        <v>7.1000000000000004E-3</v>
      </c>
      <c r="W369" s="1336">
        <v>70.5</v>
      </c>
      <c r="X369" s="1">
        <v>8</v>
      </c>
      <c r="Y369" s="1">
        <v>150</v>
      </c>
      <c r="AA369" s="1">
        <v>401</v>
      </c>
      <c r="AB369" s="1337">
        <v>6280</v>
      </c>
    </row>
    <row r="370" spans="1:28">
      <c r="A370" s="1336" t="s">
        <v>120</v>
      </c>
      <c r="B370" s="2" t="s">
        <v>270</v>
      </c>
      <c r="C370" s="1" t="s">
        <v>271</v>
      </c>
      <c r="D370" s="1" t="s">
        <v>76</v>
      </c>
      <c r="E370" s="1">
        <v>150039</v>
      </c>
      <c r="F370" s="1336" t="s">
        <v>269</v>
      </c>
      <c r="G370" s="1" t="s">
        <v>32</v>
      </c>
      <c r="H370" s="1">
        <v>418634</v>
      </c>
      <c r="I370" s="3">
        <v>42528</v>
      </c>
      <c r="J370" s="3">
        <v>42479</v>
      </c>
      <c r="K370" s="3">
        <v>42538</v>
      </c>
      <c r="N370" s="1" t="s">
        <v>42</v>
      </c>
      <c r="O370" s="1">
        <v>21476</v>
      </c>
      <c r="P370" s="1">
        <v>10000</v>
      </c>
      <c r="Q370" s="1">
        <v>3.42</v>
      </c>
      <c r="R370" s="1337">
        <v>34200</v>
      </c>
      <c r="S370" s="4">
        <v>4046.4</v>
      </c>
      <c r="T370" s="1">
        <v>2.7919999999999998</v>
      </c>
      <c r="U370" s="1337">
        <v>27920</v>
      </c>
      <c r="V370" s="1">
        <v>7.1000000000000004E-3</v>
      </c>
      <c r="W370" s="1336">
        <v>70.5</v>
      </c>
      <c r="X370" s="1">
        <v>8</v>
      </c>
      <c r="Y370" s="1">
        <v>150</v>
      </c>
      <c r="AA370" s="1">
        <v>401</v>
      </c>
      <c r="AB370" s="1337">
        <v>6280</v>
      </c>
    </row>
    <row r="371" spans="1:28">
      <c r="A371" s="1336" t="s">
        <v>120</v>
      </c>
      <c r="B371" s="2" t="s">
        <v>272</v>
      </c>
      <c r="C371" s="1" t="s">
        <v>273</v>
      </c>
      <c r="D371" s="1" t="s">
        <v>76</v>
      </c>
      <c r="E371" s="1">
        <v>140502</v>
      </c>
      <c r="F371" s="1336" t="s">
        <v>274</v>
      </c>
      <c r="G371" s="1" t="s">
        <v>32</v>
      </c>
      <c r="H371" s="1">
        <v>420003</v>
      </c>
      <c r="I371" s="3">
        <v>42537</v>
      </c>
      <c r="J371" s="3">
        <v>42521</v>
      </c>
      <c r="K371" s="3">
        <v>42541</v>
      </c>
      <c r="L371" s="1">
        <v>222634</v>
      </c>
      <c r="M371" s="3">
        <v>42536</v>
      </c>
      <c r="N371" s="1" t="s">
        <v>42</v>
      </c>
      <c r="O371" s="1">
        <v>21621</v>
      </c>
      <c r="P371" s="1">
        <v>4000</v>
      </c>
      <c r="Q371" s="1">
        <v>2.31</v>
      </c>
      <c r="R371" s="1337">
        <v>9240</v>
      </c>
      <c r="S371" s="4">
        <v>-2023.84</v>
      </c>
      <c r="T371" s="1">
        <v>2.492</v>
      </c>
      <c r="U371" s="1337">
        <v>9968</v>
      </c>
      <c r="V371" s="1">
        <v>4.7000000000000002E-3</v>
      </c>
      <c r="W371" s="1336">
        <v>18.8</v>
      </c>
      <c r="X371" s="1">
        <v>13</v>
      </c>
      <c r="Y371" s="1">
        <v>150</v>
      </c>
      <c r="AA371" s="1">
        <v>401</v>
      </c>
      <c r="AB371" s="1336">
        <v>-728</v>
      </c>
    </row>
    <row r="372" spans="1:28">
      <c r="A372" s="1336" t="s">
        <v>120</v>
      </c>
      <c r="B372" s="2" t="s">
        <v>275</v>
      </c>
      <c r="C372" s="1" t="s">
        <v>276</v>
      </c>
      <c r="D372" s="1" t="s">
        <v>76</v>
      </c>
      <c r="E372" s="1">
        <v>140502</v>
      </c>
      <c r="F372" s="1336" t="s">
        <v>274</v>
      </c>
      <c r="G372" s="1" t="s">
        <v>32</v>
      </c>
      <c r="H372" s="1">
        <v>420003</v>
      </c>
      <c r="I372" s="3">
        <v>42537</v>
      </c>
      <c r="J372" s="3">
        <v>42521</v>
      </c>
      <c r="K372" s="3">
        <v>42541</v>
      </c>
      <c r="L372" s="1">
        <v>222634</v>
      </c>
      <c r="M372" s="3">
        <v>42536</v>
      </c>
      <c r="N372" s="1" t="s">
        <v>42</v>
      </c>
      <c r="O372" s="1">
        <v>21621</v>
      </c>
      <c r="P372" s="1">
        <v>3000</v>
      </c>
      <c r="Q372" s="1">
        <v>2.31</v>
      </c>
      <c r="R372" s="1337">
        <v>6930</v>
      </c>
      <c r="S372" s="4">
        <v>-1517.88</v>
      </c>
      <c r="T372" s="1">
        <v>2.492</v>
      </c>
      <c r="U372" s="1337">
        <v>7476</v>
      </c>
      <c r="V372" s="1">
        <v>4.7000000000000002E-3</v>
      </c>
      <c r="W372" s="1336">
        <v>14.1</v>
      </c>
      <c r="X372" s="1">
        <v>13</v>
      </c>
      <c r="Y372" s="1">
        <v>150</v>
      </c>
      <c r="AA372" s="1">
        <v>401</v>
      </c>
      <c r="AB372" s="1336">
        <v>-546</v>
      </c>
    </row>
    <row r="373" spans="1:28">
      <c r="A373" s="1336" t="s">
        <v>120</v>
      </c>
      <c r="B373" s="2" t="s">
        <v>277</v>
      </c>
      <c r="C373" s="1" t="s">
        <v>278</v>
      </c>
      <c r="D373" s="1" t="s">
        <v>76</v>
      </c>
      <c r="E373" s="1">
        <v>140502</v>
      </c>
      <c r="F373" s="1336" t="s">
        <v>274</v>
      </c>
      <c r="G373" s="1" t="s">
        <v>32</v>
      </c>
      <c r="H373" s="1">
        <v>417997</v>
      </c>
      <c r="I373" s="3">
        <v>42522</v>
      </c>
      <c r="J373" s="3">
        <v>42501</v>
      </c>
      <c r="K373" s="3">
        <v>42524</v>
      </c>
      <c r="L373" s="1">
        <v>221445</v>
      </c>
      <c r="M373" s="3">
        <v>42522</v>
      </c>
      <c r="N373" s="1" t="s">
        <v>42</v>
      </c>
      <c r="O373" s="1">
        <v>21541</v>
      </c>
      <c r="P373" s="1">
        <v>5000</v>
      </c>
      <c r="Q373" s="1">
        <v>2.94</v>
      </c>
      <c r="R373" s="1337">
        <v>14700</v>
      </c>
      <c r="S373" s="4">
        <v>-2374.3000000000002</v>
      </c>
      <c r="T373" s="1">
        <v>3.0219999999999998</v>
      </c>
      <c r="U373" s="1337">
        <v>15110</v>
      </c>
      <c r="V373" s="1">
        <v>7.1000000000000004E-3</v>
      </c>
      <c r="W373" s="1336">
        <v>35.25</v>
      </c>
      <c r="X373" s="1">
        <v>13</v>
      </c>
      <c r="Y373" s="1">
        <v>150</v>
      </c>
      <c r="AA373" s="1">
        <v>401</v>
      </c>
      <c r="AB373" s="1336">
        <v>-410</v>
      </c>
    </row>
    <row r="374" spans="1:28">
      <c r="A374" s="1336" t="s">
        <v>120</v>
      </c>
      <c r="B374" s="2" t="s">
        <v>277</v>
      </c>
      <c r="C374" s="1" t="s">
        <v>278</v>
      </c>
      <c r="D374" s="1" t="s">
        <v>76</v>
      </c>
      <c r="E374" s="1">
        <v>140502</v>
      </c>
      <c r="F374" s="1336" t="s">
        <v>274</v>
      </c>
      <c r="G374" s="1" t="s">
        <v>32</v>
      </c>
      <c r="H374" s="1">
        <v>421417</v>
      </c>
      <c r="I374" s="3">
        <v>42550</v>
      </c>
      <c r="J374" s="3">
        <v>42509</v>
      </c>
      <c r="K374" s="3">
        <v>42541</v>
      </c>
      <c r="L374" s="1">
        <v>223351</v>
      </c>
      <c r="M374" s="3">
        <v>42549</v>
      </c>
      <c r="N374" s="1" t="s">
        <v>42</v>
      </c>
      <c r="O374" s="1">
        <v>21578</v>
      </c>
      <c r="P374" s="1">
        <v>5000</v>
      </c>
      <c r="Q374" s="1">
        <v>2.94</v>
      </c>
      <c r="R374" s="1337">
        <v>14700</v>
      </c>
      <c r="S374" s="4">
        <v>-2374.3000000000002</v>
      </c>
      <c r="T374" s="1">
        <v>3.0219999999999998</v>
      </c>
      <c r="U374" s="1337">
        <v>15110</v>
      </c>
      <c r="V374" s="1">
        <v>7.1000000000000004E-3</v>
      </c>
      <c r="W374" s="1336">
        <v>35.25</v>
      </c>
      <c r="X374" s="1">
        <v>13</v>
      </c>
      <c r="Y374" s="1">
        <v>150</v>
      </c>
      <c r="AA374" s="1">
        <v>401</v>
      </c>
      <c r="AB374" s="1336">
        <v>-410</v>
      </c>
    </row>
    <row r="375" spans="1:28">
      <c r="A375" s="1336" t="s">
        <v>120</v>
      </c>
      <c r="B375" s="2" t="s">
        <v>279</v>
      </c>
      <c r="C375" s="1" t="s">
        <v>280</v>
      </c>
      <c r="D375" s="1" t="s">
        <v>76</v>
      </c>
      <c r="E375" s="1">
        <v>140502</v>
      </c>
      <c r="F375" s="1336" t="s">
        <v>274</v>
      </c>
      <c r="G375" s="1" t="s">
        <v>53</v>
      </c>
      <c r="H375" s="1">
        <v>7339</v>
      </c>
      <c r="I375" s="3">
        <v>42537</v>
      </c>
      <c r="J375" s="3">
        <v>42549</v>
      </c>
      <c r="K375" s="3">
        <v>42549</v>
      </c>
      <c r="L375" s="1">
        <v>222636</v>
      </c>
      <c r="N375" s="1" t="s">
        <v>54</v>
      </c>
      <c r="O375" s="1">
        <v>7533</v>
      </c>
      <c r="P375" s="1">
        <v>-13000</v>
      </c>
      <c r="Q375" s="1">
        <v>2.94</v>
      </c>
      <c r="R375" s="1337">
        <v>-38220</v>
      </c>
      <c r="S375" s="4">
        <v>6173.18</v>
      </c>
      <c r="T375" s="1">
        <v>3.0219999999999998</v>
      </c>
      <c r="U375" s="1337">
        <v>-39286</v>
      </c>
      <c r="V375" s="1">
        <v>7.1000000000000004E-3</v>
      </c>
      <c r="W375" s="1336">
        <v>-91.65</v>
      </c>
      <c r="X375" s="1">
        <v>13</v>
      </c>
      <c r="Y375" s="1">
        <v>150</v>
      </c>
      <c r="AA375" s="1">
        <v>401</v>
      </c>
      <c r="AB375" s="1337">
        <v>1066</v>
      </c>
    </row>
    <row r="376" spans="1:28">
      <c r="A376" s="1336" t="s">
        <v>120</v>
      </c>
      <c r="B376" s="2" t="s">
        <v>279</v>
      </c>
      <c r="C376" s="1" t="s">
        <v>280</v>
      </c>
      <c r="D376" s="1" t="s">
        <v>76</v>
      </c>
      <c r="E376" s="1">
        <v>140502</v>
      </c>
      <c r="F376" s="1336" t="s">
        <v>274</v>
      </c>
      <c r="G376" s="1" t="s">
        <v>53</v>
      </c>
      <c r="H376" s="1">
        <v>7347</v>
      </c>
      <c r="I376" s="3">
        <v>42537</v>
      </c>
      <c r="J376" s="3">
        <v>42551</v>
      </c>
      <c r="K376" s="3">
        <v>42551</v>
      </c>
      <c r="N376" s="1" t="s">
        <v>54</v>
      </c>
      <c r="O376" s="1">
        <v>7541</v>
      </c>
      <c r="P376" s="1">
        <v>-11000</v>
      </c>
      <c r="Q376" s="1">
        <v>2.31</v>
      </c>
      <c r="R376" s="1337">
        <v>-25410</v>
      </c>
      <c r="S376" s="4">
        <v>12153.46</v>
      </c>
      <c r="T376" s="1">
        <v>3.0219999999999998</v>
      </c>
      <c r="U376" s="1337">
        <v>-33242</v>
      </c>
      <c r="V376" s="1">
        <v>7.1000000000000004E-3</v>
      </c>
      <c r="W376" s="1336">
        <v>-77.55</v>
      </c>
      <c r="X376" s="1">
        <v>13</v>
      </c>
      <c r="Y376" s="1">
        <v>150</v>
      </c>
      <c r="AA376" s="1">
        <v>401</v>
      </c>
      <c r="AB376" s="1337">
        <v>7832</v>
      </c>
    </row>
    <row r="377" spans="1:28">
      <c r="A377" s="1336" t="s">
        <v>120</v>
      </c>
      <c r="B377" s="2" t="s">
        <v>279</v>
      </c>
      <c r="C377" s="1" t="s">
        <v>280</v>
      </c>
      <c r="D377" s="1" t="s">
        <v>76</v>
      </c>
      <c r="E377" s="1">
        <v>140502</v>
      </c>
      <c r="F377" s="1336" t="s">
        <v>274</v>
      </c>
      <c r="G377" s="1" t="s">
        <v>53</v>
      </c>
      <c r="H377" s="1">
        <v>7347</v>
      </c>
      <c r="I377" s="3">
        <v>42537</v>
      </c>
      <c r="J377" s="3">
        <v>42551</v>
      </c>
      <c r="K377" s="3">
        <v>42551</v>
      </c>
      <c r="N377" s="1" t="s">
        <v>54</v>
      </c>
      <c r="O377" s="1">
        <v>7541</v>
      </c>
      <c r="P377" s="1">
        <v>-2000</v>
      </c>
      <c r="Q377" s="1">
        <v>2.31</v>
      </c>
      <c r="R377" s="1337">
        <v>-4620</v>
      </c>
      <c r="S377" s="4">
        <v>2209.7199999999998</v>
      </c>
      <c r="T377" s="1">
        <v>3.0219999999999998</v>
      </c>
      <c r="U377" s="1337">
        <v>-6044</v>
      </c>
      <c r="V377" s="1">
        <v>7.1000000000000004E-3</v>
      </c>
      <c r="W377" s="1336">
        <v>-14.1</v>
      </c>
      <c r="X377" s="1">
        <v>13</v>
      </c>
      <c r="Y377" s="1">
        <v>150</v>
      </c>
      <c r="AA377" s="1">
        <v>401</v>
      </c>
      <c r="AB377" s="1337">
        <v>1424</v>
      </c>
    </row>
    <row r="378" spans="1:28">
      <c r="A378" s="1336" t="s">
        <v>120</v>
      </c>
      <c r="B378" s="2" t="s">
        <v>279</v>
      </c>
      <c r="C378" s="1" t="s">
        <v>280</v>
      </c>
      <c r="D378" s="1" t="s">
        <v>76</v>
      </c>
      <c r="E378" s="1">
        <v>150047</v>
      </c>
      <c r="F378" s="1336" t="s">
        <v>281</v>
      </c>
      <c r="G378" s="1" t="s">
        <v>32</v>
      </c>
      <c r="H378" s="1">
        <v>418264</v>
      </c>
      <c r="I378" s="3">
        <v>42524</v>
      </c>
      <c r="J378" s="3">
        <v>42499</v>
      </c>
      <c r="K378" s="3">
        <v>42530</v>
      </c>
      <c r="N378" s="1" t="s">
        <v>42</v>
      </c>
      <c r="O378" s="1">
        <v>21529</v>
      </c>
      <c r="P378" s="1">
        <v>5000</v>
      </c>
      <c r="Q378" s="1">
        <v>3.2</v>
      </c>
      <c r="R378" s="1337">
        <v>16000</v>
      </c>
      <c r="S378" s="4">
        <v>-1074.3</v>
      </c>
      <c r="T378" s="1">
        <v>3.0219999999999998</v>
      </c>
      <c r="U378" s="1337">
        <v>15110</v>
      </c>
      <c r="V378" s="1">
        <v>7.1000000000000004E-3</v>
      </c>
      <c r="W378" s="1336">
        <v>35.25</v>
      </c>
      <c r="X378" s="1">
        <v>13</v>
      </c>
      <c r="Y378" s="1">
        <v>150</v>
      </c>
      <c r="AA378" s="1">
        <v>401</v>
      </c>
      <c r="AB378" s="1336">
        <v>890</v>
      </c>
    </row>
    <row r="379" spans="1:28">
      <c r="A379" s="1336" t="s">
        <v>120</v>
      </c>
      <c r="B379" s="2" t="s">
        <v>279</v>
      </c>
      <c r="C379" s="1" t="s">
        <v>280</v>
      </c>
      <c r="D379" s="1" t="s">
        <v>76</v>
      </c>
      <c r="E379" s="1">
        <v>140502</v>
      </c>
      <c r="F379" s="1336" t="s">
        <v>274</v>
      </c>
      <c r="G379" s="1" t="s">
        <v>32</v>
      </c>
      <c r="H379" s="1">
        <v>419141</v>
      </c>
      <c r="I379" s="3">
        <v>42531</v>
      </c>
      <c r="J379" s="3">
        <v>42520</v>
      </c>
      <c r="K379" s="3">
        <v>42541</v>
      </c>
      <c r="L379" s="1">
        <v>222259</v>
      </c>
      <c r="M379" s="3">
        <v>42531</v>
      </c>
      <c r="N379" s="1" t="s">
        <v>42</v>
      </c>
      <c r="O379" s="1">
        <v>21615</v>
      </c>
      <c r="P379" s="1">
        <v>10000</v>
      </c>
      <c r="Q379" s="1">
        <v>2.94</v>
      </c>
      <c r="R379" s="1337">
        <v>29400</v>
      </c>
      <c r="S379" s="4">
        <v>-4748.6000000000004</v>
      </c>
      <c r="T379" s="1">
        <v>3.0219999999999998</v>
      </c>
      <c r="U379" s="1337">
        <v>30220</v>
      </c>
      <c r="V379" s="1">
        <v>7.1000000000000004E-3</v>
      </c>
      <c r="W379" s="1336">
        <v>70.5</v>
      </c>
      <c r="X379" s="1">
        <v>13</v>
      </c>
      <c r="Y379" s="1">
        <v>150</v>
      </c>
      <c r="AA379" s="1">
        <v>401</v>
      </c>
      <c r="AB379" s="1336">
        <v>-820</v>
      </c>
    </row>
    <row r="380" spans="1:28">
      <c r="A380" s="1336" t="s">
        <v>120</v>
      </c>
      <c r="B380" s="2" t="s">
        <v>279</v>
      </c>
      <c r="C380" s="1" t="s">
        <v>280</v>
      </c>
      <c r="D380" s="1" t="s">
        <v>76</v>
      </c>
      <c r="E380" s="1">
        <v>150047</v>
      </c>
      <c r="F380" s="1336" t="s">
        <v>281</v>
      </c>
      <c r="G380" s="1" t="s">
        <v>32</v>
      </c>
      <c r="H380" s="1">
        <v>419856</v>
      </c>
      <c r="I380" s="3">
        <v>42536</v>
      </c>
      <c r="J380" s="3">
        <v>42508</v>
      </c>
      <c r="K380" s="3">
        <v>42541</v>
      </c>
      <c r="N380" s="1" t="s">
        <v>42</v>
      </c>
      <c r="O380" s="1">
        <v>21569</v>
      </c>
      <c r="P380" s="1">
        <v>8000</v>
      </c>
      <c r="Q380" s="1">
        <v>3.23</v>
      </c>
      <c r="R380" s="1337">
        <v>25840</v>
      </c>
      <c r="S380" s="4">
        <v>-1478.88</v>
      </c>
      <c r="T380" s="1">
        <v>3.0219999999999998</v>
      </c>
      <c r="U380" s="1337">
        <v>24176</v>
      </c>
      <c r="V380" s="1">
        <v>7.1000000000000004E-3</v>
      </c>
      <c r="W380" s="1336">
        <v>56.4</v>
      </c>
      <c r="X380" s="1">
        <v>13</v>
      </c>
      <c r="Y380" s="1">
        <v>150</v>
      </c>
      <c r="AA380" s="1">
        <v>401</v>
      </c>
      <c r="AB380" s="1337">
        <v>1664</v>
      </c>
    </row>
    <row r="381" spans="1:28">
      <c r="A381" s="1336" t="s">
        <v>120</v>
      </c>
      <c r="B381" s="2" t="s">
        <v>279</v>
      </c>
      <c r="C381" s="1" t="s">
        <v>280</v>
      </c>
      <c r="D381" s="1" t="s">
        <v>76</v>
      </c>
      <c r="E381" s="1">
        <v>140502</v>
      </c>
      <c r="F381" s="1336" t="s">
        <v>274</v>
      </c>
      <c r="G381" s="1" t="s">
        <v>32</v>
      </c>
      <c r="H381" s="1">
        <v>420004</v>
      </c>
      <c r="I381" s="3">
        <v>42537</v>
      </c>
      <c r="J381" s="3">
        <v>42521</v>
      </c>
      <c r="K381" s="3">
        <v>42541</v>
      </c>
      <c r="L381" s="1">
        <v>222636</v>
      </c>
      <c r="M381" s="3">
        <v>42536</v>
      </c>
      <c r="N381" s="1" t="s">
        <v>42</v>
      </c>
      <c r="O381" s="1">
        <v>21621</v>
      </c>
      <c r="P381" s="1">
        <v>13000</v>
      </c>
      <c r="Q381" s="1">
        <v>2.94</v>
      </c>
      <c r="R381" s="1337">
        <v>38220</v>
      </c>
      <c r="S381" s="4">
        <v>-6173.18</v>
      </c>
      <c r="T381" s="1">
        <v>3.0219999999999998</v>
      </c>
      <c r="U381" s="1337">
        <v>39286</v>
      </c>
      <c r="V381" s="1">
        <v>7.1000000000000004E-3</v>
      </c>
      <c r="W381" s="1336">
        <v>91.65</v>
      </c>
      <c r="X381" s="1">
        <v>13</v>
      </c>
      <c r="Y381" s="1">
        <v>150</v>
      </c>
      <c r="AA381" s="1">
        <v>401</v>
      </c>
      <c r="AB381" s="1337">
        <v>-1066</v>
      </c>
    </row>
    <row r="382" spans="1:28">
      <c r="A382" s="1336" t="s">
        <v>120</v>
      </c>
      <c r="B382" s="2" t="s">
        <v>279</v>
      </c>
      <c r="C382" s="1" t="s">
        <v>280</v>
      </c>
      <c r="D382" s="1" t="s">
        <v>76</v>
      </c>
      <c r="E382" s="1">
        <v>150047</v>
      </c>
      <c r="F382" s="1336" t="s">
        <v>281</v>
      </c>
      <c r="G382" s="1" t="s">
        <v>32</v>
      </c>
      <c r="H382" s="1">
        <v>421036</v>
      </c>
      <c r="I382" s="3">
        <v>42548</v>
      </c>
      <c r="J382" s="3">
        <v>42528</v>
      </c>
      <c r="K382" s="3">
        <v>42559</v>
      </c>
      <c r="N382" s="1" t="s">
        <v>42</v>
      </c>
      <c r="O382" s="1">
        <v>21667</v>
      </c>
      <c r="P382" s="1">
        <v>6000</v>
      </c>
      <c r="Q382" s="1">
        <v>3.23</v>
      </c>
      <c r="R382" s="1337">
        <v>19380</v>
      </c>
      <c r="S382" s="4">
        <v>-1109.1600000000001</v>
      </c>
      <c r="T382" s="1">
        <v>3.0219999999999998</v>
      </c>
      <c r="U382" s="1337">
        <v>18132</v>
      </c>
      <c r="V382" s="1">
        <v>7.1000000000000004E-3</v>
      </c>
      <c r="W382" s="1336">
        <v>42.3</v>
      </c>
      <c r="X382" s="1">
        <v>13</v>
      </c>
      <c r="Y382" s="1">
        <v>150</v>
      </c>
      <c r="AA382" s="1">
        <v>401</v>
      </c>
      <c r="AB382" s="1337">
        <v>1248</v>
      </c>
    </row>
    <row r="383" spans="1:28">
      <c r="A383" s="1336" t="s">
        <v>120</v>
      </c>
      <c r="B383" s="2" t="s">
        <v>279</v>
      </c>
      <c r="C383" s="1" t="s">
        <v>280</v>
      </c>
      <c r="D383" s="1" t="s">
        <v>76</v>
      </c>
      <c r="E383" s="1">
        <v>140502</v>
      </c>
      <c r="F383" s="1336" t="s">
        <v>274</v>
      </c>
      <c r="G383" s="1" t="s">
        <v>32</v>
      </c>
      <c r="H383" s="1">
        <v>421409</v>
      </c>
      <c r="I383" s="3">
        <v>42537</v>
      </c>
      <c r="J383" s="3">
        <v>42549</v>
      </c>
      <c r="K383" s="3">
        <v>42549</v>
      </c>
      <c r="N383" s="1" t="s">
        <v>42</v>
      </c>
      <c r="O383" s="1">
        <v>21737</v>
      </c>
      <c r="P383" s="1">
        <v>11000</v>
      </c>
      <c r="Q383" s="1">
        <v>2.31</v>
      </c>
      <c r="R383" s="1337">
        <v>25410</v>
      </c>
      <c r="S383" s="4">
        <v>-12153.46</v>
      </c>
      <c r="T383" s="1">
        <v>3.0219999999999998</v>
      </c>
      <c r="U383" s="1337">
        <v>33242</v>
      </c>
      <c r="V383" s="1">
        <v>7.1000000000000004E-3</v>
      </c>
      <c r="W383" s="1336">
        <v>77.55</v>
      </c>
      <c r="X383" s="1">
        <v>13</v>
      </c>
      <c r="Y383" s="1">
        <v>150</v>
      </c>
      <c r="AA383" s="1">
        <v>401</v>
      </c>
      <c r="AB383" s="1337">
        <v>-7832</v>
      </c>
    </row>
    <row r="384" spans="1:28">
      <c r="A384" s="1336" t="s">
        <v>120</v>
      </c>
      <c r="B384" s="2" t="s">
        <v>279</v>
      </c>
      <c r="C384" s="1" t="s">
        <v>280</v>
      </c>
      <c r="D384" s="1" t="s">
        <v>76</v>
      </c>
      <c r="E384" s="1">
        <v>140502</v>
      </c>
      <c r="F384" s="1336" t="s">
        <v>274</v>
      </c>
      <c r="G384" s="1" t="s">
        <v>32</v>
      </c>
      <c r="H384" s="1">
        <v>421409</v>
      </c>
      <c r="I384" s="3">
        <v>42537</v>
      </c>
      <c r="J384" s="3">
        <v>42549</v>
      </c>
      <c r="K384" s="3">
        <v>42549</v>
      </c>
      <c r="N384" s="1" t="s">
        <v>42</v>
      </c>
      <c r="O384" s="1">
        <v>21737</v>
      </c>
      <c r="P384" s="1">
        <v>2000</v>
      </c>
      <c r="Q384" s="1">
        <v>2.31</v>
      </c>
      <c r="R384" s="1337">
        <v>4620</v>
      </c>
      <c r="S384" s="4">
        <v>-2209.7199999999998</v>
      </c>
      <c r="T384" s="1">
        <v>3.0219999999999998</v>
      </c>
      <c r="U384" s="1337">
        <v>6044</v>
      </c>
      <c r="V384" s="1">
        <v>7.1000000000000004E-3</v>
      </c>
      <c r="W384" s="1336">
        <v>14.1</v>
      </c>
      <c r="X384" s="1">
        <v>13</v>
      </c>
      <c r="Y384" s="1">
        <v>150</v>
      </c>
      <c r="AA384" s="1">
        <v>401</v>
      </c>
      <c r="AB384" s="1337">
        <v>-1424</v>
      </c>
    </row>
    <row r="385" spans="1:28">
      <c r="A385" s="1336" t="s">
        <v>120</v>
      </c>
      <c r="B385" s="2" t="s">
        <v>279</v>
      </c>
      <c r="C385" s="1" t="s">
        <v>280</v>
      </c>
      <c r="D385" s="1" t="s">
        <v>76</v>
      </c>
      <c r="E385" s="1">
        <v>140502</v>
      </c>
      <c r="F385" s="1336" t="s">
        <v>274</v>
      </c>
      <c r="G385" s="1" t="s">
        <v>32</v>
      </c>
      <c r="H385" s="1">
        <v>421417</v>
      </c>
      <c r="I385" s="3">
        <v>42550</v>
      </c>
      <c r="J385" s="3">
        <v>42509</v>
      </c>
      <c r="K385" s="3">
        <v>42541</v>
      </c>
      <c r="L385" s="1">
        <v>223351</v>
      </c>
      <c r="M385" s="3">
        <v>42549</v>
      </c>
      <c r="N385" s="1" t="s">
        <v>42</v>
      </c>
      <c r="O385" s="1">
        <v>21578</v>
      </c>
      <c r="P385" s="1">
        <v>9000</v>
      </c>
      <c r="Q385" s="1">
        <v>2.94</v>
      </c>
      <c r="R385" s="1337">
        <v>26460</v>
      </c>
      <c r="S385" s="4">
        <v>-4273.74</v>
      </c>
      <c r="T385" s="1">
        <v>3.0219999999999998</v>
      </c>
      <c r="U385" s="1337">
        <v>27198</v>
      </c>
      <c r="V385" s="1">
        <v>7.1000000000000004E-3</v>
      </c>
      <c r="W385" s="1336">
        <v>63.45</v>
      </c>
      <c r="X385" s="1">
        <v>13</v>
      </c>
      <c r="Y385" s="1">
        <v>150</v>
      </c>
      <c r="AA385" s="1">
        <v>401</v>
      </c>
      <c r="AB385" s="1336">
        <v>-738</v>
      </c>
    </row>
    <row r="386" spans="1:28">
      <c r="A386" s="1336" t="s">
        <v>120</v>
      </c>
      <c r="B386" s="2" t="s">
        <v>279</v>
      </c>
      <c r="C386" s="1" t="s">
        <v>280</v>
      </c>
      <c r="D386" s="1" t="s">
        <v>76</v>
      </c>
      <c r="E386" s="1">
        <v>140502</v>
      </c>
      <c r="F386" s="1336" t="s">
        <v>274</v>
      </c>
      <c r="G386" s="1" t="s">
        <v>32</v>
      </c>
      <c r="H386" s="1">
        <v>421418</v>
      </c>
      <c r="I386" s="3">
        <v>42550</v>
      </c>
      <c r="J386" s="3">
        <v>42520</v>
      </c>
      <c r="K386" s="3">
        <v>42541</v>
      </c>
      <c r="L386" s="1">
        <v>223354</v>
      </c>
      <c r="M386" s="3">
        <v>42549</v>
      </c>
      <c r="N386" s="1" t="s">
        <v>42</v>
      </c>
      <c r="O386" s="1">
        <v>21614</v>
      </c>
      <c r="P386" s="1">
        <v>3000</v>
      </c>
      <c r="Q386" s="1">
        <v>2.94</v>
      </c>
      <c r="R386" s="1337">
        <v>8820</v>
      </c>
      <c r="S386" s="4">
        <v>-1424.58</v>
      </c>
      <c r="T386" s="1">
        <v>3.0219999999999998</v>
      </c>
      <c r="U386" s="1337">
        <v>9066</v>
      </c>
      <c r="V386" s="1">
        <v>7.1000000000000004E-3</v>
      </c>
      <c r="W386" s="1336">
        <v>21.15</v>
      </c>
      <c r="X386" s="1">
        <v>13</v>
      </c>
      <c r="Y386" s="1">
        <v>150</v>
      </c>
      <c r="AA386" s="1">
        <v>401</v>
      </c>
      <c r="AB386" s="1336">
        <v>-246</v>
      </c>
    </row>
    <row r="387" spans="1:28">
      <c r="A387" s="1336" t="s">
        <v>120</v>
      </c>
      <c r="B387" s="2" t="s">
        <v>279</v>
      </c>
      <c r="C387" s="1" t="s">
        <v>280</v>
      </c>
      <c r="D387" s="1" t="s">
        <v>76</v>
      </c>
      <c r="E387" s="1">
        <v>140502</v>
      </c>
      <c r="F387" s="1336" t="s">
        <v>274</v>
      </c>
      <c r="G387" s="1" t="s">
        <v>32</v>
      </c>
      <c r="H387" s="1">
        <v>421467</v>
      </c>
      <c r="I387" s="3">
        <v>42537</v>
      </c>
      <c r="J387" s="3">
        <v>42551</v>
      </c>
      <c r="K387" s="3">
        <v>42551</v>
      </c>
      <c r="N387" s="1" t="s">
        <v>42</v>
      </c>
      <c r="O387" s="1">
        <v>21742</v>
      </c>
      <c r="P387" s="1">
        <v>11000</v>
      </c>
      <c r="Q387" s="1">
        <v>2.94</v>
      </c>
      <c r="R387" s="1337">
        <v>32340</v>
      </c>
      <c r="S387" s="4">
        <v>-5223.46</v>
      </c>
      <c r="T387" s="1">
        <v>3.0219999999999998</v>
      </c>
      <c r="U387" s="1337">
        <v>33242</v>
      </c>
      <c r="V387" s="1">
        <v>7.1000000000000004E-3</v>
      </c>
      <c r="W387" s="1336">
        <v>77.55</v>
      </c>
      <c r="X387" s="1">
        <v>13</v>
      </c>
      <c r="Y387" s="1">
        <v>150</v>
      </c>
      <c r="AA387" s="1">
        <v>401</v>
      </c>
      <c r="AB387" s="1336">
        <v>-902</v>
      </c>
    </row>
    <row r="388" spans="1:28">
      <c r="A388" s="1336" t="s">
        <v>120</v>
      </c>
      <c r="B388" s="2" t="s">
        <v>279</v>
      </c>
      <c r="C388" s="1" t="s">
        <v>280</v>
      </c>
      <c r="D388" s="1" t="s">
        <v>76</v>
      </c>
      <c r="E388" s="1">
        <v>140502</v>
      </c>
      <c r="F388" s="1336" t="s">
        <v>274</v>
      </c>
      <c r="G388" s="1" t="s">
        <v>32</v>
      </c>
      <c r="H388" s="1">
        <v>421467</v>
      </c>
      <c r="I388" s="3">
        <v>42537</v>
      </c>
      <c r="J388" s="3">
        <v>42551</v>
      </c>
      <c r="K388" s="3">
        <v>42551</v>
      </c>
      <c r="N388" s="1" t="s">
        <v>42</v>
      </c>
      <c r="O388" s="1">
        <v>21742</v>
      </c>
      <c r="P388" s="1">
        <v>2000</v>
      </c>
      <c r="Q388" s="1">
        <v>2.94</v>
      </c>
      <c r="R388" s="1337">
        <v>5880</v>
      </c>
      <c r="S388" s="1">
        <v>-949.72</v>
      </c>
      <c r="T388" s="1">
        <v>3.0219999999999998</v>
      </c>
      <c r="U388" s="1337">
        <v>6044</v>
      </c>
      <c r="V388" s="1">
        <v>7.1000000000000004E-3</v>
      </c>
      <c r="W388" s="1336">
        <v>14.1</v>
      </c>
      <c r="X388" s="1">
        <v>13</v>
      </c>
      <c r="Y388" s="1">
        <v>150</v>
      </c>
      <c r="AA388" s="1">
        <v>401</v>
      </c>
      <c r="AB388" s="1336">
        <v>-164</v>
      </c>
    </row>
    <row r="389" spans="1:28">
      <c r="A389" s="1336" t="s">
        <v>120</v>
      </c>
      <c r="B389" s="2" t="s">
        <v>282</v>
      </c>
      <c r="C389" s="1" t="s">
        <v>283</v>
      </c>
      <c r="D389" s="1" t="s">
        <v>76</v>
      </c>
      <c r="E389" s="1">
        <v>140502</v>
      </c>
      <c r="F389" s="1336" t="s">
        <v>274</v>
      </c>
      <c r="G389" s="1" t="s">
        <v>53</v>
      </c>
      <c r="H389" s="1">
        <v>7339</v>
      </c>
      <c r="I389" s="3">
        <v>42537</v>
      </c>
      <c r="J389" s="3">
        <v>42549</v>
      </c>
      <c r="K389" s="3">
        <v>42549</v>
      </c>
      <c r="L389" s="1">
        <v>222636</v>
      </c>
      <c r="N389" s="1" t="s">
        <v>54</v>
      </c>
      <c r="O389" s="1">
        <v>7533</v>
      </c>
      <c r="P389" s="1">
        <v>-10000</v>
      </c>
      <c r="Q389" s="1">
        <v>2.31</v>
      </c>
      <c r="R389" s="1337">
        <v>-23100</v>
      </c>
      <c r="S389" s="4">
        <v>11048.6</v>
      </c>
      <c r="T389" s="1">
        <v>3.0219999999999998</v>
      </c>
      <c r="U389" s="1337">
        <v>-30220</v>
      </c>
      <c r="V389" s="1">
        <v>7.1000000000000004E-3</v>
      </c>
      <c r="W389" s="1336">
        <v>-70.5</v>
      </c>
      <c r="X389" s="1">
        <v>13</v>
      </c>
      <c r="Y389" s="1">
        <v>150</v>
      </c>
      <c r="AA389" s="1">
        <v>401</v>
      </c>
      <c r="AB389" s="1337">
        <v>7120</v>
      </c>
    </row>
    <row r="390" spans="1:28">
      <c r="A390" s="1336" t="s">
        <v>120</v>
      </c>
      <c r="B390" s="2" t="s">
        <v>282</v>
      </c>
      <c r="C390" s="1" t="s">
        <v>283</v>
      </c>
      <c r="D390" s="1" t="s">
        <v>76</v>
      </c>
      <c r="E390" s="1">
        <v>140502</v>
      </c>
      <c r="F390" s="1336" t="s">
        <v>274</v>
      </c>
      <c r="G390" s="1" t="s">
        <v>53</v>
      </c>
      <c r="H390" s="1">
        <v>7347</v>
      </c>
      <c r="I390" s="3">
        <v>42537</v>
      </c>
      <c r="J390" s="3">
        <v>42551</v>
      </c>
      <c r="K390" s="3">
        <v>42551</v>
      </c>
      <c r="N390" s="1" t="s">
        <v>54</v>
      </c>
      <c r="O390" s="1">
        <v>7541</v>
      </c>
      <c r="P390" s="1">
        <v>-10000</v>
      </c>
      <c r="Q390" s="1">
        <v>2.31</v>
      </c>
      <c r="R390" s="1337">
        <v>-23100</v>
      </c>
      <c r="S390" s="4">
        <v>11048.6</v>
      </c>
      <c r="T390" s="1">
        <v>3.0219999999999998</v>
      </c>
      <c r="U390" s="1337">
        <v>-30220</v>
      </c>
      <c r="V390" s="1">
        <v>7.1000000000000004E-3</v>
      </c>
      <c r="W390" s="1336">
        <v>-70.5</v>
      </c>
      <c r="X390" s="1">
        <v>13</v>
      </c>
      <c r="Y390" s="1">
        <v>150</v>
      </c>
      <c r="AA390" s="1">
        <v>401</v>
      </c>
      <c r="AB390" s="1337">
        <v>7120</v>
      </c>
    </row>
    <row r="391" spans="1:28">
      <c r="A391" s="1336" t="s">
        <v>120</v>
      </c>
      <c r="B391" s="2" t="s">
        <v>282</v>
      </c>
      <c r="C391" s="1" t="s">
        <v>283</v>
      </c>
      <c r="D391" s="1" t="s">
        <v>76</v>
      </c>
      <c r="E391" s="1">
        <v>140502</v>
      </c>
      <c r="F391" s="1336" t="s">
        <v>274</v>
      </c>
      <c r="G391" s="1" t="s">
        <v>32</v>
      </c>
      <c r="H391" s="1">
        <v>417997</v>
      </c>
      <c r="I391" s="3">
        <v>42522</v>
      </c>
      <c r="J391" s="3">
        <v>42501</v>
      </c>
      <c r="K391" s="3">
        <v>42524</v>
      </c>
      <c r="L391" s="1">
        <v>221445</v>
      </c>
      <c r="M391" s="3">
        <v>42522</v>
      </c>
      <c r="N391" s="1" t="s">
        <v>42</v>
      </c>
      <c r="O391" s="1">
        <v>21541</v>
      </c>
      <c r="P391" s="1">
        <v>3500</v>
      </c>
      <c r="Q391" s="1">
        <v>2.94</v>
      </c>
      <c r="R391" s="1337">
        <v>10290</v>
      </c>
      <c r="S391" s="4">
        <v>-1662.01</v>
      </c>
      <c r="T391" s="1">
        <v>3.0219999999999998</v>
      </c>
      <c r="U391" s="1337">
        <v>10577</v>
      </c>
      <c r="V391" s="1">
        <v>7.1000000000000004E-3</v>
      </c>
      <c r="W391" s="1336">
        <v>24.675000000000001</v>
      </c>
      <c r="X391" s="1">
        <v>13</v>
      </c>
      <c r="Y391" s="1">
        <v>150</v>
      </c>
      <c r="AA391" s="1">
        <v>401</v>
      </c>
      <c r="AB391" s="1336">
        <v>-287</v>
      </c>
    </row>
    <row r="392" spans="1:28">
      <c r="A392" s="1336" t="s">
        <v>120</v>
      </c>
      <c r="B392" s="2" t="s">
        <v>282</v>
      </c>
      <c r="C392" s="1" t="s">
        <v>283</v>
      </c>
      <c r="D392" s="1" t="s">
        <v>76</v>
      </c>
      <c r="E392" s="1">
        <v>150047</v>
      </c>
      <c r="F392" s="1336" t="s">
        <v>281</v>
      </c>
      <c r="G392" s="1" t="s">
        <v>32</v>
      </c>
      <c r="H392" s="1">
        <v>418264</v>
      </c>
      <c r="I392" s="3">
        <v>42524</v>
      </c>
      <c r="J392" s="3">
        <v>42499</v>
      </c>
      <c r="K392" s="3">
        <v>42530</v>
      </c>
      <c r="N392" s="1" t="s">
        <v>42</v>
      </c>
      <c r="O392" s="1">
        <v>21529</v>
      </c>
      <c r="P392" s="1">
        <v>4000</v>
      </c>
      <c r="Q392" s="1">
        <v>3.2</v>
      </c>
      <c r="R392" s="1337">
        <v>12800</v>
      </c>
      <c r="S392" s="1">
        <v>-859.44</v>
      </c>
      <c r="T392" s="1">
        <v>3.0219999999999998</v>
      </c>
      <c r="U392" s="1337">
        <v>12088</v>
      </c>
      <c r="V392" s="1">
        <v>7.1000000000000004E-3</v>
      </c>
      <c r="W392" s="1336">
        <v>28.2</v>
      </c>
      <c r="X392" s="1">
        <v>13</v>
      </c>
      <c r="Y392" s="1">
        <v>150</v>
      </c>
      <c r="AA392" s="1">
        <v>401</v>
      </c>
      <c r="AB392" s="1336">
        <v>712</v>
      </c>
    </row>
    <row r="393" spans="1:28">
      <c r="A393" s="1336" t="s">
        <v>120</v>
      </c>
      <c r="B393" s="2" t="s">
        <v>282</v>
      </c>
      <c r="C393" s="1" t="s">
        <v>283</v>
      </c>
      <c r="D393" s="1" t="s">
        <v>76</v>
      </c>
      <c r="E393" s="1">
        <v>140502</v>
      </c>
      <c r="F393" s="1336" t="s">
        <v>274</v>
      </c>
      <c r="G393" s="1" t="s">
        <v>32</v>
      </c>
      <c r="H393" s="1">
        <v>418868</v>
      </c>
      <c r="I393" s="3">
        <v>42529</v>
      </c>
      <c r="J393" s="3">
        <v>42500</v>
      </c>
      <c r="K393" s="3">
        <v>42529</v>
      </c>
      <c r="L393" s="1">
        <v>222052</v>
      </c>
      <c r="M393" s="3">
        <v>42529</v>
      </c>
      <c r="N393" s="1" t="s">
        <v>42</v>
      </c>
      <c r="O393" s="1">
        <v>21531</v>
      </c>
      <c r="P393" s="1">
        <v>10000</v>
      </c>
      <c r="Q393" s="1">
        <v>2.94</v>
      </c>
      <c r="R393" s="1337">
        <v>29400</v>
      </c>
      <c r="S393" s="4">
        <v>-4748.6000000000004</v>
      </c>
      <c r="T393" s="1">
        <v>3.0219999999999998</v>
      </c>
      <c r="U393" s="1337">
        <v>30220</v>
      </c>
      <c r="V393" s="1">
        <v>7.1000000000000004E-3</v>
      </c>
      <c r="W393" s="1336">
        <v>70.5</v>
      </c>
      <c r="X393" s="1">
        <v>13</v>
      </c>
      <c r="Y393" s="1">
        <v>150</v>
      </c>
      <c r="AA393" s="1">
        <v>401</v>
      </c>
      <c r="AB393" s="1336">
        <v>-820</v>
      </c>
    </row>
    <row r="394" spans="1:28">
      <c r="A394" s="1336" t="s">
        <v>120</v>
      </c>
      <c r="B394" s="2" t="s">
        <v>282</v>
      </c>
      <c r="C394" s="1" t="s">
        <v>283</v>
      </c>
      <c r="D394" s="1" t="s">
        <v>76</v>
      </c>
      <c r="E394" s="1">
        <v>140502</v>
      </c>
      <c r="F394" s="1336" t="s">
        <v>274</v>
      </c>
      <c r="G394" s="1" t="s">
        <v>32</v>
      </c>
      <c r="H394" s="1">
        <v>419140</v>
      </c>
      <c r="I394" s="3">
        <v>42531</v>
      </c>
      <c r="J394" s="3">
        <v>42514</v>
      </c>
      <c r="K394" s="3">
        <v>42545</v>
      </c>
      <c r="L394" s="1">
        <v>222260</v>
      </c>
      <c r="M394" s="3">
        <v>42531</v>
      </c>
      <c r="N394" s="1" t="s">
        <v>42</v>
      </c>
      <c r="O394" s="1">
        <v>21592</v>
      </c>
      <c r="P394" s="1">
        <v>2500</v>
      </c>
      <c r="Q394" s="1">
        <v>2.94</v>
      </c>
      <c r="R394" s="1337">
        <v>7350</v>
      </c>
      <c r="S394" s="4">
        <v>-1187.1500000000001</v>
      </c>
      <c r="T394" s="1">
        <v>3.0219999999999998</v>
      </c>
      <c r="U394" s="1337">
        <v>7555</v>
      </c>
      <c r="V394" s="1">
        <v>7.1000000000000004E-3</v>
      </c>
      <c r="W394" s="1336">
        <v>17.625</v>
      </c>
      <c r="X394" s="1">
        <v>13</v>
      </c>
      <c r="Y394" s="1">
        <v>150</v>
      </c>
      <c r="AA394" s="1">
        <v>401</v>
      </c>
      <c r="AB394" s="1336">
        <v>-205</v>
      </c>
    </row>
    <row r="395" spans="1:28">
      <c r="A395" s="1336" t="s">
        <v>120</v>
      </c>
      <c r="B395" s="2" t="s">
        <v>282</v>
      </c>
      <c r="C395" s="1" t="s">
        <v>283</v>
      </c>
      <c r="D395" s="1" t="s">
        <v>76</v>
      </c>
      <c r="E395" s="1">
        <v>140502</v>
      </c>
      <c r="F395" s="1336" t="s">
        <v>274</v>
      </c>
      <c r="G395" s="1" t="s">
        <v>32</v>
      </c>
      <c r="H395" s="1">
        <v>419141</v>
      </c>
      <c r="I395" s="3">
        <v>42531</v>
      </c>
      <c r="J395" s="3">
        <v>42520</v>
      </c>
      <c r="K395" s="3">
        <v>42541</v>
      </c>
      <c r="L395" s="1">
        <v>222259</v>
      </c>
      <c r="M395" s="3">
        <v>42531</v>
      </c>
      <c r="N395" s="1" t="s">
        <v>42</v>
      </c>
      <c r="O395" s="1">
        <v>21615</v>
      </c>
      <c r="P395" s="1">
        <v>4000</v>
      </c>
      <c r="Q395" s="1">
        <v>2.94</v>
      </c>
      <c r="R395" s="1337">
        <v>11760</v>
      </c>
      <c r="S395" s="4">
        <v>-1899.44</v>
      </c>
      <c r="T395" s="1">
        <v>3.0219999999999998</v>
      </c>
      <c r="U395" s="1337">
        <v>12088</v>
      </c>
      <c r="V395" s="1">
        <v>7.1000000000000004E-3</v>
      </c>
      <c r="W395" s="1336">
        <v>28.2</v>
      </c>
      <c r="X395" s="1">
        <v>13</v>
      </c>
      <c r="Y395" s="1">
        <v>150</v>
      </c>
      <c r="AA395" s="1">
        <v>401</v>
      </c>
      <c r="AB395" s="1336">
        <v>-328</v>
      </c>
    </row>
    <row r="396" spans="1:28">
      <c r="A396" s="1336" t="s">
        <v>120</v>
      </c>
      <c r="B396" s="2" t="s">
        <v>282</v>
      </c>
      <c r="C396" s="1" t="s">
        <v>283</v>
      </c>
      <c r="D396" s="1" t="s">
        <v>76</v>
      </c>
      <c r="E396" s="1">
        <v>150047</v>
      </c>
      <c r="F396" s="1336" t="s">
        <v>281</v>
      </c>
      <c r="G396" s="1" t="s">
        <v>32</v>
      </c>
      <c r="H396" s="1">
        <v>419856</v>
      </c>
      <c r="I396" s="3">
        <v>42536</v>
      </c>
      <c r="J396" s="3">
        <v>42508</v>
      </c>
      <c r="K396" s="3">
        <v>42541</v>
      </c>
      <c r="N396" s="1" t="s">
        <v>42</v>
      </c>
      <c r="O396" s="1">
        <v>21569</v>
      </c>
      <c r="P396" s="1">
        <v>6000</v>
      </c>
      <c r="Q396" s="1">
        <v>3.23</v>
      </c>
      <c r="R396" s="1337">
        <v>19380</v>
      </c>
      <c r="S396" s="4">
        <v>-1109.1600000000001</v>
      </c>
      <c r="T396" s="1">
        <v>3.0219999999999998</v>
      </c>
      <c r="U396" s="1337">
        <v>18132</v>
      </c>
      <c r="V396" s="1">
        <v>7.1000000000000004E-3</v>
      </c>
      <c r="W396" s="1336">
        <v>42.3</v>
      </c>
      <c r="X396" s="1">
        <v>13</v>
      </c>
      <c r="Y396" s="1">
        <v>150</v>
      </c>
      <c r="AA396" s="1">
        <v>401</v>
      </c>
      <c r="AB396" s="1337">
        <v>1248</v>
      </c>
    </row>
    <row r="397" spans="1:28">
      <c r="A397" s="1336" t="s">
        <v>120</v>
      </c>
      <c r="B397" s="2" t="s">
        <v>282</v>
      </c>
      <c r="C397" s="1" t="s">
        <v>283</v>
      </c>
      <c r="D397" s="1" t="s">
        <v>76</v>
      </c>
      <c r="E397" s="1">
        <v>140502</v>
      </c>
      <c r="F397" s="1336" t="s">
        <v>274</v>
      </c>
      <c r="G397" s="1" t="s">
        <v>32</v>
      </c>
      <c r="H397" s="1">
        <v>420004</v>
      </c>
      <c r="I397" s="3">
        <v>42537</v>
      </c>
      <c r="J397" s="3">
        <v>42521</v>
      </c>
      <c r="K397" s="3">
        <v>42541</v>
      </c>
      <c r="L397" s="1">
        <v>222636</v>
      </c>
      <c r="M397" s="3">
        <v>42536</v>
      </c>
      <c r="N397" s="1" t="s">
        <v>42</v>
      </c>
      <c r="O397" s="1">
        <v>21621</v>
      </c>
      <c r="P397" s="1">
        <v>10000</v>
      </c>
      <c r="Q397" s="1">
        <v>2.31</v>
      </c>
      <c r="R397" s="1337">
        <v>23100</v>
      </c>
      <c r="S397" s="4">
        <v>-11048.6</v>
      </c>
      <c r="T397" s="1">
        <v>3.0219999999999998</v>
      </c>
      <c r="U397" s="1337">
        <v>30220</v>
      </c>
      <c r="V397" s="1">
        <v>7.1000000000000004E-3</v>
      </c>
      <c r="W397" s="1336">
        <v>70.5</v>
      </c>
      <c r="X397" s="1">
        <v>13</v>
      </c>
      <c r="Y397" s="1">
        <v>150</v>
      </c>
      <c r="AA397" s="1">
        <v>401</v>
      </c>
      <c r="AB397" s="1337">
        <v>-7120</v>
      </c>
    </row>
    <row r="398" spans="1:28">
      <c r="A398" s="1336" t="s">
        <v>120</v>
      </c>
      <c r="B398" s="2" t="s">
        <v>282</v>
      </c>
      <c r="C398" s="1" t="s">
        <v>283</v>
      </c>
      <c r="D398" s="1" t="s">
        <v>76</v>
      </c>
      <c r="E398" s="1">
        <v>150047</v>
      </c>
      <c r="F398" s="1336" t="s">
        <v>281</v>
      </c>
      <c r="G398" s="1" t="s">
        <v>32</v>
      </c>
      <c r="H398" s="1">
        <v>421036</v>
      </c>
      <c r="I398" s="3">
        <v>42548</v>
      </c>
      <c r="J398" s="3">
        <v>42528</v>
      </c>
      <c r="K398" s="3">
        <v>42559</v>
      </c>
      <c r="N398" s="1" t="s">
        <v>42</v>
      </c>
      <c r="O398" s="1">
        <v>21667</v>
      </c>
      <c r="P398" s="1">
        <v>5000</v>
      </c>
      <c r="Q398" s="1">
        <v>3.23</v>
      </c>
      <c r="R398" s="1337">
        <v>16150</v>
      </c>
      <c r="S398" s="1">
        <v>-924.3</v>
      </c>
      <c r="T398" s="1">
        <v>3.0219999999999998</v>
      </c>
      <c r="U398" s="1337">
        <v>15110</v>
      </c>
      <c r="V398" s="1">
        <v>7.1000000000000004E-3</v>
      </c>
      <c r="W398" s="1336">
        <v>35.25</v>
      </c>
      <c r="X398" s="1">
        <v>13</v>
      </c>
      <c r="Y398" s="1">
        <v>150</v>
      </c>
      <c r="AA398" s="1">
        <v>401</v>
      </c>
      <c r="AB398" s="1337">
        <v>1040</v>
      </c>
    </row>
    <row r="399" spans="1:28">
      <c r="A399" s="1336" t="s">
        <v>120</v>
      </c>
      <c r="B399" s="2" t="s">
        <v>282</v>
      </c>
      <c r="C399" s="1" t="s">
        <v>283</v>
      </c>
      <c r="D399" s="1" t="s">
        <v>76</v>
      </c>
      <c r="E399" s="1">
        <v>140502</v>
      </c>
      <c r="F399" s="1336" t="s">
        <v>274</v>
      </c>
      <c r="G399" s="1" t="s">
        <v>32</v>
      </c>
      <c r="H399" s="1">
        <v>421409</v>
      </c>
      <c r="I399" s="3">
        <v>42537</v>
      </c>
      <c r="J399" s="3">
        <v>42549</v>
      </c>
      <c r="K399" s="3">
        <v>42549</v>
      </c>
      <c r="N399" s="1" t="s">
        <v>42</v>
      </c>
      <c r="O399" s="1">
        <v>21737</v>
      </c>
      <c r="P399" s="1">
        <v>10000</v>
      </c>
      <c r="Q399" s="1">
        <v>2.31</v>
      </c>
      <c r="R399" s="1337">
        <v>23100</v>
      </c>
      <c r="S399" s="4">
        <v>-11048.6</v>
      </c>
      <c r="T399" s="1">
        <v>3.0219999999999998</v>
      </c>
      <c r="U399" s="1337">
        <v>30220</v>
      </c>
      <c r="V399" s="1">
        <v>7.1000000000000004E-3</v>
      </c>
      <c r="W399" s="1336">
        <v>70.5</v>
      </c>
      <c r="X399" s="1">
        <v>13</v>
      </c>
      <c r="Y399" s="1">
        <v>150</v>
      </c>
      <c r="AA399" s="1">
        <v>401</v>
      </c>
      <c r="AB399" s="1337">
        <v>-7120</v>
      </c>
    </row>
    <row r="400" spans="1:28">
      <c r="A400" s="1336" t="s">
        <v>120</v>
      </c>
      <c r="B400" s="2" t="s">
        <v>282</v>
      </c>
      <c r="C400" s="1" t="s">
        <v>283</v>
      </c>
      <c r="D400" s="1" t="s">
        <v>76</v>
      </c>
      <c r="E400" s="1">
        <v>140502</v>
      </c>
      <c r="F400" s="1336" t="s">
        <v>274</v>
      </c>
      <c r="G400" s="1" t="s">
        <v>32</v>
      </c>
      <c r="H400" s="1">
        <v>421417</v>
      </c>
      <c r="I400" s="3">
        <v>42550</v>
      </c>
      <c r="J400" s="3">
        <v>42509</v>
      </c>
      <c r="K400" s="3">
        <v>42541</v>
      </c>
      <c r="L400" s="1">
        <v>223351</v>
      </c>
      <c r="M400" s="3">
        <v>42549</v>
      </c>
      <c r="N400" s="1" t="s">
        <v>42</v>
      </c>
      <c r="O400" s="1">
        <v>21578</v>
      </c>
      <c r="P400" s="1">
        <v>12000</v>
      </c>
      <c r="Q400" s="1">
        <v>2.94</v>
      </c>
      <c r="R400" s="1337">
        <v>35280</v>
      </c>
      <c r="S400" s="4">
        <v>-5698.32</v>
      </c>
      <c r="T400" s="1">
        <v>3.0219999999999998</v>
      </c>
      <c r="U400" s="1337">
        <v>36264</v>
      </c>
      <c r="V400" s="1">
        <v>7.1000000000000004E-3</v>
      </c>
      <c r="W400" s="1336">
        <v>84.6</v>
      </c>
      <c r="X400" s="1">
        <v>13</v>
      </c>
      <c r="Y400" s="1">
        <v>150</v>
      </c>
      <c r="AA400" s="1">
        <v>401</v>
      </c>
      <c r="AB400" s="1336">
        <v>-984</v>
      </c>
    </row>
    <row r="401" spans="1:28">
      <c r="A401" s="1336" t="s">
        <v>120</v>
      </c>
      <c r="B401" s="2" t="s">
        <v>282</v>
      </c>
      <c r="C401" s="1" t="s">
        <v>283</v>
      </c>
      <c r="D401" s="1" t="s">
        <v>76</v>
      </c>
      <c r="E401" s="1">
        <v>140502</v>
      </c>
      <c r="F401" s="1336" t="s">
        <v>274</v>
      </c>
      <c r="G401" s="1" t="s">
        <v>32</v>
      </c>
      <c r="H401" s="1">
        <v>421467</v>
      </c>
      <c r="I401" s="3">
        <v>42537</v>
      </c>
      <c r="J401" s="3">
        <v>42551</v>
      </c>
      <c r="K401" s="3">
        <v>42551</v>
      </c>
      <c r="N401" s="1" t="s">
        <v>42</v>
      </c>
      <c r="O401" s="1">
        <v>21742</v>
      </c>
      <c r="P401" s="1">
        <v>10000</v>
      </c>
      <c r="Q401" s="1">
        <v>2.94</v>
      </c>
      <c r="R401" s="1337">
        <v>29400</v>
      </c>
      <c r="S401" s="4">
        <v>-4748.6000000000004</v>
      </c>
      <c r="T401" s="1">
        <v>3.0219999999999998</v>
      </c>
      <c r="U401" s="1337">
        <v>30220</v>
      </c>
      <c r="V401" s="1">
        <v>7.1000000000000004E-3</v>
      </c>
      <c r="W401" s="1336">
        <v>70.5</v>
      </c>
      <c r="X401" s="1">
        <v>13</v>
      </c>
      <c r="Y401" s="1">
        <v>150</v>
      </c>
      <c r="AA401" s="1">
        <v>401</v>
      </c>
      <c r="AB401" s="1336">
        <v>-820</v>
      </c>
    </row>
    <row r="402" spans="1:28">
      <c r="A402" s="1336" t="s">
        <v>120</v>
      </c>
      <c r="B402" s="2" t="s">
        <v>284</v>
      </c>
      <c r="C402" s="1" t="s">
        <v>285</v>
      </c>
      <c r="D402" s="1" t="s">
        <v>76</v>
      </c>
      <c r="E402" s="1">
        <v>140502</v>
      </c>
      <c r="F402" s="1336" t="s">
        <v>274</v>
      </c>
      <c r="G402" s="1" t="s">
        <v>53</v>
      </c>
      <c r="H402" s="1">
        <v>7339</v>
      </c>
      <c r="I402" s="3">
        <v>42537</v>
      </c>
      <c r="J402" s="3">
        <v>42549</v>
      </c>
      <c r="K402" s="3">
        <v>42549</v>
      </c>
      <c r="L402" s="1">
        <v>222636</v>
      </c>
      <c r="N402" s="1" t="s">
        <v>54</v>
      </c>
      <c r="O402" s="1">
        <v>7533</v>
      </c>
      <c r="P402" s="1">
        <v>-3000</v>
      </c>
      <c r="Q402" s="1">
        <v>2.94</v>
      </c>
      <c r="R402" s="1337">
        <v>-8820</v>
      </c>
      <c r="S402" s="4">
        <v>1424.58</v>
      </c>
      <c r="T402" s="1">
        <v>3.0219999999999998</v>
      </c>
      <c r="U402" s="1337">
        <v>-9066</v>
      </c>
      <c r="V402" s="1">
        <v>7.1000000000000004E-3</v>
      </c>
      <c r="W402" s="1336">
        <v>-21.15</v>
      </c>
      <c r="X402" s="1">
        <v>13</v>
      </c>
      <c r="Y402" s="1">
        <v>150</v>
      </c>
      <c r="AA402" s="1">
        <v>401</v>
      </c>
      <c r="AB402" s="1336">
        <v>246</v>
      </c>
    </row>
    <row r="403" spans="1:28">
      <c r="A403" s="1336" t="s">
        <v>120</v>
      </c>
      <c r="B403" s="2" t="s">
        <v>284</v>
      </c>
      <c r="C403" s="1" t="s">
        <v>285</v>
      </c>
      <c r="D403" s="1" t="s">
        <v>76</v>
      </c>
      <c r="E403" s="1">
        <v>140502</v>
      </c>
      <c r="F403" s="1336" t="s">
        <v>274</v>
      </c>
      <c r="G403" s="1" t="s">
        <v>53</v>
      </c>
      <c r="H403" s="1">
        <v>7347</v>
      </c>
      <c r="I403" s="3">
        <v>42537</v>
      </c>
      <c r="J403" s="3">
        <v>42551</v>
      </c>
      <c r="K403" s="3">
        <v>42551</v>
      </c>
      <c r="N403" s="1" t="s">
        <v>54</v>
      </c>
      <c r="O403" s="1">
        <v>7541</v>
      </c>
      <c r="P403" s="1">
        <v>-3000</v>
      </c>
      <c r="Q403" s="1">
        <v>2.31</v>
      </c>
      <c r="R403" s="1337">
        <v>-6930</v>
      </c>
      <c r="S403" s="4">
        <v>3314.58</v>
      </c>
      <c r="T403" s="1">
        <v>3.0219999999999998</v>
      </c>
      <c r="U403" s="1337">
        <v>-9066</v>
      </c>
      <c r="V403" s="1">
        <v>7.1000000000000004E-3</v>
      </c>
      <c r="W403" s="1336">
        <v>-21.15</v>
      </c>
      <c r="X403" s="1">
        <v>13</v>
      </c>
      <c r="Y403" s="1">
        <v>150</v>
      </c>
      <c r="AA403" s="1">
        <v>401</v>
      </c>
      <c r="AB403" s="1337">
        <v>2136</v>
      </c>
    </row>
    <row r="404" spans="1:28">
      <c r="A404" s="1336" t="s">
        <v>120</v>
      </c>
      <c r="B404" s="2" t="s">
        <v>284</v>
      </c>
      <c r="C404" s="1" t="s">
        <v>285</v>
      </c>
      <c r="D404" s="1" t="s">
        <v>76</v>
      </c>
      <c r="E404" s="1">
        <v>140502</v>
      </c>
      <c r="F404" s="1336" t="s">
        <v>274</v>
      </c>
      <c r="G404" s="1" t="s">
        <v>32</v>
      </c>
      <c r="H404" s="1">
        <v>418868</v>
      </c>
      <c r="I404" s="3">
        <v>42529</v>
      </c>
      <c r="J404" s="3">
        <v>42500</v>
      </c>
      <c r="K404" s="3">
        <v>42529</v>
      </c>
      <c r="L404" s="1">
        <v>222052</v>
      </c>
      <c r="M404" s="3">
        <v>42529</v>
      </c>
      <c r="N404" s="1" t="s">
        <v>42</v>
      </c>
      <c r="O404" s="1">
        <v>21531</v>
      </c>
      <c r="P404" s="1">
        <v>4000</v>
      </c>
      <c r="Q404" s="1">
        <v>2.94</v>
      </c>
      <c r="R404" s="1337">
        <v>11760</v>
      </c>
      <c r="S404" s="4">
        <v>-1899.44</v>
      </c>
      <c r="T404" s="1">
        <v>3.0219999999999998</v>
      </c>
      <c r="U404" s="1337">
        <v>12088</v>
      </c>
      <c r="V404" s="1">
        <v>7.1000000000000004E-3</v>
      </c>
      <c r="W404" s="1336">
        <v>28.2</v>
      </c>
      <c r="X404" s="1">
        <v>13</v>
      </c>
      <c r="Y404" s="1">
        <v>150</v>
      </c>
      <c r="AA404" s="1">
        <v>401</v>
      </c>
      <c r="AB404" s="1336">
        <v>-328</v>
      </c>
    </row>
    <row r="405" spans="1:28">
      <c r="A405" s="1336" t="s">
        <v>120</v>
      </c>
      <c r="B405" s="2" t="s">
        <v>284</v>
      </c>
      <c r="C405" s="1" t="s">
        <v>285</v>
      </c>
      <c r="D405" s="1" t="s">
        <v>76</v>
      </c>
      <c r="E405" s="1">
        <v>140502</v>
      </c>
      <c r="F405" s="1336" t="s">
        <v>274</v>
      </c>
      <c r="G405" s="1" t="s">
        <v>32</v>
      </c>
      <c r="H405" s="1">
        <v>420004</v>
      </c>
      <c r="I405" s="3">
        <v>42537</v>
      </c>
      <c r="J405" s="3">
        <v>42521</v>
      </c>
      <c r="K405" s="3">
        <v>42541</v>
      </c>
      <c r="L405" s="1">
        <v>222636</v>
      </c>
      <c r="M405" s="3">
        <v>42536</v>
      </c>
      <c r="N405" s="1" t="s">
        <v>42</v>
      </c>
      <c r="O405" s="1">
        <v>21621</v>
      </c>
      <c r="P405" s="1">
        <v>3000</v>
      </c>
      <c r="Q405" s="1">
        <v>2.94</v>
      </c>
      <c r="R405" s="1337">
        <v>8820</v>
      </c>
      <c r="S405" s="4">
        <v>-1424.58</v>
      </c>
      <c r="T405" s="1">
        <v>3.0219999999999998</v>
      </c>
      <c r="U405" s="1337">
        <v>9066</v>
      </c>
      <c r="V405" s="1">
        <v>7.1000000000000004E-3</v>
      </c>
      <c r="W405" s="1336">
        <v>21.15</v>
      </c>
      <c r="X405" s="1">
        <v>13</v>
      </c>
      <c r="Y405" s="1">
        <v>150</v>
      </c>
      <c r="AA405" s="1">
        <v>401</v>
      </c>
      <c r="AB405" s="1336">
        <v>-246</v>
      </c>
    </row>
    <row r="406" spans="1:28">
      <c r="A406" s="1336" t="s">
        <v>120</v>
      </c>
      <c r="B406" s="2" t="s">
        <v>284</v>
      </c>
      <c r="C406" s="1" t="s">
        <v>285</v>
      </c>
      <c r="D406" s="1" t="s">
        <v>76</v>
      </c>
      <c r="E406" s="1">
        <v>140502</v>
      </c>
      <c r="F406" s="1336" t="s">
        <v>274</v>
      </c>
      <c r="G406" s="1" t="s">
        <v>32</v>
      </c>
      <c r="H406" s="1">
        <v>421409</v>
      </c>
      <c r="I406" s="3">
        <v>42537</v>
      </c>
      <c r="J406" s="3">
        <v>42549</v>
      </c>
      <c r="K406" s="3">
        <v>42549</v>
      </c>
      <c r="N406" s="1" t="s">
        <v>42</v>
      </c>
      <c r="O406" s="1">
        <v>21737</v>
      </c>
      <c r="P406" s="1">
        <v>3000</v>
      </c>
      <c r="Q406" s="1">
        <v>2.31</v>
      </c>
      <c r="R406" s="1337">
        <v>6930</v>
      </c>
      <c r="S406" s="4">
        <v>-3314.58</v>
      </c>
      <c r="T406" s="1">
        <v>3.0219999999999998</v>
      </c>
      <c r="U406" s="1337">
        <v>9066</v>
      </c>
      <c r="V406" s="1">
        <v>7.1000000000000004E-3</v>
      </c>
      <c r="W406" s="1336">
        <v>21.15</v>
      </c>
      <c r="X406" s="1">
        <v>13</v>
      </c>
      <c r="Y406" s="1">
        <v>150</v>
      </c>
      <c r="AA406" s="1">
        <v>401</v>
      </c>
      <c r="AB406" s="1337">
        <v>-2136</v>
      </c>
    </row>
    <row r="407" spans="1:28">
      <c r="A407" s="1336" t="s">
        <v>120</v>
      </c>
      <c r="B407" s="2" t="s">
        <v>284</v>
      </c>
      <c r="C407" s="1" t="s">
        <v>285</v>
      </c>
      <c r="D407" s="1" t="s">
        <v>76</v>
      </c>
      <c r="E407" s="1">
        <v>140502</v>
      </c>
      <c r="F407" s="1336" t="s">
        <v>274</v>
      </c>
      <c r="G407" s="1" t="s">
        <v>32</v>
      </c>
      <c r="H407" s="1">
        <v>421467</v>
      </c>
      <c r="I407" s="3">
        <v>42537</v>
      </c>
      <c r="J407" s="3">
        <v>42551</v>
      </c>
      <c r="K407" s="3">
        <v>42551</v>
      </c>
      <c r="N407" s="1" t="s">
        <v>42</v>
      </c>
      <c r="O407" s="1">
        <v>21742</v>
      </c>
      <c r="P407" s="1">
        <v>3000</v>
      </c>
      <c r="Q407" s="1">
        <v>2.94</v>
      </c>
      <c r="R407" s="1337">
        <v>8820</v>
      </c>
      <c r="S407" s="4">
        <v>-1424.58</v>
      </c>
      <c r="T407" s="1">
        <v>3.0219999999999998</v>
      </c>
      <c r="U407" s="1337">
        <v>9066</v>
      </c>
      <c r="V407" s="1">
        <v>7.1000000000000004E-3</v>
      </c>
      <c r="W407" s="1336">
        <v>21.15</v>
      </c>
      <c r="X407" s="1">
        <v>13</v>
      </c>
      <c r="Y407" s="1">
        <v>150</v>
      </c>
      <c r="AA407" s="1">
        <v>401</v>
      </c>
      <c r="AB407" s="1336">
        <v>-246</v>
      </c>
    </row>
    <row r="408" spans="1:28">
      <c r="A408" s="1336" t="s">
        <v>120</v>
      </c>
      <c r="B408" s="2" t="s">
        <v>286</v>
      </c>
      <c r="C408" s="1" t="s">
        <v>287</v>
      </c>
      <c r="D408" s="1" t="s">
        <v>76</v>
      </c>
      <c r="E408" s="1">
        <v>150047</v>
      </c>
      <c r="F408" s="1336" t="s">
        <v>281</v>
      </c>
      <c r="G408" s="1" t="s">
        <v>32</v>
      </c>
      <c r="H408" s="1">
        <v>418264</v>
      </c>
      <c r="I408" s="3">
        <v>42524</v>
      </c>
      <c r="J408" s="3">
        <v>42499</v>
      </c>
      <c r="K408" s="3">
        <v>42530</v>
      </c>
      <c r="N408" s="1" t="s">
        <v>42</v>
      </c>
      <c r="O408" s="1">
        <v>21529</v>
      </c>
      <c r="P408" s="1">
        <v>4000</v>
      </c>
      <c r="Q408" s="1">
        <v>3.2</v>
      </c>
      <c r="R408" s="1337">
        <v>12800</v>
      </c>
      <c r="S408" s="1">
        <v>-859.44</v>
      </c>
      <c r="T408" s="1">
        <v>3.0219999999999998</v>
      </c>
      <c r="U408" s="1337">
        <v>12088</v>
      </c>
      <c r="V408" s="1">
        <v>7.1000000000000004E-3</v>
      </c>
      <c r="W408" s="1336">
        <v>28.2</v>
      </c>
      <c r="X408" s="1">
        <v>13</v>
      </c>
      <c r="Y408" s="1">
        <v>150</v>
      </c>
      <c r="AA408" s="1">
        <v>401</v>
      </c>
      <c r="AB408" s="1336">
        <v>712</v>
      </c>
    </row>
    <row r="409" spans="1:28">
      <c r="A409" s="1336" t="s">
        <v>120</v>
      </c>
      <c r="B409" s="2" t="s">
        <v>286</v>
      </c>
      <c r="C409" s="1" t="s">
        <v>287</v>
      </c>
      <c r="D409" s="1" t="s">
        <v>76</v>
      </c>
      <c r="E409" s="1">
        <v>140502</v>
      </c>
      <c r="F409" s="1336" t="s">
        <v>274</v>
      </c>
      <c r="G409" s="1" t="s">
        <v>32</v>
      </c>
      <c r="H409" s="1">
        <v>419141</v>
      </c>
      <c r="I409" s="3">
        <v>42531</v>
      </c>
      <c r="J409" s="3">
        <v>42520</v>
      </c>
      <c r="K409" s="3">
        <v>42541</v>
      </c>
      <c r="L409" s="1">
        <v>222259</v>
      </c>
      <c r="M409" s="3">
        <v>42531</v>
      </c>
      <c r="N409" s="1" t="s">
        <v>42</v>
      </c>
      <c r="O409" s="1">
        <v>21615</v>
      </c>
      <c r="P409" s="1">
        <v>5000</v>
      </c>
      <c r="Q409" s="1">
        <v>2.94</v>
      </c>
      <c r="R409" s="1337">
        <v>14700</v>
      </c>
      <c r="S409" s="4">
        <v>-2374.3000000000002</v>
      </c>
      <c r="T409" s="1">
        <v>3.0219999999999998</v>
      </c>
      <c r="U409" s="1337">
        <v>15110</v>
      </c>
      <c r="V409" s="1">
        <v>7.1000000000000004E-3</v>
      </c>
      <c r="W409" s="1336">
        <v>35.25</v>
      </c>
      <c r="X409" s="1">
        <v>13</v>
      </c>
      <c r="Y409" s="1">
        <v>150</v>
      </c>
      <c r="AA409" s="1">
        <v>401</v>
      </c>
      <c r="AB409" s="1336">
        <v>-410</v>
      </c>
    </row>
    <row r="410" spans="1:28">
      <c r="A410" s="1336" t="s">
        <v>120</v>
      </c>
      <c r="B410" s="2" t="s">
        <v>286</v>
      </c>
      <c r="C410" s="1" t="s">
        <v>287</v>
      </c>
      <c r="D410" s="1" t="s">
        <v>76</v>
      </c>
      <c r="E410" s="1">
        <v>150047</v>
      </c>
      <c r="F410" s="1336" t="s">
        <v>281</v>
      </c>
      <c r="G410" s="1" t="s">
        <v>32</v>
      </c>
      <c r="H410" s="1">
        <v>419856</v>
      </c>
      <c r="I410" s="3">
        <v>42536</v>
      </c>
      <c r="J410" s="3">
        <v>42508</v>
      </c>
      <c r="K410" s="3">
        <v>42541</v>
      </c>
      <c r="N410" s="1" t="s">
        <v>42</v>
      </c>
      <c r="O410" s="1">
        <v>21569</v>
      </c>
      <c r="P410" s="1">
        <v>6000</v>
      </c>
      <c r="Q410" s="1">
        <v>3.23</v>
      </c>
      <c r="R410" s="1337">
        <v>19380</v>
      </c>
      <c r="S410" s="4">
        <v>-1109.1600000000001</v>
      </c>
      <c r="T410" s="1">
        <v>3.0219999999999998</v>
      </c>
      <c r="U410" s="1337">
        <v>18132</v>
      </c>
      <c r="V410" s="1">
        <v>7.1000000000000004E-3</v>
      </c>
      <c r="W410" s="1336">
        <v>42.3</v>
      </c>
      <c r="X410" s="1">
        <v>13</v>
      </c>
      <c r="Y410" s="1">
        <v>150</v>
      </c>
      <c r="AA410" s="1">
        <v>401</v>
      </c>
      <c r="AB410" s="1337">
        <v>1248</v>
      </c>
    </row>
    <row r="411" spans="1:28">
      <c r="A411" s="1336" t="s">
        <v>120</v>
      </c>
      <c r="B411" s="2" t="s">
        <v>286</v>
      </c>
      <c r="C411" s="1" t="s">
        <v>287</v>
      </c>
      <c r="D411" s="1" t="s">
        <v>76</v>
      </c>
      <c r="E411" s="1">
        <v>150047</v>
      </c>
      <c r="F411" s="1336" t="s">
        <v>281</v>
      </c>
      <c r="G411" s="1" t="s">
        <v>32</v>
      </c>
      <c r="H411" s="1">
        <v>421036</v>
      </c>
      <c r="I411" s="3">
        <v>42548</v>
      </c>
      <c r="J411" s="3">
        <v>42528</v>
      </c>
      <c r="K411" s="3">
        <v>42559</v>
      </c>
      <c r="N411" s="1" t="s">
        <v>42</v>
      </c>
      <c r="O411" s="1">
        <v>21667</v>
      </c>
      <c r="P411" s="1">
        <v>5000</v>
      </c>
      <c r="Q411" s="1">
        <v>3.23</v>
      </c>
      <c r="R411" s="1337">
        <v>16150</v>
      </c>
      <c r="S411" s="1">
        <v>-924.3</v>
      </c>
      <c r="T411" s="1">
        <v>3.0219999999999998</v>
      </c>
      <c r="U411" s="1337">
        <v>15110</v>
      </c>
      <c r="V411" s="1">
        <v>7.1000000000000004E-3</v>
      </c>
      <c r="W411" s="1336">
        <v>35.25</v>
      </c>
      <c r="X411" s="1">
        <v>13</v>
      </c>
      <c r="Y411" s="1">
        <v>150</v>
      </c>
      <c r="AA411" s="1">
        <v>401</v>
      </c>
      <c r="AB411" s="1337">
        <v>1040</v>
      </c>
    </row>
    <row r="412" spans="1:28">
      <c r="A412" s="1336" t="s">
        <v>120</v>
      </c>
      <c r="B412" s="2" t="s">
        <v>286</v>
      </c>
      <c r="C412" s="1" t="s">
        <v>287</v>
      </c>
      <c r="D412" s="1" t="s">
        <v>76</v>
      </c>
      <c r="E412" s="1">
        <v>140502</v>
      </c>
      <c r="F412" s="1336" t="s">
        <v>274</v>
      </c>
      <c r="G412" s="1" t="s">
        <v>32</v>
      </c>
      <c r="H412" s="1">
        <v>421417</v>
      </c>
      <c r="I412" s="3">
        <v>42550</v>
      </c>
      <c r="J412" s="3">
        <v>42509</v>
      </c>
      <c r="K412" s="3">
        <v>42541</v>
      </c>
      <c r="L412" s="1">
        <v>223351</v>
      </c>
      <c r="M412" s="3">
        <v>42549</v>
      </c>
      <c r="N412" s="1" t="s">
        <v>42</v>
      </c>
      <c r="O412" s="1">
        <v>21578</v>
      </c>
      <c r="P412" s="1">
        <v>5000</v>
      </c>
      <c r="Q412" s="1">
        <v>2.94</v>
      </c>
      <c r="R412" s="1337">
        <v>14700</v>
      </c>
      <c r="S412" s="4">
        <v>-2374.3000000000002</v>
      </c>
      <c r="T412" s="1">
        <v>3.0219999999999998</v>
      </c>
      <c r="U412" s="1337">
        <v>15110</v>
      </c>
      <c r="V412" s="1">
        <v>7.1000000000000004E-3</v>
      </c>
      <c r="W412" s="1336">
        <v>35.25</v>
      </c>
      <c r="X412" s="1">
        <v>13</v>
      </c>
      <c r="Y412" s="1">
        <v>150</v>
      </c>
      <c r="AA412" s="1">
        <v>401</v>
      </c>
      <c r="AB412" s="1336">
        <v>-410</v>
      </c>
    </row>
    <row r="413" spans="1:28">
      <c r="A413" s="1336" t="s">
        <v>120</v>
      </c>
      <c r="B413" s="2" t="s">
        <v>288</v>
      </c>
      <c r="C413" s="1" t="s">
        <v>289</v>
      </c>
      <c r="D413" s="1" t="s">
        <v>76</v>
      </c>
      <c r="E413" s="1">
        <v>150039</v>
      </c>
      <c r="F413" s="1336" t="s">
        <v>269</v>
      </c>
      <c r="G413" s="1" t="s">
        <v>32</v>
      </c>
      <c r="H413" s="1">
        <v>418173</v>
      </c>
      <c r="I413" s="3">
        <v>42523</v>
      </c>
      <c r="J413" s="3">
        <v>42479</v>
      </c>
      <c r="K413" s="3">
        <v>42538</v>
      </c>
      <c r="N413" s="1" t="s">
        <v>42</v>
      </c>
      <c r="O413" s="1">
        <v>21475</v>
      </c>
      <c r="P413" s="1">
        <v>500</v>
      </c>
      <c r="Q413" s="1">
        <v>2.38</v>
      </c>
      <c r="R413" s="1337">
        <v>1190</v>
      </c>
      <c r="S413" s="1">
        <v>-398.68</v>
      </c>
      <c r="T413" s="1">
        <v>2.9420000000000002</v>
      </c>
      <c r="U413" s="1337">
        <v>1471</v>
      </c>
      <c r="V413" s="1">
        <v>4.7000000000000002E-3</v>
      </c>
      <c r="W413" s="1336">
        <v>2.35</v>
      </c>
      <c r="X413" s="1">
        <v>8</v>
      </c>
      <c r="Y413" s="1">
        <v>150</v>
      </c>
      <c r="AA413" s="1">
        <v>401</v>
      </c>
      <c r="AB413" s="1336">
        <v>-281</v>
      </c>
    </row>
    <row r="414" spans="1:28">
      <c r="A414" s="1336" t="s">
        <v>120</v>
      </c>
      <c r="B414" s="2" t="s">
        <v>290</v>
      </c>
      <c r="C414" s="1" t="s">
        <v>291</v>
      </c>
      <c r="D414" s="1" t="s">
        <v>76</v>
      </c>
      <c r="E414" s="1">
        <v>150007</v>
      </c>
      <c r="F414" s="1336" t="s">
        <v>264</v>
      </c>
      <c r="G414" s="1" t="s">
        <v>32</v>
      </c>
      <c r="H414" s="1">
        <v>417942</v>
      </c>
      <c r="I414" s="3">
        <v>42522</v>
      </c>
      <c r="J414" s="3">
        <v>42440</v>
      </c>
      <c r="K414" s="3">
        <v>42517</v>
      </c>
      <c r="N414" s="1" t="s">
        <v>42</v>
      </c>
      <c r="O414" s="1">
        <v>21324</v>
      </c>
      <c r="P414" s="1">
        <v>4000</v>
      </c>
      <c r="Q414" s="1">
        <v>3.1</v>
      </c>
      <c r="R414" s="1337">
        <v>12400</v>
      </c>
      <c r="S414" s="4">
        <v>-2685.44</v>
      </c>
      <c r="T414" s="1">
        <v>3.492</v>
      </c>
      <c r="U414" s="1337">
        <v>13968</v>
      </c>
      <c r="V414" s="1">
        <v>7.1000000000000004E-3</v>
      </c>
      <c r="W414" s="1336">
        <v>28.2</v>
      </c>
      <c r="X414" s="1">
        <v>8</v>
      </c>
      <c r="Y414" s="1">
        <v>150</v>
      </c>
      <c r="AA414" s="1">
        <v>401</v>
      </c>
      <c r="AB414" s="1337">
        <v>-1568</v>
      </c>
    </row>
    <row r="415" spans="1:28">
      <c r="A415" s="1336" t="s">
        <v>120</v>
      </c>
      <c r="B415" s="2" t="s">
        <v>292</v>
      </c>
      <c r="C415" s="1" t="s">
        <v>293</v>
      </c>
      <c r="D415" s="1" t="s">
        <v>76</v>
      </c>
      <c r="E415" s="1">
        <v>150007</v>
      </c>
      <c r="F415" s="1336" t="s">
        <v>264</v>
      </c>
      <c r="G415" s="1" t="s">
        <v>32</v>
      </c>
      <c r="H415" s="1">
        <v>417942</v>
      </c>
      <c r="I415" s="3">
        <v>42522</v>
      </c>
      <c r="J415" s="3">
        <v>42440</v>
      </c>
      <c r="K415" s="3">
        <v>42517</v>
      </c>
      <c r="N415" s="1" t="s">
        <v>42</v>
      </c>
      <c r="O415" s="1">
        <v>21324</v>
      </c>
      <c r="P415" s="1">
        <v>5000</v>
      </c>
      <c r="Q415" s="1">
        <v>3.1</v>
      </c>
      <c r="R415" s="1337">
        <v>15500</v>
      </c>
      <c r="S415" s="4">
        <v>-3356.8</v>
      </c>
      <c r="T415" s="1">
        <v>3.492</v>
      </c>
      <c r="U415" s="1337">
        <v>17460</v>
      </c>
      <c r="V415" s="1">
        <v>7.1000000000000004E-3</v>
      </c>
      <c r="W415" s="1336">
        <v>35.25</v>
      </c>
      <c r="X415" s="1">
        <v>8</v>
      </c>
      <c r="Y415" s="1">
        <v>150</v>
      </c>
      <c r="AA415" s="1">
        <v>401</v>
      </c>
      <c r="AB415" s="1337">
        <v>-1960</v>
      </c>
    </row>
    <row r="416" spans="1:28">
      <c r="A416" s="1336" t="s">
        <v>120</v>
      </c>
      <c r="B416" s="2" t="s">
        <v>292</v>
      </c>
      <c r="C416" s="1" t="s">
        <v>293</v>
      </c>
      <c r="D416" s="1" t="s">
        <v>76</v>
      </c>
      <c r="E416" s="1">
        <v>150039</v>
      </c>
      <c r="F416" s="1336" t="s">
        <v>269</v>
      </c>
      <c r="G416" s="1" t="s">
        <v>32</v>
      </c>
      <c r="H416" s="1">
        <v>418173</v>
      </c>
      <c r="I416" s="3">
        <v>42523</v>
      </c>
      <c r="J416" s="3">
        <v>42479</v>
      </c>
      <c r="K416" s="3">
        <v>42538</v>
      </c>
      <c r="N416" s="1" t="s">
        <v>42</v>
      </c>
      <c r="O416" s="1">
        <v>21475</v>
      </c>
      <c r="P416" s="1">
        <v>4000</v>
      </c>
      <c r="Q416" s="1">
        <v>3.03</v>
      </c>
      <c r="R416" s="1337">
        <v>12120</v>
      </c>
      <c r="S416" s="4">
        <v>-2965.44</v>
      </c>
      <c r="T416" s="1">
        <v>3.492</v>
      </c>
      <c r="U416" s="1337">
        <v>13968</v>
      </c>
      <c r="V416" s="1">
        <v>7.1000000000000004E-3</v>
      </c>
      <c r="W416" s="1336">
        <v>28.2</v>
      </c>
      <c r="X416" s="1">
        <v>8</v>
      </c>
      <c r="Y416" s="1">
        <v>150</v>
      </c>
      <c r="AA416" s="1">
        <v>401</v>
      </c>
      <c r="AB416" s="1337">
        <v>-1848</v>
      </c>
    </row>
    <row r="417" spans="1:28">
      <c r="A417" s="1336" t="s">
        <v>120</v>
      </c>
      <c r="B417" s="2" t="s">
        <v>294</v>
      </c>
      <c r="C417" s="1" t="s">
        <v>295</v>
      </c>
      <c r="D417" s="1" t="s">
        <v>76</v>
      </c>
      <c r="E417" s="1">
        <v>150007</v>
      </c>
      <c r="F417" s="1336" t="s">
        <v>264</v>
      </c>
      <c r="G417" s="1" t="s">
        <v>32</v>
      </c>
      <c r="H417" s="1">
        <v>417942</v>
      </c>
      <c r="I417" s="3">
        <v>42522</v>
      </c>
      <c r="J417" s="3">
        <v>42440</v>
      </c>
      <c r="K417" s="3">
        <v>42517</v>
      </c>
      <c r="N417" s="1" t="s">
        <v>42</v>
      </c>
      <c r="O417" s="1">
        <v>21324</v>
      </c>
      <c r="P417" s="1">
        <v>5000</v>
      </c>
      <c r="Q417" s="1">
        <v>3.1</v>
      </c>
      <c r="R417" s="1337">
        <v>15500</v>
      </c>
      <c r="S417" s="4">
        <v>-3356.8</v>
      </c>
      <c r="T417" s="1">
        <v>3.492</v>
      </c>
      <c r="U417" s="1337">
        <v>17460</v>
      </c>
      <c r="V417" s="1">
        <v>7.1000000000000004E-3</v>
      </c>
      <c r="W417" s="1336">
        <v>35.25</v>
      </c>
      <c r="X417" s="1">
        <v>8</v>
      </c>
      <c r="Y417" s="1">
        <v>150</v>
      </c>
      <c r="AA417" s="1">
        <v>401</v>
      </c>
      <c r="AB417" s="1337">
        <v>-1960</v>
      </c>
    </row>
    <row r="418" spans="1:28">
      <c r="A418" s="1336" t="s">
        <v>120</v>
      </c>
      <c r="B418" s="2" t="s">
        <v>296</v>
      </c>
      <c r="C418" s="1" t="s">
        <v>297</v>
      </c>
      <c r="D418" s="1" t="s">
        <v>76</v>
      </c>
      <c r="E418" s="1">
        <v>150007</v>
      </c>
      <c r="F418" s="1336" t="s">
        <v>264</v>
      </c>
      <c r="G418" s="1" t="s">
        <v>32</v>
      </c>
      <c r="H418" s="1">
        <v>417942</v>
      </c>
      <c r="I418" s="3">
        <v>42522</v>
      </c>
      <c r="J418" s="3">
        <v>42440</v>
      </c>
      <c r="K418" s="3">
        <v>42517</v>
      </c>
      <c r="N418" s="1" t="s">
        <v>42</v>
      </c>
      <c r="O418" s="1">
        <v>21324</v>
      </c>
      <c r="P418" s="1">
        <v>20000</v>
      </c>
      <c r="Q418" s="1">
        <v>3.1</v>
      </c>
      <c r="R418" s="1337">
        <v>62000</v>
      </c>
      <c r="S418" s="4">
        <v>-13427.2</v>
      </c>
      <c r="T418" s="1">
        <v>3.492</v>
      </c>
      <c r="U418" s="1337">
        <v>69840</v>
      </c>
      <c r="V418" s="1">
        <v>7.1000000000000004E-3</v>
      </c>
      <c r="W418" s="1336">
        <v>141</v>
      </c>
      <c r="X418" s="1">
        <v>8</v>
      </c>
      <c r="Y418" s="1">
        <v>150</v>
      </c>
      <c r="AA418" s="1">
        <v>401</v>
      </c>
      <c r="AB418" s="1337">
        <v>-7840</v>
      </c>
    </row>
    <row r="419" spans="1:28">
      <c r="A419" s="1336" t="s">
        <v>120</v>
      </c>
      <c r="B419" s="2" t="s">
        <v>298</v>
      </c>
      <c r="C419" s="1" t="s">
        <v>299</v>
      </c>
      <c r="D419" s="1" t="s">
        <v>76</v>
      </c>
      <c r="E419" s="1">
        <v>150007</v>
      </c>
      <c r="F419" s="1336" t="s">
        <v>264</v>
      </c>
      <c r="G419" s="1" t="s">
        <v>32</v>
      </c>
      <c r="H419" s="1">
        <v>417942</v>
      </c>
      <c r="I419" s="3">
        <v>42522</v>
      </c>
      <c r="J419" s="3">
        <v>42440</v>
      </c>
      <c r="K419" s="3">
        <v>42517</v>
      </c>
      <c r="N419" s="1" t="s">
        <v>42</v>
      </c>
      <c r="O419" s="1">
        <v>21324</v>
      </c>
      <c r="P419" s="1">
        <v>4000</v>
      </c>
      <c r="Q419" s="1">
        <v>3.1</v>
      </c>
      <c r="R419" s="1337">
        <v>12400</v>
      </c>
      <c r="S419" s="4">
        <v>-2685.44</v>
      </c>
      <c r="T419" s="1">
        <v>3.492</v>
      </c>
      <c r="U419" s="1337">
        <v>13968</v>
      </c>
      <c r="V419" s="1">
        <v>7.1000000000000004E-3</v>
      </c>
      <c r="W419" s="1336">
        <v>28.2</v>
      </c>
      <c r="X419" s="1">
        <v>8</v>
      </c>
      <c r="Y419" s="1">
        <v>150</v>
      </c>
      <c r="AA419" s="1">
        <v>401</v>
      </c>
      <c r="AB419" s="1337">
        <v>-1568</v>
      </c>
    </row>
    <row r="420" spans="1:28">
      <c r="A420" s="1336" t="s">
        <v>120</v>
      </c>
      <c r="B420" s="2" t="s">
        <v>300</v>
      </c>
      <c r="C420" s="1" t="s">
        <v>301</v>
      </c>
      <c r="D420" s="1" t="s">
        <v>116</v>
      </c>
      <c r="E420" s="1">
        <v>130314</v>
      </c>
      <c r="F420" s="1336" t="s">
        <v>144</v>
      </c>
      <c r="G420" s="1" t="s">
        <v>32</v>
      </c>
      <c r="H420" s="1">
        <v>418624</v>
      </c>
      <c r="I420" s="3">
        <v>42528</v>
      </c>
      <c r="J420" s="3">
        <v>42502</v>
      </c>
      <c r="K420" s="3">
        <v>42531</v>
      </c>
      <c r="N420" s="1" t="s">
        <v>89</v>
      </c>
      <c r="O420" s="1">
        <v>116063</v>
      </c>
      <c r="P420" s="1">
        <v>1000</v>
      </c>
      <c r="Q420" s="1">
        <v>3.82</v>
      </c>
      <c r="R420" s="1337">
        <v>3820</v>
      </c>
      <c r="S420" s="1">
        <v>80.83</v>
      </c>
      <c r="T420" s="1">
        <v>3.3090000000000002</v>
      </c>
      <c r="U420" s="1337">
        <v>3309</v>
      </c>
      <c r="V420" s="1">
        <v>9.1999999999999998E-3</v>
      </c>
      <c r="W420" s="1336">
        <v>9.15</v>
      </c>
      <c r="X420" s="1">
        <v>13</v>
      </c>
      <c r="Y420" s="1">
        <v>130</v>
      </c>
      <c r="AA420" s="1">
        <v>401</v>
      </c>
      <c r="AB420" s="1336">
        <v>511</v>
      </c>
    </row>
    <row r="421" spans="1:28">
      <c r="A421" s="1336" t="s">
        <v>120</v>
      </c>
      <c r="B421" s="2" t="s">
        <v>300</v>
      </c>
      <c r="C421" s="1" t="s">
        <v>301</v>
      </c>
      <c r="D421" s="1" t="s">
        <v>116</v>
      </c>
      <c r="E421" s="1">
        <v>130322</v>
      </c>
      <c r="F421" s="1336" t="s">
        <v>142</v>
      </c>
      <c r="G421" s="1" t="s">
        <v>32</v>
      </c>
      <c r="H421" s="1">
        <v>418880</v>
      </c>
      <c r="I421" s="3">
        <v>42529</v>
      </c>
      <c r="J421" s="3">
        <v>42514</v>
      </c>
      <c r="K421" s="3">
        <v>42545</v>
      </c>
      <c r="L421" s="1">
        <v>222054</v>
      </c>
      <c r="M421" s="3">
        <v>42529</v>
      </c>
      <c r="N421" s="1" t="s">
        <v>89</v>
      </c>
      <c r="O421" s="1">
        <v>116413</v>
      </c>
      <c r="P421" s="1">
        <v>10000</v>
      </c>
      <c r="Q421" s="1">
        <v>3.8</v>
      </c>
      <c r="R421" s="1337">
        <v>38000</v>
      </c>
      <c r="S421" s="1">
        <v>608.29999999999995</v>
      </c>
      <c r="T421" s="1">
        <v>3.3090000000000002</v>
      </c>
      <c r="U421" s="1337">
        <v>33090</v>
      </c>
      <c r="V421" s="1">
        <v>9.1999999999999998E-3</v>
      </c>
      <c r="W421" s="1336">
        <v>91.5</v>
      </c>
      <c r="X421" s="1">
        <v>13</v>
      </c>
      <c r="Y421" s="1">
        <v>135</v>
      </c>
      <c r="Z421" s="1" t="s">
        <v>143</v>
      </c>
      <c r="AA421" s="1">
        <v>401</v>
      </c>
      <c r="AB421" s="1337">
        <v>4910</v>
      </c>
    </row>
    <row r="422" spans="1:28">
      <c r="A422" s="1336" t="s">
        <v>120</v>
      </c>
      <c r="B422" s="2" t="s">
        <v>300</v>
      </c>
      <c r="C422" s="1" t="s">
        <v>301</v>
      </c>
      <c r="D422" s="1" t="s">
        <v>116</v>
      </c>
      <c r="E422" s="1">
        <v>130099</v>
      </c>
      <c r="F422" s="1336" t="s">
        <v>150</v>
      </c>
      <c r="G422" s="1" t="s">
        <v>32</v>
      </c>
      <c r="H422" s="1">
        <v>419563</v>
      </c>
      <c r="I422" s="3">
        <v>42535</v>
      </c>
      <c r="J422" s="3">
        <v>42520</v>
      </c>
      <c r="K422" s="3">
        <v>42546</v>
      </c>
      <c r="N422" s="1" t="s">
        <v>89</v>
      </c>
      <c r="O422" s="1">
        <v>116610</v>
      </c>
      <c r="P422" s="1">
        <v>40000</v>
      </c>
      <c r="Q422" s="1">
        <v>3.76</v>
      </c>
      <c r="R422" s="1337">
        <v>150400</v>
      </c>
      <c r="S422" s="1">
        <v>833.2</v>
      </c>
      <c r="T422" s="1">
        <v>3.3090000000000002</v>
      </c>
      <c r="U422" s="1337">
        <v>132360</v>
      </c>
      <c r="V422" s="1">
        <v>9.1999999999999998E-3</v>
      </c>
      <c r="W422" s="1336">
        <v>366</v>
      </c>
      <c r="X422" s="1">
        <v>13</v>
      </c>
      <c r="Y422" s="1">
        <v>130</v>
      </c>
      <c r="AA422" s="1">
        <v>401</v>
      </c>
      <c r="AB422" s="1337">
        <v>18040</v>
      </c>
    </row>
    <row r="423" spans="1:28">
      <c r="A423" s="1336" t="s">
        <v>120</v>
      </c>
      <c r="B423" s="2" t="s">
        <v>300</v>
      </c>
      <c r="C423" s="1" t="s">
        <v>301</v>
      </c>
      <c r="D423" s="1" t="s">
        <v>116</v>
      </c>
      <c r="E423" s="1">
        <v>130004</v>
      </c>
      <c r="F423" s="1336" t="s">
        <v>125</v>
      </c>
      <c r="G423" s="1" t="s">
        <v>32</v>
      </c>
      <c r="H423" s="1">
        <v>419704</v>
      </c>
      <c r="I423" s="3">
        <v>42535</v>
      </c>
      <c r="J423" s="3">
        <v>42521</v>
      </c>
      <c r="K423" s="3">
        <v>42546</v>
      </c>
      <c r="L423" s="1">
        <v>222478</v>
      </c>
      <c r="M423" s="3">
        <v>42534</v>
      </c>
      <c r="N423" s="1" t="s">
        <v>89</v>
      </c>
      <c r="O423" s="1">
        <v>116636</v>
      </c>
      <c r="P423" s="1">
        <v>1000</v>
      </c>
      <c r="Q423" s="1">
        <v>3.72</v>
      </c>
      <c r="R423" s="1337">
        <v>3720</v>
      </c>
      <c r="S423" s="1">
        <v>-19.170000000000002</v>
      </c>
      <c r="T423" s="1">
        <v>3.3090000000000002</v>
      </c>
      <c r="U423" s="1337">
        <v>3309</v>
      </c>
      <c r="V423" s="1">
        <v>9.1999999999999998E-3</v>
      </c>
      <c r="W423" s="1336">
        <v>9.15</v>
      </c>
      <c r="X423" s="1">
        <v>13</v>
      </c>
      <c r="Y423" s="1">
        <v>130</v>
      </c>
      <c r="AA423" s="1">
        <v>401</v>
      </c>
      <c r="AB423" s="1336">
        <v>411</v>
      </c>
    </row>
    <row r="424" spans="1:28">
      <c r="A424" s="1336" t="s">
        <v>120</v>
      </c>
      <c r="B424" s="2" t="s">
        <v>300</v>
      </c>
      <c r="C424" s="1" t="s">
        <v>301</v>
      </c>
      <c r="D424" s="1" t="s">
        <v>116</v>
      </c>
      <c r="E424" s="1">
        <v>140083</v>
      </c>
      <c r="F424" s="1336" t="s">
        <v>117</v>
      </c>
      <c r="G424" s="1" t="s">
        <v>32</v>
      </c>
      <c r="H424" s="1">
        <v>419781</v>
      </c>
      <c r="I424" s="3">
        <v>42536</v>
      </c>
      <c r="J424" s="3">
        <v>42516</v>
      </c>
      <c r="K424" s="3">
        <v>42546</v>
      </c>
      <c r="L424" s="1">
        <v>222536</v>
      </c>
      <c r="M424" s="3">
        <v>42535</v>
      </c>
      <c r="N424" s="1" t="s">
        <v>89</v>
      </c>
      <c r="O424" s="1">
        <v>116499</v>
      </c>
      <c r="P424" s="1">
        <v>3000</v>
      </c>
      <c r="Q424" s="1">
        <v>3.65</v>
      </c>
      <c r="R424" s="1337">
        <v>10950</v>
      </c>
      <c r="S424" s="1">
        <v>-267.51</v>
      </c>
      <c r="T424" s="1">
        <v>3.3090000000000002</v>
      </c>
      <c r="U424" s="1337">
        <v>9927</v>
      </c>
      <c r="V424" s="1">
        <v>9.1999999999999998E-3</v>
      </c>
      <c r="W424" s="1336">
        <v>27.45</v>
      </c>
      <c r="X424" s="1">
        <v>13</v>
      </c>
      <c r="Y424" s="1">
        <v>141</v>
      </c>
      <c r="AA424" s="1">
        <v>401</v>
      </c>
      <c r="AB424" s="1337">
        <v>1023</v>
      </c>
    </row>
    <row r="425" spans="1:28">
      <c r="A425" s="1336" t="s">
        <v>120</v>
      </c>
      <c r="B425" s="2" t="s">
        <v>300</v>
      </c>
      <c r="C425" s="1" t="s">
        <v>301</v>
      </c>
      <c r="D425" s="1" t="s">
        <v>116</v>
      </c>
      <c r="E425" s="1">
        <v>130007</v>
      </c>
      <c r="F425" s="1336" t="s">
        <v>146</v>
      </c>
      <c r="G425" s="1" t="s">
        <v>32</v>
      </c>
      <c r="H425" s="1">
        <v>420088</v>
      </c>
      <c r="I425" s="3">
        <v>42537</v>
      </c>
      <c r="J425" s="3">
        <v>42517</v>
      </c>
      <c r="K425" s="3">
        <v>42546</v>
      </c>
      <c r="L425" s="1">
        <v>222690</v>
      </c>
      <c r="M425" s="3">
        <v>42537</v>
      </c>
      <c r="N425" s="1" t="s">
        <v>89</v>
      </c>
      <c r="O425" s="1">
        <v>116535</v>
      </c>
      <c r="P425" s="1">
        <v>5000</v>
      </c>
      <c r="Q425" s="1">
        <v>3.76</v>
      </c>
      <c r="R425" s="1337">
        <v>18800</v>
      </c>
      <c r="S425" s="1">
        <v>104.15</v>
      </c>
      <c r="T425" s="1">
        <v>3.3090000000000002</v>
      </c>
      <c r="U425" s="1337">
        <v>16545</v>
      </c>
      <c r="V425" s="1">
        <v>9.1999999999999998E-3</v>
      </c>
      <c r="W425" s="1336">
        <v>45.75</v>
      </c>
      <c r="X425" s="1">
        <v>13</v>
      </c>
      <c r="Y425" s="1">
        <v>130</v>
      </c>
      <c r="AA425" s="1">
        <v>401</v>
      </c>
      <c r="AB425" s="1337">
        <v>2255</v>
      </c>
    </row>
    <row r="426" spans="1:28">
      <c r="A426" s="1336" t="s">
        <v>120</v>
      </c>
      <c r="B426" s="2" t="s">
        <v>300</v>
      </c>
      <c r="C426" s="1" t="s">
        <v>301</v>
      </c>
      <c r="D426" s="1" t="s">
        <v>116</v>
      </c>
      <c r="E426" s="1">
        <v>130023</v>
      </c>
      <c r="F426" s="1336" t="s">
        <v>153</v>
      </c>
      <c r="G426" s="1" t="s">
        <v>32</v>
      </c>
      <c r="H426" s="1">
        <v>420321</v>
      </c>
      <c r="I426" s="3">
        <v>42542</v>
      </c>
      <c r="J426" s="3">
        <v>42523</v>
      </c>
      <c r="K426" s="3">
        <v>42546</v>
      </c>
      <c r="N426" s="1" t="s">
        <v>89</v>
      </c>
      <c r="O426" s="1">
        <v>116753</v>
      </c>
      <c r="P426" s="1">
        <v>10000</v>
      </c>
      <c r="Q426" s="1">
        <v>3.76</v>
      </c>
      <c r="R426" s="1337">
        <v>37600</v>
      </c>
      <c r="S426" s="1">
        <v>208.3</v>
      </c>
      <c r="T426" s="1">
        <v>3.3090000000000002</v>
      </c>
      <c r="U426" s="1337">
        <v>33090</v>
      </c>
      <c r="V426" s="1">
        <v>9.1999999999999998E-3</v>
      </c>
      <c r="W426" s="1336">
        <v>91.5</v>
      </c>
      <c r="X426" s="1">
        <v>13</v>
      </c>
      <c r="Y426" s="1">
        <v>130</v>
      </c>
      <c r="AA426" s="1">
        <v>401</v>
      </c>
      <c r="AB426" s="1337">
        <v>4510</v>
      </c>
    </row>
    <row r="427" spans="1:28">
      <c r="A427" s="1336" t="s">
        <v>120</v>
      </c>
      <c r="B427" s="2" t="s">
        <v>300</v>
      </c>
      <c r="C427" s="1" t="s">
        <v>301</v>
      </c>
      <c r="D427" s="1" t="s">
        <v>116</v>
      </c>
      <c r="E427" s="1">
        <v>130349</v>
      </c>
      <c r="F427" s="1336" t="s">
        <v>141</v>
      </c>
      <c r="G427" s="1" t="s">
        <v>32</v>
      </c>
      <c r="H427" s="1">
        <v>420545</v>
      </c>
      <c r="I427" s="3">
        <v>42543</v>
      </c>
      <c r="J427" s="3">
        <v>42524</v>
      </c>
      <c r="K427" s="3">
        <v>42546</v>
      </c>
      <c r="N427" s="1" t="s">
        <v>89</v>
      </c>
      <c r="O427" s="1">
        <v>116799</v>
      </c>
      <c r="P427" s="1">
        <v>2000</v>
      </c>
      <c r="Q427" s="1">
        <v>3.8</v>
      </c>
      <c r="R427" s="1337">
        <v>7600</v>
      </c>
      <c r="S427" s="1">
        <v>121.66</v>
      </c>
      <c r="T427" s="1">
        <v>3.3090000000000002</v>
      </c>
      <c r="U427" s="1337">
        <v>6618</v>
      </c>
      <c r="V427" s="1">
        <v>9.1999999999999998E-3</v>
      </c>
      <c r="W427" s="1336">
        <v>18.3</v>
      </c>
      <c r="X427" s="1">
        <v>13</v>
      </c>
      <c r="Y427" s="1">
        <v>141</v>
      </c>
      <c r="AA427" s="1">
        <v>401</v>
      </c>
      <c r="AB427" s="1336">
        <v>982</v>
      </c>
    </row>
    <row r="428" spans="1:28">
      <c r="A428" s="1336" t="s">
        <v>120</v>
      </c>
      <c r="B428" s="2" t="s">
        <v>300</v>
      </c>
      <c r="C428" s="1" t="s">
        <v>301</v>
      </c>
      <c r="D428" s="1" t="s">
        <v>116</v>
      </c>
      <c r="E428" s="1">
        <v>130349</v>
      </c>
      <c r="F428" s="1336" t="s">
        <v>141</v>
      </c>
      <c r="G428" s="1" t="s">
        <v>32</v>
      </c>
      <c r="H428" s="1">
        <v>420545</v>
      </c>
      <c r="I428" s="3">
        <v>42543</v>
      </c>
      <c r="J428" s="3">
        <v>42524</v>
      </c>
      <c r="K428" s="3">
        <v>42546</v>
      </c>
      <c r="N428" s="1" t="s">
        <v>89</v>
      </c>
      <c r="O428" s="1">
        <v>116799</v>
      </c>
      <c r="P428" s="1">
        <v>1000</v>
      </c>
      <c r="Q428" s="1">
        <v>3.8</v>
      </c>
      <c r="R428" s="1337">
        <v>3800</v>
      </c>
      <c r="S428" s="1">
        <v>60.83</v>
      </c>
      <c r="T428" s="1">
        <v>3.3090000000000002</v>
      </c>
      <c r="U428" s="1337">
        <v>3309</v>
      </c>
      <c r="V428" s="1">
        <v>9.1999999999999998E-3</v>
      </c>
      <c r="W428" s="1336">
        <v>9.15</v>
      </c>
      <c r="X428" s="1">
        <v>13</v>
      </c>
      <c r="Y428" s="1">
        <v>141</v>
      </c>
      <c r="AA428" s="1">
        <v>401</v>
      </c>
      <c r="AB428" s="1336">
        <v>491</v>
      </c>
    </row>
    <row r="429" spans="1:28">
      <c r="A429" s="1336" t="s">
        <v>120</v>
      </c>
      <c r="B429" s="2" t="s">
        <v>300</v>
      </c>
      <c r="C429" s="1" t="s">
        <v>301</v>
      </c>
      <c r="D429" s="1" t="s">
        <v>116</v>
      </c>
      <c r="E429" s="1">
        <v>140083</v>
      </c>
      <c r="F429" s="1336" t="s">
        <v>117</v>
      </c>
      <c r="G429" s="1" t="s">
        <v>32</v>
      </c>
      <c r="H429" s="1">
        <v>420615</v>
      </c>
      <c r="I429" s="3">
        <v>42543</v>
      </c>
      <c r="J429" s="3">
        <v>42529</v>
      </c>
      <c r="K429" s="3">
        <v>42546</v>
      </c>
      <c r="L429" s="1">
        <v>222972</v>
      </c>
      <c r="M429" s="3">
        <v>42542</v>
      </c>
      <c r="N429" s="1" t="s">
        <v>89</v>
      </c>
      <c r="O429" s="1">
        <v>117001</v>
      </c>
      <c r="P429" s="1">
        <v>4000</v>
      </c>
      <c r="Q429" s="1">
        <v>3.58</v>
      </c>
      <c r="R429" s="1337">
        <v>14320</v>
      </c>
      <c r="S429" s="1">
        <v>-636.67999999999995</v>
      </c>
      <c r="T429" s="1">
        <v>3.3090000000000002</v>
      </c>
      <c r="U429" s="1337">
        <v>13236</v>
      </c>
      <c r="V429" s="1">
        <v>9.1999999999999998E-3</v>
      </c>
      <c r="W429" s="1336">
        <v>36.6</v>
      </c>
      <c r="X429" s="1">
        <v>13</v>
      </c>
      <c r="Y429" s="1">
        <v>141</v>
      </c>
      <c r="AA429" s="1">
        <v>401</v>
      </c>
      <c r="AB429" s="1337">
        <v>1084</v>
      </c>
    </row>
    <row r="430" spans="1:28">
      <c r="A430" s="1336" t="s">
        <v>120</v>
      </c>
      <c r="B430" s="2" t="s">
        <v>300</v>
      </c>
      <c r="C430" s="1" t="s">
        <v>301</v>
      </c>
      <c r="D430" s="1" t="s">
        <v>116</v>
      </c>
      <c r="E430" s="1">
        <v>130336</v>
      </c>
      <c r="F430" s="1336" t="s">
        <v>302</v>
      </c>
      <c r="G430" s="1" t="s">
        <v>32</v>
      </c>
      <c r="H430" s="1">
        <v>421238</v>
      </c>
      <c r="I430" s="3">
        <v>42548</v>
      </c>
      <c r="J430" s="3">
        <v>42520</v>
      </c>
      <c r="K430" s="3">
        <v>42551</v>
      </c>
      <c r="L430" s="1">
        <v>223285</v>
      </c>
      <c r="M430" s="3">
        <v>42548</v>
      </c>
      <c r="N430" s="1" t="s">
        <v>89</v>
      </c>
      <c r="O430" s="1">
        <v>116599</v>
      </c>
      <c r="P430" s="1">
        <v>500</v>
      </c>
      <c r="Q430" s="1">
        <v>3.83</v>
      </c>
      <c r="R430" s="1337">
        <v>1915</v>
      </c>
      <c r="S430" s="1">
        <v>45.42</v>
      </c>
      <c r="T430" s="1">
        <v>3.3090000000000002</v>
      </c>
      <c r="U430" s="1337">
        <v>1654.5</v>
      </c>
      <c r="V430" s="1">
        <v>9.1999999999999998E-3</v>
      </c>
      <c r="W430" s="1336">
        <v>4.5750000000000002</v>
      </c>
      <c r="X430" s="1">
        <v>13</v>
      </c>
      <c r="Y430" s="1">
        <v>135</v>
      </c>
      <c r="Z430" s="1" t="s">
        <v>90</v>
      </c>
      <c r="AA430" s="1">
        <v>401</v>
      </c>
      <c r="AB430" s="1336">
        <v>260.5</v>
      </c>
    </row>
    <row r="431" spans="1:28">
      <c r="A431" s="1336" t="s">
        <v>120</v>
      </c>
      <c r="B431" s="2" t="s">
        <v>300</v>
      </c>
      <c r="C431" s="1" t="s">
        <v>301</v>
      </c>
      <c r="D431" s="1" t="s">
        <v>116</v>
      </c>
      <c r="E431" s="1">
        <v>130336</v>
      </c>
      <c r="F431" s="1336" t="s">
        <v>302</v>
      </c>
      <c r="G431" s="1" t="s">
        <v>32</v>
      </c>
      <c r="H431" s="1">
        <v>421239</v>
      </c>
      <c r="I431" s="3">
        <v>42548</v>
      </c>
      <c r="J431" s="3">
        <v>42520</v>
      </c>
      <c r="K431" s="3">
        <v>42551</v>
      </c>
      <c r="L431" s="1">
        <v>223284</v>
      </c>
      <c r="M431" s="3">
        <v>42548</v>
      </c>
      <c r="N431" s="1" t="s">
        <v>89</v>
      </c>
      <c r="O431" s="1">
        <v>116600</v>
      </c>
      <c r="P431" s="1">
        <v>500</v>
      </c>
      <c r="Q431" s="1">
        <v>3.83</v>
      </c>
      <c r="R431" s="1337">
        <v>1915</v>
      </c>
      <c r="S431" s="1">
        <v>45.42</v>
      </c>
      <c r="T431" s="1">
        <v>3.3090000000000002</v>
      </c>
      <c r="U431" s="1337">
        <v>1654.5</v>
      </c>
      <c r="V431" s="1">
        <v>9.1999999999999998E-3</v>
      </c>
      <c r="W431" s="1336">
        <v>4.5750000000000002</v>
      </c>
      <c r="X431" s="1">
        <v>13</v>
      </c>
      <c r="Y431" s="1">
        <v>135</v>
      </c>
      <c r="Z431" s="1" t="s">
        <v>90</v>
      </c>
      <c r="AA431" s="1">
        <v>401</v>
      </c>
      <c r="AB431" s="1336">
        <v>260.5</v>
      </c>
    </row>
    <row r="432" spans="1:28">
      <c r="A432" s="1336" t="s">
        <v>120</v>
      </c>
      <c r="B432" s="2" t="s">
        <v>300</v>
      </c>
      <c r="C432" s="1" t="s">
        <v>301</v>
      </c>
      <c r="D432" s="1" t="s">
        <v>116</v>
      </c>
      <c r="E432" s="1">
        <v>142060</v>
      </c>
      <c r="F432" s="1336" t="s">
        <v>147</v>
      </c>
      <c r="G432" s="1" t="s">
        <v>32</v>
      </c>
      <c r="H432" s="1">
        <v>421434</v>
      </c>
      <c r="I432" s="3">
        <v>42545</v>
      </c>
      <c r="J432" s="3">
        <v>42500</v>
      </c>
      <c r="K432" s="3">
        <v>42531</v>
      </c>
      <c r="N432" s="1" t="s">
        <v>56</v>
      </c>
      <c r="O432" s="1">
        <v>6038</v>
      </c>
      <c r="P432" s="1">
        <v>500</v>
      </c>
      <c r="Q432" s="1">
        <v>3.8527999999999998</v>
      </c>
      <c r="R432" s="1337">
        <v>1926.4</v>
      </c>
      <c r="S432" s="1">
        <v>56.82</v>
      </c>
      <c r="T432" s="1">
        <v>3.3090000000000002</v>
      </c>
      <c r="U432" s="1337">
        <v>1654.5</v>
      </c>
      <c r="V432" s="1">
        <v>9.1999999999999998E-3</v>
      </c>
      <c r="W432" s="1336">
        <v>4.5750000000000002</v>
      </c>
      <c r="X432" s="1">
        <v>13</v>
      </c>
      <c r="Y432" s="1">
        <v>143</v>
      </c>
      <c r="AA432" s="1">
        <v>401</v>
      </c>
      <c r="AB432" s="1336">
        <v>271.89999999999998</v>
      </c>
    </row>
    <row r="433" spans="1:28">
      <c r="A433" s="1336" t="s">
        <v>120</v>
      </c>
      <c r="B433" s="2" t="s">
        <v>303</v>
      </c>
      <c r="C433" s="1" t="s">
        <v>304</v>
      </c>
      <c r="D433" s="1" t="s">
        <v>116</v>
      </c>
      <c r="E433" s="1">
        <v>130154</v>
      </c>
      <c r="F433" s="1336" t="s">
        <v>170</v>
      </c>
      <c r="G433" s="1" t="s">
        <v>32</v>
      </c>
      <c r="H433" s="1">
        <v>418788</v>
      </c>
      <c r="I433" s="3">
        <v>42528</v>
      </c>
      <c r="J433" s="3">
        <v>42502</v>
      </c>
      <c r="K433" s="3">
        <v>42537</v>
      </c>
      <c r="L433" s="1">
        <v>221891</v>
      </c>
      <c r="M433" s="3">
        <v>42527</v>
      </c>
      <c r="N433" s="1" t="s">
        <v>89</v>
      </c>
      <c r="O433" s="1">
        <v>116080</v>
      </c>
      <c r="P433" s="1">
        <v>2000</v>
      </c>
      <c r="Q433" s="1">
        <v>3.94</v>
      </c>
      <c r="R433" s="1337">
        <v>7880</v>
      </c>
      <c r="S433" s="1">
        <v>401.66</v>
      </c>
      <c r="T433" s="1">
        <v>3.3090000000000002</v>
      </c>
      <c r="U433" s="1337">
        <v>6618</v>
      </c>
      <c r="V433" s="1">
        <v>9.1999999999999998E-3</v>
      </c>
      <c r="W433" s="1336">
        <v>18.3</v>
      </c>
      <c r="X433" s="1">
        <v>13</v>
      </c>
      <c r="Y433" s="1">
        <v>135</v>
      </c>
      <c r="Z433" s="1" t="s">
        <v>143</v>
      </c>
      <c r="AA433" s="1">
        <v>401</v>
      </c>
      <c r="AB433" s="1337">
        <v>1262</v>
      </c>
    </row>
    <row r="434" spans="1:28">
      <c r="A434" s="1336" t="s">
        <v>120</v>
      </c>
      <c r="B434" s="2" t="s">
        <v>303</v>
      </c>
      <c r="C434" s="1" t="s">
        <v>304</v>
      </c>
      <c r="D434" s="1" t="s">
        <v>116</v>
      </c>
      <c r="E434" s="1">
        <v>130322</v>
      </c>
      <c r="F434" s="1336" t="s">
        <v>142</v>
      </c>
      <c r="G434" s="1" t="s">
        <v>32</v>
      </c>
      <c r="H434" s="1">
        <v>418921</v>
      </c>
      <c r="I434" s="3">
        <v>42529</v>
      </c>
      <c r="J434" s="3">
        <v>42514</v>
      </c>
      <c r="K434" s="3">
        <v>42545</v>
      </c>
      <c r="L434" s="1">
        <v>222056</v>
      </c>
      <c r="M434" s="3">
        <v>42529</v>
      </c>
      <c r="N434" s="1" t="s">
        <v>89</v>
      </c>
      <c r="O434" s="1">
        <v>116413</v>
      </c>
      <c r="P434" s="1">
        <v>10000</v>
      </c>
      <c r="Q434" s="1">
        <v>3.8</v>
      </c>
      <c r="R434" s="1337">
        <v>38000</v>
      </c>
      <c r="S434" s="1">
        <v>608.29999999999995</v>
      </c>
      <c r="T434" s="1">
        <v>3.3090000000000002</v>
      </c>
      <c r="U434" s="1337">
        <v>33090</v>
      </c>
      <c r="V434" s="1">
        <v>9.1999999999999998E-3</v>
      </c>
      <c r="W434" s="1336">
        <v>91.5</v>
      </c>
      <c r="X434" s="1">
        <v>13</v>
      </c>
      <c r="Y434" s="1">
        <v>135</v>
      </c>
      <c r="Z434" s="1" t="s">
        <v>143</v>
      </c>
      <c r="AA434" s="1">
        <v>401</v>
      </c>
      <c r="AB434" s="1337">
        <v>4910</v>
      </c>
    </row>
    <row r="435" spans="1:28">
      <c r="A435" s="1336" t="s">
        <v>120</v>
      </c>
      <c r="B435" s="2" t="s">
        <v>303</v>
      </c>
      <c r="C435" s="1" t="s">
        <v>304</v>
      </c>
      <c r="D435" s="1" t="s">
        <v>116</v>
      </c>
      <c r="E435" s="1">
        <v>130007</v>
      </c>
      <c r="F435" s="1336" t="s">
        <v>146</v>
      </c>
      <c r="G435" s="1" t="s">
        <v>32</v>
      </c>
      <c r="H435" s="1">
        <v>420249</v>
      </c>
      <c r="I435" s="3">
        <v>42541</v>
      </c>
      <c r="J435" s="3">
        <v>42517</v>
      </c>
      <c r="K435" s="3">
        <v>42546</v>
      </c>
      <c r="L435" s="1">
        <v>222843</v>
      </c>
      <c r="M435" s="3">
        <v>42541</v>
      </c>
      <c r="N435" s="1" t="s">
        <v>89</v>
      </c>
      <c r="O435" s="1">
        <v>116544</v>
      </c>
      <c r="P435" s="1">
        <v>5000</v>
      </c>
      <c r="Q435" s="1">
        <v>3.76</v>
      </c>
      <c r="R435" s="1337">
        <v>18800</v>
      </c>
      <c r="S435" s="1">
        <v>104.15</v>
      </c>
      <c r="T435" s="1">
        <v>3.3090000000000002</v>
      </c>
      <c r="U435" s="1337">
        <v>16545</v>
      </c>
      <c r="V435" s="1">
        <v>9.1999999999999998E-3</v>
      </c>
      <c r="W435" s="1336">
        <v>45.75</v>
      </c>
      <c r="X435" s="1">
        <v>13</v>
      </c>
      <c r="Y435" s="1">
        <v>130</v>
      </c>
      <c r="AA435" s="1">
        <v>401</v>
      </c>
      <c r="AB435" s="1337">
        <v>2255</v>
      </c>
    </row>
    <row r="436" spans="1:28">
      <c r="A436" s="1336" t="s">
        <v>120</v>
      </c>
      <c r="B436" s="2" t="s">
        <v>303</v>
      </c>
      <c r="C436" s="1" t="s">
        <v>304</v>
      </c>
      <c r="D436" s="1" t="s">
        <v>116</v>
      </c>
      <c r="E436" s="1">
        <v>130004</v>
      </c>
      <c r="F436" s="1336" t="s">
        <v>125</v>
      </c>
      <c r="G436" s="1" t="s">
        <v>32</v>
      </c>
      <c r="H436" s="1">
        <v>420277</v>
      </c>
      <c r="I436" s="3">
        <v>42541</v>
      </c>
      <c r="J436" s="3">
        <v>42521</v>
      </c>
      <c r="K436" s="3">
        <v>42546</v>
      </c>
      <c r="L436" s="1">
        <v>222841</v>
      </c>
      <c r="M436" s="3">
        <v>42541</v>
      </c>
      <c r="N436" s="1" t="s">
        <v>89</v>
      </c>
      <c r="O436" s="1">
        <v>116636</v>
      </c>
      <c r="P436" s="1">
        <v>1500</v>
      </c>
      <c r="Q436" s="1">
        <v>3.72</v>
      </c>
      <c r="R436" s="1337">
        <v>5580</v>
      </c>
      <c r="S436" s="1">
        <v>-28.76</v>
      </c>
      <c r="T436" s="1">
        <v>3.3090000000000002</v>
      </c>
      <c r="U436" s="1337">
        <v>4963.5</v>
      </c>
      <c r="V436" s="1">
        <v>9.1999999999999998E-3</v>
      </c>
      <c r="W436" s="1336">
        <v>13.725</v>
      </c>
      <c r="X436" s="1">
        <v>13</v>
      </c>
      <c r="Y436" s="1">
        <v>130</v>
      </c>
      <c r="AA436" s="1">
        <v>401</v>
      </c>
      <c r="AB436" s="1336">
        <v>616.5</v>
      </c>
    </row>
    <row r="437" spans="1:28">
      <c r="A437" s="1336" t="s">
        <v>120</v>
      </c>
      <c r="B437" s="2" t="s">
        <v>303</v>
      </c>
      <c r="C437" s="1" t="s">
        <v>304</v>
      </c>
      <c r="D437" s="1" t="s">
        <v>116</v>
      </c>
      <c r="E437" s="1">
        <v>130023</v>
      </c>
      <c r="F437" s="1336" t="s">
        <v>153</v>
      </c>
      <c r="G437" s="1" t="s">
        <v>32</v>
      </c>
      <c r="H437" s="1">
        <v>420322</v>
      </c>
      <c r="I437" s="3">
        <v>42542</v>
      </c>
      <c r="J437" s="3">
        <v>42523</v>
      </c>
      <c r="K437" s="3">
        <v>42546</v>
      </c>
      <c r="N437" s="1" t="s">
        <v>89</v>
      </c>
      <c r="O437" s="1">
        <v>116753</v>
      </c>
      <c r="P437" s="1">
        <v>5000</v>
      </c>
      <c r="Q437" s="1">
        <v>3.76</v>
      </c>
      <c r="R437" s="1337">
        <v>18800</v>
      </c>
      <c r="S437" s="1">
        <v>104.15</v>
      </c>
      <c r="T437" s="1">
        <v>3.3090000000000002</v>
      </c>
      <c r="U437" s="1337">
        <v>16545</v>
      </c>
      <c r="V437" s="1">
        <v>9.1999999999999998E-3</v>
      </c>
      <c r="W437" s="1336">
        <v>45.75</v>
      </c>
      <c r="X437" s="1">
        <v>13</v>
      </c>
      <c r="Y437" s="1">
        <v>130</v>
      </c>
      <c r="AA437" s="1">
        <v>401</v>
      </c>
      <c r="AB437" s="1337">
        <v>2255</v>
      </c>
    </row>
    <row r="438" spans="1:28">
      <c r="A438" s="1336" t="s">
        <v>120</v>
      </c>
      <c r="B438" s="2" t="s">
        <v>303</v>
      </c>
      <c r="C438" s="1" t="s">
        <v>304</v>
      </c>
      <c r="D438" s="1" t="s">
        <v>116</v>
      </c>
      <c r="E438" s="1">
        <v>130349</v>
      </c>
      <c r="F438" s="1336" t="s">
        <v>141</v>
      </c>
      <c r="G438" s="1" t="s">
        <v>32</v>
      </c>
      <c r="H438" s="1">
        <v>420545</v>
      </c>
      <c r="I438" s="3">
        <v>42543</v>
      </c>
      <c r="J438" s="3">
        <v>42524</v>
      </c>
      <c r="K438" s="3">
        <v>42546</v>
      </c>
      <c r="N438" s="1" t="s">
        <v>89</v>
      </c>
      <c r="O438" s="1">
        <v>116799</v>
      </c>
      <c r="P438" s="1">
        <v>2000</v>
      </c>
      <c r="Q438" s="1">
        <v>3.8</v>
      </c>
      <c r="R438" s="1337">
        <v>7600</v>
      </c>
      <c r="S438" s="1">
        <v>121.66</v>
      </c>
      <c r="T438" s="1">
        <v>3.3090000000000002</v>
      </c>
      <c r="U438" s="1337">
        <v>6618</v>
      </c>
      <c r="V438" s="1">
        <v>9.1999999999999998E-3</v>
      </c>
      <c r="W438" s="1336">
        <v>18.3</v>
      </c>
      <c r="X438" s="1">
        <v>13</v>
      </c>
      <c r="Y438" s="1">
        <v>141</v>
      </c>
      <c r="AA438" s="1">
        <v>401</v>
      </c>
      <c r="AB438" s="1336">
        <v>982</v>
      </c>
    </row>
    <row r="439" spans="1:28">
      <c r="A439" s="1336" t="s">
        <v>120</v>
      </c>
      <c r="B439" s="2" t="s">
        <v>303</v>
      </c>
      <c r="C439" s="1" t="s">
        <v>304</v>
      </c>
      <c r="D439" s="1" t="s">
        <v>116</v>
      </c>
      <c r="E439" s="1">
        <v>140083</v>
      </c>
      <c r="F439" s="1336" t="s">
        <v>117</v>
      </c>
      <c r="G439" s="1" t="s">
        <v>32</v>
      </c>
      <c r="H439" s="1">
        <v>420615</v>
      </c>
      <c r="I439" s="3">
        <v>42543</v>
      </c>
      <c r="J439" s="3">
        <v>42529</v>
      </c>
      <c r="K439" s="3">
        <v>42546</v>
      </c>
      <c r="L439" s="1">
        <v>222972</v>
      </c>
      <c r="M439" s="3">
        <v>42542</v>
      </c>
      <c r="N439" s="1" t="s">
        <v>89</v>
      </c>
      <c r="O439" s="1">
        <v>117001</v>
      </c>
      <c r="P439" s="1">
        <v>2000</v>
      </c>
      <c r="Q439" s="1">
        <v>3.58</v>
      </c>
      <c r="R439" s="1337">
        <v>7160</v>
      </c>
      <c r="S439" s="1">
        <v>-318.33999999999997</v>
      </c>
      <c r="T439" s="1">
        <v>3.3090000000000002</v>
      </c>
      <c r="U439" s="1337">
        <v>6618</v>
      </c>
      <c r="V439" s="1">
        <v>9.1999999999999998E-3</v>
      </c>
      <c r="W439" s="1336">
        <v>18.3</v>
      </c>
      <c r="X439" s="1">
        <v>13</v>
      </c>
      <c r="Y439" s="1">
        <v>141</v>
      </c>
      <c r="AA439" s="1">
        <v>401</v>
      </c>
      <c r="AB439" s="1336">
        <v>542</v>
      </c>
    </row>
    <row r="440" spans="1:28">
      <c r="A440" s="1336" t="s">
        <v>120</v>
      </c>
      <c r="B440" s="2" t="s">
        <v>303</v>
      </c>
      <c r="C440" s="1" t="s">
        <v>304</v>
      </c>
      <c r="D440" s="1" t="s">
        <v>116</v>
      </c>
      <c r="E440" s="1">
        <v>130001</v>
      </c>
      <c r="F440" s="1336" t="s">
        <v>132</v>
      </c>
      <c r="G440" s="1" t="s">
        <v>32</v>
      </c>
      <c r="H440" s="1">
        <v>420635</v>
      </c>
      <c r="I440" s="3">
        <v>42543</v>
      </c>
      <c r="J440" s="3">
        <v>42528</v>
      </c>
      <c r="K440" s="3">
        <v>42546</v>
      </c>
      <c r="N440" s="1" t="s">
        <v>89</v>
      </c>
      <c r="O440" s="1">
        <v>116928</v>
      </c>
      <c r="P440" s="1">
        <v>10000</v>
      </c>
      <c r="Q440" s="1">
        <v>3.76</v>
      </c>
      <c r="R440" s="1337">
        <v>37600</v>
      </c>
      <c r="S440" s="1">
        <v>208.3</v>
      </c>
      <c r="T440" s="1">
        <v>3.3090000000000002</v>
      </c>
      <c r="U440" s="1337">
        <v>33090</v>
      </c>
      <c r="V440" s="1">
        <v>9.1999999999999998E-3</v>
      </c>
      <c r="W440" s="1336">
        <v>91.5</v>
      </c>
      <c r="X440" s="1">
        <v>13</v>
      </c>
      <c r="Y440" s="1">
        <v>130</v>
      </c>
      <c r="AA440" s="1">
        <v>401</v>
      </c>
      <c r="AB440" s="1337">
        <v>4510</v>
      </c>
    </row>
    <row r="441" spans="1:28">
      <c r="A441" s="1336" t="s">
        <v>120</v>
      </c>
      <c r="B441" s="2" t="s">
        <v>303</v>
      </c>
      <c r="C441" s="1" t="s">
        <v>304</v>
      </c>
      <c r="D441" s="1" t="s">
        <v>116</v>
      </c>
      <c r="E441" s="1">
        <v>130018</v>
      </c>
      <c r="F441" s="1336" t="s">
        <v>124</v>
      </c>
      <c r="G441" s="1" t="s">
        <v>32</v>
      </c>
      <c r="H441" s="1">
        <v>420741</v>
      </c>
      <c r="I441" s="3">
        <v>42544</v>
      </c>
      <c r="J441" s="3">
        <v>42523</v>
      </c>
      <c r="K441" s="3">
        <v>42546</v>
      </c>
      <c r="N441" s="1" t="s">
        <v>89</v>
      </c>
      <c r="O441" s="1">
        <v>116742</v>
      </c>
      <c r="P441" s="1">
        <v>5000</v>
      </c>
      <c r="Q441" s="1">
        <v>3.68</v>
      </c>
      <c r="R441" s="1337">
        <v>18400</v>
      </c>
      <c r="S441" s="1">
        <v>-295.85000000000002</v>
      </c>
      <c r="T441" s="1">
        <v>3.3090000000000002</v>
      </c>
      <c r="U441" s="1337">
        <v>16545</v>
      </c>
      <c r="V441" s="1">
        <v>9.1999999999999998E-3</v>
      </c>
      <c r="W441" s="1336">
        <v>45.75</v>
      </c>
      <c r="X441" s="1">
        <v>13</v>
      </c>
      <c r="Y441" s="1">
        <v>130</v>
      </c>
      <c r="AA441" s="1">
        <v>401</v>
      </c>
      <c r="AB441" s="1337">
        <v>1855</v>
      </c>
    </row>
    <row r="442" spans="1:28">
      <c r="A442" s="1336" t="s">
        <v>120</v>
      </c>
      <c r="B442" s="2" t="s">
        <v>303</v>
      </c>
      <c r="C442" s="1" t="s">
        <v>304</v>
      </c>
      <c r="D442" s="1" t="s">
        <v>116</v>
      </c>
      <c r="E442" s="1">
        <v>130336</v>
      </c>
      <c r="F442" s="1336" t="s">
        <v>302</v>
      </c>
      <c r="G442" s="1" t="s">
        <v>32</v>
      </c>
      <c r="H442" s="1">
        <v>421238</v>
      </c>
      <c r="I442" s="3">
        <v>42548</v>
      </c>
      <c r="J442" s="3">
        <v>42520</v>
      </c>
      <c r="K442" s="3">
        <v>42551</v>
      </c>
      <c r="L442" s="1">
        <v>223285</v>
      </c>
      <c r="M442" s="3">
        <v>42548</v>
      </c>
      <c r="N442" s="1" t="s">
        <v>89</v>
      </c>
      <c r="O442" s="1">
        <v>116599</v>
      </c>
      <c r="P442" s="1">
        <v>500</v>
      </c>
      <c r="Q442" s="1">
        <v>3.83</v>
      </c>
      <c r="R442" s="1337">
        <v>1915</v>
      </c>
      <c r="S442" s="1">
        <v>45.42</v>
      </c>
      <c r="T442" s="1">
        <v>3.3090000000000002</v>
      </c>
      <c r="U442" s="1337">
        <v>1654.5</v>
      </c>
      <c r="V442" s="1">
        <v>9.1999999999999998E-3</v>
      </c>
      <c r="W442" s="1336">
        <v>4.5750000000000002</v>
      </c>
      <c r="X442" s="1">
        <v>13</v>
      </c>
      <c r="Y442" s="1">
        <v>135</v>
      </c>
      <c r="Z442" s="1" t="s">
        <v>90</v>
      </c>
      <c r="AA442" s="1">
        <v>401</v>
      </c>
      <c r="AB442" s="1336">
        <v>260.5</v>
      </c>
    </row>
    <row r="443" spans="1:28">
      <c r="A443" s="1336" t="s">
        <v>120</v>
      </c>
      <c r="B443" s="2" t="s">
        <v>303</v>
      </c>
      <c r="C443" s="1" t="s">
        <v>304</v>
      </c>
      <c r="D443" s="1" t="s">
        <v>116</v>
      </c>
      <c r="E443" s="1">
        <v>130336</v>
      </c>
      <c r="F443" s="1336" t="s">
        <v>302</v>
      </c>
      <c r="G443" s="1" t="s">
        <v>32</v>
      </c>
      <c r="H443" s="1">
        <v>421239</v>
      </c>
      <c r="I443" s="3">
        <v>42548</v>
      </c>
      <c r="J443" s="3">
        <v>42520</v>
      </c>
      <c r="K443" s="3">
        <v>42551</v>
      </c>
      <c r="L443" s="1">
        <v>223284</v>
      </c>
      <c r="M443" s="3">
        <v>42548</v>
      </c>
      <c r="N443" s="1" t="s">
        <v>89</v>
      </c>
      <c r="O443" s="1">
        <v>116600</v>
      </c>
      <c r="P443" s="1">
        <v>500</v>
      </c>
      <c r="Q443" s="1">
        <v>3.83</v>
      </c>
      <c r="R443" s="1337">
        <v>1915</v>
      </c>
      <c r="S443" s="1">
        <v>45.42</v>
      </c>
      <c r="T443" s="1">
        <v>3.3090000000000002</v>
      </c>
      <c r="U443" s="1337">
        <v>1654.5</v>
      </c>
      <c r="V443" s="1">
        <v>9.1999999999999998E-3</v>
      </c>
      <c r="W443" s="1336">
        <v>4.5750000000000002</v>
      </c>
      <c r="X443" s="1">
        <v>13</v>
      </c>
      <c r="Y443" s="1">
        <v>135</v>
      </c>
      <c r="Z443" s="1" t="s">
        <v>90</v>
      </c>
      <c r="AA443" s="1">
        <v>401</v>
      </c>
      <c r="AB443" s="1336">
        <v>260.5</v>
      </c>
    </row>
    <row r="444" spans="1:28">
      <c r="A444" s="1336" t="s">
        <v>120</v>
      </c>
      <c r="B444" s="2" t="s">
        <v>303</v>
      </c>
      <c r="C444" s="1" t="s">
        <v>304</v>
      </c>
      <c r="D444" s="1" t="s">
        <v>116</v>
      </c>
      <c r="E444" s="1">
        <v>130361</v>
      </c>
      <c r="F444" s="1336" t="s">
        <v>167</v>
      </c>
      <c r="G444" s="1" t="s">
        <v>32</v>
      </c>
      <c r="H444" s="1">
        <v>421376</v>
      </c>
      <c r="I444" s="3">
        <v>42549</v>
      </c>
      <c r="J444" s="3">
        <v>42534</v>
      </c>
      <c r="K444" s="3">
        <v>42556</v>
      </c>
      <c r="L444" s="1">
        <v>223339</v>
      </c>
      <c r="M444" s="3">
        <v>42549</v>
      </c>
      <c r="N444" s="1" t="s">
        <v>89</v>
      </c>
      <c r="O444" s="1">
        <v>117161</v>
      </c>
      <c r="P444" s="1">
        <v>1000</v>
      </c>
      <c r="Q444" s="1">
        <v>4.0199999999999996</v>
      </c>
      <c r="R444" s="1337">
        <v>4020</v>
      </c>
      <c r="S444" s="1">
        <v>280.83</v>
      </c>
      <c r="T444" s="1">
        <v>3.3090000000000002</v>
      </c>
      <c r="U444" s="1337">
        <v>3309</v>
      </c>
      <c r="V444" s="1">
        <v>9.1999999999999998E-3</v>
      </c>
      <c r="W444" s="1336">
        <v>9.15</v>
      </c>
      <c r="X444" s="1">
        <v>13</v>
      </c>
      <c r="Y444" s="1">
        <v>135</v>
      </c>
      <c r="Z444" s="1" t="s">
        <v>90</v>
      </c>
      <c r="AA444" s="1">
        <v>401</v>
      </c>
      <c r="AB444" s="1336">
        <v>711</v>
      </c>
    </row>
    <row r="445" spans="1:28">
      <c r="A445" s="1336" t="s">
        <v>120</v>
      </c>
      <c r="B445" s="2" t="s">
        <v>305</v>
      </c>
      <c r="C445" s="1" t="s">
        <v>306</v>
      </c>
      <c r="D445" s="1" t="s">
        <v>116</v>
      </c>
      <c r="E445" s="1">
        <v>130050</v>
      </c>
      <c r="F445" s="1336" t="s">
        <v>218</v>
      </c>
      <c r="G445" s="1" t="s">
        <v>53</v>
      </c>
      <c r="H445" s="1">
        <v>7345</v>
      </c>
      <c r="I445" s="3">
        <v>42549</v>
      </c>
      <c r="J445" s="3">
        <v>42550</v>
      </c>
      <c r="K445" s="3">
        <v>42550</v>
      </c>
      <c r="N445" s="1" t="s">
        <v>54</v>
      </c>
      <c r="O445" s="1">
        <v>7539</v>
      </c>
      <c r="P445" s="1">
        <v>-1000</v>
      </c>
      <c r="Q445" s="1">
        <v>3.76</v>
      </c>
      <c r="R445" s="1337">
        <v>-3760</v>
      </c>
      <c r="S445" s="1">
        <v>-20.83</v>
      </c>
      <c r="T445" s="1">
        <v>3.3090000000000002</v>
      </c>
      <c r="U445" s="1337">
        <v>-3309</v>
      </c>
      <c r="V445" s="1">
        <v>9.1999999999999998E-3</v>
      </c>
      <c r="W445" s="1336">
        <v>-9.15</v>
      </c>
      <c r="X445" s="1">
        <v>13</v>
      </c>
      <c r="Y445" s="1">
        <v>130</v>
      </c>
      <c r="AA445" s="1">
        <v>401</v>
      </c>
      <c r="AB445" s="1336">
        <v>-451</v>
      </c>
    </row>
    <row r="446" spans="1:28">
      <c r="A446" s="1336" t="s">
        <v>120</v>
      </c>
      <c r="B446" s="2" t="s">
        <v>305</v>
      </c>
      <c r="C446" s="1" t="s">
        <v>306</v>
      </c>
      <c r="D446" s="1" t="s">
        <v>116</v>
      </c>
      <c r="E446" s="1">
        <v>130099</v>
      </c>
      <c r="F446" s="1336" t="s">
        <v>150</v>
      </c>
      <c r="G446" s="1" t="s">
        <v>32</v>
      </c>
      <c r="H446" s="1">
        <v>419955</v>
      </c>
      <c r="I446" s="3">
        <v>42538</v>
      </c>
      <c r="J446" s="3">
        <v>42520</v>
      </c>
      <c r="K446" s="3">
        <v>42546</v>
      </c>
      <c r="N446" s="1" t="s">
        <v>89</v>
      </c>
      <c r="O446" s="1">
        <v>116610</v>
      </c>
      <c r="P446" s="1">
        <v>200</v>
      </c>
      <c r="Q446" s="1">
        <v>3.76</v>
      </c>
      <c r="R446" s="1336">
        <v>752</v>
      </c>
      <c r="S446" s="1">
        <v>4.17</v>
      </c>
      <c r="T446" s="1">
        <v>3.3090000000000002</v>
      </c>
      <c r="U446" s="1336">
        <v>661.8</v>
      </c>
      <c r="V446" s="1">
        <v>9.1999999999999998E-3</v>
      </c>
      <c r="W446" s="1336">
        <v>1.83</v>
      </c>
      <c r="X446" s="1">
        <v>13</v>
      </c>
      <c r="Y446" s="1">
        <v>130</v>
      </c>
      <c r="AA446" s="1">
        <v>401</v>
      </c>
      <c r="AB446" s="1336">
        <v>90.2</v>
      </c>
    </row>
    <row r="447" spans="1:28">
      <c r="A447" s="1336" t="s">
        <v>120</v>
      </c>
      <c r="B447" s="2" t="s">
        <v>305</v>
      </c>
      <c r="C447" s="1" t="s">
        <v>306</v>
      </c>
      <c r="D447" s="1" t="s">
        <v>116</v>
      </c>
      <c r="E447" s="1">
        <v>130050</v>
      </c>
      <c r="F447" s="1336" t="s">
        <v>218</v>
      </c>
      <c r="G447" s="1" t="s">
        <v>32</v>
      </c>
      <c r="H447" s="1">
        <v>421360</v>
      </c>
      <c r="I447" s="3">
        <v>42549</v>
      </c>
      <c r="J447" s="3">
        <v>42529</v>
      </c>
      <c r="K447" s="3">
        <v>42546</v>
      </c>
      <c r="N447" s="1" t="s">
        <v>89</v>
      </c>
      <c r="O447" s="1">
        <v>116990</v>
      </c>
      <c r="P447" s="1">
        <v>1000</v>
      </c>
      <c r="Q447" s="1">
        <v>3.76</v>
      </c>
      <c r="R447" s="1337">
        <v>3760</v>
      </c>
      <c r="S447" s="1">
        <v>20.83</v>
      </c>
      <c r="T447" s="1">
        <v>3.3090000000000002</v>
      </c>
      <c r="U447" s="1337">
        <v>3309</v>
      </c>
      <c r="V447" s="1">
        <v>9.1999999999999998E-3</v>
      </c>
      <c r="W447" s="1336">
        <v>9.15</v>
      </c>
      <c r="X447" s="1">
        <v>13</v>
      </c>
      <c r="Y447" s="1">
        <v>130</v>
      </c>
      <c r="AA447" s="1">
        <v>401</v>
      </c>
      <c r="AB447" s="1336">
        <v>451</v>
      </c>
    </row>
    <row r="448" spans="1:28">
      <c r="A448" s="1336" t="s">
        <v>120</v>
      </c>
      <c r="B448" s="2" t="s">
        <v>307</v>
      </c>
      <c r="C448" s="1" t="s">
        <v>308</v>
      </c>
      <c r="D448" s="1" t="s">
        <v>116</v>
      </c>
      <c r="E448" s="1">
        <v>130349</v>
      </c>
      <c r="F448" s="1336" t="s">
        <v>141</v>
      </c>
      <c r="G448" s="1" t="s">
        <v>32</v>
      </c>
      <c r="H448" s="1">
        <v>418585</v>
      </c>
      <c r="I448" s="3">
        <v>42528</v>
      </c>
      <c r="J448" s="3">
        <v>42502</v>
      </c>
      <c r="K448" s="3">
        <v>42526</v>
      </c>
      <c r="N448" s="1" t="s">
        <v>89</v>
      </c>
      <c r="O448" s="1">
        <v>116060</v>
      </c>
      <c r="P448" s="1">
        <v>8000</v>
      </c>
      <c r="Q448" s="1">
        <v>3.8</v>
      </c>
      <c r="R448" s="1337">
        <v>30400</v>
      </c>
      <c r="S448" s="1">
        <v>486.64</v>
      </c>
      <c r="T448" s="1">
        <v>3.3090000000000002</v>
      </c>
      <c r="U448" s="1337">
        <v>26472</v>
      </c>
      <c r="V448" s="1">
        <v>9.1999999999999998E-3</v>
      </c>
      <c r="W448" s="1336">
        <v>73.2</v>
      </c>
      <c r="X448" s="1">
        <v>13</v>
      </c>
      <c r="Y448" s="1">
        <v>141</v>
      </c>
      <c r="AA448" s="1">
        <v>401</v>
      </c>
      <c r="AB448" s="1337">
        <v>3928</v>
      </c>
    </row>
    <row r="449" spans="1:28">
      <c r="A449" s="1336" t="s">
        <v>120</v>
      </c>
      <c r="B449" s="2" t="s">
        <v>307</v>
      </c>
      <c r="C449" s="1" t="s">
        <v>308</v>
      </c>
      <c r="D449" s="1" t="s">
        <v>116</v>
      </c>
      <c r="E449" s="1">
        <v>130314</v>
      </c>
      <c r="F449" s="1336" t="s">
        <v>144</v>
      </c>
      <c r="G449" s="1" t="s">
        <v>32</v>
      </c>
      <c r="H449" s="1">
        <v>418624</v>
      </c>
      <c r="I449" s="3">
        <v>42528</v>
      </c>
      <c r="J449" s="3">
        <v>42502</v>
      </c>
      <c r="K449" s="3">
        <v>42531</v>
      </c>
      <c r="N449" s="1" t="s">
        <v>89</v>
      </c>
      <c r="O449" s="1">
        <v>116063</v>
      </c>
      <c r="P449" s="1">
        <v>1000</v>
      </c>
      <c r="Q449" s="1">
        <v>3.82</v>
      </c>
      <c r="R449" s="1337">
        <v>3820</v>
      </c>
      <c r="S449" s="1">
        <v>80.83</v>
      </c>
      <c r="T449" s="1">
        <v>3.3090000000000002</v>
      </c>
      <c r="U449" s="1337">
        <v>3309</v>
      </c>
      <c r="V449" s="1">
        <v>9.1999999999999998E-3</v>
      </c>
      <c r="W449" s="1336">
        <v>9.15</v>
      </c>
      <c r="X449" s="1">
        <v>13</v>
      </c>
      <c r="Y449" s="1">
        <v>130</v>
      </c>
      <c r="AA449" s="1">
        <v>401</v>
      </c>
      <c r="AB449" s="1336">
        <v>511</v>
      </c>
    </row>
    <row r="450" spans="1:28">
      <c r="A450" s="1336" t="s">
        <v>120</v>
      </c>
      <c r="B450" s="2" t="s">
        <v>307</v>
      </c>
      <c r="C450" s="1" t="s">
        <v>308</v>
      </c>
      <c r="D450" s="1" t="s">
        <v>116</v>
      </c>
      <c r="E450" s="1">
        <v>130154</v>
      </c>
      <c r="F450" s="1336" t="s">
        <v>170</v>
      </c>
      <c r="G450" s="1" t="s">
        <v>32</v>
      </c>
      <c r="H450" s="1">
        <v>418788</v>
      </c>
      <c r="I450" s="3">
        <v>42528</v>
      </c>
      <c r="J450" s="3">
        <v>42502</v>
      </c>
      <c r="K450" s="3">
        <v>42537</v>
      </c>
      <c r="L450" s="1">
        <v>221891</v>
      </c>
      <c r="M450" s="3">
        <v>42527</v>
      </c>
      <c r="N450" s="1" t="s">
        <v>89</v>
      </c>
      <c r="O450" s="1">
        <v>116080</v>
      </c>
      <c r="P450" s="1">
        <v>2000</v>
      </c>
      <c r="Q450" s="1">
        <v>3.94</v>
      </c>
      <c r="R450" s="1337">
        <v>7880</v>
      </c>
      <c r="S450" s="1">
        <v>401.66</v>
      </c>
      <c r="T450" s="1">
        <v>3.3090000000000002</v>
      </c>
      <c r="U450" s="1337">
        <v>6618</v>
      </c>
      <c r="V450" s="1">
        <v>9.1999999999999998E-3</v>
      </c>
      <c r="W450" s="1336">
        <v>18.3</v>
      </c>
      <c r="X450" s="1">
        <v>13</v>
      </c>
      <c r="Y450" s="1">
        <v>135</v>
      </c>
      <c r="Z450" s="1" t="s">
        <v>143</v>
      </c>
      <c r="AA450" s="1">
        <v>401</v>
      </c>
      <c r="AB450" s="1337">
        <v>1262</v>
      </c>
    </row>
    <row r="451" spans="1:28">
      <c r="A451" s="1336" t="s">
        <v>120</v>
      </c>
      <c r="B451" s="2" t="s">
        <v>307</v>
      </c>
      <c r="C451" s="1" t="s">
        <v>308</v>
      </c>
      <c r="D451" s="1" t="s">
        <v>116</v>
      </c>
      <c r="E451" s="1">
        <v>130322</v>
      </c>
      <c r="F451" s="1336" t="s">
        <v>142</v>
      </c>
      <c r="G451" s="1" t="s">
        <v>32</v>
      </c>
      <c r="H451" s="1">
        <v>418880</v>
      </c>
      <c r="I451" s="3">
        <v>42529</v>
      </c>
      <c r="J451" s="3">
        <v>42514</v>
      </c>
      <c r="K451" s="3">
        <v>42545</v>
      </c>
      <c r="L451" s="1">
        <v>222054</v>
      </c>
      <c r="M451" s="3">
        <v>42529</v>
      </c>
      <c r="N451" s="1" t="s">
        <v>89</v>
      </c>
      <c r="O451" s="1">
        <v>116413</v>
      </c>
      <c r="P451" s="1">
        <v>5000</v>
      </c>
      <c r="Q451" s="1">
        <v>3.8</v>
      </c>
      <c r="R451" s="1337">
        <v>19000</v>
      </c>
      <c r="S451" s="1">
        <v>304.14999999999998</v>
      </c>
      <c r="T451" s="1">
        <v>3.3090000000000002</v>
      </c>
      <c r="U451" s="1337">
        <v>16545</v>
      </c>
      <c r="V451" s="1">
        <v>9.1999999999999998E-3</v>
      </c>
      <c r="W451" s="1336">
        <v>45.75</v>
      </c>
      <c r="X451" s="1">
        <v>13</v>
      </c>
      <c r="Y451" s="1">
        <v>135</v>
      </c>
      <c r="Z451" s="1" t="s">
        <v>143</v>
      </c>
      <c r="AA451" s="1">
        <v>401</v>
      </c>
      <c r="AB451" s="1337">
        <v>2455</v>
      </c>
    </row>
    <row r="452" spans="1:28">
      <c r="A452" s="1336" t="s">
        <v>120</v>
      </c>
      <c r="B452" s="2" t="s">
        <v>307</v>
      </c>
      <c r="C452" s="1" t="s">
        <v>308</v>
      </c>
      <c r="D452" s="1" t="s">
        <v>116</v>
      </c>
      <c r="E452" s="1">
        <v>130003</v>
      </c>
      <c r="F452" s="1336" t="s">
        <v>145</v>
      </c>
      <c r="G452" s="1" t="s">
        <v>32</v>
      </c>
      <c r="H452" s="1">
        <v>419638</v>
      </c>
      <c r="I452" s="3">
        <v>42536</v>
      </c>
      <c r="J452" s="3">
        <v>42522</v>
      </c>
      <c r="K452" s="3">
        <v>42541</v>
      </c>
      <c r="N452" s="1" t="s">
        <v>89</v>
      </c>
      <c r="O452" s="1">
        <v>116684</v>
      </c>
      <c r="P452" s="1">
        <v>4000</v>
      </c>
      <c r="Q452" s="1">
        <v>3.76</v>
      </c>
      <c r="R452" s="1337">
        <v>15040</v>
      </c>
      <c r="S452" s="1">
        <v>83.32</v>
      </c>
      <c r="T452" s="1">
        <v>3.3090000000000002</v>
      </c>
      <c r="U452" s="1337">
        <v>13236</v>
      </c>
      <c r="V452" s="1">
        <v>9.1999999999999998E-3</v>
      </c>
      <c r="W452" s="1336">
        <v>36.6</v>
      </c>
      <c r="X452" s="1">
        <v>13</v>
      </c>
      <c r="Y452" s="1">
        <v>130</v>
      </c>
      <c r="AA452" s="1">
        <v>401</v>
      </c>
      <c r="AB452" s="1337">
        <v>1804</v>
      </c>
    </row>
    <row r="453" spans="1:28">
      <c r="A453" s="1336" t="s">
        <v>120</v>
      </c>
      <c r="B453" s="2" t="s">
        <v>307</v>
      </c>
      <c r="C453" s="1" t="s">
        <v>308</v>
      </c>
      <c r="D453" s="1" t="s">
        <v>116</v>
      </c>
      <c r="E453" s="1">
        <v>130003</v>
      </c>
      <c r="F453" s="1336" t="s">
        <v>145</v>
      </c>
      <c r="G453" s="1" t="s">
        <v>32</v>
      </c>
      <c r="H453" s="1">
        <v>419641</v>
      </c>
      <c r="I453" s="3">
        <v>42536</v>
      </c>
      <c r="J453" s="3">
        <v>42522</v>
      </c>
      <c r="K453" s="3">
        <v>42541</v>
      </c>
      <c r="N453" s="1" t="s">
        <v>89</v>
      </c>
      <c r="O453" s="1">
        <v>116684</v>
      </c>
      <c r="P453" s="1">
        <v>6000</v>
      </c>
      <c r="Q453" s="1">
        <v>3.76</v>
      </c>
      <c r="R453" s="1337">
        <v>22560</v>
      </c>
      <c r="S453" s="1">
        <v>124.98</v>
      </c>
      <c r="T453" s="1">
        <v>3.3090000000000002</v>
      </c>
      <c r="U453" s="1337">
        <v>19854</v>
      </c>
      <c r="V453" s="1">
        <v>9.1999999999999998E-3</v>
      </c>
      <c r="W453" s="1336">
        <v>54.9</v>
      </c>
      <c r="X453" s="1">
        <v>13</v>
      </c>
      <c r="Y453" s="1">
        <v>130</v>
      </c>
      <c r="AA453" s="1">
        <v>401</v>
      </c>
      <c r="AB453" s="1337">
        <v>2706</v>
      </c>
    </row>
    <row r="454" spans="1:28">
      <c r="A454" s="1336" t="s">
        <v>120</v>
      </c>
      <c r="B454" s="2" t="s">
        <v>307</v>
      </c>
      <c r="C454" s="1" t="s">
        <v>308</v>
      </c>
      <c r="D454" s="1" t="s">
        <v>116</v>
      </c>
      <c r="E454" s="1">
        <v>130099</v>
      </c>
      <c r="F454" s="1336" t="s">
        <v>150</v>
      </c>
      <c r="G454" s="1" t="s">
        <v>32</v>
      </c>
      <c r="H454" s="1">
        <v>419955</v>
      </c>
      <c r="I454" s="3">
        <v>42538</v>
      </c>
      <c r="J454" s="3">
        <v>42520</v>
      </c>
      <c r="K454" s="3">
        <v>42546</v>
      </c>
      <c r="N454" s="1" t="s">
        <v>89</v>
      </c>
      <c r="O454" s="1">
        <v>116610</v>
      </c>
      <c r="P454" s="1">
        <v>40000</v>
      </c>
      <c r="Q454" s="1">
        <v>3.76</v>
      </c>
      <c r="R454" s="1337">
        <v>150400</v>
      </c>
      <c r="S454" s="1">
        <v>833.2</v>
      </c>
      <c r="T454" s="1">
        <v>3.3090000000000002</v>
      </c>
      <c r="U454" s="1337">
        <v>132360</v>
      </c>
      <c r="V454" s="1">
        <v>9.1999999999999998E-3</v>
      </c>
      <c r="W454" s="1336">
        <v>366</v>
      </c>
      <c r="X454" s="1">
        <v>13</v>
      </c>
      <c r="Y454" s="1">
        <v>130</v>
      </c>
      <c r="AA454" s="1">
        <v>401</v>
      </c>
      <c r="AB454" s="1337">
        <v>18040</v>
      </c>
    </row>
    <row r="455" spans="1:28">
      <c r="A455" s="1336" t="s">
        <v>120</v>
      </c>
      <c r="B455" s="2" t="s">
        <v>307</v>
      </c>
      <c r="C455" s="1" t="s">
        <v>308</v>
      </c>
      <c r="D455" s="1" t="s">
        <v>116</v>
      </c>
      <c r="E455" s="1">
        <v>130007</v>
      </c>
      <c r="F455" s="1336" t="s">
        <v>146</v>
      </c>
      <c r="G455" s="1" t="s">
        <v>32</v>
      </c>
      <c r="H455" s="1">
        <v>420088</v>
      </c>
      <c r="I455" s="3">
        <v>42537</v>
      </c>
      <c r="J455" s="3">
        <v>42517</v>
      </c>
      <c r="K455" s="3">
        <v>42546</v>
      </c>
      <c r="L455" s="1">
        <v>222690</v>
      </c>
      <c r="M455" s="3">
        <v>42537</v>
      </c>
      <c r="N455" s="1" t="s">
        <v>89</v>
      </c>
      <c r="O455" s="1">
        <v>116535</v>
      </c>
      <c r="P455" s="1">
        <v>5000</v>
      </c>
      <c r="Q455" s="1">
        <v>3.76</v>
      </c>
      <c r="R455" s="1337">
        <v>18800</v>
      </c>
      <c r="S455" s="1">
        <v>104.15</v>
      </c>
      <c r="T455" s="1">
        <v>3.3090000000000002</v>
      </c>
      <c r="U455" s="1337">
        <v>16545</v>
      </c>
      <c r="V455" s="1">
        <v>9.1999999999999998E-3</v>
      </c>
      <c r="W455" s="1336">
        <v>45.75</v>
      </c>
      <c r="X455" s="1">
        <v>13</v>
      </c>
      <c r="Y455" s="1">
        <v>130</v>
      </c>
      <c r="AA455" s="1">
        <v>401</v>
      </c>
      <c r="AB455" s="1337">
        <v>2255</v>
      </c>
    </row>
    <row r="456" spans="1:28">
      <c r="A456" s="1336" t="s">
        <v>120</v>
      </c>
      <c r="B456" s="2" t="s">
        <v>307</v>
      </c>
      <c r="C456" s="1" t="s">
        <v>308</v>
      </c>
      <c r="D456" s="1" t="s">
        <v>116</v>
      </c>
      <c r="E456" s="1">
        <v>130004</v>
      </c>
      <c r="F456" s="1336" t="s">
        <v>125</v>
      </c>
      <c r="G456" s="1" t="s">
        <v>32</v>
      </c>
      <c r="H456" s="1">
        <v>420253</v>
      </c>
      <c r="I456" s="3">
        <v>42541</v>
      </c>
      <c r="J456" s="3">
        <v>42521</v>
      </c>
      <c r="K456" s="3">
        <v>42546</v>
      </c>
      <c r="L456" s="1">
        <v>222837</v>
      </c>
      <c r="M456" s="3">
        <v>42541</v>
      </c>
      <c r="N456" s="1" t="s">
        <v>89</v>
      </c>
      <c r="O456" s="1">
        <v>116636</v>
      </c>
      <c r="P456" s="1">
        <v>1500</v>
      </c>
      <c r="Q456" s="1">
        <v>3.72</v>
      </c>
      <c r="R456" s="1337">
        <v>5580</v>
      </c>
      <c r="S456" s="1">
        <v>-28.76</v>
      </c>
      <c r="T456" s="1">
        <v>3.3090000000000002</v>
      </c>
      <c r="U456" s="1337">
        <v>4963.5</v>
      </c>
      <c r="V456" s="1">
        <v>9.1999999999999998E-3</v>
      </c>
      <c r="W456" s="1336">
        <v>13.725</v>
      </c>
      <c r="X456" s="1">
        <v>13</v>
      </c>
      <c r="Y456" s="1">
        <v>130</v>
      </c>
      <c r="AA456" s="1">
        <v>401</v>
      </c>
      <c r="AB456" s="1336">
        <v>616.5</v>
      </c>
    </row>
    <row r="457" spans="1:28">
      <c r="A457" s="1336" t="s">
        <v>120</v>
      </c>
      <c r="B457" s="2" t="s">
        <v>307</v>
      </c>
      <c r="C457" s="1" t="s">
        <v>308</v>
      </c>
      <c r="D457" s="1" t="s">
        <v>116</v>
      </c>
      <c r="E457" s="1">
        <v>130023</v>
      </c>
      <c r="F457" s="1336" t="s">
        <v>153</v>
      </c>
      <c r="G457" s="1" t="s">
        <v>32</v>
      </c>
      <c r="H457" s="1">
        <v>420322</v>
      </c>
      <c r="I457" s="3">
        <v>42542</v>
      </c>
      <c r="J457" s="3">
        <v>42523</v>
      </c>
      <c r="K457" s="3">
        <v>42546</v>
      </c>
      <c r="N457" s="1" t="s">
        <v>89</v>
      </c>
      <c r="O457" s="1">
        <v>116753</v>
      </c>
      <c r="P457" s="1">
        <v>12000</v>
      </c>
      <c r="Q457" s="1">
        <v>3.76</v>
      </c>
      <c r="R457" s="1337">
        <v>45120</v>
      </c>
      <c r="S457" s="1">
        <v>249.96</v>
      </c>
      <c r="T457" s="1">
        <v>3.3090000000000002</v>
      </c>
      <c r="U457" s="1337">
        <v>39708</v>
      </c>
      <c r="V457" s="1">
        <v>9.1999999999999998E-3</v>
      </c>
      <c r="W457" s="1336">
        <v>109.8</v>
      </c>
      <c r="X457" s="1">
        <v>13</v>
      </c>
      <c r="Y457" s="1">
        <v>130</v>
      </c>
      <c r="AA457" s="1">
        <v>401</v>
      </c>
      <c r="AB457" s="1337">
        <v>5412</v>
      </c>
    </row>
    <row r="458" spans="1:28">
      <c r="A458" s="1336" t="s">
        <v>120</v>
      </c>
      <c r="B458" s="2" t="s">
        <v>307</v>
      </c>
      <c r="C458" s="1" t="s">
        <v>308</v>
      </c>
      <c r="D458" s="1" t="s">
        <v>116</v>
      </c>
      <c r="E458" s="1">
        <v>130349</v>
      </c>
      <c r="F458" s="1336" t="s">
        <v>141</v>
      </c>
      <c r="G458" s="1" t="s">
        <v>32</v>
      </c>
      <c r="H458" s="1">
        <v>420546</v>
      </c>
      <c r="I458" s="3">
        <v>42543</v>
      </c>
      <c r="J458" s="3">
        <v>42524</v>
      </c>
      <c r="K458" s="3">
        <v>42546</v>
      </c>
      <c r="N458" s="1" t="s">
        <v>89</v>
      </c>
      <c r="O458" s="1">
        <v>116799</v>
      </c>
      <c r="P458" s="1">
        <v>3000</v>
      </c>
      <c r="Q458" s="1">
        <v>3.8</v>
      </c>
      <c r="R458" s="1337">
        <v>11400</v>
      </c>
      <c r="S458" s="1">
        <v>182.49</v>
      </c>
      <c r="T458" s="1">
        <v>3.3090000000000002</v>
      </c>
      <c r="U458" s="1337">
        <v>9927</v>
      </c>
      <c r="V458" s="1">
        <v>9.1999999999999998E-3</v>
      </c>
      <c r="W458" s="1336">
        <v>27.45</v>
      </c>
      <c r="X458" s="1">
        <v>13</v>
      </c>
      <c r="Y458" s="1">
        <v>141</v>
      </c>
      <c r="AA458" s="1">
        <v>401</v>
      </c>
      <c r="AB458" s="1337">
        <v>1473</v>
      </c>
    </row>
    <row r="459" spans="1:28">
      <c r="A459" s="1336" t="s">
        <v>120</v>
      </c>
      <c r="B459" s="2" t="s">
        <v>307</v>
      </c>
      <c r="C459" s="1" t="s">
        <v>308</v>
      </c>
      <c r="D459" s="1" t="s">
        <v>116</v>
      </c>
      <c r="E459" s="1">
        <v>140083</v>
      </c>
      <c r="F459" s="1336" t="s">
        <v>117</v>
      </c>
      <c r="G459" s="1" t="s">
        <v>32</v>
      </c>
      <c r="H459" s="1">
        <v>420615</v>
      </c>
      <c r="I459" s="3">
        <v>42543</v>
      </c>
      <c r="J459" s="3">
        <v>42529</v>
      </c>
      <c r="K459" s="3">
        <v>42546</v>
      </c>
      <c r="L459" s="1">
        <v>222972</v>
      </c>
      <c r="M459" s="3">
        <v>42542</v>
      </c>
      <c r="N459" s="1" t="s">
        <v>89</v>
      </c>
      <c r="O459" s="1">
        <v>117001</v>
      </c>
      <c r="P459" s="1">
        <v>6000</v>
      </c>
      <c r="Q459" s="1">
        <v>3.58</v>
      </c>
      <c r="R459" s="1337">
        <v>21480</v>
      </c>
      <c r="S459" s="1">
        <v>-955.02</v>
      </c>
      <c r="T459" s="1">
        <v>3.3090000000000002</v>
      </c>
      <c r="U459" s="1337">
        <v>19854</v>
      </c>
      <c r="V459" s="1">
        <v>9.1999999999999998E-3</v>
      </c>
      <c r="W459" s="1336">
        <v>54.9</v>
      </c>
      <c r="X459" s="1">
        <v>13</v>
      </c>
      <c r="Y459" s="1">
        <v>141</v>
      </c>
      <c r="AA459" s="1">
        <v>401</v>
      </c>
      <c r="AB459" s="1337">
        <v>1626</v>
      </c>
    </row>
    <row r="460" spans="1:28">
      <c r="A460" s="1336" t="s">
        <v>120</v>
      </c>
      <c r="B460" s="2" t="s">
        <v>307</v>
      </c>
      <c r="C460" s="1" t="s">
        <v>308</v>
      </c>
      <c r="D460" s="1" t="s">
        <v>116</v>
      </c>
      <c r="E460" s="1">
        <v>130001</v>
      </c>
      <c r="F460" s="1336" t="s">
        <v>132</v>
      </c>
      <c r="G460" s="1" t="s">
        <v>32</v>
      </c>
      <c r="H460" s="1">
        <v>420635</v>
      </c>
      <c r="I460" s="3">
        <v>42543</v>
      </c>
      <c r="J460" s="3">
        <v>42528</v>
      </c>
      <c r="K460" s="3">
        <v>42546</v>
      </c>
      <c r="N460" s="1" t="s">
        <v>89</v>
      </c>
      <c r="O460" s="1">
        <v>116928</v>
      </c>
      <c r="P460" s="1">
        <v>10000</v>
      </c>
      <c r="Q460" s="1">
        <v>3.76</v>
      </c>
      <c r="R460" s="1337">
        <v>37600</v>
      </c>
      <c r="S460" s="1">
        <v>208.3</v>
      </c>
      <c r="T460" s="1">
        <v>3.3090000000000002</v>
      </c>
      <c r="U460" s="1337">
        <v>33090</v>
      </c>
      <c r="V460" s="1">
        <v>9.1999999999999998E-3</v>
      </c>
      <c r="W460" s="1336">
        <v>91.5</v>
      </c>
      <c r="X460" s="1">
        <v>13</v>
      </c>
      <c r="Y460" s="1">
        <v>130</v>
      </c>
      <c r="AA460" s="1">
        <v>401</v>
      </c>
      <c r="AB460" s="1337">
        <v>4510</v>
      </c>
    </row>
    <row r="461" spans="1:28">
      <c r="A461" s="1336" t="s">
        <v>120</v>
      </c>
      <c r="B461" s="2" t="s">
        <v>307</v>
      </c>
      <c r="C461" s="1" t="s">
        <v>308</v>
      </c>
      <c r="D461" s="1" t="s">
        <v>116</v>
      </c>
      <c r="E461" s="1">
        <v>130336</v>
      </c>
      <c r="F461" s="1336" t="s">
        <v>302</v>
      </c>
      <c r="G461" s="1" t="s">
        <v>32</v>
      </c>
      <c r="H461" s="1">
        <v>421238</v>
      </c>
      <c r="I461" s="3">
        <v>42548</v>
      </c>
      <c r="J461" s="3">
        <v>42520</v>
      </c>
      <c r="K461" s="3">
        <v>42551</v>
      </c>
      <c r="L461" s="1">
        <v>223285</v>
      </c>
      <c r="M461" s="3">
        <v>42548</v>
      </c>
      <c r="N461" s="1" t="s">
        <v>89</v>
      </c>
      <c r="O461" s="1">
        <v>116599</v>
      </c>
      <c r="P461" s="1">
        <v>500</v>
      </c>
      <c r="Q461" s="1">
        <v>3.83</v>
      </c>
      <c r="R461" s="1337">
        <v>1915</v>
      </c>
      <c r="S461" s="1">
        <v>45.42</v>
      </c>
      <c r="T461" s="1">
        <v>3.3090000000000002</v>
      </c>
      <c r="U461" s="1337">
        <v>1654.5</v>
      </c>
      <c r="V461" s="1">
        <v>9.1999999999999998E-3</v>
      </c>
      <c r="W461" s="1336">
        <v>4.5750000000000002</v>
      </c>
      <c r="X461" s="1">
        <v>13</v>
      </c>
      <c r="Y461" s="1">
        <v>135</v>
      </c>
      <c r="Z461" s="1" t="s">
        <v>90</v>
      </c>
      <c r="AA461" s="1">
        <v>401</v>
      </c>
      <c r="AB461" s="1336">
        <v>260.5</v>
      </c>
    </row>
    <row r="462" spans="1:28">
      <c r="A462" s="1336" t="s">
        <v>120</v>
      </c>
      <c r="B462" s="2" t="s">
        <v>307</v>
      </c>
      <c r="C462" s="1" t="s">
        <v>308</v>
      </c>
      <c r="D462" s="1" t="s">
        <v>116</v>
      </c>
      <c r="E462" s="1">
        <v>130336</v>
      </c>
      <c r="F462" s="1336" t="s">
        <v>302</v>
      </c>
      <c r="G462" s="1" t="s">
        <v>32</v>
      </c>
      <c r="H462" s="1">
        <v>421239</v>
      </c>
      <c r="I462" s="3">
        <v>42548</v>
      </c>
      <c r="J462" s="3">
        <v>42520</v>
      </c>
      <c r="K462" s="3">
        <v>42551</v>
      </c>
      <c r="L462" s="1">
        <v>223284</v>
      </c>
      <c r="M462" s="3">
        <v>42548</v>
      </c>
      <c r="N462" s="1" t="s">
        <v>89</v>
      </c>
      <c r="O462" s="1">
        <v>116600</v>
      </c>
      <c r="P462" s="1">
        <v>500</v>
      </c>
      <c r="Q462" s="1">
        <v>3.83</v>
      </c>
      <c r="R462" s="1337">
        <v>1915</v>
      </c>
      <c r="S462" s="1">
        <v>45.42</v>
      </c>
      <c r="T462" s="1">
        <v>3.3090000000000002</v>
      </c>
      <c r="U462" s="1337">
        <v>1654.5</v>
      </c>
      <c r="V462" s="1">
        <v>9.1999999999999998E-3</v>
      </c>
      <c r="W462" s="1336">
        <v>4.5750000000000002</v>
      </c>
      <c r="X462" s="1">
        <v>13</v>
      </c>
      <c r="Y462" s="1">
        <v>135</v>
      </c>
      <c r="Z462" s="1" t="s">
        <v>90</v>
      </c>
      <c r="AA462" s="1">
        <v>401</v>
      </c>
      <c r="AB462" s="1336">
        <v>260.5</v>
      </c>
    </row>
    <row r="463" spans="1:28">
      <c r="A463" s="1336" t="s">
        <v>120</v>
      </c>
      <c r="B463" s="2" t="s">
        <v>307</v>
      </c>
      <c r="C463" s="1" t="s">
        <v>308</v>
      </c>
      <c r="D463" s="1" t="s">
        <v>116</v>
      </c>
      <c r="E463" s="1">
        <v>142060</v>
      </c>
      <c r="F463" s="1336" t="s">
        <v>147</v>
      </c>
      <c r="G463" s="1" t="s">
        <v>32</v>
      </c>
      <c r="H463" s="1">
        <v>421434</v>
      </c>
      <c r="I463" s="3">
        <v>42545</v>
      </c>
      <c r="J463" s="3">
        <v>42500</v>
      </c>
      <c r="K463" s="3">
        <v>42531</v>
      </c>
      <c r="N463" s="1" t="s">
        <v>56</v>
      </c>
      <c r="O463" s="1">
        <v>6038</v>
      </c>
      <c r="P463" s="1">
        <v>500</v>
      </c>
      <c r="Q463" s="1">
        <v>3.8527999999999998</v>
      </c>
      <c r="R463" s="1337">
        <v>1926.4</v>
      </c>
      <c r="S463" s="1">
        <v>56.82</v>
      </c>
      <c r="T463" s="1">
        <v>3.3090000000000002</v>
      </c>
      <c r="U463" s="1337">
        <v>1654.5</v>
      </c>
      <c r="V463" s="1">
        <v>9.1999999999999998E-3</v>
      </c>
      <c r="W463" s="1336">
        <v>4.5750000000000002</v>
      </c>
      <c r="X463" s="1">
        <v>13</v>
      </c>
      <c r="Y463" s="1">
        <v>143</v>
      </c>
      <c r="AA463" s="1">
        <v>401</v>
      </c>
      <c r="AB463" s="1336">
        <v>271.89999999999998</v>
      </c>
    </row>
    <row r="464" spans="1:28">
      <c r="A464" s="1336" t="s">
        <v>120</v>
      </c>
      <c r="B464" s="2" t="s">
        <v>309</v>
      </c>
      <c r="C464" s="1" t="s">
        <v>310</v>
      </c>
      <c r="D464" s="1" t="s">
        <v>116</v>
      </c>
      <c r="E464" s="1">
        <v>130314</v>
      </c>
      <c r="F464" s="1336" t="s">
        <v>144</v>
      </c>
      <c r="G464" s="1" t="s">
        <v>32</v>
      </c>
      <c r="H464" s="1">
        <v>418624</v>
      </c>
      <c r="I464" s="3">
        <v>42528</v>
      </c>
      <c r="J464" s="3">
        <v>42502</v>
      </c>
      <c r="K464" s="3">
        <v>42531</v>
      </c>
      <c r="N464" s="1" t="s">
        <v>89</v>
      </c>
      <c r="O464" s="1">
        <v>116063</v>
      </c>
      <c r="P464" s="1">
        <v>500</v>
      </c>
      <c r="Q464" s="1">
        <v>3.82</v>
      </c>
      <c r="R464" s="1337">
        <v>1910</v>
      </c>
      <c r="S464" s="1">
        <v>40.42</v>
      </c>
      <c r="T464" s="1">
        <v>3.3090000000000002</v>
      </c>
      <c r="U464" s="1337">
        <v>1654.5</v>
      </c>
      <c r="V464" s="1">
        <v>9.1999999999999998E-3</v>
      </c>
      <c r="W464" s="1336">
        <v>4.5750000000000002</v>
      </c>
      <c r="X464" s="1">
        <v>13</v>
      </c>
      <c r="Y464" s="1">
        <v>130</v>
      </c>
      <c r="AA464" s="1">
        <v>401</v>
      </c>
      <c r="AB464" s="1336">
        <v>255.5</v>
      </c>
    </row>
    <row r="465" spans="1:28">
      <c r="A465" s="1336" t="s">
        <v>120</v>
      </c>
      <c r="B465" s="2" t="s">
        <v>309</v>
      </c>
      <c r="C465" s="1" t="s">
        <v>310</v>
      </c>
      <c r="D465" s="1" t="s">
        <v>116</v>
      </c>
      <c r="E465" s="1">
        <v>130349</v>
      </c>
      <c r="F465" s="1336" t="s">
        <v>141</v>
      </c>
      <c r="G465" s="1" t="s">
        <v>32</v>
      </c>
      <c r="H465" s="1">
        <v>420545</v>
      </c>
      <c r="I465" s="3">
        <v>42543</v>
      </c>
      <c r="J465" s="3">
        <v>42524</v>
      </c>
      <c r="K465" s="3">
        <v>42546</v>
      </c>
      <c r="N465" s="1" t="s">
        <v>89</v>
      </c>
      <c r="O465" s="1">
        <v>116799</v>
      </c>
      <c r="P465" s="1">
        <v>2000</v>
      </c>
      <c r="Q465" s="1">
        <v>3.8</v>
      </c>
      <c r="R465" s="1337">
        <v>7600</v>
      </c>
      <c r="S465" s="1">
        <v>121.66</v>
      </c>
      <c r="T465" s="1">
        <v>3.3090000000000002</v>
      </c>
      <c r="U465" s="1337">
        <v>6618</v>
      </c>
      <c r="V465" s="1">
        <v>9.1999999999999998E-3</v>
      </c>
      <c r="W465" s="1336">
        <v>18.3</v>
      </c>
      <c r="X465" s="1">
        <v>13</v>
      </c>
      <c r="Y465" s="1">
        <v>141</v>
      </c>
      <c r="AA465" s="1">
        <v>401</v>
      </c>
      <c r="AB465" s="1336">
        <v>982</v>
      </c>
    </row>
    <row r="466" spans="1:28">
      <c r="A466" s="1336" t="s">
        <v>120</v>
      </c>
      <c r="B466" s="2" t="s">
        <v>309</v>
      </c>
      <c r="C466" s="1" t="s">
        <v>310</v>
      </c>
      <c r="D466" s="1" t="s">
        <v>116</v>
      </c>
      <c r="E466" s="1">
        <v>130007</v>
      </c>
      <c r="F466" s="1336" t="s">
        <v>146</v>
      </c>
      <c r="G466" s="1" t="s">
        <v>32</v>
      </c>
      <c r="H466" s="1">
        <v>421177</v>
      </c>
      <c r="I466" s="3">
        <v>42548</v>
      </c>
      <c r="J466" s="3">
        <v>42517</v>
      </c>
      <c r="K466" s="3">
        <v>42546</v>
      </c>
      <c r="L466" s="1">
        <v>223250</v>
      </c>
      <c r="M466" s="3">
        <v>42547</v>
      </c>
      <c r="N466" s="1" t="s">
        <v>89</v>
      </c>
      <c r="O466" s="1">
        <v>116535</v>
      </c>
      <c r="P466" s="1">
        <v>3000</v>
      </c>
      <c r="Q466" s="1">
        <v>3.76</v>
      </c>
      <c r="R466" s="1337">
        <v>11280</v>
      </c>
      <c r="S466" s="1">
        <v>62.49</v>
      </c>
      <c r="T466" s="1">
        <v>3.3090000000000002</v>
      </c>
      <c r="U466" s="1337">
        <v>9927</v>
      </c>
      <c r="V466" s="1">
        <v>9.1999999999999998E-3</v>
      </c>
      <c r="W466" s="1336">
        <v>27.45</v>
      </c>
      <c r="X466" s="1">
        <v>13</v>
      </c>
      <c r="Y466" s="1">
        <v>130</v>
      </c>
      <c r="AA466" s="1">
        <v>401</v>
      </c>
      <c r="AB466" s="1337">
        <v>1353</v>
      </c>
    </row>
    <row r="467" spans="1:28">
      <c r="A467" s="1336" t="s">
        <v>120</v>
      </c>
      <c r="B467" s="2" t="s">
        <v>311</v>
      </c>
      <c r="C467" s="1" t="s">
        <v>312</v>
      </c>
      <c r="D467" s="1" t="s">
        <v>116</v>
      </c>
      <c r="E467" s="1">
        <v>130099</v>
      </c>
      <c r="F467" s="1336" t="s">
        <v>150</v>
      </c>
      <c r="G467" s="1" t="s">
        <v>32</v>
      </c>
      <c r="H467" s="1">
        <v>419955</v>
      </c>
      <c r="I467" s="3">
        <v>42538</v>
      </c>
      <c r="J467" s="3">
        <v>42520</v>
      </c>
      <c r="K467" s="3">
        <v>42546</v>
      </c>
      <c r="N467" s="1" t="s">
        <v>89</v>
      </c>
      <c r="O467" s="1">
        <v>116610</v>
      </c>
      <c r="P467" s="1">
        <v>200</v>
      </c>
      <c r="Q467" s="1">
        <v>3.76</v>
      </c>
      <c r="R467" s="1336">
        <v>752</v>
      </c>
      <c r="S467" s="1">
        <v>4.17</v>
      </c>
      <c r="T467" s="1">
        <v>3.3090000000000002</v>
      </c>
      <c r="U467" s="1336">
        <v>661.8</v>
      </c>
      <c r="V467" s="1">
        <v>9.1999999999999998E-3</v>
      </c>
      <c r="W467" s="1336">
        <v>1.83</v>
      </c>
      <c r="X467" s="1">
        <v>13</v>
      </c>
      <c r="Y467" s="1">
        <v>130</v>
      </c>
      <c r="AA467" s="1">
        <v>401</v>
      </c>
      <c r="AB467" s="1336">
        <v>90.2</v>
      </c>
    </row>
    <row r="468" spans="1:28">
      <c r="A468" s="1336" t="s">
        <v>120</v>
      </c>
      <c r="B468" s="2" t="s">
        <v>311</v>
      </c>
      <c r="C468" s="1" t="s">
        <v>312</v>
      </c>
      <c r="D468" s="1" t="s">
        <v>116</v>
      </c>
      <c r="E468" s="1">
        <v>130004</v>
      </c>
      <c r="F468" s="1336" t="s">
        <v>125</v>
      </c>
      <c r="G468" s="1" t="s">
        <v>32</v>
      </c>
      <c r="H468" s="1">
        <v>420277</v>
      </c>
      <c r="I468" s="3">
        <v>42541</v>
      </c>
      <c r="J468" s="3">
        <v>42521</v>
      </c>
      <c r="K468" s="3">
        <v>42546</v>
      </c>
      <c r="L468" s="1">
        <v>222841</v>
      </c>
      <c r="M468" s="3">
        <v>42541</v>
      </c>
      <c r="N468" s="1" t="s">
        <v>89</v>
      </c>
      <c r="O468" s="1">
        <v>116636</v>
      </c>
      <c r="P468" s="1">
        <v>1000</v>
      </c>
      <c r="Q468" s="1">
        <v>3.72</v>
      </c>
      <c r="R468" s="1337">
        <v>3720</v>
      </c>
      <c r="S468" s="1">
        <v>-19.170000000000002</v>
      </c>
      <c r="T468" s="1">
        <v>3.3090000000000002</v>
      </c>
      <c r="U468" s="1337">
        <v>3309</v>
      </c>
      <c r="V468" s="1">
        <v>9.1999999999999998E-3</v>
      </c>
      <c r="W468" s="1336">
        <v>9.15</v>
      </c>
      <c r="X468" s="1">
        <v>13</v>
      </c>
      <c r="Y468" s="1">
        <v>130</v>
      </c>
      <c r="AA468" s="1">
        <v>401</v>
      </c>
      <c r="AB468" s="1336">
        <v>411</v>
      </c>
    </row>
    <row r="469" spans="1:28">
      <c r="A469" s="1336" t="s">
        <v>120</v>
      </c>
      <c r="B469" s="2" t="s">
        <v>313</v>
      </c>
      <c r="C469" s="1" t="s">
        <v>314</v>
      </c>
      <c r="D469" s="1" t="s">
        <v>116</v>
      </c>
      <c r="E469" s="1">
        <v>130050</v>
      </c>
      <c r="F469" s="1336" t="s">
        <v>218</v>
      </c>
      <c r="G469" s="1" t="s">
        <v>53</v>
      </c>
      <c r="H469" s="1">
        <v>7345</v>
      </c>
      <c r="I469" s="3">
        <v>42549</v>
      </c>
      <c r="J469" s="3">
        <v>42550</v>
      </c>
      <c r="K469" s="3">
        <v>42550</v>
      </c>
      <c r="N469" s="1" t="s">
        <v>54</v>
      </c>
      <c r="O469" s="1">
        <v>7539</v>
      </c>
      <c r="P469" s="1">
        <v>-2000</v>
      </c>
      <c r="Q469" s="1">
        <v>3.76</v>
      </c>
      <c r="R469" s="1337">
        <v>-7520</v>
      </c>
      <c r="S469" s="1">
        <v>-41.66</v>
      </c>
      <c r="T469" s="1">
        <v>3.3090000000000002</v>
      </c>
      <c r="U469" s="1337">
        <v>-6618</v>
      </c>
      <c r="V469" s="1">
        <v>9.1999999999999998E-3</v>
      </c>
      <c r="W469" s="1336">
        <v>-18.3</v>
      </c>
      <c r="X469" s="1">
        <v>13</v>
      </c>
      <c r="Y469" s="1">
        <v>130</v>
      </c>
      <c r="AA469" s="1">
        <v>401</v>
      </c>
      <c r="AB469" s="1336">
        <v>-902</v>
      </c>
    </row>
    <row r="470" spans="1:28">
      <c r="A470" s="1336" t="s">
        <v>120</v>
      </c>
      <c r="B470" s="2" t="s">
        <v>313</v>
      </c>
      <c r="C470" s="1" t="s">
        <v>314</v>
      </c>
      <c r="D470" s="1" t="s">
        <v>116</v>
      </c>
      <c r="E470" s="1">
        <v>130349</v>
      </c>
      <c r="F470" s="1336" t="s">
        <v>141</v>
      </c>
      <c r="G470" s="1" t="s">
        <v>32</v>
      </c>
      <c r="H470" s="1">
        <v>418585</v>
      </c>
      <c r="I470" s="3">
        <v>42528</v>
      </c>
      <c r="J470" s="3">
        <v>42502</v>
      </c>
      <c r="K470" s="3">
        <v>42526</v>
      </c>
      <c r="N470" s="1" t="s">
        <v>89</v>
      </c>
      <c r="O470" s="1">
        <v>116060</v>
      </c>
      <c r="P470" s="1">
        <v>10000</v>
      </c>
      <c r="Q470" s="1">
        <v>3.8</v>
      </c>
      <c r="R470" s="1337">
        <v>38000</v>
      </c>
      <c r="S470" s="1">
        <v>608.29999999999995</v>
      </c>
      <c r="T470" s="1">
        <v>3.3090000000000002</v>
      </c>
      <c r="U470" s="1337">
        <v>33090</v>
      </c>
      <c r="V470" s="1">
        <v>9.1999999999999998E-3</v>
      </c>
      <c r="W470" s="1336">
        <v>91.5</v>
      </c>
      <c r="X470" s="1">
        <v>13</v>
      </c>
      <c r="Y470" s="1">
        <v>141</v>
      </c>
      <c r="AA470" s="1">
        <v>401</v>
      </c>
      <c r="AB470" s="1337">
        <v>4910</v>
      </c>
    </row>
    <row r="471" spans="1:28">
      <c r="A471" s="1336" t="s">
        <v>120</v>
      </c>
      <c r="B471" s="2" t="s">
        <v>313</v>
      </c>
      <c r="C471" s="1" t="s">
        <v>314</v>
      </c>
      <c r="D471" s="1" t="s">
        <v>116</v>
      </c>
      <c r="E471" s="1">
        <v>130154</v>
      </c>
      <c r="F471" s="1336" t="s">
        <v>170</v>
      </c>
      <c r="G471" s="1" t="s">
        <v>32</v>
      </c>
      <c r="H471" s="1">
        <v>418788</v>
      </c>
      <c r="I471" s="3">
        <v>42528</v>
      </c>
      <c r="J471" s="3">
        <v>42502</v>
      </c>
      <c r="K471" s="3">
        <v>42537</v>
      </c>
      <c r="L471" s="1">
        <v>221891</v>
      </c>
      <c r="M471" s="3">
        <v>42527</v>
      </c>
      <c r="N471" s="1" t="s">
        <v>89</v>
      </c>
      <c r="O471" s="1">
        <v>116080</v>
      </c>
      <c r="P471" s="1">
        <v>2000</v>
      </c>
      <c r="Q471" s="1">
        <v>3.94</v>
      </c>
      <c r="R471" s="1337">
        <v>7880</v>
      </c>
      <c r="S471" s="1">
        <v>401.66</v>
      </c>
      <c r="T471" s="1">
        <v>3.3090000000000002</v>
      </c>
      <c r="U471" s="1337">
        <v>6618</v>
      </c>
      <c r="V471" s="1">
        <v>9.1999999999999998E-3</v>
      </c>
      <c r="W471" s="1336">
        <v>18.3</v>
      </c>
      <c r="X471" s="1">
        <v>13</v>
      </c>
      <c r="Y471" s="1">
        <v>135</v>
      </c>
      <c r="Z471" s="1" t="s">
        <v>143</v>
      </c>
      <c r="AA471" s="1">
        <v>401</v>
      </c>
      <c r="AB471" s="1337">
        <v>1262</v>
      </c>
    </row>
    <row r="472" spans="1:28">
      <c r="A472" s="1336" t="s">
        <v>120</v>
      </c>
      <c r="B472" s="2" t="s">
        <v>313</v>
      </c>
      <c r="C472" s="1" t="s">
        <v>314</v>
      </c>
      <c r="D472" s="1" t="s">
        <v>116</v>
      </c>
      <c r="E472" s="1">
        <v>130322</v>
      </c>
      <c r="F472" s="1336" t="s">
        <v>142</v>
      </c>
      <c r="G472" s="1" t="s">
        <v>32</v>
      </c>
      <c r="H472" s="1">
        <v>418921</v>
      </c>
      <c r="I472" s="3">
        <v>42529</v>
      </c>
      <c r="J472" s="3">
        <v>42514</v>
      </c>
      <c r="K472" s="3">
        <v>42545</v>
      </c>
      <c r="L472" s="1">
        <v>222056</v>
      </c>
      <c r="M472" s="3">
        <v>42529</v>
      </c>
      <c r="N472" s="1" t="s">
        <v>89</v>
      </c>
      <c r="O472" s="1">
        <v>116413</v>
      </c>
      <c r="P472" s="1">
        <v>10000</v>
      </c>
      <c r="Q472" s="1">
        <v>3.8</v>
      </c>
      <c r="R472" s="1337">
        <v>38000</v>
      </c>
      <c r="S472" s="1">
        <v>608.29999999999995</v>
      </c>
      <c r="T472" s="1">
        <v>3.3090000000000002</v>
      </c>
      <c r="U472" s="1337">
        <v>33090</v>
      </c>
      <c r="V472" s="1">
        <v>9.1999999999999998E-3</v>
      </c>
      <c r="W472" s="1336">
        <v>91.5</v>
      </c>
      <c r="X472" s="1">
        <v>13</v>
      </c>
      <c r="Y472" s="1">
        <v>135</v>
      </c>
      <c r="Z472" s="1" t="s">
        <v>143</v>
      </c>
      <c r="AA472" s="1">
        <v>401</v>
      </c>
      <c r="AB472" s="1337">
        <v>4910</v>
      </c>
    </row>
    <row r="473" spans="1:28">
      <c r="A473" s="1336" t="s">
        <v>120</v>
      </c>
      <c r="B473" s="2" t="s">
        <v>313</v>
      </c>
      <c r="C473" s="1" t="s">
        <v>314</v>
      </c>
      <c r="D473" s="1" t="s">
        <v>116</v>
      </c>
      <c r="E473" s="1">
        <v>140083</v>
      </c>
      <c r="F473" s="1336" t="s">
        <v>117</v>
      </c>
      <c r="G473" s="1" t="s">
        <v>32</v>
      </c>
      <c r="H473" s="1">
        <v>419824</v>
      </c>
      <c r="I473" s="3">
        <v>42536</v>
      </c>
      <c r="J473" s="3">
        <v>42516</v>
      </c>
      <c r="K473" s="3">
        <v>42546</v>
      </c>
      <c r="L473" s="1">
        <v>222539</v>
      </c>
      <c r="M473" s="3">
        <v>42535</v>
      </c>
      <c r="N473" s="1" t="s">
        <v>89</v>
      </c>
      <c r="O473" s="1">
        <v>116499</v>
      </c>
      <c r="P473" s="1">
        <v>12000</v>
      </c>
      <c r="Q473" s="1">
        <v>3.65</v>
      </c>
      <c r="R473" s="1337">
        <v>43800</v>
      </c>
      <c r="S473" s="4">
        <v>-1070.04</v>
      </c>
      <c r="T473" s="1">
        <v>3.3090000000000002</v>
      </c>
      <c r="U473" s="1337">
        <v>39708</v>
      </c>
      <c r="V473" s="1">
        <v>9.1999999999999998E-3</v>
      </c>
      <c r="W473" s="1336">
        <v>109.8</v>
      </c>
      <c r="X473" s="1">
        <v>13</v>
      </c>
      <c r="Y473" s="1">
        <v>141</v>
      </c>
      <c r="AA473" s="1">
        <v>401</v>
      </c>
      <c r="AB473" s="1337">
        <v>4092</v>
      </c>
    </row>
    <row r="474" spans="1:28">
      <c r="A474" s="1336" t="s">
        <v>120</v>
      </c>
      <c r="B474" s="2" t="s">
        <v>313</v>
      </c>
      <c r="C474" s="1" t="s">
        <v>314</v>
      </c>
      <c r="D474" s="1" t="s">
        <v>116</v>
      </c>
      <c r="E474" s="1">
        <v>130007</v>
      </c>
      <c r="F474" s="1336" t="s">
        <v>146</v>
      </c>
      <c r="G474" s="1" t="s">
        <v>32</v>
      </c>
      <c r="H474" s="1">
        <v>420027</v>
      </c>
      <c r="I474" s="3">
        <v>42537</v>
      </c>
      <c r="J474" s="3">
        <v>42517</v>
      </c>
      <c r="K474" s="3">
        <v>42546</v>
      </c>
      <c r="L474" s="1">
        <v>222687</v>
      </c>
      <c r="M474" s="3">
        <v>42537</v>
      </c>
      <c r="N474" s="1" t="s">
        <v>89</v>
      </c>
      <c r="O474" s="1">
        <v>116535</v>
      </c>
      <c r="P474" s="1">
        <v>5000</v>
      </c>
      <c r="Q474" s="1">
        <v>3.76</v>
      </c>
      <c r="R474" s="1337">
        <v>18800</v>
      </c>
      <c r="S474" s="1">
        <v>104.15</v>
      </c>
      <c r="T474" s="1">
        <v>3.3090000000000002</v>
      </c>
      <c r="U474" s="1337">
        <v>16545</v>
      </c>
      <c r="V474" s="1">
        <v>9.1999999999999998E-3</v>
      </c>
      <c r="W474" s="1336">
        <v>45.75</v>
      </c>
      <c r="X474" s="1">
        <v>13</v>
      </c>
      <c r="Y474" s="1">
        <v>130</v>
      </c>
      <c r="AA474" s="1">
        <v>401</v>
      </c>
      <c r="AB474" s="1337">
        <v>2255</v>
      </c>
    </row>
    <row r="475" spans="1:28">
      <c r="A475" s="1336" t="s">
        <v>120</v>
      </c>
      <c r="B475" s="2" t="s">
        <v>313</v>
      </c>
      <c r="C475" s="1" t="s">
        <v>314</v>
      </c>
      <c r="D475" s="1" t="s">
        <v>116</v>
      </c>
      <c r="E475" s="1">
        <v>130004</v>
      </c>
      <c r="F475" s="1336" t="s">
        <v>125</v>
      </c>
      <c r="G475" s="1" t="s">
        <v>32</v>
      </c>
      <c r="H475" s="1">
        <v>420253</v>
      </c>
      <c r="I475" s="3">
        <v>42541</v>
      </c>
      <c r="J475" s="3">
        <v>42521</v>
      </c>
      <c r="K475" s="3">
        <v>42546</v>
      </c>
      <c r="L475" s="1">
        <v>222837</v>
      </c>
      <c r="M475" s="3">
        <v>42541</v>
      </c>
      <c r="N475" s="1" t="s">
        <v>89</v>
      </c>
      <c r="O475" s="1">
        <v>116636</v>
      </c>
      <c r="P475" s="1">
        <v>1000</v>
      </c>
      <c r="Q475" s="1">
        <v>3.72</v>
      </c>
      <c r="R475" s="1337">
        <v>3720</v>
      </c>
      <c r="S475" s="1">
        <v>-19.170000000000002</v>
      </c>
      <c r="T475" s="1">
        <v>3.3090000000000002</v>
      </c>
      <c r="U475" s="1337">
        <v>3309</v>
      </c>
      <c r="V475" s="1">
        <v>9.1999999999999998E-3</v>
      </c>
      <c r="W475" s="1336">
        <v>9.15</v>
      </c>
      <c r="X475" s="1">
        <v>13</v>
      </c>
      <c r="Y475" s="1">
        <v>130</v>
      </c>
      <c r="AA475" s="1">
        <v>401</v>
      </c>
      <c r="AB475" s="1336">
        <v>411</v>
      </c>
    </row>
    <row r="476" spans="1:28">
      <c r="A476" s="1336" t="s">
        <v>120</v>
      </c>
      <c r="B476" s="2" t="s">
        <v>313</v>
      </c>
      <c r="C476" s="1" t="s">
        <v>314</v>
      </c>
      <c r="D476" s="1" t="s">
        <v>116</v>
      </c>
      <c r="E476" s="1">
        <v>130023</v>
      </c>
      <c r="F476" s="1336" t="s">
        <v>153</v>
      </c>
      <c r="G476" s="1" t="s">
        <v>32</v>
      </c>
      <c r="H476" s="1">
        <v>420322</v>
      </c>
      <c r="I476" s="3">
        <v>42542</v>
      </c>
      <c r="J476" s="3">
        <v>42523</v>
      </c>
      <c r="K476" s="3">
        <v>42546</v>
      </c>
      <c r="N476" s="1" t="s">
        <v>89</v>
      </c>
      <c r="O476" s="1">
        <v>116753</v>
      </c>
      <c r="P476" s="1">
        <v>10000</v>
      </c>
      <c r="Q476" s="1">
        <v>3.76</v>
      </c>
      <c r="R476" s="1337">
        <v>37600</v>
      </c>
      <c r="S476" s="1">
        <v>208.3</v>
      </c>
      <c r="T476" s="1">
        <v>3.3090000000000002</v>
      </c>
      <c r="U476" s="1337">
        <v>33090</v>
      </c>
      <c r="V476" s="1">
        <v>9.1999999999999998E-3</v>
      </c>
      <c r="W476" s="1336">
        <v>91.5</v>
      </c>
      <c r="X476" s="1">
        <v>13</v>
      </c>
      <c r="Y476" s="1">
        <v>130</v>
      </c>
      <c r="AA476" s="1">
        <v>401</v>
      </c>
      <c r="AB476" s="1337">
        <v>4510</v>
      </c>
    </row>
    <row r="477" spans="1:28">
      <c r="A477" s="1336" t="s">
        <v>120</v>
      </c>
      <c r="B477" s="2" t="s">
        <v>313</v>
      </c>
      <c r="C477" s="1" t="s">
        <v>314</v>
      </c>
      <c r="D477" s="1" t="s">
        <v>116</v>
      </c>
      <c r="E477" s="1">
        <v>140083</v>
      </c>
      <c r="F477" s="1336" t="s">
        <v>117</v>
      </c>
      <c r="G477" s="1" t="s">
        <v>32</v>
      </c>
      <c r="H477" s="1">
        <v>420615</v>
      </c>
      <c r="I477" s="3">
        <v>42543</v>
      </c>
      <c r="J477" s="3">
        <v>42529</v>
      </c>
      <c r="K477" s="3">
        <v>42546</v>
      </c>
      <c r="L477" s="1">
        <v>222972</v>
      </c>
      <c r="M477" s="3">
        <v>42542</v>
      </c>
      <c r="N477" s="1" t="s">
        <v>89</v>
      </c>
      <c r="O477" s="1">
        <v>117001</v>
      </c>
      <c r="P477" s="1">
        <v>3000</v>
      </c>
      <c r="Q477" s="1">
        <v>3.58</v>
      </c>
      <c r="R477" s="1337">
        <v>10740</v>
      </c>
      <c r="S477" s="1">
        <v>-477.51</v>
      </c>
      <c r="T477" s="1">
        <v>3.3090000000000002</v>
      </c>
      <c r="U477" s="1337">
        <v>9927</v>
      </c>
      <c r="V477" s="1">
        <v>9.1999999999999998E-3</v>
      </c>
      <c r="W477" s="1336">
        <v>27.45</v>
      </c>
      <c r="X477" s="1">
        <v>13</v>
      </c>
      <c r="Y477" s="1">
        <v>141</v>
      </c>
      <c r="AA477" s="1">
        <v>401</v>
      </c>
      <c r="AB477" s="1336">
        <v>813</v>
      </c>
    </row>
    <row r="478" spans="1:28">
      <c r="A478" s="1336" t="s">
        <v>120</v>
      </c>
      <c r="B478" s="2" t="s">
        <v>313</v>
      </c>
      <c r="C478" s="1" t="s">
        <v>314</v>
      </c>
      <c r="D478" s="1" t="s">
        <v>116</v>
      </c>
      <c r="E478" s="1">
        <v>130001</v>
      </c>
      <c r="F478" s="1336" t="s">
        <v>132</v>
      </c>
      <c r="G478" s="1" t="s">
        <v>32</v>
      </c>
      <c r="H478" s="1">
        <v>420635</v>
      </c>
      <c r="I478" s="3">
        <v>42543</v>
      </c>
      <c r="J478" s="3">
        <v>42528</v>
      </c>
      <c r="K478" s="3">
        <v>42546</v>
      </c>
      <c r="N478" s="1" t="s">
        <v>89</v>
      </c>
      <c r="O478" s="1">
        <v>116928</v>
      </c>
      <c r="P478" s="1">
        <v>5000</v>
      </c>
      <c r="Q478" s="1">
        <v>3.76</v>
      </c>
      <c r="R478" s="1337">
        <v>18800</v>
      </c>
      <c r="S478" s="1">
        <v>104.15</v>
      </c>
      <c r="T478" s="1">
        <v>3.3090000000000002</v>
      </c>
      <c r="U478" s="1337">
        <v>16545</v>
      </c>
      <c r="V478" s="1">
        <v>9.1999999999999998E-3</v>
      </c>
      <c r="W478" s="1336">
        <v>45.75</v>
      </c>
      <c r="X478" s="1">
        <v>13</v>
      </c>
      <c r="Y478" s="1">
        <v>130</v>
      </c>
      <c r="AA478" s="1">
        <v>401</v>
      </c>
      <c r="AB478" s="1337">
        <v>2255</v>
      </c>
    </row>
    <row r="479" spans="1:28">
      <c r="A479" s="1336" t="s">
        <v>120</v>
      </c>
      <c r="B479" s="2" t="s">
        <v>313</v>
      </c>
      <c r="C479" s="1" t="s">
        <v>314</v>
      </c>
      <c r="D479" s="1" t="s">
        <v>116</v>
      </c>
      <c r="E479" s="1">
        <v>130007</v>
      </c>
      <c r="F479" s="1336" t="s">
        <v>146</v>
      </c>
      <c r="G479" s="1" t="s">
        <v>32</v>
      </c>
      <c r="H479" s="1">
        <v>421228</v>
      </c>
      <c r="I479" s="3">
        <v>42548</v>
      </c>
      <c r="J479" s="3">
        <v>42531</v>
      </c>
      <c r="K479" s="3">
        <v>42550</v>
      </c>
      <c r="L479" s="1">
        <v>223238</v>
      </c>
      <c r="M479" s="3">
        <v>42547</v>
      </c>
      <c r="N479" s="1" t="s">
        <v>89</v>
      </c>
      <c r="O479" s="1">
        <v>117110</v>
      </c>
      <c r="P479" s="1">
        <v>5000</v>
      </c>
      <c r="Q479" s="1">
        <v>3.76</v>
      </c>
      <c r="R479" s="1337">
        <v>18800</v>
      </c>
      <c r="S479" s="1">
        <v>104.15</v>
      </c>
      <c r="T479" s="1">
        <v>3.3090000000000002</v>
      </c>
      <c r="U479" s="1337">
        <v>16545</v>
      </c>
      <c r="V479" s="1">
        <v>9.1999999999999998E-3</v>
      </c>
      <c r="W479" s="1336">
        <v>45.75</v>
      </c>
      <c r="X479" s="1">
        <v>13</v>
      </c>
      <c r="Y479" s="1">
        <v>130</v>
      </c>
      <c r="AA479" s="1">
        <v>401</v>
      </c>
      <c r="AB479" s="1337">
        <v>2255</v>
      </c>
    </row>
    <row r="480" spans="1:28">
      <c r="A480" s="1336" t="s">
        <v>120</v>
      </c>
      <c r="B480" s="2" t="s">
        <v>313</v>
      </c>
      <c r="C480" s="1" t="s">
        <v>314</v>
      </c>
      <c r="D480" s="1" t="s">
        <v>116</v>
      </c>
      <c r="E480" s="1">
        <v>130336</v>
      </c>
      <c r="F480" s="1336" t="s">
        <v>302</v>
      </c>
      <c r="G480" s="1" t="s">
        <v>32</v>
      </c>
      <c r="H480" s="1">
        <v>421238</v>
      </c>
      <c r="I480" s="3">
        <v>42548</v>
      </c>
      <c r="J480" s="3">
        <v>42520</v>
      </c>
      <c r="K480" s="3">
        <v>42551</v>
      </c>
      <c r="L480" s="1">
        <v>223285</v>
      </c>
      <c r="M480" s="3">
        <v>42548</v>
      </c>
      <c r="N480" s="1" t="s">
        <v>89</v>
      </c>
      <c r="O480" s="1">
        <v>116599</v>
      </c>
      <c r="P480" s="1">
        <v>500</v>
      </c>
      <c r="Q480" s="1">
        <v>3.83</v>
      </c>
      <c r="R480" s="1337">
        <v>1915</v>
      </c>
      <c r="S480" s="1">
        <v>45.42</v>
      </c>
      <c r="T480" s="1">
        <v>3.3090000000000002</v>
      </c>
      <c r="U480" s="1337">
        <v>1654.5</v>
      </c>
      <c r="V480" s="1">
        <v>9.1999999999999998E-3</v>
      </c>
      <c r="W480" s="1336">
        <v>4.5750000000000002</v>
      </c>
      <c r="X480" s="1">
        <v>13</v>
      </c>
      <c r="Y480" s="1">
        <v>135</v>
      </c>
      <c r="Z480" s="1" t="s">
        <v>90</v>
      </c>
      <c r="AA480" s="1">
        <v>401</v>
      </c>
      <c r="AB480" s="1336">
        <v>260.5</v>
      </c>
    </row>
    <row r="481" spans="1:28">
      <c r="A481" s="1336" t="s">
        <v>120</v>
      </c>
      <c r="B481" s="2" t="s">
        <v>313</v>
      </c>
      <c r="C481" s="1" t="s">
        <v>314</v>
      </c>
      <c r="D481" s="1" t="s">
        <v>116</v>
      </c>
      <c r="E481" s="1">
        <v>130336</v>
      </c>
      <c r="F481" s="1336" t="s">
        <v>302</v>
      </c>
      <c r="G481" s="1" t="s">
        <v>32</v>
      </c>
      <c r="H481" s="1">
        <v>421239</v>
      </c>
      <c r="I481" s="3">
        <v>42548</v>
      </c>
      <c r="J481" s="3">
        <v>42520</v>
      </c>
      <c r="K481" s="3">
        <v>42551</v>
      </c>
      <c r="L481" s="1">
        <v>223284</v>
      </c>
      <c r="M481" s="3">
        <v>42548</v>
      </c>
      <c r="N481" s="1" t="s">
        <v>89</v>
      </c>
      <c r="O481" s="1">
        <v>116600</v>
      </c>
      <c r="P481" s="1">
        <v>500</v>
      </c>
      <c r="Q481" s="1">
        <v>3.83</v>
      </c>
      <c r="R481" s="1337">
        <v>1915</v>
      </c>
      <c r="S481" s="1">
        <v>45.42</v>
      </c>
      <c r="T481" s="1">
        <v>3.3090000000000002</v>
      </c>
      <c r="U481" s="1337">
        <v>1654.5</v>
      </c>
      <c r="V481" s="1">
        <v>9.1999999999999998E-3</v>
      </c>
      <c r="W481" s="1336">
        <v>4.5750000000000002</v>
      </c>
      <c r="X481" s="1">
        <v>13</v>
      </c>
      <c r="Y481" s="1">
        <v>135</v>
      </c>
      <c r="Z481" s="1" t="s">
        <v>90</v>
      </c>
      <c r="AA481" s="1">
        <v>401</v>
      </c>
      <c r="AB481" s="1336">
        <v>260.5</v>
      </c>
    </row>
    <row r="482" spans="1:28">
      <c r="A482" s="1336" t="s">
        <v>120</v>
      </c>
      <c r="B482" s="2" t="s">
        <v>313</v>
      </c>
      <c r="C482" s="1" t="s">
        <v>314</v>
      </c>
      <c r="D482" s="1" t="s">
        <v>116</v>
      </c>
      <c r="E482" s="1">
        <v>130050</v>
      </c>
      <c r="F482" s="1336" t="s">
        <v>218</v>
      </c>
      <c r="G482" s="1" t="s">
        <v>32</v>
      </c>
      <c r="H482" s="1">
        <v>421360</v>
      </c>
      <c r="I482" s="3">
        <v>42549</v>
      </c>
      <c r="J482" s="3">
        <v>42529</v>
      </c>
      <c r="K482" s="3">
        <v>42546</v>
      </c>
      <c r="N482" s="1" t="s">
        <v>89</v>
      </c>
      <c r="O482" s="1">
        <v>116990</v>
      </c>
      <c r="P482" s="1">
        <v>2000</v>
      </c>
      <c r="Q482" s="1">
        <v>3.76</v>
      </c>
      <c r="R482" s="1337">
        <v>7520</v>
      </c>
      <c r="S482" s="1">
        <v>41.66</v>
      </c>
      <c r="T482" s="1">
        <v>3.3090000000000002</v>
      </c>
      <c r="U482" s="1337">
        <v>6618</v>
      </c>
      <c r="V482" s="1">
        <v>9.1999999999999998E-3</v>
      </c>
      <c r="W482" s="1336">
        <v>18.3</v>
      </c>
      <c r="X482" s="1">
        <v>13</v>
      </c>
      <c r="Y482" s="1">
        <v>130</v>
      </c>
      <c r="AA482" s="1">
        <v>401</v>
      </c>
      <c r="AB482" s="1336">
        <v>902</v>
      </c>
    </row>
    <row r="483" spans="1:28">
      <c r="A483" s="1336" t="s">
        <v>120</v>
      </c>
      <c r="B483" s="2" t="s">
        <v>313</v>
      </c>
      <c r="C483" s="1" t="s">
        <v>314</v>
      </c>
      <c r="D483" s="1" t="s">
        <v>116</v>
      </c>
      <c r="E483" s="1">
        <v>130361</v>
      </c>
      <c r="F483" s="1336" t="s">
        <v>167</v>
      </c>
      <c r="G483" s="1" t="s">
        <v>32</v>
      </c>
      <c r="H483" s="1">
        <v>421376</v>
      </c>
      <c r="I483" s="3">
        <v>42549</v>
      </c>
      <c r="J483" s="3">
        <v>42534</v>
      </c>
      <c r="K483" s="3">
        <v>42556</v>
      </c>
      <c r="L483" s="1">
        <v>223339</v>
      </c>
      <c r="M483" s="3">
        <v>42549</v>
      </c>
      <c r="N483" s="1" t="s">
        <v>89</v>
      </c>
      <c r="O483" s="1">
        <v>117161</v>
      </c>
      <c r="P483" s="1">
        <v>1000</v>
      </c>
      <c r="Q483" s="1">
        <v>4.0199999999999996</v>
      </c>
      <c r="R483" s="1337">
        <v>4020</v>
      </c>
      <c r="S483" s="1">
        <v>280.83</v>
      </c>
      <c r="T483" s="1">
        <v>3.3090000000000002</v>
      </c>
      <c r="U483" s="1337">
        <v>3309</v>
      </c>
      <c r="V483" s="1">
        <v>9.1999999999999998E-3</v>
      </c>
      <c r="W483" s="1336">
        <v>9.15</v>
      </c>
      <c r="X483" s="1">
        <v>13</v>
      </c>
      <c r="Y483" s="1">
        <v>135</v>
      </c>
      <c r="Z483" s="1" t="s">
        <v>90</v>
      </c>
      <c r="AA483" s="1">
        <v>401</v>
      </c>
      <c r="AB483" s="1336">
        <v>711</v>
      </c>
    </row>
    <row r="484" spans="1:28">
      <c r="A484" s="1336" t="s">
        <v>120</v>
      </c>
      <c r="B484" s="2" t="s">
        <v>315</v>
      </c>
      <c r="C484" s="1" t="s">
        <v>316</v>
      </c>
      <c r="D484" s="1" t="s">
        <v>116</v>
      </c>
      <c r="E484" s="1">
        <v>130154</v>
      </c>
      <c r="F484" s="1336" t="s">
        <v>170</v>
      </c>
      <c r="G484" s="1" t="s">
        <v>32</v>
      </c>
      <c r="H484" s="1">
        <v>418788</v>
      </c>
      <c r="I484" s="3">
        <v>42528</v>
      </c>
      <c r="J484" s="3">
        <v>42502</v>
      </c>
      <c r="K484" s="3">
        <v>42537</v>
      </c>
      <c r="L484" s="1">
        <v>221891</v>
      </c>
      <c r="M484" s="3">
        <v>42527</v>
      </c>
      <c r="N484" s="1" t="s">
        <v>89</v>
      </c>
      <c r="O484" s="1">
        <v>116080</v>
      </c>
      <c r="P484" s="1">
        <v>1500</v>
      </c>
      <c r="Q484" s="1">
        <v>3.94</v>
      </c>
      <c r="R484" s="1337">
        <v>5910</v>
      </c>
      <c r="S484" s="1">
        <v>301.25</v>
      </c>
      <c r="T484" s="1">
        <v>3.3090000000000002</v>
      </c>
      <c r="U484" s="1337">
        <v>4963.5</v>
      </c>
      <c r="V484" s="1">
        <v>9.1999999999999998E-3</v>
      </c>
      <c r="W484" s="1336">
        <v>13.725</v>
      </c>
      <c r="X484" s="1">
        <v>13</v>
      </c>
      <c r="Y484" s="1">
        <v>135</v>
      </c>
      <c r="Z484" s="1" t="s">
        <v>143</v>
      </c>
      <c r="AA484" s="1">
        <v>401</v>
      </c>
      <c r="AB484" s="1336">
        <v>946.5</v>
      </c>
    </row>
    <row r="485" spans="1:28">
      <c r="A485" s="1336" t="s">
        <v>120</v>
      </c>
      <c r="B485" s="2" t="s">
        <v>315</v>
      </c>
      <c r="C485" s="1" t="s">
        <v>316</v>
      </c>
      <c r="D485" s="1" t="s">
        <v>116</v>
      </c>
      <c r="E485" s="1">
        <v>130322</v>
      </c>
      <c r="F485" s="1336" t="s">
        <v>142</v>
      </c>
      <c r="G485" s="1" t="s">
        <v>32</v>
      </c>
      <c r="H485" s="1">
        <v>418880</v>
      </c>
      <c r="I485" s="3">
        <v>42529</v>
      </c>
      <c r="J485" s="3">
        <v>42514</v>
      </c>
      <c r="K485" s="3">
        <v>42545</v>
      </c>
      <c r="L485" s="1">
        <v>222054</v>
      </c>
      <c r="M485" s="3">
        <v>42529</v>
      </c>
      <c r="N485" s="1" t="s">
        <v>89</v>
      </c>
      <c r="O485" s="1">
        <v>116413</v>
      </c>
      <c r="P485" s="1">
        <v>5000</v>
      </c>
      <c r="Q485" s="1">
        <v>3.8</v>
      </c>
      <c r="R485" s="1337">
        <v>19000</v>
      </c>
      <c r="S485" s="1">
        <v>304.14999999999998</v>
      </c>
      <c r="T485" s="1">
        <v>3.3090000000000002</v>
      </c>
      <c r="U485" s="1337">
        <v>16545</v>
      </c>
      <c r="V485" s="1">
        <v>9.1999999999999998E-3</v>
      </c>
      <c r="W485" s="1336">
        <v>45.75</v>
      </c>
      <c r="X485" s="1">
        <v>13</v>
      </c>
      <c r="Y485" s="1">
        <v>135</v>
      </c>
      <c r="Z485" s="1" t="s">
        <v>143</v>
      </c>
      <c r="AA485" s="1">
        <v>401</v>
      </c>
      <c r="AB485" s="1337">
        <v>2455</v>
      </c>
    </row>
    <row r="486" spans="1:28">
      <c r="A486" s="1336" t="s">
        <v>120</v>
      </c>
      <c r="B486" s="2" t="s">
        <v>315</v>
      </c>
      <c r="C486" s="1" t="s">
        <v>316</v>
      </c>
      <c r="D486" s="1" t="s">
        <v>116</v>
      </c>
      <c r="E486" s="1">
        <v>130003</v>
      </c>
      <c r="F486" s="1336" t="s">
        <v>145</v>
      </c>
      <c r="G486" s="1" t="s">
        <v>32</v>
      </c>
      <c r="H486" s="1">
        <v>419638</v>
      </c>
      <c r="I486" s="3">
        <v>42536</v>
      </c>
      <c r="J486" s="3">
        <v>42522</v>
      </c>
      <c r="K486" s="3">
        <v>42541</v>
      </c>
      <c r="N486" s="1" t="s">
        <v>89</v>
      </c>
      <c r="O486" s="1">
        <v>116684</v>
      </c>
      <c r="P486" s="1">
        <v>10000</v>
      </c>
      <c r="Q486" s="1">
        <v>3.76</v>
      </c>
      <c r="R486" s="1337">
        <v>37600</v>
      </c>
      <c r="S486" s="1">
        <v>208.3</v>
      </c>
      <c r="T486" s="1">
        <v>3.3090000000000002</v>
      </c>
      <c r="U486" s="1337">
        <v>33090</v>
      </c>
      <c r="V486" s="1">
        <v>9.1999999999999998E-3</v>
      </c>
      <c r="W486" s="1336">
        <v>91.5</v>
      </c>
      <c r="X486" s="1">
        <v>13</v>
      </c>
      <c r="Y486" s="1">
        <v>130</v>
      </c>
      <c r="AA486" s="1">
        <v>401</v>
      </c>
      <c r="AB486" s="1337">
        <v>4510</v>
      </c>
    </row>
    <row r="487" spans="1:28">
      <c r="A487" s="1336" t="s">
        <v>120</v>
      </c>
      <c r="B487" s="2" t="s">
        <v>315</v>
      </c>
      <c r="C487" s="1" t="s">
        <v>316</v>
      </c>
      <c r="D487" s="1" t="s">
        <v>116</v>
      </c>
      <c r="E487" s="1">
        <v>140083</v>
      </c>
      <c r="F487" s="1336" t="s">
        <v>117</v>
      </c>
      <c r="G487" s="1" t="s">
        <v>32</v>
      </c>
      <c r="H487" s="1">
        <v>419824</v>
      </c>
      <c r="I487" s="3">
        <v>42536</v>
      </c>
      <c r="J487" s="3">
        <v>42516</v>
      </c>
      <c r="K487" s="3">
        <v>42546</v>
      </c>
      <c r="L487" s="1">
        <v>222539</v>
      </c>
      <c r="M487" s="3">
        <v>42535</v>
      </c>
      <c r="N487" s="1" t="s">
        <v>89</v>
      </c>
      <c r="O487" s="1">
        <v>116499</v>
      </c>
      <c r="P487" s="1">
        <v>5000</v>
      </c>
      <c r="Q487" s="1">
        <v>3.65</v>
      </c>
      <c r="R487" s="1337">
        <v>18250</v>
      </c>
      <c r="S487" s="1">
        <v>-445.85</v>
      </c>
      <c r="T487" s="1">
        <v>3.3090000000000002</v>
      </c>
      <c r="U487" s="1337">
        <v>16545</v>
      </c>
      <c r="V487" s="1">
        <v>9.1999999999999998E-3</v>
      </c>
      <c r="W487" s="1336">
        <v>45.75</v>
      </c>
      <c r="X487" s="1">
        <v>13</v>
      </c>
      <c r="Y487" s="1">
        <v>141</v>
      </c>
      <c r="AA487" s="1">
        <v>401</v>
      </c>
      <c r="AB487" s="1337">
        <v>1705</v>
      </c>
    </row>
    <row r="488" spans="1:28">
      <c r="A488" s="1336" t="s">
        <v>120</v>
      </c>
      <c r="B488" s="2" t="s">
        <v>315</v>
      </c>
      <c r="C488" s="1" t="s">
        <v>316</v>
      </c>
      <c r="D488" s="1" t="s">
        <v>116</v>
      </c>
      <c r="E488" s="1">
        <v>130007</v>
      </c>
      <c r="F488" s="1336" t="s">
        <v>146</v>
      </c>
      <c r="G488" s="1" t="s">
        <v>32</v>
      </c>
      <c r="H488" s="1">
        <v>420088</v>
      </c>
      <c r="I488" s="3">
        <v>42537</v>
      </c>
      <c r="J488" s="3">
        <v>42517</v>
      </c>
      <c r="K488" s="3">
        <v>42546</v>
      </c>
      <c r="L488" s="1">
        <v>222690</v>
      </c>
      <c r="M488" s="3">
        <v>42537</v>
      </c>
      <c r="N488" s="1" t="s">
        <v>89</v>
      </c>
      <c r="O488" s="1">
        <v>116535</v>
      </c>
      <c r="P488" s="1">
        <v>3000</v>
      </c>
      <c r="Q488" s="1">
        <v>3.76</v>
      </c>
      <c r="R488" s="1337">
        <v>11280</v>
      </c>
      <c r="S488" s="1">
        <v>62.49</v>
      </c>
      <c r="T488" s="1">
        <v>3.3090000000000002</v>
      </c>
      <c r="U488" s="1337">
        <v>9927</v>
      </c>
      <c r="V488" s="1">
        <v>9.1999999999999998E-3</v>
      </c>
      <c r="W488" s="1336">
        <v>27.45</v>
      </c>
      <c r="X488" s="1">
        <v>13</v>
      </c>
      <c r="Y488" s="1">
        <v>130</v>
      </c>
      <c r="AA488" s="1">
        <v>401</v>
      </c>
      <c r="AB488" s="1337">
        <v>1353</v>
      </c>
    </row>
    <row r="489" spans="1:28">
      <c r="A489" s="1336" t="s">
        <v>120</v>
      </c>
      <c r="B489" s="2" t="s">
        <v>315</v>
      </c>
      <c r="C489" s="1" t="s">
        <v>316</v>
      </c>
      <c r="D489" s="1" t="s">
        <v>116</v>
      </c>
      <c r="E489" s="1">
        <v>130023</v>
      </c>
      <c r="F489" s="1336" t="s">
        <v>153</v>
      </c>
      <c r="G489" s="1" t="s">
        <v>32</v>
      </c>
      <c r="H489" s="1">
        <v>420322</v>
      </c>
      <c r="I489" s="3">
        <v>42542</v>
      </c>
      <c r="J489" s="3">
        <v>42523</v>
      </c>
      <c r="K489" s="3">
        <v>42546</v>
      </c>
      <c r="N489" s="1" t="s">
        <v>89</v>
      </c>
      <c r="O489" s="1">
        <v>116753</v>
      </c>
      <c r="P489" s="1">
        <v>10000</v>
      </c>
      <c r="Q489" s="1">
        <v>3.76</v>
      </c>
      <c r="R489" s="1337">
        <v>37600</v>
      </c>
      <c r="S489" s="1">
        <v>208.3</v>
      </c>
      <c r="T489" s="1">
        <v>3.3090000000000002</v>
      </c>
      <c r="U489" s="1337">
        <v>33090</v>
      </c>
      <c r="V489" s="1">
        <v>9.1999999999999998E-3</v>
      </c>
      <c r="W489" s="1336">
        <v>91.5</v>
      </c>
      <c r="X489" s="1">
        <v>13</v>
      </c>
      <c r="Y489" s="1">
        <v>130</v>
      </c>
      <c r="AA489" s="1">
        <v>401</v>
      </c>
      <c r="AB489" s="1337">
        <v>4510</v>
      </c>
    </row>
    <row r="490" spans="1:28">
      <c r="A490" s="1336" t="s">
        <v>120</v>
      </c>
      <c r="B490" s="2" t="s">
        <v>315</v>
      </c>
      <c r="C490" s="1" t="s">
        <v>316</v>
      </c>
      <c r="D490" s="1" t="s">
        <v>116</v>
      </c>
      <c r="E490" s="1">
        <v>130349</v>
      </c>
      <c r="F490" s="1336" t="s">
        <v>141</v>
      </c>
      <c r="G490" s="1" t="s">
        <v>32</v>
      </c>
      <c r="H490" s="1">
        <v>420546</v>
      </c>
      <c r="I490" s="3">
        <v>42543</v>
      </c>
      <c r="J490" s="3">
        <v>42524</v>
      </c>
      <c r="K490" s="3">
        <v>42546</v>
      </c>
      <c r="N490" s="1" t="s">
        <v>89</v>
      </c>
      <c r="O490" s="1">
        <v>116799</v>
      </c>
      <c r="P490" s="1">
        <v>2000</v>
      </c>
      <c r="Q490" s="1">
        <v>3.8</v>
      </c>
      <c r="R490" s="1337">
        <v>7600</v>
      </c>
      <c r="S490" s="1">
        <v>121.66</v>
      </c>
      <c r="T490" s="1">
        <v>3.3090000000000002</v>
      </c>
      <c r="U490" s="1337">
        <v>6618</v>
      </c>
      <c r="V490" s="1">
        <v>9.1999999999999998E-3</v>
      </c>
      <c r="W490" s="1336">
        <v>18.3</v>
      </c>
      <c r="X490" s="1">
        <v>13</v>
      </c>
      <c r="Y490" s="1">
        <v>141</v>
      </c>
      <c r="AA490" s="1">
        <v>401</v>
      </c>
      <c r="AB490" s="1336">
        <v>982</v>
      </c>
    </row>
    <row r="491" spans="1:28">
      <c r="A491" s="1336" t="s">
        <v>120</v>
      </c>
      <c r="B491" s="2" t="s">
        <v>315</v>
      </c>
      <c r="C491" s="1" t="s">
        <v>316</v>
      </c>
      <c r="D491" s="1" t="s">
        <v>116</v>
      </c>
      <c r="E491" s="1">
        <v>140083</v>
      </c>
      <c r="F491" s="1336" t="s">
        <v>117</v>
      </c>
      <c r="G491" s="1" t="s">
        <v>32</v>
      </c>
      <c r="H491" s="1">
        <v>420615</v>
      </c>
      <c r="I491" s="3">
        <v>42543</v>
      </c>
      <c r="J491" s="3">
        <v>42529</v>
      </c>
      <c r="K491" s="3">
        <v>42546</v>
      </c>
      <c r="L491" s="1">
        <v>222972</v>
      </c>
      <c r="M491" s="3">
        <v>42542</v>
      </c>
      <c r="N491" s="1" t="s">
        <v>89</v>
      </c>
      <c r="O491" s="1">
        <v>117001</v>
      </c>
      <c r="P491" s="1">
        <v>2000</v>
      </c>
      <c r="Q491" s="1">
        <v>3.58</v>
      </c>
      <c r="R491" s="1337">
        <v>7160</v>
      </c>
      <c r="S491" s="1">
        <v>-318.33999999999997</v>
      </c>
      <c r="T491" s="1">
        <v>3.3090000000000002</v>
      </c>
      <c r="U491" s="1337">
        <v>6618</v>
      </c>
      <c r="V491" s="1">
        <v>9.1999999999999998E-3</v>
      </c>
      <c r="W491" s="1336">
        <v>18.3</v>
      </c>
      <c r="X491" s="1">
        <v>13</v>
      </c>
      <c r="Y491" s="1">
        <v>141</v>
      </c>
      <c r="AA491" s="1">
        <v>401</v>
      </c>
      <c r="AB491" s="1336">
        <v>542</v>
      </c>
    </row>
    <row r="492" spans="1:28">
      <c r="A492" s="1336" t="s">
        <v>120</v>
      </c>
      <c r="B492" s="2" t="s">
        <v>315</v>
      </c>
      <c r="C492" s="1" t="s">
        <v>316</v>
      </c>
      <c r="D492" s="1" t="s">
        <v>116</v>
      </c>
      <c r="E492" s="1">
        <v>130336</v>
      </c>
      <c r="F492" s="1336" t="s">
        <v>302</v>
      </c>
      <c r="G492" s="1" t="s">
        <v>32</v>
      </c>
      <c r="H492" s="1">
        <v>421238</v>
      </c>
      <c r="I492" s="3">
        <v>42548</v>
      </c>
      <c r="J492" s="3">
        <v>42520</v>
      </c>
      <c r="K492" s="3">
        <v>42551</v>
      </c>
      <c r="L492" s="1">
        <v>223285</v>
      </c>
      <c r="M492" s="3">
        <v>42548</v>
      </c>
      <c r="N492" s="1" t="s">
        <v>89</v>
      </c>
      <c r="O492" s="1">
        <v>116599</v>
      </c>
      <c r="P492" s="1">
        <v>500</v>
      </c>
      <c r="Q492" s="1">
        <v>3.83</v>
      </c>
      <c r="R492" s="1337">
        <v>1915</v>
      </c>
      <c r="S492" s="1">
        <v>45.42</v>
      </c>
      <c r="T492" s="1">
        <v>3.3090000000000002</v>
      </c>
      <c r="U492" s="1337">
        <v>1654.5</v>
      </c>
      <c r="V492" s="1">
        <v>9.1999999999999998E-3</v>
      </c>
      <c r="W492" s="1336">
        <v>4.5750000000000002</v>
      </c>
      <c r="X492" s="1">
        <v>13</v>
      </c>
      <c r="Y492" s="1">
        <v>135</v>
      </c>
      <c r="Z492" s="1" t="s">
        <v>90</v>
      </c>
      <c r="AA492" s="1">
        <v>401</v>
      </c>
      <c r="AB492" s="1336">
        <v>260.5</v>
      </c>
    </row>
    <row r="493" spans="1:28">
      <c r="A493" s="1336" t="s">
        <v>120</v>
      </c>
      <c r="B493" s="2" t="s">
        <v>315</v>
      </c>
      <c r="C493" s="1" t="s">
        <v>316</v>
      </c>
      <c r="D493" s="1" t="s">
        <v>116</v>
      </c>
      <c r="E493" s="1">
        <v>130336</v>
      </c>
      <c r="F493" s="1336" t="s">
        <v>302</v>
      </c>
      <c r="G493" s="1" t="s">
        <v>32</v>
      </c>
      <c r="H493" s="1">
        <v>421239</v>
      </c>
      <c r="I493" s="3">
        <v>42548</v>
      </c>
      <c r="J493" s="3">
        <v>42520</v>
      </c>
      <c r="K493" s="3">
        <v>42551</v>
      </c>
      <c r="L493" s="1">
        <v>223284</v>
      </c>
      <c r="M493" s="3">
        <v>42548</v>
      </c>
      <c r="N493" s="1" t="s">
        <v>89</v>
      </c>
      <c r="O493" s="1">
        <v>116600</v>
      </c>
      <c r="P493" s="1">
        <v>500</v>
      </c>
      <c r="Q493" s="1">
        <v>3.83</v>
      </c>
      <c r="R493" s="1337">
        <v>1915</v>
      </c>
      <c r="S493" s="1">
        <v>45.42</v>
      </c>
      <c r="T493" s="1">
        <v>3.3090000000000002</v>
      </c>
      <c r="U493" s="1337">
        <v>1654.5</v>
      </c>
      <c r="V493" s="1">
        <v>9.1999999999999998E-3</v>
      </c>
      <c r="W493" s="1336">
        <v>4.5750000000000002</v>
      </c>
      <c r="X493" s="1">
        <v>13</v>
      </c>
      <c r="Y493" s="1">
        <v>135</v>
      </c>
      <c r="Z493" s="1" t="s">
        <v>90</v>
      </c>
      <c r="AA493" s="1">
        <v>401</v>
      </c>
      <c r="AB493" s="1336">
        <v>260.5</v>
      </c>
    </row>
    <row r="494" spans="1:28">
      <c r="A494" s="1336" t="s">
        <v>120</v>
      </c>
      <c r="B494" s="2" t="s">
        <v>315</v>
      </c>
      <c r="C494" s="1" t="s">
        <v>316</v>
      </c>
      <c r="D494" s="1" t="s">
        <v>116</v>
      </c>
      <c r="E494" s="1">
        <v>130361</v>
      </c>
      <c r="F494" s="1336" t="s">
        <v>167</v>
      </c>
      <c r="G494" s="1" t="s">
        <v>32</v>
      </c>
      <c r="H494" s="1">
        <v>421376</v>
      </c>
      <c r="I494" s="3">
        <v>42549</v>
      </c>
      <c r="J494" s="3">
        <v>42534</v>
      </c>
      <c r="K494" s="3">
        <v>42556</v>
      </c>
      <c r="L494" s="1">
        <v>223339</v>
      </c>
      <c r="M494" s="3">
        <v>42549</v>
      </c>
      <c r="N494" s="1" t="s">
        <v>89</v>
      </c>
      <c r="O494" s="1">
        <v>117161</v>
      </c>
      <c r="P494" s="1">
        <v>2000</v>
      </c>
      <c r="Q494" s="1">
        <v>4.0199999999999996</v>
      </c>
      <c r="R494" s="1337">
        <v>8040</v>
      </c>
      <c r="S494" s="1">
        <v>561.66</v>
      </c>
      <c r="T494" s="1">
        <v>3.3090000000000002</v>
      </c>
      <c r="U494" s="1337">
        <v>6618</v>
      </c>
      <c r="V494" s="1">
        <v>9.1999999999999998E-3</v>
      </c>
      <c r="W494" s="1336">
        <v>18.3</v>
      </c>
      <c r="X494" s="1">
        <v>13</v>
      </c>
      <c r="Y494" s="1">
        <v>135</v>
      </c>
      <c r="Z494" s="1" t="s">
        <v>90</v>
      </c>
      <c r="AA494" s="1">
        <v>401</v>
      </c>
      <c r="AB494" s="1337">
        <v>1422</v>
      </c>
    </row>
    <row r="495" spans="1:28">
      <c r="A495" s="1336" t="s">
        <v>120</v>
      </c>
      <c r="B495" s="2" t="s">
        <v>317</v>
      </c>
      <c r="C495" s="1" t="s">
        <v>318</v>
      </c>
      <c r="D495" s="1" t="s">
        <v>116</v>
      </c>
      <c r="E495" s="1">
        <v>130349</v>
      </c>
      <c r="F495" s="1336" t="s">
        <v>141</v>
      </c>
      <c r="G495" s="1" t="s">
        <v>32</v>
      </c>
      <c r="H495" s="1">
        <v>418215</v>
      </c>
      <c r="I495" s="3">
        <v>42524</v>
      </c>
      <c r="J495" s="3">
        <v>42502</v>
      </c>
      <c r="K495" s="3">
        <v>42526</v>
      </c>
      <c r="N495" s="1" t="s">
        <v>89</v>
      </c>
      <c r="O495" s="1">
        <v>116060</v>
      </c>
      <c r="P495" s="1">
        <v>2000</v>
      </c>
      <c r="Q495" s="1">
        <v>2.5499999999999998</v>
      </c>
      <c r="R495" s="1337">
        <v>5100</v>
      </c>
      <c r="S495" s="1">
        <v>-143.19999999999999</v>
      </c>
      <c r="T495" s="1">
        <v>2.3199999999999998</v>
      </c>
      <c r="U495" s="1337">
        <v>4640</v>
      </c>
      <c r="V495" s="1">
        <v>4.5999999999999999E-3</v>
      </c>
      <c r="W495" s="1336">
        <v>9.16</v>
      </c>
      <c r="X495" s="1">
        <v>13</v>
      </c>
      <c r="Y495" s="1">
        <v>141</v>
      </c>
      <c r="AA495" s="1">
        <v>401</v>
      </c>
      <c r="AB495" s="1336">
        <v>460</v>
      </c>
    </row>
    <row r="496" spans="1:28">
      <c r="A496" s="1336" t="s">
        <v>120</v>
      </c>
      <c r="B496" s="2" t="s">
        <v>317</v>
      </c>
      <c r="C496" s="1" t="s">
        <v>318</v>
      </c>
      <c r="D496" s="1" t="s">
        <v>116</v>
      </c>
      <c r="E496" s="1">
        <v>130004</v>
      </c>
      <c r="F496" s="1336" t="s">
        <v>125</v>
      </c>
      <c r="G496" s="1" t="s">
        <v>32</v>
      </c>
      <c r="H496" s="1">
        <v>420950</v>
      </c>
      <c r="I496" s="3">
        <v>42545</v>
      </c>
      <c r="J496" s="3">
        <v>42521</v>
      </c>
      <c r="K496" s="3">
        <v>42546</v>
      </c>
      <c r="L496" s="1">
        <v>223158</v>
      </c>
      <c r="M496" s="3">
        <v>42545</v>
      </c>
      <c r="N496" s="1" t="s">
        <v>89</v>
      </c>
      <c r="O496" s="1">
        <v>116636</v>
      </c>
      <c r="P496" s="1">
        <v>1000</v>
      </c>
      <c r="Q496" s="1">
        <v>2.5</v>
      </c>
      <c r="R496" s="1337">
        <v>2500</v>
      </c>
      <c r="S496" s="1">
        <v>-121.6</v>
      </c>
      <c r="T496" s="1">
        <v>2.3199999999999998</v>
      </c>
      <c r="U496" s="1337">
        <v>2320</v>
      </c>
      <c r="V496" s="1">
        <v>4.5999999999999999E-3</v>
      </c>
      <c r="W496" s="1336">
        <v>4.58</v>
      </c>
      <c r="X496" s="1">
        <v>13</v>
      </c>
      <c r="Y496" s="1">
        <v>130</v>
      </c>
      <c r="AA496" s="1">
        <v>401</v>
      </c>
      <c r="AB496" s="1336">
        <v>180</v>
      </c>
    </row>
    <row r="497" spans="1:28">
      <c r="A497" s="1336" t="s">
        <v>120</v>
      </c>
      <c r="B497" s="2" t="s">
        <v>317</v>
      </c>
      <c r="C497" s="1" t="s">
        <v>318</v>
      </c>
      <c r="D497" s="1" t="s">
        <v>116</v>
      </c>
      <c r="E497" s="1">
        <v>130349</v>
      </c>
      <c r="F497" s="1336" t="s">
        <v>141</v>
      </c>
      <c r="G497" s="1" t="s">
        <v>32</v>
      </c>
      <c r="H497" s="1">
        <v>421359</v>
      </c>
      <c r="I497" s="3">
        <v>42549</v>
      </c>
      <c r="J497" s="3">
        <v>42524</v>
      </c>
      <c r="K497" s="3">
        <v>42546</v>
      </c>
      <c r="N497" s="1" t="s">
        <v>89</v>
      </c>
      <c r="O497" s="1">
        <v>116799</v>
      </c>
      <c r="P497" s="1">
        <v>5000</v>
      </c>
      <c r="Q497" s="1">
        <v>2.5499999999999998</v>
      </c>
      <c r="R497" s="1337">
        <v>12750</v>
      </c>
      <c r="S497" s="1">
        <v>-358</v>
      </c>
      <c r="T497" s="1">
        <v>2.3199999999999998</v>
      </c>
      <c r="U497" s="1337">
        <v>11600</v>
      </c>
      <c r="V497" s="1">
        <v>4.5999999999999999E-3</v>
      </c>
      <c r="W497" s="1336">
        <v>22.9</v>
      </c>
      <c r="X497" s="1">
        <v>13</v>
      </c>
      <c r="Y497" s="1">
        <v>141</v>
      </c>
      <c r="AA497" s="1">
        <v>401</v>
      </c>
      <c r="AB497" s="1337">
        <v>1150</v>
      </c>
    </row>
    <row r="498" spans="1:28">
      <c r="A498" s="1336" t="s">
        <v>120</v>
      </c>
      <c r="B498" s="2" t="s">
        <v>317</v>
      </c>
      <c r="C498" s="1" t="s">
        <v>318</v>
      </c>
      <c r="D498" s="1" t="s">
        <v>116</v>
      </c>
      <c r="E498" s="1">
        <v>140083</v>
      </c>
      <c r="F498" s="1336" t="s">
        <v>117</v>
      </c>
      <c r="G498" s="1" t="s">
        <v>32</v>
      </c>
      <c r="H498" s="1">
        <v>421364</v>
      </c>
      <c r="I498" s="3">
        <v>42549</v>
      </c>
      <c r="J498" s="3">
        <v>42516</v>
      </c>
      <c r="K498" s="3">
        <v>42546</v>
      </c>
      <c r="L498" s="1">
        <v>223342</v>
      </c>
      <c r="M498" s="3">
        <v>42549</v>
      </c>
      <c r="N498" s="1" t="s">
        <v>89</v>
      </c>
      <c r="O498" s="1">
        <v>116499</v>
      </c>
      <c r="P498" s="1">
        <v>3000</v>
      </c>
      <c r="Q498" s="1">
        <v>2.4500000000000002</v>
      </c>
      <c r="R498" s="1337">
        <v>7350</v>
      </c>
      <c r="S498" s="1">
        <v>-514.79999999999995</v>
      </c>
      <c r="T498" s="1">
        <v>2.3199999999999998</v>
      </c>
      <c r="U498" s="1337">
        <v>6960</v>
      </c>
      <c r="V498" s="1">
        <v>4.5999999999999999E-3</v>
      </c>
      <c r="W498" s="1336">
        <v>13.74</v>
      </c>
      <c r="X498" s="1">
        <v>13</v>
      </c>
      <c r="Y498" s="1">
        <v>141</v>
      </c>
      <c r="AA498" s="1">
        <v>401</v>
      </c>
      <c r="AB498" s="1336">
        <v>390</v>
      </c>
    </row>
    <row r="499" spans="1:28">
      <c r="A499" s="1336" t="s">
        <v>120</v>
      </c>
      <c r="B499" s="2" t="s">
        <v>319</v>
      </c>
      <c r="C499" s="1" t="s">
        <v>320</v>
      </c>
      <c r="D499" s="1" t="s">
        <v>116</v>
      </c>
      <c r="E499" s="1">
        <v>130050</v>
      </c>
      <c r="F499" s="1336" t="s">
        <v>218</v>
      </c>
      <c r="G499" s="1" t="s">
        <v>53</v>
      </c>
      <c r="H499" s="1">
        <v>7345</v>
      </c>
      <c r="I499" s="3">
        <v>42549</v>
      </c>
      <c r="J499" s="3">
        <v>42550</v>
      </c>
      <c r="K499" s="3">
        <v>42550</v>
      </c>
      <c r="N499" s="1" t="s">
        <v>54</v>
      </c>
      <c r="O499" s="1">
        <v>7539</v>
      </c>
      <c r="P499" s="1">
        <v>-2000</v>
      </c>
      <c r="Q499" s="1">
        <v>2.52</v>
      </c>
      <c r="R499" s="1337">
        <v>-5040</v>
      </c>
      <c r="S499" s="1">
        <v>203.2</v>
      </c>
      <c r="T499" s="1">
        <v>2.3199999999999998</v>
      </c>
      <c r="U499" s="1337">
        <v>-4640</v>
      </c>
      <c r="V499" s="1">
        <v>4.5999999999999999E-3</v>
      </c>
      <c r="W499" s="1336">
        <v>-9.16</v>
      </c>
      <c r="X499" s="1">
        <v>13</v>
      </c>
      <c r="Y499" s="1">
        <v>130</v>
      </c>
      <c r="AA499" s="1">
        <v>401</v>
      </c>
      <c r="AB499" s="1336">
        <v>-400</v>
      </c>
    </row>
    <row r="500" spans="1:28">
      <c r="A500" s="1336" t="s">
        <v>120</v>
      </c>
      <c r="B500" s="2" t="s">
        <v>319</v>
      </c>
      <c r="C500" s="1" t="s">
        <v>320</v>
      </c>
      <c r="D500" s="1" t="s">
        <v>116</v>
      </c>
      <c r="E500" s="1">
        <v>130140</v>
      </c>
      <c r="F500" s="1336" t="s">
        <v>222</v>
      </c>
      <c r="G500" s="1" t="s">
        <v>32</v>
      </c>
      <c r="H500" s="1">
        <v>418381</v>
      </c>
      <c r="I500" s="3">
        <v>42527</v>
      </c>
      <c r="J500" s="3">
        <v>42494</v>
      </c>
      <c r="K500" s="3">
        <v>42515</v>
      </c>
      <c r="N500" s="1" t="s">
        <v>89</v>
      </c>
      <c r="O500" s="1">
        <v>115797</v>
      </c>
      <c r="P500" s="1">
        <v>10000</v>
      </c>
      <c r="Q500" s="1">
        <v>2.59</v>
      </c>
      <c r="R500" s="1337">
        <v>25900</v>
      </c>
      <c r="S500" s="1">
        <v>-316</v>
      </c>
      <c r="T500" s="1">
        <v>2.3199999999999998</v>
      </c>
      <c r="U500" s="1337">
        <v>23200</v>
      </c>
      <c r="V500" s="1">
        <v>4.5999999999999999E-3</v>
      </c>
      <c r="W500" s="1336">
        <v>45.8</v>
      </c>
      <c r="X500" s="1">
        <v>13</v>
      </c>
      <c r="Y500" s="1">
        <v>130</v>
      </c>
      <c r="AA500" s="1">
        <v>401</v>
      </c>
      <c r="AB500" s="1337">
        <v>2700</v>
      </c>
    </row>
    <row r="501" spans="1:28">
      <c r="A501" s="1336" t="s">
        <v>120</v>
      </c>
      <c r="B501" s="2" t="s">
        <v>319</v>
      </c>
      <c r="C501" s="1" t="s">
        <v>320</v>
      </c>
      <c r="D501" s="1" t="s">
        <v>116</v>
      </c>
      <c r="E501" s="1">
        <v>130004</v>
      </c>
      <c r="F501" s="1336" t="s">
        <v>125</v>
      </c>
      <c r="G501" s="1" t="s">
        <v>32</v>
      </c>
      <c r="H501" s="1">
        <v>421181</v>
      </c>
      <c r="I501" s="3">
        <v>42548</v>
      </c>
      <c r="J501" s="3">
        <v>42521</v>
      </c>
      <c r="K501" s="3">
        <v>42546</v>
      </c>
      <c r="L501" s="1">
        <v>223237</v>
      </c>
      <c r="M501" s="3">
        <v>42547</v>
      </c>
      <c r="N501" s="1" t="s">
        <v>89</v>
      </c>
      <c r="O501" s="1">
        <v>116636</v>
      </c>
      <c r="P501" s="1">
        <v>1000</v>
      </c>
      <c r="Q501" s="1">
        <v>2.5</v>
      </c>
      <c r="R501" s="1337">
        <v>2500</v>
      </c>
      <c r="S501" s="1">
        <v>-121.6</v>
      </c>
      <c r="T501" s="1">
        <v>2.3199999999999998</v>
      </c>
      <c r="U501" s="1337">
        <v>2320</v>
      </c>
      <c r="V501" s="1">
        <v>4.5999999999999999E-3</v>
      </c>
      <c r="W501" s="1336">
        <v>4.58</v>
      </c>
      <c r="X501" s="1">
        <v>13</v>
      </c>
      <c r="Y501" s="1">
        <v>130</v>
      </c>
      <c r="AA501" s="1">
        <v>401</v>
      </c>
      <c r="AB501" s="1336">
        <v>180</v>
      </c>
    </row>
    <row r="502" spans="1:28">
      <c r="A502" s="1336" t="s">
        <v>120</v>
      </c>
      <c r="B502" s="2" t="s">
        <v>319</v>
      </c>
      <c r="C502" s="1" t="s">
        <v>320</v>
      </c>
      <c r="D502" s="1" t="s">
        <v>116</v>
      </c>
      <c r="E502" s="1">
        <v>130050</v>
      </c>
      <c r="F502" s="1336" t="s">
        <v>218</v>
      </c>
      <c r="G502" s="1" t="s">
        <v>32</v>
      </c>
      <c r="H502" s="1">
        <v>421360</v>
      </c>
      <c r="I502" s="3">
        <v>42549</v>
      </c>
      <c r="J502" s="3">
        <v>42529</v>
      </c>
      <c r="K502" s="3">
        <v>42546</v>
      </c>
      <c r="N502" s="1" t="s">
        <v>89</v>
      </c>
      <c r="O502" s="1">
        <v>116990</v>
      </c>
      <c r="P502" s="1">
        <v>2000</v>
      </c>
      <c r="Q502" s="1">
        <v>2.52</v>
      </c>
      <c r="R502" s="1337">
        <v>5040</v>
      </c>
      <c r="S502" s="1">
        <v>-203.2</v>
      </c>
      <c r="T502" s="1">
        <v>2.3199999999999998</v>
      </c>
      <c r="U502" s="1337">
        <v>4640</v>
      </c>
      <c r="V502" s="1">
        <v>4.5999999999999999E-3</v>
      </c>
      <c r="W502" s="1336">
        <v>9.16</v>
      </c>
      <c r="X502" s="1">
        <v>13</v>
      </c>
      <c r="Y502" s="1">
        <v>130</v>
      </c>
      <c r="AA502" s="1">
        <v>401</v>
      </c>
      <c r="AB502" s="1336">
        <v>400</v>
      </c>
    </row>
    <row r="503" spans="1:28">
      <c r="A503" s="1336" t="s">
        <v>120</v>
      </c>
      <c r="B503" s="2" t="s">
        <v>321</v>
      </c>
      <c r="C503" s="1" t="s">
        <v>322</v>
      </c>
      <c r="D503" s="1" t="s">
        <v>116</v>
      </c>
      <c r="E503" s="1">
        <v>130099</v>
      </c>
      <c r="F503" s="1336" t="s">
        <v>150</v>
      </c>
      <c r="G503" s="1" t="s">
        <v>32</v>
      </c>
      <c r="H503" s="1">
        <v>421030</v>
      </c>
      <c r="I503" s="3">
        <v>42546</v>
      </c>
      <c r="J503" s="3">
        <v>42520</v>
      </c>
      <c r="K503" s="3">
        <v>42546</v>
      </c>
      <c r="N503" s="1" t="s">
        <v>89</v>
      </c>
      <c r="O503" s="1">
        <v>116610</v>
      </c>
      <c r="P503" s="1">
        <v>300</v>
      </c>
      <c r="Q503" s="1">
        <v>2.52</v>
      </c>
      <c r="R503" s="1336">
        <v>756</v>
      </c>
      <c r="S503" s="1">
        <v>-30.48</v>
      </c>
      <c r="T503" s="1">
        <v>2.3199999999999998</v>
      </c>
      <c r="U503" s="1336">
        <v>696</v>
      </c>
      <c r="V503" s="1">
        <v>4.5999999999999999E-3</v>
      </c>
      <c r="W503" s="1336">
        <v>1.3740000000000001</v>
      </c>
      <c r="X503" s="1">
        <v>13</v>
      </c>
      <c r="Y503" s="1">
        <v>130</v>
      </c>
      <c r="AA503" s="1">
        <v>401</v>
      </c>
      <c r="AB503" s="1336">
        <v>60</v>
      </c>
    </row>
    <row r="504" spans="1:28">
      <c r="A504" s="1336" t="s">
        <v>120</v>
      </c>
      <c r="B504" s="2" t="s">
        <v>323</v>
      </c>
      <c r="C504" s="1" t="s">
        <v>324</v>
      </c>
      <c r="D504" s="1" t="s">
        <v>116</v>
      </c>
      <c r="E504" s="1">
        <v>130023</v>
      </c>
      <c r="F504" s="1336" t="s">
        <v>153</v>
      </c>
      <c r="G504" s="1" t="s">
        <v>32</v>
      </c>
      <c r="H504" s="1">
        <v>418347</v>
      </c>
      <c r="I504" s="3">
        <v>42525</v>
      </c>
      <c r="J504" s="3">
        <v>42523</v>
      </c>
      <c r="K504" s="3">
        <v>42531</v>
      </c>
      <c r="N504" s="1" t="s">
        <v>89</v>
      </c>
      <c r="O504" s="1">
        <v>116753</v>
      </c>
      <c r="P504" s="1">
        <v>2000</v>
      </c>
      <c r="Q504" s="1">
        <v>2.52</v>
      </c>
      <c r="R504" s="1337">
        <v>5040</v>
      </c>
      <c r="S504" s="1">
        <v>-203.2</v>
      </c>
      <c r="T504" s="1">
        <v>2.3199999999999998</v>
      </c>
      <c r="U504" s="1337">
        <v>4640</v>
      </c>
      <c r="V504" s="1">
        <v>4.5999999999999999E-3</v>
      </c>
      <c r="W504" s="1336">
        <v>9.16</v>
      </c>
      <c r="X504" s="1">
        <v>13</v>
      </c>
      <c r="Y504" s="1">
        <v>130</v>
      </c>
      <c r="AA504" s="1">
        <v>401</v>
      </c>
      <c r="AB504" s="1336">
        <v>400</v>
      </c>
    </row>
    <row r="505" spans="1:28">
      <c r="A505" s="1336" t="s">
        <v>120</v>
      </c>
      <c r="B505" s="2" t="s">
        <v>323</v>
      </c>
      <c r="C505" s="1" t="s">
        <v>324</v>
      </c>
      <c r="D505" s="1" t="s">
        <v>116</v>
      </c>
      <c r="E505" s="1">
        <v>130023</v>
      </c>
      <c r="F505" s="1336" t="s">
        <v>153</v>
      </c>
      <c r="G505" s="1" t="s">
        <v>32</v>
      </c>
      <c r="H505" s="1">
        <v>420321</v>
      </c>
      <c r="I505" s="3">
        <v>42542</v>
      </c>
      <c r="J505" s="3">
        <v>42523</v>
      </c>
      <c r="K505" s="3">
        <v>42546</v>
      </c>
      <c r="N505" s="1" t="s">
        <v>89</v>
      </c>
      <c r="O505" s="1">
        <v>116753</v>
      </c>
      <c r="P505" s="1">
        <v>1000</v>
      </c>
      <c r="Q505" s="1">
        <v>2.52</v>
      </c>
      <c r="R505" s="1337">
        <v>2520</v>
      </c>
      <c r="S505" s="1">
        <v>-101.6</v>
      </c>
      <c r="T505" s="1">
        <v>2.3199999999999998</v>
      </c>
      <c r="U505" s="1337">
        <v>2320</v>
      </c>
      <c r="V505" s="1">
        <v>4.5999999999999999E-3</v>
      </c>
      <c r="W505" s="1336">
        <v>4.58</v>
      </c>
      <c r="X505" s="1">
        <v>13</v>
      </c>
      <c r="Y505" s="1">
        <v>130</v>
      </c>
      <c r="AA505" s="1">
        <v>401</v>
      </c>
      <c r="AB505" s="1336">
        <v>200</v>
      </c>
    </row>
    <row r="506" spans="1:28">
      <c r="A506" s="1336" t="s">
        <v>120</v>
      </c>
      <c r="B506" s="2" t="s">
        <v>323</v>
      </c>
      <c r="C506" s="1" t="s">
        <v>324</v>
      </c>
      <c r="D506" s="1" t="s">
        <v>116</v>
      </c>
      <c r="E506" s="1">
        <v>130349</v>
      </c>
      <c r="F506" s="1336" t="s">
        <v>141</v>
      </c>
      <c r="G506" s="1" t="s">
        <v>32</v>
      </c>
      <c r="H506" s="1">
        <v>420543</v>
      </c>
      <c r="I506" s="3">
        <v>42543</v>
      </c>
      <c r="J506" s="3">
        <v>42524</v>
      </c>
      <c r="K506" s="3">
        <v>42546</v>
      </c>
      <c r="N506" s="1" t="s">
        <v>89</v>
      </c>
      <c r="O506" s="1">
        <v>116799</v>
      </c>
      <c r="P506" s="1">
        <v>3000</v>
      </c>
      <c r="Q506" s="1">
        <v>2.5499999999999998</v>
      </c>
      <c r="R506" s="1337">
        <v>7650</v>
      </c>
      <c r="S506" s="1">
        <v>-214.8</v>
      </c>
      <c r="T506" s="1">
        <v>2.3199999999999998</v>
      </c>
      <c r="U506" s="1337">
        <v>6960</v>
      </c>
      <c r="V506" s="1">
        <v>4.5999999999999999E-3</v>
      </c>
      <c r="W506" s="1336">
        <v>13.74</v>
      </c>
      <c r="X506" s="1">
        <v>13</v>
      </c>
      <c r="Y506" s="1">
        <v>141</v>
      </c>
      <c r="AA506" s="1">
        <v>401</v>
      </c>
      <c r="AB506" s="1336">
        <v>690</v>
      </c>
    </row>
    <row r="507" spans="1:28">
      <c r="A507" s="1336" t="s">
        <v>120</v>
      </c>
      <c r="B507" s="2" t="s">
        <v>323</v>
      </c>
      <c r="C507" s="1" t="s">
        <v>324</v>
      </c>
      <c r="D507" s="1" t="s">
        <v>116</v>
      </c>
      <c r="E507" s="1">
        <v>130165</v>
      </c>
      <c r="F507" s="1336" t="s">
        <v>164</v>
      </c>
      <c r="G507" s="1" t="s">
        <v>32</v>
      </c>
      <c r="H507" s="1">
        <v>420647</v>
      </c>
      <c r="I507" s="3">
        <v>42543</v>
      </c>
      <c r="J507" s="3">
        <v>42522</v>
      </c>
      <c r="K507" s="3">
        <v>42546</v>
      </c>
      <c r="L507" s="1">
        <v>222948</v>
      </c>
      <c r="M507" s="3">
        <v>42542</v>
      </c>
      <c r="N507" s="1" t="s">
        <v>89</v>
      </c>
      <c r="O507" s="1">
        <v>116723</v>
      </c>
      <c r="P507" s="1">
        <v>1000</v>
      </c>
      <c r="Q507" s="1">
        <v>2.65</v>
      </c>
      <c r="R507" s="1337">
        <v>2650</v>
      </c>
      <c r="S507" s="1">
        <v>28.4</v>
      </c>
      <c r="T507" s="1">
        <v>2.3199999999999998</v>
      </c>
      <c r="U507" s="1337">
        <v>2320</v>
      </c>
      <c r="V507" s="1">
        <v>4.5999999999999999E-3</v>
      </c>
      <c r="W507" s="1336">
        <v>4.58</v>
      </c>
      <c r="X507" s="1">
        <v>13</v>
      </c>
      <c r="Y507" s="1">
        <v>135</v>
      </c>
      <c r="Z507" s="1" t="s">
        <v>90</v>
      </c>
      <c r="AA507" s="1">
        <v>401</v>
      </c>
      <c r="AB507" s="1336">
        <v>330</v>
      </c>
    </row>
    <row r="508" spans="1:28">
      <c r="A508" s="1336" t="s">
        <v>120</v>
      </c>
      <c r="B508" s="2" t="s">
        <v>323</v>
      </c>
      <c r="C508" s="1" t="s">
        <v>324</v>
      </c>
      <c r="D508" s="1" t="s">
        <v>116</v>
      </c>
      <c r="E508" s="1">
        <v>140083</v>
      </c>
      <c r="F508" s="1336" t="s">
        <v>117</v>
      </c>
      <c r="G508" s="1" t="s">
        <v>32</v>
      </c>
      <c r="H508" s="1">
        <v>420651</v>
      </c>
      <c r="I508" s="3">
        <v>42543</v>
      </c>
      <c r="J508" s="3">
        <v>42529</v>
      </c>
      <c r="K508" s="3">
        <v>42546</v>
      </c>
      <c r="L508" s="1">
        <v>222973</v>
      </c>
      <c r="M508" s="3">
        <v>42542</v>
      </c>
      <c r="N508" s="1" t="s">
        <v>89</v>
      </c>
      <c r="O508" s="1">
        <v>117001</v>
      </c>
      <c r="P508" s="1">
        <v>2000</v>
      </c>
      <c r="Q508" s="1">
        <v>2.4</v>
      </c>
      <c r="R508" s="1337">
        <v>4800</v>
      </c>
      <c r="S508" s="1">
        <v>-443.2</v>
      </c>
      <c r="T508" s="1">
        <v>2.3199999999999998</v>
      </c>
      <c r="U508" s="1337">
        <v>4640</v>
      </c>
      <c r="V508" s="1">
        <v>4.5999999999999999E-3</v>
      </c>
      <c r="W508" s="1336">
        <v>9.16</v>
      </c>
      <c r="X508" s="1">
        <v>13</v>
      </c>
      <c r="Y508" s="1">
        <v>141</v>
      </c>
      <c r="AA508" s="1">
        <v>401</v>
      </c>
      <c r="AB508" s="1336">
        <v>160</v>
      </c>
    </row>
    <row r="509" spans="1:28">
      <c r="A509" s="1336" t="s">
        <v>120</v>
      </c>
      <c r="B509" s="2" t="s">
        <v>323</v>
      </c>
      <c r="C509" s="1" t="s">
        <v>324</v>
      </c>
      <c r="D509" s="1" t="s">
        <v>116</v>
      </c>
      <c r="E509" s="1">
        <v>130007</v>
      </c>
      <c r="F509" s="1336" t="s">
        <v>146</v>
      </c>
      <c r="G509" s="1" t="s">
        <v>32</v>
      </c>
      <c r="H509" s="1">
        <v>421177</v>
      </c>
      <c r="I509" s="3">
        <v>42548</v>
      </c>
      <c r="J509" s="3">
        <v>42517</v>
      </c>
      <c r="K509" s="3">
        <v>42546</v>
      </c>
      <c r="L509" s="1">
        <v>223250</v>
      </c>
      <c r="M509" s="3">
        <v>42547</v>
      </c>
      <c r="N509" s="1" t="s">
        <v>89</v>
      </c>
      <c r="O509" s="1">
        <v>116535</v>
      </c>
      <c r="P509" s="1">
        <v>3000</v>
      </c>
      <c r="Q509" s="1">
        <v>2.52</v>
      </c>
      <c r="R509" s="1337">
        <v>7560</v>
      </c>
      <c r="S509" s="1">
        <v>-304.8</v>
      </c>
      <c r="T509" s="1">
        <v>2.3199999999999998</v>
      </c>
      <c r="U509" s="1337">
        <v>6960</v>
      </c>
      <c r="V509" s="1">
        <v>4.5999999999999999E-3</v>
      </c>
      <c r="W509" s="1336">
        <v>13.74</v>
      </c>
      <c r="X509" s="1">
        <v>13</v>
      </c>
      <c r="Y509" s="1">
        <v>130</v>
      </c>
      <c r="AA509" s="1">
        <v>401</v>
      </c>
      <c r="AB509" s="1336">
        <v>600</v>
      </c>
    </row>
    <row r="510" spans="1:28">
      <c r="A510" s="1336" t="s">
        <v>120</v>
      </c>
      <c r="B510" s="2" t="s">
        <v>325</v>
      </c>
      <c r="C510" s="1" t="s">
        <v>326</v>
      </c>
      <c r="D510" s="1" t="s">
        <v>116</v>
      </c>
      <c r="E510" s="1">
        <v>130314</v>
      </c>
      <c r="F510" s="1336" t="s">
        <v>144</v>
      </c>
      <c r="G510" s="1" t="s">
        <v>32</v>
      </c>
      <c r="H510" s="1">
        <v>418630</v>
      </c>
      <c r="I510" s="3">
        <v>42528</v>
      </c>
      <c r="J510" s="3">
        <v>42502</v>
      </c>
      <c r="K510" s="3">
        <v>42531</v>
      </c>
      <c r="N510" s="1" t="s">
        <v>89</v>
      </c>
      <c r="O510" s="1">
        <v>116063</v>
      </c>
      <c r="P510" s="1">
        <v>500</v>
      </c>
      <c r="Q510" s="1">
        <v>2.56</v>
      </c>
      <c r="R510" s="1337">
        <v>1280</v>
      </c>
      <c r="S510" s="1">
        <v>-30.8</v>
      </c>
      <c r="T510" s="1">
        <v>2.3199999999999998</v>
      </c>
      <c r="U510" s="1337">
        <v>1160</v>
      </c>
      <c r="V510" s="1">
        <v>4.5999999999999999E-3</v>
      </c>
      <c r="W510" s="1336">
        <v>2.29</v>
      </c>
      <c r="X510" s="1">
        <v>13</v>
      </c>
      <c r="Y510" s="1">
        <v>130</v>
      </c>
      <c r="AA510" s="1">
        <v>401</v>
      </c>
      <c r="AB510" s="1336">
        <v>120</v>
      </c>
    </row>
    <row r="511" spans="1:28">
      <c r="A511" s="1336" t="s">
        <v>120</v>
      </c>
      <c r="B511" s="2" t="s">
        <v>325</v>
      </c>
      <c r="C511" s="1" t="s">
        <v>326</v>
      </c>
      <c r="D511" s="1" t="s">
        <v>116</v>
      </c>
      <c r="E511" s="1">
        <v>130349</v>
      </c>
      <c r="F511" s="1336" t="s">
        <v>141</v>
      </c>
      <c r="G511" s="1" t="s">
        <v>32</v>
      </c>
      <c r="H511" s="1">
        <v>421359</v>
      </c>
      <c r="I511" s="3">
        <v>42549</v>
      </c>
      <c r="J511" s="3">
        <v>42524</v>
      </c>
      <c r="K511" s="3">
        <v>42546</v>
      </c>
      <c r="N511" s="1" t="s">
        <v>89</v>
      </c>
      <c r="O511" s="1">
        <v>116799</v>
      </c>
      <c r="P511" s="1">
        <v>2000</v>
      </c>
      <c r="Q511" s="1">
        <v>2.5499999999999998</v>
      </c>
      <c r="R511" s="1337">
        <v>5100</v>
      </c>
      <c r="S511" s="1">
        <v>-143.19999999999999</v>
      </c>
      <c r="T511" s="1">
        <v>2.3199999999999998</v>
      </c>
      <c r="U511" s="1337">
        <v>4640</v>
      </c>
      <c r="V511" s="1">
        <v>4.5999999999999999E-3</v>
      </c>
      <c r="W511" s="1336">
        <v>9.16</v>
      </c>
      <c r="X511" s="1">
        <v>13</v>
      </c>
      <c r="Y511" s="1">
        <v>141</v>
      </c>
      <c r="AA511" s="1">
        <v>401</v>
      </c>
      <c r="AB511" s="1336">
        <v>460</v>
      </c>
    </row>
    <row r="512" spans="1:28">
      <c r="A512" s="1336" t="s">
        <v>120</v>
      </c>
      <c r="B512" s="2" t="s">
        <v>327</v>
      </c>
      <c r="C512" s="1" t="s">
        <v>328</v>
      </c>
      <c r="D512" s="1" t="s">
        <v>116</v>
      </c>
      <c r="E512" s="1">
        <v>130001</v>
      </c>
      <c r="F512" s="1336" t="s">
        <v>132</v>
      </c>
      <c r="G512" s="1" t="s">
        <v>32</v>
      </c>
      <c r="H512" s="1">
        <v>421102</v>
      </c>
      <c r="I512" s="3">
        <v>42548</v>
      </c>
      <c r="J512" s="3">
        <v>42528</v>
      </c>
      <c r="K512" s="3">
        <v>42546</v>
      </c>
      <c r="N512" s="1" t="s">
        <v>89</v>
      </c>
      <c r="O512" s="1">
        <v>116928</v>
      </c>
      <c r="P512" s="1">
        <v>1000</v>
      </c>
      <c r="Q512" s="1">
        <v>2.52</v>
      </c>
      <c r="R512" s="1337">
        <v>2520</v>
      </c>
      <c r="S512" s="1">
        <v>-101.6</v>
      </c>
      <c r="T512" s="1">
        <v>2.3199999999999998</v>
      </c>
      <c r="U512" s="1337">
        <v>2320</v>
      </c>
      <c r="V512" s="1">
        <v>4.5999999999999999E-3</v>
      </c>
      <c r="W512" s="1336">
        <v>4.58</v>
      </c>
      <c r="X512" s="1">
        <v>13</v>
      </c>
      <c r="Y512" s="1">
        <v>130</v>
      </c>
      <c r="AA512" s="1">
        <v>401</v>
      </c>
      <c r="AB512" s="1336">
        <v>200</v>
      </c>
    </row>
    <row r="513" spans="1:28">
      <c r="A513" s="1336" t="s">
        <v>120</v>
      </c>
      <c r="B513" s="2" t="s">
        <v>329</v>
      </c>
      <c r="C513" s="1" t="s">
        <v>330</v>
      </c>
      <c r="D513" s="1" t="s">
        <v>116</v>
      </c>
      <c r="E513" s="1">
        <v>130099</v>
      </c>
      <c r="F513" s="1336" t="s">
        <v>150</v>
      </c>
      <c r="G513" s="1" t="s">
        <v>32</v>
      </c>
      <c r="H513" s="1">
        <v>421030</v>
      </c>
      <c r="I513" s="3">
        <v>42546</v>
      </c>
      <c r="J513" s="3">
        <v>42520</v>
      </c>
      <c r="K513" s="3">
        <v>42546</v>
      </c>
      <c r="N513" s="1" t="s">
        <v>89</v>
      </c>
      <c r="O513" s="1">
        <v>116610</v>
      </c>
      <c r="P513" s="1">
        <v>300</v>
      </c>
      <c r="Q513" s="1">
        <v>2.52</v>
      </c>
      <c r="R513" s="1336">
        <v>756</v>
      </c>
      <c r="S513" s="1">
        <v>-30.48</v>
      </c>
      <c r="T513" s="1">
        <v>2.3199999999999998</v>
      </c>
      <c r="U513" s="1336">
        <v>696</v>
      </c>
      <c r="V513" s="1">
        <v>4.5999999999999999E-3</v>
      </c>
      <c r="W513" s="1336">
        <v>1.3740000000000001</v>
      </c>
      <c r="X513" s="1">
        <v>13</v>
      </c>
      <c r="Y513" s="1">
        <v>130</v>
      </c>
      <c r="AA513" s="1">
        <v>401</v>
      </c>
      <c r="AB513" s="1336">
        <v>60</v>
      </c>
    </row>
    <row r="514" spans="1:28">
      <c r="A514" s="1336" t="s">
        <v>120</v>
      </c>
      <c r="B514" s="2" t="s">
        <v>331</v>
      </c>
      <c r="C514" s="1" t="s">
        <v>332</v>
      </c>
      <c r="D514" s="1" t="s">
        <v>116</v>
      </c>
      <c r="E514" s="1">
        <v>130349</v>
      </c>
      <c r="F514" s="1336" t="s">
        <v>141</v>
      </c>
      <c r="G514" s="1" t="s">
        <v>32</v>
      </c>
      <c r="H514" s="1">
        <v>418215</v>
      </c>
      <c r="I514" s="3">
        <v>42524</v>
      </c>
      <c r="J514" s="3">
        <v>42502</v>
      </c>
      <c r="K514" s="3">
        <v>42526</v>
      </c>
      <c r="N514" s="1" t="s">
        <v>89</v>
      </c>
      <c r="O514" s="1">
        <v>116060</v>
      </c>
      <c r="P514" s="1">
        <v>2000</v>
      </c>
      <c r="Q514" s="1">
        <v>2.5499999999999998</v>
      </c>
      <c r="R514" s="1337">
        <v>5100</v>
      </c>
      <c r="S514" s="1">
        <v>-143.19999999999999</v>
      </c>
      <c r="T514" s="1">
        <v>2.3199999999999998</v>
      </c>
      <c r="U514" s="1337">
        <v>4640</v>
      </c>
      <c r="V514" s="1">
        <v>4.5999999999999999E-3</v>
      </c>
      <c r="W514" s="1336">
        <v>9.16</v>
      </c>
      <c r="X514" s="1">
        <v>13</v>
      </c>
      <c r="Y514" s="1">
        <v>141</v>
      </c>
      <c r="AA514" s="1">
        <v>401</v>
      </c>
      <c r="AB514" s="1336">
        <v>460</v>
      </c>
    </row>
    <row r="515" spans="1:28">
      <c r="A515" s="1336" t="s">
        <v>120</v>
      </c>
      <c r="B515" s="2" t="s">
        <v>331</v>
      </c>
      <c r="C515" s="1" t="s">
        <v>332</v>
      </c>
      <c r="D515" s="1" t="s">
        <v>116</v>
      </c>
      <c r="E515" s="1">
        <v>130349</v>
      </c>
      <c r="F515" s="1336" t="s">
        <v>141</v>
      </c>
      <c r="G515" s="1" t="s">
        <v>32</v>
      </c>
      <c r="H515" s="1">
        <v>420543</v>
      </c>
      <c r="I515" s="3">
        <v>42543</v>
      </c>
      <c r="J515" s="3">
        <v>42524</v>
      </c>
      <c r="K515" s="3">
        <v>42546</v>
      </c>
      <c r="N515" s="1" t="s">
        <v>89</v>
      </c>
      <c r="O515" s="1">
        <v>116799</v>
      </c>
      <c r="P515" s="1">
        <v>5000</v>
      </c>
      <c r="Q515" s="1">
        <v>2.5499999999999998</v>
      </c>
      <c r="R515" s="1337">
        <v>12750</v>
      </c>
      <c r="S515" s="1">
        <v>-358</v>
      </c>
      <c r="T515" s="1">
        <v>2.3199999999999998</v>
      </c>
      <c r="U515" s="1337">
        <v>11600</v>
      </c>
      <c r="V515" s="1">
        <v>4.5999999999999999E-3</v>
      </c>
      <c r="W515" s="1336">
        <v>22.9</v>
      </c>
      <c r="X515" s="1">
        <v>13</v>
      </c>
      <c r="Y515" s="1">
        <v>141</v>
      </c>
      <c r="AA515" s="1">
        <v>401</v>
      </c>
      <c r="AB515" s="1337">
        <v>1150</v>
      </c>
    </row>
    <row r="516" spans="1:28">
      <c r="A516" s="1336" t="s">
        <v>120</v>
      </c>
      <c r="B516" s="2" t="s">
        <v>331</v>
      </c>
      <c r="C516" s="1" t="s">
        <v>332</v>
      </c>
      <c r="D516" s="1" t="s">
        <v>116</v>
      </c>
      <c r="E516" s="1">
        <v>130165</v>
      </c>
      <c r="F516" s="1336" t="s">
        <v>164</v>
      </c>
      <c r="G516" s="1" t="s">
        <v>32</v>
      </c>
      <c r="H516" s="1">
        <v>420647</v>
      </c>
      <c r="I516" s="3">
        <v>42543</v>
      </c>
      <c r="J516" s="3">
        <v>42522</v>
      </c>
      <c r="K516" s="3">
        <v>42546</v>
      </c>
      <c r="L516" s="1">
        <v>222948</v>
      </c>
      <c r="M516" s="3">
        <v>42542</v>
      </c>
      <c r="N516" s="1" t="s">
        <v>89</v>
      </c>
      <c r="O516" s="1">
        <v>116723</v>
      </c>
      <c r="P516" s="1">
        <v>1000</v>
      </c>
      <c r="Q516" s="1">
        <v>2.65</v>
      </c>
      <c r="R516" s="1337">
        <v>2650</v>
      </c>
      <c r="S516" s="1">
        <v>28.4</v>
      </c>
      <c r="T516" s="1">
        <v>2.3199999999999998</v>
      </c>
      <c r="U516" s="1337">
        <v>2320</v>
      </c>
      <c r="V516" s="1">
        <v>4.5999999999999999E-3</v>
      </c>
      <c r="W516" s="1336">
        <v>4.58</v>
      </c>
      <c r="X516" s="1">
        <v>13</v>
      </c>
      <c r="Y516" s="1">
        <v>135</v>
      </c>
      <c r="Z516" s="1" t="s">
        <v>90</v>
      </c>
      <c r="AA516" s="1">
        <v>401</v>
      </c>
      <c r="AB516" s="1336">
        <v>330</v>
      </c>
    </row>
    <row r="517" spans="1:28">
      <c r="A517" s="1336" t="s">
        <v>120</v>
      </c>
      <c r="B517" s="2" t="s">
        <v>331</v>
      </c>
      <c r="C517" s="1" t="s">
        <v>332</v>
      </c>
      <c r="D517" s="1" t="s">
        <v>116</v>
      </c>
      <c r="E517" s="1">
        <v>140083</v>
      </c>
      <c r="F517" s="1336" t="s">
        <v>117</v>
      </c>
      <c r="G517" s="1" t="s">
        <v>32</v>
      </c>
      <c r="H517" s="1">
        <v>420651</v>
      </c>
      <c r="I517" s="3">
        <v>42543</v>
      </c>
      <c r="J517" s="3">
        <v>42529</v>
      </c>
      <c r="K517" s="3">
        <v>42546</v>
      </c>
      <c r="L517" s="1">
        <v>222973</v>
      </c>
      <c r="M517" s="3">
        <v>42542</v>
      </c>
      <c r="N517" s="1" t="s">
        <v>89</v>
      </c>
      <c r="O517" s="1">
        <v>117001</v>
      </c>
      <c r="P517" s="1">
        <v>2000</v>
      </c>
      <c r="Q517" s="1">
        <v>2.4</v>
      </c>
      <c r="R517" s="1337">
        <v>4800</v>
      </c>
      <c r="S517" s="1">
        <v>-443.2</v>
      </c>
      <c r="T517" s="1">
        <v>2.3199999999999998</v>
      </c>
      <c r="U517" s="1337">
        <v>4640</v>
      </c>
      <c r="V517" s="1">
        <v>4.5999999999999999E-3</v>
      </c>
      <c r="W517" s="1336">
        <v>9.16</v>
      </c>
      <c r="X517" s="1">
        <v>13</v>
      </c>
      <c r="Y517" s="1">
        <v>141</v>
      </c>
      <c r="AA517" s="1">
        <v>401</v>
      </c>
      <c r="AB517" s="1336">
        <v>160</v>
      </c>
    </row>
    <row r="518" spans="1:28">
      <c r="A518" s="1336" t="s">
        <v>120</v>
      </c>
      <c r="B518" s="2" t="s">
        <v>331</v>
      </c>
      <c r="C518" s="1" t="s">
        <v>332</v>
      </c>
      <c r="D518" s="1" t="s">
        <v>116</v>
      </c>
      <c r="E518" s="1">
        <v>130007</v>
      </c>
      <c r="F518" s="1336" t="s">
        <v>146</v>
      </c>
      <c r="G518" s="1" t="s">
        <v>32</v>
      </c>
      <c r="H518" s="1">
        <v>421177</v>
      </c>
      <c r="I518" s="3">
        <v>42548</v>
      </c>
      <c r="J518" s="3">
        <v>42517</v>
      </c>
      <c r="K518" s="3">
        <v>42546</v>
      </c>
      <c r="L518" s="1">
        <v>223250</v>
      </c>
      <c r="M518" s="3">
        <v>42547</v>
      </c>
      <c r="N518" s="1" t="s">
        <v>89</v>
      </c>
      <c r="O518" s="1">
        <v>116535</v>
      </c>
      <c r="P518" s="1">
        <v>3000</v>
      </c>
      <c r="Q518" s="1">
        <v>2.52</v>
      </c>
      <c r="R518" s="1337">
        <v>7560</v>
      </c>
      <c r="S518" s="1">
        <v>-304.8</v>
      </c>
      <c r="T518" s="1">
        <v>2.3199999999999998</v>
      </c>
      <c r="U518" s="1337">
        <v>6960</v>
      </c>
      <c r="V518" s="1">
        <v>4.5999999999999999E-3</v>
      </c>
      <c r="W518" s="1336">
        <v>13.74</v>
      </c>
      <c r="X518" s="1">
        <v>13</v>
      </c>
      <c r="Y518" s="1">
        <v>130</v>
      </c>
      <c r="AA518" s="1">
        <v>401</v>
      </c>
      <c r="AB518" s="1336">
        <v>600</v>
      </c>
    </row>
    <row r="519" spans="1:28">
      <c r="A519" s="1336" t="s">
        <v>120</v>
      </c>
      <c r="B519" s="2" t="s">
        <v>333</v>
      </c>
      <c r="C519" s="1" t="s">
        <v>334</v>
      </c>
      <c r="D519" s="1" t="s">
        <v>116</v>
      </c>
      <c r="E519" s="1">
        <v>130349</v>
      </c>
      <c r="F519" s="1336" t="s">
        <v>141</v>
      </c>
      <c r="G519" s="1" t="s">
        <v>32</v>
      </c>
      <c r="H519" s="1">
        <v>420543</v>
      </c>
      <c r="I519" s="3">
        <v>42543</v>
      </c>
      <c r="J519" s="3">
        <v>42524</v>
      </c>
      <c r="K519" s="3">
        <v>42546</v>
      </c>
      <c r="N519" s="1" t="s">
        <v>89</v>
      </c>
      <c r="O519" s="1">
        <v>116799</v>
      </c>
      <c r="P519" s="1">
        <v>3000</v>
      </c>
      <c r="Q519" s="1">
        <v>2.5499999999999998</v>
      </c>
      <c r="R519" s="1337">
        <v>7650</v>
      </c>
      <c r="S519" s="1">
        <v>-214.8</v>
      </c>
      <c r="T519" s="1">
        <v>2.3199999999999998</v>
      </c>
      <c r="U519" s="1337">
        <v>6960</v>
      </c>
      <c r="V519" s="1">
        <v>4.5999999999999999E-3</v>
      </c>
      <c r="W519" s="1336">
        <v>13.74</v>
      </c>
      <c r="X519" s="1">
        <v>13</v>
      </c>
      <c r="Y519" s="1">
        <v>141</v>
      </c>
      <c r="AA519" s="1">
        <v>401</v>
      </c>
      <c r="AB519" s="1336">
        <v>690</v>
      </c>
    </row>
    <row r="520" spans="1:28">
      <c r="A520" s="1336" t="s">
        <v>120</v>
      </c>
      <c r="B520" s="2" t="s">
        <v>333</v>
      </c>
      <c r="C520" s="1" t="s">
        <v>334</v>
      </c>
      <c r="D520" s="1" t="s">
        <v>116</v>
      </c>
      <c r="E520" s="1">
        <v>140083</v>
      </c>
      <c r="F520" s="1336" t="s">
        <v>117</v>
      </c>
      <c r="G520" s="1" t="s">
        <v>32</v>
      </c>
      <c r="H520" s="1">
        <v>420583</v>
      </c>
      <c r="I520" s="3">
        <v>42543</v>
      </c>
      <c r="J520" s="3">
        <v>42516</v>
      </c>
      <c r="K520" s="3">
        <v>42546</v>
      </c>
      <c r="L520" s="1">
        <v>222975</v>
      </c>
      <c r="M520" s="3">
        <v>42542</v>
      </c>
      <c r="N520" s="1" t="s">
        <v>89</v>
      </c>
      <c r="O520" s="1">
        <v>116499</v>
      </c>
      <c r="P520" s="1">
        <v>3000</v>
      </c>
      <c r="Q520" s="1">
        <v>2.4500000000000002</v>
      </c>
      <c r="R520" s="1337">
        <v>7350</v>
      </c>
      <c r="S520" s="1">
        <v>-514.79999999999995</v>
      </c>
      <c r="T520" s="1">
        <v>2.3199999999999998</v>
      </c>
      <c r="U520" s="1337">
        <v>6960</v>
      </c>
      <c r="V520" s="1">
        <v>4.5999999999999999E-3</v>
      </c>
      <c r="W520" s="1336">
        <v>13.74</v>
      </c>
      <c r="X520" s="1">
        <v>13</v>
      </c>
      <c r="Y520" s="1">
        <v>141</v>
      </c>
      <c r="AA520" s="1">
        <v>401</v>
      </c>
      <c r="AB520" s="1336">
        <v>390</v>
      </c>
    </row>
    <row r="521" spans="1:28">
      <c r="A521" s="1336" t="s">
        <v>120</v>
      </c>
      <c r="B521" s="2" t="s">
        <v>333</v>
      </c>
      <c r="C521" s="1" t="s">
        <v>334</v>
      </c>
      <c r="D521" s="1" t="s">
        <v>116</v>
      </c>
      <c r="E521" s="1">
        <v>140083</v>
      </c>
      <c r="F521" s="1336" t="s">
        <v>117</v>
      </c>
      <c r="G521" s="1" t="s">
        <v>32</v>
      </c>
      <c r="H521" s="1">
        <v>420651</v>
      </c>
      <c r="I521" s="3">
        <v>42543</v>
      </c>
      <c r="J521" s="3">
        <v>42529</v>
      </c>
      <c r="K521" s="3">
        <v>42546</v>
      </c>
      <c r="L521" s="1">
        <v>222973</v>
      </c>
      <c r="M521" s="3">
        <v>42542</v>
      </c>
      <c r="N521" s="1" t="s">
        <v>89</v>
      </c>
      <c r="O521" s="1">
        <v>117001</v>
      </c>
      <c r="P521" s="1">
        <v>3000</v>
      </c>
      <c r="Q521" s="1">
        <v>2.4</v>
      </c>
      <c r="R521" s="1337">
        <v>7200</v>
      </c>
      <c r="S521" s="1">
        <v>-664.8</v>
      </c>
      <c r="T521" s="1">
        <v>2.3199999999999998</v>
      </c>
      <c r="U521" s="1337">
        <v>6960</v>
      </c>
      <c r="V521" s="1">
        <v>4.5999999999999999E-3</v>
      </c>
      <c r="W521" s="1336">
        <v>13.74</v>
      </c>
      <c r="X521" s="1">
        <v>13</v>
      </c>
      <c r="Y521" s="1">
        <v>141</v>
      </c>
      <c r="AA521" s="1">
        <v>401</v>
      </c>
      <c r="AB521" s="1336">
        <v>240</v>
      </c>
    </row>
    <row r="522" spans="1:28">
      <c r="A522" s="1336" t="s">
        <v>120</v>
      </c>
      <c r="B522" s="2" t="s">
        <v>333</v>
      </c>
      <c r="C522" s="1" t="s">
        <v>334</v>
      </c>
      <c r="D522" s="1" t="s">
        <v>116</v>
      </c>
      <c r="E522" s="1">
        <v>130007</v>
      </c>
      <c r="F522" s="1336" t="s">
        <v>146</v>
      </c>
      <c r="G522" s="1" t="s">
        <v>32</v>
      </c>
      <c r="H522" s="1">
        <v>421177</v>
      </c>
      <c r="I522" s="3">
        <v>42548</v>
      </c>
      <c r="J522" s="3">
        <v>42517</v>
      </c>
      <c r="K522" s="3">
        <v>42546</v>
      </c>
      <c r="L522" s="1">
        <v>223250</v>
      </c>
      <c r="M522" s="3">
        <v>42547</v>
      </c>
      <c r="N522" s="1" t="s">
        <v>89</v>
      </c>
      <c r="O522" s="1">
        <v>116535</v>
      </c>
      <c r="P522" s="1">
        <v>3000</v>
      </c>
      <c r="Q522" s="1">
        <v>2.52</v>
      </c>
      <c r="R522" s="1337">
        <v>7560</v>
      </c>
      <c r="S522" s="1">
        <v>-304.8</v>
      </c>
      <c r="T522" s="1">
        <v>2.3199999999999998</v>
      </c>
      <c r="U522" s="1337">
        <v>6960</v>
      </c>
      <c r="V522" s="1">
        <v>4.5999999999999999E-3</v>
      </c>
      <c r="W522" s="1336">
        <v>13.74</v>
      </c>
      <c r="X522" s="1">
        <v>13</v>
      </c>
      <c r="Y522" s="1">
        <v>130</v>
      </c>
      <c r="AA522" s="1">
        <v>401</v>
      </c>
      <c r="AB522" s="1336">
        <v>600</v>
      </c>
    </row>
    <row r="523" spans="1:28">
      <c r="A523" s="1336" t="s">
        <v>120</v>
      </c>
      <c r="B523" s="2" t="s">
        <v>335</v>
      </c>
      <c r="C523" s="1" t="s">
        <v>336</v>
      </c>
      <c r="D523" s="1" t="s">
        <v>116</v>
      </c>
      <c r="E523" s="1">
        <v>140008</v>
      </c>
      <c r="F523" s="1336" t="s">
        <v>123</v>
      </c>
      <c r="G523" s="1" t="s">
        <v>32</v>
      </c>
      <c r="H523" s="1">
        <v>418309</v>
      </c>
      <c r="I523" s="3">
        <v>42524</v>
      </c>
      <c r="J523" s="3">
        <v>42500</v>
      </c>
      <c r="K523" s="3">
        <v>42515</v>
      </c>
      <c r="L523" s="1">
        <v>221632</v>
      </c>
      <c r="M523" s="3">
        <v>42524</v>
      </c>
      <c r="N523" s="1" t="s">
        <v>89</v>
      </c>
      <c r="O523" s="1">
        <v>115966</v>
      </c>
      <c r="P523" s="1">
        <v>5000</v>
      </c>
      <c r="Q523" s="1">
        <v>3.21</v>
      </c>
      <c r="R523" s="1337">
        <v>16050</v>
      </c>
      <c r="S523" s="1">
        <v>94.4</v>
      </c>
      <c r="T523" s="1">
        <v>2.8239999999999998</v>
      </c>
      <c r="U523" s="1337">
        <v>14120</v>
      </c>
      <c r="V523" s="1">
        <v>6.8999999999999999E-3</v>
      </c>
      <c r="W523" s="1336">
        <v>34.299999999999997</v>
      </c>
      <c r="X523" s="1">
        <v>13</v>
      </c>
      <c r="Y523" s="1">
        <v>141</v>
      </c>
      <c r="AA523" s="1">
        <v>401</v>
      </c>
      <c r="AB523" s="1337">
        <v>1930</v>
      </c>
    </row>
    <row r="524" spans="1:28">
      <c r="A524" s="1336" t="s">
        <v>120</v>
      </c>
      <c r="B524" s="2" t="s">
        <v>335</v>
      </c>
      <c r="C524" s="1" t="s">
        <v>336</v>
      </c>
      <c r="D524" s="1" t="s">
        <v>116</v>
      </c>
      <c r="E524" s="1">
        <v>130003</v>
      </c>
      <c r="F524" s="1336" t="s">
        <v>145</v>
      </c>
      <c r="G524" s="1" t="s">
        <v>32</v>
      </c>
      <c r="H524" s="1">
        <v>418378</v>
      </c>
      <c r="I524" s="3">
        <v>42527</v>
      </c>
      <c r="J524" s="3">
        <v>42494</v>
      </c>
      <c r="K524" s="3">
        <v>42515</v>
      </c>
      <c r="N524" s="1" t="s">
        <v>89</v>
      </c>
      <c r="O524" s="1">
        <v>115772</v>
      </c>
      <c r="P524" s="1">
        <v>3000</v>
      </c>
      <c r="Q524" s="1">
        <v>3.17</v>
      </c>
      <c r="R524" s="1337">
        <v>9510</v>
      </c>
      <c r="S524" s="1">
        <v>-63.36</v>
      </c>
      <c r="T524" s="1">
        <v>2.8239999999999998</v>
      </c>
      <c r="U524" s="1337">
        <v>8472</v>
      </c>
      <c r="V524" s="1">
        <v>6.8999999999999999E-3</v>
      </c>
      <c r="W524" s="1336">
        <v>20.58</v>
      </c>
      <c r="X524" s="1">
        <v>13</v>
      </c>
      <c r="Y524" s="1">
        <v>130</v>
      </c>
      <c r="AA524" s="1">
        <v>401</v>
      </c>
      <c r="AB524" s="1337">
        <v>1038</v>
      </c>
    </row>
    <row r="525" spans="1:28">
      <c r="A525" s="1336" t="s">
        <v>120</v>
      </c>
      <c r="B525" s="2" t="s">
        <v>335</v>
      </c>
      <c r="C525" s="1" t="s">
        <v>336</v>
      </c>
      <c r="D525" s="1" t="s">
        <v>116</v>
      </c>
      <c r="E525" s="1">
        <v>130165</v>
      </c>
      <c r="F525" s="1336" t="s">
        <v>164</v>
      </c>
      <c r="G525" s="1" t="s">
        <v>32</v>
      </c>
      <c r="H525" s="1">
        <v>420660</v>
      </c>
      <c r="I525" s="3">
        <v>42543</v>
      </c>
      <c r="J525" s="3">
        <v>42522</v>
      </c>
      <c r="K525" s="3">
        <v>42546</v>
      </c>
      <c r="L525" s="1">
        <v>222952</v>
      </c>
      <c r="M525" s="3">
        <v>42542</v>
      </c>
      <c r="N525" s="1" t="s">
        <v>89</v>
      </c>
      <c r="O525" s="1">
        <v>116723</v>
      </c>
      <c r="P525" s="1">
        <v>1000</v>
      </c>
      <c r="Q525" s="1">
        <v>3.24</v>
      </c>
      <c r="R525" s="1337">
        <v>3240</v>
      </c>
      <c r="S525" s="1">
        <v>48.88</v>
      </c>
      <c r="T525" s="1">
        <v>2.8239999999999998</v>
      </c>
      <c r="U525" s="1337">
        <v>2824</v>
      </c>
      <c r="V525" s="1">
        <v>6.8999999999999999E-3</v>
      </c>
      <c r="W525" s="1336">
        <v>6.86</v>
      </c>
      <c r="X525" s="1">
        <v>13</v>
      </c>
      <c r="Y525" s="1">
        <v>135</v>
      </c>
      <c r="Z525" s="1" t="s">
        <v>90</v>
      </c>
      <c r="AA525" s="1">
        <v>401</v>
      </c>
      <c r="AB525" s="1336">
        <v>416</v>
      </c>
    </row>
    <row r="526" spans="1:28">
      <c r="A526" s="1336" t="s">
        <v>120</v>
      </c>
      <c r="B526" s="2" t="s">
        <v>337</v>
      </c>
      <c r="C526" s="1" t="s">
        <v>338</v>
      </c>
      <c r="D526" s="1" t="s">
        <v>116</v>
      </c>
      <c r="E526" s="1">
        <v>130322</v>
      </c>
      <c r="F526" s="1336" t="s">
        <v>142</v>
      </c>
      <c r="G526" s="1" t="s">
        <v>32</v>
      </c>
      <c r="H526" s="1">
        <v>418277</v>
      </c>
      <c r="I526" s="3">
        <v>42524</v>
      </c>
      <c r="J526" s="3">
        <v>42514</v>
      </c>
      <c r="K526" s="3">
        <v>42545</v>
      </c>
      <c r="L526" s="1">
        <v>221594</v>
      </c>
      <c r="M526" s="3">
        <v>42523</v>
      </c>
      <c r="N526" s="1" t="s">
        <v>89</v>
      </c>
      <c r="O526" s="1">
        <v>116413</v>
      </c>
      <c r="P526" s="1">
        <v>5000</v>
      </c>
      <c r="Q526" s="1">
        <v>3.12</v>
      </c>
      <c r="R526" s="1337">
        <v>15600</v>
      </c>
      <c r="S526" s="1">
        <v>-355.6</v>
      </c>
      <c r="T526" s="1">
        <v>2.8239999999999998</v>
      </c>
      <c r="U526" s="1337">
        <v>14120</v>
      </c>
      <c r="V526" s="1">
        <v>6.8999999999999999E-3</v>
      </c>
      <c r="W526" s="1336">
        <v>34.299999999999997</v>
      </c>
      <c r="X526" s="1">
        <v>13</v>
      </c>
      <c r="Y526" s="1">
        <v>135</v>
      </c>
      <c r="Z526" s="1" t="s">
        <v>143</v>
      </c>
      <c r="AA526" s="1">
        <v>401</v>
      </c>
      <c r="AB526" s="1337">
        <v>1480</v>
      </c>
    </row>
    <row r="527" spans="1:28">
      <c r="A527" s="1336" t="s">
        <v>120</v>
      </c>
      <c r="B527" s="2" t="s">
        <v>337</v>
      </c>
      <c r="C527" s="1" t="s">
        <v>338</v>
      </c>
      <c r="D527" s="1" t="s">
        <v>116</v>
      </c>
      <c r="E527" s="1">
        <v>140008</v>
      </c>
      <c r="F527" s="1336" t="s">
        <v>123</v>
      </c>
      <c r="G527" s="1" t="s">
        <v>32</v>
      </c>
      <c r="H527" s="1">
        <v>418309</v>
      </c>
      <c r="I527" s="3">
        <v>42524</v>
      </c>
      <c r="J527" s="3">
        <v>42500</v>
      </c>
      <c r="K527" s="3">
        <v>42515</v>
      </c>
      <c r="L527" s="1">
        <v>221632</v>
      </c>
      <c r="M527" s="3">
        <v>42524</v>
      </c>
      <c r="N527" s="1" t="s">
        <v>89</v>
      </c>
      <c r="O527" s="1">
        <v>115966</v>
      </c>
      <c r="P527" s="1">
        <v>5000</v>
      </c>
      <c r="Q527" s="1">
        <v>3.21</v>
      </c>
      <c r="R527" s="1337">
        <v>16050</v>
      </c>
      <c r="S527" s="1">
        <v>94.4</v>
      </c>
      <c r="T527" s="1">
        <v>2.8239999999999998</v>
      </c>
      <c r="U527" s="1337">
        <v>14120</v>
      </c>
      <c r="V527" s="1">
        <v>6.8999999999999999E-3</v>
      </c>
      <c r="W527" s="1336">
        <v>34.299999999999997</v>
      </c>
      <c r="X527" s="1">
        <v>13</v>
      </c>
      <c r="Y527" s="1">
        <v>141</v>
      </c>
      <c r="AA527" s="1">
        <v>401</v>
      </c>
      <c r="AB527" s="1337">
        <v>1930</v>
      </c>
    </row>
    <row r="528" spans="1:28">
      <c r="A528" s="1336" t="s">
        <v>120</v>
      </c>
      <c r="B528" s="2" t="s">
        <v>337</v>
      </c>
      <c r="C528" s="1" t="s">
        <v>338</v>
      </c>
      <c r="D528" s="1" t="s">
        <v>116</v>
      </c>
      <c r="E528" s="1">
        <v>130003</v>
      </c>
      <c r="F528" s="1336" t="s">
        <v>145</v>
      </c>
      <c r="G528" s="1" t="s">
        <v>32</v>
      </c>
      <c r="H528" s="1">
        <v>418378</v>
      </c>
      <c r="I528" s="3">
        <v>42527</v>
      </c>
      <c r="J528" s="3">
        <v>42494</v>
      </c>
      <c r="K528" s="3">
        <v>42515</v>
      </c>
      <c r="N528" s="1" t="s">
        <v>89</v>
      </c>
      <c r="O528" s="1">
        <v>115772</v>
      </c>
      <c r="P528" s="1">
        <v>3000</v>
      </c>
      <c r="Q528" s="1">
        <v>3.17</v>
      </c>
      <c r="R528" s="1337">
        <v>9510</v>
      </c>
      <c r="S528" s="1">
        <v>-63.36</v>
      </c>
      <c r="T528" s="1">
        <v>2.8239999999999998</v>
      </c>
      <c r="U528" s="1337">
        <v>8472</v>
      </c>
      <c r="V528" s="1">
        <v>6.8999999999999999E-3</v>
      </c>
      <c r="W528" s="1336">
        <v>20.58</v>
      </c>
      <c r="X528" s="1">
        <v>13</v>
      </c>
      <c r="Y528" s="1">
        <v>130</v>
      </c>
      <c r="AA528" s="1">
        <v>401</v>
      </c>
      <c r="AB528" s="1337">
        <v>1038</v>
      </c>
    </row>
    <row r="529" spans="1:28">
      <c r="A529" s="1336" t="s">
        <v>120</v>
      </c>
      <c r="B529" s="2" t="s">
        <v>337</v>
      </c>
      <c r="C529" s="1" t="s">
        <v>338</v>
      </c>
      <c r="D529" s="1" t="s">
        <v>116</v>
      </c>
      <c r="E529" s="1">
        <v>130165</v>
      </c>
      <c r="F529" s="1336" t="s">
        <v>164</v>
      </c>
      <c r="G529" s="1" t="s">
        <v>32</v>
      </c>
      <c r="H529" s="1">
        <v>420660</v>
      </c>
      <c r="I529" s="3">
        <v>42543</v>
      </c>
      <c r="J529" s="3">
        <v>42522</v>
      </c>
      <c r="K529" s="3">
        <v>42546</v>
      </c>
      <c r="L529" s="1">
        <v>222952</v>
      </c>
      <c r="M529" s="3">
        <v>42542</v>
      </c>
      <c r="N529" s="1" t="s">
        <v>89</v>
      </c>
      <c r="O529" s="1">
        <v>116723</v>
      </c>
      <c r="P529" s="1">
        <v>1000</v>
      </c>
      <c r="Q529" s="1">
        <v>3.24</v>
      </c>
      <c r="R529" s="1337">
        <v>3240</v>
      </c>
      <c r="S529" s="1">
        <v>48.88</v>
      </c>
      <c r="T529" s="1">
        <v>2.8239999999999998</v>
      </c>
      <c r="U529" s="1337">
        <v>2824</v>
      </c>
      <c r="V529" s="1">
        <v>6.8999999999999999E-3</v>
      </c>
      <c r="W529" s="1336">
        <v>6.86</v>
      </c>
      <c r="X529" s="1">
        <v>13</v>
      </c>
      <c r="Y529" s="1">
        <v>135</v>
      </c>
      <c r="Z529" s="1" t="s">
        <v>90</v>
      </c>
      <c r="AA529" s="1">
        <v>401</v>
      </c>
      <c r="AB529" s="1336">
        <v>416</v>
      </c>
    </row>
    <row r="530" spans="1:28">
      <c r="A530" s="1336" t="s">
        <v>120</v>
      </c>
      <c r="B530" s="2" t="s">
        <v>339</v>
      </c>
      <c r="C530" s="1" t="s">
        <v>340</v>
      </c>
      <c r="D530" s="1" t="s">
        <v>116</v>
      </c>
      <c r="E530" s="1">
        <v>140008</v>
      </c>
      <c r="F530" s="1336" t="s">
        <v>123</v>
      </c>
      <c r="G530" s="1" t="s">
        <v>32</v>
      </c>
      <c r="H530" s="1">
        <v>418272</v>
      </c>
      <c r="I530" s="3">
        <v>42524</v>
      </c>
      <c r="J530" s="3">
        <v>42500</v>
      </c>
      <c r="K530" s="3">
        <v>42515</v>
      </c>
      <c r="L530" s="1">
        <v>221630</v>
      </c>
      <c r="M530" s="3">
        <v>42524</v>
      </c>
      <c r="N530" s="1" t="s">
        <v>89</v>
      </c>
      <c r="O530" s="1">
        <v>115966</v>
      </c>
      <c r="P530" s="1">
        <v>3000</v>
      </c>
      <c r="Q530" s="1">
        <v>3.21</v>
      </c>
      <c r="R530" s="1337">
        <v>9630</v>
      </c>
      <c r="S530" s="1">
        <v>56.64</v>
      </c>
      <c r="T530" s="1">
        <v>2.8239999999999998</v>
      </c>
      <c r="U530" s="1337">
        <v>8472</v>
      </c>
      <c r="V530" s="1">
        <v>6.8999999999999999E-3</v>
      </c>
      <c r="W530" s="1336">
        <v>20.58</v>
      </c>
      <c r="X530" s="1">
        <v>13</v>
      </c>
      <c r="Y530" s="1">
        <v>141</v>
      </c>
      <c r="AA530" s="1">
        <v>401</v>
      </c>
      <c r="AB530" s="1337">
        <v>1158</v>
      </c>
    </row>
    <row r="531" spans="1:28">
      <c r="A531" s="1336" t="s">
        <v>120</v>
      </c>
      <c r="B531" s="2" t="s">
        <v>341</v>
      </c>
      <c r="C531" s="1" t="s">
        <v>342</v>
      </c>
      <c r="D531" s="1" t="s">
        <v>116</v>
      </c>
      <c r="E531" s="1">
        <v>140008</v>
      </c>
      <c r="F531" s="1336" t="s">
        <v>123</v>
      </c>
      <c r="G531" s="1" t="s">
        <v>32</v>
      </c>
      <c r="H531" s="1">
        <v>418309</v>
      </c>
      <c r="I531" s="3">
        <v>42524</v>
      </c>
      <c r="J531" s="3">
        <v>42500</v>
      </c>
      <c r="K531" s="3">
        <v>42515</v>
      </c>
      <c r="L531" s="1">
        <v>221632</v>
      </c>
      <c r="M531" s="3">
        <v>42524</v>
      </c>
      <c r="N531" s="1" t="s">
        <v>89</v>
      </c>
      <c r="O531" s="1">
        <v>115966</v>
      </c>
      <c r="P531" s="1">
        <v>5000</v>
      </c>
      <c r="Q531" s="1">
        <v>3.21</v>
      </c>
      <c r="R531" s="1337">
        <v>16050</v>
      </c>
      <c r="S531" s="1">
        <v>94.4</v>
      </c>
      <c r="T531" s="1">
        <v>2.8239999999999998</v>
      </c>
      <c r="U531" s="1337">
        <v>14120</v>
      </c>
      <c r="V531" s="1">
        <v>6.8999999999999999E-3</v>
      </c>
      <c r="W531" s="1336">
        <v>34.299999999999997</v>
      </c>
      <c r="X531" s="1">
        <v>13</v>
      </c>
      <c r="Y531" s="1">
        <v>141</v>
      </c>
      <c r="AA531" s="1">
        <v>401</v>
      </c>
      <c r="AB531" s="1337">
        <v>1930</v>
      </c>
    </row>
    <row r="532" spans="1:28">
      <c r="A532" s="1336" t="s">
        <v>120</v>
      </c>
      <c r="B532" s="2" t="s">
        <v>341</v>
      </c>
      <c r="C532" s="1" t="s">
        <v>342</v>
      </c>
      <c r="D532" s="1" t="s">
        <v>116</v>
      </c>
      <c r="E532" s="1">
        <v>130013</v>
      </c>
      <c r="F532" s="1336" t="s">
        <v>221</v>
      </c>
      <c r="G532" s="1" t="s">
        <v>32</v>
      </c>
      <c r="H532" s="1">
        <v>418367</v>
      </c>
      <c r="I532" s="3">
        <v>42527</v>
      </c>
      <c r="J532" s="3">
        <v>42493</v>
      </c>
      <c r="K532" s="3">
        <v>42515</v>
      </c>
      <c r="N532" s="1" t="s">
        <v>89</v>
      </c>
      <c r="O532" s="1">
        <v>115675</v>
      </c>
      <c r="P532" s="1">
        <v>2000</v>
      </c>
      <c r="Q532" s="1">
        <v>3.14</v>
      </c>
      <c r="R532" s="1337">
        <v>6280</v>
      </c>
      <c r="S532" s="1">
        <v>-102.24</v>
      </c>
      <c r="T532" s="1">
        <v>2.8239999999999998</v>
      </c>
      <c r="U532" s="1337">
        <v>5648</v>
      </c>
      <c r="V532" s="1">
        <v>6.8999999999999999E-3</v>
      </c>
      <c r="W532" s="1336">
        <v>13.72</v>
      </c>
      <c r="X532" s="1">
        <v>13</v>
      </c>
      <c r="Y532" s="1">
        <v>130</v>
      </c>
      <c r="AA532" s="1">
        <v>401</v>
      </c>
      <c r="AB532" s="1336">
        <v>632</v>
      </c>
    </row>
    <row r="533" spans="1:28">
      <c r="A533" s="1336" t="s">
        <v>120</v>
      </c>
      <c r="B533" s="2" t="s">
        <v>341</v>
      </c>
      <c r="C533" s="1" t="s">
        <v>342</v>
      </c>
      <c r="D533" s="1" t="s">
        <v>116</v>
      </c>
      <c r="E533" s="1">
        <v>130003</v>
      </c>
      <c r="F533" s="1336" t="s">
        <v>145</v>
      </c>
      <c r="G533" s="1" t="s">
        <v>32</v>
      </c>
      <c r="H533" s="1">
        <v>418378</v>
      </c>
      <c r="I533" s="3">
        <v>42527</v>
      </c>
      <c r="J533" s="3">
        <v>42494</v>
      </c>
      <c r="K533" s="3">
        <v>42515</v>
      </c>
      <c r="N533" s="1" t="s">
        <v>89</v>
      </c>
      <c r="O533" s="1">
        <v>115772</v>
      </c>
      <c r="P533" s="1">
        <v>3000</v>
      </c>
      <c r="Q533" s="1">
        <v>3.17</v>
      </c>
      <c r="R533" s="1337">
        <v>9510</v>
      </c>
      <c r="S533" s="1">
        <v>-63.36</v>
      </c>
      <c r="T533" s="1">
        <v>2.8239999999999998</v>
      </c>
      <c r="U533" s="1337">
        <v>8472</v>
      </c>
      <c r="V533" s="1">
        <v>6.8999999999999999E-3</v>
      </c>
      <c r="W533" s="1336">
        <v>20.58</v>
      </c>
      <c r="X533" s="1">
        <v>13</v>
      </c>
      <c r="Y533" s="1">
        <v>130</v>
      </c>
      <c r="AA533" s="1">
        <v>401</v>
      </c>
      <c r="AB533" s="1337">
        <v>1038</v>
      </c>
    </row>
    <row r="534" spans="1:28">
      <c r="A534" s="1336" t="s">
        <v>120</v>
      </c>
      <c r="B534" s="2" t="s">
        <v>341</v>
      </c>
      <c r="C534" s="1" t="s">
        <v>342</v>
      </c>
      <c r="D534" s="1" t="s">
        <v>116</v>
      </c>
      <c r="E534" s="1">
        <v>130165</v>
      </c>
      <c r="F534" s="1336" t="s">
        <v>164</v>
      </c>
      <c r="G534" s="1" t="s">
        <v>32</v>
      </c>
      <c r="H534" s="1">
        <v>420660</v>
      </c>
      <c r="I534" s="3">
        <v>42543</v>
      </c>
      <c r="J534" s="3">
        <v>42522</v>
      </c>
      <c r="K534" s="3">
        <v>42546</v>
      </c>
      <c r="L534" s="1">
        <v>222952</v>
      </c>
      <c r="M534" s="3">
        <v>42542</v>
      </c>
      <c r="N534" s="1" t="s">
        <v>89</v>
      </c>
      <c r="O534" s="1">
        <v>116723</v>
      </c>
      <c r="P534" s="1">
        <v>1000</v>
      </c>
      <c r="Q534" s="1">
        <v>3.24</v>
      </c>
      <c r="R534" s="1337">
        <v>3240</v>
      </c>
      <c r="S534" s="1">
        <v>48.88</v>
      </c>
      <c r="T534" s="1">
        <v>2.8239999999999998</v>
      </c>
      <c r="U534" s="1337">
        <v>2824</v>
      </c>
      <c r="V534" s="1">
        <v>6.8999999999999999E-3</v>
      </c>
      <c r="W534" s="1336">
        <v>6.86</v>
      </c>
      <c r="X534" s="1">
        <v>13</v>
      </c>
      <c r="Y534" s="1">
        <v>135</v>
      </c>
      <c r="Z534" s="1" t="s">
        <v>90</v>
      </c>
      <c r="AA534" s="1">
        <v>401</v>
      </c>
      <c r="AB534" s="1336">
        <v>416</v>
      </c>
    </row>
    <row r="535" spans="1:28">
      <c r="A535" s="1336" t="s">
        <v>120</v>
      </c>
      <c r="B535" s="2" t="s">
        <v>343</v>
      </c>
      <c r="C535" s="1" t="s">
        <v>344</v>
      </c>
      <c r="D535" s="1" t="s">
        <v>116</v>
      </c>
      <c r="E535" s="1">
        <v>130013</v>
      </c>
      <c r="F535" s="1336" t="s">
        <v>221</v>
      </c>
      <c r="G535" s="1" t="s">
        <v>32</v>
      </c>
      <c r="H535" s="1">
        <v>418367</v>
      </c>
      <c r="I535" s="3">
        <v>42527</v>
      </c>
      <c r="J535" s="3">
        <v>42493</v>
      </c>
      <c r="K535" s="3">
        <v>42515</v>
      </c>
      <c r="N535" s="1" t="s">
        <v>89</v>
      </c>
      <c r="O535" s="1">
        <v>115675</v>
      </c>
      <c r="P535" s="1">
        <v>2000</v>
      </c>
      <c r="Q535" s="1">
        <v>3.14</v>
      </c>
      <c r="R535" s="1337">
        <v>6280</v>
      </c>
      <c r="S535" s="1">
        <v>-102.24</v>
      </c>
      <c r="T535" s="1">
        <v>2.8239999999999998</v>
      </c>
      <c r="U535" s="1337">
        <v>5648</v>
      </c>
      <c r="V535" s="1">
        <v>6.8999999999999999E-3</v>
      </c>
      <c r="W535" s="1336">
        <v>13.72</v>
      </c>
      <c r="X535" s="1">
        <v>13</v>
      </c>
      <c r="Y535" s="1">
        <v>130</v>
      </c>
      <c r="AA535" s="1">
        <v>401</v>
      </c>
      <c r="AB535" s="1336">
        <v>632</v>
      </c>
    </row>
    <row r="536" spans="1:28">
      <c r="A536" s="1336" t="s">
        <v>120</v>
      </c>
      <c r="B536" s="2" t="s">
        <v>345</v>
      </c>
      <c r="C536" s="1" t="s">
        <v>346</v>
      </c>
      <c r="D536" s="1" t="s">
        <v>116</v>
      </c>
      <c r="E536" s="1">
        <v>140008</v>
      </c>
      <c r="F536" s="1336" t="s">
        <v>123</v>
      </c>
      <c r="G536" s="1" t="s">
        <v>32</v>
      </c>
      <c r="H536" s="1">
        <v>418272</v>
      </c>
      <c r="I536" s="3">
        <v>42524</v>
      </c>
      <c r="J536" s="3">
        <v>42500</v>
      </c>
      <c r="K536" s="3">
        <v>42515</v>
      </c>
      <c r="L536" s="1">
        <v>221630</v>
      </c>
      <c r="M536" s="3">
        <v>42524</v>
      </c>
      <c r="N536" s="1" t="s">
        <v>89</v>
      </c>
      <c r="O536" s="1">
        <v>115966</v>
      </c>
      <c r="P536" s="1">
        <v>3000</v>
      </c>
      <c r="Q536" s="1">
        <v>3.21</v>
      </c>
      <c r="R536" s="1337">
        <v>9630</v>
      </c>
      <c r="S536" s="1">
        <v>56.64</v>
      </c>
      <c r="T536" s="1">
        <v>2.8239999999999998</v>
      </c>
      <c r="U536" s="1337">
        <v>8472</v>
      </c>
      <c r="V536" s="1">
        <v>6.8999999999999999E-3</v>
      </c>
      <c r="W536" s="1336">
        <v>20.58</v>
      </c>
      <c r="X536" s="1">
        <v>13</v>
      </c>
      <c r="Y536" s="1">
        <v>141</v>
      </c>
      <c r="AA536" s="1">
        <v>401</v>
      </c>
      <c r="AB536" s="1337">
        <v>1158</v>
      </c>
    </row>
    <row r="537" spans="1:28">
      <c r="A537" s="1336" t="s">
        <v>120</v>
      </c>
      <c r="B537" s="2" t="s">
        <v>347</v>
      </c>
      <c r="C537" s="1" t="s">
        <v>348</v>
      </c>
      <c r="D537" s="1" t="s">
        <v>116</v>
      </c>
      <c r="E537" s="1">
        <v>140008</v>
      </c>
      <c r="F537" s="1336" t="s">
        <v>123</v>
      </c>
      <c r="G537" s="1" t="s">
        <v>32</v>
      </c>
      <c r="H537" s="1">
        <v>418272</v>
      </c>
      <c r="I537" s="3">
        <v>42524</v>
      </c>
      <c r="J537" s="3">
        <v>42500</v>
      </c>
      <c r="K537" s="3">
        <v>42515</v>
      </c>
      <c r="L537" s="1">
        <v>221630</v>
      </c>
      <c r="M537" s="3">
        <v>42524</v>
      </c>
      <c r="N537" s="1" t="s">
        <v>89</v>
      </c>
      <c r="O537" s="1">
        <v>115966</v>
      </c>
      <c r="P537" s="1">
        <v>3000</v>
      </c>
      <c r="Q537" s="1">
        <v>3.21</v>
      </c>
      <c r="R537" s="1337">
        <v>9630</v>
      </c>
      <c r="S537" s="1">
        <v>56.64</v>
      </c>
      <c r="T537" s="1">
        <v>2.8239999999999998</v>
      </c>
      <c r="U537" s="1337">
        <v>8472</v>
      </c>
      <c r="V537" s="1">
        <v>6.8999999999999999E-3</v>
      </c>
      <c r="W537" s="1336">
        <v>20.58</v>
      </c>
      <c r="X537" s="1">
        <v>13</v>
      </c>
      <c r="Y537" s="1">
        <v>141</v>
      </c>
      <c r="AA537" s="1">
        <v>401</v>
      </c>
      <c r="AB537" s="1337">
        <v>1158</v>
      </c>
    </row>
    <row r="538" spans="1:28">
      <c r="A538" s="1336" t="s">
        <v>120</v>
      </c>
      <c r="B538" s="2" t="s">
        <v>349</v>
      </c>
      <c r="C538" s="1" t="s">
        <v>350</v>
      </c>
      <c r="D538" s="1" t="s">
        <v>116</v>
      </c>
      <c r="E538" s="1">
        <v>140008</v>
      </c>
      <c r="F538" s="1336" t="s">
        <v>123</v>
      </c>
      <c r="G538" s="1" t="s">
        <v>32</v>
      </c>
      <c r="H538" s="1">
        <v>418272</v>
      </c>
      <c r="I538" s="3">
        <v>42524</v>
      </c>
      <c r="J538" s="3">
        <v>42500</v>
      </c>
      <c r="K538" s="3">
        <v>42515</v>
      </c>
      <c r="L538" s="1">
        <v>221630</v>
      </c>
      <c r="M538" s="3">
        <v>42524</v>
      </c>
      <c r="N538" s="1" t="s">
        <v>89</v>
      </c>
      <c r="O538" s="1">
        <v>115966</v>
      </c>
      <c r="P538" s="1">
        <v>5000</v>
      </c>
      <c r="Q538" s="1">
        <v>3.21</v>
      </c>
      <c r="R538" s="1337">
        <v>16050</v>
      </c>
      <c r="S538" s="1">
        <v>94.4</v>
      </c>
      <c r="T538" s="1">
        <v>2.8239999999999998</v>
      </c>
      <c r="U538" s="1337">
        <v>14120</v>
      </c>
      <c r="V538" s="1">
        <v>6.8999999999999999E-3</v>
      </c>
      <c r="W538" s="1336">
        <v>34.299999999999997</v>
      </c>
      <c r="X538" s="1">
        <v>13</v>
      </c>
      <c r="Y538" s="1">
        <v>141</v>
      </c>
      <c r="AA538" s="1">
        <v>401</v>
      </c>
      <c r="AB538" s="1337">
        <v>1930</v>
      </c>
    </row>
    <row r="539" spans="1:28">
      <c r="A539" s="1336" t="s">
        <v>120</v>
      </c>
      <c r="B539" s="2" t="s">
        <v>349</v>
      </c>
      <c r="C539" s="1" t="s">
        <v>350</v>
      </c>
      <c r="D539" s="1" t="s">
        <v>116</v>
      </c>
      <c r="E539" s="1">
        <v>130322</v>
      </c>
      <c r="F539" s="1336" t="s">
        <v>142</v>
      </c>
      <c r="G539" s="1" t="s">
        <v>32</v>
      </c>
      <c r="H539" s="1">
        <v>418277</v>
      </c>
      <c r="I539" s="3">
        <v>42524</v>
      </c>
      <c r="J539" s="3">
        <v>42514</v>
      </c>
      <c r="K539" s="3">
        <v>42545</v>
      </c>
      <c r="L539" s="1">
        <v>221594</v>
      </c>
      <c r="M539" s="3">
        <v>42523</v>
      </c>
      <c r="N539" s="1" t="s">
        <v>89</v>
      </c>
      <c r="O539" s="1">
        <v>116413</v>
      </c>
      <c r="P539" s="1">
        <v>5000</v>
      </c>
      <c r="Q539" s="1">
        <v>3.12</v>
      </c>
      <c r="R539" s="1337">
        <v>15600</v>
      </c>
      <c r="S539" s="1">
        <v>-355.6</v>
      </c>
      <c r="T539" s="1">
        <v>2.8239999999999998</v>
      </c>
      <c r="U539" s="1337">
        <v>14120</v>
      </c>
      <c r="V539" s="1">
        <v>6.8999999999999999E-3</v>
      </c>
      <c r="W539" s="1336">
        <v>34.299999999999997</v>
      </c>
      <c r="X539" s="1">
        <v>13</v>
      </c>
      <c r="Y539" s="1">
        <v>135</v>
      </c>
      <c r="Z539" s="1" t="s">
        <v>143</v>
      </c>
      <c r="AA539" s="1">
        <v>401</v>
      </c>
      <c r="AB539" s="1337">
        <v>1480</v>
      </c>
    </row>
    <row r="540" spans="1:28">
      <c r="A540" s="1336" t="s">
        <v>120</v>
      </c>
      <c r="B540" s="2" t="s">
        <v>349</v>
      </c>
      <c r="C540" s="1" t="s">
        <v>350</v>
      </c>
      <c r="D540" s="1" t="s">
        <v>116</v>
      </c>
      <c r="E540" s="1">
        <v>130003</v>
      </c>
      <c r="F540" s="1336" t="s">
        <v>145</v>
      </c>
      <c r="G540" s="1" t="s">
        <v>32</v>
      </c>
      <c r="H540" s="1">
        <v>418375</v>
      </c>
      <c r="I540" s="3">
        <v>42527</v>
      </c>
      <c r="J540" s="3">
        <v>42494</v>
      </c>
      <c r="K540" s="3">
        <v>42515</v>
      </c>
      <c r="N540" s="1" t="s">
        <v>89</v>
      </c>
      <c r="O540" s="1">
        <v>115772</v>
      </c>
      <c r="P540" s="1">
        <v>7000</v>
      </c>
      <c r="Q540" s="1">
        <v>3.17</v>
      </c>
      <c r="R540" s="1337">
        <v>22190</v>
      </c>
      <c r="S540" s="1">
        <v>-147.84</v>
      </c>
      <c r="T540" s="1">
        <v>2.8239999999999998</v>
      </c>
      <c r="U540" s="1337">
        <v>19768</v>
      </c>
      <c r="V540" s="1">
        <v>6.8999999999999999E-3</v>
      </c>
      <c r="W540" s="1336">
        <v>48.02</v>
      </c>
      <c r="X540" s="1">
        <v>13</v>
      </c>
      <c r="Y540" s="1">
        <v>130</v>
      </c>
      <c r="AA540" s="1">
        <v>401</v>
      </c>
      <c r="AB540" s="1337">
        <v>2422</v>
      </c>
    </row>
    <row r="541" spans="1:28">
      <c r="A541" s="1336" t="s">
        <v>120</v>
      </c>
      <c r="B541" s="2" t="s">
        <v>349</v>
      </c>
      <c r="C541" s="1" t="s">
        <v>350</v>
      </c>
      <c r="D541" s="1" t="s">
        <v>116</v>
      </c>
      <c r="E541" s="1">
        <v>130007</v>
      </c>
      <c r="F541" s="1336" t="s">
        <v>146</v>
      </c>
      <c r="G541" s="1" t="s">
        <v>32</v>
      </c>
      <c r="H541" s="1">
        <v>418497</v>
      </c>
      <c r="I541" s="3">
        <v>42527</v>
      </c>
      <c r="J541" s="3">
        <v>42487</v>
      </c>
      <c r="K541" s="3">
        <v>42517</v>
      </c>
      <c r="L541" s="1">
        <v>221798</v>
      </c>
      <c r="M541" s="3">
        <v>42526</v>
      </c>
      <c r="N541" s="1" t="s">
        <v>89</v>
      </c>
      <c r="O541" s="1">
        <v>115597</v>
      </c>
      <c r="P541" s="1">
        <v>3000</v>
      </c>
      <c r="Q541" s="1">
        <v>3.21</v>
      </c>
      <c r="R541" s="1337">
        <v>9630</v>
      </c>
      <c r="S541" s="1">
        <v>56.64</v>
      </c>
      <c r="T541" s="1">
        <v>2.8239999999999998</v>
      </c>
      <c r="U541" s="1337">
        <v>8472</v>
      </c>
      <c r="V541" s="1">
        <v>6.8999999999999999E-3</v>
      </c>
      <c r="W541" s="1336">
        <v>20.58</v>
      </c>
      <c r="X541" s="1">
        <v>13</v>
      </c>
      <c r="Y541" s="1">
        <v>130</v>
      </c>
      <c r="AA541" s="1">
        <v>401</v>
      </c>
      <c r="AB541" s="1337">
        <v>1158</v>
      </c>
    </row>
    <row r="542" spans="1:28">
      <c r="A542" s="1336" t="s">
        <v>120</v>
      </c>
      <c r="B542" s="2" t="s">
        <v>349</v>
      </c>
      <c r="C542" s="1" t="s">
        <v>350</v>
      </c>
      <c r="D542" s="1" t="s">
        <v>116</v>
      </c>
      <c r="E542" s="1">
        <v>130165</v>
      </c>
      <c r="F542" s="1336" t="s">
        <v>164</v>
      </c>
      <c r="G542" s="1" t="s">
        <v>32</v>
      </c>
      <c r="H542" s="1">
        <v>420660</v>
      </c>
      <c r="I542" s="3">
        <v>42543</v>
      </c>
      <c r="J542" s="3">
        <v>42522</v>
      </c>
      <c r="K542" s="3">
        <v>42546</v>
      </c>
      <c r="L542" s="1">
        <v>222952</v>
      </c>
      <c r="M542" s="3">
        <v>42542</v>
      </c>
      <c r="N542" s="1" t="s">
        <v>89</v>
      </c>
      <c r="O542" s="1">
        <v>116723</v>
      </c>
      <c r="P542" s="1">
        <v>1000</v>
      </c>
      <c r="Q542" s="1">
        <v>3.24</v>
      </c>
      <c r="R542" s="1337">
        <v>3240</v>
      </c>
      <c r="S542" s="1">
        <v>48.88</v>
      </c>
      <c r="T542" s="1">
        <v>2.8239999999999998</v>
      </c>
      <c r="U542" s="1337">
        <v>2824</v>
      </c>
      <c r="V542" s="1">
        <v>6.8999999999999999E-3</v>
      </c>
      <c r="W542" s="1336">
        <v>6.86</v>
      </c>
      <c r="X542" s="1">
        <v>13</v>
      </c>
      <c r="Y542" s="1">
        <v>135</v>
      </c>
      <c r="Z542" s="1" t="s">
        <v>90</v>
      </c>
      <c r="AA542" s="1">
        <v>401</v>
      </c>
      <c r="AB542" s="1336">
        <v>416</v>
      </c>
    </row>
    <row r="543" spans="1:28">
      <c r="A543" s="1336" t="s">
        <v>120</v>
      </c>
      <c r="B543" s="2" t="s">
        <v>351</v>
      </c>
      <c r="C543" s="1" t="s">
        <v>352</v>
      </c>
      <c r="D543" s="1" t="s">
        <v>116</v>
      </c>
      <c r="E543" s="1">
        <v>140008</v>
      </c>
      <c r="F543" s="1336" t="s">
        <v>123</v>
      </c>
      <c r="G543" s="1" t="s">
        <v>32</v>
      </c>
      <c r="H543" s="1">
        <v>418309</v>
      </c>
      <c r="I543" s="3">
        <v>42524</v>
      </c>
      <c r="J543" s="3">
        <v>42500</v>
      </c>
      <c r="K543" s="3">
        <v>42515</v>
      </c>
      <c r="L543" s="1">
        <v>221632</v>
      </c>
      <c r="M543" s="3">
        <v>42524</v>
      </c>
      <c r="N543" s="1" t="s">
        <v>89</v>
      </c>
      <c r="O543" s="1">
        <v>115966</v>
      </c>
      <c r="P543" s="1">
        <v>5000</v>
      </c>
      <c r="Q543" s="1">
        <v>3.21</v>
      </c>
      <c r="R543" s="1337">
        <v>16050</v>
      </c>
      <c r="S543" s="1">
        <v>94.4</v>
      </c>
      <c r="T543" s="1">
        <v>2.8239999999999998</v>
      </c>
      <c r="U543" s="1337">
        <v>14120</v>
      </c>
      <c r="V543" s="1">
        <v>6.8999999999999999E-3</v>
      </c>
      <c r="W543" s="1336">
        <v>34.299999999999997</v>
      </c>
      <c r="X543" s="1">
        <v>13</v>
      </c>
      <c r="Y543" s="1">
        <v>141</v>
      </c>
      <c r="AA543" s="1">
        <v>401</v>
      </c>
      <c r="AB543" s="1337">
        <v>1930</v>
      </c>
    </row>
    <row r="544" spans="1:28">
      <c r="A544" s="1336" t="s">
        <v>120</v>
      </c>
      <c r="B544" s="2" t="s">
        <v>351</v>
      </c>
      <c r="C544" s="1" t="s">
        <v>352</v>
      </c>
      <c r="D544" s="1" t="s">
        <v>116</v>
      </c>
      <c r="E544" s="1">
        <v>130013</v>
      </c>
      <c r="F544" s="1336" t="s">
        <v>221</v>
      </c>
      <c r="G544" s="1" t="s">
        <v>32</v>
      </c>
      <c r="H544" s="1">
        <v>418367</v>
      </c>
      <c r="I544" s="3">
        <v>42527</v>
      </c>
      <c r="J544" s="3">
        <v>42493</v>
      </c>
      <c r="K544" s="3">
        <v>42515</v>
      </c>
      <c r="N544" s="1" t="s">
        <v>89</v>
      </c>
      <c r="O544" s="1">
        <v>115675</v>
      </c>
      <c r="P544" s="1">
        <v>2000</v>
      </c>
      <c r="Q544" s="1">
        <v>3.14</v>
      </c>
      <c r="R544" s="1337">
        <v>6280</v>
      </c>
      <c r="S544" s="1">
        <v>-102.24</v>
      </c>
      <c r="T544" s="1">
        <v>2.8239999999999998</v>
      </c>
      <c r="U544" s="1337">
        <v>5648</v>
      </c>
      <c r="V544" s="1">
        <v>6.8999999999999999E-3</v>
      </c>
      <c r="W544" s="1336">
        <v>13.72</v>
      </c>
      <c r="X544" s="1">
        <v>13</v>
      </c>
      <c r="Y544" s="1">
        <v>130</v>
      </c>
      <c r="AA544" s="1">
        <v>401</v>
      </c>
      <c r="AB544" s="1336">
        <v>632</v>
      </c>
    </row>
    <row r="545" spans="1:28">
      <c r="A545" s="1336" t="s">
        <v>120</v>
      </c>
      <c r="B545" s="2" t="s">
        <v>351</v>
      </c>
      <c r="C545" s="1" t="s">
        <v>352</v>
      </c>
      <c r="D545" s="1" t="s">
        <v>116</v>
      </c>
      <c r="E545" s="1">
        <v>130003</v>
      </c>
      <c r="F545" s="1336" t="s">
        <v>145</v>
      </c>
      <c r="G545" s="1" t="s">
        <v>32</v>
      </c>
      <c r="H545" s="1">
        <v>418375</v>
      </c>
      <c r="I545" s="3">
        <v>42527</v>
      </c>
      <c r="J545" s="3">
        <v>42494</v>
      </c>
      <c r="K545" s="3">
        <v>42515</v>
      </c>
      <c r="N545" s="1" t="s">
        <v>89</v>
      </c>
      <c r="O545" s="1">
        <v>115772</v>
      </c>
      <c r="P545" s="1">
        <v>5000</v>
      </c>
      <c r="Q545" s="1">
        <v>3.17</v>
      </c>
      <c r="R545" s="1337">
        <v>15850</v>
      </c>
      <c r="S545" s="1">
        <v>-105.6</v>
      </c>
      <c r="T545" s="1">
        <v>2.8239999999999998</v>
      </c>
      <c r="U545" s="1337">
        <v>14120</v>
      </c>
      <c r="V545" s="1">
        <v>6.8999999999999999E-3</v>
      </c>
      <c r="W545" s="1336">
        <v>34.299999999999997</v>
      </c>
      <c r="X545" s="1">
        <v>13</v>
      </c>
      <c r="Y545" s="1">
        <v>130</v>
      </c>
      <c r="AA545" s="1">
        <v>401</v>
      </c>
      <c r="AB545" s="1337">
        <v>1730</v>
      </c>
    </row>
    <row r="546" spans="1:28">
      <c r="A546" s="1336" t="s">
        <v>120</v>
      </c>
      <c r="B546" s="2" t="s">
        <v>351</v>
      </c>
      <c r="C546" s="1" t="s">
        <v>352</v>
      </c>
      <c r="D546" s="1" t="s">
        <v>116</v>
      </c>
      <c r="E546" s="1">
        <v>130007</v>
      </c>
      <c r="F546" s="1336" t="s">
        <v>146</v>
      </c>
      <c r="G546" s="1" t="s">
        <v>32</v>
      </c>
      <c r="H546" s="1">
        <v>418497</v>
      </c>
      <c r="I546" s="3">
        <v>42527</v>
      </c>
      <c r="J546" s="3">
        <v>42487</v>
      </c>
      <c r="K546" s="3">
        <v>42517</v>
      </c>
      <c r="L546" s="1">
        <v>221798</v>
      </c>
      <c r="M546" s="3">
        <v>42526</v>
      </c>
      <c r="N546" s="1" t="s">
        <v>89</v>
      </c>
      <c r="O546" s="1">
        <v>115597</v>
      </c>
      <c r="P546" s="1">
        <v>3000</v>
      </c>
      <c r="Q546" s="1">
        <v>3.21</v>
      </c>
      <c r="R546" s="1337">
        <v>9630</v>
      </c>
      <c r="S546" s="1">
        <v>56.64</v>
      </c>
      <c r="T546" s="1">
        <v>2.8239999999999998</v>
      </c>
      <c r="U546" s="1337">
        <v>8472</v>
      </c>
      <c r="V546" s="1">
        <v>6.8999999999999999E-3</v>
      </c>
      <c r="W546" s="1336">
        <v>20.58</v>
      </c>
      <c r="X546" s="1">
        <v>13</v>
      </c>
      <c r="Y546" s="1">
        <v>130</v>
      </c>
      <c r="AA546" s="1">
        <v>401</v>
      </c>
      <c r="AB546" s="1337">
        <v>1158</v>
      </c>
    </row>
    <row r="547" spans="1:28">
      <c r="A547" s="1336" t="s">
        <v>120</v>
      </c>
      <c r="B547" s="2" t="s">
        <v>351</v>
      </c>
      <c r="C547" s="1" t="s">
        <v>352</v>
      </c>
      <c r="D547" s="1" t="s">
        <v>116</v>
      </c>
      <c r="E547" s="1">
        <v>130314</v>
      </c>
      <c r="F547" s="1336" t="s">
        <v>144</v>
      </c>
      <c r="G547" s="1" t="s">
        <v>32</v>
      </c>
      <c r="H547" s="1">
        <v>418630</v>
      </c>
      <c r="I547" s="3">
        <v>42528</v>
      </c>
      <c r="J547" s="3">
        <v>42502</v>
      </c>
      <c r="K547" s="3">
        <v>42531</v>
      </c>
      <c r="N547" s="1" t="s">
        <v>89</v>
      </c>
      <c r="O547" s="1">
        <v>116063</v>
      </c>
      <c r="P547" s="1">
        <v>1000</v>
      </c>
      <c r="Q547" s="1">
        <v>3.14</v>
      </c>
      <c r="R547" s="1337">
        <v>3140</v>
      </c>
      <c r="S547" s="1">
        <v>-51.12</v>
      </c>
      <c r="T547" s="1">
        <v>2.8239999999999998</v>
      </c>
      <c r="U547" s="1337">
        <v>2824</v>
      </c>
      <c r="V547" s="1">
        <v>6.8999999999999999E-3</v>
      </c>
      <c r="W547" s="1336">
        <v>6.86</v>
      </c>
      <c r="X547" s="1">
        <v>13</v>
      </c>
      <c r="Y547" s="1">
        <v>130</v>
      </c>
      <c r="AA547" s="1">
        <v>401</v>
      </c>
      <c r="AB547" s="1336">
        <v>316</v>
      </c>
    </row>
    <row r="548" spans="1:28">
      <c r="A548" s="1336" t="s">
        <v>120</v>
      </c>
      <c r="B548" s="2" t="s">
        <v>351</v>
      </c>
      <c r="C548" s="1" t="s">
        <v>352</v>
      </c>
      <c r="D548" s="1" t="s">
        <v>116</v>
      </c>
      <c r="E548" s="1">
        <v>130165</v>
      </c>
      <c r="F548" s="1336" t="s">
        <v>164</v>
      </c>
      <c r="G548" s="1" t="s">
        <v>32</v>
      </c>
      <c r="H548" s="1">
        <v>420660</v>
      </c>
      <c r="I548" s="3">
        <v>42543</v>
      </c>
      <c r="J548" s="3">
        <v>42522</v>
      </c>
      <c r="K548" s="3">
        <v>42546</v>
      </c>
      <c r="L548" s="1">
        <v>222952</v>
      </c>
      <c r="M548" s="3">
        <v>42542</v>
      </c>
      <c r="N548" s="1" t="s">
        <v>89</v>
      </c>
      <c r="O548" s="1">
        <v>116723</v>
      </c>
      <c r="P548" s="1">
        <v>1000</v>
      </c>
      <c r="Q548" s="1">
        <v>3.24</v>
      </c>
      <c r="R548" s="1337">
        <v>3240</v>
      </c>
      <c r="S548" s="1">
        <v>48.88</v>
      </c>
      <c r="T548" s="1">
        <v>2.8239999999999998</v>
      </c>
      <c r="U548" s="1337">
        <v>2824</v>
      </c>
      <c r="V548" s="1">
        <v>6.8999999999999999E-3</v>
      </c>
      <c r="W548" s="1336">
        <v>6.86</v>
      </c>
      <c r="X548" s="1">
        <v>13</v>
      </c>
      <c r="Y548" s="1">
        <v>135</v>
      </c>
      <c r="Z548" s="1" t="s">
        <v>90</v>
      </c>
      <c r="AA548" s="1">
        <v>401</v>
      </c>
      <c r="AB548" s="1336">
        <v>416</v>
      </c>
    </row>
    <row r="549" spans="1:28">
      <c r="A549" s="1336" t="s">
        <v>120</v>
      </c>
      <c r="B549" s="2" t="s">
        <v>351</v>
      </c>
      <c r="C549" s="1" t="s">
        <v>352</v>
      </c>
      <c r="D549" s="1" t="s">
        <v>116</v>
      </c>
      <c r="E549" s="1">
        <v>130007</v>
      </c>
      <c r="F549" s="1336" t="s">
        <v>146</v>
      </c>
      <c r="G549" s="1" t="s">
        <v>32</v>
      </c>
      <c r="H549" s="1">
        <v>421177</v>
      </c>
      <c r="I549" s="3">
        <v>42548</v>
      </c>
      <c r="J549" s="3">
        <v>42517</v>
      </c>
      <c r="K549" s="3">
        <v>42546</v>
      </c>
      <c r="L549" s="1">
        <v>223250</v>
      </c>
      <c r="M549" s="3">
        <v>42547</v>
      </c>
      <c r="N549" s="1" t="s">
        <v>89</v>
      </c>
      <c r="O549" s="1">
        <v>116535</v>
      </c>
      <c r="P549" s="1">
        <v>3000</v>
      </c>
      <c r="Q549" s="1">
        <v>3.09</v>
      </c>
      <c r="R549" s="1337">
        <v>9270</v>
      </c>
      <c r="S549" s="1">
        <v>-303.36</v>
      </c>
      <c r="T549" s="1">
        <v>2.8239999999999998</v>
      </c>
      <c r="U549" s="1337">
        <v>8472</v>
      </c>
      <c r="V549" s="1">
        <v>6.8999999999999999E-3</v>
      </c>
      <c r="W549" s="1336">
        <v>20.58</v>
      </c>
      <c r="X549" s="1">
        <v>13</v>
      </c>
      <c r="Y549" s="1">
        <v>130</v>
      </c>
      <c r="AA549" s="1">
        <v>401</v>
      </c>
      <c r="AB549" s="1336">
        <v>798</v>
      </c>
    </row>
    <row r="550" spans="1:28">
      <c r="A550" s="1336" t="s">
        <v>353</v>
      </c>
      <c r="B550" s="2" t="s">
        <v>354</v>
      </c>
      <c r="C550" s="1" t="s">
        <v>355</v>
      </c>
      <c r="D550" s="1" t="s">
        <v>87</v>
      </c>
      <c r="E550" s="1">
        <v>150007</v>
      </c>
      <c r="F550" s="1336" t="s">
        <v>264</v>
      </c>
      <c r="G550" s="1" t="s">
        <v>32</v>
      </c>
      <c r="H550" s="1">
        <v>417945</v>
      </c>
      <c r="I550" s="3">
        <v>42522</v>
      </c>
      <c r="J550" s="3">
        <v>42493</v>
      </c>
      <c r="K550" s="3">
        <v>42517</v>
      </c>
      <c r="N550" s="1" t="s">
        <v>42</v>
      </c>
      <c r="O550" s="1">
        <v>21509</v>
      </c>
      <c r="P550" s="1">
        <v>5800</v>
      </c>
      <c r="Q550" s="1">
        <v>8.1199999999999992</v>
      </c>
      <c r="R550" s="1337">
        <v>47096</v>
      </c>
      <c r="S550" s="4">
        <v>6559.51</v>
      </c>
      <c r="T550" s="1">
        <v>6.1849999999999996</v>
      </c>
      <c r="U550" s="1337">
        <v>35873</v>
      </c>
      <c r="V550" s="1">
        <v>1.41E-2</v>
      </c>
      <c r="W550" s="1336">
        <v>81.837999999999994</v>
      </c>
      <c r="X550" s="1">
        <v>13</v>
      </c>
      <c r="Y550" s="1">
        <v>150</v>
      </c>
      <c r="AA550" s="1">
        <v>401</v>
      </c>
      <c r="AB550" s="1337">
        <v>11223</v>
      </c>
    </row>
    <row r="551" spans="1:28">
      <c r="A551" s="1336" t="s">
        <v>353</v>
      </c>
      <c r="B551" s="2" t="s">
        <v>354</v>
      </c>
      <c r="C551" s="1" t="s">
        <v>355</v>
      </c>
      <c r="D551" s="1" t="s">
        <v>87</v>
      </c>
      <c r="E551" s="1">
        <v>150007</v>
      </c>
      <c r="F551" s="1336" t="s">
        <v>264</v>
      </c>
      <c r="G551" s="1" t="s">
        <v>32</v>
      </c>
      <c r="H551" s="1">
        <v>417945</v>
      </c>
      <c r="I551" s="3">
        <v>42522</v>
      </c>
      <c r="J551" s="3">
        <v>42493</v>
      </c>
      <c r="K551" s="3">
        <v>42517</v>
      </c>
      <c r="N551" s="1" t="s">
        <v>42</v>
      </c>
      <c r="O551" s="1">
        <v>21509</v>
      </c>
      <c r="P551" s="1">
        <v>1200</v>
      </c>
      <c r="Q551" s="1">
        <v>8.1199999999999992</v>
      </c>
      <c r="R551" s="1337">
        <v>9744</v>
      </c>
      <c r="S551" s="4">
        <v>1357.14</v>
      </c>
      <c r="T551" s="1">
        <v>6.1849999999999996</v>
      </c>
      <c r="U551" s="1337">
        <v>7422</v>
      </c>
      <c r="V551" s="1">
        <v>1.41E-2</v>
      </c>
      <c r="W551" s="1336">
        <v>16.931999999999999</v>
      </c>
      <c r="X551" s="1">
        <v>13</v>
      </c>
      <c r="Y551" s="1">
        <v>150</v>
      </c>
      <c r="AA551" s="1">
        <v>401</v>
      </c>
      <c r="AB551" s="1337">
        <v>2322</v>
      </c>
    </row>
    <row r="552" spans="1:28">
      <c r="A552" s="1336" t="s">
        <v>353</v>
      </c>
      <c r="B552" s="2" t="s">
        <v>356</v>
      </c>
      <c r="C552" s="1" t="s">
        <v>357</v>
      </c>
      <c r="D552" s="1" t="s">
        <v>65</v>
      </c>
      <c r="E552" s="1">
        <v>130308</v>
      </c>
      <c r="F552" s="1336" t="s">
        <v>126</v>
      </c>
      <c r="G552" s="1" t="s">
        <v>32</v>
      </c>
      <c r="H552" s="1">
        <v>419254</v>
      </c>
      <c r="I552" s="3">
        <v>42532</v>
      </c>
      <c r="J552" s="3">
        <v>42529</v>
      </c>
      <c r="K552" s="3">
        <v>42530</v>
      </c>
      <c r="N552" s="1" t="s">
        <v>89</v>
      </c>
      <c r="O552" s="1">
        <v>117006</v>
      </c>
      <c r="P552" s="1">
        <v>1000</v>
      </c>
      <c r="Q552" s="1">
        <v>31.94</v>
      </c>
      <c r="R552" s="1337">
        <v>31940</v>
      </c>
      <c r="S552" s="4">
        <v>5511.56</v>
      </c>
      <c r="T552" s="1">
        <v>23.388000000000002</v>
      </c>
      <c r="U552" s="1337">
        <v>23388</v>
      </c>
      <c r="V552" s="1">
        <v>6.7900000000000002E-2</v>
      </c>
      <c r="W552" s="1336">
        <v>67.900000000000006</v>
      </c>
      <c r="X552" s="1">
        <v>13</v>
      </c>
      <c r="Y552" s="1">
        <v>141</v>
      </c>
      <c r="AA552" s="1">
        <v>401</v>
      </c>
      <c r="AB552" s="1337">
        <v>8552</v>
      </c>
    </row>
    <row r="553" spans="1:28">
      <c r="A553" s="1336" t="s">
        <v>353</v>
      </c>
      <c r="B553" s="2" t="s">
        <v>358</v>
      </c>
      <c r="C553" s="1" t="s">
        <v>359</v>
      </c>
      <c r="D553" s="1" t="s">
        <v>116</v>
      </c>
      <c r="E553" s="1">
        <v>140008</v>
      </c>
      <c r="F553" s="1336" t="s">
        <v>123</v>
      </c>
      <c r="G553" s="1" t="s">
        <v>32</v>
      </c>
      <c r="H553" s="1">
        <v>420495</v>
      </c>
      <c r="I553" s="3">
        <v>42542</v>
      </c>
      <c r="J553" s="3">
        <v>42522</v>
      </c>
      <c r="K553" s="3">
        <v>42545</v>
      </c>
      <c r="L553" s="1">
        <v>222933</v>
      </c>
      <c r="M553" s="3">
        <v>42542</v>
      </c>
      <c r="N553" s="1" t="s">
        <v>89</v>
      </c>
      <c r="O553" s="1">
        <v>116718</v>
      </c>
      <c r="P553" s="1">
        <v>3000</v>
      </c>
      <c r="Q553" s="1">
        <v>14.51</v>
      </c>
      <c r="R553" s="1337">
        <v>43530</v>
      </c>
      <c r="S553" s="4">
        <v>-3289.29</v>
      </c>
      <c r="T553" s="1">
        <v>13.811</v>
      </c>
      <c r="U553" s="1337">
        <v>41433</v>
      </c>
      <c r="V553" s="1">
        <v>2.76E-2</v>
      </c>
      <c r="W553" s="1336">
        <v>82.74</v>
      </c>
      <c r="X553" s="1">
        <v>13</v>
      </c>
      <c r="Y553" s="1">
        <v>141</v>
      </c>
      <c r="AA553" s="1">
        <v>401</v>
      </c>
      <c r="AB553" s="1337">
        <v>2097</v>
      </c>
    </row>
    <row r="554" spans="1:28">
      <c r="A554" s="1336" t="s">
        <v>353</v>
      </c>
      <c r="B554" s="2" t="s">
        <v>360</v>
      </c>
      <c r="C554" s="1" t="s">
        <v>359</v>
      </c>
      <c r="D554" s="1" t="s">
        <v>65</v>
      </c>
      <c r="E554" s="1">
        <v>130140</v>
      </c>
      <c r="F554" s="1336" t="s">
        <v>222</v>
      </c>
      <c r="G554" s="1" t="s">
        <v>32</v>
      </c>
      <c r="H554" s="1">
        <v>419943</v>
      </c>
      <c r="I554" s="3">
        <v>42537</v>
      </c>
      <c r="J554" s="3">
        <v>42524</v>
      </c>
      <c r="K554" s="3">
        <v>42546</v>
      </c>
      <c r="N554" s="1" t="s">
        <v>89</v>
      </c>
      <c r="O554" s="1">
        <v>116779</v>
      </c>
      <c r="P554" s="1">
        <v>2000</v>
      </c>
      <c r="Q554" s="1">
        <v>14.51</v>
      </c>
      <c r="R554" s="1337">
        <v>29020</v>
      </c>
      <c r="S554" s="4">
        <v>-2192.86</v>
      </c>
      <c r="T554" s="1">
        <v>13.811</v>
      </c>
      <c r="U554" s="1337">
        <v>27622</v>
      </c>
      <c r="V554" s="1">
        <v>2.76E-2</v>
      </c>
      <c r="W554" s="1336">
        <v>55.16</v>
      </c>
      <c r="X554" s="1">
        <v>13</v>
      </c>
      <c r="Y554" s="1">
        <v>130</v>
      </c>
      <c r="AA554" s="1">
        <v>401</v>
      </c>
      <c r="AB554" s="1337">
        <v>1398</v>
      </c>
    </row>
    <row r="555" spans="1:28">
      <c r="A555" s="1336" t="s">
        <v>353</v>
      </c>
      <c r="B555" s="2" t="s">
        <v>360</v>
      </c>
      <c r="C555" s="1" t="s">
        <v>359</v>
      </c>
      <c r="D555" s="1" t="s">
        <v>65</v>
      </c>
      <c r="E555" s="1">
        <v>140008</v>
      </c>
      <c r="F555" s="1336" t="s">
        <v>123</v>
      </c>
      <c r="G555" s="1" t="s">
        <v>32</v>
      </c>
      <c r="H555" s="1">
        <v>420040</v>
      </c>
      <c r="I555" s="3">
        <v>42537</v>
      </c>
      <c r="J555" s="3">
        <v>42522</v>
      </c>
      <c r="K555" s="3">
        <v>42545</v>
      </c>
      <c r="L555" s="1">
        <v>222680</v>
      </c>
      <c r="M555" s="3">
        <v>42537</v>
      </c>
      <c r="N555" s="1" t="s">
        <v>89</v>
      </c>
      <c r="O555" s="1">
        <v>116718</v>
      </c>
      <c r="P555" s="1">
        <v>2000</v>
      </c>
      <c r="Q555" s="1">
        <v>14.51</v>
      </c>
      <c r="R555" s="1337">
        <v>29020</v>
      </c>
      <c r="S555" s="4">
        <v>-2192.86</v>
      </c>
      <c r="T555" s="1">
        <v>13.811</v>
      </c>
      <c r="U555" s="1337">
        <v>27622</v>
      </c>
      <c r="V555" s="1">
        <v>2.76E-2</v>
      </c>
      <c r="W555" s="1336">
        <v>55.16</v>
      </c>
      <c r="X555" s="1">
        <v>13</v>
      </c>
      <c r="Y555" s="1">
        <v>141</v>
      </c>
      <c r="AA555" s="1">
        <v>401</v>
      </c>
      <c r="AB555" s="1337">
        <v>1398</v>
      </c>
    </row>
    <row r="556" spans="1:28">
      <c r="A556" s="1336" t="s">
        <v>353</v>
      </c>
      <c r="B556" s="2" t="s">
        <v>360</v>
      </c>
      <c r="C556" s="1" t="s">
        <v>359</v>
      </c>
      <c r="D556" s="1" t="s">
        <v>65</v>
      </c>
      <c r="E556" s="1">
        <v>130339</v>
      </c>
      <c r="F556" s="1336" t="s">
        <v>258</v>
      </c>
      <c r="G556" s="1" t="s">
        <v>32</v>
      </c>
      <c r="H556" s="1">
        <v>420602</v>
      </c>
      <c r="I556" s="3">
        <v>42543</v>
      </c>
      <c r="J556" s="3">
        <v>42524</v>
      </c>
      <c r="K556" s="3">
        <v>42547</v>
      </c>
      <c r="L556" s="1">
        <v>222993</v>
      </c>
      <c r="M556" s="3">
        <v>42543</v>
      </c>
      <c r="N556" s="1" t="s">
        <v>89</v>
      </c>
      <c r="O556" s="1">
        <v>116788</v>
      </c>
      <c r="P556" s="1">
        <v>2000</v>
      </c>
      <c r="Q556" s="1">
        <v>14.37</v>
      </c>
      <c r="R556" s="1337">
        <v>28740</v>
      </c>
      <c r="S556" s="4">
        <v>-2472.86</v>
      </c>
      <c r="T556" s="1">
        <v>13.811</v>
      </c>
      <c r="U556" s="1337">
        <v>27622</v>
      </c>
      <c r="V556" s="1">
        <v>2.76E-2</v>
      </c>
      <c r="W556" s="1336">
        <v>55.16</v>
      </c>
      <c r="X556" s="1">
        <v>13</v>
      </c>
      <c r="Y556" s="1">
        <v>135</v>
      </c>
      <c r="Z556" s="1" t="s">
        <v>259</v>
      </c>
      <c r="AA556" s="1">
        <v>401</v>
      </c>
      <c r="AB556" s="1337">
        <v>1118</v>
      </c>
    </row>
    <row r="557" spans="1:28">
      <c r="A557" s="1336" t="s">
        <v>353</v>
      </c>
      <c r="B557" s="2" t="s">
        <v>360</v>
      </c>
      <c r="C557" s="1" t="s">
        <v>359</v>
      </c>
      <c r="D557" s="1" t="s">
        <v>65</v>
      </c>
      <c r="E557" s="1">
        <v>130339</v>
      </c>
      <c r="F557" s="1336" t="s">
        <v>258</v>
      </c>
      <c r="G557" s="1" t="s">
        <v>32</v>
      </c>
      <c r="H557" s="1">
        <v>420602</v>
      </c>
      <c r="I557" s="3">
        <v>42543</v>
      </c>
      <c r="J557" s="3">
        <v>42524</v>
      </c>
      <c r="K557" s="3">
        <v>42547</v>
      </c>
      <c r="L557" s="1">
        <v>222993</v>
      </c>
      <c r="M557" s="3">
        <v>42543</v>
      </c>
      <c r="N557" s="1" t="s">
        <v>89</v>
      </c>
      <c r="O557" s="1">
        <v>116788</v>
      </c>
      <c r="P557" s="1">
        <v>7000</v>
      </c>
      <c r="Q557" s="1">
        <v>14.37</v>
      </c>
      <c r="R557" s="1337">
        <v>100590</v>
      </c>
      <c r="S557" s="4">
        <v>-8655.01</v>
      </c>
      <c r="T557" s="1">
        <v>13.811</v>
      </c>
      <c r="U557" s="1337">
        <v>96677</v>
      </c>
      <c r="V557" s="1">
        <v>2.76E-2</v>
      </c>
      <c r="W557" s="1336">
        <v>193.06</v>
      </c>
      <c r="X557" s="1">
        <v>13</v>
      </c>
      <c r="Y557" s="1">
        <v>135</v>
      </c>
      <c r="Z557" s="1" t="s">
        <v>259</v>
      </c>
      <c r="AA557" s="1">
        <v>401</v>
      </c>
      <c r="AB557" s="1337">
        <v>3913</v>
      </c>
    </row>
    <row r="558" spans="1:28">
      <c r="A558" s="1336" t="s">
        <v>353</v>
      </c>
      <c r="B558" s="2" t="s">
        <v>360</v>
      </c>
      <c r="C558" s="1" t="s">
        <v>359</v>
      </c>
      <c r="D558" s="1" t="s">
        <v>65</v>
      </c>
      <c r="E558" s="1">
        <v>130339</v>
      </c>
      <c r="F558" s="1336" t="s">
        <v>258</v>
      </c>
      <c r="G558" s="1" t="s">
        <v>32</v>
      </c>
      <c r="H558" s="1">
        <v>420602</v>
      </c>
      <c r="I558" s="3">
        <v>42543</v>
      </c>
      <c r="J558" s="3">
        <v>42524</v>
      </c>
      <c r="K558" s="3">
        <v>42547</v>
      </c>
      <c r="L558" s="1">
        <v>222993</v>
      </c>
      <c r="M558" s="3">
        <v>42543</v>
      </c>
      <c r="N558" s="1" t="s">
        <v>89</v>
      </c>
      <c r="O558" s="1">
        <v>116788</v>
      </c>
      <c r="P558" s="1">
        <v>5000</v>
      </c>
      <c r="Q558" s="1">
        <v>14.37</v>
      </c>
      <c r="R558" s="1337">
        <v>71850</v>
      </c>
      <c r="S558" s="4">
        <v>-6182.15</v>
      </c>
      <c r="T558" s="1">
        <v>13.811</v>
      </c>
      <c r="U558" s="1337">
        <v>69055</v>
      </c>
      <c r="V558" s="1">
        <v>2.76E-2</v>
      </c>
      <c r="W558" s="1336">
        <v>137.9</v>
      </c>
      <c r="X558" s="1">
        <v>13</v>
      </c>
      <c r="Y558" s="1">
        <v>135</v>
      </c>
      <c r="Z558" s="1" t="s">
        <v>259</v>
      </c>
      <c r="AA558" s="1">
        <v>401</v>
      </c>
      <c r="AB558" s="1337">
        <v>2795</v>
      </c>
    </row>
    <row r="559" spans="1:28">
      <c r="A559" s="1336" t="s">
        <v>353</v>
      </c>
      <c r="B559" s="2" t="s">
        <v>360</v>
      </c>
      <c r="C559" s="1" t="s">
        <v>359</v>
      </c>
      <c r="D559" s="1" t="s">
        <v>65</v>
      </c>
      <c r="E559" s="1">
        <v>130339</v>
      </c>
      <c r="F559" s="1336" t="s">
        <v>258</v>
      </c>
      <c r="G559" s="1" t="s">
        <v>32</v>
      </c>
      <c r="H559" s="1">
        <v>421227</v>
      </c>
      <c r="I559" s="3">
        <v>42548</v>
      </c>
      <c r="J559" s="3">
        <v>42530</v>
      </c>
      <c r="K559" s="3">
        <v>42546</v>
      </c>
      <c r="L559" s="1">
        <v>223280</v>
      </c>
      <c r="M559" s="3">
        <v>42548</v>
      </c>
      <c r="N559" s="1" t="s">
        <v>89</v>
      </c>
      <c r="O559" s="1">
        <v>117085</v>
      </c>
      <c r="P559" s="1">
        <v>3000</v>
      </c>
      <c r="Q559" s="1">
        <v>13.81</v>
      </c>
      <c r="R559" s="1337">
        <v>41430</v>
      </c>
      <c r="S559" s="4">
        <v>-5389.29</v>
      </c>
      <c r="T559" s="1">
        <v>13.811</v>
      </c>
      <c r="U559" s="1337">
        <v>41433</v>
      </c>
      <c r="V559" s="1">
        <v>2.76E-2</v>
      </c>
      <c r="W559" s="1336">
        <v>82.74</v>
      </c>
      <c r="X559" s="1">
        <v>13</v>
      </c>
      <c r="Y559" s="1">
        <v>135</v>
      </c>
      <c r="Z559" s="1" t="s">
        <v>259</v>
      </c>
      <c r="AA559" s="1">
        <v>401</v>
      </c>
      <c r="AB559" s="1336">
        <v>-3</v>
      </c>
    </row>
    <row r="560" spans="1:28">
      <c r="A560" s="1336" t="s">
        <v>353</v>
      </c>
      <c r="B560" s="2" t="s">
        <v>360</v>
      </c>
      <c r="C560" s="1" t="s">
        <v>359</v>
      </c>
      <c r="D560" s="1" t="s">
        <v>65</v>
      </c>
      <c r="E560" s="1">
        <v>130339</v>
      </c>
      <c r="F560" s="1336" t="s">
        <v>258</v>
      </c>
      <c r="G560" s="1" t="s">
        <v>32</v>
      </c>
      <c r="H560" s="1">
        <v>421227</v>
      </c>
      <c r="I560" s="3">
        <v>42548</v>
      </c>
      <c r="J560" s="3">
        <v>42530</v>
      </c>
      <c r="K560" s="3">
        <v>42546</v>
      </c>
      <c r="L560" s="1">
        <v>223280</v>
      </c>
      <c r="M560" s="3">
        <v>42548</v>
      </c>
      <c r="N560" s="1" t="s">
        <v>89</v>
      </c>
      <c r="O560" s="1">
        <v>117085</v>
      </c>
      <c r="P560" s="1">
        <v>1000</v>
      </c>
      <c r="Q560" s="1">
        <v>13.81</v>
      </c>
      <c r="R560" s="1337">
        <v>13810</v>
      </c>
      <c r="S560" s="4">
        <v>-1796.43</v>
      </c>
      <c r="T560" s="1">
        <v>13.811</v>
      </c>
      <c r="U560" s="1337">
        <v>13811</v>
      </c>
      <c r="V560" s="1">
        <v>2.76E-2</v>
      </c>
      <c r="W560" s="1336">
        <v>27.58</v>
      </c>
      <c r="X560" s="1">
        <v>13</v>
      </c>
      <c r="Y560" s="1">
        <v>135</v>
      </c>
      <c r="Z560" s="1" t="s">
        <v>259</v>
      </c>
      <c r="AA560" s="1">
        <v>401</v>
      </c>
      <c r="AB560" s="1336">
        <v>-1</v>
      </c>
    </row>
    <row r="561" spans="1:28">
      <c r="A561" s="1336" t="s">
        <v>353</v>
      </c>
      <c r="B561" s="2" t="s">
        <v>361</v>
      </c>
      <c r="C561" s="1" t="s">
        <v>362</v>
      </c>
      <c r="D561" s="1" t="s">
        <v>116</v>
      </c>
      <c r="E561" s="1">
        <v>140008</v>
      </c>
      <c r="F561" s="1336" t="s">
        <v>123</v>
      </c>
      <c r="G561" s="1" t="s">
        <v>32</v>
      </c>
      <c r="H561" s="1">
        <v>418857</v>
      </c>
      <c r="I561" s="3">
        <v>42528</v>
      </c>
      <c r="J561" s="3">
        <v>42500</v>
      </c>
      <c r="K561" s="3">
        <v>42515</v>
      </c>
      <c r="L561" s="1">
        <v>221944</v>
      </c>
      <c r="M561" s="3">
        <v>42528</v>
      </c>
      <c r="N561" s="1" t="s">
        <v>89</v>
      </c>
      <c r="O561" s="1">
        <v>115963</v>
      </c>
      <c r="P561" s="1">
        <v>2000</v>
      </c>
      <c r="Q561" s="1">
        <v>26.61</v>
      </c>
      <c r="R561" s="1337">
        <v>53220</v>
      </c>
      <c r="S561" s="4">
        <v>1789.18</v>
      </c>
      <c r="T561" s="1">
        <v>22.757000000000001</v>
      </c>
      <c r="U561" s="1337">
        <v>45514</v>
      </c>
      <c r="V561" s="1">
        <v>4.6100000000000002E-2</v>
      </c>
      <c r="W561" s="1336">
        <v>92.14</v>
      </c>
      <c r="X561" s="1">
        <v>13</v>
      </c>
      <c r="Y561" s="1">
        <v>141</v>
      </c>
      <c r="AA561" s="1">
        <v>401</v>
      </c>
      <c r="AB561" s="1337">
        <v>7706</v>
      </c>
    </row>
    <row r="562" spans="1:28">
      <c r="A562" s="1336" t="s">
        <v>353</v>
      </c>
      <c r="B562" s="2" t="s">
        <v>363</v>
      </c>
      <c r="C562" s="1" t="s">
        <v>364</v>
      </c>
      <c r="D562" s="1" t="s">
        <v>116</v>
      </c>
      <c r="E562" s="1">
        <v>140083</v>
      </c>
      <c r="F562" s="1336" t="s">
        <v>117</v>
      </c>
      <c r="G562" s="1" t="s">
        <v>32</v>
      </c>
      <c r="H562" s="1">
        <v>418951</v>
      </c>
      <c r="I562" s="3">
        <v>42529</v>
      </c>
      <c r="J562" s="3">
        <v>42515</v>
      </c>
      <c r="K562" s="3">
        <v>42546</v>
      </c>
      <c r="L562" s="1">
        <v>222055</v>
      </c>
      <c r="M562" s="3">
        <v>42529</v>
      </c>
      <c r="N562" s="1" t="s">
        <v>89</v>
      </c>
      <c r="O562" s="1">
        <v>116475</v>
      </c>
      <c r="P562" s="1">
        <v>1000</v>
      </c>
      <c r="Q562" s="1">
        <v>18</v>
      </c>
      <c r="R562" s="1337">
        <v>18000</v>
      </c>
      <c r="S562" s="1">
        <v>496.3</v>
      </c>
      <c r="T562" s="1">
        <v>15.49</v>
      </c>
      <c r="U562" s="1337">
        <v>15490</v>
      </c>
      <c r="V562" s="1">
        <v>4.07E-2</v>
      </c>
      <c r="W562" s="1336">
        <v>40.659999999999997</v>
      </c>
      <c r="X562" s="1">
        <v>13</v>
      </c>
      <c r="Y562" s="1">
        <v>141</v>
      </c>
      <c r="AA562" s="1">
        <v>401</v>
      </c>
      <c r="AB562" s="1337">
        <v>2510</v>
      </c>
    </row>
    <row r="563" spans="1:28">
      <c r="A563" s="1336" t="s">
        <v>353</v>
      </c>
      <c r="B563" s="2" t="s">
        <v>365</v>
      </c>
      <c r="C563" s="1" t="s">
        <v>366</v>
      </c>
      <c r="D563" s="1" t="s">
        <v>116</v>
      </c>
      <c r="E563" s="1">
        <v>130110</v>
      </c>
      <c r="F563" s="1336" t="s">
        <v>198</v>
      </c>
      <c r="G563" s="1" t="s">
        <v>32</v>
      </c>
      <c r="H563" s="1">
        <v>418391</v>
      </c>
      <c r="I563" s="3">
        <v>42527</v>
      </c>
      <c r="J563" s="3">
        <v>42499</v>
      </c>
      <c r="K563" s="3">
        <v>42515</v>
      </c>
      <c r="N563" s="1" t="s">
        <v>89</v>
      </c>
      <c r="O563" s="1">
        <v>115877</v>
      </c>
      <c r="P563" s="1">
        <v>1000</v>
      </c>
      <c r="Q563" s="1">
        <v>18.600000000000001</v>
      </c>
      <c r="R563" s="1337">
        <v>18600</v>
      </c>
      <c r="S563" s="4">
        <v>1096.3</v>
      </c>
      <c r="T563" s="1">
        <v>15.49</v>
      </c>
      <c r="U563" s="1337">
        <v>15490</v>
      </c>
      <c r="V563" s="1">
        <v>4.07E-2</v>
      </c>
      <c r="W563" s="1336">
        <v>40.659999999999997</v>
      </c>
      <c r="X563" s="1">
        <v>13</v>
      </c>
      <c r="Y563" s="1">
        <v>130</v>
      </c>
      <c r="AA563" s="1">
        <v>401</v>
      </c>
      <c r="AB563" s="1337">
        <v>3110</v>
      </c>
    </row>
    <row r="564" spans="1:28">
      <c r="A564" s="1336" t="s">
        <v>353</v>
      </c>
      <c r="B564" s="2" t="s">
        <v>365</v>
      </c>
      <c r="C564" s="1" t="s">
        <v>366</v>
      </c>
      <c r="D564" s="1" t="s">
        <v>116</v>
      </c>
      <c r="E564" s="1">
        <v>130361</v>
      </c>
      <c r="F564" s="1336" t="s">
        <v>167</v>
      </c>
      <c r="G564" s="1" t="s">
        <v>32</v>
      </c>
      <c r="H564" s="1">
        <v>418790</v>
      </c>
      <c r="I564" s="3">
        <v>42528</v>
      </c>
      <c r="J564" s="3">
        <v>42507</v>
      </c>
      <c r="K564" s="3">
        <v>42538</v>
      </c>
      <c r="L564" s="1">
        <v>221905</v>
      </c>
      <c r="M564" s="3">
        <v>42528</v>
      </c>
      <c r="N564" s="1" t="s">
        <v>89</v>
      </c>
      <c r="O564" s="1">
        <v>116228</v>
      </c>
      <c r="P564" s="1">
        <v>1000</v>
      </c>
      <c r="Q564" s="1">
        <v>18</v>
      </c>
      <c r="R564" s="1337">
        <v>18000</v>
      </c>
      <c r="S564" s="1">
        <v>496.3</v>
      </c>
      <c r="T564" s="1">
        <v>15.49</v>
      </c>
      <c r="U564" s="1337">
        <v>15490</v>
      </c>
      <c r="V564" s="1">
        <v>4.07E-2</v>
      </c>
      <c r="W564" s="1336">
        <v>40.659999999999997</v>
      </c>
      <c r="X564" s="1">
        <v>13</v>
      </c>
      <c r="Y564" s="1">
        <v>135</v>
      </c>
      <c r="Z564" s="1" t="s">
        <v>90</v>
      </c>
      <c r="AA564" s="1">
        <v>401</v>
      </c>
      <c r="AB564" s="1337">
        <v>2510</v>
      </c>
    </row>
    <row r="565" spans="1:28">
      <c r="A565" s="1336" t="s">
        <v>353</v>
      </c>
      <c r="B565" s="2" t="s">
        <v>365</v>
      </c>
      <c r="C565" s="1" t="s">
        <v>366</v>
      </c>
      <c r="D565" s="1" t="s">
        <v>116</v>
      </c>
      <c r="E565" s="1">
        <v>130322</v>
      </c>
      <c r="F565" s="1336" t="s">
        <v>142</v>
      </c>
      <c r="G565" s="1" t="s">
        <v>32</v>
      </c>
      <c r="H565" s="1">
        <v>418882</v>
      </c>
      <c r="I565" s="3">
        <v>42529</v>
      </c>
      <c r="J565" s="3">
        <v>42514</v>
      </c>
      <c r="K565" s="3">
        <v>42545</v>
      </c>
      <c r="L565" s="1">
        <v>222060</v>
      </c>
      <c r="M565" s="3">
        <v>42529</v>
      </c>
      <c r="N565" s="1" t="s">
        <v>89</v>
      </c>
      <c r="O565" s="1">
        <v>116416</v>
      </c>
      <c r="P565" s="1">
        <v>500</v>
      </c>
      <c r="Q565" s="1">
        <v>18</v>
      </c>
      <c r="R565" s="1337">
        <v>9000</v>
      </c>
      <c r="S565" s="1">
        <v>248.15</v>
      </c>
      <c r="T565" s="1">
        <v>15.49</v>
      </c>
      <c r="U565" s="1337">
        <v>7745</v>
      </c>
      <c r="V565" s="1">
        <v>4.07E-2</v>
      </c>
      <c r="W565" s="1336">
        <v>20.329999999999998</v>
      </c>
      <c r="X565" s="1">
        <v>13</v>
      </c>
      <c r="Y565" s="1">
        <v>135</v>
      </c>
      <c r="Z565" s="1" t="s">
        <v>143</v>
      </c>
      <c r="AA565" s="1">
        <v>401</v>
      </c>
      <c r="AB565" s="1337">
        <v>1255</v>
      </c>
    </row>
    <row r="566" spans="1:28">
      <c r="A566" s="1336" t="s">
        <v>353</v>
      </c>
      <c r="B566" s="2" t="s">
        <v>365</v>
      </c>
      <c r="C566" s="1" t="s">
        <v>366</v>
      </c>
      <c r="D566" s="1" t="s">
        <v>116</v>
      </c>
      <c r="E566" s="1">
        <v>140008</v>
      </c>
      <c r="F566" s="1336" t="s">
        <v>123</v>
      </c>
      <c r="G566" s="1" t="s">
        <v>32</v>
      </c>
      <c r="H566" s="1">
        <v>420498</v>
      </c>
      <c r="I566" s="3">
        <v>42542</v>
      </c>
      <c r="J566" s="3">
        <v>42522</v>
      </c>
      <c r="K566" s="3">
        <v>42545</v>
      </c>
      <c r="L566" s="1">
        <v>222937</v>
      </c>
      <c r="M566" s="3">
        <v>42542</v>
      </c>
      <c r="N566" s="1" t="s">
        <v>89</v>
      </c>
      <c r="O566" s="1">
        <v>116718</v>
      </c>
      <c r="P566" s="1">
        <v>4000</v>
      </c>
      <c r="Q566" s="1">
        <v>18</v>
      </c>
      <c r="R566" s="1337">
        <v>72000</v>
      </c>
      <c r="S566" s="4">
        <v>1985.2</v>
      </c>
      <c r="T566" s="1">
        <v>15.49</v>
      </c>
      <c r="U566" s="1337">
        <v>61960</v>
      </c>
      <c r="V566" s="1">
        <v>4.07E-2</v>
      </c>
      <c r="W566" s="1336">
        <v>162.63999999999999</v>
      </c>
      <c r="X566" s="1">
        <v>13</v>
      </c>
      <c r="Y566" s="1">
        <v>141</v>
      </c>
      <c r="AA566" s="1">
        <v>401</v>
      </c>
      <c r="AB566" s="1337">
        <v>10040</v>
      </c>
    </row>
    <row r="567" spans="1:28">
      <c r="A567" s="1336" t="s">
        <v>353</v>
      </c>
      <c r="B567" s="2" t="s">
        <v>365</v>
      </c>
      <c r="C567" s="1" t="s">
        <v>366</v>
      </c>
      <c r="D567" s="1" t="s">
        <v>116</v>
      </c>
      <c r="E567" s="1">
        <v>130001</v>
      </c>
      <c r="F567" s="1336" t="s">
        <v>132</v>
      </c>
      <c r="G567" s="1" t="s">
        <v>32</v>
      </c>
      <c r="H567" s="1">
        <v>421112</v>
      </c>
      <c r="I567" s="3">
        <v>42548</v>
      </c>
      <c r="J567" s="3">
        <v>42528</v>
      </c>
      <c r="K567" s="3">
        <v>42546</v>
      </c>
      <c r="N567" s="1" t="s">
        <v>89</v>
      </c>
      <c r="O567" s="1">
        <v>116937</v>
      </c>
      <c r="P567" s="1">
        <v>2000</v>
      </c>
      <c r="Q567" s="1">
        <v>18</v>
      </c>
      <c r="R567" s="1337">
        <v>36000</v>
      </c>
      <c r="S567" s="1">
        <v>992.6</v>
      </c>
      <c r="T567" s="1">
        <v>15.49</v>
      </c>
      <c r="U567" s="1337">
        <v>30980</v>
      </c>
      <c r="V567" s="1">
        <v>4.07E-2</v>
      </c>
      <c r="W567" s="1336">
        <v>81.319999999999993</v>
      </c>
      <c r="X567" s="1">
        <v>13</v>
      </c>
      <c r="Y567" s="1">
        <v>130</v>
      </c>
      <c r="AA567" s="1">
        <v>401</v>
      </c>
      <c r="AB567" s="1337">
        <v>5020</v>
      </c>
    </row>
    <row r="568" spans="1:28">
      <c r="A568" s="1336" t="s">
        <v>353</v>
      </c>
      <c r="B568" s="2" t="s">
        <v>367</v>
      </c>
      <c r="C568" s="1" t="s">
        <v>366</v>
      </c>
      <c r="D568" s="1" t="s">
        <v>65</v>
      </c>
      <c r="E568" s="1">
        <v>130140</v>
      </c>
      <c r="F568" s="1336" t="s">
        <v>222</v>
      </c>
      <c r="G568" s="1" t="s">
        <v>32</v>
      </c>
      <c r="H568" s="1">
        <v>417984</v>
      </c>
      <c r="I568" s="3">
        <v>42522</v>
      </c>
      <c r="J568" s="3">
        <v>42493</v>
      </c>
      <c r="K568" s="3">
        <v>42515</v>
      </c>
      <c r="N568" s="1" t="s">
        <v>89</v>
      </c>
      <c r="O568" s="1">
        <v>115720</v>
      </c>
      <c r="P568" s="1">
        <v>2000</v>
      </c>
      <c r="Q568" s="1">
        <v>18.79</v>
      </c>
      <c r="R568" s="1337">
        <v>37580</v>
      </c>
      <c r="S568" s="4">
        <v>2572.6</v>
      </c>
      <c r="T568" s="1">
        <v>15.49</v>
      </c>
      <c r="U568" s="1337">
        <v>30980</v>
      </c>
      <c r="V568" s="1">
        <v>4.07E-2</v>
      </c>
      <c r="W568" s="1336">
        <v>81.319999999999993</v>
      </c>
      <c r="X568" s="1">
        <v>13</v>
      </c>
      <c r="Y568" s="1">
        <v>130</v>
      </c>
      <c r="AA568" s="1">
        <v>401</v>
      </c>
      <c r="AB568" s="1337">
        <v>6600</v>
      </c>
    </row>
    <row r="569" spans="1:28">
      <c r="A569" s="1336" t="s">
        <v>353</v>
      </c>
      <c r="B569" s="2" t="s">
        <v>367</v>
      </c>
      <c r="C569" s="1" t="s">
        <v>366</v>
      </c>
      <c r="D569" s="1" t="s">
        <v>65</v>
      </c>
      <c r="E569" s="1">
        <v>130023</v>
      </c>
      <c r="F569" s="1336" t="s">
        <v>153</v>
      </c>
      <c r="G569" s="1" t="s">
        <v>32</v>
      </c>
      <c r="H569" s="1">
        <v>419927</v>
      </c>
      <c r="I569" s="3">
        <v>42537</v>
      </c>
      <c r="J569" s="3">
        <v>42523</v>
      </c>
      <c r="K569" s="3">
        <v>42546</v>
      </c>
      <c r="N569" s="1" t="s">
        <v>89</v>
      </c>
      <c r="O569" s="1">
        <v>116751</v>
      </c>
      <c r="P569" s="1">
        <v>3000</v>
      </c>
      <c r="Q569" s="1">
        <v>17.64</v>
      </c>
      <c r="R569" s="1337">
        <v>52920</v>
      </c>
      <c r="S569" s="1">
        <v>408.9</v>
      </c>
      <c r="T569" s="1">
        <v>15.49</v>
      </c>
      <c r="U569" s="1337">
        <v>46470</v>
      </c>
      <c r="V569" s="1">
        <v>4.07E-2</v>
      </c>
      <c r="W569" s="1336">
        <v>121.98</v>
      </c>
      <c r="X569" s="1">
        <v>13</v>
      </c>
      <c r="Y569" s="1">
        <v>130</v>
      </c>
      <c r="AA569" s="1">
        <v>401</v>
      </c>
      <c r="AB569" s="1337">
        <v>6450</v>
      </c>
    </row>
    <row r="570" spans="1:28">
      <c r="A570" s="1336" t="s">
        <v>353</v>
      </c>
      <c r="B570" s="2" t="s">
        <v>367</v>
      </c>
      <c r="C570" s="1" t="s">
        <v>366</v>
      </c>
      <c r="D570" s="1" t="s">
        <v>65</v>
      </c>
      <c r="E570" s="1">
        <v>130140</v>
      </c>
      <c r="F570" s="1336" t="s">
        <v>222</v>
      </c>
      <c r="G570" s="1" t="s">
        <v>32</v>
      </c>
      <c r="H570" s="1">
        <v>419943</v>
      </c>
      <c r="I570" s="3">
        <v>42537</v>
      </c>
      <c r="J570" s="3">
        <v>42524</v>
      </c>
      <c r="K570" s="3">
        <v>42546</v>
      </c>
      <c r="N570" s="1" t="s">
        <v>89</v>
      </c>
      <c r="O570" s="1">
        <v>116779</v>
      </c>
      <c r="P570" s="1">
        <v>2000</v>
      </c>
      <c r="Q570" s="1">
        <v>18</v>
      </c>
      <c r="R570" s="1337">
        <v>36000</v>
      </c>
      <c r="S570" s="1">
        <v>992.6</v>
      </c>
      <c r="T570" s="1">
        <v>15.49</v>
      </c>
      <c r="U570" s="1337">
        <v>30980</v>
      </c>
      <c r="V570" s="1">
        <v>4.07E-2</v>
      </c>
      <c r="W570" s="1336">
        <v>81.319999999999993</v>
      </c>
      <c r="X570" s="1">
        <v>13</v>
      </c>
      <c r="Y570" s="1">
        <v>130</v>
      </c>
      <c r="AA570" s="1">
        <v>401</v>
      </c>
      <c r="AB570" s="1337">
        <v>5020</v>
      </c>
    </row>
    <row r="571" spans="1:28">
      <c r="A571" s="1336" t="s">
        <v>353</v>
      </c>
      <c r="B571" s="2" t="s">
        <v>367</v>
      </c>
      <c r="C571" s="1" t="s">
        <v>366</v>
      </c>
      <c r="D571" s="1" t="s">
        <v>65</v>
      </c>
      <c r="E571" s="1">
        <v>140008</v>
      </c>
      <c r="F571" s="1336" t="s">
        <v>123</v>
      </c>
      <c r="G571" s="1" t="s">
        <v>32</v>
      </c>
      <c r="H571" s="1">
        <v>420108</v>
      </c>
      <c r="I571" s="3">
        <v>42537</v>
      </c>
      <c r="J571" s="3">
        <v>42522</v>
      </c>
      <c r="K571" s="3">
        <v>42545</v>
      </c>
      <c r="L571" s="1">
        <v>222695</v>
      </c>
      <c r="M571" s="3">
        <v>42537</v>
      </c>
      <c r="N571" s="1" t="s">
        <v>89</v>
      </c>
      <c r="O571" s="1">
        <v>116718</v>
      </c>
      <c r="P571" s="1">
        <v>2000</v>
      </c>
      <c r="Q571" s="1">
        <v>18</v>
      </c>
      <c r="R571" s="1337">
        <v>36000</v>
      </c>
      <c r="S571" s="1">
        <v>992.6</v>
      </c>
      <c r="T571" s="1">
        <v>15.49</v>
      </c>
      <c r="U571" s="1337">
        <v>30980</v>
      </c>
      <c r="V571" s="1">
        <v>4.07E-2</v>
      </c>
      <c r="W571" s="1336">
        <v>81.319999999999993</v>
      </c>
      <c r="X571" s="1">
        <v>13</v>
      </c>
      <c r="Y571" s="1">
        <v>141</v>
      </c>
      <c r="AA571" s="1">
        <v>401</v>
      </c>
      <c r="AB571" s="1337">
        <v>5020</v>
      </c>
    </row>
    <row r="572" spans="1:28">
      <c r="A572" s="1336" t="s">
        <v>353</v>
      </c>
      <c r="B572" s="2" t="s">
        <v>367</v>
      </c>
      <c r="C572" s="1" t="s">
        <v>366</v>
      </c>
      <c r="D572" s="1" t="s">
        <v>65</v>
      </c>
      <c r="E572" s="1">
        <v>130308</v>
      </c>
      <c r="F572" s="1336" t="s">
        <v>126</v>
      </c>
      <c r="G572" s="1" t="s">
        <v>32</v>
      </c>
      <c r="H572" s="1">
        <v>420819</v>
      </c>
      <c r="I572" s="3">
        <v>42545</v>
      </c>
      <c r="J572" s="3">
        <v>42529</v>
      </c>
      <c r="K572" s="3">
        <v>42546</v>
      </c>
      <c r="N572" s="1" t="s">
        <v>89</v>
      </c>
      <c r="O572" s="1">
        <v>117006</v>
      </c>
      <c r="P572" s="1">
        <v>1000</v>
      </c>
      <c r="Q572" s="1">
        <v>17.64</v>
      </c>
      <c r="R572" s="1337">
        <v>17640</v>
      </c>
      <c r="S572" s="1">
        <v>136.30000000000001</v>
      </c>
      <c r="T572" s="1">
        <v>15.49</v>
      </c>
      <c r="U572" s="1337">
        <v>15490</v>
      </c>
      <c r="V572" s="1">
        <v>4.07E-2</v>
      </c>
      <c r="W572" s="1336">
        <v>40.659999999999997</v>
      </c>
      <c r="X572" s="1">
        <v>13</v>
      </c>
      <c r="Y572" s="1">
        <v>141</v>
      </c>
      <c r="AA572" s="1">
        <v>401</v>
      </c>
      <c r="AB572" s="1337">
        <v>2150</v>
      </c>
    </row>
    <row r="573" spans="1:28">
      <c r="A573" s="1336" t="s">
        <v>353</v>
      </c>
      <c r="B573" s="2" t="s">
        <v>367</v>
      </c>
      <c r="C573" s="1" t="s">
        <v>366</v>
      </c>
      <c r="D573" s="1" t="s">
        <v>65</v>
      </c>
      <c r="E573" s="1">
        <v>130308</v>
      </c>
      <c r="F573" s="1336" t="s">
        <v>126</v>
      </c>
      <c r="G573" s="1" t="s">
        <v>32</v>
      </c>
      <c r="H573" s="1">
        <v>420819</v>
      </c>
      <c r="I573" s="3">
        <v>42545</v>
      </c>
      <c r="J573" s="3">
        <v>42529</v>
      </c>
      <c r="K573" s="3">
        <v>42546</v>
      </c>
      <c r="N573" s="1" t="s">
        <v>89</v>
      </c>
      <c r="O573" s="1">
        <v>117006</v>
      </c>
      <c r="P573" s="1">
        <v>1000</v>
      </c>
      <c r="Q573" s="1">
        <v>17.64</v>
      </c>
      <c r="R573" s="1337">
        <v>17640</v>
      </c>
      <c r="S573" s="1">
        <v>136.30000000000001</v>
      </c>
      <c r="T573" s="1">
        <v>15.49</v>
      </c>
      <c r="U573" s="1337">
        <v>15490</v>
      </c>
      <c r="V573" s="1">
        <v>4.07E-2</v>
      </c>
      <c r="W573" s="1336">
        <v>40.659999999999997</v>
      </c>
      <c r="X573" s="1">
        <v>13</v>
      </c>
      <c r="Y573" s="1">
        <v>141</v>
      </c>
      <c r="AA573" s="1">
        <v>401</v>
      </c>
      <c r="AB573" s="1337">
        <v>2150</v>
      </c>
    </row>
    <row r="574" spans="1:28">
      <c r="A574" s="1336" t="s">
        <v>353</v>
      </c>
      <c r="B574" s="2" t="s">
        <v>367</v>
      </c>
      <c r="C574" s="1" t="s">
        <v>366</v>
      </c>
      <c r="D574" s="1" t="s">
        <v>65</v>
      </c>
      <c r="E574" s="1">
        <v>130241</v>
      </c>
      <c r="F574" s="1336" t="s">
        <v>368</v>
      </c>
      <c r="G574" s="1" t="s">
        <v>32</v>
      </c>
      <c r="H574" s="1">
        <v>421164</v>
      </c>
      <c r="I574" s="3">
        <v>42547</v>
      </c>
      <c r="J574" s="3">
        <v>42528</v>
      </c>
      <c r="K574" s="3">
        <v>42550</v>
      </c>
      <c r="L574" s="1">
        <v>223251</v>
      </c>
      <c r="M574" s="3">
        <v>42547</v>
      </c>
      <c r="N574" s="1" t="s">
        <v>89</v>
      </c>
      <c r="O574" s="1">
        <v>116893</v>
      </c>
      <c r="P574" s="1">
        <v>1000</v>
      </c>
      <c r="Q574" s="1">
        <v>17.12</v>
      </c>
      <c r="R574" s="1337">
        <v>17120</v>
      </c>
      <c r="S574" s="1">
        <v>-383.7</v>
      </c>
      <c r="T574" s="1">
        <v>15.49</v>
      </c>
      <c r="U574" s="1337">
        <v>15490</v>
      </c>
      <c r="V574" s="1">
        <v>4.07E-2</v>
      </c>
      <c r="W574" s="1336">
        <v>40.659999999999997</v>
      </c>
      <c r="X574" s="1">
        <v>13</v>
      </c>
      <c r="Y574" s="1">
        <v>135</v>
      </c>
      <c r="Z574" s="1" t="s">
        <v>143</v>
      </c>
      <c r="AA574" s="1">
        <v>401</v>
      </c>
      <c r="AB574" s="1337">
        <v>1630</v>
      </c>
    </row>
    <row r="575" spans="1:28">
      <c r="A575" s="1336" t="s">
        <v>353</v>
      </c>
      <c r="B575" s="2" t="s">
        <v>369</v>
      </c>
      <c r="C575" s="1" t="s">
        <v>366</v>
      </c>
      <c r="D575" s="1" t="s">
        <v>129</v>
      </c>
      <c r="E575" s="1">
        <v>140008</v>
      </c>
      <c r="F575" s="1336" t="s">
        <v>123</v>
      </c>
      <c r="G575" s="1" t="s">
        <v>32</v>
      </c>
      <c r="H575" s="1">
        <v>420092</v>
      </c>
      <c r="I575" s="3">
        <v>42537</v>
      </c>
      <c r="J575" s="3">
        <v>42522</v>
      </c>
      <c r="K575" s="3">
        <v>42545</v>
      </c>
      <c r="L575" s="1">
        <v>222694</v>
      </c>
      <c r="M575" s="3">
        <v>42537</v>
      </c>
      <c r="N575" s="1" t="s">
        <v>89</v>
      </c>
      <c r="O575" s="1">
        <v>116718</v>
      </c>
      <c r="P575" s="1">
        <v>4000</v>
      </c>
      <c r="Q575" s="1">
        <v>18</v>
      </c>
      <c r="R575" s="1337">
        <v>72000</v>
      </c>
      <c r="S575" s="4">
        <v>1985.2</v>
      </c>
      <c r="T575" s="1">
        <v>15.49</v>
      </c>
      <c r="U575" s="1337">
        <v>61960</v>
      </c>
      <c r="V575" s="1">
        <v>4.07E-2</v>
      </c>
      <c r="W575" s="1336">
        <v>162.63999999999999</v>
      </c>
      <c r="X575" s="1">
        <v>13</v>
      </c>
      <c r="Y575" s="1">
        <v>141</v>
      </c>
      <c r="AA575" s="1">
        <v>401</v>
      </c>
      <c r="AB575" s="1337">
        <v>10040</v>
      </c>
    </row>
    <row r="576" spans="1:28">
      <c r="A576" s="1336" t="s">
        <v>353</v>
      </c>
      <c r="B576" s="2" t="s">
        <v>369</v>
      </c>
      <c r="C576" s="1" t="s">
        <v>366</v>
      </c>
      <c r="D576" s="1" t="s">
        <v>129</v>
      </c>
      <c r="E576" s="1">
        <v>130001</v>
      </c>
      <c r="F576" s="1336" t="s">
        <v>132</v>
      </c>
      <c r="G576" s="1" t="s">
        <v>32</v>
      </c>
      <c r="H576" s="1">
        <v>421064</v>
      </c>
      <c r="I576" s="3">
        <v>42548</v>
      </c>
      <c r="J576" s="3">
        <v>42528</v>
      </c>
      <c r="K576" s="3">
        <v>42546</v>
      </c>
      <c r="N576" s="1" t="s">
        <v>89</v>
      </c>
      <c r="O576" s="1">
        <v>116938</v>
      </c>
      <c r="P576" s="1">
        <v>2000</v>
      </c>
      <c r="Q576" s="1">
        <v>18</v>
      </c>
      <c r="R576" s="1337">
        <v>36000</v>
      </c>
      <c r="S576" s="1">
        <v>992.6</v>
      </c>
      <c r="T576" s="1">
        <v>15.49</v>
      </c>
      <c r="U576" s="1337">
        <v>30980</v>
      </c>
      <c r="V576" s="1">
        <v>4.07E-2</v>
      </c>
      <c r="W576" s="1336">
        <v>81.319999999999993</v>
      </c>
      <c r="X576" s="1">
        <v>13</v>
      </c>
      <c r="Y576" s="1">
        <v>130</v>
      </c>
      <c r="AA576" s="1">
        <v>401</v>
      </c>
      <c r="AB576" s="1337">
        <v>5020</v>
      </c>
    </row>
    <row r="577" spans="1:28">
      <c r="A577" s="1336" t="s">
        <v>353</v>
      </c>
      <c r="B577" s="2" t="s">
        <v>370</v>
      </c>
      <c r="C577" s="1" t="s">
        <v>371</v>
      </c>
      <c r="D577" s="1" t="s">
        <v>116</v>
      </c>
      <c r="E577" s="1">
        <v>140008</v>
      </c>
      <c r="F577" s="1336" t="s">
        <v>123</v>
      </c>
      <c r="G577" s="1" t="s">
        <v>32</v>
      </c>
      <c r="H577" s="1">
        <v>418864</v>
      </c>
      <c r="I577" s="3">
        <v>42528</v>
      </c>
      <c r="J577" s="3">
        <v>42500</v>
      </c>
      <c r="K577" s="3">
        <v>42515</v>
      </c>
      <c r="L577" s="1">
        <v>221945</v>
      </c>
      <c r="M577" s="3">
        <v>42528</v>
      </c>
      <c r="N577" s="1" t="s">
        <v>89</v>
      </c>
      <c r="O577" s="1">
        <v>115963</v>
      </c>
      <c r="P577" s="1">
        <v>4000</v>
      </c>
      <c r="Q577" s="1">
        <v>23.62</v>
      </c>
      <c r="R577" s="1337">
        <v>94480</v>
      </c>
      <c r="S577" s="4">
        <v>5268.76</v>
      </c>
      <c r="T577" s="1">
        <v>19.736999999999998</v>
      </c>
      <c r="U577" s="1337">
        <v>78948</v>
      </c>
      <c r="V577" s="1">
        <v>5.4300000000000001E-2</v>
      </c>
      <c r="W577" s="1336">
        <v>217.08</v>
      </c>
      <c r="X577" s="1">
        <v>13</v>
      </c>
      <c r="Y577" s="1">
        <v>141</v>
      </c>
      <c r="AA577" s="1">
        <v>401</v>
      </c>
      <c r="AB577" s="1337">
        <v>15532</v>
      </c>
    </row>
    <row r="578" spans="1:28">
      <c r="A578" s="1336" t="s">
        <v>353</v>
      </c>
      <c r="B578" s="2" t="s">
        <v>372</v>
      </c>
      <c r="C578" s="1" t="s">
        <v>371</v>
      </c>
      <c r="D578" s="1" t="s">
        <v>65</v>
      </c>
      <c r="E578" s="1">
        <v>130023</v>
      </c>
      <c r="F578" s="1336" t="s">
        <v>153</v>
      </c>
      <c r="G578" s="1" t="s">
        <v>32</v>
      </c>
      <c r="H578" s="1">
        <v>418351</v>
      </c>
      <c r="I578" s="3">
        <v>42525</v>
      </c>
      <c r="J578" s="3">
        <v>42523</v>
      </c>
      <c r="K578" s="3">
        <v>42528</v>
      </c>
      <c r="N578" s="1" t="s">
        <v>89</v>
      </c>
      <c r="O578" s="1">
        <v>116751</v>
      </c>
      <c r="P578" s="1">
        <v>1000</v>
      </c>
      <c r="Q578" s="1">
        <v>22.82</v>
      </c>
      <c r="R578" s="1337">
        <v>22820</v>
      </c>
      <c r="S578" s="1">
        <v>517.19000000000005</v>
      </c>
      <c r="T578" s="1">
        <v>19.736999999999998</v>
      </c>
      <c r="U578" s="1337">
        <v>19737</v>
      </c>
      <c r="V578" s="1">
        <v>5.4300000000000001E-2</v>
      </c>
      <c r="W578" s="1336">
        <v>54.27</v>
      </c>
      <c r="X578" s="1">
        <v>13</v>
      </c>
      <c r="Y578" s="1">
        <v>130</v>
      </c>
      <c r="AA578" s="1">
        <v>401</v>
      </c>
      <c r="AB578" s="1337">
        <v>3083</v>
      </c>
    </row>
    <row r="579" spans="1:28">
      <c r="A579" s="1336" t="s">
        <v>353</v>
      </c>
      <c r="B579" s="2" t="s">
        <v>372</v>
      </c>
      <c r="C579" s="1" t="s">
        <v>371</v>
      </c>
      <c r="D579" s="1" t="s">
        <v>65</v>
      </c>
      <c r="E579" s="1">
        <v>130154</v>
      </c>
      <c r="F579" s="1336" t="s">
        <v>170</v>
      </c>
      <c r="G579" s="1" t="s">
        <v>32</v>
      </c>
      <c r="H579" s="1">
        <v>418993</v>
      </c>
      <c r="I579" s="3">
        <v>42530</v>
      </c>
      <c r="J579" s="3">
        <v>42527</v>
      </c>
      <c r="K579" s="3">
        <v>42528</v>
      </c>
      <c r="L579" s="1">
        <v>222083</v>
      </c>
      <c r="M579" s="3">
        <v>42529</v>
      </c>
      <c r="N579" s="1" t="s">
        <v>89</v>
      </c>
      <c r="O579" s="1">
        <v>116871</v>
      </c>
      <c r="P579" s="1">
        <v>1000</v>
      </c>
      <c r="Q579" s="1">
        <v>24.18</v>
      </c>
      <c r="R579" s="1337">
        <v>24180</v>
      </c>
      <c r="S579" s="4">
        <v>1877.19</v>
      </c>
      <c r="T579" s="1">
        <v>19.736999999999998</v>
      </c>
      <c r="U579" s="1337">
        <v>19737</v>
      </c>
      <c r="V579" s="1">
        <v>5.4300000000000001E-2</v>
      </c>
      <c r="W579" s="1336">
        <v>54.27</v>
      </c>
      <c r="X579" s="1">
        <v>13</v>
      </c>
      <c r="Y579" s="1">
        <v>135</v>
      </c>
      <c r="Z579" s="1" t="s">
        <v>143</v>
      </c>
      <c r="AA579" s="1">
        <v>401</v>
      </c>
      <c r="AB579" s="1337">
        <v>4443</v>
      </c>
    </row>
    <row r="580" spans="1:28">
      <c r="A580" s="1336" t="s">
        <v>353</v>
      </c>
      <c r="B580" s="2" t="s">
        <v>372</v>
      </c>
      <c r="C580" s="1" t="s">
        <v>371</v>
      </c>
      <c r="D580" s="1" t="s">
        <v>65</v>
      </c>
      <c r="E580" s="1">
        <v>130308</v>
      </c>
      <c r="F580" s="1336" t="s">
        <v>126</v>
      </c>
      <c r="G580" s="1" t="s">
        <v>32</v>
      </c>
      <c r="H580" s="1">
        <v>419536</v>
      </c>
      <c r="I580" s="3">
        <v>42535</v>
      </c>
      <c r="J580" s="3">
        <v>42529</v>
      </c>
      <c r="K580" s="3">
        <v>42546</v>
      </c>
      <c r="N580" s="1" t="s">
        <v>89</v>
      </c>
      <c r="O580" s="1">
        <v>117006</v>
      </c>
      <c r="P580" s="1">
        <v>1000</v>
      </c>
      <c r="Q580" s="1">
        <v>22.82</v>
      </c>
      <c r="R580" s="1337">
        <v>22820</v>
      </c>
      <c r="S580" s="1">
        <v>517.19000000000005</v>
      </c>
      <c r="T580" s="1">
        <v>19.736999999999998</v>
      </c>
      <c r="U580" s="1337">
        <v>19737</v>
      </c>
      <c r="V580" s="1">
        <v>5.4300000000000001E-2</v>
      </c>
      <c r="W580" s="1336">
        <v>54.27</v>
      </c>
      <c r="X580" s="1">
        <v>13</v>
      </c>
      <c r="Y580" s="1">
        <v>141</v>
      </c>
      <c r="AA580" s="1">
        <v>401</v>
      </c>
      <c r="AB580" s="1337">
        <v>3083</v>
      </c>
    </row>
    <row r="581" spans="1:28">
      <c r="A581" s="1336" t="s">
        <v>353</v>
      </c>
      <c r="B581" s="2" t="s">
        <v>372</v>
      </c>
      <c r="C581" s="1" t="s">
        <v>371</v>
      </c>
      <c r="D581" s="1" t="s">
        <v>65</v>
      </c>
      <c r="E581" s="1">
        <v>130023</v>
      </c>
      <c r="F581" s="1336" t="s">
        <v>153</v>
      </c>
      <c r="G581" s="1" t="s">
        <v>32</v>
      </c>
      <c r="H581" s="1">
        <v>419588</v>
      </c>
      <c r="I581" s="3">
        <v>42535</v>
      </c>
      <c r="J581" s="3">
        <v>42523</v>
      </c>
      <c r="K581" s="3">
        <v>42528</v>
      </c>
      <c r="N581" s="1" t="s">
        <v>89</v>
      </c>
      <c r="O581" s="1">
        <v>116751</v>
      </c>
      <c r="P581" s="1">
        <v>2000</v>
      </c>
      <c r="Q581" s="1">
        <v>22.82</v>
      </c>
      <c r="R581" s="1337">
        <v>45640</v>
      </c>
      <c r="S581" s="4">
        <v>1034.3800000000001</v>
      </c>
      <c r="T581" s="1">
        <v>19.736999999999998</v>
      </c>
      <c r="U581" s="1337">
        <v>39474</v>
      </c>
      <c r="V581" s="1">
        <v>5.4300000000000001E-2</v>
      </c>
      <c r="W581" s="1336">
        <v>108.54</v>
      </c>
      <c r="X581" s="1">
        <v>13</v>
      </c>
      <c r="Y581" s="1">
        <v>130</v>
      </c>
      <c r="AA581" s="1">
        <v>401</v>
      </c>
      <c r="AB581" s="1337">
        <v>6166</v>
      </c>
    </row>
    <row r="582" spans="1:28">
      <c r="A582" s="1336" t="s">
        <v>353</v>
      </c>
      <c r="B582" s="2" t="s">
        <v>372</v>
      </c>
      <c r="C582" s="1" t="s">
        <v>371</v>
      </c>
      <c r="D582" s="1" t="s">
        <v>65</v>
      </c>
      <c r="E582" s="1">
        <v>130241</v>
      </c>
      <c r="F582" s="1336" t="s">
        <v>368</v>
      </c>
      <c r="G582" s="1" t="s">
        <v>32</v>
      </c>
      <c r="H582" s="1">
        <v>419718</v>
      </c>
      <c r="I582" s="3">
        <v>42535</v>
      </c>
      <c r="J582" s="3">
        <v>42528</v>
      </c>
      <c r="K582" s="3">
        <v>42550</v>
      </c>
      <c r="L582" s="1">
        <v>222512</v>
      </c>
      <c r="M582" s="3">
        <v>42535</v>
      </c>
      <c r="N582" s="1" t="s">
        <v>89</v>
      </c>
      <c r="O582" s="1">
        <v>116893</v>
      </c>
      <c r="P582" s="1">
        <v>1000</v>
      </c>
      <c r="Q582" s="1">
        <v>22.15</v>
      </c>
      <c r="R582" s="1337">
        <v>22150</v>
      </c>
      <c r="S582" s="1">
        <v>-152.81</v>
      </c>
      <c r="T582" s="1">
        <v>19.736999999999998</v>
      </c>
      <c r="U582" s="1337">
        <v>19737</v>
      </c>
      <c r="V582" s="1">
        <v>5.4300000000000001E-2</v>
      </c>
      <c r="W582" s="1336">
        <v>54.27</v>
      </c>
      <c r="X582" s="1">
        <v>13</v>
      </c>
      <c r="Y582" s="1">
        <v>135</v>
      </c>
      <c r="Z582" s="1" t="s">
        <v>143</v>
      </c>
      <c r="AA582" s="1">
        <v>401</v>
      </c>
      <c r="AB582" s="1337">
        <v>2413</v>
      </c>
    </row>
    <row r="583" spans="1:28">
      <c r="A583" s="1336" t="s">
        <v>353</v>
      </c>
      <c r="B583" s="2" t="s">
        <v>372</v>
      </c>
      <c r="C583" s="1" t="s">
        <v>371</v>
      </c>
      <c r="D583" s="1" t="s">
        <v>65</v>
      </c>
      <c r="E583" s="1">
        <v>130154</v>
      </c>
      <c r="F583" s="1336" t="s">
        <v>170</v>
      </c>
      <c r="G583" s="1" t="s">
        <v>32</v>
      </c>
      <c r="H583" s="1">
        <v>420607</v>
      </c>
      <c r="I583" s="3">
        <v>42543</v>
      </c>
      <c r="J583" s="3">
        <v>42527</v>
      </c>
      <c r="K583" s="3">
        <v>42546</v>
      </c>
      <c r="L583" s="1">
        <v>222918</v>
      </c>
      <c r="M583" s="3">
        <v>42542</v>
      </c>
      <c r="N583" s="1" t="s">
        <v>89</v>
      </c>
      <c r="O583" s="1">
        <v>116871</v>
      </c>
      <c r="P583" s="1">
        <v>1000</v>
      </c>
      <c r="Q583" s="1">
        <v>24.18</v>
      </c>
      <c r="R583" s="1337">
        <v>24180</v>
      </c>
      <c r="S583" s="4">
        <v>1877.19</v>
      </c>
      <c r="T583" s="1">
        <v>19.736999999999998</v>
      </c>
      <c r="U583" s="1337">
        <v>19737</v>
      </c>
      <c r="V583" s="1">
        <v>5.4300000000000001E-2</v>
      </c>
      <c r="W583" s="1336">
        <v>54.27</v>
      </c>
      <c r="X583" s="1">
        <v>13</v>
      </c>
      <c r="Y583" s="1">
        <v>135</v>
      </c>
      <c r="Z583" s="1" t="s">
        <v>143</v>
      </c>
      <c r="AA583" s="1">
        <v>401</v>
      </c>
      <c r="AB583" s="1337">
        <v>4443</v>
      </c>
    </row>
    <row r="584" spans="1:28">
      <c r="A584" s="1336" t="s">
        <v>353</v>
      </c>
      <c r="B584" s="2" t="s">
        <v>373</v>
      </c>
      <c r="C584" s="1" t="s">
        <v>374</v>
      </c>
      <c r="D584" s="1" t="s">
        <v>116</v>
      </c>
      <c r="E584" s="1">
        <v>140008</v>
      </c>
      <c r="F584" s="1336" t="s">
        <v>123</v>
      </c>
      <c r="G584" s="1" t="s">
        <v>32</v>
      </c>
      <c r="H584" s="1">
        <v>418839</v>
      </c>
      <c r="I584" s="3">
        <v>42528</v>
      </c>
      <c r="J584" s="3">
        <v>42500</v>
      </c>
      <c r="K584" s="3">
        <v>42515</v>
      </c>
      <c r="L584" s="1">
        <v>221943</v>
      </c>
      <c r="M584" s="3">
        <v>42528</v>
      </c>
      <c r="N584" s="1" t="s">
        <v>89</v>
      </c>
      <c r="O584" s="1">
        <v>115963</v>
      </c>
      <c r="P584" s="1">
        <v>2000</v>
      </c>
      <c r="Q584" s="1">
        <v>33.06</v>
      </c>
      <c r="R584" s="1337">
        <v>66120</v>
      </c>
      <c r="S584" s="4">
        <v>13263.12</v>
      </c>
      <c r="T584" s="1">
        <v>23.388000000000002</v>
      </c>
      <c r="U584" s="1337">
        <v>46776</v>
      </c>
      <c r="V584" s="1">
        <v>6.7900000000000002E-2</v>
      </c>
      <c r="W584" s="1336">
        <v>135.80000000000001</v>
      </c>
      <c r="X584" s="1">
        <v>13</v>
      </c>
      <c r="Y584" s="1">
        <v>141</v>
      </c>
      <c r="AA584" s="1">
        <v>401</v>
      </c>
      <c r="AB584" s="1337">
        <v>19344</v>
      </c>
    </row>
    <row r="585" spans="1:28">
      <c r="A585" s="1336" t="s">
        <v>353</v>
      </c>
      <c r="B585" s="2" t="s">
        <v>373</v>
      </c>
      <c r="C585" s="1" t="s">
        <v>374</v>
      </c>
      <c r="D585" s="1" t="s">
        <v>116</v>
      </c>
      <c r="E585" s="1">
        <v>130001</v>
      </c>
      <c r="F585" s="1336" t="s">
        <v>132</v>
      </c>
      <c r="G585" s="1" t="s">
        <v>32</v>
      </c>
      <c r="H585" s="1">
        <v>421109</v>
      </c>
      <c r="I585" s="3">
        <v>42548</v>
      </c>
      <c r="J585" s="3">
        <v>42528</v>
      </c>
      <c r="K585" s="3">
        <v>42546</v>
      </c>
      <c r="N585" s="1" t="s">
        <v>89</v>
      </c>
      <c r="O585" s="1">
        <v>116937</v>
      </c>
      <c r="P585" s="1">
        <v>1000</v>
      </c>
      <c r="Q585" s="1">
        <v>32.6</v>
      </c>
      <c r="R585" s="1337">
        <v>32600</v>
      </c>
      <c r="S585" s="4">
        <v>6171.56</v>
      </c>
      <c r="T585" s="1">
        <v>23.388000000000002</v>
      </c>
      <c r="U585" s="1337">
        <v>23388</v>
      </c>
      <c r="V585" s="1">
        <v>6.7900000000000002E-2</v>
      </c>
      <c r="W585" s="1336">
        <v>67.900000000000006</v>
      </c>
      <c r="X585" s="1">
        <v>13</v>
      </c>
      <c r="Y585" s="1">
        <v>130</v>
      </c>
      <c r="AA585" s="1">
        <v>401</v>
      </c>
      <c r="AB585" s="1337">
        <v>9212</v>
      </c>
    </row>
    <row r="586" spans="1:28">
      <c r="A586" s="1336" t="s">
        <v>353</v>
      </c>
      <c r="B586" s="2" t="s">
        <v>375</v>
      </c>
      <c r="C586" s="1" t="s">
        <v>374</v>
      </c>
      <c r="D586" s="1" t="s">
        <v>76</v>
      </c>
      <c r="E586" s="1">
        <v>130322</v>
      </c>
      <c r="F586" s="1336" t="s">
        <v>142</v>
      </c>
      <c r="G586" s="1" t="s">
        <v>53</v>
      </c>
      <c r="H586" s="1">
        <v>7351</v>
      </c>
      <c r="I586" s="3">
        <v>42551</v>
      </c>
      <c r="J586" s="3">
        <v>42552</v>
      </c>
      <c r="K586" s="3">
        <v>42552</v>
      </c>
      <c r="L586" s="1">
        <v>223374</v>
      </c>
      <c r="N586" s="1" t="s">
        <v>54</v>
      </c>
      <c r="O586" s="1">
        <v>7545</v>
      </c>
      <c r="P586" s="1">
        <v>-2500</v>
      </c>
      <c r="Q586" s="1">
        <v>32.6</v>
      </c>
      <c r="R586" s="1337">
        <v>-81500</v>
      </c>
      <c r="S586" s="4">
        <v>-15428.9</v>
      </c>
      <c r="T586" s="1">
        <v>23.388000000000002</v>
      </c>
      <c r="U586" s="1337">
        <v>-58470</v>
      </c>
      <c r="V586" s="1">
        <v>6.7900000000000002E-2</v>
      </c>
      <c r="W586" s="1336">
        <v>-169.75</v>
      </c>
      <c r="X586" s="1">
        <v>13</v>
      </c>
      <c r="Y586" s="1">
        <v>135</v>
      </c>
      <c r="Z586" s="1" t="s">
        <v>143</v>
      </c>
      <c r="AA586" s="1">
        <v>401</v>
      </c>
      <c r="AB586" s="1337">
        <v>-23030</v>
      </c>
    </row>
    <row r="587" spans="1:28">
      <c r="A587" s="1336" t="s">
        <v>353</v>
      </c>
      <c r="B587" s="2" t="s">
        <v>375</v>
      </c>
      <c r="C587" s="1" t="s">
        <v>374</v>
      </c>
      <c r="D587" s="1" t="s">
        <v>76</v>
      </c>
      <c r="E587" s="1">
        <v>130322</v>
      </c>
      <c r="F587" s="1336" t="s">
        <v>142</v>
      </c>
      <c r="G587" s="1" t="s">
        <v>32</v>
      </c>
      <c r="H587" s="1">
        <v>421440</v>
      </c>
      <c r="I587" s="3">
        <v>42551</v>
      </c>
      <c r="J587" s="3">
        <v>42503</v>
      </c>
      <c r="K587" s="3">
        <v>42534</v>
      </c>
      <c r="L587" s="1">
        <v>223374</v>
      </c>
      <c r="M587" s="3">
        <v>42550</v>
      </c>
      <c r="N587" s="1" t="s">
        <v>89</v>
      </c>
      <c r="O587" s="1">
        <v>116133</v>
      </c>
      <c r="P587" s="1">
        <v>2500</v>
      </c>
      <c r="Q587" s="1">
        <v>32.6</v>
      </c>
      <c r="R587" s="1337">
        <v>81500</v>
      </c>
      <c r="S587" s="4">
        <v>15428.9</v>
      </c>
      <c r="T587" s="1">
        <v>23.388000000000002</v>
      </c>
      <c r="U587" s="1337">
        <v>58470</v>
      </c>
      <c r="V587" s="1">
        <v>6.7900000000000002E-2</v>
      </c>
      <c r="W587" s="1336">
        <v>169.75</v>
      </c>
      <c r="X587" s="1">
        <v>13</v>
      </c>
      <c r="Y587" s="1">
        <v>135</v>
      </c>
      <c r="Z587" s="1" t="s">
        <v>143</v>
      </c>
      <c r="AA587" s="1">
        <v>401</v>
      </c>
      <c r="AB587" s="1337">
        <v>23030</v>
      </c>
    </row>
    <row r="588" spans="1:28">
      <c r="A588" s="1336" t="s">
        <v>353</v>
      </c>
      <c r="B588" s="2" t="s">
        <v>376</v>
      </c>
      <c r="C588" s="1" t="s">
        <v>374</v>
      </c>
      <c r="D588" s="1" t="s">
        <v>65</v>
      </c>
      <c r="E588" s="1">
        <v>130241</v>
      </c>
      <c r="F588" s="1336" t="s">
        <v>368</v>
      </c>
      <c r="G588" s="1" t="s">
        <v>32</v>
      </c>
      <c r="H588" s="1">
        <v>419719</v>
      </c>
      <c r="I588" s="3">
        <v>42535</v>
      </c>
      <c r="J588" s="3">
        <v>42528</v>
      </c>
      <c r="K588" s="3">
        <v>42546</v>
      </c>
      <c r="L588" s="1">
        <v>222515</v>
      </c>
      <c r="M588" s="3">
        <v>42535</v>
      </c>
      <c r="N588" s="1" t="s">
        <v>89</v>
      </c>
      <c r="O588" s="1">
        <v>116894</v>
      </c>
      <c r="P588" s="1">
        <v>1000</v>
      </c>
      <c r="Q588" s="1">
        <v>31.01</v>
      </c>
      <c r="R588" s="1337">
        <v>31010</v>
      </c>
      <c r="S588" s="4">
        <v>4581.5600000000004</v>
      </c>
      <c r="T588" s="1">
        <v>23.388000000000002</v>
      </c>
      <c r="U588" s="1337">
        <v>23388</v>
      </c>
      <c r="V588" s="1">
        <v>6.7900000000000002E-2</v>
      </c>
      <c r="W588" s="1336">
        <v>67.900000000000006</v>
      </c>
      <c r="X588" s="1">
        <v>13</v>
      </c>
      <c r="Y588" s="1">
        <v>135</v>
      </c>
      <c r="Z588" s="1" t="s">
        <v>143</v>
      </c>
      <c r="AA588" s="1">
        <v>401</v>
      </c>
      <c r="AB588" s="1337">
        <v>7622</v>
      </c>
    </row>
    <row r="589" spans="1:28">
      <c r="A589" s="1336" t="s">
        <v>353</v>
      </c>
      <c r="B589" s="2" t="s">
        <v>376</v>
      </c>
      <c r="C589" s="1" t="s">
        <v>374</v>
      </c>
      <c r="D589" s="1" t="s">
        <v>65</v>
      </c>
      <c r="E589" s="1">
        <v>130003</v>
      </c>
      <c r="F589" s="1336" t="s">
        <v>145</v>
      </c>
      <c r="G589" s="1" t="s">
        <v>32</v>
      </c>
      <c r="H589" s="1">
        <v>419863</v>
      </c>
      <c r="I589" s="3">
        <v>42537</v>
      </c>
      <c r="J589" s="3">
        <v>42522</v>
      </c>
      <c r="K589" s="3">
        <v>42546</v>
      </c>
      <c r="N589" s="1" t="s">
        <v>89</v>
      </c>
      <c r="O589" s="1">
        <v>116703</v>
      </c>
      <c r="P589" s="1">
        <v>1000</v>
      </c>
      <c r="Q589" s="1">
        <v>31.94</v>
      </c>
      <c r="R589" s="1337">
        <v>31940</v>
      </c>
      <c r="S589" s="4">
        <v>5511.56</v>
      </c>
      <c r="T589" s="1">
        <v>23.388000000000002</v>
      </c>
      <c r="U589" s="1337">
        <v>23388</v>
      </c>
      <c r="V589" s="1">
        <v>6.7900000000000002E-2</v>
      </c>
      <c r="W589" s="1336">
        <v>67.900000000000006</v>
      </c>
      <c r="X589" s="1">
        <v>13</v>
      </c>
      <c r="Y589" s="1">
        <v>130</v>
      </c>
      <c r="AA589" s="1">
        <v>401</v>
      </c>
      <c r="AB589" s="1337">
        <v>8552</v>
      </c>
    </row>
    <row r="590" spans="1:28">
      <c r="A590" s="1336" t="s">
        <v>353</v>
      </c>
      <c r="B590" s="2" t="s">
        <v>377</v>
      </c>
      <c r="C590" s="1" t="s">
        <v>378</v>
      </c>
      <c r="D590" s="1" t="s">
        <v>116</v>
      </c>
      <c r="E590" s="1">
        <v>140083</v>
      </c>
      <c r="F590" s="1336" t="s">
        <v>117</v>
      </c>
      <c r="G590" s="1" t="s">
        <v>32</v>
      </c>
      <c r="H590" s="1">
        <v>419779</v>
      </c>
      <c r="I590" s="3">
        <v>42536</v>
      </c>
      <c r="J590" s="3">
        <v>42515</v>
      </c>
      <c r="K590" s="3">
        <v>42546</v>
      </c>
      <c r="L590" s="1">
        <v>222531</v>
      </c>
      <c r="M590" s="3">
        <v>42535</v>
      </c>
      <c r="N590" s="1" t="s">
        <v>89</v>
      </c>
      <c r="O590" s="1">
        <v>116475</v>
      </c>
      <c r="P590" s="1">
        <v>2500</v>
      </c>
      <c r="Q590" s="1">
        <v>32.549999999999997</v>
      </c>
      <c r="R590" s="1337">
        <v>81375</v>
      </c>
      <c r="S590" s="4">
        <v>13702.13</v>
      </c>
      <c r="T590" s="1">
        <v>23.954999999999998</v>
      </c>
      <c r="U590" s="1337">
        <v>59887.5</v>
      </c>
      <c r="V590" s="1">
        <v>6.7799999999999999E-2</v>
      </c>
      <c r="W590" s="1336">
        <v>169.4</v>
      </c>
      <c r="X590" s="1">
        <v>13</v>
      </c>
      <c r="Y590" s="1">
        <v>141</v>
      </c>
      <c r="AA590" s="1">
        <v>401</v>
      </c>
      <c r="AB590" s="1337">
        <v>21487.5</v>
      </c>
    </row>
    <row r="591" spans="1:28">
      <c r="A591" s="1336" t="s">
        <v>353</v>
      </c>
      <c r="B591" s="2" t="s">
        <v>379</v>
      </c>
      <c r="C591" s="1" t="s">
        <v>378</v>
      </c>
      <c r="D591" s="1" t="s">
        <v>65</v>
      </c>
      <c r="E591" s="1">
        <v>140083</v>
      </c>
      <c r="F591" s="1336" t="s">
        <v>117</v>
      </c>
      <c r="G591" s="1" t="s">
        <v>32</v>
      </c>
      <c r="H591" s="1">
        <v>419841</v>
      </c>
      <c r="I591" s="3">
        <v>42536</v>
      </c>
      <c r="J591" s="3">
        <v>42515</v>
      </c>
      <c r="K591" s="3">
        <v>42546</v>
      </c>
      <c r="L591" s="1">
        <v>222555</v>
      </c>
      <c r="M591" s="3">
        <v>42535</v>
      </c>
      <c r="N591" s="1" t="s">
        <v>89</v>
      </c>
      <c r="O591" s="1">
        <v>116475</v>
      </c>
      <c r="P591" s="1">
        <v>1000</v>
      </c>
      <c r="Q591" s="1">
        <v>32.549999999999997</v>
      </c>
      <c r="R591" s="1337">
        <v>32550</v>
      </c>
      <c r="S591" s="4">
        <v>5480.85</v>
      </c>
      <c r="T591" s="1">
        <v>23.954999999999998</v>
      </c>
      <c r="U591" s="1337">
        <v>23955</v>
      </c>
      <c r="V591" s="1">
        <v>6.7799999999999999E-2</v>
      </c>
      <c r="W591" s="1336">
        <v>67.760000000000005</v>
      </c>
      <c r="X591" s="1">
        <v>13</v>
      </c>
      <c r="Y591" s="1">
        <v>141</v>
      </c>
      <c r="AA591" s="1">
        <v>401</v>
      </c>
      <c r="AB591" s="1337">
        <v>8595</v>
      </c>
    </row>
    <row r="592" spans="1:28">
      <c r="A592" s="1336" t="s">
        <v>353</v>
      </c>
      <c r="B592" s="2" t="s">
        <v>380</v>
      </c>
      <c r="C592" s="1" t="s">
        <v>378</v>
      </c>
      <c r="D592" s="1" t="s">
        <v>129</v>
      </c>
      <c r="E592" s="1">
        <v>140083</v>
      </c>
      <c r="F592" s="1336" t="s">
        <v>117</v>
      </c>
      <c r="G592" s="1" t="s">
        <v>32</v>
      </c>
      <c r="H592" s="1">
        <v>419841</v>
      </c>
      <c r="I592" s="3">
        <v>42536</v>
      </c>
      <c r="J592" s="3">
        <v>42515</v>
      </c>
      <c r="K592" s="3">
        <v>42546</v>
      </c>
      <c r="L592" s="1">
        <v>222555</v>
      </c>
      <c r="M592" s="3">
        <v>42535</v>
      </c>
      <c r="N592" s="1" t="s">
        <v>89</v>
      </c>
      <c r="O592" s="1">
        <v>116475</v>
      </c>
      <c r="P592" s="1">
        <v>2000</v>
      </c>
      <c r="Q592" s="1">
        <v>32.549999999999997</v>
      </c>
      <c r="R592" s="1337">
        <v>65100</v>
      </c>
      <c r="S592" s="4">
        <v>10961.7</v>
      </c>
      <c r="T592" s="1">
        <v>23.954999999999998</v>
      </c>
      <c r="U592" s="1337">
        <v>47910</v>
      </c>
      <c r="V592" s="1">
        <v>6.7799999999999999E-2</v>
      </c>
      <c r="W592" s="1336">
        <v>135.52000000000001</v>
      </c>
      <c r="X592" s="1">
        <v>13</v>
      </c>
      <c r="Y592" s="1">
        <v>141</v>
      </c>
      <c r="AA592" s="1">
        <v>401</v>
      </c>
      <c r="AB592" s="1337">
        <v>17190</v>
      </c>
    </row>
    <row r="593" spans="1:28">
      <c r="A593" s="1336" t="s">
        <v>353</v>
      </c>
      <c r="B593" s="2" t="s">
        <v>381</v>
      </c>
      <c r="C593" s="1" t="s">
        <v>382</v>
      </c>
      <c r="D593" s="1" t="s">
        <v>116</v>
      </c>
      <c r="E593" s="1">
        <v>140083</v>
      </c>
      <c r="F593" s="1336" t="s">
        <v>117</v>
      </c>
      <c r="G593" s="1" t="s">
        <v>32</v>
      </c>
      <c r="H593" s="1">
        <v>418956</v>
      </c>
      <c r="I593" s="3">
        <v>42529</v>
      </c>
      <c r="J593" s="3">
        <v>42515</v>
      </c>
      <c r="K593" s="3">
        <v>42546</v>
      </c>
      <c r="L593" s="1">
        <v>222057</v>
      </c>
      <c r="M593" s="3">
        <v>42529</v>
      </c>
      <c r="N593" s="1" t="s">
        <v>89</v>
      </c>
      <c r="O593" s="1">
        <v>116475</v>
      </c>
      <c r="P593" s="1">
        <v>1000</v>
      </c>
      <c r="Q593" s="1">
        <v>36.369999999999997</v>
      </c>
      <c r="R593" s="1337">
        <v>36370</v>
      </c>
      <c r="S593" s="4">
        <v>3242.92</v>
      </c>
      <c r="T593" s="1">
        <v>29.315999999999999</v>
      </c>
      <c r="U593" s="1337">
        <v>29316</v>
      </c>
      <c r="V593" s="1">
        <v>9.0399999999999994E-2</v>
      </c>
      <c r="W593" s="1336">
        <v>90.44</v>
      </c>
      <c r="X593" s="1">
        <v>13</v>
      </c>
      <c r="Y593" s="1">
        <v>141</v>
      </c>
      <c r="AA593" s="1">
        <v>401</v>
      </c>
      <c r="AB593" s="1337">
        <v>7054</v>
      </c>
    </row>
    <row r="594" spans="1:28">
      <c r="A594" s="1336" t="s">
        <v>353</v>
      </c>
      <c r="B594" s="2" t="s">
        <v>383</v>
      </c>
      <c r="C594" s="1" t="s">
        <v>382</v>
      </c>
      <c r="D594" s="1" t="s">
        <v>76</v>
      </c>
      <c r="E594" s="1">
        <v>140083</v>
      </c>
      <c r="F594" s="1336" t="s">
        <v>117</v>
      </c>
      <c r="G594" s="1" t="s">
        <v>32</v>
      </c>
      <c r="H594" s="1">
        <v>418924</v>
      </c>
      <c r="I594" s="3">
        <v>42529</v>
      </c>
      <c r="J594" s="3">
        <v>42515</v>
      </c>
      <c r="K594" s="3">
        <v>42546</v>
      </c>
      <c r="L594" s="1">
        <v>222000</v>
      </c>
      <c r="M594" s="3">
        <v>42528</v>
      </c>
      <c r="N594" s="1" t="s">
        <v>89</v>
      </c>
      <c r="O594" s="1">
        <v>116475</v>
      </c>
      <c r="P594" s="1">
        <v>500</v>
      </c>
      <c r="Q594" s="1">
        <v>36.369999999999997</v>
      </c>
      <c r="R594" s="1337">
        <v>18185</v>
      </c>
      <c r="S594" s="4">
        <v>1621.46</v>
      </c>
      <c r="T594" s="1">
        <v>29.315999999999999</v>
      </c>
      <c r="U594" s="1337">
        <v>14658</v>
      </c>
      <c r="V594" s="1">
        <v>9.0399999999999994E-2</v>
      </c>
      <c r="W594" s="1336">
        <v>45.22</v>
      </c>
      <c r="X594" s="1">
        <v>13</v>
      </c>
      <c r="Y594" s="1">
        <v>141</v>
      </c>
      <c r="AA594" s="1">
        <v>401</v>
      </c>
      <c r="AB594" s="1337">
        <v>3527</v>
      </c>
    </row>
    <row r="595" spans="1:28">
      <c r="A595" s="1336" t="s">
        <v>353</v>
      </c>
      <c r="B595" s="2" t="s">
        <v>384</v>
      </c>
      <c r="C595" s="1" t="s">
        <v>382</v>
      </c>
      <c r="D595" s="1" t="s">
        <v>65</v>
      </c>
      <c r="E595" s="1">
        <v>140083</v>
      </c>
      <c r="F595" s="1336" t="s">
        <v>117</v>
      </c>
      <c r="G595" s="1" t="s">
        <v>32</v>
      </c>
      <c r="H595" s="1">
        <v>418889</v>
      </c>
      <c r="I595" s="3">
        <v>42529</v>
      </c>
      <c r="J595" s="3">
        <v>42515</v>
      </c>
      <c r="K595" s="3">
        <v>42546</v>
      </c>
      <c r="L595" s="1">
        <v>221977</v>
      </c>
      <c r="M595" s="3">
        <v>42528</v>
      </c>
      <c r="N595" s="1" t="s">
        <v>89</v>
      </c>
      <c r="O595" s="1">
        <v>116475</v>
      </c>
      <c r="P595" s="1">
        <v>1000</v>
      </c>
      <c r="Q595" s="1">
        <v>36.369999999999997</v>
      </c>
      <c r="R595" s="1337">
        <v>36370</v>
      </c>
      <c r="S595" s="4">
        <v>3242.92</v>
      </c>
      <c r="T595" s="1">
        <v>29.315999999999999</v>
      </c>
      <c r="U595" s="1337">
        <v>29316</v>
      </c>
      <c r="V595" s="1">
        <v>9.0399999999999994E-2</v>
      </c>
      <c r="W595" s="1336">
        <v>90.44</v>
      </c>
      <c r="X595" s="1">
        <v>13</v>
      </c>
      <c r="Y595" s="1">
        <v>141</v>
      </c>
      <c r="AA595" s="1">
        <v>401</v>
      </c>
      <c r="AB595" s="1337">
        <v>7054</v>
      </c>
    </row>
    <row r="596" spans="1:28">
      <c r="A596" s="1336" t="s">
        <v>353</v>
      </c>
      <c r="B596" s="2" t="s">
        <v>385</v>
      </c>
      <c r="C596" s="1" t="s">
        <v>382</v>
      </c>
      <c r="D596" s="1" t="s">
        <v>129</v>
      </c>
      <c r="E596" s="1">
        <v>140083</v>
      </c>
      <c r="F596" s="1336" t="s">
        <v>117</v>
      </c>
      <c r="G596" s="1" t="s">
        <v>32</v>
      </c>
      <c r="H596" s="1">
        <v>418889</v>
      </c>
      <c r="I596" s="3">
        <v>42529</v>
      </c>
      <c r="J596" s="3">
        <v>42515</v>
      </c>
      <c r="K596" s="3">
        <v>42546</v>
      </c>
      <c r="L596" s="1">
        <v>221977</v>
      </c>
      <c r="M596" s="3">
        <v>42528</v>
      </c>
      <c r="N596" s="1" t="s">
        <v>89</v>
      </c>
      <c r="O596" s="1">
        <v>116475</v>
      </c>
      <c r="P596" s="1">
        <v>2000</v>
      </c>
      <c r="Q596" s="1">
        <v>36.369999999999997</v>
      </c>
      <c r="R596" s="1337">
        <v>72740</v>
      </c>
      <c r="S596" s="4">
        <v>6485.84</v>
      </c>
      <c r="T596" s="1">
        <v>29.315999999999999</v>
      </c>
      <c r="U596" s="1337">
        <v>58632</v>
      </c>
      <c r="V596" s="1">
        <v>9.0399999999999994E-2</v>
      </c>
      <c r="W596" s="1336">
        <v>180.88</v>
      </c>
      <c r="X596" s="1">
        <v>13</v>
      </c>
      <c r="Y596" s="1">
        <v>141</v>
      </c>
      <c r="AA596" s="1">
        <v>401</v>
      </c>
      <c r="AB596" s="1337">
        <v>14108</v>
      </c>
    </row>
    <row r="597" spans="1:28">
      <c r="A597" s="1336" t="s">
        <v>353</v>
      </c>
      <c r="B597" s="2" t="s">
        <v>386</v>
      </c>
      <c r="C597" s="1" t="s">
        <v>387</v>
      </c>
      <c r="D597" s="1" t="s">
        <v>116</v>
      </c>
      <c r="E597" s="1">
        <v>140083</v>
      </c>
      <c r="F597" s="1336" t="s">
        <v>117</v>
      </c>
      <c r="G597" s="1" t="s">
        <v>32</v>
      </c>
      <c r="H597" s="1">
        <v>419823</v>
      </c>
      <c r="I597" s="3">
        <v>42536</v>
      </c>
      <c r="J597" s="3">
        <v>42515</v>
      </c>
      <c r="K597" s="3">
        <v>42546</v>
      </c>
      <c r="L597" s="1">
        <v>222532</v>
      </c>
      <c r="M597" s="3">
        <v>42535</v>
      </c>
      <c r="N597" s="1" t="s">
        <v>89</v>
      </c>
      <c r="O597" s="1">
        <v>116475</v>
      </c>
      <c r="P597" s="1">
        <v>1500</v>
      </c>
      <c r="Q597" s="1">
        <v>47.56</v>
      </c>
      <c r="R597" s="1337">
        <v>71340</v>
      </c>
      <c r="S597" s="4">
        <v>10353.9</v>
      </c>
      <c r="T597" s="1">
        <v>35.979999999999997</v>
      </c>
      <c r="U597" s="1337">
        <v>53970</v>
      </c>
      <c r="V597" s="1">
        <v>0.1132</v>
      </c>
      <c r="W597" s="1336">
        <v>169.755</v>
      </c>
      <c r="X597" s="1">
        <v>13</v>
      </c>
      <c r="Y597" s="1">
        <v>141</v>
      </c>
      <c r="AA597" s="1">
        <v>401</v>
      </c>
      <c r="AB597" s="1337">
        <v>17370</v>
      </c>
    </row>
    <row r="598" spans="1:28">
      <c r="A598" s="1336" t="s">
        <v>353</v>
      </c>
      <c r="B598" s="2" t="s">
        <v>388</v>
      </c>
      <c r="C598" s="1" t="s">
        <v>389</v>
      </c>
      <c r="D598" s="1" t="s">
        <v>116</v>
      </c>
      <c r="E598" s="1">
        <v>140008</v>
      </c>
      <c r="F598" s="1336" t="s">
        <v>123</v>
      </c>
      <c r="G598" s="1" t="s">
        <v>32</v>
      </c>
      <c r="H598" s="1">
        <v>418867</v>
      </c>
      <c r="I598" s="3">
        <v>42528</v>
      </c>
      <c r="J598" s="3">
        <v>42500</v>
      </c>
      <c r="K598" s="3">
        <v>42515</v>
      </c>
      <c r="L598" s="1">
        <v>221946</v>
      </c>
      <c r="M598" s="3">
        <v>42528</v>
      </c>
      <c r="N598" s="1" t="s">
        <v>89</v>
      </c>
      <c r="O598" s="1">
        <v>115963</v>
      </c>
      <c r="P598" s="1">
        <v>4000</v>
      </c>
      <c r="Q598" s="1">
        <v>33.01</v>
      </c>
      <c r="R598" s="1337">
        <v>132040</v>
      </c>
      <c r="S598" s="4">
        <v>23763.4</v>
      </c>
      <c r="T598" s="1">
        <v>23.954999999999998</v>
      </c>
      <c r="U598" s="1337">
        <v>95820</v>
      </c>
      <c r="V598" s="1">
        <v>6.7799999999999999E-2</v>
      </c>
      <c r="W598" s="1336">
        <v>271.04000000000002</v>
      </c>
      <c r="X598" s="1">
        <v>13</v>
      </c>
      <c r="Y598" s="1">
        <v>141</v>
      </c>
      <c r="AA598" s="1">
        <v>401</v>
      </c>
      <c r="AB598" s="1337">
        <v>36220</v>
      </c>
    </row>
    <row r="599" spans="1:28">
      <c r="A599" s="1336" t="s">
        <v>353</v>
      </c>
      <c r="B599" s="2" t="s">
        <v>388</v>
      </c>
      <c r="C599" s="1" t="s">
        <v>389</v>
      </c>
      <c r="D599" s="1" t="s">
        <v>116</v>
      </c>
      <c r="E599" s="1">
        <v>140008</v>
      </c>
      <c r="F599" s="1336" t="s">
        <v>123</v>
      </c>
      <c r="G599" s="1" t="s">
        <v>32</v>
      </c>
      <c r="H599" s="1">
        <v>420491</v>
      </c>
      <c r="I599" s="3">
        <v>42542</v>
      </c>
      <c r="J599" s="3">
        <v>42522</v>
      </c>
      <c r="K599" s="3">
        <v>42545</v>
      </c>
      <c r="L599" s="1">
        <v>222929</v>
      </c>
      <c r="M599" s="3">
        <v>42542</v>
      </c>
      <c r="N599" s="1" t="s">
        <v>89</v>
      </c>
      <c r="O599" s="1">
        <v>116718</v>
      </c>
      <c r="P599" s="1">
        <v>3000</v>
      </c>
      <c r="Q599" s="1">
        <v>32.549999999999997</v>
      </c>
      <c r="R599" s="1337">
        <v>97650</v>
      </c>
      <c r="S599" s="4">
        <v>16442.55</v>
      </c>
      <c r="T599" s="1">
        <v>23.954999999999998</v>
      </c>
      <c r="U599" s="1337">
        <v>71865</v>
      </c>
      <c r="V599" s="1">
        <v>6.7799999999999999E-2</v>
      </c>
      <c r="W599" s="1336">
        <v>203.28</v>
      </c>
      <c r="X599" s="1">
        <v>13</v>
      </c>
      <c r="Y599" s="1">
        <v>141</v>
      </c>
      <c r="AA599" s="1">
        <v>401</v>
      </c>
      <c r="AB599" s="1337">
        <v>25785</v>
      </c>
    </row>
    <row r="600" spans="1:28">
      <c r="A600" s="1336" t="s">
        <v>353</v>
      </c>
      <c r="B600" s="2" t="s">
        <v>388</v>
      </c>
      <c r="C600" s="1" t="s">
        <v>389</v>
      </c>
      <c r="D600" s="1" t="s">
        <v>116</v>
      </c>
      <c r="E600" s="1">
        <v>130001</v>
      </c>
      <c r="F600" s="1336" t="s">
        <v>132</v>
      </c>
      <c r="G600" s="1" t="s">
        <v>32</v>
      </c>
      <c r="H600" s="1">
        <v>420855</v>
      </c>
      <c r="I600" s="3">
        <v>42545</v>
      </c>
      <c r="J600" s="3">
        <v>42528</v>
      </c>
      <c r="K600" s="3">
        <v>42546</v>
      </c>
      <c r="N600" s="1" t="s">
        <v>89</v>
      </c>
      <c r="O600" s="1">
        <v>116937</v>
      </c>
      <c r="P600" s="1">
        <v>1000</v>
      </c>
      <c r="Q600" s="1">
        <v>32.549999999999997</v>
      </c>
      <c r="R600" s="1337">
        <v>32550</v>
      </c>
      <c r="S600" s="4">
        <v>5480.85</v>
      </c>
      <c r="T600" s="1">
        <v>23.954999999999998</v>
      </c>
      <c r="U600" s="1337">
        <v>23955</v>
      </c>
      <c r="V600" s="1">
        <v>6.7799999999999999E-2</v>
      </c>
      <c r="W600" s="1336">
        <v>67.760000000000005</v>
      </c>
      <c r="X600" s="1">
        <v>13</v>
      </c>
      <c r="Y600" s="1">
        <v>130</v>
      </c>
      <c r="AA600" s="1">
        <v>401</v>
      </c>
      <c r="AB600" s="1337">
        <v>8595</v>
      </c>
    </row>
    <row r="601" spans="1:28">
      <c r="A601" s="1336" t="s">
        <v>353</v>
      </c>
      <c r="B601" s="2" t="s">
        <v>390</v>
      </c>
      <c r="C601" s="1" t="s">
        <v>389</v>
      </c>
      <c r="D601" s="1" t="s">
        <v>65</v>
      </c>
      <c r="E601" s="1">
        <v>140008</v>
      </c>
      <c r="F601" s="1336" t="s">
        <v>123</v>
      </c>
      <c r="G601" s="1" t="s">
        <v>32</v>
      </c>
      <c r="H601" s="1">
        <v>419831</v>
      </c>
      <c r="I601" s="3">
        <v>42536</v>
      </c>
      <c r="J601" s="3">
        <v>42522</v>
      </c>
      <c r="K601" s="3">
        <v>42545</v>
      </c>
      <c r="L601" s="1">
        <v>222598</v>
      </c>
      <c r="M601" s="3">
        <v>42536</v>
      </c>
      <c r="N601" s="1" t="s">
        <v>89</v>
      </c>
      <c r="O601" s="1">
        <v>116718</v>
      </c>
      <c r="P601" s="1">
        <v>1000</v>
      </c>
      <c r="Q601" s="1">
        <v>32.549999999999997</v>
      </c>
      <c r="R601" s="1337">
        <v>32550</v>
      </c>
      <c r="S601" s="4">
        <v>5480.85</v>
      </c>
      <c r="T601" s="1">
        <v>23.954999999999998</v>
      </c>
      <c r="U601" s="1337">
        <v>23955</v>
      </c>
      <c r="V601" s="1">
        <v>6.7799999999999999E-2</v>
      </c>
      <c r="W601" s="1336">
        <v>67.760000000000005</v>
      </c>
      <c r="X601" s="1">
        <v>13</v>
      </c>
      <c r="Y601" s="1">
        <v>141</v>
      </c>
      <c r="AA601" s="1">
        <v>401</v>
      </c>
      <c r="AB601" s="1337">
        <v>8595</v>
      </c>
    </row>
    <row r="602" spans="1:28">
      <c r="A602" s="1336" t="s">
        <v>353</v>
      </c>
      <c r="B602" s="2" t="s">
        <v>390</v>
      </c>
      <c r="C602" s="1" t="s">
        <v>389</v>
      </c>
      <c r="D602" s="1" t="s">
        <v>65</v>
      </c>
      <c r="E602" s="1">
        <v>140008</v>
      </c>
      <c r="F602" s="1336" t="s">
        <v>123</v>
      </c>
      <c r="G602" s="1" t="s">
        <v>32</v>
      </c>
      <c r="H602" s="1">
        <v>419831</v>
      </c>
      <c r="I602" s="3">
        <v>42536</v>
      </c>
      <c r="J602" s="3">
        <v>42522</v>
      </c>
      <c r="K602" s="3">
        <v>42545</v>
      </c>
      <c r="L602" s="1">
        <v>222598</v>
      </c>
      <c r="M602" s="3">
        <v>42536</v>
      </c>
      <c r="N602" s="1" t="s">
        <v>89</v>
      </c>
      <c r="O602" s="1">
        <v>116718</v>
      </c>
      <c r="P602" s="1">
        <v>1000</v>
      </c>
      <c r="Q602" s="1">
        <v>32.549999999999997</v>
      </c>
      <c r="R602" s="1337">
        <v>32550</v>
      </c>
      <c r="S602" s="4">
        <v>5480.85</v>
      </c>
      <c r="T602" s="1">
        <v>23.954999999999998</v>
      </c>
      <c r="U602" s="1337">
        <v>23955</v>
      </c>
      <c r="V602" s="1">
        <v>6.7799999999999999E-2</v>
      </c>
      <c r="W602" s="1336">
        <v>67.760000000000005</v>
      </c>
      <c r="X602" s="1">
        <v>13</v>
      </c>
      <c r="Y602" s="1">
        <v>141</v>
      </c>
      <c r="AA602" s="1">
        <v>401</v>
      </c>
      <c r="AB602" s="1337">
        <v>8595</v>
      </c>
    </row>
    <row r="603" spans="1:28">
      <c r="A603" s="1336" t="s">
        <v>353</v>
      </c>
      <c r="B603" s="2" t="s">
        <v>390</v>
      </c>
      <c r="C603" s="1" t="s">
        <v>389</v>
      </c>
      <c r="D603" s="1" t="s">
        <v>65</v>
      </c>
      <c r="E603" s="1">
        <v>130349</v>
      </c>
      <c r="F603" s="1336" t="s">
        <v>141</v>
      </c>
      <c r="G603" s="1" t="s">
        <v>32</v>
      </c>
      <c r="H603" s="1">
        <v>419877</v>
      </c>
      <c r="I603" s="3">
        <v>42537</v>
      </c>
      <c r="J603" s="3">
        <v>42520</v>
      </c>
      <c r="K603" s="3">
        <v>42546</v>
      </c>
      <c r="N603" s="1" t="s">
        <v>89</v>
      </c>
      <c r="O603" s="1">
        <v>116615</v>
      </c>
      <c r="P603" s="1">
        <v>1000</v>
      </c>
      <c r="Q603" s="1">
        <v>32.549999999999997</v>
      </c>
      <c r="R603" s="1337">
        <v>32550</v>
      </c>
      <c r="S603" s="4">
        <v>5480.85</v>
      </c>
      <c r="T603" s="1">
        <v>23.954999999999998</v>
      </c>
      <c r="U603" s="1337">
        <v>23955</v>
      </c>
      <c r="V603" s="1">
        <v>6.7799999999999999E-2</v>
      </c>
      <c r="W603" s="1336">
        <v>67.760000000000005</v>
      </c>
      <c r="X603" s="1">
        <v>13</v>
      </c>
      <c r="Y603" s="1">
        <v>141</v>
      </c>
      <c r="AA603" s="1">
        <v>401</v>
      </c>
      <c r="AB603" s="1337">
        <v>8595</v>
      </c>
    </row>
    <row r="604" spans="1:28">
      <c r="A604" s="1336" t="s">
        <v>353</v>
      </c>
      <c r="B604" s="2" t="s">
        <v>390</v>
      </c>
      <c r="C604" s="1" t="s">
        <v>389</v>
      </c>
      <c r="D604" s="1" t="s">
        <v>65</v>
      </c>
      <c r="E604" s="1">
        <v>130140</v>
      </c>
      <c r="F604" s="1336" t="s">
        <v>222</v>
      </c>
      <c r="G604" s="1" t="s">
        <v>32</v>
      </c>
      <c r="H604" s="1">
        <v>419884</v>
      </c>
      <c r="I604" s="3">
        <v>42537</v>
      </c>
      <c r="J604" s="3">
        <v>42524</v>
      </c>
      <c r="K604" s="3">
        <v>42546</v>
      </c>
      <c r="N604" s="1" t="s">
        <v>89</v>
      </c>
      <c r="O604" s="1">
        <v>116779</v>
      </c>
      <c r="P604" s="1">
        <v>2000</v>
      </c>
      <c r="Q604" s="1">
        <v>32.549999999999997</v>
      </c>
      <c r="R604" s="1337">
        <v>65100</v>
      </c>
      <c r="S604" s="4">
        <v>10961.7</v>
      </c>
      <c r="T604" s="1">
        <v>23.954999999999998</v>
      </c>
      <c r="U604" s="1337">
        <v>47910</v>
      </c>
      <c r="V604" s="1">
        <v>6.7799999999999999E-2</v>
      </c>
      <c r="W604" s="1336">
        <v>135.52000000000001</v>
      </c>
      <c r="X604" s="1">
        <v>13</v>
      </c>
      <c r="Y604" s="1">
        <v>130</v>
      </c>
      <c r="AA604" s="1">
        <v>401</v>
      </c>
      <c r="AB604" s="1337">
        <v>17190</v>
      </c>
    </row>
    <row r="605" spans="1:28">
      <c r="A605" s="1336" t="s">
        <v>353</v>
      </c>
      <c r="B605" s="2" t="s">
        <v>390</v>
      </c>
      <c r="C605" s="1" t="s">
        <v>389</v>
      </c>
      <c r="D605" s="1" t="s">
        <v>65</v>
      </c>
      <c r="E605" s="1">
        <v>130023</v>
      </c>
      <c r="F605" s="1336" t="s">
        <v>153</v>
      </c>
      <c r="G605" s="1" t="s">
        <v>32</v>
      </c>
      <c r="H605" s="1">
        <v>420443</v>
      </c>
      <c r="I605" s="3">
        <v>42542</v>
      </c>
      <c r="J605" s="3">
        <v>42523</v>
      </c>
      <c r="K605" s="3">
        <v>42546</v>
      </c>
      <c r="N605" s="1" t="s">
        <v>89</v>
      </c>
      <c r="O605" s="1">
        <v>116751</v>
      </c>
      <c r="P605" s="1">
        <v>4000</v>
      </c>
      <c r="Q605" s="1">
        <v>31.9</v>
      </c>
      <c r="R605" s="1337">
        <v>127600</v>
      </c>
      <c r="S605" s="4">
        <v>19323.400000000001</v>
      </c>
      <c r="T605" s="1">
        <v>23.954999999999998</v>
      </c>
      <c r="U605" s="1337">
        <v>95820</v>
      </c>
      <c r="V605" s="1">
        <v>6.7799999999999999E-2</v>
      </c>
      <c r="W605" s="1336">
        <v>271.04000000000002</v>
      </c>
      <c r="X605" s="1">
        <v>13</v>
      </c>
      <c r="Y605" s="1">
        <v>130</v>
      </c>
      <c r="AA605" s="1">
        <v>401</v>
      </c>
      <c r="AB605" s="1337">
        <v>31780</v>
      </c>
    </row>
    <row r="606" spans="1:28">
      <c r="A606" s="1336" t="s">
        <v>353</v>
      </c>
      <c r="B606" s="2" t="s">
        <v>390</v>
      </c>
      <c r="C606" s="1" t="s">
        <v>389</v>
      </c>
      <c r="D606" s="1" t="s">
        <v>65</v>
      </c>
      <c r="E606" s="1">
        <v>130308</v>
      </c>
      <c r="F606" s="1336" t="s">
        <v>126</v>
      </c>
      <c r="G606" s="1" t="s">
        <v>32</v>
      </c>
      <c r="H606" s="1">
        <v>420683</v>
      </c>
      <c r="I606" s="3">
        <v>42543</v>
      </c>
      <c r="J606" s="3">
        <v>42529</v>
      </c>
      <c r="K606" s="3">
        <v>42546</v>
      </c>
      <c r="N606" s="1" t="s">
        <v>89</v>
      </c>
      <c r="O606" s="1">
        <v>117006</v>
      </c>
      <c r="P606" s="1">
        <v>3000</v>
      </c>
      <c r="Q606" s="1">
        <v>31.9</v>
      </c>
      <c r="R606" s="1337">
        <v>95700</v>
      </c>
      <c r="S606" s="4">
        <v>14492.55</v>
      </c>
      <c r="T606" s="1">
        <v>23.954999999999998</v>
      </c>
      <c r="U606" s="1337">
        <v>71865</v>
      </c>
      <c r="V606" s="1">
        <v>6.7799999999999999E-2</v>
      </c>
      <c r="W606" s="1336">
        <v>203.28</v>
      </c>
      <c r="X606" s="1">
        <v>13</v>
      </c>
      <c r="Y606" s="1">
        <v>141</v>
      </c>
      <c r="AA606" s="1">
        <v>401</v>
      </c>
      <c r="AB606" s="1337">
        <v>23835</v>
      </c>
    </row>
    <row r="607" spans="1:28">
      <c r="A607" s="1336" t="s">
        <v>353</v>
      </c>
      <c r="B607" s="2" t="s">
        <v>391</v>
      </c>
      <c r="C607" s="1" t="s">
        <v>389</v>
      </c>
      <c r="D607" s="1" t="s">
        <v>129</v>
      </c>
      <c r="E607" s="1">
        <v>130001</v>
      </c>
      <c r="F607" s="1336" t="s">
        <v>132</v>
      </c>
      <c r="G607" s="1" t="s">
        <v>32</v>
      </c>
      <c r="H607" s="1">
        <v>420834</v>
      </c>
      <c r="I607" s="3">
        <v>42545</v>
      </c>
      <c r="J607" s="3">
        <v>42528</v>
      </c>
      <c r="K607" s="3">
        <v>42546</v>
      </c>
      <c r="N607" s="1" t="s">
        <v>89</v>
      </c>
      <c r="O607" s="1">
        <v>116938</v>
      </c>
      <c r="P607" s="1">
        <v>2000</v>
      </c>
      <c r="Q607" s="1">
        <v>32.549999999999997</v>
      </c>
      <c r="R607" s="1337">
        <v>65100</v>
      </c>
      <c r="S607" s="4">
        <v>10961.7</v>
      </c>
      <c r="T607" s="1">
        <v>23.954999999999998</v>
      </c>
      <c r="U607" s="1337">
        <v>47910</v>
      </c>
      <c r="V607" s="1">
        <v>6.7799999999999999E-2</v>
      </c>
      <c r="W607" s="1336">
        <v>135.52000000000001</v>
      </c>
      <c r="X607" s="1">
        <v>13</v>
      </c>
      <c r="Y607" s="1">
        <v>130</v>
      </c>
      <c r="AA607" s="1">
        <v>401</v>
      </c>
      <c r="AB607" s="1337">
        <v>17190</v>
      </c>
    </row>
    <row r="608" spans="1:28">
      <c r="A608" s="1336" t="s">
        <v>353</v>
      </c>
      <c r="B608" s="2" t="s">
        <v>391</v>
      </c>
      <c r="C608" s="1" t="s">
        <v>389</v>
      </c>
      <c r="D608" s="1" t="s">
        <v>129</v>
      </c>
      <c r="E608" s="1">
        <v>130241</v>
      </c>
      <c r="F608" s="1336" t="s">
        <v>368</v>
      </c>
      <c r="G608" s="1" t="s">
        <v>32</v>
      </c>
      <c r="H608" s="1">
        <v>421193</v>
      </c>
      <c r="I608" s="3">
        <v>42548</v>
      </c>
      <c r="J608" s="3">
        <v>42528</v>
      </c>
      <c r="K608" s="3">
        <v>42550</v>
      </c>
      <c r="L608" s="1">
        <v>223269</v>
      </c>
      <c r="M608" s="3">
        <v>42547</v>
      </c>
      <c r="N608" s="1" t="s">
        <v>89</v>
      </c>
      <c r="O608" s="1">
        <v>116893</v>
      </c>
      <c r="P608" s="1">
        <v>2000</v>
      </c>
      <c r="Q608" s="1">
        <v>30.97</v>
      </c>
      <c r="R608" s="1337">
        <v>61940</v>
      </c>
      <c r="S608" s="4">
        <v>7801.7</v>
      </c>
      <c r="T608" s="1">
        <v>23.954999999999998</v>
      </c>
      <c r="U608" s="1337">
        <v>47910</v>
      </c>
      <c r="V608" s="1">
        <v>6.7799999999999999E-2</v>
      </c>
      <c r="W608" s="1336">
        <v>135.52000000000001</v>
      </c>
      <c r="X608" s="1">
        <v>13</v>
      </c>
      <c r="Y608" s="1">
        <v>135</v>
      </c>
      <c r="Z608" s="1" t="s">
        <v>143</v>
      </c>
      <c r="AA608" s="1">
        <v>401</v>
      </c>
      <c r="AB608" s="1337">
        <v>14030</v>
      </c>
    </row>
    <row r="609" spans="1:28">
      <c r="A609" s="1336" t="s">
        <v>353</v>
      </c>
      <c r="B609" s="2" t="s">
        <v>392</v>
      </c>
      <c r="C609" s="1" t="s">
        <v>393</v>
      </c>
      <c r="D609" s="1" t="s">
        <v>394</v>
      </c>
      <c r="E609" s="1">
        <v>140083</v>
      </c>
      <c r="F609" s="1336" t="s">
        <v>117</v>
      </c>
      <c r="G609" s="1" t="s">
        <v>32</v>
      </c>
      <c r="H609" s="1">
        <v>420122</v>
      </c>
      <c r="I609" s="3">
        <v>42538</v>
      </c>
      <c r="J609" s="3">
        <v>42515</v>
      </c>
      <c r="K609" s="3">
        <v>42541</v>
      </c>
      <c r="L609" s="1">
        <v>222789</v>
      </c>
      <c r="M609" s="3">
        <v>42538</v>
      </c>
      <c r="N609" s="1" t="s">
        <v>89</v>
      </c>
      <c r="O609" s="1">
        <v>116452</v>
      </c>
      <c r="P609" s="1">
        <v>1200</v>
      </c>
      <c r="Q609" s="1">
        <v>32.549999999999997</v>
      </c>
      <c r="R609" s="1337">
        <v>39060</v>
      </c>
      <c r="S609" s="4">
        <v>6577.02</v>
      </c>
      <c r="T609" s="1">
        <v>23.954999999999998</v>
      </c>
      <c r="U609" s="1337">
        <v>28746</v>
      </c>
      <c r="V609" s="1">
        <v>6.7799999999999999E-2</v>
      </c>
      <c r="W609" s="1336">
        <v>81.311999999999998</v>
      </c>
      <c r="X609" s="1">
        <v>13</v>
      </c>
      <c r="Y609" s="1">
        <v>141</v>
      </c>
      <c r="AA609" s="1">
        <v>401</v>
      </c>
      <c r="AB609" s="1337">
        <v>10314</v>
      </c>
    </row>
    <row r="610" spans="1:28">
      <c r="A610" s="1336" t="s">
        <v>353</v>
      </c>
      <c r="B610" s="2" t="s">
        <v>395</v>
      </c>
      <c r="C610" s="1" t="s">
        <v>396</v>
      </c>
      <c r="D610" s="1" t="s">
        <v>65</v>
      </c>
      <c r="E610" s="1">
        <v>130241</v>
      </c>
      <c r="F610" s="1336" t="s">
        <v>368</v>
      </c>
      <c r="G610" s="1" t="s">
        <v>53</v>
      </c>
      <c r="H610" s="1">
        <v>7309</v>
      </c>
      <c r="I610" s="3">
        <v>42535</v>
      </c>
      <c r="J610" s="3">
        <v>42541</v>
      </c>
      <c r="K610" s="3">
        <v>42541</v>
      </c>
      <c r="L610" s="1">
        <v>222391</v>
      </c>
      <c r="N610" s="1" t="s">
        <v>54</v>
      </c>
      <c r="O610" s="1">
        <v>7500</v>
      </c>
      <c r="P610" s="1">
        <v>-1000</v>
      </c>
      <c r="Q610" s="1">
        <v>88.7</v>
      </c>
      <c r="R610" s="1337">
        <v>-88700</v>
      </c>
      <c r="S610" s="4">
        <v>-55572.92</v>
      </c>
      <c r="T610" s="1">
        <v>29.315999999999999</v>
      </c>
      <c r="U610" s="1337">
        <v>-29316</v>
      </c>
      <c r="V610" s="1">
        <v>9.0399999999999994E-2</v>
      </c>
      <c r="W610" s="1336">
        <v>-90.44</v>
      </c>
      <c r="X610" s="1">
        <v>13</v>
      </c>
      <c r="Y610" s="1">
        <v>135</v>
      </c>
      <c r="Z610" s="1" t="s">
        <v>143</v>
      </c>
      <c r="AA610" s="1">
        <v>401</v>
      </c>
      <c r="AB610" s="1337">
        <v>-59384</v>
      </c>
    </row>
    <row r="611" spans="1:28">
      <c r="A611" s="1336" t="s">
        <v>353</v>
      </c>
      <c r="B611" s="2" t="s">
        <v>395</v>
      </c>
      <c r="C611" s="1" t="s">
        <v>396</v>
      </c>
      <c r="D611" s="1" t="s">
        <v>65</v>
      </c>
      <c r="E611" s="1">
        <v>130241</v>
      </c>
      <c r="F611" s="1336" t="s">
        <v>368</v>
      </c>
      <c r="G611" s="1" t="s">
        <v>53</v>
      </c>
      <c r="H611" s="1">
        <v>7317</v>
      </c>
      <c r="I611" s="3">
        <v>42534</v>
      </c>
      <c r="J611" s="3">
        <v>42541</v>
      </c>
      <c r="K611" s="3">
        <v>42541</v>
      </c>
      <c r="L611" s="1">
        <v>222391</v>
      </c>
      <c r="N611" s="1" t="s">
        <v>54</v>
      </c>
      <c r="O611" s="1">
        <v>7508</v>
      </c>
      <c r="P611" s="1">
        <v>1000</v>
      </c>
      <c r="Q611" s="1">
        <v>88.7</v>
      </c>
      <c r="R611" s="1337">
        <v>88700</v>
      </c>
      <c r="S611" s="4">
        <v>55572.92</v>
      </c>
      <c r="T611" s="1">
        <v>29.315999999999999</v>
      </c>
      <c r="U611" s="1337">
        <v>29316</v>
      </c>
      <c r="V611" s="1">
        <v>9.0399999999999994E-2</v>
      </c>
      <c r="W611" s="1336">
        <v>90.44</v>
      </c>
      <c r="X611" s="1">
        <v>13</v>
      </c>
      <c r="Y611" s="1">
        <v>135</v>
      </c>
      <c r="Z611" s="1" t="s">
        <v>143</v>
      </c>
      <c r="AA611" s="1">
        <v>401</v>
      </c>
      <c r="AB611" s="1337">
        <v>59384</v>
      </c>
    </row>
    <row r="612" spans="1:28">
      <c r="A612" s="1336" t="s">
        <v>353</v>
      </c>
      <c r="B612" s="2" t="s">
        <v>395</v>
      </c>
      <c r="C612" s="1" t="s">
        <v>396</v>
      </c>
      <c r="D612" s="1" t="s">
        <v>65</v>
      </c>
      <c r="E612" s="1">
        <v>130241</v>
      </c>
      <c r="F612" s="1336" t="s">
        <v>368</v>
      </c>
      <c r="G612" s="1" t="s">
        <v>53</v>
      </c>
      <c r="H612" s="1">
        <v>7321</v>
      </c>
      <c r="I612" s="3">
        <v>42534</v>
      </c>
      <c r="J612" s="3">
        <v>42541</v>
      </c>
      <c r="K612" s="3">
        <v>42541</v>
      </c>
      <c r="L612" s="1">
        <v>222391</v>
      </c>
      <c r="N612" s="1" t="s">
        <v>54</v>
      </c>
      <c r="O612" s="1">
        <v>7514</v>
      </c>
      <c r="P612" s="1">
        <v>-1000</v>
      </c>
      <c r="Q612" s="1">
        <v>88.7</v>
      </c>
      <c r="R612" s="1337">
        <v>-88700</v>
      </c>
      <c r="S612" s="4">
        <v>-55572.92</v>
      </c>
      <c r="T612" s="1">
        <v>29.315999999999999</v>
      </c>
      <c r="U612" s="1337">
        <v>-29316</v>
      </c>
      <c r="V612" s="1">
        <v>9.0399999999999994E-2</v>
      </c>
      <c r="W612" s="1336">
        <v>-90.44</v>
      </c>
      <c r="X612" s="1">
        <v>13</v>
      </c>
      <c r="Y612" s="1">
        <v>135</v>
      </c>
      <c r="Z612" s="1" t="s">
        <v>143</v>
      </c>
      <c r="AA612" s="1">
        <v>401</v>
      </c>
      <c r="AB612" s="1337">
        <v>-59384</v>
      </c>
    </row>
    <row r="613" spans="1:28">
      <c r="A613" s="1336" t="s">
        <v>353</v>
      </c>
      <c r="B613" s="2" t="s">
        <v>395</v>
      </c>
      <c r="C613" s="1" t="s">
        <v>396</v>
      </c>
      <c r="D613" s="1" t="s">
        <v>65</v>
      </c>
      <c r="E613" s="1">
        <v>130241</v>
      </c>
      <c r="F613" s="1336" t="s">
        <v>368</v>
      </c>
      <c r="G613" s="1" t="s">
        <v>53</v>
      </c>
      <c r="H613" s="1">
        <v>7322</v>
      </c>
      <c r="I613" s="3">
        <v>42535</v>
      </c>
      <c r="J613" s="3">
        <v>42541</v>
      </c>
      <c r="K613" s="3">
        <v>42541</v>
      </c>
      <c r="N613" s="1" t="s">
        <v>54</v>
      </c>
      <c r="O613" s="1">
        <v>7516</v>
      </c>
      <c r="P613" s="1">
        <v>-1000</v>
      </c>
      <c r="Q613" s="1">
        <v>88.7</v>
      </c>
      <c r="R613" s="1337">
        <v>-88700</v>
      </c>
      <c r="S613" s="4">
        <v>-55572.92</v>
      </c>
      <c r="T613" s="1">
        <v>29.315999999999999</v>
      </c>
      <c r="U613" s="1337">
        <v>-29316</v>
      </c>
      <c r="V613" s="1">
        <v>9.0399999999999994E-2</v>
      </c>
      <c r="W613" s="1336">
        <v>-90.44</v>
      </c>
      <c r="X613" s="1">
        <v>13</v>
      </c>
      <c r="Y613" s="1">
        <v>135</v>
      </c>
      <c r="Z613" s="1" t="s">
        <v>143</v>
      </c>
      <c r="AA613" s="1">
        <v>401</v>
      </c>
      <c r="AB613" s="1337">
        <v>-59384</v>
      </c>
    </row>
    <row r="614" spans="1:28">
      <c r="A614" s="1336" t="s">
        <v>353</v>
      </c>
      <c r="B614" s="2" t="s">
        <v>395</v>
      </c>
      <c r="C614" s="1" t="s">
        <v>396</v>
      </c>
      <c r="D614" s="1" t="s">
        <v>65</v>
      </c>
      <c r="E614" s="1">
        <v>140008</v>
      </c>
      <c r="F614" s="1336" t="s">
        <v>123</v>
      </c>
      <c r="G614" s="1" t="s">
        <v>32</v>
      </c>
      <c r="H614" s="1">
        <v>418450</v>
      </c>
      <c r="I614" s="3">
        <v>42525</v>
      </c>
      <c r="J614" s="3">
        <v>42522</v>
      </c>
      <c r="K614" s="3">
        <v>42527</v>
      </c>
      <c r="L614" s="1">
        <v>221684</v>
      </c>
      <c r="M614" s="3">
        <v>42524</v>
      </c>
      <c r="N614" s="1" t="s">
        <v>89</v>
      </c>
      <c r="O614" s="1">
        <v>116718</v>
      </c>
      <c r="P614" s="1">
        <v>2000</v>
      </c>
      <c r="Q614" s="1">
        <v>36.369999999999997</v>
      </c>
      <c r="R614" s="1337">
        <v>72740</v>
      </c>
      <c r="S614" s="4">
        <v>6485.84</v>
      </c>
      <c r="T614" s="1">
        <v>29.315999999999999</v>
      </c>
      <c r="U614" s="1337">
        <v>58632</v>
      </c>
      <c r="V614" s="1">
        <v>9.0399999999999994E-2</v>
      </c>
      <c r="W614" s="1336">
        <v>180.88</v>
      </c>
      <c r="X614" s="1">
        <v>13</v>
      </c>
      <c r="Y614" s="1">
        <v>141</v>
      </c>
      <c r="AA614" s="1">
        <v>401</v>
      </c>
      <c r="AB614" s="1337">
        <v>14108</v>
      </c>
    </row>
    <row r="615" spans="1:28">
      <c r="A615" s="1336" t="s">
        <v>353</v>
      </c>
      <c r="B615" s="2" t="s">
        <v>395</v>
      </c>
      <c r="C615" s="1" t="s">
        <v>396</v>
      </c>
      <c r="D615" s="1" t="s">
        <v>65</v>
      </c>
      <c r="E615" s="1">
        <v>130140</v>
      </c>
      <c r="F615" s="1336" t="s">
        <v>222</v>
      </c>
      <c r="G615" s="1" t="s">
        <v>32</v>
      </c>
      <c r="H615" s="1">
        <v>418604</v>
      </c>
      <c r="I615" s="3">
        <v>42528</v>
      </c>
      <c r="J615" s="3">
        <v>42524</v>
      </c>
      <c r="K615" s="3">
        <v>42546</v>
      </c>
      <c r="N615" s="1" t="s">
        <v>89</v>
      </c>
      <c r="O615" s="1">
        <v>116779</v>
      </c>
      <c r="P615" s="1">
        <v>2000</v>
      </c>
      <c r="Q615" s="1">
        <v>36.369999999999997</v>
      </c>
      <c r="R615" s="1337">
        <v>72740</v>
      </c>
      <c r="S615" s="4">
        <v>6485.84</v>
      </c>
      <c r="T615" s="1">
        <v>29.315999999999999</v>
      </c>
      <c r="U615" s="1337">
        <v>58632</v>
      </c>
      <c r="V615" s="1">
        <v>9.0399999999999994E-2</v>
      </c>
      <c r="W615" s="1336">
        <v>180.88</v>
      </c>
      <c r="X615" s="1">
        <v>13</v>
      </c>
      <c r="Y615" s="1">
        <v>130</v>
      </c>
      <c r="AA615" s="1">
        <v>401</v>
      </c>
      <c r="AB615" s="1337">
        <v>14108</v>
      </c>
    </row>
    <row r="616" spans="1:28">
      <c r="A616" s="1336" t="s">
        <v>353</v>
      </c>
      <c r="B616" s="2" t="s">
        <v>395</v>
      </c>
      <c r="C616" s="1" t="s">
        <v>396</v>
      </c>
      <c r="D616" s="1" t="s">
        <v>65</v>
      </c>
      <c r="E616" s="1">
        <v>130003</v>
      </c>
      <c r="F616" s="1336" t="s">
        <v>145</v>
      </c>
      <c r="G616" s="1" t="s">
        <v>32</v>
      </c>
      <c r="H616" s="1">
        <v>418694</v>
      </c>
      <c r="I616" s="3">
        <v>42529</v>
      </c>
      <c r="J616" s="3">
        <v>42522</v>
      </c>
      <c r="K616" s="3">
        <v>42524</v>
      </c>
      <c r="N616" s="1" t="s">
        <v>89</v>
      </c>
      <c r="O616" s="1">
        <v>116703</v>
      </c>
      <c r="P616" s="1">
        <v>1000</v>
      </c>
      <c r="Q616" s="1">
        <v>35.64</v>
      </c>
      <c r="R616" s="1337">
        <v>35640</v>
      </c>
      <c r="S616" s="4">
        <v>2512.92</v>
      </c>
      <c r="T616" s="1">
        <v>29.315999999999999</v>
      </c>
      <c r="U616" s="1337">
        <v>29316</v>
      </c>
      <c r="V616" s="1">
        <v>9.0399999999999994E-2</v>
      </c>
      <c r="W616" s="1336">
        <v>90.44</v>
      </c>
      <c r="X616" s="1">
        <v>13</v>
      </c>
      <c r="Y616" s="1">
        <v>130</v>
      </c>
      <c r="AA616" s="1">
        <v>401</v>
      </c>
      <c r="AB616" s="1337">
        <v>6324</v>
      </c>
    </row>
    <row r="617" spans="1:28">
      <c r="A617" s="1336" t="s">
        <v>353</v>
      </c>
      <c r="B617" s="2" t="s">
        <v>395</v>
      </c>
      <c r="C617" s="1" t="s">
        <v>396</v>
      </c>
      <c r="D617" s="1" t="s">
        <v>65</v>
      </c>
      <c r="E617" s="1">
        <v>130308</v>
      </c>
      <c r="F617" s="1336" t="s">
        <v>126</v>
      </c>
      <c r="G617" s="1" t="s">
        <v>32</v>
      </c>
      <c r="H617" s="1">
        <v>419248</v>
      </c>
      <c r="I617" s="3">
        <v>42532</v>
      </c>
      <c r="J617" s="3">
        <v>42529</v>
      </c>
      <c r="K617" s="3">
        <v>42530</v>
      </c>
      <c r="N617" s="1" t="s">
        <v>89</v>
      </c>
      <c r="O617" s="1">
        <v>117006</v>
      </c>
      <c r="P617" s="1">
        <v>3000</v>
      </c>
      <c r="Q617" s="1">
        <v>35.64</v>
      </c>
      <c r="R617" s="1337">
        <v>106920</v>
      </c>
      <c r="S617" s="4">
        <v>7538.76</v>
      </c>
      <c r="T617" s="1">
        <v>29.315999999999999</v>
      </c>
      <c r="U617" s="1337">
        <v>87948</v>
      </c>
      <c r="V617" s="1">
        <v>9.0399999999999994E-2</v>
      </c>
      <c r="W617" s="1336">
        <v>271.32</v>
      </c>
      <c r="X617" s="1">
        <v>13</v>
      </c>
      <c r="Y617" s="1">
        <v>141</v>
      </c>
      <c r="AA617" s="1">
        <v>401</v>
      </c>
      <c r="AB617" s="1337">
        <v>18972</v>
      </c>
    </row>
    <row r="618" spans="1:28">
      <c r="A618" s="1336" t="s">
        <v>353</v>
      </c>
      <c r="B618" s="2" t="s">
        <v>395</v>
      </c>
      <c r="C618" s="1" t="s">
        <v>396</v>
      </c>
      <c r="D618" s="1" t="s">
        <v>65</v>
      </c>
      <c r="E618" s="1">
        <v>130241</v>
      </c>
      <c r="F618" s="1336" t="s">
        <v>368</v>
      </c>
      <c r="G618" s="1" t="s">
        <v>32</v>
      </c>
      <c r="H618" s="1">
        <v>419496</v>
      </c>
      <c r="I618" s="3">
        <v>42534</v>
      </c>
      <c r="J618" s="3">
        <v>42528</v>
      </c>
      <c r="K618" s="3">
        <v>42529</v>
      </c>
      <c r="L618" s="1">
        <v>222391</v>
      </c>
      <c r="M618" s="3">
        <v>42534</v>
      </c>
      <c r="N618" s="1" t="s">
        <v>89</v>
      </c>
      <c r="O618" s="1">
        <v>116894</v>
      </c>
      <c r="P618" s="1">
        <v>1000</v>
      </c>
      <c r="Q618" s="1">
        <v>88.7</v>
      </c>
      <c r="R618" s="1337">
        <v>88700</v>
      </c>
      <c r="S618" s="4">
        <v>55572.92</v>
      </c>
      <c r="T618" s="1">
        <v>29.315999999999999</v>
      </c>
      <c r="U618" s="1337">
        <v>29316</v>
      </c>
      <c r="V618" s="1">
        <v>9.0399999999999994E-2</v>
      </c>
      <c r="W618" s="1336">
        <v>90.44</v>
      </c>
      <c r="X618" s="1">
        <v>13</v>
      </c>
      <c r="Y618" s="1">
        <v>135</v>
      </c>
      <c r="Z618" s="1" t="s">
        <v>143</v>
      </c>
      <c r="AA618" s="1">
        <v>401</v>
      </c>
      <c r="AB618" s="1337">
        <v>59384</v>
      </c>
    </row>
    <row r="619" spans="1:28">
      <c r="A619" s="1336" t="s">
        <v>353</v>
      </c>
      <c r="B619" s="2" t="s">
        <v>395</v>
      </c>
      <c r="C619" s="1" t="s">
        <v>396</v>
      </c>
      <c r="D619" s="1" t="s">
        <v>65</v>
      </c>
      <c r="E619" s="1">
        <v>130023</v>
      </c>
      <c r="F619" s="1336" t="s">
        <v>153</v>
      </c>
      <c r="G619" s="1" t="s">
        <v>32</v>
      </c>
      <c r="H619" s="1">
        <v>419974</v>
      </c>
      <c r="I619" s="3">
        <v>42538</v>
      </c>
      <c r="J619" s="3">
        <v>42523</v>
      </c>
      <c r="K619" s="3">
        <v>42546</v>
      </c>
      <c r="N619" s="1" t="s">
        <v>89</v>
      </c>
      <c r="O619" s="1">
        <v>116751</v>
      </c>
      <c r="P619" s="1">
        <v>2000</v>
      </c>
      <c r="Q619" s="1">
        <v>35.64</v>
      </c>
      <c r="R619" s="1337">
        <v>71280</v>
      </c>
      <c r="S619" s="4">
        <v>5025.84</v>
      </c>
      <c r="T619" s="1">
        <v>29.315999999999999</v>
      </c>
      <c r="U619" s="1337">
        <v>58632</v>
      </c>
      <c r="V619" s="1">
        <v>9.0399999999999994E-2</v>
      </c>
      <c r="W619" s="1336">
        <v>180.88</v>
      </c>
      <c r="X619" s="1">
        <v>13</v>
      </c>
      <c r="Y619" s="1">
        <v>130</v>
      </c>
      <c r="AA619" s="1">
        <v>401</v>
      </c>
      <c r="AB619" s="1337">
        <v>12648</v>
      </c>
    </row>
    <row r="620" spans="1:28">
      <c r="A620" s="1336" t="s">
        <v>353</v>
      </c>
      <c r="B620" s="2" t="s">
        <v>395</v>
      </c>
      <c r="C620" s="1" t="s">
        <v>396</v>
      </c>
      <c r="D620" s="1" t="s">
        <v>65</v>
      </c>
      <c r="E620" s="1">
        <v>130241</v>
      </c>
      <c r="F620" s="1336" t="s">
        <v>368</v>
      </c>
      <c r="G620" s="1" t="s">
        <v>32</v>
      </c>
      <c r="H620" s="1">
        <v>420301</v>
      </c>
      <c r="I620" s="3">
        <v>42535</v>
      </c>
      <c r="J620" s="3">
        <v>42541</v>
      </c>
      <c r="K620" s="3">
        <v>42541</v>
      </c>
      <c r="N620" s="1" t="s">
        <v>89</v>
      </c>
      <c r="O620" s="1">
        <v>117331</v>
      </c>
      <c r="P620" s="1">
        <v>1000</v>
      </c>
      <c r="Q620" s="1">
        <v>88.7</v>
      </c>
      <c r="R620" s="1337">
        <v>88700</v>
      </c>
      <c r="S620" s="4">
        <v>55572.92</v>
      </c>
      <c r="T620" s="1">
        <v>29.315999999999999</v>
      </c>
      <c r="U620" s="1337">
        <v>29316</v>
      </c>
      <c r="V620" s="1">
        <v>9.0399999999999994E-2</v>
      </c>
      <c r="W620" s="1336">
        <v>90.44</v>
      </c>
      <c r="X620" s="1">
        <v>13</v>
      </c>
      <c r="Y620" s="1">
        <v>135</v>
      </c>
      <c r="Z620" s="1" t="s">
        <v>143</v>
      </c>
      <c r="AA620" s="1">
        <v>401</v>
      </c>
      <c r="AB620" s="1337">
        <v>59384</v>
      </c>
    </row>
    <row r="621" spans="1:28">
      <c r="A621" s="1336" t="s">
        <v>353</v>
      </c>
      <c r="B621" s="2" t="s">
        <v>395</v>
      </c>
      <c r="C621" s="1" t="s">
        <v>396</v>
      </c>
      <c r="D621" s="1" t="s">
        <v>65</v>
      </c>
      <c r="E621" s="1">
        <v>130241</v>
      </c>
      <c r="F621" s="1336" t="s">
        <v>368</v>
      </c>
      <c r="G621" s="1" t="s">
        <v>32</v>
      </c>
      <c r="H621" s="1">
        <v>421433</v>
      </c>
      <c r="I621" s="3">
        <v>42535</v>
      </c>
      <c r="J621" s="3">
        <v>42541</v>
      </c>
      <c r="K621" s="3">
        <v>42541</v>
      </c>
      <c r="N621" s="1" t="s">
        <v>89</v>
      </c>
      <c r="O621" s="1">
        <v>117351</v>
      </c>
      <c r="P621" s="1">
        <v>1000</v>
      </c>
      <c r="Q621" s="1">
        <v>34.590000000000003</v>
      </c>
      <c r="R621" s="1337">
        <v>34590</v>
      </c>
      <c r="S621" s="4">
        <v>1462.92</v>
      </c>
      <c r="T621" s="1">
        <v>29.315999999999999</v>
      </c>
      <c r="U621" s="1337">
        <v>29316</v>
      </c>
      <c r="V621" s="1">
        <v>9.0399999999999994E-2</v>
      </c>
      <c r="W621" s="1336">
        <v>90.44</v>
      </c>
      <c r="X621" s="1">
        <v>13</v>
      </c>
      <c r="Y621" s="1">
        <v>135</v>
      </c>
      <c r="Z621" s="1" t="s">
        <v>143</v>
      </c>
      <c r="AA621" s="1">
        <v>401</v>
      </c>
      <c r="AB621" s="1337">
        <v>5274</v>
      </c>
    </row>
    <row r="622" spans="1:28">
      <c r="A622" s="1336" t="s">
        <v>353</v>
      </c>
      <c r="B622" s="2" t="s">
        <v>397</v>
      </c>
      <c r="C622" s="1" t="s">
        <v>396</v>
      </c>
      <c r="D622" s="1" t="s">
        <v>129</v>
      </c>
      <c r="E622" s="1">
        <v>140008</v>
      </c>
      <c r="F622" s="1336" t="s">
        <v>123</v>
      </c>
      <c r="G622" s="1" t="s">
        <v>32</v>
      </c>
      <c r="H622" s="1">
        <v>418781</v>
      </c>
      <c r="I622" s="3">
        <v>42528</v>
      </c>
      <c r="J622" s="3">
        <v>42500</v>
      </c>
      <c r="K622" s="3">
        <v>42547</v>
      </c>
      <c r="L622" s="1">
        <v>221936</v>
      </c>
      <c r="M622" s="3">
        <v>42528</v>
      </c>
      <c r="N622" s="1" t="s">
        <v>89</v>
      </c>
      <c r="O622" s="1">
        <v>115963</v>
      </c>
      <c r="P622" s="1">
        <v>4000</v>
      </c>
      <c r="Q622" s="1">
        <v>36.880000000000003</v>
      </c>
      <c r="R622" s="1337">
        <v>147520</v>
      </c>
      <c r="S622" s="4">
        <v>15011.68</v>
      </c>
      <c r="T622" s="1">
        <v>29.315999999999999</v>
      </c>
      <c r="U622" s="1337">
        <v>117264</v>
      </c>
      <c r="V622" s="1">
        <v>9.0399999999999994E-2</v>
      </c>
      <c r="W622" s="1336">
        <v>361.76</v>
      </c>
      <c r="X622" s="1">
        <v>13</v>
      </c>
      <c r="Y622" s="1">
        <v>141</v>
      </c>
      <c r="AA622" s="1">
        <v>401</v>
      </c>
      <c r="AB622" s="1337">
        <v>30256</v>
      </c>
    </row>
    <row r="623" spans="1:28">
      <c r="A623" s="1336" t="s">
        <v>353</v>
      </c>
      <c r="B623" s="2" t="s">
        <v>398</v>
      </c>
      <c r="C623" s="1" t="s">
        <v>399</v>
      </c>
      <c r="D623" s="1" t="s">
        <v>116</v>
      </c>
      <c r="E623" s="1">
        <v>130322</v>
      </c>
      <c r="F623" s="1336" t="s">
        <v>142</v>
      </c>
      <c r="G623" s="1" t="s">
        <v>32</v>
      </c>
      <c r="H623" s="1">
        <v>419689</v>
      </c>
      <c r="I623" s="3">
        <v>42535</v>
      </c>
      <c r="J623" s="3">
        <v>42514</v>
      </c>
      <c r="K623" s="3">
        <v>42545</v>
      </c>
      <c r="L623" s="1">
        <v>222509</v>
      </c>
      <c r="M623" s="3">
        <v>42535</v>
      </c>
      <c r="N623" s="1" t="s">
        <v>89</v>
      </c>
      <c r="O623" s="1">
        <v>116416</v>
      </c>
      <c r="P623" s="1">
        <v>1000</v>
      </c>
      <c r="Q623" s="1">
        <v>47.56</v>
      </c>
      <c r="R623" s="1337">
        <v>47560</v>
      </c>
      <c r="S623" s="4">
        <v>6902.6</v>
      </c>
      <c r="T623" s="1">
        <v>35.979999999999997</v>
      </c>
      <c r="U623" s="1337">
        <v>35980</v>
      </c>
      <c r="V623" s="1">
        <v>0.1132</v>
      </c>
      <c r="W623" s="1336">
        <v>113.17</v>
      </c>
      <c r="X623" s="1">
        <v>13</v>
      </c>
      <c r="Y623" s="1">
        <v>135</v>
      </c>
      <c r="Z623" s="1" t="s">
        <v>143</v>
      </c>
      <c r="AA623" s="1">
        <v>401</v>
      </c>
      <c r="AB623" s="1337">
        <v>11580</v>
      </c>
    </row>
    <row r="624" spans="1:28">
      <c r="A624" s="1336" t="s">
        <v>353</v>
      </c>
      <c r="B624" s="2" t="s">
        <v>400</v>
      </c>
      <c r="C624" s="1" t="s">
        <v>399</v>
      </c>
      <c r="D624" s="1" t="s">
        <v>65</v>
      </c>
      <c r="E624" s="1">
        <v>130023</v>
      </c>
      <c r="F624" s="1336" t="s">
        <v>153</v>
      </c>
      <c r="G624" s="1" t="s">
        <v>32</v>
      </c>
      <c r="H624" s="1">
        <v>420305</v>
      </c>
      <c r="I624" s="3">
        <v>42541</v>
      </c>
      <c r="J624" s="3">
        <v>42523</v>
      </c>
      <c r="K624" s="3">
        <v>42546</v>
      </c>
      <c r="N624" s="1" t="s">
        <v>89</v>
      </c>
      <c r="O624" s="1">
        <v>116751</v>
      </c>
      <c r="P624" s="1">
        <v>1000</v>
      </c>
      <c r="Q624" s="1">
        <v>46.61</v>
      </c>
      <c r="R624" s="1337">
        <v>46610</v>
      </c>
      <c r="S624" s="4">
        <v>5952.6</v>
      </c>
      <c r="T624" s="1">
        <v>35.979999999999997</v>
      </c>
      <c r="U624" s="1337">
        <v>35980</v>
      </c>
      <c r="V624" s="1">
        <v>0.1132</v>
      </c>
      <c r="W624" s="1336">
        <v>113.17</v>
      </c>
      <c r="X624" s="1">
        <v>13</v>
      </c>
      <c r="Y624" s="1">
        <v>130</v>
      </c>
      <c r="AA624" s="1">
        <v>401</v>
      </c>
      <c r="AB624" s="1337">
        <v>10630</v>
      </c>
    </row>
    <row r="625" spans="1:28">
      <c r="A625" s="1336" t="s">
        <v>353</v>
      </c>
      <c r="B625" s="2" t="s">
        <v>400</v>
      </c>
      <c r="C625" s="1" t="s">
        <v>399</v>
      </c>
      <c r="D625" s="1" t="s">
        <v>65</v>
      </c>
      <c r="E625" s="1">
        <v>130140</v>
      </c>
      <c r="F625" s="1336" t="s">
        <v>222</v>
      </c>
      <c r="G625" s="1" t="s">
        <v>32</v>
      </c>
      <c r="H625" s="1">
        <v>420561</v>
      </c>
      <c r="I625" s="3">
        <v>42543</v>
      </c>
      <c r="J625" s="3">
        <v>42524</v>
      </c>
      <c r="K625" s="3">
        <v>42546</v>
      </c>
      <c r="N625" s="1" t="s">
        <v>89</v>
      </c>
      <c r="O625" s="1">
        <v>116779</v>
      </c>
      <c r="P625" s="1">
        <v>1000</v>
      </c>
      <c r="Q625" s="1">
        <v>47.56</v>
      </c>
      <c r="R625" s="1337">
        <v>47560</v>
      </c>
      <c r="S625" s="4">
        <v>6902.6</v>
      </c>
      <c r="T625" s="1">
        <v>35.979999999999997</v>
      </c>
      <c r="U625" s="1337">
        <v>35980</v>
      </c>
      <c r="V625" s="1">
        <v>0.1132</v>
      </c>
      <c r="W625" s="1336">
        <v>113.17</v>
      </c>
      <c r="X625" s="1">
        <v>13</v>
      </c>
      <c r="Y625" s="1">
        <v>130</v>
      </c>
      <c r="AA625" s="1">
        <v>401</v>
      </c>
      <c r="AB625" s="1337">
        <v>11580</v>
      </c>
    </row>
    <row r="626" spans="1:28">
      <c r="A626" s="1336" t="s">
        <v>353</v>
      </c>
      <c r="B626" s="2" t="s">
        <v>400</v>
      </c>
      <c r="C626" s="1" t="s">
        <v>399</v>
      </c>
      <c r="D626" s="1" t="s">
        <v>65</v>
      </c>
      <c r="E626" s="1">
        <v>140008</v>
      </c>
      <c r="F626" s="1336" t="s">
        <v>123</v>
      </c>
      <c r="G626" s="1" t="s">
        <v>32</v>
      </c>
      <c r="H626" s="1">
        <v>420597</v>
      </c>
      <c r="I626" s="3">
        <v>42543</v>
      </c>
      <c r="J626" s="3">
        <v>42522</v>
      </c>
      <c r="K626" s="3">
        <v>42545</v>
      </c>
      <c r="L626" s="1">
        <v>222997</v>
      </c>
      <c r="M626" s="3">
        <v>42543</v>
      </c>
      <c r="N626" s="1" t="s">
        <v>89</v>
      </c>
      <c r="O626" s="1">
        <v>116718</v>
      </c>
      <c r="P626" s="1">
        <v>2000</v>
      </c>
      <c r="Q626" s="1">
        <v>47.56</v>
      </c>
      <c r="R626" s="1337">
        <v>95120</v>
      </c>
      <c r="S626" s="4">
        <v>13805.2</v>
      </c>
      <c r="T626" s="1">
        <v>35.979999999999997</v>
      </c>
      <c r="U626" s="1337">
        <v>71960</v>
      </c>
      <c r="V626" s="1">
        <v>0.1132</v>
      </c>
      <c r="W626" s="1336">
        <v>226.34</v>
      </c>
      <c r="X626" s="1">
        <v>13</v>
      </c>
      <c r="Y626" s="1">
        <v>141</v>
      </c>
      <c r="AA626" s="1">
        <v>401</v>
      </c>
      <c r="AB626" s="1337">
        <v>23160</v>
      </c>
    </row>
    <row r="627" spans="1:28">
      <c r="A627" s="1336" t="s">
        <v>353</v>
      </c>
      <c r="B627" s="2" t="s">
        <v>400</v>
      </c>
      <c r="C627" s="1" t="s">
        <v>399</v>
      </c>
      <c r="D627" s="1" t="s">
        <v>65</v>
      </c>
      <c r="E627" s="1">
        <v>130023</v>
      </c>
      <c r="F627" s="1336" t="s">
        <v>153</v>
      </c>
      <c r="G627" s="1" t="s">
        <v>32</v>
      </c>
      <c r="H627" s="1">
        <v>420773</v>
      </c>
      <c r="I627" s="3">
        <v>42544</v>
      </c>
      <c r="J627" s="3">
        <v>42523</v>
      </c>
      <c r="K627" s="3">
        <v>42546</v>
      </c>
      <c r="N627" s="1" t="s">
        <v>89</v>
      </c>
      <c r="O627" s="1">
        <v>116751</v>
      </c>
      <c r="P627" s="1">
        <v>2000</v>
      </c>
      <c r="Q627" s="1">
        <v>46.61</v>
      </c>
      <c r="R627" s="1337">
        <v>93220</v>
      </c>
      <c r="S627" s="4">
        <v>11905.2</v>
      </c>
      <c r="T627" s="1">
        <v>35.979999999999997</v>
      </c>
      <c r="U627" s="1337">
        <v>71960</v>
      </c>
      <c r="V627" s="1">
        <v>0.1132</v>
      </c>
      <c r="W627" s="1336">
        <v>226.34</v>
      </c>
      <c r="X627" s="1">
        <v>13</v>
      </c>
      <c r="Y627" s="1">
        <v>130</v>
      </c>
      <c r="AA627" s="1">
        <v>401</v>
      </c>
      <c r="AB627" s="1337">
        <v>21260</v>
      </c>
    </row>
    <row r="628" spans="1:28">
      <c r="A628" s="1336" t="s">
        <v>353</v>
      </c>
      <c r="B628" s="2" t="s">
        <v>401</v>
      </c>
      <c r="C628" s="1" t="s">
        <v>399</v>
      </c>
      <c r="D628" s="1" t="s">
        <v>129</v>
      </c>
      <c r="E628" s="1">
        <v>140008</v>
      </c>
      <c r="F628" s="1336" t="s">
        <v>123</v>
      </c>
      <c r="G628" s="1" t="s">
        <v>32</v>
      </c>
      <c r="H628" s="1">
        <v>420597</v>
      </c>
      <c r="I628" s="3">
        <v>42543</v>
      </c>
      <c r="J628" s="3">
        <v>42522</v>
      </c>
      <c r="K628" s="3">
        <v>42545</v>
      </c>
      <c r="L628" s="1">
        <v>222997</v>
      </c>
      <c r="M628" s="3">
        <v>42543</v>
      </c>
      <c r="N628" s="1" t="s">
        <v>89</v>
      </c>
      <c r="O628" s="1">
        <v>116718</v>
      </c>
      <c r="P628" s="1">
        <v>2000</v>
      </c>
      <c r="Q628" s="1">
        <v>47.56</v>
      </c>
      <c r="R628" s="1337">
        <v>95120</v>
      </c>
      <c r="S628" s="4">
        <v>13805.2</v>
      </c>
      <c r="T628" s="1">
        <v>35.979999999999997</v>
      </c>
      <c r="U628" s="1337">
        <v>71960</v>
      </c>
      <c r="V628" s="1">
        <v>0.1132</v>
      </c>
      <c r="W628" s="1336">
        <v>226.34</v>
      </c>
      <c r="X628" s="1">
        <v>13</v>
      </c>
      <c r="Y628" s="1">
        <v>141</v>
      </c>
      <c r="AA628" s="1">
        <v>401</v>
      </c>
      <c r="AB628" s="1337">
        <v>23160</v>
      </c>
    </row>
    <row r="629" spans="1:28">
      <c r="A629" s="1336" t="s">
        <v>353</v>
      </c>
      <c r="B629" s="2" t="s">
        <v>402</v>
      </c>
      <c r="C629" s="1" t="s">
        <v>403</v>
      </c>
      <c r="D629" s="1" t="s">
        <v>87</v>
      </c>
      <c r="E629" s="1">
        <v>150007</v>
      </c>
      <c r="F629" s="1336" t="s">
        <v>264</v>
      </c>
      <c r="G629" s="1" t="s">
        <v>32</v>
      </c>
      <c r="H629" s="1">
        <v>419948</v>
      </c>
      <c r="I629" s="3">
        <v>42538</v>
      </c>
      <c r="J629" s="3">
        <v>42509</v>
      </c>
      <c r="K629" s="3">
        <v>42546</v>
      </c>
      <c r="N629" s="1" t="s">
        <v>42</v>
      </c>
      <c r="O629" s="1">
        <v>21582</v>
      </c>
      <c r="P629" s="1">
        <v>8000</v>
      </c>
      <c r="Q629" s="1">
        <v>21.25</v>
      </c>
      <c r="R629" s="1337">
        <v>170000</v>
      </c>
      <c r="S629" s="4">
        <v>-7193.04</v>
      </c>
      <c r="T629" s="1">
        <v>19.600999999999999</v>
      </c>
      <c r="U629" s="1337">
        <v>156808</v>
      </c>
      <c r="V629" s="1">
        <v>2.76E-2</v>
      </c>
      <c r="W629" s="1336">
        <v>220.64</v>
      </c>
      <c r="X629" s="1">
        <v>13</v>
      </c>
      <c r="Y629" s="1">
        <v>150</v>
      </c>
      <c r="AA629" s="1">
        <v>401</v>
      </c>
      <c r="AB629" s="1337">
        <v>13192</v>
      </c>
    </row>
    <row r="630" spans="1:28">
      <c r="A630" s="1336" t="s">
        <v>353</v>
      </c>
      <c r="B630" s="2" t="s">
        <v>402</v>
      </c>
      <c r="C630" s="1" t="s">
        <v>403</v>
      </c>
      <c r="D630" s="1" t="s">
        <v>87</v>
      </c>
      <c r="E630" s="1">
        <v>150007</v>
      </c>
      <c r="F630" s="1336" t="s">
        <v>264</v>
      </c>
      <c r="G630" s="1" t="s">
        <v>32</v>
      </c>
      <c r="H630" s="1">
        <v>419948</v>
      </c>
      <c r="I630" s="3">
        <v>42538</v>
      </c>
      <c r="J630" s="3">
        <v>42509</v>
      </c>
      <c r="K630" s="3">
        <v>42546</v>
      </c>
      <c r="N630" s="1" t="s">
        <v>42</v>
      </c>
      <c r="O630" s="1">
        <v>21582</v>
      </c>
      <c r="P630" s="1">
        <v>2000</v>
      </c>
      <c r="Q630" s="1">
        <v>21.25</v>
      </c>
      <c r="R630" s="1337">
        <v>42500</v>
      </c>
      <c r="S630" s="4">
        <v>-1798.26</v>
      </c>
      <c r="T630" s="1">
        <v>19.600999999999999</v>
      </c>
      <c r="U630" s="1337">
        <v>39202</v>
      </c>
      <c r="V630" s="1">
        <v>2.76E-2</v>
      </c>
      <c r="W630" s="1336">
        <v>55.16</v>
      </c>
      <c r="X630" s="1">
        <v>13</v>
      </c>
      <c r="Y630" s="1">
        <v>150</v>
      </c>
      <c r="AA630" s="1">
        <v>401</v>
      </c>
      <c r="AB630" s="1337">
        <v>3298</v>
      </c>
    </row>
    <row r="631" spans="1:28">
      <c r="A631" s="1336" t="s">
        <v>353</v>
      </c>
      <c r="B631" s="2" t="s">
        <v>404</v>
      </c>
      <c r="C631" s="1" t="s">
        <v>405</v>
      </c>
      <c r="D631" s="1" t="s">
        <v>116</v>
      </c>
      <c r="E631" s="1">
        <v>130140</v>
      </c>
      <c r="F631" s="1336" t="s">
        <v>222</v>
      </c>
      <c r="G631" s="1" t="s">
        <v>32</v>
      </c>
      <c r="H631" s="1">
        <v>419109</v>
      </c>
      <c r="I631" s="3">
        <v>42531</v>
      </c>
      <c r="J631" s="3">
        <v>42524</v>
      </c>
      <c r="K631" s="3">
        <v>42527</v>
      </c>
      <c r="N631" s="1" t="s">
        <v>89</v>
      </c>
      <c r="O631" s="1">
        <v>116773</v>
      </c>
      <c r="P631" s="1">
        <v>600</v>
      </c>
      <c r="Q631" s="1">
        <v>14.51</v>
      </c>
      <c r="R631" s="1337">
        <v>8706</v>
      </c>
      <c r="S631" s="4">
        <v>-1091.78</v>
      </c>
      <c r="T631" s="1">
        <v>14.451000000000001</v>
      </c>
      <c r="U631" s="1337">
        <v>8670.6</v>
      </c>
      <c r="V631" s="1">
        <v>2.76E-2</v>
      </c>
      <c r="W631" s="1336">
        <v>16.547999999999998</v>
      </c>
      <c r="X631" s="1">
        <v>13</v>
      </c>
      <c r="Y631" s="1">
        <v>130</v>
      </c>
      <c r="AA631" s="1">
        <v>401</v>
      </c>
      <c r="AB631" s="1336">
        <v>35.4</v>
      </c>
    </row>
    <row r="632" spans="1:28">
      <c r="A632" s="1336" t="s">
        <v>353</v>
      </c>
      <c r="B632" s="2" t="s">
        <v>406</v>
      </c>
      <c r="C632" s="1" t="s">
        <v>407</v>
      </c>
      <c r="D632" s="1" t="s">
        <v>116</v>
      </c>
      <c r="E632" s="1">
        <v>130349</v>
      </c>
      <c r="F632" s="1336" t="s">
        <v>141</v>
      </c>
      <c r="G632" s="1" t="s">
        <v>32</v>
      </c>
      <c r="H632" s="1">
        <v>418211</v>
      </c>
      <c r="I632" s="3">
        <v>42524</v>
      </c>
      <c r="J632" s="3">
        <v>42523</v>
      </c>
      <c r="K632" s="3">
        <v>42546</v>
      </c>
      <c r="N632" s="1" t="s">
        <v>89</v>
      </c>
      <c r="O632" s="1">
        <v>116762</v>
      </c>
      <c r="P632" s="1">
        <v>1200</v>
      </c>
      <c r="Q632" s="1">
        <v>18</v>
      </c>
      <c r="R632" s="1337">
        <v>21600</v>
      </c>
      <c r="S632" s="4">
        <v>-2658.84</v>
      </c>
      <c r="T632" s="1">
        <v>17.89</v>
      </c>
      <c r="U632" s="1337">
        <v>21468</v>
      </c>
      <c r="V632" s="1">
        <v>4.07E-2</v>
      </c>
      <c r="W632" s="1336">
        <v>48.792000000000002</v>
      </c>
      <c r="X632" s="1">
        <v>13</v>
      </c>
      <c r="Y632" s="1">
        <v>141</v>
      </c>
      <c r="AA632" s="1">
        <v>401</v>
      </c>
      <c r="AB632" s="1336">
        <v>132</v>
      </c>
    </row>
    <row r="633" spans="1:28">
      <c r="A633" s="1336" t="s">
        <v>353</v>
      </c>
      <c r="B633" s="2" t="s">
        <v>408</v>
      </c>
      <c r="C633" s="1" t="s">
        <v>409</v>
      </c>
      <c r="D633" s="1" t="s">
        <v>116</v>
      </c>
      <c r="E633" s="1">
        <v>130020</v>
      </c>
      <c r="F633" s="1336" t="s">
        <v>191</v>
      </c>
      <c r="G633" s="1" t="s">
        <v>32</v>
      </c>
      <c r="H633" s="1">
        <v>419633</v>
      </c>
      <c r="I633" s="3">
        <v>42536</v>
      </c>
      <c r="J633" s="3">
        <v>42531</v>
      </c>
      <c r="K633" s="3">
        <v>42534</v>
      </c>
      <c r="N633" s="1" t="s">
        <v>89</v>
      </c>
      <c r="O633" s="1">
        <v>117127</v>
      </c>
      <c r="P633" s="1">
        <v>500</v>
      </c>
      <c r="Q633" s="1">
        <v>22.82</v>
      </c>
      <c r="R633" s="1337">
        <v>11410</v>
      </c>
      <c r="S633" s="4">
        <v>-1532.46</v>
      </c>
      <c r="T633" s="1">
        <v>22.907</v>
      </c>
      <c r="U633" s="1337">
        <v>11453.5</v>
      </c>
      <c r="V633" s="1">
        <v>5.4300000000000001E-2</v>
      </c>
      <c r="W633" s="1336">
        <v>27.135000000000002</v>
      </c>
      <c r="X633" s="1">
        <v>13</v>
      </c>
      <c r="Y633" s="1">
        <v>130</v>
      </c>
      <c r="AA633" s="1">
        <v>401</v>
      </c>
      <c r="AB633" s="1336">
        <v>-43.5</v>
      </c>
    </row>
    <row r="634" spans="1:28">
      <c r="A634" s="1336" t="s">
        <v>353</v>
      </c>
      <c r="B634" s="2" t="s">
        <v>410</v>
      </c>
      <c r="C634" s="1" t="s">
        <v>411</v>
      </c>
      <c r="D634" s="1" t="s">
        <v>116</v>
      </c>
      <c r="E634" s="1">
        <v>140083</v>
      </c>
      <c r="F634" s="1336" t="s">
        <v>117</v>
      </c>
      <c r="G634" s="1" t="s">
        <v>32</v>
      </c>
      <c r="H634" s="1">
        <v>418005</v>
      </c>
      <c r="I634" s="3">
        <v>42522</v>
      </c>
      <c r="J634" s="3">
        <v>42515</v>
      </c>
      <c r="K634" s="3">
        <v>42522</v>
      </c>
      <c r="L634" s="1">
        <v>221452</v>
      </c>
      <c r="M634" s="3">
        <v>42522</v>
      </c>
      <c r="N634" s="1" t="s">
        <v>89</v>
      </c>
      <c r="O634" s="1">
        <v>116469</v>
      </c>
      <c r="P634" s="1">
        <v>800</v>
      </c>
      <c r="Q634" s="1">
        <v>10.7</v>
      </c>
      <c r="R634" s="1337">
        <v>8560</v>
      </c>
      <c r="S634" s="4">
        <v>-1625.37</v>
      </c>
      <c r="T634" s="1">
        <v>11.266999999999999</v>
      </c>
      <c r="U634" s="1337">
        <v>9013.6</v>
      </c>
      <c r="V634" s="1">
        <v>1.84E-2</v>
      </c>
      <c r="W634" s="1336">
        <v>14.712</v>
      </c>
      <c r="X634" s="1">
        <v>13</v>
      </c>
      <c r="Y634" s="1">
        <v>141</v>
      </c>
      <c r="AA634" s="1">
        <v>401</v>
      </c>
      <c r="AB634" s="1336">
        <v>-453.6</v>
      </c>
    </row>
    <row r="635" spans="1:28">
      <c r="A635" s="1336" t="s">
        <v>353</v>
      </c>
      <c r="B635" s="2" t="s">
        <v>410</v>
      </c>
      <c r="C635" s="1" t="s">
        <v>411</v>
      </c>
      <c r="D635" s="1" t="s">
        <v>116</v>
      </c>
      <c r="E635" s="1">
        <v>140008</v>
      </c>
      <c r="F635" s="1336" t="s">
        <v>123</v>
      </c>
      <c r="G635" s="1" t="s">
        <v>32</v>
      </c>
      <c r="H635" s="1">
        <v>418986</v>
      </c>
      <c r="I635" s="3">
        <v>42530</v>
      </c>
      <c r="J635" s="3">
        <v>42522</v>
      </c>
      <c r="K635" s="3">
        <v>42545</v>
      </c>
      <c r="L635" s="1">
        <v>222134</v>
      </c>
      <c r="M635" s="3">
        <v>42529</v>
      </c>
      <c r="N635" s="1" t="s">
        <v>89</v>
      </c>
      <c r="O635" s="1">
        <v>116716</v>
      </c>
      <c r="P635" s="1">
        <v>5000</v>
      </c>
      <c r="Q635" s="1">
        <v>10.7</v>
      </c>
      <c r="R635" s="1337">
        <v>53500</v>
      </c>
      <c r="S635" s="4">
        <v>-10158.549999999999</v>
      </c>
      <c r="T635" s="1">
        <v>11.266999999999999</v>
      </c>
      <c r="U635" s="1337">
        <v>56335</v>
      </c>
      <c r="V635" s="1">
        <v>1.84E-2</v>
      </c>
      <c r="W635" s="1336">
        <v>91.95</v>
      </c>
      <c r="X635" s="1">
        <v>13</v>
      </c>
      <c r="Y635" s="1">
        <v>141</v>
      </c>
      <c r="AA635" s="1">
        <v>401</v>
      </c>
      <c r="AB635" s="1337">
        <v>-2835</v>
      </c>
    </row>
    <row r="636" spans="1:28">
      <c r="A636" s="1336" t="s">
        <v>353</v>
      </c>
      <c r="B636" s="2" t="s">
        <v>410</v>
      </c>
      <c r="C636" s="1" t="s">
        <v>411</v>
      </c>
      <c r="D636" s="1" t="s">
        <v>116</v>
      </c>
      <c r="E636" s="1">
        <v>130004</v>
      </c>
      <c r="F636" s="1336" t="s">
        <v>125</v>
      </c>
      <c r="G636" s="1" t="s">
        <v>32</v>
      </c>
      <c r="H636" s="1">
        <v>419172</v>
      </c>
      <c r="I636" s="3">
        <v>42531</v>
      </c>
      <c r="J636" s="3">
        <v>42521</v>
      </c>
      <c r="K636" s="3">
        <v>42523</v>
      </c>
      <c r="L636" s="1">
        <v>222220</v>
      </c>
      <c r="M636" s="3">
        <v>42531</v>
      </c>
      <c r="N636" s="1" t="s">
        <v>89</v>
      </c>
      <c r="O636" s="1">
        <v>116633</v>
      </c>
      <c r="P636" s="1">
        <v>1000</v>
      </c>
      <c r="Q636" s="1">
        <v>10.59</v>
      </c>
      <c r="R636" s="1337">
        <v>10590</v>
      </c>
      <c r="S636" s="4">
        <v>-2141.71</v>
      </c>
      <c r="T636" s="1">
        <v>11.266999999999999</v>
      </c>
      <c r="U636" s="1337">
        <v>11267</v>
      </c>
      <c r="V636" s="1">
        <v>1.84E-2</v>
      </c>
      <c r="W636" s="1336">
        <v>18.39</v>
      </c>
      <c r="X636" s="1">
        <v>13</v>
      </c>
      <c r="Y636" s="1">
        <v>130</v>
      </c>
      <c r="AA636" s="1">
        <v>401</v>
      </c>
      <c r="AB636" s="1336">
        <v>-677</v>
      </c>
    </row>
    <row r="637" spans="1:28">
      <c r="A637" s="1336" t="s">
        <v>353</v>
      </c>
      <c r="B637" s="2" t="s">
        <v>410</v>
      </c>
      <c r="C637" s="1" t="s">
        <v>411</v>
      </c>
      <c r="D637" s="1" t="s">
        <v>116</v>
      </c>
      <c r="E637" s="1">
        <v>140083</v>
      </c>
      <c r="F637" s="1336" t="s">
        <v>117</v>
      </c>
      <c r="G637" s="1" t="s">
        <v>32</v>
      </c>
      <c r="H637" s="1">
        <v>419348</v>
      </c>
      <c r="I637" s="3">
        <v>42532</v>
      </c>
      <c r="J637" s="3">
        <v>42515</v>
      </c>
      <c r="K637" s="3">
        <v>42522</v>
      </c>
      <c r="L637" s="1">
        <v>222274</v>
      </c>
      <c r="M637" s="3">
        <v>42531</v>
      </c>
      <c r="N637" s="1" t="s">
        <v>89</v>
      </c>
      <c r="O637" s="1">
        <v>116469</v>
      </c>
      <c r="P637" s="1">
        <v>6200</v>
      </c>
      <c r="Q637" s="1">
        <v>10.7</v>
      </c>
      <c r="R637" s="1337">
        <v>66340</v>
      </c>
      <c r="S637" s="4">
        <v>-12596.6</v>
      </c>
      <c r="T637" s="1">
        <v>11.266999999999999</v>
      </c>
      <c r="U637" s="1337">
        <v>69855.399999999994</v>
      </c>
      <c r="V637" s="1">
        <v>1.84E-2</v>
      </c>
      <c r="W637" s="1336">
        <v>114.018</v>
      </c>
      <c r="X637" s="1">
        <v>13</v>
      </c>
      <c r="Y637" s="1">
        <v>141</v>
      </c>
      <c r="AA637" s="1">
        <v>401</v>
      </c>
      <c r="AB637" s="1337">
        <v>-3515.4</v>
      </c>
    </row>
    <row r="638" spans="1:28">
      <c r="A638" s="1336" t="s">
        <v>353</v>
      </c>
      <c r="B638" s="2" t="s">
        <v>410</v>
      </c>
      <c r="C638" s="1" t="s">
        <v>411</v>
      </c>
      <c r="D638" s="1" t="s">
        <v>116</v>
      </c>
      <c r="E638" s="1">
        <v>130003</v>
      </c>
      <c r="F638" s="1336" t="s">
        <v>145</v>
      </c>
      <c r="G638" s="1" t="s">
        <v>32</v>
      </c>
      <c r="H638" s="1">
        <v>419640</v>
      </c>
      <c r="I638" s="3">
        <v>42536</v>
      </c>
      <c r="J638" s="3">
        <v>42522</v>
      </c>
      <c r="K638" s="3">
        <v>42546</v>
      </c>
      <c r="N638" s="1" t="s">
        <v>89</v>
      </c>
      <c r="O638" s="1">
        <v>116699</v>
      </c>
      <c r="P638" s="1">
        <v>5000</v>
      </c>
      <c r="Q638" s="1">
        <v>10.49</v>
      </c>
      <c r="R638" s="1337">
        <v>52450</v>
      </c>
      <c r="S638" s="4">
        <v>-11208.55</v>
      </c>
      <c r="T638" s="1">
        <v>11.266999999999999</v>
      </c>
      <c r="U638" s="1337">
        <v>56335</v>
      </c>
      <c r="V638" s="1">
        <v>1.84E-2</v>
      </c>
      <c r="W638" s="1336">
        <v>91.95</v>
      </c>
      <c r="X638" s="1">
        <v>13</v>
      </c>
      <c r="Y638" s="1">
        <v>130</v>
      </c>
      <c r="AA638" s="1">
        <v>401</v>
      </c>
      <c r="AB638" s="1337">
        <v>-3885</v>
      </c>
    </row>
    <row r="639" spans="1:28">
      <c r="A639" s="1336" t="s">
        <v>353</v>
      </c>
      <c r="B639" s="2" t="s">
        <v>410</v>
      </c>
      <c r="C639" s="1" t="s">
        <v>411</v>
      </c>
      <c r="D639" s="1" t="s">
        <v>116</v>
      </c>
      <c r="E639" s="1">
        <v>130241</v>
      </c>
      <c r="F639" s="1336" t="s">
        <v>368</v>
      </c>
      <c r="G639" s="1" t="s">
        <v>32</v>
      </c>
      <c r="H639" s="1">
        <v>419716</v>
      </c>
      <c r="I639" s="3">
        <v>42535</v>
      </c>
      <c r="J639" s="3">
        <v>42528</v>
      </c>
      <c r="K639" s="3">
        <v>42546</v>
      </c>
      <c r="L639" s="1">
        <v>222431</v>
      </c>
      <c r="M639" s="3">
        <v>42534</v>
      </c>
      <c r="N639" s="1" t="s">
        <v>89</v>
      </c>
      <c r="O639" s="1">
        <v>116891</v>
      </c>
      <c r="P639" s="1">
        <v>2000</v>
      </c>
      <c r="Q639" s="1">
        <v>10.18</v>
      </c>
      <c r="R639" s="1337">
        <v>20360</v>
      </c>
      <c r="S639" s="4">
        <v>-5103.42</v>
      </c>
      <c r="T639" s="1">
        <v>11.266999999999999</v>
      </c>
      <c r="U639" s="1337">
        <v>22534</v>
      </c>
      <c r="V639" s="1">
        <v>1.84E-2</v>
      </c>
      <c r="W639" s="1336">
        <v>36.78</v>
      </c>
      <c r="X639" s="1">
        <v>13</v>
      </c>
      <c r="Y639" s="1">
        <v>135</v>
      </c>
      <c r="Z639" s="1" t="s">
        <v>143</v>
      </c>
      <c r="AA639" s="1">
        <v>401</v>
      </c>
      <c r="AB639" s="1337">
        <v>-2174</v>
      </c>
    </row>
    <row r="640" spans="1:28">
      <c r="A640" s="1336" t="s">
        <v>353</v>
      </c>
      <c r="B640" s="2" t="s">
        <v>410</v>
      </c>
      <c r="C640" s="1" t="s">
        <v>411</v>
      </c>
      <c r="D640" s="1" t="s">
        <v>116</v>
      </c>
      <c r="E640" s="1">
        <v>130013</v>
      </c>
      <c r="F640" s="1336" t="s">
        <v>221</v>
      </c>
      <c r="G640" s="1" t="s">
        <v>32</v>
      </c>
      <c r="H640" s="1">
        <v>419965</v>
      </c>
      <c r="I640" s="3">
        <v>42538</v>
      </c>
      <c r="J640" s="3">
        <v>42520</v>
      </c>
      <c r="K640" s="3">
        <v>42546</v>
      </c>
      <c r="N640" s="1" t="s">
        <v>89</v>
      </c>
      <c r="O640" s="1">
        <v>116578</v>
      </c>
      <c r="P640" s="1">
        <v>1500</v>
      </c>
      <c r="Q640" s="1">
        <v>10.49</v>
      </c>
      <c r="R640" s="1337">
        <v>15735</v>
      </c>
      <c r="S640" s="4">
        <v>-3362.57</v>
      </c>
      <c r="T640" s="1">
        <v>11.266999999999999</v>
      </c>
      <c r="U640" s="1337">
        <v>16900.5</v>
      </c>
      <c r="V640" s="1">
        <v>1.84E-2</v>
      </c>
      <c r="W640" s="1336">
        <v>27.585000000000001</v>
      </c>
      <c r="X640" s="1">
        <v>13</v>
      </c>
      <c r="Y640" s="1">
        <v>130</v>
      </c>
      <c r="AA640" s="1">
        <v>401</v>
      </c>
      <c r="AB640" s="1337">
        <v>-1165.5</v>
      </c>
    </row>
    <row r="641" spans="1:28">
      <c r="A641" s="1336" t="s">
        <v>353</v>
      </c>
      <c r="B641" s="2" t="s">
        <v>410</v>
      </c>
      <c r="C641" s="1" t="s">
        <v>411</v>
      </c>
      <c r="D641" s="1" t="s">
        <v>116</v>
      </c>
      <c r="E641" s="1">
        <v>130019</v>
      </c>
      <c r="F641" s="1336" t="s">
        <v>412</v>
      </c>
      <c r="G641" s="1" t="s">
        <v>32</v>
      </c>
      <c r="H641" s="1">
        <v>419993</v>
      </c>
      <c r="I641" s="3">
        <v>42538</v>
      </c>
      <c r="J641" s="3">
        <v>42522</v>
      </c>
      <c r="K641" s="3">
        <v>42546</v>
      </c>
      <c r="N641" s="1" t="s">
        <v>89</v>
      </c>
      <c r="O641" s="1">
        <v>116731</v>
      </c>
      <c r="P641" s="1">
        <v>10000</v>
      </c>
      <c r="Q641" s="1">
        <v>10.7</v>
      </c>
      <c r="R641" s="1337">
        <v>107000</v>
      </c>
      <c r="S641" s="4">
        <v>-20317.099999999999</v>
      </c>
      <c r="T641" s="1">
        <v>11.266999999999999</v>
      </c>
      <c r="U641" s="1337">
        <v>112670</v>
      </c>
      <c r="V641" s="1">
        <v>1.84E-2</v>
      </c>
      <c r="W641" s="1336">
        <v>183.9</v>
      </c>
      <c r="X641" s="1">
        <v>13</v>
      </c>
      <c r="Y641" s="1">
        <v>130</v>
      </c>
      <c r="AA641" s="1">
        <v>401</v>
      </c>
      <c r="AB641" s="1337">
        <v>-5670</v>
      </c>
    </row>
    <row r="642" spans="1:28">
      <c r="A642" s="1336" t="s">
        <v>353</v>
      </c>
      <c r="B642" s="2" t="s">
        <v>410</v>
      </c>
      <c r="C642" s="1" t="s">
        <v>411</v>
      </c>
      <c r="D642" s="1" t="s">
        <v>116</v>
      </c>
      <c r="E642" s="1">
        <v>130308</v>
      </c>
      <c r="F642" s="1336" t="s">
        <v>126</v>
      </c>
      <c r="G642" s="1" t="s">
        <v>32</v>
      </c>
      <c r="H642" s="1">
        <v>420386</v>
      </c>
      <c r="I642" s="3">
        <v>42542</v>
      </c>
      <c r="J642" s="3">
        <v>42521</v>
      </c>
      <c r="K642" s="3">
        <v>42546</v>
      </c>
      <c r="N642" s="1" t="s">
        <v>89</v>
      </c>
      <c r="O642" s="1">
        <v>116625</v>
      </c>
      <c r="P642" s="1">
        <v>1000</v>
      </c>
      <c r="Q642" s="1">
        <v>10.7</v>
      </c>
      <c r="R642" s="1337">
        <v>10700</v>
      </c>
      <c r="S642" s="4">
        <v>-2031.71</v>
      </c>
      <c r="T642" s="1">
        <v>11.266999999999999</v>
      </c>
      <c r="U642" s="1337">
        <v>11267</v>
      </c>
      <c r="V642" s="1">
        <v>1.84E-2</v>
      </c>
      <c r="W642" s="1336">
        <v>18.39</v>
      </c>
      <c r="X642" s="1">
        <v>13</v>
      </c>
      <c r="Y642" s="1">
        <v>141</v>
      </c>
      <c r="AA642" s="1">
        <v>401</v>
      </c>
      <c r="AB642" s="1336">
        <v>-567</v>
      </c>
    </row>
    <row r="643" spans="1:28">
      <c r="A643" s="1336" t="s">
        <v>353</v>
      </c>
      <c r="B643" s="2" t="s">
        <v>410</v>
      </c>
      <c r="C643" s="1" t="s">
        <v>411</v>
      </c>
      <c r="D643" s="1" t="s">
        <v>116</v>
      </c>
      <c r="E643" s="1">
        <v>130023</v>
      </c>
      <c r="F643" s="1336" t="s">
        <v>153</v>
      </c>
      <c r="G643" s="1" t="s">
        <v>32</v>
      </c>
      <c r="H643" s="1">
        <v>420564</v>
      </c>
      <c r="I643" s="3">
        <v>42543</v>
      </c>
      <c r="J643" s="3">
        <v>42523</v>
      </c>
      <c r="K643" s="3">
        <v>42546</v>
      </c>
      <c r="N643" s="1" t="s">
        <v>89</v>
      </c>
      <c r="O643" s="1">
        <v>116747</v>
      </c>
      <c r="P643" s="1">
        <v>10000</v>
      </c>
      <c r="Q643" s="1">
        <v>10.49</v>
      </c>
      <c r="R643" s="1337">
        <v>104900</v>
      </c>
      <c r="S643" s="4">
        <v>-22417.1</v>
      </c>
      <c r="T643" s="1">
        <v>11.266999999999999</v>
      </c>
      <c r="U643" s="1337">
        <v>112670</v>
      </c>
      <c r="V643" s="1">
        <v>1.84E-2</v>
      </c>
      <c r="W643" s="1336">
        <v>183.9</v>
      </c>
      <c r="X643" s="1">
        <v>13</v>
      </c>
      <c r="Y643" s="1">
        <v>130</v>
      </c>
      <c r="AA643" s="1">
        <v>401</v>
      </c>
      <c r="AB643" s="1337">
        <v>-7770</v>
      </c>
    </row>
    <row r="644" spans="1:28">
      <c r="A644" s="1336" t="s">
        <v>353</v>
      </c>
      <c r="B644" s="2" t="s">
        <v>410</v>
      </c>
      <c r="C644" s="1" t="s">
        <v>411</v>
      </c>
      <c r="D644" s="1" t="s">
        <v>116</v>
      </c>
      <c r="E644" s="1">
        <v>140083</v>
      </c>
      <c r="F644" s="1336" t="s">
        <v>117</v>
      </c>
      <c r="G644" s="1" t="s">
        <v>32</v>
      </c>
      <c r="H644" s="1">
        <v>420601</v>
      </c>
      <c r="I644" s="3">
        <v>42543</v>
      </c>
      <c r="J644" s="3">
        <v>42523</v>
      </c>
      <c r="K644" s="3">
        <v>42546</v>
      </c>
      <c r="L644" s="1">
        <v>222958</v>
      </c>
      <c r="M644" s="3">
        <v>42542</v>
      </c>
      <c r="N644" s="1" t="s">
        <v>89</v>
      </c>
      <c r="O644" s="1">
        <v>116744</v>
      </c>
      <c r="P644" s="1">
        <v>4000</v>
      </c>
      <c r="Q644" s="1">
        <v>10.44</v>
      </c>
      <c r="R644" s="1337">
        <v>41760</v>
      </c>
      <c r="S644" s="4">
        <v>-9166.84</v>
      </c>
      <c r="T644" s="1">
        <v>11.266999999999999</v>
      </c>
      <c r="U644" s="1337">
        <v>45068</v>
      </c>
      <c r="V644" s="1">
        <v>1.84E-2</v>
      </c>
      <c r="W644" s="1336">
        <v>73.56</v>
      </c>
      <c r="X644" s="1">
        <v>13</v>
      </c>
      <c r="Y644" s="1">
        <v>141</v>
      </c>
      <c r="AA644" s="1">
        <v>401</v>
      </c>
      <c r="AB644" s="1337">
        <v>-3308</v>
      </c>
    </row>
    <row r="645" spans="1:28">
      <c r="A645" s="1336" t="s">
        <v>353</v>
      </c>
      <c r="B645" s="2" t="s">
        <v>410</v>
      </c>
      <c r="C645" s="1" t="s">
        <v>411</v>
      </c>
      <c r="D645" s="1" t="s">
        <v>116</v>
      </c>
      <c r="E645" s="1">
        <v>130019</v>
      </c>
      <c r="F645" s="1336" t="s">
        <v>412</v>
      </c>
      <c r="G645" s="1" t="s">
        <v>32</v>
      </c>
      <c r="H645" s="1">
        <v>420663</v>
      </c>
      <c r="I645" s="3">
        <v>42543</v>
      </c>
      <c r="J645" s="3">
        <v>42522</v>
      </c>
      <c r="K645" s="3">
        <v>42546</v>
      </c>
      <c r="N645" s="1" t="s">
        <v>89</v>
      </c>
      <c r="O645" s="1">
        <v>116731</v>
      </c>
      <c r="P645" s="1">
        <v>10000</v>
      </c>
      <c r="Q645" s="1">
        <v>10.7</v>
      </c>
      <c r="R645" s="1337">
        <v>107000</v>
      </c>
      <c r="S645" s="4">
        <v>-20317.099999999999</v>
      </c>
      <c r="T645" s="1">
        <v>11.266999999999999</v>
      </c>
      <c r="U645" s="1337">
        <v>112670</v>
      </c>
      <c r="V645" s="1">
        <v>1.84E-2</v>
      </c>
      <c r="W645" s="1336">
        <v>183.9</v>
      </c>
      <c r="X645" s="1">
        <v>13</v>
      </c>
      <c r="Y645" s="1">
        <v>130</v>
      </c>
      <c r="AA645" s="1">
        <v>401</v>
      </c>
      <c r="AB645" s="1337">
        <v>-5670</v>
      </c>
    </row>
    <row r="646" spans="1:28">
      <c r="A646" s="1336" t="s">
        <v>353</v>
      </c>
      <c r="B646" s="2" t="s">
        <v>410</v>
      </c>
      <c r="C646" s="1" t="s">
        <v>411</v>
      </c>
      <c r="D646" s="1" t="s">
        <v>116</v>
      </c>
      <c r="E646" s="1">
        <v>130241</v>
      </c>
      <c r="F646" s="1336" t="s">
        <v>368</v>
      </c>
      <c r="G646" s="1" t="s">
        <v>32</v>
      </c>
      <c r="H646" s="1">
        <v>421314</v>
      </c>
      <c r="I646" s="3">
        <v>42549</v>
      </c>
      <c r="J646" s="3">
        <v>42528</v>
      </c>
      <c r="K646" s="3">
        <v>42546</v>
      </c>
      <c r="L646" s="1">
        <v>223292</v>
      </c>
      <c r="M646" s="3">
        <v>42548</v>
      </c>
      <c r="N646" s="1" t="s">
        <v>89</v>
      </c>
      <c r="O646" s="1">
        <v>116880</v>
      </c>
      <c r="P646" s="1">
        <v>2000</v>
      </c>
      <c r="Q646" s="1">
        <v>10.18</v>
      </c>
      <c r="R646" s="1337">
        <v>20360</v>
      </c>
      <c r="S646" s="4">
        <v>-5103.42</v>
      </c>
      <c r="T646" s="1">
        <v>11.266999999999999</v>
      </c>
      <c r="U646" s="1337">
        <v>22534</v>
      </c>
      <c r="V646" s="1">
        <v>1.84E-2</v>
      </c>
      <c r="W646" s="1336">
        <v>36.78</v>
      </c>
      <c r="X646" s="1">
        <v>13</v>
      </c>
      <c r="Y646" s="1">
        <v>135</v>
      </c>
      <c r="Z646" s="1" t="s">
        <v>143</v>
      </c>
      <c r="AA646" s="1">
        <v>401</v>
      </c>
      <c r="AB646" s="1337">
        <v>-2174</v>
      </c>
    </row>
    <row r="647" spans="1:28">
      <c r="A647" s="1336" t="s">
        <v>353</v>
      </c>
      <c r="B647" s="2" t="s">
        <v>410</v>
      </c>
      <c r="C647" s="1" t="s">
        <v>411</v>
      </c>
      <c r="D647" s="1" t="s">
        <v>116</v>
      </c>
      <c r="E647" s="1">
        <v>130241</v>
      </c>
      <c r="F647" s="1336" t="s">
        <v>368</v>
      </c>
      <c r="G647" s="1" t="s">
        <v>32</v>
      </c>
      <c r="H647" s="1">
        <v>421320</v>
      </c>
      <c r="I647" s="3">
        <v>42549</v>
      </c>
      <c r="J647" s="3">
        <v>42528</v>
      </c>
      <c r="K647" s="3">
        <v>42547</v>
      </c>
      <c r="L647" s="1">
        <v>223295</v>
      </c>
      <c r="M647" s="3">
        <v>42548</v>
      </c>
      <c r="N647" s="1" t="s">
        <v>89</v>
      </c>
      <c r="O647" s="1">
        <v>116961</v>
      </c>
      <c r="P647" s="1">
        <v>2000</v>
      </c>
      <c r="Q647" s="1">
        <v>10.18</v>
      </c>
      <c r="R647" s="1337">
        <v>20360</v>
      </c>
      <c r="S647" s="4">
        <v>-5103.42</v>
      </c>
      <c r="T647" s="1">
        <v>11.266999999999999</v>
      </c>
      <c r="U647" s="1337">
        <v>22534</v>
      </c>
      <c r="V647" s="1">
        <v>1.84E-2</v>
      </c>
      <c r="W647" s="1336">
        <v>36.78</v>
      </c>
      <c r="X647" s="1">
        <v>13</v>
      </c>
      <c r="Y647" s="1">
        <v>135</v>
      </c>
      <c r="Z647" s="1" t="s">
        <v>143</v>
      </c>
      <c r="AA647" s="1">
        <v>401</v>
      </c>
      <c r="AB647" s="1337">
        <v>-2174</v>
      </c>
    </row>
    <row r="648" spans="1:28">
      <c r="A648" s="1336" t="s">
        <v>353</v>
      </c>
      <c r="B648" s="2" t="s">
        <v>410</v>
      </c>
      <c r="C648" s="1" t="s">
        <v>411</v>
      </c>
      <c r="D648" s="1" t="s">
        <v>116</v>
      </c>
      <c r="E648" s="1">
        <v>130308</v>
      </c>
      <c r="F648" s="1336" t="s">
        <v>126</v>
      </c>
      <c r="G648" s="1" t="s">
        <v>32</v>
      </c>
      <c r="H648" s="1">
        <v>421353</v>
      </c>
      <c r="I648" s="3">
        <v>42549</v>
      </c>
      <c r="J648" s="3">
        <v>42529</v>
      </c>
      <c r="K648" s="3">
        <v>42546</v>
      </c>
      <c r="N648" s="1" t="s">
        <v>89</v>
      </c>
      <c r="O648" s="1">
        <v>117000</v>
      </c>
      <c r="P648" s="1">
        <v>1000</v>
      </c>
      <c r="Q648" s="1">
        <v>10.49</v>
      </c>
      <c r="R648" s="1337">
        <v>10490</v>
      </c>
      <c r="S648" s="4">
        <v>-2241.71</v>
      </c>
      <c r="T648" s="1">
        <v>11.266999999999999</v>
      </c>
      <c r="U648" s="1337">
        <v>11267</v>
      </c>
      <c r="V648" s="1">
        <v>1.84E-2</v>
      </c>
      <c r="W648" s="1336">
        <v>18.39</v>
      </c>
      <c r="X648" s="1">
        <v>13</v>
      </c>
      <c r="Y648" s="1">
        <v>141</v>
      </c>
      <c r="AA648" s="1">
        <v>401</v>
      </c>
      <c r="AB648" s="1336">
        <v>-777</v>
      </c>
    </row>
    <row r="649" spans="1:28">
      <c r="A649" s="1336" t="s">
        <v>353</v>
      </c>
      <c r="B649" s="2" t="s">
        <v>410</v>
      </c>
      <c r="C649" s="1" t="s">
        <v>411</v>
      </c>
      <c r="D649" s="1" t="s">
        <v>116</v>
      </c>
      <c r="E649" s="1">
        <v>130308</v>
      </c>
      <c r="F649" s="1336" t="s">
        <v>126</v>
      </c>
      <c r="G649" s="1" t="s">
        <v>32</v>
      </c>
      <c r="H649" s="1">
        <v>421354</v>
      </c>
      <c r="I649" s="3">
        <v>42549</v>
      </c>
      <c r="J649" s="3">
        <v>42530</v>
      </c>
      <c r="K649" s="3">
        <v>42546</v>
      </c>
      <c r="N649" s="1" t="s">
        <v>89</v>
      </c>
      <c r="O649" s="1">
        <v>117091</v>
      </c>
      <c r="P649" s="1">
        <v>1000</v>
      </c>
      <c r="Q649" s="1">
        <v>10.49</v>
      </c>
      <c r="R649" s="1337">
        <v>10490</v>
      </c>
      <c r="S649" s="4">
        <v>-2241.71</v>
      </c>
      <c r="T649" s="1">
        <v>11.266999999999999</v>
      </c>
      <c r="U649" s="1337">
        <v>11267</v>
      </c>
      <c r="V649" s="1">
        <v>1.84E-2</v>
      </c>
      <c r="W649" s="1336">
        <v>18.39</v>
      </c>
      <c r="X649" s="1">
        <v>13</v>
      </c>
      <c r="Y649" s="1">
        <v>141</v>
      </c>
      <c r="AA649" s="1">
        <v>401</v>
      </c>
      <c r="AB649" s="1336">
        <v>-777</v>
      </c>
    </row>
    <row r="650" spans="1:28">
      <c r="A650" s="1336" t="s">
        <v>353</v>
      </c>
      <c r="B650" s="2" t="s">
        <v>410</v>
      </c>
      <c r="C650" s="1" t="s">
        <v>411</v>
      </c>
      <c r="D650" s="1" t="s">
        <v>116</v>
      </c>
      <c r="E650" s="1">
        <v>130099</v>
      </c>
      <c r="F650" s="1336" t="s">
        <v>150</v>
      </c>
      <c r="G650" s="1" t="s">
        <v>32</v>
      </c>
      <c r="H650" s="1">
        <v>421356</v>
      </c>
      <c r="I650" s="3">
        <v>42549</v>
      </c>
      <c r="J650" s="3">
        <v>42538</v>
      </c>
      <c r="K650" s="3">
        <v>42561</v>
      </c>
      <c r="N650" s="1" t="s">
        <v>89</v>
      </c>
      <c r="O650" s="1">
        <v>117306</v>
      </c>
      <c r="P650" s="1">
        <v>5000</v>
      </c>
      <c r="Q650" s="1">
        <v>10.49</v>
      </c>
      <c r="R650" s="1337">
        <v>52450</v>
      </c>
      <c r="S650" s="4">
        <v>-11208.55</v>
      </c>
      <c r="T650" s="1">
        <v>11.266999999999999</v>
      </c>
      <c r="U650" s="1337">
        <v>56335</v>
      </c>
      <c r="V650" s="1">
        <v>1.84E-2</v>
      </c>
      <c r="W650" s="1336">
        <v>91.95</v>
      </c>
      <c r="X650" s="1">
        <v>13</v>
      </c>
      <c r="Y650" s="1">
        <v>130</v>
      </c>
      <c r="AA650" s="1">
        <v>401</v>
      </c>
      <c r="AB650" s="1337">
        <v>-3885</v>
      </c>
    </row>
    <row r="651" spans="1:28">
      <c r="A651" s="1336" t="s">
        <v>353</v>
      </c>
      <c r="B651" s="2" t="s">
        <v>410</v>
      </c>
      <c r="C651" s="1" t="s">
        <v>411</v>
      </c>
      <c r="D651" s="1" t="s">
        <v>116</v>
      </c>
      <c r="E651" s="1">
        <v>130349</v>
      </c>
      <c r="F651" s="1336" t="s">
        <v>141</v>
      </c>
      <c r="G651" s="1" t="s">
        <v>32</v>
      </c>
      <c r="H651" s="1">
        <v>421358</v>
      </c>
      <c r="I651" s="3">
        <v>42549</v>
      </c>
      <c r="J651" s="3">
        <v>42524</v>
      </c>
      <c r="K651" s="3">
        <v>42546</v>
      </c>
      <c r="N651" s="1" t="s">
        <v>89</v>
      </c>
      <c r="O651" s="1">
        <v>116798</v>
      </c>
      <c r="P651" s="1">
        <v>2000</v>
      </c>
      <c r="Q651" s="1">
        <v>10.7</v>
      </c>
      <c r="R651" s="1337">
        <v>21400</v>
      </c>
      <c r="S651" s="4">
        <v>-4063.42</v>
      </c>
      <c r="T651" s="1">
        <v>11.266999999999999</v>
      </c>
      <c r="U651" s="1337">
        <v>22534</v>
      </c>
      <c r="V651" s="1">
        <v>1.84E-2</v>
      </c>
      <c r="W651" s="1336">
        <v>36.78</v>
      </c>
      <c r="X651" s="1">
        <v>13</v>
      </c>
      <c r="Y651" s="1">
        <v>141</v>
      </c>
      <c r="AA651" s="1">
        <v>401</v>
      </c>
      <c r="AB651" s="1337">
        <v>-1134</v>
      </c>
    </row>
    <row r="652" spans="1:28">
      <c r="A652" s="1336" t="s">
        <v>353</v>
      </c>
      <c r="B652" s="2" t="s">
        <v>410</v>
      </c>
      <c r="C652" s="1" t="s">
        <v>411</v>
      </c>
      <c r="D652" s="1" t="s">
        <v>116</v>
      </c>
      <c r="E652" s="1">
        <v>130060</v>
      </c>
      <c r="F652" s="1336" t="s">
        <v>413</v>
      </c>
      <c r="G652" s="1" t="s">
        <v>32</v>
      </c>
      <c r="H652" s="1">
        <v>421368</v>
      </c>
      <c r="I652" s="3">
        <v>42549</v>
      </c>
      <c r="J652" s="3">
        <v>42524</v>
      </c>
      <c r="K652" s="3">
        <v>42551</v>
      </c>
      <c r="L652" s="1">
        <v>223326</v>
      </c>
      <c r="M652" s="3">
        <v>42549</v>
      </c>
      <c r="N652" s="1" t="s">
        <v>89</v>
      </c>
      <c r="O652" s="1">
        <v>116802</v>
      </c>
      <c r="P652" s="1">
        <v>2000</v>
      </c>
      <c r="Q652" s="1">
        <v>10.7</v>
      </c>
      <c r="R652" s="1337">
        <v>21400</v>
      </c>
      <c r="S652" s="4">
        <v>-4063.42</v>
      </c>
      <c r="T652" s="1">
        <v>11.266999999999999</v>
      </c>
      <c r="U652" s="1337">
        <v>22534</v>
      </c>
      <c r="V652" s="1">
        <v>1.84E-2</v>
      </c>
      <c r="W652" s="1336">
        <v>36.78</v>
      </c>
      <c r="X652" s="1">
        <v>13</v>
      </c>
      <c r="Y652" s="1">
        <v>135</v>
      </c>
      <c r="Z652" s="1" t="s">
        <v>90</v>
      </c>
      <c r="AA652" s="1">
        <v>401</v>
      </c>
      <c r="AB652" s="1337">
        <v>-1134</v>
      </c>
    </row>
    <row r="653" spans="1:28">
      <c r="A653" s="1336" t="s">
        <v>353</v>
      </c>
      <c r="B653" s="2" t="s">
        <v>410</v>
      </c>
      <c r="C653" s="1" t="s">
        <v>411</v>
      </c>
      <c r="D653" s="1" t="s">
        <v>116</v>
      </c>
      <c r="E653" s="1">
        <v>130322</v>
      </c>
      <c r="F653" s="1336" t="s">
        <v>142</v>
      </c>
      <c r="G653" s="1" t="s">
        <v>32</v>
      </c>
      <c r="H653" s="1">
        <v>421379</v>
      </c>
      <c r="I653" s="3">
        <v>42549</v>
      </c>
      <c r="J653" s="3">
        <v>42543</v>
      </c>
      <c r="K653" s="3">
        <v>42571</v>
      </c>
      <c r="L653" s="1">
        <v>223324</v>
      </c>
      <c r="M653" s="3">
        <v>42549</v>
      </c>
      <c r="N653" s="1" t="s">
        <v>89</v>
      </c>
      <c r="O653" s="1">
        <v>117395</v>
      </c>
      <c r="P653" s="1">
        <v>5000</v>
      </c>
      <c r="Q653" s="1">
        <v>10.34</v>
      </c>
      <c r="R653" s="1337">
        <v>51700</v>
      </c>
      <c r="S653" s="4">
        <v>-11958.55</v>
      </c>
      <c r="T653" s="1">
        <v>11.266999999999999</v>
      </c>
      <c r="U653" s="1337">
        <v>56335</v>
      </c>
      <c r="V653" s="1">
        <v>1.84E-2</v>
      </c>
      <c r="W653" s="1336">
        <v>91.95</v>
      </c>
      <c r="X653" s="1">
        <v>13</v>
      </c>
      <c r="Y653" s="1">
        <v>135</v>
      </c>
      <c r="Z653" s="1" t="s">
        <v>143</v>
      </c>
      <c r="AA653" s="1">
        <v>401</v>
      </c>
      <c r="AB653" s="1337">
        <v>-4635</v>
      </c>
    </row>
    <row r="654" spans="1:28">
      <c r="A654" s="1336" t="s">
        <v>353</v>
      </c>
      <c r="B654" s="2" t="s">
        <v>414</v>
      </c>
      <c r="C654" s="1" t="s">
        <v>411</v>
      </c>
      <c r="D654" s="1" t="s">
        <v>65</v>
      </c>
      <c r="E654" s="1">
        <v>130013</v>
      </c>
      <c r="F654" s="1336" t="s">
        <v>221</v>
      </c>
      <c r="G654" s="1" t="s">
        <v>32</v>
      </c>
      <c r="H654" s="1">
        <v>419909</v>
      </c>
      <c r="I654" s="3">
        <v>42537</v>
      </c>
      <c r="J654" s="3">
        <v>42520</v>
      </c>
      <c r="K654" s="3">
        <v>42546</v>
      </c>
      <c r="N654" s="1" t="s">
        <v>89</v>
      </c>
      <c r="O654" s="1">
        <v>116578</v>
      </c>
      <c r="P654" s="1">
        <v>2000</v>
      </c>
      <c r="Q654" s="1">
        <v>10.49</v>
      </c>
      <c r="R654" s="1337">
        <v>20980</v>
      </c>
      <c r="S654" s="4">
        <v>-4483.42</v>
      </c>
      <c r="T654" s="1">
        <v>11.266999999999999</v>
      </c>
      <c r="U654" s="1337">
        <v>22534</v>
      </c>
      <c r="V654" s="1">
        <v>1.84E-2</v>
      </c>
      <c r="W654" s="1336">
        <v>36.78</v>
      </c>
      <c r="X654" s="1">
        <v>13</v>
      </c>
      <c r="Y654" s="1">
        <v>130</v>
      </c>
      <c r="AA654" s="1">
        <v>401</v>
      </c>
      <c r="AB654" s="1337">
        <v>-1554</v>
      </c>
    </row>
    <row r="655" spans="1:28">
      <c r="A655" s="1336" t="s">
        <v>353</v>
      </c>
      <c r="B655" s="2" t="s">
        <v>414</v>
      </c>
      <c r="C655" s="1" t="s">
        <v>411</v>
      </c>
      <c r="D655" s="1" t="s">
        <v>65</v>
      </c>
      <c r="E655" s="1">
        <v>130349</v>
      </c>
      <c r="F655" s="1336" t="s">
        <v>141</v>
      </c>
      <c r="G655" s="1" t="s">
        <v>32</v>
      </c>
      <c r="H655" s="1">
        <v>419991</v>
      </c>
      <c r="I655" s="3">
        <v>42538</v>
      </c>
      <c r="J655" s="3">
        <v>42523</v>
      </c>
      <c r="K655" s="3">
        <v>42546</v>
      </c>
      <c r="N655" s="1" t="s">
        <v>89</v>
      </c>
      <c r="O655" s="1">
        <v>116762</v>
      </c>
      <c r="P655" s="1">
        <v>1000</v>
      </c>
      <c r="Q655" s="1">
        <v>10.7</v>
      </c>
      <c r="R655" s="1337">
        <v>10700</v>
      </c>
      <c r="S655" s="4">
        <v>-2031.71</v>
      </c>
      <c r="T655" s="1">
        <v>11.266999999999999</v>
      </c>
      <c r="U655" s="1337">
        <v>11267</v>
      </c>
      <c r="V655" s="1">
        <v>1.84E-2</v>
      </c>
      <c r="W655" s="1336">
        <v>18.39</v>
      </c>
      <c r="X655" s="1">
        <v>13</v>
      </c>
      <c r="Y655" s="1">
        <v>141</v>
      </c>
      <c r="AA655" s="1">
        <v>401</v>
      </c>
      <c r="AB655" s="1336">
        <v>-567</v>
      </c>
    </row>
    <row r="656" spans="1:28">
      <c r="A656" s="1336" t="s">
        <v>353</v>
      </c>
      <c r="B656" s="2" t="s">
        <v>414</v>
      </c>
      <c r="C656" s="1" t="s">
        <v>411</v>
      </c>
      <c r="D656" s="1" t="s">
        <v>65</v>
      </c>
      <c r="E656" s="1">
        <v>140083</v>
      </c>
      <c r="F656" s="1336" t="s">
        <v>117</v>
      </c>
      <c r="G656" s="1" t="s">
        <v>32</v>
      </c>
      <c r="H656" s="1">
        <v>420045</v>
      </c>
      <c r="I656" s="3">
        <v>42537</v>
      </c>
      <c r="J656" s="3">
        <v>42523</v>
      </c>
      <c r="K656" s="3">
        <v>42546</v>
      </c>
      <c r="L656" s="1">
        <v>222727</v>
      </c>
      <c r="M656" s="3">
        <v>42537</v>
      </c>
      <c r="N656" s="1" t="s">
        <v>89</v>
      </c>
      <c r="O656" s="1">
        <v>116744</v>
      </c>
      <c r="P656" s="1">
        <v>2000</v>
      </c>
      <c r="Q656" s="1">
        <v>10.44</v>
      </c>
      <c r="R656" s="1337">
        <v>20880</v>
      </c>
      <c r="S656" s="4">
        <v>-4583.42</v>
      </c>
      <c r="T656" s="1">
        <v>11.266999999999999</v>
      </c>
      <c r="U656" s="1337">
        <v>22534</v>
      </c>
      <c r="V656" s="1">
        <v>1.84E-2</v>
      </c>
      <c r="W656" s="1336">
        <v>36.78</v>
      </c>
      <c r="X656" s="1">
        <v>13</v>
      </c>
      <c r="Y656" s="1">
        <v>141</v>
      </c>
      <c r="AA656" s="1">
        <v>401</v>
      </c>
      <c r="AB656" s="1337">
        <v>-1654</v>
      </c>
    </row>
    <row r="657" spans="1:28">
      <c r="A657" s="1336" t="s">
        <v>353</v>
      </c>
      <c r="B657" s="2" t="s">
        <v>414</v>
      </c>
      <c r="C657" s="1" t="s">
        <v>411</v>
      </c>
      <c r="D657" s="1" t="s">
        <v>65</v>
      </c>
      <c r="E657" s="1">
        <v>140008</v>
      </c>
      <c r="F657" s="1336" t="s">
        <v>123</v>
      </c>
      <c r="G657" s="1" t="s">
        <v>32</v>
      </c>
      <c r="H657" s="1">
        <v>420107</v>
      </c>
      <c r="I657" s="3">
        <v>42537</v>
      </c>
      <c r="J657" s="3">
        <v>42522</v>
      </c>
      <c r="K657" s="3">
        <v>42545</v>
      </c>
      <c r="L657" s="1">
        <v>222697</v>
      </c>
      <c r="M657" s="3">
        <v>42537</v>
      </c>
      <c r="N657" s="1" t="s">
        <v>89</v>
      </c>
      <c r="O657" s="1">
        <v>116716</v>
      </c>
      <c r="P657" s="1">
        <v>5000</v>
      </c>
      <c r="Q657" s="1">
        <v>10.7</v>
      </c>
      <c r="R657" s="1337">
        <v>53500</v>
      </c>
      <c r="S657" s="4">
        <v>-10158.549999999999</v>
      </c>
      <c r="T657" s="1">
        <v>11.266999999999999</v>
      </c>
      <c r="U657" s="1337">
        <v>56335</v>
      </c>
      <c r="V657" s="1">
        <v>1.84E-2</v>
      </c>
      <c r="W657" s="1336">
        <v>91.95</v>
      </c>
      <c r="X657" s="1">
        <v>13</v>
      </c>
      <c r="Y657" s="1">
        <v>141</v>
      </c>
      <c r="AA657" s="1">
        <v>401</v>
      </c>
      <c r="AB657" s="1337">
        <v>-2835</v>
      </c>
    </row>
    <row r="658" spans="1:28">
      <c r="A658" s="1336" t="s">
        <v>353</v>
      </c>
      <c r="B658" s="2" t="s">
        <v>414</v>
      </c>
      <c r="C658" s="1" t="s">
        <v>411</v>
      </c>
      <c r="D658" s="1" t="s">
        <v>65</v>
      </c>
      <c r="E658" s="1">
        <v>130023</v>
      </c>
      <c r="F658" s="1336" t="s">
        <v>153</v>
      </c>
      <c r="G658" s="1" t="s">
        <v>32</v>
      </c>
      <c r="H658" s="1">
        <v>420447</v>
      </c>
      <c r="I658" s="3">
        <v>42542</v>
      </c>
      <c r="J658" s="3">
        <v>42523</v>
      </c>
      <c r="K658" s="3">
        <v>42546</v>
      </c>
      <c r="N658" s="1" t="s">
        <v>89</v>
      </c>
      <c r="O658" s="1">
        <v>116747</v>
      </c>
      <c r="P658" s="1">
        <v>3000</v>
      </c>
      <c r="Q658" s="1">
        <v>10.49</v>
      </c>
      <c r="R658" s="1337">
        <v>31470</v>
      </c>
      <c r="S658" s="4">
        <v>-6725.13</v>
      </c>
      <c r="T658" s="1">
        <v>11.266999999999999</v>
      </c>
      <c r="U658" s="1337">
        <v>33801</v>
      </c>
      <c r="V658" s="1">
        <v>1.84E-2</v>
      </c>
      <c r="W658" s="1336">
        <v>55.17</v>
      </c>
      <c r="X658" s="1">
        <v>13</v>
      </c>
      <c r="Y658" s="1">
        <v>130</v>
      </c>
      <c r="AA658" s="1">
        <v>401</v>
      </c>
      <c r="AB658" s="1337">
        <v>-2331</v>
      </c>
    </row>
    <row r="659" spans="1:28">
      <c r="A659" s="1336" t="s">
        <v>353</v>
      </c>
      <c r="B659" s="2" t="s">
        <v>414</v>
      </c>
      <c r="C659" s="1" t="s">
        <v>411</v>
      </c>
      <c r="D659" s="1" t="s">
        <v>65</v>
      </c>
      <c r="E659" s="1">
        <v>130157</v>
      </c>
      <c r="F659" s="1336" t="s">
        <v>415</v>
      </c>
      <c r="G659" s="1" t="s">
        <v>32</v>
      </c>
      <c r="H659" s="1">
        <v>420614</v>
      </c>
      <c r="I659" s="3">
        <v>42543</v>
      </c>
      <c r="J659" s="3">
        <v>42529</v>
      </c>
      <c r="K659" s="3">
        <v>42546</v>
      </c>
      <c r="L659" s="1">
        <v>222996</v>
      </c>
      <c r="M659" s="3">
        <v>42543</v>
      </c>
      <c r="N659" s="1" t="s">
        <v>89</v>
      </c>
      <c r="O659" s="1">
        <v>116984</v>
      </c>
      <c r="P659" s="1">
        <v>1000</v>
      </c>
      <c r="Q659" s="1">
        <v>10.59</v>
      </c>
      <c r="R659" s="1337">
        <v>10590</v>
      </c>
      <c r="S659" s="4">
        <v>-2141.71</v>
      </c>
      <c r="T659" s="1">
        <v>11.266999999999999</v>
      </c>
      <c r="U659" s="1337">
        <v>11267</v>
      </c>
      <c r="V659" s="1">
        <v>1.84E-2</v>
      </c>
      <c r="W659" s="1336">
        <v>18.39</v>
      </c>
      <c r="X659" s="1">
        <v>13</v>
      </c>
      <c r="Y659" s="1">
        <v>130</v>
      </c>
      <c r="AA659" s="1">
        <v>401</v>
      </c>
      <c r="AB659" s="1336">
        <v>-677</v>
      </c>
    </row>
    <row r="660" spans="1:28">
      <c r="A660" s="1336" t="s">
        <v>353</v>
      </c>
      <c r="B660" s="2" t="s">
        <v>416</v>
      </c>
      <c r="C660" s="1" t="s">
        <v>411</v>
      </c>
      <c r="D660" s="1" t="s">
        <v>129</v>
      </c>
      <c r="E660" s="1">
        <v>130154</v>
      </c>
      <c r="F660" s="1336" t="s">
        <v>170</v>
      </c>
      <c r="G660" s="1" t="s">
        <v>32</v>
      </c>
      <c r="H660" s="1">
        <v>418786</v>
      </c>
      <c r="I660" s="3">
        <v>42528</v>
      </c>
      <c r="J660" s="3">
        <v>42502</v>
      </c>
      <c r="K660" s="3">
        <v>42531</v>
      </c>
      <c r="L660" s="1">
        <v>221889</v>
      </c>
      <c r="M660" s="3">
        <v>42527</v>
      </c>
      <c r="N660" s="1" t="s">
        <v>89</v>
      </c>
      <c r="O660" s="1">
        <v>116073</v>
      </c>
      <c r="P660" s="1">
        <v>4000</v>
      </c>
      <c r="Q660" s="1">
        <v>11.22</v>
      </c>
      <c r="R660" s="1337">
        <v>44880</v>
      </c>
      <c r="S660" s="4">
        <v>-6046.84</v>
      </c>
      <c r="T660" s="1">
        <v>11.266999999999999</v>
      </c>
      <c r="U660" s="1337">
        <v>45068</v>
      </c>
      <c r="V660" s="1">
        <v>1.84E-2</v>
      </c>
      <c r="W660" s="1336">
        <v>73.56</v>
      </c>
      <c r="X660" s="1">
        <v>13</v>
      </c>
      <c r="Y660" s="1">
        <v>135</v>
      </c>
      <c r="Z660" s="1" t="s">
        <v>143</v>
      </c>
      <c r="AA660" s="1">
        <v>401</v>
      </c>
      <c r="AB660" s="1336">
        <v>-188</v>
      </c>
    </row>
    <row r="661" spans="1:28">
      <c r="A661" s="1336" t="s">
        <v>353</v>
      </c>
      <c r="B661" s="2" t="s">
        <v>416</v>
      </c>
      <c r="C661" s="1" t="s">
        <v>411</v>
      </c>
      <c r="D661" s="1" t="s">
        <v>129</v>
      </c>
      <c r="E661" s="1">
        <v>140083</v>
      </c>
      <c r="F661" s="1336" t="s">
        <v>117</v>
      </c>
      <c r="G661" s="1" t="s">
        <v>32</v>
      </c>
      <c r="H661" s="1">
        <v>418923</v>
      </c>
      <c r="I661" s="3">
        <v>42529</v>
      </c>
      <c r="J661" s="3">
        <v>42515</v>
      </c>
      <c r="K661" s="3">
        <v>42546</v>
      </c>
      <c r="L661" s="1">
        <v>221988</v>
      </c>
      <c r="M661" s="3">
        <v>42528</v>
      </c>
      <c r="N661" s="1" t="s">
        <v>89</v>
      </c>
      <c r="O661" s="1">
        <v>116469</v>
      </c>
      <c r="P661" s="1">
        <v>2000</v>
      </c>
      <c r="Q661" s="1">
        <v>10.7</v>
      </c>
      <c r="R661" s="1337">
        <v>21400</v>
      </c>
      <c r="S661" s="4">
        <v>-4063.42</v>
      </c>
      <c r="T661" s="1">
        <v>11.266999999999999</v>
      </c>
      <c r="U661" s="1337">
        <v>22534</v>
      </c>
      <c r="V661" s="1">
        <v>1.84E-2</v>
      </c>
      <c r="W661" s="1336">
        <v>36.78</v>
      </c>
      <c r="X661" s="1">
        <v>13</v>
      </c>
      <c r="Y661" s="1">
        <v>141</v>
      </c>
      <c r="AA661" s="1">
        <v>401</v>
      </c>
      <c r="AB661" s="1337">
        <v>-1134</v>
      </c>
    </row>
    <row r="662" spans="1:28">
      <c r="A662" s="1336" t="s">
        <v>353</v>
      </c>
      <c r="B662" s="2" t="s">
        <v>416</v>
      </c>
      <c r="C662" s="1" t="s">
        <v>411</v>
      </c>
      <c r="D662" s="1" t="s">
        <v>129</v>
      </c>
      <c r="E662" s="1">
        <v>130241</v>
      </c>
      <c r="F662" s="1336" t="s">
        <v>368</v>
      </c>
      <c r="G662" s="1" t="s">
        <v>32</v>
      </c>
      <c r="H662" s="1">
        <v>418985</v>
      </c>
      <c r="I662" s="3">
        <v>42530</v>
      </c>
      <c r="J662" s="3">
        <v>42503</v>
      </c>
      <c r="K662" s="3">
        <v>42526</v>
      </c>
      <c r="L662" s="1">
        <v>222113</v>
      </c>
      <c r="M662" s="3">
        <v>42529</v>
      </c>
      <c r="N662" s="1" t="s">
        <v>89</v>
      </c>
      <c r="O662" s="1">
        <v>116157</v>
      </c>
      <c r="P662" s="1">
        <v>2000</v>
      </c>
      <c r="Q662" s="1">
        <v>10.18</v>
      </c>
      <c r="R662" s="1337">
        <v>20360</v>
      </c>
      <c r="S662" s="4">
        <v>-5103.42</v>
      </c>
      <c r="T662" s="1">
        <v>11.266999999999999</v>
      </c>
      <c r="U662" s="1337">
        <v>22534</v>
      </c>
      <c r="V662" s="1">
        <v>1.84E-2</v>
      </c>
      <c r="W662" s="1336">
        <v>36.78</v>
      </c>
      <c r="X662" s="1">
        <v>13</v>
      </c>
      <c r="Y662" s="1">
        <v>135</v>
      </c>
      <c r="Z662" s="1" t="s">
        <v>143</v>
      </c>
      <c r="AA662" s="1">
        <v>401</v>
      </c>
      <c r="AB662" s="1337">
        <v>-2174</v>
      </c>
    </row>
    <row r="663" spans="1:28">
      <c r="A663" s="1336" t="s">
        <v>353</v>
      </c>
      <c r="B663" s="2" t="s">
        <v>416</v>
      </c>
      <c r="C663" s="1" t="s">
        <v>411</v>
      </c>
      <c r="D663" s="1" t="s">
        <v>129</v>
      </c>
      <c r="E663" s="1">
        <v>130001</v>
      </c>
      <c r="F663" s="1336" t="s">
        <v>132</v>
      </c>
      <c r="G663" s="1" t="s">
        <v>32</v>
      </c>
      <c r="H663" s="1">
        <v>419900</v>
      </c>
      <c r="I663" s="3">
        <v>42537</v>
      </c>
      <c r="J663" s="3">
        <v>42527</v>
      </c>
      <c r="K663" s="3">
        <v>42546</v>
      </c>
      <c r="N663" s="1" t="s">
        <v>89</v>
      </c>
      <c r="O663" s="1">
        <v>116862</v>
      </c>
      <c r="P663" s="1">
        <v>10000</v>
      </c>
      <c r="Q663" s="1">
        <v>10.49</v>
      </c>
      <c r="R663" s="1337">
        <v>104900</v>
      </c>
      <c r="S663" s="4">
        <v>-22417.1</v>
      </c>
      <c r="T663" s="1">
        <v>11.266999999999999</v>
      </c>
      <c r="U663" s="1337">
        <v>112670</v>
      </c>
      <c r="V663" s="1">
        <v>1.84E-2</v>
      </c>
      <c r="W663" s="1336">
        <v>183.9</v>
      </c>
      <c r="X663" s="1">
        <v>13</v>
      </c>
      <c r="Y663" s="1">
        <v>130</v>
      </c>
      <c r="AA663" s="1">
        <v>401</v>
      </c>
      <c r="AB663" s="1337">
        <v>-7770</v>
      </c>
    </row>
    <row r="664" spans="1:28">
      <c r="A664" s="1336" t="s">
        <v>353</v>
      </c>
      <c r="B664" s="2" t="s">
        <v>416</v>
      </c>
      <c r="C664" s="1" t="s">
        <v>411</v>
      </c>
      <c r="D664" s="1" t="s">
        <v>129</v>
      </c>
      <c r="E664" s="1">
        <v>130241</v>
      </c>
      <c r="F664" s="1336" t="s">
        <v>368</v>
      </c>
      <c r="G664" s="1" t="s">
        <v>32</v>
      </c>
      <c r="H664" s="1">
        <v>420052</v>
      </c>
      <c r="I664" s="3">
        <v>42537</v>
      </c>
      <c r="J664" s="3">
        <v>42528</v>
      </c>
      <c r="K664" s="3">
        <v>42546</v>
      </c>
      <c r="L664" s="1">
        <v>222661</v>
      </c>
      <c r="M664" s="3">
        <v>42536</v>
      </c>
      <c r="N664" s="1" t="s">
        <v>89</v>
      </c>
      <c r="O664" s="1">
        <v>116891</v>
      </c>
      <c r="P664" s="1">
        <v>2000</v>
      </c>
      <c r="Q664" s="1">
        <v>10.18</v>
      </c>
      <c r="R664" s="1337">
        <v>20360</v>
      </c>
      <c r="S664" s="4">
        <v>-5103.42</v>
      </c>
      <c r="T664" s="1">
        <v>11.266999999999999</v>
      </c>
      <c r="U664" s="1337">
        <v>22534</v>
      </c>
      <c r="V664" s="1">
        <v>1.84E-2</v>
      </c>
      <c r="W664" s="1336">
        <v>36.78</v>
      </c>
      <c r="X664" s="1">
        <v>13</v>
      </c>
      <c r="Y664" s="1">
        <v>135</v>
      </c>
      <c r="Z664" s="1" t="s">
        <v>143</v>
      </c>
      <c r="AA664" s="1">
        <v>401</v>
      </c>
      <c r="AB664" s="1337">
        <v>-2174</v>
      </c>
    </row>
    <row r="665" spans="1:28">
      <c r="A665" s="1336" t="s">
        <v>353</v>
      </c>
      <c r="B665" s="2" t="s">
        <v>416</v>
      </c>
      <c r="C665" s="1" t="s">
        <v>411</v>
      </c>
      <c r="D665" s="1" t="s">
        <v>129</v>
      </c>
      <c r="E665" s="1">
        <v>130023</v>
      </c>
      <c r="F665" s="1336" t="s">
        <v>153</v>
      </c>
      <c r="G665" s="1" t="s">
        <v>32</v>
      </c>
      <c r="H665" s="1">
        <v>420442</v>
      </c>
      <c r="I665" s="3">
        <v>42542</v>
      </c>
      <c r="J665" s="3">
        <v>42523</v>
      </c>
      <c r="K665" s="3">
        <v>42546</v>
      </c>
      <c r="N665" s="1" t="s">
        <v>89</v>
      </c>
      <c r="O665" s="1">
        <v>116747</v>
      </c>
      <c r="P665" s="1">
        <v>2000</v>
      </c>
      <c r="Q665" s="1">
        <v>10.49</v>
      </c>
      <c r="R665" s="1337">
        <v>20980</v>
      </c>
      <c r="S665" s="4">
        <v>-4483.42</v>
      </c>
      <c r="T665" s="1">
        <v>11.266999999999999</v>
      </c>
      <c r="U665" s="1337">
        <v>22534</v>
      </c>
      <c r="V665" s="1">
        <v>1.84E-2</v>
      </c>
      <c r="W665" s="1336">
        <v>36.78</v>
      </c>
      <c r="X665" s="1">
        <v>13</v>
      </c>
      <c r="Y665" s="1">
        <v>130</v>
      </c>
      <c r="AA665" s="1">
        <v>401</v>
      </c>
      <c r="AB665" s="1337">
        <v>-1554</v>
      </c>
    </row>
    <row r="666" spans="1:28">
      <c r="A666" s="1336" t="s">
        <v>353</v>
      </c>
      <c r="B666" s="2" t="s">
        <v>416</v>
      </c>
      <c r="C666" s="1" t="s">
        <v>411</v>
      </c>
      <c r="D666" s="1" t="s">
        <v>129</v>
      </c>
      <c r="E666" s="1">
        <v>130001</v>
      </c>
      <c r="F666" s="1336" t="s">
        <v>132</v>
      </c>
      <c r="G666" s="1" t="s">
        <v>32</v>
      </c>
      <c r="H666" s="1">
        <v>420538</v>
      </c>
      <c r="I666" s="3">
        <v>42543</v>
      </c>
      <c r="J666" s="3">
        <v>42528</v>
      </c>
      <c r="K666" s="3">
        <v>42546</v>
      </c>
      <c r="N666" s="1" t="s">
        <v>89</v>
      </c>
      <c r="O666" s="1">
        <v>116943</v>
      </c>
      <c r="P666" s="1">
        <v>6000</v>
      </c>
      <c r="Q666" s="1">
        <v>10.7</v>
      </c>
      <c r="R666" s="1337">
        <v>64200</v>
      </c>
      <c r="S666" s="4">
        <v>-12190.26</v>
      </c>
      <c r="T666" s="1">
        <v>11.266999999999999</v>
      </c>
      <c r="U666" s="1337">
        <v>67602</v>
      </c>
      <c r="V666" s="1">
        <v>1.84E-2</v>
      </c>
      <c r="W666" s="1336">
        <v>110.34</v>
      </c>
      <c r="X666" s="1">
        <v>13</v>
      </c>
      <c r="Y666" s="1">
        <v>130</v>
      </c>
      <c r="AA666" s="1">
        <v>401</v>
      </c>
      <c r="AB666" s="1337">
        <v>-3402</v>
      </c>
    </row>
    <row r="667" spans="1:28">
      <c r="A667" s="1336" t="s">
        <v>353</v>
      </c>
      <c r="B667" s="2" t="s">
        <v>416</v>
      </c>
      <c r="C667" s="1" t="s">
        <v>411</v>
      </c>
      <c r="D667" s="1" t="s">
        <v>129</v>
      </c>
      <c r="E667" s="1">
        <v>130001</v>
      </c>
      <c r="F667" s="1336" t="s">
        <v>132</v>
      </c>
      <c r="G667" s="1" t="s">
        <v>32</v>
      </c>
      <c r="H667" s="1">
        <v>421284</v>
      </c>
      <c r="I667" s="3">
        <v>42549</v>
      </c>
      <c r="J667" s="3">
        <v>42530</v>
      </c>
      <c r="K667" s="3">
        <v>42546</v>
      </c>
      <c r="N667" s="1" t="s">
        <v>89</v>
      </c>
      <c r="O667" s="1">
        <v>117062</v>
      </c>
      <c r="P667" s="1">
        <v>6000</v>
      </c>
      <c r="Q667" s="1">
        <v>10.7</v>
      </c>
      <c r="R667" s="1337">
        <v>64200</v>
      </c>
      <c r="S667" s="4">
        <v>-12190.26</v>
      </c>
      <c r="T667" s="1">
        <v>11.266999999999999</v>
      </c>
      <c r="U667" s="1337">
        <v>67602</v>
      </c>
      <c r="V667" s="1">
        <v>1.84E-2</v>
      </c>
      <c r="W667" s="1336">
        <v>110.34</v>
      </c>
      <c r="X667" s="1">
        <v>13</v>
      </c>
      <c r="Y667" s="1">
        <v>130</v>
      </c>
      <c r="AA667" s="1">
        <v>401</v>
      </c>
      <c r="AB667" s="1337">
        <v>-3402</v>
      </c>
    </row>
    <row r="668" spans="1:28">
      <c r="A668" s="1336" t="s">
        <v>353</v>
      </c>
      <c r="B668" s="2" t="s">
        <v>417</v>
      </c>
      <c r="C668" s="1" t="s">
        <v>418</v>
      </c>
      <c r="D668" s="1" t="s">
        <v>116</v>
      </c>
      <c r="E668" s="1">
        <v>140083</v>
      </c>
      <c r="F668" s="1336" t="s">
        <v>117</v>
      </c>
      <c r="G668" s="1" t="s">
        <v>32</v>
      </c>
      <c r="H668" s="1">
        <v>418095</v>
      </c>
      <c r="I668" s="3">
        <v>42523</v>
      </c>
      <c r="J668" s="3">
        <v>42515</v>
      </c>
      <c r="K668" s="3">
        <v>42522</v>
      </c>
      <c r="L668" s="1">
        <v>221543</v>
      </c>
      <c r="M668" s="3">
        <v>42523</v>
      </c>
      <c r="N668" s="1" t="s">
        <v>89</v>
      </c>
      <c r="O668" s="1">
        <v>116469</v>
      </c>
      <c r="P668" s="1">
        <v>1500</v>
      </c>
      <c r="Q668" s="1">
        <v>14.19</v>
      </c>
      <c r="R668" s="1337">
        <v>21285</v>
      </c>
      <c r="S668" s="4">
        <v>-3209.45</v>
      </c>
      <c r="T668" s="1">
        <v>14.451000000000001</v>
      </c>
      <c r="U668" s="1337">
        <v>21676.5</v>
      </c>
      <c r="V668" s="1">
        <v>2.76E-2</v>
      </c>
      <c r="W668" s="1336">
        <v>41.37</v>
      </c>
      <c r="X668" s="1">
        <v>13</v>
      </c>
      <c r="Y668" s="1">
        <v>141</v>
      </c>
      <c r="AA668" s="1">
        <v>401</v>
      </c>
      <c r="AB668" s="1336">
        <v>-391.5</v>
      </c>
    </row>
    <row r="669" spans="1:28">
      <c r="A669" s="1336" t="s">
        <v>353</v>
      </c>
      <c r="B669" s="2" t="s">
        <v>417</v>
      </c>
      <c r="C669" s="1" t="s">
        <v>418</v>
      </c>
      <c r="D669" s="1" t="s">
        <v>116</v>
      </c>
      <c r="E669" s="1">
        <v>130023</v>
      </c>
      <c r="F669" s="1336" t="s">
        <v>153</v>
      </c>
      <c r="G669" s="1" t="s">
        <v>32</v>
      </c>
      <c r="H669" s="1">
        <v>418359</v>
      </c>
      <c r="I669" s="3">
        <v>42527</v>
      </c>
      <c r="J669" s="3">
        <v>42523</v>
      </c>
      <c r="K669" s="3">
        <v>42524</v>
      </c>
      <c r="N669" s="1" t="s">
        <v>89</v>
      </c>
      <c r="O669" s="1">
        <v>116747</v>
      </c>
      <c r="P669" s="1">
        <v>1500</v>
      </c>
      <c r="Q669" s="1">
        <v>14.22</v>
      </c>
      <c r="R669" s="1337">
        <v>21330</v>
      </c>
      <c r="S669" s="4">
        <v>-3164.45</v>
      </c>
      <c r="T669" s="1">
        <v>14.451000000000001</v>
      </c>
      <c r="U669" s="1337">
        <v>21676.5</v>
      </c>
      <c r="V669" s="1">
        <v>2.76E-2</v>
      </c>
      <c r="W669" s="1336">
        <v>41.37</v>
      </c>
      <c r="X669" s="1">
        <v>13</v>
      </c>
      <c r="Y669" s="1">
        <v>130</v>
      </c>
      <c r="AA669" s="1">
        <v>401</v>
      </c>
      <c r="AB669" s="1336">
        <v>-346.5</v>
      </c>
    </row>
    <row r="670" spans="1:28">
      <c r="A670" s="1336" t="s">
        <v>353</v>
      </c>
      <c r="B670" s="2" t="s">
        <v>417</v>
      </c>
      <c r="C670" s="1" t="s">
        <v>418</v>
      </c>
      <c r="D670" s="1" t="s">
        <v>116</v>
      </c>
      <c r="E670" s="1">
        <v>130004</v>
      </c>
      <c r="F670" s="1336" t="s">
        <v>125</v>
      </c>
      <c r="G670" s="1" t="s">
        <v>32</v>
      </c>
      <c r="H670" s="1">
        <v>418433</v>
      </c>
      <c r="I670" s="3">
        <v>42525</v>
      </c>
      <c r="J670" s="3">
        <v>42521</v>
      </c>
      <c r="K670" s="3">
        <v>42523</v>
      </c>
      <c r="L670" s="1">
        <v>221746</v>
      </c>
      <c r="M670" s="3">
        <v>42525</v>
      </c>
      <c r="N670" s="1" t="s">
        <v>89</v>
      </c>
      <c r="O670" s="1">
        <v>116633</v>
      </c>
      <c r="P670" s="1">
        <v>500</v>
      </c>
      <c r="Q670" s="1">
        <v>14.37</v>
      </c>
      <c r="R670" s="1337">
        <v>7185</v>
      </c>
      <c r="S670" s="1">
        <v>-979.82</v>
      </c>
      <c r="T670" s="1">
        <v>14.451000000000001</v>
      </c>
      <c r="U670" s="1337">
        <v>7225.5</v>
      </c>
      <c r="V670" s="1">
        <v>2.76E-2</v>
      </c>
      <c r="W670" s="1336">
        <v>13.79</v>
      </c>
      <c r="X670" s="1">
        <v>13</v>
      </c>
      <c r="Y670" s="1">
        <v>130</v>
      </c>
      <c r="AA670" s="1">
        <v>401</v>
      </c>
      <c r="AB670" s="1336">
        <v>-40.5</v>
      </c>
    </row>
    <row r="671" spans="1:28">
      <c r="A671" s="1336" t="s">
        <v>353</v>
      </c>
      <c r="B671" s="2" t="s">
        <v>417</v>
      </c>
      <c r="C671" s="1" t="s">
        <v>418</v>
      </c>
      <c r="D671" s="1" t="s">
        <v>116</v>
      </c>
      <c r="E671" s="1">
        <v>130023</v>
      </c>
      <c r="F671" s="1336" t="s">
        <v>153</v>
      </c>
      <c r="G671" s="1" t="s">
        <v>32</v>
      </c>
      <c r="H671" s="1">
        <v>418759</v>
      </c>
      <c r="I671" s="3">
        <v>42530</v>
      </c>
      <c r="J671" s="3">
        <v>42523</v>
      </c>
      <c r="K671" s="3">
        <v>42524</v>
      </c>
      <c r="N671" s="1" t="s">
        <v>89</v>
      </c>
      <c r="O671" s="1">
        <v>116747</v>
      </c>
      <c r="P671" s="1">
        <v>2500</v>
      </c>
      <c r="Q671" s="1">
        <v>14.22</v>
      </c>
      <c r="R671" s="1337">
        <v>35550</v>
      </c>
      <c r="S671" s="4">
        <v>-5274.08</v>
      </c>
      <c r="T671" s="1">
        <v>14.451000000000001</v>
      </c>
      <c r="U671" s="1337">
        <v>36127.5</v>
      </c>
      <c r="V671" s="1">
        <v>2.76E-2</v>
      </c>
      <c r="W671" s="1336">
        <v>68.95</v>
      </c>
      <c r="X671" s="1">
        <v>13</v>
      </c>
      <c r="Y671" s="1">
        <v>130</v>
      </c>
      <c r="AA671" s="1">
        <v>401</v>
      </c>
      <c r="AB671" s="1336">
        <v>-577.5</v>
      </c>
    </row>
    <row r="672" spans="1:28">
      <c r="A672" s="1336" t="s">
        <v>353</v>
      </c>
      <c r="B672" s="2" t="s">
        <v>417</v>
      </c>
      <c r="C672" s="1" t="s">
        <v>418</v>
      </c>
      <c r="D672" s="1" t="s">
        <v>116</v>
      </c>
      <c r="E672" s="1">
        <v>130140</v>
      </c>
      <c r="F672" s="1336" t="s">
        <v>222</v>
      </c>
      <c r="G672" s="1" t="s">
        <v>32</v>
      </c>
      <c r="H672" s="1">
        <v>419105</v>
      </c>
      <c r="I672" s="3">
        <v>42531</v>
      </c>
      <c r="J672" s="3">
        <v>42524</v>
      </c>
      <c r="K672" s="3">
        <v>42546</v>
      </c>
      <c r="N672" s="1" t="s">
        <v>89</v>
      </c>
      <c r="O672" s="1">
        <v>116773</v>
      </c>
      <c r="P672" s="1">
        <v>400</v>
      </c>
      <c r="Q672" s="1">
        <v>14.51</v>
      </c>
      <c r="R672" s="1337">
        <v>5804</v>
      </c>
      <c r="S672" s="1">
        <v>-727.85</v>
      </c>
      <c r="T672" s="1">
        <v>14.451000000000001</v>
      </c>
      <c r="U672" s="1337">
        <v>5780.4</v>
      </c>
      <c r="V672" s="1">
        <v>2.76E-2</v>
      </c>
      <c r="W672" s="1336">
        <v>11.032</v>
      </c>
      <c r="X672" s="1">
        <v>13</v>
      </c>
      <c r="Y672" s="1">
        <v>130</v>
      </c>
      <c r="AA672" s="1">
        <v>401</v>
      </c>
      <c r="AB672" s="1336">
        <v>23.6</v>
      </c>
    </row>
    <row r="673" spans="1:28">
      <c r="A673" s="1336" t="s">
        <v>353</v>
      </c>
      <c r="B673" s="2" t="s">
        <v>417</v>
      </c>
      <c r="C673" s="1" t="s">
        <v>418</v>
      </c>
      <c r="D673" s="1" t="s">
        <v>116</v>
      </c>
      <c r="E673" s="1">
        <v>130314</v>
      </c>
      <c r="F673" s="1336" t="s">
        <v>144</v>
      </c>
      <c r="G673" s="1" t="s">
        <v>32</v>
      </c>
      <c r="H673" s="1">
        <v>419241</v>
      </c>
      <c r="I673" s="3">
        <v>42532</v>
      </c>
      <c r="J673" s="3">
        <v>42529</v>
      </c>
      <c r="K673" s="3">
        <v>42535</v>
      </c>
      <c r="N673" s="1" t="s">
        <v>89</v>
      </c>
      <c r="O673" s="1">
        <v>117028</v>
      </c>
      <c r="P673" s="1">
        <v>1000</v>
      </c>
      <c r="Q673" s="1">
        <v>14.22</v>
      </c>
      <c r="R673" s="1337">
        <v>14220</v>
      </c>
      <c r="S673" s="4">
        <v>-2109.63</v>
      </c>
      <c r="T673" s="1">
        <v>14.451000000000001</v>
      </c>
      <c r="U673" s="1337">
        <v>14451</v>
      </c>
      <c r="V673" s="1">
        <v>2.76E-2</v>
      </c>
      <c r="W673" s="1336">
        <v>27.58</v>
      </c>
      <c r="X673" s="1">
        <v>13</v>
      </c>
      <c r="Y673" s="1">
        <v>130</v>
      </c>
      <c r="AA673" s="1">
        <v>401</v>
      </c>
      <c r="AB673" s="1336">
        <v>-231</v>
      </c>
    </row>
    <row r="674" spans="1:28">
      <c r="A674" s="1336" t="s">
        <v>353</v>
      </c>
      <c r="B674" s="2" t="s">
        <v>417</v>
      </c>
      <c r="C674" s="1" t="s">
        <v>418</v>
      </c>
      <c r="D674" s="1" t="s">
        <v>116</v>
      </c>
      <c r="E674" s="1">
        <v>130241</v>
      </c>
      <c r="F674" s="1336" t="s">
        <v>368</v>
      </c>
      <c r="G674" s="1" t="s">
        <v>32</v>
      </c>
      <c r="H674" s="1">
        <v>419716</v>
      </c>
      <c r="I674" s="3">
        <v>42535</v>
      </c>
      <c r="J674" s="3">
        <v>42528</v>
      </c>
      <c r="K674" s="3">
        <v>42546</v>
      </c>
      <c r="L674" s="1">
        <v>222431</v>
      </c>
      <c r="M674" s="3">
        <v>42534</v>
      </c>
      <c r="N674" s="1" t="s">
        <v>89</v>
      </c>
      <c r="O674" s="1">
        <v>116891</v>
      </c>
      <c r="P674" s="1">
        <v>2000</v>
      </c>
      <c r="Q674" s="1">
        <v>13.81</v>
      </c>
      <c r="R674" s="1337">
        <v>27620</v>
      </c>
      <c r="S674" s="4">
        <v>-5039.26</v>
      </c>
      <c r="T674" s="1">
        <v>14.451000000000001</v>
      </c>
      <c r="U674" s="1337">
        <v>28902</v>
      </c>
      <c r="V674" s="1">
        <v>2.76E-2</v>
      </c>
      <c r="W674" s="1336">
        <v>55.16</v>
      </c>
      <c r="X674" s="1">
        <v>13</v>
      </c>
      <c r="Y674" s="1">
        <v>135</v>
      </c>
      <c r="Z674" s="1" t="s">
        <v>143</v>
      </c>
      <c r="AA674" s="1">
        <v>401</v>
      </c>
      <c r="AB674" s="1337">
        <v>-1282</v>
      </c>
    </row>
    <row r="675" spans="1:28">
      <c r="A675" s="1336" t="s">
        <v>353</v>
      </c>
      <c r="B675" s="2" t="s">
        <v>417</v>
      </c>
      <c r="C675" s="1" t="s">
        <v>418</v>
      </c>
      <c r="D675" s="1" t="s">
        <v>116</v>
      </c>
      <c r="E675" s="1">
        <v>130241</v>
      </c>
      <c r="F675" s="1336" t="s">
        <v>368</v>
      </c>
      <c r="G675" s="1" t="s">
        <v>32</v>
      </c>
      <c r="H675" s="1">
        <v>420054</v>
      </c>
      <c r="I675" s="3">
        <v>42537</v>
      </c>
      <c r="J675" s="3">
        <v>42528</v>
      </c>
      <c r="K675" s="3">
        <v>42547</v>
      </c>
      <c r="L675" s="1">
        <v>222643</v>
      </c>
      <c r="M675" s="3">
        <v>42536</v>
      </c>
      <c r="N675" s="1" t="s">
        <v>89</v>
      </c>
      <c r="O675" s="1">
        <v>116961</v>
      </c>
      <c r="P675" s="1">
        <v>500</v>
      </c>
      <c r="Q675" s="1">
        <v>13.81</v>
      </c>
      <c r="R675" s="1337">
        <v>6905</v>
      </c>
      <c r="S675" s="4">
        <v>-1259.82</v>
      </c>
      <c r="T675" s="1">
        <v>14.451000000000001</v>
      </c>
      <c r="U675" s="1337">
        <v>7225.5</v>
      </c>
      <c r="V675" s="1">
        <v>2.76E-2</v>
      </c>
      <c r="W675" s="1336">
        <v>13.79</v>
      </c>
      <c r="X675" s="1">
        <v>13</v>
      </c>
      <c r="Y675" s="1">
        <v>135</v>
      </c>
      <c r="Z675" s="1" t="s">
        <v>143</v>
      </c>
      <c r="AA675" s="1">
        <v>401</v>
      </c>
      <c r="AB675" s="1336">
        <v>-320.5</v>
      </c>
    </row>
    <row r="676" spans="1:28">
      <c r="A676" s="1336" t="s">
        <v>353</v>
      </c>
      <c r="B676" s="2" t="s">
        <v>417</v>
      </c>
      <c r="C676" s="1" t="s">
        <v>418</v>
      </c>
      <c r="D676" s="1" t="s">
        <v>116</v>
      </c>
      <c r="E676" s="1">
        <v>130007</v>
      </c>
      <c r="F676" s="1336" t="s">
        <v>146</v>
      </c>
      <c r="G676" s="1" t="s">
        <v>32</v>
      </c>
      <c r="H676" s="1">
        <v>420056</v>
      </c>
      <c r="I676" s="3">
        <v>42537</v>
      </c>
      <c r="J676" s="3">
        <v>42531</v>
      </c>
      <c r="K676" s="3">
        <v>42534</v>
      </c>
      <c r="L676" s="1">
        <v>222688</v>
      </c>
      <c r="M676" s="3">
        <v>42537</v>
      </c>
      <c r="N676" s="1" t="s">
        <v>89</v>
      </c>
      <c r="O676" s="1">
        <v>117109</v>
      </c>
      <c r="P676" s="1">
        <v>1000</v>
      </c>
      <c r="Q676" s="1">
        <v>14.51</v>
      </c>
      <c r="R676" s="1337">
        <v>14510</v>
      </c>
      <c r="S676" s="4">
        <v>-1819.63</v>
      </c>
      <c r="T676" s="1">
        <v>14.451000000000001</v>
      </c>
      <c r="U676" s="1337">
        <v>14451</v>
      </c>
      <c r="V676" s="1">
        <v>2.76E-2</v>
      </c>
      <c r="W676" s="1336">
        <v>27.58</v>
      </c>
      <c r="X676" s="1">
        <v>13</v>
      </c>
      <c r="Y676" s="1">
        <v>130</v>
      </c>
      <c r="AA676" s="1">
        <v>401</v>
      </c>
      <c r="AB676" s="1336">
        <v>59</v>
      </c>
    </row>
    <row r="677" spans="1:28">
      <c r="A677" s="1336" t="s">
        <v>353</v>
      </c>
      <c r="B677" s="2" t="s">
        <v>417</v>
      </c>
      <c r="C677" s="1" t="s">
        <v>418</v>
      </c>
      <c r="D677" s="1" t="s">
        <v>116</v>
      </c>
      <c r="E677" s="1">
        <v>140083</v>
      </c>
      <c r="F677" s="1336" t="s">
        <v>117</v>
      </c>
      <c r="G677" s="1" t="s">
        <v>32</v>
      </c>
      <c r="H677" s="1">
        <v>420060</v>
      </c>
      <c r="I677" s="3">
        <v>42537</v>
      </c>
      <c r="J677" s="3">
        <v>42534</v>
      </c>
      <c r="K677" s="3">
        <v>42535</v>
      </c>
      <c r="L677" s="1">
        <v>222648</v>
      </c>
      <c r="M677" s="3">
        <v>42536</v>
      </c>
      <c r="N677" s="1" t="s">
        <v>89</v>
      </c>
      <c r="O677" s="1">
        <v>117148</v>
      </c>
      <c r="P677" s="1">
        <v>2000</v>
      </c>
      <c r="Q677" s="1">
        <v>13.81</v>
      </c>
      <c r="R677" s="1337">
        <v>27620</v>
      </c>
      <c r="S677" s="4">
        <v>-5039.26</v>
      </c>
      <c r="T677" s="1">
        <v>14.451000000000001</v>
      </c>
      <c r="U677" s="1337">
        <v>28902</v>
      </c>
      <c r="V677" s="1">
        <v>2.76E-2</v>
      </c>
      <c r="W677" s="1336">
        <v>55.16</v>
      </c>
      <c r="X677" s="1">
        <v>13</v>
      </c>
      <c r="Y677" s="1">
        <v>141</v>
      </c>
      <c r="AA677" s="1">
        <v>401</v>
      </c>
      <c r="AB677" s="1337">
        <v>-1282</v>
      </c>
    </row>
    <row r="678" spans="1:28">
      <c r="A678" s="1336" t="s">
        <v>353</v>
      </c>
      <c r="B678" s="2" t="s">
        <v>417</v>
      </c>
      <c r="C678" s="1" t="s">
        <v>418</v>
      </c>
      <c r="D678" s="1" t="s">
        <v>116</v>
      </c>
      <c r="E678" s="1">
        <v>130308</v>
      </c>
      <c r="F678" s="1336" t="s">
        <v>126</v>
      </c>
      <c r="G678" s="1" t="s">
        <v>32</v>
      </c>
      <c r="H678" s="1">
        <v>420379</v>
      </c>
      <c r="I678" s="3">
        <v>42542</v>
      </c>
      <c r="J678" s="3">
        <v>42537</v>
      </c>
      <c r="K678" s="3">
        <v>42538</v>
      </c>
      <c r="N678" s="1" t="s">
        <v>89</v>
      </c>
      <c r="O678" s="1">
        <v>117262</v>
      </c>
      <c r="P678" s="1">
        <v>1000</v>
      </c>
      <c r="Q678" s="1">
        <v>14.22</v>
      </c>
      <c r="R678" s="1337">
        <v>14220</v>
      </c>
      <c r="S678" s="4">
        <v>-2109.63</v>
      </c>
      <c r="T678" s="1">
        <v>14.451000000000001</v>
      </c>
      <c r="U678" s="1337">
        <v>14451</v>
      </c>
      <c r="V678" s="1">
        <v>2.76E-2</v>
      </c>
      <c r="W678" s="1336">
        <v>27.58</v>
      </c>
      <c r="X678" s="1">
        <v>13</v>
      </c>
      <c r="Y678" s="1">
        <v>141</v>
      </c>
      <c r="AA678" s="1">
        <v>401</v>
      </c>
      <c r="AB678" s="1336">
        <v>-231</v>
      </c>
    </row>
    <row r="679" spans="1:28">
      <c r="A679" s="1336" t="s">
        <v>353</v>
      </c>
      <c r="B679" s="2" t="s">
        <v>417</v>
      </c>
      <c r="C679" s="1" t="s">
        <v>418</v>
      </c>
      <c r="D679" s="1" t="s">
        <v>116</v>
      </c>
      <c r="E679" s="1">
        <v>130361</v>
      </c>
      <c r="F679" s="1336" t="s">
        <v>167</v>
      </c>
      <c r="G679" s="1" t="s">
        <v>32</v>
      </c>
      <c r="H679" s="1">
        <v>421381</v>
      </c>
      <c r="I679" s="3">
        <v>42549</v>
      </c>
      <c r="J679" s="3">
        <v>42548</v>
      </c>
      <c r="K679" s="3">
        <v>42548</v>
      </c>
      <c r="L679" s="1">
        <v>223336</v>
      </c>
      <c r="M679" s="3">
        <v>42549</v>
      </c>
      <c r="N679" s="1" t="s">
        <v>89</v>
      </c>
      <c r="O679" s="1">
        <v>117477</v>
      </c>
      <c r="P679" s="1">
        <v>1000</v>
      </c>
      <c r="Q679" s="1">
        <v>14.51</v>
      </c>
      <c r="R679" s="1337">
        <v>14510</v>
      </c>
      <c r="S679" s="4">
        <v>-1819.63</v>
      </c>
      <c r="T679" s="1">
        <v>14.451000000000001</v>
      </c>
      <c r="U679" s="1337">
        <v>14451</v>
      </c>
      <c r="V679" s="1">
        <v>2.76E-2</v>
      </c>
      <c r="W679" s="1336">
        <v>27.58</v>
      </c>
      <c r="X679" s="1">
        <v>13</v>
      </c>
      <c r="Y679" s="1">
        <v>135</v>
      </c>
      <c r="Z679" s="1" t="s">
        <v>90</v>
      </c>
      <c r="AA679" s="1">
        <v>401</v>
      </c>
      <c r="AB679" s="1336">
        <v>59</v>
      </c>
    </row>
    <row r="680" spans="1:28">
      <c r="A680" s="1336" t="s">
        <v>353</v>
      </c>
      <c r="B680" s="2" t="s">
        <v>419</v>
      </c>
      <c r="C680" s="1" t="s">
        <v>418</v>
      </c>
      <c r="D680" s="1" t="s">
        <v>65</v>
      </c>
      <c r="E680" s="1">
        <v>130308</v>
      </c>
      <c r="F680" s="1336" t="s">
        <v>126</v>
      </c>
      <c r="G680" s="1" t="s">
        <v>32</v>
      </c>
      <c r="H680" s="1">
        <v>417962</v>
      </c>
      <c r="I680" s="3">
        <v>42522</v>
      </c>
      <c r="J680" s="3">
        <v>42521</v>
      </c>
      <c r="K680" s="3">
        <v>42522</v>
      </c>
      <c r="N680" s="1" t="s">
        <v>89</v>
      </c>
      <c r="O680" s="1">
        <v>116625</v>
      </c>
      <c r="P680" s="1">
        <v>2000</v>
      </c>
      <c r="Q680" s="1">
        <v>14.51</v>
      </c>
      <c r="R680" s="1337">
        <v>29020</v>
      </c>
      <c r="S680" s="4">
        <v>-3639.26</v>
      </c>
      <c r="T680" s="1">
        <v>14.451000000000001</v>
      </c>
      <c r="U680" s="1337">
        <v>28902</v>
      </c>
      <c r="V680" s="1">
        <v>2.76E-2</v>
      </c>
      <c r="W680" s="1336">
        <v>55.16</v>
      </c>
      <c r="X680" s="1">
        <v>13</v>
      </c>
      <c r="Y680" s="1">
        <v>141</v>
      </c>
      <c r="AA680" s="1">
        <v>401</v>
      </c>
      <c r="AB680" s="1336">
        <v>118</v>
      </c>
    </row>
    <row r="681" spans="1:28">
      <c r="A681" s="1336" t="s">
        <v>353</v>
      </c>
      <c r="B681" s="2" t="s">
        <v>419</v>
      </c>
      <c r="C681" s="1" t="s">
        <v>418</v>
      </c>
      <c r="D681" s="1" t="s">
        <v>65</v>
      </c>
      <c r="E681" s="1">
        <v>140083</v>
      </c>
      <c r="F681" s="1336" t="s">
        <v>117</v>
      </c>
      <c r="G681" s="1" t="s">
        <v>32</v>
      </c>
      <c r="H681" s="1">
        <v>418168</v>
      </c>
      <c r="I681" s="3">
        <v>42523</v>
      </c>
      <c r="J681" s="3">
        <v>42515</v>
      </c>
      <c r="K681" s="3">
        <v>42522</v>
      </c>
      <c r="L681" s="1">
        <v>221581</v>
      </c>
      <c r="M681" s="3">
        <v>42523</v>
      </c>
      <c r="N681" s="1" t="s">
        <v>89</v>
      </c>
      <c r="O681" s="1">
        <v>116469</v>
      </c>
      <c r="P681" s="1">
        <v>1000</v>
      </c>
      <c r="Q681" s="1">
        <v>14.19</v>
      </c>
      <c r="R681" s="1337">
        <v>14190</v>
      </c>
      <c r="S681" s="4">
        <v>-2139.63</v>
      </c>
      <c r="T681" s="1">
        <v>14.451000000000001</v>
      </c>
      <c r="U681" s="1337">
        <v>14451</v>
      </c>
      <c r="V681" s="1">
        <v>2.76E-2</v>
      </c>
      <c r="W681" s="1336">
        <v>27.58</v>
      </c>
      <c r="X681" s="1">
        <v>13</v>
      </c>
      <c r="Y681" s="1">
        <v>141</v>
      </c>
      <c r="AA681" s="1">
        <v>401</v>
      </c>
      <c r="AB681" s="1336">
        <v>-261</v>
      </c>
    </row>
    <row r="682" spans="1:28">
      <c r="A682" s="1336" t="s">
        <v>353</v>
      </c>
      <c r="B682" s="2" t="s">
        <v>419</v>
      </c>
      <c r="C682" s="1" t="s">
        <v>418</v>
      </c>
      <c r="D682" s="1" t="s">
        <v>65</v>
      </c>
      <c r="E682" s="1">
        <v>130308</v>
      </c>
      <c r="F682" s="1336" t="s">
        <v>126</v>
      </c>
      <c r="G682" s="1" t="s">
        <v>32</v>
      </c>
      <c r="H682" s="1">
        <v>419252</v>
      </c>
      <c r="I682" s="3">
        <v>42532</v>
      </c>
      <c r="J682" s="3">
        <v>42529</v>
      </c>
      <c r="K682" s="3">
        <v>42530</v>
      </c>
      <c r="N682" s="1" t="s">
        <v>89</v>
      </c>
      <c r="O682" s="1">
        <v>117000</v>
      </c>
      <c r="P682" s="1">
        <v>1000</v>
      </c>
      <c r="Q682" s="1">
        <v>14.22</v>
      </c>
      <c r="R682" s="1337">
        <v>14220</v>
      </c>
      <c r="S682" s="4">
        <v>-2109.63</v>
      </c>
      <c r="T682" s="1">
        <v>14.451000000000001</v>
      </c>
      <c r="U682" s="1337">
        <v>14451</v>
      </c>
      <c r="V682" s="1">
        <v>2.76E-2</v>
      </c>
      <c r="W682" s="1336">
        <v>27.58</v>
      </c>
      <c r="X682" s="1">
        <v>13</v>
      </c>
      <c r="Y682" s="1">
        <v>141</v>
      </c>
      <c r="AA682" s="1">
        <v>401</v>
      </c>
      <c r="AB682" s="1336">
        <v>-231</v>
      </c>
    </row>
    <row r="683" spans="1:28">
      <c r="A683" s="1336" t="s">
        <v>353</v>
      </c>
      <c r="B683" s="2" t="s">
        <v>419</v>
      </c>
      <c r="C683" s="1" t="s">
        <v>418</v>
      </c>
      <c r="D683" s="1" t="s">
        <v>65</v>
      </c>
      <c r="E683" s="1">
        <v>130013</v>
      </c>
      <c r="F683" s="1336" t="s">
        <v>221</v>
      </c>
      <c r="G683" s="1" t="s">
        <v>32</v>
      </c>
      <c r="H683" s="1">
        <v>420179</v>
      </c>
      <c r="I683" s="3">
        <v>42539</v>
      </c>
      <c r="J683" s="3">
        <v>42536</v>
      </c>
      <c r="K683" s="3">
        <v>42537</v>
      </c>
      <c r="N683" s="1" t="s">
        <v>89</v>
      </c>
      <c r="O683" s="1">
        <v>117245</v>
      </c>
      <c r="P683" s="1">
        <v>1000</v>
      </c>
      <c r="Q683" s="1">
        <v>14.08</v>
      </c>
      <c r="R683" s="1337">
        <v>14080</v>
      </c>
      <c r="S683" s="4">
        <v>-2249.63</v>
      </c>
      <c r="T683" s="1">
        <v>14.451000000000001</v>
      </c>
      <c r="U683" s="1337">
        <v>14451</v>
      </c>
      <c r="V683" s="1">
        <v>2.76E-2</v>
      </c>
      <c r="W683" s="1336">
        <v>27.58</v>
      </c>
      <c r="X683" s="1">
        <v>13</v>
      </c>
      <c r="Y683" s="1">
        <v>130</v>
      </c>
      <c r="AA683" s="1">
        <v>401</v>
      </c>
      <c r="AB683" s="1336">
        <v>-371</v>
      </c>
    </row>
    <row r="684" spans="1:28">
      <c r="A684" s="1336" t="s">
        <v>353</v>
      </c>
      <c r="B684" s="2" t="s">
        <v>419</v>
      </c>
      <c r="C684" s="1" t="s">
        <v>418</v>
      </c>
      <c r="D684" s="1" t="s">
        <v>65</v>
      </c>
      <c r="E684" s="1">
        <v>130308</v>
      </c>
      <c r="F684" s="1336" t="s">
        <v>126</v>
      </c>
      <c r="G684" s="1" t="s">
        <v>32</v>
      </c>
      <c r="H684" s="1">
        <v>420684</v>
      </c>
      <c r="I684" s="3">
        <v>42543</v>
      </c>
      <c r="J684" s="3">
        <v>42537</v>
      </c>
      <c r="K684" s="3">
        <v>42568</v>
      </c>
      <c r="N684" s="1" t="s">
        <v>89</v>
      </c>
      <c r="O684" s="1">
        <v>117262</v>
      </c>
      <c r="P684" s="1">
        <v>1000</v>
      </c>
      <c r="Q684" s="1">
        <v>14.22</v>
      </c>
      <c r="R684" s="1337">
        <v>14220</v>
      </c>
      <c r="S684" s="4">
        <v>-2109.63</v>
      </c>
      <c r="T684" s="1">
        <v>14.451000000000001</v>
      </c>
      <c r="U684" s="1337">
        <v>14451</v>
      </c>
      <c r="V684" s="1">
        <v>2.76E-2</v>
      </c>
      <c r="W684" s="1336">
        <v>27.58</v>
      </c>
      <c r="X684" s="1">
        <v>13</v>
      </c>
      <c r="Y684" s="1">
        <v>141</v>
      </c>
      <c r="AA684" s="1">
        <v>401</v>
      </c>
      <c r="AB684" s="1336">
        <v>-231</v>
      </c>
    </row>
    <row r="685" spans="1:28">
      <c r="A685" s="1336" t="s">
        <v>353</v>
      </c>
      <c r="B685" s="2" t="s">
        <v>420</v>
      </c>
      <c r="C685" s="1" t="s">
        <v>418</v>
      </c>
      <c r="D685" s="1" t="s">
        <v>129</v>
      </c>
      <c r="E685" s="1">
        <v>130003</v>
      </c>
      <c r="F685" s="1336" t="s">
        <v>145</v>
      </c>
      <c r="G685" s="1" t="s">
        <v>32</v>
      </c>
      <c r="H685" s="1">
        <v>419129</v>
      </c>
      <c r="I685" s="3">
        <v>42531</v>
      </c>
      <c r="J685" s="3">
        <v>42494</v>
      </c>
      <c r="K685" s="3">
        <v>42543</v>
      </c>
      <c r="N685" s="1" t="s">
        <v>89</v>
      </c>
      <c r="O685" s="1">
        <v>115780</v>
      </c>
      <c r="P685" s="1">
        <v>2000</v>
      </c>
      <c r="Q685" s="1">
        <v>15.15</v>
      </c>
      <c r="R685" s="1337">
        <v>30300</v>
      </c>
      <c r="S685" s="4">
        <v>-2359.2600000000002</v>
      </c>
      <c r="T685" s="1">
        <v>14.451000000000001</v>
      </c>
      <c r="U685" s="1337">
        <v>28902</v>
      </c>
      <c r="V685" s="1">
        <v>2.76E-2</v>
      </c>
      <c r="W685" s="1336">
        <v>55.16</v>
      </c>
      <c r="X685" s="1">
        <v>13</v>
      </c>
      <c r="Y685" s="1">
        <v>130</v>
      </c>
      <c r="AA685" s="1">
        <v>401</v>
      </c>
      <c r="AB685" s="1337">
        <v>1398</v>
      </c>
    </row>
    <row r="686" spans="1:28">
      <c r="A686" s="1336" t="s">
        <v>353</v>
      </c>
      <c r="B686" s="2" t="s">
        <v>420</v>
      </c>
      <c r="C686" s="1" t="s">
        <v>418</v>
      </c>
      <c r="D686" s="1" t="s">
        <v>129</v>
      </c>
      <c r="E686" s="1">
        <v>130001</v>
      </c>
      <c r="F686" s="1336" t="s">
        <v>132</v>
      </c>
      <c r="G686" s="1" t="s">
        <v>32</v>
      </c>
      <c r="H686" s="1">
        <v>419257</v>
      </c>
      <c r="I686" s="3">
        <v>42532</v>
      </c>
      <c r="J686" s="3">
        <v>42494</v>
      </c>
      <c r="K686" s="3">
        <v>42544</v>
      </c>
      <c r="N686" s="1" t="s">
        <v>89</v>
      </c>
      <c r="O686" s="1">
        <v>115823</v>
      </c>
      <c r="P686" s="1">
        <v>4000</v>
      </c>
      <c r="Q686" s="1">
        <v>14.92</v>
      </c>
      <c r="R686" s="1337">
        <v>59680</v>
      </c>
      <c r="S686" s="4">
        <v>-5638.52</v>
      </c>
      <c r="T686" s="1">
        <v>14.451000000000001</v>
      </c>
      <c r="U686" s="1337">
        <v>57804</v>
      </c>
      <c r="V686" s="1">
        <v>2.76E-2</v>
      </c>
      <c r="W686" s="1336">
        <v>110.32</v>
      </c>
      <c r="X686" s="1">
        <v>13</v>
      </c>
      <c r="Y686" s="1">
        <v>130</v>
      </c>
      <c r="AA686" s="1">
        <v>401</v>
      </c>
      <c r="AB686" s="1337">
        <v>1876</v>
      </c>
    </row>
    <row r="687" spans="1:28">
      <c r="A687" s="1336" t="s">
        <v>353</v>
      </c>
      <c r="B687" s="2" t="s">
        <v>420</v>
      </c>
      <c r="C687" s="1" t="s">
        <v>418</v>
      </c>
      <c r="D687" s="1" t="s">
        <v>129</v>
      </c>
      <c r="E687" s="1">
        <v>130001</v>
      </c>
      <c r="F687" s="1336" t="s">
        <v>132</v>
      </c>
      <c r="G687" s="1" t="s">
        <v>32</v>
      </c>
      <c r="H687" s="1">
        <v>419577</v>
      </c>
      <c r="I687" s="3">
        <v>42535</v>
      </c>
      <c r="J687" s="3">
        <v>42494</v>
      </c>
      <c r="K687" s="3">
        <v>42544</v>
      </c>
      <c r="N687" s="1" t="s">
        <v>89</v>
      </c>
      <c r="O687" s="1">
        <v>115823</v>
      </c>
      <c r="P687" s="1">
        <v>2000</v>
      </c>
      <c r="Q687" s="1">
        <v>14.92</v>
      </c>
      <c r="R687" s="1337">
        <v>29840</v>
      </c>
      <c r="S687" s="4">
        <v>-2819.26</v>
      </c>
      <c r="T687" s="1">
        <v>14.451000000000001</v>
      </c>
      <c r="U687" s="1337">
        <v>28902</v>
      </c>
      <c r="V687" s="1">
        <v>2.76E-2</v>
      </c>
      <c r="W687" s="1336">
        <v>55.16</v>
      </c>
      <c r="X687" s="1">
        <v>13</v>
      </c>
      <c r="Y687" s="1">
        <v>130</v>
      </c>
      <c r="AA687" s="1">
        <v>401</v>
      </c>
      <c r="AB687" s="1336">
        <v>938</v>
      </c>
    </row>
    <row r="688" spans="1:28">
      <c r="A688" s="1336" t="s">
        <v>353</v>
      </c>
      <c r="B688" s="2" t="s">
        <v>420</v>
      </c>
      <c r="C688" s="1" t="s">
        <v>418</v>
      </c>
      <c r="D688" s="1" t="s">
        <v>129</v>
      </c>
      <c r="E688" s="1">
        <v>130001</v>
      </c>
      <c r="F688" s="1336" t="s">
        <v>132</v>
      </c>
      <c r="G688" s="1" t="s">
        <v>32</v>
      </c>
      <c r="H688" s="1">
        <v>421062</v>
      </c>
      <c r="I688" s="3">
        <v>42548</v>
      </c>
      <c r="J688" s="3">
        <v>42528</v>
      </c>
      <c r="K688" s="3">
        <v>42546</v>
      </c>
      <c r="N688" s="1" t="s">
        <v>89</v>
      </c>
      <c r="O688" s="1">
        <v>116943</v>
      </c>
      <c r="P688" s="1">
        <v>4000</v>
      </c>
      <c r="Q688" s="1">
        <v>14.51</v>
      </c>
      <c r="R688" s="1337">
        <v>58040</v>
      </c>
      <c r="S688" s="4">
        <v>-7278.52</v>
      </c>
      <c r="T688" s="1">
        <v>14.451000000000001</v>
      </c>
      <c r="U688" s="1337">
        <v>57804</v>
      </c>
      <c r="V688" s="1">
        <v>2.76E-2</v>
      </c>
      <c r="W688" s="1336">
        <v>110.32</v>
      </c>
      <c r="X688" s="1">
        <v>13</v>
      </c>
      <c r="Y688" s="1">
        <v>130</v>
      </c>
      <c r="AA688" s="1">
        <v>401</v>
      </c>
      <c r="AB688" s="1336">
        <v>236</v>
      </c>
    </row>
    <row r="689" spans="1:28">
      <c r="A689" s="1336" t="s">
        <v>353</v>
      </c>
      <c r="B689" s="2" t="s">
        <v>421</v>
      </c>
      <c r="C689" s="1" t="s">
        <v>422</v>
      </c>
      <c r="D689" s="1" t="s">
        <v>116</v>
      </c>
      <c r="E689" s="1">
        <v>130308</v>
      </c>
      <c r="F689" s="1336" t="s">
        <v>126</v>
      </c>
      <c r="G689" s="1" t="s">
        <v>32</v>
      </c>
      <c r="H689" s="1">
        <v>420381</v>
      </c>
      <c r="I689" s="3">
        <v>42542</v>
      </c>
      <c r="J689" s="3">
        <v>42537</v>
      </c>
      <c r="K689" s="3">
        <v>42538</v>
      </c>
      <c r="N689" s="1" t="s">
        <v>89</v>
      </c>
      <c r="O689" s="1">
        <v>117262</v>
      </c>
      <c r="P689" s="1">
        <v>2000</v>
      </c>
      <c r="Q689" s="1">
        <v>17.72</v>
      </c>
      <c r="R689" s="1337">
        <v>35440</v>
      </c>
      <c r="S689" s="4">
        <v>-6297.68</v>
      </c>
      <c r="T689" s="1">
        <v>18.468</v>
      </c>
      <c r="U689" s="1337">
        <v>36936</v>
      </c>
      <c r="V689" s="1">
        <v>3.6799999999999999E-2</v>
      </c>
      <c r="W689" s="1336">
        <v>73.64</v>
      </c>
      <c r="X689" s="1">
        <v>13</v>
      </c>
      <c r="Y689" s="1">
        <v>141</v>
      </c>
      <c r="AA689" s="1">
        <v>401</v>
      </c>
      <c r="AB689" s="1337">
        <v>-1496</v>
      </c>
    </row>
    <row r="690" spans="1:28">
      <c r="A690" s="1336" t="s">
        <v>353</v>
      </c>
      <c r="B690" s="2" t="s">
        <v>421</v>
      </c>
      <c r="C690" s="1" t="s">
        <v>422</v>
      </c>
      <c r="D690" s="1" t="s">
        <v>116</v>
      </c>
      <c r="E690" s="1">
        <v>130241</v>
      </c>
      <c r="F690" s="1336" t="s">
        <v>368</v>
      </c>
      <c r="G690" s="1" t="s">
        <v>32</v>
      </c>
      <c r="H690" s="1">
        <v>420611</v>
      </c>
      <c r="I690" s="3">
        <v>42543</v>
      </c>
      <c r="J690" s="3">
        <v>42528</v>
      </c>
      <c r="K690" s="3">
        <v>42546</v>
      </c>
      <c r="L690" s="1">
        <v>222959</v>
      </c>
      <c r="M690" s="3">
        <v>42542</v>
      </c>
      <c r="N690" s="1" t="s">
        <v>89</v>
      </c>
      <c r="O690" s="1">
        <v>116892</v>
      </c>
      <c r="P690" s="1">
        <v>2000</v>
      </c>
      <c r="Q690" s="1">
        <v>17.2</v>
      </c>
      <c r="R690" s="1337">
        <v>34400</v>
      </c>
      <c r="S690" s="4">
        <v>-7337.68</v>
      </c>
      <c r="T690" s="1">
        <v>18.468</v>
      </c>
      <c r="U690" s="1337">
        <v>36936</v>
      </c>
      <c r="V690" s="1">
        <v>3.6799999999999999E-2</v>
      </c>
      <c r="W690" s="1336">
        <v>73.64</v>
      </c>
      <c r="X690" s="1">
        <v>13</v>
      </c>
      <c r="Y690" s="1">
        <v>135</v>
      </c>
      <c r="Z690" s="1" t="s">
        <v>143</v>
      </c>
      <c r="AA690" s="1">
        <v>401</v>
      </c>
      <c r="AB690" s="1337">
        <v>-2536</v>
      </c>
    </row>
    <row r="691" spans="1:28">
      <c r="A691" s="1336" t="s">
        <v>353</v>
      </c>
      <c r="B691" s="2" t="s">
        <v>423</v>
      </c>
      <c r="C691" s="1" t="s">
        <v>422</v>
      </c>
      <c r="D691" s="1" t="s">
        <v>65</v>
      </c>
      <c r="E691" s="1">
        <v>130140</v>
      </c>
      <c r="F691" s="1336" t="s">
        <v>222</v>
      </c>
      <c r="G691" s="1" t="s">
        <v>32</v>
      </c>
      <c r="H691" s="1">
        <v>420724</v>
      </c>
      <c r="I691" s="3">
        <v>42544</v>
      </c>
      <c r="J691" s="3">
        <v>42524</v>
      </c>
      <c r="K691" s="3">
        <v>42546</v>
      </c>
      <c r="N691" s="1" t="s">
        <v>89</v>
      </c>
      <c r="O691" s="1">
        <v>116780</v>
      </c>
      <c r="P691" s="1">
        <v>2000</v>
      </c>
      <c r="Q691" s="1">
        <v>18.079999999999998</v>
      </c>
      <c r="R691" s="1337">
        <v>36160</v>
      </c>
      <c r="S691" s="4">
        <v>-5577.68</v>
      </c>
      <c r="T691" s="1">
        <v>18.468</v>
      </c>
      <c r="U691" s="1337">
        <v>36936</v>
      </c>
      <c r="V691" s="1">
        <v>3.6799999999999999E-2</v>
      </c>
      <c r="W691" s="1336">
        <v>73.64</v>
      </c>
      <c r="X691" s="1">
        <v>13</v>
      </c>
      <c r="Y691" s="1">
        <v>130</v>
      </c>
      <c r="AA691" s="1">
        <v>401</v>
      </c>
      <c r="AB691" s="1336">
        <v>-776</v>
      </c>
    </row>
    <row r="692" spans="1:28">
      <c r="A692" s="1336" t="s">
        <v>353</v>
      </c>
      <c r="B692" s="2" t="s">
        <v>423</v>
      </c>
      <c r="C692" s="1" t="s">
        <v>422</v>
      </c>
      <c r="D692" s="1" t="s">
        <v>65</v>
      </c>
      <c r="E692" s="1">
        <v>130023</v>
      </c>
      <c r="F692" s="1336" t="s">
        <v>153</v>
      </c>
      <c r="G692" s="1" t="s">
        <v>32</v>
      </c>
      <c r="H692" s="1">
        <v>420769</v>
      </c>
      <c r="I692" s="3">
        <v>42544</v>
      </c>
      <c r="J692" s="3">
        <v>42523</v>
      </c>
      <c r="K692" s="3">
        <v>42546</v>
      </c>
      <c r="N692" s="1" t="s">
        <v>89</v>
      </c>
      <c r="O692" s="1">
        <v>116749</v>
      </c>
      <c r="P692" s="1">
        <v>2000</v>
      </c>
      <c r="Q692" s="1">
        <v>17.72</v>
      </c>
      <c r="R692" s="1337">
        <v>35440</v>
      </c>
      <c r="S692" s="4">
        <v>-6297.68</v>
      </c>
      <c r="T692" s="1">
        <v>18.468</v>
      </c>
      <c r="U692" s="1337">
        <v>36936</v>
      </c>
      <c r="V692" s="1">
        <v>3.6799999999999999E-2</v>
      </c>
      <c r="W692" s="1336">
        <v>73.64</v>
      </c>
      <c r="X692" s="1">
        <v>13</v>
      </c>
      <c r="Y692" s="1">
        <v>130</v>
      </c>
      <c r="AA692" s="1">
        <v>401</v>
      </c>
      <c r="AB692" s="1337">
        <v>-1496</v>
      </c>
    </row>
    <row r="693" spans="1:28">
      <c r="A693" s="1336" t="s">
        <v>353</v>
      </c>
      <c r="B693" s="2" t="s">
        <v>423</v>
      </c>
      <c r="C693" s="1" t="s">
        <v>422</v>
      </c>
      <c r="D693" s="1" t="s">
        <v>65</v>
      </c>
      <c r="E693" s="1">
        <v>140008</v>
      </c>
      <c r="F693" s="1336" t="s">
        <v>123</v>
      </c>
      <c r="G693" s="1" t="s">
        <v>32</v>
      </c>
      <c r="H693" s="1">
        <v>420887</v>
      </c>
      <c r="I693" s="3">
        <v>42544</v>
      </c>
      <c r="J693" s="3">
        <v>42522</v>
      </c>
      <c r="K693" s="3">
        <v>42545</v>
      </c>
      <c r="L693" s="1">
        <v>223048</v>
      </c>
      <c r="M693" s="3">
        <v>42543</v>
      </c>
      <c r="N693" s="1" t="s">
        <v>89</v>
      </c>
      <c r="O693" s="1">
        <v>116717</v>
      </c>
      <c r="P693" s="1">
        <v>1000</v>
      </c>
      <c r="Q693" s="1">
        <v>18.079999999999998</v>
      </c>
      <c r="R693" s="1337">
        <v>18080</v>
      </c>
      <c r="S693" s="4">
        <v>-2788.84</v>
      </c>
      <c r="T693" s="1">
        <v>18.468</v>
      </c>
      <c r="U693" s="1337">
        <v>18468</v>
      </c>
      <c r="V693" s="1">
        <v>3.6799999999999999E-2</v>
      </c>
      <c r="W693" s="1336">
        <v>36.82</v>
      </c>
      <c r="X693" s="1">
        <v>13</v>
      </c>
      <c r="Y693" s="1">
        <v>141</v>
      </c>
      <c r="AA693" s="1">
        <v>401</v>
      </c>
      <c r="AB693" s="1336">
        <v>-388</v>
      </c>
    </row>
    <row r="694" spans="1:28">
      <c r="A694" s="1336" t="s">
        <v>353</v>
      </c>
      <c r="B694" s="2" t="s">
        <v>423</v>
      </c>
      <c r="C694" s="1" t="s">
        <v>422</v>
      </c>
      <c r="D694" s="1" t="s">
        <v>65</v>
      </c>
      <c r="E694" s="1">
        <v>130241</v>
      </c>
      <c r="F694" s="1336" t="s">
        <v>368</v>
      </c>
      <c r="G694" s="1" t="s">
        <v>32</v>
      </c>
      <c r="H694" s="1">
        <v>421192</v>
      </c>
      <c r="I694" s="3">
        <v>42548</v>
      </c>
      <c r="J694" s="3">
        <v>42528</v>
      </c>
      <c r="K694" s="3">
        <v>42546</v>
      </c>
      <c r="L694" s="1">
        <v>223270</v>
      </c>
      <c r="M694" s="3">
        <v>42547</v>
      </c>
      <c r="N694" s="1" t="s">
        <v>89</v>
      </c>
      <c r="O694" s="1">
        <v>116892</v>
      </c>
      <c r="P694" s="1">
        <v>1000</v>
      </c>
      <c r="Q694" s="1">
        <v>17.2</v>
      </c>
      <c r="R694" s="1337">
        <v>17200</v>
      </c>
      <c r="S694" s="4">
        <v>-3668.84</v>
      </c>
      <c r="T694" s="1">
        <v>18.468</v>
      </c>
      <c r="U694" s="1337">
        <v>18468</v>
      </c>
      <c r="V694" s="1">
        <v>3.6799999999999999E-2</v>
      </c>
      <c r="W694" s="1336">
        <v>36.82</v>
      </c>
      <c r="X694" s="1">
        <v>13</v>
      </c>
      <c r="Y694" s="1">
        <v>135</v>
      </c>
      <c r="Z694" s="1" t="s">
        <v>143</v>
      </c>
      <c r="AA694" s="1">
        <v>401</v>
      </c>
      <c r="AB694" s="1337">
        <v>-1268</v>
      </c>
    </row>
    <row r="695" spans="1:28">
      <c r="A695" s="1336" t="s">
        <v>353</v>
      </c>
      <c r="B695" s="2" t="s">
        <v>424</v>
      </c>
      <c r="C695" s="1" t="s">
        <v>422</v>
      </c>
      <c r="D695" s="1" t="s">
        <v>129</v>
      </c>
      <c r="E695" s="1">
        <v>140083</v>
      </c>
      <c r="F695" s="1336" t="s">
        <v>117</v>
      </c>
      <c r="G695" s="1" t="s">
        <v>32</v>
      </c>
      <c r="H695" s="1">
        <v>419374</v>
      </c>
      <c r="I695" s="3">
        <v>42532</v>
      </c>
      <c r="J695" s="3">
        <v>42515</v>
      </c>
      <c r="K695" s="3">
        <v>42546</v>
      </c>
      <c r="L695" s="1">
        <v>222336</v>
      </c>
      <c r="M695" s="3">
        <v>42532</v>
      </c>
      <c r="N695" s="1" t="s">
        <v>89</v>
      </c>
      <c r="O695" s="1">
        <v>116469</v>
      </c>
      <c r="P695" s="1">
        <v>2000</v>
      </c>
      <c r="Q695" s="1">
        <v>18.079999999999998</v>
      </c>
      <c r="R695" s="1337">
        <v>36160</v>
      </c>
      <c r="S695" s="4">
        <v>-5577.68</v>
      </c>
      <c r="T695" s="1">
        <v>18.468</v>
      </c>
      <c r="U695" s="1337">
        <v>36936</v>
      </c>
      <c r="V695" s="1">
        <v>3.6799999999999999E-2</v>
      </c>
      <c r="W695" s="1336">
        <v>73.64</v>
      </c>
      <c r="X695" s="1">
        <v>13</v>
      </c>
      <c r="Y695" s="1">
        <v>141</v>
      </c>
      <c r="AA695" s="1">
        <v>401</v>
      </c>
      <c r="AB695" s="1336">
        <v>-776</v>
      </c>
    </row>
    <row r="696" spans="1:28">
      <c r="A696" s="1336" t="s">
        <v>353</v>
      </c>
      <c r="B696" s="2" t="s">
        <v>424</v>
      </c>
      <c r="C696" s="1" t="s">
        <v>422</v>
      </c>
      <c r="D696" s="1" t="s">
        <v>129</v>
      </c>
      <c r="E696" s="1">
        <v>130001</v>
      </c>
      <c r="F696" s="1336" t="s">
        <v>132</v>
      </c>
      <c r="G696" s="1" t="s">
        <v>32</v>
      </c>
      <c r="H696" s="1">
        <v>421245</v>
      </c>
      <c r="I696" s="3">
        <v>42549</v>
      </c>
      <c r="J696" s="3">
        <v>42530</v>
      </c>
      <c r="K696" s="3">
        <v>42546</v>
      </c>
      <c r="N696" s="1" t="s">
        <v>89</v>
      </c>
      <c r="O696" s="1">
        <v>117062</v>
      </c>
      <c r="P696" s="1">
        <v>2000</v>
      </c>
      <c r="Q696" s="1">
        <v>18.079999999999998</v>
      </c>
      <c r="R696" s="1337">
        <v>36160</v>
      </c>
      <c r="S696" s="4">
        <v>-5577.68</v>
      </c>
      <c r="T696" s="1">
        <v>18.468</v>
      </c>
      <c r="U696" s="1337">
        <v>36936</v>
      </c>
      <c r="V696" s="1">
        <v>3.6799999999999999E-2</v>
      </c>
      <c r="W696" s="1336">
        <v>73.64</v>
      </c>
      <c r="X696" s="1">
        <v>13</v>
      </c>
      <c r="Y696" s="1">
        <v>130</v>
      </c>
      <c r="AA696" s="1">
        <v>401</v>
      </c>
      <c r="AB696" s="1336">
        <v>-776</v>
      </c>
    </row>
    <row r="697" spans="1:28">
      <c r="A697" s="1336" t="s">
        <v>353</v>
      </c>
      <c r="B697" s="2" t="s">
        <v>425</v>
      </c>
      <c r="C697" s="1" t="s">
        <v>426</v>
      </c>
      <c r="D697" s="1" t="s">
        <v>116</v>
      </c>
      <c r="E697" s="1">
        <v>130019</v>
      </c>
      <c r="F697" s="1336" t="s">
        <v>412</v>
      </c>
      <c r="G697" s="1" t="s">
        <v>53</v>
      </c>
      <c r="H697" s="1">
        <v>7329</v>
      </c>
      <c r="I697" s="3">
        <v>42538</v>
      </c>
      <c r="J697" s="3">
        <v>42545</v>
      </c>
      <c r="K697" s="3">
        <v>42546</v>
      </c>
      <c r="N697" s="1" t="s">
        <v>54</v>
      </c>
      <c r="O697" s="1">
        <v>7523</v>
      </c>
      <c r="P697" s="1">
        <v>-5000</v>
      </c>
      <c r="Q697" s="1">
        <v>17.649999999999999</v>
      </c>
      <c r="R697" s="1337">
        <v>-88250</v>
      </c>
      <c r="S697" s="4">
        <v>-6799.6</v>
      </c>
      <c r="T697" s="1">
        <v>14.416</v>
      </c>
      <c r="U697" s="1337">
        <v>-72080</v>
      </c>
      <c r="V697" s="1">
        <v>2.7099999999999999E-2</v>
      </c>
      <c r="W697" s="1336">
        <v>-135.55000000000001</v>
      </c>
      <c r="X697" s="1">
        <v>13</v>
      </c>
      <c r="Y697" s="1">
        <v>130</v>
      </c>
      <c r="AA697" s="1">
        <v>401</v>
      </c>
      <c r="AB697" s="1337">
        <v>-16170</v>
      </c>
    </row>
    <row r="698" spans="1:28">
      <c r="A698" s="1336" t="s">
        <v>353</v>
      </c>
      <c r="B698" s="2" t="s">
        <v>425</v>
      </c>
      <c r="C698" s="1" t="s">
        <v>426</v>
      </c>
      <c r="D698" s="1" t="s">
        <v>116</v>
      </c>
      <c r="E698" s="1">
        <v>130050</v>
      </c>
      <c r="F698" s="1336" t="s">
        <v>218</v>
      </c>
      <c r="G698" s="1" t="s">
        <v>53</v>
      </c>
      <c r="H698" s="1">
        <v>7346</v>
      </c>
      <c r="I698" s="3">
        <v>42549</v>
      </c>
      <c r="J698" s="3">
        <v>42550</v>
      </c>
      <c r="K698" s="3">
        <v>42550</v>
      </c>
      <c r="N698" s="1" t="s">
        <v>54</v>
      </c>
      <c r="O698" s="1">
        <v>7540</v>
      </c>
      <c r="P698" s="1">
        <v>-1000</v>
      </c>
      <c r="Q698" s="1">
        <v>14.19</v>
      </c>
      <c r="R698" s="1337">
        <v>-14190</v>
      </c>
      <c r="S698" s="4">
        <v>2100.08</v>
      </c>
      <c r="T698" s="1">
        <v>14.416</v>
      </c>
      <c r="U698" s="1337">
        <v>-14416</v>
      </c>
      <c r="V698" s="1">
        <v>2.7099999999999999E-2</v>
      </c>
      <c r="W698" s="1336">
        <v>-27.11</v>
      </c>
      <c r="X698" s="1">
        <v>13</v>
      </c>
      <c r="Y698" s="1">
        <v>130</v>
      </c>
      <c r="AA698" s="1">
        <v>401</v>
      </c>
      <c r="AB698" s="1336">
        <v>226</v>
      </c>
    </row>
    <row r="699" spans="1:28">
      <c r="A699" s="1336" t="s">
        <v>353</v>
      </c>
      <c r="B699" s="2" t="s">
        <v>425</v>
      </c>
      <c r="C699" s="1" t="s">
        <v>426</v>
      </c>
      <c r="D699" s="1" t="s">
        <v>116</v>
      </c>
      <c r="E699" s="1">
        <v>130308</v>
      </c>
      <c r="F699" s="1336" t="s">
        <v>126</v>
      </c>
      <c r="G699" s="1" t="s">
        <v>32</v>
      </c>
      <c r="H699" s="1">
        <v>417929</v>
      </c>
      <c r="I699" s="3">
        <v>42522</v>
      </c>
      <c r="J699" s="3">
        <v>42521</v>
      </c>
      <c r="K699" s="3">
        <v>42522</v>
      </c>
      <c r="N699" s="1" t="s">
        <v>89</v>
      </c>
      <c r="O699" s="1">
        <v>116644</v>
      </c>
      <c r="P699" s="1">
        <v>2000</v>
      </c>
      <c r="Q699" s="1">
        <v>14.19</v>
      </c>
      <c r="R699" s="1337">
        <v>28380</v>
      </c>
      <c r="S699" s="4">
        <v>-4200.16</v>
      </c>
      <c r="T699" s="1">
        <v>14.416</v>
      </c>
      <c r="U699" s="1337">
        <v>28832</v>
      </c>
      <c r="V699" s="1">
        <v>2.7099999999999999E-2</v>
      </c>
      <c r="W699" s="1336">
        <v>54.22</v>
      </c>
      <c r="X699" s="1">
        <v>13</v>
      </c>
      <c r="Y699" s="1">
        <v>141</v>
      </c>
      <c r="AA699" s="1">
        <v>401</v>
      </c>
      <c r="AB699" s="1336">
        <v>-452</v>
      </c>
    </row>
    <row r="700" spans="1:28">
      <c r="A700" s="1336" t="s">
        <v>353</v>
      </c>
      <c r="B700" s="2" t="s">
        <v>425</v>
      </c>
      <c r="C700" s="1" t="s">
        <v>426</v>
      </c>
      <c r="D700" s="1" t="s">
        <v>116</v>
      </c>
      <c r="E700" s="1">
        <v>140083</v>
      </c>
      <c r="F700" s="1336" t="s">
        <v>117</v>
      </c>
      <c r="G700" s="1" t="s">
        <v>32</v>
      </c>
      <c r="H700" s="1">
        <v>418005</v>
      </c>
      <c r="I700" s="3">
        <v>42522</v>
      </c>
      <c r="J700" s="3">
        <v>42515</v>
      </c>
      <c r="K700" s="3">
        <v>42522</v>
      </c>
      <c r="L700" s="1">
        <v>221452</v>
      </c>
      <c r="M700" s="3">
        <v>42522</v>
      </c>
      <c r="N700" s="1" t="s">
        <v>89</v>
      </c>
      <c r="O700" s="1">
        <v>116469</v>
      </c>
      <c r="P700" s="1">
        <v>1500</v>
      </c>
      <c r="Q700" s="1">
        <v>14.19</v>
      </c>
      <c r="R700" s="1337">
        <v>21285</v>
      </c>
      <c r="S700" s="4">
        <v>-3150.12</v>
      </c>
      <c r="T700" s="1">
        <v>14.416</v>
      </c>
      <c r="U700" s="1337">
        <v>21624</v>
      </c>
      <c r="V700" s="1">
        <v>2.7099999999999999E-2</v>
      </c>
      <c r="W700" s="1336">
        <v>40.664999999999999</v>
      </c>
      <c r="X700" s="1">
        <v>13</v>
      </c>
      <c r="Y700" s="1">
        <v>141</v>
      </c>
      <c r="AA700" s="1">
        <v>401</v>
      </c>
      <c r="AB700" s="1336">
        <v>-339</v>
      </c>
    </row>
    <row r="701" spans="1:28">
      <c r="A701" s="1336" t="s">
        <v>353</v>
      </c>
      <c r="B701" s="2" t="s">
        <v>425</v>
      </c>
      <c r="C701" s="1" t="s">
        <v>426</v>
      </c>
      <c r="D701" s="1" t="s">
        <v>116</v>
      </c>
      <c r="E701" s="1">
        <v>130004</v>
      </c>
      <c r="F701" s="1336" t="s">
        <v>125</v>
      </c>
      <c r="G701" s="1" t="s">
        <v>32</v>
      </c>
      <c r="H701" s="1">
        <v>418130</v>
      </c>
      <c r="I701" s="3">
        <v>42523</v>
      </c>
      <c r="J701" s="3">
        <v>42521</v>
      </c>
      <c r="K701" s="3">
        <v>42523</v>
      </c>
      <c r="L701" s="1">
        <v>221524</v>
      </c>
      <c r="M701" s="3">
        <v>42523</v>
      </c>
      <c r="N701" s="1" t="s">
        <v>89</v>
      </c>
      <c r="O701" s="1">
        <v>116633</v>
      </c>
      <c r="P701" s="1">
        <v>3500</v>
      </c>
      <c r="Q701" s="1">
        <v>14.04</v>
      </c>
      <c r="R701" s="1337">
        <v>49140</v>
      </c>
      <c r="S701" s="4">
        <v>-7875.28</v>
      </c>
      <c r="T701" s="1">
        <v>14.416</v>
      </c>
      <c r="U701" s="1337">
        <v>50456</v>
      </c>
      <c r="V701" s="1">
        <v>2.7099999999999999E-2</v>
      </c>
      <c r="W701" s="1336">
        <v>94.885000000000005</v>
      </c>
      <c r="X701" s="1">
        <v>13</v>
      </c>
      <c r="Y701" s="1">
        <v>130</v>
      </c>
      <c r="AA701" s="1">
        <v>401</v>
      </c>
      <c r="AB701" s="1337">
        <v>-1316</v>
      </c>
    </row>
    <row r="702" spans="1:28">
      <c r="A702" s="1336" t="s">
        <v>353</v>
      </c>
      <c r="B702" s="2" t="s">
        <v>425</v>
      </c>
      <c r="C702" s="1" t="s">
        <v>426</v>
      </c>
      <c r="D702" s="1" t="s">
        <v>116</v>
      </c>
      <c r="E702" s="1">
        <v>130349</v>
      </c>
      <c r="F702" s="1336" t="s">
        <v>141</v>
      </c>
      <c r="G702" s="1" t="s">
        <v>32</v>
      </c>
      <c r="H702" s="1">
        <v>418218</v>
      </c>
      <c r="I702" s="3">
        <v>42524</v>
      </c>
      <c r="J702" s="3">
        <v>42520</v>
      </c>
      <c r="K702" s="3">
        <v>42524</v>
      </c>
      <c r="N702" s="1" t="s">
        <v>89</v>
      </c>
      <c r="O702" s="1">
        <v>116614</v>
      </c>
      <c r="P702" s="1">
        <v>3000</v>
      </c>
      <c r="Q702" s="1">
        <v>14.19</v>
      </c>
      <c r="R702" s="1337">
        <v>42570</v>
      </c>
      <c r="S702" s="4">
        <v>-6300.24</v>
      </c>
      <c r="T702" s="1">
        <v>14.416</v>
      </c>
      <c r="U702" s="1337">
        <v>43248</v>
      </c>
      <c r="V702" s="1">
        <v>2.7099999999999999E-2</v>
      </c>
      <c r="W702" s="1336">
        <v>81.33</v>
      </c>
      <c r="X702" s="1">
        <v>13</v>
      </c>
      <c r="Y702" s="1">
        <v>141</v>
      </c>
      <c r="AA702" s="1">
        <v>401</v>
      </c>
      <c r="AB702" s="1336">
        <v>-678</v>
      </c>
    </row>
    <row r="703" spans="1:28">
      <c r="A703" s="1336" t="s">
        <v>353</v>
      </c>
      <c r="B703" s="2" t="s">
        <v>425</v>
      </c>
      <c r="C703" s="1" t="s">
        <v>426</v>
      </c>
      <c r="D703" s="1" t="s">
        <v>116</v>
      </c>
      <c r="E703" s="1">
        <v>130013</v>
      </c>
      <c r="F703" s="1336" t="s">
        <v>221</v>
      </c>
      <c r="G703" s="1" t="s">
        <v>32</v>
      </c>
      <c r="H703" s="1">
        <v>418342</v>
      </c>
      <c r="I703" s="3">
        <v>42525</v>
      </c>
      <c r="J703" s="3">
        <v>42520</v>
      </c>
      <c r="K703" s="3">
        <v>42522</v>
      </c>
      <c r="N703" s="1" t="s">
        <v>89</v>
      </c>
      <c r="O703" s="1">
        <v>116578</v>
      </c>
      <c r="P703" s="1">
        <v>3000</v>
      </c>
      <c r="Q703" s="1">
        <v>13.9</v>
      </c>
      <c r="R703" s="1337">
        <v>41700</v>
      </c>
      <c r="S703" s="4">
        <v>-7170.24</v>
      </c>
      <c r="T703" s="1">
        <v>14.416</v>
      </c>
      <c r="U703" s="1337">
        <v>43248</v>
      </c>
      <c r="V703" s="1">
        <v>2.7099999999999999E-2</v>
      </c>
      <c r="W703" s="1336">
        <v>81.33</v>
      </c>
      <c r="X703" s="1">
        <v>13</v>
      </c>
      <c r="Y703" s="1">
        <v>130</v>
      </c>
      <c r="AA703" s="1">
        <v>401</v>
      </c>
      <c r="AB703" s="1337">
        <v>-1548</v>
      </c>
    </row>
    <row r="704" spans="1:28">
      <c r="A704" s="1336" t="s">
        <v>353</v>
      </c>
      <c r="B704" s="2" t="s">
        <v>425</v>
      </c>
      <c r="C704" s="1" t="s">
        <v>426</v>
      </c>
      <c r="D704" s="1" t="s">
        <v>116</v>
      </c>
      <c r="E704" s="1">
        <v>130023</v>
      </c>
      <c r="F704" s="1336" t="s">
        <v>153</v>
      </c>
      <c r="G704" s="1" t="s">
        <v>32</v>
      </c>
      <c r="H704" s="1">
        <v>418354</v>
      </c>
      <c r="I704" s="3">
        <v>42527</v>
      </c>
      <c r="J704" s="3">
        <v>42523</v>
      </c>
      <c r="K704" s="3">
        <v>42524</v>
      </c>
      <c r="N704" s="1" t="s">
        <v>89</v>
      </c>
      <c r="O704" s="1">
        <v>116747</v>
      </c>
      <c r="P704" s="1">
        <v>15600</v>
      </c>
      <c r="Q704" s="1">
        <v>13.9</v>
      </c>
      <c r="R704" s="1337">
        <v>216840</v>
      </c>
      <c r="S704" s="4">
        <v>-37285.25</v>
      </c>
      <c r="T704" s="1">
        <v>14.416</v>
      </c>
      <c r="U704" s="1337">
        <v>224889.60000000001</v>
      </c>
      <c r="V704" s="1">
        <v>2.7099999999999999E-2</v>
      </c>
      <c r="W704" s="1336">
        <v>422.916</v>
      </c>
      <c r="X704" s="1">
        <v>13</v>
      </c>
      <c r="Y704" s="1">
        <v>130</v>
      </c>
      <c r="AA704" s="1">
        <v>401</v>
      </c>
      <c r="AB704" s="1337">
        <v>-8049.6</v>
      </c>
    </row>
    <row r="705" spans="1:28">
      <c r="A705" s="1336" t="s">
        <v>353</v>
      </c>
      <c r="B705" s="2" t="s">
        <v>425</v>
      </c>
      <c r="C705" s="1" t="s">
        <v>426</v>
      </c>
      <c r="D705" s="1" t="s">
        <v>116</v>
      </c>
      <c r="E705" s="1">
        <v>130019</v>
      </c>
      <c r="F705" s="1336" t="s">
        <v>412</v>
      </c>
      <c r="G705" s="1" t="s">
        <v>32</v>
      </c>
      <c r="H705" s="1">
        <v>418357</v>
      </c>
      <c r="I705" s="3">
        <v>42527</v>
      </c>
      <c r="J705" s="3">
        <v>42522</v>
      </c>
      <c r="K705" s="3">
        <v>42523</v>
      </c>
      <c r="N705" s="1" t="s">
        <v>89</v>
      </c>
      <c r="O705" s="1">
        <v>116731</v>
      </c>
      <c r="P705" s="1">
        <v>20000</v>
      </c>
      <c r="Q705" s="1">
        <v>14.19</v>
      </c>
      <c r="R705" s="1337">
        <v>283800</v>
      </c>
      <c r="S705" s="4">
        <v>-42001.599999999999</v>
      </c>
      <c r="T705" s="1">
        <v>14.416</v>
      </c>
      <c r="U705" s="1337">
        <v>288320</v>
      </c>
      <c r="V705" s="1">
        <v>2.7099999999999999E-2</v>
      </c>
      <c r="W705" s="1336">
        <v>542.20000000000005</v>
      </c>
      <c r="X705" s="1">
        <v>13</v>
      </c>
      <c r="Y705" s="1">
        <v>130</v>
      </c>
      <c r="AA705" s="1">
        <v>401</v>
      </c>
      <c r="AB705" s="1337">
        <v>-4520</v>
      </c>
    </row>
    <row r="706" spans="1:28">
      <c r="A706" s="1336" t="s">
        <v>353</v>
      </c>
      <c r="B706" s="2" t="s">
        <v>425</v>
      </c>
      <c r="C706" s="1" t="s">
        <v>426</v>
      </c>
      <c r="D706" s="1" t="s">
        <v>116</v>
      </c>
      <c r="E706" s="1">
        <v>140008</v>
      </c>
      <c r="F706" s="1336" t="s">
        <v>123</v>
      </c>
      <c r="G706" s="1" t="s">
        <v>32</v>
      </c>
      <c r="H706" s="1">
        <v>418484</v>
      </c>
      <c r="I706" s="3">
        <v>42525</v>
      </c>
      <c r="J706" s="3">
        <v>42522</v>
      </c>
      <c r="K706" s="3">
        <v>42527</v>
      </c>
      <c r="L706" s="1">
        <v>221743</v>
      </c>
      <c r="M706" s="3">
        <v>42525</v>
      </c>
      <c r="N706" s="1" t="s">
        <v>89</v>
      </c>
      <c r="O706" s="1">
        <v>116716</v>
      </c>
      <c r="P706" s="1">
        <v>10000</v>
      </c>
      <c r="Q706" s="1">
        <v>14.19</v>
      </c>
      <c r="R706" s="1337">
        <v>141900</v>
      </c>
      <c r="S706" s="4">
        <v>-21000.799999999999</v>
      </c>
      <c r="T706" s="1">
        <v>14.416</v>
      </c>
      <c r="U706" s="1337">
        <v>144160</v>
      </c>
      <c r="V706" s="1">
        <v>2.7099999999999999E-2</v>
      </c>
      <c r="W706" s="1336">
        <v>271.10000000000002</v>
      </c>
      <c r="X706" s="1">
        <v>13</v>
      </c>
      <c r="Y706" s="1">
        <v>141</v>
      </c>
      <c r="AA706" s="1">
        <v>401</v>
      </c>
      <c r="AB706" s="1337">
        <v>-2260</v>
      </c>
    </row>
    <row r="707" spans="1:28">
      <c r="A707" s="1336" t="s">
        <v>353</v>
      </c>
      <c r="B707" s="2" t="s">
        <v>425</v>
      </c>
      <c r="C707" s="1" t="s">
        <v>426</v>
      </c>
      <c r="D707" s="1" t="s">
        <v>116</v>
      </c>
      <c r="E707" s="1">
        <v>130007</v>
      </c>
      <c r="F707" s="1336" t="s">
        <v>146</v>
      </c>
      <c r="G707" s="1" t="s">
        <v>32</v>
      </c>
      <c r="H707" s="1">
        <v>418521</v>
      </c>
      <c r="I707" s="3">
        <v>42527</v>
      </c>
      <c r="J707" s="3">
        <v>42517</v>
      </c>
      <c r="K707" s="3">
        <v>42523</v>
      </c>
      <c r="L707" s="1">
        <v>221772</v>
      </c>
      <c r="M707" s="3">
        <v>42526</v>
      </c>
      <c r="N707" s="1" t="s">
        <v>89</v>
      </c>
      <c r="O707" s="1">
        <v>116533</v>
      </c>
      <c r="P707" s="1">
        <v>2000</v>
      </c>
      <c r="Q707" s="1">
        <v>14.19</v>
      </c>
      <c r="R707" s="1337">
        <v>28380</v>
      </c>
      <c r="S707" s="4">
        <v>-4200.16</v>
      </c>
      <c r="T707" s="1">
        <v>14.416</v>
      </c>
      <c r="U707" s="1337">
        <v>28832</v>
      </c>
      <c r="V707" s="1">
        <v>2.7099999999999999E-2</v>
      </c>
      <c r="W707" s="1336">
        <v>54.22</v>
      </c>
      <c r="X707" s="1">
        <v>13</v>
      </c>
      <c r="Y707" s="1">
        <v>130</v>
      </c>
      <c r="AA707" s="1">
        <v>401</v>
      </c>
      <c r="AB707" s="1336">
        <v>-452</v>
      </c>
    </row>
    <row r="708" spans="1:28">
      <c r="A708" s="1336" t="s">
        <v>353</v>
      </c>
      <c r="B708" s="2" t="s">
        <v>425</v>
      </c>
      <c r="C708" s="1" t="s">
        <v>426</v>
      </c>
      <c r="D708" s="1" t="s">
        <v>116</v>
      </c>
      <c r="E708" s="1">
        <v>130023</v>
      </c>
      <c r="F708" s="1336" t="s">
        <v>153</v>
      </c>
      <c r="G708" s="1" t="s">
        <v>32</v>
      </c>
      <c r="H708" s="1">
        <v>418658</v>
      </c>
      <c r="I708" s="3">
        <v>42529</v>
      </c>
      <c r="J708" s="3">
        <v>42523</v>
      </c>
      <c r="K708" s="3">
        <v>42524</v>
      </c>
      <c r="N708" s="1" t="s">
        <v>89</v>
      </c>
      <c r="O708" s="1">
        <v>116747</v>
      </c>
      <c r="P708" s="1">
        <v>4400</v>
      </c>
      <c r="Q708" s="1">
        <v>13.9</v>
      </c>
      <c r="R708" s="1337">
        <v>61160</v>
      </c>
      <c r="S708" s="4">
        <v>-10516.35</v>
      </c>
      <c r="T708" s="1">
        <v>14.416</v>
      </c>
      <c r="U708" s="1337">
        <v>63430.400000000001</v>
      </c>
      <c r="V708" s="1">
        <v>2.7099999999999999E-2</v>
      </c>
      <c r="W708" s="1336">
        <v>119.28400000000001</v>
      </c>
      <c r="X708" s="1">
        <v>13</v>
      </c>
      <c r="Y708" s="1">
        <v>130</v>
      </c>
      <c r="AA708" s="1">
        <v>401</v>
      </c>
      <c r="AB708" s="1337">
        <v>-2270.4</v>
      </c>
    </row>
    <row r="709" spans="1:28">
      <c r="A709" s="1336" t="s">
        <v>353</v>
      </c>
      <c r="B709" s="2" t="s">
        <v>425</v>
      </c>
      <c r="C709" s="1" t="s">
        <v>426</v>
      </c>
      <c r="D709" s="1" t="s">
        <v>116</v>
      </c>
      <c r="E709" s="1">
        <v>130003</v>
      </c>
      <c r="F709" s="1336" t="s">
        <v>145</v>
      </c>
      <c r="G709" s="1" t="s">
        <v>32</v>
      </c>
      <c r="H709" s="1">
        <v>418702</v>
      </c>
      <c r="I709" s="3">
        <v>42529</v>
      </c>
      <c r="J709" s="3">
        <v>42522</v>
      </c>
      <c r="K709" s="3">
        <v>42524</v>
      </c>
      <c r="N709" s="1" t="s">
        <v>89</v>
      </c>
      <c r="O709" s="1">
        <v>116699</v>
      </c>
      <c r="P709" s="1">
        <v>5000</v>
      </c>
      <c r="Q709" s="1">
        <v>13.9</v>
      </c>
      <c r="R709" s="1337">
        <v>69500</v>
      </c>
      <c r="S709" s="4">
        <v>-11950.4</v>
      </c>
      <c r="T709" s="1">
        <v>14.416</v>
      </c>
      <c r="U709" s="1337">
        <v>72080</v>
      </c>
      <c r="V709" s="1">
        <v>2.7099999999999999E-2</v>
      </c>
      <c r="W709" s="1336">
        <v>135.55000000000001</v>
      </c>
      <c r="X709" s="1">
        <v>13</v>
      </c>
      <c r="Y709" s="1">
        <v>130</v>
      </c>
      <c r="AA709" s="1">
        <v>401</v>
      </c>
      <c r="AB709" s="1337">
        <v>-2580</v>
      </c>
    </row>
    <row r="710" spans="1:28">
      <c r="A710" s="1336" t="s">
        <v>353</v>
      </c>
      <c r="B710" s="2" t="s">
        <v>425</v>
      </c>
      <c r="C710" s="1" t="s">
        <v>426</v>
      </c>
      <c r="D710" s="1" t="s">
        <v>116</v>
      </c>
      <c r="E710" s="1">
        <v>130060</v>
      </c>
      <c r="F710" s="1336" t="s">
        <v>413</v>
      </c>
      <c r="G710" s="1" t="s">
        <v>32</v>
      </c>
      <c r="H710" s="1">
        <v>418901</v>
      </c>
      <c r="I710" s="3">
        <v>42529</v>
      </c>
      <c r="J710" s="3">
        <v>42524</v>
      </c>
      <c r="K710" s="3">
        <v>42551</v>
      </c>
      <c r="L710" s="1">
        <v>222065</v>
      </c>
      <c r="M710" s="3">
        <v>42529</v>
      </c>
      <c r="N710" s="1" t="s">
        <v>89</v>
      </c>
      <c r="O710" s="1">
        <v>116802</v>
      </c>
      <c r="P710" s="1">
        <v>1000</v>
      </c>
      <c r="Q710" s="1">
        <v>14.19</v>
      </c>
      <c r="R710" s="1337">
        <v>14190</v>
      </c>
      <c r="S710" s="4">
        <v>-2100.08</v>
      </c>
      <c r="T710" s="1">
        <v>14.416</v>
      </c>
      <c r="U710" s="1337">
        <v>14416</v>
      </c>
      <c r="V710" s="1">
        <v>2.7099999999999999E-2</v>
      </c>
      <c r="W710" s="1336">
        <v>27.11</v>
      </c>
      <c r="X710" s="1">
        <v>13</v>
      </c>
      <c r="Y710" s="1">
        <v>135</v>
      </c>
      <c r="Z710" s="1" t="s">
        <v>90</v>
      </c>
      <c r="AA710" s="1">
        <v>401</v>
      </c>
      <c r="AB710" s="1336">
        <v>-226</v>
      </c>
    </row>
    <row r="711" spans="1:28">
      <c r="A711" s="1336" t="s">
        <v>353</v>
      </c>
      <c r="B711" s="2" t="s">
        <v>425</v>
      </c>
      <c r="C711" s="1" t="s">
        <v>426</v>
      </c>
      <c r="D711" s="1" t="s">
        <v>116</v>
      </c>
      <c r="E711" s="1">
        <v>130019</v>
      </c>
      <c r="F711" s="1336" t="s">
        <v>412</v>
      </c>
      <c r="G711" s="1" t="s">
        <v>32</v>
      </c>
      <c r="H711" s="1">
        <v>419994</v>
      </c>
      <c r="I711" s="3">
        <v>42538</v>
      </c>
      <c r="J711" s="3">
        <v>42529</v>
      </c>
      <c r="K711" s="3">
        <v>42546</v>
      </c>
      <c r="N711" s="1" t="s">
        <v>89</v>
      </c>
      <c r="O711" s="1">
        <v>117017</v>
      </c>
      <c r="P711" s="1">
        <v>5000</v>
      </c>
      <c r="Q711" s="1">
        <v>17.649999999999999</v>
      </c>
      <c r="R711" s="1337">
        <v>88250</v>
      </c>
      <c r="S711" s="4">
        <v>6799.6</v>
      </c>
      <c r="T711" s="1">
        <v>14.416</v>
      </c>
      <c r="U711" s="1337">
        <v>72080</v>
      </c>
      <c r="V711" s="1">
        <v>2.7099999999999999E-2</v>
      </c>
      <c r="W711" s="1336">
        <v>135.55000000000001</v>
      </c>
      <c r="X711" s="1">
        <v>13</v>
      </c>
      <c r="Y711" s="1">
        <v>130</v>
      </c>
      <c r="AA711" s="1">
        <v>401</v>
      </c>
      <c r="AB711" s="1337">
        <v>16170</v>
      </c>
    </row>
    <row r="712" spans="1:28">
      <c r="A712" s="1336" t="s">
        <v>353</v>
      </c>
      <c r="B712" s="2" t="s">
        <v>425</v>
      </c>
      <c r="C712" s="1" t="s">
        <v>426</v>
      </c>
      <c r="D712" s="1" t="s">
        <v>116</v>
      </c>
      <c r="E712" s="1">
        <v>130236</v>
      </c>
      <c r="F712" s="1336" t="s">
        <v>427</v>
      </c>
      <c r="G712" s="1" t="s">
        <v>32</v>
      </c>
      <c r="H712" s="1">
        <v>420137</v>
      </c>
      <c r="I712" s="3">
        <v>42538</v>
      </c>
      <c r="J712" s="3">
        <v>42527</v>
      </c>
      <c r="K712" s="3">
        <v>42546</v>
      </c>
      <c r="L712" s="1">
        <v>222796</v>
      </c>
      <c r="M712" s="3">
        <v>42538</v>
      </c>
      <c r="N712" s="1" t="s">
        <v>89</v>
      </c>
      <c r="O712" s="1">
        <v>116845</v>
      </c>
      <c r="P712" s="1">
        <v>2000</v>
      </c>
      <c r="Q712" s="1">
        <v>13.7</v>
      </c>
      <c r="R712" s="1337">
        <v>27400</v>
      </c>
      <c r="S712" s="4">
        <v>-5180.16</v>
      </c>
      <c r="T712" s="1">
        <v>14.416</v>
      </c>
      <c r="U712" s="1337">
        <v>28832</v>
      </c>
      <c r="V712" s="1">
        <v>2.7099999999999999E-2</v>
      </c>
      <c r="W712" s="1336">
        <v>54.22</v>
      </c>
      <c r="X712" s="1">
        <v>13</v>
      </c>
      <c r="Y712" s="1">
        <v>135</v>
      </c>
      <c r="Z712" s="1" t="s">
        <v>143</v>
      </c>
      <c r="AA712" s="1">
        <v>401</v>
      </c>
      <c r="AB712" s="1337">
        <v>-1432</v>
      </c>
    </row>
    <row r="713" spans="1:28">
      <c r="A713" s="1336" t="s">
        <v>353</v>
      </c>
      <c r="B713" s="2" t="s">
        <v>425</v>
      </c>
      <c r="C713" s="1" t="s">
        <v>426</v>
      </c>
      <c r="D713" s="1" t="s">
        <v>116</v>
      </c>
      <c r="E713" s="1">
        <v>130241</v>
      </c>
      <c r="F713" s="1336" t="s">
        <v>368</v>
      </c>
      <c r="G713" s="1" t="s">
        <v>32</v>
      </c>
      <c r="H713" s="1">
        <v>420139</v>
      </c>
      <c r="I713" s="3">
        <v>42538</v>
      </c>
      <c r="J713" s="3">
        <v>42528</v>
      </c>
      <c r="K713" s="3">
        <v>42546</v>
      </c>
      <c r="L713" s="1">
        <v>222745</v>
      </c>
      <c r="M713" s="3">
        <v>42537</v>
      </c>
      <c r="N713" s="1" t="s">
        <v>89</v>
      </c>
      <c r="O713" s="1">
        <v>116880</v>
      </c>
      <c r="P713" s="1">
        <v>1000</v>
      </c>
      <c r="Q713" s="1">
        <v>13.49</v>
      </c>
      <c r="R713" s="1337">
        <v>13490</v>
      </c>
      <c r="S713" s="4">
        <v>-2800.08</v>
      </c>
      <c r="T713" s="1">
        <v>14.416</v>
      </c>
      <c r="U713" s="1337">
        <v>14416</v>
      </c>
      <c r="V713" s="1">
        <v>2.7099999999999999E-2</v>
      </c>
      <c r="W713" s="1336">
        <v>27.11</v>
      </c>
      <c r="X713" s="1">
        <v>13</v>
      </c>
      <c r="Y713" s="1">
        <v>135</v>
      </c>
      <c r="Z713" s="1" t="s">
        <v>143</v>
      </c>
      <c r="AA713" s="1">
        <v>401</v>
      </c>
      <c r="AB713" s="1336">
        <v>-926</v>
      </c>
    </row>
    <row r="714" spans="1:28">
      <c r="A714" s="1336" t="s">
        <v>353</v>
      </c>
      <c r="B714" s="2" t="s">
        <v>425</v>
      </c>
      <c r="C714" s="1" t="s">
        <v>426</v>
      </c>
      <c r="D714" s="1" t="s">
        <v>116</v>
      </c>
      <c r="E714" s="1">
        <v>130241</v>
      </c>
      <c r="F714" s="1336" t="s">
        <v>368</v>
      </c>
      <c r="G714" s="1" t="s">
        <v>32</v>
      </c>
      <c r="H714" s="1">
        <v>420140</v>
      </c>
      <c r="I714" s="3">
        <v>42538</v>
      </c>
      <c r="J714" s="3">
        <v>42528</v>
      </c>
      <c r="K714" s="3">
        <v>42546</v>
      </c>
      <c r="L714" s="1">
        <v>222744</v>
      </c>
      <c r="M714" s="3">
        <v>42537</v>
      </c>
      <c r="N714" s="1" t="s">
        <v>89</v>
      </c>
      <c r="O714" s="1">
        <v>116891</v>
      </c>
      <c r="P714" s="1">
        <v>3000</v>
      </c>
      <c r="Q714" s="1">
        <v>13.49</v>
      </c>
      <c r="R714" s="1337">
        <v>40470</v>
      </c>
      <c r="S714" s="4">
        <v>-8400.24</v>
      </c>
      <c r="T714" s="1">
        <v>14.416</v>
      </c>
      <c r="U714" s="1337">
        <v>43248</v>
      </c>
      <c r="V714" s="1">
        <v>2.7099999999999999E-2</v>
      </c>
      <c r="W714" s="1336">
        <v>81.33</v>
      </c>
      <c r="X714" s="1">
        <v>13</v>
      </c>
      <c r="Y714" s="1">
        <v>135</v>
      </c>
      <c r="Z714" s="1" t="s">
        <v>143</v>
      </c>
      <c r="AA714" s="1">
        <v>401</v>
      </c>
      <c r="AB714" s="1337">
        <v>-2778</v>
      </c>
    </row>
    <row r="715" spans="1:28">
      <c r="A715" s="1336" t="s">
        <v>353</v>
      </c>
      <c r="B715" s="2" t="s">
        <v>425</v>
      </c>
      <c r="C715" s="1" t="s">
        <v>426</v>
      </c>
      <c r="D715" s="1" t="s">
        <v>116</v>
      </c>
      <c r="E715" s="1">
        <v>130241</v>
      </c>
      <c r="F715" s="1336" t="s">
        <v>368</v>
      </c>
      <c r="G715" s="1" t="s">
        <v>32</v>
      </c>
      <c r="H715" s="1">
        <v>420143</v>
      </c>
      <c r="I715" s="3">
        <v>42538</v>
      </c>
      <c r="J715" s="3">
        <v>42528</v>
      </c>
      <c r="K715" s="3">
        <v>42547</v>
      </c>
      <c r="L715" s="1">
        <v>222743</v>
      </c>
      <c r="M715" s="3">
        <v>42537</v>
      </c>
      <c r="N715" s="1" t="s">
        <v>89</v>
      </c>
      <c r="O715" s="1">
        <v>116961</v>
      </c>
      <c r="P715" s="1">
        <v>3000</v>
      </c>
      <c r="Q715" s="1">
        <v>13.49</v>
      </c>
      <c r="R715" s="1337">
        <v>40470</v>
      </c>
      <c r="S715" s="4">
        <v>-8400.24</v>
      </c>
      <c r="T715" s="1">
        <v>14.416</v>
      </c>
      <c r="U715" s="1337">
        <v>43248</v>
      </c>
      <c r="V715" s="1">
        <v>2.7099999999999999E-2</v>
      </c>
      <c r="W715" s="1336">
        <v>81.33</v>
      </c>
      <c r="X715" s="1">
        <v>13</v>
      </c>
      <c r="Y715" s="1">
        <v>135</v>
      </c>
      <c r="Z715" s="1" t="s">
        <v>143</v>
      </c>
      <c r="AA715" s="1">
        <v>401</v>
      </c>
      <c r="AB715" s="1337">
        <v>-2778</v>
      </c>
    </row>
    <row r="716" spans="1:28">
      <c r="A716" s="1336" t="s">
        <v>353</v>
      </c>
      <c r="B716" s="2" t="s">
        <v>425</v>
      </c>
      <c r="C716" s="1" t="s">
        <v>426</v>
      </c>
      <c r="D716" s="1" t="s">
        <v>116</v>
      </c>
      <c r="E716" s="1">
        <v>130314</v>
      </c>
      <c r="F716" s="1336" t="s">
        <v>144</v>
      </c>
      <c r="G716" s="1" t="s">
        <v>32</v>
      </c>
      <c r="H716" s="1">
        <v>420216</v>
      </c>
      <c r="I716" s="3">
        <v>42541</v>
      </c>
      <c r="J716" s="3">
        <v>42529</v>
      </c>
      <c r="K716" s="3">
        <v>42546</v>
      </c>
      <c r="N716" s="1" t="s">
        <v>89</v>
      </c>
      <c r="O716" s="1">
        <v>117028</v>
      </c>
      <c r="P716" s="1">
        <v>3000</v>
      </c>
      <c r="Q716" s="1">
        <v>13.9</v>
      </c>
      <c r="R716" s="1337">
        <v>41700</v>
      </c>
      <c r="S716" s="4">
        <v>-7170.24</v>
      </c>
      <c r="T716" s="1">
        <v>14.416</v>
      </c>
      <c r="U716" s="1337">
        <v>43248</v>
      </c>
      <c r="V716" s="1">
        <v>2.7099999999999999E-2</v>
      </c>
      <c r="W716" s="1336">
        <v>81.33</v>
      </c>
      <c r="X716" s="1">
        <v>13</v>
      </c>
      <c r="Y716" s="1">
        <v>130</v>
      </c>
      <c r="AA716" s="1">
        <v>401</v>
      </c>
      <c r="AB716" s="1337">
        <v>-1548</v>
      </c>
    </row>
    <row r="717" spans="1:28">
      <c r="A717" s="1336" t="s">
        <v>353</v>
      </c>
      <c r="B717" s="2" t="s">
        <v>425</v>
      </c>
      <c r="C717" s="1" t="s">
        <v>426</v>
      </c>
      <c r="D717" s="1" t="s">
        <v>116</v>
      </c>
      <c r="E717" s="1">
        <v>130140</v>
      </c>
      <c r="F717" s="1336" t="s">
        <v>222</v>
      </c>
      <c r="G717" s="1" t="s">
        <v>32</v>
      </c>
      <c r="H717" s="1">
        <v>420272</v>
      </c>
      <c r="I717" s="3">
        <v>42541</v>
      </c>
      <c r="J717" s="3">
        <v>42524</v>
      </c>
      <c r="K717" s="3">
        <v>42546</v>
      </c>
      <c r="N717" s="1" t="s">
        <v>89</v>
      </c>
      <c r="O717" s="1">
        <v>116773</v>
      </c>
      <c r="P717" s="1">
        <v>3000</v>
      </c>
      <c r="Q717" s="1">
        <v>14.19</v>
      </c>
      <c r="R717" s="1337">
        <v>42570</v>
      </c>
      <c r="S717" s="4">
        <v>-6300.24</v>
      </c>
      <c r="T717" s="1">
        <v>14.416</v>
      </c>
      <c r="U717" s="1337">
        <v>43248</v>
      </c>
      <c r="V717" s="1">
        <v>2.7099999999999999E-2</v>
      </c>
      <c r="W717" s="1336">
        <v>81.33</v>
      </c>
      <c r="X717" s="1">
        <v>13</v>
      </c>
      <c r="Y717" s="1">
        <v>130</v>
      </c>
      <c r="AA717" s="1">
        <v>401</v>
      </c>
      <c r="AB717" s="1336">
        <v>-678</v>
      </c>
    </row>
    <row r="718" spans="1:28">
      <c r="A718" s="1336" t="s">
        <v>353</v>
      </c>
      <c r="B718" s="2" t="s">
        <v>425</v>
      </c>
      <c r="C718" s="1" t="s">
        <v>426</v>
      </c>
      <c r="D718" s="1" t="s">
        <v>116</v>
      </c>
      <c r="E718" s="1">
        <v>130157</v>
      </c>
      <c r="F718" s="1336" t="s">
        <v>415</v>
      </c>
      <c r="G718" s="1" t="s">
        <v>32</v>
      </c>
      <c r="H718" s="1">
        <v>420282</v>
      </c>
      <c r="I718" s="3">
        <v>42541</v>
      </c>
      <c r="J718" s="3">
        <v>42529</v>
      </c>
      <c r="K718" s="3">
        <v>42546</v>
      </c>
      <c r="L718" s="1">
        <v>222851</v>
      </c>
      <c r="M718" s="3">
        <v>42541</v>
      </c>
      <c r="N718" s="1" t="s">
        <v>89</v>
      </c>
      <c r="O718" s="1">
        <v>116984</v>
      </c>
      <c r="P718" s="1">
        <v>4000</v>
      </c>
      <c r="Q718" s="1">
        <v>14.04</v>
      </c>
      <c r="R718" s="1337">
        <v>56160</v>
      </c>
      <c r="S718" s="4">
        <v>-9000.32</v>
      </c>
      <c r="T718" s="1">
        <v>14.416</v>
      </c>
      <c r="U718" s="1337">
        <v>57664</v>
      </c>
      <c r="V718" s="1">
        <v>2.7099999999999999E-2</v>
      </c>
      <c r="W718" s="1336">
        <v>108.44</v>
      </c>
      <c r="X718" s="1">
        <v>13</v>
      </c>
      <c r="Y718" s="1">
        <v>130</v>
      </c>
      <c r="AA718" s="1">
        <v>401</v>
      </c>
      <c r="AB718" s="1337">
        <v>-1504</v>
      </c>
    </row>
    <row r="719" spans="1:28">
      <c r="A719" s="1336" t="s">
        <v>353</v>
      </c>
      <c r="B719" s="2" t="s">
        <v>425</v>
      </c>
      <c r="C719" s="1" t="s">
        <v>426</v>
      </c>
      <c r="D719" s="1" t="s">
        <v>116</v>
      </c>
      <c r="E719" s="1">
        <v>130060</v>
      </c>
      <c r="F719" s="1336" t="s">
        <v>413</v>
      </c>
      <c r="G719" s="1" t="s">
        <v>32</v>
      </c>
      <c r="H719" s="1">
        <v>420343</v>
      </c>
      <c r="I719" s="3">
        <v>42541</v>
      </c>
      <c r="J719" s="3">
        <v>42524</v>
      </c>
      <c r="K719" s="3">
        <v>42551</v>
      </c>
      <c r="L719" s="1">
        <v>222855</v>
      </c>
      <c r="M719" s="3">
        <v>42541</v>
      </c>
      <c r="N719" s="1" t="s">
        <v>89</v>
      </c>
      <c r="O719" s="1">
        <v>116802</v>
      </c>
      <c r="P719" s="1">
        <v>1000</v>
      </c>
      <c r="Q719" s="1">
        <v>14.19</v>
      </c>
      <c r="R719" s="1337">
        <v>14190</v>
      </c>
      <c r="S719" s="4">
        <v>-2100.08</v>
      </c>
      <c r="T719" s="1">
        <v>14.416</v>
      </c>
      <c r="U719" s="1337">
        <v>14416</v>
      </c>
      <c r="V719" s="1">
        <v>2.7099999999999999E-2</v>
      </c>
      <c r="W719" s="1336">
        <v>27.11</v>
      </c>
      <c r="X719" s="1">
        <v>13</v>
      </c>
      <c r="Y719" s="1">
        <v>135</v>
      </c>
      <c r="Z719" s="1" t="s">
        <v>90</v>
      </c>
      <c r="AA719" s="1">
        <v>401</v>
      </c>
      <c r="AB719" s="1336">
        <v>-226</v>
      </c>
    </row>
    <row r="720" spans="1:28">
      <c r="A720" s="1336" t="s">
        <v>353</v>
      </c>
      <c r="B720" s="2" t="s">
        <v>425</v>
      </c>
      <c r="C720" s="1" t="s">
        <v>426</v>
      </c>
      <c r="D720" s="1" t="s">
        <v>116</v>
      </c>
      <c r="E720" s="1">
        <v>130339</v>
      </c>
      <c r="F720" s="1336" t="s">
        <v>258</v>
      </c>
      <c r="G720" s="1" t="s">
        <v>32</v>
      </c>
      <c r="H720" s="1">
        <v>420344</v>
      </c>
      <c r="I720" s="3">
        <v>42541</v>
      </c>
      <c r="J720" s="3">
        <v>42527</v>
      </c>
      <c r="K720" s="3">
        <v>42546</v>
      </c>
      <c r="L720" s="1">
        <v>222861</v>
      </c>
      <c r="M720" s="3">
        <v>42541</v>
      </c>
      <c r="N720" s="1" t="s">
        <v>89</v>
      </c>
      <c r="O720" s="1">
        <v>116867</v>
      </c>
      <c r="P720" s="1">
        <v>1000</v>
      </c>
      <c r="Q720" s="1">
        <v>13.49</v>
      </c>
      <c r="R720" s="1337">
        <v>13490</v>
      </c>
      <c r="S720" s="4">
        <v>-2800.08</v>
      </c>
      <c r="T720" s="1">
        <v>14.416</v>
      </c>
      <c r="U720" s="1337">
        <v>14416</v>
      </c>
      <c r="V720" s="1">
        <v>2.7099999999999999E-2</v>
      </c>
      <c r="W720" s="1336">
        <v>27.11</v>
      </c>
      <c r="X720" s="1">
        <v>13</v>
      </c>
      <c r="Y720" s="1">
        <v>135</v>
      </c>
      <c r="Z720" s="1" t="s">
        <v>259</v>
      </c>
      <c r="AA720" s="1">
        <v>401</v>
      </c>
      <c r="AB720" s="1336">
        <v>-926</v>
      </c>
    </row>
    <row r="721" spans="1:28">
      <c r="A721" s="1336" t="s">
        <v>353</v>
      </c>
      <c r="B721" s="2" t="s">
        <v>425</v>
      </c>
      <c r="C721" s="1" t="s">
        <v>426</v>
      </c>
      <c r="D721" s="1" t="s">
        <v>116</v>
      </c>
      <c r="E721" s="1">
        <v>130001</v>
      </c>
      <c r="F721" s="1336" t="s">
        <v>132</v>
      </c>
      <c r="G721" s="1" t="s">
        <v>32</v>
      </c>
      <c r="H721" s="1">
        <v>420402</v>
      </c>
      <c r="I721" s="3">
        <v>42542</v>
      </c>
      <c r="J721" s="3">
        <v>42530</v>
      </c>
      <c r="K721" s="3">
        <v>42546</v>
      </c>
      <c r="N721" s="1" t="s">
        <v>89</v>
      </c>
      <c r="O721" s="1">
        <v>117061</v>
      </c>
      <c r="P721" s="1">
        <v>5000</v>
      </c>
      <c r="Q721" s="1">
        <v>14.19</v>
      </c>
      <c r="R721" s="1337">
        <v>70950</v>
      </c>
      <c r="S721" s="4">
        <v>-10500.4</v>
      </c>
      <c r="T721" s="1">
        <v>14.416</v>
      </c>
      <c r="U721" s="1337">
        <v>72080</v>
      </c>
      <c r="V721" s="1">
        <v>2.7099999999999999E-2</v>
      </c>
      <c r="W721" s="1336">
        <v>135.55000000000001</v>
      </c>
      <c r="X721" s="1">
        <v>13</v>
      </c>
      <c r="Y721" s="1">
        <v>130</v>
      </c>
      <c r="AA721" s="1">
        <v>401</v>
      </c>
      <c r="AB721" s="1337">
        <v>-1130</v>
      </c>
    </row>
    <row r="722" spans="1:28">
      <c r="A722" s="1336" t="s">
        <v>353</v>
      </c>
      <c r="B722" s="2" t="s">
        <v>425</v>
      </c>
      <c r="C722" s="1" t="s">
        <v>426</v>
      </c>
      <c r="D722" s="1" t="s">
        <v>116</v>
      </c>
      <c r="E722" s="1">
        <v>130349</v>
      </c>
      <c r="F722" s="1336" t="s">
        <v>141</v>
      </c>
      <c r="G722" s="1" t="s">
        <v>32</v>
      </c>
      <c r="H722" s="1">
        <v>420404</v>
      </c>
      <c r="I722" s="3">
        <v>42542</v>
      </c>
      <c r="J722" s="3">
        <v>42524</v>
      </c>
      <c r="K722" s="3">
        <v>42546</v>
      </c>
      <c r="N722" s="1" t="s">
        <v>89</v>
      </c>
      <c r="O722" s="1">
        <v>116798</v>
      </c>
      <c r="P722" s="1">
        <v>5000</v>
      </c>
      <c r="Q722" s="1">
        <v>14.19</v>
      </c>
      <c r="R722" s="1337">
        <v>70950</v>
      </c>
      <c r="S722" s="4">
        <v>-10500.4</v>
      </c>
      <c r="T722" s="1">
        <v>14.416</v>
      </c>
      <c r="U722" s="1337">
        <v>72080</v>
      </c>
      <c r="V722" s="1">
        <v>2.7099999999999999E-2</v>
      </c>
      <c r="W722" s="1336">
        <v>135.55000000000001</v>
      </c>
      <c r="X722" s="1">
        <v>13</v>
      </c>
      <c r="Y722" s="1">
        <v>141</v>
      </c>
      <c r="AA722" s="1">
        <v>401</v>
      </c>
      <c r="AB722" s="1337">
        <v>-1130</v>
      </c>
    </row>
    <row r="723" spans="1:28">
      <c r="A723" s="1336" t="s">
        <v>353</v>
      </c>
      <c r="B723" s="2" t="s">
        <v>425</v>
      </c>
      <c r="C723" s="1" t="s">
        <v>426</v>
      </c>
      <c r="D723" s="1" t="s">
        <v>116</v>
      </c>
      <c r="E723" s="1">
        <v>130099</v>
      </c>
      <c r="F723" s="1336" t="s">
        <v>150</v>
      </c>
      <c r="G723" s="1" t="s">
        <v>32</v>
      </c>
      <c r="H723" s="1">
        <v>420415</v>
      </c>
      <c r="I723" s="3">
        <v>42542</v>
      </c>
      <c r="J723" s="3">
        <v>42535</v>
      </c>
      <c r="K723" s="3">
        <v>42547</v>
      </c>
      <c r="N723" s="1" t="s">
        <v>89</v>
      </c>
      <c r="O723" s="1">
        <v>117199</v>
      </c>
      <c r="P723" s="1">
        <v>7000</v>
      </c>
      <c r="Q723" s="1">
        <v>13.9</v>
      </c>
      <c r="R723" s="1337">
        <v>97300</v>
      </c>
      <c r="S723" s="4">
        <v>-16730.560000000001</v>
      </c>
      <c r="T723" s="1">
        <v>14.416</v>
      </c>
      <c r="U723" s="1337">
        <v>100912</v>
      </c>
      <c r="V723" s="1">
        <v>2.7099999999999999E-2</v>
      </c>
      <c r="W723" s="1336">
        <v>189.77</v>
      </c>
      <c r="X723" s="1">
        <v>13</v>
      </c>
      <c r="Y723" s="1">
        <v>130</v>
      </c>
      <c r="AA723" s="1">
        <v>401</v>
      </c>
      <c r="AB723" s="1337">
        <v>-3612</v>
      </c>
    </row>
    <row r="724" spans="1:28">
      <c r="A724" s="1336" t="s">
        <v>353</v>
      </c>
      <c r="B724" s="2" t="s">
        <v>425</v>
      </c>
      <c r="C724" s="1" t="s">
        <v>426</v>
      </c>
      <c r="D724" s="1" t="s">
        <v>116</v>
      </c>
      <c r="E724" s="1">
        <v>130339</v>
      </c>
      <c r="F724" s="1336" t="s">
        <v>258</v>
      </c>
      <c r="G724" s="1" t="s">
        <v>32</v>
      </c>
      <c r="H724" s="1">
        <v>420622</v>
      </c>
      <c r="I724" s="3">
        <v>42543</v>
      </c>
      <c r="J724" s="3">
        <v>42538</v>
      </c>
      <c r="K724" s="3">
        <v>42568</v>
      </c>
      <c r="L724" s="1">
        <v>222992</v>
      </c>
      <c r="M724" s="3">
        <v>42543</v>
      </c>
      <c r="N724" s="1" t="s">
        <v>89</v>
      </c>
      <c r="O724" s="1">
        <v>117315</v>
      </c>
      <c r="P724" s="1">
        <v>4000</v>
      </c>
      <c r="Q724" s="1">
        <v>14.19</v>
      </c>
      <c r="R724" s="1337">
        <v>56760</v>
      </c>
      <c r="S724" s="4">
        <v>-8400.32</v>
      </c>
      <c r="T724" s="1">
        <v>14.416</v>
      </c>
      <c r="U724" s="1337">
        <v>57664</v>
      </c>
      <c r="V724" s="1">
        <v>2.7099999999999999E-2</v>
      </c>
      <c r="W724" s="1336">
        <v>108.44</v>
      </c>
      <c r="X724" s="1">
        <v>13</v>
      </c>
      <c r="Y724" s="1">
        <v>135</v>
      </c>
      <c r="Z724" s="1" t="s">
        <v>259</v>
      </c>
      <c r="AA724" s="1">
        <v>401</v>
      </c>
      <c r="AB724" s="1336">
        <v>-904</v>
      </c>
    </row>
    <row r="725" spans="1:28">
      <c r="A725" s="1336" t="s">
        <v>353</v>
      </c>
      <c r="B725" s="2" t="s">
        <v>425</v>
      </c>
      <c r="C725" s="1" t="s">
        <v>426</v>
      </c>
      <c r="D725" s="1" t="s">
        <v>116</v>
      </c>
      <c r="E725" s="1">
        <v>130001</v>
      </c>
      <c r="F725" s="1336" t="s">
        <v>132</v>
      </c>
      <c r="G725" s="1" t="s">
        <v>32</v>
      </c>
      <c r="H725" s="1">
        <v>420709</v>
      </c>
      <c r="I725" s="3">
        <v>42544</v>
      </c>
      <c r="J725" s="3">
        <v>42528</v>
      </c>
      <c r="K725" s="3">
        <v>42546</v>
      </c>
      <c r="N725" s="1" t="s">
        <v>89</v>
      </c>
      <c r="O725" s="1">
        <v>116942</v>
      </c>
      <c r="P725" s="1">
        <v>5000</v>
      </c>
      <c r="Q725" s="1">
        <v>14.19</v>
      </c>
      <c r="R725" s="1337">
        <v>70950</v>
      </c>
      <c r="S725" s="4">
        <v>-10500.4</v>
      </c>
      <c r="T725" s="1">
        <v>14.416</v>
      </c>
      <c r="U725" s="1337">
        <v>72080</v>
      </c>
      <c r="V725" s="1">
        <v>2.7099999999999999E-2</v>
      </c>
      <c r="W725" s="1336">
        <v>135.55000000000001</v>
      </c>
      <c r="X725" s="1">
        <v>13</v>
      </c>
      <c r="Y725" s="1">
        <v>130</v>
      </c>
      <c r="AA725" s="1">
        <v>401</v>
      </c>
      <c r="AB725" s="1337">
        <v>-1130</v>
      </c>
    </row>
    <row r="726" spans="1:28">
      <c r="A726" s="1336" t="s">
        <v>353</v>
      </c>
      <c r="B726" s="2" t="s">
        <v>425</v>
      </c>
      <c r="C726" s="1" t="s">
        <v>426</v>
      </c>
      <c r="D726" s="1" t="s">
        <v>116</v>
      </c>
      <c r="E726" s="1">
        <v>130020</v>
      </c>
      <c r="F726" s="1336" t="s">
        <v>191</v>
      </c>
      <c r="G726" s="1" t="s">
        <v>32</v>
      </c>
      <c r="H726" s="1">
        <v>420752</v>
      </c>
      <c r="I726" s="3">
        <v>42544</v>
      </c>
      <c r="J726" s="3">
        <v>42531</v>
      </c>
      <c r="K726" s="3">
        <v>42546</v>
      </c>
      <c r="N726" s="1" t="s">
        <v>89</v>
      </c>
      <c r="O726" s="1">
        <v>117127</v>
      </c>
      <c r="P726" s="1">
        <v>1000</v>
      </c>
      <c r="Q726" s="1">
        <v>13.9</v>
      </c>
      <c r="R726" s="1337">
        <v>13900</v>
      </c>
      <c r="S726" s="4">
        <v>-2390.08</v>
      </c>
      <c r="T726" s="1">
        <v>14.416</v>
      </c>
      <c r="U726" s="1337">
        <v>14416</v>
      </c>
      <c r="V726" s="1">
        <v>2.7099999999999999E-2</v>
      </c>
      <c r="W726" s="1336">
        <v>27.11</v>
      </c>
      <c r="X726" s="1">
        <v>13</v>
      </c>
      <c r="Y726" s="1">
        <v>130</v>
      </c>
      <c r="AA726" s="1">
        <v>401</v>
      </c>
      <c r="AB726" s="1336">
        <v>-516</v>
      </c>
    </row>
    <row r="727" spans="1:28">
      <c r="A727" s="1336" t="s">
        <v>353</v>
      </c>
      <c r="B727" s="2" t="s">
        <v>425</v>
      </c>
      <c r="C727" s="1" t="s">
        <v>426</v>
      </c>
      <c r="D727" s="1" t="s">
        <v>116</v>
      </c>
      <c r="E727" s="1">
        <v>130019</v>
      </c>
      <c r="F727" s="1336" t="s">
        <v>412</v>
      </c>
      <c r="G727" s="1" t="s">
        <v>32</v>
      </c>
      <c r="H727" s="1">
        <v>420866</v>
      </c>
      <c r="I727" s="3">
        <v>42538</v>
      </c>
      <c r="J727" s="3">
        <v>42545</v>
      </c>
      <c r="K727" s="3">
        <v>42545</v>
      </c>
      <c r="N727" s="1" t="s">
        <v>89</v>
      </c>
      <c r="O727" s="1">
        <v>117457</v>
      </c>
      <c r="P727" s="1">
        <v>5000</v>
      </c>
      <c r="Q727" s="1">
        <v>14.19</v>
      </c>
      <c r="R727" s="1337">
        <v>70950</v>
      </c>
      <c r="S727" s="4">
        <v>-10500.4</v>
      </c>
      <c r="T727" s="1">
        <v>14.416</v>
      </c>
      <c r="U727" s="1337">
        <v>72080</v>
      </c>
      <c r="V727" s="1">
        <v>2.7099999999999999E-2</v>
      </c>
      <c r="W727" s="1336">
        <v>135.55000000000001</v>
      </c>
      <c r="X727" s="1">
        <v>13</v>
      </c>
      <c r="Y727" s="1">
        <v>130</v>
      </c>
      <c r="AA727" s="1">
        <v>401</v>
      </c>
      <c r="AB727" s="1337">
        <v>-1130</v>
      </c>
    </row>
    <row r="728" spans="1:28">
      <c r="A728" s="1336" t="s">
        <v>353</v>
      </c>
      <c r="B728" s="2" t="s">
        <v>425</v>
      </c>
      <c r="C728" s="1" t="s">
        <v>426</v>
      </c>
      <c r="D728" s="1" t="s">
        <v>116</v>
      </c>
      <c r="E728" s="1">
        <v>140546</v>
      </c>
      <c r="F728" s="1336" t="s">
        <v>428</v>
      </c>
      <c r="G728" s="1" t="s">
        <v>32</v>
      </c>
      <c r="H728" s="1">
        <v>420870</v>
      </c>
      <c r="I728" s="3">
        <v>42546</v>
      </c>
      <c r="J728" s="3">
        <v>42538</v>
      </c>
      <c r="K728" s="3">
        <v>42568</v>
      </c>
      <c r="N728" s="1" t="s">
        <v>89</v>
      </c>
      <c r="O728" s="1">
        <v>117300</v>
      </c>
      <c r="P728" s="1">
        <v>2000</v>
      </c>
      <c r="Q728" s="1">
        <v>13.9</v>
      </c>
      <c r="R728" s="1337">
        <v>27800</v>
      </c>
      <c r="S728" s="4">
        <v>-4780.16</v>
      </c>
      <c r="T728" s="1">
        <v>14.416</v>
      </c>
      <c r="U728" s="1337">
        <v>28832</v>
      </c>
      <c r="V728" s="1">
        <v>2.7099999999999999E-2</v>
      </c>
      <c r="W728" s="1336">
        <v>54.22</v>
      </c>
      <c r="X728" s="1">
        <v>13</v>
      </c>
      <c r="Y728" s="1">
        <v>141</v>
      </c>
      <c r="AA728" s="1">
        <v>401</v>
      </c>
      <c r="AB728" s="1337">
        <v>-1032</v>
      </c>
    </row>
    <row r="729" spans="1:28">
      <c r="A729" s="1336" t="s">
        <v>353</v>
      </c>
      <c r="B729" s="2" t="s">
        <v>425</v>
      </c>
      <c r="C729" s="1" t="s">
        <v>426</v>
      </c>
      <c r="D729" s="1" t="s">
        <v>116</v>
      </c>
      <c r="E729" s="1">
        <v>130099</v>
      </c>
      <c r="F729" s="1336" t="s">
        <v>150</v>
      </c>
      <c r="G729" s="1" t="s">
        <v>32</v>
      </c>
      <c r="H729" s="1">
        <v>421032</v>
      </c>
      <c r="I729" s="3">
        <v>42546</v>
      </c>
      <c r="J729" s="3">
        <v>42535</v>
      </c>
      <c r="K729" s="3">
        <v>42547</v>
      </c>
      <c r="N729" s="1" t="s">
        <v>89</v>
      </c>
      <c r="O729" s="1">
        <v>117199</v>
      </c>
      <c r="P729" s="1">
        <v>3000</v>
      </c>
      <c r="Q729" s="1">
        <v>13.9</v>
      </c>
      <c r="R729" s="1337">
        <v>41700</v>
      </c>
      <c r="S729" s="4">
        <v>-7170.24</v>
      </c>
      <c r="T729" s="1">
        <v>14.416</v>
      </c>
      <c r="U729" s="1337">
        <v>43248</v>
      </c>
      <c r="V729" s="1">
        <v>2.7099999999999999E-2</v>
      </c>
      <c r="W729" s="1336">
        <v>81.33</v>
      </c>
      <c r="X729" s="1">
        <v>13</v>
      </c>
      <c r="Y729" s="1">
        <v>130</v>
      </c>
      <c r="AA729" s="1">
        <v>401</v>
      </c>
      <c r="AB729" s="1337">
        <v>-1548</v>
      </c>
    </row>
    <row r="730" spans="1:28">
      <c r="A730" s="1336" t="s">
        <v>353</v>
      </c>
      <c r="B730" s="2" t="s">
        <v>425</v>
      </c>
      <c r="C730" s="1" t="s">
        <v>426</v>
      </c>
      <c r="D730" s="1" t="s">
        <v>116</v>
      </c>
      <c r="E730" s="1">
        <v>130322</v>
      </c>
      <c r="F730" s="1336" t="s">
        <v>142</v>
      </c>
      <c r="G730" s="1" t="s">
        <v>32</v>
      </c>
      <c r="H730" s="1">
        <v>421150</v>
      </c>
      <c r="I730" s="3">
        <v>42546</v>
      </c>
      <c r="J730" s="3">
        <v>42543</v>
      </c>
      <c r="K730" s="3">
        <v>42571</v>
      </c>
      <c r="L730" s="1">
        <v>223221</v>
      </c>
      <c r="M730" s="3">
        <v>42546</v>
      </c>
      <c r="N730" s="1" t="s">
        <v>89</v>
      </c>
      <c r="O730" s="1">
        <v>117395</v>
      </c>
      <c r="P730" s="1">
        <v>5000</v>
      </c>
      <c r="Q730" s="1">
        <v>13.7</v>
      </c>
      <c r="R730" s="1337">
        <v>68500</v>
      </c>
      <c r="S730" s="4">
        <v>-12950.4</v>
      </c>
      <c r="T730" s="1">
        <v>14.416</v>
      </c>
      <c r="U730" s="1337">
        <v>72080</v>
      </c>
      <c r="V730" s="1">
        <v>2.7099999999999999E-2</v>
      </c>
      <c r="W730" s="1336">
        <v>135.55000000000001</v>
      </c>
      <c r="X730" s="1">
        <v>13</v>
      </c>
      <c r="Y730" s="1">
        <v>135</v>
      </c>
      <c r="Z730" s="1" t="s">
        <v>143</v>
      </c>
      <c r="AA730" s="1">
        <v>401</v>
      </c>
      <c r="AB730" s="1337">
        <v>-3580</v>
      </c>
    </row>
    <row r="731" spans="1:28">
      <c r="A731" s="1336" t="s">
        <v>353</v>
      </c>
      <c r="B731" s="2" t="s">
        <v>425</v>
      </c>
      <c r="C731" s="1" t="s">
        <v>426</v>
      </c>
      <c r="D731" s="1" t="s">
        <v>116</v>
      </c>
      <c r="E731" s="1">
        <v>130339</v>
      </c>
      <c r="F731" s="1336" t="s">
        <v>258</v>
      </c>
      <c r="G731" s="1" t="s">
        <v>32</v>
      </c>
      <c r="H731" s="1">
        <v>421230</v>
      </c>
      <c r="I731" s="3">
        <v>42548</v>
      </c>
      <c r="J731" s="3">
        <v>42538</v>
      </c>
      <c r="K731" s="3">
        <v>42568</v>
      </c>
      <c r="L731" s="1">
        <v>223278</v>
      </c>
      <c r="M731" s="3">
        <v>42548</v>
      </c>
      <c r="N731" s="1" t="s">
        <v>89</v>
      </c>
      <c r="O731" s="1">
        <v>117315</v>
      </c>
      <c r="P731" s="1">
        <v>1000</v>
      </c>
      <c r="Q731" s="1">
        <v>14.19</v>
      </c>
      <c r="R731" s="1337">
        <v>14190</v>
      </c>
      <c r="S731" s="4">
        <v>-2100.08</v>
      </c>
      <c r="T731" s="1">
        <v>14.416</v>
      </c>
      <c r="U731" s="1337">
        <v>14416</v>
      </c>
      <c r="V731" s="1">
        <v>2.7099999999999999E-2</v>
      </c>
      <c r="W731" s="1336">
        <v>27.11</v>
      </c>
      <c r="X731" s="1">
        <v>13</v>
      </c>
      <c r="Y731" s="1">
        <v>135</v>
      </c>
      <c r="Z731" s="1" t="s">
        <v>259</v>
      </c>
      <c r="AA731" s="1">
        <v>401</v>
      </c>
      <c r="AB731" s="1336">
        <v>-226</v>
      </c>
    </row>
    <row r="732" spans="1:28">
      <c r="A732" s="1336" t="s">
        <v>353</v>
      </c>
      <c r="B732" s="2" t="s">
        <v>425</v>
      </c>
      <c r="C732" s="1" t="s">
        <v>426</v>
      </c>
      <c r="D732" s="1" t="s">
        <v>116</v>
      </c>
      <c r="E732" s="1">
        <v>130110</v>
      </c>
      <c r="F732" s="1336" t="s">
        <v>198</v>
      </c>
      <c r="G732" s="1" t="s">
        <v>32</v>
      </c>
      <c r="H732" s="1">
        <v>421274</v>
      </c>
      <c r="I732" s="3">
        <v>42548</v>
      </c>
      <c r="J732" s="3">
        <v>42534</v>
      </c>
      <c r="K732" s="3">
        <v>42562</v>
      </c>
      <c r="N732" s="1" t="s">
        <v>89</v>
      </c>
      <c r="O732" s="1">
        <v>117178</v>
      </c>
      <c r="P732" s="1">
        <v>2000</v>
      </c>
      <c r="Q732" s="1">
        <v>13.9</v>
      </c>
      <c r="R732" s="1337">
        <v>27800</v>
      </c>
      <c r="S732" s="4">
        <v>-4780.16</v>
      </c>
      <c r="T732" s="1">
        <v>14.416</v>
      </c>
      <c r="U732" s="1337">
        <v>28832</v>
      </c>
      <c r="V732" s="1">
        <v>2.7099999999999999E-2</v>
      </c>
      <c r="W732" s="1336">
        <v>54.22</v>
      </c>
      <c r="X732" s="1">
        <v>13</v>
      </c>
      <c r="Y732" s="1">
        <v>130</v>
      </c>
      <c r="AA732" s="1">
        <v>401</v>
      </c>
      <c r="AB732" s="1337">
        <v>-1032</v>
      </c>
    </row>
    <row r="733" spans="1:28">
      <c r="A733" s="1336" t="s">
        <v>353</v>
      </c>
      <c r="B733" s="2" t="s">
        <v>425</v>
      </c>
      <c r="C733" s="1" t="s">
        <v>426</v>
      </c>
      <c r="D733" s="1" t="s">
        <v>116</v>
      </c>
      <c r="E733" s="1">
        <v>130110</v>
      </c>
      <c r="F733" s="1336" t="s">
        <v>198</v>
      </c>
      <c r="G733" s="1" t="s">
        <v>32</v>
      </c>
      <c r="H733" s="1">
        <v>421274</v>
      </c>
      <c r="I733" s="3">
        <v>42548</v>
      </c>
      <c r="J733" s="3">
        <v>42534</v>
      </c>
      <c r="K733" s="3">
        <v>42562</v>
      </c>
      <c r="N733" s="1" t="s">
        <v>89</v>
      </c>
      <c r="O733" s="1">
        <v>117178</v>
      </c>
      <c r="P733" s="1">
        <v>4000</v>
      </c>
      <c r="Q733" s="1">
        <v>13.9</v>
      </c>
      <c r="R733" s="1337">
        <v>55600</v>
      </c>
      <c r="S733" s="4">
        <v>-9560.32</v>
      </c>
      <c r="T733" s="1">
        <v>14.416</v>
      </c>
      <c r="U733" s="1337">
        <v>57664</v>
      </c>
      <c r="V733" s="1">
        <v>2.7099999999999999E-2</v>
      </c>
      <c r="W733" s="1336">
        <v>108.44</v>
      </c>
      <c r="X733" s="1">
        <v>13</v>
      </c>
      <c r="Y733" s="1">
        <v>130</v>
      </c>
      <c r="AA733" s="1">
        <v>401</v>
      </c>
      <c r="AB733" s="1337">
        <v>-2064</v>
      </c>
    </row>
    <row r="734" spans="1:28">
      <c r="A734" s="1336" t="s">
        <v>353</v>
      </c>
      <c r="B734" s="2" t="s">
        <v>425</v>
      </c>
      <c r="C734" s="1" t="s">
        <v>426</v>
      </c>
      <c r="D734" s="1" t="s">
        <v>116</v>
      </c>
      <c r="E734" s="1">
        <v>130050</v>
      </c>
      <c r="F734" s="1336" t="s">
        <v>218</v>
      </c>
      <c r="G734" s="1" t="s">
        <v>32</v>
      </c>
      <c r="H734" s="1">
        <v>421352</v>
      </c>
      <c r="I734" s="3">
        <v>42549</v>
      </c>
      <c r="J734" s="3">
        <v>42529</v>
      </c>
      <c r="K734" s="3">
        <v>42546</v>
      </c>
      <c r="N734" s="1" t="s">
        <v>89</v>
      </c>
      <c r="O734" s="1">
        <v>116994</v>
      </c>
      <c r="P734" s="1">
        <v>1000</v>
      </c>
      <c r="Q734" s="1">
        <v>14.19</v>
      </c>
      <c r="R734" s="1337">
        <v>14190</v>
      </c>
      <c r="S734" s="4">
        <v>-2100.08</v>
      </c>
      <c r="T734" s="1">
        <v>14.416</v>
      </c>
      <c r="U734" s="1337">
        <v>14416</v>
      </c>
      <c r="V734" s="1">
        <v>2.7099999999999999E-2</v>
      </c>
      <c r="W734" s="1336">
        <v>27.11</v>
      </c>
      <c r="X734" s="1">
        <v>13</v>
      </c>
      <c r="Y734" s="1">
        <v>130</v>
      </c>
      <c r="AA734" s="1">
        <v>401</v>
      </c>
      <c r="AB734" s="1336">
        <v>-226</v>
      </c>
    </row>
    <row r="735" spans="1:28">
      <c r="A735" s="1336" t="s">
        <v>353</v>
      </c>
      <c r="B735" s="2" t="s">
        <v>425</v>
      </c>
      <c r="C735" s="1" t="s">
        <v>426</v>
      </c>
      <c r="D735" s="1" t="s">
        <v>116</v>
      </c>
      <c r="E735" s="1">
        <v>140083</v>
      </c>
      <c r="F735" s="1336" t="s">
        <v>117</v>
      </c>
      <c r="G735" s="1" t="s">
        <v>32</v>
      </c>
      <c r="H735" s="1">
        <v>421373</v>
      </c>
      <c r="I735" s="3">
        <v>42549</v>
      </c>
      <c r="J735" s="3">
        <v>42534</v>
      </c>
      <c r="K735" s="3">
        <v>42564</v>
      </c>
      <c r="L735" s="1">
        <v>223333</v>
      </c>
      <c r="M735" s="3">
        <v>42549</v>
      </c>
      <c r="N735" s="1" t="s">
        <v>89</v>
      </c>
      <c r="O735" s="1">
        <v>117148</v>
      </c>
      <c r="P735" s="1">
        <v>5000</v>
      </c>
      <c r="Q735" s="1">
        <v>13.49</v>
      </c>
      <c r="R735" s="1337">
        <v>67450</v>
      </c>
      <c r="S735" s="4">
        <v>-14000.4</v>
      </c>
      <c r="T735" s="1">
        <v>14.416</v>
      </c>
      <c r="U735" s="1337">
        <v>72080</v>
      </c>
      <c r="V735" s="1">
        <v>2.7099999999999999E-2</v>
      </c>
      <c r="W735" s="1336">
        <v>135.55000000000001</v>
      </c>
      <c r="X735" s="1">
        <v>13</v>
      </c>
      <c r="Y735" s="1">
        <v>141</v>
      </c>
      <c r="AA735" s="1">
        <v>401</v>
      </c>
      <c r="AB735" s="1337">
        <v>-4630</v>
      </c>
    </row>
    <row r="736" spans="1:28">
      <c r="A736" s="1336" t="s">
        <v>353</v>
      </c>
      <c r="B736" s="2" t="s">
        <v>425</v>
      </c>
      <c r="C736" s="1" t="s">
        <v>426</v>
      </c>
      <c r="D736" s="1" t="s">
        <v>116</v>
      </c>
      <c r="E736" s="1">
        <v>130339</v>
      </c>
      <c r="F736" s="1336" t="s">
        <v>258</v>
      </c>
      <c r="G736" s="1" t="s">
        <v>32</v>
      </c>
      <c r="H736" s="1">
        <v>421378</v>
      </c>
      <c r="I736" s="3">
        <v>42549</v>
      </c>
      <c r="J736" s="3">
        <v>42538</v>
      </c>
      <c r="K736" s="3">
        <v>42568</v>
      </c>
      <c r="L736" s="1">
        <v>223327</v>
      </c>
      <c r="M736" s="3">
        <v>42549</v>
      </c>
      <c r="N736" s="1" t="s">
        <v>89</v>
      </c>
      <c r="O736" s="1">
        <v>117316</v>
      </c>
      <c r="P736" s="1">
        <v>15000</v>
      </c>
      <c r="Q736" s="1">
        <v>14.19</v>
      </c>
      <c r="R736" s="1337">
        <v>212850</v>
      </c>
      <c r="S736" s="4">
        <v>-31501.200000000001</v>
      </c>
      <c r="T736" s="1">
        <v>14.416</v>
      </c>
      <c r="U736" s="1337">
        <v>216240</v>
      </c>
      <c r="V736" s="1">
        <v>2.7099999999999999E-2</v>
      </c>
      <c r="W736" s="1336">
        <v>406.65</v>
      </c>
      <c r="X736" s="1">
        <v>13</v>
      </c>
      <c r="Y736" s="1">
        <v>135</v>
      </c>
      <c r="Z736" s="1" t="s">
        <v>259</v>
      </c>
      <c r="AA736" s="1">
        <v>401</v>
      </c>
      <c r="AB736" s="1337">
        <v>-3390</v>
      </c>
    </row>
    <row r="737" spans="1:28">
      <c r="A737" s="1336" t="s">
        <v>353</v>
      </c>
      <c r="B737" s="2" t="s">
        <v>425</v>
      </c>
      <c r="C737" s="1" t="s">
        <v>426</v>
      </c>
      <c r="D737" s="1" t="s">
        <v>116</v>
      </c>
      <c r="E737" s="1">
        <v>130361</v>
      </c>
      <c r="F737" s="1336" t="s">
        <v>167</v>
      </c>
      <c r="G737" s="1" t="s">
        <v>32</v>
      </c>
      <c r="H737" s="1">
        <v>421381</v>
      </c>
      <c r="I737" s="3">
        <v>42549</v>
      </c>
      <c r="J737" s="3">
        <v>42548</v>
      </c>
      <c r="K737" s="3">
        <v>42548</v>
      </c>
      <c r="L737" s="1">
        <v>223336</v>
      </c>
      <c r="M737" s="3">
        <v>42549</v>
      </c>
      <c r="N737" s="1" t="s">
        <v>89</v>
      </c>
      <c r="O737" s="1">
        <v>117477</v>
      </c>
      <c r="P737" s="1">
        <v>700</v>
      </c>
      <c r="Q737" s="1">
        <v>14.19</v>
      </c>
      <c r="R737" s="1337">
        <v>9933</v>
      </c>
      <c r="S737" s="4">
        <v>-1470.06</v>
      </c>
      <c r="T737" s="1">
        <v>14.416</v>
      </c>
      <c r="U737" s="1337">
        <v>10091.200000000001</v>
      </c>
      <c r="V737" s="1">
        <v>2.7099999999999999E-2</v>
      </c>
      <c r="W737" s="1336">
        <v>18.977</v>
      </c>
      <c r="X737" s="1">
        <v>13</v>
      </c>
      <c r="Y737" s="1">
        <v>135</v>
      </c>
      <c r="Z737" s="1" t="s">
        <v>90</v>
      </c>
      <c r="AA737" s="1">
        <v>401</v>
      </c>
      <c r="AB737" s="1336">
        <v>-158.19999999999999</v>
      </c>
    </row>
    <row r="738" spans="1:28">
      <c r="A738" s="1336" t="s">
        <v>353</v>
      </c>
      <c r="B738" s="2" t="s">
        <v>429</v>
      </c>
      <c r="C738" s="1" t="s">
        <v>426</v>
      </c>
      <c r="D738" s="1" t="s">
        <v>76</v>
      </c>
      <c r="E738" s="1">
        <v>130322</v>
      </c>
      <c r="F738" s="1336" t="s">
        <v>142</v>
      </c>
      <c r="G738" s="1" t="s">
        <v>53</v>
      </c>
      <c r="H738" s="1">
        <v>7350</v>
      </c>
      <c r="I738" s="3">
        <v>42551</v>
      </c>
      <c r="J738" s="3">
        <v>42552</v>
      </c>
      <c r="K738" s="3">
        <v>42552</v>
      </c>
      <c r="L738" s="1">
        <v>223372</v>
      </c>
      <c r="N738" s="1" t="s">
        <v>54</v>
      </c>
      <c r="O738" s="1">
        <v>7544</v>
      </c>
      <c r="P738" s="1">
        <v>-1500</v>
      </c>
      <c r="Q738" s="1">
        <v>14.19</v>
      </c>
      <c r="R738" s="1337">
        <v>-21285</v>
      </c>
      <c r="S738" s="4">
        <v>3150.12</v>
      </c>
      <c r="T738" s="1">
        <v>14.416</v>
      </c>
      <c r="U738" s="1337">
        <v>-21624</v>
      </c>
      <c r="V738" s="1">
        <v>2.7099999999999999E-2</v>
      </c>
      <c r="W738" s="1336">
        <v>-40.664999999999999</v>
      </c>
      <c r="X738" s="1">
        <v>13</v>
      </c>
      <c r="Y738" s="1">
        <v>135</v>
      </c>
      <c r="Z738" s="1" t="s">
        <v>143</v>
      </c>
      <c r="AA738" s="1">
        <v>401</v>
      </c>
      <c r="AB738" s="1336">
        <v>339</v>
      </c>
    </row>
    <row r="739" spans="1:28">
      <c r="A739" s="1336" t="s">
        <v>353</v>
      </c>
      <c r="B739" s="2" t="s">
        <v>429</v>
      </c>
      <c r="C739" s="1" t="s">
        <v>426</v>
      </c>
      <c r="D739" s="1" t="s">
        <v>76</v>
      </c>
      <c r="E739" s="1">
        <v>140083</v>
      </c>
      <c r="F739" s="1336" t="s">
        <v>117</v>
      </c>
      <c r="G739" s="1" t="s">
        <v>32</v>
      </c>
      <c r="H739" s="1">
        <v>418886</v>
      </c>
      <c r="I739" s="3">
        <v>42529</v>
      </c>
      <c r="J739" s="3">
        <v>42515</v>
      </c>
      <c r="K739" s="3">
        <v>42546</v>
      </c>
      <c r="L739" s="1">
        <v>221984</v>
      </c>
      <c r="M739" s="3">
        <v>42528</v>
      </c>
      <c r="N739" s="1" t="s">
        <v>89</v>
      </c>
      <c r="O739" s="1">
        <v>116469</v>
      </c>
      <c r="P739" s="1">
        <v>2000</v>
      </c>
      <c r="Q739" s="1">
        <v>14.19</v>
      </c>
      <c r="R739" s="1337">
        <v>28380</v>
      </c>
      <c r="S739" s="4">
        <v>-4200.16</v>
      </c>
      <c r="T739" s="1">
        <v>14.416</v>
      </c>
      <c r="U739" s="1337">
        <v>28832</v>
      </c>
      <c r="V739" s="1">
        <v>2.7099999999999999E-2</v>
      </c>
      <c r="W739" s="1336">
        <v>54.22</v>
      </c>
      <c r="X739" s="1">
        <v>13</v>
      </c>
      <c r="Y739" s="1">
        <v>141</v>
      </c>
      <c r="AA739" s="1">
        <v>401</v>
      </c>
      <c r="AB739" s="1336">
        <v>-452</v>
      </c>
    </row>
    <row r="740" spans="1:28">
      <c r="A740" s="1336" t="s">
        <v>353</v>
      </c>
      <c r="B740" s="2" t="s">
        <v>429</v>
      </c>
      <c r="C740" s="1" t="s">
        <v>426</v>
      </c>
      <c r="D740" s="1" t="s">
        <v>76</v>
      </c>
      <c r="E740" s="1">
        <v>130322</v>
      </c>
      <c r="F740" s="1336" t="s">
        <v>142</v>
      </c>
      <c r="G740" s="1" t="s">
        <v>32</v>
      </c>
      <c r="H740" s="1">
        <v>421439</v>
      </c>
      <c r="I740" s="3">
        <v>42551</v>
      </c>
      <c r="J740" s="3">
        <v>42503</v>
      </c>
      <c r="K740" s="3">
        <v>42534</v>
      </c>
      <c r="L740" s="1">
        <v>223372</v>
      </c>
      <c r="M740" s="3">
        <v>42550</v>
      </c>
      <c r="N740" s="1" t="s">
        <v>89</v>
      </c>
      <c r="O740" s="1">
        <v>116132</v>
      </c>
      <c r="P740" s="1">
        <v>1500</v>
      </c>
      <c r="Q740" s="1">
        <v>14.19</v>
      </c>
      <c r="R740" s="1337">
        <v>21285</v>
      </c>
      <c r="S740" s="4">
        <v>-3150.12</v>
      </c>
      <c r="T740" s="1">
        <v>14.416</v>
      </c>
      <c r="U740" s="1337">
        <v>21624</v>
      </c>
      <c r="V740" s="1">
        <v>2.7099999999999999E-2</v>
      </c>
      <c r="W740" s="1336">
        <v>40.664999999999999</v>
      </c>
      <c r="X740" s="1">
        <v>13</v>
      </c>
      <c r="Y740" s="1">
        <v>135</v>
      </c>
      <c r="Z740" s="1" t="s">
        <v>143</v>
      </c>
      <c r="AA740" s="1">
        <v>401</v>
      </c>
      <c r="AB740" s="1336">
        <v>-339</v>
      </c>
    </row>
    <row r="741" spans="1:28">
      <c r="A741" s="1336" t="s">
        <v>353</v>
      </c>
      <c r="B741" s="2" t="s">
        <v>430</v>
      </c>
      <c r="C741" s="1" t="s">
        <v>426</v>
      </c>
      <c r="D741" s="1" t="s">
        <v>65</v>
      </c>
      <c r="E741" s="1">
        <v>130308</v>
      </c>
      <c r="F741" s="1336" t="s">
        <v>126</v>
      </c>
      <c r="G741" s="1" t="s">
        <v>32</v>
      </c>
      <c r="H741" s="1">
        <v>417931</v>
      </c>
      <c r="I741" s="3">
        <v>42522</v>
      </c>
      <c r="J741" s="3">
        <v>42521</v>
      </c>
      <c r="K741" s="3">
        <v>42522</v>
      </c>
      <c r="N741" s="1" t="s">
        <v>89</v>
      </c>
      <c r="O741" s="1">
        <v>116644</v>
      </c>
      <c r="P741" s="1">
        <v>3000</v>
      </c>
      <c r="Q741" s="1">
        <v>14.19</v>
      </c>
      <c r="R741" s="1337">
        <v>42570</v>
      </c>
      <c r="S741" s="4">
        <v>-6300.24</v>
      </c>
      <c r="T741" s="1">
        <v>14.416</v>
      </c>
      <c r="U741" s="1337">
        <v>43248</v>
      </c>
      <c r="V741" s="1">
        <v>2.7099999999999999E-2</v>
      </c>
      <c r="W741" s="1336">
        <v>81.33</v>
      </c>
      <c r="X741" s="1">
        <v>13</v>
      </c>
      <c r="Y741" s="1">
        <v>141</v>
      </c>
      <c r="AA741" s="1">
        <v>401</v>
      </c>
      <c r="AB741" s="1336">
        <v>-678</v>
      </c>
    </row>
    <row r="742" spans="1:28">
      <c r="A742" s="1336" t="s">
        <v>353</v>
      </c>
      <c r="B742" s="2" t="s">
        <v>430</v>
      </c>
      <c r="C742" s="1" t="s">
        <v>426</v>
      </c>
      <c r="D742" s="1" t="s">
        <v>65</v>
      </c>
      <c r="E742" s="1">
        <v>130013</v>
      </c>
      <c r="F742" s="1336" t="s">
        <v>221</v>
      </c>
      <c r="G742" s="1" t="s">
        <v>32</v>
      </c>
      <c r="H742" s="1">
        <v>418036</v>
      </c>
      <c r="I742" s="3">
        <v>42523</v>
      </c>
      <c r="J742" s="3">
        <v>42520</v>
      </c>
      <c r="K742" s="3">
        <v>42522</v>
      </c>
      <c r="N742" s="1" t="s">
        <v>89</v>
      </c>
      <c r="O742" s="1">
        <v>116578</v>
      </c>
      <c r="P742" s="1">
        <v>3000</v>
      </c>
      <c r="Q742" s="1">
        <v>13.9</v>
      </c>
      <c r="R742" s="1337">
        <v>41700</v>
      </c>
      <c r="S742" s="4">
        <v>-7170.24</v>
      </c>
      <c r="T742" s="1">
        <v>14.416</v>
      </c>
      <c r="U742" s="1337">
        <v>43248</v>
      </c>
      <c r="V742" s="1">
        <v>2.7099999999999999E-2</v>
      </c>
      <c r="W742" s="1336">
        <v>81.33</v>
      </c>
      <c r="X742" s="1">
        <v>13</v>
      </c>
      <c r="Y742" s="1">
        <v>130</v>
      </c>
      <c r="AA742" s="1">
        <v>401</v>
      </c>
      <c r="AB742" s="1337">
        <v>-1548</v>
      </c>
    </row>
    <row r="743" spans="1:28">
      <c r="A743" s="1336" t="s">
        <v>353</v>
      </c>
      <c r="B743" s="2" t="s">
        <v>430</v>
      </c>
      <c r="C743" s="1" t="s">
        <v>426</v>
      </c>
      <c r="D743" s="1" t="s">
        <v>65</v>
      </c>
      <c r="E743" s="1">
        <v>140083</v>
      </c>
      <c r="F743" s="1336" t="s">
        <v>117</v>
      </c>
      <c r="G743" s="1" t="s">
        <v>32</v>
      </c>
      <c r="H743" s="1">
        <v>418168</v>
      </c>
      <c r="I743" s="3">
        <v>42523</v>
      </c>
      <c r="J743" s="3">
        <v>42515</v>
      </c>
      <c r="K743" s="3">
        <v>42522</v>
      </c>
      <c r="L743" s="1">
        <v>221581</v>
      </c>
      <c r="M743" s="3">
        <v>42523</v>
      </c>
      <c r="N743" s="1" t="s">
        <v>89</v>
      </c>
      <c r="O743" s="1">
        <v>116469</v>
      </c>
      <c r="P743" s="1">
        <v>1000</v>
      </c>
      <c r="Q743" s="1">
        <v>14.19</v>
      </c>
      <c r="R743" s="1337">
        <v>14190</v>
      </c>
      <c r="S743" s="4">
        <v>-2100.08</v>
      </c>
      <c r="T743" s="1">
        <v>14.416</v>
      </c>
      <c r="U743" s="1337">
        <v>14416</v>
      </c>
      <c r="V743" s="1">
        <v>2.7099999999999999E-2</v>
      </c>
      <c r="W743" s="1336">
        <v>27.11</v>
      </c>
      <c r="X743" s="1">
        <v>13</v>
      </c>
      <c r="Y743" s="1">
        <v>141</v>
      </c>
      <c r="AA743" s="1">
        <v>401</v>
      </c>
      <c r="AB743" s="1336">
        <v>-226</v>
      </c>
    </row>
    <row r="744" spans="1:28">
      <c r="A744" s="1336" t="s">
        <v>353</v>
      </c>
      <c r="B744" s="2" t="s">
        <v>430</v>
      </c>
      <c r="C744" s="1" t="s">
        <v>426</v>
      </c>
      <c r="D744" s="1" t="s">
        <v>65</v>
      </c>
      <c r="E744" s="1">
        <v>130349</v>
      </c>
      <c r="F744" s="1336" t="s">
        <v>141</v>
      </c>
      <c r="G744" s="1" t="s">
        <v>32</v>
      </c>
      <c r="H744" s="1">
        <v>418181</v>
      </c>
      <c r="I744" s="3">
        <v>42523</v>
      </c>
      <c r="J744" s="3">
        <v>42520</v>
      </c>
      <c r="K744" s="3">
        <v>42524</v>
      </c>
      <c r="N744" s="1" t="s">
        <v>89</v>
      </c>
      <c r="O744" s="1">
        <v>116614</v>
      </c>
      <c r="P744" s="1">
        <v>1000</v>
      </c>
      <c r="Q744" s="1">
        <v>14.19</v>
      </c>
      <c r="R744" s="1337">
        <v>14190</v>
      </c>
      <c r="S744" s="4">
        <v>-2100.08</v>
      </c>
      <c r="T744" s="1">
        <v>14.416</v>
      </c>
      <c r="U744" s="1337">
        <v>14416</v>
      </c>
      <c r="V744" s="1">
        <v>2.7099999999999999E-2</v>
      </c>
      <c r="W744" s="1336">
        <v>27.11</v>
      </c>
      <c r="X744" s="1">
        <v>13</v>
      </c>
      <c r="Y744" s="1">
        <v>141</v>
      </c>
      <c r="AA744" s="1">
        <v>401</v>
      </c>
      <c r="AB744" s="1336">
        <v>-226</v>
      </c>
    </row>
    <row r="745" spans="1:28">
      <c r="A745" s="1336" t="s">
        <v>353</v>
      </c>
      <c r="B745" s="2" t="s">
        <v>430</v>
      </c>
      <c r="C745" s="1" t="s">
        <v>426</v>
      </c>
      <c r="D745" s="1" t="s">
        <v>65</v>
      </c>
      <c r="E745" s="1">
        <v>140008</v>
      </c>
      <c r="F745" s="1336" t="s">
        <v>123</v>
      </c>
      <c r="G745" s="1" t="s">
        <v>32</v>
      </c>
      <c r="H745" s="1">
        <v>418468</v>
      </c>
      <c r="I745" s="3">
        <v>42525</v>
      </c>
      <c r="J745" s="3">
        <v>42522</v>
      </c>
      <c r="K745" s="3">
        <v>42527</v>
      </c>
      <c r="L745" s="1">
        <v>221732</v>
      </c>
      <c r="M745" s="3">
        <v>42525</v>
      </c>
      <c r="N745" s="1" t="s">
        <v>89</v>
      </c>
      <c r="O745" s="1">
        <v>116716</v>
      </c>
      <c r="P745" s="1">
        <v>3000</v>
      </c>
      <c r="Q745" s="1">
        <v>14.19</v>
      </c>
      <c r="R745" s="1337">
        <v>42570</v>
      </c>
      <c r="S745" s="4">
        <v>-6300.24</v>
      </c>
      <c r="T745" s="1">
        <v>14.416</v>
      </c>
      <c r="U745" s="1337">
        <v>43248</v>
      </c>
      <c r="V745" s="1">
        <v>2.7099999999999999E-2</v>
      </c>
      <c r="W745" s="1336">
        <v>81.33</v>
      </c>
      <c r="X745" s="1">
        <v>13</v>
      </c>
      <c r="Y745" s="1">
        <v>141</v>
      </c>
      <c r="AA745" s="1">
        <v>401</v>
      </c>
      <c r="AB745" s="1336">
        <v>-678</v>
      </c>
    </row>
    <row r="746" spans="1:28">
      <c r="A746" s="1336" t="s">
        <v>353</v>
      </c>
      <c r="B746" s="2" t="s">
        <v>430</v>
      </c>
      <c r="C746" s="1" t="s">
        <v>426</v>
      </c>
      <c r="D746" s="1" t="s">
        <v>65</v>
      </c>
      <c r="E746" s="1">
        <v>130140</v>
      </c>
      <c r="F746" s="1336" t="s">
        <v>222</v>
      </c>
      <c r="G746" s="1" t="s">
        <v>32</v>
      </c>
      <c r="H746" s="1">
        <v>418605</v>
      </c>
      <c r="I746" s="3">
        <v>42528</v>
      </c>
      <c r="J746" s="3">
        <v>42524</v>
      </c>
      <c r="K746" s="3">
        <v>42546</v>
      </c>
      <c r="N746" s="1" t="s">
        <v>89</v>
      </c>
      <c r="O746" s="1">
        <v>116780</v>
      </c>
      <c r="P746" s="1">
        <v>2000</v>
      </c>
      <c r="Q746" s="1">
        <v>14.19</v>
      </c>
      <c r="R746" s="1337">
        <v>28380</v>
      </c>
      <c r="S746" s="4">
        <v>-4200.16</v>
      </c>
      <c r="T746" s="1">
        <v>14.416</v>
      </c>
      <c r="U746" s="1337">
        <v>28832</v>
      </c>
      <c r="V746" s="1">
        <v>2.7099999999999999E-2</v>
      </c>
      <c r="W746" s="1336">
        <v>54.22</v>
      </c>
      <c r="X746" s="1">
        <v>13</v>
      </c>
      <c r="Y746" s="1">
        <v>130</v>
      </c>
      <c r="AA746" s="1">
        <v>401</v>
      </c>
      <c r="AB746" s="1336">
        <v>-452</v>
      </c>
    </row>
    <row r="747" spans="1:28">
      <c r="A747" s="1336" t="s">
        <v>353</v>
      </c>
      <c r="B747" s="2" t="s">
        <v>430</v>
      </c>
      <c r="C747" s="1" t="s">
        <v>426</v>
      </c>
      <c r="D747" s="1" t="s">
        <v>65</v>
      </c>
      <c r="E747" s="1">
        <v>140008</v>
      </c>
      <c r="F747" s="1336" t="s">
        <v>123</v>
      </c>
      <c r="G747" s="1" t="s">
        <v>32</v>
      </c>
      <c r="H747" s="1">
        <v>418813</v>
      </c>
      <c r="I747" s="3">
        <v>42528</v>
      </c>
      <c r="J747" s="3">
        <v>42522</v>
      </c>
      <c r="K747" s="3">
        <v>42545</v>
      </c>
      <c r="L747" s="1">
        <v>221921</v>
      </c>
      <c r="M747" s="3">
        <v>42528</v>
      </c>
      <c r="N747" s="1" t="s">
        <v>89</v>
      </c>
      <c r="O747" s="1">
        <v>116716</v>
      </c>
      <c r="P747" s="1">
        <v>2000</v>
      </c>
      <c r="Q747" s="1">
        <v>14.19</v>
      </c>
      <c r="R747" s="1337">
        <v>28380</v>
      </c>
      <c r="S747" s="4">
        <v>-4200.16</v>
      </c>
      <c r="T747" s="1">
        <v>14.416</v>
      </c>
      <c r="U747" s="1337">
        <v>28832</v>
      </c>
      <c r="V747" s="1">
        <v>2.7099999999999999E-2</v>
      </c>
      <c r="W747" s="1336">
        <v>54.22</v>
      </c>
      <c r="X747" s="1">
        <v>13</v>
      </c>
      <c r="Y747" s="1">
        <v>141</v>
      </c>
      <c r="AA747" s="1">
        <v>401</v>
      </c>
      <c r="AB747" s="1336">
        <v>-452</v>
      </c>
    </row>
    <row r="748" spans="1:28">
      <c r="A748" s="1336" t="s">
        <v>353</v>
      </c>
      <c r="B748" s="2" t="s">
        <v>430</v>
      </c>
      <c r="C748" s="1" t="s">
        <v>426</v>
      </c>
      <c r="D748" s="1" t="s">
        <v>65</v>
      </c>
      <c r="E748" s="1">
        <v>130308</v>
      </c>
      <c r="F748" s="1336" t="s">
        <v>126</v>
      </c>
      <c r="G748" s="1" t="s">
        <v>32</v>
      </c>
      <c r="H748" s="1">
        <v>419246</v>
      </c>
      <c r="I748" s="3">
        <v>42532</v>
      </c>
      <c r="J748" s="3">
        <v>42529</v>
      </c>
      <c r="K748" s="3">
        <v>42530</v>
      </c>
      <c r="N748" s="1" t="s">
        <v>89</v>
      </c>
      <c r="O748" s="1">
        <v>117000</v>
      </c>
      <c r="P748" s="1">
        <v>2000</v>
      </c>
      <c r="Q748" s="1">
        <v>13.9</v>
      </c>
      <c r="R748" s="1337">
        <v>27800</v>
      </c>
      <c r="S748" s="4">
        <v>-4780.16</v>
      </c>
      <c r="T748" s="1">
        <v>14.416</v>
      </c>
      <c r="U748" s="1337">
        <v>28832</v>
      </c>
      <c r="V748" s="1">
        <v>2.7099999999999999E-2</v>
      </c>
      <c r="W748" s="1336">
        <v>54.22</v>
      </c>
      <c r="X748" s="1">
        <v>13</v>
      </c>
      <c r="Y748" s="1">
        <v>141</v>
      </c>
      <c r="AA748" s="1">
        <v>401</v>
      </c>
      <c r="AB748" s="1337">
        <v>-1032</v>
      </c>
    </row>
    <row r="749" spans="1:28">
      <c r="A749" s="1336" t="s">
        <v>353</v>
      </c>
      <c r="B749" s="2" t="s">
        <v>430</v>
      </c>
      <c r="C749" s="1" t="s">
        <v>426</v>
      </c>
      <c r="D749" s="1" t="s">
        <v>65</v>
      </c>
      <c r="E749" s="1">
        <v>130157</v>
      </c>
      <c r="F749" s="1336" t="s">
        <v>415</v>
      </c>
      <c r="G749" s="1" t="s">
        <v>32</v>
      </c>
      <c r="H749" s="1">
        <v>419455</v>
      </c>
      <c r="I749" s="3">
        <v>42534</v>
      </c>
      <c r="J749" s="3">
        <v>42529</v>
      </c>
      <c r="K749" s="3">
        <v>42530</v>
      </c>
      <c r="L749" s="1">
        <v>222364</v>
      </c>
      <c r="M749" s="3">
        <v>42532</v>
      </c>
      <c r="N749" s="1" t="s">
        <v>89</v>
      </c>
      <c r="O749" s="1">
        <v>116984</v>
      </c>
      <c r="P749" s="1">
        <v>1000</v>
      </c>
      <c r="Q749" s="1">
        <v>14.04</v>
      </c>
      <c r="R749" s="1337">
        <v>14040</v>
      </c>
      <c r="S749" s="4">
        <v>-2250.08</v>
      </c>
      <c r="T749" s="1">
        <v>14.416</v>
      </c>
      <c r="U749" s="1337">
        <v>14416</v>
      </c>
      <c r="V749" s="1">
        <v>2.7099999999999999E-2</v>
      </c>
      <c r="W749" s="1336">
        <v>27.11</v>
      </c>
      <c r="X749" s="1">
        <v>13</v>
      </c>
      <c r="Y749" s="1">
        <v>130</v>
      </c>
      <c r="AA749" s="1">
        <v>401</v>
      </c>
      <c r="AB749" s="1336">
        <v>-376</v>
      </c>
    </row>
    <row r="750" spans="1:28">
      <c r="A750" s="1336" t="s">
        <v>353</v>
      </c>
      <c r="B750" s="2" t="s">
        <v>430</v>
      </c>
      <c r="C750" s="1" t="s">
        <v>426</v>
      </c>
      <c r="D750" s="1" t="s">
        <v>65</v>
      </c>
      <c r="E750" s="1">
        <v>140083</v>
      </c>
      <c r="F750" s="1336" t="s">
        <v>117</v>
      </c>
      <c r="G750" s="1" t="s">
        <v>32</v>
      </c>
      <c r="H750" s="1">
        <v>419816</v>
      </c>
      <c r="I750" s="3">
        <v>42536</v>
      </c>
      <c r="J750" s="3">
        <v>42534</v>
      </c>
      <c r="K750" s="3">
        <v>42535</v>
      </c>
      <c r="L750" s="1">
        <v>222578</v>
      </c>
      <c r="M750" s="3">
        <v>42536</v>
      </c>
      <c r="N750" s="1" t="s">
        <v>89</v>
      </c>
      <c r="O750" s="1">
        <v>117148</v>
      </c>
      <c r="P750" s="1">
        <v>3000</v>
      </c>
      <c r="Q750" s="1">
        <v>13.49</v>
      </c>
      <c r="R750" s="1337">
        <v>40470</v>
      </c>
      <c r="S750" s="4">
        <v>-8400.24</v>
      </c>
      <c r="T750" s="1">
        <v>14.416</v>
      </c>
      <c r="U750" s="1337">
        <v>43248</v>
      </c>
      <c r="V750" s="1">
        <v>2.7099999999999999E-2</v>
      </c>
      <c r="W750" s="1336">
        <v>81.33</v>
      </c>
      <c r="X750" s="1">
        <v>13</v>
      </c>
      <c r="Y750" s="1">
        <v>141</v>
      </c>
      <c r="AA750" s="1">
        <v>401</v>
      </c>
      <c r="AB750" s="1337">
        <v>-2778</v>
      </c>
    </row>
    <row r="751" spans="1:28">
      <c r="A751" s="1336" t="s">
        <v>353</v>
      </c>
      <c r="B751" s="2" t="s">
        <v>430</v>
      </c>
      <c r="C751" s="1" t="s">
        <v>426</v>
      </c>
      <c r="D751" s="1" t="s">
        <v>65</v>
      </c>
      <c r="E751" s="1">
        <v>130013</v>
      </c>
      <c r="F751" s="1336" t="s">
        <v>221</v>
      </c>
      <c r="G751" s="1" t="s">
        <v>32</v>
      </c>
      <c r="H751" s="1">
        <v>419913</v>
      </c>
      <c r="I751" s="3">
        <v>42537</v>
      </c>
      <c r="J751" s="3">
        <v>42536</v>
      </c>
      <c r="K751" s="3">
        <v>42537</v>
      </c>
      <c r="N751" s="1" t="s">
        <v>89</v>
      </c>
      <c r="O751" s="1">
        <v>117251</v>
      </c>
      <c r="P751" s="1">
        <v>3000</v>
      </c>
      <c r="Q751" s="1">
        <v>13.76</v>
      </c>
      <c r="R751" s="1337">
        <v>41280</v>
      </c>
      <c r="S751" s="4">
        <v>-7590.24</v>
      </c>
      <c r="T751" s="1">
        <v>14.416</v>
      </c>
      <c r="U751" s="1337">
        <v>43248</v>
      </c>
      <c r="V751" s="1">
        <v>2.7099999999999999E-2</v>
      </c>
      <c r="W751" s="1336">
        <v>81.33</v>
      </c>
      <c r="X751" s="1">
        <v>13</v>
      </c>
      <c r="Y751" s="1">
        <v>130</v>
      </c>
      <c r="AA751" s="1">
        <v>401</v>
      </c>
      <c r="AB751" s="1337">
        <v>-1968</v>
      </c>
    </row>
    <row r="752" spans="1:28">
      <c r="A752" s="1336" t="s">
        <v>353</v>
      </c>
      <c r="B752" s="2" t="s">
        <v>430</v>
      </c>
      <c r="C752" s="1" t="s">
        <v>426</v>
      </c>
      <c r="D752" s="1" t="s">
        <v>65</v>
      </c>
      <c r="E752" s="1">
        <v>140083</v>
      </c>
      <c r="F752" s="1336" t="s">
        <v>117</v>
      </c>
      <c r="G752" s="1" t="s">
        <v>32</v>
      </c>
      <c r="H752" s="1">
        <v>420098</v>
      </c>
      <c r="I752" s="3">
        <v>42537</v>
      </c>
      <c r="J752" s="3">
        <v>42534</v>
      </c>
      <c r="K752" s="3">
        <v>42535</v>
      </c>
      <c r="L752" s="1">
        <v>222720</v>
      </c>
      <c r="M752" s="3">
        <v>42537</v>
      </c>
      <c r="N752" s="1" t="s">
        <v>89</v>
      </c>
      <c r="O752" s="1">
        <v>117148</v>
      </c>
      <c r="P752" s="1">
        <v>2000</v>
      </c>
      <c r="Q752" s="1">
        <v>13.49</v>
      </c>
      <c r="R752" s="1337">
        <v>26980</v>
      </c>
      <c r="S752" s="4">
        <v>-5600.16</v>
      </c>
      <c r="T752" s="1">
        <v>14.416</v>
      </c>
      <c r="U752" s="1337">
        <v>28832</v>
      </c>
      <c r="V752" s="1">
        <v>2.7099999999999999E-2</v>
      </c>
      <c r="W752" s="1336">
        <v>54.22</v>
      </c>
      <c r="X752" s="1">
        <v>13</v>
      </c>
      <c r="Y752" s="1">
        <v>141</v>
      </c>
      <c r="AA752" s="1">
        <v>401</v>
      </c>
      <c r="AB752" s="1337">
        <v>-1852</v>
      </c>
    </row>
    <row r="753" spans="1:28">
      <c r="A753" s="1336" t="s">
        <v>353</v>
      </c>
      <c r="B753" s="2" t="s">
        <v>431</v>
      </c>
      <c r="C753" s="1" t="s">
        <v>426</v>
      </c>
      <c r="D753" s="1" t="s">
        <v>129</v>
      </c>
      <c r="E753" s="1">
        <v>130308</v>
      </c>
      <c r="F753" s="1336" t="s">
        <v>126</v>
      </c>
      <c r="G753" s="1" t="s">
        <v>32</v>
      </c>
      <c r="H753" s="1">
        <v>418409</v>
      </c>
      <c r="I753" s="3">
        <v>42527</v>
      </c>
      <c r="J753" s="3">
        <v>42499</v>
      </c>
      <c r="K753" s="3">
        <v>42543</v>
      </c>
      <c r="N753" s="1" t="s">
        <v>89</v>
      </c>
      <c r="O753" s="1">
        <v>115859</v>
      </c>
      <c r="P753" s="1">
        <v>2000</v>
      </c>
      <c r="Q753" s="1">
        <v>14.81</v>
      </c>
      <c r="R753" s="1337">
        <v>29620</v>
      </c>
      <c r="S753" s="4">
        <v>-2960.16</v>
      </c>
      <c r="T753" s="1">
        <v>14.416</v>
      </c>
      <c r="U753" s="1337">
        <v>28832</v>
      </c>
      <c r="V753" s="1">
        <v>2.7099999999999999E-2</v>
      </c>
      <c r="W753" s="1336">
        <v>54.22</v>
      </c>
      <c r="X753" s="1">
        <v>13</v>
      </c>
      <c r="Y753" s="1">
        <v>141</v>
      </c>
      <c r="AA753" s="1">
        <v>401</v>
      </c>
      <c r="AB753" s="1336">
        <v>788</v>
      </c>
    </row>
    <row r="754" spans="1:28">
      <c r="A754" s="1336" t="s">
        <v>353</v>
      </c>
      <c r="B754" s="2" t="s">
        <v>431</v>
      </c>
      <c r="C754" s="1" t="s">
        <v>426</v>
      </c>
      <c r="D754" s="1" t="s">
        <v>129</v>
      </c>
      <c r="E754" s="1">
        <v>140083</v>
      </c>
      <c r="F754" s="1336" t="s">
        <v>117</v>
      </c>
      <c r="G754" s="1" t="s">
        <v>32</v>
      </c>
      <c r="H754" s="1">
        <v>418509</v>
      </c>
      <c r="I754" s="3">
        <v>42527</v>
      </c>
      <c r="J754" s="3">
        <v>42515</v>
      </c>
      <c r="K754" s="3">
        <v>42546</v>
      </c>
      <c r="L754" s="1">
        <v>221819</v>
      </c>
      <c r="M754" s="3">
        <v>42526</v>
      </c>
      <c r="N754" s="1" t="s">
        <v>89</v>
      </c>
      <c r="O754" s="1">
        <v>116469</v>
      </c>
      <c r="P754" s="1">
        <v>2000</v>
      </c>
      <c r="Q754" s="1">
        <v>14.19</v>
      </c>
      <c r="R754" s="1337">
        <v>28380</v>
      </c>
      <c r="S754" s="4">
        <v>-4200.16</v>
      </c>
      <c r="T754" s="1">
        <v>14.416</v>
      </c>
      <c r="U754" s="1337">
        <v>28832</v>
      </c>
      <c r="V754" s="1">
        <v>2.7099999999999999E-2</v>
      </c>
      <c r="W754" s="1336">
        <v>54.22</v>
      </c>
      <c r="X754" s="1">
        <v>13</v>
      </c>
      <c r="Y754" s="1">
        <v>141</v>
      </c>
      <c r="AA754" s="1">
        <v>401</v>
      </c>
      <c r="AB754" s="1336">
        <v>-452</v>
      </c>
    </row>
    <row r="755" spans="1:28">
      <c r="A755" s="1336" t="s">
        <v>353</v>
      </c>
      <c r="B755" s="2" t="s">
        <v>431</v>
      </c>
      <c r="C755" s="1" t="s">
        <v>426</v>
      </c>
      <c r="D755" s="1" t="s">
        <v>129</v>
      </c>
      <c r="E755" s="1">
        <v>130001</v>
      </c>
      <c r="F755" s="1336" t="s">
        <v>132</v>
      </c>
      <c r="G755" s="1" t="s">
        <v>32</v>
      </c>
      <c r="H755" s="1">
        <v>418687</v>
      </c>
      <c r="I755" s="3">
        <v>42529</v>
      </c>
      <c r="J755" s="3">
        <v>42494</v>
      </c>
      <c r="K755" s="3">
        <v>42544</v>
      </c>
      <c r="N755" s="1" t="s">
        <v>89</v>
      </c>
      <c r="O755" s="1">
        <v>115823</v>
      </c>
      <c r="P755" s="1">
        <v>2000</v>
      </c>
      <c r="Q755" s="1">
        <v>14.58</v>
      </c>
      <c r="R755" s="1337">
        <v>29160</v>
      </c>
      <c r="S755" s="4">
        <v>-3420.16</v>
      </c>
      <c r="T755" s="1">
        <v>14.416</v>
      </c>
      <c r="U755" s="1337">
        <v>28832</v>
      </c>
      <c r="V755" s="1">
        <v>2.7099999999999999E-2</v>
      </c>
      <c r="W755" s="1336">
        <v>54.22</v>
      </c>
      <c r="X755" s="1">
        <v>13</v>
      </c>
      <c r="Y755" s="1">
        <v>130</v>
      </c>
      <c r="AA755" s="1">
        <v>401</v>
      </c>
      <c r="AB755" s="1336">
        <v>328</v>
      </c>
    </row>
    <row r="756" spans="1:28">
      <c r="A756" s="1336" t="s">
        <v>353</v>
      </c>
      <c r="B756" s="2" t="s">
        <v>431</v>
      </c>
      <c r="C756" s="1" t="s">
        <v>426</v>
      </c>
      <c r="D756" s="1" t="s">
        <v>129</v>
      </c>
      <c r="E756" s="1">
        <v>130365</v>
      </c>
      <c r="F756" s="1336" t="s">
        <v>432</v>
      </c>
      <c r="G756" s="1" t="s">
        <v>32</v>
      </c>
      <c r="H756" s="1">
        <v>418796</v>
      </c>
      <c r="I756" s="3">
        <v>42528</v>
      </c>
      <c r="J756" s="3">
        <v>42515</v>
      </c>
      <c r="K756" s="3">
        <v>42544</v>
      </c>
      <c r="L756" s="1">
        <v>221899</v>
      </c>
      <c r="M756" s="3">
        <v>42528</v>
      </c>
      <c r="N756" s="1" t="s">
        <v>89</v>
      </c>
      <c r="O756" s="1">
        <v>116479</v>
      </c>
      <c r="P756" s="1">
        <v>2000</v>
      </c>
      <c r="Q756" s="1">
        <v>14.19</v>
      </c>
      <c r="R756" s="1337">
        <v>28380</v>
      </c>
      <c r="S756" s="4">
        <v>-4200.16</v>
      </c>
      <c r="T756" s="1">
        <v>14.416</v>
      </c>
      <c r="U756" s="1337">
        <v>28832</v>
      </c>
      <c r="V756" s="1">
        <v>2.7099999999999999E-2</v>
      </c>
      <c r="W756" s="1336">
        <v>54.22</v>
      </c>
      <c r="X756" s="1">
        <v>13</v>
      </c>
      <c r="Y756" s="1">
        <v>135</v>
      </c>
      <c r="Z756" s="1" t="s">
        <v>90</v>
      </c>
      <c r="AA756" s="1">
        <v>401</v>
      </c>
      <c r="AB756" s="1336">
        <v>-452</v>
      </c>
    </row>
    <row r="757" spans="1:28">
      <c r="A757" s="1336" t="s">
        <v>353</v>
      </c>
      <c r="B757" s="2" t="s">
        <v>431</v>
      </c>
      <c r="C757" s="1" t="s">
        <v>426</v>
      </c>
      <c r="D757" s="1" t="s">
        <v>129</v>
      </c>
      <c r="E757" s="1">
        <v>140008</v>
      </c>
      <c r="F757" s="1336" t="s">
        <v>123</v>
      </c>
      <c r="G757" s="1" t="s">
        <v>32</v>
      </c>
      <c r="H757" s="1">
        <v>419774</v>
      </c>
      <c r="I757" s="3">
        <v>42536</v>
      </c>
      <c r="J757" s="3">
        <v>42500</v>
      </c>
      <c r="K757" s="3">
        <v>42546</v>
      </c>
      <c r="L757" s="1">
        <v>222601</v>
      </c>
      <c r="M757" s="3">
        <v>42536</v>
      </c>
      <c r="N757" s="1" t="s">
        <v>89</v>
      </c>
      <c r="O757" s="1">
        <v>115961</v>
      </c>
      <c r="P757" s="1">
        <v>6000</v>
      </c>
      <c r="Q757" s="1">
        <v>14.39</v>
      </c>
      <c r="R757" s="1337">
        <v>86340</v>
      </c>
      <c r="S757" s="4">
        <v>-11400.48</v>
      </c>
      <c r="T757" s="1">
        <v>14.416</v>
      </c>
      <c r="U757" s="1337">
        <v>86496</v>
      </c>
      <c r="V757" s="1">
        <v>2.7099999999999999E-2</v>
      </c>
      <c r="W757" s="1336">
        <v>162.66</v>
      </c>
      <c r="X757" s="1">
        <v>13</v>
      </c>
      <c r="Y757" s="1">
        <v>141</v>
      </c>
      <c r="AA757" s="1">
        <v>401</v>
      </c>
      <c r="AB757" s="1336">
        <v>-156</v>
      </c>
    </row>
    <row r="758" spans="1:28">
      <c r="A758" s="1336" t="s">
        <v>353</v>
      </c>
      <c r="B758" s="2" t="s">
        <v>431</v>
      </c>
      <c r="C758" s="1" t="s">
        <v>426</v>
      </c>
      <c r="D758" s="1" t="s">
        <v>129</v>
      </c>
      <c r="E758" s="1">
        <v>130314</v>
      </c>
      <c r="F758" s="1336" t="s">
        <v>144</v>
      </c>
      <c r="G758" s="1" t="s">
        <v>32</v>
      </c>
      <c r="H758" s="1">
        <v>419988</v>
      </c>
      <c r="I758" s="3">
        <v>42538</v>
      </c>
      <c r="J758" s="3">
        <v>42501</v>
      </c>
      <c r="K758" s="3">
        <v>42546</v>
      </c>
      <c r="N758" s="1" t="s">
        <v>89</v>
      </c>
      <c r="O758" s="1">
        <v>116028</v>
      </c>
      <c r="P758" s="1">
        <v>2000</v>
      </c>
      <c r="Q758" s="1">
        <v>14.66</v>
      </c>
      <c r="R758" s="1337">
        <v>29320</v>
      </c>
      <c r="S758" s="4">
        <v>-3260.16</v>
      </c>
      <c r="T758" s="1">
        <v>14.416</v>
      </c>
      <c r="U758" s="1337">
        <v>28832</v>
      </c>
      <c r="V758" s="1">
        <v>2.7099999999999999E-2</v>
      </c>
      <c r="W758" s="1336">
        <v>54.22</v>
      </c>
      <c r="X758" s="1">
        <v>13</v>
      </c>
      <c r="Y758" s="1">
        <v>130</v>
      </c>
      <c r="AA758" s="1">
        <v>401</v>
      </c>
      <c r="AB758" s="1336">
        <v>488</v>
      </c>
    </row>
    <row r="759" spans="1:28">
      <c r="A759" s="1336" t="s">
        <v>353</v>
      </c>
      <c r="B759" s="2" t="s">
        <v>431</v>
      </c>
      <c r="C759" s="1" t="s">
        <v>426</v>
      </c>
      <c r="D759" s="1" t="s">
        <v>129</v>
      </c>
      <c r="E759" s="1">
        <v>140083</v>
      </c>
      <c r="F759" s="1336" t="s">
        <v>117</v>
      </c>
      <c r="G759" s="1" t="s">
        <v>32</v>
      </c>
      <c r="H759" s="1">
        <v>420118</v>
      </c>
      <c r="I759" s="3">
        <v>42538</v>
      </c>
      <c r="J759" s="3">
        <v>42494</v>
      </c>
      <c r="K759" s="3">
        <v>42547</v>
      </c>
      <c r="L759" s="1">
        <v>222788</v>
      </c>
      <c r="M759" s="3">
        <v>42538</v>
      </c>
      <c r="N759" s="1" t="s">
        <v>89</v>
      </c>
      <c r="O759" s="1">
        <v>115742</v>
      </c>
      <c r="P759" s="1">
        <v>2000</v>
      </c>
      <c r="Q759" s="1">
        <v>14.53</v>
      </c>
      <c r="R759" s="1337">
        <v>29060</v>
      </c>
      <c r="S759" s="4">
        <v>-3520.16</v>
      </c>
      <c r="T759" s="1">
        <v>14.416</v>
      </c>
      <c r="U759" s="1337">
        <v>28832</v>
      </c>
      <c r="V759" s="1">
        <v>2.7099999999999999E-2</v>
      </c>
      <c r="W759" s="1336">
        <v>54.22</v>
      </c>
      <c r="X759" s="1">
        <v>13</v>
      </c>
      <c r="Y759" s="1">
        <v>141</v>
      </c>
      <c r="AA759" s="1">
        <v>401</v>
      </c>
      <c r="AB759" s="1336">
        <v>228</v>
      </c>
    </row>
    <row r="760" spans="1:28">
      <c r="A760" s="1336" t="s">
        <v>353</v>
      </c>
      <c r="B760" s="2" t="s">
        <v>431</v>
      </c>
      <c r="C760" s="1" t="s">
        <v>426</v>
      </c>
      <c r="D760" s="1" t="s">
        <v>129</v>
      </c>
      <c r="E760" s="1">
        <v>130023</v>
      </c>
      <c r="F760" s="1336" t="s">
        <v>153</v>
      </c>
      <c r="G760" s="1" t="s">
        <v>32</v>
      </c>
      <c r="H760" s="1">
        <v>420450</v>
      </c>
      <c r="I760" s="3">
        <v>42542</v>
      </c>
      <c r="J760" s="3">
        <v>42523</v>
      </c>
      <c r="K760" s="3">
        <v>42546</v>
      </c>
      <c r="N760" s="1" t="s">
        <v>89</v>
      </c>
      <c r="O760" s="1">
        <v>116747</v>
      </c>
      <c r="P760" s="1">
        <v>6000</v>
      </c>
      <c r="Q760" s="1">
        <v>13.9</v>
      </c>
      <c r="R760" s="1337">
        <v>83400</v>
      </c>
      <c r="S760" s="4">
        <v>-14340.48</v>
      </c>
      <c r="T760" s="1">
        <v>14.416</v>
      </c>
      <c r="U760" s="1337">
        <v>86496</v>
      </c>
      <c r="V760" s="1">
        <v>2.7099999999999999E-2</v>
      </c>
      <c r="W760" s="1336">
        <v>162.66</v>
      </c>
      <c r="X760" s="1">
        <v>13</v>
      </c>
      <c r="Y760" s="1">
        <v>130</v>
      </c>
      <c r="AA760" s="1">
        <v>401</v>
      </c>
      <c r="AB760" s="1337">
        <v>-3096</v>
      </c>
    </row>
    <row r="761" spans="1:28">
      <c r="A761" s="1336" t="s">
        <v>353</v>
      </c>
      <c r="B761" s="2" t="s">
        <v>431</v>
      </c>
      <c r="C761" s="1" t="s">
        <v>426</v>
      </c>
      <c r="D761" s="1" t="s">
        <v>129</v>
      </c>
      <c r="E761" s="1">
        <v>130001</v>
      </c>
      <c r="F761" s="1336" t="s">
        <v>132</v>
      </c>
      <c r="G761" s="1" t="s">
        <v>32</v>
      </c>
      <c r="H761" s="1">
        <v>421058</v>
      </c>
      <c r="I761" s="3">
        <v>42548</v>
      </c>
      <c r="J761" s="3">
        <v>42528</v>
      </c>
      <c r="K761" s="3">
        <v>42546</v>
      </c>
      <c r="N761" s="1" t="s">
        <v>89</v>
      </c>
      <c r="O761" s="1">
        <v>116943</v>
      </c>
      <c r="P761" s="1">
        <v>4000</v>
      </c>
      <c r="Q761" s="1">
        <v>14.19</v>
      </c>
      <c r="R761" s="1337">
        <v>56760</v>
      </c>
      <c r="S761" s="4">
        <v>-8400.32</v>
      </c>
      <c r="T761" s="1">
        <v>14.416</v>
      </c>
      <c r="U761" s="1337">
        <v>57664</v>
      </c>
      <c r="V761" s="1">
        <v>2.7099999999999999E-2</v>
      </c>
      <c r="W761" s="1336">
        <v>108.44</v>
      </c>
      <c r="X761" s="1">
        <v>13</v>
      </c>
      <c r="Y761" s="1">
        <v>130</v>
      </c>
      <c r="AA761" s="1">
        <v>401</v>
      </c>
      <c r="AB761" s="1336">
        <v>-904</v>
      </c>
    </row>
    <row r="762" spans="1:28">
      <c r="A762" s="1336" t="s">
        <v>353</v>
      </c>
      <c r="B762" s="2" t="s">
        <v>431</v>
      </c>
      <c r="C762" s="1" t="s">
        <v>426</v>
      </c>
      <c r="D762" s="1" t="s">
        <v>129</v>
      </c>
      <c r="E762" s="1">
        <v>130001</v>
      </c>
      <c r="F762" s="1336" t="s">
        <v>132</v>
      </c>
      <c r="G762" s="1" t="s">
        <v>32</v>
      </c>
      <c r="H762" s="1">
        <v>421065</v>
      </c>
      <c r="I762" s="3">
        <v>42548</v>
      </c>
      <c r="J762" s="3">
        <v>42528</v>
      </c>
      <c r="K762" s="3">
        <v>42546</v>
      </c>
      <c r="N762" s="1" t="s">
        <v>89</v>
      </c>
      <c r="O762" s="1">
        <v>116943</v>
      </c>
      <c r="P762" s="1">
        <v>6000</v>
      </c>
      <c r="Q762" s="1">
        <v>14.19</v>
      </c>
      <c r="R762" s="1337">
        <v>85140</v>
      </c>
      <c r="S762" s="4">
        <v>-12600.48</v>
      </c>
      <c r="T762" s="1">
        <v>14.416</v>
      </c>
      <c r="U762" s="1337">
        <v>86496</v>
      </c>
      <c r="V762" s="1">
        <v>2.7099999999999999E-2</v>
      </c>
      <c r="W762" s="1336">
        <v>162.66</v>
      </c>
      <c r="X762" s="1">
        <v>13</v>
      </c>
      <c r="Y762" s="1">
        <v>130</v>
      </c>
      <c r="AA762" s="1">
        <v>401</v>
      </c>
      <c r="AB762" s="1337">
        <v>-1356</v>
      </c>
    </row>
    <row r="763" spans="1:28">
      <c r="A763" s="1336" t="s">
        <v>353</v>
      </c>
      <c r="B763" s="2" t="s">
        <v>431</v>
      </c>
      <c r="C763" s="1" t="s">
        <v>426</v>
      </c>
      <c r="D763" s="1" t="s">
        <v>129</v>
      </c>
      <c r="E763" s="1">
        <v>130001</v>
      </c>
      <c r="F763" s="1336" t="s">
        <v>132</v>
      </c>
      <c r="G763" s="1" t="s">
        <v>32</v>
      </c>
      <c r="H763" s="1">
        <v>421090</v>
      </c>
      <c r="I763" s="3">
        <v>42548</v>
      </c>
      <c r="J763" s="3">
        <v>42530</v>
      </c>
      <c r="K763" s="3">
        <v>42546</v>
      </c>
      <c r="N763" s="1" t="s">
        <v>89</v>
      </c>
      <c r="O763" s="1">
        <v>117062</v>
      </c>
      <c r="P763" s="1">
        <v>4000</v>
      </c>
      <c r="Q763" s="1">
        <v>14.19</v>
      </c>
      <c r="R763" s="1337">
        <v>56760</v>
      </c>
      <c r="S763" s="4">
        <v>-8400.32</v>
      </c>
      <c r="T763" s="1">
        <v>14.416</v>
      </c>
      <c r="U763" s="1337">
        <v>57664</v>
      </c>
      <c r="V763" s="1">
        <v>2.7099999999999999E-2</v>
      </c>
      <c r="W763" s="1336">
        <v>108.44</v>
      </c>
      <c r="X763" s="1">
        <v>13</v>
      </c>
      <c r="Y763" s="1">
        <v>130</v>
      </c>
      <c r="AA763" s="1">
        <v>401</v>
      </c>
      <c r="AB763" s="1336">
        <v>-904</v>
      </c>
    </row>
    <row r="764" spans="1:28">
      <c r="A764" s="1336" t="s">
        <v>353</v>
      </c>
      <c r="B764" s="2" t="s">
        <v>431</v>
      </c>
      <c r="C764" s="1" t="s">
        <v>426</v>
      </c>
      <c r="D764" s="1" t="s">
        <v>129</v>
      </c>
      <c r="E764" s="1">
        <v>130001</v>
      </c>
      <c r="F764" s="1336" t="s">
        <v>132</v>
      </c>
      <c r="G764" s="1" t="s">
        <v>32</v>
      </c>
      <c r="H764" s="1">
        <v>421090</v>
      </c>
      <c r="I764" s="3">
        <v>42548</v>
      </c>
      <c r="J764" s="3">
        <v>42530</v>
      </c>
      <c r="K764" s="3">
        <v>42546</v>
      </c>
      <c r="N764" s="1" t="s">
        <v>89</v>
      </c>
      <c r="O764" s="1">
        <v>117062</v>
      </c>
      <c r="P764" s="1">
        <v>2000</v>
      </c>
      <c r="Q764" s="1">
        <v>14.19</v>
      </c>
      <c r="R764" s="1337">
        <v>28380</v>
      </c>
      <c r="S764" s="4">
        <v>-4200.16</v>
      </c>
      <c r="T764" s="1">
        <v>14.416</v>
      </c>
      <c r="U764" s="1337">
        <v>28832</v>
      </c>
      <c r="V764" s="1">
        <v>2.7099999999999999E-2</v>
      </c>
      <c r="W764" s="1336">
        <v>54.22</v>
      </c>
      <c r="X764" s="1">
        <v>13</v>
      </c>
      <c r="Y764" s="1">
        <v>130</v>
      </c>
      <c r="AA764" s="1">
        <v>401</v>
      </c>
      <c r="AB764" s="1336">
        <v>-452</v>
      </c>
    </row>
    <row r="765" spans="1:28">
      <c r="A765" s="1336" t="s">
        <v>353</v>
      </c>
      <c r="B765" s="2" t="s">
        <v>433</v>
      </c>
      <c r="C765" s="1" t="s">
        <v>434</v>
      </c>
      <c r="D765" s="1" t="s">
        <v>116</v>
      </c>
      <c r="E765" s="1">
        <v>130050</v>
      </c>
      <c r="F765" s="1336" t="s">
        <v>218</v>
      </c>
      <c r="G765" s="1" t="s">
        <v>53</v>
      </c>
      <c r="H765" s="1">
        <v>7346</v>
      </c>
      <c r="I765" s="3">
        <v>42549</v>
      </c>
      <c r="J765" s="3">
        <v>42550</v>
      </c>
      <c r="K765" s="3">
        <v>42550</v>
      </c>
      <c r="N765" s="1" t="s">
        <v>54</v>
      </c>
      <c r="O765" s="1">
        <v>7540</v>
      </c>
      <c r="P765" s="1">
        <v>-1000</v>
      </c>
      <c r="Q765" s="1">
        <v>18</v>
      </c>
      <c r="R765" s="1337">
        <v>-18000</v>
      </c>
      <c r="S765" s="4">
        <v>2215.6999999999998</v>
      </c>
      <c r="T765" s="1">
        <v>17.89</v>
      </c>
      <c r="U765" s="1337">
        <v>-17890</v>
      </c>
      <c r="V765" s="1">
        <v>4.07E-2</v>
      </c>
      <c r="W765" s="1336">
        <v>-40.659999999999997</v>
      </c>
      <c r="X765" s="1">
        <v>13</v>
      </c>
      <c r="Y765" s="1">
        <v>130</v>
      </c>
      <c r="AA765" s="1">
        <v>401</v>
      </c>
      <c r="AB765" s="1336">
        <v>-110</v>
      </c>
    </row>
    <row r="766" spans="1:28">
      <c r="A766" s="1336" t="s">
        <v>353</v>
      </c>
      <c r="B766" s="2" t="s">
        <v>433</v>
      </c>
      <c r="C766" s="1" t="s">
        <v>434</v>
      </c>
      <c r="D766" s="1" t="s">
        <v>116</v>
      </c>
      <c r="E766" s="1">
        <v>140083</v>
      </c>
      <c r="F766" s="1336" t="s">
        <v>117</v>
      </c>
      <c r="G766" s="1" t="s">
        <v>32</v>
      </c>
      <c r="H766" s="1">
        <v>418095</v>
      </c>
      <c r="I766" s="3">
        <v>42523</v>
      </c>
      <c r="J766" s="3">
        <v>42515</v>
      </c>
      <c r="K766" s="3">
        <v>42522</v>
      </c>
      <c r="L766" s="1">
        <v>221543</v>
      </c>
      <c r="M766" s="3">
        <v>42523</v>
      </c>
      <c r="N766" s="1" t="s">
        <v>89</v>
      </c>
      <c r="O766" s="1">
        <v>116469</v>
      </c>
      <c r="P766" s="1">
        <v>2000</v>
      </c>
      <c r="Q766" s="1">
        <v>18</v>
      </c>
      <c r="R766" s="1337">
        <v>36000</v>
      </c>
      <c r="S766" s="4">
        <v>-4431.3999999999996</v>
      </c>
      <c r="T766" s="1">
        <v>17.89</v>
      </c>
      <c r="U766" s="1337">
        <v>35780</v>
      </c>
      <c r="V766" s="1">
        <v>4.07E-2</v>
      </c>
      <c r="W766" s="1336">
        <v>81.319999999999993</v>
      </c>
      <c r="X766" s="1">
        <v>13</v>
      </c>
      <c r="Y766" s="1">
        <v>141</v>
      </c>
      <c r="AA766" s="1">
        <v>401</v>
      </c>
      <c r="AB766" s="1336">
        <v>220</v>
      </c>
    </row>
    <row r="767" spans="1:28">
      <c r="A767" s="1336" t="s">
        <v>353</v>
      </c>
      <c r="B767" s="2" t="s">
        <v>433</v>
      </c>
      <c r="C767" s="1" t="s">
        <v>434</v>
      </c>
      <c r="D767" s="1" t="s">
        <v>116</v>
      </c>
      <c r="E767" s="1">
        <v>130004</v>
      </c>
      <c r="F767" s="1336" t="s">
        <v>125</v>
      </c>
      <c r="G767" s="1" t="s">
        <v>32</v>
      </c>
      <c r="H767" s="1">
        <v>418110</v>
      </c>
      <c r="I767" s="3">
        <v>42523</v>
      </c>
      <c r="J767" s="3">
        <v>42521</v>
      </c>
      <c r="K767" s="3">
        <v>42523</v>
      </c>
      <c r="L767" s="1">
        <v>221521</v>
      </c>
      <c r="M767" s="3">
        <v>42523</v>
      </c>
      <c r="N767" s="1" t="s">
        <v>89</v>
      </c>
      <c r="O767" s="1">
        <v>116633</v>
      </c>
      <c r="P767" s="1">
        <v>1500</v>
      </c>
      <c r="Q767" s="1">
        <v>17.82</v>
      </c>
      <c r="R767" s="1337">
        <v>26730</v>
      </c>
      <c r="S767" s="4">
        <v>-3593.55</v>
      </c>
      <c r="T767" s="1">
        <v>17.89</v>
      </c>
      <c r="U767" s="1337">
        <v>26835</v>
      </c>
      <c r="V767" s="1">
        <v>4.07E-2</v>
      </c>
      <c r="W767" s="1336">
        <v>60.99</v>
      </c>
      <c r="X767" s="1">
        <v>13</v>
      </c>
      <c r="Y767" s="1">
        <v>130</v>
      </c>
      <c r="AA767" s="1">
        <v>401</v>
      </c>
      <c r="AB767" s="1336">
        <v>-105</v>
      </c>
    </row>
    <row r="768" spans="1:28">
      <c r="A768" s="1336" t="s">
        <v>353</v>
      </c>
      <c r="B768" s="2" t="s">
        <v>433</v>
      </c>
      <c r="C768" s="1" t="s">
        <v>434</v>
      </c>
      <c r="D768" s="1" t="s">
        <v>116</v>
      </c>
      <c r="E768" s="1">
        <v>130336</v>
      </c>
      <c r="F768" s="1336" t="s">
        <v>302</v>
      </c>
      <c r="G768" s="1" t="s">
        <v>32</v>
      </c>
      <c r="H768" s="1">
        <v>418137</v>
      </c>
      <c r="I768" s="3">
        <v>42523</v>
      </c>
      <c r="J768" s="3">
        <v>42520</v>
      </c>
      <c r="K768" s="3">
        <v>42551</v>
      </c>
      <c r="L768" s="1">
        <v>221550</v>
      </c>
      <c r="M768" s="3">
        <v>42523</v>
      </c>
      <c r="N768" s="1" t="s">
        <v>89</v>
      </c>
      <c r="O768" s="1">
        <v>116596</v>
      </c>
      <c r="P768" s="1">
        <v>500</v>
      </c>
      <c r="Q768" s="1">
        <v>17.670000000000002</v>
      </c>
      <c r="R768" s="1337">
        <v>8835</v>
      </c>
      <c r="S768" s="4">
        <v>-1272.8499999999999</v>
      </c>
      <c r="T768" s="1">
        <v>17.89</v>
      </c>
      <c r="U768" s="1337">
        <v>8945</v>
      </c>
      <c r="V768" s="1">
        <v>4.07E-2</v>
      </c>
      <c r="W768" s="1336">
        <v>20.329999999999998</v>
      </c>
      <c r="X768" s="1">
        <v>13</v>
      </c>
      <c r="Y768" s="1">
        <v>135</v>
      </c>
      <c r="Z768" s="1" t="s">
        <v>90</v>
      </c>
      <c r="AA768" s="1">
        <v>401</v>
      </c>
      <c r="AB768" s="1336">
        <v>-110</v>
      </c>
    </row>
    <row r="769" spans="1:28">
      <c r="A769" s="1336" t="s">
        <v>353</v>
      </c>
      <c r="B769" s="2" t="s">
        <v>433</v>
      </c>
      <c r="C769" s="1" t="s">
        <v>434</v>
      </c>
      <c r="D769" s="1" t="s">
        <v>116</v>
      </c>
      <c r="E769" s="1">
        <v>130145</v>
      </c>
      <c r="F769" s="1336" t="s">
        <v>435</v>
      </c>
      <c r="G769" s="1" t="s">
        <v>32</v>
      </c>
      <c r="H769" s="1">
        <v>418146</v>
      </c>
      <c r="I769" s="3">
        <v>42523</v>
      </c>
      <c r="J769" s="3">
        <v>42520</v>
      </c>
      <c r="K769" s="3">
        <v>42522</v>
      </c>
      <c r="L769" s="1">
        <v>221554</v>
      </c>
      <c r="M769" s="3">
        <v>42523</v>
      </c>
      <c r="N769" s="1" t="s">
        <v>89</v>
      </c>
      <c r="O769" s="1">
        <v>116607</v>
      </c>
      <c r="P769" s="1">
        <v>800</v>
      </c>
      <c r="Q769" s="1">
        <v>18.88</v>
      </c>
      <c r="R769" s="1337">
        <v>15104</v>
      </c>
      <c r="S769" s="4">
        <v>-1068.56</v>
      </c>
      <c r="T769" s="1">
        <v>17.89</v>
      </c>
      <c r="U769" s="1337">
        <v>14312</v>
      </c>
      <c r="V769" s="1">
        <v>4.07E-2</v>
      </c>
      <c r="W769" s="1336">
        <v>32.527999999999999</v>
      </c>
      <c r="X769" s="1">
        <v>13</v>
      </c>
      <c r="Y769" s="1">
        <v>135</v>
      </c>
      <c r="Z769" s="1" t="s">
        <v>436</v>
      </c>
      <c r="AA769" s="1">
        <v>401</v>
      </c>
      <c r="AB769" s="1336">
        <v>792</v>
      </c>
    </row>
    <row r="770" spans="1:28">
      <c r="A770" s="1336" t="s">
        <v>353</v>
      </c>
      <c r="B770" s="2" t="s">
        <v>433</v>
      </c>
      <c r="C770" s="1" t="s">
        <v>434</v>
      </c>
      <c r="D770" s="1" t="s">
        <v>116</v>
      </c>
      <c r="E770" s="1">
        <v>130349</v>
      </c>
      <c r="F770" s="1336" t="s">
        <v>141</v>
      </c>
      <c r="G770" s="1" t="s">
        <v>32</v>
      </c>
      <c r="H770" s="1">
        <v>418209</v>
      </c>
      <c r="I770" s="3">
        <v>42524</v>
      </c>
      <c r="J770" s="3">
        <v>42523</v>
      </c>
      <c r="K770" s="3">
        <v>42546</v>
      </c>
      <c r="N770" s="1" t="s">
        <v>89</v>
      </c>
      <c r="O770" s="1">
        <v>116762</v>
      </c>
      <c r="P770" s="1">
        <v>1800</v>
      </c>
      <c r="Q770" s="1">
        <v>18</v>
      </c>
      <c r="R770" s="1337">
        <v>32400</v>
      </c>
      <c r="S770" s="4">
        <v>-3988.26</v>
      </c>
      <c r="T770" s="1">
        <v>17.89</v>
      </c>
      <c r="U770" s="1337">
        <v>32202</v>
      </c>
      <c r="V770" s="1">
        <v>4.07E-2</v>
      </c>
      <c r="W770" s="1336">
        <v>73.188000000000002</v>
      </c>
      <c r="X770" s="1">
        <v>13</v>
      </c>
      <c r="Y770" s="1">
        <v>141</v>
      </c>
      <c r="AA770" s="1">
        <v>401</v>
      </c>
      <c r="AB770" s="1336">
        <v>198</v>
      </c>
    </row>
    <row r="771" spans="1:28">
      <c r="A771" s="1336" t="s">
        <v>353</v>
      </c>
      <c r="B771" s="2" t="s">
        <v>433</v>
      </c>
      <c r="C771" s="1" t="s">
        <v>434</v>
      </c>
      <c r="D771" s="1" t="s">
        <v>116</v>
      </c>
      <c r="E771" s="1">
        <v>130013</v>
      </c>
      <c r="F771" s="1336" t="s">
        <v>221</v>
      </c>
      <c r="G771" s="1" t="s">
        <v>32</v>
      </c>
      <c r="H771" s="1">
        <v>418342</v>
      </c>
      <c r="I771" s="3">
        <v>42525</v>
      </c>
      <c r="J771" s="3">
        <v>42520</v>
      </c>
      <c r="K771" s="3">
        <v>42522</v>
      </c>
      <c r="N771" s="1" t="s">
        <v>89</v>
      </c>
      <c r="O771" s="1">
        <v>116578</v>
      </c>
      <c r="P771" s="1">
        <v>2000</v>
      </c>
      <c r="Q771" s="1">
        <v>17.64</v>
      </c>
      <c r="R771" s="1337">
        <v>35280</v>
      </c>
      <c r="S771" s="4">
        <v>-5151.3999999999996</v>
      </c>
      <c r="T771" s="1">
        <v>17.89</v>
      </c>
      <c r="U771" s="1337">
        <v>35780</v>
      </c>
      <c r="V771" s="1">
        <v>4.07E-2</v>
      </c>
      <c r="W771" s="1336">
        <v>81.319999999999993</v>
      </c>
      <c r="X771" s="1">
        <v>13</v>
      </c>
      <c r="Y771" s="1">
        <v>130</v>
      </c>
      <c r="AA771" s="1">
        <v>401</v>
      </c>
      <c r="AB771" s="1336">
        <v>-500</v>
      </c>
    </row>
    <row r="772" spans="1:28">
      <c r="A772" s="1336" t="s">
        <v>353</v>
      </c>
      <c r="B772" s="2" t="s">
        <v>433</v>
      </c>
      <c r="C772" s="1" t="s">
        <v>434</v>
      </c>
      <c r="D772" s="1" t="s">
        <v>116</v>
      </c>
      <c r="E772" s="1">
        <v>130019</v>
      </c>
      <c r="F772" s="1336" t="s">
        <v>412</v>
      </c>
      <c r="G772" s="1" t="s">
        <v>32</v>
      </c>
      <c r="H772" s="1">
        <v>418578</v>
      </c>
      <c r="I772" s="3">
        <v>42527</v>
      </c>
      <c r="J772" s="3">
        <v>42522</v>
      </c>
      <c r="K772" s="3">
        <v>42523</v>
      </c>
      <c r="N772" s="1" t="s">
        <v>89</v>
      </c>
      <c r="O772" s="1">
        <v>116731</v>
      </c>
      <c r="P772" s="1">
        <v>5000</v>
      </c>
      <c r="Q772" s="1">
        <v>18</v>
      </c>
      <c r="R772" s="1337">
        <v>90000</v>
      </c>
      <c r="S772" s="4">
        <v>-11078.5</v>
      </c>
      <c r="T772" s="1">
        <v>17.89</v>
      </c>
      <c r="U772" s="1337">
        <v>89450</v>
      </c>
      <c r="V772" s="1">
        <v>4.07E-2</v>
      </c>
      <c r="W772" s="1336">
        <v>203.3</v>
      </c>
      <c r="X772" s="1">
        <v>13</v>
      </c>
      <c r="Y772" s="1">
        <v>130</v>
      </c>
      <c r="AA772" s="1">
        <v>401</v>
      </c>
      <c r="AB772" s="1336">
        <v>550</v>
      </c>
    </row>
    <row r="773" spans="1:28">
      <c r="A773" s="1336" t="s">
        <v>353</v>
      </c>
      <c r="B773" s="2" t="s">
        <v>433</v>
      </c>
      <c r="C773" s="1" t="s">
        <v>434</v>
      </c>
      <c r="D773" s="1" t="s">
        <v>116</v>
      </c>
      <c r="E773" s="1">
        <v>140083</v>
      </c>
      <c r="F773" s="1336" t="s">
        <v>117</v>
      </c>
      <c r="G773" s="1" t="s">
        <v>32</v>
      </c>
      <c r="H773" s="1">
        <v>418596</v>
      </c>
      <c r="I773" s="3">
        <v>42527</v>
      </c>
      <c r="J773" s="3">
        <v>42523</v>
      </c>
      <c r="K773" s="3">
        <v>42528</v>
      </c>
      <c r="L773" s="1">
        <v>221878</v>
      </c>
      <c r="M773" s="3">
        <v>42527</v>
      </c>
      <c r="N773" s="1" t="s">
        <v>89</v>
      </c>
      <c r="O773" s="1">
        <v>116744</v>
      </c>
      <c r="P773" s="1">
        <v>1500</v>
      </c>
      <c r="Q773" s="1">
        <v>17.559999999999999</v>
      </c>
      <c r="R773" s="1337">
        <v>26340</v>
      </c>
      <c r="S773" s="4">
        <v>-3983.55</v>
      </c>
      <c r="T773" s="1">
        <v>17.89</v>
      </c>
      <c r="U773" s="1337">
        <v>26835</v>
      </c>
      <c r="V773" s="1">
        <v>4.07E-2</v>
      </c>
      <c r="W773" s="1336">
        <v>60.99</v>
      </c>
      <c r="X773" s="1">
        <v>13</v>
      </c>
      <c r="Y773" s="1">
        <v>141</v>
      </c>
      <c r="AA773" s="1">
        <v>401</v>
      </c>
      <c r="AB773" s="1336">
        <v>-495</v>
      </c>
    </row>
    <row r="774" spans="1:28">
      <c r="A774" s="1336" t="s">
        <v>353</v>
      </c>
      <c r="B774" s="2" t="s">
        <v>433</v>
      </c>
      <c r="C774" s="1" t="s">
        <v>434</v>
      </c>
      <c r="D774" s="1" t="s">
        <v>116</v>
      </c>
      <c r="E774" s="1">
        <v>130140</v>
      </c>
      <c r="F774" s="1336" t="s">
        <v>222</v>
      </c>
      <c r="G774" s="1" t="s">
        <v>32</v>
      </c>
      <c r="H774" s="1">
        <v>418615</v>
      </c>
      <c r="I774" s="3">
        <v>42528</v>
      </c>
      <c r="J774" s="3">
        <v>42524</v>
      </c>
      <c r="K774" s="3">
        <v>42546</v>
      </c>
      <c r="N774" s="1" t="s">
        <v>89</v>
      </c>
      <c r="O774" s="1">
        <v>116773</v>
      </c>
      <c r="P774" s="1">
        <v>3000</v>
      </c>
      <c r="Q774" s="1">
        <v>18</v>
      </c>
      <c r="R774" s="1337">
        <v>54000</v>
      </c>
      <c r="S774" s="4">
        <v>-6647.1</v>
      </c>
      <c r="T774" s="1">
        <v>17.89</v>
      </c>
      <c r="U774" s="1337">
        <v>53670</v>
      </c>
      <c r="V774" s="1">
        <v>4.07E-2</v>
      </c>
      <c r="W774" s="1336">
        <v>121.98</v>
      </c>
      <c r="X774" s="1">
        <v>13</v>
      </c>
      <c r="Y774" s="1">
        <v>130</v>
      </c>
      <c r="AA774" s="1">
        <v>401</v>
      </c>
      <c r="AB774" s="1336">
        <v>330</v>
      </c>
    </row>
    <row r="775" spans="1:28">
      <c r="A775" s="1336" t="s">
        <v>353</v>
      </c>
      <c r="B775" s="2" t="s">
        <v>433</v>
      </c>
      <c r="C775" s="1" t="s">
        <v>434</v>
      </c>
      <c r="D775" s="1" t="s">
        <v>116</v>
      </c>
      <c r="E775" s="1">
        <v>130023</v>
      </c>
      <c r="F775" s="1336" t="s">
        <v>153</v>
      </c>
      <c r="G775" s="1" t="s">
        <v>32</v>
      </c>
      <c r="H775" s="1">
        <v>418661</v>
      </c>
      <c r="I775" s="3">
        <v>42529</v>
      </c>
      <c r="J775" s="3">
        <v>42523</v>
      </c>
      <c r="K775" s="3">
        <v>42524</v>
      </c>
      <c r="N775" s="1" t="s">
        <v>89</v>
      </c>
      <c r="O775" s="1">
        <v>116747</v>
      </c>
      <c r="P775" s="1">
        <v>10000</v>
      </c>
      <c r="Q775" s="1">
        <v>17.64</v>
      </c>
      <c r="R775" s="1337">
        <v>176400</v>
      </c>
      <c r="S775" s="4">
        <v>-25757</v>
      </c>
      <c r="T775" s="1">
        <v>17.89</v>
      </c>
      <c r="U775" s="1337">
        <v>178900</v>
      </c>
      <c r="V775" s="1">
        <v>4.07E-2</v>
      </c>
      <c r="W775" s="1336">
        <v>406.6</v>
      </c>
      <c r="X775" s="1">
        <v>13</v>
      </c>
      <c r="Y775" s="1">
        <v>130</v>
      </c>
      <c r="AA775" s="1">
        <v>401</v>
      </c>
      <c r="AB775" s="1337">
        <v>-2500</v>
      </c>
    </row>
    <row r="776" spans="1:28">
      <c r="A776" s="1336" t="s">
        <v>353</v>
      </c>
      <c r="B776" s="2" t="s">
        <v>433</v>
      </c>
      <c r="C776" s="1" t="s">
        <v>434</v>
      </c>
      <c r="D776" s="1" t="s">
        <v>116</v>
      </c>
      <c r="E776" s="1">
        <v>130001</v>
      </c>
      <c r="F776" s="1336" t="s">
        <v>132</v>
      </c>
      <c r="G776" s="1" t="s">
        <v>32</v>
      </c>
      <c r="H776" s="1">
        <v>418665</v>
      </c>
      <c r="I776" s="3">
        <v>42529</v>
      </c>
      <c r="J776" s="3">
        <v>42528</v>
      </c>
      <c r="K776" s="3">
        <v>42529</v>
      </c>
      <c r="N776" s="1" t="s">
        <v>89</v>
      </c>
      <c r="O776" s="1">
        <v>116942</v>
      </c>
      <c r="P776" s="1">
        <v>3000</v>
      </c>
      <c r="Q776" s="1">
        <v>18</v>
      </c>
      <c r="R776" s="1337">
        <v>54000</v>
      </c>
      <c r="S776" s="4">
        <v>-6647.1</v>
      </c>
      <c r="T776" s="1">
        <v>17.89</v>
      </c>
      <c r="U776" s="1337">
        <v>53670</v>
      </c>
      <c r="V776" s="1">
        <v>4.07E-2</v>
      </c>
      <c r="W776" s="1336">
        <v>121.98</v>
      </c>
      <c r="X776" s="1">
        <v>13</v>
      </c>
      <c r="Y776" s="1">
        <v>130</v>
      </c>
      <c r="AA776" s="1">
        <v>401</v>
      </c>
      <c r="AB776" s="1336">
        <v>330</v>
      </c>
    </row>
    <row r="777" spans="1:28">
      <c r="A777" s="1336" t="s">
        <v>353</v>
      </c>
      <c r="B777" s="2" t="s">
        <v>433</v>
      </c>
      <c r="C777" s="1" t="s">
        <v>434</v>
      </c>
      <c r="D777" s="1" t="s">
        <v>116</v>
      </c>
      <c r="E777" s="1">
        <v>130003</v>
      </c>
      <c r="F777" s="1336" t="s">
        <v>145</v>
      </c>
      <c r="G777" s="1" t="s">
        <v>32</v>
      </c>
      <c r="H777" s="1">
        <v>418697</v>
      </c>
      <c r="I777" s="3">
        <v>42529</v>
      </c>
      <c r="J777" s="3">
        <v>42522</v>
      </c>
      <c r="K777" s="3">
        <v>42524</v>
      </c>
      <c r="N777" s="1" t="s">
        <v>89</v>
      </c>
      <c r="O777" s="1">
        <v>116699</v>
      </c>
      <c r="P777" s="1">
        <v>5000</v>
      </c>
      <c r="Q777" s="1">
        <v>17.64</v>
      </c>
      <c r="R777" s="1337">
        <v>88200</v>
      </c>
      <c r="S777" s="4">
        <v>-12878.5</v>
      </c>
      <c r="T777" s="1">
        <v>17.89</v>
      </c>
      <c r="U777" s="1337">
        <v>89450</v>
      </c>
      <c r="V777" s="1">
        <v>4.07E-2</v>
      </c>
      <c r="W777" s="1336">
        <v>203.3</v>
      </c>
      <c r="X777" s="1">
        <v>13</v>
      </c>
      <c r="Y777" s="1">
        <v>130</v>
      </c>
      <c r="AA777" s="1">
        <v>401</v>
      </c>
      <c r="AB777" s="1337">
        <v>-1250</v>
      </c>
    </row>
    <row r="778" spans="1:28">
      <c r="A778" s="1336" t="s">
        <v>353</v>
      </c>
      <c r="B778" s="2" t="s">
        <v>433</v>
      </c>
      <c r="C778" s="1" t="s">
        <v>434</v>
      </c>
      <c r="D778" s="1" t="s">
        <v>116</v>
      </c>
      <c r="E778" s="1">
        <v>140008</v>
      </c>
      <c r="F778" s="1336" t="s">
        <v>123</v>
      </c>
      <c r="G778" s="1" t="s">
        <v>32</v>
      </c>
      <c r="H778" s="1">
        <v>418848</v>
      </c>
      <c r="I778" s="3">
        <v>42528</v>
      </c>
      <c r="J778" s="3">
        <v>42522</v>
      </c>
      <c r="K778" s="3">
        <v>42527</v>
      </c>
      <c r="L778" s="1">
        <v>221948</v>
      </c>
      <c r="M778" s="3">
        <v>42528</v>
      </c>
      <c r="N778" s="1" t="s">
        <v>89</v>
      </c>
      <c r="O778" s="1">
        <v>116716</v>
      </c>
      <c r="P778" s="1">
        <v>5000</v>
      </c>
      <c r="Q778" s="1">
        <v>18</v>
      </c>
      <c r="R778" s="1337">
        <v>90000</v>
      </c>
      <c r="S778" s="4">
        <v>-11078.5</v>
      </c>
      <c r="T778" s="1">
        <v>17.89</v>
      </c>
      <c r="U778" s="1337">
        <v>89450</v>
      </c>
      <c r="V778" s="1">
        <v>4.07E-2</v>
      </c>
      <c r="W778" s="1336">
        <v>203.3</v>
      </c>
      <c r="X778" s="1">
        <v>13</v>
      </c>
      <c r="Y778" s="1">
        <v>141</v>
      </c>
      <c r="AA778" s="1">
        <v>401</v>
      </c>
      <c r="AB778" s="1336">
        <v>550</v>
      </c>
    </row>
    <row r="779" spans="1:28">
      <c r="A779" s="1336" t="s">
        <v>353</v>
      </c>
      <c r="B779" s="2" t="s">
        <v>433</v>
      </c>
      <c r="C779" s="1" t="s">
        <v>434</v>
      </c>
      <c r="D779" s="1" t="s">
        <v>116</v>
      </c>
      <c r="E779" s="1">
        <v>130060</v>
      </c>
      <c r="F779" s="1336" t="s">
        <v>413</v>
      </c>
      <c r="G779" s="1" t="s">
        <v>32</v>
      </c>
      <c r="H779" s="1">
        <v>418901</v>
      </c>
      <c r="I779" s="3">
        <v>42529</v>
      </c>
      <c r="J779" s="3">
        <v>42524</v>
      </c>
      <c r="K779" s="3">
        <v>42527</v>
      </c>
      <c r="L779" s="1">
        <v>222065</v>
      </c>
      <c r="M779" s="3">
        <v>42529</v>
      </c>
      <c r="N779" s="1" t="s">
        <v>89</v>
      </c>
      <c r="O779" s="1">
        <v>116802</v>
      </c>
      <c r="P779" s="1">
        <v>1000</v>
      </c>
      <c r="Q779" s="1">
        <v>18</v>
      </c>
      <c r="R779" s="1337">
        <v>18000</v>
      </c>
      <c r="S779" s="4">
        <v>-2215.6999999999998</v>
      </c>
      <c r="T779" s="1">
        <v>17.89</v>
      </c>
      <c r="U779" s="1337">
        <v>17890</v>
      </c>
      <c r="V779" s="1">
        <v>4.07E-2</v>
      </c>
      <c r="W779" s="1336">
        <v>40.659999999999997</v>
      </c>
      <c r="X779" s="1">
        <v>13</v>
      </c>
      <c r="Y779" s="1">
        <v>135</v>
      </c>
      <c r="Z779" s="1" t="s">
        <v>90</v>
      </c>
      <c r="AA779" s="1">
        <v>401</v>
      </c>
      <c r="AB779" s="1336">
        <v>110</v>
      </c>
    </row>
    <row r="780" spans="1:28">
      <c r="A780" s="1336" t="s">
        <v>353</v>
      </c>
      <c r="B780" s="2" t="s">
        <v>433</v>
      </c>
      <c r="C780" s="1" t="s">
        <v>434</v>
      </c>
      <c r="D780" s="1" t="s">
        <v>116</v>
      </c>
      <c r="E780" s="1">
        <v>130241</v>
      </c>
      <c r="F780" s="1336" t="s">
        <v>368</v>
      </c>
      <c r="G780" s="1" t="s">
        <v>32</v>
      </c>
      <c r="H780" s="1">
        <v>418909</v>
      </c>
      <c r="I780" s="3">
        <v>42529</v>
      </c>
      <c r="J780" s="3">
        <v>42528</v>
      </c>
      <c r="K780" s="3">
        <v>42529</v>
      </c>
      <c r="L780" s="1">
        <v>222014</v>
      </c>
      <c r="M780" s="3">
        <v>42528</v>
      </c>
      <c r="N780" s="1" t="s">
        <v>89</v>
      </c>
      <c r="O780" s="1">
        <v>116880</v>
      </c>
      <c r="P780" s="1">
        <v>2000</v>
      </c>
      <c r="Q780" s="1">
        <v>17.12</v>
      </c>
      <c r="R780" s="1337">
        <v>34240</v>
      </c>
      <c r="S780" s="4">
        <v>-6191.4</v>
      </c>
      <c r="T780" s="1">
        <v>17.89</v>
      </c>
      <c r="U780" s="1337">
        <v>35780</v>
      </c>
      <c r="V780" s="1">
        <v>4.07E-2</v>
      </c>
      <c r="W780" s="1336">
        <v>81.319999999999993</v>
      </c>
      <c r="X780" s="1">
        <v>13</v>
      </c>
      <c r="Y780" s="1">
        <v>135</v>
      </c>
      <c r="Z780" s="1" t="s">
        <v>143</v>
      </c>
      <c r="AA780" s="1">
        <v>401</v>
      </c>
      <c r="AB780" s="1337">
        <v>-1540</v>
      </c>
    </row>
    <row r="781" spans="1:28">
      <c r="A781" s="1336" t="s">
        <v>353</v>
      </c>
      <c r="B781" s="2" t="s">
        <v>433</v>
      </c>
      <c r="C781" s="1" t="s">
        <v>434</v>
      </c>
      <c r="D781" s="1" t="s">
        <v>116</v>
      </c>
      <c r="E781" s="1">
        <v>130241</v>
      </c>
      <c r="F781" s="1336" t="s">
        <v>368</v>
      </c>
      <c r="G781" s="1" t="s">
        <v>32</v>
      </c>
      <c r="H781" s="1">
        <v>419004</v>
      </c>
      <c r="I781" s="3">
        <v>42530</v>
      </c>
      <c r="J781" s="3">
        <v>42528</v>
      </c>
      <c r="K781" s="3">
        <v>42529</v>
      </c>
      <c r="L781" s="1">
        <v>222130</v>
      </c>
      <c r="M781" s="3">
        <v>42529</v>
      </c>
      <c r="N781" s="1" t="s">
        <v>89</v>
      </c>
      <c r="O781" s="1">
        <v>116891</v>
      </c>
      <c r="P781" s="1">
        <v>4000</v>
      </c>
      <c r="Q781" s="1">
        <v>17.12</v>
      </c>
      <c r="R781" s="1337">
        <v>68480</v>
      </c>
      <c r="S781" s="4">
        <v>-12382.8</v>
      </c>
      <c r="T781" s="1">
        <v>17.89</v>
      </c>
      <c r="U781" s="1337">
        <v>71560</v>
      </c>
      <c r="V781" s="1">
        <v>4.07E-2</v>
      </c>
      <c r="W781" s="1336">
        <v>162.63999999999999</v>
      </c>
      <c r="X781" s="1">
        <v>13</v>
      </c>
      <c r="Y781" s="1">
        <v>135</v>
      </c>
      <c r="Z781" s="1" t="s">
        <v>143</v>
      </c>
      <c r="AA781" s="1">
        <v>401</v>
      </c>
      <c r="AB781" s="1337">
        <v>-3080</v>
      </c>
    </row>
    <row r="782" spans="1:28">
      <c r="A782" s="1336" t="s">
        <v>353</v>
      </c>
      <c r="B782" s="2" t="s">
        <v>433</v>
      </c>
      <c r="C782" s="1" t="s">
        <v>434</v>
      </c>
      <c r="D782" s="1" t="s">
        <v>116</v>
      </c>
      <c r="E782" s="1">
        <v>130157</v>
      </c>
      <c r="F782" s="1336" t="s">
        <v>415</v>
      </c>
      <c r="G782" s="1" t="s">
        <v>32</v>
      </c>
      <c r="H782" s="1">
        <v>419192</v>
      </c>
      <c r="I782" s="3">
        <v>42531</v>
      </c>
      <c r="J782" s="3">
        <v>42529</v>
      </c>
      <c r="K782" s="3">
        <v>42530</v>
      </c>
      <c r="L782" s="1">
        <v>222208</v>
      </c>
      <c r="M782" s="3">
        <v>42531</v>
      </c>
      <c r="N782" s="1" t="s">
        <v>89</v>
      </c>
      <c r="O782" s="1">
        <v>116984</v>
      </c>
      <c r="P782" s="1">
        <v>4000</v>
      </c>
      <c r="Q782" s="1">
        <v>17.82</v>
      </c>
      <c r="R782" s="1337">
        <v>71280</v>
      </c>
      <c r="S782" s="4">
        <v>-9582.7999999999993</v>
      </c>
      <c r="T782" s="1">
        <v>17.89</v>
      </c>
      <c r="U782" s="1337">
        <v>71560</v>
      </c>
      <c r="V782" s="1">
        <v>4.07E-2</v>
      </c>
      <c r="W782" s="1336">
        <v>162.63999999999999</v>
      </c>
      <c r="X782" s="1">
        <v>13</v>
      </c>
      <c r="Y782" s="1">
        <v>130</v>
      </c>
      <c r="AA782" s="1">
        <v>401</v>
      </c>
      <c r="AB782" s="1336">
        <v>-280</v>
      </c>
    </row>
    <row r="783" spans="1:28">
      <c r="A783" s="1336" t="s">
        <v>353</v>
      </c>
      <c r="B783" s="2" t="s">
        <v>433</v>
      </c>
      <c r="C783" s="1" t="s">
        <v>434</v>
      </c>
      <c r="D783" s="1" t="s">
        <v>116</v>
      </c>
      <c r="E783" s="1">
        <v>130241</v>
      </c>
      <c r="F783" s="1336" t="s">
        <v>368</v>
      </c>
      <c r="G783" s="1" t="s">
        <v>32</v>
      </c>
      <c r="H783" s="1">
        <v>419211</v>
      </c>
      <c r="I783" s="3">
        <v>42531</v>
      </c>
      <c r="J783" s="3">
        <v>42528</v>
      </c>
      <c r="K783" s="3">
        <v>42529</v>
      </c>
      <c r="L783" s="1">
        <v>222198</v>
      </c>
      <c r="M783" s="3">
        <v>42530</v>
      </c>
      <c r="N783" s="1" t="s">
        <v>89</v>
      </c>
      <c r="O783" s="1">
        <v>116961</v>
      </c>
      <c r="P783" s="1">
        <v>1000</v>
      </c>
      <c r="Q783" s="1">
        <v>17.12</v>
      </c>
      <c r="R783" s="1337">
        <v>17120</v>
      </c>
      <c r="S783" s="4">
        <v>-3095.7</v>
      </c>
      <c r="T783" s="1">
        <v>17.89</v>
      </c>
      <c r="U783" s="1337">
        <v>17890</v>
      </c>
      <c r="V783" s="1">
        <v>4.07E-2</v>
      </c>
      <c r="W783" s="1336">
        <v>40.659999999999997</v>
      </c>
      <c r="X783" s="1">
        <v>13</v>
      </c>
      <c r="Y783" s="1">
        <v>135</v>
      </c>
      <c r="Z783" s="1" t="s">
        <v>143</v>
      </c>
      <c r="AA783" s="1">
        <v>401</v>
      </c>
      <c r="AB783" s="1336">
        <v>-770</v>
      </c>
    </row>
    <row r="784" spans="1:28">
      <c r="A784" s="1336" t="s">
        <v>353</v>
      </c>
      <c r="B784" s="2" t="s">
        <v>433</v>
      </c>
      <c r="C784" s="1" t="s">
        <v>434</v>
      </c>
      <c r="D784" s="1" t="s">
        <v>116</v>
      </c>
      <c r="E784" s="1">
        <v>130308</v>
      </c>
      <c r="F784" s="1336" t="s">
        <v>126</v>
      </c>
      <c r="G784" s="1" t="s">
        <v>32</v>
      </c>
      <c r="H784" s="1">
        <v>419652</v>
      </c>
      <c r="I784" s="3">
        <v>42536</v>
      </c>
      <c r="J784" s="3">
        <v>42529</v>
      </c>
      <c r="K784" s="3">
        <v>42530</v>
      </c>
      <c r="N784" s="1" t="s">
        <v>89</v>
      </c>
      <c r="O784" s="1">
        <v>116992</v>
      </c>
      <c r="P784" s="1">
        <v>900</v>
      </c>
      <c r="Q784" s="1">
        <v>17.64</v>
      </c>
      <c r="R784" s="1337">
        <v>15876</v>
      </c>
      <c r="S784" s="4">
        <v>-2318.13</v>
      </c>
      <c r="T784" s="1">
        <v>17.89</v>
      </c>
      <c r="U784" s="1337">
        <v>16101</v>
      </c>
      <c r="V784" s="1">
        <v>4.07E-2</v>
      </c>
      <c r="W784" s="1336">
        <v>36.594000000000001</v>
      </c>
      <c r="X784" s="1">
        <v>13</v>
      </c>
      <c r="Y784" s="1">
        <v>141</v>
      </c>
      <c r="AA784" s="1">
        <v>401</v>
      </c>
      <c r="AB784" s="1336">
        <v>-225</v>
      </c>
    </row>
    <row r="785" spans="1:28">
      <c r="A785" s="1336" t="s">
        <v>353</v>
      </c>
      <c r="B785" s="2" t="s">
        <v>433</v>
      </c>
      <c r="C785" s="1" t="s">
        <v>434</v>
      </c>
      <c r="D785" s="1" t="s">
        <v>116</v>
      </c>
      <c r="E785" s="1">
        <v>130110</v>
      </c>
      <c r="F785" s="1336" t="s">
        <v>198</v>
      </c>
      <c r="G785" s="1" t="s">
        <v>32</v>
      </c>
      <c r="H785" s="1">
        <v>419891</v>
      </c>
      <c r="I785" s="3">
        <v>42537</v>
      </c>
      <c r="J785" s="3">
        <v>42534</v>
      </c>
      <c r="K785" s="3">
        <v>42535</v>
      </c>
      <c r="N785" s="1" t="s">
        <v>89</v>
      </c>
      <c r="O785" s="1">
        <v>117178</v>
      </c>
      <c r="P785" s="1">
        <v>2000</v>
      </c>
      <c r="Q785" s="1">
        <v>17.64</v>
      </c>
      <c r="R785" s="1337">
        <v>35280</v>
      </c>
      <c r="S785" s="4">
        <v>-5151.3999999999996</v>
      </c>
      <c r="T785" s="1">
        <v>17.89</v>
      </c>
      <c r="U785" s="1337">
        <v>35780</v>
      </c>
      <c r="V785" s="1">
        <v>4.07E-2</v>
      </c>
      <c r="W785" s="1336">
        <v>81.319999999999993</v>
      </c>
      <c r="X785" s="1">
        <v>13</v>
      </c>
      <c r="Y785" s="1">
        <v>130</v>
      </c>
      <c r="AA785" s="1">
        <v>401</v>
      </c>
      <c r="AB785" s="1336">
        <v>-500</v>
      </c>
    </row>
    <row r="786" spans="1:28">
      <c r="A786" s="1336" t="s">
        <v>353</v>
      </c>
      <c r="B786" s="2" t="s">
        <v>433</v>
      </c>
      <c r="C786" s="1" t="s">
        <v>434</v>
      </c>
      <c r="D786" s="1" t="s">
        <v>116</v>
      </c>
      <c r="E786" s="1">
        <v>130308</v>
      </c>
      <c r="F786" s="1336" t="s">
        <v>126</v>
      </c>
      <c r="G786" s="1" t="s">
        <v>32</v>
      </c>
      <c r="H786" s="1">
        <v>419962</v>
      </c>
      <c r="I786" s="3">
        <v>42538</v>
      </c>
      <c r="J786" s="3">
        <v>42529</v>
      </c>
      <c r="K786" s="3">
        <v>42546</v>
      </c>
      <c r="N786" s="1" t="s">
        <v>89</v>
      </c>
      <c r="O786" s="1">
        <v>116992</v>
      </c>
      <c r="P786" s="1">
        <v>1100</v>
      </c>
      <c r="Q786" s="1">
        <v>17.64</v>
      </c>
      <c r="R786" s="1337">
        <v>19404</v>
      </c>
      <c r="S786" s="4">
        <v>-2833.27</v>
      </c>
      <c r="T786" s="1">
        <v>17.89</v>
      </c>
      <c r="U786" s="1337">
        <v>19679</v>
      </c>
      <c r="V786" s="1">
        <v>4.07E-2</v>
      </c>
      <c r="W786" s="1336">
        <v>44.725999999999999</v>
      </c>
      <c r="X786" s="1">
        <v>13</v>
      </c>
      <c r="Y786" s="1">
        <v>141</v>
      </c>
      <c r="AA786" s="1">
        <v>401</v>
      </c>
      <c r="AB786" s="1336">
        <v>-275</v>
      </c>
    </row>
    <row r="787" spans="1:28">
      <c r="A787" s="1336" t="s">
        <v>353</v>
      </c>
      <c r="B787" s="2" t="s">
        <v>433</v>
      </c>
      <c r="C787" s="1" t="s">
        <v>434</v>
      </c>
      <c r="D787" s="1" t="s">
        <v>116</v>
      </c>
      <c r="E787" s="1">
        <v>130308</v>
      </c>
      <c r="F787" s="1336" t="s">
        <v>126</v>
      </c>
      <c r="G787" s="1" t="s">
        <v>32</v>
      </c>
      <c r="H787" s="1">
        <v>419963</v>
      </c>
      <c r="I787" s="3">
        <v>42538</v>
      </c>
      <c r="J787" s="3">
        <v>42529</v>
      </c>
      <c r="K787" s="3">
        <v>42546</v>
      </c>
      <c r="N787" s="1" t="s">
        <v>89</v>
      </c>
      <c r="O787" s="1">
        <v>117000</v>
      </c>
      <c r="P787" s="1">
        <v>2000</v>
      </c>
      <c r="Q787" s="1">
        <v>17.64</v>
      </c>
      <c r="R787" s="1337">
        <v>35280</v>
      </c>
      <c r="S787" s="4">
        <v>-5151.3999999999996</v>
      </c>
      <c r="T787" s="1">
        <v>17.89</v>
      </c>
      <c r="U787" s="1337">
        <v>35780</v>
      </c>
      <c r="V787" s="1">
        <v>4.07E-2</v>
      </c>
      <c r="W787" s="1336">
        <v>81.319999999999993</v>
      </c>
      <c r="X787" s="1">
        <v>13</v>
      </c>
      <c r="Y787" s="1">
        <v>141</v>
      </c>
      <c r="AA787" s="1">
        <v>401</v>
      </c>
      <c r="AB787" s="1336">
        <v>-500</v>
      </c>
    </row>
    <row r="788" spans="1:28">
      <c r="A788" s="1336" t="s">
        <v>353</v>
      </c>
      <c r="B788" s="2" t="s">
        <v>433</v>
      </c>
      <c r="C788" s="1" t="s">
        <v>434</v>
      </c>
      <c r="D788" s="1" t="s">
        <v>116</v>
      </c>
      <c r="E788" s="1">
        <v>130308</v>
      </c>
      <c r="F788" s="1336" t="s">
        <v>126</v>
      </c>
      <c r="G788" s="1" t="s">
        <v>32</v>
      </c>
      <c r="H788" s="1">
        <v>419964</v>
      </c>
      <c r="I788" s="3">
        <v>42538</v>
      </c>
      <c r="J788" s="3">
        <v>42530</v>
      </c>
      <c r="K788" s="3">
        <v>42546</v>
      </c>
      <c r="N788" s="1" t="s">
        <v>89</v>
      </c>
      <c r="O788" s="1">
        <v>117091</v>
      </c>
      <c r="P788" s="1">
        <v>2000</v>
      </c>
      <c r="Q788" s="1">
        <v>17.64</v>
      </c>
      <c r="R788" s="1337">
        <v>35280</v>
      </c>
      <c r="S788" s="4">
        <v>-5151.3999999999996</v>
      </c>
      <c r="T788" s="1">
        <v>17.89</v>
      </c>
      <c r="U788" s="1337">
        <v>35780</v>
      </c>
      <c r="V788" s="1">
        <v>4.07E-2</v>
      </c>
      <c r="W788" s="1336">
        <v>81.319999999999993</v>
      </c>
      <c r="X788" s="1">
        <v>13</v>
      </c>
      <c r="Y788" s="1">
        <v>141</v>
      </c>
      <c r="AA788" s="1">
        <v>401</v>
      </c>
      <c r="AB788" s="1336">
        <v>-500</v>
      </c>
    </row>
    <row r="789" spans="1:28">
      <c r="A789" s="1336" t="s">
        <v>353</v>
      </c>
      <c r="B789" s="2" t="s">
        <v>433</v>
      </c>
      <c r="C789" s="1" t="s">
        <v>434</v>
      </c>
      <c r="D789" s="1" t="s">
        <v>116</v>
      </c>
      <c r="E789" s="1">
        <v>140546</v>
      </c>
      <c r="F789" s="1336" t="s">
        <v>428</v>
      </c>
      <c r="G789" s="1" t="s">
        <v>32</v>
      </c>
      <c r="H789" s="1">
        <v>420006</v>
      </c>
      <c r="I789" s="3">
        <v>42539</v>
      </c>
      <c r="J789" s="3">
        <v>42538</v>
      </c>
      <c r="K789" s="3">
        <v>42538</v>
      </c>
      <c r="N789" s="1" t="s">
        <v>89</v>
      </c>
      <c r="O789" s="1">
        <v>117300</v>
      </c>
      <c r="P789" s="1">
        <v>2000</v>
      </c>
      <c r="Q789" s="1">
        <v>17.64</v>
      </c>
      <c r="R789" s="1337">
        <v>35280</v>
      </c>
      <c r="S789" s="4">
        <v>-5151.3999999999996</v>
      </c>
      <c r="T789" s="1">
        <v>17.89</v>
      </c>
      <c r="U789" s="1337">
        <v>35780</v>
      </c>
      <c r="V789" s="1">
        <v>4.07E-2</v>
      </c>
      <c r="W789" s="1336">
        <v>81.319999999999993</v>
      </c>
      <c r="X789" s="1">
        <v>13</v>
      </c>
      <c r="Y789" s="1">
        <v>141</v>
      </c>
      <c r="AA789" s="1">
        <v>401</v>
      </c>
      <c r="AB789" s="1336">
        <v>-500</v>
      </c>
    </row>
    <row r="790" spans="1:28">
      <c r="A790" s="1336" t="s">
        <v>353</v>
      </c>
      <c r="B790" s="2" t="s">
        <v>433</v>
      </c>
      <c r="C790" s="1" t="s">
        <v>434</v>
      </c>
      <c r="D790" s="1" t="s">
        <v>116</v>
      </c>
      <c r="E790" s="1">
        <v>140083</v>
      </c>
      <c r="F790" s="1336" t="s">
        <v>117</v>
      </c>
      <c r="G790" s="1" t="s">
        <v>32</v>
      </c>
      <c r="H790" s="1">
        <v>420060</v>
      </c>
      <c r="I790" s="3">
        <v>42537</v>
      </c>
      <c r="J790" s="3">
        <v>42534</v>
      </c>
      <c r="K790" s="3">
        <v>42535</v>
      </c>
      <c r="L790" s="1">
        <v>222648</v>
      </c>
      <c r="M790" s="3">
        <v>42536</v>
      </c>
      <c r="N790" s="1" t="s">
        <v>89</v>
      </c>
      <c r="O790" s="1">
        <v>117148</v>
      </c>
      <c r="P790" s="1">
        <v>2000</v>
      </c>
      <c r="Q790" s="1">
        <v>17.21</v>
      </c>
      <c r="R790" s="1337">
        <v>34420</v>
      </c>
      <c r="S790" s="4">
        <v>-6011.4</v>
      </c>
      <c r="T790" s="1">
        <v>17.89</v>
      </c>
      <c r="U790" s="1337">
        <v>35780</v>
      </c>
      <c r="V790" s="1">
        <v>4.07E-2</v>
      </c>
      <c r="W790" s="1336">
        <v>81.319999999999993</v>
      </c>
      <c r="X790" s="1">
        <v>13</v>
      </c>
      <c r="Y790" s="1">
        <v>141</v>
      </c>
      <c r="AA790" s="1">
        <v>401</v>
      </c>
      <c r="AB790" s="1337">
        <v>-1360</v>
      </c>
    </row>
    <row r="791" spans="1:28">
      <c r="A791" s="1336" t="s">
        <v>353</v>
      </c>
      <c r="B791" s="2" t="s">
        <v>433</v>
      </c>
      <c r="C791" s="1" t="s">
        <v>434</v>
      </c>
      <c r="D791" s="1" t="s">
        <v>116</v>
      </c>
      <c r="E791" s="1">
        <v>130019</v>
      </c>
      <c r="F791" s="1336" t="s">
        <v>412</v>
      </c>
      <c r="G791" s="1" t="s">
        <v>32</v>
      </c>
      <c r="H791" s="1">
        <v>420375</v>
      </c>
      <c r="I791" s="3">
        <v>42542</v>
      </c>
      <c r="J791" s="3">
        <v>42538</v>
      </c>
      <c r="K791" s="3">
        <v>42541</v>
      </c>
      <c r="N791" s="1" t="s">
        <v>89</v>
      </c>
      <c r="O791" s="1">
        <v>117310</v>
      </c>
      <c r="P791" s="1">
        <v>5000</v>
      </c>
      <c r="Q791" s="1">
        <v>18</v>
      </c>
      <c r="R791" s="1337">
        <v>90000</v>
      </c>
      <c r="S791" s="4">
        <v>-11078.5</v>
      </c>
      <c r="T791" s="1">
        <v>17.89</v>
      </c>
      <c r="U791" s="1337">
        <v>89450</v>
      </c>
      <c r="V791" s="1">
        <v>4.07E-2</v>
      </c>
      <c r="W791" s="1336">
        <v>203.3</v>
      </c>
      <c r="X791" s="1">
        <v>13</v>
      </c>
      <c r="Y791" s="1">
        <v>130</v>
      </c>
      <c r="AA791" s="1">
        <v>401</v>
      </c>
      <c r="AB791" s="1336">
        <v>550</v>
      </c>
    </row>
    <row r="792" spans="1:28">
      <c r="A792" s="1336" t="s">
        <v>353</v>
      </c>
      <c r="B792" s="2" t="s">
        <v>433</v>
      </c>
      <c r="C792" s="1" t="s">
        <v>434</v>
      </c>
      <c r="D792" s="1" t="s">
        <v>116</v>
      </c>
      <c r="E792" s="1">
        <v>130308</v>
      </c>
      <c r="F792" s="1336" t="s">
        <v>126</v>
      </c>
      <c r="G792" s="1" t="s">
        <v>32</v>
      </c>
      <c r="H792" s="1">
        <v>420379</v>
      </c>
      <c r="I792" s="3">
        <v>42542</v>
      </c>
      <c r="J792" s="3">
        <v>42537</v>
      </c>
      <c r="K792" s="3">
        <v>42538</v>
      </c>
      <c r="N792" s="1" t="s">
        <v>89</v>
      </c>
      <c r="O792" s="1">
        <v>117262</v>
      </c>
      <c r="P792" s="1">
        <v>1000</v>
      </c>
      <c r="Q792" s="1">
        <v>17.64</v>
      </c>
      <c r="R792" s="1337">
        <v>17640</v>
      </c>
      <c r="S792" s="4">
        <v>-2575.6999999999998</v>
      </c>
      <c r="T792" s="1">
        <v>17.89</v>
      </c>
      <c r="U792" s="1337">
        <v>17890</v>
      </c>
      <c r="V792" s="1">
        <v>4.07E-2</v>
      </c>
      <c r="W792" s="1336">
        <v>40.659999999999997</v>
      </c>
      <c r="X792" s="1">
        <v>13</v>
      </c>
      <c r="Y792" s="1">
        <v>141</v>
      </c>
      <c r="AA792" s="1">
        <v>401</v>
      </c>
      <c r="AB792" s="1336">
        <v>-250</v>
      </c>
    </row>
    <row r="793" spans="1:28">
      <c r="A793" s="1336" t="s">
        <v>353</v>
      </c>
      <c r="B793" s="2" t="s">
        <v>433</v>
      </c>
      <c r="C793" s="1" t="s">
        <v>434</v>
      </c>
      <c r="D793" s="1" t="s">
        <v>116</v>
      </c>
      <c r="E793" s="1">
        <v>130001</v>
      </c>
      <c r="F793" s="1336" t="s">
        <v>132</v>
      </c>
      <c r="G793" s="1" t="s">
        <v>32</v>
      </c>
      <c r="H793" s="1">
        <v>420407</v>
      </c>
      <c r="I793" s="3">
        <v>42542</v>
      </c>
      <c r="J793" s="3">
        <v>42530</v>
      </c>
      <c r="K793" s="3">
        <v>42546</v>
      </c>
      <c r="N793" s="1" t="s">
        <v>89</v>
      </c>
      <c r="O793" s="1">
        <v>117061</v>
      </c>
      <c r="P793" s="1">
        <v>4000</v>
      </c>
      <c r="Q793" s="1">
        <v>18</v>
      </c>
      <c r="R793" s="1337">
        <v>72000</v>
      </c>
      <c r="S793" s="4">
        <v>-8862.7999999999993</v>
      </c>
      <c r="T793" s="1">
        <v>17.89</v>
      </c>
      <c r="U793" s="1337">
        <v>71560</v>
      </c>
      <c r="V793" s="1">
        <v>4.07E-2</v>
      </c>
      <c r="W793" s="1336">
        <v>162.63999999999999</v>
      </c>
      <c r="X793" s="1">
        <v>13</v>
      </c>
      <c r="Y793" s="1">
        <v>130</v>
      </c>
      <c r="AA793" s="1">
        <v>401</v>
      </c>
      <c r="AB793" s="1336">
        <v>440</v>
      </c>
    </row>
    <row r="794" spans="1:28">
      <c r="A794" s="1336" t="s">
        <v>353</v>
      </c>
      <c r="B794" s="2" t="s">
        <v>433</v>
      </c>
      <c r="C794" s="1" t="s">
        <v>434</v>
      </c>
      <c r="D794" s="1" t="s">
        <v>116</v>
      </c>
      <c r="E794" s="1">
        <v>130001</v>
      </c>
      <c r="F794" s="1336" t="s">
        <v>132</v>
      </c>
      <c r="G794" s="1" t="s">
        <v>32</v>
      </c>
      <c r="H794" s="1">
        <v>420520</v>
      </c>
      <c r="I794" s="3">
        <v>42543</v>
      </c>
      <c r="J794" s="3">
        <v>42530</v>
      </c>
      <c r="K794" s="3">
        <v>42546</v>
      </c>
      <c r="N794" s="1" t="s">
        <v>89</v>
      </c>
      <c r="O794" s="1">
        <v>117061</v>
      </c>
      <c r="P794" s="1">
        <v>4000</v>
      </c>
      <c r="Q794" s="1">
        <v>18</v>
      </c>
      <c r="R794" s="1337">
        <v>72000</v>
      </c>
      <c r="S794" s="4">
        <v>-8862.7999999999993</v>
      </c>
      <c r="T794" s="1">
        <v>17.89</v>
      </c>
      <c r="U794" s="1337">
        <v>71560</v>
      </c>
      <c r="V794" s="1">
        <v>4.07E-2</v>
      </c>
      <c r="W794" s="1336">
        <v>162.63999999999999</v>
      </c>
      <c r="X794" s="1">
        <v>13</v>
      </c>
      <c r="Y794" s="1">
        <v>130</v>
      </c>
      <c r="AA794" s="1">
        <v>401</v>
      </c>
      <c r="AB794" s="1336">
        <v>440</v>
      </c>
    </row>
    <row r="795" spans="1:28">
      <c r="A795" s="1336" t="s">
        <v>353</v>
      </c>
      <c r="B795" s="2" t="s">
        <v>433</v>
      </c>
      <c r="C795" s="1" t="s">
        <v>434</v>
      </c>
      <c r="D795" s="1" t="s">
        <v>116</v>
      </c>
      <c r="E795" s="1">
        <v>130322</v>
      </c>
      <c r="F795" s="1336" t="s">
        <v>142</v>
      </c>
      <c r="G795" s="1" t="s">
        <v>32</v>
      </c>
      <c r="H795" s="1">
        <v>421134</v>
      </c>
      <c r="I795" s="3">
        <v>42546</v>
      </c>
      <c r="J795" s="3">
        <v>42543</v>
      </c>
      <c r="K795" s="3">
        <v>42544</v>
      </c>
      <c r="L795" s="1">
        <v>223220</v>
      </c>
      <c r="M795" s="3">
        <v>42546</v>
      </c>
      <c r="N795" s="1" t="s">
        <v>89</v>
      </c>
      <c r="O795" s="1">
        <v>117395</v>
      </c>
      <c r="P795" s="1">
        <v>5000</v>
      </c>
      <c r="Q795" s="1">
        <v>17.38</v>
      </c>
      <c r="R795" s="1337">
        <v>86900</v>
      </c>
      <c r="S795" s="4">
        <v>-14178.5</v>
      </c>
      <c r="T795" s="1">
        <v>17.89</v>
      </c>
      <c r="U795" s="1337">
        <v>89450</v>
      </c>
      <c r="V795" s="1">
        <v>4.07E-2</v>
      </c>
      <c r="W795" s="1336">
        <v>203.3</v>
      </c>
      <c r="X795" s="1">
        <v>13</v>
      </c>
      <c r="Y795" s="1">
        <v>135</v>
      </c>
      <c r="Z795" s="1" t="s">
        <v>143</v>
      </c>
      <c r="AA795" s="1">
        <v>401</v>
      </c>
      <c r="AB795" s="1337">
        <v>-2550</v>
      </c>
    </row>
    <row r="796" spans="1:28">
      <c r="A796" s="1336" t="s">
        <v>353</v>
      </c>
      <c r="B796" s="2" t="s">
        <v>433</v>
      </c>
      <c r="C796" s="1" t="s">
        <v>434</v>
      </c>
      <c r="D796" s="1" t="s">
        <v>116</v>
      </c>
      <c r="E796" s="1">
        <v>130050</v>
      </c>
      <c r="F796" s="1336" t="s">
        <v>218</v>
      </c>
      <c r="G796" s="1" t="s">
        <v>32</v>
      </c>
      <c r="H796" s="1">
        <v>421352</v>
      </c>
      <c r="I796" s="3">
        <v>42549</v>
      </c>
      <c r="J796" s="3">
        <v>42529</v>
      </c>
      <c r="K796" s="3">
        <v>42546</v>
      </c>
      <c r="N796" s="1" t="s">
        <v>89</v>
      </c>
      <c r="O796" s="1">
        <v>116994</v>
      </c>
      <c r="P796" s="1">
        <v>1000</v>
      </c>
      <c r="Q796" s="1">
        <v>18</v>
      </c>
      <c r="R796" s="1337">
        <v>18000</v>
      </c>
      <c r="S796" s="4">
        <v>-2215.6999999999998</v>
      </c>
      <c r="T796" s="1">
        <v>17.89</v>
      </c>
      <c r="U796" s="1337">
        <v>17890</v>
      </c>
      <c r="V796" s="1">
        <v>4.07E-2</v>
      </c>
      <c r="W796" s="1336">
        <v>40.659999999999997</v>
      </c>
      <c r="X796" s="1">
        <v>13</v>
      </c>
      <c r="Y796" s="1">
        <v>130</v>
      </c>
      <c r="AA796" s="1">
        <v>401</v>
      </c>
      <c r="AB796" s="1336">
        <v>110</v>
      </c>
    </row>
    <row r="797" spans="1:28">
      <c r="A797" s="1336" t="s">
        <v>353</v>
      </c>
      <c r="B797" s="2" t="s">
        <v>437</v>
      </c>
      <c r="C797" s="1" t="s">
        <v>434</v>
      </c>
      <c r="D797" s="1" t="s">
        <v>76</v>
      </c>
      <c r="E797" s="1">
        <v>140083</v>
      </c>
      <c r="F797" s="1336" t="s">
        <v>117</v>
      </c>
      <c r="G797" s="1" t="s">
        <v>32</v>
      </c>
      <c r="H797" s="1">
        <v>418509</v>
      </c>
      <c r="I797" s="3">
        <v>42527</v>
      </c>
      <c r="J797" s="3">
        <v>42515</v>
      </c>
      <c r="K797" s="3">
        <v>42546</v>
      </c>
      <c r="L797" s="1">
        <v>221819</v>
      </c>
      <c r="M797" s="3">
        <v>42526</v>
      </c>
      <c r="N797" s="1" t="s">
        <v>89</v>
      </c>
      <c r="O797" s="1">
        <v>116469</v>
      </c>
      <c r="P797" s="1">
        <v>1000</v>
      </c>
      <c r="Q797" s="1">
        <v>18</v>
      </c>
      <c r="R797" s="1337">
        <v>18000</v>
      </c>
      <c r="S797" s="4">
        <v>-2215.6999999999998</v>
      </c>
      <c r="T797" s="1">
        <v>17.89</v>
      </c>
      <c r="U797" s="1337">
        <v>17890</v>
      </c>
      <c r="V797" s="1">
        <v>4.07E-2</v>
      </c>
      <c r="W797" s="1336">
        <v>40.659999999999997</v>
      </c>
      <c r="X797" s="1">
        <v>13</v>
      </c>
      <c r="Y797" s="1">
        <v>141</v>
      </c>
      <c r="AA797" s="1">
        <v>401</v>
      </c>
      <c r="AB797" s="1336">
        <v>110</v>
      </c>
    </row>
    <row r="798" spans="1:28">
      <c r="A798" s="1336" t="s">
        <v>353</v>
      </c>
      <c r="B798" s="2" t="s">
        <v>437</v>
      </c>
      <c r="C798" s="1" t="s">
        <v>434</v>
      </c>
      <c r="D798" s="1" t="s">
        <v>76</v>
      </c>
      <c r="E798" s="1">
        <v>140083</v>
      </c>
      <c r="F798" s="1336" t="s">
        <v>117</v>
      </c>
      <c r="G798" s="1" t="s">
        <v>32</v>
      </c>
      <c r="H798" s="1">
        <v>419713</v>
      </c>
      <c r="I798" s="3">
        <v>42535</v>
      </c>
      <c r="J798" s="3">
        <v>42523</v>
      </c>
      <c r="K798" s="3">
        <v>42546</v>
      </c>
      <c r="L798" s="1">
        <v>222455</v>
      </c>
      <c r="M798" s="3">
        <v>42534</v>
      </c>
      <c r="N798" s="1" t="s">
        <v>89</v>
      </c>
      <c r="O798" s="1">
        <v>116744</v>
      </c>
      <c r="P798" s="1">
        <v>500</v>
      </c>
      <c r="Q798" s="1">
        <v>17.559999999999999</v>
      </c>
      <c r="R798" s="1337">
        <v>8780</v>
      </c>
      <c r="S798" s="4">
        <v>-1327.85</v>
      </c>
      <c r="T798" s="1">
        <v>17.89</v>
      </c>
      <c r="U798" s="1337">
        <v>8945</v>
      </c>
      <c r="V798" s="1">
        <v>4.07E-2</v>
      </c>
      <c r="W798" s="1336">
        <v>20.329999999999998</v>
      </c>
      <c r="X798" s="1">
        <v>13</v>
      </c>
      <c r="Y798" s="1">
        <v>141</v>
      </c>
      <c r="AA798" s="1">
        <v>401</v>
      </c>
      <c r="AB798" s="1336">
        <v>-165</v>
      </c>
    </row>
    <row r="799" spans="1:28">
      <c r="A799" s="1336" t="s">
        <v>353</v>
      </c>
      <c r="B799" s="2" t="s">
        <v>438</v>
      </c>
      <c r="C799" s="1" t="s">
        <v>434</v>
      </c>
      <c r="D799" s="1" t="s">
        <v>65</v>
      </c>
      <c r="E799" s="1">
        <v>130023</v>
      </c>
      <c r="F799" s="1336" t="s">
        <v>153</v>
      </c>
      <c r="G799" s="1" t="s">
        <v>32</v>
      </c>
      <c r="H799" s="1">
        <v>417950</v>
      </c>
      <c r="I799" s="3">
        <v>42522</v>
      </c>
      <c r="J799" s="3">
        <v>42521</v>
      </c>
      <c r="K799" s="3">
        <v>42522</v>
      </c>
      <c r="N799" s="1" t="s">
        <v>89</v>
      </c>
      <c r="O799" s="1">
        <v>116660</v>
      </c>
      <c r="P799" s="1">
        <v>4000</v>
      </c>
      <c r="Q799" s="1">
        <v>17.82</v>
      </c>
      <c r="R799" s="1337">
        <v>71280</v>
      </c>
      <c r="S799" s="4">
        <v>-9582.7999999999993</v>
      </c>
      <c r="T799" s="1">
        <v>17.89</v>
      </c>
      <c r="U799" s="1337">
        <v>71560</v>
      </c>
      <c r="V799" s="1">
        <v>4.07E-2</v>
      </c>
      <c r="W799" s="1336">
        <v>162.63999999999999</v>
      </c>
      <c r="X799" s="1">
        <v>13</v>
      </c>
      <c r="Y799" s="1">
        <v>130</v>
      </c>
      <c r="AA799" s="1">
        <v>401</v>
      </c>
      <c r="AB799" s="1336">
        <v>-280</v>
      </c>
    </row>
    <row r="800" spans="1:28">
      <c r="A800" s="1336" t="s">
        <v>353</v>
      </c>
      <c r="B800" s="2" t="s">
        <v>438</v>
      </c>
      <c r="C800" s="1" t="s">
        <v>434</v>
      </c>
      <c r="D800" s="1" t="s">
        <v>65</v>
      </c>
      <c r="E800" s="1">
        <v>130013</v>
      </c>
      <c r="F800" s="1336" t="s">
        <v>221</v>
      </c>
      <c r="G800" s="1" t="s">
        <v>32</v>
      </c>
      <c r="H800" s="1">
        <v>418036</v>
      </c>
      <c r="I800" s="3">
        <v>42523</v>
      </c>
      <c r="J800" s="3">
        <v>42520</v>
      </c>
      <c r="K800" s="3">
        <v>42522</v>
      </c>
      <c r="N800" s="1" t="s">
        <v>89</v>
      </c>
      <c r="O800" s="1">
        <v>116578</v>
      </c>
      <c r="P800" s="1">
        <v>1000</v>
      </c>
      <c r="Q800" s="1">
        <v>17.64</v>
      </c>
      <c r="R800" s="1337">
        <v>17640</v>
      </c>
      <c r="S800" s="4">
        <v>-2575.6999999999998</v>
      </c>
      <c r="T800" s="1">
        <v>17.89</v>
      </c>
      <c r="U800" s="1337">
        <v>17890</v>
      </c>
      <c r="V800" s="1">
        <v>4.07E-2</v>
      </c>
      <c r="W800" s="1336">
        <v>40.659999999999997</v>
      </c>
      <c r="X800" s="1">
        <v>13</v>
      </c>
      <c r="Y800" s="1">
        <v>130</v>
      </c>
      <c r="AA800" s="1">
        <v>401</v>
      </c>
      <c r="AB800" s="1336">
        <v>-250</v>
      </c>
    </row>
    <row r="801" spans="1:28">
      <c r="A801" s="1336" t="s">
        <v>353</v>
      </c>
      <c r="B801" s="2" t="s">
        <v>438</v>
      </c>
      <c r="C801" s="1" t="s">
        <v>434</v>
      </c>
      <c r="D801" s="1" t="s">
        <v>65</v>
      </c>
      <c r="E801" s="1">
        <v>130349</v>
      </c>
      <c r="F801" s="1336" t="s">
        <v>141</v>
      </c>
      <c r="G801" s="1" t="s">
        <v>32</v>
      </c>
      <c r="H801" s="1">
        <v>418181</v>
      </c>
      <c r="I801" s="3">
        <v>42523</v>
      </c>
      <c r="J801" s="3">
        <v>42520</v>
      </c>
      <c r="K801" s="3">
        <v>42524</v>
      </c>
      <c r="N801" s="1" t="s">
        <v>89</v>
      </c>
      <c r="O801" s="1">
        <v>116614</v>
      </c>
      <c r="P801" s="1">
        <v>1000</v>
      </c>
      <c r="Q801" s="1">
        <v>18</v>
      </c>
      <c r="R801" s="1337">
        <v>18000</v>
      </c>
      <c r="S801" s="4">
        <v>-2215.6999999999998</v>
      </c>
      <c r="T801" s="1">
        <v>17.89</v>
      </c>
      <c r="U801" s="1337">
        <v>17890</v>
      </c>
      <c r="V801" s="1">
        <v>4.07E-2</v>
      </c>
      <c r="W801" s="1336">
        <v>40.659999999999997</v>
      </c>
      <c r="X801" s="1">
        <v>13</v>
      </c>
      <c r="Y801" s="1">
        <v>141</v>
      </c>
      <c r="AA801" s="1">
        <v>401</v>
      </c>
      <c r="AB801" s="1336">
        <v>110</v>
      </c>
    </row>
    <row r="802" spans="1:28">
      <c r="A802" s="1336" t="s">
        <v>353</v>
      </c>
      <c r="B802" s="2" t="s">
        <v>438</v>
      </c>
      <c r="C802" s="1" t="s">
        <v>434</v>
      </c>
      <c r="D802" s="1" t="s">
        <v>65</v>
      </c>
      <c r="E802" s="1">
        <v>140008</v>
      </c>
      <c r="F802" s="1336" t="s">
        <v>123</v>
      </c>
      <c r="G802" s="1" t="s">
        <v>32</v>
      </c>
      <c r="H802" s="1">
        <v>418477</v>
      </c>
      <c r="I802" s="3">
        <v>42525</v>
      </c>
      <c r="J802" s="3">
        <v>42522</v>
      </c>
      <c r="K802" s="3">
        <v>42527</v>
      </c>
      <c r="L802" s="1">
        <v>221737</v>
      </c>
      <c r="M802" s="3">
        <v>42525</v>
      </c>
      <c r="N802" s="1" t="s">
        <v>89</v>
      </c>
      <c r="O802" s="1">
        <v>116716</v>
      </c>
      <c r="P802" s="1">
        <v>5000</v>
      </c>
      <c r="Q802" s="1">
        <v>18</v>
      </c>
      <c r="R802" s="1337">
        <v>90000</v>
      </c>
      <c r="S802" s="4">
        <v>-11078.5</v>
      </c>
      <c r="T802" s="1">
        <v>17.89</v>
      </c>
      <c r="U802" s="1337">
        <v>89450</v>
      </c>
      <c r="V802" s="1">
        <v>4.07E-2</v>
      </c>
      <c r="W802" s="1336">
        <v>203.3</v>
      </c>
      <c r="X802" s="1">
        <v>13</v>
      </c>
      <c r="Y802" s="1">
        <v>141</v>
      </c>
      <c r="AA802" s="1">
        <v>401</v>
      </c>
      <c r="AB802" s="1336">
        <v>550</v>
      </c>
    </row>
    <row r="803" spans="1:28">
      <c r="A803" s="1336" t="s">
        <v>353</v>
      </c>
      <c r="B803" s="2" t="s">
        <v>438</v>
      </c>
      <c r="C803" s="1" t="s">
        <v>434</v>
      </c>
      <c r="D803" s="1" t="s">
        <v>65</v>
      </c>
      <c r="E803" s="1">
        <v>140083</v>
      </c>
      <c r="F803" s="1336" t="s">
        <v>117</v>
      </c>
      <c r="G803" s="1" t="s">
        <v>32</v>
      </c>
      <c r="H803" s="1">
        <v>418531</v>
      </c>
      <c r="I803" s="3">
        <v>42527</v>
      </c>
      <c r="J803" s="3">
        <v>42523</v>
      </c>
      <c r="K803" s="3">
        <v>42528</v>
      </c>
      <c r="L803" s="1">
        <v>221866</v>
      </c>
      <c r="M803" s="3">
        <v>42527</v>
      </c>
      <c r="N803" s="1" t="s">
        <v>89</v>
      </c>
      <c r="O803" s="1">
        <v>116744</v>
      </c>
      <c r="P803" s="1">
        <v>2000</v>
      </c>
      <c r="Q803" s="1">
        <v>17.559999999999999</v>
      </c>
      <c r="R803" s="1337">
        <v>35120</v>
      </c>
      <c r="S803" s="4">
        <v>-5311.4</v>
      </c>
      <c r="T803" s="1">
        <v>17.89</v>
      </c>
      <c r="U803" s="1337">
        <v>35780</v>
      </c>
      <c r="V803" s="1">
        <v>4.07E-2</v>
      </c>
      <c r="W803" s="1336">
        <v>81.319999999999993</v>
      </c>
      <c r="X803" s="1">
        <v>13</v>
      </c>
      <c r="Y803" s="1">
        <v>141</v>
      </c>
      <c r="AA803" s="1">
        <v>401</v>
      </c>
      <c r="AB803" s="1336">
        <v>-660</v>
      </c>
    </row>
    <row r="804" spans="1:28">
      <c r="A804" s="1336" t="s">
        <v>353</v>
      </c>
      <c r="B804" s="2" t="s">
        <v>438</v>
      </c>
      <c r="C804" s="1" t="s">
        <v>434</v>
      </c>
      <c r="D804" s="1" t="s">
        <v>65</v>
      </c>
      <c r="E804" s="1">
        <v>130001</v>
      </c>
      <c r="F804" s="1336" t="s">
        <v>132</v>
      </c>
      <c r="G804" s="1" t="s">
        <v>32</v>
      </c>
      <c r="H804" s="1">
        <v>418692</v>
      </c>
      <c r="I804" s="3">
        <v>42529</v>
      </c>
      <c r="J804" s="3">
        <v>42522</v>
      </c>
      <c r="K804" s="3">
        <v>42523</v>
      </c>
      <c r="N804" s="1" t="s">
        <v>89</v>
      </c>
      <c r="O804" s="1">
        <v>116681</v>
      </c>
      <c r="P804" s="1">
        <v>1000</v>
      </c>
      <c r="Q804" s="1">
        <v>17.64</v>
      </c>
      <c r="R804" s="1337">
        <v>17640</v>
      </c>
      <c r="S804" s="4">
        <v>-2575.6999999999998</v>
      </c>
      <c r="T804" s="1">
        <v>17.89</v>
      </c>
      <c r="U804" s="1337">
        <v>17890</v>
      </c>
      <c r="V804" s="1">
        <v>4.07E-2</v>
      </c>
      <c r="W804" s="1336">
        <v>40.659999999999997</v>
      </c>
      <c r="X804" s="1">
        <v>13</v>
      </c>
      <c r="Y804" s="1">
        <v>130</v>
      </c>
      <c r="AA804" s="1">
        <v>401</v>
      </c>
      <c r="AB804" s="1336">
        <v>-250</v>
      </c>
    </row>
    <row r="805" spans="1:28">
      <c r="A805" s="1336" t="s">
        <v>353</v>
      </c>
      <c r="B805" s="2" t="s">
        <v>438</v>
      </c>
      <c r="C805" s="1" t="s">
        <v>434</v>
      </c>
      <c r="D805" s="1" t="s">
        <v>65</v>
      </c>
      <c r="E805" s="1">
        <v>130308</v>
      </c>
      <c r="F805" s="1336" t="s">
        <v>126</v>
      </c>
      <c r="G805" s="1" t="s">
        <v>32</v>
      </c>
      <c r="H805" s="1">
        <v>419252</v>
      </c>
      <c r="I805" s="3">
        <v>42532</v>
      </c>
      <c r="J805" s="3">
        <v>42529</v>
      </c>
      <c r="K805" s="3">
        <v>42530</v>
      </c>
      <c r="N805" s="1" t="s">
        <v>89</v>
      </c>
      <c r="O805" s="1">
        <v>117000</v>
      </c>
      <c r="P805" s="1">
        <v>1000</v>
      </c>
      <c r="Q805" s="1">
        <v>17.64</v>
      </c>
      <c r="R805" s="1337">
        <v>17640</v>
      </c>
      <c r="S805" s="4">
        <v>-2575.6999999999998</v>
      </c>
      <c r="T805" s="1">
        <v>17.89</v>
      </c>
      <c r="U805" s="1337">
        <v>17890</v>
      </c>
      <c r="V805" s="1">
        <v>4.07E-2</v>
      </c>
      <c r="W805" s="1336">
        <v>40.659999999999997</v>
      </c>
      <c r="X805" s="1">
        <v>13</v>
      </c>
      <c r="Y805" s="1">
        <v>141</v>
      </c>
      <c r="AA805" s="1">
        <v>401</v>
      </c>
      <c r="AB805" s="1336">
        <v>-250</v>
      </c>
    </row>
    <row r="806" spans="1:28">
      <c r="A806" s="1336" t="s">
        <v>353</v>
      </c>
      <c r="B806" s="2" t="s">
        <v>438</v>
      </c>
      <c r="C806" s="1" t="s">
        <v>434</v>
      </c>
      <c r="D806" s="1" t="s">
        <v>65</v>
      </c>
      <c r="E806" s="1">
        <v>130339</v>
      </c>
      <c r="F806" s="1336" t="s">
        <v>258</v>
      </c>
      <c r="G806" s="1" t="s">
        <v>32</v>
      </c>
      <c r="H806" s="1">
        <v>419815</v>
      </c>
      <c r="I806" s="3">
        <v>42536</v>
      </c>
      <c r="J806" s="3">
        <v>42534</v>
      </c>
      <c r="K806" s="3">
        <v>42534</v>
      </c>
      <c r="L806" s="1">
        <v>222586</v>
      </c>
      <c r="M806" s="3">
        <v>42536</v>
      </c>
      <c r="N806" s="1" t="s">
        <v>89</v>
      </c>
      <c r="O806" s="1">
        <v>117143</v>
      </c>
      <c r="P806" s="1">
        <v>1000</v>
      </c>
      <c r="Q806" s="1">
        <v>17.12</v>
      </c>
      <c r="R806" s="1337">
        <v>17120</v>
      </c>
      <c r="S806" s="4">
        <v>-3095.7</v>
      </c>
      <c r="T806" s="1">
        <v>17.89</v>
      </c>
      <c r="U806" s="1337">
        <v>17890</v>
      </c>
      <c r="V806" s="1">
        <v>4.07E-2</v>
      </c>
      <c r="W806" s="1336">
        <v>40.659999999999997</v>
      </c>
      <c r="X806" s="1">
        <v>13</v>
      </c>
      <c r="Y806" s="1">
        <v>135</v>
      </c>
      <c r="Z806" s="1" t="s">
        <v>259</v>
      </c>
      <c r="AA806" s="1">
        <v>401</v>
      </c>
      <c r="AB806" s="1336">
        <v>-770</v>
      </c>
    </row>
    <row r="807" spans="1:28">
      <c r="A807" s="1336" t="s">
        <v>353</v>
      </c>
      <c r="B807" s="2" t="s">
        <v>438</v>
      </c>
      <c r="C807" s="1" t="s">
        <v>434</v>
      </c>
      <c r="D807" s="1" t="s">
        <v>65</v>
      </c>
      <c r="E807" s="1">
        <v>130308</v>
      </c>
      <c r="F807" s="1336" t="s">
        <v>126</v>
      </c>
      <c r="G807" s="1" t="s">
        <v>32</v>
      </c>
      <c r="H807" s="1">
        <v>420701</v>
      </c>
      <c r="I807" s="3">
        <v>42543</v>
      </c>
      <c r="J807" s="3">
        <v>42537</v>
      </c>
      <c r="K807" s="3">
        <v>42538</v>
      </c>
      <c r="N807" s="1" t="s">
        <v>89</v>
      </c>
      <c r="O807" s="1">
        <v>117262</v>
      </c>
      <c r="P807" s="1">
        <v>2000</v>
      </c>
      <c r="Q807" s="1">
        <v>17.64</v>
      </c>
      <c r="R807" s="1337">
        <v>35280</v>
      </c>
      <c r="S807" s="4">
        <v>-5151.3999999999996</v>
      </c>
      <c r="T807" s="1">
        <v>17.89</v>
      </c>
      <c r="U807" s="1337">
        <v>35780</v>
      </c>
      <c r="V807" s="1">
        <v>4.07E-2</v>
      </c>
      <c r="W807" s="1336">
        <v>81.319999999999993</v>
      </c>
      <c r="X807" s="1">
        <v>13</v>
      </c>
      <c r="Y807" s="1">
        <v>141</v>
      </c>
      <c r="AA807" s="1">
        <v>401</v>
      </c>
      <c r="AB807" s="1336">
        <v>-500</v>
      </c>
    </row>
    <row r="808" spans="1:28">
      <c r="A808" s="1336" t="s">
        <v>353</v>
      </c>
      <c r="B808" s="2" t="s">
        <v>439</v>
      </c>
      <c r="C808" s="1" t="s">
        <v>434</v>
      </c>
      <c r="D808" s="1" t="s">
        <v>129</v>
      </c>
      <c r="E808" s="1">
        <v>130365</v>
      </c>
      <c r="F808" s="1336" t="s">
        <v>432</v>
      </c>
      <c r="G808" s="1" t="s">
        <v>32</v>
      </c>
      <c r="H808" s="1">
        <v>418540</v>
      </c>
      <c r="I808" s="3">
        <v>42527</v>
      </c>
      <c r="J808" s="3">
        <v>42515</v>
      </c>
      <c r="K808" s="3">
        <v>42544</v>
      </c>
      <c r="L808" s="1">
        <v>221769</v>
      </c>
      <c r="M808" s="3">
        <v>42526</v>
      </c>
      <c r="N808" s="1" t="s">
        <v>89</v>
      </c>
      <c r="O808" s="1">
        <v>116479</v>
      </c>
      <c r="P808" s="1">
        <v>8000</v>
      </c>
      <c r="Q808" s="1">
        <v>18</v>
      </c>
      <c r="R808" s="1337">
        <v>144000</v>
      </c>
      <c r="S808" s="4">
        <v>-17725.599999999999</v>
      </c>
      <c r="T808" s="1">
        <v>17.89</v>
      </c>
      <c r="U808" s="1337">
        <v>143120</v>
      </c>
      <c r="V808" s="1">
        <v>4.07E-2</v>
      </c>
      <c r="W808" s="1336">
        <v>325.27999999999997</v>
      </c>
      <c r="X808" s="1">
        <v>13</v>
      </c>
      <c r="Y808" s="1">
        <v>135</v>
      </c>
      <c r="Z808" s="1" t="s">
        <v>90</v>
      </c>
      <c r="AA808" s="1">
        <v>401</v>
      </c>
      <c r="AB808" s="1336">
        <v>880</v>
      </c>
    </row>
    <row r="809" spans="1:28">
      <c r="A809" s="1336" t="s">
        <v>353</v>
      </c>
      <c r="B809" s="2" t="s">
        <v>439</v>
      </c>
      <c r="C809" s="1" t="s">
        <v>434</v>
      </c>
      <c r="D809" s="1" t="s">
        <v>129</v>
      </c>
      <c r="E809" s="1">
        <v>130001</v>
      </c>
      <c r="F809" s="1336" t="s">
        <v>132</v>
      </c>
      <c r="G809" s="1" t="s">
        <v>32</v>
      </c>
      <c r="H809" s="1">
        <v>418680</v>
      </c>
      <c r="I809" s="3">
        <v>42529</v>
      </c>
      <c r="J809" s="3">
        <v>42494</v>
      </c>
      <c r="K809" s="3">
        <v>42544</v>
      </c>
      <c r="N809" s="1" t="s">
        <v>89</v>
      </c>
      <c r="O809" s="1">
        <v>115823</v>
      </c>
      <c r="P809" s="1">
        <v>4000</v>
      </c>
      <c r="Q809" s="1">
        <v>18.5</v>
      </c>
      <c r="R809" s="1337">
        <v>74000</v>
      </c>
      <c r="S809" s="4">
        <v>-6862.8</v>
      </c>
      <c r="T809" s="1">
        <v>17.89</v>
      </c>
      <c r="U809" s="1337">
        <v>71560</v>
      </c>
      <c r="V809" s="1">
        <v>4.07E-2</v>
      </c>
      <c r="W809" s="1336">
        <v>162.63999999999999</v>
      </c>
      <c r="X809" s="1">
        <v>13</v>
      </c>
      <c r="Y809" s="1">
        <v>130</v>
      </c>
      <c r="AA809" s="1">
        <v>401</v>
      </c>
      <c r="AB809" s="1337">
        <v>2440</v>
      </c>
    </row>
    <row r="810" spans="1:28">
      <c r="A810" s="1336" t="s">
        <v>353</v>
      </c>
      <c r="B810" s="2" t="s">
        <v>439</v>
      </c>
      <c r="C810" s="1" t="s">
        <v>434</v>
      </c>
      <c r="D810" s="1" t="s">
        <v>129</v>
      </c>
      <c r="E810" s="1">
        <v>130001</v>
      </c>
      <c r="F810" s="1336" t="s">
        <v>132</v>
      </c>
      <c r="G810" s="1" t="s">
        <v>32</v>
      </c>
      <c r="H810" s="1">
        <v>418680</v>
      </c>
      <c r="I810" s="3">
        <v>42529</v>
      </c>
      <c r="J810" s="3">
        <v>42494</v>
      </c>
      <c r="K810" s="3">
        <v>42544</v>
      </c>
      <c r="N810" s="1" t="s">
        <v>89</v>
      </c>
      <c r="O810" s="1">
        <v>115823</v>
      </c>
      <c r="P810" s="1">
        <v>12000</v>
      </c>
      <c r="Q810" s="1">
        <v>18.5</v>
      </c>
      <c r="R810" s="1337">
        <v>222000</v>
      </c>
      <c r="S810" s="4">
        <v>-20588.400000000001</v>
      </c>
      <c r="T810" s="1">
        <v>17.89</v>
      </c>
      <c r="U810" s="1337">
        <v>214680</v>
      </c>
      <c r="V810" s="1">
        <v>4.07E-2</v>
      </c>
      <c r="W810" s="1336">
        <v>487.92</v>
      </c>
      <c r="X810" s="1">
        <v>13</v>
      </c>
      <c r="Y810" s="1">
        <v>130</v>
      </c>
      <c r="AA810" s="1">
        <v>401</v>
      </c>
      <c r="AB810" s="1337">
        <v>7320</v>
      </c>
    </row>
    <row r="811" spans="1:28">
      <c r="A811" s="1336" t="s">
        <v>353</v>
      </c>
      <c r="B811" s="2" t="s">
        <v>439</v>
      </c>
      <c r="C811" s="1" t="s">
        <v>434</v>
      </c>
      <c r="D811" s="1" t="s">
        <v>129</v>
      </c>
      <c r="E811" s="1">
        <v>130325</v>
      </c>
      <c r="F811" s="1336" t="s">
        <v>440</v>
      </c>
      <c r="G811" s="1" t="s">
        <v>32</v>
      </c>
      <c r="H811" s="1">
        <v>418708</v>
      </c>
      <c r="I811" s="3">
        <v>42530</v>
      </c>
      <c r="J811" s="3">
        <v>42507</v>
      </c>
      <c r="K811" s="3">
        <v>42543</v>
      </c>
      <c r="N811" s="1" t="s">
        <v>89</v>
      </c>
      <c r="O811" s="1">
        <v>116247</v>
      </c>
      <c r="P811" s="1">
        <v>2000</v>
      </c>
      <c r="Q811" s="1">
        <v>17.82</v>
      </c>
      <c r="R811" s="1337">
        <v>35640</v>
      </c>
      <c r="S811" s="4">
        <v>-4791.3999999999996</v>
      </c>
      <c r="T811" s="1">
        <v>17.89</v>
      </c>
      <c r="U811" s="1337">
        <v>35780</v>
      </c>
      <c r="V811" s="1">
        <v>4.07E-2</v>
      </c>
      <c r="W811" s="1336">
        <v>81.319999999999993</v>
      </c>
      <c r="X811" s="1">
        <v>13</v>
      </c>
      <c r="Y811" s="1">
        <v>135</v>
      </c>
      <c r="Z811" s="1" t="s">
        <v>143</v>
      </c>
      <c r="AA811" s="1">
        <v>401</v>
      </c>
      <c r="AB811" s="1336">
        <v>-140</v>
      </c>
    </row>
    <row r="812" spans="1:28">
      <c r="A812" s="1336" t="s">
        <v>353</v>
      </c>
      <c r="B812" s="2" t="s">
        <v>439</v>
      </c>
      <c r="C812" s="1" t="s">
        <v>434</v>
      </c>
      <c r="D812" s="1" t="s">
        <v>129</v>
      </c>
      <c r="E812" s="1">
        <v>130023</v>
      </c>
      <c r="F812" s="1336" t="s">
        <v>153</v>
      </c>
      <c r="G812" s="1" t="s">
        <v>32</v>
      </c>
      <c r="H812" s="1">
        <v>419108</v>
      </c>
      <c r="I812" s="3">
        <v>42531</v>
      </c>
      <c r="J812" s="3">
        <v>42499</v>
      </c>
      <c r="K812" s="3">
        <v>42544</v>
      </c>
      <c r="N812" s="1" t="s">
        <v>89</v>
      </c>
      <c r="O812" s="1">
        <v>115900</v>
      </c>
      <c r="P812" s="1">
        <v>2000</v>
      </c>
      <c r="Q812" s="1">
        <v>18.690000000000001</v>
      </c>
      <c r="R812" s="1337">
        <v>37380</v>
      </c>
      <c r="S812" s="4">
        <v>-3051.4</v>
      </c>
      <c r="T812" s="1">
        <v>17.89</v>
      </c>
      <c r="U812" s="1337">
        <v>35780</v>
      </c>
      <c r="V812" s="1">
        <v>4.07E-2</v>
      </c>
      <c r="W812" s="1336">
        <v>81.319999999999993</v>
      </c>
      <c r="X812" s="1">
        <v>13</v>
      </c>
      <c r="Y812" s="1">
        <v>130</v>
      </c>
      <c r="AA812" s="1">
        <v>401</v>
      </c>
      <c r="AB812" s="1337">
        <v>1600</v>
      </c>
    </row>
    <row r="813" spans="1:28">
      <c r="A813" s="1336" t="s">
        <v>353</v>
      </c>
      <c r="B813" s="2" t="s">
        <v>439</v>
      </c>
      <c r="C813" s="1" t="s">
        <v>434</v>
      </c>
      <c r="D813" s="1" t="s">
        <v>129</v>
      </c>
      <c r="E813" s="1">
        <v>130013</v>
      </c>
      <c r="F813" s="1336" t="s">
        <v>221</v>
      </c>
      <c r="G813" s="1" t="s">
        <v>32</v>
      </c>
      <c r="H813" s="1">
        <v>419323</v>
      </c>
      <c r="I813" s="3">
        <v>42534</v>
      </c>
      <c r="J813" s="3">
        <v>42520</v>
      </c>
      <c r="K813" s="3">
        <v>42546</v>
      </c>
      <c r="N813" s="1" t="s">
        <v>89</v>
      </c>
      <c r="O813" s="1">
        <v>116578</v>
      </c>
      <c r="P813" s="1">
        <v>2000</v>
      </c>
      <c r="Q813" s="1">
        <v>17.64</v>
      </c>
      <c r="R813" s="1337">
        <v>35280</v>
      </c>
      <c r="S813" s="4">
        <v>-5151.3999999999996</v>
      </c>
      <c r="T813" s="1">
        <v>17.89</v>
      </c>
      <c r="U813" s="1337">
        <v>35780</v>
      </c>
      <c r="V813" s="1">
        <v>4.07E-2</v>
      </c>
      <c r="W813" s="1336">
        <v>81.319999999999993</v>
      </c>
      <c r="X813" s="1">
        <v>13</v>
      </c>
      <c r="Y813" s="1">
        <v>130</v>
      </c>
      <c r="AA813" s="1">
        <v>401</v>
      </c>
      <c r="AB813" s="1336">
        <v>-500</v>
      </c>
    </row>
    <row r="814" spans="1:28">
      <c r="A814" s="1336" t="s">
        <v>353</v>
      </c>
      <c r="B814" s="2" t="s">
        <v>439</v>
      </c>
      <c r="C814" s="1" t="s">
        <v>434</v>
      </c>
      <c r="D814" s="1" t="s">
        <v>129</v>
      </c>
      <c r="E814" s="1">
        <v>140083</v>
      </c>
      <c r="F814" s="1336" t="s">
        <v>117</v>
      </c>
      <c r="G814" s="1" t="s">
        <v>32</v>
      </c>
      <c r="H814" s="1">
        <v>419442</v>
      </c>
      <c r="I814" s="3">
        <v>42534</v>
      </c>
      <c r="J814" s="3">
        <v>42523</v>
      </c>
      <c r="K814" s="3">
        <v>42546</v>
      </c>
      <c r="L814" s="1">
        <v>222397</v>
      </c>
      <c r="M814" s="3">
        <v>42534</v>
      </c>
      <c r="N814" s="1" t="s">
        <v>89</v>
      </c>
      <c r="O814" s="1">
        <v>116744</v>
      </c>
      <c r="P814" s="1">
        <v>2000</v>
      </c>
      <c r="Q814" s="1">
        <v>17.559999999999999</v>
      </c>
      <c r="R814" s="1337">
        <v>35120</v>
      </c>
      <c r="S814" s="4">
        <v>-5311.4</v>
      </c>
      <c r="T814" s="1">
        <v>17.89</v>
      </c>
      <c r="U814" s="1337">
        <v>35780</v>
      </c>
      <c r="V814" s="1">
        <v>4.07E-2</v>
      </c>
      <c r="W814" s="1336">
        <v>81.319999999999993</v>
      </c>
      <c r="X814" s="1">
        <v>13</v>
      </c>
      <c r="Y814" s="1">
        <v>141</v>
      </c>
      <c r="AA814" s="1">
        <v>401</v>
      </c>
      <c r="AB814" s="1336">
        <v>-660</v>
      </c>
    </row>
    <row r="815" spans="1:28">
      <c r="A815" s="1336" t="s">
        <v>353</v>
      </c>
      <c r="B815" s="2" t="s">
        <v>439</v>
      </c>
      <c r="C815" s="1" t="s">
        <v>434</v>
      </c>
      <c r="D815" s="1" t="s">
        <v>129</v>
      </c>
      <c r="E815" s="1">
        <v>130023</v>
      </c>
      <c r="F815" s="1336" t="s">
        <v>153</v>
      </c>
      <c r="G815" s="1" t="s">
        <v>32</v>
      </c>
      <c r="H815" s="1">
        <v>419559</v>
      </c>
      <c r="I815" s="3">
        <v>42535</v>
      </c>
      <c r="J815" s="3">
        <v>42523</v>
      </c>
      <c r="K815" s="3">
        <v>42546</v>
      </c>
      <c r="N815" s="1" t="s">
        <v>89</v>
      </c>
      <c r="O815" s="1">
        <v>116747</v>
      </c>
      <c r="P815" s="1">
        <v>2000</v>
      </c>
      <c r="Q815" s="1">
        <v>17.64</v>
      </c>
      <c r="R815" s="1337">
        <v>35280</v>
      </c>
      <c r="S815" s="4">
        <v>-5151.3999999999996</v>
      </c>
      <c r="T815" s="1">
        <v>17.89</v>
      </c>
      <c r="U815" s="1337">
        <v>35780</v>
      </c>
      <c r="V815" s="1">
        <v>4.07E-2</v>
      </c>
      <c r="W815" s="1336">
        <v>81.319999999999993</v>
      </c>
      <c r="X815" s="1">
        <v>13</v>
      </c>
      <c r="Y815" s="1">
        <v>130</v>
      </c>
      <c r="AA815" s="1">
        <v>401</v>
      </c>
      <c r="AB815" s="1336">
        <v>-500</v>
      </c>
    </row>
    <row r="816" spans="1:28">
      <c r="A816" s="1336" t="s">
        <v>353</v>
      </c>
      <c r="B816" s="2" t="s">
        <v>439</v>
      </c>
      <c r="C816" s="1" t="s">
        <v>434</v>
      </c>
      <c r="D816" s="1" t="s">
        <v>129</v>
      </c>
      <c r="E816" s="1">
        <v>130001</v>
      </c>
      <c r="F816" s="1336" t="s">
        <v>132</v>
      </c>
      <c r="G816" s="1" t="s">
        <v>32</v>
      </c>
      <c r="H816" s="1">
        <v>420185</v>
      </c>
      <c r="I816" s="3">
        <v>42539</v>
      </c>
      <c r="J816" s="3">
        <v>42528</v>
      </c>
      <c r="K816" s="3">
        <v>42546</v>
      </c>
      <c r="N816" s="1" t="s">
        <v>89</v>
      </c>
      <c r="O816" s="1">
        <v>116943</v>
      </c>
      <c r="P816" s="1">
        <v>2000</v>
      </c>
      <c r="Q816" s="1">
        <v>18</v>
      </c>
      <c r="R816" s="1337">
        <v>36000</v>
      </c>
      <c r="S816" s="4">
        <v>-4431.3999999999996</v>
      </c>
      <c r="T816" s="1">
        <v>17.89</v>
      </c>
      <c r="U816" s="1337">
        <v>35780</v>
      </c>
      <c r="V816" s="1">
        <v>4.07E-2</v>
      </c>
      <c r="W816" s="1336">
        <v>81.319999999999993</v>
      </c>
      <c r="X816" s="1">
        <v>13</v>
      </c>
      <c r="Y816" s="1">
        <v>130</v>
      </c>
      <c r="AA816" s="1">
        <v>401</v>
      </c>
      <c r="AB816" s="1336">
        <v>220</v>
      </c>
    </row>
    <row r="817" spans="1:28">
      <c r="A817" s="1336" t="s">
        <v>353</v>
      </c>
      <c r="B817" s="2" t="s">
        <v>439</v>
      </c>
      <c r="C817" s="1" t="s">
        <v>434</v>
      </c>
      <c r="D817" s="1" t="s">
        <v>129</v>
      </c>
      <c r="E817" s="1">
        <v>130241</v>
      </c>
      <c r="F817" s="1336" t="s">
        <v>368</v>
      </c>
      <c r="G817" s="1" t="s">
        <v>32</v>
      </c>
      <c r="H817" s="1">
        <v>420347</v>
      </c>
      <c r="I817" s="3">
        <v>42541</v>
      </c>
      <c r="J817" s="3">
        <v>42528</v>
      </c>
      <c r="K817" s="3">
        <v>42546</v>
      </c>
      <c r="L817" s="1">
        <v>222865</v>
      </c>
      <c r="M817" s="3">
        <v>42541</v>
      </c>
      <c r="N817" s="1" t="s">
        <v>89</v>
      </c>
      <c r="O817" s="1">
        <v>116892</v>
      </c>
      <c r="P817" s="1">
        <v>2000</v>
      </c>
      <c r="Q817" s="1">
        <v>17.12</v>
      </c>
      <c r="R817" s="1337">
        <v>34240</v>
      </c>
      <c r="S817" s="4">
        <v>-6191.4</v>
      </c>
      <c r="T817" s="1">
        <v>17.89</v>
      </c>
      <c r="U817" s="1337">
        <v>35780</v>
      </c>
      <c r="V817" s="1">
        <v>4.07E-2</v>
      </c>
      <c r="W817" s="1336">
        <v>81.319999999999993</v>
      </c>
      <c r="X817" s="1">
        <v>13</v>
      </c>
      <c r="Y817" s="1">
        <v>135</v>
      </c>
      <c r="Z817" s="1" t="s">
        <v>143</v>
      </c>
      <c r="AA817" s="1">
        <v>401</v>
      </c>
      <c r="AB817" s="1337">
        <v>-1540</v>
      </c>
    </row>
    <row r="818" spans="1:28">
      <c r="A818" s="1336" t="s">
        <v>353</v>
      </c>
      <c r="B818" s="2" t="s">
        <v>439</v>
      </c>
      <c r="C818" s="1" t="s">
        <v>434</v>
      </c>
      <c r="D818" s="1" t="s">
        <v>129</v>
      </c>
      <c r="E818" s="1">
        <v>130314</v>
      </c>
      <c r="F818" s="1336" t="s">
        <v>144</v>
      </c>
      <c r="G818" s="1" t="s">
        <v>32</v>
      </c>
      <c r="H818" s="1">
        <v>420410</v>
      </c>
      <c r="I818" s="3">
        <v>42542</v>
      </c>
      <c r="J818" s="3">
        <v>42502</v>
      </c>
      <c r="K818" s="3">
        <v>42546</v>
      </c>
      <c r="N818" s="1" t="s">
        <v>89</v>
      </c>
      <c r="O818" s="1">
        <v>116067</v>
      </c>
      <c r="P818" s="1">
        <v>2000</v>
      </c>
      <c r="Q818" s="1">
        <v>18.600000000000001</v>
      </c>
      <c r="R818" s="1337">
        <v>37200</v>
      </c>
      <c r="S818" s="4">
        <v>-3231.4</v>
      </c>
      <c r="T818" s="1">
        <v>17.89</v>
      </c>
      <c r="U818" s="1337">
        <v>35780</v>
      </c>
      <c r="V818" s="1">
        <v>4.07E-2</v>
      </c>
      <c r="W818" s="1336">
        <v>81.319999999999993</v>
      </c>
      <c r="X818" s="1">
        <v>13</v>
      </c>
      <c r="Y818" s="1">
        <v>130</v>
      </c>
      <c r="AA818" s="1">
        <v>401</v>
      </c>
      <c r="AB818" s="1337">
        <v>1420</v>
      </c>
    </row>
    <row r="819" spans="1:28">
      <c r="A819" s="1336" t="s">
        <v>353</v>
      </c>
      <c r="B819" s="2" t="s">
        <v>439</v>
      </c>
      <c r="C819" s="1" t="s">
        <v>434</v>
      </c>
      <c r="D819" s="1" t="s">
        <v>129</v>
      </c>
      <c r="E819" s="1">
        <v>130003</v>
      </c>
      <c r="F819" s="1336" t="s">
        <v>145</v>
      </c>
      <c r="G819" s="1" t="s">
        <v>32</v>
      </c>
      <c r="H819" s="1">
        <v>420560</v>
      </c>
      <c r="I819" s="3">
        <v>42543</v>
      </c>
      <c r="J819" s="3">
        <v>42494</v>
      </c>
      <c r="K819" s="3">
        <v>42546</v>
      </c>
      <c r="N819" s="1" t="s">
        <v>89</v>
      </c>
      <c r="O819" s="1">
        <v>115780</v>
      </c>
      <c r="P819" s="1">
        <v>2000</v>
      </c>
      <c r="Q819" s="1">
        <v>18.79</v>
      </c>
      <c r="R819" s="1337">
        <v>37580</v>
      </c>
      <c r="S819" s="4">
        <v>-2851.4</v>
      </c>
      <c r="T819" s="1">
        <v>17.89</v>
      </c>
      <c r="U819" s="1337">
        <v>35780</v>
      </c>
      <c r="V819" s="1">
        <v>4.07E-2</v>
      </c>
      <c r="W819" s="1336">
        <v>81.319999999999993</v>
      </c>
      <c r="X819" s="1">
        <v>13</v>
      </c>
      <c r="Y819" s="1">
        <v>130</v>
      </c>
      <c r="AA819" s="1">
        <v>401</v>
      </c>
      <c r="AB819" s="1337">
        <v>1800</v>
      </c>
    </row>
    <row r="820" spans="1:28">
      <c r="A820" s="1336" t="s">
        <v>353</v>
      </c>
      <c r="B820" s="2" t="s">
        <v>439</v>
      </c>
      <c r="C820" s="1" t="s">
        <v>434</v>
      </c>
      <c r="D820" s="1" t="s">
        <v>129</v>
      </c>
      <c r="E820" s="1">
        <v>130154</v>
      </c>
      <c r="F820" s="1336" t="s">
        <v>170</v>
      </c>
      <c r="G820" s="1" t="s">
        <v>32</v>
      </c>
      <c r="H820" s="1">
        <v>420606</v>
      </c>
      <c r="I820" s="3">
        <v>42543</v>
      </c>
      <c r="J820" s="3">
        <v>42527</v>
      </c>
      <c r="K820" s="3">
        <v>42546</v>
      </c>
      <c r="L820" s="1">
        <v>222943</v>
      </c>
      <c r="M820" s="3">
        <v>42542</v>
      </c>
      <c r="N820" s="1" t="s">
        <v>89</v>
      </c>
      <c r="O820" s="1">
        <v>116870</v>
      </c>
      <c r="P820" s="1">
        <v>2000</v>
      </c>
      <c r="Q820" s="1">
        <v>18.690000000000001</v>
      </c>
      <c r="R820" s="1337">
        <v>37380</v>
      </c>
      <c r="S820" s="4">
        <v>-3051.4</v>
      </c>
      <c r="T820" s="1">
        <v>17.89</v>
      </c>
      <c r="U820" s="1337">
        <v>35780</v>
      </c>
      <c r="V820" s="1">
        <v>4.07E-2</v>
      </c>
      <c r="W820" s="1336">
        <v>81.319999999999993</v>
      </c>
      <c r="X820" s="1">
        <v>13</v>
      </c>
      <c r="Y820" s="1">
        <v>135</v>
      </c>
      <c r="Z820" s="1" t="s">
        <v>143</v>
      </c>
      <c r="AA820" s="1">
        <v>401</v>
      </c>
      <c r="AB820" s="1337">
        <v>1600</v>
      </c>
    </row>
    <row r="821" spans="1:28">
      <c r="A821" s="1336" t="s">
        <v>353</v>
      </c>
      <c r="B821" s="2" t="s">
        <v>439</v>
      </c>
      <c r="C821" s="1" t="s">
        <v>434</v>
      </c>
      <c r="D821" s="1" t="s">
        <v>129</v>
      </c>
      <c r="E821" s="1">
        <v>130308</v>
      </c>
      <c r="F821" s="1336" t="s">
        <v>126</v>
      </c>
      <c r="G821" s="1" t="s">
        <v>32</v>
      </c>
      <c r="H821" s="1">
        <v>420664</v>
      </c>
      <c r="I821" s="3">
        <v>42543</v>
      </c>
      <c r="J821" s="3">
        <v>42529</v>
      </c>
      <c r="K821" s="3">
        <v>42546</v>
      </c>
      <c r="N821" s="1" t="s">
        <v>89</v>
      </c>
      <c r="O821" s="1">
        <v>117000</v>
      </c>
      <c r="P821" s="1">
        <v>2000</v>
      </c>
      <c r="Q821" s="1">
        <v>17.64</v>
      </c>
      <c r="R821" s="1337">
        <v>35280</v>
      </c>
      <c r="S821" s="4">
        <v>-5151.3999999999996</v>
      </c>
      <c r="T821" s="1">
        <v>17.89</v>
      </c>
      <c r="U821" s="1337">
        <v>35780</v>
      </c>
      <c r="V821" s="1">
        <v>4.07E-2</v>
      </c>
      <c r="W821" s="1336">
        <v>81.319999999999993</v>
      </c>
      <c r="X821" s="1">
        <v>13</v>
      </c>
      <c r="Y821" s="1">
        <v>141</v>
      </c>
      <c r="AA821" s="1">
        <v>401</v>
      </c>
      <c r="AB821" s="1336">
        <v>-500</v>
      </c>
    </row>
    <row r="822" spans="1:28">
      <c r="A822" s="1336" t="s">
        <v>353</v>
      </c>
      <c r="B822" s="2" t="s">
        <v>439</v>
      </c>
      <c r="C822" s="1" t="s">
        <v>434</v>
      </c>
      <c r="D822" s="1" t="s">
        <v>129</v>
      </c>
      <c r="E822" s="1">
        <v>130001</v>
      </c>
      <c r="F822" s="1336" t="s">
        <v>132</v>
      </c>
      <c r="G822" s="1" t="s">
        <v>32</v>
      </c>
      <c r="H822" s="1">
        <v>421052</v>
      </c>
      <c r="I822" s="3">
        <v>42548</v>
      </c>
      <c r="J822" s="3">
        <v>42528</v>
      </c>
      <c r="K822" s="3">
        <v>42546</v>
      </c>
      <c r="N822" s="1" t="s">
        <v>89</v>
      </c>
      <c r="O822" s="1">
        <v>116943</v>
      </c>
      <c r="P822" s="1">
        <v>14000</v>
      </c>
      <c r="Q822" s="1">
        <v>18</v>
      </c>
      <c r="R822" s="1337">
        <v>252000</v>
      </c>
      <c r="S822" s="4">
        <v>-31019.8</v>
      </c>
      <c r="T822" s="1">
        <v>17.89</v>
      </c>
      <c r="U822" s="1337">
        <v>250460</v>
      </c>
      <c r="V822" s="1">
        <v>4.07E-2</v>
      </c>
      <c r="W822" s="1336">
        <v>569.24</v>
      </c>
      <c r="X822" s="1">
        <v>13</v>
      </c>
      <c r="Y822" s="1">
        <v>130</v>
      </c>
      <c r="AA822" s="1">
        <v>401</v>
      </c>
      <c r="AB822" s="1337">
        <v>1540</v>
      </c>
    </row>
    <row r="823" spans="1:28">
      <c r="A823" s="1336" t="s">
        <v>353</v>
      </c>
      <c r="B823" s="2" t="s">
        <v>439</v>
      </c>
      <c r="C823" s="1" t="s">
        <v>434</v>
      </c>
      <c r="D823" s="1" t="s">
        <v>129</v>
      </c>
      <c r="E823" s="1">
        <v>130001</v>
      </c>
      <c r="F823" s="1336" t="s">
        <v>132</v>
      </c>
      <c r="G823" s="1" t="s">
        <v>32</v>
      </c>
      <c r="H823" s="1">
        <v>421056</v>
      </c>
      <c r="I823" s="3">
        <v>42548</v>
      </c>
      <c r="J823" s="3">
        <v>42530</v>
      </c>
      <c r="K823" s="3">
        <v>42546</v>
      </c>
      <c r="N823" s="1" t="s">
        <v>89</v>
      </c>
      <c r="O823" s="1">
        <v>117062</v>
      </c>
      <c r="P823" s="1">
        <v>4000</v>
      </c>
      <c r="Q823" s="1">
        <v>18</v>
      </c>
      <c r="R823" s="1337">
        <v>72000</v>
      </c>
      <c r="S823" s="4">
        <v>-8862.7999999999993</v>
      </c>
      <c r="T823" s="1">
        <v>17.89</v>
      </c>
      <c r="U823" s="1337">
        <v>71560</v>
      </c>
      <c r="V823" s="1">
        <v>4.07E-2</v>
      </c>
      <c r="W823" s="1336">
        <v>162.63999999999999</v>
      </c>
      <c r="X823" s="1">
        <v>13</v>
      </c>
      <c r="Y823" s="1">
        <v>130</v>
      </c>
      <c r="AA823" s="1">
        <v>401</v>
      </c>
      <c r="AB823" s="1336">
        <v>440</v>
      </c>
    </row>
    <row r="824" spans="1:28">
      <c r="A824" s="1336" t="s">
        <v>353</v>
      </c>
      <c r="B824" s="2" t="s">
        <v>439</v>
      </c>
      <c r="C824" s="1" t="s">
        <v>434</v>
      </c>
      <c r="D824" s="1" t="s">
        <v>129</v>
      </c>
      <c r="E824" s="1">
        <v>130001</v>
      </c>
      <c r="F824" s="1336" t="s">
        <v>132</v>
      </c>
      <c r="G824" s="1" t="s">
        <v>32</v>
      </c>
      <c r="H824" s="1">
        <v>421056</v>
      </c>
      <c r="I824" s="3">
        <v>42548</v>
      </c>
      <c r="J824" s="3">
        <v>42530</v>
      </c>
      <c r="K824" s="3">
        <v>42546</v>
      </c>
      <c r="N824" s="1" t="s">
        <v>89</v>
      </c>
      <c r="O824" s="1">
        <v>117062</v>
      </c>
      <c r="P824" s="1">
        <v>4000</v>
      </c>
      <c r="Q824" s="1">
        <v>18</v>
      </c>
      <c r="R824" s="1337">
        <v>72000</v>
      </c>
      <c r="S824" s="4">
        <v>-8862.7999999999993</v>
      </c>
      <c r="T824" s="1">
        <v>17.89</v>
      </c>
      <c r="U824" s="1337">
        <v>71560</v>
      </c>
      <c r="V824" s="1">
        <v>4.07E-2</v>
      </c>
      <c r="W824" s="1336">
        <v>162.63999999999999</v>
      </c>
      <c r="X824" s="1">
        <v>13</v>
      </c>
      <c r="Y824" s="1">
        <v>130</v>
      </c>
      <c r="AA824" s="1">
        <v>401</v>
      </c>
      <c r="AB824" s="1336">
        <v>440</v>
      </c>
    </row>
    <row r="825" spans="1:28">
      <c r="A825" s="1336" t="s">
        <v>353</v>
      </c>
      <c r="B825" s="2" t="s">
        <v>441</v>
      </c>
      <c r="C825" s="1" t="s">
        <v>434</v>
      </c>
      <c r="D825" s="1" t="s">
        <v>131</v>
      </c>
      <c r="E825" s="1">
        <v>130013</v>
      </c>
      <c r="F825" s="1336" t="s">
        <v>221</v>
      </c>
      <c r="G825" s="1" t="s">
        <v>32</v>
      </c>
      <c r="H825" s="1">
        <v>418339</v>
      </c>
      <c r="I825" s="3">
        <v>42525</v>
      </c>
      <c r="J825" s="3">
        <v>42493</v>
      </c>
      <c r="K825" s="3">
        <v>42544</v>
      </c>
      <c r="N825" s="1" t="s">
        <v>89</v>
      </c>
      <c r="O825" s="1">
        <v>115687</v>
      </c>
      <c r="P825" s="1">
        <v>3000</v>
      </c>
      <c r="Q825" s="1">
        <v>18.61</v>
      </c>
      <c r="R825" s="1337">
        <v>55830</v>
      </c>
      <c r="S825" s="4">
        <v>-4817.1000000000004</v>
      </c>
      <c r="T825" s="1">
        <v>17.89</v>
      </c>
      <c r="U825" s="1337">
        <v>53670</v>
      </c>
      <c r="V825" s="1">
        <v>4.07E-2</v>
      </c>
      <c r="W825" s="1336">
        <v>121.98</v>
      </c>
      <c r="X825" s="1">
        <v>13</v>
      </c>
      <c r="Y825" s="1">
        <v>130</v>
      </c>
      <c r="AA825" s="1">
        <v>401</v>
      </c>
      <c r="AB825" s="1337">
        <v>2160</v>
      </c>
    </row>
    <row r="826" spans="1:28">
      <c r="A826" s="1336" t="s">
        <v>353</v>
      </c>
      <c r="B826" s="2" t="s">
        <v>442</v>
      </c>
      <c r="C826" s="1" t="s">
        <v>443</v>
      </c>
      <c r="D826" s="1" t="s">
        <v>116</v>
      </c>
      <c r="E826" s="1">
        <v>130241</v>
      </c>
      <c r="F826" s="1336" t="s">
        <v>368</v>
      </c>
      <c r="G826" s="1" t="s">
        <v>32</v>
      </c>
      <c r="H826" s="1">
        <v>418086</v>
      </c>
      <c r="I826" s="3">
        <v>42523</v>
      </c>
      <c r="J826" s="3">
        <v>42503</v>
      </c>
      <c r="K826" s="3">
        <v>42526</v>
      </c>
      <c r="L826" s="1">
        <v>221517</v>
      </c>
      <c r="M826" s="3">
        <v>42522</v>
      </c>
      <c r="N826" s="1" t="s">
        <v>89</v>
      </c>
      <c r="O826" s="1">
        <v>116157</v>
      </c>
      <c r="P826" s="1">
        <v>1000</v>
      </c>
      <c r="Q826" s="1">
        <v>22.15</v>
      </c>
      <c r="R826" s="1337">
        <v>22150</v>
      </c>
      <c r="S826" s="4">
        <v>-3734.91</v>
      </c>
      <c r="T826" s="1">
        <v>22.907</v>
      </c>
      <c r="U826" s="1337">
        <v>22907</v>
      </c>
      <c r="V826" s="1">
        <v>5.4300000000000001E-2</v>
      </c>
      <c r="W826" s="1336">
        <v>54.27</v>
      </c>
      <c r="X826" s="1">
        <v>13</v>
      </c>
      <c r="Y826" s="1">
        <v>135</v>
      </c>
      <c r="Z826" s="1" t="s">
        <v>143</v>
      </c>
      <c r="AA826" s="1">
        <v>401</v>
      </c>
      <c r="AB826" s="1336">
        <v>-757</v>
      </c>
    </row>
    <row r="827" spans="1:28">
      <c r="A827" s="1336" t="s">
        <v>353</v>
      </c>
      <c r="B827" s="2" t="s">
        <v>442</v>
      </c>
      <c r="C827" s="1" t="s">
        <v>443</v>
      </c>
      <c r="D827" s="1" t="s">
        <v>116</v>
      </c>
      <c r="E827" s="1">
        <v>130241</v>
      </c>
      <c r="F827" s="1336" t="s">
        <v>368</v>
      </c>
      <c r="G827" s="1" t="s">
        <v>32</v>
      </c>
      <c r="H827" s="1">
        <v>418086</v>
      </c>
      <c r="I827" s="3">
        <v>42523</v>
      </c>
      <c r="J827" s="3">
        <v>42503</v>
      </c>
      <c r="K827" s="3">
        <v>42526</v>
      </c>
      <c r="L827" s="1">
        <v>221517</v>
      </c>
      <c r="M827" s="3">
        <v>42522</v>
      </c>
      <c r="N827" s="1" t="s">
        <v>89</v>
      </c>
      <c r="O827" s="1">
        <v>116157</v>
      </c>
      <c r="P827" s="1">
        <v>1000</v>
      </c>
      <c r="Q827" s="1">
        <v>22.15</v>
      </c>
      <c r="R827" s="1337">
        <v>22150</v>
      </c>
      <c r="S827" s="4">
        <v>-3734.91</v>
      </c>
      <c r="T827" s="1">
        <v>22.907</v>
      </c>
      <c r="U827" s="1337">
        <v>22907</v>
      </c>
      <c r="V827" s="1">
        <v>5.4300000000000001E-2</v>
      </c>
      <c r="W827" s="1336">
        <v>54.27</v>
      </c>
      <c r="X827" s="1">
        <v>13</v>
      </c>
      <c r="Y827" s="1">
        <v>135</v>
      </c>
      <c r="Z827" s="1" t="s">
        <v>143</v>
      </c>
      <c r="AA827" s="1">
        <v>401</v>
      </c>
      <c r="AB827" s="1336">
        <v>-757</v>
      </c>
    </row>
    <row r="828" spans="1:28">
      <c r="A828" s="1336" t="s">
        <v>353</v>
      </c>
      <c r="B828" s="2" t="s">
        <v>442</v>
      </c>
      <c r="C828" s="1" t="s">
        <v>443</v>
      </c>
      <c r="D828" s="1" t="s">
        <v>116</v>
      </c>
      <c r="E828" s="1">
        <v>130099</v>
      </c>
      <c r="F828" s="1336" t="s">
        <v>150</v>
      </c>
      <c r="G828" s="1" t="s">
        <v>32</v>
      </c>
      <c r="H828" s="1">
        <v>418117</v>
      </c>
      <c r="I828" s="3">
        <v>42523</v>
      </c>
      <c r="J828" s="3">
        <v>42515</v>
      </c>
      <c r="K828" s="3">
        <v>42536</v>
      </c>
      <c r="N828" s="1" t="s">
        <v>89</v>
      </c>
      <c r="O828" s="1">
        <v>116445</v>
      </c>
      <c r="P828" s="1">
        <v>2000</v>
      </c>
      <c r="Q828" s="1">
        <v>23.38</v>
      </c>
      <c r="R828" s="1337">
        <v>46760</v>
      </c>
      <c r="S828" s="4">
        <v>-5009.82</v>
      </c>
      <c r="T828" s="1">
        <v>22.907</v>
      </c>
      <c r="U828" s="1337">
        <v>45814</v>
      </c>
      <c r="V828" s="1">
        <v>5.4300000000000001E-2</v>
      </c>
      <c r="W828" s="1336">
        <v>108.54</v>
      </c>
      <c r="X828" s="1">
        <v>13</v>
      </c>
      <c r="Y828" s="1">
        <v>130</v>
      </c>
      <c r="AA828" s="1">
        <v>401</v>
      </c>
      <c r="AB828" s="1336">
        <v>946</v>
      </c>
    </row>
    <row r="829" spans="1:28">
      <c r="A829" s="1336" t="s">
        <v>353</v>
      </c>
      <c r="B829" s="2" t="s">
        <v>442</v>
      </c>
      <c r="C829" s="1" t="s">
        <v>443</v>
      </c>
      <c r="D829" s="1" t="s">
        <v>116</v>
      </c>
      <c r="E829" s="1">
        <v>130023</v>
      </c>
      <c r="F829" s="1336" t="s">
        <v>153</v>
      </c>
      <c r="G829" s="1" t="s">
        <v>32</v>
      </c>
      <c r="H829" s="1">
        <v>418346</v>
      </c>
      <c r="I829" s="3">
        <v>42525</v>
      </c>
      <c r="J829" s="3">
        <v>42523</v>
      </c>
      <c r="K829" s="3">
        <v>42528</v>
      </c>
      <c r="N829" s="1" t="s">
        <v>89</v>
      </c>
      <c r="O829" s="1">
        <v>116749</v>
      </c>
      <c r="P829" s="1">
        <v>9000</v>
      </c>
      <c r="Q829" s="1">
        <v>22.82</v>
      </c>
      <c r="R829" s="1337">
        <v>205380</v>
      </c>
      <c r="S829" s="4">
        <v>-27584.19</v>
      </c>
      <c r="T829" s="1">
        <v>22.907</v>
      </c>
      <c r="U829" s="1337">
        <v>206163</v>
      </c>
      <c r="V829" s="1">
        <v>5.4300000000000001E-2</v>
      </c>
      <c r="W829" s="1336">
        <v>488.43</v>
      </c>
      <c r="X829" s="1">
        <v>13</v>
      </c>
      <c r="Y829" s="1">
        <v>130</v>
      </c>
      <c r="AA829" s="1">
        <v>401</v>
      </c>
      <c r="AB829" s="1336">
        <v>-783</v>
      </c>
    </row>
    <row r="830" spans="1:28">
      <c r="A830" s="1336" t="s">
        <v>353</v>
      </c>
      <c r="B830" s="2" t="s">
        <v>442</v>
      </c>
      <c r="C830" s="1" t="s">
        <v>443</v>
      </c>
      <c r="D830" s="1" t="s">
        <v>116</v>
      </c>
      <c r="E830" s="1">
        <v>130023</v>
      </c>
      <c r="F830" s="1336" t="s">
        <v>153</v>
      </c>
      <c r="G830" s="1" t="s">
        <v>32</v>
      </c>
      <c r="H830" s="1">
        <v>418346</v>
      </c>
      <c r="I830" s="3">
        <v>42525</v>
      </c>
      <c r="J830" s="3">
        <v>42523</v>
      </c>
      <c r="K830" s="3">
        <v>42528</v>
      </c>
      <c r="N830" s="1" t="s">
        <v>89</v>
      </c>
      <c r="O830" s="1">
        <v>116749</v>
      </c>
      <c r="P830" s="1">
        <v>1000</v>
      </c>
      <c r="Q830" s="1">
        <v>22.82</v>
      </c>
      <c r="R830" s="1337">
        <v>22820</v>
      </c>
      <c r="S830" s="4">
        <v>-3064.91</v>
      </c>
      <c r="T830" s="1">
        <v>22.907</v>
      </c>
      <c r="U830" s="1337">
        <v>22907</v>
      </c>
      <c r="V830" s="1">
        <v>5.4300000000000001E-2</v>
      </c>
      <c r="W830" s="1336">
        <v>54.27</v>
      </c>
      <c r="X830" s="1">
        <v>13</v>
      </c>
      <c r="Y830" s="1">
        <v>130</v>
      </c>
      <c r="AA830" s="1">
        <v>401</v>
      </c>
      <c r="AB830" s="1336">
        <v>-87</v>
      </c>
    </row>
    <row r="831" spans="1:28">
      <c r="A831" s="1336" t="s">
        <v>353</v>
      </c>
      <c r="B831" s="2" t="s">
        <v>442</v>
      </c>
      <c r="C831" s="1" t="s">
        <v>443</v>
      </c>
      <c r="D831" s="1" t="s">
        <v>116</v>
      </c>
      <c r="E831" s="1">
        <v>130004</v>
      </c>
      <c r="F831" s="1336" t="s">
        <v>125</v>
      </c>
      <c r="G831" s="1" t="s">
        <v>32</v>
      </c>
      <c r="H831" s="1">
        <v>418433</v>
      </c>
      <c r="I831" s="3">
        <v>42525</v>
      </c>
      <c r="J831" s="3">
        <v>42521</v>
      </c>
      <c r="K831" s="3">
        <v>42536</v>
      </c>
      <c r="L831" s="1">
        <v>221746</v>
      </c>
      <c r="M831" s="3">
        <v>42525</v>
      </c>
      <c r="N831" s="1" t="s">
        <v>89</v>
      </c>
      <c r="O831" s="1">
        <v>116633</v>
      </c>
      <c r="P831" s="1">
        <v>1000</v>
      </c>
      <c r="Q831" s="1">
        <v>23.06</v>
      </c>
      <c r="R831" s="1337">
        <v>23060</v>
      </c>
      <c r="S831" s="4">
        <v>-2824.91</v>
      </c>
      <c r="T831" s="1">
        <v>22.907</v>
      </c>
      <c r="U831" s="1337">
        <v>22907</v>
      </c>
      <c r="V831" s="1">
        <v>5.4300000000000001E-2</v>
      </c>
      <c r="W831" s="1336">
        <v>54.27</v>
      </c>
      <c r="X831" s="1">
        <v>13</v>
      </c>
      <c r="Y831" s="1">
        <v>130</v>
      </c>
      <c r="AA831" s="1">
        <v>401</v>
      </c>
      <c r="AB831" s="1336">
        <v>153</v>
      </c>
    </row>
    <row r="832" spans="1:28">
      <c r="A832" s="1336" t="s">
        <v>353</v>
      </c>
      <c r="B832" s="2" t="s">
        <v>442</v>
      </c>
      <c r="C832" s="1" t="s">
        <v>443</v>
      </c>
      <c r="D832" s="1" t="s">
        <v>116</v>
      </c>
      <c r="E832" s="1">
        <v>140083</v>
      </c>
      <c r="F832" s="1336" t="s">
        <v>117</v>
      </c>
      <c r="G832" s="1" t="s">
        <v>32</v>
      </c>
      <c r="H832" s="1">
        <v>418591</v>
      </c>
      <c r="I832" s="3">
        <v>42527</v>
      </c>
      <c r="J832" s="3">
        <v>42515</v>
      </c>
      <c r="K832" s="3">
        <v>42546</v>
      </c>
      <c r="L832" s="1">
        <v>221875</v>
      </c>
      <c r="M832" s="3">
        <v>42527</v>
      </c>
      <c r="N832" s="1" t="s">
        <v>89</v>
      </c>
      <c r="O832" s="1">
        <v>116469</v>
      </c>
      <c r="P832" s="1">
        <v>1000</v>
      </c>
      <c r="Q832" s="1">
        <v>23.29</v>
      </c>
      <c r="R832" s="1337">
        <v>23290</v>
      </c>
      <c r="S832" s="4">
        <v>-2594.91</v>
      </c>
      <c r="T832" s="1">
        <v>22.907</v>
      </c>
      <c r="U832" s="1337">
        <v>22907</v>
      </c>
      <c r="V832" s="1">
        <v>5.4300000000000001E-2</v>
      </c>
      <c r="W832" s="1336">
        <v>54.27</v>
      </c>
      <c r="X832" s="1">
        <v>13</v>
      </c>
      <c r="Y832" s="1">
        <v>141</v>
      </c>
      <c r="AA832" s="1">
        <v>401</v>
      </c>
      <c r="AB832" s="1336">
        <v>383</v>
      </c>
    </row>
    <row r="833" spans="1:28">
      <c r="A833" s="1336" t="s">
        <v>353</v>
      </c>
      <c r="B833" s="2" t="s">
        <v>442</v>
      </c>
      <c r="C833" s="1" t="s">
        <v>443</v>
      </c>
      <c r="D833" s="1" t="s">
        <v>116</v>
      </c>
      <c r="E833" s="1">
        <v>140083</v>
      </c>
      <c r="F833" s="1336" t="s">
        <v>117</v>
      </c>
      <c r="G833" s="1" t="s">
        <v>32</v>
      </c>
      <c r="H833" s="1">
        <v>418596</v>
      </c>
      <c r="I833" s="3">
        <v>42527</v>
      </c>
      <c r="J833" s="3">
        <v>42523</v>
      </c>
      <c r="K833" s="3">
        <v>42528</v>
      </c>
      <c r="L833" s="1">
        <v>221878</v>
      </c>
      <c r="M833" s="3">
        <v>42527</v>
      </c>
      <c r="N833" s="1" t="s">
        <v>89</v>
      </c>
      <c r="O833" s="1">
        <v>116744</v>
      </c>
      <c r="P833" s="1">
        <v>1500</v>
      </c>
      <c r="Q833" s="1">
        <v>22.72</v>
      </c>
      <c r="R833" s="1337">
        <v>34080</v>
      </c>
      <c r="S833" s="4">
        <v>-4747.37</v>
      </c>
      <c r="T833" s="1">
        <v>22.907</v>
      </c>
      <c r="U833" s="1337">
        <v>34360.5</v>
      </c>
      <c r="V833" s="1">
        <v>5.4300000000000001E-2</v>
      </c>
      <c r="W833" s="1336">
        <v>81.405000000000001</v>
      </c>
      <c r="X833" s="1">
        <v>13</v>
      </c>
      <c r="Y833" s="1">
        <v>141</v>
      </c>
      <c r="AA833" s="1">
        <v>401</v>
      </c>
      <c r="AB833" s="1336">
        <v>-280.5</v>
      </c>
    </row>
    <row r="834" spans="1:28">
      <c r="A834" s="1336" t="s">
        <v>353</v>
      </c>
      <c r="B834" s="2" t="s">
        <v>442</v>
      </c>
      <c r="C834" s="1" t="s">
        <v>443</v>
      </c>
      <c r="D834" s="1" t="s">
        <v>116</v>
      </c>
      <c r="E834" s="1">
        <v>130140</v>
      </c>
      <c r="F834" s="1336" t="s">
        <v>222</v>
      </c>
      <c r="G834" s="1" t="s">
        <v>32</v>
      </c>
      <c r="H834" s="1">
        <v>418613</v>
      </c>
      <c r="I834" s="3">
        <v>42528</v>
      </c>
      <c r="J834" s="3">
        <v>42524</v>
      </c>
      <c r="K834" s="3">
        <v>42527</v>
      </c>
      <c r="N834" s="1" t="s">
        <v>89</v>
      </c>
      <c r="O834" s="1">
        <v>116773</v>
      </c>
      <c r="P834" s="1">
        <v>2000</v>
      </c>
      <c r="Q834" s="1">
        <v>23.29</v>
      </c>
      <c r="R834" s="1337">
        <v>46580</v>
      </c>
      <c r="S834" s="4">
        <v>-5189.82</v>
      </c>
      <c r="T834" s="1">
        <v>22.907</v>
      </c>
      <c r="U834" s="1337">
        <v>45814</v>
      </c>
      <c r="V834" s="1">
        <v>5.4300000000000001E-2</v>
      </c>
      <c r="W834" s="1336">
        <v>108.54</v>
      </c>
      <c r="X834" s="1">
        <v>13</v>
      </c>
      <c r="Y834" s="1">
        <v>130</v>
      </c>
      <c r="AA834" s="1">
        <v>401</v>
      </c>
      <c r="AB834" s="1336">
        <v>766</v>
      </c>
    </row>
    <row r="835" spans="1:28">
      <c r="A835" s="1336" t="s">
        <v>353</v>
      </c>
      <c r="B835" s="2" t="s">
        <v>442</v>
      </c>
      <c r="C835" s="1" t="s">
        <v>443</v>
      </c>
      <c r="D835" s="1" t="s">
        <v>116</v>
      </c>
      <c r="E835" s="1">
        <v>130165</v>
      </c>
      <c r="F835" s="1336" t="s">
        <v>164</v>
      </c>
      <c r="G835" s="1" t="s">
        <v>32</v>
      </c>
      <c r="H835" s="1">
        <v>418785</v>
      </c>
      <c r="I835" s="3">
        <v>42528</v>
      </c>
      <c r="J835" s="3">
        <v>42502</v>
      </c>
      <c r="K835" s="3">
        <v>42503</v>
      </c>
      <c r="L835" s="1">
        <v>221895</v>
      </c>
      <c r="M835" s="3">
        <v>42527</v>
      </c>
      <c r="N835" s="1" t="s">
        <v>89</v>
      </c>
      <c r="O835" s="1">
        <v>116071</v>
      </c>
      <c r="P835" s="1">
        <v>1000</v>
      </c>
      <c r="Q835" s="1">
        <v>24.42</v>
      </c>
      <c r="R835" s="1337">
        <v>24420</v>
      </c>
      <c r="S835" s="4">
        <v>-1464.91</v>
      </c>
      <c r="T835" s="1">
        <v>22.907</v>
      </c>
      <c r="U835" s="1337">
        <v>22907</v>
      </c>
      <c r="V835" s="1">
        <v>5.4300000000000001E-2</v>
      </c>
      <c r="W835" s="1336">
        <v>54.27</v>
      </c>
      <c r="X835" s="1">
        <v>13</v>
      </c>
      <c r="Y835" s="1">
        <v>135</v>
      </c>
      <c r="Z835" s="1" t="s">
        <v>90</v>
      </c>
      <c r="AA835" s="1">
        <v>401</v>
      </c>
      <c r="AB835" s="1337">
        <v>1513</v>
      </c>
    </row>
    <row r="836" spans="1:28">
      <c r="A836" s="1336" t="s">
        <v>353</v>
      </c>
      <c r="B836" s="2" t="s">
        <v>442</v>
      </c>
      <c r="C836" s="1" t="s">
        <v>443</v>
      </c>
      <c r="D836" s="1" t="s">
        <v>116</v>
      </c>
      <c r="E836" s="1">
        <v>130236</v>
      </c>
      <c r="F836" s="1336" t="s">
        <v>427</v>
      </c>
      <c r="G836" s="1" t="s">
        <v>32</v>
      </c>
      <c r="H836" s="1">
        <v>418871</v>
      </c>
      <c r="I836" s="3">
        <v>42529</v>
      </c>
      <c r="J836" s="3">
        <v>42503</v>
      </c>
      <c r="K836" s="3">
        <v>42531</v>
      </c>
      <c r="L836" s="1">
        <v>222027</v>
      </c>
      <c r="M836" s="3">
        <v>42528</v>
      </c>
      <c r="N836" s="1" t="s">
        <v>89</v>
      </c>
      <c r="O836" s="1">
        <v>116146</v>
      </c>
      <c r="P836" s="1">
        <v>1000</v>
      </c>
      <c r="Q836" s="1">
        <v>22.49</v>
      </c>
      <c r="R836" s="1337">
        <v>22490</v>
      </c>
      <c r="S836" s="4">
        <v>-3394.91</v>
      </c>
      <c r="T836" s="1">
        <v>22.907</v>
      </c>
      <c r="U836" s="1337">
        <v>22907</v>
      </c>
      <c r="V836" s="1">
        <v>5.4300000000000001E-2</v>
      </c>
      <c r="W836" s="1336">
        <v>54.27</v>
      </c>
      <c r="X836" s="1">
        <v>13</v>
      </c>
      <c r="Y836" s="1">
        <v>135</v>
      </c>
      <c r="Z836" s="1" t="s">
        <v>143</v>
      </c>
      <c r="AA836" s="1">
        <v>401</v>
      </c>
      <c r="AB836" s="1336">
        <v>-417</v>
      </c>
    </row>
    <row r="837" spans="1:28">
      <c r="A837" s="1336" t="s">
        <v>353</v>
      </c>
      <c r="B837" s="2" t="s">
        <v>442</v>
      </c>
      <c r="C837" s="1" t="s">
        <v>443</v>
      </c>
      <c r="D837" s="1" t="s">
        <v>116</v>
      </c>
      <c r="E837" s="1">
        <v>130241</v>
      </c>
      <c r="F837" s="1336" t="s">
        <v>368</v>
      </c>
      <c r="G837" s="1" t="s">
        <v>32</v>
      </c>
      <c r="H837" s="1">
        <v>418935</v>
      </c>
      <c r="I837" s="3">
        <v>42529</v>
      </c>
      <c r="J837" s="3">
        <v>42528</v>
      </c>
      <c r="K837" s="3">
        <v>42529</v>
      </c>
      <c r="L837" s="1">
        <v>222018</v>
      </c>
      <c r="M837" s="3">
        <v>42528</v>
      </c>
      <c r="N837" s="1" t="s">
        <v>89</v>
      </c>
      <c r="O837" s="1">
        <v>116880</v>
      </c>
      <c r="P837" s="1">
        <v>2000</v>
      </c>
      <c r="Q837" s="1">
        <v>22.15</v>
      </c>
      <c r="R837" s="1337">
        <v>44300</v>
      </c>
      <c r="S837" s="4">
        <v>-7469.82</v>
      </c>
      <c r="T837" s="1">
        <v>22.907</v>
      </c>
      <c r="U837" s="1337">
        <v>45814</v>
      </c>
      <c r="V837" s="1">
        <v>5.4300000000000001E-2</v>
      </c>
      <c r="W837" s="1336">
        <v>108.54</v>
      </c>
      <c r="X837" s="1">
        <v>13</v>
      </c>
      <c r="Y837" s="1">
        <v>135</v>
      </c>
      <c r="Z837" s="1" t="s">
        <v>143</v>
      </c>
      <c r="AA837" s="1">
        <v>401</v>
      </c>
      <c r="AB837" s="1337">
        <v>-1514</v>
      </c>
    </row>
    <row r="838" spans="1:28">
      <c r="A838" s="1336" t="s">
        <v>353</v>
      </c>
      <c r="B838" s="2" t="s">
        <v>442</v>
      </c>
      <c r="C838" s="1" t="s">
        <v>443</v>
      </c>
      <c r="D838" s="1" t="s">
        <v>116</v>
      </c>
      <c r="E838" s="1">
        <v>130241</v>
      </c>
      <c r="F838" s="1336" t="s">
        <v>368</v>
      </c>
      <c r="G838" s="1" t="s">
        <v>32</v>
      </c>
      <c r="H838" s="1">
        <v>419211</v>
      </c>
      <c r="I838" s="3">
        <v>42531</v>
      </c>
      <c r="J838" s="3">
        <v>42528</v>
      </c>
      <c r="K838" s="3">
        <v>42529</v>
      </c>
      <c r="L838" s="1">
        <v>222198</v>
      </c>
      <c r="M838" s="3">
        <v>42530</v>
      </c>
      <c r="N838" s="1" t="s">
        <v>89</v>
      </c>
      <c r="O838" s="1">
        <v>116961</v>
      </c>
      <c r="P838" s="1">
        <v>1000</v>
      </c>
      <c r="Q838" s="1">
        <v>22.15</v>
      </c>
      <c r="R838" s="1337">
        <v>22150</v>
      </c>
      <c r="S838" s="4">
        <v>-3734.91</v>
      </c>
      <c r="T838" s="1">
        <v>22.907</v>
      </c>
      <c r="U838" s="1337">
        <v>22907</v>
      </c>
      <c r="V838" s="1">
        <v>5.4300000000000001E-2</v>
      </c>
      <c r="W838" s="1336">
        <v>54.27</v>
      </c>
      <c r="X838" s="1">
        <v>13</v>
      </c>
      <c r="Y838" s="1">
        <v>135</v>
      </c>
      <c r="Z838" s="1" t="s">
        <v>143</v>
      </c>
      <c r="AA838" s="1">
        <v>401</v>
      </c>
      <c r="AB838" s="1336">
        <v>-757</v>
      </c>
    </row>
    <row r="839" spans="1:28">
      <c r="A839" s="1336" t="s">
        <v>353</v>
      </c>
      <c r="B839" s="2" t="s">
        <v>442</v>
      </c>
      <c r="C839" s="1" t="s">
        <v>443</v>
      </c>
      <c r="D839" s="1" t="s">
        <v>116</v>
      </c>
      <c r="E839" s="1">
        <v>130099</v>
      </c>
      <c r="F839" s="1336" t="s">
        <v>150</v>
      </c>
      <c r="G839" s="1" t="s">
        <v>32</v>
      </c>
      <c r="H839" s="1">
        <v>419321</v>
      </c>
      <c r="I839" s="3">
        <v>42534</v>
      </c>
      <c r="J839" s="3">
        <v>42515</v>
      </c>
      <c r="K839" s="3">
        <v>42536</v>
      </c>
      <c r="N839" s="1" t="s">
        <v>89</v>
      </c>
      <c r="O839" s="1">
        <v>116445</v>
      </c>
      <c r="P839" s="1">
        <v>3000</v>
      </c>
      <c r="Q839" s="1">
        <v>23.38</v>
      </c>
      <c r="R839" s="1337">
        <v>70140</v>
      </c>
      <c r="S839" s="4">
        <v>-7514.73</v>
      </c>
      <c r="T839" s="1">
        <v>22.907</v>
      </c>
      <c r="U839" s="1337">
        <v>68721</v>
      </c>
      <c r="V839" s="1">
        <v>5.4300000000000001E-2</v>
      </c>
      <c r="W839" s="1336">
        <v>162.81</v>
      </c>
      <c r="X839" s="1">
        <v>13</v>
      </c>
      <c r="Y839" s="1">
        <v>130</v>
      </c>
      <c r="AA839" s="1">
        <v>401</v>
      </c>
      <c r="AB839" s="1337">
        <v>1419</v>
      </c>
    </row>
    <row r="840" spans="1:28">
      <c r="A840" s="1336" t="s">
        <v>353</v>
      </c>
      <c r="B840" s="2" t="s">
        <v>442</v>
      </c>
      <c r="C840" s="1" t="s">
        <v>443</v>
      </c>
      <c r="D840" s="1" t="s">
        <v>116</v>
      </c>
      <c r="E840" s="1">
        <v>130236</v>
      </c>
      <c r="F840" s="1336" t="s">
        <v>427</v>
      </c>
      <c r="G840" s="1" t="s">
        <v>32</v>
      </c>
      <c r="H840" s="1">
        <v>419491</v>
      </c>
      <c r="I840" s="3">
        <v>42534</v>
      </c>
      <c r="J840" s="3">
        <v>42527</v>
      </c>
      <c r="K840" s="3">
        <v>42530</v>
      </c>
      <c r="L840" s="1">
        <v>222390</v>
      </c>
      <c r="M840" s="3">
        <v>42534</v>
      </c>
      <c r="N840" s="1" t="s">
        <v>89</v>
      </c>
      <c r="O840" s="1">
        <v>116845</v>
      </c>
      <c r="P840" s="1">
        <v>1000</v>
      </c>
      <c r="Q840" s="1">
        <v>22.49</v>
      </c>
      <c r="R840" s="1337">
        <v>22490</v>
      </c>
      <c r="S840" s="4">
        <v>-3394.91</v>
      </c>
      <c r="T840" s="1">
        <v>22.907</v>
      </c>
      <c r="U840" s="1337">
        <v>22907</v>
      </c>
      <c r="V840" s="1">
        <v>5.4300000000000001E-2</v>
      </c>
      <c r="W840" s="1336">
        <v>54.27</v>
      </c>
      <c r="X840" s="1">
        <v>13</v>
      </c>
      <c r="Y840" s="1">
        <v>135</v>
      </c>
      <c r="Z840" s="1" t="s">
        <v>143</v>
      </c>
      <c r="AA840" s="1">
        <v>401</v>
      </c>
      <c r="AB840" s="1336">
        <v>-417</v>
      </c>
    </row>
    <row r="841" spans="1:28">
      <c r="A841" s="1336" t="s">
        <v>353</v>
      </c>
      <c r="B841" s="2" t="s">
        <v>442</v>
      </c>
      <c r="C841" s="1" t="s">
        <v>443</v>
      </c>
      <c r="D841" s="1" t="s">
        <v>116</v>
      </c>
      <c r="E841" s="1">
        <v>130020</v>
      </c>
      <c r="F841" s="1336" t="s">
        <v>191</v>
      </c>
      <c r="G841" s="1" t="s">
        <v>32</v>
      </c>
      <c r="H841" s="1">
        <v>419629</v>
      </c>
      <c r="I841" s="3">
        <v>42536</v>
      </c>
      <c r="J841" s="3">
        <v>42531</v>
      </c>
      <c r="K841" s="3">
        <v>42534</v>
      </c>
      <c r="N841" s="1" t="s">
        <v>89</v>
      </c>
      <c r="O841" s="1">
        <v>117127</v>
      </c>
      <c r="P841" s="1">
        <v>500</v>
      </c>
      <c r="Q841" s="1">
        <v>22.82</v>
      </c>
      <c r="R841" s="1337">
        <v>11410</v>
      </c>
      <c r="S841" s="4">
        <v>-1532.46</v>
      </c>
      <c r="T841" s="1">
        <v>22.907</v>
      </c>
      <c r="U841" s="1337">
        <v>11453.5</v>
      </c>
      <c r="V841" s="1">
        <v>5.4300000000000001E-2</v>
      </c>
      <c r="W841" s="1336">
        <v>27.135000000000002</v>
      </c>
      <c r="X841" s="1">
        <v>13</v>
      </c>
      <c r="Y841" s="1">
        <v>130</v>
      </c>
      <c r="AA841" s="1">
        <v>401</v>
      </c>
      <c r="AB841" s="1336">
        <v>-43.5</v>
      </c>
    </row>
    <row r="842" spans="1:28">
      <c r="A842" s="1336" t="s">
        <v>353</v>
      </c>
      <c r="B842" s="2" t="s">
        <v>442</v>
      </c>
      <c r="C842" s="1" t="s">
        <v>443</v>
      </c>
      <c r="D842" s="1" t="s">
        <v>116</v>
      </c>
      <c r="E842" s="1">
        <v>130308</v>
      </c>
      <c r="F842" s="1336" t="s">
        <v>126</v>
      </c>
      <c r="G842" s="1" t="s">
        <v>32</v>
      </c>
      <c r="H842" s="1">
        <v>419656</v>
      </c>
      <c r="I842" s="3">
        <v>42536</v>
      </c>
      <c r="J842" s="3">
        <v>42530</v>
      </c>
      <c r="K842" s="3">
        <v>42531</v>
      </c>
      <c r="N842" s="1" t="s">
        <v>89</v>
      </c>
      <c r="O842" s="1">
        <v>117091</v>
      </c>
      <c r="P842" s="1">
        <v>1000</v>
      </c>
      <c r="Q842" s="1">
        <v>22.82</v>
      </c>
      <c r="R842" s="1337">
        <v>22820</v>
      </c>
      <c r="S842" s="4">
        <v>-3064.91</v>
      </c>
      <c r="T842" s="1">
        <v>22.907</v>
      </c>
      <c r="U842" s="1337">
        <v>22907</v>
      </c>
      <c r="V842" s="1">
        <v>5.4300000000000001E-2</v>
      </c>
      <c r="W842" s="1336">
        <v>54.27</v>
      </c>
      <c r="X842" s="1">
        <v>13</v>
      </c>
      <c r="Y842" s="1">
        <v>141</v>
      </c>
      <c r="AA842" s="1">
        <v>401</v>
      </c>
      <c r="AB842" s="1336">
        <v>-87</v>
      </c>
    </row>
    <row r="843" spans="1:28">
      <c r="A843" s="1336" t="s">
        <v>353</v>
      </c>
      <c r="B843" s="2" t="s">
        <v>442</v>
      </c>
      <c r="C843" s="1" t="s">
        <v>443</v>
      </c>
      <c r="D843" s="1" t="s">
        <v>116</v>
      </c>
      <c r="E843" s="1">
        <v>130241</v>
      </c>
      <c r="F843" s="1336" t="s">
        <v>368</v>
      </c>
      <c r="G843" s="1" t="s">
        <v>32</v>
      </c>
      <c r="H843" s="1">
        <v>419717</v>
      </c>
      <c r="I843" s="3">
        <v>42535</v>
      </c>
      <c r="J843" s="3">
        <v>42528</v>
      </c>
      <c r="K843" s="3">
        <v>42530</v>
      </c>
      <c r="L843" s="1">
        <v>222433</v>
      </c>
      <c r="M843" s="3">
        <v>42534</v>
      </c>
      <c r="N843" s="1" t="s">
        <v>89</v>
      </c>
      <c r="O843" s="1">
        <v>116892</v>
      </c>
      <c r="P843" s="1">
        <v>2000</v>
      </c>
      <c r="Q843" s="1">
        <v>22.15</v>
      </c>
      <c r="R843" s="1337">
        <v>44300</v>
      </c>
      <c r="S843" s="4">
        <v>-7469.82</v>
      </c>
      <c r="T843" s="1">
        <v>22.907</v>
      </c>
      <c r="U843" s="1337">
        <v>45814</v>
      </c>
      <c r="V843" s="1">
        <v>5.4300000000000001E-2</v>
      </c>
      <c r="W843" s="1336">
        <v>108.54</v>
      </c>
      <c r="X843" s="1">
        <v>13</v>
      </c>
      <c r="Y843" s="1">
        <v>135</v>
      </c>
      <c r="Z843" s="1" t="s">
        <v>143</v>
      </c>
      <c r="AA843" s="1">
        <v>401</v>
      </c>
      <c r="AB843" s="1337">
        <v>-1514</v>
      </c>
    </row>
    <row r="844" spans="1:28">
      <c r="A844" s="1336" t="s">
        <v>353</v>
      </c>
      <c r="B844" s="2" t="s">
        <v>442</v>
      </c>
      <c r="C844" s="1" t="s">
        <v>443</v>
      </c>
      <c r="D844" s="1" t="s">
        <v>116</v>
      </c>
      <c r="E844" s="1">
        <v>130110</v>
      </c>
      <c r="F844" s="1336" t="s">
        <v>198</v>
      </c>
      <c r="G844" s="1" t="s">
        <v>32</v>
      </c>
      <c r="H844" s="1">
        <v>419891</v>
      </c>
      <c r="I844" s="3">
        <v>42537</v>
      </c>
      <c r="J844" s="3">
        <v>42534</v>
      </c>
      <c r="K844" s="3">
        <v>42535</v>
      </c>
      <c r="N844" s="1" t="s">
        <v>89</v>
      </c>
      <c r="O844" s="1">
        <v>117178</v>
      </c>
      <c r="P844" s="1">
        <v>1000</v>
      </c>
      <c r="Q844" s="1">
        <v>22.82</v>
      </c>
      <c r="R844" s="1337">
        <v>22820</v>
      </c>
      <c r="S844" s="4">
        <v>-3064.91</v>
      </c>
      <c r="T844" s="1">
        <v>22.907</v>
      </c>
      <c r="U844" s="1337">
        <v>22907</v>
      </c>
      <c r="V844" s="1">
        <v>5.4300000000000001E-2</v>
      </c>
      <c r="W844" s="1336">
        <v>54.27</v>
      </c>
      <c r="X844" s="1">
        <v>13</v>
      </c>
      <c r="Y844" s="1">
        <v>130</v>
      </c>
      <c r="AA844" s="1">
        <v>401</v>
      </c>
      <c r="AB844" s="1336">
        <v>-87</v>
      </c>
    </row>
    <row r="845" spans="1:28">
      <c r="A845" s="1336" t="s">
        <v>353</v>
      </c>
      <c r="B845" s="2" t="s">
        <v>442</v>
      </c>
      <c r="C845" s="1" t="s">
        <v>443</v>
      </c>
      <c r="D845" s="1" t="s">
        <v>116</v>
      </c>
      <c r="E845" s="1">
        <v>140546</v>
      </c>
      <c r="F845" s="1336" t="s">
        <v>428</v>
      </c>
      <c r="G845" s="1" t="s">
        <v>32</v>
      </c>
      <c r="H845" s="1">
        <v>420006</v>
      </c>
      <c r="I845" s="3">
        <v>42539</v>
      </c>
      <c r="J845" s="3">
        <v>42538</v>
      </c>
      <c r="K845" s="3">
        <v>42538</v>
      </c>
      <c r="N845" s="1" t="s">
        <v>89</v>
      </c>
      <c r="O845" s="1">
        <v>117300</v>
      </c>
      <c r="P845" s="1">
        <v>2000</v>
      </c>
      <c r="Q845" s="1">
        <v>22.82</v>
      </c>
      <c r="R845" s="1337">
        <v>45640</v>
      </c>
      <c r="S845" s="4">
        <v>-6129.82</v>
      </c>
      <c r="T845" s="1">
        <v>22.907</v>
      </c>
      <c r="U845" s="1337">
        <v>45814</v>
      </c>
      <c r="V845" s="1">
        <v>5.4300000000000001E-2</v>
      </c>
      <c r="W845" s="1336">
        <v>108.54</v>
      </c>
      <c r="X845" s="1">
        <v>13</v>
      </c>
      <c r="Y845" s="1">
        <v>141</v>
      </c>
      <c r="AA845" s="1">
        <v>401</v>
      </c>
      <c r="AB845" s="1336">
        <v>-174</v>
      </c>
    </row>
    <row r="846" spans="1:28">
      <c r="A846" s="1336" t="s">
        <v>353</v>
      </c>
      <c r="B846" s="2" t="s">
        <v>442</v>
      </c>
      <c r="C846" s="1" t="s">
        <v>443</v>
      </c>
      <c r="D846" s="1" t="s">
        <v>116</v>
      </c>
      <c r="E846" s="1">
        <v>140083</v>
      </c>
      <c r="F846" s="1336" t="s">
        <v>117</v>
      </c>
      <c r="G846" s="1" t="s">
        <v>32</v>
      </c>
      <c r="H846" s="1">
        <v>420060</v>
      </c>
      <c r="I846" s="3">
        <v>42537</v>
      </c>
      <c r="J846" s="3">
        <v>42534</v>
      </c>
      <c r="K846" s="3">
        <v>42535</v>
      </c>
      <c r="L846" s="1">
        <v>222648</v>
      </c>
      <c r="M846" s="3">
        <v>42536</v>
      </c>
      <c r="N846" s="1" t="s">
        <v>89</v>
      </c>
      <c r="O846" s="1">
        <v>117148</v>
      </c>
      <c r="P846" s="1">
        <v>1000</v>
      </c>
      <c r="Q846" s="1">
        <v>22.15</v>
      </c>
      <c r="R846" s="1337">
        <v>22150</v>
      </c>
      <c r="S846" s="4">
        <v>-3734.91</v>
      </c>
      <c r="T846" s="1">
        <v>22.907</v>
      </c>
      <c r="U846" s="1337">
        <v>22907</v>
      </c>
      <c r="V846" s="1">
        <v>5.4300000000000001E-2</v>
      </c>
      <c r="W846" s="1336">
        <v>54.27</v>
      </c>
      <c r="X846" s="1">
        <v>13</v>
      </c>
      <c r="Y846" s="1">
        <v>141</v>
      </c>
      <c r="AA846" s="1">
        <v>401</v>
      </c>
      <c r="AB846" s="1336">
        <v>-757</v>
      </c>
    </row>
    <row r="847" spans="1:28">
      <c r="A847" s="1336" t="s">
        <v>353</v>
      </c>
      <c r="B847" s="2" t="s">
        <v>442</v>
      </c>
      <c r="C847" s="1" t="s">
        <v>443</v>
      </c>
      <c r="D847" s="1" t="s">
        <v>116</v>
      </c>
      <c r="E847" s="1">
        <v>130001</v>
      </c>
      <c r="F847" s="1336" t="s">
        <v>132</v>
      </c>
      <c r="G847" s="1" t="s">
        <v>32</v>
      </c>
      <c r="H847" s="1">
        <v>420756</v>
      </c>
      <c r="I847" s="3">
        <v>42544</v>
      </c>
      <c r="J847" s="3">
        <v>42530</v>
      </c>
      <c r="K847" s="3">
        <v>42531</v>
      </c>
      <c r="N847" s="1" t="s">
        <v>89</v>
      </c>
      <c r="O847" s="1">
        <v>117061</v>
      </c>
      <c r="P847" s="1">
        <v>8000</v>
      </c>
      <c r="Q847" s="1">
        <v>23.29</v>
      </c>
      <c r="R847" s="1337">
        <v>186320</v>
      </c>
      <c r="S847" s="4">
        <v>-20759.28</v>
      </c>
      <c r="T847" s="1">
        <v>22.907</v>
      </c>
      <c r="U847" s="1337">
        <v>183256</v>
      </c>
      <c r="V847" s="1">
        <v>5.4300000000000001E-2</v>
      </c>
      <c r="W847" s="1336">
        <v>434.16</v>
      </c>
      <c r="X847" s="1">
        <v>13</v>
      </c>
      <c r="Y847" s="1">
        <v>130</v>
      </c>
      <c r="AA847" s="1">
        <v>401</v>
      </c>
      <c r="AB847" s="1337">
        <v>3064</v>
      </c>
    </row>
    <row r="848" spans="1:28">
      <c r="A848" s="1336" t="s">
        <v>353</v>
      </c>
      <c r="B848" s="2" t="s">
        <v>442</v>
      </c>
      <c r="C848" s="1" t="s">
        <v>443</v>
      </c>
      <c r="D848" s="1" t="s">
        <v>116</v>
      </c>
      <c r="E848" s="1">
        <v>130322</v>
      </c>
      <c r="F848" s="1336" t="s">
        <v>142</v>
      </c>
      <c r="G848" s="1" t="s">
        <v>32</v>
      </c>
      <c r="H848" s="1">
        <v>421162</v>
      </c>
      <c r="I848" s="3">
        <v>42546</v>
      </c>
      <c r="J848" s="3">
        <v>42543</v>
      </c>
      <c r="K848" s="3">
        <v>42544</v>
      </c>
      <c r="L848" s="1">
        <v>223223</v>
      </c>
      <c r="M848" s="3">
        <v>42546</v>
      </c>
      <c r="N848" s="1" t="s">
        <v>89</v>
      </c>
      <c r="O848" s="1">
        <v>117395</v>
      </c>
      <c r="P848" s="1">
        <v>2000</v>
      </c>
      <c r="Q848" s="1">
        <v>22.49</v>
      </c>
      <c r="R848" s="1337">
        <v>44980</v>
      </c>
      <c r="S848" s="4">
        <v>-6789.82</v>
      </c>
      <c r="T848" s="1">
        <v>22.907</v>
      </c>
      <c r="U848" s="1337">
        <v>45814</v>
      </c>
      <c r="V848" s="1">
        <v>5.4300000000000001E-2</v>
      </c>
      <c r="W848" s="1336">
        <v>108.54</v>
      </c>
      <c r="X848" s="1">
        <v>13</v>
      </c>
      <c r="Y848" s="1">
        <v>135</v>
      </c>
      <c r="Z848" s="1" t="s">
        <v>143</v>
      </c>
      <c r="AA848" s="1">
        <v>401</v>
      </c>
      <c r="AB848" s="1336">
        <v>-834</v>
      </c>
    </row>
    <row r="849" spans="1:28">
      <c r="A849" s="1336" t="s">
        <v>353</v>
      </c>
      <c r="B849" s="2" t="s">
        <v>444</v>
      </c>
      <c r="C849" s="1" t="s">
        <v>443</v>
      </c>
      <c r="D849" s="1" t="s">
        <v>65</v>
      </c>
      <c r="E849" s="1">
        <v>130308</v>
      </c>
      <c r="F849" s="1336" t="s">
        <v>126</v>
      </c>
      <c r="G849" s="1" t="s">
        <v>32</v>
      </c>
      <c r="H849" s="1">
        <v>417962</v>
      </c>
      <c r="I849" s="3">
        <v>42522</v>
      </c>
      <c r="J849" s="3">
        <v>42521</v>
      </c>
      <c r="K849" s="3">
        <v>42522</v>
      </c>
      <c r="N849" s="1" t="s">
        <v>89</v>
      </c>
      <c r="O849" s="1">
        <v>116625</v>
      </c>
      <c r="P849" s="1">
        <v>1000</v>
      </c>
      <c r="Q849" s="1">
        <v>23.29</v>
      </c>
      <c r="R849" s="1337">
        <v>23290</v>
      </c>
      <c r="S849" s="4">
        <v>-2594.91</v>
      </c>
      <c r="T849" s="1">
        <v>22.907</v>
      </c>
      <c r="U849" s="1337">
        <v>22907</v>
      </c>
      <c r="V849" s="1">
        <v>5.4300000000000001E-2</v>
      </c>
      <c r="W849" s="1336">
        <v>54.27</v>
      </c>
      <c r="X849" s="1">
        <v>13</v>
      </c>
      <c r="Y849" s="1">
        <v>141</v>
      </c>
      <c r="AA849" s="1">
        <v>401</v>
      </c>
      <c r="AB849" s="1336">
        <v>383</v>
      </c>
    </row>
    <row r="850" spans="1:28">
      <c r="A850" s="1336" t="s">
        <v>353</v>
      </c>
      <c r="B850" s="2" t="s">
        <v>444</v>
      </c>
      <c r="C850" s="1" t="s">
        <v>443</v>
      </c>
      <c r="D850" s="1" t="s">
        <v>65</v>
      </c>
      <c r="E850" s="1">
        <v>130013</v>
      </c>
      <c r="F850" s="1336" t="s">
        <v>221</v>
      </c>
      <c r="G850" s="1" t="s">
        <v>32</v>
      </c>
      <c r="H850" s="1">
        <v>418040</v>
      </c>
      <c r="I850" s="3">
        <v>42523</v>
      </c>
      <c r="J850" s="3">
        <v>42520</v>
      </c>
      <c r="K850" s="3">
        <v>42522</v>
      </c>
      <c r="N850" s="1" t="s">
        <v>89</v>
      </c>
      <c r="O850" s="1">
        <v>116584</v>
      </c>
      <c r="P850" s="1">
        <v>3000</v>
      </c>
      <c r="Q850" s="1">
        <v>22.82</v>
      </c>
      <c r="R850" s="1337">
        <v>68460</v>
      </c>
      <c r="S850" s="4">
        <v>-9194.73</v>
      </c>
      <c r="T850" s="1">
        <v>22.907</v>
      </c>
      <c r="U850" s="1337">
        <v>68721</v>
      </c>
      <c r="V850" s="1">
        <v>5.4300000000000001E-2</v>
      </c>
      <c r="W850" s="1336">
        <v>162.81</v>
      </c>
      <c r="X850" s="1">
        <v>13</v>
      </c>
      <c r="Y850" s="1">
        <v>130</v>
      </c>
      <c r="AA850" s="1">
        <v>401</v>
      </c>
      <c r="AB850" s="1336">
        <v>-261</v>
      </c>
    </row>
    <row r="851" spans="1:28">
      <c r="A851" s="1336" t="s">
        <v>353</v>
      </c>
      <c r="B851" s="2" t="s">
        <v>444</v>
      </c>
      <c r="C851" s="1" t="s">
        <v>443</v>
      </c>
      <c r="D851" s="1" t="s">
        <v>65</v>
      </c>
      <c r="E851" s="1">
        <v>130099</v>
      </c>
      <c r="F851" s="1336" t="s">
        <v>150</v>
      </c>
      <c r="G851" s="1" t="s">
        <v>32</v>
      </c>
      <c r="H851" s="1">
        <v>418093</v>
      </c>
      <c r="I851" s="3">
        <v>42523</v>
      </c>
      <c r="J851" s="3">
        <v>42515</v>
      </c>
      <c r="K851" s="3">
        <v>42541</v>
      </c>
      <c r="L851" s="1">
        <v>221492</v>
      </c>
      <c r="M851" s="3">
        <v>42522</v>
      </c>
      <c r="N851" s="1" t="s">
        <v>89</v>
      </c>
      <c r="O851" s="1">
        <v>116446</v>
      </c>
      <c r="P851" s="1">
        <v>3000</v>
      </c>
      <c r="Q851" s="1">
        <v>23.38</v>
      </c>
      <c r="R851" s="1337">
        <v>70140</v>
      </c>
      <c r="S851" s="4">
        <v>-7514.73</v>
      </c>
      <c r="T851" s="1">
        <v>22.907</v>
      </c>
      <c r="U851" s="1337">
        <v>68721</v>
      </c>
      <c r="V851" s="1">
        <v>5.4300000000000001E-2</v>
      </c>
      <c r="W851" s="1336">
        <v>162.81</v>
      </c>
      <c r="X851" s="1">
        <v>13</v>
      </c>
      <c r="Y851" s="1">
        <v>130</v>
      </c>
      <c r="AA851" s="1">
        <v>401</v>
      </c>
      <c r="AB851" s="1337">
        <v>1419</v>
      </c>
    </row>
    <row r="852" spans="1:28">
      <c r="A852" s="1336" t="s">
        <v>353</v>
      </c>
      <c r="B852" s="2" t="s">
        <v>444</v>
      </c>
      <c r="C852" s="1" t="s">
        <v>443</v>
      </c>
      <c r="D852" s="1" t="s">
        <v>65</v>
      </c>
      <c r="E852" s="1">
        <v>130349</v>
      </c>
      <c r="F852" s="1336" t="s">
        <v>141</v>
      </c>
      <c r="G852" s="1" t="s">
        <v>32</v>
      </c>
      <c r="H852" s="1">
        <v>418185</v>
      </c>
      <c r="I852" s="3">
        <v>42523</v>
      </c>
      <c r="J852" s="3">
        <v>42520</v>
      </c>
      <c r="K852" s="3">
        <v>42524</v>
      </c>
      <c r="N852" s="1" t="s">
        <v>89</v>
      </c>
      <c r="O852" s="1">
        <v>116614</v>
      </c>
      <c r="P852" s="1">
        <v>1000</v>
      </c>
      <c r="Q852" s="1">
        <v>23.29</v>
      </c>
      <c r="R852" s="1337">
        <v>23290</v>
      </c>
      <c r="S852" s="4">
        <v>-2594.91</v>
      </c>
      <c r="T852" s="1">
        <v>22.907</v>
      </c>
      <c r="U852" s="1337">
        <v>22907</v>
      </c>
      <c r="V852" s="1">
        <v>5.4300000000000001E-2</v>
      </c>
      <c r="W852" s="1336">
        <v>54.27</v>
      </c>
      <c r="X852" s="1">
        <v>13</v>
      </c>
      <c r="Y852" s="1">
        <v>141</v>
      </c>
      <c r="AA852" s="1">
        <v>401</v>
      </c>
      <c r="AB852" s="1336">
        <v>383</v>
      </c>
    </row>
    <row r="853" spans="1:28">
      <c r="A853" s="1336" t="s">
        <v>353</v>
      </c>
      <c r="B853" s="2" t="s">
        <v>444</v>
      </c>
      <c r="C853" s="1" t="s">
        <v>443</v>
      </c>
      <c r="D853" s="1" t="s">
        <v>65</v>
      </c>
      <c r="E853" s="1">
        <v>130023</v>
      </c>
      <c r="F853" s="1336" t="s">
        <v>153</v>
      </c>
      <c r="G853" s="1" t="s">
        <v>32</v>
      </c>
      <c r="H853" s="1">
        <v>418353</v>
      </c>
      <c r="I853" s="3">
        <v>42525</v>
      </c>
      <c r="J853" s="3">
        <v>42523</v>
      </c>
      <c r="K853" s="3">
        <v>42528</v>
      </c>
      <c r="N853" s="1" t="s">
        <v>89</v>
      </c>
      <c r="O853" s="1">
        <v>116749</v>
      </c>
      <c r="P853" s="1">
        <v>1000</v>
      </c>
      <c r="Q853" s="1">
        <v>22.82</v>
      </c>
      <c r="R853" s="1337">
        <v>22820</v>
      </c>
      <c r="S853" s="4">
        <v>-3064.91</v>
      </c>
      <c r="T853" s="1">
        <v>22.907</v>
      </c>
      <c r="U853" s="1337">
        <v>22907</v>
      </c>
      <c r="V853" s="1">
        <v>5.4300000000000001E-2</v>
      </c>
      <c r="W853" s="1336">
        <v>54.27</v>
      </c>
      <c r="X853" s="1">
        <v>13</v>
      </c>
      <c r="Y853" s="1">
        <v>130</v>
      </c>
      <c r="AA853" s="1">
        <v>401</v>
      </c>
      <c r="AB853" s="1336">
        <v>-87</v>
      </c>
    </row>
    <row r="854" spans="1:28">
      <c r="A854" s="1336" t="s">
        <v>353</v>
      </c>
      <c r="B854" s="2" t="s">
        <v>444</v>
      </c>
      <c r="C854" s="1" t="s">
        <v>443</v>
      </c>
      <c r="D854" s="1" t="s">
        <v>65</v>
      </c>
      <c r="E854" s="1">
        <v>130023</v>
      </c>
      <c r="F854" s="1336" t="s">
        <v>153</v>
      </c>
      <c r="G854" s="1" t="s">
        <v>32</v>
      </c>
      <c r="H854" s="1">
        <v>419587</v>
      </c>
      <c r="I854" s="3">
        <v>42535</v>
      </c>
      <c r="J854" s="3">
        <v>42523</v>
      </c>
      <c r="K854" s="3">
        <v>42528</v>
      </c>
      <c r="N854" s="1" t="s">
        <v>89</v>
      </c>
      <c r="O854" s="1">
        <v>116749</v>
      </c>
      <c r="P854" s="1">
        <v>3000</v>
      </c>
      <c r="Q854" s="1">
        <v>22.82</v>
      </c>
      <c r="R854" s="1337">
        <v>68460</v>
      </c>
      <c r="S854" s="4">
        <v>-9194.73</v>
      </c>
      <c r="T854" s="1">
        <v>22.907</v>
      </c>
      <c r="U854" s="1337">
        <v>68721</v>
      </c>
      <c r="V854" s="1">
        <v>5.4300000000000001E-2</v>
      </c>
      <c r="W854" s="1336">
        <v>162.81</v>
      </c>
      <c r="X854" s="1">
        <v>13</v>
      </c>
      <c r="Y854" s="1">
        <v>130</v>
      </c>
      <c r="AA854" s="1">
        <v>401</v>
      </c>
      <c r="AB854" s="1336">
        <v>-261</v>
      </c>
    </row>
    <row r="855" spans="1:28">
      <c r="A855" s="1336" t="s">
        <v>353</v>
      </c>
      <c r="B855" s="2" t="s">
        <v>444</v>
      </c>
      <c r="C855" s="1" t="s">
        <v>443</v>
      </c>
      <c r="D855" s="1" t="s">
        <v>65</v>
      </c>
      <c r="E855" s="1">
        <v>130349</v>
      </c>
      <c r="F855" s="1336" t="s">
        <v>141</v>
      </c>
      <c r="G855" s="1" t="s">
        <v>32</v>
      </c>
      <c r="H855" s="1">
        <v>419620</v>
      </c>
      <c r="I855" s="3">
        <v>42536</v>
      </c>
      <c r="J855" s="3">
        <v>42535</v>
      </c>
      <c r="K855" s="3">
        <v>42536</v>
      </c>
      <c r="N855" s="1" t="s">
        <v>89</v>
      </c>
      <c r="O855" s="1">
        <v>117212</v>
      </c>
      <c r="P855" s="1">
        <v>1000</v>
      </c>
      <c r="Q855" s="1">
        <v>23.29</v>
      </c>
      <c r="R855" s="1337">
        <v>23290</v>
      </c>
      <c r="S855" s="4">
        <v>-2594.91</v>
      </c>
      <c r="T855" s="1">
        <v>22.907</v>
      </c>
      <c r="U855" s="1337">
        <v>22907</v>
      </c>
      <c r="V855" s="1">
        <v>5.4300000000000001E-2</v>
      </c>
      <c r="W855" s="1336">
        <v>54.27</v>
      </c>
      <c r="X855" s="1">
        <v>13</v>
      </c>
      <c r="Y855" s="1">
        <v>141</v>
      </c>
      <c r="AA855" s="1">
        <v>401</v>
      </c>
      <c r="AB855" s="1336">
        <v>383</v>
      </c>
    </row>
    <row r="856" spans="1:28">
      <c r="A856" s="1336" t="s">
        <v>353</v>
      </c>
      <c r="B856" s="2" t="s">
        <v>444</v>
      </c>
      <c r="C856" s="1" t="s">
        <v>443</v>
      </c>
      <c r="D856" s="1" t="s">
        <v>65</v>
      </c>
      <c r="E856" s="1">
        <v>130308</v>
      </c>
      <c r="F856" s="1336" t="s">
        <v>126</v>
      </c>
      <c r="G856" s="1" t="s">
        <v>32</v>
      </c>
      <c r="H856" s="1">
        <v>419871</v>
      </c>
      <c r="I856" s="3">
        <v>42537</v>
      </c>
      <c r="J856" s="3">
        <v>42529</v>
      </c>
      <c r="K856" s="3">
        <v>42546</v>
      </c>
      <c r="N856" s="1" t="s">
        <v>89</v>
      </c>
      <c r="O856" s="1">
        <v>117000</v>
      </c>
      <c r="P856" s="1">
        <v>2000</v>
      </c>
      <c r="Q856" s="1">
        <v>22.82</v>
      </c>
      <c r="R856" s="1337">
        <v>45640</v>
      </c>
      <c r="S856" s="4">
        <v>-6129.82</v>
      </c>
      <c r="T856" s="1">
        <v>22.907</v>
      </c>
      <c r="U856" s="1337">
        <v>45814</v>
      </c>
      <c r="V856" s="1">
        <v>5.4300000000000001E-2</v>
      </c>
      <c r="W856" s="1336">
        <v>108.54</v>
      </c>
      <c r="X856" s="1">
        <v>13</v>
      </c>
      <c r="Y856" s="1">
        <v>141</v>
      </c>
      <c r="AA856" s="1">
        <v>401</v>
      </c>
      <c r="AB856" s="1336">
        <v>-174</v>
      </c>
    </row>
    <row r="857" spans="1:28">
      <c r="A857" s="1336" t="s">
        <v>353</v>
      </c>
      <c r="B857" s="2" t="s">
        <v>444</v>
      </c>
      <c r="C857" s="1" t="s">
        <v>443</v>
      </c>
      <c r="D857" s="1" t="s">
        <v>65</v>
      </c>
      <c r="E857" s="1">
        <v>130308</v>
      </c>
      <c r="F857" s="1336" t="s">
        <v>126</v>
      </c>
      <c r="G857" s="1" t="s">
        <v>32</v>
      </c>
      <c r="H857" s="1">
        <v>419872</v>
      </c>
      <c r="I857" s="3">
        <v>42537</v>
      </c>
      <c r="J857" s="3">
        <v>42530</v>
      </c>
      <c r="K857" s="3">
        <v>42546</v>
      </c>
      <c r="N857" s="1" t="s">
        <v>89</v>
      </c>
      <c r="O857" s="1">
        <v>117091</v>
      </c>
      <c r="P857" s="1">
        <v>1000</v>
      </c>
      <c r="Q857" s="1">
        <v>22.82</v>
      </c>
      <c r="R857" s="1337">
        <v>22820</v>
      </c>
      <c r="S857" s="4">
        <v>-3064.91</v>
      </c>
      <c r="T857" s="1">
        <v>22.907</v>
      </c>
      <c r="U857" s="1337">
        <v>22907</v>
      </c>
      <c r="V857" s="1">
        <v>5.4300000000000001E-2</v>
      </c>
      <c r="W857" s="1336">
        <v>54.27</v>
      </c>
      <c r="X857" s="1">
        <v>13</v>
      </c>
      <c r="Y857" s="1">
        <v>141</v>
      </c>
      <c r="AA857" s="1">
        <v>401</v>
      </c>
      <c r="AB857" s="1336">
        <v>-87</v>
      </c>
    </row>
    <row r="858" spans="1:28">
      <c r="A858" s="1336" t="s">
        <v>353</v>
      </c>
      <c r="B858" s="2" t="s">
        <v>445</v>
      </c>
      <c r="C858" s="1" t="s">
        <v>443</v>
      </c>
      <c r="D858" s="1" t="s">
        <v>129</v>
      </c>
      <c r="E858" s="1">
        <v>140083</v>
      </c>
      <c r="F858" s="1336" t="s">
        <v>117</v>
      </c>
      <c r="G858" s="1" t="s">
        <v>32</v>
      </c>
      <c r="H858" s="1">
        <v>418154</v>
      </c>
      <c r="I858" s="3">
        <v>42523</v>
      </c>
      <c r="J858" s="3">
        <v>42515</v>
      </c>
      <c r="K858" s="3">
        <v>42546</v>
      </c>
      <c r="L858" s="1">
        <v>221578</v>
      </c>
      <c r="M858" s="3">
        <v>42523</v>
      </c>
      <c r="N858" s="1" t="s">
        <v>89</v>
      </c>
      <c r="O858" s="1">
        <v>116469</v>
      </c>
      <c r="P858" s="1">
        <v>2000</v>
      </c>
      <c r="Q858" s="1">
        <v>23.29</v>
      </c>
      <c r="R858" s="1337">
        <v>46580</v>
      </c>
      <c r="S858" s="4">
        <v>-5189.82</v>
      </c>
      <c r="T858" s="1">
        <v>22.907</v>
      </c>
      <c r="U858" s="1337">
        <v>45814</v>
      </c>
      <c r="V858" s="1">
        <v>5.4300000000000001E-2</v>
      </c>
      <c r="W858" s="1336">
        <v>108.54</v>
      </c>
      <c r="X858" s="1">
        <v>13</v>
      </c>
      <c r="Y858" s="1">
        <v>141</v>
      </c>
      <c r="AA858" s="1">
        <v>401</v>
      </c>
      <c r="AB858" s="1336">
        <v>766</v>
      </c>
    </row>
    <row r="859" spans="1:28">
      <c r="A859" s="1336" t="s">
        <v>353</v>
      </c>
      <c r="B859" s="2" t="s">
        <v>445</v>
      </c>
      <c r="C859" s="1" t="s">
        <v>443</v>
      </c>
      <c r="D859" s="1" t="s">
        <v>129</v>
      </c>
      <c r="E859" s="1">
        <v>130023</v>
      </c>
      <c r="F859" s="1336" t="s">
        <v>153</v>
      </c>
      <c r="G859" s="1" t="s">
        <v>32</v>
      </c>
      <c r="H859" s="1">
        <v>418350</v>
      </c>
      <c r="I859" s="3">
        <v>42525</v>
      </c>
      <c r="J859" s="3">
        <v>42523</v>
      </c>
      <c r="K859" s="3">
        <v>42528</v>
      </c>
      <c r="N859" s="1" t="s">
        <v>89</v>
      </c>
      <c r="O859" s="1">
        <v>116749</v>
      </c>
      <c r="P859" s="1">
        <v>2000</v>
      </c>
      <c r="Q859" s="1">
        <v>22.82</v>
      </c>
      <c r="R859" s="1337">
        <v>45640</v>
      </c>
      <c r="S859" s="4">
        <v>-6129.82</v>
      </c>
      <c r="T859" s="1">
        <v>22.907</v>
      </c>
      <c r="U859" s="1337">
        <v>45814</v>
      </c>
      <c r="V859" s="1">
        <v>5.4300000000000001E-2</v>
      </c>
      <c r="W859" s="1336">
        <v>108.54</v>
      </c>
      <c r="X859" s="1">
        <v>13</v>
      </c>
      <c r="Y859" s="1">
        <v>130</v>
      </c>
      <c r="AA859" s="1">
        <v>401</v>
      </c>
      <c r="AB859" s="1336">
        <v>-174</v>
      </c>
    </row>
    <row r="860" spans="1:28">
      <c r="A860" s="1336" t="s">
        <v>353</v>
      </c>
      <c r="B860" s="2" t="s">
        <v>445</v>
      </c>
      <c r="C860" s="1" t="s">
        <v>443</v>
      </c>
      <c r="D860" s="1" t="s">
        <v>129</v>
      </c>
      <c r="E860" s="1">
        <v>130349</v>
      </c>
      <c r="F860" s="1336" t="s">
        <v>141</v>
      </c>
      <c r="G860" s="1" t="s">
        <v>32</v>
      </c>
      <c r="H860" s="1">
        <v>419620</v>
      </c>
      <c r="I860" s="3">
        <v>42536</v>
      </c>
      <c r="J860" s="3">
        <v>42535</v>
      </c>
      <c r="K860" s="3">
        <v>42536</v>
      </c>
      <c r="N860" s="1" t="s">
        <v>89</v>
      </c>
      <c r="O860" s="1">
        <v>117212</v>
      </c>
      <c r="P860" s="1">
        <v>6000</v>
      </c>
      <c r="Q860" s="1">
        <v>23.29</v>
      </c>
      <c r="R860" s="1337">
        <v>139740</v>
      </c>
      <c r="S860" s="4">
        <v>-15569.46</v>
      </c>
      <c r="T860" s="1">
        <v>22.907</v>
      </c>
      <c r="U860" s="1337">
        <v>137442</v>
      </c>
      <c r="V860" s="1">
        <v>5.4300000000000001E-2</v>
      </c>
      <c r="W860" s="1336">
        <v>325.62</v>
      </c>
      <c r="X860" s="1">
        <v>13</v>
      </c>
      <c r="Y860" s="1">
        <v>141</v>
      </c>
      <c r="AA860" s="1">
        <v>401</v>
      </c>
      <c r="AB860" s="1337">
        <v>2298</v>
      </c>
    </row>
    <row r="861" spans="1:28">
      <c r="A861" s="1336" t="s">
        <v>353</v>
      </c>
      <c r="B861" s="2" t="s">
        <v>445</v>
      </c>
      <c r="C861" s="1" t="s">
        <v>443</v>
      </c>
      <c r="D861" s="1" t="s">
        <v>129</v>
      </c>
      <c r="E861" s="1">
        <v>140083</v>
      </c>
      <c r="F861" s="1336" t="s">
        <v>117</v>
      </c>
      <c r="G861" s="1" t="s">
        <v>32</v>
      </c>
      <c r="H861" s="1">
        <v>419838</v>
      </c>
      <c r="I861" s="3">
        <v>42536</v>
      </c>
      <c r="J861" s="3">
        <v>42534</v>
      </c>
      <c r="K861" s="3">
        <v>42535</v>
      </c>
      <c r="L861" s="1">
        <v>222580</v>
      </c>
      <c r="M861" s="3">
        <v>42536</v>
      </c>
      <c r="N861" s="1" t="s">
        <v>89</v>
      </c>
      <c r="O861" s="1">
        <v>117148</v>
      </c>
      <c r="P861" s="1">
        <v>2000</v>
      </c>
      <c r="Q861" s="1">
        <v>22.15</v>
      </c>
      <c r="R861" s="1337">
        <v>44300</v>
      </c>
      <c r="S861" s="4">
        <v>-7469.82</v>
      </c>
      <c r="T861" s="1">
        <v>22.907</v>
      </c>
      <c r="U861" s="1337">
        <v>45814</v>
      </c>
      <c r="V861" s="1">
        <v>5.4300000000000001E-2</v>
      </c>
      <c r="W861" s="1336">
        <v>108.54</v>
      </c>
      <c r="X861" s="1">
        <v>13</v>
      </c>
      <c r="Y861" s="1">
        <v>141</v>
      </c>
      <c r="AA861" s="1">
        <v>401</v>
      </c>
      <c r="AB861" s="1337">
        <v>-1514</v>
      </c>
    </row>
    <row r="862" spans="1:28">
      <c r="A862" s="1336" t="s">
        <v>353</v>
      </c>
      <c r="B862" s="2" t="s">
        <v>445</v>
      </c>
      <c r="C862" s="1" t="s">
        <v>443</v>
      </c>
      <c r="D862" s="1" t="s">
        <v>129</v>
      </c>
      <c r="E862" s="1">
        <v>130001</v>
      </c>
      <c r="F862" s="1336" t="s">
        <v>132</v>
      </c>
      <c r="G862" s="1" t="s">
        <v>32</v>
      </c>
      <c r="H862" s="1">
        <v>420797</v>
      </c>
      <c r="I862" s="3">
        <v>42545</v>
      </c>
      <c r="J862" s="3">
        <v>42530</v>
      </c>
      <c r="K862" s="3">
        <v>42534</v>
      </c>
      <c r="N862" s="1" t="s">
        <v>89</v>
      </c>
      <c r="O862" s="1">
        <v>117062</v>
      </c>
      <c r="P862" s="1">
        <v>6000</v>
      </c>
      <c r="Q862" s="1">
        <v>23.29</v>
      </c>
      <c r="R862" s="1337">
        <v>139740</v>
      </c>
      <c r="S862" s="4">
        <v>-15569.46</v>
      </c>
      <c r="T862" s="1">
        <v>22.907</v>
      </c>
      <c r="U862" s="1337">
        <v>137442</v>
      </c>
      <c r="V862" s="1">
        <v>5.4300000000000001E-2</v>
      </c>
      <c r="W862" s="1336">
        <v>325.62</v>
      </c>
      <c r="X862" s="1">
        <v>13</v>
      </c>
      <c r="Y862" s="1">
        <v>130</v>
      </c>
      <c r="AA862" s="1">
        <v>401</v>
      </c>
      <c r="AB862" s="1337">
        <v>2298</v>
      </c>
    </row>
    <row r="863" spans="1:28">
      <c r="A863" s="1336" t="s">
        <v>353</v>
      </c>
      <c r="B863" s="2" t="s">
        <v>446</v>
      </c>
      <c r="C863" s="1" t="s">
        <v>447</v>
      </c>
      <c r="D863" s="1" t="s">
        <v>116</v>
      </c>
      <c r="E863" s="1">
        <v>140083</v>
      </c>
      <c r="F863" s="1336" t="s">
        <v>117</v>
      </c>
      <c r="G863" s="1" t="s">
        <v>32</v>
      </c>
      <c r="H863" s="1">
        <v>418950</v>
      </c>
      <c r="I863" s="3">
        <v>42529</v>
      </c>
      <c r="J863" s="3">
        <v>42515</v>
      </c>
      <c r="K863" s="3">
        <v>42546</v>
      </c>
      <c r="L863" s="1">
        <v>222051</v>
      </c>
      <c r="M863" s="3">
        <v>42529</v>
      </c>
      <c r="N863" s="1" t="s">
        <v>89</v>
      </c>
      <c r="O863" s="1">
        <v>116463</v>
      </c>
      <c r="P863" s="1">
        <v>6000</v>
      </c>
      <c r="Q863" s="1">
        <v>32.549999999999997</v>
      </c>
      <c r="R863" s="1337">
        <v>195300</v>
      </c>
      <c r="S863" s="4">
        <v>25494.9</v>
      </c>
      <c r="T863" s="1">
        <v>25.045000000000002</v>
      </c>
      <c r="U863" s="1337">
        <v>150270</v>
      </c>
      <c r="V863" s="1">
        <v>6.7799999999999999E-2</v>
      </c>
      <c r="W863" s="1336">
        <v>406.56</v>
      </c>
      <c r="X863" s="1">
        <v>13</v>
      </c>
      <c r="Y863" s="1">
        <v>141</v>
      </c>
      <c r="AA863" s="1">
        <v>401</v>
      </c>
      <c r="AB863" s="1337">
        <v>45030</v>
      </c>
    </row>
    <row r="864" spans="1:28">
      <c r="A864" s="1336" t="s">
        <v>353</v>
      </c>
      <c r="B864" s="2" t="s">
        <v>446</v>
      </c>
      <c r="C864" s="1" t="s">
        <v>447</v>
      </c>
      <c r="D864" s="1" t="s">
        <v>116</v>
      </c>
      <c r="E864" s="1">
        <v>140083</v>
      </c>
      <c r="F864" s="1336" t="s">
        <v>117</v>
      </c>
      <c r="G864" s="1" t="s">
        <v>32</v>
      </c>
      <c r="H864" s="1">
        <v>421367</v>
      </c>
      <c r="I864" s="3">
        <v>42549</v>
      </c>
      <c r="J864" s="3">
        <v>42523</v>
      </c>
      <c r="K864" s="3">
        <v>42546</v>
      </c>
      <c r="L864" s="1">
        <v>223330</v>
      </c>
      <c r="M864" s="3">
        <v>42549</v>
      </c>
      <c r="N864" s="1" t="s">
        <v>89</v>
      </c>
      <c r="O864" s="1">
        <v>116738</v>
      </c>
      <c r="P864" s="1">
        <v>2500</v>
      </c>
      <c r="Q864" s="1">
        <v>31.76</v>
      </c>
      <c r="R864" s="1337">
        <v>79400</v>
      </c>
      <c r="S864" s="4">
        <v>8647.8799999999992</v>
      </c>
      <c r="T864" s="1">
        <v>25.045000000000002</v>
      </c>
      <c r="U864" s="1337">
        <v>62612.5</v>
      </c>
      <c r="V864" s="1">
        <v>6.7799999999999999E-2</v>
      </c>
      <c r="W864" s="1336">
        <v>169.4</v>
      </c>
      <c r="X864" s="1">
        <v>13</v>
      </c>
      <c r="Y864" s="1">
        <v>141</v>
      </c>
      <c r="AA864" s="1">
        <v>401</v>
      </c>
      <c r="AB864" s="1337">
        <v>16787.5</v>
      </c>
    </row>
    <row r="865" spans="1:28">
      <c r="A865" s="1336" t="s">
        <v>353</v>
      </c>
      <c r="B865" s="2" t="s">
        <v>448</v>
      </c>
      <c r="C865" s="1" t="s">
        <v>447</v>
      </c>
      <c r="D865" s="1" t="s">
        <v>76</v>
      </c>
      <c r="E865" s="1">
        <v>140083</v>
      </c>
      <c r="F865" s="1336" t="s">
        <v>117</v>
      </c>
      <c r="G865" s="1" t="s">
        <v>32</v>
      </c>
      <c r="H865" s="1">
        <v>418941</v>
      </c>
      <c r="I865" s="3">
        <v>42529</v>
      </c>
      <c r="J865" s="3">
        <v>42515</v>
      </c>
      <c r="K865" s="3">
        <v>42546</v>
      </c>
      <c r="L865" s="1">
        <v>221994</v>
      </c>
      <c r="M865" s="3">
        <v>42528</v>
      </c>
      <c r="N865" s="1" t="s">
        <v>89</v>
      </c>
      <c r="O865" s="1">
        <v>116463</v>
      </c>
      <c r="P865" s="1">
        <v>1000</v>
      </c>
      <c r="Q865" s="1">
        <v>32.549999999999997</v>
      </c>
      <c r="R865" s="1337">
        <v>32550</v>
      </c>
      <c r="S865" s="4">
        <v>4249.1499999999996</v>
      </c>
      <c r="T865" s="1">
        <v>25.045000000000002</v>
      </c>
      <c r="U865" s="1337">
        <v>25045</v>
      </c>
      <c r="V865" s="1">
        <v>6.7799999999999999E-2</v>
      </c>
      <c r="W865" s="1336">
        <v>67.760000000000005</v>
      </c>
      <c r="X865" s="1">
        <v>13</v>
      </c>
      <c r="Y865" s="1">
        <v>141</v>
      </c>
      <c r="AA865" s="1">
        <v>401</v>
      </c>
      <c r="AB865" s="1337">
        <v>7505</v>
      </c>
    </row>
    <row r="866" spans="1:28">
      <c r="A866" s="1336" t="s">
        <v>353</v>
      </c>
      <c r="B866" s="2" t="s">
        <v>449</v>
      </c>
      <c r="C866" s="1" t="s">
        <v>447</v>
      </c>
      <c r="D866" s="1" t="s">
        <v>65</v>
      </c>
      <c r="E866" s="1">
        <v>140083</v>
      </c>
      <c r="F866" s="1336" t="s">
        <v>117</v>
      </c>
      <c r="G866" s="1" t="s">
        <v>32</v>
      </c>
      <c r="H866" s="1">
        <v>418922</v>
      </c>
      <c r="I866" s="3">
        <v>42529</v>
      </c>
      <c r="J866" s="3">
        <v>42515</v>
      </c>
      <c r="K866" s="3">
        <v>42546</v>
      </c>
      <c r="L866" s="1">
        <v>221992</v>
      </c>
      <c r="M866" s="3">
        <v>42528</v>
      </c>
      <c r="N866" s="1" t="s">
        <v>89</v>
      </c>
      <c r="O866" s="1">
        <v>116463</v>
      </c>
      <c r="P866" s="1">
        <v>7000</v>
      </c>
      <c r="Q866" s="1">
        <v>32.549999999999997</v>
      </c>
      <c r="R866" s="1337">
        <v>227850</v>
      </c>
      <c r="S866" s="4">
        <v>29744.05</v>
      </c>
      <c r="T866" s="1">
        <v>25.045000000000002</v>
      </c>
      <c r="U866" s="1337">
        <v>175315</v>
      </c>
      <c r="V866" s="1">
        <v>6.7799999999999999E-2</v>
      </c>
      <c r="W866" s="1336">
        <v>474.32</v>
      </c>
      <c r="X866" s="1">
        <v>13</v>
      </c>
      <c r="Y866" s="1">
        <v>141</v>
      </c>
      <c r="AA866" s="1">
        <v>401</v>
      </c>
      <c r="AB866" s="1337">
        <v>52535</v>
      </c>
    </row>
    <row r="867" spans="1:28">
      <c r="A867" s="1336" t="s">
        <v>353</v>
      </c>
      <c r="B867" s="2" t="s">
        <v>449</v>
      </c>
      <c r="C867" s="1" t="s">
        <v>447</v>
      </c>
      <c r="D867" s="1" t="s">
        <v>65</v>
      </c>
      <c r="E867" s="1">
        <v>140083</v>
      </c>
      <c r="F867" s="1336" t="s">
        <v>117</v>
      </c>
      <c r="G867" s="1" t="s">
        <v>32</v>
      </c>
      <c r="H867" s="1">
        <v>420093</v>
      </c>
      <c r="I867" s="3">
        <v>42537</v>
      </c>
      <c r="J867" s="3">
        <v>42523</v>
      </c>
      <c r="K867" s="3">
        <v>42546</v>
      </c>
      <c r="L867" s="1">
        <v>222728</v>
      </c>
      <c r="M867" s="3">
        <v>42537</v>
      </c>
      <c r="N867" s="1" t="s">
        <v>89</v>
      </c>
      <c r="O867" s="1">
        <v>116738</v>
      </c>
      <c r="P867" s="1">
        <v>1000</v>
      </c>
      <c r="Q867" s="1">
        <v>31.76</v>
      </c>
      <c r="R867" s="1337">
        <v>31760</v>
      </c>
      <c r="S867" s="4">
        <v>3459.15</v>
      </c>
      <c r="T867" s="1">
        <v>25.045000000000002</v>
      </c>
      <c r="U867" s="1337">
        <v>25045</v>
      </c>
      <c r="V867" s="1">
        <v>6.7799999999999999E-2</v>
      </c>
      <c r="W867" s="1336">
        <v>67.760000000000005</v>
      </c>
      <c r="X867" s="1">
        <v>13</v>
      </c>
      <c r="Y867" s="1">
        <v>141</v>
      </c>
      <c r="AA867" s="1">
        <v>401</v>
      </c>
      <c r="AB867" s="1337">
        <v>6715</v>
      </c>
    </row>
    <row r="868" spans="1:28">
      <c r="A868" s="1336" t="s">
        <v>353</v>
      </c>
      <c r="B868" s="2" t="s">
        <v>450</v>
      </c>
      <c r="C868" s="1" t="s">
        <v>447</v>
      </c>
      <c r="D868" s="1" t="s">
        <v>129</v>
      </c>
      <c r="E868" s="1">
        <v>140083</v>
      </c>
      <c r="F868" s="1336" t="s">
        <v>117</v>
      </c>
      <c r="G868" s="1" t="s">
        <v>32</v>
      </c>
      <c r="H868" s="1">
        <v>418941</v>
      </c>
      <c r="I868" s="3">
        <v>42529</v>
      </c>
      <c r="J868" s="3">
        <v>42515</v>
      </c>
      <c r="K868" s="3">
        <v>42546</v>
      </c>
      <c r="L868" s="1">
        <v>221994</v>
      </c>
      <c r="M868" s="3">
        <v>42528</v>
      </c>
      <c r="N868" s="1" t="s">
        <v>89</v>
      </c>
      <c r="O868" s="1">
        <v>116463</v>
      </c>
      <c r="P868" s="1">
        <v>2000</v>
      </c>
      <c r="Q868" s="1">
        <v>32.549999999999997</v>
      </c>
      <c r="R868" s="1337">
        <v>65100</v>
      </c>
      <c r="S868" s="4">
        <v>8498.2999999999993</v>
      </c>
      <c r="T868" s="1">
        <v>25.045000000000002</v>
      </c>
      <c r="U868" s="1337">
        <v>50090</v>
      </c>
      <c r="V868" s="1">
        <v>6.7799999999999999E-2</v>
      </c>
      <c r="W868" s="1336">
        <v>135.52000000000001</v>
      </c>
      <c r="X868" s="1">
        <v>13</v>
      </c>
      <c r="Y868" s="1">
        <v>141</v>
      </c>
      <c r="AA868" s="1">
        <v>401</v>
      </c>
      <c r="AB868" s="1337">
        <v>15010</v>
      </c>
    </row>
    <row r="869" spans="1:28">
      <c r="A869" s="1336" t="s">
        <v>353</v>
      </c>
      <c r="B869" s="2" t="s">
        <v>450</v>
      </c>
      <c r="C869" s="1" t="s">
        <v>447</v>
      </c>
      <c r="D869" s="1" t="s">
        <v>129</v>
      </c>
      <c r="E869" s="1">
        <v>140083</v>
      </c>
      <c r="F869" s="1336" t="s">
        <v>117</v>
      </c>
      <c r="G869" s="1" t="s">
        <v>32</v>
      </c>
      <c r="H869" s="1">
        <v>420093</v>
      </c>
      <c r="I869" s="3">
        <v>42537</v>
      </c>
      <c r="J869" s="3">
        <v>42523</v>
      </c>
      <c r="K869" s="3">
        <v>42546</v>
      </c>
      <c r="L869" s="1">
        <v>222728</v>
      </c>
      <c r="M869" s="3">
        <v>42537</v>
      </c>
      <c r="N869" s="1" t="s">
        <v>89</v>
      </c>
      <c r="O869" s="1">
        <v>116738</v>
      </c>
      <c r="P869" s="1">
        <v>2000</v>
      </c>
      <c r="Q869" s="1">
        <v>31.76</v>
      </c>
      <c r="R869" s="1337">
        <v>63520</v>
      </c>
      <c r="S869" s="4">
        <v>6918.3</v>
      </c>
      <c r="T869" s="1">
        <v>25.045000000000002</v>
      </c>
      <c r="U869" s="1337">
        <v>50090</v>
      </c>
      <c r="V869" s="1">
        <v>6.7799999999999999E-2</v>
      </c>
      <c r="W869" s="1336">
        <v>135.52000000000001</v>
      </c>
      <c r="X869" s="1">
        <v>13</v>
      </c>
      <c r="Y869" s="1">
        <v>141</v>
      </c>
      <c r="AA869" s="1">
        <v>401</v>
      </c>
      <c r="AB869" s="1337">
        <v>13430</v>
      </c>
    </row>
    <row r="870" spans="1:28">
      <c r="A870" s="1336" t="s">
        <v>353</v>
      </c>
      <c r="B870" s="2" t="s">
        <v>451</v>
      </c>
      <c r="C870" s="1" t="s">
        <v>452</v>
      </c>
      <c r="D870" s="1" t="s">
        <v>116</v>
      </c>
      <c r="E870" s="1">
        <v>140083</v>
      </c>
      <c r="F870" s="1336" t="s">
        <v>117</v>
      </c>
      <c r="G870" s="1" t="s">
        <v>32</v>
      </c>
      <c r="H870" s="1">
        <v>419776</v>
      </c>
      <c r="I870" s="3">
        <v>42536</v>
      </c>
      <c r="J870" s="3">
        <v>42515</v>
      </c>
      <c r="K870" s="3">
        <v>42546</v>
      </c>
      <c r="L870" s="1">
        <v>222529</v>
      </c>
      <c r="M870" s="3">
        <v>42535</v>
      </c>
      <c r="N870" s="1" t="s">
        <v>89</v>
      </c>
      <c r="O870" s="1">
        <v>116463</v>
      </c>
      <c r="P870" s="1">
        <v>3000</v>
      </c>
      <c r="Q870" s="1">
        <v>36.369999999999997</v>
      </c>
      <c r="R870" s="1337">
        <v>109110</v>
      </c>
      <c r="S870" s="1">
        <v>-509.04</v>
      </c>
      <c r="T870" s="1">
        <v>32.335999999999999</v>
      </c>
      <c r="U870" s="1337">
        <v>97008</v>
      </c>
      <c r="V870" s="1">
        <v>9.0399999999999994E-2</v>
      </c>
      <c r="W870" s="1336">
        <v>271.32</v>
      </c>
      <c r="X870" s="1">
        <v>13</v>
      </c>
      <c r="Y870" s="1">
        <v>141</v>
      </c>
      <c r="AA870" s="1">
        <v>401</v>
      </c>
      <c r="AB870" s="1337">
        <v>12102</v>
      </c>
    </row>
    <row r="871" spans="1:28">
      <c r="A871" s="1336" t="s">
        <v>353</v>
      </c>
      <c r="B871" s="2" t="s">
        <v>451</v>
      </c>
      <c r="C871" s="1" t="s">
        <v>452</v>
      </c>
      <c r="D871" s="1" t="s">
        <v>116</v>
      </c>
      <c r="E871" s="1">
        <v>140083</v>
      </c>
      <c r="F871" s="1336" t="s">
        <v>117</v>
      </c>
      <c r="G871" s="1" t="s">
        <v>32</v>
      </c>
      <c r="H871" s="1">
        <v>420600</v>
      </c>
      <c r="I871" s="3">
        <v>42543</v>
      </c>
      <c r="J871" s="3">
        <v>42523</v>
      </c>
      <c r="K871" s="3">
        <v>42546</v>
      </c>
      <c r="L871" s="1">
        <v>222961</v>
      </c>
      <c r="M871" s="3">
        <v>42542</v>
      </c>
      <c r="N871" s="1" t="s">
        <v>89</v>
      </c>
      <c r="O871" s="1">
        <v>116738</v>
      </c>
      <c r="P871" s="1">
        <v>1500</v>
      </c>
      <c r="Q871" s="1">
        <v>35.479999999999997</v>
      </c>
      <c r="R871" s="1337">
        <v>53220</v>
      </c>
      <c r="S871" s="4">
        <v>-1589.52</v>
      </c>
      <c r="T871" s="1">
        <v>32.335999999999999</v>
      </c>
      <c r="U871" s="1337">
        <v>48504</v>
      </c>
      <c r="V871" s="1">
        <v>9.0399999999999994E-2</v>
      </c>
      <c r="W871" s="1336">
        <v>135.66</v>
      </c>
      <c r="X871" s="1">
        <v>13</v>
      </c>
      <c r="Y871" s="1">
        <v>141</v>
      </c>
      <c r="AA871" s="1">
        <v>401</v>
      </c>
      <c r="AB871" s="1337">
        <v>4716</v>
      </c>
    </row>
    <row r="872" spans="1:28">
      <c r="A872" s="1336" t="s">
        <v>353</v>
      </c>
      <c r="B872" s="2" t="s">
        <v>453</v>
      </c>
      <c r="C872" s="1" t="s">
        <v>452</v>
      </c>
      <c r="D872" s="1" t="s">
        <v>76</v>
      </c>
      <c r="E872" s="1">
        <v>140083</v>
      </c>
      <c r="F872" s="1336" t="s">
        <v>117</v>
      </c>
      <c r="G872" s="1" t="s">
        <v>32</v>
      </c>
      <c r="H872" s="1">
        <v>419849</v>
      </c>
      <c r="I872" s="3">
        <v>42536</v>
      </c>
      <c r="J872" s="3">
        <v>42515</v>
      </c>
      <c r="K872" s="3">
        <v>42546</v>
      </c>
      <c r="L872" s="1">
        <v>222558</v>
      </c>
      <c r="M872" s="3">
        <v>42535</v>
      </c>
      <c r="N872" s="1" t="s">
        <v>89</v>
      </c>
      <c r="O872" s="1">
        <v>116463</v>
      </c>
      <c r="P872" s="1">
        <v>500</v>
      </c>
      <c r="Q872" s="1">
        <v>36.369999999999997</v>
      </c>
      <c r="R872" s="1337">
        <v>18185</v>
      </c>
      <c r="S872" s="1">
        <v>-84.84</v>
      </c>
      <c r="T872" s="1">
        <v>32.335999999999999</v>
      </c>
      <c r="U872" s="1337">
        <v>16168</v>
      </c>
      <c r="V872" s="1">
        <v>9.0399999999999994E-2</v>
      </c>
      <c r="W872" s="1336">
        <v>45.22</v>
      </c>
      <c r="X872" s="1">
        <v>13</v>
      </c>
      <c r="Y872" s="1">
        <v>141</v>
      </c>
      <c r="AA872" s="1">
        <v>401</v>
      </c>
      <c r="AB872" s="1337">
        <v>2017</v>
      </c>
    </row>
    <row r="873" spans="1:28">
      <c r="A873" s="1336" t="s">
        <v>353</v>
      </c>
      <c r="B873" s="2" t="s">
        <v>454</v>
      </c>
      <c r="C873" s="1" t="s">
        <v>452</v>
      </c>
      <c r="D873" s="1" t="s">
        <v>129</v>
      </c>
      <c r="E873" s="1">
        <v>140083</v>
      </c>
      <c r="F873" s="1336" t="s">
        <v>117</v>
      </c>
      <c r="G873" s="1" t="s">
        <v>32</v>
      </c>
      <c r="H873" s="1">
        <v>419849</v>
      </c>
      <c r="I873" s="3">
        <v>42536</v>
      </c>
      <c r="J873" s="3">
        <v>42515</v>
      </c>
      <c r="K873" s="3">
        <v>42546</v>
      </c>
      <c r="L873" s="1">
        <v>222558</v>
      </c>
      <c r="M873" s="3">
        <v>42535</v>
      </c>
      <c r="N873" s="1" t="s">
        <v>89</v>
      </c>
      <c r="O873" s="1">
        <v>116463</v>
      </c>
      <c r="P873" s="1">
        <v>2000</v>
      </c>
      <c r="Q873" s="1">
        <v>36.369999999999997</v>
      </c>
      <c r="R873" s="1337">
        <v>72740</v>
      </c>
      <c r="S873" s="1">
        <v>-339.36</v>
      </c>
      <c r="T873" s="1">
        <v>32.335999999999999</v>
      </c>
      <c r="U873" s="1337">
        <v>64672</v>
      </c>
      <c r="V873" s="1">
        <v>9.0399999999999994E-2</v>
      </c>
      <c r="W873" s="1336">
        <v>180.88</v>
      </c>
      <c r="X873" s="1">
        <v>13</v>
      </c>
      <c r="Y873" s="1">
        <v>141</v>
      </c>
      <c r="AA873" s="1">
        <v>401</v>
      </c>
      <c r="AB873" s="1337">
        <v>8068</v>
      </c>
    </row>
    <row r="874" spans="1:28">
      <c r="A874" s="1336" t="s">
        <v>353</v>
      </c>
      <c r="B874" s="2" t="s">
        <v>455</v>
      </c>
      <c r="C874" s="1" t="s">
        <v>456</v>
      </c>
      <c r="D874" s="1" t="s">
        <v>116</v>
      </c>
      <c r="E874" s="1">
        <v>140083</v>
      </c>
      <c r="F874" s="1336" t="s">
        <v>117</v>
      </c>
      <c r="G874" s="1" t="s">
        <v>32</v>
      </c>
      <c r="H874" s="1">
        <v>418005</v>
      </c>
      <c r="I874" s="3">
        <v>42522</v>
      </c>
      <c r="J874" s="3">
        <v>42515</v>
      </c>
      <c r="K874" s="3">
        <v>42522</v>
      </c>
      <c r="L874" s="1">
        <v>221452</v>
      </c>
      <c r="M874" s="3">
        <v>42522</v>
      </c>
      <c r="N874" s="1" t="s">
        <v>89</v>
      </c>
      <c r="O874" s="1">
        <v>116469</v>
      </c>
      <c r="P874" s="1">
        <v>6500</v>
      </c>
      <c r="Q874" s="1">
        <v>22.84</v>
      </c>
      <c r="R874" s="1337">
        <v>148460</v>
      </c>
      <c r="S874" s="4">
        <v>3954.47</v>
      </c>
      <c r="T874" s="1">
        <v>19.673999999999999</v>
      </c>
      <c r="U874" s="1337">
        <v>127881</v>
      </c>
      <c r="V874" s="1">
        <v>4.5199999999999997E-2</v>
      </c>
      <c r="W874" s="1336">
        <v>293.67</v>
      </c>
      <c r="X874" s="1">
        <v>13</v>
      </c>
      <c r="Y874" s="1">
        <v>141</v>
      </c>
      <c r="AA874" s="1">
        <v>401</v>
      </c>
      <c r="AB874" s="1337">
        <v>20579</v>
      </c>
    </row>
    <row r="875" spans="1:28">
      <c r="A875" s="1336" t="s">
        <v>353</v>
      </c>
      <c r="B875" s="2" t="s">
        <v>455</v>
      </c>
      <c r="C875" s="1" t="s">
        <v>456</v>
      </c>
      <c r="D875" s="1" t="s">
        <v>116</v>
      </c>
      <c r="E875" s="1">
        <v>130004</v>
      </c>
      <c r="F875" s="1336" t="s">
        <v>125</v>
      </c>
      <c r="G875" s="1" t="s">
        <v>32</v>
      </c>
      <c r="H875" s="1">
        <v>418130</v>
      </c>
      <c r="I875" s="3">
        <v>42523</v>
      </c>
      <c r="J875" s="3">
        <v>42521</v>
      </c>
      <c r="K875" s="3">
        <v>42523</v>
      </c>
      <c r="L875" s="1">
        <v>221524</v>
      </c>
      <c r="M875" s="3">
        <v>42523</v>
      </c>
      <c r="N875" s="1" t="s">
        <v>89</v>
      </c>
      <c r="O875" s="1">
        <v>116633</v>
      </c>
      <c r="P875" s="1">
        <v>3000</v>
      </c>
      <c r="Q875" s="1">
        <v>22.61</v>
      </c>
      <c r="R875" s="1337">
        <v>67830</v>
      </c>
      <c r="S875" s="4">
        <v>1135.1400000000001</v>
      </c>
      <c r="T875" s="1">
        <v>19.673999999999999</v>
      </c>
      <c r="U875" s="1337">
        <v>59022</v>
      </c>
      <c r="V875" s="1">
        <v>4.5199999999999997E-2</v>
      </c>
      <c r="W875" s="1336">
        <v>135.54</v>
      </c>
      <c r="X875" s="1">
        <v>13</v>
      </c>
      <c r="Y875" s="1">
        <v>130</v>
      </c>
      <c r="AA875" s="1">
        <v>401</v>
      </c>
      <c r="AB875" s="1337">
        <v>8808</v>
      </c>
    </row>
    <row r="876" spans="1:28">
      <c r="A876" s="1336" t="s">
        <v>353</v>
      </c>
      <c r="B876" s="2" t="s">
        <v>455</v>
      </c>
      <c r="C876" s="1" t="s">
        <v>456</v>
      </c>
      <c r="D876" s="1" t="s">
        <v>116</v>
      </c>
      <c r="E876" s="1">
        <v>130370</v>
      </c>
      <c r="F876" s="1336" t="s">
        <v>457</v>
      </c>
      <c r="G876" s="1" t="s">
        <v>32</v>
      </c>
      <c r="H876" s="1">
        <v>418140</v>
      </c>
      <c r="I876" s="3">
        <v>42523</v>
      </c>
      <c r="J876" s="3">
        <v>42522</v>
      </c>
      <c r="K876" s="3">
        <v>42523</v>
      </c>
      <c r="L876" s="1">
        <v>221545</v>
      </c>
      <c r="M876" s="3">
        <v>42523</v>
      </c>
      <c r="N876" s="1" t="s">
        <v>89</v>
      </c>
      <c r="O876" s="1">
        <v>116671</v>
      </c>
      <c r="P876" s="1">
        <v>500</v>
      </c>
      <c r="Q876" s="1">
        <v>23.39</v>
      </c>
      <c r="R876" s="1337">
        <v>11695</v>
      </c>
      <c r="S876" s="1">
        <v>579.19000000000005</v>
      </c>
      <c r="T876" s="1">
        <v>19.673999999999999</v>
      </c>
      <c r="U876" s="1337">
        <v>9837</v>
      </c>
      <c r="V876" s="1">
        <v>4.5199999999999997E-2</v>
      </c>
      <c r="W876" s="1336">
        <v>22.59</v>
      </c>
      <c r="X876" s="1">
        <v>13</v>
      </c>
      <c r="Y876" s="1">
        <v>135</v>
      </c>
      <c r="Z876" s="1" t="s">
        <v>436</v>
      </c>
      <c r="AA876" s="1">
        <v>401</v>
      </c>
      <c r="AB876" s="1337">
        <v>1858</v>
      </c>
    </row>
    <row r="877" spans="1:28">
      <c r="A877" s="1336" t="s">
        <v>353</v>
      </c>
      <c r="B877" s="2" t="s">
        <v>455</v>
      </c>
      <c r="C877" s="1" t="s">
        <v>456</v>
      </c>
      <c r="D877" s="1" t="s">
        <v>116</v>
      </c>
      <c r="E877" s="1">
        <v>130007</v>
      </c>
      <c r="F877" s="1336" t="s">
        <v>146</v>
      </c>
      <c r="G877" s="1" t="s">
        <v>32</v>
      </c>
      <c r="H877" s="1">
        <v>418521</v>
      </c>
      <c r="I877" s="3">
        <v>42527</v>
      </c>
      <c r="J877" s="3">
        <v>42517</v>
      </c>
      <c r="K877" s="3">
        <v>42523</v>
      </c>
      <c r="L877" s="1">
        <v>221772</v>
      </c>
      <c r="M877" s="3">
        <v>42526</v>
      </c>
      <c r="N877" s="1" t="s">
        <v>89</v>
      </c>
      <c r="O877" s="1">
        <v>116533</v>
      </c>
      <c r="P877" s="1">
        <v>2000</v>
      </c>
      <c r="Q877" s="1">
        <v>22.84</v>
      </c>
      <c r="R877" s="1337">
        <v>45680</v>
      </c>
      <c r="S877" s="4">
        <v>1216.76</v>
      </c>
      <c r="T877" s="1">
        <v>19.673999999999999</v>
      </c>
      <c r="U877" s="1337">
        <v>39348</v>
      </c>
      <c r="V877" s="1">
        <v>4.5199999999999997E-2</v>
      </c>
      <c r="W877" s="1336">
        <v>90.36</v>
      </c>
      <c r="X877" s="1">
        <v>13</v>
      </c>
      <c r="Y877" s="1">
        <v>130</v>
      </c>
      <c r="AA877" s="1">
        <v>401</v>
      </c>
      <c r="AB877" s="1337">
        <v>6332</v>
      </c>
    </row>
    <row r="878" spans="1:28">
      <c r="A878" s="1336" t="s">
        <v>353</v>
      </c>
      <c r="B878" s="2" t="s">
        <v>455</v>
      </c>
      <c r="C878" s="1" t="s">
        <v>456</v>
      </c>
      <c r="D878" s="1" t="s">
        <v>116</v>
      </c>
      <c r="E878" s="1">
        <v>130019</v>
      </c>
      <c r="F878" s="1336" t="s">
        <v>412</v>
      </c>
      <c r="G878" s="1" t="s">
        <v>32</v>
      </c>
      <c r="H878" s="1">
        <v>418578</v>
      </c>
      <c r="I878" s="3">
        <v>42527</v>
      </c>
      <c r="J878" s="3">
        <v>42522</v>
      </c>
      <c r="K878" s="3">
        <v>42523</v>
      </c>
      <c r="N878" s="1" t="s">
        <v>89</v>
      </c>
      <c r="O878" s="1">
        <v>116731</v>
      </c>
      <c r="P878" s="1">
        <v>6000</v>
      </c>
      <c r="Q878" s="1">
        <v>22.84</v>
      </c>
      <c r="R878" s="1337">
        <v>137040</v>
      </c>
      <c r="S878" s="4">
        <v>3650.28</v>
      </c>
      <c r="T878" s="1">
        <v>19.673999999999999</v>
      </c>
      <c r="U878" s="1337">
        <v>118044</v>
      </c>
      <c r="V878" s="1">
        <v>4.5199999999999997E-2</v>
      </c>
      <c r="W878" s="1336">
        <v>271.08</v>
      </c>
      <c r="X878" s="1">
        <v>13</v>
      </c>
      <c r="Y878" s="1">
        <v>130</v>
      </c>
      <c r="AA878" s="1">
        <v>401</v>
      </c>
      <c r="AB878" s="1337">
        <v>18996</v>
      </c>
    </row>
    <row r="879" spans="1:28">
      <c r="A879" s="1336" t="s">
        <v>353</v>
      </c>
      <c r="B879" s="2" t="s">
        <v>455</v>
      </c>
      <c r="C879" s="1" t="s">
        <v>456</v>
      </c>
      <c r="D879" s="1" t="s">
        <v>116</v>
      </c>
      <c r="E879" s="1">
        <v>140083</v>
      </c>
      <c r="F879" s="1336" t="s">
        <v>117</v>
      </c>
      <c r="G879" s="1" t="s">
        <v>32</v>
      </c>
      <c r="H879" s="1">
        <v>418596</v>
      </c>
      <c r="I879" s="3">
        <v>42527</v>
      </c>
      <c r="J879" s="3">
        <v>42523</v>
      </c>
      <c r="K879" s="3">
        <v>42528</v>
      </c>
      <c r="L879" s="1">
        <v>221878</v>
      </c>
      <c r="M879" s="3">
        <v>42527</v>
      </c>
      <c r="N879" s="1" t="s">
        <v>89</v>
      </c>
      <c r="O879" s="1">
        <v>116744</v>
      </c>
      <c r="P879" s="1">
        <v>1500</v>
      </c>
      <c r="Q879" s="1">
        <v>22.28</v>
      </c>
      <c r="R879" s="1337">
        <v>33420</v>
      </c>
      <c r="S879" s="1">
        <v>72.569999999999993</v>
      </c>
      <c r="T879" s="1">
        <v>19.673999999999999</v>
      </c>
      <c r="U879" s="1337">
        <v>29511</v>
      </c>
      <c r="V879" s="1">
        <v>4.5199999999999997E-2</v>
      </c>
      <c r="W879" s="1336">
        <v>67.77</v>
      </c>
      <c r="X879" s="1">
        <v>13</v>
      </c>
      <c r="Y879" s="1">
        <v>141</v>
      </c>
      <c r="AA879" s="1">
        <v>401</v>
      </c>
      <c r="AB879" s="1337">
        <v>3909</v>
      </c>
    </row>
    <row r="880" spans="1:28">
      <c r="A880" s="1336" t="s">
        <v>353</v>
      </c>
      <c r="B880" s="2" t="s">
        <v>455</v>
      </c>
      <c r="C880" s="1" t="s">
        <v>456</v>
      </c>
      <c r="D880" s="1" t="s">
        <v>116</v>
      </c>
      <c r="E880" s="1">
        <v>130349</v>
      </c>
      <c r="F880" s="1336" t="s">
        <v>141</v>
      </c>
      <c r="G880" s="1" t="s">
        <v>32</v>
      </c>
      <c r="H880" s="1">
        <v>418622</v>
      </c>
      <c r="I880" s="3">
        <v>42528</v>
      </c>
      <c r="J880" s="3">
        <v>42524</v>
      </c>
      <c r="K880" s="3">
        <v>42528</v>
      </c>
      <c r="N880" s="1" t="s">
        <v>89</v>
      </c>
      <c r="O880" s="1">
        <v>116798</v>
      </c>
      <c r="P880" s="1">
        <v>3000</v>
      </c>
      <c r="Q880" s="1">
        <v>22.84</v>
      </c>
      <c r="R880" s="1337">
        <v>68520</v>
      </c>
      <c r="S880" s="4">
        <v>1825.14</v>
      </c>
      <c r="T880" s="1">
        <v>19.673999999999999</v>
      </c>
      <c r="U880" s="1337">
        <v>59022</v>
      </c>
      <c r="V880" s="1">
        <v>4.5199999999999997E-2</v>
      </c>
      <c r="W880" s="1336">
        <v>135.54</v>
      </c>
      <c r="X880" s="1">
        <v>13</v>
      </c>
      <c r="Y880" s="1">
        <v>141</v>
      </c>
      <c r="AA880" s="1">
        <v>401</v>
      </c>
      <c r="AB880" s="1337">
        <v>9498</v>
      </c>
    </row>
    <row r="881" spans="1:28">
      <c r="A881" s="1336" t="s">
        <v>353</v>
      </c>
      <c r="B881" s="2" t="s">
        <v>455</v>
      </c>
      <c r="C881" s="1" t="s">
        <v>456</v>
      </c>
      <c r="D881" s="1" t="s">
        <v>116</v>
      </c>
      <c r="E881" s="1">
        <v>130023</v>
      </c>
      <c r="F881" s="1336" t="s">
        <v>153</v>
      </c>
      <c r="G881" s="1" t="s">
        <v>32</v>
      </c>
      <c r="H881" s="1">
        <v>418658</v>
      </c>
      <c r="I881" s="3">
        <v>42529</v>
      </c>
      <c r="J881" s="3">
        <v>42523</v>
      </c>
      <c r="K881" s="3">
        <v>42524</v>
      </c>
      <c r="N881" s="1" t="s">
        <v>89</v>
      </c>
      <c r="O881" s="1">
        <v>116747</v>
      </c>
      <c r="P881" s="1">
        <v>10000</v>
      </c>
      <c r="Q881" s="1">
        <v>22.38</v>
      </c>
      <c r="R881" s="1337">
        <v>223800</v>
      </c>
      <c r="S881" s="4">
        <v>1483.8</v>
      </c>
      <c r="T881" s="1">
        <v>19.673999999999999</v>
      </c>
      <c r="U881" s="1337">
        <v>196740</v>
      </c>
      <c r="V881" s="1">
        <v>4.5199999999999997E-2</v>
      </c>
      <c r="W881" s="1336">
        <v>451.8</v>
      </c>
      <c r="X881" s="1">
        <v>13</v>
      </c>
      <c r="Y881" s="1">
        <v>130</v>
      </c>
      <c r="AA881" s="1">
        <v>401</v>
      </c>
      <c r="AB881" s="1337">
        <v>27060</v>
      </c>
    </row>
    <row r="882" spans="1:28">
      <c r="A882" s="1336" t="s">
        <v>353</v>
      </c>
      <c r="B882" s="2" t="s">
        <v>455</v>
      </c>
      <c r="C882" s="1" t="s">
        <v>456</v>
      </c>
      <c r="D882" s="1" t="s">
        <v>116</v>
      </c>
      <c r="E882" s="1">
        <v>130001</v>
      </c>
      <c r="F882" s="1336" t="s">
        <v>132</v>
      </c>
      <c r="G882" s="1" t="s">
        <v>32</v>
      </c>
      <c r="H882" s="1">
        <v>418668</v>
      </c>
      <c r="I882" s="3">
        <v>42529</v>
      </c>
      <c r="J882" s="3">
        <v>42528</v>
      </c>
      <c r="K882" s="3">
        <v>42529</v>
      </c>
      <c r="N882" s="1" t="s">
        <v>89</v>
      </c>
      <c r="O882" s="1">
        <v>116942</v>
      </c>
      <c r="P882" s="1">
        <v>3000</v>
      </c>
      <c r="Q882" s="1">
        <v>22.84</v>
      </c>
      <c r="R882" s="1337">
        <v>68520</v>
      </c>
      <c r="S882" s="4">
        <v>1825.14</v>
      </c>
      <c r="T882" s="1">
        <v>19.673999999999999</v>
      </c>
      <c r="U882" s="1337">
        <v>59022</v>
      </c>
      <c r="V882" s="1">
        <v>4.5199999999999997E-2</v>
      </c>
      <c r="W882" s="1336">
        <v>135.54</v>
      </c>
      <c r="X882" s="1">
        <v>13</v>
      </c>
      <c r="Y882" s="1">
        <v>130</v>
      </c>
      <c r="AA882" s="1">
        <v>401</v>
      </c>
      <c r="AB882" s="1337">
        <v>9498</v>
      </c>
    </row>
    <row r="883" spans="1:28">
      <c r="A883" s="1336" t="s">
        <v>353</v>
      </c>
      <c r="B883" s="2" t="s">
        <v>455</v>
      </c>
      <c r="C883" s="1" t="s">
        <v>456</v>
      </c>
      <c r="D883" s="1" t="s">
        <v>116</v>
      </c>
      <c r="E883" s="1">
        <v>130003</v>
      </c>
      <c r="F883" s="1336" t="s">
        <v>145</v>
      </c>
      <c r="G883" s="1" t="s">
        <v>32</v>
      </c>
      <c r="H883" s="1">
        <v>418702</v>
      </c>
      <c r="I883" s="3">
        <v>42529</v>
      </c>
      <c r="J883" s="3">
        <v>42522</v>
      </c>
      <c r="K883" s="3">
        <v>42524</v>
      </c>
      <c r="N883" s="1" t="s">
        <v>89</v>
      </c>
      <c r="O883" s="1">
        <v>116699</v>
      </c>
      <c r="P883" s="1">
        <v>5000</v>
      </c>
      <c r="Q883" s="1">
        <v>22.38</v>
      </c>
      <c r="R883" s="1337">
        <v>111900</v>
      </c>
      <c r="S883" s="1">
        <v>741.9</v>
      </c>
      <c r="T883" s="1">
        <v>19.673999999999999</v>
      </c>
      <c r="U883" s="1337">
        <v>98370</v>
      </c>
      <c r="V883" s="1">
        <v>4.5199999999999997E-2</v>
      </c>
      <c r="W883" s="1336">
        <v>225.9</v>
      </c>
      <c r="X883" s="1">
        <v>13</v>
      </c>
      <c r="Y883" s="1">
        <v>130</v>
      </c>
      <c r="AA883" s="1">
        <v>401</v>
      </c>
      <c r="AB883" s="1337">
        <v>13530</v>
      </c>
    </row>
    <row r="884" spans="1:28">
      <c r="A884" s="1336" t="s">
        <v>353</v>
      </c>
      <c r="B884" s="2" t="s">
        <v>455</v>
      </c>
      <c r="C884" s="1" t="s">
        <v>456</v>
      </c>
      <c r="D884" s="1" t="s">
        <v>116</v>
      </c>
      <c r="E884" s="1">
        <v>140008</v>
      </c>
      <c r="F884" s="1336" t="s">
        <v>123</v>
      </c>
      <c r="G884" s="1" t="s">
        <v>32</v>
      </c>
      <c r="H884" s="1">
        <v>418862</v>
      </c>
      <c r="I884" s="3">
        <v>42528</v>
      </c>
      <c r="J884" s="3">
        <v>42522</v>
      </c>
      <c r="K884" s="3">
        <v>42527</v>
      </c>
      <c r="L884" s="1">
        <v>221949</v>
      </c>
      <c r="M884" s="3">
        <v>42528</v>
      </c>
      <c r="N884" s="1" t="s">
        <v>89</v>
      </c>
      <c r="O884" s="1">
        <v>116716</v>
      </c>
      <c r="P884" s="1">
        <v>5000</v>
      </c>
      <c r="Q884" s="1">
        <v>22.84</v>
      </c>
      <c r="R884" s="1337">
        <v>114200</v>
      </c>
      <c r="S884" s="4">
        <v>3041.9</v>
      </c>
      <c r="T884" s="1">
        <v>19.673999999999999</v>
      </c>
      <c r="U884" s="1337">
        <v>98370</v>
      </c>
      <c r="V884" s="1">
        <v>4.5199999999999997E-2</v>
      </c>
      <c r="W884" s="1336">
        <v>225.9</v>
      </c>
      <c r="X884" s="1">
        <v>13</v>
      </c>
      <c r="Y884" s="1">
        <v>141</v>
      </c>
      <c r="AA884" s="1">
        <v>401</v>
      </c>
      <c r="AB884" s="1337">
        <v>15830</v>
      </c>
    </row>
    <row r="885" spans="1:28">
      <c r="A885" s="1336" t="s">
        <v>353</v>
      </c>
      <c r="B885" s="2" t="s">
        <v>455</v>
      </c>
      <c r="C885" s="1" t="s">
        <v>456</v>
      </c>
      <c r="D885" s="1" t="s">
        <v>116</v>
      </c>
      <c r="E885" s="1">
        <v>130060</v>
      </c>
      <c r="F885" s="1336" t="s">
        <v>413</v>
      </c>
      <c r="G885" s="1" t="s">
        <v>32</v>
      </c>
      <c r="H885" s="1">
        <v>418901</v>
      </c>
      <c r="I885" s="3">
        <v>42529</v>
      </c>
      <c r="J885" s="3">
        <v>42524</v>
      </c>
      <c r="K885" s="3">
        <v>42527</v>
      </c>
      <c r="L885" s="1">
        <v>222065</v>
      </c>
      <c r="M885" s="3">
        <v>42529</v>
      </c>
      <c r="N885" s="1" t="s">
        <v>89</v>
      </c>
      <c r="O885" s="1">
        <v>116802</v>
      </c>
      <c r="P885" s="1">
        <v>2000</v>
      </c>
      <c r="Q885" s="1">
        <v>22.84</v>
      </c>
      <c r="R885" s="1337">
        <v>45680</v>
      </c>
      <c r="S885" s="4">
        <v>1216.76</v>
      </c>
      <c r="T885" s="1">
        <v>19.673999999999999</v>
      </c>
      <c r="U885" s="1337">
        <v>39348</v>
      </c>
      <c r="V885" s="1">
        <v>4.5199999999999997E-2</v>
      </c>
      <c r="W885" s="1336">
        <v>90.36</v>
      </c>
      <c r="X885" s="1">
        <v>13</v>
      </c>
      <c r="Y885" s="1">
        <v>135</v>
      </c>
      <c r="Z885" s="1" t="s">
        <v>90</v>
      </c>
      <c r="AA885" s="1">
        <v>401</v>
      </c>
      <c r="AB885" s="1337">
        <v>6332</v>
      </c>
    </row>
    <row r="886" spans="1:28">
      <c r="A886" s="1336" t="s">
        <v>353</v>
      </c>
      <c r="B886" s="2" t="s">
        <v>455</v>
      </c>
      <c r="C886" s="1" t="s">
        <v>456</v>
      </c>
      <c r="D886" s="1" t="s">
        <v>116</v>
      </c>
      <c r="E886" s="1">
        <v>130236</v>
      </c>
      <c r="F886" s="1336" t="s">
        <v>427</v>
      </c>
      <c r="G886" s="1" t="s">
        <v>32</v>
      </c>
      <c r="H886" s="1">
        <v>418907</v>
      </c>
      <c r="I886" s="3">
        <v>42529</v>
      </c>
      <c r="J886" s="3">
        <v>42527</v>
      </c>
      <c r="K886" s="3">
        <v>42528</v>
      </c>
      <c r="L886" s="1">
        <v>222019</v>
      </c>
      <c r="M886" s="3">
        <v>42528</v>
      </c>
      <c r="N886" s="1" t="s">
        <v>89</v>
      </c>
      <c r="O886" s="1">
        <v>116845</v>
      </c>
      <c r="P886" s="1">
        <v>2000</v>
      </c>
      <c r="Q886" s="1">
        <v>22.06</v>
      </c>
      <c r="R886" s="1337">
        <v>44120</v>
      </c>
      <c r="S886" s="1">
        <v>-343.24</v>
      </c>
      <c r="T886" s="1">
        <v>19.673999999999999</v>
      </c>
      <c r="U886" s="1337">
        <v>39348</v>
      </c>
      <c r="V886" s="1">
        <v>4.5199999999999997E-2</v>
      </c>
      <c r="W886" s="1336">
        <v>90.36</v>
      </c>
      <c r="X886" s="1">
        <v>13</v>
      </c>
      <c r="Y886" s="1">
        <v>135</v>
      </c>
      <c r="Z886" s="1" t="s">
        <v>143</v>
      </c>
      <c r="AA886" s="1">
        <v>401</v>
      </c>
      <c r="AB886" s="1337">
        <v>4772</v>
      </c>
    </row>
    <row r="887" spans="1:28">
      <c r="A887" s="1336" t="s">
        <v>353</v>
      </c>
      <c r="B887" s="2" t="s">
        <v>455</v>
      </c>
      <c r="C887" s="1" t="s">
        <v>456</v>
      </c>
      <c r="D887" s="1" t="s">
        <v>116</v>
      </c>
      <c r="E887" s="1">
        <v>130241</v>
      </c>
      <c r="F887" s="1336" t="s">
        <v>368</v>
      </c>
      <c r="G887" s="1" t="s">
        <v>32</v>
      </c>
      <c r="H887" s="1">
        <v>418909</v>
      </c>
      <c r="I887" s="3">
        <v>42529</v>
      </c>
      <c r="J887" s="3">
        <v>42528</v>
      </c>
      <c r="K887" s="3">
        <v>42529</v>
      </c>
      <c r="L887" s="1">
        <v>222014</v>
      </c>
      <c r="M887" s="3">
        <v>42528</v>
      </c>
      <c r="N887" s="1" t="s">
        <v>89</v>
      </c>
      <c r="O887" s="1">
        <v>116880</v>
      </c>
      <c r="P887" s="1">
        <v>2000</v>
      </c>
      <c r="Q887" s="1">
        <v>21.72</v>
      </c>
      <c r="R887" s="1337">
        <v>43440</v>
      </c>
      <c r="S887" s="4">
        <v>-1023.24</v>
      </c>
      <c r="T887" s="1">
        <v>19.673999999999999</v>
      </c>
      <c r="U887" s="1337">
        <v>39348</v>
      </c>
      <c r="V887" s="1">
        <v>4.5199999999999997E-2</v>
      </c>
      <c r="W887" s="1336">
        <v>90.36</v>
      </c>
      <c r="X887" s="1">
        <v>13</v>
      </c>
      <c r="Y887" s="1">
        <v>135</v>
      </c>
      <c r="Z887" s="1" t="s">
        <v>143</v>
      </c>
      <c r="AA887" s="1">
        <v>401</v>
      </c>
      <c r="AB887" s="1337">
        <v>4092</v>
      </c>
    </row>
    <row r="888" spans="1:28">
      <c r="A888" s="1336" t="s">
        <v>353</v>
      </c>
      <c r="B888" s="2" t="s">
        <v>455</v>
      </c>
      <c r="C888" s="1" t="s">
        <v>456</v>
      </c>
      <c r="D888" s="1" t="s">
        <v>116</v>
      </c>
      <c r="E888" s="1">
        <v>130241</v>
      </c>
      <c r="F888" s="1336" t="s">
        <v>368</v>
      </c>
      <c r="G888" s="1" t="s">
        <v>32</v>
      </c>
      <c r="H888" s="1">
        <v>419004</v>
      </c>
      <c r="I888" s="3">
        <v>42530</v>
      </c>
      <c r="J888" s="3">
        <v>42528</v>
      </c>
      <c r="K888" s="3">
        <v>42529</v>
      </c>
      <c r="L888" s="1">
        <v>222130</v>
      </c>
      <c r="M888" s="3">
        <v>42529</v>
      </c>
      <c r="N888" s="1" t="s">
        <v>89</v>
      </c>
      <c r="O888" s="1">
        <v>116891</v>
      </c>
      <c r="P888" s="1">
        <v>3000</v>
      </c>
      <c r="Q888" s="1">
        <v>21.72</v>
      </c>
      <c r="R888" s="1337">
        <v>65160</v>
      </c>
      <c r="S888" s="4">
        <v>-1534.86</v>
      </c>
      <c r="T888" s="1">
        <v>19.673999999999999</v>
      </c>
      <c r="U888" s="1337">
        <v>59022</v>
      </c>
      <c r="V888" s="1">
        <v>4.5199999999999997E-2</v>
      </c>
      <c r="W888" s="1336">
        <v>135.54</v>
      </c>
      <c r="X888" s="1">
        <v>13</v>
      </c>
      <c r="Y888" s="1">
        <v>135</v>
      </c>
      <c r="Z888" s="1" t="s">
        <v>143</v>
      </c>
      <c r="AA888" s="1">
        <v>401</v>
      </c>
      <c r="AB888" s="1337">
        <v>6138</v>
      </c>
    </row>
    <row r="889" spans="1:28">
      <c r="A889" s="1336" t="s">
        <v>353</v>
      </c>
      <c r="B889" s="2" t="s">
        <v>455</v>
      </c>
      <c r="C889" s="1" t="s">
        <v>456</v>
      </c>
      <c r="D889" s="1" t="s">
        <v>116</v>
      </c>
      <c r="E889" s="1">
        <v>130099</v>
      </c>
      <c r="F889" s="1336" t="s">
        <v>150</v>
      </c>
      <c r="G889" s="1" t="s">
        <v>32</v>
      </c>
      <c r="H889" s="1">
        <v>419029</v>
      </c>
      <c r="I889" s="3">
        <v>42530</v>
      </c>
      <c r="J889" s="3">
        <v>42529</v>
      </c>
      <c r="K889" s="3">
        <v>42531</v>
      </c>
      <c r="N889" s="1" t="s">
        <v>89</v>
      </c>
      <c r="O889" s="1">
        <v>117010</v>
      </c>
      <c r="P889" s="1">
        <v>5000</v>
      </c>
      <c r="Q889" s="1">
        <v>22.61</v>
      </c>
      <c r="R889" s="1337">
        <v>113050</v>
      </c>
      <c r="S889" s="4">
        <v>1891.9</v>
      </c>
      <c r="T889" s="1">
        <v>19.673999999999999</v>
      </c>
      <c r="U889" s="1337">
        <v>98370</v>
      </c>
      <c r="V889" s="1">
        <v>4.5199999999999997E-2</v>
      </c>
      <c r="W889" s="1336">
        <v>225.9</v>
      </c>
      <c r="X889" s="1">
        <v>13</v>
      </c>
      <c r="Y889" s="1">
        <v>130</v>
      </c>
      <c r="AA889" s="1">
        <v>401</v>
      </c>
      <c r="AB889" s="1337">
        <v>14680</v>
      </c>
    </row>
    <row r="890" spans="1:28">
      <c r="A890" s="1336" t="s">
        <v>353</v>
      </c>
      <c r="B890" s="2" t="s">
        <v>455</v>
      </c>
      <c r="C890" s="1" t="s">
        <v>456</v>
      </c>
      <c r="D890" s="1" t="s">
        <v>116</v>
      </c>
      <c r="E890" s="1">
        <v>130157</v>
      </c>
      <c r="F890" s="1336" t="s">
        <v>415</v>
      </c>
      <c r="G890" s="1" t="s">
        <v>32</v>
      </c>
      <c r="H890" s="1">
        <v>419192</v>
      </c>
      <c r="I890" s="3">
        <v>42531</v>
      </c>
      <c r="J890" s="3">
        <v>42529</v>
      </c>
      <c r="K890" s="3">
        <v>42530</v>
      </c>
      <c r="L890" s="1">
        <v>222208</v>
      </c>
      <c r="M890" s="3">
        <v>42531</v>
      </c>
      <c r="N890" s="1" t="s">
        <v>89</v>
      </c>
      <c r="O890" s="1">
        <v>116984</v>
      </c>
      <c r="P890" s="1">
        <v>4000</v>
      </c>
      <c r="Q890" s="1">
        <v>22.61</v>
      </c>
      <c r="R890" s="1337">
        <v>90440</v>
      </c>
      <c r="S890" s="4">
        <v>1513.52</v>
      </c>
      <c r="T890" s="1">
        <v>19.673999999999999</v>
      </c>
      <c r="U890" s="1337">
        <v>78696</v>
      </c>
      <c r="V890" s="1">
        <v>4.5199999999999997E-2</v>
      </c>
      <c r="W890" s="1336">
        <v>180.72</v>
      </c>
      <c r="X890" s="1">
        <v>13</v>
      </c>
      <c r="Y890" s="1">
        <v>130</v>
      </c>
      <c r="AA890" s="1">
        <v>401</v>
      </c>
      <c r="AB890" s="1337">
        <v>11744</v>
      </c>
    </row>
    <row r="891" spans="1:28">
      <c r="A891" s="1336" t="s">
        <v>353</v>
      </c>
      <c r="B891" s="2" t="s">
        <v>455</v>
      </c>
      <c r="C891" s="1" t="s">
        <v>456</v>
      </c>
      <c r="D891" s="1" t="s">
        <v>116</v>
      </c>
      <c r="E891" s="1">
        <v>130241</v>
      </c>
      <c r="F891" s="1336" t="s">
        <v>368</v>
      </c>
      <c r="G891" s="1" t="s">
        <v>32</v>
      </c>
      <c r="H891" s="1">
        <v>419211</v>
      </c>
      <c r="I891" s="3">
        <v>42531</v>
      </c>
      <c r="J891" s="3">
        <v>42528</v>
      </c>
      <c r="K891" s="3">
        <v>42529</v>
      </c>
      <c r="L891" s="1">
        <v>222198</v>
      </c>
      <c r="M891" s="3">
        <v>42530</v>
      </c>
      <c r="N891" s="1" t="s">
        <v>89</v>
      </c>
      <c r="O891" s="1">
        <v>116961</v>
      </c>
      <c r="P891" s="1">
        <v>2000</v>
      </c>
      <c r="Q891" s="1">
        <v>21.72</v>
      </c>
      <c r="R891" s="1337">
        <v>43440</v>
      </c>
      <c r="S891" s="4">
        <v>-1023.24</v>
      </c>
      <c r="T891" s="1">
        <v>19.673999999999999</v>
      </c>
      <c r="U891" s="1337">
        <v>39348</v>
      </c>
      <c r="V891" s="1">
        <v>4.5199999999999997E-2</v>
      </c>
      <c r="W891" s="1336">
        <v>90.36</v>
      </c>
      <c r="X891" s="1">
        <v>13</v>
      </c>
      <c r="Y891" s="1">
        <v>135</v>
      </c>
      <c r="Z891" s="1" t="s">
        <v>143</v>
      </c>
      <c r="AA891" s="1">
        <v>401</v>
      </c>
      <c r="AB891" s="1337">
        <v>4092</v>
      </c>
    </row>
    <row r="892" spans="1:28">
      <c r="A892" s="1336" t="s">
        <v>353</v>
      </c>
      <c r="B892" s="2" t="s">
        <v>455</v>
      </c>
      <c r="C892" s="1" t="s">
        <v>456</v>
      </c>
      <c r="D892" s="1" t="s">
        <v>116</v>
      </c>
      <c r="E892" s="1">
        <v>130339</v>
      </c>
      <c r="F892" s="1336" t="s">
        <v>258</v>
      </c>
      <c r="G892" s="1" t="s">
        <v>32</v>
      </c>
      <c r="H892" s="1">
        <v>419449</v>
      </c>
      <c r="I892" s="3">
        <v>42534</v>
      </c>
      <c r="J892" s="3">
        <v>42527</v>
      </c>
      <c r="K892" s="3">
        <v>42528</v>
      </c>
      <c r="L892" s="1">
        <v>222346</v>
      </c>
      <c r="M892" s="3">
        <v>42532</v>
      </c>
      <c r="N892" s="1" t="s">
        <v>89</v>
      </c>
      <c r="O892" s="1">
        <v>116867</v>
      </c>
      <c r="P892" s="1">
        <v>1000</v>
      </c>
      <c r="Q892" s="1">
        <v>21.72</v>
      </c>
      <c r="R892" s="1337">
        <v>21720</v>
      </c>
      <c r="S892" s="1">
        <v>-511.62</v>
      </c>
      <c r="T892" s="1">
        <v>19.673999999999999</v>
      </c>
      <c r="U892" s="1337">
        <v>19674</v>
      </c>
      <c r="V892" s="1">
        <v>4.5199999999999997E-2</v>
      </c>
      <c r="W892" s="1336">
        <v>45.18</v>
      </c>
      <c r="X892" s="1">
        <v>13</v>
      </c>
      <c r="Y892" s="1">
        <v>135</v>
      </c>
      <c r="Z892" s="1" t="s">
        <v>259</v>
      </c>
      <c r="AA892" s="1">
        <v>401</v>
      </c>
      <c r="AB892" s="1337">
        <v>2046</v>
      </c>
    </row>
    <row r="893" spans="1:28">
      <c r="A893" s="1336" t="s">
        <v>353</v>
      </c>
      <c r="B893" s="2" t="s">
        <v>455</v>
      </c>
      <c r="C893" s="1" t="s">
        <v>456</v>
      </c>
      <c r="D893" s="1" t="s">
        <v>116</v>
      </c>
      <c r="E893" s="1">
        <v>130308</v>
      </c>
      <c r="F893" s="1336" t="s">
        <v>126</v>
      </c>
      <c r="G893" s="1" t="s">
        <v>32</v>
      </c>
      <c r="H893" s="1">
        <v>419654</v>
      </c>
      <c r="I893" s="3">
        <v>42536</v>
      </c>
      <c r="J893" s="3">
        <v>42529</v>
      </c>
      <c r="K893" s="3">
        <v>42530</v>
      </c>
      <c r="N893" s="1" t="s">
        <v>89</v>
      </c>
      <c r="O893" s="1">
        <v>117000</v>
      </c>
      <c r="P893" s="1">
        <v>2000</v>
      </c>
      <c r="Q893" s="1">
        <v>22.38</v>
      </c>
      <c r="R893" s="1337">
        <v>44760</v>
      </c>
      <c r="S893" s="1">
        <v>296.76</v>
      </c>
      <c r="T893" s="1">
        <v>19.673999999999999</v>
      </c>
      <c r="U893" s="1337">
        <v>39348</v>
      </c>
      <c r="V893" s="1">
        <v>4.5199999999999997E-2</v>
      </c>
      <c r="W893" s="1336">
        <v>90.36</v>
      </c>
      <c r="X893" s="1">
        <v>13</v>
      </c>
      <c r="Y893" s="1">
        <v>141</v>
      </c>
      <c r="AA893" s="1">
        <v>401</v>
      </c>
      <c r="AB893" s="1337">
        <v>5412</v>
      </c>
    </row>
    <row r="894" spans="1:28">
      <c r="A894" s="1336" t="s">
        <v>353</v>
      </c>
      <c r="B894" s="2" t="s">
        <v>455</v>
      </c>
      <c r="C894" s="1" t="s">
        <v>456</v>
      </c>
      <c r="D894" s="1" t="s">
        <v>116</v>
      </c>
      <c r="E894" s="1">
        <v>130322</v>
      </c>
      <c r="F894" s="1336" t="s">
        <v>142</v>
      </c>
      <c r="G894" s="1" t="s">
        <v>32</v>
      </c>
      <c r="H894" s="1">
        <v>419731</v>
      </c>
      <c r="I894" s="3">
        <v>42535</v>
      </c>
      <c r="J894" s="3">
        <v>42531</v>
      </c>
      <c r="K894" s="3">
        <v>42536</v>
      </c>
      <c r="L894" s="1">
        <v>222506</v>
      </c>
      <c r="M894" s="3">
        <v>42535</v>
      </c>
      <c r="N894" s="1" t="s">
        <v>89</v>
      </c>
      <c r="O894" s="1">
        <v>117097</v>
      </c>
      <c r="P894" s="1">
        <v>2000</v>
      </c>
      <c r="Q894" s="1">
        <v>22.84</v>
      </c>
      <c r="R894" s="1337">
        <v>45680</v>
      </c>
      <c r="S894" s="4">
        <v>1216.76</v>
      </c>
      <c r="T894" s="1">
        <v>19.673999999999999</v>
      </c>
      <c r="U894" s="1337">
        <v>39348</v>
      </c>
      <c r="V894" s="1">
        <v>4.5199999999999997E-2</v>
      </c>
      <c r="W894" s="1336">
        <v>90.36</v>
      </c>
      <c r="X894" s="1">
        <v>13</v>
      </c>
      <c r="Y894" s="1">
        <v>135</v>
      </c>
      <c r="Z894" s="1" t="s">
        <v>143</v>
      </c>
      <c r="AA894" s="1">
        <v>401</v>
      </c>
      <c r="AB894" s="1337">
        <v>6332</v>
      </c>
    </row>
    <row r="895" spans="1:28">
      <c r="A895" s="1336" t="s">
        <v>353</v>
      </c>
      <c r="B895" s="2" t="s">
        <v>455</v>
      </c>
      <c r="C895" s="1" t="s">
        <v>456</v>
      </c>
      <c r="D895" s="1" t="s">
        <v>116</v>
      </c>
      <c r="E895" s="1">
        <v>130110</v>
      </c>
      <c r="F895" s="1336" t="s">
        <v>198</v>
      </c>
      <c r="G895" s="1" t="s">
        <v>32</v>
      </c>
      <c r="H895" s="1">
        <v>419891</v>
      </c>
      <c r="I895" s="3">
        <v>42537</v>
      </c>
      <c r="J895" s="3">
        <v>42534</v>
      </c>
      <c r="K895" s="3">
        <v>42535</v>
      </c>
      <c r="N895" s="1" t="s">
        <v>89</v>
      </c>
      <c r="O895" s="1">
        <v>117178</v>
      </c>
      <c r="P895" s="1">
        <v>2000</v>
      </c>
      <c r="Q895" s="1">
        <v>22.38</v>
      </c>
      <c r="R895" s="1337">
        <v>44760</v>
      </c>
      <c r="S895" s="1">
        <v>296.76</v>
      </c>
      <c r="T895" s="1">
        <v>19.673999999999999</v>
      </c>
      <c r="U895" s="1337">
        <v>39348</v>
      </c>
      <c r="V895" s="1">
        <v>4.5199999999999997E-2</v>
      </c>
      <c r="W895" s="1336">
        <v>90.36</v>
      </c>
      <c r="X895" s="1">
        <v>13</v>
      </c>
      <c r="Y895" s="1">
        <v>130</v>
      </c>
      <c r="AA895" s="1">
        <v>401</v>
      </c>
      <c r="AB895" s="1337">
        <v>5412</v>
      </c>
    </row>
    <row r="896" spans="1:28">
      <c r="A896" s="1336" t="s">
        <v>353</v>
      </c>
      <c r="B896" s="2" t="s">
        <v>455</v>
      </c>
      <c r="C896" s="1" t="s">
        <v>456</v>
      </c>
      <c r="D896" s="1" t="s">
        <v>116</v>
      </c>
      <c r="E896" s="1">
        <v>130050</v>
      </c>
      <c r="F896" s="1336" t="s">
        <v>218</v>
      </c>
      <c r="G896" s="1" t="s">
        <v>32</v>
      </c>
      <c r="H896" s="1">
        <v>419957</v>
      </c>
      <c r="I896" s="3">
        <v>42538</v>
      </c>
      <c r="J896" s="3">
        <v>42529</v>
      </c>
      <c r="K896" s="3">
        <v>42530</v>
      </c>
      <c r="N896" s="1" t="s">
        <v>89</v>
      </c>
      <c r="O896" s="1">
        <v>116994</v>
      </c>
      <c r="P896" s="1">
        <v>1000</v>
      </c>
      <c r="Q896" s="1">
        <v>22.84</v>
      </c>
      <c r="R896" s="1337">
        <v>22840</v>
      </c>
      <c r="S896" s="1">
        <v>608.38</v>
      </c>
      <c r="T896" s="1">
        <v>19.673999999999999</v>
      </c>
      <c r="U896" s="1337">
        <v>19674</v>
      </c>
      <c r="V896" s="1">
        <v>4.5199999999999997E-2</v>
      </c>
      <c r="W896" s="1336">
        <v>45.18</v>
      </c>
      <c r="X896" s="1">
        <v>13</v>
      </c>
      <c r="Y896" s="1">
        <v>130</v>
      </c>
      <c r="AA896" s="1">
        <v>401</v>
      </c>
      <c r="AB896" s="1337">
        <v>3166</v>
      </c>
    </row>
    <row r="897" spans="1:28">
      <c r="A897" s="1336" t="s">
        <v>353</v>
      </c>
      <c r="B897" s="2" t="s">
        <v>455</v>
      </c>
      <c r="C897" s="1" t="s">
        <v>456</v>
      </c>
      <c r="D897" s="1" t="s">
        <v>116</v>
      </c>
      <c r="E897" s="1">
        <v>140546</v>
      </c>
      <c r="F897" s="1336" t="s">
        <v>428</v>
      </c>
      <c r="G897" s="1" t="s">
        <v>32</v>
      </c>
      <c r="H897" s="1">
        <v>420006</v>
      </c>
      <c r="I897" s="3">
        <v>42539</v>
      </c>
      <c r="J897" s="3">
        <v>42538</v>
      </c>
      <c r="K897" s="3">
        <v>42538</v>
      </c>
      <c r="N897" s="1" t="s">
        <v>89</v>
      </c>
      <c r="O897" s="1">
        <v>117300</v>
      </c>
      <c r="P897" s="1">
        <v>2000</v>
      </c>
      <c r="Q897" s="1">
        <v>22.38</v>
      </c>
      <c r="R897" s="1337">
        <v>44760</v>
      </c>
      <c r="S897" s="1">
        <v>296.76</v>
      </c>
      <c r="T897" s="1">
        <v>19.673999999999999</v>
      </c>
      <c r="U897" s="1337">
        <v>39348</v>
      </c>
      <c r="V897" s="1">
        <v>4.5199999999999997E-2</v>
      </c>
      <c r="W897" s="1336">
        <v>90.36</v>
      </c>
      <c r="X897" s="1">
        <v>13</v>
      </c>
      <c r="Y897" s="1">
        <v>141</v>
      </c>
      <c r="AA897" s="1">
        <v>401</v>
      </c>
      <c r="AB897" s="1337">
        <v>5412</v>
      </c>
    </row>
    <row r="898" spans="1:28">
      <c r="A898" s="1336" t="s">
        <v>353</v>
      </c>
      <c r="B898" s="2" t="s">
        <v>455</v>
      </c>
      <c r="C898" s="1" t="s">
        <v>456</v>
      </c>
      <c r="D898" s="1" t="s">
        <v>116</v>
      </c>
      <c r="E898" s="1">
        <v>140083</v>
      </c>
      <c r="F898" s="1336" t="s">
        <v>117</v>
      </c>
      <c r="G898" s="1" t="s">
        <v>32</v>
      </c>
      <c r="H898" s="1">
        <v>420060</v>
      </c>
      <c r="I898" s="3">
        <v>42537</v>
      </c>
      <c r="J898" s="3">
        <v>42534</v>
      </c>
      <c r="K898" s="3">
        <v>42535</v>
      </c>
      <c r="L898" s="1">
        <v>222648</v>
      </c>
      <c r="M898" s="3">
        <v>42536</v>
      </c>
      <c r="N898" s="1" t="s">
        <v>89</v>
      </c>
      <c r="O898" s="1">
        <v>117148</v>
      </c>
      <c r="P898" s="1">
        <v>3000</v>
      </c>
      <c r="Q898" s="1">
        <v>21.72</v>
      </c>
      <c r="R898" s="1337">
        <v>65160</v>
      </c>
      <c r="S898" s="4">
        <v>-1534.86</v>
      </c>
      <c r="T898" s="1">
        <v>19.673999999999999</v>
      </c>
      <c r="U898" s="1337">
        <v>59022</v>
      </c>
      <c r="V898" s="1">
        <v>4.5199999999999997E-2</v>
      </c>
      <c r="W898" s="1336">
        <v>135.54</v>
      </c>
      <c r="X898" s="1">
        <v>13</v>
      </c>
      <c r="Y898" s="1">
        <v>141</v>
      </c>
      <c r="AA898" s="1">
        <v>401</v>
      </c>
      <c r="AB898" s="1337">
        <v>6138</v>
      </c>
    </row>
    <row r="899" spans="1:28">
      <c r="A899" s="1336" t="s">
        <v>353</v>
      </c>
      <c r="B899" s="2" t="s">
        <v>455</v>
      </c>
      <c r="C899" s="1" t="s">
        <v>456</v>
      </c>
      <c r="D899" s="1" t="s">
        <v>116</v>
      </c>
      <c r="E899" s="1">
        <v>140546</v>
      </c>
      <c r="F899" s="1336" t="s">
        <v>428</v>
      </c>
      <c r="G899" s="1" t="s">
        <v>32</v>
      </c>
      <c r="H899" s="1">
        <v>420078</v>
      </c>
      <c r="I899" s="3">
        <v>42537</v>
      </c>
      <c r="J899" s="3">
        <v>42537</v>
      </c>
      <c r="K899" s="3">
        <v>42537</v>
      </c>
      <c r="L899" s="1">
        <v>222735</v>
      </c>
      <c r="M899" s="3">
        <v>42537</v>
      </c>
      <c r="N899" s="1" t="s">
        <v>89</v>
      </c>
      <c r="O899" s="1">
        <v>117278</v>
      </c>
      <c r="P899" s="1">
        <v>500</v>
      </c>
      <c r="Q899" s="1">
        <v>22.38</v>
      </c>
      <c r="R899" s="1337">
        <v>11190</v>
      </c>
      <c r="S899" s="1">
        <v>74.19</v>
      </c>
      <c r="T899" s="1">
        <v>19.673999999999999</v>
      </c>
      <c r="U899" s="1337">
        <v>9837</v>
      </c>
      <c r="V899" s="1">
        <v>4.5199999999999997E-2</v>
      </c>
      <c r="W899" s="1336">
        <v>22.59</v>
      </c>
      <c r="X899" s="1">
        <v>13</v>
      </c>
      <c r="Y899" s="1">
        <v>141</v>
      </c>
      <c r="AA899" s="1">
        <v>401</v>
      </c>
      <c r="AB899" s="1337">
        <v>1353</v>
      </c>
    </row>
    <row r="900" spans="1:28">
      <c r="A900" s="1336" t="s">
        <v>353</v>
      </c>
      <c r="B900" s="2" t="s">
        <v>455</v>
      </c>
      <c r="C900" s="1" t="s">
        <v>456</v>
      </c>
      <c r="D900" s="1" t="s">
        <v>116</v>
      </c>
      <c r="E900" s="1">
        <v>130019</v>
      </c>
      <c r="F900" s="1336" t="s">
        <v>412</v>
      </c>
      <c r="G900" s="1" t="s">
        <v>32</v>
      </c>
      <c r="H900" s="1">
        <v>420271</v>
      </c>
      <c r="I900" s="3">
        <v>42541</v>
      </c>
      <c r="J900" s="3">
        <v>42538</v>
      </c>
      <c r="K900" s="3">
        <v>42541</v>
      </c>
      <c r="N900" s="1" t="s">
        <v>89</v>
      </c>
      <c r="O900" s="1">
        <v>117310</v>
      </c>
      <c r="P900" s="1">
        <v>10000</v>
      </c>
      <c r="Q900" s="1">
        <v>22.84</v>
      </c>
      <c r="R900" s="1337">
        <v>228400</v>
      </c>
      <c r="S900" s="4">
        <v>6083.8</v>
      </c>
      <c r="T900" s="1">
        <v>19.673999999999999</v>
      </c>
      <c r="U900" s="1337">
        <v>196740</v>
      </c>
      <c r="V900" s="1">
        <v>4.5199999999999997E-2</v>
      </c>
      <c r="W900" s="1336">
        <v>451.8</v>
      </c>
      <c r="X900" s="1">
        <v>13</v>
      </c>
      <c r="Y900" s="1">
        <v>130</v>
      </c>
      <c r="AA900" s="1">
        <v>401</v>
      </c>
      <c r="AB900" s="1337">
        <v>31660</v>
      </c>
    </row>
    <row r="901" spans="1:28">
      <c r="A901" s="1336" t="s">
        <v>353</v>
      </c>
      <c r="B901" s="2" t="s">
        <v>455</v>
      </c>
      <c r="C901" s="1" t="s">
        <v>456</v>
      </c>
      <c r="D901" s="1" t="s">
        <v>116</v>
      </c>
      <c r="E901" s="1">
        <v>130001</v>
      </c>
      <c r="F901" s="1336" t="s">
        <v>132</v>
      </c>
      <c r="G901" s="1" t="s">
        <v>32</v>
      </c>
      <c r="H901" s="1">
        <v>420308</v>
      </c>
      <c r="I901" s="3">
        <v>42541</v>
      </c>
      <c r="J901" s="3">
        <v>42530</v>
      </c>
      <c r="K901" s="3">
        <v>42531</v>
      </c>
      <c r="N901" s="1" t="s">
        <v>89</v>
      </c>
      <c r="O901" s="1">
        <v>117061</v>
      </c>
      <c r="P901" s="1">
        <v>10000</v>
      </c>
      <c r="Q901" s="1">
        <v>22.84</v>
      </c>
      <c r="R901" s="1337">
        <v>228400</v>
      </c>
      <c r="S901" s="4">
        <v>6083.8</v>
      </c>
      <c r="T901" s="1">
        <v>19.673999999999999</v>
      </c>
      <c r="U901" s="1337">
        <v>196740</v>
      </c>
      <c r="V901" s="1">
        <v>4.5199999999999997E-2</v>
      </c>
      <c r="W901" s="1336">
        <v>451.8</v>
      </c>
      <c r="X901" s="1">
        <v>13</v>
      </c>
      <c r="Y901" s="1">
        <v>130</v>
      </c>
      <c r="AA901" s="1">
        <v>401</v>
      </c>
      <c r="AB901" s="1337">
        <v>31660</v>
      </c>
    </row>
    <row r="902" spans="1:28">
      <c r="A902" s="1336" t="s">
        <v>353</v>
      </c>
      <c r="B902" s="2" t="s">
        <v>455</v>
      </c>
      <c r="C902" s="1" t="s">
        <v>456</v>
      </c>
      <c r="D902" s="1" t="s">
        <v>116</v>
      </c>
      <c r="E902" s="1">
        <v>130308</v>
      </c>
      <c r="F902" s="1336" t="s">
        <v>126</v>
      </c>
      <c r="G902" s="1" t="s">
        <v>32</v>
      </c>
      <c r="H902" s="1">
        <v>420383</v>
      </c>
      <c r="I902" s="3">
        <v>42542</v>
      </c>
      <c r="J902" s="3">
        <v>42537</v>
      </c>
      <c r="K902" s="3">
        <v>42538</v>
      </c>
      <c r="N902" s="1" t="s">
        <v>89</v>
      </c>
      <c r="O902" s="1">
        <v>117262</v>
      </c>
      <c r="P902" s="1">
        <v>1000</v>
      </c>
      <c r="Q902" s="1">
        <v>22.38</v>
      </c>
      <c r="R902" s="1337">
        <v>22380</v>
      </c>
      <c r="S902" s="1">
        <v>148.38</v>
      </c>
      <c r="T902" s="1">
        <v>19.673999999999999</v>
      </c>
      <c r="U902" s="1337">
        <v>19674</v>
      </c>
      <c r="V902" s="1">
        <v>4.5199999999999997E-2</v>
      </c>
      <c r="W902" s="1336">
        <v>45.18</v>
      </c>
      <c r="X902" s="1">
        <v>13</v>
      </c>
      <c r="Y902" s="1">
        <v>141</v>
      </c>
      <c r="AA902" s="1">
        <v>401</v>
      </c>
      <c r="AB902" s="1337">
        <v>2706</v>
      </c>
    </row>
    <row r="903" spans="1:28">
      <c r="A903" s="1336" t="s">
        <v>353</v>
      </c>
      <c r="B903" s="2" t="s">
        <v>455</v>
      </c>
      <c r="C903" s="1" t="s">
        <v>456</v>
      </c>
      <c r="D903" s="1" t="s">
        <v>116</v>
      </c>
      <c r="E903" s="1">
        <v>130375</v>
      </c>
      <c r="F903" s="1336" t="s">
        <v>458</v>
      </c>
      <c r="G903" s="1" t="s">
        <v>32</v>
      </c>
      <c r="H903" s="1">
        <v>420920</v>
      </c>
      <c r="I903" s="3">
        <v>42544</v>
      </c>
      <c r="J903" s="3">
        <v>42542</v>
      </c>
      <c r="K903" s="3">
        <v>42543</v>
      </c>
      <c r="L903" s="1">
        <v>223095</v>
      </c>
      <c r="M903" s="3">
        <v>42544</v>
      </c>
      <c r="N903" s="1" t="s">
        <v>89</v>
      </c>
      <c r="O903" s="1">
        <v>117373</v>
      </c>
      <c r="P903" s="1">
        <v>1000</v>
      </c>
      <c r="Q903" s="1">
        <v>23.95</v>
      </c>
      <c r="R903" s="1337">
        <v>23950</v>
      </c>
      <c r="S903" s="4">
        <v>1718.38</v>
      </c>
      <c r="T903" s="1">
        <v>19.673999999999999</v>
      </c>
      <c r="U903" s="1337">
        <v>19674</v>
      </c>
      <c r="V903" s="1">
        <v>4.5199999999999997E-2</v>
      </c>
      <c r="W903" s="1336">
        <v>45.18</v>
      </c>
      <c r="X903" s="1">
        <v>13</v>
      </c>
      <c r="Y903" s="1">
        <v>135</v>
      </c>
      <c r="Z903" s="1" t="s">
        <v>259</v>
      </c>
      <c r="AA903" s="1">
        <v>401</v>
      </c>
      <c r="AB903" s="1337">
        <v>4276</v>
      </c>
    </row>
    <row r="904" spans="1:28">
      <c r="A904" s="1336" t="s">
        <v>353</v>
      </c>
      <c r="B904" s="2" t="s">
        <v>455</v>
      </c>
      <c r="C904" s="1" t="s">
        <v>456</v>
      </c>
      <c r="D904" s="1" t="s">
        <v>116</v>
      </c>
      <c r="E904" s="1">
        <v>130322</v>
      </c>
      <c r="F904" s="1336" t="s">
        <v>142</v>
      </c>
      <c r="G904" s="1" t="s">
        <v>32</v>
      </c>
      <c r="H904" s="1">
        <v>421150</v>
      </c>
      <c r="I904" s="3">
        <v>42546</v>
      </c>
      <c r="J904" s="3">
        <v>42543</v>
      </c>
      <c r="K904" s="3">
        <v>42544</v>
      </c>
      <c r="L904" s="1">
        <v>223221</v>
      </c>
      <c r="M904" s="3">
        <v>42546</v>
      </c>
      <c r="N904" s="1" t="s">
        <v>89</v>
      </c>
      <c r="O904" s="1">
        <v>117395</v>
      </c>
      <c r="P904" s="1">
        <v>5000</v>
      </c>
      <c r="Q904" s="1">
        <v>22.06</v>
      </c>
      <c r="R904" s="1337">
        <v>110300</v>
      </c>
      <c r="S904" s="1">
        <v>-858.1</v>
      </c>
      <c r="T904" s="1">
        <v>19.673999999999999</v>
      </c>
      <c r="U904" s="1337">
        <v>98370</v>
      </c>
      <c r="V904" s="1">
        <v>4.5199999999999997E-2</v>
      </c>
      <c r="W904" s="1336">
        <v>225.9</v>
      </c>
      <c r="X904" s="1">
        <v>13</v>
      </c>
      <c r="Y904" s="1">
        <v>135</v>
      </c>
      <c r="Z904" s="1" t="s">
        <v>143</v>
      </c>
      <c r="AA904" s="1">
        <v>401</v>
      </c>
      <c r="AB904" s="1337">
        <v>11930</v>
      </c>
    </row>
    <row r="905" spans="1:28">
      <c r="A905" s="1336" t="s">
        <v>353</v>
      </c>
      <c r="B905" s="2" t="s">
        <v>455</v>
      </c>
      <c r="C905" s="1" t="s">
        <v>456</v>
      </c>
      <c r="D905" s="1" t="s">
        <v>116</v>
      </c>
      <c r="E905" s="1">
        <v>130361</v>
      </c>
      <c r="F905" s="1336" t="s">
        <v>167</v>
      </c>
      <c r="G905" s="1" t="s">
        <v>32</v>
      </c>
      <c r="H905" s="1">
        <v>421381</v>
      </c>
      <c r="I905" s="3">
        <v>42549</v>
      </c>
      <c r="J905" s="3">
        <v>42548</v>
      </c>
      <c r="K905" s="3">
        <v>42548</v>
      </c>
      <c r="L905" s="1">
        <v>223336</v>
      </c>
      <c r="M905" s="3">
        <v>42549</v>
      </c>
      <c r="N905" s="1" t="s">
        <v>89</v>
      </c>
      <c r="O905" s="1">
        <v>117477</v>
      </c>
      <c r="P905" s="1">
        <v>2000</v>
      </c>
      <c r="Q905" s="1">
        <v>22.84</v>
      </c>
      <c r="R905" s="1337">
        <v>45680</v>
      </c>
      <c r="S905" s="4">
        <v>1216.76</v>
      </c>
      <c r="T905" s="1">
        <v>19.673999999999999</v>
      </c>
      <c r="U905" s="1337">
        <v>39348</v>
      </c>
      <c r="V905" s="1">
        <v>4.5199999999999997E-2</v>
      </c>
      <c r="W905" s="1336">
        <v>90.36</v>
      </c>
      <c r="X905" s="1">
        <v>13</v>
      </c>
      <c r="Y905" s="1">
        <v>135</v>
      </c>
      <c r="Z905" s="1" t="s">
        <v>90</v>
      </c>
      <c r="AA905" s="1">
        <v>401</v>
      </c>
      <c r="AB905" s="1337">
        <v>6332</v>
      </c>
    </row>
    <row r="906" spans="1:28">
      <c r="A906" s="1336" t="s">
        <v>353</v>
      </c>
      <c r="B906" s="2" t="s">
        <v>459</v>
      </c>
      <c r="C906" s="1" t="s">
        <v>456</v>
      </c>
      <c r="D906" s="1" t="s">
        <v>76</v>
      </c>
      <c r="E906" s="1">
        <v>140083</v>
      </c>
      <c r="F906" s="1336" t="s">
        <v>117</v>
      </c>
      <c r="G906" s="1" t="s">
        <v>32</v>
      </c>
      <c r="H906" s="1">
        <v>418886</v>
      </c>
      <c r="I906" s="3">
        <v>42529</v>
      </c>
      <c r="J906" s="3">
        <v>42515</v>
      </c>
      <c r="K906" s="3">
        <v>42546</v>
      </c>
      <c r="L906" s="1">
        <v>221984</v>
      </c>
      <c r="M906" s="3">
        <v>42528</v>
      </c>
      <c r="N906" s="1" t="s">
        <v>89</v>
      </c>
      <c r="O906" s="1">
        <v>116469</v>
      </c>
      <c r="P906" s="1">
        <v>500</v>
      </c>
      <c r="Q906" s="1">
        <v>22.84</v>
      </c>
      <c r="R906" s="1337">
        <v>11420</v>
      </c>
      <c r="S906" s="1">
        <v>304.19</v>
      </c>
      <c r="T906" s="1">
        <v>19.673999999999999</v>
      </c>
      <c r="U906" s="1337">
        <v>9837</v>
      </c>
      <c r="V906" s="1">
        <v>4.5199999999999997E-2</v>
      </c>
      <c r="W906" s="1336">
        <v>22.59</v>
      </c>
      <c r="X906" s="1">
        <v>13</v>
      </c>
      <c r="Y906" s="1">
        <v>141</v>
      </c>
      <c r="AA906" s="1">
        <v>401</v>
      </c>
      <c r="AB906" s="1337">
        <v>1583</v>
      </c>
    </row>
    <row r="907" spans="1:28">
      <c r="A907" s="1336" t="s">
        <v>353</v>
      </c>
      <c r="B907" s="2" t="s">
        <v>460</v>
      </c>
      <c r="C907" s="1" t="s">
        <v>456</v>
      </c>
      <c r="D907" s="1" t="s">
        <v>65</v>
      </c>
      <c r="E907" s="1">
        <v>130013</v>
      </c>
      <c r="F907" s="1336" t="s">
        <v>221</v>
      </c>
      <c r="G907" s="1" t="s">
        <v>32</v>
      </c>
      <c r="H907" s="1">
        <v>418039</v>
      </c>
      <c r="I907" s="3">
        <v>42523</v>
      </c>
      <c r="J907" s="3">
        <v>42520</v>
      </c>
      <c r="K907" s="3">
        <v>42522</v>
      </c>
      <c r="N907" s="1" t="s">
        <v>89</v>
      </c>
      <c r="O907" s="1">
        <v>116578</v>
      </c>
      <c r="P907" s="1">
        <v>1000</v>
      </c>
      <c r="Q907" s="1">
        <v>22.38</v>
      </c>
      <c r="R907" s="1337">
        <v>22380</v>
      </c>
      <c r="S907" s="1">
        <v>148.38</v>
      </c>
      <c r="T907" s="1">
        <v>19.673999999999999</v>
      </c>
      <c r="U907" s="1337">
        <v>19674</v>
      </c>
      <c r="V907" s="1">
        <v>4.5199999999999997E-2</v>
      </c>
      <c r="W907" s="1336">
        <v>45.18</v>
      </c>
      <c r="X907" s="1">
        <v>13</v>
      </c>
      <c r="Y907" s="1">
        <v>130</v>
      </c>
      <c r="AA907" s="1">
        <v>401</v>
      </c>
      <c r="AB907" s="1337">
        <v>2706</v>
      </c>
    </row>
    <row r="908" spans="1:28">
      <c r="A908" s="1336" t="s">
        <v>353</v>
      </c>
      <c r="B908" s="2" t="s">
        <v>460</v>
      </c>
      <c r="C908" s="1" t="s">
        <v>456</v>
      </c>
      <c r="D908" s="1" t="s">
        <v>65</v>
      </c>
      <c r="E908" s="1">
        <v>140008</v>
      </c>
      <c r="F908" s="1336" t="s">
        <v>123</v>
      </c>
      <c r="G908" s="1" t="s">
        <v>32</v>
      </c>
      <c r="H908" s="1">
        <v>418468</v>
      </c>
      <c r="I908" s="3">
        <v>42525</v>
      </c>
      <c r="J908" s="3">
        <v>42522</v>
      </c>
      <c r="K908" s="3">
        <v>42527</v>
      </c>
      <c r="L908" s="1">
        <v>221732</v>
      </c>
      <c r="M908" s="3">
        <v>42525</v>
      </c>
      <c r="N908" s="1" t="s">
        <v>89</v>
      </c>
      <c r="O908" s="1">
        <v>116716</v>
      </c>
      <c r="P908" s="1">
        <v>5000</v>
      </c>
      <c r="Q908" s="1">
        <v>22.84</v>
      </c>
      <c r="R908" s="1337">
        <v>114200</v>
      </c>
      <c r="S908" s="4">
        <v>3041.9</v>
      </c>
      <c r="T908" s="1">
        <v>19.673999999999999</v>
      </c>
      <c r="U908" s="1337">
        <v>98370</v>
      </c>
      <c r="V908" s="1">
        <v>4.5199999999999997E-2</v>
      </c>
      <c r="W908" s="1336">
        <v>225.9</v>
      </c>
      <c r="X908" s="1">
        <v>13</v>
      </c>
      <c r="Y908" s="1">
        <v>141</v>
      </c>
      <c r="AA908" s="1">
        <v>401</v>
      </c>
      <c r="AB908" s="1337">
        <v>15830</v>
      </c>
    </row>
    <row r="909" spans="1:28">
      <c r="A909" s="1336" t="s">
        <v>353</v>
      </c>
      <c r="B909" s="2" t="s">
        <v>460</v>
      </c>
      <c r="C909" s="1" t="s">
        <v>456</v>
      </c>
      <c r="D909" s="1" t="s">
        <v>65</v>
      </c>
      <c r="E909" s="1">
        <v>130339</v>
      </c>
      <c r="F909" s="1336" t="s">
        <v>258</v>
      </c>
      <c r="G909" s="1" t="s">
        <v>32</v>
      </c>
      <c r="H909" s="1">
        <v>419733</v>
      </c>
      <c r="I909" s="3">
        <v>42535</v>
      </c>
      <c r="J909" s="3">
        <v>42531</v>
      </c>
      <c r="K909" s="3">
        <v>42534</v>
      </c>
      <c r="L909" s="1">
        <v>222483</v>
      </c>
      <c r="M909" s="3">
        <v>42535</v>
      </c>
      <c r="N909" s="1" t="s">
        <v>89</v>
      </c>
      <c r="O909" s="1">
        <v>117105</v>
      </c>
      <c r="P909" s="1">
        <v>1000</v>
      </c>
      <c r="Q909" s="1">
        <v>21.72</v>
      </c>
      <c r="R909" s="1337">
        <v>21720</v>
      </c>
      <c r="S909" s="1">
        <v>-511.62</v>
      </c>
      <c r="T909" s="1">
        <v>19.673999999999999</v>
      </c>
      <c r="U909" s="1337">
        <v>19674</v>
      </c>
      <c r="V909" s="1">
        <v>4.5199999999999997E-2</v>
      </c>
      <c r="W909" s="1336">
        <v>45.18</v>
      </c>
      <c r="X909" s="1">
        <v>13</v>
      </c>
      <c r="Y909" s="1">
        <v>135</v>
      </c>
      <c r="Z909" s="1" t="s">
        <v>259</v>
      </c>
      <c r="AA909" s="1">
        <v>401</v>
      </c>
      <c r="AB909" s="1337">
        <v>2046</v>
      </c>
    </row>
    <row r="910" spans="1:28">
      <c r="A910" s="1336" t="s">
        <v>353</v>
      </c>
      <c r="B910" s="2" t="s">
        <v>460</v>
      </c>
      <c r="C910" s="1" t="s">
        <v>456</v>
      </c>
      <c r="D910" s="1" t="s">
        <v>65</v>
      </c>
      <c r="E910" s="1">
        <v>130308</v>
      </c>
      <c r="F910" s="1336" t="s">
        <v>126</v>
      </c>
      <c r="G910" s="1" t="s">
        <v>32</v>
      </c>
      <c r="H910" s="1">
        <v>420695</v>
      </c>
      <c r="I910" s="3">
        <v>42543</v>
      </c>
      <c r="J910" s="3">
        <v>42537</v>
      </c>
      <c r="K910" s="3">
        <v>42538</v>
      </c>
      <c r="N910" s="1" t="s">
        <v>89</v>
      </c>
      <c r="O910" s="1">
        <v>117262</v>
      </c>
      <c r="P910" s="1">
        <v>1000</v>
      </c>
      <c r="Q910" s="1">
        <v>22.38</v>
      </c>
      <c r="R910" s="1337">
        <v>22380</v>
      </c>
      <c r="S910" s="1">
        <v>148.38</v>
      </c>
      <c r="T910" s="1">
        <v>19.673999999999999</v>
      </c>
      <c r="U910" s="1337">
        <v>19674</v>
      </c>
      <c r="V910" s="1">
        <v>4.5199999999999997E-2</v>
      </c>
      <c r="W910" s="1336">
        <v>45.18</v>
      </c>
      <c r="X910" s="1">
        <v>13</v>
      </c>
      <c r="Y910" s="1">
        <v>141</v>
      </c>
      <c r="AA910" s="1">
        <v>401</v>
      </c>
      <c r="AB910" s="1337">
        <v>2706</v>
      </c>
    </row>
    <row r="911" spans="1:28">
      <c r="A911" s="1336" t="s">
        <v>353</v>
      </c>
      <c r="B911" s="2" t="s">
        <v>460</v>
      </c>
      <c r="C911" s="1" t="s">
        <v>456</v>
      </c>
      <c r="D911" s="1" t="s">
        <v>65</v>
      </c>
      <c r="E911" s="1">
        <v>130013</v>
      </c>
      <c r="F911" s="1336" t="s">
        <v>221</v>
      </c>
      <c r="G911" s="1" t="s">
        <v>32</v>
      </c>
      <c r="H911" s="1">
        <v>421004</v>
      </c>
      <c r="I911" s="3">
        <v>42545</v>
      </c>
      <c r="J911" s="3">
        <v>42544</v>
      </c>
      <c r="K911" s="3">
        <v>42545</v>
      </c>
      <c r="N911" s="1" t="s">
        <v>89</v>
      </c>
      <c r="O911" s="1">
        <v>117445</v>
      </c>
      <c r="P911" s="1">
        <v>1000</v>
      </c>
      <c r="Q911" s="1">
        <v>22.16</v>
      </c>
      <c r="R911" s="1337">
        <v>22160</v>
      </c>
      <c r="S911" s="1">
        <v>-71.62</v>
      </c>
      <c r="T911" s="1">
        <v>19.673999999999999</v>
      </c>
      <c r="U911" s="1337">
        <v>19674</v>
      </c>
      <c r="V911" s="1">
        <v>4.5199999999999997E-2</v>
      </c>
      <c r="W911" s="1336">
        <v>45.18</v>
      </c>
      <c r="X911" s="1">
        <v>13</v>
      </c>
      <c r="Y911" s="1">
        <v>130</v>
      </c>
      <c r="AA911" s="1">
        <v>401</v>
      </c>
      <c r="AB911" s="1337">
        <v>2486</v>
      </c>
    </row>
    <row r="912" spans="1:28">
      <c r="A912" s="1336" t="s">
        <v>353</v>
      </c>
      <c r="B912" s="2" t="s">
        <v>460</v>
      </c>
      <c r="C912" s="1" t="s">
        <v>456</v>
      </c>
      <c r="D912" s="1" t="s">
        <v>65</v>
      </c>
      <c r="E912" s="1">
        <v>130013</v>
      </c>
      <c r="F912" s="1336" t="s">
        <v>221</v>
      </c>
      <c r="G912" s="1" t="s">
        <v>32</v>
      </c>
      <c r="H912" s="1">
        <v>421242</v>
      </c>
      <c r="I912" s="3">
        <v>42548</v>
      </c>
      <c r="J912" s="3">
        <v>42548</v>
      </c>
      <c r="K912" s="3">
        <v>42549</v>
      </c>
      <c r="N912" s="1" t="s">
        <v>89</v>
      </c>
      <c r="O912" s="1">
        <v>117487</v>
      </c>
      <c r="P912" s="1">
        <v>4000</v>
      </c>
      <c r="Q912" s="1">
        <v>22.16</v>
      </c>
      <c r="R912" s="1337">
        <v>88640</v>
      </c>
      <c r="S912" s="1">
        <v>-286.48</v>
      </c>
      <c r="T912" s="1">
        <v>19.673999999999999</v>
      </c>
      <c r="U912" s="1337">
        <v>78696</v>
      </c>
      <c r="V912" s="1">
        <v>4.5199999999999997E-2</v>
      </c>
      <c r="W912" s="1336">
        <v>180.72</v>
      </c>
      <c r="X912" s="1">
        <v>13</v>
      </c>
      <c r="Y912" s="1">
        <v>130</v>
      </c>
      <c r="AA912" s="1">
        <v>401</v>
      </c>
      <c r="AB912" s="1337">
        <v>9944</v>
      </c>
    </row>
    <row r="913" spans="1:28">
      <c r="A913" s="1336" t="s">
        <v>353</v>
      </c>
      <c r="B913" s="2" t="s">
        <v>461</v>
      </c>
      <c r="C913" s="1" t="s">
        <v>456</v>
      </c>
      <c r="D913" s="1" t="s">
        <v>129</v>
      </c>
      <c r="E913" s="1">
        <v>140083</v>
      </c>
      <c r="F913" s="1336" t="s">
        <v>117</v>
      </c>
      <c r="G913" s="1" t="s">
        <v>32</v>
      </c>
      <c r="H913" s="1">
        <v>418501</v>
      </c>
      <c r="I913" s="3">
        <v>42527</v>
      </c>
      <c r="J913" s="3">
        <v>42494</v>
      </c>
      <c r="K913" s="3">
        <v>42547</v>
      </c>
      <c r="L913" s="1">
        <v>221829</v>
      </c>
      <c r="M913" s="3">
        <v>42526</v>
      </c>
      <c r="N913" s="1" t="s">
        <v>89</v>
      </c>
      <c r="O913" s="1">
        <v>115742</v>
      </c>
      <c r="P913" s="1">
        <v>2000</v>
      </c>
      <c r="Q913" s="1">
        <v>23.39</v>
      </c>
      <c r="R913" s="1337">
        <v>46780</v>
      </c>
      <c r="S913" s="4">
        <v>2316.7600000000002</v>
      </c>
      <c r="T913" s="1">
        <v>19.673999999999999</v>
      </c>
      <c r="U913" s="1337">
        <v>39348</v>
      </c>
      <c r="V913" s="1">
        <v>4.5199999999999997E-2</v>
      </c>
      <c r="W913" s="1336">
        <v>90.36</v>
      </c>
      <c r="X913" s="1">
        <v>13</v>
      </c>
      <c r="Y913" s="1">
        <v>141</v>
      </c>
      <c r="AA913" s="1">
        <v>401</v>
      </c>
      <c r="AB913" s="1337">
        <v>7432</v>
      </c>
    </row>
    <row r="914" spans="1:28">
      <c r="A914" s="1336" t="s">
        <v>353</v>
      </c>
      <c r="B914" s="2" t="s">
        <v>461</v>
      </c>
      <c r="C914" s="1" t="s">
        <v>456</v>
      </c>
      <c r="D914" s="1" t="s">
        <v>129</v>
      </c>
      <c r="E914" s="1">
        <v>130013</v>
      </c>
      <c r="F914" s="1336" t="s">
        <v>221</v>
      </c>
      <c r="G914" s="1" t="s">
        <v>32</v>
      </c>
      <c r="H914" s="1">
        <v>418650</v>
      </c>
      <c r="I914" s="3">
        <v>42529</v>
      </c>
      <c r="J914" s="3">
        <v>42520</v>
      </c>
      <c r="K914" s="3">
        <v>42546</v>
      </c>
      <c r="N914" s="1" t="s">
        <v>89</v>
      </c>
      <c r="O914" s="1">
        <v>116578</v>
      </c>
      <c r="P914" s="1">
        <v>2000</v>
      </c>
      <c r="Q914" s="1">
        <v>22.38</v>
      </c>
      <c r="R914" s="1337">
        <v>44760</v>
      </c>
      <c r="S914" s="1">
        <v>296.76</v>
      </c>
      <c r="T914" s="1">
        <v>19.673999999999999</v>
      </c>
      <c r="U914" s="1337">
        <v>39348</v>
      </c>
      <c r="V914" s="1">
        <v>4.5199999999999997E-2</v>
      </c>
      <c r="W914" s="1336">
        <v>90.36</v>
      </c>
      <c r="X914" s="1">
        <v>13</v>
      </c>
      <c r="Y914" s="1">
        <v>130</v>
      </c>
      <c r="AA914" s="1">
        <v>401</v>
      </c>
      <c r="AB914" s="1337">
        <v>5412</v>
      </c>
    </row>
    <row r="915" spans="1:28">
      <c r="A915" s="1336" t="s">
        <v>353</v>
      </c>
      <c r="B915" s="2" t="s">
        <v>461</v>
      </c>
      <c r="C915" s="1" t="s">
        <v>456</v>
      </c>
      <c r="D915" s="1" t="s">
        <v>129</v>
      </c>
      <c r="E915" s="1">
        <v>130314</v>
      </c>
      <c r="F915" s="1336" t="s">
        <v>144</v>
      </c>
      <c r="G915" s="1" t="s">
        <v>32</v>
      </c>
      <c r="H915" s="1">
        <v>418676</v>
      </c>
      <c r="I915" s="3">
        <v>42530</v>
      </c>
      <c r="J915" s="3">
        <v>42501</v>
      </c>
      <c r="K915" s="3">
        <v>42546</v>
      </c>
      <c r="N915" s="1" t="s">
        <v>89</v>
      </c>
      <c r="O915" s="1">
        <v>116028</v>
      </c>
      <c r="P915" s="1">
        <v>2000</v>
      </c>
      <c r="Q915" s="1">
        <v>23.59</v>
      </c>
      <c r="R915" s="1337">
        <v>47180</v>
      </c>
      <c r="S915" s="4">
        <v>2716.76</v>
      </c>
      <c r="T915" s="1">
        <v>19.673999999999999</v>
      </c>
      <c r="U915" s="1337">
        <v>39348</v>
      </c>
      <c r="V915" s="1">
        <v>4.5199999999999997E-2</v>
      </c>
      <c r="W915" s="1336">
        <v>90.36</v>
      </c>
      <c r="X915" s="1">
        <v>13</v>
      </c>
      <c r="Y915" s="1">
        <v>130</v>
      </c>
      <c r="AA915" s="1">
        <v>401</v>
      </c>
      <c r="AB915" s="1337">
        <v>7832</v>
      </c>
    </row>
    <row r="916" spans="1:28">
      <c r="A916" s="1336" t="s">
        <v>353</v>
      </c>
      <c r="B916" s="2" t="s">
        <v>461</v>
      </c>
      <c r="C916" s="1" t="s">
        <v>456</v>
      </c>
      <c r="D916" s="1" t="s">
        <v>129</v>
      </c>
      <c r="E916" s="1">
        <v>130001</v>
      </c>
      <c r="F916" s="1336" t="s">
        <v>132</v>
      </c>
      <c r="G916" s="1" t="s">
        <v>32</v>
      </c>
      <c r="H916" s="1">
        <v>418687</v>
      </c>
      <c r="I916" s="3">
        <v>42529</v>
      </c>
      <c r="J916" s="3">
        <v>42494</v>
      </c>
      <c r="K916" s="3">
        <v>42544</v>
      </c>
      <c r="N916" s="1" t="s">
        <v>89</v>
      </c>
      <c r="O916" s="1">
        <v>115823</v>
      </c>
      <c r="P916" s="1">
        <v>4000</v>
      </c>
      <c r="Q916" s="1">
        <v>23.47</v>
      </c>
      <c r="R916" s="1337">
        <v>93880</v>
      </c>
      <c r="S916" s="4">
        <v>4953.5200000000004</v>
      </c>
      <c r="T916" s="1">
        <v>19.673999999999999</v>
      </c>
      <c r="U916" s="1337">
        <v>78696</v>
      </c>
      <c r="V916" s="1">
        <v>4.5199999999999997E-2</v>
      </c>
      <c r="W916" s="1336">
        <v>180.72</v>
      </c>
      <c r="X916" s="1">
        <v>13</v>
      </c>
      <c r="Y916" s="1">
        <v>130</v>
      </c>
      <c r="AA916" s="1">
        <v>401</v>
      </c>
      <c r="AB916" s="1337">
        <v>15184</v>
      </c>
    </row>
    <row r="917" spans="1:28">
      <c r="A917" s="1336" t="s">
        <v>353</v>
      </c>
      <c r="B917" s="2" t="s">
        <v>461</v>
      </c>
      <c r="C917" s="1" t="s">
        <v>456</v>
      </c>
      <c r="D917" s="1" t="s">
        <v>129</v>
      </c>
      <c r="E917" s="1">
        <v>140083</v>
      </c>
      <c r="F917" s="1336" t="s">
        <v>117</v>
      </c>
      <c r="G917" s="1" t="s">
        <v>32</v>
      </c>
      <c r="H917" s="1">
        <v>419804</v>
      </c>
      <c r="I917" s="3">
        <v>42536</v>
      </c>
      <c r="J917" s="3">
        <v>42523</v>
      </c>
      <c r="K917" s="3">
        <v>42546</v>
      </c>
      <c r="L917" s="1">
        <v>222572</v>
      </c>
      <c r="M917" s="3">
        <v>42536</v>
      </c>
      <c r="N917" s="1" t="s">
        <v>89</v>
      </c>
      <c r="O917" s="1">
        <v>116744</v>
      </c>
      <c r="P917" s="1">
        <v>2000</v>
      </c>
      <c r="Q917" s="1">
        <v>22.28</v>
      </c>
      <c r="R917" s="1337">
        <v>44560</v>
      </c>
      <c r="S917" s="1">
        <v>96.76</v>
      </c>
      <c r="T917" s="1">
        <v>19.673999999999999</v>
      </c>
      <c r="U917" s="1337">
        <v>39348</v>
      </c>
      <c r="V917" s="1">
        <v>4.5199999999999997E-2</v>
      </c>
      <c r="W917" s="1336">
        <v>90.36</v>
      </c>
      <c r="X917" s="1">
        <v>13</v>
      </c>
      <c r="Y917" s="1">
        <v>141</v>
      </c>
      <c r="AA917" s="1">
        <v>401</v>
      </c>
      <c r="AB917" s="1337">
        <v>5212</v>
      </c>
    </row>
    <row r="918" spans="1:28">
      <c r="A918" s="1336" t="s">
        <v>353</v>
      </c>
      <c r="B918" s="2" t="s">
        <v>461</v>
      </c>
      <c r="C918" s="1" t="s">
        <v>456</v>
      </c>
      <c r="D918" s="1" t="s">
        <v>129</v>
      </c>
      <c r="E918" s="1">
        <v>130023</v>
      </c>
      <c r="F918" s="1336" t="s">
        <v>153</v>
      </c>
      <c r="G918" s="1" t="s">
        <v>32</v>
      </c>
      <c r="H918" s="1">
        <v>420456</v>
      </c>
      <c r="I918" s="3">
        <v>42542</v>
      </c>
      <c r="J918" s="3">
        <v>42523</v>
      </c>
      <c r="K918" s="3">
        <v>42546</v>
      </c>
      <c r="N918" s="1" t="s">
        <v>89</v>
      </c>
      <c r="O918" s="1">
        <v>116747</v>
      </c>
      <c r="P918" s="1">
        <v>4000</v>
      </c>
      <c r="Q918" s="1">
        <v>22.38</v>
      </c>
      <c r="R918" s="1337">
        <v>89520</v>
      </c>
      <c r="S918" s="1">
        <v>593.52</v>
      </c>
      <c r="T918" s="1">
        <v>19.673999999999999</v>
      </c>
      <c r="U918" s="1337">
        <v>78696</v>
      </c>
      <c r="V918" s="1">
        <v>4.5199999999999997E-2</v>
      </c>
      <c r="W918" s="1336">
        <v>180.72</v>
      </c>
      <c r="X918" s="1">
        <v>13</v>
      </c>
      <c r="Y918" s="1">
        <v>130</v>
      </c>
      <c r="AA918" s="1">
        <v>401</v>
      </c>
      <c r="AB918" s="1337">
        <v>10824</v>
      </c>
    </row>
    <row r="919" spans="1:28">
      <c r="A919" s="1336" t="s">
        <v>353</v>
      </c>
      <c r="B919" s="2" t="s">
        <v>461</v>
      </c>
      <c r="C919" s="1" t="s">
        <v>456</v>
      </c>
      <c r="D919" s="1" t="s">
        <v>129</v>
      </c>
      <c r="E919" s="1">
        <v>130023</v>
      </c>
      <c r="F919" s="1336" t="s">
        <v>153</v>
      </c>
      <c r="G919" s="1" t="s">
        <v>32</v>
      </c>
      <c r="H919" s="1">
        <v>420456</v>
      </c>
      <c r="I919" s="3">
        <v>42542</v>
      </c>
      <c r="J919" s="3">
        <v>42523</v>
      </c>
      <c r="K919" s="3">
        <v>42546</v>
      </c>
      <c r="N919" s="1" t="s">
        <v>89</v>
      </c>
      <c r="O919" s="1">
        <v>116747</v>
      </c>
      <c r="P919" s="1">
        <v>6000</v>
      </c>
      <c r="Q919" s="1">
        <v>22.38</v>
      </c>
      <c r="R919" s="1337">
        <v>134280</v>
      </c>
      <c r="S919" s="1">
        <v>890.28</v>
      </c>
      <c r="T919" s="1">
        <v>19.673999999999999</v>
      </c>
      <c r="U919" s="1337">
        <v>118044</v>
      </c>
      <c r="V919" s="1">
        <v>4.5199999999999997E-2</v>
      </c>
      <c r="W919" s="1336">
        <v>271.08</v>
      </c>
      <c r="X919" s="1">
        <v>13</v>
      </c>
      <c r="Y919" s="1">
        <v>130</v>
      </c>
      <c r="AA919" s="1">
        <v>401</v>
      </c>
      <c r="AB919" s="1337">
        <v>16236</v>
      </c>
    </row>
    <row r="920" spans="1:28">
      <c r="A920" s="1336" t="s">
        <v>353</v>
      </c>
      <c r="B920" s="2" t="s">
        <v>461</v>
      </c>
      <c r="C920" s="1" t="s">
        <v>456</v>
      </c>
      <c r="D920" s="1" t="s">
        <v>129</v>
      </c>
      <c r="E920" s="1">
        <v>130001</v>
      </c>
      <c r="F920" s="1336" t="s">
        <v>132</v>
      </c>
      <c r="G920" s="1" t="s">
        <v>32</v>
      </c>
      <c r="H920" s="1">
        <v>420835</v>
      </c>
      <c r="I920" s="3">
        <v>42545</v>
      </c>
      <c r="J920" s="3">
        <v>42528</v>
      </c>
      <c r="K920" s="3">
        <v>42546</v>
      </c>
      <c r="N920" s="1" t="s">
        <v>89</v>
      </c>
      <c r="O920" s="1">
        <v>116943</v>
      </c>
      <c r="P920" s="1">
        <v>4000</v>
      </c>
      <c r="Q920" s="1">
        <v>22.84</v>
      </c>
      <c r="R920" s="1337">
        <v>91360</v>
      </c>
      <c r="S920" s="4">
        <v>2433.52</v>
      </c>
      <c r="T920" s="1">
        <v>19.673999999999999</v>
      </c>
      <c r="U920" s="1337">
        <v>78696</v>
      </c>
      <c r="V920" s="1">
        <v>4.5199999999999997E-2</v>
      </c>
      <c r="W920" s="1336">
        <v>180.72</v>
      </c>
      <c r="X920" s="1">
        <v>13</v>
      </c>
      <c r="Y920" s="1">
        <v>130</v>
      </c>
      <c r="AA920" s="1">
        <v>401</v>
      </c>
      <c r="AB920" s="1337">
        <v>12664</v>
      </c>
    </row>
    <row r="921" spans="1:28">
      <c r="A921" s="1336" t="s">
        <v>353</v>
      </c>
      <c r="B921" s="2" t="s">
        <v>461</v>
      </c>
      <c r="C921" s="1" t="s">
        <v>456</v>
      </c>
      <c r="D921" s="1" t="s">
        <v>129</v>
      </c>
      <c r="E921" s="1">
        <v>130001</v>
      </c>
      <c r="F921" s="1336" t="s">
        <v>132</v>
      </c>
      <c r="G921" s="1" t="s">
        <v>32</v>
      </c>
      <c r="H921" s="1">
        <v>420835</v>
      </c>
      <c r="I921" s="3">
        <v>42545</v>
      </c>
      <c r="J921" s="3">
        <v>42528</v>
      </c>
      <c r="K921" s="3">
        <v>42546</v>
      </c>
      <c r="N921" s="1" t="s">
        <v>89</v>
      </c>
      <c r="O921" s="1">
        <v>116943</v>
      </c>
      <c r="P921" s="1">
        <v>2000</v>
      </c>
      <c r="Q921" s="1">
        <v>22.84</v>
      </c>
      <c r="R921" s="1337">
        <v>45680</v>
      </c>
      <c r="S921" s="4">
        <v>1216.76</v>
      </c>
      <c r="T921" s="1">
        <v>19.673999999999999</v>
      </c>
      <c r="U921" s="1337">
        <v>39348</v>
      </c>
      <c r="V921" s="1">
        <v>4.5199999999999997E-2</v>
      </c>
      <c r="W921" s="1336">
        <v>90.36</v>
      </c>
      <c r="X921" s="1">
        <v>13</v>
      </c>
      <c r="Y921" s="1">
        <v>130</v>
      </c>
      <c r="AA921" s="1">
        <v>401</v>
      </c>
      <c r="AB921" s="1337">
        <v>6332</v>
      </c>
    </row>
    <row r="922" spans="1:28">
      <c r="A922" s="1336" t="s">
        <v>353</v>
      </c>
      <c r="B922" s="2" t="s">
        <v>462</v>
      </c>
      <c r="C922" s="1" t="s">
        <v>463</v>
      </c>
      <c r="D922" s="1" t="s">
        <v>116</v>
      </c>
      <c r="E922" s="1">
        <v>140008</v>
      </c>
      <c r="F922" s="1336" t="s">
        <v>123</v>
      </c>
      <c r="G922" s="1" t="s">
        <v>53</v>
      </c>
      <c r="H922" s="1">
        <v>7301</v>
      </c>
      <c r="I922" s="3">
        <v>42531</v>
      </c>
      <c r="J922" s="3">
        <v>42534</v>
      </c>
      <c r="K922" s="3">
        <v>42545</v>
      </c>
      <c r="L922" s="1">
        <v>222261</v>
      </c>
      <c r="N922" s="1" t="s">
        <v>54</v>
      </c>
      <c r="O922" s="1">
        <v>7492</v>
      </c>
      <c r="P922" s="1">
        <v>-6000</v>
      </c>
      <c r="Q922" s="1">
        <v>32.549999999999997</v>
      </c>
      <c r="R922" s="1337">
        <v>-195300</v>
      </c>
      <c r="S922" s="4">
        <v>-25494.9</v>
      </c>
      <c r="T922" s="1">
        <v>25.045000000000002</v>
      </c>
      <c r="U922" s="1337">
        <v>-150270</v>
      </c>
      <c r="V922" s="1">
        <v>6.7799999999999999E-2</v>
      </c>
      <c r="W922" s="1336">
        <v>-406.56</v>
      </c>
      <c r="X922" s="1">
        <v>13</v>
      </c>
      <c r="Y922" s="1">
        <v>141</v>
      </c>
      <c r="AA922" s="1">
        <v>401</v>
      </c>
      <c r="AB922" s="1337">
        <v>-45030</v>
      </c>
    </row>
    <row r="923" spans="1:28">
      <c r="A923" s="1336" t="s">
        <v>353</v>
      </c>
      <c r="B923" s="2" t="s">
        <v>462</v>
      </c>
      <c r="C923" s="1" t="s">
        <v>463</v>
      </c>
      <c r="D923" s="1" t="s">
        <v>116</v>
      </c>
      <c r="E923" s="1">
        <v>140008</v>
      </c>
      <c r="F923" s="1336" t="s">
        <v>123</v>
      </c>
      <c r="G923" s="1" t="s">
        <v>53</v>
      </c>
      <c r="H923" s="1">
        <v>7301</v>
      </c>
      <c r="I923" s="3">
        <v>42531</v>
      </c>
      <c r="J923" s="3">
        <v>42534</v>
      </c>
      <c r="K923" s="3">
        <v>42545</v>
      </c>
      <c r="L923" s="1">
        <v>222261</v>
      </c>
      <c r="N923" s="1" t="s">
        <v>54</v>
      </c>
      <c r="O923" s="1">
        <v>7492</v>
      </c>
      <c r="P923" s="1">
        <v>-3900</v>
      </c>
      <c r="Q923" s="1">
        <v>32.549999999999997</v>
      </c>
      <c r="R923" s="1337">
        <v>-126945</v>
      </c>
      <c r="S923" s="4">
        <v>-16571.689999999999</v>
      </c>
      <c r="T923" s="1">
        <v>25.045000000000002</v>
      </c>
      <c r="U923" s="1337">
        <v>-97675.5</v>
      </c>
      <c r="V923" s="1">
        <v>6.7799999999999999E-2</v>
      </c>
      <c r="W923" s="1336">
        <v>-264.26400000000001</v>
      </c>
      <c r="X923" s="1">
        <v>13</v>
      </c>
      <c r="Y923" s="1">
        <v>141</v>
      </c>
      <c r="AA923" s="1">
        <v>401</v>
      </c>
      <c r="AB923" s="1337">
        <v>-29269.5</v>
      </c>
    </row>
    <row r="924" spans="1:28">
      <c r="A924" s="1336" t="s">
        <v>353</v>
      </c>
      <c r="B924" s="2" t="s">
        <v>462</v>
      </c>
      <c r="C924" s="1" t="s">
        <v>463</v>
      </c>
      <c r="D924" s="1" t="s">
        <v>116</v>
      </c>
      <c r="E924" s="1">
        <v>130339</v>
      </c>
      <c r="F924" s="1336" t="s">
        <v>258</v>
      </c>
      <c r="G924" s="1" t="s">
        <v>53</v>
      </c>
      <c r="H924" s="1">
        <v>7335</v>
      </c>
      <c r="I924" s="3">
        <v>42549</v>
      </c>
      <c r="J924" s="3">
        <v>42549</v>
      </c>
      <c r="K924" s="3">
        <v>42549</v>
      </c>
      <c r="L924" s="1">
        <v>223325</v>
      </c>
      <c r="N924" s="1" t="s">
        <v>54</v>
      </c>
      <c r="O924" s="1">
        <v>7529</v>
      </c>
      <c r="P924" s="1">
        <v>-1600</v>
      </c>
      <c r="Q924" s="1">
        <v>30.97</v>
      </c>
      <c r="R924" s="1337">
        <v>-49552</v>
      </c>
      <c r="S924" s="4">
        <v>-4270.6400000000003</v>
      </c>
      <c r="T924" s="1">
        <v>25.045000000000002</v>
      </c>
      <c r="U924" s="1337">
        <v>-40072</v>
      </c>
      <c r="V924" s="1">
        <v>6.7799999999999999E-2</v>
      </c>
      <c r="W924" s="1336">
        <v>-108.416</v>
      </c>
      <c r="X924" s="1">
        <v>13</v>
      </c>
      <c r="Y924" s="1">
        <v>135</v>
      </c>
      <c r="Z924" s="1" t="s">
        <v>259</v>
      </c>
      <c r="AA924" s="1">
        <v>401</v>
      </c>
      <c r="AB924" s="1337">
        <v>-9480</v>
      </c>
    </row>
    <row r="925" spans="1:28">
      <c r="A925" s="1336" t="s">
        <v>353</v>
      </c>
      <c r="B925" s="2" t="s">
        <v>462</v>
      </c>
      <c r="C925" s="1" t="s">
        <v>463</v>
      </c>
      <c r="D925" s="1" t="s">
        <v>116</v>
      </c>
      <c r="E925" s="1">
        <v>130050</v>
      </c>
      <c r="F925" s="1336" t="s">
        <v>218</v>
      </c>
      <c r="G925" s="1" t="s">
        <v>53</v>
      </c>
      <c r="H925" s="1">
        <v>7346</v>
      </c>
      <c r="I925" s="3">
        <v>42549</v>
      </c>
      <c r="J925" s="3">
        <v>42550</v>
      </c>
      <c r="K925" s="3">
        <v>42550</v>
      </c>
      <c r="N925" s="1" t="s">
        <v>54</v>
      </c>
      <c r="O925" s="1">
        <v>7540</v>
      </c>
      <c r="P925" s="1">
        <v>-1000</v>
      </c>
      <c r="Q925" s="1">
        <v>32.549999999999997</v>
      </c>
      <c r="R925" s="1337">
        <v>-32550</v>
      </c>
      <c r="S925" s="4">
        <v>-4249.1499999999996</v>
      </c>
      <c r="T925" s="1">
        <v>25.045000000000002</v>
      </c>
      <c r="U925" s="1337">
        <v>-25045</v>
      </c>
      <c r="V925" s="1">
        <v>6.7799999999999999E-2</v>
      </c>
      <c r="W925" s="1336">
        <v>-67.760000000000005</v>
      </c>
      <c r="X925" s="1">
        <v>13</v>
      </c>
      <c r="Y925" s="1">
        <v>130</v>
      </c>
      <c r="AA925" s="1">
        <v>401</v>
      </c>
      <c r="AB925" s="1337">
        <v>-7505</v>
      </c>
    </row>
    <row r="926" spans="1:28">
      <c r="A926" s="1336" t="s">
        <v>353</v>
      </c>
      <c r="B926" s="2" t="s">
        <v>462</v>
      </c>
      <c r="C926" s="1" t="s">
        <v>463</v>
      </c>
      <c r="D926" s="1" t="s">
        <v>116</v>
      </c>
      <c r="E926" s="1">
        <v>130004</v>
      </c>
      <c r="F926" s="1336" t="s">
        <v>125</v>
      </c>
      <c r="G926" s="1" t="s">
        <v>32</v>
      </c>
      <c r="H926" s="1">
        <v>418110</v>
      </c>
      <c r="I926" s="3">
        <v>42523</v>
      </c>
      <c r="J926" s="3">
        <v>42521</v>
      </c>
      <c r="K926" s="3">
        <v>42523</v>
      </c>
      <c r="L926" s="1">
        <v>221521</v>
      </c>
      <c r="M926" s="3">
        <v>42523</v>
      </c>
      <c r="N926" s="1" t="s">
        <v>89</v>
      </c>
      <c r="O926" s="1">
        <v>116633</v>
      </c>
      <c r="P926" s="1">
        <v>3000</v>
      </c>
      <c r="Q926" s="1">
        <v>32.229999999999997</v>
      </c>
      <c r="R926" s="1337">
        <v>96690</v>
      </c>
      <c r="S926" s="4">
        <v>11787.45</v>
      </c>
      <c r="T926" s="1">
        <v>25.045000000000002</v>
      </c>
      <c r="U926" s="1337">
        <v>75135</v>
      </c>
      <c r="V926" s="1">
        <v>6.7799999999999999E-2</v>
      </c>
      <c r="W926" s="1336">
        <v>203.28</v>
      </c>
      <c r="X926" s="1">
        <v>13</v>
      </c>
      <c r="Y926" s="1">
        <v>130</v>
      </c>
      <c r="AA926" s="1">
        <v>401</v>
      </c>
      <c r="AB926" s="1337">
        <v>21555</v>
      </c>
    </row>
    <row r="927" spans="1:28">
      <c r="A927" s="1336" t="s">
        <v>353</v>
      </c>
      <c r="B927" s="2" t="s">
        <v>462</v>
      </c>
      <c r="C927" s="1" t="s">
        <v>463</v>
      </c>
      <c r="D927" s="1" t="s">
        <v>116</v>
      </c>
      <c r="E927" s="1">
        <v>130370</v>
      </c>
      <c r="F927" s="1336" t="s">
        <v>457</v>
      </c>
      <c r="G927" s="1" t="s">
        <v>32</v>
      </c>
      <c r="H927" s="1">
        <v>418140</v>
      </c>
      <c r="I927" s="3">
        <v>42523</v>
      </c>
      <c r="J927" s="3">
        <v>42522</v>
      </c>
      <c r="K927" s="3">
        <v>42523</v>
      </c>
      <c r="L927" s="1">
        <v>221545</v>
      </c>
      <c r="M927" s="3">
        <v>42523</v>
      </c>
      <c r="N927" s="1" t="s">
        <v>89</v>
      </c>
      <c r="O927" s="1">
        <v>116671</v>
      </c>
      <c r="P927" s="1">
        <v>500</v>
      </c>
      <c r="Q927" s="1">
        <v>33.35</v>
      </c>
      <c r="R927" s="1337">
        <v>16675</v>
      </c>
      <c r="S927" s="4">
        <v>2524.58</v>
      </c>
      <c r="T927" s="1">
        <v>25.045000000000002</v>
      </c>
      <c r="U927" s="1337">
        <v>12522.5</v>
      </c>
      <c r="V927" s="1">
        <v>6.7799999999999999E-2</v>
      </c>
      <c r="W927" s="1336">
        <v>33.880000000000003</v>
      </c>
      <c r="X927" s="1">
        <v>13</v>
      </c>
      <c r="Y927" s="1">
        <v>135</v>
      </c>
      <c r="Z927" s="1" t="s">
        <v>436</v>
      </c>
      <c r="AA927" s="1">
        <v>401</v>
      </c>
      <c r="AB927" s="1337">
        <v>4152.5</v>
      </c>
    </row>
    <row r="928" spans="1:28">
      <c r="A928" s="1336" t="s">
        <v>353</v>
      </c>
      <c r="B928" s="2" t="s">
        <v>462</v>
      </c>
      <c r="C928" s="1" t="s">
        <v>463</v>
      </c>
      <c r="D928" s="1" t="s">
        <v>116</v>
      </c>
      <c r="E928" s="1">
        <v>130145</v>
      </c>
      <c r="F928" s="1336" t="s">
        <v>435</v>
      </c>
      <c r="G928" s="1" t="s">
        <v>32</v>
      </c>
      <c r="H928" s="1">
        <v>418146</v>
      </c>
      <c r="I928" s="3">
        <v>42523</v>
      </c>
      <c r="J928" s="3">
        <v>42520</v>
      </c>
      <c r="K928" s="3">
        <v>42522</v>
      </c>
      <c r="L928" s="1">
        <v>221554</v>
      </c>
      <c r="M928" s="3">
        <v>42523</v>
      </c>
      <c r="N928" s="1" t="s">
        <v>89</v>
      </c>
      <c r="O928" s="1">
        <v>116607</v>
      </c>
      <c r="P928" s="1">
        <v>800</v>
      </c>
      <c r="Q928" s="1">
        <v>34.14</v>
      </c>
      <c r="R928" s="1337">
        <v>27312</v>
      </c>
      <c r="S928" s="4">
        <v>4671.32</v>
      </c>
      <c r="T928" s="1">
        <v>25.045000000000002</v>
      </c>
      <c r="U928" s="1337">
        <v>20036</v>
      </c>
      <c r="V928" s="1">
        <v>6.7799999999999999E-2</v>
      </c>
      <c r="W928" s="1336">
        <v>54.207999999999998</v>
      </c>
      <c r="X928" s="1">
        <v>13</v>
      </c>
      <c r="Y928" s="1">
        <v>135</v>
      </c>
      <c r="Z928" s="1" t="s">
        <v>436</v>
      </c>
      <c r="AA928" s="1">
        <v>401</v>
      </c>
      <c r="AB928" s="1337">
        <v>7276</v>
      </c>
    </row>
    <row r="929" spans="1:28">
      <c r="A929" s="1336" t="s">
        <v>353</v>
      </c>
      <c r="B929" s="2" t="s">
        <v>462</v>
      </c>
      <c r="C929" s="1" t="s">
        <v>463</v>
      </c>
      <c r="D929" s="1" t="s">
        <v>116</v>
      </c>
      <c r="E929" s="1">
        <v>130013</v>
      </c>
      <c r="F929" s="1336" t="s">
        <v>221</v>
      </c>
      <c r="G929" s="1" t="s">
        <v>32</v>
      </c>
      <c r="H929" s="1">
        <v>418342</v>
      </c>
      <c r="I929" s="3">
        <v>42525</v>
      </c>
      <c r="J929" s="3">
        <v>42520</v>
      </c>
      <c r="K929" s="3">
        <v>42522</v>
      </c>
      <c r="N929" s="1" t="s">
        <v>89</v>
      </c>
      <c r="O929" s="1">
        <v>116578</v>
      </c>
      <c r="P929" s="1">
        <v>3000</v>
      </c>
      <c r="Q929" s="1">
        <v>31.9</v>
      </c>
      <c r="R929" s="1337">
        <v>95700</v>
      </c>
      <c r="S929" s="4">
        <v>10797.45</v>
      </c>
      <c r="T929" s="1">
        <v>25.045000000000002</v>
      </c>
      <c r="U929" s="1337">
        <v>75135</v>
      </c>
      <c r="V929" s="1">
        <v>6.7799999999999999E-2</v>
      </c>
      <c r="W929" s="1336">
        <v>203.28</v>
      </c>
      <c r="X929" s="1">
        <v>13</v>
      </c>
      <c r="Y929" s="1">
        <v>130</v>
      </c>
      <c r="AA929" s="1">
        <v>401</v>
      </c>
      <c r="AB929" s="1337">
        <v>20565</v>
      </c>
    </row>
    <row r="930" spans="1:28">
      <c r="A930" s="1336" t="s">
        <v>353</v>
      </c>
      <c r="B930" s="2" t="s">
        <v>462</v>
      </c>
      <c r="C930" s="1" t="s">
        <v>463</v>
      </c>
      <c r="D930" s="1" t="s">
        <v>116</v>
      </c>
      <c r="E930" s="1">
        <v>130007</v>
      </c>
      <c r="F930" s="1336" t="s">
        <v>146</v>
      </c>
      <c r="G930" s="1" t="s">
        <v>32</v>
      </c>
      <c r="H930" s="1">
        <v>418521</v>
      </c>
      <c r="I930" s="3">
        <v>42527</v>
      </c>
      <c r="J930" s="3">
        <v>42517</v>
      </c>
      <c r="K930" s="3">
        <v>42523</v>
      </c>
      <c r="L930" s="1">
        <v>221772</v>
      </c>
      <c r="M930" s="3">
        <v>42526</v>
      </c>
      <c r="N930" s="1" t="s">
        <v>89</v>
      </c>
      <c r="O930" s="1">
        <v>116533</v>
      </c>
      <c r="P930" s="1">
        <v>2000</v>
      </c>
      <c r="Q930" s="1">
        <v>32.549999999999997</v>
      </c>
      <c r="R930" s="1337">
        <v>65100</v>
      </c>
      <c r="S930" s="4">
        <v>8498.2999999999993</v>
      </c>
      <c r="T930" s="1">
        <v>25.045000000000002</v>
      </c>
      <c r="U930" s="1337">
        <v>50090</v>
      </c>
      <c r="V930" s="1">
        <v>6.7799999999999999E-2</v>
      </c>
      <c r="W930" s="1336">
        <v>135.52000000000001</v>
      </c>
      <c r="X930" s="1">
        <v>13</v>
      </c>
      <c r="Y930" s="1">
        <v>130</v>
      </c>
      <c r="AA930" s="1">
        <v>401</v>
      </c>
      <c r="AB930" s="1337">
        <v>15010</v>
      </c>
    </row>
    <row r="931" spans="1:28">
      <c r="A931" s="1336" t="s">
        <v>353</v>
      </c>
      <c r="B931" s="2" t="s">
        <v>462</v>
      </c>
      <c r="C931" s="1" t="s">
        <v>463</v>
      </c>
      <c r="D931" s="1" t="s">
        <v>116</v>
      </c>
      <c r="E931" s="1">
        <v>130140</v>
      </c>
      <c r="F931" s="1336" t="s">
        <v>222</v>
      </c>
      <c r="G931" s="1" t="s">
        <v>32</v>
      </c>
      <c r="H931" s="1">
        <v>418615</v>
      </c>
      <c r="I931" s="3">
        <v>42528</v>
      </c>
      <c r="J931" s="3">
        <v>42524</v>
      </c>
      <c r="K931" s="3">
        <v>42546</v>
      </c>
      <c r="N931" s="1" t="s">
        <v>89</v>
      </c>
      <c r="O931" s="1">
        <v>116773</v>
      </c>
      <c r="P931" s="1">
        <v>3000</v>
      </c>
      <c r="Q931" s="1">
        <v>32.549999999999997</v>
      </c>
      <c r="R931" s="1337">
        <v>97650</v>
      </c>
      <c r="S931" s="4">
        <v>12747.45</v>
      </c>
      <c r="T931" s="1">
        <v>25.045000000000002</v>
      </c>
      <c r="U931" s="1337">
        <v>75135</v>
      </c>
      <c r="V931" s="1">
        <v>6.7799999999999999E-2</v>
      </c>
      <c r="W931" s="1336">
        <v>203.28</v>
      </c>
      <c r="X931" s="1">
        <v>13</v>
      </c>
      <c r="Y931" s="1">
        <v>130</v>
      </c>
      <c r="AA931" s="1">
        <v>401</v>
      </c>
      <c r="AB931" s="1337">
        <v>22515</v>
      </c>
    </row>
    <row r="932" spans="1:28">
      <c r="A932" s="1336" t="s">
        <v>353</v>
      </c>
      <c r="B932" s="2" t="s">
        <v>462</v>
      </c>
      <c r="C932" s="1" t="s">
        <v>463</v>
      </c>
      <c r="D932" s="1" t="s">
        <v>116</v>
      </c>
      <c r="E932" s="1">
        <v>130349</v>
      </c>
      <c r="F932" s="1336" t="s">
        <v>141</v>
      </c>
      <c r="G932" s="1" t="s">
        <v>32</v>
      </c>
      <c r="H932" s="1">
        <v>418622</v>
      </c>
      <c r="I932" s="3">
        <v>42528</v>
      </c>
      <c r="J932" s="3">
        <v>42524</v>
      </c>
      <c r="K932" s="3">
        <v>42546</v>
      </c>
      <c r="N932" s="1" t="s">
        <v>89</v>
      </c>
      <c r="O932" s="1">
        <v>116798</v>
      </c>
      <c r="P932" s="1">
        <v>3000</v>
      </c>
      <c r="Q932" s="1">
        <v>32.549999999999997</v>
      </c>
      <c r="R932" s="1337">
        <v>97650</v>
      </c>
      <c r="S932" s="4">
        <v>12747.45</v>
      </c>
      <c r="T932" s="1">
        <v>25.045000000000002</v>
      </c>
      <c r="U932" s="1337">
        <v>75135</v>
      </c>
      <c r="V932" s="1">
        <v>6.7799999999999999E-2</v>
      </c>
      <c r="W932" s="1336">
        <v>203.28</v>
      </c>
      <c r="X932" s="1">
        <v>13</v>
      </c>
      <c r="Y932" s="1">
        <v>141</v>
      </c>
      <c r="AA932" s="1">
        <v>401</v>
      </c>
      <c r="AB932" s="1337">
        <v>22515</v>
      </c>
    </row>
    <row r="933" spans="1:28">
      <c r="A933" s="1336" t="s">
        <v>353</v>
      </c>
      <c r="B933" s="2" t="s">
        <v>462</v>
      </c>
      <c r="C933" s="1" t="s">
        <v>463</v>
      </c>
      <c r="D933" s="1" t="s">
        <v>116</v>
      </c>
      <c r="E933" s="1">
        <v>130023</v>
      </c>
      <c r="F933" s="1336" t="s">
        <v>153</v>
      </c>
      <c r="G933" s="1" t="s">
        <v>32</v>
      </c>
      <c r="H933" s="1">
        <v>418659</v>
      </c>
      <c r="I933" s="3">
        <v>42529</v>
      </c>
      <c r="J933" s="3">
        <v>42523</v>
      </c>
      <c r="K933" s="3">
        <v>42546</v>
      </c>
      <c r="N933" s="1" t="s">
        <v>89</v>
      </c>
      <c r="O933" s="1">
        <v>116749</v>
      </c>
      <c r="P933" s="1">
        <v>10000</v>
      </c>
      <c r="Q933" s="1">
        <v>31.9</v>
      </c>
      <c r="R933" s="1337">
        <v>319000</v>
      </c>
      <c r="S933" s="4">
        <v>35991.5</v>
      </c>
      <c r="T933" s="1">
        <v>25.045000000000002</v>
      </c>
      <c r="U933" s="1337">
        <v>250450</v>
      </c>
      <c r="V933" s="1">
        <v>6.7799999999999999E-2</v>
      </c>
      <c r="W933" s="1336">
        <v>677.6</v>
      </c>
      <c r="X933" s="1">
        <v>13</v>
      </c>
      <c r="Y933" s="1">
        <v>130</v>
      </c>
      <c r="AA933" s="1">
        <v>401</v>
      </c>
      <c r="AB933" s="1337">
        <v>68550</v>
      </c>
    </row>
    <row r="934" spans="1:28">
      <c r="A934" s="1336" t="s">
        <v>353</v>
      </c>
      <c r="B934" s="2" t="s">
        <v>462</v>
      </c>
      <c r="C934" s="1" t="s">
        <v>463</v>
      </c>
      <c r="D934" s="1" t="s">
        <v>116</v>
      </c>
      <c r="E934" s="1">
        <v>130001</v>
      </c>
      <c r="F934" s="1336" t="s">
        <v>132</v>
      </c>
      <c r="G934" s="1" t="s">
        <v>32</v>
      </c>
      <c r="H934" s="1">
        <v>418665</v>
      </c>
      <c r="I934" s="3">
        <v>42529</v>
      </c>
      <c r="J934" s="3">
        <v>42528</v>
      </c>
      <c r="K934" s="3">
        <v>42529</v>
      </c>
      <c r="N934" s="1" t="s">
        <v>89</v>
      </c>
      <c r="O934" s="1">
        <v>116942</v>
      </c>
      <c r="P934" s="1">
        <v>6800</v>
      </c>
      <c r="Q934" s="1">
        <v>32.549999999999997</v>
      </c>
      <c r="R934" s="1337">
        <v>221340</v>
      </c>
      <c r="S934" s="4">
        <v>28894.22</v>
      </c>
      <c r="T934" s="1">
        <v>25.045000000000002</v>
      </c>
      <c r="U934" s="1337">
        <v>170306</v>
      </c>
      <c r="V934" s="1">
        <v>6.7799999999999999E-2</v>
      </c>
      <c r="W934" s="1336">
        <v>460.76799999999997</v>
      </c>
      <c r="X934" s="1">
        <v>13</v>
      </c>
      <c r="Y934" s="1">
        <v>130</v>
      </c>
      <c r="AA934" s="1">
        <v>401</v>
      </c>
      <c r="AB934" s="1337">
        <v>51034</v>
      </c>
    </row>
    <row r="935" spans="1:28">
      <c r="A935" s="1336" t="s">
        <v>353</v>
      </c>
      <c r="B935" s="2" t="s">
        <v>462</v>
      </c>
      <c r="C935" s="1" t="s">
        <v>463</v>
      </c>
      <c r="D935" s="1" t="s">
        <v>116</v>
      </c>
      <c r="E935" s="1">
        <v>130003</v>
      </c>
      <c r="F935" s="1336" t="s">
        <v>145</v>
      </c>
      <c r="G935" s="1" t="s">
        <v>32</v>
      </c>
      <c r="H935" s="1">
        <v>418697</v>
      </c>
      <c r="I935" s="3">
        <v>42529</v>
      </c>
      <c r="J935" s="3">
        <v>42522</v>
      </c>
      <c r="K935" s="3">
        <v>42546</v>
      </c>
      <c r="N935" s="1" t="s">
        <v>89</v>
      </c>
      <c r="O935" s="1">
        <v>116699</v>
      </c>
      <c r="P935" s="1">
        <v>10000</v>
      </c>
      <c r="Q935" s="1">
        <v>31.9</v>
      </c>
      <c r="R935" s="1337">
        <v>319000</v>
      </c>
      <c r="S935" s="4">
        <v>35991.5</v>
      </c>
      <c r="T935" s="1">
        <v>25.045000000000002</v>
      </c>
      <c r="U935" s="1337">
        <v>250450</v>
      </c>
      <c r="V935" s="1">
        <v>6.7799999999999999E-2</v>
      </c>
      <c r="W935" s="1336">
        <v>677.6</v>
      </c>
      <c r="X935" s="1">
        <v>13</v>
      </c>
      <c r="Y935" s="1">
        <v>130</v>
      </c>
      <c r="AA935" s="1">
        <v>401</v>
      </c>
      <c r="AB935" s="1337">
        <v>68550</v>
      </c>
    </row>
    <row r="936" spans="1:28">
      <c r="A936" s="1336" t="s">
        <v>353</v>
      </c>
      <c r="B936" s="2" t="s">
        <v>462</v>
      </c>
      <c r="C936" s="1" t="s">
        <v>463</v>
      </c>
      <c r="D936" s="1" t="s">
        <v>116</v>
      </c>
      <c r="E936" s="1">
        <v>130325</v>
      </c>
      <c r="F936" s="1336" t="s">
        <v>440</v>
      </c>
      <c r="G936" s="1" t="s">
        <v>32</v>
      </c>
      <c r="H936" s="1">
        <v>418716</v>
      </c>
      <c r="I936" s="3">
        <v>42530</v>
      </c>
      <c r="J936" s="3">
        <v>42528</v>
      </c>
      <c r="K936" s="3">
        <v>42530</v>
      </c>
      <c r="N936" s="1" t="s">
        <v>89</v>
      </c>
      <c r="O936" s="1">
        <v>116904</v>
      </c>
      <c r="P936" s="1">
        <v>2000</v>
      </c>
      <c r="Q936" s="1">
        <v>32.229999999999997</v>
      </c>
      <c r="R936" s="1337">
        <v>64460</v>
      </c>
      <c r="S936" s="4">
        <v>7858.3</v>
      </c>
      <c r="T936" s="1">
        <v>25.045000000000002</v>
      </c>
      <c r="U936" s="1337">
        <v>50090</v>
      </c>
      <c r="V936" s="1">
        <v>6.7799999999999999E-2</v>
      </c>
      <c r="W936" s="1336">
        <v>135.52000000000001</v>
      </c>
      <c r="X936" s="1">
        <v>13</v>
      </c>
      <c r="Y936" s="1">
        <v>135</v>
      </c>
      <c r="Z936" s="1" t="s">
        <v>143</v>
      </c>
      <c r="AA936" s="1">
        <v>401</v>
      </c>
      <c r="AB936" s="1337">
        <v>14370</v>
      </c>
    </row>
    <row r="937" spans="1:28">
      <c r="A937" s="1336" t="s">
        <v>353</v>
      </c>
      <c r="B937" s="2" t="s">
        <v>462</v>
      </c>
      <c r="C937" s="1" t="s">
        <v>463</v>
      </c>
      <c r="D937" s="1" t="s">
        <v>116</v>
      </c>
      <c r="E937" s="1">
        <v>130019</v>
      </c>
      <c r="F937" s="1336" t="s">
        <v>412</v>
      </c>
      <c r="G937" s="1" t="s">
        <v>32</v>
      </c>
      <c r="H937" s="1">
        <v>418730</v>
      </c>
      <c r="I937" s="3">
        <v>42530</v>
      </c>
      <c r="J937" s="3">
        <v>42522</v>
      </c>
      <c r="K937" s="3">
        <v>42546</v>
      </c>
      <c r="N937" s="1" t="s">
        <v>89</v>
      </c>
      <c r="O937" s="1">
        <v>116731</v>
      </c>
      <c r="P937" s="1">
        <v>5000</v>
      </c>
      <c r="Q937" s="1">
        <v>32.549999999999997</v>
      </c>
      <c r="R937" s="1337">
        <v>162750</v>
      </c>
      <c r="S937" s="4">
        <v>21245.75</v>
      </c>
      <c r="T937" s="1">
        <v>25.045000000000002</v>
      </c>
      <c r="U937" s="1337">
        <v>125225</v>
      </c>
      <c r="V937" s="1">
        <v>6.7799999999999999E-2</v>
      </c>
      <c r="W937" s="1336">
        <v>338.8</v>
      </c>
      <c r="X937" s="1">
        <v>13</v>
      </c>
      <c r="Y937" s="1">
        <v>130</v>
      </c>
      <c r="AA937" s="1">
        <v>401</v>
      </c>
      <c r="AB937" s="1337">
        <v>37525</v>
      </c>
    </row>
    <row r="938" spans="1:28">
      <c r="A938" s="1336" t="s">
        <v>353</v>
      </c>
      <c r="B938" s="2" t="s">
        <v>462</v>
      </c>
      <c r="C938" s="1" t="s">
        <v>463</v>
      </c>
      <c r="D938" s="1" t="s">
        <v>116</v>
      </c>
      <c r="E938" s="1">
        <v>140008</v>
      </c>
      <c r="F938" s="1336" t="s">
        <v>123</v>
      </c>
      <c r="G938" s="1" t="s">
        <v>32</v>
      </c>
      <c r="H938" s="1">
        <v>418848</v>
      </c>
      <c r="I938" s="3">
        <v>42528</v>
      </c>
      <c r="J938" s="3">
        <v>42522</v>
      </c>
      <c r="K938" s="3">
        <v>42545</v>
      </c>
      <c r="L938" s="1">
        <v>221948</v>
      </c>
      <c r="M938" s="3">
        <v>42528</v>
      </c>
      <c r="N938" s="1" t="s">
        <v>89</v>
      </c>
      <c r="O938" s="1">
        <v>116716</v>
      </c>
      <c r="P938" s="1">
        <v>100</v>
      </c>
      <c r="Q938" s="1">
        <v>32.549999999999997</v>
      </c>
      <c r="R938" s="1337">
        <v>3255</v>
      </c>
      <c r="S938" s="1">
        <v>424.92</v>
      </c>
      <c r="T938" s="1">
        <v>25.045000000000002</v>
      </c>
      <c r="U938" s="1337">
        <v>2504.5</v>
      </c>
      <c r="V938" s="1">
        <v>6.7799999999999999E-2</v>
      </c>
      <c r="W938" s="1336">
        <v>6.7759999999999998</v>
      </c>
      <c r="X938" s="1">
        <v>13</v>
      </c>
      <c r="Y938" s="1">
        <v>141</v>
      </c>
      <c r="AA938" s="1">
        <v>401</v>
      </c>
      <c r="AB938" s="1336">
        <v>750.5</v>
      </c>
    </row>
    <row r="939" spans="1:28">
      <c r="A939" s="1336" t="s">
        <v>353</v>
      </c>
      <c r="B939" s="2" t="s">
        <v>462</v>
      </c>
      <c r="C939" s="1" t="s">
        <v>463</v>
      </c>
      <c r="D939" s="1" t="s">
        <v>116</v>
      </c>
      <c r="E939" s="1">
        <v>130060</v>
      </c>
      <c r="F939" s="1336" t="s">
        <v>413</v>
      </c>
      <c r="G939" s="1" t="s">
        <v>32</v>
      </c>
      <c r="H939" s="1">
        <v>418901</v>
      </c>
      <c r="I939" s="3">
        <v>42529</v>
      </c>
      <c r="J939" s="3">
        <v>42524</v>
      </c>
      <c r="K939" s="3">
        <v>42551</v>
      </c>
      <c r="L939" s="1">
        <v>222065</v>
      </c>
      <c r="M939" s="3">
        <v>42529</v>
      </c>
      <c r="N939" s="1" t="s">
        <v>89</v>
      </c>
      <c r="O939" s="1">
        <v>116802</v>
      </c>
      <c r="P939" s="1">
        <v>2000</v>
      </c>
      <c r="Q939" s="1">
        <v>32.549999999999997</v>
      </c>
      <c r="R939" s="1337">
        <v>65100</v>
      </c>
      <c r="S939" s="4">
        <v>8498.2999999999993</v>
      </c>
      <c r="T939" s="1">
        <v>25.045000000000002</v>
      </c>
      <c r="U939" s="1337">
        <v>50090</v>
      </c>
      <c r="V939" s="1">
        <v>6.7799999999999999E-2</v>
      </c>
      <c r="W939" s="1336">
        <v>135.52000000000001</v>
      </c>
      <c r="X939" s="1">
        <v>13</v>
      </c>
      <c r="Y939" s="1">
        <v>135</v>
      </c>
      <c r="Z939" s="1" t="s">
        <v>90</v>
      </c>
      <c r="AA939" s="1">
        <v>401</v>
      </c>
      <c r="AB939" s="1337">
        <v>15010</v>
      </c>
    </row>
    <row r="940" spans="1:28">
      <c r="A940" s="1336" t="s">
        <v>353</v>
      </c>
      <c r="B940" s="2" t="s">
        <v>462</v>
      </c>
      <c r="C940" s="1" t="s">
        <v>463</v>
      </c>
      <c r="D940" s="1" t="s">
        <v>116</v>
      </c>
      <c r="E940" s="1">
        <v>130236</v>
      </c>
      <c r="F940" s="1336" t="s">
        <v>427</v>
      </c>
      <c r="G940" s="1" t="s">
        <v>32</v>
      </c>
      <c r="H940" s="1">
        <v>418907</v>
      </c>
      <c r="I940" s="3">
        <v>42529</v>
      </c>
      <c r="J940" s="3">
        <v>42527</v>
      </c>
      <c r="K940" s="3">
        <v>42528</v>
      </c>
      <c r="L940" s="1">
        <v>222019</v>
      </c>
      <c r="M940" s="3">
        <v>42528</v>
      </c>
      <c r="N940" s="1" t="s">
        <v>89</v>
      </c>
      <c r="O940" s="1">
        <v>116845</v>
      </c>
      <c r="P940" s="1">
        <v>2000</v>
      </c>
      <c r="Q940" s="1">
        <v>31.44</v>
      </c>
      <c r="R940" s="1337">
        <v>62880</v>
      </c>
      <c r="S940" s="4">
        <v>6278.3</v>
      </c>
      <c r="T940" s="1">
        <v>25.045000000000002</v>
      </c>
      <c r="U940" s="1337">
        <v>50090</v>
      </c>
      <c r="V940" s="1">
        <v>6.7799999999999999E-2</v>
      </c>
      <c r="W940" s="1336">
        <v>135.52000000000001</v>
      </c>
      <c r="X940" s="1">
        <v>13</v>
      </c>
      <c r="Y940" s="1">
        <v>135</v>
      </c>
      <c r="Z940" s="1" t="s">
        <v>143</v>
      </c>
      <c r="AA940" s="1">
        <v>401</v>
      </c>
      <c r="AB940" s="1337">
        <v>12790</v>
      </c>
    </row>
    <row r="941" spans="1:28">
      <c r="A941" s="1336" t="s">
        <v>353</v>
      </c>
      <c r="B941" s="2" t="s">
        <v>462</v>
      </c>
      <c r="C941" s="1" t="s">
        <v>463</v>
      </c>
      <c r="D941" s="1" t="s">
        <v>116</v>
      </c>
      <c r="E941" s="1">
        <v>130241</v>
      </c>
      <c r="F941" s="1336" t="s">
        <v>368</v>
      </c>
      <c r="G941" s="1" t="s">
        <v>32</v>
      </c>
      <c r="H941" s="1">
        <v>418909</v>
      </c>
      <c r="I941" s="3">
        <v>42529</v>
      </c>
      <c r="J941" s="3">
        <v>42528</v>
      </c>
      <c r="K941" s="3">
        <v>42529</v>
      </c>
      <c r="L941" s="1">
        <v>222014</v>
      </c>
      <c r="M941" s="3">
        <v>42528</v>
      </c>
      <c r="N941" s="1" t="s">
        <v>89</v>
      </c>
      <c r="O941" s="1">
        <v>116880</v>
      </c>
      <c r="P941" s="1">
        <v>2500</v>
      </c>
      <c r="Q941" s="1">
        <v>30.97</v>
      </c>
      <c r="R941" s="1337">
        <v>77425</v>
      </c>
      <c r="S941" s="4">
        <v>6672.88</v>
      </c>
      <c r="T941" s="1">
        <v>25.045000000000002</v>
      </c>
      <c r="U941" s="1337">
        <v>62612.5</v>
      </c>
      <c r="V941" s="1">
        <v>6.7799999999999999E-2</v>
      </c>
      <c r="W941" s="1336">
        <v>169.4</v>
      </c>
      <c r="X941" s="1">
        <v>13</v>
      </c>
      <c r="Y941" s="1">
        <v>135</v>
      </c>
      <c r="Z941" s="1" t="s">
        <v>143</v>
      </c>
      <c r="AA941" s="1">
        <v>401</v>
      </c>
      <c r="AB941" s="1337">
        <v>14812.5</v>
      </c>
    </row>
    <row r="942" spans="1:28">
      <c r="A942" s="1336" t="s">
        <v>353</v>
      </c>
      <c r="B942" s="2" t="s">
        <v>462</v>
      </c>
      <c r="C942" s="1" t="s">
        <v>463</v>
      </c>
      <c r="D942" s="1" t="s">
        <v>116</v>
      </c>
      <c r="E942" s="1">
        <v>130241</v>
      </c>
      <c r="F942" s="1336" t="s">
        <v>368</v>
      </c>
      <c r="G942" s="1" t="s">
        <v>32</v>
      </c>
      <c r="H942" s="1">
        <v>419006</v>
      </c>
      <c r="I942" s="3">
        <v>42530</v>
      </c>
      <c r="J942" s="3">
        <v>42528</v>
      </c>
      <c r="K942" s="3">
        <v>42529</v>
      </c>
      <c r="L942" s="1">
        <v>222128</v>
      </c>
      <c r="M942" s="3">
        <v>42529</v>
      </c>
      <c r="N942" s="1" t="s">
        <v>89</v>
      </c>
      <c r="O942" s="1">
        <v>116895</v>
      </c>
      <c r="P942" s="1">
        <v>3000</v>
      </c>
      <c r="Q942" s="1">
        <v>30.97</v>
      </c>
      <c r="R942" s="1337">
        <v>92910</v>
      </c>
      <c r="S942" s="4">
        <v>8007.45</v>
      </c>
      <c r="T942" s="1">
        <v>25.045000000000002</v>
      </c>
      <c r="U942" s="1337">
        <v>75135</v>
      </c>
      <c r="V942" s="1">
        <v>6.7799999999999999E-2</v>
      </c>
      <c r="W942" s="1336">
        <v>203.28</v>
      </c>
      <c r="X942" s="1">
        <v>13</v>
      </c>
      <c r="Y942" s="1">
        <v>135</v>
      </c>
      <c r="Z942" s="1" t="s">
        <v>143</v>
      </c>
      <c r="AA942" s="1">
        <v>401</v>
      </c>
      <c r="AB942" s="1337">
        <v>17775</v>
      </c>
    </row>
    <row r="943" spans="1:28">
      <c r="A943" s="1336" t="s">
        <v>353</v>
      </c>
      <c r="B943" s="2" t="s">
        <v>462</v>
      </c>
      <c r="C943" s="1" t="s">
        <v>463</v>
      </c>
      <c r="D943" s="1" t="s">
        <v>116</v>
      </c>
      <c r="E943" s="1">
        <v>140008</v>
      </c>
      <c r="F943" s="1336" t="s">
        <v>123</v>
      </c>
      <c r="G943" s="1" t="s">
        <v>32</v>
      </c>
      <c r="H943" s="1">
        <v>419179</v>
      </c>
      <c r="I943" s="3">
        <v>42531</v>
      </c>
      <c r="J943" s="3">
        <v>42522</v>
      </c>
      <c r="K943" s="3">
        <v>42545</v>
      </c>
      <c r="L943" s="1">
        <v>222261</v>
      </c>
      <c r="M943" s="3">
        <v>42531</v>
      </c>
      <c r="N943" s="1" t="s">
        <v>89</v>
      </c>
      <c r="O943" s="1">
        <v>116716</v>
      </c>
      <c r="P943" s="1">
        <v>6000</v>
      </c>
      <c r="Q943" s="1">
        <v>32.549999999999997</v>
      </c>
      <c r="R943" s="1337">
        <v>195300</v>
      </c>
      <c r="S943" s="4">
        <v>25494.9</v>
      </c>
      <c r="T943" s="1">
        <v>25.045000000000002</v>
      </c>
      <c r="U943" s="1337">
        <v>150270</v>
      </c>
      <c r="V943" s="1">
        <v>6.7799999999999999E-2</v>
      </c>
      <c r="W943" s="1336">
        <v>406.56</v>
      </c>
      <c r="X943" s="1">
        <v>13</v>
      </c>
      <c r="Y943" s="1">
        <v>141</v>
      </c>
      <c r="AA943" s="1">
        <v>401</v>
      </c>
      <c r="AB943" s="1337">
        <v>45030</v>
      </c>
    </row>
    <row r="944" spans="1:28">
      <c r="A944" s="1336" t="s">
        <v>353</v>
      </c>
      <c r="B944" s="2" t="s">
        <v>462</v>
      </c>
      <c r="C944" s="1" t="s">
        <v>463</v>
      </c>
      <c r="D944" s="1" t="s">
        <v>116</v>
      </c>
      <c r="E944" s="1">
        <v>140008</v>
      </c>
      <c r="F944" s="1336" t="s">
        <v>123</v>
      </c>
      <c r="G944" s="1" t="s">
        <v>32</v>
      </c>
      <c r="H944" s="1">
        <v>419179</v>
      </c>
      <c r="I944" s="3">
        <v>42531</v>
      </c>
      <c r="J944" s="3">
        <v>42522</v>
      </c>
      <c r="K944" s="3">
        <v>42545</v>
      </c>
      <c r="L944" s="1">
        <v>222261</v>
      </c>
      <c r="M944" s="3">
        <v>42531</v>
      </c>
      <c r="N944" s="1" t="s">
        <v>89</v>
      </c>
      <c r="O944" s="1">
        <v>116716</v>
      </c>
      <c r="P944" s="1">
        <v>3900</v>
      </c>
      <c r="Q944" s="1">
        <v>32.549999999999997</v>
      </c>
      <c r="R944" s="1337">
        <v>126945</v>
      </c>
      <c r="S944" s="4">
        <v>16571.689999999999</v>
      </c>
      <c r="T944" s="1">
        <v>25.045000000000002</v>
      </c>
      <c r="U944" s="1337">
        <v>97675.5</v>
      </c>
      <c r="V944" s="1">
        <v>6.7799999999999999E-2</v>
      </c>
      <c r="W944" s="1336">
        <v>264.26400000000001</v>
      </c>
      <c r="X944" s="1">
        <v>13</v>
      </c>
      <c r="Y944" s="1">
        <v>141</v>
      </c>
      <c r="AA944" s="1">
        <v>401</v>
      </c>
      <c r="AB944" s="1337">
        <v>29269.5</v>
      </c>
    </row>
    <row r="945" spans="1:28">
      <c r="A945" s="1336" t="s">
        <v>353</v>
      </c>
      <c r="B945" s="2" t="s">
        <v>462</v>
      </c>
      <c r="C945" s="1" t="s">
        <v>463</v>
      </c>
      <c r="D945" s="1" t="s">
        <v>116</v>
      </c>
      <c r="E945" s="1">
        <v>130157</v>
      </c>
      <c r="F945" s="1336" t="s">
        <v>415</v>
      </c>
      <c r="G945" s="1" t="s">
        <v>32</v>
      </c>
      <c r="H945" s="1">
        <v>419192</v>
      </c>
      <c r="I945" s="3">
        <v>42531</v>
      </c>
      <c r="J945" s="3">
        <v>42529</v>
      </c>
      <c r="K945" s="3">
        <v>42530</v>
      </c>
      <c r="L945" s="1">
        <v>222208</v>
      </c>
      <c r="M945" s="3">
        <v>42531</v>
      </c>
      <c r="N945" s="1" t="s">
        <v>89</v>
      </c>
      <c r="O945" s="1">
        <v>116984</v>
      </c>
      <c r="P945" s="1">
        <v>4800</v>
      </c>
      <c r="Q945" s="1">
        <v>32.229999999999997</v>
      </c>
      <c r="R945" s="1337">
        <v>154704</v>
      </c>
      <c r="S945" s="4">
        <v>18859.919999999998</v>
      </c>
      <c r="T945" s="1">
        <v>25.045000000000002</v>
      </c>
      <c r="U945" s="1337">
        <v>120216</v>
      </c>
      <c r="V945" s="1">
        <v>6.7799999999999999E-2</v>
      </c>
      <c r="W945" s="1336">
        <v>325.24799999999999</v>
      </c>
      <c r="X945" s="1">
        <v>13</v>
      </c>
      <c r="Y945" s="1">
        <v>130</v>
      </c>
      <c r="AA945" s="1">
        <v>401</v>
      </c>
      <c r="AB945" s="1337">
        <v>34488</v>
      </c>
    </row>
    <row r="946" spans="1:28">
      <c r="A946" s="1336" t="s">
        <v>353</v>
      </c>
      <c r="B946" s="2" t="s">
        <v>462</v>
      </c>
      <c r="C946" s="1" t="s">
        <v>463</v>
      </c>
      <c r="D946" s="1" t="s">
        <v>116</v>
      </c>
      <c r="E946" s="1">
        <v>130001</v>
      </c>
      <c r="F946" s="1336" t="s">
        <v>132</v>
      </c>
      <c r="G946" s="1" t="s">
        <v>32</v>
      </c>
      <c r="H946" s="1">
        <v>419644</v>
      </c>
      <c r="I946" s="3">
        <v>42536</v>
      </c>
      <c r="J946" s="3">
        <v>42528</v>
      </c>
      <c r="K946" s="3">
        <v>42529</v>
      </c>
      <c r="N946" s="1" t="s">
        <v>89</v>
      </c>
      <c r="O946" s="1">
        <v>116942</v>
      </c>
      <c r="P946" s="1">
        <v>3000</v>
      </c>
      <c r="Q946" s="1">
        <v>32.549999999999997</v>
      </c>
      <c r="R946" s="1337">
        <v>97650</v>
      </c>
      <c r="S946" s="4">
        <v>12747.45</v>
      </c>
      <c r="T946" s="1">
        <v>25.045000000000002</v>
      </c>
      <c r="U946" s="1337">
        <v>75135</v>
      </c>
      <c r="V946" s="1">
        <v>6.7799999999999999E-2</v>
      </c>
      <c r="W946" s="1336">
        <v>203.28</v>
      </c>
      <c r="X946" s="1">
        <v>13</v>
      </c>
      <c r="Y946" s="1">
        <v>130</v>
      </c>
      <c r="AA946" s="1">
        <v>401</v>
      </c>
      <c r="AB946" s="1337">
        <v>22515</v>
      </c>
    </row>
    <row r="947" spans="1:28">
      <c r="A947" s="1336" t="s">
        <v>353</v>
      </c>
      <c r="B947" s="2" t="s">
        <v>462</v>
      </c>
      <c r="C947" s="1" t="s">
        <v>463</v>
      </c>
      <c r="D947" s="1" t="s">
        <v>116</v>
      </c>
      <c r="E947" s="1">
        <v>130001</v>
      </c>
      <c r="F947" s="1336" t="s">
        <v>132</v>
      </c>
      <c r="G947" s="1" t="s">
        <v>32</v>
      </c>
      <c r="H947" s="1">
        <v>419918</v>
      </c>
      <c r="I947" s="3">
        <v>42537</v>
      </c>
      <c r="J947" s="3">
        <v>42528</v>
      </c>
      <c r="K947" s="3">
        <v>42529</v>
      </c>
      <c r="N947" s="1" t="s">
        <v>89</v>
      </c>
      <c r="O947" s="1">
        <v>116942</v>
      </c>
      <c r="P947" s="1">
        <v>200</v>
      </c>
      <c r="Q947" s="1">
        <v>32.549999999999997</v>
      </c>
      <c r="R947" s="1337">
        <v>6510</v>
      </c>
      <c r="S947" s="1">
        <v>849.83</v>
      </c>
      <c r="T947" s="1">
        <v>25.045000000000002</v>
      </c>
      <c r="U947" s="1337">
        <v>5009</v>
      </c>
      <c r="V947" s="1">
        <v>6.7799999999999999E-2</v>
      </c>
      <c r="W947" s="1336">
        <v>13.552</v>
      </c>
      <c r="X947" s="1">
        <v>13</v>
      </c>
      <c r="Y947" s="1">
        <v>130</v>
      </c>
      <c r="AA947" s="1">
        <v>401</v>
      </c>
      <c r="AB947" s="1337">
        <v>1501</v>
      </c>
    </row>
    <row r="948" spans="1:28">
      <c r="A948" s="1336" t="s">
        <v>353</v>
      </c>
      <c r="B948" s="2" t="s">
        <v>462</v>
      </c>
      <c r="C948" s="1" t="s">
        <v>463</v>
      </c>
      <c r="D948" s="1" t="s">
        <v>116</v>
      </c>
      <c r="E948" s="1">
        <v>130308</v>
      </c>
      <c r="F948" s="1336" t="s">
        <v>126</v>
      </c>
      <c r="G948" s="1" t="s">
        <v>32</v>
      </c>
      <c r="H948" s="1">
        <v>419937</v>
      </c>
      <c r="I948" s="3">
        <v>42537</v>
      </c>
      <c r="J948" s="3">
        <v>42529</v>
      </c>
      <c r="K948" s="3">
        <v>42546</v>
      </c>
      <c r="N948" s="1" t="s">
        <v>89</v>
      </c>
      <c r="O948" s="1">
        <v>116992</v>
      </c>
      <c r="P948" s="1">
        <v>2000</v>
      </c>
      <c r="Q948" s="1">
        <v>31.9</v>
      </c>
      <c r="R948" s="1337">
        <v>63800</v>
      </c>
      <c r="S948" s="4">
        <v>7198.3</v>
      </c>
      <c r="T948" s="1">
        <v>25.045000000000002</v>
      </c>
      <c r="U948" s="1337">
        <v>50090</v>
      </c>
      <c r="V948" s="1">
        <v>6.7799999999999999E-2</v>
      </c>
      <c r="W948" s="1336">
        <v>135.52000000000001</v>
      </c>
      <c r="X948" s="1">
        <v>13</v>
      </c>
      <c r="Y948" s="1">
        <v>141</v>
      </c>
      <c r="AA948" s="1">
        <v>401</v>
      </c>
      <c r="AB948" s="1337">
        <v>13710</v>
      </c>
    </row>
    <row r="949" spans="1:28">
      <c r="A949" s="1336" t="s">
        <v>353</v>
      </c>
      <c r="B949" s="2" t="s">
        <v>462</v>
      </c>
      <c r="C949" s="1" t="s">
        <v>463</v>
      </c>
      <c r="D949" s="1" t="s">
        <v>116</v>
      </c>
      <c r="E949" s="1">
        <v>130308</v>
      </c>
      <c r="F949" s="1336" t="s">
        <v>126</v>
      </c>
      <c r="G949" s="1" t="s">
        <v>32</v>
      </c>
      <c r="H949" s="1">
        <v>419939</v>
      </c>
      <c r="I949" s="3">
        <v>42537</v>
      </c>
      <c r="J949" s="3">
        <v>42530</v>
      </c>
      <c r="K949" s="3">
        <v>42546</v>
      </c>
      <c r="N949" s="1" t="s">
        <v>89</v>
      </c>
      <c r="O949" s="1">
        <v>117091</v>
      </c>
      <c r="P949" s="1">
        <v>2000</v>
      </c>
      <c r="Q949" s="1">
        <v>31.9</v>
      </c>
      <c r="R949" s="1337">
        <v>63800</v>
      </c>
      <c r="S949" s="4">
        <v>7198.3</v>
      </c>
      <c r="T949" s="1">
        <v>25.045000000000002</v>
      </c>
      <c r="U949" s="1337">
        <v>50090</v>
      </c>
      <c r="V949" s="1">
        <v>6.7799999999999999E-2</v>
      </c>
      <c r="W949" s="1336">
        <v>135.52000000000001</v>
      </c>
      <c r="X949" s="1">
        <v>13</v>
      </c>
      <c r="Y949" s="1">
        <v>141</v>
      </c>
      <c r="AA949" s="1">
        <v>401</v>
      </c>
      <c r="AB949" s="1337">
        <v>13710</v>
      </c>
    </row>
    <row r="950" spans="1:28">
      <c r="A950" s="1336" t="s">
        <v>353</v>
      </c>
      <c r="B950" s="2" t="s">
        <v>462</v>
      </c>
      <c r="C950" s="1" t="s">
        <v>463</v>
      </c>
      <c r="D950" s="1" t="s">
        <v>116</v>
      </c>
      <c r="E950" s="1">
        <v>130308</v>
      </c>
      <c r="F950" s="1336" t="s">
        <v>126</v>
      </c>
      <c r="G950" s="1" t="s">
        <v>32</v>
      </c>
      <c r="H950" s="1">
        <v>419969</v>
      </c>
      <c r="I950" s="3">
        <v>42538</v>
      </c>
      <c r="J950" s="3">
        <v>42529</v>
      </c>
      <c r="K950" s="3">
        <v>42546</v>
      </c>
      <c r="N950" s="1" t="s">
        <v>89</v>
      </c>
      <c r="O950" s="1">
        <v>117000</v>
      </c>
      <c r="P950" s="1">
        <v>2000</v>
      </c>
      <c r="Q950" s="1">
        <v>31.9</v>
      </c>
      <c r="R950" s="1337">
        <v>63800</v>
      </c>
      <c r="S950" s="4">
        <v>7198.3</v>
      </c>
      <c r="T950" s="1">
        <v>25.045000000000002</v>
      </c>
      <c r="U950" s="1337">
        <v>50090</v>
      </c>
      <c r="V950" s="1">
        <v>6.7799999999999999E-2</v>
      </c>
      <c r="W950" s="1336">
        <v>135.52000000000001</v>
      </c>
      <c r="X950" s="1">
        <v>13</v>
      </c>
      <c r="Y950" s="1">
        <v>141</v>
      </c>
      <c r="AA950" s="1">
        <v>401</v>
      </c>
      <c r="AB950" s="1337">
        <v>13710</v>
      </c>
    </row>
    <row r="951" spans="1:28">
      <c r="A951" s="1336" t="s">
        <v>353</v>
      </c>
      <c r="B951" s="2" t="s">
        <v>462</v>
      </c>
      <c r="C951" s="1" t="s">
        <v>463</v>
      </c>
      <c r="D951" s="1" t="s">
        <v>116</v>
      </c>
      <c r="E951" s="1">
        <v>140008</v>
      </c>
      <c r="F951" s="1336" t="s">
        <v>123</v>
      </c>
      <c r="G951" s="1" t="s">
        <v>32</v>
      </c>
      <c r="H951" s="1">
        <v>420039</v>
      </c>
      <c r="I951" s="3">
        <v>42537</v>
      </c>
      <c r="J951" s="3">
        <v>42522</v>
      </c>
      <c r="K951" s="3">
        <v>42545</v>
      </c>
      <c r="L951" s="1">
        <v>222683</v>
      </c>
      <c r="M951" s="3">
        <v>42537</v>
      </c>
      <c r="N951" s="1" t="s">
        <v>89</v>
      </c>
      <c r="O951" s="1">
        <v>116716</v>
      </c>
      <c r="P951" s="1">
        <v>5100</v>
      </c>
      <c r="Q951" s="1">
        <v>32.549999999999997</v>
      </c>
      <c r="R951" s="1337">
        <v>166005</v>
      </c>
      <c r="S951" s="4">
        <v>21670.67</v>
      </c>
      <c r="T951" s="1">
        <v>25.045000000000002</v>
      </c>
      <c r="U951" s="1337">
        <v>127729.5</v>
      </c>
      <c r="V951" s="1">
        <v>6.7799999999999999E-2</v>
      </c>
      <c r="W951" s="1336">
        <v>345.57600000000002</v>
      </c>
      <c r="X951" s="1">
        <v>13</v>
      </c>
      <c r="Y951" s="1">
        <v>141</v>
      </c>
      <c r="AA951" s="1">
        <v>401</v>
      </c>
      <c r="AB951" s="1337">
        <v>38275.5</v>
      </c>
    </row>
    <row r="952" spans="1:28">
      <c r="A952" s="1336" t="s">
        <v>353</v>
      </c>
      <c r="B952" s="2" t="s">
        <v>462</v>
      </c>
      <c r="C952" s="1" t="s">
        <v>463</v>
      </c>
      <c r="D952" s="1" t="s">
        <v>116</v>
      </c>
      <c r="E952" s="1">
        <v>140008</v>
      </c>
      <c r="F952" s="1336" t="s">
        <v>123</v>
      </c>
      <c r="G952" s="1" t="s">
        <v>32</v>
      </c>
      <c r="H952" s="1">
        <v>420091</v>
      </c>
      <c r="I952" s="3">
        <v>42537</v>
      </c>
      <c r="J952" s="3">
        <v>42522</v>
      </c>
      <c r="K952" s="3">
        <v>42545</v>
      </c>
      <c r="L952" s="1">
        <v>222693</v>
      </c>
      <c r="M952" s="3">
        <v>42537</v>
      </c>
      <c r="N952" s="1" t="s">
        <v>89</v>
      </c>
      <c r="O952" s="1">
        <v>116716</v>
      </c>
      <c r="P952" s="1">
        <v>4800</v>
      </c>
      <c r="Q952" s="1">
        <v>32.549999999999997</v>
      </c>
      <c r="R952" s="1337">
        <v>156240</v>
      </c>
      <c r="S952" s="4">
        <v>20395.919999999998</v>
      </c>
      <c r="T952" s="1">
        <v>25.045000000000002</v>
      </c>
      <c r="U952" s="1337">
        <v>120216</v>
      </c>
      <c r="V952" s="1">
        <v>6.7799999999999999E-2</v>
      </c>
      <c r="W952" s="1336">
        <v>325.24799999999999</v>
      </c>
      <c r="X952" s="1">
        <v>13</v>
      </c>
      <c r="Y952" s="1">
        <v>141</v>
      </c>
      <c r="AA952" s="1">
        <v>401</v>
      </c>
      <c r="AB952" s="1337">
        <v>36024</v>
      </c>
    </row>
    <row r="953" spans="1:28">
      <c r="A953" s="1336" t="s">
        <v>353</v>
      </c>
      <c r="B953" s="2" t="s">
        <v>462</v>
      </c>
      <c r="C953" s="1" t="s">
        <v>463</v>
      </c>
      <c r="D953" s="1" t="s">
        <v>116</v>
      </c>
      <c r="E953" s="1">
        <v>130241</v>
      </c>
      <c r="F953" s="1336" t="s">
        <v>368</v>
      </c>
      <c r="G953" s="1" t="s">
        <v>32</v>
      </c>
      <c r="H953" s="1">
        <v>420143</v>
      </c>
      <c r="I953" s="3">
        <v>42538</v>
      </c>
      <c r="J953" s="3">
        <v>42528</v>
      </c>
      <c r="K953" s="3">
        <v>42547</v>
      </c>
      <c r="L953" s="1">
        <v>222743</v>
      </c>
      <c r="M953" s="3">
        <v>42537</v>
      </c>
      <c r="N953" s="1" t="s">
        <v>89</v>
      </c>
      <c r="O953" s="1">
        <v>116961</v>
      </c>
      <c r="P953" s="1">
        <v>1000</v>
      </c>
      <c r="Q953" s="1">
        <v>30.97</v>
      </c>
      <c r="R953" s="1337">
        <v>30970</v>
      </c>
      <c r="S953" s="4">
        <v>2669.15</v>
      </c>
      <c r="T953" s="1">
        <v>25.045000000000002</v>
      </c>
      <c r="U953" s="1337">
        <v>25045</v>
      </c>
      <c r="V953" s="1">
        <v>6.7799999999999999E-2</v>
      </c>
      <c r="W953" s="1336">
        <v>67.760000000000005</v>
      </c>
      <c r="X953" s="1">
        <v>13</v>
      </c>
      <c r="Y953" s="1">
        <v>135</v>
      </c>
      <c r="Z953" s="1" t="s">
        <v>143</v>
      </c>
      <c r="AA953" s="1">
        <v>401</v>
      </c>
      <c r="AB953" s="1337">
        <v>5925</v>
      </c>
    </row>
    <row r="954" spans="1:28">
      <c r="A954" s="1336" t="s">
        <v>353</v>
      </c>
      <c r="B954" s="2" t="s">
        <v>462</v>
      </c>
      <c r="C954" s="1" t="s">
        <v>463</v>
      </c>
      <c r="D954" s="1" t="s">
        <v>116</v>
      </c>
      <c r="E954" s="1">
        <v>130314</v>
      </c>
      <c r="F954" s="1336" t="s">
        <v>144</v>
      </c>
      <c r="G954" s="1" t="s">
        <v>32</v>
      </c>
      <c r="H954" s="1">
        <v>420218</v>
      </c>
      <c r="I954" s="3">
        <v>42541</v>
      </c>
      <c r="J954" s="3">
        <v>42529</v>
      </c>
      <c r="K954" s="3">
        <v>42546</v>
      </c>
      <c r="N954" s="1" t="s">
        <v>89</v>
      </c>
      <c r="O954" s="1">
        <v>117028</v>
      </c>
      <c r="P954" s="1">
        <v>2000</v>
      </c>
      <c r="Q954" s="1">
        <v>31.9</v>
      </c>
      <c r="R954" s="1337">
        <v>63800</v>
      </c>
      <c r="S954" s="4">
        <v>7198.3</v>
      </c>
      <c r="T954" s="1">
        <v>25.045000000000002</v>
      </c>
      <c r="U954" s="1337">
        <v>50090</v>
      </c>
      <c r="V954" s="1">
        <v>6.7799999999999999E-2</v>
      </c>
      <c r="W954" s="1336">
        <v>135.52000000000001</v>
      </c>
      <c r="X954" s="1">
        <v>13</v>
      </c>
      <c r="Y954" s="1">
        <v>130</v>
      </c>
      <c r="AA954" s="1">
        <v>401</v>
      </c>
      <c r="AB954" s="1337">
        <v>13710</v>
      </c>
    </row>
    <row r="955" spans="1:28">
      <c r="A955" s="1336" t="s">
        <v>353</v>
      </c>
      <c r="B955" s="2" t="s">
        <v>462</v>
      </c>
      <c r="C955" s="1" t="s">
        <v>463</v>
      </c>
      <c r="D955" s="1" t="s">
        <v>116</v>
      </c>
      <c r="E955" s="1">
        <v>130157</v>
      </c>
      <c r="F955" s="1336" t="s">
        <v>415</v>
      </c>
      <c r="G955" s="1" t="s">
        <v>32</v>
      </c>
      <c r="H955" s="1">
        <v>420262</v>
      </c>
      <c r="I955" s="3">
        <v>42541</v>
      </c>
      <c r="J955" s="3">
        <v>42529</v>
      </c>
      <c r="K955" s="3">
        <v>42546</v>
      </c>
      <c r="L955" s="1">
        <v>222849</v>
      </c>
      <c r="M955" s="3">
        <v>42541</v>
      </c>
      <c r="N955" s="1" t="s">
        <v>89</v>
      </c>
      <c r="O955" s="1">
        <v>116984</v>
      </c>
      <c r="P955" s="1">
        <v>1200</v>
      </c>
      <c r="Q955" s="1">
        <v>32.229999999999997</v>
      </c>
      <c r="R955" s="1337">
        <v>38676</v>
      </c>
      <c r="S955" s="4">
        <v>4714.9799999999996</v>
      </c>
      <c r="T955" s="1">
        <v>25.045000000000002</v>
      </c>
      <c r="U955" s="1337">
        <v>30054</v>
      </c>
      <c r="V955" s="1">
        <v>6.7799999999999999E-2</v>
      </c>
      <c r="W955" s="1336">
        <v>81.311999999999998</v>
      </c>
      <c r="X955" s="1">
        <v>13</v>
      </c>
      <c r="Y955" s="1">
        <v>130</v>
      </c>
      <c r="AA955" s="1">
        <v>401</v>
      </c>
      <c r="AB955" s="1337">
        <v>8622</v>
      </c>
    </row>
    <row r="956" spans="1:28">
      <c r="A956" s="1336" t="s">
        <v>353</v>
      </c>
      <c r="B956" s="2" t="s">
        <v>462</v>
      </c>
      <c r="C956" s="1" t="s">
        <v>463</v>
      </c>
      <c r="D956" s="1" t="s">
        <v>116</v>
      </c>
      <c r="E956" s="1">
        <v>130110</v>
      </c>
      <c r="F956" s="1336" t="s">
        <v>198</v>
      </c>
      <c r="G956" s="1" t="s">
        <v>32</v>
      </c>
      <c r="H956" s="1">
        <v>420400</v>
      </c>
      <c r="I956" s="3">
        <v>42542</v>
      </c>
      <c r="J956" s="3">
        <v>42534</v>
      </c>
      <c r="K956" s="3">
        <v>42562</v>
      </c>
      <c r="N956" s="1" t="s">
        <v>89</v>
      </c>
      <c r="O956" s="1">
        <v>117178</v>
      </c>
      <c r="P956" s="1">
        <v>6000</v>
      </c>
      <c r="Q956" s="1">
        <v>31.9</v>
      </c>
      <c r="R956" s="1337">
        <v>191400</v>
      </c>
      <c r="S956" s="4">
        <v>21594.9</v>
      </c>
      <c r="T956" s="1">
        <v>25.045000000000002</v>
      </c>
      <c r="U956" s="1337">
        <v>150270</v>
      </c>
      <c r="V956" s="1">
        <v>6.7799999999999999E-2</v>
      </c>
      <c r="W956" s="1336">
        <v>406.56</v>
      </c>
      <c r="X956" s="1">
        <v>13</v>
      </c>
      <c r="Y956" s="1">
        <v>130</v>
      </c>
      <c r="AA956" s="1">
        <v>401</v>
      </c>
      <c r="AB956" s="1337">
        <v>41130</v>
      </c>
    </row>
    <row r="957" spans="1:28">
      <c r="A957" s="1336" t="s">
        <v>353</v>
      </c>
      <c r="B957" s="2" t="s">
        <v>462</v>
      </c>
      <c r="C957" s="1" t="s">
        <v>463</v>
      </c>
      <c r="D957" s="1" t="s">
        <v>116</v>
      </c>
      <c r="E957" s="1">
        <v>130001</v>
      </c>
      <c r="F957" s="1336" t="s">
        <v>132</v>
      </c>
      <c r="G957" s="1" t="s">
        <v>32</v>
      </c>
      <c r="H957" s="1">
        <v>420520</v>
      </c>
      <c r="I957" s="3">
        <v>42543</v>
      </c>
      <c r="J957" s="3">
        <v>42530</v>
      </c>
      <c r="K957" s="3">
        <v>42546</v>
      </c>
      <c r="N957" s="1" t="s">
        <v>89</v>
      </c>
      <c r="O957" s="1">
        <v>117061</v>
      </c>
      <c r="P957" s="1">
        <v>3000</v>
      </c>
      <c r="Q957" s="1">
        <v>32.549999999999997</v>
      </c>
      <c r="R957" s="1337">
        <v>97650</v>
      </c>
      <c r="S957" s="4">
        <v>12747.45</v>
      </c>
      <c r="T957" s="1">
        <v>25.045000000000002</v>
      </c>
      <c r="U957" s="1337">
        <v>75135</v>
      </c>
      <c r="V957" s="1">
        <v>6.7799999999999999E-2</v>
      </c>
      <c r="W957" s="1336">
        <v>203.28</v>
      </c>
      <c r="X957" s="1">
        <v>13</v>
      </c>
      <c r="Y957" s="1">
        <v>130</v>
      </c>
      <c r="AA957" s="1">
        <v>401</v>
      </c>
      <c r="AB957" s="1337">
        <v>22515</v>
      </c>
    </row>
    <row r="958" spans="1:28">
      <c r="A958" s="1336" t="s">
        <v>353</v>
      </c>
      <c r="B958" s="2" t="s">
        <v>462</v>
      </c>
      <c r="C958" s="1" t="s">
        <v>463</v>
      </c>
      <c r="D958" s="1" t="s">
        <v>116</v>
      </c>
      <c r="E958" s="1">
        <v>130001</v>
      </c>
      <c r="F958" s="1336" t="s">
        <v>132</v>
      </c>
      <c r="G958" s="1" t="s">
        <v>32</v>
      </c>
      <c r="H958" s="1">
        <v>420754</v>
      </c>
      <c r="I958" s="3">
        <v>42544</v>
      </c>
      <c r="J958" s="3">
        <v>42530</v>
      </c>
      <c r="K958" s="3">
        <v>42546</v>
      </c>
      <c r="N958" s="1" t="s">
        <v>89</v>
      </c>
      <c r="O958" s="1">
        <v>117061</v>
      </c>
      <c r="P958" s="1">
        <v>7000</v>
      </c>
      <c r="Q958" s="1">
        <v>32.549999999999997</v>
      </c>
      <c r="R958" s="1337">
        <v>227850</v>
      </c>
      <c r="S958" s="4">
        <v>29744.05</v>
      </c>
      <c r="T958" s="1">
        <v>25.045000000000002</v>
      </c>
      <c r="U958" s="1337">
        <v>175315</v>
      </c>
      <c r="V958" s="1">
        <v>6.7799999999999999E-2</v>
      </c>
      <c r="W958" s="1336">
        <v>474.32</v>
      </c>
      <c r="X958" s="1">
        <v>13</v>
      </c>
      <c r="Y958" s="1">
        <v>130</v>
      </c>
      <c r="AA958" s="1">
        <v>401</v>
      </c>
      <c r="AB958" s="1337">
        <v>52535</v>
      </c>
    </row>
    <row r="959" spans="1:28">
      <c r="A959" s="1336" t="s">
        <v>353</v>
      </c>
      <c r="B959" s="2" t="s">
        <v>462</v>
      </c>
      <c r="C959" s="1" t="s">
        <v>463</v>
      </c>
      <c r="D959" s="1" t="s">
        <v>116</v>
      </c>
      <c r="E959" s="1">
        <v>130004</v>
      </c>
      <c r="F959" s="1336" t="s">
        <v>125</v>
      </c>
      <c r="G959" s="1" t="s">
        <v>32</v>
      </c>
      <c r="H959" s="1">
        <v>420981</v>
      </c>
      <c r="I959" s="3">
        <v>42545</v>
      </c>
      <c r="J959" s="3">
        <v>42545</v>
      </c>
      <c r="K959" s="3">
        <v>42548</v>
      </c>
      <c r="L959" s="1">
        <v>223157</v>
      </c>
      <c r="M959" s="3">
        <v>42545</v>
      </c>
      <c r="N959" s="1" t="s">
        <v>89</v>
      </c>
      <c r="O959" s="1">
        <v>117451</v>
      </c>
      <c r="P959" s="1">
        <v>1500</v>
      </c>
      <c r="Q959" s="1">
        <v>30.97</v>
      </c>
      <c r="R959" s="1337">
        <v>46455</v>
      </c>
      <c r="S959" s="4">
        <v>4003.73</v>
      </c>
      <c r="T959" s="1">
        <v>25.045000000000002</v>
      </c>
      <c r="U959" s="1337">
        <v>37567.5</v>
      </c>
      <c r="V959" s="1">
        <v>6.7799999999999999E-2</v>
      </c>
      <c r="W959" s="1336">
        <v>101.64</v>
      </c>
      <c r="X959" s="1">
        <v>13</v>
      </c>
      <c r="Y959" s="1">
        <v>130</v>
      </c>
      <c r="AA959" s="1">
        <v>401</v>
      </c>
      <c r="AB959" s="1337">
        <v>8887.5</v>
      </c>
    </row>
    <row r="960" spans="1:28">
      <c r="A960" s="1336" t="s">
        <v>353</v>
      </c>
      <c r="B960" s="2" t="s">
        <v>462</v>
      </c>
      <c r="C960" s="1" t="s">
        <v>463</v>
      </c>
      <c r="D960" s="1" t="s">
        <v>116</v>
      </c>
      <c r="E960" s="1">
        <v>130322</v>
      </c>
      <c r="F960" s="1336" t="s">
        <v>142</v>
      </c>
      <c r="G960" s="1" t="s">
        <v>32</v>
      </c>
      <c r="H960" s="1">
        <v>421134</v>
      </c>
      <c r="I960" s="3">
        <v>42546</v>
      </c>
      <c r="J960" s="3">
        <v>42543</v>
      </c>
      <c r="K960" s="3">
        <v>42544</v>
      </c>
      <c r="L960" s="1">
        <v>223220</v>
      </c>
      <c r="M960" s="3">
        <v>42546</v>
      </c>
      <c r="N960" s="1" t="s">
        <v>89</v>
      </c>
      <c r="O960" s="1">
        <v>117395</v>
      </c>
      <c r="P960" s="1">
        <v>5000</v>
      </c>
      <c r="Q960" s="1">
        <v>31.44</v>
      </c>
      <c r="R960" s="1337">
        <v>157200</v>
      </c>
      <c r="S960" s="4">
        <v>15695.75</v>
      </c>
      <c r="T960" s="1">
        <v>25.045000000000002</v>
      </c>
      <c r="U960" s="1337">
        <v>125225</v>
      </c>
      <c r="V960" s="1">
        <v>6.7799999999999999E-2</v>
      </c>
      <c r="W960" s="1336">
        <v>338.8</v>
      </c>
      <c r="X960" s="1">
        <v>13</v>
      </c>
      <c r="Y960" s="1">
        <v>135</v>
      </c>
      <c r="Z960" s="1" t="s">
        <v>143</v>
      </c>
      <c r="AA960" s="1">
        <v>401</v>
      </c>
      <c r="AB960" s="1337">
        <v>31975</v>
      </c>
    </row>
    <row r="961" spans="1:28">
      <c r="A961" s="1336" t="s">
        <v>353</v>
      </c>
      <c r="B961" s="2" t="s">
        <v>462</v>
      </c>
      <c r="C961" s="1" t="s">
        <v>463</v>
      </c>
      <c r="D961" s="1" t="s">
        <v>116</v>
      </c>
      <c r="E961" s="1">
        <v>130050</v>
      </c>
      <c r="F961" s="1336" t="s">
        <v>218</v>
      </c>
      <c r="G961" s="1" t="s">
        <v>32</v>
      </c>
      <c r="H961" s="1">
        <v>421352</v>
      </c>
      <c r="I961" s="3">
        <v>42549</v>
      </c>
      <c r="J961" s="3">
        <v>42529</v>
      </c>
      <c r="K961" s="3">
        <v>42546</v>
      </c>
      <c r="N961" s="1" t="s">
        <v>89</v>
      </c>
      <c r="O961" s="1">
        <v>116994</v>
      </c>
      <c r="P961" s="1">
        <v>1000</v>
      </c>
      <c r="Q961" s="1">
        <v>32.549999999999997</v>
      </c>
      <c r="R961" s="1337">
        <v>32550</v>
      </c>
      <c r="S961" s="4">
        <v>4249.1499999999996</v>
      </c>
      <c r="T961" s="1">
        <v>25.045000000000002</v>
      </c>
      <c r="U961" s="1337">
        <v>25045</v>
      </c>
      <c r="V961" s="1">
        <v>6.7799999999999999E-2</v>
      </c>
      <c r="W961" s="1336">
        <v>67.760000000000005</v>
      </c>
      <c r="X961" s="1">
        <v>13</v>
      </c>
      <c r="Y961" s="1">
        <v>130</v>
      </c>
      <c r="AA961" s="1">
        <v>401</v>
      </c>
      <c r="AB961" s="1337">
        <v>7505</v>
      </c>
    </row>
    <row r="962" spans="1:28">
      <c r="A962" s="1336" t="s">
        <v>353</v>
      </c>
      <c r="B962" s="2" t="s">
        <v>462</v>
      </c>
      <c r="C962" s="1" t="s">
        <v>463</v>
      </c>
      <c r="D962" s="1" t="s">
        <v>116</v>
      </c>
      <c r="E962" s="1">
        <v>130361</v>
      </c>
      <c r="F962" s="1336" t="s">
        <v>167</v>
      </c>
      <c r="G962" s="1" t="s">
        <v>32</v>
      </c>
      <c r="H962" s="1">
        <v>421381</v>
      </c>
      <c r="I962" s="3">
        <v>42549</v>
      </c>
      <c r="J962" s="3">
        <v>42548</v>
      </c>
      <c r="K962" s="3">
        <v>42548</v>
      </c>
      <c r="L962" s="1">
        <v>223336</v>
      </c>
      <c r="M962" s="3">
        <v>42549</v>
      </c>
      <c r="N962" s="1" t="s">
        <v>89</v>
      </c>
      <c r="O962" s="1">
        <v>117477</v>
      </c>
      <c r="P962" s="1">
        <v>2000</v>
      </c>
      <c r="Q962" s="1">
        <v>32.549999999999997</v>
      </c>
      <c r="R962" s="1337">
        <v>65100</v>
      </c>
      <c r="S962" s="4">
        <v>8498.2999999999993</v>
      </c>
      <c r="T962" s="1">
        <v>25.045000000000002</v>
      </c>
      <c r="U962" s="1337">
        <v>50090</v>
      </c>
      <c r="V962" s="1">
        <v>6.7799999999999999E-2</v>
      </c>
      <c r="W962" s="1336">
        <v>135.52000000000001</v>
      </c>
      <c r="X962" s="1">
        <v>13</v>
      </c>
      <c r="Y962" s="1">
        <v>135</v>
      </c>
      <c r="Z962" s="1" t="s">
        <v>90</v>
      </c>
      <c r="AA962" s="1">
        <v>401</v>
      </c>
      <c r="AB962" s="1337">
        <v>15010</v>
      </c>
    </row>
    <row r="963" spans="1:28">
      <c r="A963" s="1336" t="s">
        <v>353</v>
      </c>
      <c r="B963" s="2" t="s">
        <v>462</v>
      </c>
      <c r="C963" s="1" t="s">
        <v>463</v>
      </c>
      <c r="D963" s="1" t="s">
        <v>116</v>
      </c>
      <c r="E963" s="1">
        <v>130339</v>
      </c>
      <c r="F963" s="1336" t="s">
        <v>258</v>
      </c>
      <c r="G963" s="1" t="s">
        <v>32</v>
      </c>
      <c r="H963" s="1">
        <v>421382</v>
      </c>
      <c r="I963" s="3">
        <v>42549</v>
      </c>
      <c r="J963" s="3">
        <v>42548</v>
      </c>
      <c r="K963" s="3">
        <v>42549</v>
      </c>
      <c r="L963" s="1">
        <v>223325</v>
      </c>
      <c r="M963" s="3">
        <v>42549</v>
      </c>
      <c r="N963" s="1" t="s">
        <v>89</v>
      </c>
      <c r="O963" s="1">
        <v>117491</v>
      </c>
      <c r="P963" s="1">
        <v>1600</v>
      </c>
      <c r="Q963" s="1">
        <v>30.97</v>
      </c>
      <c r="R963" s="1337">
        <v>49552</v>
      </c>
      <c r="S963" s="4">
        <v>4270.6400000000003</v>
      </c>
      <c r="T963" s="1">
        <v>25.045000000000002</v>
      </c>
      <c r="U963" s="1337">
        <v>40072</v>
      </c>
      <c r="V963" s="1">
        <v>6.7799999999999999E-2</v>
      </c>
      <c r="W963" s="1336">
        <v>108.416</v>
      </c>
      <c r="X963" s="1">
        <v>13</v>
      </c>
      <c r="Y963" s="1">
        <v>135</v>
      </c>
      <c r="Z963" s="1" t="s">
        <v>259</v>
      </c>
      <c r="AA963" s="1">
        <v>401</v>
      </c>
      <c r="AB963" s="1337">
        <v>9480</v>
      </c>
    </row>
    <row r="964" spans="1:28">
      <c r="A964" s="1336" t="s">
        <v>353</v>
      </c>
      <c r="B964" s="2" t="s">
        <v>462</v>
      </c>
      <c r="C964" s="1" t="s">
        <v>463</v>
      </c>
      <c r="D964" s="1" t="s">
        <v>116</v>
      </c>
      <c r="E964" s="1">
        <v>130339</v>
      </c>
      <c r="F964" s="1336" t="s">
        <v>258</v>
      </c>
      <c r="G964" s="1" t="s">
        <v>32</v>
      </c>
      <c r="H964" s="1">
        <v>421426</v>
      </c>
      <c r="I964" s="3">
        <v>42550</v>
      </c>
      <c r="J964" s="3">
        <v>42549</v>
      </c>
      <c r="K964" s="3">
        <v>42549</v>
      </c>
      <c r="L964" s="1">
        <v>223366</v>
      </c>
      <c r="M964" s="3">
        <v>42549</v>
      </c>
      <c r="N964" s="1" t="s">
        <v>89</v>
      </c>
      <c r="O964" s="1">
        <v>117556</v>
      </c>
      <c r="P964" s="1">
        <v>1600</v>
      </c>
      <c r="Q964" s="1">
        <v>30.97</v>
      </c>
      <c r="R964" s="1337">
        <v>49552</v>
      </c>
      <c r="S964" s="4">
        <v>4270.6400000000003</v>
      </c>
      <c r="T964" s="1">
        <v>25.045000000000002</v>
      </c>
      <c r="U964" s="1337">
        <v>40072</v>
      </c>
      <c r="V964" s="1">
        <v>6.7799999999999999E-2</v>
      </c>
      <c r="W964" s="1336">
        <v>108.416</v>
      </c>
      <c r="X964" s="1">
        <v>13</v>
      </c>
      <c r="Y964" s="1">
        <v>135</v>
      </c>
      <c r="Z964" s="1" t="s">
        <v>259</v>
      </c>
      <c r="AA964" s="1">
        <v>401</v>
      </c>
      <c r="AB964" s="1337">
        <v>9480</v>
      </c>
    </row>
    <row r="965" spans="1:28">
      <c r="A965" s="1336" t="s">
        <v>353</v>
      </c>
      <c r="B965" s="2" t="s">
        <v>464</v>
      </c>
      <c r="C965" s="1" t="s">
        <v>463</v>
      </c>
      <c r="D965" s="1" t="s">
        <v>76</v>
      </c>
      <c r="E965" s="1">
        <v>130003</v>
      </c>
      <c r="F965" s="1336" t="s">
        <v>145</v>
      </c>
      <c r="G965" s="1" t="s">
        <v>32</v>
      </c>
      <c r="H965" s="1">
        <v>419602</v>
      </c>
      <c r="I965" s="3">
        <v>42535</v>
      </c>
      <c r="J965" s="3">
        <v>42522</v>
      </c>
      <c r="K965" s="3">
        <v>42546</v>
      </c>
      <c r="N965" s="1" t="s">
        <v>89</v>
      </c>
      <c r="O965" s="1">
        <v>116699</v>
      </c>
      <c r="P965" s="1">
        <v>1000</v>
      </c>
      <c r="Q965" s="1">
        <v>31.9</v>
      </c>
      <c r="R965" s="1337">
        <v>31900</v>
      </c>
      <c r="S965" s="4">
        <v>3599.15</v>
      </c>
      <c r="T965" s="1">
        <v>25.045000000000002</v>
      </c>
      <c r="U965" s="1337">
        <v>25045</v>
      </c>
      <c r="V965" s="1">
        <v>6.7799999999999999E-2</v>
      </c>
      <c r="W965" s="1336">
        <v>67.760000000000005</v>
      </c>
      <c r="X965" s="1">
        <v>13</v>
      </c>
      <c r="Y965" s="1">
        <v>130</v>
      </c>
      <c r="AA965" s="1">
        <v>401</v>
      </c>
      <c r="AB965" s="1337">
        <v>6855</v>
      </c>
    </row>
    <row r="966" spans="1:28">
      <c r="A966" s="1336" t="s">
        <v>353</v>
      </c>
      <c r="B966" s="2" t="s">
        <v>465</v>
      </c>
      <c r="C966" s="1" t="s">
        <v>463</v>
      </c>
      <c r="D966" s="1" t="s">
        <v>65</v>
      </c>
      <c r="E966" s="1">
        <v>130013</v>
      </c>
      <c r="F966" s="1336" t="s">
        <v>221</v>
      </c>
      <c r="G966" s="1" t="s">
        <v>32</v>
      </c>
      <c r="H966" s="1">
        <v>418036</v>
      </c>
      <c r="I966" s="3">
        <v>42523</v>
      </c>
      <c r="J966" s="3">
        <v>42520</v>
      </c>
      <c r="K966" s="3">
        <v>42522</v>
      </c>
      <c r="N966" s="1" t="s">
        <v>89</v>
      </c>
      <c r="O966" s="1">
        <v>116578</v>
      </c>
      <c r="P966" s="1">
        <v>1000</v>
      </c>
      <c r="Q966" s="1">
        <v>31.9</v>
      </c>
      <c r="R966" s="1337">
        <v>31900</v>
      </c>
      <c r="S966" s="4">
        <v>3599.15</v>
      </c>
      <c r="T966" s="1">
        <v>25.045000000000002</v>
      </c>
      <c r="U966" s="1337">
        <v>25045</v>
      </c>
      <c r="V966" s="1">
        <v>6.7799999999999999E-2</v>
      </c>
      <c r="W966" s="1336">
        <v>67.760000000000005</v>
      </c>
      <c r="X966" s="1">
        <v>13</v>
      </c>
      <c r="Y966" s="1">
        <v>130</v>
      </c>
      <c r="AA966" s="1">
        <v>401</v>
      </c>
      <c r="AB966" s="1337">
        <v>6855</v>
      </c>
    </row>
    <row r="967" spans="1:28">
      <c r="A967" s="1336" t="s">
        <v>353</v>
      </c>
      <c r="B967" s="2" t="s">
        <v>465</v>
      </c>
      <c r="C967" s="1" t="s">
        <v>463</v>
      </c>
      <c r="D967" s="1" t="s">
        <v>65</v>
      </c>
      <c r="E967" s="1">
        <v>130007</v>
      </c>
      <c r="F967" s="1336" t="s">
        <v>146</v>
      </c>
      <c r="G967" s="1" t="s">
        <v>32</v>
      </c>
      <c r="H967" s="1">
        <v>418286</v>
      </c>
      <c r="I967" s="3">
        <v>42524</v>
      </c>
      <c r="J967" s="3">
        <v>42517</v>
      </c>
      <c r="K967" s="3">
        <v>42523</v>
      </c>
      <c r="L967" s="1">
        <v>221650</v>
      </c>
      <c r="M967" s="3">
        <v>42524</v>
      </c>
      <c r="N967" s="1" t="s">
        <v>89</v>
      </c>
      <c r="O967" s="1">
        <v>116546</v>
      </c>
      <c r="P967" s="1">
        <v>1000</v>
      </c>
      <c r="Q967" s="1">
        <v>32.549999999999997</v>
      </c>
      <c r="R967" s="1337">
        <v>32550</v>
      </c>
      <c r="S967" s="4">
        <v>4249.1499999999996</v>
      </c>
      <c r="T967" s="1">
        <v>25.045000000000002</v>
      </c>
      <c r="U967" s="1337">
        <v>25045</v>
      </c>
      <c r="V967" s="1">
        <v>6.7799999999999999E-2</v>
      </c>
      <c r="W967" s="1336">
        <v>67.760000000000005</v>
      </c>
      <c r="X967" s="1">
        <v>13</v>
      </c>
      <c r="Y967" s="1">
        <v>130</v>
      </c>
      <c r="AA967" s="1">
        <v>401</v>
      </c>
      <c r="AB967" s="1337">
        <v>7505</v>
      </c>
    </row>
    <row r="968" spans="1:28">
      <c r="A968" s="1336" t="s">
        <v>353</v>
      </c>
      <c r="B968" s="2" t="s">
        <v>465</v>
      </c>
      <c r="C968" s="1" t="s">
        <v>463</v>
      </c>
      <c r="D968" s="1" t="s">
        <v>65</v>
      </c>
      <c r="E968" s="1">
        <v>130308</v>
      </c>
      <c r="F968" s="1336" t="s">
        <v>126</v>
      </c>
      <c r="G968" s="1" t="s">
        <v>32</v>
      </c>
      <c r="H968" s="1">
        <v>418412</v>
      </c>
      <c r="I968" s="3">
        <v>42527</v>
      </c>
      <c r="J968" s="3">
        <v>42523</v>
      </c>
      <c r="K968" s="3">
        <v>42524</v>
      </c>
      <c r="N968" s="1" t="s">
        <v>89</v>
      </c>
      <c r="O968" s="1">
        <v>116767</v>
      </c>
      <c r="P968" s="1">
        <v>4000</v>
      </c>
      <c r="Q968" s="1">
        <v>32.549999999999997</v>
      </c>
      <c r="R968" s="1337">
        <v>130200</v>
      </c>
      <c r="S968" s="4">
        <v>16996.599999999999</v>
      </c>
      <c r="T968" s="1">
        <v>25.045000000000002</v>
      </c>
      <c r="U968" s="1337">
        <v>100180</v>
      </c>
      <c r="V968" s="1">
        <v>6.7799999999999999E-2</v>
      </c>
      <c r="W968" s="1336">
        <v>271.04000000000002</v>
      </c>
      <c r="X968" s="1">
        <v>13</v>
      </c>
      <c r="Y968" s="1">
        <v>141</v>
      </c>
      <c r="AA968" s="1">
        <v>401</v>
      </c>
      <c r="AB968" s="1337">
        <v>30020</v>
      </c>
    </row>
    <row r="969" spans="1:28">
      <c r="A969" s="1336" t="s">
        <v>353</v>
      </c>
      <c r="B969" s="2" t="s">
        <v>465</v>
      </c>
      <c r="C969" s="1" t="s">
        <v>463</v>
      </c>
      <c r="D969" s="1" t="s">
        <v>65</v>
      </c>
      <c r="E969" s="1">
        <v>130140</v>
      </c>
      <c r="F969" s="1336" t="s">
        <v>222</v>
      </c>
      <c r="G969" s="1" t="s">
        <v>32</v>
      </c>
      <c r="H969" s="1">
        <v>418605</v>
      </c>
      <c r="I969" s="3">
        <v>42528</v>
      </c>
      <c r="J969" s="3">
        <v>42524</v>
      </c>
      <c r="K969" s="3">
        <v>42527</v>
      </c>
      <c r="N969" s="1" t="s">
        <v>89</v>
      </c>
      <c r="O969" s="1">
        <v>116780</v>
      </c>
      <c r="P969" s="1">
        <v>2000</v>
      </c>
      <c r="Q969" s="1">
        <v>32.549999999999997</v>
      </c>
      <c r="R969" s="1337">
        <v>65100</v>
      </c>
      <c r="S969" s="4">
        <v>8498.2999999999993</v>
      </c>
      <c r="T969" s="1">
        <v>25.045000000000002</v>
      </c>
      <c r="U969" s="1337">
        <v>50090</v>
      </c>
      <c r="V969" s="1">
        <v>6.7799999999999999E-2</v>
      </c>
      <c r="W969" s="1336">
        <v>135.52000000000001</v>
      </c>
      <c r="X969" s="1">
        <v>13</v>
      </c>
      <c r="Y969" s="1">
        <v>130</v>
      </c>
      <c r="AA969" s="1">
        <v>401</v>
      </c>
      <c r="AB969" s="1337">
        <v>15010</v>
      </c>
    </row>
    <row r="970" spans="1:28">
      <c r="A970" s="1336" t="s">
        <v>353</v>
      </c>
      <c r="B970" s="2" t="s">
        <v>465</v>
      </c>
      <c r="C970" s="1" t="s">
        <v>463</v>
      </c>
      <c r="D970" s="1" t="s">
        <v>65</v>
      </c>
      <c r="E970" s="1">
        <v>130003</v>
      </c>
      <c r="F970" s="1336" t="s">
        <v>145</v>
      </c>
      <c r="G970" s="1" t="s">
        <v>32</v>
      </c>
      <c r="H970" s="1">
        <v>418653</v>
      </c>
      <c r="I970" s="3">
        <v>42529</v>
      </c>
      <c r="J970" s="3">
        <v>42522</v>
      </c>
      <c r="K970" s="3">
        <v>42524</v>
      </c>
      <c r="N970" s="1" t="s">
        <v>89</v>
      </c>
      <c r="O970" s="1">
        <v>116699</v>
      </c>
      <c r="P970" s="1">
        <v>2000</v>
      </c>
      <c r="Q970" s="1">
        <v>31.9</v>
      </c>
      <c r="R970" s="1337">
        <v>63800</v>
      </c>
      <c r="S970" s="4">
        <v>7198.3</v>
      </c>
      <c r="T970" s="1">
        <v>25.045000000000002</v>
      </c>
      <c r="U970" s="1337">
        <v>50090</v>
      </c>
      <c r="V970" s="1">
        <v>6.7799999999999999E-2</v>
      </c>
      <c r="W970" s="1336">
        <v>135.52000000000001</v>
      </c>
      <c r="X970" s="1">
        <v>13</v>
      </c>
      <c r="Y970" s="1">
        <v>130</v>
      </c>
      <c r="AA970" s="1">
        <v>401</v>
      </c>
      <c r="AB970" s="1337">
        <v>13710</v>
      </c>
    </row>
    <row r="971" spans="1:28">
      <c r="A971" s="1336" t="s">
        <v>353</v>
      </c>
      <c r="B971" s="2" t="s">
        <v>465</v>
      </c>
      <c r="C971" s="1" t="s">
        <v>463</v>
      </c>
      <c r="D971" s="1" t="s">
        <v>65</v>
      </c>
      <c r="E971" s="1">
        <v>130099</v>
      </c>
      <c r="F971" s="1336" t="s">
        <v>150</v>
      </c>
      <c r="G971" s="1" t="s">
        <v>32</v>
      </c>
      <c r="H971" s="1">
        <v>419059</v>
      </c>
      <c r="I971" s="3">
        <v>42530</v>
      </c>
      <c r="J971" s="3">
        <v>42529</v>
      </c>
      <c r="K971" s="3">
        <v>42531</v>
      </c>
      <c r="L971" s="1">
        <v>222137</v>
      </c>
      <c r="M971" s="3">
        <v>42530</v>
      </c>
      <c r="N971" s="1" t="s">
        <v>89</v>
      </c>
      <c r="O971" s="1">
        <v>117011</v>
      </c>
      <c r="P971" s="1">
        <v>5000</v>
      </c>
      <c r="Q971" s="1">
        <v>32.229999999999997</v>
      </c>
      <c r="R971" s="1337">
        <v>161150</v>
      </c>
      <c r="S971" s="4">
        <v>19645.75</v>
      </c>
      <c r="T971" s="1">
        <v>25.045000000000002</v>
      </c>
      <c r="U971" s="1337">
        <v>125225</v>
      </c>
      <c r="V971" s="1">
        <v>6.7799999999999999E-2</v>
      </c>
      <c r="W971" s="1336">
        <v>338.8</v>
      </c>
      <c r="X971" s="1">
        <v>13</v>
      </c>
      <c r="Y971" s="1">
        <v>130</v>
      </c>
      <c r="AA971" s="1">
        <v>401</v>
      </c>
      <c r="AB971" s="1337">
        <v>35925</v>
      </c>
    </row>
    <row r="972" spans="1:28">
      <c r="A972" s="1336" t="s">
        <v>353</v>
      </c>
      <c r="B972" s="2" t="s">
        <v>465</v>
      </c>
      <c r="C972" s="1" t="s">
        <v>463</v>
      </c>
      <c r="D972" s="1" t="s">
        <v>65</v>
      </c>
      <c r="E972" s="1">
        <v>130308</v>
      </c>
      <c r="F972" s="1336" t="s">
        <v>126</v>
      </c>
      <c r="G972" s="1" t="s">
        <v>32</v>
      </c>
      <c r="H972" s="1">
        <v>419252</v>
      </c>
      <c r="I972" s="3">
        <v>42532</v>
      </c>
      <c r="J972" s="3">
        <v>42529</v>
      </c>
      <c r="K972" s="3">
        <v>42530</v>
      </c>
      <c r="N972" s="1" t="s">
        <v>89</v>
      </c>
      <c r="O972" s="1">
        <v>117000</v>
      </c>
      <c r="P972" s="1">
        <v>1000</v>
      </c>
      <c r="Q972" s="1">
        <v>31.9</v>
      </c>
      <c r="R972" s="1337">
        <v>31900</v>
      </c>
      <c r="S972" s="4">
        <v>3599.15</v>
      </c>
      <c r="T972" s="1">
        <v>25.045000000000002</v>
      </c>
      <c r="U972" s="1337">
        <v>25045</v>
      </c>
      <c r="V972" s="1">
        <v>6.7799999999999999E-2</v>
      </c>
      <c r="W972" s="1336">
        <v>67.760000000000005</v>
      </c>
      <c r="X972" s="1">
        <v>13</v>
      </c>
      <c r="Y972" s="1">
        <v>141</v>
      </c>
      <c r="AA972" s="1">
        <v>401</v>
      </c>
      <c r="AB972" s="1337">
        <v>6855</v>
      </c>
    </row>
    <row r="973" spans="1:28">
      <c r="A973" s="1336" t="s">
        <v>353</v>
      </c>
      <c r="B973" s="2" t="s">
        <v>465</v>
      </c>
      <c r="C973" s="1" t="s">
        <v>463</v>
      </c>
      <c r="D973" s="1" t="s">
        <v>65</v>
      </c>
      <c r="E973" s="1">
        <v>130236</v>
      </c>
      <c r="F973" s="1336" t="s">
        <v>427</v>
      </c>
      <c r="G973" s="1" t="s">
        <v>32</v>
      </c>
      <c r="H973" s="1">
        <v>419451</v>
      </c>
      <c r="I973" s="3">
        <v>42534</v>
      </c>
      <c r="J973" s="3">
        <v>42528</v>
      </c>
      <c r="K973" s="3">
        <v>42529</v>
      </c>
      <c r="L973" s="1">
        <v>222368</v>
      </c>
      <c r="M973" s="3">
        <v>42532</v>
      </c>
      <c r="N973" s="1" t="s">
        <v>89</v>
      </c>
      <c r="O973" s="1">
        <v>116915</v>
      </c>
      <c r="P973" s="1">
        <v>1000</v>
      </c>
      <c r="Q973" s="1">
        <v>31.44</v>
      </c>
      <c r="R973" s="1337">
        <v>31440</v>
      </c>
      <c r="S973" s="4">
        <v>3139.15</v>
      </c>
      <c r="T973" s="1">
        <v>25.045000000000002</v>
      </c>
      <c r="U973" s="1337">
        <v>25045</v>
      </c>
      <c r="V973" s="1">
        <v>6.7799999999999999E-2</v>
      </c>
      <c r="W973" s="1336">
        <v>67.760000000000005</v>
      </c>
      <c r="X973" s="1">
        <v>13</v>
      </c>
      <c r="Y973" s="1">
        <v>135</v>
      </c>
      <c r="Z973" s="1" t="s">
        <v>143</v>
      </c>
      <c r="AA973" s="1">
        <v>401</v>
      </c>
      <c r="AB973" s="1337">
        <v>6395</v>
      </c>
    </row>
    <row r="974" spans="1:28">
      <c r="A974" s="1336" t="s">
        <v>353</v>
      </c>
      <c r="B974" s="2" t="s">
        <v>465</v>
      </c>
      <c r="C974" s="1" t="s">
        <v>463</v>
      </c>
      <c r="D974" s="1" t="s">
        <v>65</v>
      </c>
      <c r="E974" s="1">
        <v>130023</v>
      </c>
      <c r="F974" s="1336" t="s">
        <v>153</v>
      </c>
      <c r="G974" s="1" t="s">
        <v>32</v>
      </c>
      <c r="H974" s="1">
        <v>419586</v>
      </c>
      <c r="I974" s="3">
        <v>42535</v>
      </c>
      <c r="J974" s="3">
        <v>42523</v>
      </c>
      <c r="K974" s="3">
        <v>42528</v>
      </c>
      <c r="N974" s="1" t="s">
        <v>89</v>
      </c>
      <c r="O974" s="1">
        <v>116749</v>
      </c>
      <c r="P974" s="1">
        <v>2000</v>
      </c>
      <c r="Q974" s="1">
        <v>31.9</v>
      </c>
      <c r="R974" s="1337">
        <v>63800</v>
      </c>
      <c r="S974" s="4">
        <v>7198.3</v>
      </c>
      <c r="T974" s="1">
        <v>25.045000000000002</v>
      </c>
      <c r="U974" s="1337">
        <v>50090</v>
      </c>
      <c r="V974" s="1">
        <v>6.7799999999999999E-2</v>
      </c>
      <c r="W974" s="1336">
        <v>135.52000000000001</v>
      </c>
      <c r="X974" s="1">
        <v>13</v>
      </c>
      <c r="Y974" s="1">
        <v>130</v>
      </c>
      <c r="AA974" s="1">
        <v>401</v>
      </c>
      <c r="AB974" s="1337">
        <v>13710</v>
      </c>
    </row>
    <row r="975" spans="1:28">
      <c r="A975" s="1336" t="s">
        <v>353</v>
      </c>
      <c r="B975" s="2" t="s">
        <v>465</v>
      </c>
      <c r="C975" s="1" t="s">
        <v>463</v>
      </c>
      <c r="D975" s="1" t="s">
        <v>65</v>
      </c>
      <c r="E975" s="1">
        <v>130308</v>
      </c>
      <c r="F975" s="1336" t="s">
        <v>126</v>
      </c>
      <c r="G975" s="1" t="s">
        <v>32</v>
      </c>
      <c r="H975" s="1">
        <v>419636</v>
      </c>
      <c r="I975" s="3">
        <v>42536</v>
      </c>
      <c r="J975" s="3">
        <v>42535</v>
      </c>
      <c r="K975" s="3">
        <v>42536</v>
      </c>
      <c r="N975" s="1" t="s">
        <v>89</v>
      </c>
      <c r="O975" s="1">
        <v>117223</v>
      </c>
      <c r="P975" s="1">
        <v>3000</v>
      </c>
      <c r="Q975" s="1">
        <v>31.9</v>
      </c>
      <c r="R975" s="1337">
        <v>95700</v>
      </c>
      <c r="S975" s="4">
        <v>10797.45</v>
      </c>
      <c r="T975" s="1">
        <v>25.045000000000002</v>
      </c>
      <c r="U975" s="1337">
        <v>75135</v>
      </c>
      <c r="V975" s="1">
        <v>6.7799999999999999E-2</v>
      </c>
      <c r="W975" s="1336">
        <v>203.28</v>
      </c>
      <c r="X975" s="1">
        <v>13</v>
      </c>
      <c r="Y975" s="1">
        <v>141</v>
      </c>
      <c r="AA975" s="1">
        <v>401</v>
      </c>
      <c r="AB975" s="1337">
        <v>20565</v>
      </c>
    </row>
    <row r="976" spans="1:28">
      <c r="A976" s="1336" t="s">
        <v>353</v>
      </c>
      <c r="B976" s="2" t="s">
        <v>465</v>
      </c>
      <c r="C976" s="1" t="s">
        <v>463</v>
      </c>
      <c r="D976" s="1" t="s">
        <v>65</v>
      </c>
      <c r="E976" s="1">
        <v>130241</v>
      </c>
      <c r="F976" s="1336" t="s">
        <v>368</v>
      </c>
      <c r="G976" s="1" t="s">
        <v>32</v>
      </c>
      <c r="H976" s="1">
        <v>419811</v>
      </c>
      <c r="I976" s="3">
        <v>42536</v>
      </c>
      <c r="J976" s="3">
        <v>42528</v>
      </c>
      <c r="K976" s="3">
        <v>42529</v>
      </c>
      <c r="L976" s="1">
        <v>222479</v>
      </c>
      <c r="M976" s="3">
        <v>42534</v>
      </c>
      <c r="N976" s="1" t="s">
        <v>89</v>
      </c>
      <c r="O976" s="1">
        <v>116961</v>
      </c>
      <c r="P976" s="1">
        <v>1000</v>
      </c>
      <c r="Q976" s="1">
        <v>30.97</v>
      </c>
      <c r="R976" s="1337">
        <v>30970</v>
      </c>
      <c r="S976" s="4">
        <v>2669.15</v>
      </c>
      <c r="T976" s="1">
        <v>25.045000000000002</v>
      </c>
      <c r="U976" s="1337">
        <v>25045</v>
      </c>
      <c r="V976" s="1">
        <v>6.7799999999999999E-2</v>
      </c>
      <c r="W976" s="1336">
        <v>67.760000000000005</v>
      </c>
      <c r="X976" s="1">
        <v>13</v>
      </c>
      <c r="Y976" s="1">
        <v>135</v>
      </c>
      <c r="Z976" s="1" t="s">
        <v>143</v>
      </c>
      <c r="AA976" s="1">
        <v>401</v>
      </c>
      <c r="AB976" s="1337">
        <v>5925</v>
      </c>
    </row>
    <row r="977" spans="1:28">
      <c r="A977" s="1336" t="s">
        <v>353</v>
      </c>
      <c r="B977" s="2" t="s">
        <v>465</v>
      </c>
      <c r="C977" s="1" t="s">
        <v>463</v>
      </c>
      <c r="D977" s="1" t="s">
        <v>65</v>
      </c>
      <c r="E977" s="1">
        <v>140546</v>
      </c>
      <c r="F977" s="1336" t="s">
        <v>428</v>
      </c>
      <c r="G977" s="1" t="s">
        <v>32</v>
      </c>
      <c r="H977" s="1">
        <v>420008</v>
      </c>
      <c r="I977" s="3">
        <v>42539</v>
      </c>
      <c r="J977" s="3">
        <v>42538</v>
      </c>
      <c r="K977" s="3">
        <v>42538</v>
      </c>
      <c r="N977" s="1" t="s">
        <v>89</v>
      </c>
      <c r="O977" s="1">
        <v>117293</v>
      </c>
      <c r="P977" s="1">
        <v>2000</v>
      </c>
      <c r="Q977" s="1">
        <v>31.9</v>
      </c>
      <c r="R977" s="1337">
        <v>63800</v>
      </c>
      <c r="S977" s="4">
        <v>7198.3</v>
      </c>
      <c r="T977" s="1">
        <v>25.045000000000002</v>
      </c>
      <c r="U977" s="1337">
        <v>50090</v>
      </c>
      <c r="V977" s="1">
        <v>6.7799999999999999E-2</v>
      </c>
      <c r="W977" s="1336">
        <v>135.52000000000001</v>
      </c>
      <c r="X977" s="1">
        <v>13</v>
      </c>
      <c r="Y977" s="1">
        <v>141</v>
      </c>
      <c r="AA977" s="1">
        <v>401</v>
      </c>
      <c r="AB977" s="1337">
        <v>13710</v>
      </c>
    </row>
    <row r="978" spans="1:28">
      <c r="A978" s="1336" t="s">
        <v>353</v>
      </c>
      <c r="B978" s="2" t="s">
        <v>465</v>
      </c>
      <c r="C978" s="1" t="s">
        <v>463</v>
      </c>
      <c r="D978" s="1" t="s">
        <v>65</v>
      </c>
      <c r="E978" s="1">
        <v>130013</v>
      </c>
      <c r="F978" s="1336" t="s">
        <v>221</v>
      </c>
      <c r="G978" s="1" t="s">
        <v>32</v>
      </c>
      <c r="H978" s="1">
        <v>420179</v>
      </c>
      <c r="I978" s="3">
        <v>42539</v>
      </c>
      <c r="J978" s="3">
        <v>42536</v>
      </c>
      <c r="K978" s="3">
        <v>42537</v>
      </c>
      <c r="N978" s="1" t="s">
        <v>89</v>
      </c>
      <c r="O978" s="1">
        <v>117245</v>
      </c>
      <c r="P978" s="1">
        <v>3000</v>
      </c>
      <c r="Q978" s="1">
        <v>31.58</v>
      </c>
      <c r="R978" s="1337">
        <v>94740</v>
      </c>
      <c r="S978" s="4">
        <v>9837.4500000000007</v>
      </c>
      <c r="T978" s="1">
        <v>25.045000000000002</v>
      </c>
      <c r="U978" s="1337">
        <v>75135</v>
      </c>
      <c r="V978" s="1">
        <v>6.7799999999999999E-2</v>
      </c>
      <c r="W978" s="1336">
        <v>203.28</v>
      </c>
      <c r="X978" s="1">
        <v>13</v>
      </c>
      <c r="Y978" s="1">
        <v>130</v>
      </c>
      <c r="AA978" s="1">
        <v>401</v>
      </c>
      <c r="AB978" s="1337">
        <v>19605</v>
      </c>
    </row>
    <row r="979" spans="1:28">
      <c r="A979" s="1336" t="s">
        <v>353</v>
      </c>
      <c r="B979" s="2" t="s">
        <v>466</v>
      </c>
      <c r="C979" s="1" t="s">
        <v>463</v>
      </c>
      <c r="D979" s="1" t="s">
        <v>467</v>
      </c>
      <c r="E979" s="1">
        <v>130003</v>
      </c>
      <c r="F979" s="1336" t="s">
        <v>145</v>
      </c>
      <c r="G979" s="1" t="s">
        <v>32</v>
      </c>
      <c r="H979" s="1">
        <v>419130</v>
      </c>
      <c r="I979" s="3">
        <v>42531</v>
      </c>
      <c r="J979" s="3">
        <v>42522</v>
      </c>
      <c r="K979" s="3">
        <v>42546</v>
      </c>
      <c r="N979" s="1" t="s">
        <v>89</v>
      </c>
      <c r="O979" s="1">
        <v>116699</v>
      </c>
      <c r="P979" s="1">
        <v>1500</v>
      </c>
      <c r="Q979" s="1">
        <v>31.9</v>
      </c>
      <c r="R979" s="1337">
        <v>47850</v>
      </c>
      <c r="S979" s="4">
        <v>5398.73</v>
      </c>
      <c r="T979" s="1">
        <v>25.045000000000002</v>
      </c>
      <c r="U979" s="1337">
        <v>37567.5</v>
      </c>
      <c r="V979" s="1">
        <v>6.7799999999999999E-2</v>
      </c>
      <c r="W979" s="1336">
        <v>101.64</v>
      </c>
      <c r="X979" s="1">
        <v>13</v>
      </c>
      <c r="Y979" s="1">
        <v>130</v>
      </c>
      <c r="AA979" s="1">
        <v>401</v>
      </c>
      <c r="AB979" s="1337">
        <v>10282.5</v>
      </c>
    </row>
    <row r="980" spans="1:28">
      <c r="A980" s="1336" t="s">
        <v>353</v>
      </c>
      <c r="B980" s="2" t="s">
        <v>468</v>
      </c>
      <c r="C980" s="1" t="s">
        <v>463</v>
      </c>
      <c r="D980" s="1" t="s">
        <v>129</v>
      </c>
      <c r="E980" s="1">
        <v>130365</v>
      </c>
      <c r="F980" s="1336" t="s">
        <v>432</v>
      </c>
      <c r="G980" s="1" t="s">
        <v>32</v>
      </c>
      <c r="H980" s="1">
        <v>418512</v>
      </c>
      <c r="I980" s="3">
        <v>42527</v>
      </c>
      <c r="J980" s="3">
        <v>42515</v>
      </c>
      <c r="K980" s="3">
        <v>42544</v>
      </c>
      <c r="L980" s="1">
        <v>221766</v>
      </c>
      <c r="M980" s="3">
        <v>42526</v>
      </c>
      <c r="N980" s="1" t="s">
        <v>89</v>
      </c>
      <c r="O980" s="1">
        <v>116479</v>
      </c>
      <c r="P980" s="1">
        <v>6000</v>
      </c>
      <c r="Q980" s="1">
        <v>32.549999999999997</v>
      </c>
      <c r="R980" s="1337">
        <v>195300</v>
      </c>
      <c r="S980" s="4">
        <v>25494.9</v>
      </c>
      <c r="T980" s="1">
        <v>25.045000000000002</v>
      </c>
      <c r="U980" s="1337">
        <v>150270</v>
      </c>
      <c r="V980" s="1">
        <v>6.7799999999999999E-2</v>
      </c>
      <c r="W980" s="1336">
        <v>406.56</v>
      </c>
      <c r="X980" s="1">
        <v>13</v>
      </c>
      <c r="Y980" s="1">
        <v>135</v>
      </c>
      <c r="Z980" s="1" t="s">
        <v>90</v>
      </c>
      <c r="AA980" s="1">
        <v>401</v>
      </c>
      <c r="AB980" s="1337">
        <v>45030</v>
      </c>
    </row>
    <row r="981" spans="1:28">
      <c r="A981" s="1336" t="s">
        <v>353</v>
      </c>
      <c r="B981" s="2" t="s">
        <v>468</v>
      </c>
      <c r="C981" s="1" t="s">
        <v>463</v>
      </c>
      <c r="D981" s="1" t="s">
        <v>129</v>
      </c>
      <c r="E981" s="1">
        <v>130013</v>
      </c>
      <c r="F981" s="1336" t="s">
        <v>221</v>
      </c>
      <c r="G981" s="1" t="s">
        <v>32</v>
      </c>
      <c r="H981" s="1">
        <v>418650</v>
      </c>
      <c r="I981" s="3">
        <v>42529</v>
      </c>
      <c r="J981" s="3">
        <v>42520</v>
      </c>
      <c r="K981" s="3">
        <v>42546</v>
      </c>
      <c r="N981" s="1" t="s">
        <v>89</v>
      </c>
      <c r="O981" s="1">
        <v>116578</v>
      </c>
      <c r="P981" s="1">
        <v>2000</v>
      </c>
      <c r="Q981" s="1">
        <v>31.9</v>
      </c>
      <c r="R981" s="1337">
        <v>63800</v>
      </c>
      <c r="S981" s="4">
        <v>7198.3</v>
      </c>
      <c r="T981" s="1">
        <v>25.045000000000002</v>
      </c>
      <c r="U981" s="1337">
        <v>50090</v>
      </c>
      <c r="V981" s="1">
        <v>6.7799999999999999E-2</v>
      </c>
      <c r="W981" s="1336">
        <v>135.52000000000001</v>
      </c>
      <c r="X981" s="1">
        <v>13</v>
      </c>
      <c r="Y981" s="1">
        <v>130</v>
      </c>
      <c r="AA981" s="1">
        <v>401</v>
      </c>
      <c r="AB981" s="1337">
        <v>13710</v>
      </c>
    </row>
    <row r="982" spans="1:28">
      <c r="A982" s="1336" t="s">
        <v>353</v>
      </c>
      <c r="B982" s="2" t="s">
        <v>468</v>
      </c>
      <c r="C982" s="1" t="s">
        <v>463</v>
      </c>
      <c r="D982" s="1" t="s">
        <v>129</v>
      </c>
      <c r="E982" s="1">
        <v>130241</v>
      </c>
      <c r="F982" s="1336" t="s">
        <v>368</v>
      </c>
      <c r="G982" s="1" t="s">
        <v>32</v>
      </c>
      <c r="H982" s="1">
        <v>420053</v>
      </c>
      <c r="I982" s="3">
        <v>42537</v>
      </c>
      <c r="J982" s="3">
        <v>42528</v>
      </c>
      <c r="K982" s="3">
        <v>42546</v>
      </c>
      <c r="L982" s="1">
        <v>222659</v>
      </c>
      <c r="M982" s="3">
        <v>42536</v>
      </c>
      <c r="N982" s="1" t="s">
        <v>89</v>
      </c>
      <c r="O982" s="1">
        <v>116895</v>
      </c>
      <c r="P982" s="1">
        <v>2000</v>
      </c>
      <c r="Q982" s="1">
        <v>30.97</v>
      </c>
      <c r="R982" s="1337">
        <v>61940</v>
      </c>
      <c r="S982" s="4">
        <v>5338.3</v>
      </c>
      <c r="T982" s="1">
        <v>25.045000000000002</v>
      </c>
      <c r="U982" s="1337">
        <v>50090</v>
      </c>
      <c r="V982" s="1">
        <v>6.7799999999999999E-2</v>
      </c>
      <c r="W982" s="1336">
        <v>135.52000000000001</v>
      </c>
      <c r="X982" s="1">
        <v>13</v>
      </c>
      <c r="Y982" s="1">
        <v>135</v>
      </c>
      <c r="Z982" s="1" t="s">
        <v>143</v>
      </c>
      <c r="AA982" s="1">
        <v>401</v>
      </c>
      <c r="AB982" s="1337">
        <v>11850</v>
      </c>
    </row>
    <row r="983" spans="1:28">
      <c r="A983" s="1336" t="s">
        <v>353</v>
      </c>
      <c r="B983" s="2" t="s">
        <v>468</v>
      </c>
      <c r="C983" s="1" t="s">
        <v>463</v>
      </c>
      <c r="D983" s="1" t="s">
        <v>129</v>
      </c>
      <c r="E983" s="1">
        <v>130001</v>
      </c>
      <c r="F983" s="1336" t="s">
        <v>132</v>
      </c>
      <c r="G983" s="1" t="s">
        <v>32</v>
      </c>
      <c r="H983" s="1">
        <v>420537</v>
      </c>
      <c r="I983" s="3">
        <v>42543</v>
      </c>
      <c r="J983" s="3">
        <v>42528</v>
      </c>
      <c r="K983" s="3">
        <v>42546</v>
      </c>
      <c r="N983" s="1" t="s">
        <v>89</v>
      </c>
      <c r="O983" s="1">
        <v>116943</v>
      </c>
      <c r="P983" s="1">
        <v>2000</v>
      </c>
      <c r="Q983" s="1">
        <v>32.549999999999997</v>
      </c>
      <c r="R983" s="1337">
        <v>65100</v>
      </c>
      <c r="S983" s="4">
        <v>8498.2999999999993</v>
      </c>
      <c r="T983" s="1">
        <v>25.045000000000002</v>
      </c>
      <c r="U983" s="1337">
        <v>50090</v>
      </c>
      <c r="V983" s="1">
        <v>6.7799999999999999E-2</v>
      </c>
      <c r="W983" s="1336">
        <v>135.52000000000001</v>
      </c>
      <c r="X983" s="1">
        <v>13</v>
      </c>
      <c r="Y983" s="1">
        <v>130</v>
      </c>
      <c r="AA983" s="1">
        <v>401</v>
      </c>
      <c r="AB983" s="1337">
        <v>15010</v>
      </c>
    </row>
    <row r="984" spans="1:28">
      <c r="A984" s="1336" t="s">
        <v>353</v>
      </c>
      <c r="B984" s="2" t="s">
        <v>468</v>
      </c>
      <c r="C984" s="1" t="s">
        <v>463</v>
      </c>
      <c r="D984" s="1" t="s">
        <v>129</v>
      </c>
      <c r="E984" s="1">
        <v>130001</v>
      </c>
      <c r="F984" s="1336" t="s">
        <v>132</v>
      </c>
      <c r="G984" s="1" t="s">
        <v>32</v>
      </c>
      <c r="H984" s="1">
        <v>420537</v>
      </c>
      <c r="I984" s="3">
        <v>42543</v>
      </c>
      <c r="J984" s="3">
        <v>42528</v>
      </c>
      <c r="K984" s="3">
        <v>42546</v>
      </c>
      <c r="N984" s="1" t="s">
        <v>89</v>
      </c>
      <c r="O984" s="1">
        <v>116943</v>
      </c>
      <c r="P984" s="1">
        <v>4000</v>
      </c>
      <c r="Q984" s="1">
        <v>32.549999999999997</v>
      </c>
      <c r="R984" s="1337">
        <v>130200</v>
      </c>
      <c r="S984" s="4">
        <v>16996.599999999999</v>
      </c>
      <c r="T984" s="1">
        <v>25.045000000000002</v>
      </c>
      <c r="U984" s="1337">
        <v>100180</v>
      </c>
      <c r="V984" s="1">
        <v>6.7799999999999999E-2</v>
      </c>
      <c r="W984" s="1336">
        <v>271.04000000000002</v>
      </c>
      <c r="X984" s="1">
        <v>13</v>
      </c>
      <c r="Y984" s="1">
        <v>130</v>
      </c>
      <c r="AA984" s="1">
        <v>401</v>
      </c>
      <c r="AB984" s="1337">
        <v>30020</v>
      </c>
    </row>
    <row r="985" spans="1:28">
      <c r="A985" s="1336" t="s">
        <v>353</v>
      </c>
      <c r="B985" s="2" t="s">
        <v>468</v>
      </c>
      <c r="C985" s="1" t="s">
        <v>463</v>
      </c>
      <c r="D985" s="1" t="s">
        <v>129</v>
      </c>
      <c r="E985" s="1">
        <v>130314</v>
      </c>
      <c r="F985" s="1336" t="s">
        <v>144</v>
      </c>
      <c r="G985" s="1" t="s">
        <v>32</v>
      </c>
      <c r="H985" s="1">
        <v>420820</v>
      </c>
      <c r="I985" s="3">
        <v>42545</v>
      </c>
      <c r="J985" s="3">
        <v>42529</v>
      </c>
      <c r="K985" s="3">
        <v>42546</v>
      </c>
      <c r="N985" s="1" t="s">
        <v>89</v>
      </c>
      <c r="O985" s="1">
        <v>117028</v>
      </c>
      <c r="P985" s="1">
        <v>2000</v>
      </c>
      <c r="Q985" s="1">
        <v>31.9</v>
      </c>
      <c r="R985" s="1337">
        <v>63800</v>
      </c>
      <c r="S985" s="4">
        <v>7198.3</v>
      </c>
      <c r="T985" s="1">
        <v>25.045000000000002</v>
      </c>
      <c r="U985" s="1337">
        <v>50090</v>
      </c>
      <c r="V985" s="1">
        <v>6.7799999999999999E-2</v>
      </c>
      <c r="W985" s="1336">
        <v>135.52000000000001</v>
      </c>
      <c r="X985" s="1">
        <v>13</v>
      </c>
      <c r="Y985" s="1">
        <v>130</v>
      </c>
      <c r="AA985" s="1">
        <v>401</v>
      </c>
      <c r="AB985" s="1337">
        <v>13710</v>
      </c>
    </row>
    <row r="986" spans="1:28">
      <c r="A986" s="1336" t="s">
        <v>353</v>
      </c>
      <c r="B986" s="2" t="s">
        <v>468</v>
      </c>
      <c r="C986" s="1" t="s">
        <v>463</v>
      </c>
      <c r="D986" s="1" t="s">
        <v>129</v>
      </c>
      <c r="E986" s="1">
        <v>130308</v>
      </c>
      <c r="F986" s="1336" t="s">
        <v>126</v>
      </c>
      <c r="G986" s="1" t="s">
        <v>32</v>
      </c>
      <c r="H986" s="1">
        <v>420828</v>
      </c>
      <c r="I986" s="3">
        <v>42545</v>
      </c>
      <c r="J986" s="3">
        <v>42529</v>
      </c>
      <c r="K986" s="3">
        <v>42546</v>
      </c>
      <c r="N986" s="1" t="s">
        <v>89</v>
      </c>
      <c r="O986" s="1">
        <v>117000</v>
      </c>
      <c r="P986" s="1">
        <v>2000</v>
      </c>
      <c r="Q986" s="1">
        <v>31.9</v>
      </c>
      <c r="R986" s="1337">
        <v>63800</v>
      </c>
      <c r="S986" s="4">
        <v>7198.3</v>
      </c>
      <c r="T986" s="1">
        <v>25.045000000000002</v>
      </c>
      <c r="U986" s="1337">
        <v>50090</v>
      </c>
      <c r="V986" s="1">
        <v>6.7799999999999999E-2</v>
      </c>
      <c r="W986" s="1336">
        <v>135.52000000000001</v>
      </c>
      <c r="X986" s="1">
        <v>13</v>
      </c>
      <c r="Y986" s="1">
        <v>141</v>
      </c>
      <c r="AA986" s="1">
        <v>401</v>
      </c>
      <c r="AB986" s="1337">
        <v>13710</v>
      </c>
    </row>
    <row r="987" spans="1:28">
      <c r="A987" s="1336" t="s">
        <v>353</v>
      </c>
      <c r="B987" s="2" t="s">
        <v>468</v>
      </c>
      <c r="C987" s="1" t="s">
        <v>463</v>
      </c>
      <c r="D987" s="1" t="s">
        <v>129</v>
      </c>
      <c r="E987" s="1">
        <v>130001</v>
      </c>
      <c r="F987" s="1336" t="s">
        <v>132</v>
      </c>
      <c r="G987" s="1" t="s">
        <v>32</v>
      </c>
      <c r="H987" s="1">
        <v>421056</v>
      </c>
      <c r="I987" s="3">
        <v>42548</v>
      </c>
      <c r="J987" s="3">
        <v>42530</v>
      </c>
      <c r="K987" s="3">
        <v>42546</v>
      </c>
      <c r="N987" s="1" t="s">
        <v>89</v>
      </c>
      <c r="O987" s="1">
        <v>117062</v>
      </c>
      <c r="P987" s="1">
        <v>4000</v>
      </c>
      <c r="Q987" s="1">
        <v>32.549999999999997</v>
      </c>
      <c r="R987" s="1337">
        <v>130200</v>
      </c>
      <c r="S987" s="4">
        <v>16996.599999999999</v>
      </c>
      <c r="T987" s="1">
        <v>25.045000000000002</v>
      </c>
      <c r="U987" s="1337">
        <v>100180</v>
      </c>
      <c r="V987" s="1">
        <v>6.7799999999999999E-2</v>
      </c>
      <c r="W987" s="1336">
        <v>271.04000000000002</v>
      </c>
      <c r="X987" s="1">
        <v>13</v>
      </c>
      <c r="Y987" s="1">
        <v>130</v>
      </c>
      <c r="AA987" s="1">
        <v>401</v>
      </c>
      <c r="AB987" s="1337">
        <v>30020</v>
      </c>
    </row>
    <row r="988" spans="1:28">
      <c r="A988" s="1336" t="s">
        <v>353</v>
      </c>
      <c r="B988" s="2" t="s">
        <v>469</v>
      </c>
      <c r="C988" s="1" t="s">
        <v>470</v>
      </c>
      <c r="D988" s="1" t="s">
        <v>116</v>
      </c>
      <c r="E988" s="1">
        <v>130050</v>
      </c>
      <c r="F988" s="1336" t="s">
        <v>218</v>
      </c>
      <c r="G988" s="1" t="s">
        <v>53</v>
      </c>
      <c r="H988" s="1">
        <v>7344</v>
      </c>
      <c r="I988" s="3">
        <v>42549</v>
      </c>
      <c r="J988" s="3">
        <v>42550</v>
      </c>
      <c r="K988" s="3">
        <v>42550</v>
      </c>
      <c r="N988" s="1" t="s">
        <v>54</v>
      </c>
      <c r="O988" s="1">
        <v>7538</v>
      </c>
      <c r="P988" s="1">
        <v>-500</v>
      </c>
      <c r="Q988" s="1">
        <v>36.369999999999997</v>
      </c>
      <c r="R988" s="1337">
        <v>-18185</v>
      </c>
      <c r="S988" s="1">
        <v>84.84</v>
      </c>
      <c r="T988" s="1">
        <v>32.335999999999999</v>
      </c>
      <c r="U988" s="1337">
        <v>-16168</v>
      </c>
      <c r="V988" s="1">
        <v>9.0399999999999994E-2</v>
      </c>
      <c r="W988" s="1336">
        <v>-45.22</v>
      </c>
      <c r="X988" s="1">
        <v>13</v>
      </c>
      <c r="Y988" s="1">
        <v>130</v>
      </c>
      <c r="AA988" s="1">
        <v>401</v>
      </c>
      <c r="AB988" s="1337">
        <v>-2017</v>
      </c>
    </row>
    <row r="989" spans="1:28">
      <c r="A989" s="1336" t="s">
        <v>353</v>
      </c>
      <c r="B989" s="2" t="s">
        <v>469</v>
      </c>
      <c r="C989" s="1" t="s">
        <v>470</v>
      </c>
      <c r="D989" s="1" t="s">
        <v>116</v>
      </c>
      <c r="E989" s="1">
        <v>130308</v>
      </c>
      <c r="F989" s="1336" t="s">
        <v>126</v>
      </c>
      <c r="G989" s="1" t="s">
        <v>32</v>
      </c>
      <c r="H989" s="1">
        <v>417940</v>
      </c>
      <c r="I989" s="3">
        <v>42522</v>
      </c>
      <c r="J989" s="3">
        <v>42521</v>
      </c>
      <c r="K989" s="3">
        <v>42522</v>
      </c>
      <c r="N989" s="1" t="s">
        <v>89</v>
      </c>
      <c r="O989" s="1">
        <v>116625</v>
      </c>
      <c r="P989" s="1">
        <v>1000</v>
      </c>
      <c r="Q989" s="1">
        <v>36.369999999999997</v>
      </c>
      <c r="R989" s="1337">
        <v>36370</v>
      </c>
      <c r="S989" s="1">
        <v>-169.68</v>
      </c>
      <c r="T989" s="1">
        <v>32.335999999999999</v>
      </c>
      <c r="U989" s="1337">
        <v>32336</v>
      </c>
      <c r="V989" s="1">
        <v>9.0399999999999994E-2</v>
      </c>
      <c r="W989" s="1336">
        <v>90.44</v>
      </c>
      <c r="X989" s="1">
        <v>13</v>
      </c>
      <c r="Y989" s="1">
        <v>141</v>
      </c>
      <c r="AA989" s="1">
        <v>401</v>
      </c>
      <c r="AB989" s="1337">
        <v>4034</v>
      </c>
    </row>
    <row r="990" spans="1:28">
      <c r="A990" s="1336" t="s">
        <v>353</v>
      </c>
      <c r="B990" s="2" t="s">
        <v>469</v>
      </c>
      <c r="C990" s="1" t="s">
        <v>470</v>
      </c>
      <c r="D990" s="1" t="s">
        <v>116</v>
      </c>
      <c r="E990" s="1">
        <v>130004</v>
      </c>
      <c r="F990" s="1336" t="s">
        <v>125</v>
      </c>
      <c r="G990" s="1" t="s">
        <v>32</v>
      </c>
      <c r="H990" s="1">
        <v>418011</v>
      </c>
      <c r="I990" s="3">
        <v>42522</v>
      </c>
      <c r="J990" s="3">
        <v>42521</v>
      </c>
      <c r="K990" s="3">
        <v>42523</v>
      </c>
      <c r="L990" s="1">
        <v>221498</v>
      </c>
      <c r="M990" s="3">
        <v>42522</v>
      </c>
      <c r="N990" s="1" t="s">
        <v>89</v>
      </c>
      <c r="O990" s="1">
        <v>116633</v>
      </c>
      <c r="P990" s="1">
        <v>1500</v>
      </c>
      <c r="Q990" s="1">
        <v>36</v>
      </c>
      <c r="R990" s="1337">
        <v>54000</v>
      </c>
      <c r="S990" s="1">
        <v>-809.52</v>
      </c>
      <c r="T990" s="1">
        <v>32.335999999999999</v>
      </c>
      <c r="U990" s="1337">
        <v>48504</v>
      </c>
      <c r="V990" s="1">
        <v>9.0399999999999994E-2</v>
      </c>
      <c r="W990" s="1336">
        <v>135.66</v>
      </c>
      <c r="X990" s="1">
        <v>13</v>
      </c>
      <c r="Y990" s="1">
        <v>130</v>
      </c>
      <c r="AA990" s="1">
        <v>401</v>
      </c>
      <c r="AB990" s="1337">
        <v>5496</v>
      </c>
    </row>
    <row r="991" spans="1:28">
      <c r="A991" s="1336" t="s">
        <v>353</v>
      </c>
      <c r="B991" s="2" t="s">
        <v>469</v>
      </c>
      <c r="C991" s="1" t="s">
        <v>470</v>
      </c>
      <c r="D991" s="1" t="s">
        <v>116</v>
      </c>
      <c r="E991" s="1">
        <v>130336</v>
      </c>
      <c r="F991" s="1336" t="s">
        <v>302</v>
      </c>
      <c r="G991" s="1" t="s">
        <v>32</v>
      </c>
      <c r="H991" s="1">
        <v>418137</v>
      </c>
      <c r="I991" s="3">
        <v>42523</v>
      </c>
      <c r="J991" s="3">
        <v>42520</v>
      </c>
      <c r="K991" s="3">
        <v>42551</v>
      </c>
      <c r="L991" s="1">
        <v>221550</v>
      </c>
      <c r="M991" s="3">
        <v>42523</v>
      </c>
      <c r="N991" s="1" t="s">
        <v>89</v>
      </c>
      <c r="O991" s="1">
        <v>116596</v>
      </c>
      <c r="P991" s="1">
        <v>500</v>
      </c>
      <c r="Q991" s="1">
        <v>35.700000000000003</v>
      </c>
      <c r="R991" s="1337">
        <v>17850</v>
      </c>
      <c r="S991" s="1">
        <v>-419.84</v>
      </c>
      <c r="T991" s="1">
        <v>32.335999999999999</v>
      </c>
      <c r="U991" s="1337">
        <v>16168</v>
      </c>
      <c r="V991" s="1">
        <v>9.0399999999999994E-2</v>
      </c>
      <c r="W991" s="1336">
        <v>45.22</v>
      </c>
      <c r="X991" s="1">
        <v>13</v>
      </c>
      <c r="Y991" s="1">
        <v>135</v>
      </c>
      <c r="Z991" s="1" t="s">
        <v>90</v>
      </c>
      <c r="AA991" s="1">
        <v>401</v>
      </c>
      <c r="AB991" s="1337">
        <v>1682</v>
      </c>
    </row>
    <row r="992" spans="1:28">
      <c r="A992" s="1336" t="s">
        <v>353</v>
      </c>
      <c r="B992" s="2" t="s">
        <v>469</v>
      </c>
      <c r="C992" s="1" t="s">
        <v>470</v>
      </c>
      <c r="D992" s="1" t="s">
        <v>116</v>
      </c>
      <c r="E992" s="1">
        <v>130013</v>
      </c>
      <c r="F992" s="1336" t="s">
        <v>221</v>
      </c>
      <c r="G992" s="1" t="s">
        <v>32</v>
      </c>
      <c r="H992" s="1">
        <v>418340</v>
      </c>
      <c r="I992" s="3">
        <v>42525</v>
      </c>
      <c r="J992" s="3">
        <v>42520</v>
      </c>
      <c r="K992" s="3">
        <v>42522</v>
      </c>
      <c r="N992" s="1" t="s">
        <v>89</v>
      </c>
      <c r="O992" s="1">
        <v>116578</v>
      </c>
      <c r="P992" s="1">
        <v>3000</v>
      </c>
      <c r="Q992" s="1">
        <v>35.64</v>
      </c>
      <c r="R992" s="1337">
        <v>106920</v>
      </c>
      <c r="S992" s="4">
        <v>-2699.04</v>
      </c>
      <c r="T992" s="1">
        <v>32.335999999999999</v>
      </c>
      <c r="U992" s="1337">
        <v>97008</v>
      </c>
      <c r="V992" s="1">
        <v>9.0399999999999994E-2</v>
      </c>
      <c r="W992" s="1336">
        <v>271.32</v>
      </c>
      <c r="X992" s="1">
        <v>13</v>
      </c>
      <c r="Y992" s="1">
        <v>130</v>
      </c>
      <c r="AA992" s="1">
        <v>401</v>
      </c>
      <c r="AB992" s="1337">
        <v>9912</v>
      </c>
    </row>
    <row r="993" spans="1:28">
      <c r="A993" s="1336" t="s">
        <v>353</v>
      </c>
      <c r="B993" s="2" t="s">
        <v>469</v>
      </c>
      <c r="C993" s="1" t="s">
        <v>470</v>
      </c>
      <c r="D993" s="1" t="s">
        <v>116</v>
      </c>
      <c r="E993" s="1">
        <v>140008</v>
      </c>
      <c r="F993" s="1336" t="s">
        <v>123</v>
      </c>
      <c r="G993" s="1" t="s">
        <v>32</v>
      </c>
      <c r="H993" s="1">
        <v>418478</v>
      </c>
      <c r="I993" s="3">
        <v>42525</v>
      </c>
      <c r="J993" s="3">
        <v>42522</v>
      </c>
      <c r="K993" s="3">
        <v>42527</v>
      </c>
      <c r="L993" s="1">
        <v>221742</v>
      </c>
      <c r="M993" s="3">
        <v>42525</v>
      </c>
      <c r="N993" s="1" t="s">
        <v>89</v>
      </c>
      <c r="O993" s="1">
        <v>116717</v>
      </c>
      <c r="P993" s="1">
        <v>5000</v>
      </c>
      <c r="Q993" s="1">
        <v>36.369999999999997</v>
      </c>
      <c r="R993" s="1337">
        <v>181850</v>
      </c>
      <c r="S993" s="1">
        <v>-848.4</v>
      </c>
      <c r="T993" s="1">
        <v>32.335999999999999</v>
      </c>
      <c r="U993" s="1337">
        <v>161680</v>
      </c>
      <c r="V993" s="1">
        <v>9.0399999999999994E-2</v>
      </c>
      <c r="W993" s="1336">
        <v>452.2</v>
      </c>
      <c r="X993" s="1">
        <v>13</v>
      </c>
      <c r="Y993" s="1">
        <v>141</v>
      </c>
      <c r="AA993" s="1">
        <v>401</v>
      </c>
      <c r="AB993" s="1337">
        <v>20170</v>
      </c>
    </row>
    <row r="994" spans="1:28">
      <c r="A994" s="1336" t="s">
        <v>353</v>
      </c>
      <c r="B994" s="2" t="s">
        <v>469</v>
      </c>
      <c r="C994" s="1" t="s">
        <v>470</v>
      </c>
      <c r="D994" s="1" t="s">
        <v>116</v>
      </c>
      <c r="E994" s="1">
        <v>130007</v>
      </c>
      <c r="F994" s="1336" t="s">
        <v>146</v>
      </c>
      <c r="G994" s="1" t="s">
        <v>32</v>
      </c>
      <c r="H994" s="1">
        <v>418521</v>
      </c>
      <c r="I994" s="3">
        <v>42527</v>
      </c>
      <c r="J994" s="3">
        <v>42517</v>
      </c>
      <c r="K994" s="3">
        <v>42523</v>
      </c>
      <c r="L994" s="1">
        <v>221772</v>
      </c>
      <c r="M994" s="3">
        <v>42526</v>
      </c>
      <c r="N994" s="1" t="s">
        <v>89</v>
      </c>
      <c r="O994" s="1">
        <v>116533</v>
      </c>
      <c r="P994" s="1">
        <v>1000</v>
      </c>
      <c r="Q994" s="1">
        <v>36.369999999999997</v>
      </c>
      <c r="R994" s="1337">
        <v>36370</v>
      </c>
      <c r="S994" s="1">
        <v>-169.68</v>
      </c>
      <c r="T994" s="1">
        <v>32.335999999999999</v>
      </c>
      <c r="U994" s="1337">
        <v>32336</v>
      </c>
      <c r="V994" s="1">
        <v>9.0399999999999994E-2</v>
      </c>
      <c r="W994" s="1336">
        <v>90.44</v>
      </c>
      <c r="X994" s="1">
        <v>13</v>
      </c>
      <c r="Y994" s="1">
        <v>130</v>
      </c>
      <c r="AA994" s="1">
        <v>401</v>
      </c>
      <c r="AB994" s="1337">
        <v>4034</v>
      </c>
    </row>
    <row r="995" spans="1:28">
      <c r="A995" s="1336" t="s">
        <v>353</v>
      </c>
      <c r="B995" s="2" t="s">
        <v>469</v>
      </c>
      <c r="C995" s="1" t="s">
        <v>470</v>
      </c>
      <c r="D995" s="1" t="s">
        <v>116</v>
      </c>
      <c r="E995" s="1">
        <v>130003</v>
      </c>
      <c r="F995" s="1336" t="s">
        <v>145</v>
      </c>
      <c r="G995" s="1" t="s">
        <v>32</v>
      </c>
      <c r="H995" s="1">
        <v>418655</v>
      </c>
      <c r="I995" s="3">
        <v>42529</v>
      </c>
      <c r="J995" s="3">
        <v>42522</v>
      </c>
      <c r="K995" s="3">
        <v>42524</v>
      </c>
      <c r="N995" s="1" t="s">
        <v>89</v>
      </c>
      <c r="O995" s="1">
        <v>116699</v>
      </c>
      <c r="P995" s="1">
        <v>5000</v>
      </c>
      <c r="Q995" s="1">
        <v>35.64</v>
      </c>
      <c r="R995" s="1337">
        <v>178200</v>
      </c>
      <c r="S995" s="4">
        <v>-4498.3999999999996</v>
      </c>
      <c r="T995" s="1">
        <v>32.335999999999999</v>
      </c>
      <c r="U995" s="1337">
        <v>161680</v>
      </c>
      <c r="V995" s="1">
        <v>9.0399999999999994E-2</v>
      </c>
      <c r="W995" s="1336">
        <v>452.2</v>
      </c>
      <c r="X995" s="1">
        <v>13</v>
      </c>
      <c r="Y995" s="1">
        <v>130</v>
      </c>
      <c r="AA995" s="1">
        <v>401</v>
      </c>
      <c r="AB995" s="1337">
        <v>16520</v>
      </c>
    </row>
    <row r="996" spans="1:28">
      <c r="A996" s="1336" t="s">
        <v>353</v>
      </c>
      <c r="B996" s="2" t="s">
        <v>469</v>
      </c>
      <c r="C996" s="1" t="s">
        <v>470</v>
      </c>
      <c r="D996" s="1" t="s">
        <v>116</v>
      </c>
      <c r="E996" s="1">
        <v>130023</v>
      </c>
      <c r="F996" s="1336" t="s">
        <v>153</v>
      </c>
      <c r="G996" s="1" t="s">
        <v>32</v>
      </c>
      <c r="H996" s="1">
        <v>418659</v>
      </c>
      <c r="I996" s="3">
        <v>42529</v>
      </c>
      <c r="J996" s="3">
        <v>42523</v>
      </c>
      <c r="K996" s="3">
        <v>42528</v>
      </c>
      <c r="N996" s="1" t="s">
        <v>89</v>
      </c>
      <c r="O996" s="1">
        <v>116749</v>
      </c>
      <c r="P996" s="1">
        <v>2000</v>
      </c>
      <c r="Q996" s="1">
        <v>35.64</v>
      </c>
      <c r="R996" s="1337">
        <v>71280</v>
      </c>
      <c r="S996" s="4">
        <v>-1799.36</v>
      </c>
      <c r="T996" s="1">
        <v>32.335999999999999</v>
      </c>
      <c r="U996" s="1337">
        <v>64672</v>
      </c>
      <c r="V996" s="1">
        <v>9.0399999999999994E-2</v>
      </c>
      <c r="W996" s="1336">
        <v>180.88</v>
      </c>
      <c r="X996" s="1">
        <v>13</v>
      </c>
      <c r="Y996" s="1">
        <v>130</v>
      </c>
      <c r="AA996" s="1">
        <v>401</v>
      </c>
      <c r="AB996" s="1337">
        <v>6608</v>
      </c>
    </row>
    <row r="997" spans="1:28">
      <c r="A997" s="1336" t="s">
        <v>353</v>
      </c>
      <c r="B997" s="2" t="s">
        <v>469</v>
      </c>
      <c r="C997" s="1" t="s">
        <v>470</v>
      </c>
      <c r="D997" s="1" t="s">
        <v>116</v>
      </c>
      <c r="E997" s="1">
        <v>130023</v>
      </c>
      <c r="F997" s="1336" t="s">
        <v>153</v>
      </c>
      <c r="G997" s="1" t="s">
        <v>32</v>
      </c>
      <c r="H997" s="1">
        <v>418662</v>
      </c>
      <c r="I997" s="3">
        <v>42529</v>
      </c>
      <c r="J997" s="3">
        <v>42523</v>
      </c>
      <c r="K997" s="3">
        <v>42528</v>
      </c>
      <c r="N997" s="1" t="s">
        <v>89</v>
      </c>
      <c r="O997" s="1">
        <v>116749</v>
      </c>
      <c r="P997" s="1">
        <v>600</v>
      </c>
      <c r="Q997" s="1">
        <v>35.64</v>
      </c>
      <c r="R997" s="1337">
        <v>21384</v>
      </c>
      <c r="S997" s="1">
        <v>-539.80999999999995</v>
      </c>
      <c r="T997" s="1">
        <v>32.335999999999999</v>
      </c>
      <c r="U997" s="1337">
        <v>19401.599999999999</v>
      </c>
      <c r="V997" s="1">
        <v>9.0399999999999994E-2</v>
      </c>
      <c r="W997" s="1336">
        <v>54.264000000000003</v>
      </c>
      <c r="X997" s="1">
        <v>13</v>
      </c>
      <c r="Y997" s="1">
        <v>130</v>
      </c>
      <c r="AA997" s="1">
        <v>401</v>
      </c>
      <c r="AB997" s="1337">
        <v>1982.4</v>
      </c>
    </row>
    <row r="998" spans="1:28">
      <c r="A998" s="1336" t="s">
        <v>353</v>
      </c>
      <c r="B998" s="2" t="s">
        <v>469</v>
      </c>
      <c r="C998" s="1" t="s">
        <v>470</v>
      </c>
      <c r="D998" s="1" t="s">
        <v>116</v>
      </c>
      <c r="E998" s="1">
        <v>130023</v>
      </c>
      <c r="F998" s="1336" t="s">
        <v>153</v>
      </c>
      <c r="G998" s="1" t="s">
        <v>32</v>
      </c>
      <c r="H998" s="1">
        <v>419552</v>
      </c>
      <c r="I998" s="3">
        <v>42535</v>
      </c>
      <c r="J998" s="3">
        <v>42523</v>
      </c>
      <c r="K998" s="3">
        <v>42546</v>
      </c>
      <c r="N998" s="1" t="s">
        <v>89</v>
      </c>
      <c r="O998" s="1">
        <v>116749</v>
      </c>
      <c r="P998" s="1">
        <v>4000</v>
      </c>
      <c r="Q998" s="1">
        <v>35.64</v>
      </c>
      <c r="R998" s="1337">
        <v>142560</v>
      </c>
      <c r="S998" s="4">
        <v>-3598.72</v>
      </c>
      <c r="T998" s="1">
        <v>32.335999999999999</v>
      </c>
      <c r="U998" s="1337">
        <v>129344</v>
      </c>
      <c r="V998" s="1">
        <v>9.0399999999999994E-2</v>
      </c>
      <c r="W998" s="1336">
        <v>361.76</v>
      </c>
      <c r="X998" s="1">
        <v>13</v>
      </c>
      <c r="Y998" s="1">
        <v>130</v>
      </c>
      <c r="AA998" s="1">
        <v>401</v>
      </c>
      <c r="AB998" s="1337">
        <v>13216</v>
      </c>
    </row>
    <row r="999" spans="1:28">
      <c r="A999" s="1336" t="s">
        <v>353</v>
      </c>
      <c r="B999" s="2" t="s">
        <v>469</v>
      </c>
      <c r="C999" s="1" t="s">
        <v>470</v>
      </c>
      <c r="D999" s="1" t="s">
        <v>116</v>
      </c>
      <c r="E999" s="1">
        <v>130110</v>
      </c>
      <c r="F999" s="1336" t="s">
        <v>198</v>
      </c>
      <c r="G999" s="1" t="s">
        <v>32</v>
      </c>
      <c r="H999" s="1">
        <v>420400</v>
      </c>
      <c r="I999" s="3">
        <v>42542</v>
      </c>
      <c r="J999" s="3">
        <v>42534</v>
      </c>
      <c r="K999" s="3">
        <v>42562</v>
      </c>
      <c r="N999" s="1" t="s">
        <v>89</v>
      </c>
      <c r="O999" s="1">
        <v>117178</v>
      </c>
      <c r="P999" s="1">
        <v>2000</v>
      </c>
      <c r="Q999" s="1">
        <v>35.64</v>
      </c>
      <c r="R999" s="1337">
        <v>71280</v>
      </c>
      <c r="S999" s="4">
        <v>-1799.36</v>
      </c>
      <c r="T999" s="1">
        <v>32.335999999999999</v>
      </c>
      <c r="U999" s="1337">
        <v>64672</v>
      </c>
      <c r="V999" s="1">
        <v>9.0399999999999994E-2</v>
      </c>
      <c r="W999" s="1336">
        <v>180.88</v>
      </c>
      <c r="X999" s="1">
        <v>13</v>
      </c>
      <c r="Y999" s="1">
        <v>130</v>
      </c>
      <c r="AA999" s="1">
        <v>401</v>
      </c>
      <c r="AB999" s="1337">
        <v>6608</v>
      </c>
    </row>
    <row r="1000" spans="1:28">
      <c r="A1000" s="1336" t="s">
        <v>353</v>
      </c>
      <c r="B1000" s="2" t="s">
        <v>469</v>
      </c>
      <c r="C1000" s="1" t="s">
        <v>470</v>
      </c>
      <c r="D1000" s="1" t="s">
        <v>116</v>
      </c>
      <c r="E1000" s="1">
        <v>130325</v>
      </c>
      <c r="F1000" s="1336" t="s">
        <v>440</v>
      </c>
      <c r="G1000" s="1" t="s">
        <v>32</v>
      </c>
      <c r="H1000" s="1">
        <v>420508</v>
      </c>
      <c r="I1000" s="3">
        <v>42543</v>
      </c>
      <c r="J1000" s="3">
        <v>42537</v>
      </c>
      <c r="K1000" s="3">
        <v>42568</v>
      </c>
      <c r="N1000" s="1" t="s">
        <v>89</v>
      </c>
      <c r="O1000" s="1">
        <v>117267</v>
      </c>
      <c r="P1000" s="1">
        <v>2000</v>
      </c>
      <c r="Q1000" s="1">
        <v>36</v>
      </c>
      <c r="R1000" s="1337">
        <v>72000</v>
      </c>
      <c r="S1000" s="4">
        <v>-1079.3599999999999</v>
      </c>
      <c r="T1000" s="1">
        <v>32.335999999999999</v>
      </c>
      <c r="U1000" s="1337">
        <v>64672</v>
      </c>
      <c r="V1000" s="1">
        <v>9.0399999999999994E-2</v>
      </c>
      <c r="W1000" s="1336">
        <v>180.88</v>
      </c>
      <c r="X1000" s="1">
        <v>13</v>
      </c>
      <c r="Y1000" s="1">
        <v>135</v>
      </c>
      <c r="Z1000" s="1" t="s">
        <v>143</v>
      </c>
      <c r="AA1000" s="1">
        <v>401</v>
      </c>
      <c r="AB1000" s="1337">
        <v>7328</v>
      </c>
    </row>
    <row r="1001" spans="1:28">
      <c r="A1001" s="1336" t="s">
        <v>353</v>
      </c>
      <c r="B1001" s="2" t="s">
        <v>469</v>
      </c>
      <c r="C1001" s="1" t="s">
        <v>470</v>
      </c>
      <c r="D1001" s="1" t="s">
        <v>116</v>
      </c>
      <c r="E1001" s="1">
        <v>130023</v>
      </c>
      <c r="F1001" s="1336" t="s">
        <v>153</v>
      </c>
      <c r="G1001" s="1" t="s">
        <v>32</v>
      </c>
      <c r="H1001" s="1">
        <v>420565</v>
      </c>
      <c r="I1001" s="3">
        <v>42543</v>
      </c>
      <c r="J1001" s="3">
        <v>42523</v>
      </c>
      <c r="K1001" s="3">
        <v>42546</v>
      </c>
      <c r="N1001" s="1" t="s">
        <v>89</v>
      </c>
      <c r="O1001" s="1">
        <v>116749</v>
      </c>
      <c r="P1001" s="1">
        <v>3400</v>
      </c>
      <c r="Q1001" s="1">
        <v>35.64</v>
      </c>
      <c r="R1001" s="1337">
        <v>121176</v>
      </c>
      <c r="S1001" s="4">
        <v>-3058.91</v>
      </c>
      <c r="T1001" s="1">
        <v>32.335999999999999</v>
      </c>
      <c r="U1001" s="1337">
        <v>109942.39999999999</v>
      </c>
      <c r="V1001" s="1">
        <v>9.0399999999999994E-2</v>
      </c>
      <c r="W1001" s="1336">
        <v>307.49599999999998</v>
      </c>
      <c r="X1001" s="1">
        <v>13</v>
      </c>
      <c r="Y1001" s="1">
        <v>130</v>
      </c>
      <c r="AA1001" s="1">
        <v>401</v>
      </c>
      <c r="AB1001" s="1337">
        <v>11233.6</v>
      </c>
    </row>
    <row r="1002" spans="1:28">
      <c r="A1002" s="1336" t="s">
        <v>353</v>
      </c>
      <c r="B1002" s="2" t="s">
        <v>469</v>
      </c>
      <c r="C1002" s="1" t="s">
        <v>470</v>
      </c>
      <c r="D1002" s="1" t="s">
        <v>116</v>
      </c>
      <c r="E1002" s="1">
        <v>130314</v>
      </c>
      <c r="F1002" s="1336" t="s">
        <v>144</v>
      </c>
      <c r="G1002" s="1" t="s">
        <v>32</v>
      </c>
      <c r="H1002" s="1">
        <v>420567</v>
      </c>
      <c r="I1002" s="3">
        <v>42543</v>
      </c>
      <c r="J1002" s="3">
        <v>42529</v>
      </c>
      <c r="K1002" s="3">
        <v>42546</v>
      </c>
      <c r="N1002" s="1" t="s">
        <v>89</v>
      </c>
      <c r="O1002" s="1">
        <v>117028</v>
      </c>
      <c r="P1002" s="1">
        <v>2000</v>
      </c>
      <c r="Q1002" s="1">
        <v>35.64</v>
      </c>
      <c r="R1002" s="1337">
        <v>71280</v>
      </c>
      <c r="S1002" s="4">
        <v>-1799.36</v>
      </c>
      <c r="T1002" s="1">
        <v>32.335999999999999</v>
      </c>
      <c r="U1002" s="1337">
        <v>64672</v>
      </c>
      <c r="V1002" s="1">
        <v>9.0399999999999994E-2</v>
      </c>
      <c r="W1002" s="1336">
        <v>180.88</v>
      </c>
      <c r="X1002" s="1">
        <v>13</v>
      </c>
      <c r="Y1002" s="1">
        <v>130</v>
      </c>
      <c r="AA1002" s="1">
        <v>401</v>
      </c>
      <c r="AB1002" s="1337">
        <v>6608</v>
      </c>
    </row>
    <row r="1003" spans="1:28">
      <c r="A1003" s="1336" t="s">
        <v>353</v>
      </c>
      <c r="B1003" s="2" t="s">
        <v>469</v>
      </c>
      <c r="C1003" s="1" t="s">
        <v>470</v>
      </c>
      <c r="D1003" s="1" t="s">
        <v>116</v>
      </c>
      <c r="E1003" s="1">
        <v>130241</v>
      </c>
      <c r="F1003" s="1336" t="s">
        <v>368</v>
      </c>
      <c r="G1003" s="1" t="s">
        <v>32</v>
      </c>
      <c r="H1003" s="1">
        <v>420609</v>
      </c>
      <c r="I1003" s="3">
        <v>42543</v>
      </c>
      <c r="J1003" s="3">
        <v>42528</v>
      </c>
      <c r="K1003" s="3">
        <v>42546</v>
      </c>
      <c r="L1003" s="1">
        <v>222956</v>
      </c>
      <c r="M1003" s="3">
        <v>42542</v>
      </c>
      <c r="N1003" s="1" t="s">
        <v>89</v>
      </c>
      <c r="O1003" s="1">
        <v>116880</v>
      </c>
      <c r="P1003" s="1">
        <v>2000</v>
      </c>
      <c r="Q1003" s="1">
        <v>34.590000000000003</v>
      </c>
      <c r="R1003" s="1337">
        <v>69180</v>
      </c>
      <c r="S1003" s="4">
        <v>-3899.36</v>
      </c>
      <c r="T1003" s="1">
        <v>32.335999999999999</v>
      </c>
      <c r="U1003" s="1337">
        <v>64672</v>
      </c>
      <c r="V1003" s="1">
        <v>9.0399999999999994E-2</v>
      </c>
      <c r="W1003" s="1336">
        <v>180.88</v>
      </c>
      <c r="X1003" s="1">
        <v>13</v>
      </c>
      <c r="Y1003" s="1">
        <v>135</v>
      </c>
      <c r="Z1003" s="1" t="s">
        <v>143</v>
      </c>
      <c r="AA1003" s="1">
        <v>401</v>
      </c>
      <c r="AB1003" s="1337">
        <v>4508</v>
      </c>
    </row>
    <row r="1004" spans="1:28">
      <c r="A1004" s="1336" t="s">
        <v>353</v>
      </c>
      <c r="B1004" s="2" t="s">
        <v>469</v>
      </c>
      <c r="C1004" s="1" t="s">
        <v>470</v>
      </c>
      <c r="D1004" s="1" t="s">
        <v>116</v>
      </c>
      <c r="E1004" s="1">
        <v>130241</v>
      </c>
      <c r="F1004" s="1336" t="s">
        <v>368</v>
      </c>
      <c r="G1004" s="1" t="s">
        <v>32</v>
      </c>
      <c r="H1004" s="1">
        <v>420611</v>
      </c>
      <c r="I1004" s="3">
        <v>42543</v>
      </c>
      <c r="J1004" s="3">
        <v>42528</v>
      </c>
      <c r="K1004" s="3">
        <v>42546</v>
      </c>
      <c r="L1004" s="1">
        <v>222959</v>
      </c>
      <c r="M1004" s="3">
        <v>42542</v>
      </c>
      <c r="N1004" s="1" t="s">
        <v>89</v>
      </c>
      <c r="O1004" s="1">
        <v>116892</v>
      </c>
      <c r="P1004" s="1">
        <v>3000</v>
      </c>
      <c r="Q1004" s="1">
        <v>34.590000000000003</v>
      </c>
      <c r="R1004" s="1337">
        <v>103770</v>
      </c>
      <c r="S1004" s="4">
        <v>-5849.04</v>
      </c>
      <c r="T1004" s="1">
        <v>32.335999999999999</v>
      </c>
      <c r="U1004" s="1337">
        <v>97008</v>
      </c>
      <c r="V1004" s="1">
        <v>9.0399999999999994E-2</v>
      </c>
      <c r="W1004" s="1336">
        <v>271.32</v>
      </c>
      <c r="X1004" s="1">
        <v>13</v>
      </c>
      <c r="Y1004" s="1">
        <v>135</v>
      </c>
      <c r="Z1004" s="1" t="s">
        <v>143</v>
      </c>
      <c r="AA1004" s="1">
        <v>401</v>
      </c>
      <c r="AB1004" s="1337">
        <v>6762</v>
      </c>
    </row>
    <row r="1005" spans="1:28">
      <c r="A1005" s="1336" t="s">
        <v>353</v>
      </c>
      <c r="B1005" s="2" t="s">
        <v>469</v>
      </c>
      <c r="C1005" s="1" t="s">
        <v>470</v>
      </c>
      <c r="D1005" s="1" t="s">
        <v>116</v>
      </c>
      <c r="E1005" s="1">
        <v>130241</v>
      </c>
      <c r="F1005" s="1336" t="s">
        <v>368</v>
      </c>
      <c r="G1005" s="1" t="s">
        <v>32</v>
      </c>
      <c r="H1005" s="1">
        <v>420613</v>
      </c>
      <c r="I1005" s="3">
        <v>42543</v>
      </c>
      <c r="J1005" s="3">
        <v>42528</v>
      </c>
      <c r="K1005" s="3">
        <v>42547</v>
      </c>
      <c r="L1005" s="1">
        <v>222953</v>
      </c>
      <c r="M1005" s="3">
        <v>42542</v>
      </c>
      <c r="N1005" s="1" t="s">
        <v>89</v>
      </c>
      <c r="O1005" s="1">
        <v>116961</v>
      </c>
      <c r="P1005" s="1">
        <v>1000</v>
      </c>
      <c r="Q1005" s="1">
        <v>34.590000000000003</v>
      </c>
      <c r="R1005" s="1337">
        <v>34590</v>
      </c>
      <c r="S1005" s="4">
        <v>-1949.68</v>
      </c>
      <c r="T1005" s="1">
        <v>32.335999999999999</v>
      </c>
      <c r="U1005" s="1337">
        <v>32336</v>
      </c>
      <c r="V1005" s="1">
        <v>9.0399999999999994E-2</v>
      </c>
      <c r="W1005" s="1336">
        <v>90.44</v>
      </c>
      <c r="X1005" s="1">
        <v>13</v>
      </c>
      <c r="Y1005" s="1">
        <v>135</v>
      </c>
      <c r="Z1005" s="1" t="s">
        <v>143</v>
      </c>
      <c r="AA1005" s="1">
        <v>401</v>
      </c>
      <c r="AB1005" s="1337">
        <v>2254</v>
      </c>
    </row>
    <row r="1006" spans="1:28">
      <c r="A1006" s="1336" t="s">
        <v>353</v>
      </c>
      <c r="B1006" s="2" t="s">
        <v>469</v>
      </c>
      <c r="C1006" s="1" t="s">
        <v>470</v>
      </c>
      <c r="D1006" s="1" t="s">
        <v>116</v>
      </c>
      <c r="E1006" s="1">
        <v>130308</v>
      </c>
      <c r="F1006" s="1336" t="s">
        <v>126</v>
      </c>
      <c r="G1006" s="1" t="s">
        <v>32</v>
      </c>
      <c r="H1006" s="1">
        <v>420698</v>
      </c>
      <c r="I1006" s="3">
        <v>42543</v>
      </c>
      <c r="J1006" s="3">
        <v>42529</v>
      </c>
      <c r="K1006" s="3">
        <v>42546</v>
      </c>
      <c r="N1006" s="1" t="s">
        <v>89</v>
      </c>
      <c r="O1006" s="1">
        <v>117000</v>
      </c>
      <c r="P1006" s="1">
        <v>2000</v>
      </c>
      <c r="Q1006" s="1">
        <v>35.64</v>
      </c>
      <c r="R1006" s="1337">
        <v>71280</v>
      </c>
      <c r="S1006" s="4">
        <v>-1799.36</v>
      </c>
      <c r="T1006" s="1">
        <v>32.335999999999999</v>
      </c>
      <c r="U1006" s="1337">
        <v>64672</v>
      </c>
      <c r="V1006" s="1">
        <v>9.0399999999999994E-2</v>
      </c>
      <c r="W1006" s="1336">
        <v>180.88</v>
      </c>
      <c r="X1006" s="1">
        <v>13</v>
      </c>
      <c r="Y1006" s="1">
        <v>141</v>
      </c>
      <c r="AA1006" s="1">
        <v>401</v>
      </c>
      <c r="AB1006" s="1337">
        <v>6608</v>
      </c>
    </row>
    <row r="1007" spans="1:28">
      <c r="A1007" s="1336" t="s">
        <v>353</v>
      </c>
      <c r="B1007" s="2" t="s">
        <v>469</v>
      </c>
      <c r="C1007" s="1" t="s">
        <v>470</v>
      </c>
      <c r="D1007" s="1" t="s">
        <v>116</v>
      </c>
      <c r="E1007" s="1">
        <v>130308</v>
      </c>
      <c r="F1007" s="1336" t="s">
        <v>126</v>
      </c>
      <c r="G1007" s="1" t="s">
        <v>32</v>
      </c>
      <c r="H1007" s="1">
        <v>420699</v>
      </c>
      <c r="I1007" s="3">
        <v>42543</v>
      </c>
      <c r="J1007" s="3">
        <v>42530</v>
      </c>
      <c r="K1007" s="3">
        <v>42546</v>
      </c>
      <c r="N1007" s="1" t="s">
        <v>89</v>
      </c>
      <c r="O1007" s="1">
        <v>117091</v>
      </c>
      <c r="P1007" s="1">
        <v>1000</v>
      </c>
      <c r="Q1007" s="1">
        <v>35.64</v>
      </c>
      <c r="R1007" s="1337">
        <v>35640</v>
      </c>
      <c r="S1007" s="1">
        <v>-899.68</v>
      </c>
      <c r="T1007" s="1">
        <v>32.335999999999999</v>
      </c>
      <c r="U1007" s="1337">
        <v>32336</v>
      </c>
      <c r="V1007" s="1">
        <v>9.0399999999999994E-2</v>
      </c>
      <c r="W1007" s="1336">
        <v>90.44</v>
      </c>
      <c r="X1007" s="1">
        <v>13</v>
      </c>
      <c r="Y1007" s="1">
        <v>141</v>
      </c>
      <c r="AA1007" s="1">
        <v>401</v>
      </c>
      <c r="AB1007" s="1337">
        <v>3304</v>
      </c>
    </row>
    <row r="1008" spans="1:28">
      <c r="A1008" s="1336" t="s">
        <v>353</v>
      </c>
      <c r="B1008" s="2" t="s">
        <v>469</v>
      </c>
      <c r="C1008" s="1" t="s">
        <v>470</v>
      </c>
      <c r="D1008" s="1" t="s">
        <v>116</v>
      </c>
      <c r="E1008" s="1">
        <v>130140</v>
      </c>
      <c r="F1008" s="1336" t="s">
        <v>222</v>
      </c>
      <c r="G1008" s="1" t="s">
        <v>32</v>
      </c>
      <c r="H1008" s="1">
        <v>420750</v>
      </c>
      <c r="I1008" s="3">
        <v>42544</v>
      </c>
      <c r="J1008" s="3">
        <v>42524</v>
      </c>
      <c r="K1008" s="3">
        <v>42546</v>
      </c>
      <c r="N1008" s="1" t="s">
        <v>89</v>
      </c>
      <c r="O1008" s="1">
        <v>116773</v>
      </c>
      <c r="P1008" s="1">
        <v>2000</v>
      </c>
      <c r="Q1008" s="1">
        <v>36.369999999999997</v>
      </c>
      <c r="R1008" s="1337">
        <v>72740</v>
      </c>
      <c r="S1008" s="1">
        <v>-339.36</v>
      </c>
      <c r="T1008" s="1">
        <v>32.335999999999999</v>
      </c>
      <c r="U1008" s="1337">
        <v>64672</v>
      </c>
      <c r="V1008" s="1">
        <v>9.0399999999999994E-2</v>
      </c>
      <c r="W1008" s="1336">
        <v>180.88</v>
      </c>
      <c r="X1008" s="1">
        <v>13</v>
      </c>
      <c r="Y1008" s="1">
        <v>130</v>
      </c>
      <c r="AA1008" s="1">
        <v>401</v>
      </c>
      <c r="AB1008" s="1337">
        <v>8068</v>
      </c>
    </row>
    <row r="1009" spans="1:28">
      <c r="A1009" s="1336" t="s">
        <v>353</v>
      </c>
      <c r="B1009" s="2" t="s">
        <v>469</v>
      </c>
      <c r="C1009" s="1" t="s">
        <v>470</v>
      </c>
      <c r="D1009" s="1" t="s">
        <v>116</v>
      </c>
      <c r="E1009" s="1">
        <v>130001</v>
      </c>
      <c r="F1009" s="1336" t="s">
        <v>132</v>
      </c>
      <c r="G1009" s="1" t="s">
        <v>32</v>
      </c>
      <c r="H1009" s="1">
        <v>420754</v>
      </c>
      <c r="I1009" s="3">
        <v>42544</v>
      </c>
      <c r="J1009" s="3">
        <v>42530</v>
      </c>
      <c r="K1009" s="3">
        <v>42546</v>
      </c>
      <c r="N1009" s="1" t="s">
        <v>89</v>
      </c>
      <c r="O1009" s="1">
        <v>117061</v>
      </c>
      <c r="P1009" s="1">
        <v>5000</v>
      </c>
      <c r="Q1009" s="1">
        <v>36.369999999999997</v>
      </c>
      <c r="R1009" s="1337">
        <v>181850</v>
      </c>
      <c r="S1009" s="1">
        <v>-848.4</v>
      </c>
      <c r="T1009" s="1">
        <v>32.335999999999999</v>
      </c>
      <c r="U1009" s="1337">
        <v>161680</v>
      </c>
      <c r="V1009" s="1">
        <v>9.0399999999999994E-2</v>
      </c>
      <c r="W1009" s="1336">
        <v>452.2</v>
      </c>
      <c r="X1009" s="1">
        <v>13</v>
      </c>
      <c r="Y1009" s="1">
        <v>130</v>
      </c>
      <c r="AA1009" s="1">
        <v>401</v>
      </c>
      <c r="AB1009" s="1337">
        <v>20170</v>
      </c>
    </row>
    <row r="1010" spans="1:28">
      <c r="A1010" s="1336" t="s">
        <v>353</v>
      </c>
      <c r="B1010" s="2" t="s">
        <v>469</v>
      </c>
      <c r="C1010" s="1" t="s">
        <v>470</v>
      </c>
      <c r="D1010" s="1" t="s">
        <v>116</v>
      </c>
      <c r="E1010" s="1">
        <v>130001</v>
      </c>
      <c r="F1010" s="1336" t="s">
        <v>132</v>
      </c>
      <c r="G1010" s="1" t="s">
        <v>32</v>
      </c>
      <c r="H1010" s="1">
        <v>420856</v>
      </c>
      <c r="I1010" s="3">
        <v>42545</v>
      </c>
      <c r="J1010" s="3">
        <v>42528</v>
      </c>
      <c r="K1010" s="3">
        <v>42546</v>
      </c>
      <c r="N1010" s="1" t="s">
        <v>89</v>
      </c>
      <c r="O1010" s="1">
        <v>116942</v>
      </c>
      <c r="P1010" s="1">
        <v>3000</v>
      </c>
      <c r="Q1010" s="1">
        <v>36.369999999999997</v>
      </c>
      <c r="R1010" s="1337">
        <v>109110</v>
      </c>
      <c r="S1010" s="1">
        <v>-509.04</v>
      </c>
      <c r="T1010" s="1">
        <v>32.335999999999999</v>
      </c>
      <c r="U1010" s="1337">
        <v>97008</v>
      </c>
      <c r="V1010" s="1">
        <v>9.0399999999999994E-2</v>
      </c>
      <c r="W1010" s="1336">
        <v>271.32</v>
      </c>
      <c r="X1010" s="1">
        <v>13</v>
      </c>
      <c r="Y1010" s="1">
        <v>130</v>
      </c>
      <c r="AA1010" s="1">
        <v>401</v>
      </c>
      <c r="AB1010" s="1337">
        <v>12102</v>
      </c>
    </row>
    <row r="1011" spans="1:28">
      <c r="A1011" s="1336" t="s">
        <v>353</v>
      </c>
      <c r="B1011" s="2" t="s">
        <v>469</v>
      </c>
      <c r="C1011" s="1" t="s">
        <v>470</v>
      </c>
      <c r="D1011" s="1" t="s">
        <v>116</v>
      </c>
      <c r="E1011" s="1">
        <v>130236</v>
      </c>
      <c r="F1011" s="1336" t="s">
        <v>427</v>
      </c>
      <c r="G1011" s="1" t="s">
        <v>32</v>
      </c>
      <c r="H1011" s="1">
        <v>420956</v>
      </c>
      <c r="I1011" s="3">
        <v>42545</v>
      </c>
      <c r="J1011" s="3">
        <v>42527</v>
      </c>
      <c r="K1011" s="3">
        <v>42546</v>
      </c>
      <c r="L1011" s="1">
        <v>223136</v>
      </c>
      <c r="M1011" s="3">
        <v>42545</v>
      </c>
      <c r="N1011" s="1" t="s">
        <v>89</v>
      </c>
      <c r="O1011" s="1">
        <v>116845</v>
      </c>
      <c r="P1011" s="1">
        <v>1000</v>
      </c>
      <c r="Q1011" s="1">
        <v>35.130000000000003</v>
      </c>
      <c r="R1011" s="1337">
        <v>35130</v>
      </c>
      <c r="S1011" s="4">
        <v>-1409.68</v>
      </c>
      <c r="T1011" s="1">
        <v>32.335999999999999</v>
      </c>
      <c r="U1011" s="1337">
        <v>32336</v>
      </c>
      <c r="V1011" s="1">
        <v>9.0399999999999994E-2</v>
      </c>
      <c r="W1011" s="1336">
        <v>90.44</v>
      </c>
      <c r="X1011" s="1">
        <v>13</v>
      </c>
      <c r="Y1011" s="1">
        <v>135</v>
      </c>
      <c r="Z1011" s="1" t="s">
        <v>143</v>
      </c>
      <c r="AA1011" s="1">
        <v>401</v>
      </c>
      <c r="AB1011" s="1337">
        <v>2794</v>
      </c>
    </row>
    <row r="1012" spans="1:28">
      <c r="A1012" s="1336" t="s">
        <v>353</v>
      </c>
      <c r="B1012" s="2" t="s">
        <v>469</v>
      </c>
      <c r="C1012" s="1" t="s">
        <v>470</v>
      </c>
      <c r="D1012" s="1" t="s">
        <v>116</v>
      </c>
      <c r="E1012" s="1">
        <v>130322</v>
      </c>
      <c r="F1012" s="1336" t="s">
        <v>142</v>
      </c>
      <c r="G1012" s="1" t="s">
        <v>32</v>
      </c>
      <c r="H1012" s="1">
        <v>421162</v>
      </c>
      <c r="I1012" s="3">
        <v>42546</v>
      </c>
      <c r="J1012" s="3">
        <v>42543</v>
      </c>
      <c r="K1012" s="3">
        <v>42544</v>
      </c>
      <c r="L1012" s="1">
        <v>223223</v>
      </c>
      <c r="M1012" s="3">
        <v>42546</v>
      </c>
      <c r="N1012" s="1" t="s">
        <v>89</v>
      </c>
      <c r="O1012" s="1">
        <v>117395</v>
      </c>
      <c r="P1012" s="1">
        <v>2000</v>
      </c>
      <c r="Q1012" s="1">
        <v>35.130000000000003</v>
      </c>
      <c r="R1012" s="1337">
        <v>70260</v>
      </c>
      <c r="S1012" s="4">
        <v>-2819.36</v>
      </c>
      <c r="T1012" s="1">
        <v>32.335999999999999</v>
      </c>
      <c r="U1012" s="1337">
        <v>64672</v>
      </c>
      <c r="V1012" s="1">
        <v>9.0399999999999994E-2</v>
      </c>
      <c r="W1012" s="1336">
        <v>180.88</v>
      </c>
      <c r="X1012" s="1">
        <v>13</v>
      </c>
      <c r="Y1012" s="1">
        <v>135</v>
      </c>
      <c r="Z1012" s="1" t="s">
        <v>143</v>
      </c>
      <c r="AA1012" s="1">
        <v>401</v>
      </c>
      <c r="AB1012" s="1337">
        <v>5588</v>
      </c>
    </row>
    <row r="1013" spans="1:28">
      <c r="A1013" s="1336" t="s">
        <v>353</v>
      </c>
      <c r="B1013" s="2" t="s">
        <v>469</v>
      </c>
      <c r="C1013" s="1" t="s">
        <v>470</v>
      </c>
      <c r="D1013" s="1" t="s">
        <v>116</v>
      </c>
      <c r="E1013" s="1">
        <v>130060</v>
      </c>
      <c r="F1013" s="1336" t="s">
        <v>413</v>
      </c>
      <c r="G1013" s="1" t="s">
        <v>32</v>
      </c>
      <c r="H1013" s="1">
        <v>421223</v>
      </c>
      <c r="I1013" s="3">
        <v>42548</v>
      </c>
      <c r="J1013" s="3">
        <v>42524</v>
      </c>
      <c r="K1013" s="3">
        <v>42551</v>
      </c>
      <c r="L1013" s="1">
        <v>223273</v>
      </c>
      <c r="M1013" s="3">
        <v>42548</v>
      </c>
      <c r="N1013" s="1" t="s">
        <v>89</v>
      </c>
      <c r="O1013" s="1">
        <v>116802</v>
      </c>
      <c r="P1013" s="1">
        <v>1000</v>
      </c>
      <c r="Q1013" s="1">
        <v>36.369999999999997</v>
      </c>
      <c r="R1013" s="1337">
        <v>36370</v>
      </c>
      <c r="S1013" s="1">
        <v>-169.68</v>
      </c>
      <c r="T1013" s="1">
        <v>32.335999999999999</v>
      </c>
      <c r="U1013" s="1337">
        <v>32336</v>
      </c>
      <c r="V1013" s="1">
        <v>9.0399999999999994E-2</v>
      </c>
      <c r="W1013" s="1336">
        <v>90.44</v>
      </c>
      <c r="X1013" s="1">
        <v>13</v>
      </c>
      <c r="Y1013" s="1">
        <v>135</v>
      </c>
      <c r="Z1013" s="1" t="s">
        <v>90</v>
      </c>
      <c r="AA1013" s="1">
        <v>401</v>
      </c>
      <c r="AB1013" s="1337">
        <v>4034</v>
      </c>
    </row>
    <row r="1014" spans="1:28">
      <c r="A1014" s="1336" t="s">
        <v>353</v>
      </c>
      <c r="B1014" s="2" t="s">
        <v>469</v>
      </c>
      <c r="C1014" s="1" t="s">
        <v>470</v>
      </c>
      <c r="D1014" s="1" t="s">
        <v>116</v>
      </c>
      <c r="E1014" s="1">
        <v>130050</v>
      </c>
      <c r="F1014" s="1336" t="s">
        <v>218</v>
      </c>
      <c r="G1014" s="1" t="s">
        <v>32</v>
      </c>
      <c r="H1014" s="1">
        <v>421361</v>
      </c>
      <c r="I1014" s="3">
        <v>42549</v>
      </c>
      <c r="J1014" s="3">
        <v>42529</v>
      </c>
      <c r="K1014" s="3">
        <v>42546</v>
      </c>
      <c r="N1014" s="1" t="s">
        <v>89</v>
      </c>
      <c r="O1014" s="1">
        <v>116994</v>
      </c>
      <c r="P1014" s="1">
        <v>500</v>
      </c>
      <c r="Q1014" s="1">
        <v>36.369999999999997</v>
      </c>
      <c r="R1014" s="1337">
        <v>18185</v>
      </c>
      <c r="S1014" s="1">
        <v>-84.84</v>
      </c>
      <c r="T1014" s="1">
        <v>32.335999999999999</v>
      </c>
      <c r="U1014" s="1337">
        <v>16168</v>
      </c>
      <c r="V1014" s="1">
        <v>9.0399999999999994E-2</v>
      </c>
      <c r="W1014" s="1336">
        <v>45.22</v>
      </c>
      <c r="X1014" s="1">
        <v>13</v>
      </c>
      <c r="Y1014" s="1">
        <v>130</v>
      </c>
      <c r="AA1014" s="1">
        <v>401</v>
      </c>
      <c r="AB1014" s="1337">
        <v>2017</v>
      </c>
    </row>
    <row r="1015" spans="1:28">
      <c r="A1015" s="1336" t="s">
        <v>353</v>
      </c>
      <c r="B1015" s="2" t="s">
        <v>471</v>
      </c>
      <c r="C1015" s="1" t="s">
        <v>470</v>
      </c>
      <c r="D1015" s="1" t="s">
        <v>76</v>
      </c>
      <c r="E1015" s="1">
        <v>130361</v>
      </c>
      <c r="F1015" s="1336" t="s">
        <v>167</v>
      </c>
      <c r="G1015" s="1" t="s">
        <v>32</v>
      </c>
      <c r="H1015" s="1">
        <v>418789</v>
      </c>
      <c r="I1015" s="3">
        <v>42528</v>
      </c>
      <c r="J1015" s="3">
        <v>42507</v>
      </c>
      <c r="K1015" s="3">
        <v>42538</v>
      </c>
      <c r="L1015" s="1">
        <v>221903</v>
      </c>
      <c r="M1015" s="3">
        <v>42528</v>
      </c>
      <c r="N1015" s="1" t="s">
        <v>89</v>
      </c>
      <c r="O1015" s="1">
        <v>116224</v>
      </c>
      <c r="P1015" s="1">
        <v>500</v>
      </c>
      <c r="Q1015" s="1">
        <v>36.369999999999997</v>
      </c>
      <c r="R1015" s="1337">
        <v>18185</v>
      </c>
      <c r="S1015" s="1">
        <v>-84.84</v>
      </c>
      <c r="T1015" s="1">
        <v>32.335999999999999</v>
      </c>
      <c r="U1015" s="1337">
        <v>16168</v>
      </c>
      <c r="V1015" s="1">
        <v>9.0399999999999994E-2</v>
      </c>
      <c r="W1015" s="1336">
        <v>45.22</v>
      </c>
      <c r="X1015" s="1">
        <v>13</v>
      </c>
      <c r="Y1015" s="1">
        <v>135</v>
      </c>
      <c r="Z1015" s="1" t="s">
        <v>90</v>
      </c>
      <c r="AA1015" s="1">
        <v>401</v>
      </c>
      <c r="AB1015" s="1337">
        <v>2017</v>
      </c>
    </row>
    <row r="1016" spans="1:28">
      <c r="A1016" s="1336" t="s">
        <v>353</v>
      </c>
      <c r="B1016" s="2" t="s">
        <v>472</v>
      </c>
      <c r="C1016" s="1" t="s">
        <v>470</v>
      </c>
      <c r="D1016" s="1" t="s">
        <v>65</v>
      </c>
      <c r="E1016" s="1">
        <v>130013</v>
      </c>
      <c r="F1016" s="1336" t="s">
        <v>221</v>
      </c>
      <c r="G1016" s="1" t="s">
        <v>32</v>
      </c>
      <c r="H1016" s="1">
        <v>418039</v>
      </c>
      <c r="I1016" s="3">
        <v>42523</v>
      </c>
      <c r="J1016" s="3">
        <v>42520</v>
      </c>
      <c r="K1016" s="3">
        <v>42522</v>
      </c>
      <c r="N1016" s="1" t="s">
        <v>89</v>
      </c>
      <c r="O1016" s="1">
        <v>116578</v>
      </c>
      <c r="P1016" s="1">
        <v>2000</v>
      </c>
      <c r="Q1016" s="1">
        <v>35.64</v>
      </c>
      <c r="R1016" s="1337">
        <v>71280</v>
      </c>
      <c r="S1016" s="4">
        <v>-1799.36</v>
      </c>
      <c r="T1016" s="1">
        <v>32.335999999999999</v>
      </c>
      <c r="U1016" s="1337">
        <v>64672</v>
      </c>
      <c r="V1016" s="1">
        <v>9.0399999999999994E-2</v>
      </c>
      <c r="W1016" s="1336">
        <v>180.88</v>
      </c>
      <c r="X1016" s="1">
        <v>13</v>
      </c>
      <c r="Y1016" s="1">
        <v>130</v>
      </c>
      <c r="AA1016" s="1">
        <v>401</v>
      </c>
      <c r="AB1016" s="1337">
        <v>6608</v>
      </c>
    </row>
    <row r="1017" spans="1:28">
      <c r="A1017" s="1336" t="s">
        <v>353</v>
      </c>
      <c r="B1017" s="2" t="s">
        <v>472</v>
      </c>
      <c r="C1017" s="1" t="s">
        <v>470</v>
      </c>
      <c r="D1017" s="1" t="s">
        <v>65</v>
      </c>
      <c r="E1017" s="1">
        <v>130349</v>
      </c>
      <c r="F1017" s="1336" t="s">
        <v>141</v>
      </c>
      <c r="G1017" s="1" t="s">
        <v>32</v>
      </c>
      <c r="H1017" s="1">
        <v>418185</v>
      </c>
      <c r="I1017" s="3">
        <v>42523</v>
      </c>
      <c r="J1017" s="3">
        <v>42520</v>
      </c>
      <c r="K1017" s="3">
        <v>42524</v>
      </c>
      <c r="N1017" s="1" t="s">
        <v>89</v>
      </c>
      <c r="O1017" s="1">
        <v>116614</v>
      </c>
      <c r="P1017" s="1">
        <v>1000</v>
      </c>
      <c r="Q1017" s="1">
        <v>36.369999999999997</v>
      </c>
      <c r="R1017" s="1337">
        <v>36370</v>
      </c>
      <c r="S1017" s="1">
        <v>-169.68</v>
      </c>
      <c r="T1017" s="1">
        <v>32.335999999999999</v>
      </c>
      <c r="U1017" s="1337">
        <v>32336</v>
      </c>
      <c r="V1017" s="1">
        <v>9.0399999999999994E-2</v>
      </c>
      <c r="W1017" s="1336">
        <v>90.44</v>
      </c>
      <c r="X1017" s="1">
        <v>13</v>
      </c>
      <c r="Y1017" s="1">
        <v>141</v>
      </c>
      <c r="AA1017" s="1">
        <v>401</v>
      </c>
      <c r="AB1017" s="1337">
        <v>4034</v>
      </c>
    </row>
    <row r="1018" spans="1:28">
      <c r="A1018" s="1336" t="s">
        <v>353</v>
      </c>
      <c r="B1018" s="2" t="s">
        <v>472</v>
      </c>
      <c r="C1018" s="1" t="s">
        <v>470</v>
      </c>
      <c r="D1018" s="1" t="s">
        <v>65</v>
      </c>
      <c r="E1018" s="1">
        <v>130140</v>
      </c>
      <c r="F1018" s="1336" t="s">
        <v>222</v>
      </c>
      <c r="G1018" s="1" t="s">
        <v>32</v>
      </c>
      <c r="H1018" s="1">
        <v>418600</v>
      </c>
      <c r="I1018" s="3">
        <v>42528</v>
      </c>
      <c r="J1018" s="3">
        <v>42524</v>
      </c>
      <c r="K1018" s="3">
        <v>42527</v>
      </c>
      <c r="N1018" s="1" t="s">
        <v>89</v>
      </c>
      <c r="O1018" s="1">
        <v>116780</v>
      </c>
      <c r="P1018" s="1">
        <v>3000</v>
      </c>
      <c r="Q1018" s="1">
        <v>36.369999999999997</v>
      </c>
      <c r="R1018" s="1337">
        <v>109110</v>
      </c>
      <c r="S1018" s="1">
        <v>-509.04</v>
      </c>
      <c r="T1018" s="1">
        <v>32.335999999999999</v>
      </c>
      <c r="U1018" s="1337">
        <v>97008</v>
      </c>
      <c r="V1018" s="1">
        <v>9.0399999999999994E-2</v>
      </c>
      <c r="W1018" s="1336">
        <v>271.32</v>
      </c>
      <c r="X1018" s="1">
        <v>13</v>
      </c>
      <c r="Y1018" s="1">
        <v>130</v>
      </c>
      <c r="AA1018" s="1">
        <v>401</v>
      </c>
      <c r="AB1018" s="1337">
        <v>12102</v>
      </c>
    </row>
    <row r="1019" spans="1:28">
      <c r="A1019" s="1336" t="s">
        <v>353</v>
      </c>
      <c r="B1019" s="2" t="s">
        <v>472</v>
      </c>
      <c r="C1019" s="1" t="s">
        <v>470</v>
      </c>
      <c r="D1019" s="1" t="s">
        <v>65</v>
      </c>
      <c r="E1019" s="1">
        <v>130003</v>
      </c>
      <c r="F1019" s="1336" t="s">
        <v>145</v>
      </c>
      <c r="G1019" s="1" t="s">
        <v>32</v>
      </c>
      <c r="H1019" s="1">
        <v>418693</v>
      </c>
      <c r="I1019" s="3">
        <v>42529</v>
      </c>
      <c r="J1019" s="3">
        <v>42522</v>
      </c>
      <c r="K1019" s="3">
        <v>42524</v>
      </c>
      <c r="N1019" s="1" t="s">
        <v>89</v>
      </c>
      <c r="O1019" s="1">
        <v>116702</v>
      </c>
      <c r="P1019" s="1">
        <v>1000</v>
      </c>
      <c r="Q1019" s="1">
        <v>35.64</v>
      </c>
      <c r="R1019" s="1337">
        <v>35640</v>
      </c>
      <c r="S1019" s="1">
        <v>-899.68</v>
      </c>
      <c r="T1019" s="1">
        <v>32.335999999999999</v>
      </c>
      <c r="U1019" s="1337">
        <v>32336</v>
      </c>
      <c r="V1019" s="1">
        <v>9.0399999999999994E-2</v>
      </c>
      <c r="W1019" s="1336">
        <v>90.44</v>
      </c>
      <c r="X1019" s="1">
        <v>13</v>
      </c>
      <c r="Y1019" s="1">
        <v>130</v>
      </c>
      <c r="AA1019" s="1">
        <v>401</v>
      </c>
      <c r="AB1019" s="1337">
        <v>3304</v>
      </c>
    </row>
    <row r="1020" spans="1:28">
      <c r="A1020" s="1336" t="s">
        <v>353</v>
      </c>
      <c r="B1020" s="2" t="s">
        <v>472</v>
      </c>
      <c r="C1020" s="1" t="s">
        <v>470</v>
      </c>
      <c r="D1020" s="1" t="s">
        <v>65</v>
      </c>
      <c r="E1020" s="1">
        <v>130173</v>
      </c>
      <c r="F1020" s="1336" t="s">
        <v>473</v>
      </c>
      <c r="G1020" s="1" t="s">
        <v>32</v>
      </c>
      <c r="H1020" s="1">
        <v>418916</v>
      </c>
      <c r="I1020" s="3">
        <v>42529</v>
      </c>
      <c r="J1020" s="3">
        <v>42528</v>
      </c>
      <c r="K1020" s="3">
        <v>42528</v>
      </c>
      <c r="L1020" s="1">
        <v>222082</v>
      </c>
      <c r="M1020" s="3">
        <v>42529</v>
      </c>
      <c r="N1020" s="1" t="s">
        <v>89</v>
      </c>
      <c r="O1020" s="1">
        <v>116951</v>
      </c>
      <c r="P1020" s="1">
        <v>1000</v>
      </c>
      <c r="Q1020" s="1">
        <v>36.369999999999997</v>
      </c>
      <c r="R1020" s="1337">
        <v>36370</v>
      </c>
      <c r="S1020" s="1">
        <v>-169.68</v>
      </c>
      <c r="T1020" s="1">
        <v>32.335999999999999</v>
      </c>
      <c r="U1020" s="1337">
        <v>32336</v>
      </c>
      <c r="V1020" s="1">
        <v>9.0399999999999994E-2</v>
      </c>
      <c r="W1020" s="1336">
        <v>90.44</v>
      </c>
      <c r="X1020" s="1">
        <v>13</v>
      </c>
      <c r="Y1020" s="1">
        <v>135</v>
      </c>
      <c r="Z1020" s="1" t="s">
        <v>90</v>
      </c>
      <c r="AA1020" s="1">
        <v>401</v>
      </c>
      <c r="AB1020" s="1337">
        <v>4034</v>
      </c>
    </row>
    <row r="1021" spans="1:28">
      <c r="A1021" s="1336" t="s">
        <v>353</v>
      </c>
      <c r="B1021" s="2" t="s">
        <v>472</v>
      </c>
      <c r="C1021" s="1" t="s">
        <v>470</v>
      </c>
      <c r="D1021" s="1" t="s">
        <v>65</v>
      </c>
      <c r="E1021" s="1">
        <v>130308</v>
      </c>
      <c r="F1021" s="1336" t="s">
        <v>126</v>
      </c>
      <c r="G1021" s="1" t="s">
        <v>32</v>
      </c>
      <c r="H1021" s="1">
        <v>419256</v>
      </c>
      <c r="I1021" s="3">
        <v>42532</v>
      </c>
      <c r="J1021" s="3">
        <v>42529</v>
      </c>
      <c r="K1021" s="3">
        <v>42530</v>
      </c>
      <c r="N1021" s="1" t="s">
        <v>89</v>
      </c>
      <c r="O1021" s="1">
        <v>117000</v>
      </c>
      <c r="P1021" s="1">
        <v>1000</v>
      </c>
      <c r="Q1021" s="1">
        <v>35.64</v>
      </c>
      <c r="R1021" s="1337">
        <v>35640</v>
      </c>
      <c r="S1021" s="1">
        <v>-899.68</v>
      </c>
      <c r="T1021" s="1">
        <v>32.335999999999999</v>
      </c>
      <c r="U1021" s="1337">
        <v>32336</v>
      </c>
      <c r="V1021" s="1">
        <v>9.0399999999999994E-2</v>
      </c>
      <c r="W1021" s="1336">
        <v>90.44</v>
      </c>
      <c r="X1021" s="1">
        <v>13</v>
      </c>
      <c r="Y1021" s="1">
        <v>141</v>
      </c>
      <c r="AA1021" s="1">
        <v>401</v>
      </c>
      <c r="AB1021" s="1337">
        <v>3304</v>
      </c>
    </row>
    <row r="1022" spans="1:28">
      <c r="A1022" s="1336" t="s">
        <v>353</v>
      </c>
      <c r="B1022" s="2" t="s">
        <v>472</v>
      </c>
      <c r="C1022" s="1" t="s">
        <v>470</v>
      </c>
      <c r="D1022" s="1" t="s">
        <v>65</v>
      </c>
      <c r="E1022" s="1">
        <v>130308</v>
      </c>
      <c r="F1022" s="1336" t="s">
        <v>126</v>
      </c>
      <c r="G1022" s="1" t="s">
        <v>32</v>
      </c>
      <c r="H1022" s="1">
        <v>419333</v>
      </c>
      <c r="I1022" s="3">
        <v>42534</v>
      </c>
      <c r="J1022" s="3">
        <v>42530</v>
      </c>
      <c r="K1022" s="3">
        <v>42531</v>
      </c>
      <c r="N1022" s="1" t="s">
        <v>89</v>
      </c>
      <c r="O1022" s="1">
        <v>117091</v>
      </c>
      <c r="P1022" s="1">
        <v>1000</v>
      </c>
      <c r="Q1022" s="1">
        <v>35.64</v>
      </c>
      <c r="R1022" s="1337">
        <v>35640</v>
      </c>
      <c r="S1022" s="1">
        <v>-899.68</v>
      </c>
      <c r="T1022" s="1">
        <v>32.335999999999999</v>
      </c>
      <c r="U1022" s="1337">
        <v>32336</v>
      </c>
      <c r="V1022" s="1">
        <v>9.0399999999999994E-2</v>
      </c>
      <c r="W1022" s="1336">
        <v>90.44</v>
      </c>
      <c r="X1022" s="1">
        <v>13</v>
      </c>
      <c r="Y1022" s="1">
        <v>141</v>
      </c>
      <c r="AA1022" s="1">
        <v>401</v>
      </c>
      <c r="AB1022" s="1337">
        <v>3304</v>
      </c>
    </row>
    <row r="1023" spans="1:28">
      <c r="A1023" s="1336" t="s">
        <v>353</v>
      </c>
      <c r="B1023" s="2" t="s">
        <v>472</v>
      </c>
      <c r="C1023" s="1" t="s">
        <v>470</v>
      </c>
      <c r="D1023" s="1" t="s">
        <v>65</v>
      </c>
      <c r="E1023" s="1">
        <v>130023</v>
      </c>
      <c r="F1023" s="1336" t="s">
        <v>153</v>
      </c>
      <c r="G1023" s="1" t="s">
        <v>32</v>
      </c>
      <c r="H1023" s="1">
        <v>419592</v>
      </c>
      <c r="I1023" s="3">
        <v>42535</v>
      </c>
      <c r="J1023" s="3">
        <v>42523</v>
      </c>
      <c r="K1023" s="3">
        <v>42528</v>
      </c>
      <c r="N1023" s="1" t="s">
        <v>89</v>
      </c>
      <c r="O1023" s="1">
        <v>116749</v>
      </c>
      <c r="P1023" s="1">
        <v>3000</v>
      </c>
      <c r="Q1023" s="1">
        <v>35.64</v>
      </c>
      <c r="R1023" s="1337">
        <v>106920</v>
      </c>
      <c r="S1023" s="4">
        <v>-2699.04</v>
      </c>
      <c r="T1023" s="1">
        <v>32.335999999999999</v>
      </c>
      <c r="U1023" s="1337">
        <v>97008</v>
      </c>
      <c r="V1023" s="1">
        <v>9.0399999999999994E-2</v>
      </c>
      <c r="W1023" s="1336">
        <v>271.32</v>
      </c>
      <c r="X1023" s="1">
        <v>13</v>
      </c>
      <c r="Y1023" s="1">
        <v>130</v>
      </c>
      <c r="AA1023" s="1">
        <v>401</v>
      </c>
      <c r="AB1023" s="1337">
        <v>9912</v>
      </c>
    </row>
    <row r="1024" spans="1:28">
      <c r="A1024" s="1336" t="s">
        <v>353</v>
      </c>
      <c r="B1024" s="2" t="s">
        <v>472</v>
      </c>
      <c r="C1024" s="1" t="s">
        <v>470</v>
      </c>
      <c r="D1024" s="1" t="s">
        <v>65</v>
      </c>
      <c r="E1024" s="1">
        <v>130241</v>
      </c>
      <c r="F1024" s="1336" t="s">
        <v>368</v>
      </c>
      <c r="G1024" s="1" t="s">
        <v>32</v>
      </c>
      <c r="H1024" s="1">
        <v>419811</v>
      </c>
      <c r="I1024" s="3">
        <v>42536</v>
      </c>
      <c r="J1024" s="3">
        <v>42528</v>
      </c>
      <c r="K1024" s="3">
        <v>42529</v>
      </c>
      <c r="L1024" s="1">
        <v>222479</v>
      </c>
      <c r="M1024" s="3">
        <v>42534</v>
      </c>
      <c r="N1024" s="1" t="s">
        <v>89</v>
      </c>
      <c r="O1024" s="1">
        <v>116961</v>
      </c>
      <c r="P1024" s="1">
        <v>1000</v>
      </c>
      <c r="Q1024" s="1">
        <v>34.590000000000003</v>
      </c>
      <c r="R1024" s="1337">
        <v>34590</v>
      </c>
      <c r="S1024" s="4">
        <v>-1949.68</v>
      </c>
      <c r="T1024" s="1">
        <v>32.335999999999999</v>
      </c>
      <c r="U1024" s="1337">
        <v>32336</v>
      </c>
      <c r="V1024" s="1">
        <v>9.0399999999999994E-2</v>
      </c>
      <c r="W1024" s="1336">
        <v>90.44</v>
      </c>
      <c r="X1024" s="1">
        <v>13</v>
      </c>
      <c r="Y1024" s="1">
        <v>135</v>
      </c>
      <c r="Z1024" s="1" t="s">
        <v>143</v>
      </c>
      <c r="AA1024" s="1">
        <v>401</v>
      </c>
      <c r="AB1024" s="1337">
        <v>2254</v>
      </c>
    </row>
    <row r="1025" spans="1:28">
      <c r="A1025" s="1336" t="s">
        <v>353</v>
      </c>
      <c r="B1025" s="2" t="s">
        <v>472</v>
      </c>
      <c r="C1025" s="1" t="s">
        <v>470</v>
      </c>
      <c r="D1025" s="1" t="s">
        <v>65</v>
      </c>
      <c r="E1025" s="1">
        <v>130308</v>
      </c>
      <c r="F1025" s="1336" t="s">
        <v>126</v>
      </c>
      <c r="G1025" s="1" t="s">
        <v>32</v>
      </c>
      <c r="H1025" s="1">
        <v>420701</v>
      </c>
      <c r="I1025" s="3">
        <v>42543</v>
      </c>
      <c r="J1025" s="3">
        <v>42537</v>
      </c>
      <c r="K1025" s="3">
        <v>42538</v>
      </c>
      <c r="N1025" s="1" t="s">
        <v>89</v>
      </c>
      <c r="O1025" s="1">
        <v>117262</v>
      </c>
      <c r="P1025" s="1">
        <v>1000</v>
      </c>
      <c r="Q1025" s="1">
        <v>35.64</v>
      </c>
      <c r="R1025" s="1337">
        <v>35640</v>
      </c>
      <c r="S1025" s="1">
        <v>-899.68</v>
      </c>
      <c r="T1025" s="1">
        <v>32.335999999999999</v>
      </c>
      <c r="U1025" s="1337">
        <v>32336</v>
      </c>
      <c r="V1025" s="1">
        <v>9.0399999999999994E-2</v>
      </c>
      <c r="W1025" s="1336">
        <v>90.44</v>
      </c>
      <c r="X1025" s="1">
        <v>13</v>
      </c>
      <c r="Y1025" s="1">
        <v>141</v>
      </c>
      <c r="AA1025" s="1">
        <v>401</v>
      </c>
      <c r="AB1025" s="1337">
        <v>3304</v>
      </c>
    </row>
    <row r="1026" spans="1:28">
      <c r="A1026" s="1336" t="s">
        <v>353</v>
      </c>
      <c r="B1026" s="2" t="s">
        <v>472</v>
      </c>
      <c r="C1026" s="1" t="s">
        <v>470</v>
      </c>
      <c r="D1026" s="1" t="s">
        <v>65</v>
      </c>
      <c r="E1026" s="1">
        <v>130322</v>
      </c>
      <c r="F1026" s="1336" t="s">
        <v>142</v>
      </c>
      <c r="G1026" s="1" t="s">
        <v>32</v>
      </c>
      <c r="H1026" s="1">
        <v>421140</v>
      </c>
      <c r="I1026" s="3">
        <v>42546</v>
      </c>
      <c r="J1026" s="3">
        <v>42545</v>
      </c>
      <c r="K1026" s="3">
        <v>42545</v>
      </c>
      <c r="L1026" s="1">
        <v>223218</v>
      </c>
      <c r="M1026" s="3">
        <v>42545</v>
      </c>
      <c r="N1026" s="1" t="s">
        <v>89</v>
      </c>
      <c r="O1026" s="1">
        <v>117468</v>
      </c>
      <c r="P1026" s="1">
        <v>1000</v>
      </c>
      <c r="Q1026" s="1">
        <v>35.130000000000003</v>
      </c>
      <c r="R1026" s="1337">
        <v>35130</v>
      </c>
      <c r="S1026" s="4">
        <v>-1409.68</v>
      </c>
      <c r="T1026" s="1">
        <v>32.335999999999999</v>
      </c>
      <c r="U1026" s="1337">
        <v>32336</v>
      </c>
      <c r="V1026" s="1">
        <v>9.0399999999999994E-2</v>
      </c>
      <c r="W1026" s="1336">
        <v>90.44</v>
      </c>
      <c r="X1026" s="1">
        <v>13</v>
      </c>
      <c r="Y1026" s="1">
        <v>135</v>
      </c>
      <c r="Z1026" s="1" t="s">
        <v>143</v>
      </c>
      <c r="AA1026" s="1">
        <v>401</v>
      </c>
      <c r="AB1026" s="1337">
        <v>2794</v>
      </c>
    </row>
    <row r="1027" spans="1:28">
      <c r="A1027" s="1336" t="s">
        <v>353</v>
      </c>
      <c r="B1027" s="2" t="s">
        <v>474</v>
      </c>
      <c r="C1027" s="1" t="s">
        <v>470</v>
      </c>
      <c r="D1027" s="1" t="s">
        <v>129</v>
      </c>
      <c r="E1027" s="1">
        <v>130314</v>
      </c>
      <c r="F1027" s="1336" t="s">
        <v>144</v>
      </c>
      <c r="G1027" s="1" t="s">
        <v>32</v>
      </c>
      <c r="H1027" s="1">
        <v>418253</v>
      </c>
      <c r="I1027" s="3">
        <v>42524</v>
      </c>
      <c r="J1027" s="3">
        <v>42502</v>
      </c>
      <c r="K1027" s="3">
        <v>42531</v>
      </c>
      <c r="N1027" s="1" t="s">
        <v>89</v>
      </c>
      <c r="O1027" s="1">
        <v>116067</v>
      </c>
      <c r="P1027" s="1">
        <v>2000</v>
      </c>
      <c r="Q1027" s="1">
        <v>37.57</v>
      </c>
      <c r="R1027" s="1337">
        <v>75140</v>
      </c>
      <c r="S1027" s="4">
        <v>2060.64</v>
      </c>
      <c r="T1027" s="1">
        <v>32.335999999999999</v>
      </c>
      <c r="U1027" s="1337">
        <v>64672</v>
      </c>
      <c r="V1027" s="1">
        <v>9.0399999999999994E-2</v>
      </c>
      <c r="W1027" s="1336">
        <v>180.88</v>
      </c>
      <c r="X1027" s="1">
        <v>13</v>
      </c>
      <c r="Y1027" s="1">
        <v>130</v>
      </c>
      <c r="AA1027" s="1">
        <v>401</v>
      </c>
      <c r="AB1027" s="1337">
        <v>10468</v>
      </c>
    </row>
    <row r="1028" spans="1:28">
      <c r="A1028" s="1336" t="s">
        <v>353</v>
      </c>
      <c r="B1028" s="2" t="s">
        <v>474</v>
      </c>
      <c r="C1028" s="1" t="s">
        <v>470</v>
      </c>
      <c r="D1028" s="1" t="s">
        <v>129</v>
      </c>
      <c r="E1028" s="1">
        <v>130001</v>
      </c>
      <c r="F1028" s="1336" t="s">
        <v>132</v>
      </c>
      <c r="G1028" s="1" t="s">
        <v>32</v>
      </c>
      <c r="H1028" s="1">
        <v>420533</v>
      </c>
      <c r="I1028" s="3">
        <v>42543</v>
      </c>
      <c r="J1028" s="3">
        <v>42528</v>
      </c>
      <c r="K1028" s="3">
        <v>42546</v>
      </c>
      <c r="N1028" s="1" t="s">
        <v>89</v>
      </c>
      <c r="O1028" s="1">
        <v>116944</v>
      </c>
      <c r="P1028" s="1">
        <v>4000</v>
      </c>
      <c r="Q1028" s="1">
        <v>36.369999999999997</v>
      </c>
      <c r="R1028" s="1337">
        <v>145480</v>
      </c>
      <c r="S1028" s="1">
        <v>-678.72</v>
      </c>
      <c r="T1028" s="1">
        <v>32.335999999999999</v>
      </c>
      <c r="U1028" s="1337">
        <v>129344</v>
      </c>
      <c r="V1028" s="1">
        <v>9.0399999999999994E-2</v>
      </c>
      <c r="W1028" s="1336">
        <v>361.76</v>
      </c>
      <c r="X1028" s="1">
        <v>13</v>
      </c>
      <c r="Y1028" s="1">
        <v>130</v>
      </c>
      <c r="AA1028" s="1">
        <v>401</v>
      </c>
      <c r="AB1028" s="1337">
        <v>16136</v>
      </c>
    </row>
    <row r="1029" spans="1:28">
      <c r="A1029" s="1336" t="s">
        <v>353</v>
      </c>
      <c r="B1029" s="2" t="s">
        <v>474</v>
      </c>
      <c r="C1029" s="1" t="s">
        <v>470</v>
      </c>
      <c r="D1029" s="1" t="s">
        <v>129</v>
      </c>
      <c r="E1029" s="1">
        <v>130023</v>
      </c>
      <c r="F1029" s="1336" t="s">
        <v>153</v>
      </c>
      <c r="G1029" s="1" t="s">
        <v>32</v>
      </c>
      <c r="H1029" s="1">
        <v>420777</v>
      </c>
      <c r="I1029" s="3">
        <v>42544</v>
      </c>
      <c r="J1029" s="3">
        <v>42523</v>
      </c>
      <c r="K1029" s="3">
        <v>42546</v>
      </c>
      <c r="N1029" s="1" t="s">
        <v>89</v>
      </c>
      <c r="O1029" s="1">
        <v>116749</v>
      </c>
      <c r="P1029" s="1">
        <v>2000</v>
      </c>
      <c r="Q1029" s="1">
        <v>35.64</v>
      </c>
      <c r="R1029" s="1337">
        <v>71280</v>
      </c>
      <c r="S1029" s="4">
        <v>-1799.36</v>
      </c>
      <c r="T1029" s="1">
        <v>32.335999999999999</v>
      </c>
      <c r="U1029" s="1337">
        <v>64672</v>
      </c>
      <c r="V1029" s="1">
        <v>9.0399999999999994E-2</v>
      </c>
      <c r="W1029" s="1336">
        <v>180.88</v>
      </c>
      <c r="X1029" s="1">
        <v>13</v>
      </c>
      <c r="Y1029" s="1">
        <v>130</v>
      </c>
      <c r="AA1029" s="1">
        <v>401</v>
      </c>
      <c r="AB1029" s="1337">
        <v>6608</v>
      </c>
    </row>
    <row r="1030" spans="1:28">
      <c r="A1030" s="1336" t="s">
        <v>353</v>
      </c>
      <c r="B1030" s="2" t="s">
        <v>474</v>
      </c>
      <c r="C1030" s="1" t="s">
        <v>470</v>
      </c>
      <c r="D1030" s="1" t="s">
        <v>129</v>
      </c>
      <c r="E1030" s="1">
        <v>130001</v>
      </c>
      <c r="F1030" s="1336" t="s">
        <v>132</v>
      </c>
      <c r="G1030" s="1" t="s">
        <v>32</v>
      </c>
      <c r="H1030" s="1">
        <v>420797</v>
      </c>
      <c r="I1030" s="3">
        <v>42545</v>
      </c>
      <c r="J1030" s="3">
        <v>42530</v>
      </c>
      <c r="K1030" s="3">
        <v>42546</v>
      </c>
      <c r="N1030" s="1" t="s">
        <v>89</v>
      </c>
      <c r="O1030" s="1">
        <v>117062</v>
      </c>
      <c r="P1030" s="1">
        <v>4000</v>
      </c>
      <c r="Q1030" s="1">
        <v>36.369999999999997</v>
      </c>
      <c r="R1030" s="1337">
        <v>145480</v>
      </c>
      <c r="S1030" s="1">
        <v>-678.72</v>
      </c>
      <c r="T1030" s="1">
        <v>32.335999999999999</v>
      </c>
      <c r="U1030" s="1337">
        <v>129344</v>
      </c>
      <c r="V1030" s="1">
        <v>9.0399999999999994E-2</v>
      </c>
      <c r="W1030" s="1336">
        <v>361.76</v>
      </c>
      <c r="X1030" s="1">
        <v>13</v>
      </c>
      <c r="Y1030" s="1">
        <v>130</v>
      </c>
      <c r="AA1030" s="1">
        <v>401</v>
      </c>
      <c r="AB1030" s="1337">
        <v>16136</v>
      </c>
    </row>
    <row r="1031" spans="1:28">
      <c r="A1031" s="1336" t="s">
        <v>353</v>
      </c>
      <c r="B1031" s="2" t="s">
        <v>475</v>
      </c>
      <c r="C1031" s="1" t="s">
        <v>476</v>
      </c>
      <c r="D1031" s="1" t="s">
        <v>116</v>
      </c>
      <c r="E1031" s="1">
        <v>130314</v>
      </c>
      <c r="F1031" s="1336" t="s">
        <v>144</v>
      </c>
      <c r="G1031" s="1" t="s">
        <v>32</v>
      </c>
      <c r="H1031" s="1">
        <v>418223</v>
      </c>
      <c r="I1031" s="3">
        <v>42524</v>
      </c>
      <c r="J1031" s="3">
        <v>42501</v>
      </c>
      <c r="K1031" s="3">
        <v>42515</v>
      </c>
      <c r="N1031" s="1" t="s">
        <v>89</v>
      </c>
      <c r="O1031" s="1">
        <v>116028</v>
      </c>
      <c r="P1031" s="1">
        <v>500</v>
      </c>
      <c r="Q1031" s="1">
        <v>9.4499999999999993</v>
      </c>
      <c r="R1031" s="1337">
        <v>4725</v>
      </c>
      <c r="S1031" s="1">
        <v>-950.43</v>
      </c>
      <c r="T1031" s="1">
        <v>10.045</v>
      </c>
      <c r="U1031" s="1337">
        <v>5022.5</v>
      </c>
      <c r="V1031" s="1">
        <v>1.38E-2</v>
      </c>
      <c r="W1031" s="1336">
        <v>6.8949999999999996</v>
      </c>
      <c r="X1031" s="1">
        <v>13</v>
      </c>
      <c r="Y1031" s="1">
        <v>130</v>
      </c>
      <c r="AA1031" s="1">
        <v>401</v>
      </c>
      <c r="AB1031" s="1336">
        <v>-297.5</v>
      </c>
    </row>
    <row r="1032" spans="1:28">
      <c r="A1032" s="1336" t="s">
        <v>353</v>
      </c>
      <c r="B1032" s="2" t="s">
        <v>475</v>
      </c>
      <c r="C1032" s="1" t="s">
        <v>476</v>
      </c>
      <c r="D1032" s="1" t="s">
        <v>116</v>
      </c>
      <c r="E1032" s="1">
        <v>130013</v>
      </c>
      <c r="F1032" s="1336" t="s">
        <v>221</v>
      </c>
      <c r="G1032" s="1" t="s">
        <v>32</v>
      </c>
      <c r="H1032" s="1">
        <v>420737</v>
      </c>
      <c r="I1032" s="3">
        <v>42544</v>
      </c>
      <c r="J1032" s="3">
        <v>42520</v>
      </c>
      <c r="K1032" s="3">
        <v>42546</v>
      </c>
      <c r="N1032" s="1" t="s">
        <v>89</v>
      </c>
      <c r="O1032" s="1">
        <v>116578</v>
      </c>
      <c r="P1032" s="1">
        <v>1500</v>
      </c>
      <c r="Q1032" s="1">
        <v>8.9600000000000009</v>
      </c>
      <c r="R1032" s="1337">
        <v>13440</v>
      </c>
      <c r="S1032" s="4">
        <v>-3586.28</v>
      </c>
      <c r="T1032" s="1">
        <v>10.045</v>
      </c>
      <c r="U1032" s="1337">
        <v>15067.5</v>
      </c>
      <c r="V1032" s="1">
        <v>1.38E-2</v>
      </c>
      <c r="W1032" s="1336">
        <v>20.684999999999999</v>
      </c>
      <c r="X1032" s="1">
        <v>13</v>
      </c>
      <c r="Y1032" s="1">
        <v>130</v>
      </c>
      <c r="AA1032" s="1">
        <v>401</v>
      </c>
      <c r="AB1032" s="1337">
        <v>-1627.5</v>
      </c>
    </row>
    <row r="1033" spans="1:28">
      <c r="A1033" s="1336" t="s">
        <v>353</v>
      </c>
      <c r="B1033" s="2" t="s">
        <v>477</v>
      </c>
      <c r="C1033" s="1" t="s">
        <v>478</v>
      </c>
      <c r="D1033" s="1" t="s">
        <v>116</v>
      </c>
      <c r="E1033" s="1">
        <v>130007</v>
      </c>
      <c r="F1033" s="1336" t="s">
        <v>146</v>
      </c>
      <c r="G1033" s="1" t="s">
        <v>32</v>
      </c>
      <c r="H1033" s="1">
        <v>418498</v>
      </c>
      <c r="I1033" s="3">
        <v>42527</v>
      </c>
      <c r="J1033" s="3">
        <v>42487</v>
      </c>
      <c r="K1033" s="3">
        <v>42517</v>
      </c>
      <c r="L1033" s="1">
        <v>221802</v>
      </c>
      <c r="M1033" s="3">
        <v>42526</v>
      </c>
      <c r="N1033" s="1" t="s">
        <v>89</v>
      </c>
      <c r="O1033" s="1">
        <v>115602</v>
      </c>
      <c r="P1033" s="1">
        <v>300</v>
      </c>
      <c r="Q1033" s="1">
        <v>16.22</v>
      </c>
      <c r="R1033" s="1337">
        <v>4866</v>
      </c>
      <c r="S1033" s="1">
        <v>-294.94</v>
      </c>
      <c r="T1033" s="1">
        <v>15.224</v>
      </c>
      <c r="U1033" s="1337">
        <v>4567.2</v>
      </c>
      <c r="V1033" s="1">
        <v>2.76E-2</v>
      </c>
      <c r="W1033" s="1336">
        <v>8.2829999999999995</v>
      </c>
      <c r="X1033" s="1">
        <v>13</v>
      </c>
      <c r="Y1033" s="1">
        <v>130</v>
      </c>
      <c r="AA1033" s="1">
        <v>401</v>
      </c>
      <c r="AB1033" s="1336">
        <v>298.8</v>
      </c>
    </row>
    <row r="1034" spans="1:28">
      <c r="A1034" s="1336" t="s">
        <v>353</v>
      </c>
      <c r="B1034" s="2" t="s">
        <v>477</v>
      </c>
      <c r="C1034" s="1" t="s">
        <v>478</v>
      </c>
      <c r="D1034" s="1" t="s">
        <v>116</v>
      </c>
      <c r="E1034" s="1">
        <v>130007</v>
      </c>
      <c r="F1034" s="1336" t="s">
        <v>146</v>
      </c>
      <c r="G1034" s="1" t="s">
        <v>32</v>
      </c>
      <c r="H1034" s="1">
        <v>421176</v>
      </c>
      <c r="I1034" s="3">
        <v>42548</v>
      </c>
      <c r="J1034" s="3">
        <v>42517</v>
      </c>
      <c r="K1034" s="3">
        <v>42546</v>
      </c>
      <c r="L1034" s="1">
        <v>223225</v>
      </c>
      <c r="M1034" s="3">
        <v>42547</v>
      </c>
      <c r="N1034" s="1" t="s">
        <v>89</v>
      </c>
      <c r="O1034" s="1">
        <v>116533</v>
      </c>
      <c r="P1034" s="1">
        <v>300</v>
      </c>
      <c r="Q1034" s="1">
        <v>15.21</v>
      </c>
      <c r="R1034" s="1337">
        <v>4563</v>
      </c>
      <c r="S1034" s="1">
        <v>-597.94000000000005</v>
      </c>
      <c r="T1034" s="1">
        <v>15.224</v>
      </c>
      <c r="U1034" s="1337">
        <v>4567.2</v>
      </c>
      <c r="V1034" s="1">
        <v>2.76E-2</v>
      </c>
      <c r="W1034" s="1336">
        <v>8.2829999999999995</v>
      </c>
      <c r="X1034" s="1">
        <v>13</v>
      </c>
      <c r="Y1034" s="1">
        <v>130</v>
      </c>
      <c r="AA1034" s="1">
        <v>401</v>
      </c>
      <c r="AB1034" s="1336">
        <v>-4.2</v>
      </c>
    </row>
    <row r="1035" spans="1:28">
      <c r="A1035" s="1336" t="s">
        <v>353</v>
      </c>
      <c r="B1035" s="2" t="s">
        <v>479</v>
      </c>
      <c r="C1035" s="1" t="s">
        <v>480</v>
      </c>
      <c r="D1035" s="1" t="s">
        <v>65</v>
      </c>
      <c r="E1035" s="1">
        <v>130325</v>
      </c>
      <c r="F1035" s="1336" t="s">
        <v>440</v>
      </c>
      <c r="G1035" s="1" t="s">
        <v>32</v>
      </c>
      <c r="H1035" s="1">
        <v>418707</v>
      </c>
      <c r="I1035" s="3">
        <v>42530</v>
      </c>
      <c r="J1035" s="3">
        <v>42507</v>
      </c>
      <c r="K1035" s="3">
        <v>42538</v>
      </c>
      <c r="N1035" s="1" t="s">
        <v>89</v>
      </c>
      <c r="O1035" s="1">
        <v>116246</v>
      </c>
      <c r="P1035" s="1">
        <v>1000</v>
      </c>
      <c r="Q1035" s="1">
        <v>79.27</v>
      </c>
      <c r="R1035" s="1337">
        <v>79270</v>
      </c>
      <c r="S1035" s="4">
        <v>-5971.55</v>
      </c>
      <c r="T1035" s="1">
        <v>75.435000000000002</v>
      </c>
      <c r="U1035" s="1337">
        <v>75435</v>
      </c>
      <c r="V1035" s="1">
        <v>0.1988</v>
      </c>
      <c r="W1035" s="1336">
        <v>198.83</v>
      </c>
      <c r="X1035" s="1">
        <v>13</v>
      </c>
      <c r="Y1035" s="1">
        <v>135</v>
      </c>
      <c r="Z1035" s="1" t="s">
        <v>143</v>
      </c>
      <c r="AA1035" s="1">
        <v>401</v>
      </c>
      <c r="AB1035" s="1337">
        <v>3835</v>
      </c>
    </row>
    <row r="1036" spans="1:28">
      <c r="A1036" s="1336" t="s">
        <v>353</v>
      </c>
      <c r="B1036" s="2" t="s">
        <v>481</v>
      </c>
      <c r="C1036" s="1" t="s">
        <v>482</v>
      </c>
      <c r="D1036" s="1" t="s">
        <v>65</v>
      </c>
      <c r="E1036" s="1">
        <v>140008</v>
      </c>
      <c r="F1036" s="1336" t="s">
        <v>123</v>
      </c>
      <c r="G1036" s="1" t="s">
        <v>32</v>
      </c>
      <c r="H1036" s="1">
        <v>418448</v>
      </c>
      <c r="I1036" s="3">
        <v>42525</v>
      </c>
      <c r="J1036" s="3">
        <v>42522</v>
      </c>
      <c r="K1036" s="3">
        <v>42527</v>
      </c>
      <c r="L1036" s="1">
        <v>221724</v>
      </c>
      <c r="M1036" s="3">
        <v>42525</v>
      </c>
      <c r="N1036" s="1" t="s">
        <v>89</v>
      </c>
      <c r="O1036" s="1">
        <v>116716</v>
      </c>
      <c r="P1036" s="1">
        <v>1000</v>
      </c>
      <c r="Q1036" s="1">
        <v>105.08</v>
      </c>
      <c r="R1036" s="1337">
        <v>105080</v>
      </c>
      <c r="S1036" s="4">
        <v>-9550.59</v>
      </c>
      <c r="T1036" s="1">
        <v>101.443</v>
      </c>
      <c r="U1036" s="1337">
        <v>101443</v>
      </c>
      <c r="V1036" s="1">
        <v>0.29820000000000002</v>
      </c>
      <c r="W1036" s="1336">
        <v>298.24</v>
      </c>
      <c r="X1036" s="1">
        <v>13</v>
      </c>
      <c r="Y1036" s="1">
        <v>141</v>
      </c>
      <c r="AA1036" s="1">
        <v>401</v>
      </c>
      <c r="AB1036" s="1337">
        <v>3637</v>
      </c>
    </row>
    <row r="1037" spans="1:28">
      <c r="A1037" s="1336" t="s">
        <v>353</v>
      </c>
      <c r="B1037" s="2" t="s">
        <v>481</v>
      </c>
      <c r="C1037" s="1" t="s">
        <v>482</v>
      </c>
      <c r="D1037" s="1" t="s">
        <v>65</v>
      </c>
      <c r="E1037" s="1">
        <v>140008</v>
      </c>
      <c r="F1037" s="1336" t="s">
        <v>123</v>
      </c>
      <c r="G1037" s="1" t="s">
        <v>32</v>
      </c>
      <c r="H1037" s="1">
        <v>418448</v>
      </c>
      <c r="I1037" s="3">
        <v>42525</v>
      </c>
      <c r="J1037" s="3">
        <v>42522</v>
      </c>
      <c r="K1037" s="3">
        <v>42545</v>
      </c>
      <c r="L1037" s="1">
        <v>221724</v>
      </c>
      <c r="M1037" s="3">
        <v>42525</v>
      </c>
      <c r="N1037" s="1" t="s">
        <v>89</v>
      </c>
      <c r="O1037" s="1">
        <v>116716</v>
      </c>
      <c r="P1037" s="1">
        <v>1000</v>
      </c>
      <c r="Q1037" s="1">
        <v>105.08</v>
      </c>
      <c r="R1037" s="1337">
        <v>105080</v>
      </c>
      <c r="S1037" s="4">
        <v>-9550.59</v>
      </c>
      <c r="T1037" s="1">
        <v>101.443</v>
      </c>
      <c r="U1037" s="1337">
        <v>101443</v>
      </c>
      <c r="V1037" s="1">
        <v>0.29820000000000002</v>
      </c>
      <c r="W1037" s="1336">
        <v>298.24</v>
      </c>
      <c r="X1037" s="1">
        <v>13</v>
      </c>
      <c r="Y1037" s="1">
        <v>141</v>
      </c>
      <c r="AA1037" s="1">
        <v>401</v>
      </c>
      <c r="AB1037" s="1337">
        <v>3637</v>
      </c>
    </row>
    <row r="1038" spans="1:28">
      <c r="A1038" s="1336" t="s">
        <v>353</v>
      </c>
      <c r="B1038" s="2" t="s">
        <v>481</v>
      </c>
      <c r="C1038" s="1" t="s">
        <v>482</v>
      </c>
      <c r="D1038" s="1" t="s">
        <v>65</v>
      </c>
      <c r="E1038" s="1">
        <v>140008</v>
      </c>
      <c r="F1038" s="1336" t="s">
        <v>123</v>
      </c>
      <c r="G1038" s="1" t="s">
        <v>32</v>
      </c>
      <c r="H1038" s="1">
        <v>419845</v>
      </c>
      <c r="I1038" s="3">
        <v>42536</v>
      </c>
      <c r="J1038" s="3">
        <v>42522</v>
      </c>
      <c r="K1038" s="3">
        <v>42545</v>
      </c>
      <c r="L1038" s="1">
        <v>222599</v>
      </c>
      <c r="M1038" s="3">
        <v>42536</v>
      </c>
      <c r="N1038" s="1" t="s">
        <v>89</v>
      </c>
      <c r="O1038" s="1">
        <v>116716</v>
      </c>
      <c r="P1038" s="1">
        <v>1000</v>
      </c>
      <c r="Q1038" s="1">
        <v>105.08</v>
      </c>
      <c r="R1038" s="1337">
        <v>105080</v>
      </c>
      <c r="S1038" s="4">
        <v>-9550.59</v>
      </c>
      <c r="T1038" s="1">
        <v>101.443</v>
      </c>
      <c r="U1038" s="1337">
        <v>101443</v>
      </c>
      <c r="V1038" s="1">
        <v>0.29820000000000002</v>
      </c>
      <c r="W1038" s="1336">
        <v>298.24</v>
      </c>
      <c r="X1038" s="1">
        <v>13</v>
      </c>
      <c r="Y1038" s="1">
        <v>141</v>
      </c>
      <c r="AA1038" s="1">
        <v>401</v>
      </c>
      <c r="AB1038" s="1337">
        <v>3637</v>
      </c>
    </row>
    <row r="1039" spans="1:28">
      <c r="A1039" s="1336" t="s">
        <v>353</v>
      </c>
      <c r="B1039" s="2" t="s">
        <v>481</v>
      </c>
      <c r="C1039" s="1" t="s">
        <v>482</v>
      </c>
      <c r="D1039" s="1" t="s">
        <v>65</v>
      </c>
      <c r="E1039" s="1">
        <v>130140</v>
      </c>
      <c r="F1039" s="1336" t="s">
        <v>222</v>
      </c>
      <c r="G1039" s="1" t="s">
        <v>32</v>
      </c>
      <c r="H1039" s="1">
        <v>419879</v>
      </c>
      <c r="I1039" s="3">
        <v>42537</v>
      </c>
      <c r="J1039" s="3">
        <v>42524</v>
      </c>
      <c r="K1039" s="3">
        <v>42546</v>
      </c>
      <c r="N1039" s="1" t="s">
        <v>89</v>
      </c>
      <c r="O1039" s="1">
        <v>116780</v>
      </c>
      <c r="P1039" s="1">
        <v>1000</v>
      </c>
      <c r="Q1039" s="1">
        <v>105.08</v>
      </c>
      <c r="R1039" s="1337">
        <v>105080</v>
      </c>
      <c r="S1039" s="4">
        <v>-9550.59</v>
      </c>
      <c r="T1039" s="1">
        <v>101.443</v>
      </c>
      <c r="U1039" s="1337">
        <v>101443</v>
      </c>
      <c r="V1039" s="1">
        <v>0.29820000000000002</v>
      </c>
      <c r="W1039" s="1336">
        <v>298.24</v>
      </c>
      <c r="X1039" s="1">
        <v>13</v>
      </c>
      <c r="Y1039" s="1">
        <v>130</v>
      </c>
      <c r="AA1039" s="1">
        <v>401</v>
      </c>
      <c r="AB1039" s="1337">
        <v>3637</v>
      </c>
    </row>
    <row r="1040" spans="1:28">
      <c r="A1040" s="1336" t="s">
        <v>353</v>
      </c>
      <c r="B1040" s="2" t="s">
        <v>481</v>
      </c>
      <c r="C1040" s="1" t="s">
        <v>482</v>
      </c>
      <c r="D1040" s="1" t="s">
        <v>65</v>
      </c>
      <c r="E1040" s="1">
        <v>130361</v>
      </c>
      <c r="F1040" s="1336" t="s">
        <v>167</v>
      </c>
      <c r="G1040" s="1" t="s">
        <v>32</v>
      </c>
      <c r="H1040" s="1">
        <v>420069</v>
      </c>
      <c r="I1040" s="3">
        <v>42537</v>
      </c>
      <c r="J1040" s="3">
        <v>42535</v>
      </c>
      <c r="K1040" s="3">
        <v>42537</v>
      </c>
      <c r="L1040" s="1">
        <v>222705</v>
      </c>
      <c r="M1040" s="3">
        <v>42537</v>
      </c>
      <c r="N1040" s="1" t="s">
        <v>89</v>
      </c>
      <c r="O1040" s="1">
        <v>117225</v>
      </c>
      <c r="P1040" s="1">
        <v>1000</v>
      </c>
      <c r="Q1040" s="1">
        <v>105.08</v>
      </c>
      <c r="R1040" s="1337">
        <v>105080</v>
      </c>
      <c r="S1040" s="4">
        <v>-9550.59</v>
      </c>
      <c r="T1040" s="1">
        <v>101.443</v>
      </c>
      <c r="U1040" s="1337">
        <v>101443</v>
      </c>
      <c r="V1040" s="1">
        <v>0.29820000000000002</v>
      </c>
      <c r="W1040" s="1336">
        <v>298.24</v>
      </c>
      <c r="X1040" s="1">
        <v>13</v>
      </c>
      <c r="Y1040" s="1">
        <v>135</v>
      </c>
      <c r="Z1040" s="1" t="s">
        <v>90</v>
      </c>
      <c r="AA1040" s="1">
        <v>401</v>
      </c>
      <c r="AB1040" s="1337">
        <v>3637</v>
      </c>
    </row>
    <row r="1041" spans="1:28">
      <c r="A1041" s="1336" t="s">
        <v>353</v>
      </c>
      <c r="B1041" s="2" t="s">
        <v>483</v>
      </c>
      <c r="C1041" s="1" t="s">
        <v>482</v>
      </c>
      <c r="D1041" s="1" t="s">
        <v>129</v>
      </c>
      <c r="E1041" s="1">
        <v>130001</v>
      </c>
      <c r="F1041" s="1336" t="s">
        <v>132</v>
      </c>
      <c r="G1041" s="1" t="s">
        <v>32</v>
      </c>
      <c r="H1041" s="1">
        <v>420787</v>
      </c>
      <c r="I1041" s="3">
        <v>42545</v>
      </c>
      <c r="J1041" s="3">
        <v>42528</v>
      </c>
      <c r="K1041" s="3">
        <v>42546</v>
      </c>
      <c r="N1041" s="1" t="s">
        <v>89</v>
      </c>
      <c r="O1041" s="1">
        <v>116944</v>
      </c>
      <c r="P1041" s="1">
        <v>2000</v>
      </c>
      <c r="Q1041" s="1">
        <v>105.08</v>
      </c>
      <c r="R1041" s="1337">
        <v>210160</v>
      </c>
      <c r="S1041" s="4">
        <v>-19101.18</v>
      </c>
      <c r="T1041" s="1">
        <v>101.443</v>
      </c>
      <c r="U1041" s="1337">
        <v>202886</v>
      </c>
      <c r="V1041" s="1">
        <v>0.29820000000000002</v>
      </c>
      <c r="W1041" s="1336">
        <v>596.48</v>
      </c>
      <c r="X1041" s="1">
        <v>13</v>
      </c>
      <c r="Y1041" s="1">
        <v>130</v>
      </c>
      <c r="AA1041" s="1">
        <v>401</v>
      </c>
      <c r="AB1041" s="1337">
        <v>7274</v>
      </c>
    </row>
    <row r="1042" spans="1:28">
      <c r="A1042" s="1336" t="s">
        <v>353</v>
      </c>
      <c r="B1042" s="2" t="s">
        <v>484</v>
      </c>
      <c r="C1042" s="1" t="s">
        <v>485</v>
      </c>
      <c r="D1042" s="1" t="s">
        <v>486</v>
      </c>
      <c r="E1042" s="1">
        <v>140182</v>
      </c>
      <c r="F1042" s="1336" t="s">
        <v>487</v>
      </c>
      <c r="G1042" s="1" t="s">
        <v>32</v>
      </c>
      <c r="H1042" s="1">
        <v>420362</v>
      </c>
      <c r="I1042" s="3">
        <v>42542</v>
      </c>
      <c r="J1042" s="3">
        <v>42460</v>
      </c>
      <c r="K1042" s="3">
        <v>42487</v>
      </c>
      <c r="N1042" s="1" t="s">
        <v>42</v>
      </c>
      <c r="O1042" s="1">
        <v>21389</v>
      </c>
      <c r="P1042" s="1">
        <v>750</v>
      </c>
      <c r="Q1042" s="1">
        <v>161.04</v>
      </c>
      <c r="R1042" s="1337">
        <v>120780</v>
      </c>
      <c r="S1042" s="4">
        <v>9843.9500000000007</v>
      </c>
      <c r="T1042" s="1">
        <v>130.898</v>
      </c>
      <c r="U1042" s="1337">
        <v>98173.5</v>
      </c>
      <c r="V1042" s="1">
        <v>0.39810000000000001</v>
      </c>
      <c r="W1042" s="1336">
        <v>298.53750000000002</v>
      </c>
      <c r="X1042" s="1">
        <v>13</v>
      </c>
      <c r="Y1042" s="1">
        <v>140</v>
      </c>
      <c r="AA1042" s="1">
        <v>401</v>
      </c>
      <c r="AB1042" s="1337">
        <v>22606.5</v>
      </c>
    </row>
    <row r="1043" spans="1:28">
      <c r="A1043" s="1336" t="s">
        <v>353</v>
      </c>
      <c r="B1043" s="2" t="s">
        <v>488</v>
      </c>
      <c r="C1043" s="1" t="s">
        <v>485</v>
      </c>
      <c r="D1043" s="1" t="s">
        <v>65</v>
      </c>
      <c r="E1043" s="1">
        <v>130099</v>
      </c>
      <c r="F1043" s="1336" t="s">
        <v>150</v>
      </c>
      <c r="G1043" s="1" t="s">
        <v>32</v>
      </c>
      <c r="H1043" s="1">
        <v>418090</v>
      </c>
      <c r="I1043" s="3">
        <v>42523</v>
      </c>
      <c r="J1043" s="3">
        <v>42513</v>
      </c>
      <c r="K1043" s="3">
        <v>42544</v>
      </c>
      <c r="L1043" s="1">
        <v>221490</v>
      </c>
      <c r="M1043" s="3">
        <v>42522</v>
      </c>
      <c r="N1043" s="1" t="s">
        <v>89</v>
      </c>
      <c r="O1043" s="1">
        <v>116324</v>
      </c>
      <c r="P1043" s="1">
        <v>1000</v>
      </c>
      <c r="Q1043" s="1">
        <v>138.09</v>
      </c>
      <c r="R1043" s="1337">
        <v>138090</v>
      </c>
      <c r="S1043" s="4">
        <v>-9824.74</v>
      </c>
      <c r="T1043" s="1">
        <v>130.898</v>
      </c>
      <c r="U1043" s="1337">
        <v>130898</v>
      </c>
      <c r="V1043" s="1">
        <v>0.39810000000000001</v>
      </c>
      <c r="W1043" s="1336">
        <v>398.05</v>
      </c>
      <c r="X1043" s="1">
        <v>13</v>
      </c>
      <c r="Y1043" s="1">
        <v>130</v>
      </c>
      <c r="AA1043" s="1">
        <v>401</v>
      </c>
      <c r="AB1043" s="1337">
        <v>7192</v>
      </c>
    </row>
    <row r="1044" spans="1:28">
      <c r="A1044" s="1336" t="s">
        <v>353</v>
      </c>
      <c r="B1044" s="2" t="s">
        <v>488</v>
      </c>
      <c r="C1044" s="1" t="s">
        <v>485</v>
      </c>
      <c r="D1044" s="1" t="s">
        <v>65</v>
      </c>
      <c r="E1044" s="1">
        <v>140008</v>
      </c>
      <c r="F1044" s="1336" t="s">
        <v>123</v>
      </c>
      <c r="G1044" s="1" t="s">
        <v>32</v>
      </c>
      <c r="H1044" s="1">
        <v>420341</v>
      </c>
      <c r="I1044" s="3">
        <v>42541</v>
      </c>
      <c r="J1044" s="3">
        <v>42522</v>
      </c>
      <c r="K1044" s="3">
        <v>42545</v>
      </c>
      <c r="L1044" s="1">
        <v>222882</v>
      </c>
      <c r="M1044" s="3">
        <v>42541</v>
      </c>
      <c r="N1044" s="1" t="s">
        <v>89</v>
      </c>
      <c r="O1044" s="1">
        <v>116717</v>
      </c>
      <c r="P1044" s="1">
        <v>1000</v>
      </c>
      <c r="Q1044" s="1">
        <v>137.56</v>
      </c>
      <c r="R1044" s="1337">
        <v>137560</v>
      </c>
      <c r="S1044" s="4">
        <v>-10354.74</v>
      </c>
      <c r="T1044" s="1">
        <v>130.898</v>
      </c>
      <c r="U1044" s="1337">
        <v>130898</v>
      </c>
      <c r="V1044" s="1">
        <v>0.39810000000000001</v>
      </c>
      <c r="W1044" s="1336">
        <v>398.05</v>
      </c>
      <c r="X1044" s="1">
        <v>13</v>
      </c>
      <c r="Y1044" s="1">
        <v>141</v>
      </c>
      <c r="AA1044" s="1">
        <v>401</v>
      </c>
      <c r="AB1044" s="1337">
        <v>6662</v>
      </c>
    </row>
    <row r="1045" spans="1:28">
      <c r="A1045" s="1336" t="s">
        <v>353</v>
      </c>
      <c r="B1045" s="2" t="s">
        <v>488</v>
      </c>
      <c r="C1045" s="1" t="s">
        <v>485</v>
      </c>
      <c r="D1045" s="1" t="s">
        <v>65</v>
      </c>
      <c r="E1045" s="1">
        <v>130308</v>
      </c>
      <c r="F1045" s="1336" t="s">
        <v>126</v>
      </c>
      <c r="G1045" s="1" t="s">
        <v>32</v>
      </c>
      <c r="H1045" s="1">
        <v>420662</v>
      </c>
      <c r="I1045" s="3">
        <v>42543</v>
      </c>
      <c r="J1045" s="3">
        <v>42521</v>
      </c>
      <c r="K1045" s="3">
        <v>42546</v>
      </c>
      <c r="N1045" s="1" t="s">
        <v>89</v>
      </c>
      <c r="O1045" s="1">
        <v>116625</v>
      </c>
      <c r="P1045" s="1">
        <v>1000</v>
      </c>
      <c r="Q1045" s="1">
        <v>137.56</v>
      </c>
      <c r="R1045" s="1337">
        <v>137560</v>
      </c>
      <c r="S1045" s="4">
        <v>-10354.74</v>
      </c>
      <c r="T1045" s="1">
        <v>130.898</v>
      </c>
      <c r="U1045" s="1337">
        <v>130898</v>
      </c>
      <c r="V1045" s="1">
        <v>0.39810000000000001</v>
      </c>
      <c r="W1045" s="1336">
        <v>398.05</v>
      </c>
      <c r="X1045" s="1">
        <v>13</v>
      </c>
      <c r="Y1045" s="1">
        <v>141</v>
      </c>
      <c r="AA1045" s="1">
        <v>401</v>
      </c>
      <c r="AB1045" s="1337">
        <v>6662</v>
      </c>
    </row>
    <row r="1046" spans="1:28">
      <c r="A1046" s="1336" t="s">
        <v>353</v>
      </c>
      <c r="B1046" s="2" t="s">
        <v>488</v>
      </c>
      <c r="C1046" s="1" t="s">
        <v>485</v>
      </c>
      <c r="D1046" s="1" t="s">
        <v>65</v>
      </c>
      <c r="E1046" s="1">
        <v>130308</v>
      </c>
      <c r="F1046" s="1336" t="s">
        <v>126</v>
      </c>
      <c r="G1046" s="1" t="s">
        <v>32</v>
      </c>
      <c r="H1046" s="1">
        <v>421067</v>
      </c>
      <c r="I1046" s="3">
        <v>42548</v>
      </c>
      <c r="J1046" s="3">
        <v>42529</v>
      </c>
      <c r="K1046" s="3">
        <v>42546</v>
      </c>
      <c r="N1046" s="1" t="s">
        <v>89</v>
      </c>
      <c r="O1046" s="1">
        <v>117000</v>
      </c>
      <c r="P1046" s="1">
        <v>1000</v>
      </c>
      <c r="Q1046" s="1">
        <v>134.80000000000001</v>
      </c>
      <c r="R1046" s="1337">
        <v>134800</v>
      </c>
      <c r="S1046" s="4">
        <v>-13114.74</v>
      </c>
      <c r="T1046" s="1">
        <v>130.898</v>
      </c>
      <c r="U1046" s="1337">
        <v>130898</v>
      </c>
      <c r="V1046" s="1">
        <v>0.39810000000000001</v>
      </c>
      <c r="W1046" s="1336">
        <v>398.05</v>
      </c>
      <c r="X1046" s="1">
        <v>13</v>
      </c>
      <c r="Y1046" s="1">
        <v>141</v>
      </c>
      <c r="AA1046" s="1">
        <v>401</v>
      </c>
      <c r="AB1046" s="1337">
        <v>3902</v>
      </c>
    </row>
    <row r="1047" spans="1:28">
      <c r="A1047" s="1336" t="s">
        <v>353</v>
      </c>
      <c r="B1047" s="2" t="s">
        <v>488</v>
      </c>
      <c r="C1047" s="1" t="s">
        <v>485</v>
      </c>
      <c r="D1047" s="1" t="s">
        <v>65</v>
      </c>
      <c r="E1047" s="1">
        <v>130308</v>
      </c>
      <c r="F1047" s="1336" t="s">
        <v>126</v>
      </c>
      <c r="G1047" s="1" t="s">
        <v>32</v>
      </c>
      <c r="H1047" s="1">
        <v>421098</v>
      </c>
      <c r="I1047" s="3">
        <v>42548</v>
      </c>
      <c r="J1047" s="3">
        <v>42530</v>
      </c>
      <c r="K1047" s="3">
        <v>42546</v>
      </c>
      <c r="N1047" s="1" t="s">
        <v>89</v>
      </c>
      <c r="O1047" s="1">
        <v>117091</v>
      </c>
      <c r="P1047" s="1">
        <v>1000</v>
      </c>
      <c r="Q1047" s="1">
        <v>134.80000000000001</v>
      </c>
      <c r="R1047" s="1337">
        <v>134800</v>
      </c>
      <c r="S1047" s="4">
        <v>-13114.74</v>
      </c>
      <c r="T1047" s="1">
        <v>130.898</v>
      </c>
      <c r="U1047" s="1337">
        <v>130898</v>
      </c>
      <c r="V1047" s="1">
        <v>0.39810000000000001</v>
      </c>
      <c r="W1047" s="1336">
        <v>398.05</v>
      </c>
      <c r="X1047" s="1">
        <v>13</v>
      </c>
      <c r="Y1047" s="1">
        <v>141</v>
      </c>
      <c r="AA1047" s="1">
        <v>401</v>
      </c>
      <c r="AB1047" s="1337">
        <v>3902</v>
      </c>
    </row>
    <row r="1048" spans="1:28">
      <c r="A1048" s="1336" t="s">
        <v>353</v>
      </c>
      <c r="B1048" s="2" t="s">
        <v>489</v>
      </c>
      <c r="C1048" s="1" t="s">
        <v>485</v>
      </c>
      <c r="D1048" s="1" t="s">
        <v>129</v>
      </c>
      <c r="E1048" s="1">
        <v>130001</v>
      </c>
      <c r="F1048" s="1336" t="s">
        <v>132</v>
      </c>
      <c r="G1048" s="1" t="s">
        <v>32</v>
      </c>
      <c r="H1048" s="1">
        <v>420528</v>
      </c>
      <c r="I1048" s="3">
        <v>42543</v>
      </c>
      <c r="J1048" s="3">
        <v>42528</v>
      </c>
      <c r="K1048" s="3">
        <v>42546</v>
      </c>
      <c r="N1048" s="1" t="s">
        <v>89</v>
      </c>
      <c r="O1048" s="1">
        <v>116944</v>
      </c>
      <c r="P1048" s="1">
        <v>2000</v>
      </c>
      <c r="Q1048" s="1">
        <v>137.56</v>
      </c>
      <c r="R1048" s="1337">
        <v>275120</v>
      </c>
      <c r="S1048" s="4">
        <v>-20709.48</v>
      </c>
      <c r="T1048" s="1">
        <v>130.898</v>
      </c>
      <c r="U1048" s="1337">
        <v>261796</v>
      </c>
      <c r="V1048" s="1">
        <v>0.39810000000000001</v>
      </c>
      <c r="W1048" s="1336">
        <v>796.1</v>
      </c>
      <c r="X1048" s="1">
        <v>13</v>
      </c>
      <c r="Y1048" s="1">
        <v>130</v>
      </c>
      <c r="AA1048" s="1">
        <v>401</v>
      </c>
      <c r="AB1048" s="1337">
        <v>13324</v>
      </c>
    </row>
    <row r="1049" spans="1:28">
      <c r="A1049" s="1336" t="s">
        <v>353</v>
      </c>
      <c r="B1049" s="2" t="s">
        <v>490</v>
      </c>
      <c r="C1049" s="1" t="s">
        <v>491</v>
      </c>
      <c r="D1049" s="1" t="s">
        <v>116</v>
      </c>
      <c r="E1049" s="1">
        <v>140083</v>
      </c>
      <c r="F1049" s="1336" t="s">
        <v>117</v>
      </c>
      <c r="G1049" s="1" t="s">
        <v>32</v>
      </c>
      <c r="H1049" s="1">
        <v>418574</v>
      </c>
      <c r="I1049" s="3">
        <v>42527</v>
      </c>
      <c r="J1049" s="3">
        <v>42515</v>
      </c>
      <c r="K1049" s="3">
        <v>42546</v>
      </c>
      <c r="L1049" s="1">
        <v>221827</v>
      </c>
      <c r="M1049" s="3">
        <v>42526</v>
      </c>
      <c r="N1049" s="1" t="s">
        <v>89</v>
      </c>
      <c r="O1049" s="1">
        <v>116463</v>
      </c>
      <c r="P1049" s="1">
        <v>300</v>
      </c>
      <c r="Q1049" s="1">
        <v>80.069999999999993</v>
      </c>
      <c r="R1049" s="1337">
        <v>24021</v>
      </c>
      <c r="S1049" s="4">
        <v>-1551.47</v>
      </c>
      <c r="T1049" s="1">
        <v>75.435000000000002</v>
      </c>
      <c r="U1049" s="1337">
        <v>22630.5</v>
      </c>
      <c r="V1049" s="1">
        <v>0.1988</v>
      </c>
      <c r="W1049" s="1336">
        <v>59.649000000000001</v>
      </c>
      <c r="X1049" s="1">
        <v>13</v>
      </c>
      <c r="Y1049" s="1">
        <v>141</v>
      </c>
      <c r="AA1049" s="1">
        <v>401</v>
      </c>
      <c r="AB1049" s="1337">
        <v>1390.5</v>
      </c>
    </row>
    <row r="1050" spans="1:28">
      <c r="A1050" s="1336" t="s">
        <v>353</v>
      </c>
      <c r="B1050" s="2" t="s">
        <v>490</v>
      </c>
      <c r="C1050" s="1" t="s">
        <v>491</v>
      </c>
      <c r="D1050" s="1" t="s">
        <v>116</v>
      </c>
      <c r="E1050" s="1">
        <v>140083</v>
      </c>
      <c r="F1050" s="1336" t="s">
        <v>117</v>
      </c>
      <c r="G1050" s="1" t="s">
        <v>32</v>
      </c>
      <c r="H1050" s="1">
        <v>418574</v>
      </c>
      <c r="I1050" s="3">
        <v>42527</v>
      </c>
      <c r="J1050" s="3">
        <v>42515</v>
      </c>
      <c r="K1050" s="3">
        <v>42546</v>
      </c>
      <c r="L1050" s="1">
        <v>221827</v>
      </c>
      <c r="M1050" s="3">
        <v>42526</v>
      </c>
      <c r="N1050" s="1" t="s">
        <v>89</v>
      </c>
      <c r="O1050" s="1">
        <v>116463</v>
      </c>
      <c r="P1050" s="1">
        <v>200</v>
      </c>
      <c r="Q1050" s="1">
        <v>80.069999999999993</v>
      </c>
      <c r="R1050" s="1337">
        <v>16014</v>
      </c>
      <c r="S1050" s="4">
        <v>-1034.31</v>
      </c>
      <c r="T1050" s="1">
        <v>75.435000000000002</v>
      </c>
      <c r="U1050" s="1337">
        <v>15087</v>
      </c>
      <c r="V1050" s="1">
        <v>0.1988</v>
      </c>
      <c r="W1050" s="1336">
        <v>39.765999999999998</v>
      </c>
      <c r="X1050" s="1">
        <v>13</v>
      </c>
      <c r="Y1050" s="1">
        <v>141</v>
      </c>
      <c r="AA1050" s="1">
        <v>401</v>
      </c>
      <c r="AB1050" s="1336">
        <v>927</v>
      </c>
    </row>
    <row r="1051" spans="1:28">
      <c r="A1051" s="1336" t="s">
        <v>353</v>
      </c>
      <c r="B1051" s="2" t="s">
        <v>492</v>
      </c>
      <c r="C1051" s="1" t="s">
        <v>491</v>
      </c>
      <c r="D1051" s="1" t="s">
        <v>65</v>
      </c>
      <c r="E1051" s="1">
        <v>130023</v>
      </c>
      <c r="F1051" s="1336" t="s">
        <v>153</v>
      </c>
      <c r="G1051" s="1" t="s">
        <v>32</v>
      </c>
      <c r="H1051" s="1">
        <v>420454</v>
      </c>
      <c r="I1051" s="3">
        <v>42542</v>
      </c>
      <c r="J1051" s="3">
        <v>42523</v>
      </c>
      <c r="K1051" s="3">
        <v>42546</v>
      </c>
      <c r="N1051" s="1" t="s">
        <v>89</v>
      </c>
      <c r="O1051" s="1">
        <v>116747</v>
      </c>
      <c r="P1051" s="1">
        <v>1000</v>
      </c>
      <c r="Q1051" s="1">
        <v>78.47</v>
      </c>
      <c r="R1051" s="1337">
        <v>78470</v>
      </c>
      <c r="S1051" s="4">
        <v>-6771.55</v>
      </c>
      <c r="T1051" s="1">
        <v>75.435000000000002</v>
      </c>
      <c r="U1051" s="1337">
        <v>75435</v>
      </c>
      <c r="V1051" s="1">
        <v>0.1988</v>
      </c>
      <c r="W1051" s="1336">
        <v>198.83</v>
      </c>
      <c r="X1051" s="1">
        <v>13</v>
      </c>
      <c r="Y1051" s="1">
        <v>130</v>
      </c>
      <c r="AA1051" s="1">
        <v>401</v>
      </c>
      <c r="AB1051" s="1337">
        <v>3035</v>
      </c>
    </row>
    <row r="1052" spans="1:28">
      <c r="A1052" s="1336" t="s">
        <v>353</v>
      </c>
      <c r="B1052" s="2" t="s">
        <v>493</v>
      </c>
      <c r="C1052" s="1" t="s">
        <v>494</v>
      </c>
      <c r="D1052" s="1" t="s">
        <v>116</v>
      </c>
      <c r="E1052" s="1">
        <v>140083</v>
      </c>
      <c r="F1052" s="1336" t="s">
        <v>117</v>
      </c>
      <c r="G1052" s="1" t="s">
        <v>32</v>
      </c>
      <c r="H1052" s="1">
        <v>418535</v>
      </c>
      <c r="I1052" s="3">
        <v>42527</v>
      </c>
      <c r="J1052" s="3">
        <v>42515</v>
      </c>
      <c r="K1052" s="3">
        <v>42546</v>
      </c>
      <c r="L1052" s="1">
        <v>221825</v>
      </c>
      <c r="M1052" s="3">
        <v>42526</v>
      </c>
      <c r="N1052" s="1" t="s">
        <v>89</v>
      </c>
      <c r="O1052" s="1">
        <v>116463</v>
      </c>
      <c r="P1052" s="1">
        <v>500</v>
      </c>
      <c r="Q1052" s="1">
        <v>105.08</v>
      </c>
      <c r="R1052" s="1337">
        <v>52540</v>
      </c>
      <c r="S1052" s="4">
        <v>-4775.3</v>
      </c>
      <c r="T1052" s="1">
        <v>101.443</v>
      </c>
      <c r="U1052" s="1337">
        <v>50721.5</v>
      </c>
      <c r="V1052" s="1">
        <v>0.29820000000000002</v>
      </c>
      <c r="W1052" s="1336">
        <v>149.12</v>
      </c>
      <c r="X1052" s="1">
        <v>13</v>
      </c>
      <c r="Y1052" s="1">
        <v>141</v>
      </c>
      <c r="AA1052" s="1">
        <v>401</v>
      </c>
      <c r="AB1052" s="1337">
        <v>1818.5</v>
      </c>
    </row>
    <row r="1053" spans="1:28">
      <c r="A1053" s="1336" t="s">
        <v>353</v>
      </c>
      <c r="B1053" s="2" t="s">
        <v>495</v>
      </c>
      <c r="C1053" s="1" t="s">
        <v>496</v>
      </c>
      <c r="D1053" s="1" t="s">
        <v>65</v>
      </c>
      <c r="E1053" s="1">
        <v>130023</v>
      </c>
      <c r="F1053" s="1336" t="s">
        <v>153</v>
      </c>
      <c r="G1053" s="1" t="s">
        <v>32</v>
      </c>
      <c r="H1053" s="1">
        <v>420457</v>
      </c>
      <c r="I1053" s="3">
        <v>42542</v>
      </c>
      <c r="J1053" s="3">
        <v>42523</v>
      </c>
      <c r="K1053" s="3">
        <v>42546</v>
      </c>
      <c r="N1053" s="1" t="s">
        <v>89</v>
      </c>
      <c r="O1053" s="1">
        <v>116750</v>
      </c>
      <c r="P1053" s="1">
        <v>2000</v>
      </c>
      <c r="Q1053" s="1">
        <v>134.80000000000001</v>
      </c>
      <c r="R1053" s="1337">
        <v>269600</v>
      </c>
      <c r="S1053" s="4">
        <v>-26229.48</v>
      </c>
      <c r="T1053" s="1">
        <v>130.898</v>
      </c>
      <c r="U1053" s="1337">
        <v>261796</v>
      </c>
      <c r="V1053" s="1">
        <v>0.39810000000000001</v>
      </c>
      <c r="W1053" s="1336">
        <v>796.1</v>
      </c>
      <c r="X1053" s="1">
        <v>13</v>
      </c>
      <c r="Y1053" s="1">
        <v>130</v>
      </c>
      <c r="AA1053" s="1">
        <v>401</v>
      </c>
      <c r="AB1053" s="1337">
        <v>7804</v>
      </c>
    </row>
    <row r="1054" spans="1:28">
      <c r="A1054" s="1336" t="s">
        <v>353</v>
      </c>
      <c r="B1054" s="2" t="s">
        <v>497</v>
      </c>
      <c r="C1054" s="1" t="s">
        <v>496</v>
      </c>
      <c r="D1054" s="1" t="s">
        <v>129</v>
      </c>
      <c r="E1054" s="1">
        <v>140083</v>
      </c>
      <c r="F1054" s="1336" t="s">
        <v>117</v>
      </c>
      <c r="G1054" s="1" t="s">
        <v>32</v>
      </c>
      <c r="H1054" s="1">
        <v>418506</v>
      </c>
      <c r="I1054" s="3">
        <v>42527</v>
      </c>
      <c r="J1054" s="3">
        <v>42515</v>
      </c>
      <c r="K1054" s="3">
        <v>42546</v>
      </c>
      <c r="L1054" s="1">
        <v>221823</v>
      </c>
      <c r="M1054" s="3">
        <v>42526</v>
      </c>
      <c r="N1054" s="1" t="s">
        <v>89</v>
      </c>
      <c r="O1054" s="1">
        <v>116463</v>
      </c>
      <c r="P1054" s="1">
        <v>2000</v>
      </c>
      <c r="Q1054" s="1">
        <v>137.56</v>
      </c>
      <c r="R1054" s="1337">
        <v>275120</v>
      </c>
      <c r="S1054" s="4">
        <v>-20709.48</v>
      </c>
      <c r="T1054" s="1">
        <v>130.898</v>
      </c>
      <c r="U1054" s="1337">
        <v>261796</v>
      </c>
      <c r="V1054" s="1">
        <v>0.39810000000000001</v>
      </c>
      <c r="W1054" s="1336">
        <v>796.1</v>
      </c>
      <c r="X1054" s="1">
        <v>13</v>
      </c>
      <c r="Y1054" s="1">
        <v>141</v>
      </c>
      <c r="AA1054" s="1">
        <v>401</v>
      </c>
      <c r="AB1054" s="1337">
        <v>13324</v>
      </c>
    </row>
    <row r="1055" spans="1:28">
      <c r="A1055" s="1336" t="s">
        <v>353</v>
      </c>
      <c r="B1055" s="2" t="s">
        <v>498</v>
      </c>
      <c r="C1055" s="1" t="s">
        <v>499</v>
      </c>
      <c r="D1055" s="1" t="s">
        <v>129</v>
      </c>
      <c r="E1055" s="1">
        <v>130001</v>
      </c>
      <c r="F1055" s="1336" t="s">
        <v>132</v>
      </c>
      <c r="G1055" s="1" t="s">
        <v>32</v>
      </c>
      <c r="H1055" s="1">
        <v>420845</v>
      </c>
      <c r="I1055" s="3">
        <v>42545</v>
      </c>
      <c r="J1055" s="3">
        <v>42530</v>
      </c>
      <c r="K1055" s="3">
        <v>42546</v>
      </c>
      <c r="N1055" s="1" t="s">
        <v>89</v>
      </c>
      <c r="O1055" s="1">
        <v>117062</v>
      </c>
      <c r="P1055" s="1">
        <v>2000</v>
      </c>
      <c r="Q1055" s="1">
        <v>114.8</v>
      </c>
      <c r="R1055" s="1337">
        <v>229600</v>
      </c>
      <c r="S1055" s="4">
        <v>-4633.18</v>
      </c>
      <c r="T1055" s="1">
        <v>103.643</v>
      </c>
      <c r="U1055" s="1337">
        <v>207286</v>
      </c>
      <c r="V1055" s="1">
        <v>0.29820000000000002</v>
      </c>
      <c r="W1055" s="1336">
        <v>596.48</v>
      </c>
      <c r="X1055" s="1">
        <v>13</v>
      </c>
      <c r="Y1055" s="1">
        <v>130</v>
      </c>
      <c r="AA1055" s="1">
        <v>401</v>
      </c>
      <c r="AB1055" s="1337">
        <v>22314</v>
      </c>
    </row>
    <row r="1056" spans="1:28">
      <c r="A1056" s="1336" t="s">
        <v>353</v>
      </c>
      <c r="B1056" s="2" t="s">
        <v>500</v>
      </c>
      <c r="C1056" s="1" t="s">
        <v>501</v>
      </c>
      <c r="D1056" s="1" t="s">
        <v>81</v>
      </c>
      <c r="E1056" s="1">
        <v>130007</v>
      </c>
      <c r="F1056" s="1336" t="s">
        <v>146</v>
      </c>
      <c r="G1056" s="1" t="s">
        <v>32</v>
      </c>
      <c r="H1056" s="1">
        <v>420026</v>
      </c>
      <c r="I1056" s="3">
        <v>42537</v>
      </c>
      <c r="J1056" s="3">
        <v>42517</v>
      </c>
      <c r="K1056" s="3">
        <v>42546</v>
      </c>
      <c r="L1056" s="1">
        <v>222654</v>
      </c>
      <c r="M1056" s="3">
        <v>42536</v>
      </c>
      <c r="N1056" s="1" t="s">
        <v>89</v>
      </c>
      <c r="O1056" s="1">
        <v>116533</v>
      </c>
      <c r="P1056" s="1">
        <v>300</v>
      </c>
      <c r="Q1056" s="1">
        <v>155.38999999999999</v>
      </c>
      <c r="R1056" s="1337">
        <v>46617</v>
      </c>
      <c r="S1056" s="4">
        <v>-1374.89</v>
      </c>
      <c r="T1056" s="1">
        <v>141.56899999999999</v>
      </c>
      <c r="U1056" s="1337">
        <v>42470.7</v>
      </c>
      <c r="V1056" s="1">
        <v>0.44740000000000002</v>
      </c>
      <c r="W1056" s="1336">
        <v>134.208</v>
      </c>
      <c r="X1056" s="1">
        <v>13</v>
      </c>
      <c r="Y1056" s="1">
        <v>130</v>
      </c>
      <c r="AA1056" s="1">
        <v>401</v>
      </c>
      <c r="AB1056" s="1337">
        <v>4146.3</v>
      </c>
    </row>
    <row r="1057" spans="1:28">
      <c r="A1057" s="1336" t="s">
        <v>353</v>
      </c>
      <c r="B1057" s="2" t="s">
        <v>502</v>
      </c>
      <c r="C1057" s="1" t="s">
        <v>501</v>
      </c>
      <c r="D1057" s="1" t="s">
        <v>65</v>
      </c>
      <c r="E1057" s="1">
        <v>130140</v>
      </c>
      <c r="F1057" s="1336" t="s">
        <v>222</v>
      </c>
      <c r="G1057" s="1" t="s">
        <v>32</v>
      </c>
      <c r="H1057" s="1">
        <v>418076</v>
      </c>
      <c r="I1057" s="3">
        <v>42523</v>
      </c>
      <c r="J1057" s="3">
        <v>42499</v>
      </c>
      <c r="K1057" s="3">
        <v>42515</v>
      </c>
      <c r="L1057" s="1">
        <v>221500</v>
      </c>
      <c r="M1057" s="3">
        <v>42522</v>
      </c>
      <c r="N1057" s="1" t="s">
        <v>89</v>
      </c>
      <c r="O1057" s="1">
        <v>115912</v>
      </c>
      <c r="P1057" s="1">
        <v>2000</v>
      </c>
      <c r="Q1057" s="1">
        <v>162.25</v>
      </c>
      <c r="R1057" s="1337">
        <v>324500</v>
      </c>
      <c r="S1057" s="4">
        <v>4554.0600000000004</v>
      </c>
      <c r="T1057" s="1">
        <v>141.56899999999999</v>
      </c>
      <c r="U1057" s="1337">
        <v>283138</v>
      </c>
      <c r="V1057" s="1">
        <v>0.44740000000000002</v>
      </c>
      <c r="W1057" s="1336">
        <v>894.72</v>
      </c>
      <c r="X1057" s="1">
        <v>13</v>
      </c>
      <c r="Y1057" s="1">
        <v>130</v>
      </c>
      <c r="AA1057" s="1">
        <v>401</v>
      </c>
      <c r="AB1057" s="1337">
        <v>41362</v>
      </c>
    </row>
    <row r="1058" spans="1:28">
      <c r="A1058" s="1336" t="s">
        <v>353</v>
      </c>
      <c r="B1058" s="2" t="s">
        <v>502</v>
      </c>
      <c r="C1058" s="1" t="s">
        <v>501</v>
      </c>
      <c r="D1058" s="1" t="s">
        <v>65</v>
      </c>
      <c r="E1058" s="1">
        <v>130099</v>
      </c>
      <c r="F1058" s="1336" t="s">
        <v>150</v>
      </c>
      <c r="G1058" s="1" t="s">
        <v>32</v>
      </c>
      <c r="H1058" s="1">
        <v>418873</v>
      </c>
      <c r="I1058" s="3">
        <v>42529</v>
      </c>
      <c r="J1058" s="3">
        <v>42513</v>
      </c>
      <c r="K1058" s="3">
        <v>42544</v>
      </c>
      <c r="L1058" s="1">
        <v>222049</v>
      </c>
      <c r="M1058" s="3">
        <v>42528</v>
      </c>
      <c r="N1058" s="1" t="s">
        <v>89</v>
      </c>
      <c r="O1058" s="1">
        <v>116324</v>
      </c>
      <c r="P1058" s="1">
        <v>1000</v>
      </c>
      <c r="Q1058" s="1">
        <v>156</v>
      </c>
      <c r="R1058" s="1337">
        <v>156000</v>
      </c>
      <c r="S1058" s="4">
        <v>-3972.97</v>
      </c>
      <c r="T1058" s="1">
        <v>141.56899999999999</v>
      </c>
      <c r="U1058" s="1337">
        <v>141569</v>
      </c>
      <c r="V1058" s="1">
        <v>0.44740000000000002</v>
      </c>
      <c r="W1058" s="1336">
        <v>447.36</v>
      </c>
      <c r="X1058" s="1">
        <v>13</v>
      </c>
      <c r="Y1058" s="1">
        <v>130</v>
      </c>
      <c r="AA1058" s="1">
        <v>401</v>
      </c>
      <c r="AB1058" s="1337">
        <v>14431</v>
      </c>
    </row>
    <row r="1059" spans="1:28">
      <c r="A1059" s="1336" t="s">
        <v>353</v>
      </c>
      <c r="B1059" s="2" t="s">
        <v>502</v>
      </c>
      <c r="C1059" s="1" t="s">
        <v>501</v>
      </c>
      <c r="D1059" s="1" t="s">
        <v>65</v>
      </c>
      <c r="E1059" s="1">
        <v>130013</v>
      </c>
      <c r="F1059" s="1336" t="s">
        <v>221</v>
      </c>
      <c r="G1059" s="1" t="s">
        <v>32</v>
      </c>
      <c r="H1059" s="1">
        <v>419596</v>
      </c>
      <c r="I1059" s="3">
        <v>42535</v>
      </c>
      <c r="J1059" s="3">
        <v>42520</v>
      </c>
      <c r="K1059" s="3">
        <v>42546</v>
      </c>
      <c r="N1059" s="1" t="s">
        <v>89</v>
      </c>
      <c r="O1059" s="1">
        <v>116584</v>
      </c>
      <c r="P1059" s="1">
        <v>1000</v>
      </c>
      <c r="Q1059" s="1">
        <v>152.28</v>
      </c>
      <c r="R1059" s="1337">
        <v>152280</v>
      </c>
      <c r="S1059" s="4">
        <v>-7692.97</v>
      </c>
      <c r="T1059" s="1">
        <v>141.56899999999999</v>
      </c>
      <c r="U1059" s="1337">
        <v>141569</v>
      </c>
      <c r="V1059" s="1">
        <v>0.44740000000000002</v>
      </c>
      <c r="W1059" s="1336">
        <v>447.36</v>
      </c>
      <c r="X1059" s="1">
        <v>13</v>
      </c>
      <c r="Y1059" s="1">
        <v>130</v>
      </c>
      <c r="AA1059" s="1">
        <v>401</v>
      </c>
      <c r="AB1059" s="1337">
        <v>10711</v>
      </c>
    </row>
    <row r="1060" spans="1:28">
      <c r="A1060" s="1336" t="s">
        <v>353</v>
      </c>
      <c r="B1060" s="2" t="s">
        <v>502</v>
      </c>
      <c r="C1060" s="1" t="s">
        <v>501</v>
      </c>
      <c r="D1060" s="1" t="s">
        <v>65</v>
      </c>
      <c r="E1060" s="1">
        <v>140008</v>
      </c>
      <c r="F1060" s="1336" t="s">
        <v>123</v>
      </c>
      <c r="G1060" s="1" t="s">
        <v>32</v>
      </c>
      <c r="H1060" s="1">
        <v>419800</v>
      </c>
      <c r="I1060" s="3">
        <v>42536</v>
      </c>
      <c r="J1060" s="3">
        <v>42522</v>
      </c>
      <c r="K1060" s="3">
        <v>42545</v>
      </c>
      <c r="L1060" s="1">
        <v>222562</v>
      </c>
      <c r="M1060" s="3">
        <v>42536</v>
      </c>
      <c r="N1060" s="1" t="s">
        <v>89</v>
      </c>
      <c r="O1060" s="1">
        <v>116716</v>
      </c>
      <c r="P1060" s="1">
        <v>2000</v>
      </c>
      <c r="Q1060" s="1">
        <v>155.38999999999999</v>
      </c>
      <c r="R1060" s="1337">
        <v>310780</v>
      </c>
      <c r="S1060" s="4">
        <v>-9165.94</v>
      </c>
      <c r="T1060" s="1">
        <v>141.56899999999999</v>
      </c>
      <c r="U1060" s="1337">
        <v>283138</v>
      </c>
      <c r="V1060" s="1">
        <v>0.44740000000000002</v>
      </c>
      <c r="W1060" s="1336">
        <v>894.72</v>
      </c>
      <c r="X1060" s="1">
        <v>13</v>
      </c>
      <c r="Y1060" s="1">
        <v>141</v>
      </c>
      <c r="AA1060" s="1">
        <v>401</v>
      </c>
      <c r="AB1060" s="1337">
        <v>27642</v>
      </c>
    </row>
    <row r="1061" spans="1:28">
      <c r="A1061" s="1336" t="s">
        <v>353</v>
      </c>
      <c r="B1061" s="2" t="s">
        <v>502</v>
      </c>
      <c r="C1061" s="1" t="s">
        <v>501</v>
      </c>
      <c r="D1061" s="1" t="s">
        <v>65</v>
      </c>
      <c r="E1061" s="1">
        <v>130349</v>
      </c>
      <c r="F1061" s="1336" t="s">
        <v>141</v>
      </c>
      <c r="G1061" s="1" t="s">
        <v>32</v>
      </c>
      <c r="H1061" s="1">
        <v>419876</v>
      </c>
      <c r="I1061" s="3">
        <v>42537</v>
      </c>
      <c r="J1061" s="3">
        <v>42520</v>
      </c>
      <c r="K1061" s="3">
        <v>42546</v>
      </c>
      <c r="N1061" s="1" t="s">
        <v>89</v>
      </c>
      <c r="O1061" s="1">
        <v>116614</v>
      </c>
      <c r="P1061" s="1">
        <v>1000</v>
      </c>
      <c r="Q1061" s="1">
        <v>155.38999999999999</v>
      </c>
      <c r="R1061" s="1337">
        <v>155390</v>
      </c>
      <c r="S1061" s="4">
        <v>-4582.97</v>
      </c>
      <c r="T1061" s="1">
        <v>141.56899999999999</v>
      </c>
      <c r="U1061" s="1337">
        <v>141569</v>
      </c>
      <c r="V1061" s="1">
        <v>0.44740000000000002</v>
      </c>
      <c r="W1061" s="1336">
        <v>447.36</v>
      </c>
      <c r="X1061" s="1">
        <v>13</v>
      </c>
      <c r="Y1061" s="1">
        <v>141</v>
      </c>
      <c r="AA1061" s="1">
        <v>401</v>
      </c>
      <c r="AB1061" s="1337">
        <v>13821</v>
      </c>
    </row>
    <row r="1062" spans="1:28">
      <c r="A1062" s="1336" t="s">
        <v>353</v>
      </c>
      <c r="B1062" s="2" t="s">
        <v>503</v>
      </c>
      <c r="C1062" s="1" t="s">
        <v>504</v>
      </c>
      <c r="D1062" s="1" t="s">
        <v>81</v>
      </c>
      <c r="E1062" s="1">
        <v>130099</v>
      </c>
      <c r="F1062" s="1336" t="s">
        <v>150</v>
      </c>
      <c r="G1062" s="1" t="s">
        <v>32</v>
      </c>
      <c r="H1062" s="1">
        <v>418883</v>
      </c>
      <c r="I1062" s="3">
        <v>42529</v>
      </c>
      <c r="J1062" s="3">
        <v>42515</v>
      </c>
      <c r="K1062" s="3">
        <v>42541</v>
      </c>
      <c r="L1062" s="1">
        <v>222050</v>
      </c>
      <c r="M1062" s="3">
        <v>42528</v>
      </c>
      <c r="N1062" s="1" t="s">
        <v>89</v>
      </c>
      <c r="O1062" s="1">
        <v>116446</v>
      </c>
      <c r="P1062" s="1">
        <v>300</v>
      </c>
      <c r="Q1062" s="1">
        <v>199.79</v>
      </c>
      <c r="R1062" s="1337">
        <v>59937</v>
      </c>
      <c r="S1062" s="4">
        <v>-2171.87</v>
      </c>
      <c r="T1062" s="1">
        <v>183.21199999999999</v>
      </c>
      <c r="U1062" s="1337">
        <v>54963.6</v>
      </c>
      <c r="V1062" s="1">
        <v>0.59709999999999996</v>
      </c>
      <c r="W1062" s="1336">
        <v>179.12100000000001</v>
      </c>
      <c r="X1062" s="1">
        <v>13</v>
      </c>
      <c r="Y1062" s="1">
        <v>130</v>
      </c>
      <c r="AA1062" s="1">
        <v>401</v>
      </c>
      <c r="AB1062" s="1337">
        <v>4973.3999999999996</v>
      </c>
    </row>
    <row r="1063" spans="1:28">
      <c r="A1063" s="1336" t="s">
        <v>353</v>
      </c>
      <c r="B1063" s="2" t="s">
        <v>505</v>
      </c>
      <c r="C1063" s="1" t="s">
        <v>504</v>
      </c>
      <c r="D1063" s="1" t="s">
        <v>76</v>
      </c>
      <c r="E1063" s="1">
        <v>130099</v>
      </c>
      <c r="F1063" s="1336" t="s">
        <v>150</v>
      </c>
      <c r="G1063" s="1" t="s">
        <v>32</v>
      </c>
      <c r="H1063" s="1">
        <v>418883</v>
      </c>
      <c r="I1063" s="3">
        <v>42529</v>
      </c>
      <c r="J1063" s="3">
        <v>42515</v>
      </c>
      <c r="K1063" s="3">
        <v>42541</v>
      </c>
      <c r="L1063" s="1">
        <v>222050</v>
      </c>
      <c r="M1063" s="3">
        <v>42528</v>
      </c>
      <c r="N1063" s="1" t="s">
        <v>89</v>
      </c>
      <c r="O1063" s="1">
        <v>116446</v>
      </c>
      <c r="P1063" s="1">
        <v>500</v>
      </c>
      <c r="Q1063" s="1">
        <v>199.79</v>
      </c>
      <c r="R1063" s="1337">
        <v>99895</v>
      </c>
      <c r="S1063" s="4">
        <v>-3619.78</v>
      </c>
      <c r="T1063" s="1">
        <v>183.21199999999999</v>
      </c>
      <c r="U1063" s="1337">
        <v>91606</v>
      </c>
      <c r="V1063" s="1">
        <v>0.59709999999999996</v>
      </c>
      <c r="W1063" s="1336">
        <v>298.53500000000003</v>
      </c>
      <c r="X1063" s="1">
        <v>13</v>
      </c>
      <c r="Y1063" s="1">
        <v>130</v>
      </c>
      <c r="AA1063" s="1">
        <v>401</v>
      </c>
      <c r="AB1063" s="1337">
        <v>8289</v>
      </c>
    </row>
    <row r="1064" spans="1:28">
      <c r="A1064" s="1336" t="s">
        <v>353</v>
      </c>
      <c r="B1064" s="2" t="s">
        <v>506</v>
      </c>
      <c r="C1064" s="1" t="s">
        <v>504</v>
      </c>
      <c r="D1064" s="1" t="s">
        <v>65</v>
      </c>
      <c r="E1064" s="1">
        <v>130308</v>
      </c>
      <c r="F1064" s="1336" t="s">
        <v>126</v>
      </c>
      <c r="G1064" s="1" t="s">
        <v>32</v>
      </c>
      <c r="H1064" s="1">
        <v>417927</v>
      </c>
      <c r="I1064" s="3">
        <v>42522</v>
      </c>
      <c r="J1064" s="3">
        <v>42521</v>
      </c>
      <c r="K1064" s="3">
        <v>42522</v>
      </c>
      <c r="N1064" s="1" t="s">
        <v>89</v>
      </c>
      <c r="O1064" s="1">
        <v>116625</v>
      </c>
      <c r="P1064" s="1">
        <v>1000</v>
      </c>
      <c r="Q1064" s="1">
        <v>199.01</v>
      </c>
      <c r="R1064" s="1337">
        <v>199010</v>
      </c>
      <c r="S1064" s="4">
        <v>-8019.56</v>
      </c>
      <c r="T1064" s="1">
        <v>183.21199999999999</v>
      </c>
      <c r="U1064" s="1337">
        <v>183212</v>
      </c>
      <c r="V1064" s="1">
        <v>0.59709999999999996</v>
      </c>
      <c r="W1064" s="1336">
        <v>597.07000000000005</v>
      </c>
      <c r="X1064" s="1">
        <v>13</v>
      </c>
      <c r="Y1064" s="1">
        <v>141</v>
      </c>
      <c r="AA1064" s="1">
        <v>401</v>
      </c>
      <c r="AB1064" s="1337">
        <v>15798</v>
      </c>
    </row>
    <row r="1065" spans="1:28">
      <c r="A1065" s="1336" t="s">
        <v>353</v>
      </c>
      <c r="B1065" s="2" t="s">
        <v>506</v>
      </c>
      <c r="C1065" s="1" t="s">
        <v>504</v>
      </c>
      <c r="D1065" s="1" t="s">
        <v>65</v>
      </c>
      <c r="E1065" s="1">
        <v>140083</v>
      </c>
      <c r="F1065" s="1336" t="s">
        <v>117</v>
      </c>
      <c r="G1065" s="1" t="s">
        <v>32</v>
      </c>
      <c r="H1065" s="1">
        <v>418283</v>
      </c>
      <c r="I1065" s="3">
        <v>42524</v>
      </c>
      <c r="J1065" s="3">
        <v>42515</v>
      </c>
      <c r="K1065" s="3">
        <v>42522</v>
      </c>
      <c r="L1065" s="1">
        <v>221611</v>
      </c>
      <c r="M1065" s="3">
        <v>42523</v>
      </c>
      <c r="N1065" s="1" t="s">
        <v>89</v>
      </c>
      <c r="O1065" s="1">
        <v>116468</v>
      </c>
      <c r="P1065" s="1">
        <v>1000</v>
      </c>
      <c r="Q1065" s="1">
        <v>199.01</v>
      </c>
      <c r="R1065" s="1337">
        <v>199010</v>
      </c>
      <c r="S1065" s="4">
        <v>-8019.56</v>
      </c>
      <c r="T1065" s="1">
        <v>183.21199999999999</v>
      </c>
      <c r="U1065" s="1337">
        <v>183212</v>
      </c>
      <c r="V1065" s="1">
        <v>0.59709999999999996</v>
      </c>
      <c r="W1065" s="1336">
        <v>597.07000000000005</v>
      </c>
      <c r="X1065" s="1">
        <v>13</v>
      </c>
      <c r="Y1065" s="1">
        <v>141</v>
      </c>
      <c r="AA1065" s="1">
        <v>401</v>
      </c>
      <c r="AB1065" s="1337">
        <v>15798</v>
      </c>
    </row>
    <row r="1066" spans="1:28">
      <c r="A1066" s="1336" t="s">
        <v>353</v>
      </c>
      <c r="B1066" s="2" t="s">
        <v>506</v>
      </c>
      <c r="C1066" s="1" t="s">
        <v>504</v>
      </c>
      <c r="D1066" s="1" t="s">
        <v>65</v>
      </c>
      <c r="E1066" s="1">
        <v>140008</v>
      </c>
      <c r="F1066" s="1336" t="s">
        <v>123</v>
      </c>
      <c r="G1066" s="1" t="s">
        <v>32</v>
      </c>
      <c r="H1066" s="1">
        <v>418469</v>
      </c>
      <c r="I1066" s="3">
        <v>42525</v>
      </c>
      <c r="J1066" s="3">
        <v>42522</v>
      </c>
      <c r="K1066" s="3">
        <v>42527</v>
      </c>
      <c r="L1066" s="1">
        <v>221739</v>
      </c>
      <c r="M1066" s="3">
        <v>42525</v>
      </c>
      <c r="N1066" s="1" t="s">
        <v>89</v>
      </c>
      <c r="O1066" s="1">
        <v>116717</v>
      </c>
      <c r="P1066" s="1">
        <v>1000</v>
      </c>
      <c r="Q1066" s="1">
        <v>199.01</v>
      </c>
      <c r="R1066" s="1337">
        <v>199010</v>
      </c>
      <c r="S1066" s="4">
        <v>-8019.56</v>
      </c>
      <c r="T1066" s="1">
        <v>183.21199999999999</v>
      </c>
      <c r="U1066" s="1337">
        <v>183212</v>
      </c>
      <c r="V1066" s="1">
        <v>0.59709999999999996</v>
      </c>
      <c r="W1066" s="1336">
        <v>597.07000000000005</v>
      </c>
      <c r="X1066" s="1">
        <v>13</v>
      </c>
      <c r="Y1066" s="1">
        <v>141</v>
      </c>
      <c r="AA1066" s="1">
        <v>401</v>
      </c>
      <c r="AB1066" s="1337">
        <v>15798</v>
      </c>
    </row>
    <row r="1067" spans="1:28">
      <c r="A1067" s="1336" t="s">
        <v>353</v>
      </c>
      <c r="B1067" s="2" t="s">
        <v>506</v>
      </c>
      <c r="C1067" s="1" t="s">
        <v>504</v>
      </c>
      <c r="D1067" s="1" t="s">
        <v>65</v>
      </c>
      <c r="E1067" s="1">
        <v>130308</v>
      </c>
      <c r="F1067" s="1336" t="s">
        <v>126</v>
      </c>
      <c r="G1067" s="1" t="s">
        <v>32</v>
      </c>
      <c r="H1067" s="1">
        <v>419332</v>
      </c>
      <c r="I1067" s="3">
        <v>42534</v>
      </c>
      <c r="J1067" s="3">
        <v>42530</v>
      </c>
      <c r="K1067" s="3">
        <v>42531</v>
      </c>
      <c r="N1067" s="1" t="s">
        <v>89</v>
      </c>
      <c r="O1067" s="1">
        <v>117091</v>
      </c>
      <c r="P1067" s="1">
        <v>1000</v>
      </c>
      <c r="Q1067" s="1">
        <v>195.03</v>
      </c>
      <c r="R1067" s="1337">
        <v>195030</v>
      </c>
      <c r="S1067" s="4">
        <v>-11999.56</v>
      </c>
      <c r="T1067" s="1">
        <v>183.21199999999999</v>
      </c>
      <c r="U1067" s="1337">
        <v>183212</v>
      </c>
      <c r="V1067" s="1">
        <v>0.59709999999999996</v>
      </c>
      <c r="W1067" s="1336">
        <v>597.07000000000005</v>
      </c>
      <c r="X1067" s="1">
        <v>13</v>
      </c>
      <c r="Y1067" s="1">
        <v>141</v>
      </c>
      <c r="AA1067" s="1">
        <v>401</v>
      </c>
      <c r="AB1067" s="1337">
        <v>11818</v>
      </c>
    </row>
    <row r="1068" spans="1:28">
      <c r="A1068" s="1336" t="s">
        <v>353</v>
      </c>
      <c r="B1068" s="2" t="s">
        <v>506</v>
      </c>
      <c r="C1068" s="1" t="s">
        <v>504</v>
      </c>
      <c r="D1068" s="1" t="s">
        <v>65</v>
      </c>
      <c r="E1068" s="1">
        <v>130099</v>
      </c>
      <c r="F1068" s="1336" t="s">
        <v>150</v>
      </c>
      <c r="G1068" s="1" t="s">
        <v>32</v>
      </c>
      <c r="H1068" s="1">
        <v>420099</v>
      </c>
      <c r="I1068" s="3">
        <v>42537</v>
      </c>
      <c r="J1068" s="3">
        <v>42535</v>
      </c>
      <c r="K1068" s="3">
        <v>42565</v>
      </c>
      <c r="L1068" s="1">
        <v>222660</v>
      </c>
      <c r="M1068" s="3">
        <v>42536</v>
      </c>
      <c r="N1068" s="1" t="s">
        <v>89</v>
      </c>
      <c r="O1068" s="1">
        <v>117200</v>
      </c>
      <c r="P1068" s="1">
        <v>1000</v>
      </c>
      <c r="Q1068" s="1">
        <v>195.03</v>
      </c>
      <c r="R1068" s="1337">
        <v>195030</v>
      </c>
      <c r="S1068" s="4">
        <v>-11999.56</v>
      </c>
      <c r="T1068" s="1">
        <v>183.21199999999999</v>
      </c>
      <c r="U1068" s="1337">
        <v>183212</v>
      </c>
      <c r="V1068" s="1">
        <v>0.59709999999999996</v>
      </c>
      <c r="W1068" s="1336">
        <v>597.07000000000005</v>
      </c>
      <c r="X1068" s="1">
        <v>13</v>
      </c>
      <c r="Y1068" s="1">
        <v>130</v>
      </c>
      <c r="AA1068" s="1">
        <v>401</v>
      </c>
      <c r="AB1068" s="1337">
        <v>11818</v>
      </c>
    </row>
    <row r="1069" spans="1:28">
      <c r="A1069" s="1336" t="s">
        <v>353</v>
      </c>
      <c r="B1069" s="2" t="s">
        <v>507</v>
      </c>
      <c r="C1069" s="1" t="s">
        <v>504</v>
      </c>
      <c r="D1069" s="1" t="s">
        <v>467</v>
      </c>
      <c r="E1069" s="1">
        <v>130110</v>
      </c>
      <c r="F1069" s="1336" t="s">
        <v>198</v>
      </c>
      <c r="G1069" s="1" t="s">
        <v>32</v>
      </c>
      <c r="H1069" s="1">
        <v>418710</v>
      </c>
      <c r="I1069" s="3">
        <v>42530</v>
      </c>
      <c r="J1069" s="3">
        <v>42499</v>
      </c>
      <c r="K1069" s="3">
        <v>42515</v>
      </c>
      <c r="N1069" s="1" t="s">
        <v>89</v>
      </c>
      <c r="O1069" s="1">
        <v>115876</v>
      </c>
      <c r="P1069" s="1">
        <v>1500</v>
      </c>
      <c r="Q1069" s="1">
        <v>205.61</v>
      </c>
      <c r="R1069" s="1337">
        <v>308415</v>
      </c>
      <c r="S1069" s="4">
        <v>-2129.34</v>
      </c>
      <c r="T1069" s="1">
        <v>183.21199999999999</v>
      </c>
      <c r="U1069" s="1337">
        <v>274818</v>
      </c>
      <c r="V1069" s="1">
        <v>0.59709999999999996</v>
      </c>
      <c r="W1069" s="1336">
        <v>895.60500000000002</v>
      </c>
      <c r="X1069" s="1">
        <v>13</v>
      </c>
      <c r="Y1069" s="1">
        <v>130</v>
      </c>
      <c r="AA1069" s="1">
        <v>401</v>
      </c>
      <c r="AB1069" s="1337">
        <v>33597</v>
      </c>
    </row>
    <row r="1070" spans="1:28">
      <c r="A1070" s="1336" t="s">
        <v>353</v>
      </c>
      <c r="B1070" s="2" t="s">
        <v>508</v>
      </c>
      <c r="C1070" s="1" t="s">
        <v>509</v>
      </c>
      <c r="D1070" s="1" t="s">
        <v>129</v>
      </c>
      <c r="E1070" s="1">
        <v>140083</v>
      </c>
      <c r="F1070" s="1336" t="s">
        <v>117</v>
      </c>
      <c r="G1070" s="1" t="s">
        <v>32</v>
      </c>
      <c r="H1070" s="1">
        <v>420890</v>
      </c>
      <c r="I1070" s="3">
        <v>42544</v>
      </c>
      <c r="J1070" s="3">
        <v>42523</v>
      </c>
      <c r="K1070" s="3">
        <v>42546</v>
      </c>
      <c r="L1070" s="1">
        <v>223088</v>
      </c>
      <c r="M1070" s="3">
        <v>42544</v>
      </c>
      <c r="N1070" s="1" t="s">
        <v>89</v>
      </c>
      <c r="O1070" s="1">
        <v>116738</v>
      </c>
      <c r="P1070" s="1">
        <v>2000</v>
      </c>
      <c r="Q1070" s="1">
        <v>112</v>
      </c>
      <c r="R1070" s="1337">
        <v>224000</v>
      </c>
      <c r="S1070" s="4">
        <v>-10233.18</v>
      </c>
      <c r="T1070" s="1">
        <v>103.643</v>
      </c>
      <c r="U1070" s="1337">
        <v>207286</v>
      </c>
      <c r="V1070" s="1">
        <v>0.29820000000000002</v>
      </c>
      <c r="W1070" s="1336">
        <v>596.48</v>
      </c>
      <c r="X1070" s="1">
        <v>13</v>
      </c>
      <c r="Y1070" s="1">
        <v>141</v>
      </c>
      <c r="AA1070" s="1">
        <v>401</v>
      </c>
      <c r="AB1070" s="1337">
        <v>16714</v>
      </c>
    </row>
    <row r="1071" spans="1:28">
      <c r="A1071" s="1336" t="s">
        <v>353</v>
      </c>
      <c r="B1071" s="2" t="s">
        <v>510</v>
      </c>
      <c r="C1071" s="1" t="s">
        <v>511</v>
      </c>
      <c r="D1071" s="1" t="s">
        <v>116</v>
      </c>
      <c r="E1071" s="1">
        <v>140083</v>
      </c>
      <c r="F1071" s="1336" t="s">
        <v>117</v>
      </c>
      <c r="G1071" s="1" t="s">
        <v>32</v>
      </c>
      <c r="H1071" s="1">
        <v>418884</v>
      </c>
      <c r="I1071" s="3">
        <v>42529</v>
      </c>
      <c r="J1071" s="3">
        <v>42515</v>
      </c>
      <c r="K1071" s="3">
        <v>42546</v>
      </c>
      <c r="L1071" s="1">
        <v>221986</v>
      </c>
      <c r="M1071" s="3">
        <v>42528</v>
      </c>
      <c r="N1071" s="1" t="s">
        <v>89</v>
      </c>
      <c r="O1071" s="1">
        <v>116463</v>
      </c>
      <c r="P1071" s="1">
        <v>300</v>
      </c>
      <c r="Q1071" s="1">
        <v>155.38999999999999</v>
      </c>
      <c r="R1071" s="1337">
        <v>46617</v>
      </c>
      <c r="S1071" s="4">
        <v>-1374.89</v>
      </c>
      <c r="T1071" s="1">
        <v>141.56899999999999</v>
      </c>
      <c r="U1071" s="1337">
        <v>42470.7</v>
      </c>
      <c r="V1071" s="1">
        <v>0.44740000000000002</v>
      </c>
      <c r="W1071" s="1336">
        <v>134.208</v>
      </c>
      <c r="X1071" s="1">
        <v>13</v>
      </c>
      <c r="Y1071" s="1">
        <v>141</v>
      </c>
      <c r="AA1071" s="1">
        <v>401</v>
      </c>
      <c r="AB1071" s="1337">
        <v>4146.3</v>
      </c>
    </row>
    <row r="1072" spans="1:28">
      <c r="A1072" s="1336" t="s">
        <v>353</v>
      </c>
      <c r="B1072" s="2" t="s">
        <v>512</v>
      </c>
      <c r="C1072" s="1" t="s">
        <v>511</v>
      </c>
      <c r="D1072" s="1" t="s">
        <v>65</v>
      </c>
      <c r="E1072" s="1">
        <v>140083</v>
      </c>
      <c r="F1072" s="1336" t="s">
        <v>117</v>
      </c>
      <c r="G1072" s="1" t="s">
        <v>32</v>
      </c>
      <c r="H1072" s="1">
        <v>418793</v>
      </c>
      <c r="I1072" s="3">
        <v>42528</v>
      </c>
      <c r="J1072" s="3">
        <v>42515</v>
      </c>
      <c r="K1072" s="3">
        <v>42541</v>
      </c>
      <c r="L1072" s="1">
        <v>221952</v>
      </c>
      <c r="M1072" s="3">
        <v>42528</v>
      </c>
      <c r="N1072" s="1" t="s">
        <v>89</v>
      </c>
      <c r="O1072" s="1">
        <v>116462</v>
      </c>
      <c r="P1072" s="1">
        <v>1000</v>
      </c>
      <c r="Q1072" s="1">
        <v>155.38999999999999</v>
      </c>
      <c r="R1072" s="1337">
        <v>155390</v>
      </c>
      <c r="S1072" s="4">
        <v>-4582.97</v>
      </c>
      <c r="T1072" s="1">
        <v>141.56899999999999</v>
      </c>
      <c r="U1072" s="1337">
        <v>141569</v>
      </c>
      <c r="V1072" s="1">
        <v>0.44740000000000002</v>
      </c>
      <c r="W1072" s="1336">
        <v>447.36</v>
      </c>
      <c r="X1072" s="1">
        <v>13</v>
      </c>
      <c r="Y1072" s="1">
        <v>141</v>
      </c>
      <c r="AA1072" s="1">
        <v>401</v>
      </c>
      <c r="AB1072" s="1337">
        <v>13821</v>
      </c>
    </row>
    <row r="1073" spans="1:28">
      <c r="A1073" s="1336" t="s">
        <v>353</v>
      </c>
      <c r="B1073" s="2" t="s">
        <v>512</v>
      </c>
      <c r="C1073" s="1" t="s">
        <v>511</v>
      </c>
      <c r="D1073" s="1" t="s">
        <v>65</v>
      </c>
      <c r="E1073" s="1">
        <v>130023</v>
      </c>
      <c r="F1073" s="1336" t="s">
        <v>153</v>
      </c>
      <c r="G1073" s="1" t="s">
        <v>32</v>
      </c>
      <c r="H1073" s="1">
        <v>420451</v>
      </c>
      <c r="I1073" s="3">
        <v>42542</v>
      </c>
      <c r="J1073" s="3">
        <v>42523</v>
      </c>
      <c r="K1073" s="3">
        <v>42546</v>
      </c>
      <c r="N1073" s="1" t="s">
        <v>89</v>
      </c>
      <c r="O1073" s="1">
        <v>116749</v>
      </c>
      <c r="P1073" s="1">
        <v>1000</v>
      </c>
      <c r="Q1073" s="1">
        <v>152.28</v>
      </c>
      <c r="R1073" s="1337">
        <v>152280</v>
      </c>
      <c r="S1073" s="4">
        <v>-7692.97</v>
      </c>
      <c r="T1073" s="1">
        <v>141.56899999999999</v>
      </c>
      <c r="U1073" s="1337">
        <v>141569</v>
      </c>
      <c r="V1073" s="1">
        <v>0.44740000000000002</v>
      </c>
      <c r="W1073" s="1336">
        <v>447.36</v>
      </c>
      <c r="X1073" s="1">
        <v>13</v>
      </c>
      <c r="Y1073" s="1">
        <v>130</v>
      </c>
      <c r="AA1073" s="1">
        <v>401</v>
      </c>
      <c r="AB1073" s="1337">
        <v>10711</v>
      </c>
    </row>
    <row r="1074" spans="1:28">
      <c r="A1074" s="1336" t="s">
        <v>353</v>
      </c>
      <c r="B1074" s="2" t="s">
        <v>513</v>
      </c>
      <c r="C1074" s="1" t="s">
        <v>514</v>
      </c>
      <c r="D1074" s="1" t="s">
        <v>116</v>
      </c>
      <c r="E1074" s="1">
        <v>140083</v>
      </c>
      <c r="F1074" s="1336" t="s">
        <v>117</v>
      </c>
      <c r="G1074" s="1" t="s">
        <v>32</v>
      </c>
      <c r="H1074" s="1">
        <v>420044</v>
      </c>
      <c r="I1074" s="3">
        <v>42537</v>
      </c>
      <c r="J1074" s="3">
        <v>42523</v>
      </c>
      <c r="K1074" s="3">
        <v>42546</v>
      </c>
      <c r="L1074" s="1">
        <v>222722</v>
      </c>
      <c r="M1074" s="3">
        <v>42537</v>
      </c>
      <c r="N1074" s="1" t="s">
        <v>89</v>
      </c>
      <c r="O1074" s="1">
        <v>116738</v>
      </c>
      <c r="P1074" s="1">
        <v>700</v>
      </c>
      <c r="Q1074" s="1">
        <v>194.16</v>
      </c>
      <c r="R1074" s="1337">
        <v>135912</v>
      </c>
      <c r="S1074" s="4">
        <v>-9008.69</v>
      </c>
      <c r="T1074" s="1">
        <v>183.21199999999999</v>
      </c>
      <c r="U1074" s="1337">
        <v>128248.4</v>
      </c>
      <c r="V1074" s="1">
        <v>0.59709999999999996</v>
      </c>
      <c r="W1074" s="1336">
        <v>417.94900000000001</v>
      </c>
      <c r="X1074" s="1">
        <v>13</v>
      </c>
      <c r="Y1074" s="1">
        <v>141</v>
      </c>
      <c r="AA1074" s="1">
        <v>401</v>
      </c>
      <c r="AB1074" s="1337">
        <v>7663.6</v>
      </c>
    </row>
    <row r="1075" spans="1:28">
      <c r="A1075" s="1336" t="s">
        <v>353</v>
      </c>
      <c r="B1075" s="2" t="s">
        <v>515</v>
      </c>
      <c r="C1075" s="1" t="s">
        <v>514</v>
      </c>
      <c r="D1075" s="1" t="s">
        <v>65</v>
      </c>
      <c r="E1075" s="1">
        <v>130023</v>
      </c>
      <c r="F1075" s="1336" t="s">
        <v>153</v>
      </c>
      <c r="G1075" s="1" t="s">
        <v>32</v>
      </c>
      <c r="H1075" s="1">
        <v>420459</v>
      </c>
      <c r="I1075" s="3">
        <v>42542</v>
      </c>
      <c r="J1075" s="3">
        <v>42523</v>
      </c>
      <c r="K1075" s="3">
        <v>42546</v>
      </c>
      <c r="N1075" s="1" t="s">
        <v>89</v>
      </c>
      <c r="O1075" s="1">
        <v>116750</v>
      </c>
      <c r="P1075" s="1">
        <v>1000</v>
      </c>
      <c r="Q1075" s="1">
        <v>195.03</v>
      </c>
      <c r="R1075" s="1337">
        <v>195030</v>
      </c>
      <c r="S1075" s="4">
        <v>-11999.56</v>
      </c>
      <c r="T1075" s="1">
        <v>183.21199999999999</v>
      </c>
      <c r="U1075" s="1337">
        <v>183212</v>
      </c>
      <c r="V1075" s="1">
        <v>0.59709999999999996</v>
      </c>
      <c r="W1075" s="1336">
        <v>597.07000000000005</v>
      </c>
      <c r="X1075" s="1">
        <v>13</v>
      </c>
      <c r="Y1075" s="1">
        <v>130</v>
      </c>
      <c r="AA1075" s="1">
        <v>401</v>
      </c>
      <c r="AB1075" s="1337">
        <v>11818</v>
      </c>
    </row>
    <row r="1076" spans="1:28">
      <c r="A1076" s="1336" t="s">
        <v>353</v>
      </c>
      <c r="B1076" s="2" t="s">
        <v>516</v>
      </c>
      <c r="C1076" s="1" t="s">
        <v>514</v>
      </c>
      <c r="D1076" s="1" t="s">
        <v>129</v>
      </c>
      <c r="E1076" s="1">
        <v>140083</v>
      </c>
      <c r="F1076" s="1336" t="s">
        <v>117</v>
      </c>
      <c r="G1076" s="1" t="s">
        <v>32</v>
      </c>
      <c r="H1076" s="1">
        <v>418794</v>
      </c>
      <c r="I1076" s="3">
        <v>42528</v>
      </c>
      <c r="J1076" s="3">
        <v>42515</v>
      </c>
      <c r="K1076" s="3">
        <v>42546</v>
      </c>
      <c r="L1076" s="1">
        <v>221956</v>
      </c>
      <c r="M1076" s="3">
        <v>42528</v>
      </c>
      <c r="N1076" s="1" t="s">
        <v>89</v>
      </c>
      <c r="O1076" s="1">
        <v>116463</v>
      </c>
      <c r="P1076" s="1">
        <v>2000</v>
      </c>
      <c r="Q1076" s="1">
        <v>199.01</v>
      </c>
      <c r="R1076" s="1337">
        <v>398020</v>
      </c>
      <c r="S1076" s="4">
        <v>-16039.12</v>
      </c>
      <c r="T1076" s="1">
        <v>183.21199999999999</v>
      </c>
      <c r="U1076" s="1337">
        <v>366424</v>
      </c>
      <c r="V1076" s="1">
        <v>0.59709999999999996</v>
      </c>
      <c r="W1076" s="1337">
        <v>1194.1400000000001</v>
      </c>
      <c r="X1076" s="1">
        <v>13</v>
      </c>
      <c r="Y1076" s="1">
        <v>141</v>
      </c>
      <c r="AA1076" s="1">
        <v>401</v>
      </c>
      <c r="AB1076" s="1337">
        <v>31596</v>
      </c>
    </row>
    <row r="1077" spans="1:28">
      <c r="A1077" s="1336" t="s">
        <v>353</v>
      </c>
      <c r="B1077" s="2" t="s">
        <v>517</v>
      </c>
      <c r="C1077" s="1" t="s">
        <v>518</v>
      </c>
      <c r="D1077" s="1" t="s">
        <v>65</v>
      </c>
      <c r="E1077" s="1">
        <v>130023</v>
      </c>
      <c r="F1077" s="1336" t="s">
        <v>153</v>
      </c>
      <c r="G1077" s="1" t="s">
        <v>32</v>
      </c>
      <c r="H1077" s="1">
        <v>420486</v>
      </c>
      <c r="I1077" s="3">
        <v>42542</v>
      </c>
      <c r="J1077" s="3">
        <v>42523</v>
      </c>
      <c r="K1077" s="3">
        <v>42546</v>
      </c>
      <c r="N1077" s="1" t="s">
        <v>89</v>
      </c>
      <c r="O1077" s="1">
        <v>116747</v>
      </c>
      <c r="P1077" s="1">
        <v>1000</v>
      </c>
      <c r="Q1077" s="1">
        <v>177.39</v>
      </c>
      <c r="R1077" s="1337">
        <v>177390</v>
      </c>
      <c r="S1077" s="4">
        <v>3240.05</v>
      </c>
      <c r="T1077" s="1">
        <v>154.11500000000001</v>
      </c>
      <c r="U1077" s="1337">
        <v>154115</v>
      </c>
      <c r="V1077" s="1">
        <v>0.46389999999999998</v>
      </c>
      <c r="W1077" s="1336">
        <v>463.92</v>
      </c>
      <c r="X1077" s="1">
        <v>13</v>
      </c>
      <c r="Y1077" s="1">
        <v>130</v>
      </c>
      <c r="AA1077" s="1">
        <v>401</v>
      </c>
      <c r="AB1077" s="1337">
        <v>23275</v>
      </c>
    </row>
    <row r="1078" spans="1:28">
      <c r="A1078" s="1336" t="s">
        <v>353</v>
      </c>
      <c r="B1078" s="2" t="s">
        <v>517</v>
      </c>
      <c r="C1078" s="1" t="s">
        <v>518</v>
      </c>
      <c r="D1078" s="1" t="s">
        <v>65</v>
      </c>
      <c r="E1078" s="1">
        <v>140008</v>
      </c>
      <c r="F1078" s="1336" t="s">
        <v>123</v>
      </c>
      <c r="G1078" s="1" t="s">
        <v>32</v>
      </c>
      <c r="H1078" s="1">
        <v>420596</v>
      </c>
      <c r="I1078" s="3">
        <v>42543</v>
      </c>
      <c r="J1078" s="3">
        <v>42522</v>
      </c>
      <c r="K1078" s="3">
        <v>42545</v>
      </c>
      <c r="L1078" s="1">
        <v>223004</v>
      </c>
      <c r="M1078" s="3">
        <v>42543</v>
      </c>
      <c r="N1078" s="1" t="s">
        <v>89</v>
      </c>
      <c r="O1078" s="1">
        <v>116716</v>
      </c>
      <c r="P1078" s="1">
        <v>1000</v>
      </c>
      <c r="Q1078" s="1">
        <v>181.02</v>
      </c>
      <c r="R1078" s="1337">
        <v>181020</v>
      </c>
      <c r="S1078" s="4">
        <v>6870.05</v>
      </c>
      <c r="T1078" s="1">
        <v>154.11500000000001</v>
      </c>
      <c r="U1078" s="1337">
        <v>154115</v>
      </c>
      <c r="V1078" s="1">
        <v>0.46389999999999998</v>
      </c>
      <c r="W1078" s="1336">
        <v>463.92</v>
      </c>
      <c r="X1078" s="1">
        <v>13</v>
      </c>
      <c r="Y1078" s="1">
        <v>141</v>
      </c>
      <c r="AA1078" s="1">
        <v>401</v>
      </c>
      <c r="AB1078" s="1337">
        <v>26905</v>
      </c>
    </row>
    <row r="1079" spans="1:28">
      <c r="A1079" s="1336" t="s">
        <v>353</v>
      </c>
      <c r="B1079" s="2" t="s">
        <v>517</v>
      </c>
      <c r="C1079" s="1" t="s">
        <v>518</v>
      </c>
      <c r="D1079" s="1" t="s">
        <v>65</v>
      </c>
      <c r="E1079" s="1">
        <v>130001</v>
      </c>
      <c r="F1079" s="1336" t="s">
        <v>132</v>
      </c>
      <c r="G1079" s="1" t="s">
        <v>32</v>
      </c>
      <c r="H1079" s="1">
        <v>421260</v>
      </c>
      <c r="I1079" s="3">
        <v>42549</v>
      </c>
      <c r="J1079" s="3">
        <v>42528</v>
      </c>
      <c r="K1079" s="3">
        <v>42546</v>
      </c>
      <c r="N1079" s="1" t="s">
        <v>89</v>
      </c>
      <c r="O1079" s="1">
        <v>116943</v>
      </c>
      <c r="P1079" s="1">
        <v>2000</v>
      </c>
      <c r="Q1079" s="1">
        <v>181.02</v>
      </c>
      <c r="R1079" s="1337">
        <v>362040</v>
      </c>
      <c r="S1079" s="4">
        <v>13740.1</v>
      </c>
      <c r="T1079" s="1">
        <v>154.11500000000001</v>
      </c>
      <c r="U1079" s="1337">
        <v>308230</v>
      </c>
      <c r="V1079" s="1">
        <v>0.46389999999999998</v>
      </c>
      <c r="W1079" s="1336">
        <v>927.84</v>
      </c>
      <c r="X1079" s="1">
        <v>13</v>
      </c>
      <c r="Y1079" s="1">
        <v>130</v>
      </c>
      <c r="AA1079" s="1">
        <v>401</v>
      </c>
      <c r="AB1079" s="1337">
        <v>53810</v>
      </c>
    </row>
    <row r="1080" spans="1:28">
      <c r="A1080" s="1336" t="s">
        <v>353</v>
      </c>
      <c r="B1080" s="2" t="s">
        <v>519</v>
      </c>
      <c r="C1080" s="1" t="s">
        <v>518</v>
      </c>
      <c r="D1080" s="1" t="s">
        <v>129</v>
      </c>
      <c r="E1080" s="1">
        <v>140083</v>
      </c>
      <c r="F1080" s="1336" t="s">
        <v>117</v>
      </c>
      <c r="G1080" s="1" t="s">
        <v>32</v>
      </c>
      <c r="H1080" s="1">
        <v>420258</v>
      </c>
      <c r="I1080" s="3">
        <v>42541</v>
      </c>
      <c r="J1080" s="3">
        <v>42523</v>
      </c>
      <c r="K1080" s="3">
        <v>42546</v>
      </c>
      <c r="L1080" s="1">
        <v>222852</v>
      </c>
      <c r="M1080" s="3">
        <v>42541</v>
      </c>
      <c r="N1080" s="1" t="s">
        <v>89</v>
      </c>
      <c r="O1080" s="1">
        <v>116738</v>
      </c>
      <c r="P1080" s="1">
        <v>2000</v>
      </c>
      <c r="Q1080" s="1">
        <v>176.6</v>
      </c>
      <c r="R1080" s="1337">
        <v>353200</v>
      </c>
      <c r="S1080" s="4">
        <v>4900.1000000000004</v>
      </c>
      <c r="T1080" s="1">
        <v>154.11500000000001</v>
      </c>
      <c r="U1080" s="1337">
        <v>308230</v>
      </c>
      <c r="V1080" s="1">
        <v>0.46389999999999998</v>
      </c>
      <c r="W1080" s="1336">
        <v>927.84</v>
      </c>
      <c r="X1080" s="1">
        <v>13</v>
      </c>
      <c r="Y1080" s="1">
        <v>141</v>
      </c>
      <c r="AA1080" s="1">
        <v>401</v>
      </c>
      <c r="AB1080" s="1337">
        <v>44970</v>
      </c>
    </row>
    <row r="1081" spans="1:28">
      <c r="A1081" s="1336" t="s">
        <v>353</v>
      </c>
      <c r="B1081" s="2" t="s">
        <v>520</v>
      </c>
      <c r="C1081" s="1" t="s">
        <v>521</v>
      </c>
      <c r="D1081" s="1" t="s">
        <v>65</v>
      </c>
      <c r="E1081" s="1">
        <v>140083</v>
      </c>
      <c r="F1081" s="1336" t="s">
        <v>117</v>
      </c>
      <c r="G1081" s="1" t="s">
        <v>32</v>
      </c>
      <c r="H1081" s="1">
        <v>420431</v>
      </c>
      <c r="I1081" s="3">
        <v>42542</v>
      </c>
      <c r="J1081" s="3">
        <v>42515</v>
      </c>
      <c r="K1081" s="3">
        <v>42541</v>
      </c>
      <c r="L1081" s="1">
        <v>222902</v>
      </c>
      <c r="M1081" s="3">
        <v>42541</v>
      </c>
      <c r="N1081" s="1" t="s">
        <v>89</v>
      </c>
      <c r="O1081" s="1">
        <v>116462</v>
      </c>
      <c r="P1081" s="1">
        <v>1000</v>
      </c>
      <c r="Q1081" s="1">
        <v>234.11</v>
      </c>
      <c r="R1081" s="1337">
        <v>234110</v>
      </c>
      <c r="S1081" s="4">
        <v>1586.51</v>
      </c>
      <c r="T1081" s="1">
        <v>205.773</v>
      </c>
      <c r="U1081" s="1337">
        <v>205773</v>
      </c>
      <c r="V1081" s="1">
        <v>0.69589999999999996</v>
      </c>
      <c r="W1081" s="1336">
        <v>695.89</v>
      </c>
      <c r="X1081" s="1">
        <v>13</v>
      </c>
      <c r="Y1081" s="1">
        <v>141</v>
      </c>
      <c r="AA1081" s="1">
        <v>401</v>
      </c>
      <c r="AB1081" s="1337">
        <v>28337</v>
      </c>
    </row>
    <row r="1082" spans="1:28">
      <c r="A1082" s="1336" t="s">
        <v>353</v>
      </c>
      <c r="B1082" s="2" t="s">
        <v>520</v>
      </c>
      <c r="C1082" s="1" t="s">
        <v>521</v>
      </c>
      <c r="D1082" s="1" t="s">
        <v>65</v>
      </c>
      <c r="E1082" s="1">
        <v>140008</v>
      </c>
      <c r="F1082" s="1336" t="s">
        <v>123</v>
      </c>
      <c r="G1082" s="1" t="s">
        <v>32</v>
      </c>
      <c r="H1082" s="1">
        <v>420646</v>
      </c>
      <c r="I1082" s="3">
        <v>42543</v>
      </c>
      <c r="J1082" s="3">
        <v>42522</v>
      </c>
      <c r="K1082" s="3">
        <v>42545</v>
      </c>
      <c r="L1082" s="1">
        <v>223008</v>
      </c>
      <c r="M1082" s="3">
        <v>42543</v>
      </c>
      <c r="N1082" s="1" t="s">
        <v>89</v>
      </c>
      <c r="O1082" s="1">
        <v>116716</v>
      </c>
      <c r="P1082" s="1">
        <v>1000</v>
      </c>
      <c r="Q1082" s="1">
        <v>234.11</v>
      </c>
      <c r="R1082" s="1337">
        <v>234110</v>
      </c>
      <c r="S1082" s="4">
        <v>1586.51</v>
      </c>
      <c r="T1082" s="1">
        <v>205.773</v>
      </c>
      <c r="U1082" s="1337">
        <v>205773</v>
      </c>
      <c r="V1082" s="1">
        <v>0.69589999999999996</v>
      </c>
      <c r="W1082" s="1336">
        <v>695.89</v>
      </c>
      <c r="X1082" s="1">
        <v>13</v>
      </c>
      <c r="Y1082" s="1">
        <v>141</v>
      </c>
      <c r="AA1082" s="1">
        <v>401</v>
      </c>
      <c r="AB1082" s="1337">
        <v>28337</v>
      </c>
    </row>
    <row r="1083" spans="1:28">
      <c r="A1083" s="1336" t="s">
        <v>353</v>
      </c>
      <c r="B1083" s="2" t="s">
        <v>520</v>
      </c>
      <c r="C1083" s="1" t="s">
        <v>521</v>
      </c>
      <c r="D1083" s="1" t="s">
        <v>65</v>
      </c>
      <c r="E1083" s="1">
        <v>130023</v>
      </c>
      <c r="F1083" s="1336" t="s">
        <v>153</v>
      </c>
      <c r="G1083" s="1" t="s">
        <v>32</v>
      </c>
      <c r="H1083" s="1">
        <v>420727</v>
      </c>
      <c r="I1083" s="3">
        <v>42544</v>
      </c>
      <c r="J1083" s="3">
        <v>42523</v>
      </c>
      <c r="K1083" s="3">
        <v>42546</v>
      </c>
      <c r="N1083" s="1" t="s">
        <v>89</v>
      </c>
      <c r="O1083" s="1">
        <v>116749</v>
      </c>
      <c r="P1083" s="1">
        <v>1000</v>
      </c>
      <c r="Q1083" s="1">
        <v>229.43</v>
      </c>
      <c r="R1083" s="1337">
        <v>229430</v>
      </c>
      <c r="S1083" s="4">
        <v>-3093.49</v>
      </c>
      <c r="T1083" s="1">
        <v>205.773</v>
      </c>
      <c r="U1083" s="1337">
        <v>205773</v>
      </c>
      <c r="V1083" s="1">
        <v>0.69589999999999996</v>
      </c>
      <c r="W1083" s="1336">
        <v>695.89</v>
      </c>
      <c r="X1083" s="1">
        <v>13</v>
      </c>
      <c r="Y1083" s="1">
        <v>130</v>
      </c>
      <c r="AA1083" s="1">
        <v>401</v>
      </c>
      <c r="AB1083" s="1337">
        <v>23657</v>
      </c>
    </row>
    <row r="1084" spans="1:28">
      <c r="A1084" s="1336" t="s">
        <v>353</v>
      </c>
      <c r="B1084" s="2" t="s">
        <v>520</v>
      </c>
      <c r="C1084" s="1" t="s">
        <v>521</v>
      </c>
      <c r="D1084" s="1" t="s">
        <v>65</v>
      </c>
      <c r="E1084" s="1">
        <v>130001</v>
      </c>
      <c r="F1084" s="1336" t="s">
        <v>132</v>
      </c>
      <c r="G1084" s="1" t="s">
        <v>32</v>
      </c>
      <c r="H1084" s="1">
        <v>421255</v>
      </c>
      <c r="I1084" s="3">
        <v>42549</v>
      </c>
      <c r="J1084" s="3">
        <v>42528</v>
      </c>
      <c r="K1084" s="3">
        <v>42546</v>
      </c>
      <c r="N1084" s="1" t="s">
        <v>89</v>
      </c>
      <c r="O1084" s="1">
        <v>116944</v>
      </c>
      <c r="P1084" s="1">
        <v>1000</v>
      </c>
      <c r="Q1084" s="1">
        <v>234.11</v>
      </c>
      <c r="R1084" s="1337">
        <v>234110</v>
      </c>
      <c r="S1084" s="4">
        <v>1586.51</v>
      </c>
      <c r="T1084" s="1">
        <v>205.773</v>
      </c>
      <c r="U1084" s="1337">
        <v>205773</v>
      </c>
      <c r="V1084" s="1">
        <v>0.69589999999999996</v>
      </c>
      <c r="W1084" s="1336">
        <v>695.89</v>
      </c>
      <c r="X1084" s="1">
        <v>13</v>
      </c>
      <c r="Y1084" s="1">
        <v>130</v>
      </c>
      <c r="AA1084" s="1">
        <v>401</v>
      </c>
      <c r="AB1084" s="1337">
        <v>28337</v>
      </c>
    </row>
    <row r="1085" spans="1:28">
      <c r="A1085" s="1336" t="s">
        <v>353</v>
      </c>
      <c r="B1085" s="2" t="s">
        <v>522</v>
      </c>
      <c r="C1085" s="1" t="s">
        <v>523</v>
      </c>
      <c r="D1085" s="1" t="s">
        <v>65</v>
      </c>
      <c r="E1085" s="1">
        <v>130023</v>
      </c>
      <c r="F1085" s="1336" t="s">
        <v>153</v>
      </c>
      <c r="G1085" s="1" t="s">
        <v>32</v>
      </c>
      <c r="H1085" s="1">
        <v>420728</v>
      </c>
      <c r="I1085" s="3">
        <v>42544</v>
      </c>
      <c r="J1085" s="3">
        <v>42523</v>
      </c>
      <c r="K1085" s="3">
        <v>42546</v>
      </c>
      <c r="N1085" s="1" t="s">
        <v>89</v>
      </c>
      <c r="O1085" s="1">
        <v>116750</v>
      </c>
      <c r="P1085" s="1">
        <v>1000</v>
      </c>
      <c r="Q1085" s="1">
        <v>293.88</v>
      </c>
      <c r="R1085" s="1337">
        <v>293880</v>
      </c>
      <c r="S1085" s="4">
        <v>-6471.74</v>
      </c>
      <c r="T1085" s="1">
        <v>265.798</v>
      </c>
      <c r="U1085" s="1337">
        <v>265798</v>
      </c>
      <c r="V1085" s="1">
        <v>0.92879999999999996</v>
      </c>
      <c r="W1085" s="1336">
        <v>928.77</v>
      </c>
      <c r="X1085" s="1">
        <v>13</v>
      </c>
      <c r="Y1085" s="1">
        <v>130</v>
      </c>
      <c r="AA1085" s="1">
        <v>401</v>
      </c>
      <c r="AB1085" s="1337">
        <v>28082</v>
      </c>
    </row>
    <row r="1086" spans="1:28">
      <c r="A1086" s="1336" t="s">
        <v>353</v>
      </c>
      <c r="B1086" s="2" t="s">
        <v>524</v>
      </c>
      <c r="C1086" s="1" t="s">
        <v>525</v>
      </c>
      <c r="D1086" s="1" t="s">
        <v>116</v>
      </c>
      <c r="E1086" s="1">
        <v>130018</v>
      </c>
      <c r="F1086" s="1336" t="s">
        <v>124</v>
      </c>
      <c r="G1086" s="1" t="s">
        <v>32</v>
      </c>
      <c r="H1086" s="1">
        <v>421269</v>
      </c>
      <c r="I1086" s="3">
        <v>42549</v>
      </c>
      <c r="J1086" s="3">
        <v>42520</v>
      </c>
      <c r="K1086" s="3">
        <v>42546</v>
      </c>
      <c r="N1086" s="1" t="s">
        <v>89</v>
      </c>
      <c r="O1086" s="1">
        <v>116577</v>
      </c>
      <c r="P1086" s="1">
        <v>100</v>
      </c>
      <c r="Q1086" s="1">
        <v>320.64</v>
      </c>
      <c r="R1086" s="1337">
        <v>32064</v>
      </c>
      <c r="S1086" s="1">
        <v>643.66999999999996</v>
      </c>
      <c r="T1086" s="1">
        <v>278.05599999999998</v>
      </c>
      <c r="U1086" s="1337">
        <v>27805.599999999999</v>
      </c>
      <c r="V1086" s="1">
        <v>0.99409999999999998</v>
      </c>
      <c r="W1086" s="1336">
        <v>99.412000000000006</v>
      </c>
      <c r="X1086" s="1">
        <v>13</v>
      </c>
      <c r="Y1086" s="1">
        <v>130</v>
      </c>
      <c r="AA1086" s="1">
        <v>401</v>
      </c>
      <c r="AB1086" s="1337">
        <v>4258.3999999999996</v>
      </c>
    </row>
    <row r="1087" spans="1:28">
      <c r="A1087" s="1336" t="s">
        <v>353</v>
      </c>
      <c r="B1087" s="2" t="s">
        <v>526</v>
      </c>
      <c r="C1087" s="1" t="s">
        <v>525</v>
      </c>
      <c r="D1087" s="1" t="s">
        <v>65</v>
      </c>
      <c r="E1087" s="1">
        <v>140083</v>
      </c>
      <c r="F1087" s="1336" t="s">
        <v>117</v>
      </c>
      <c r="G1087" s="1" t="s">
        <v>32</v>
      </c>
      <c r="H1087" s="1">
        <v>419346</v>
      </c>
      <c r="I1087" s="3">
        <v>42532</v>
      </c>
      <c r="J1087" s="3">
        <v>42515</v>
      </c>
      <c r="K1087" s="3">
        <v>42546</v>
      </c>
      <c r="L1087" s="1">
        <v>222315</v>
      </c>
      <c r="M1087" s="3">
        <v>42532</v>
      </c>
      <c r="N1087" s="1" t="s">
        <v>89</v>
      </c>
      <c r="O1087" s="1">
        <v>116463</v>
      </c>
      <c r="P1087" s="1">
        <v>1000</v>
      </c>
      <c r="Q1087" s="1">
        <v>327.18</v>
      </c>
      <c r="R1087" s="1337">
        <v>327180</v>
      </c>
      <c r="S1087" s="4">
        <v>12976.72</v>
      </c>
      <c r="T1087" s="1">
        <v>278.05599999999998</v>
      </c>
      <c r="U1087" s="1337">
        <v>278056</v>
      </c>
      <c r="V1087" s="1">
        <v>0.99409999999999998</v>
      </c>
      <c r="W1087" s="1336">
        <v>994.12</v>
      </c>
      <c r="X1087" s="1">
        <v>13</v>
      </c>
      <c r="Y1087" s="1">
        <v>141</v>
      </c>
      <c r="AA1087" s="1">
        <v>401</v>
      </c>
      <c r="AB1087" s="1337">
        <v>49124</v>
      </c>
    </row>
    <row r="1088" spans="1:28">
      <c r="A1088" s="1336" t="s">
        <v>353</v>
      </c>
      <c r="B1088" s="2" t="s">
        <v>526</v>
      </c>
      <c r="C1088" s="1" t="s">
        <v>525</v>
      </c>
      <c r="D1088" s="1" t="s">
        <v>65</v>
      </c>
      <c r="E1088" s="1">
        <v>140083</v>
      </c>
      <c r="F1088" s="1336" t="s">
        <v>117</v>
      </c>
      <c r="G1088" s="1" t="s">
        <v>32</v>
      </c>
      <c r="H1088" s="1">
        <v>420421</v>
      </c>
      <c r="I1088" s="3">
        <v>42542</v>
      </c>
      <c r="J1088" s="3">
        <v>42515</v>
      </c>
      <c r="K1088" s="3">
        <v>42541</v>
      </c>
      <c r="L1088" s="1">
        <v>222899</v>
      </c>
      <c r="M1088" s="3">
        <v>42541</v>
      </c>
      <c r="N1088" s="1" t="s">
        <v>89</v>
      </c>
      <c r="O1088" s="1">
        <v>116462</v>
      </c>
      <c r="P1088" s="1">
        <v>1000</v>
      </c>
      <c r="Q1088" s="1">
        <v>327.18</v>
      </c>
      <c r="R1088" s="1337">
        <v>327180</v>
      </c>
      <c r="S1088" s="4">
        <v>12976.72</v>
      </c>
      <c r="T1088" s="1">
        <v>278.05599999999998</v>
      </c>
      <c r="U1088" s="1337">
        <v>278056</v>
      </c>
      <c r="V1088" s="1">
        <v>0.99409999999999998</v>
      </c>
      <c r="W1088" s="1336">
        <v>994.12</v>
      </c>
      <c r="X1088" s="1">
        <v>13</v>
      </c>
      <c r="Y1088" s="1">
        <v>141</v>
      </c>
      <c r="AA1088" s="1">
        <v>401</v>
      </c>
      <c r="AB1088" s="1337">
        <v>49124</v>
      </c>
    </row>
    <row r="1089" spans="1:28">
      <c r="A1089" s="1336" t="s">
        <v>353</v>
      </c>
      <c r="B1089" s="2" t="s">
        <v>527</v>
      </c>
      <c r="C1089" s="1" t="s">
        <v>525</v>
      </c>
      <c r="D1089" s="1" t="s">
        <v>528</v>
      </c>
      <c r="E1089" s="1">
        <v>130140</v>
      </c>
      <c r="F1089" s="1336" t="s">
        <v>222</v>
      </c>
      <c r="G1089" s="1" t="s">
        <v>53</v>
      </c>
      <c r="H1089" s="1">
        <v>7293</v>
      </c>
      <c r="I1089" s="3">
        <v>42523</v>
      </c>
      <c r="J1089" s="3">
        <v>42524</v>
      </c>
      <c r="K1089" s="3">
        <v>42524</v>
      </c>
      <c r="L1089" s="1">
        <v>221501</v>
      </c>
      <c r="N1089" s="1" t="s">
        <v>54</v>
      </c>
      <c r="O1089" s="1">
        <v>7484</v>
      </c>
      <c r="P1089" s="1">
        <v>-1400</v>
      </c>
      <c r="Q1089" s="1">
        <v>338.03</v>
      </c>
      <c r="R1089" s="1337">
        <v>-473242</v>
      </c>
      <c r="S1089" s="4">
        <v>-33357.410000000003</v>
      </c>
      <c r="T1089" s="1">
        <v>278.05599999999998</v>
      </c>
      <c r="U1089" s="1337">
        <v>-389278.4</v>
      </c>
      <c r="V1089" s="1">
        <v>0.99409999999999998</v>
      </c>
      <c r="W1089" s="1337">
        <v>-1391.768</v>
      </c>
      <c r="X1089" s="1">
        <v>13</v>
      </c>
      <c r="Y1089" s="1">
        <v>130</v>
      </c>
      <c r="AA1089" s="1">
        <v>401</v>
      </c>
      <c r="AB1089" s="1337">
        <v>-83963.6</v>
      </c>
    </row>
    <row r="1090" spans="1:28">
      <c r="A1090" s="1336" t="s">
        <v>353</v>
      </c>
      <c r="B1090" s="2" t="s">
        <v>527</v>
      </c>
      <c r="C1090" s="1" t="s">
        <v>525</v>
      </c>
      <c r="D1090" s="1" t="s">
        <v>528</v>
      </c>
      <c r="E1090" s="1">
        <v>130140</v>
      </c>
      <c r="F1090" s="1336" t="s">
        <v>222</v>
      </c>
      <c r="G1090" s="1" t="s">
        <v>32</v>
      </c>
      <c r="H1090" s="1">
        <v>418078</v>
      </c>
      <c r="I1090" s="3">
        <v>42523</v>
      </c>
      <c r="J1090" s="3">
        <v>42501</v>
      </c>
      <c r="K1090" s="3">
        <v>42515</v>
      </c>
      <c r="L1090" s="1">
        <v>221501</v>
      </c>
      <c r="M1090" s="3">
        <v>42522</v>
      </c>
      <c r="N1090" s="1" t="s">
        <v>89</v>
      </c>
      <c r="O1090" s="1">
        <v>116014</v>
      </c>
      <c r="P1090" s="1">
        <v>1400</v>
      </c>
      <c r="Q1090" s="1">
        <v>338.03</v>
      </c>
      <c r="R1090" s="1337">
        <v>473242</v>
      </c>
      <c r="S1090" s="4">
        <v>33357.410000000003</v>
      </c>
      <c r="T1090" s="1">
        <v>278.05599999999998</v>
      </c>
      <c r="U1090" s="1337">
        <v>389278.4</v>
      </c>
      <c r="V1090" s="1">
        <v>0.99409999999999998</v>
      </c>
      <c r="W1090" s="1337">
        <v>1391.768</v>
      </c>
      <c r="X1090" s="1">
        <v>13</v>
      </c>
      <c r="Y1090" s="1">
        <v>130</v>
      </c>
      <c r="AA1090" s="1">
        <v>401</v>
      </c>
      <c r="AB1090" s="1337">
        <v>83963.6</v>
      </c>
    </row>
    <row r="1091" spans="1:28">
      <c r="A1091" s="1336" t="s">
        <v>353</v>
      </c>
      <c r="B1091" s="2" t="s">
        <v>527</v>
      </c>
      <c r="C1091" s="1" t="s">
        <v>525</v>
      </c>
      <c r="D1091" s="1" t="s">
        <v>528</v>
      </c>
      <c r="E1091" s="1">
        <v>130140</v>
      </c>
      <c r="F1091" s="1336" t="s">
        <v>222</v>
      </c>
      <c r="G1091" s="1" t="s">
        <v>32</v>
      </c>
      <c r="H1091" s="1">
        <v>418258</v>
      </c>
      <c r="I1091" s="3">
        <v>42523</v>
      </c>
      <c r="J1091" s="3">
        <v>42524</v>
      </c>
      <c r="K1091" s="3">
        <v>42524</v>
      </c>
      <c r="N1091" s="1" t="s">
        <v>89</v>
      </c>
      <c r="O1091" s="1">
        <v>116790</v>
      </c>
      <c r="P1091" s="1">
        <v>1400</v>
      </c>
      <c r="Q1091" s="1">
        <v>345.17</v>
      </c>
      <c r="R1091" s="1337">
        <v>483238</v>
      </c>
      <c r="S1091" s="4">
        <v>43353.41</v>
      </c>
      <c r="T1091" s="1">
        <v>278.05599999999998</v>
      </c>
      <c r="U1091" s="1337">
        <v>389278.4</v>
      </c>
      <c r="V1091" s="1">
        <v>0.99409999999999998</v>
      </c>
      <c r="W1091" s="1337">
        <v>1391.768</v>
      </c>
      <c r="X1091" s="1">
        <v>13</v>
      </c>
      <c r="Y1091" s="1">
        <v>130</v>
      </c>
      <c r="AA1091" s="1">
        <v>401</v>
      </c>
      <c r="AB1091" s="1337">
        <v>93959.6</v>
      </c>
    </row>
    <row r="1092" spans="1:28">
      <c r="A1092" s="1336" t="s">
        <v>353</v>
      </c>
      <c r="B1092" s="2" t="s">
        <v>529</v>
      </c>
      <c r="C1092" s="1" t="s">
        <v>530</v>
      </c>
      <c r="D1092" s="1" t="s">
        <v>76</v>
      </c>
      <c r="E1092" s="1">
        <v>130013</v>
      </c>
      <c r="F1092" s="1336" t="s">
        <v>221</v>
      </c>
      <c r="G1092" s="1" t="s">
        <v>32</v>
      </c>
      <c r="H1092" s="1">
        <v>418035</v>
      </c>
      <c r="I1092" s="3">
        <v>42523</v>
      </c>
      <c r="J1092" s="3">
        <v>42493</v>
      </c>
      <c r="K1092" s="3">
        <v>42515</v>
      </c>
      <c r="N1092" s="1" t="s">
        <v>89</v>
      </c>
      <c r="O1092" s="1">
        <v>115687</v>
      </c>
      <c r="P1092" s="1">
        <v>500</v>
      </c>
      <c r="Q1092" s="1">
        <v>431.59</v>
      </c>
      <c r="R1092" s="1337">
        <v>215795</v>
      </c>
      <c r="S1092" s="4">
        <v>10651.41</v>
      </c>
      <c r="T1092" s="1">
        <v>363.08600000000001</v>
      </c>
      <c r="U1092" s="1337">
        <v>181543</v>
      </c>
      <c r="V1092" s="1">
        <v>1.3268</v>
      </c>
      <c r="W1092" s="1336">
        <v>663.41</v>
      </c>
      <c r="X1092" s="1">
        <v>13</v>
      </c>
      <c r="Y1092" s="1">
        <v>130</v>
      </c>
      <c r="AA1092" s="1">
        <v>401</v>
      </c>
      <c r="AB1092" s="1337">
        <v>34252</v>
      </c>
    </row>
    <row r="1093" spans="1:28">
      <c r="A1093" s="1336" t="s">
        <v>353</v>
      </c>
      <c r="B1093" s="2" t="s">
        <v>531</v>
      </c>
      <c r="C1093" s="1" t="s">
        <v>532</v>
      </c>
      <c r="D1093" s="1" t="s">
        <v>116</v>
      </c>
      <c r="E1093" s="1">
        <v>130007</v>
      </c>
      <c r="F1093" s="1336" t="s">
        <v>146</v>
      </c>
      <c r="G1093" s="1" t="s">
        <v>32</v>
      </c>
      <c r="H1093" s="1">
        <v>418544</v>
      </c>
      <c r="I1093" s="3">
        <v>42527</v>
      </c>
      <c r="J1093" s="3">
        <v>42517</v>
      </c>
      <c r="K1093" s="3">
        <v>42523</v>
      </c>
      <c r="L1093" s="1">
        <v>221794</v>
      </c>
      <c r="M1093" s="3">
        <v>42526</v>
      </c>
      <c r="N1093" s="1" t="s">
        <v>89</v>
      </c>
      <c r="O1093" s="1">
        <v>116533</v>
      </c>
      <c r="P1093" s="1">
        <v>300</v>
      </c>
      <c r="Q1093" s="1">
        <v>32.6</v>
      </c>
      <c r="R1093" s="1337">
        <v>9780</v>
      </c>
      <c r="S1093" s="1">
        <v>81.209999999999994</v>
      </c>
      <c r="T1093" s="1">
        <v>28.61</v>
      </c>
      <c r="U1093" s="1337">
        <v>8583</v>
      </c>
      <c r="V1093" s="1">
        <v>7.2400000000000006E-2</v>
      </c>
      <c r="W1093" s="1336">
        <v>21.72</v>
      </c>
      <c r="X1093" s="1">
        <v>13</v>
      </c>
      <c r="Y1093" s="1">
        <v>130</v>
      </c>
      <c r="AA1093" s="1">
        <v>401</v>
      </c>
      <c r="AB1093" s="1337">
        <v>1197</v>
      </c>
    </row>
    <row r="1094" spans="1:28">
      <c r="A1094" s="1336" t="s">
        <v>353</v>
      </c>
      <c r="B1094" s="2" t="s">
        <v>531</v>
      </c>
      <c r="C1094" s="1" t="s">
        <v>532</v>
      </c>
      <c r="D1094" s="1" t="s">
        <v>116</v>
      </c>
      <c r="E1094" s="1">
        <v>130314</v>
      </c>
      <c r="F1094" s="1336" t="s">
        <v>144</v>
      </c>
      <c r="G1094" s="1" t="s">
        <v>32</v>
      </c>
      <c r="H1094" s="1">
        <v>418640</v>
      </c>
      <c r="I1094" s="3">
        <v>42528</v>
      </c>
      <c r="J1094" s="3">
        <v>42528</v>
      </c>
      <c r="K1094" s="3">
        <v>42528</v>
      </c>
      <c r="N1094" s="1" t="s">
        <v>89</v>
      </c>
      <c r="O1094" s="1">
        <v>116919</v>
      </c>
      <c r="P1094" s="1">
        <v>600</v>
      </c>
      <c r="Q1094" s="1">
        <v>31.94</v>
      </c>
      <c r="R1094" s="1337">
        <v>19164</v>
      </c>
      <c r="S1094" s="1">
        <v>-233.58</v>
      </c>
      <c r="T1094" s="1">
        <v>28.61</v>
      </c>
      <c r="U1094" s="1337">
        <v>17166</v>
      </c>
      <c r="V1094" s="1">
        <v>7.2400000000000006E-2</v>
      </c>
      <c r="W1094" s="1336">
        <v>43.44</v>
      </c>
      <c r="X1094" s="1">
        <v>13</v>
      </c>
      <c r="Y1094" s="1">
        <v>130</v>
      </c>
      <c r="AA1094" s="1">
        <v>401</v>
      </c>
      <c r="AB1094" s="1337">
        <v>1998</v>
      </c>
    </row>
    <row r="1095" spans="1:28">
      <c r="A1095" s="1336" t="s">
        <v>353</v>
      </c>
      <c r="B1095" s="2" t="s">
        <v>531</v>
      </c>
      <c r="C1095" s="1" t="s">
        <v>532</v>
      </c>
      <c r="D1095" s="1" t="s">
        <v>116</v>
      </c>
      <c r="E1095" s="1">
        <v>130001</v>
      </c>
      <c r="F1095" s="1336" t="s">
        <v>132</v>
      </c>
      <c r="G1095" s="1" t="s">
        <v>32</v>
      </c>
      <c r="H1095" s="1">
        <v>418669</v>
      </c>
      <c r="I1095" s="3">
        <v>42529</v>
      </c>
      <c r="J1095" s="3">
        <v>42528</v>
      </c>
      <c r="K1095" s="3">
        <v>42529</v>
      </c>
      <c r="N1095" s="1" t="s">
        <v>89</v>
      </c>
      <c r="O1095" s="1">
        <v>116942</v>
      </c>
      <c r="P1095" s="1">
        <v>2000</v>
      </c>
      <c r="Q1095" s="1">
        <v>32.6</v>
      </c>
      <c r="R1095" s="1337">
        <v>65200</v>
      </c>
      <c r="S1095" s="1">
        <v>541.4</v>
      </c>
      <c r="T1095" s="1">
        <v>28.61</v>
      </c>
      <c r="U1095" s="1337">
        <v>57220</v>
      </c>
      <c r="V1095" s="1">
        <v>7.2400000000000006E-2</v>
      </c>
      <c r="W1095" s="1336">
        <v>144.80000000000001</v>
      </c>
      <c r="X1095" s="1">
        <v>13</v>
      </c>
      <c r="Y1095" s="1">
        <v>130</v>
      </c>
      <c r="AA1095" s="1">
        <v>401</v>
      </c>
      <c r="AB1095" s="1337">
        <v>7980</v>
      </c>
    </row>
    <row r="1096" spans="1:28">
      <c r="A1096" s="1336" t="s">
        <v>353</v>
      </c>
      <c r="B1096" s="2" t="s">
        <v>531</v>
      </c>
      <c r="C1096" s="1" t="s">
        <v>532</v>
      </c>
      <c r="D1096" s="1" t="s">
        <v>116</v>
      </c>
      <c r="E1096" s="1">
        <v>130361</v>
      </c>
      <c r="F1096" s="1336" t="s">
        <v>167</v>
      </c>
      <c r="G1096" s="1" t="s">
        <v>32</v>
      </c>
      <c r="H1096" s="1">
        <v>418823</v>
      </c>
      <c r="I1096" s="3">
        <v>42528</v>
      </c>
      <c r="J1096" s="3">
        <v>42527</v>
      </c>
      <c r="K1096" s="3">
        <v>42529</v>
      </c>
      <c r="L1096" s="1">
        <v>221907</v>
      </c>
      <c r="M1096" s="3">
        <v>42528</v>
      </c>
      <c r="N1096" s="1" t="s">
        <v>89</v>
      </c>
      <c r="O1096" s="1">
        <v>116817</v>
      </c>
      <c r="P1096" s="1">
        <v>300</v>
      </c>
      <c r="Q1096" s="1">
        <v>32.6</v>
      </c>
      <c r="R1096" s="1337">
        <v>9780</v>
      </c>
      <c r="S1096" s="1">
        <v>81.209999999999994</v>
      </c>
      <c r="T1096" s="1">
        <v>28.61</v>
      </c>
      <c r="U1096" s="1337">
        <v>8583</v>
      </c>
      <c r="V1096" s="1">
        <v>7.2400000000000006E-2</v>
      </c>
      <c r="W1096" s="1336">
        <v>21.72</v>
      </c>
      <c r="X1096" s="1">
        <v>13</v>
      </c>
      <c r="Y1096" s="1">
        <v>135</v>
      </c>
      <c r="Z1096" s="1" t="s">
        <v>90</v>
      </c>
      <c r="AA1096" s="1">
        <v>401</v>
      </c>
      <c r="AB1096" s="1337">
        <v>1197</v>
      </c>
    </row>
    <row r="1097" spans="1:28">
      <c r="A1097" s="1336" t="s">
        <v>353</v>
      </c>
      <c r="B1097" s="2" t="s">
        <v>531</v>
      </c>
      <c r="C1097" s="1" t="s">
        <v>532</v>
      </c>
      <c r="D1097" s="1" t="s">
        <v>116</v>
      </c>
      <c r="E1097" s="1">
        <v>140008</v>
      </c>
      <c r="F1097" s="1336" t="s">
        <v>123</v>
      </c>
      <c r="G1097" s="1" t="s">
        <v>32</v>
      </c>
      <c r="H1097" s="1">
        <v>418862</v>
      </c>
      <c r="I1097" s="3">
        <v>42528</v>
      </c>
      <c r="J1097" s="3">
        <v>42522</v>
      </c>
      <c r="K1097" s="3">
        <v>42527</v>
      </c>
      <c r="L1097" s="1">
        <v>221949</v>
      </c>
      <c r="M1097" s="3">
        <v>42528</v>
      </c>
      <c r="N1097" s="1" t="s">
        <v>89</v>
      </c>
      <c r="O1097" s="1">
        <v>116716</v>
      </c>
      <c r="P1097" s="1">
        <v>2000</v>
      </c>
      <c r="Q1097" s="1">
        <v>32.6</v>
      </c>
      <c r="R1097" s="1337">
        <v>65200</v>
      </c>
      <c r="S1097" s="1">
        <v>541.4</v>
      </c>
      <c r="T1097" s="1">
        <v>28.61</v>
      </c>
      <c r="U1097" s="1337">
        <v>57220</v>
      </c>
      <c r="V1097" s="1">
        <v>7.2400000000000006E-2</v>
      </c>
      <c r="W1097" s="1336">
        <v>144.80000000000001</v>
      </c>
      <c r="X1097" s="1">
        <v>13</v>
      </c>
      <c r="Y1097" s="1">
        <v>141</v>
      </c>
      <c r="AA1097" s="1">
        <v>401</v>
      </c>
      <c r="AB1097" s="1337">
        <v>7980</v>
      </c>
    </row>
    <row r="1098" spans="1:28">
      <c r="A1098" s="1336" t="s">
        <v>353</v>
      </c>
      <c r="B1098" s="2" t="s">
        <v>531</v>
      </c>
      <c r="C1098" s="1" t="s">
        <v>532</v>
      </c>
      <c r="D1098" s="1" t="s">
        <v>116</v>
      </c>
      <c r="E1098" s="1">
        <v>130099</v>
      </c>
      <c r="F1098" s="1336" t="s">
        <v>150</v>
      </c>
      <c r="G1098" s="1" t="s">
        <v>32</v>
      </c>
      <c r="H1098" s="1">
        <v>419014</v>
      </c>
      <c r="I1098" s="3">
        <v>42530</v>
      </c>
      <c r="J1098" s="3">
        <v>42529</v>
      </c>
      <c r="K1098" s="3">
        <v>42531</v>
      </c>
      <c r="N1098" s="1" t="s">
        <v>89</v>
      </c>
      <c r="O1098" s="1">
        <v>117010</v>
      </c>
      <c r="P1098" s="1">
        <v>800</v>
      </c>
      <c r="Q1098" s="1">
        <v>32.270000000000003</v>
      </c>
      <c r="R1098" s="1337">
        <v>25816</v>
      </c>
      <c r="S1098" s="1">
        <v>-47.44</v>
      </c>
      <c r="T1098" s="1">
        <v>28.61</v>
      </c>
      <c r="U1098" s="1337">
        <v>22888</v>
      </c>
      <c r="V1098" s="1">
        <v>7.2400000000000006E-2</v>
      </c>
      <c r="W1098" s="1336">
        <v>57.92</v>
      </c>
      <c r="X1098" s="1">
        <v>13</v>
      </c>
      <c r="Y1098" s="1">
        <v>130</v>
      </c>
      <c r="AA1098" s="1">
        <v>401</v>
      </c>
      <c r="AB1098" s="1337">
        <v>2928</v>
      </c>
    </row>
    <row r="1099" spans="1:28">
      <c r="A1099" s="1336" t="s">
        <v>353</v>
      </c>
      <c r="B1099" s="2" t="s">
        <v>531</v>
      </c>
      <c r="C1099" s="1" t="s">
        <v>532</v>
      </c>
      <c r="D1099" s="1" t="s">
        <v>116</v>
      </c>
      <c r="E1099" s="1">
        <v>130308</v>
      </c>
      <c r="F1099" s="1336" t="s">
        <v>126</v>
      </c>
      <c r="G1099" s="1" t="s">
        <v>32</v>
      </c>
      <c r="H1099" s="1">
        <v>419654</v>
      </c>
      <c r="I1099" s="3">
        <v>42536</v>
      </c>
      <c r="J1099" s="3">
        <v>42529</v>
      </c>
      <c r="K1099" s="3">
        <v>42530</v>
      </c>
      <c r="N1099" s="1" t="s">
        <v>89</v>
      </c>
      <c r="O1099" s="1">
        <v>117000</v>
      </c>
      <c r="P1099" s="1">
        <v>1000</v>
      </c>
      <c r="Q1099" s="1">
        <v>31.94</v>
      </c>
      <c r="R1099" s="1337">
        <v>31940</v>
      </c>
      <c r="S1099" s="1">
        <v>-389.3</v>
      </c>
      <c r="T1099" s="1">
        <v>28.61</v>
      </c>
      <c r="U1099" s="1337">
        <v>28610</v>
      </c>
      <c r="V1099" s="1">
        <v>7.2400000000000006E-2</v>
      </c>
      <c r="W1099" s="1336">
        <v>72.400000000000006</v>
      </c>
      <c r="X1099" s="1">
        <v>13</v>
      </c>
      <c r="Y1099" s="1">
        <v>141</v>
      </c>
      <c r="AA1099" s="1">
        <v>401</v>
      </c>
      <c r="AB1099" s="1337">
        <v>3330</v>
      </c>
    </row>
    <row r="1100" spans="1:28">
      <c r="A1100" s="1336" t="s">
        <v>353</v>
      </c>
      <c r="B1100" s="2" t="s">
        <v>531</v>
      </c>
      <c r="C1100" s="1" t="s">
        <v>532</v>
      </c>
      <c r="D1100" s="1" t="s">
        <v>116</v>
      </c>
      <c r="E1100" s="1">
        <v>130314</v>
      </c>
      <c r="F1100" s="1336" t="s">
        <v>144</v>
      </c>
      <c r="G1100" s="1" t="s">
        <v>32</v>
      </c>
      <c r="H1100" s="1">
        <v>421005</v>
      </c>
      <c r="I1100" s="3">
        <v>42546</v>
      </c>
      <c r="J1100" s="3">
        <v>42529</v>
      </c>
      <c r="K1100" s="3">
        <v>42546</v>
      </c>
      <c r="N1100" s="1" t="s">
        <v>89</v>
      </c>
      <c r="O1100" s="1">
        <v>117028</v>
      </c>
      <c r="P1100" s="1">
        <v>500</v>
      </c>
      <c r="Q1100" s="1">
        <v>31.94</v>
      </c>
      <c r="R1100" s="1337">
        <v>15970</v>
      </c>
      <c r="S1100" s="1">
        <v>-194.65</v>
      </c>
      <c r="T1100" s="1">
        <v>28.61</v>
      </c>
      <c r="U1100" s="1337">
        <v>14305</v>
      </c>
      <c r="V1100" s="1">
        <v>7.2400000000000006E-2</v>
      </c>
      <c r="W1100" s="1336">
        <v>36.200000000000003</v>
      </c>
      <c r="X1100" s="1">
        <v>13</v>
      </c>
      <c r="Y1100" s="1">
        <v>130</v>
      </c>
      <c r="AA1100" s="1">
        <v>401</v>
      </c>
      <c r="AB1100" s="1337">
        <v>1665</v>
      </c>
    </row>
    <row r="1101" spans="1:28">
      <c r="A1101" s="1336" t="s">
        <v>353</v>
      </c>
      <c r="B1101" s="2" t="s">
        <v>531</v>
      </c>
      <c r="C1101" s="1" t="s">
        <v>532</v>
      </c>
      <c r="D1101" s="1" t="s">
        <v>116</v>
      </c>
      <c r="E1101" s="1">
        <v>130099</v>
      </c>
      <c r="F1101" s="1336" t="s">
        <v>150</v>
      </c>
      <c r="G1101" s="1" t="s">
        <v>32</v>
      </c>
      <c r="H1101" s="1">
        <v>421034</v>
      </c>
      <c r="I1101" s="3">
        <v>42546</v>
      </c>
      <c r="J1101" s="3">
        <v>42529</v>
      </c>
      <c r="K1101" s="3">
        <v>42546</v>
      </c>
      <c r="N1101" s="1" t="s">
        <v>89</v>
      </c>
      <c r="O1101" s="1">
        <v>117010</v>
      </c>
      <c r="P1101" s="1">
        <v>200</v>
      </c>
      <c r="Q1101" s="1">
        <v>32.270000000000003</v>
      </c>
      <c r="R1101" s="1337">
        <v>6454</v>
      </c>
      <c r="S1101" s="1">
        <v>-11.86</v>
      </c>
      <c r="T1101" s="1">
        <v>28.61</v>
      </c>
      <c r="U1101" s="1337">
        <v>5722</v>
      </c>
      <c r="V1101" s="1">
        <v>7.2400000000000006E-2</v>
      </c>
      <c r="W1101" s="1336">
        <v>14.48</v>
      </c>
      <c r="X1101" s="1">
        <v>13</v>
      </c>
      <c r="Y1101" s="1">
        <v>130</v>
      </c>
      <c r="AA1101" s="1">
        <v>401</v>
      </c>
      <c r="AB1101" s="1336">
        <v>732</v>
      </c>
    </row>
    <row r="1102" spans="1:28">
      <c r="A1102" s="1336" t="s">
        <v>353</v>
      </c>
      <c r="B1102" s="2" t="s">
        <v>531</v>
      </c>
      <c r="C1102" s="1" t="s">
        <v>532</v>
      </c>
      <c r="D1102" s="1" t="s">
        <v>116</v>
      </c>
      <c r="E1102" s="1">
        <v>130001</v>
      </c>
      <c r="F1102" s="1336" t="s">
        <v>132</v>
      </c>
      <c r="G1102" s="1" t="s">
        <v>32</v>
      </c>
      <c r="H1102" s="1">
        <v>421107</v>
      </c>
      <c r="I1102" s="3">
        <v>42548</v>
      </c>
      <c r="J1102" s="3">
        <v>42530</v>
      </c>
      <c r="K1102" s="3">
        <v>42546</v>
      </c>
      <c r="N1102" s="1" t="s">
        <v>89</v>
      </c>
      <c r="O1102" s="1">
        <v>117061</v>
      </c>
      <c r="P1102" s="1">
        <v>1000</v>
      </c>
      <c r="Q1102" s="1">
        <v>32.6</v>
      </c>
      <c r="R1102" s="1337">
        <v>32600</v>
      </c>
      <c r="S1102" s="1">
        <v>270.7</v>
      </c>
      <c r="T1102" s="1">
        <v>28.61</v>
      </c>
      <c r="U1102" s="1337">
        <v>28610</v>
      </c>
      <c r="V1102" s="1">
        <v>7.2400000000000006E-2</v>
      </c>
      <c r="W1102" s="1336">
        <v>72.400000000000006</v>
      </c>
      <c r="X1102" s="1">
        <v>13</v>
      </c>
      <c r="Y1102" s="1">
        <v>130</v>
      </c>
      <c r="AA1102" s="1">
        <v>401</v>
      </c>
      <c r="AB1102" s="1337">
        <v>3990</v>
      </c>
    </row>
    <row r="1103" spans="1:28">
      <c r="A1103" s="1336" t="s">
        <v>353</v>
      </c>
      <c r="B1103" s="2" t="s">
        <v>531</v>
      </c>
      <c r="C1103" s="1" t="s">
        <v>532</v>
      </c>
      <c r="D1103" s="1" t="s">
        <v>116</v>
      </c>
      <c r="E1103" s="1">
        <v>130322</v>
      </c>
      <c r="F1103" s="1336" t="s">
        <v>142</v>
      </c>
      <c r="G1103" s="1" t="s">
        <v>32</v>
      </c>
      <c r="H1103" s="1">
        <v>421157</v>
      </c>
      <c r="I1103" s="3">
        <v>42546</v>
      </c>
      <c r="J1103" s="3">
        <v>42543</v>
      </c>
      <c r="K1103" s="3">
        <v>42571</v>
      </c>
      <c r="L1103" s="1">
        <v>223222</v>
      </c>
      <c r="M1103" s="3">
        <v>42546</v>
      </c>
      <c r="N1103" s="1" t="s">
        <v>89</v>
      </c>
      <c r="O1103" s="1">
        <v>117395</v>
      </c>
      <c r="P1103" s="1">
        <v>500</v>
      </c>
      <c r="Q1103" s="1">
        <v>31.48</v>
      </c>
      <c r="R1103" s="1337">
        <v>15740</v>
      </c>
      <c r="S1103" s="1">
        <v>-424.65</v>
      </c>
      <c r="T1103" s="1">
        <v>28.61</v>
      </c>
      <c r="U1103" s="1337">
        <v>14305</v>
      </c>
      <c r="V1103" s="1">
        <v>7.2400000000000006E-2</v>
      </c>
      <c r="W1103" s="1336">
        <v>36.200000000000003</v>
      </c>
      <c r="X1103" s="1">
        <v>13</v>
      </c>
      <c r="Y1103" s="1">
        <v>135</v>
      </c>
      <c r="Z1103" s="1" t="s">
        <v>143</v>
      </c>
      <c r="AA1103" s="1">
        <v>401</v>
      </c>
      <c r="AB1103" s="1337">
        <v>1435</v>
      </c>
    </row>
    <row r="1104" spans="1:28">
      <c r="A1104" s="1336" t="s">
        <v>353</v>
      </c>
      <c r="B1104" s="2" t="s">
        <v>531</v>
      </c>
      <c r="C1104" s="1" t="s">
        <v>532</v>
      </c>
      <c r="D1104" s="1" t="s">
        <v>116</v>
      </c>
      <c r="E1104" s="1">
        <v>130007</v>
      </c>
      <c r="F1104" s="1336" t="s">
        <v>146</v>
      </c>
      <c r="G1104" s="1" t="s">
        <v>32</v>
      </c>
      <c r="H1104" s="1">
        <v>421204</v>
      </c>
      <c r="I1104" s="3">
        <v>42548</v>
      </c>
      <c r="J1104" s="3">
        <v>42531</v>
      </c>
      <c r="K1104" s="3">
        <v>42550</v>
      </c>
      <c r="L1104" s="1">
        <v>223232</v>
      </c>
      <c r="M1104" s="3">
        <v>42547</v>
      </c>
      <c r="N1104" s="1" t="s">
        <v>89</v>
      </c>
      <c r="O1104" s="1">
        <v>117109</v>
      </c>
      <c r="P1104" s="1">
        <v>300</v>
      </c>
      <c r="Q1104" s="1">
        <v>32.6</v>
      </c>
      <c r="R1104" s="1337">
        <v>9780</v>
      </c>
      <c r="S1104" s="1">
        <v>81.209999999999994</v>
      </c>
      <c r="T1104" s="1">
        <v>28.61</v>
      </c>
      <c r="U1104" s="1337">
        <v>8583</v>
      </c>
      <c r="V1104" s="1">
        <v>7.2400000000000006E-2</v>
      </c>
      <c r="W1104" s="1336">
        <v>21.72</v>
      </c>
      <c r="X1104" s="1">
        <v>13</v>
      </c>
      <c r="Y1104" s="1">
        <v>130</v>
      </c>
      <c r="AA1104" s="1">
        <v>401</v>
      </c>
      <c r="AB1104" s="1337">
        <v>1197</v>
      </c>
    </row>
    <row r="1105" spans="1:28">
      <c r="A1105" s="1336" t="s">
        <v>353</v>
      </c>
      <c r="B1105" s="2" t="s">
        <v>533</v>
      </c>
      <c r="C1105" s="1" t="s">
        <v>532</v>
      </c>
      <c r="D1105" s="1" t="s">
        <v>65</v>
      </c>
      <c r="E1105" s="1">
        <v>130013</v>
      </c>
      <c r="F1105" s="1336" t="s">
        <v>221</v>
      </c>
      <c r="G1105" s="1" t="s">
        <v>32</v>
      </c>
      <c r="H1105" s="1">
        <v>418037</v>
      </c>
      <c r="I1105" s="3">
        <v>42523</v>
      </c>
      <c r="J1105" s="3">
        <v>42520</v>
      </c>
      <c r="K1105" s="3">
        <v>42522</v>
      </c>
      <c r="N1105" s="1" t="s">
        <v>89</v>
      </c>
      <c r="O1105" s="1">
        <v>116584</v>
      </c>
      <c r="P1105" s="1">
        <v>1000</v>
      </c>
      <c r="Q1105" s="1">
        <v>31.94</v>
      </c>
      <c r="R1105" s="1337">
        <v>31940</v>
      </c>
      <c r="S1105" s="1">
        <v>-389.3</v>
      </c>
      <c r="T1105" s="1">
        <v>28.61</v>
      </c>
      <c r="U1105" s="1337">
        <v>28610</v>
      </c>
      <c r="V1105" s="1">
        <v>7.2400000000000006E-2</v>
      </c>
      <c r="W1105" s="1336">
        <v>72.400000000000006</v>
      </c>
      <c r="X1105" s="1">
        <v>13</v>
      </c>
      <c r="Y1105" s="1">
        <v>130</v>
      </c>
      <c r="AA1105" s="1">
        <v>401</v>
      </c>
      <c r="AB1105" s="1337">
        <v>3330</v>
      </c>
    </row>
    <row r="1106" spans="1:28">
      <c r="A1106" s="1336" t="s">
        <v>353</v>
      </c>
      <c r="B1106" s="2" t="s">
        <v>533</v>
      </c>
      <c r="C1106" s="1" t="s">
        <v>532</v>
      </c>
      <c r="D1106" s="1" t="s">
        <v>65</v>
      </c>
      <c r="E1106" s="1">
        <v>130308</v>
      </c>
      <c r="F1106" s="1336" t="s">
        <v>126</v>
      </c>
      <c r="G1106" s="1" t="s">
        <v>32</v>
      </c>
      <c r="H1106" s="1">
        <v>419246</v>
      </c>
      <c r="I1106" s="3">
        <v>42532</v>
      </c>
      <c r="J1106" s="3">
        <v>42529</v>
      </c>
      <c r="K1106" s="3">
        <v>42530</v>
      </c>
      <c r="N1106" s="1" t="s">
        <v>89</v>
      </c>
      <c r="O1106" s="1">
        <v>117000</v>
      </c>
      <c r="P1106" s="1">
        <v>1000</v>
      </c>
      <c r="Q1106" s="1">
        <v>31.94</v>
      </c>
      <c r="R1106" s="1337">
        <v>31940</v>
      </c>
      <c r="S1106" s="1">
        <v>-389.3</v>
      </c>
      <c r="T1106" s="1">
        <v>28.61</v>
      </c>
      <c r="U1106" s="1337">
        <v>28610</v>
      </c>
      <c r="V1106" s="1">
        <v>7.2400000000000006E-2</v>
      </c>
      <c r="W1106" s="1336">
        <v>72.400000000000006</v>
      </c>
      <c r="X1106" s="1">
        <v>13</v>
      </c>
      <c r="Y1106" s="1">
        <v>141</v>
      </c>
      <c r="AA1106" s="1">
        <v>401</v>
      </c>
      <c r="AB1106" s="1337">
        <v>3330</v>
      </c>
    </row>
    <row r="1107" spans="1:28">
      <c r="A1107" s="1336" t="s">
        <v>353</v>
      </c>
      <c r="B1107" s="2" t="s">
        <v>534</v>
      </c>
      <c r="C1107" s="1" t="s">
        <v>532</v>
      </c>
      <c r="D1107" s="1" t="s">
        <v>129</v>
      </c>
      <c r="E1107" s="1">
        <v>130001</v>
      </c>
      <c r="F1107" s="1336" t="s">
        <v>132</v>
      </c>
      <c r="G1107" s="1" t="s">
        <v>32</v>
      </c>
      <c r="H1107" s="1">
        <v>420792</v>
      </c>
      <c r="I1107" s="3">
        <v>42545</v>
      </c>
      <c r="J1107" s="3">
        <v>42528</v>
      </c>
      <c r="K1107" s="3">
        <v>42546</v>
      </c>
      <c r="N1107" s="1" t="s">
        <v>89</v>
      </c>
      <c r="O1107" s="1">
        <v>116943</v>
      </c>
      <c r="P1107" s="1">
        <v>2000</v>
      </c>
      <c r="Q1107" s="1">
        <v>32.6</v>
      </c>
      <c r="R1107" s="1337">
        <v>65200</v>
      </c>
      <c r="S1107" s="1">
        <v>541.4</v>
      </c>
      <c r="T1107" s="1">
        <v>28.61</v>
      </c>
      <c r="U1107" s="1337">
        <v>57220</v>
      </c>
      <c r="V1107" s="1">
        <v>7.2400000000000006E-2</v>
      </c>
      <c r="W1107" s="1336">
        <v>144.80000000000001</v>
      </c>
      <c r="X1107" s="1">
        <v>13</v>
      </c>
      <c r="Y1107" s="1">
        <v>130</v>
      </c>
      <c r="AA1107" s="1">
        <v>401</v>
      </c>
      <c r="AB1107" s="1337">
        <v>7980</v>
      </c>
    </row>
    <row r="1108" spans="1:28">
      <c r="A1108" s="1336" t="s">
        <v>353</v>
      </c>
      <c r="B1108" s="2" t="s">
        <v>535</v>
      </c>
      <c r="C1108" s="1" t="s">
        <v>536</v>
      </c>
      <c r="D1108" s="1" t="s">
        <v>116</v>
      </c>
      <c r="E1108" s="1">
        <v>130308</v>
      </c>
      <c r="F1108" s="1336" t="s">
        <v>126</v>
      </c>
      <c r="G1108" s="1" t="s">
        <v>32</v>
      </c>
      <c r="H1108" s="1">
        <v>417939</v>
      </c>
      <c r="I1108" s="3">
        <v>42522</v>
      </c>
      <c r="J1108" s="3">
        <v>42521</v>
      </c>
      <c r="K1108" s="3">
        <v>42522</v>
      </c>
      <c r="N1108" s="1" t="s">
        <v>89</v>
      </c>
      <c r="O1108" s="1">
        <v>116625</v>
      </c>
      <c r="P1108" s="1">
        <v>1000</v>
      </c>
      <c r="Q1108" s="1">
        <v>41.16</v>
      </c>
      <c r="R1108" s="1337">
        <v>41160</v>
      </c>
      <c r="S1108" s="1">
        <v>-504.23</v>
      </c>
      <c r="T1108" s="1">
        <v>36.871000000000002</v>
      </c>
      <c r="U1108" s="1337">
        <v>36871</v>
      </c>
      <c r="V1108" s="1">
        <v>0.1086</v>
      </c>
      <c r="W1108" s="1336">
        <v>108.6</v>
      </c>
      <c r="X1108" s="1">
        <v>13</v>
      </c>
      <c r="Y1108" s="1">
        <v>141</v>
      </c>
      <c r="AA1108" s="1">
        <v>401</v>
      </c>
      <c r="AB1108" s="1337">
        <v>4289</v>
      </c>
    </row>
    <row r="1109" spans="1:28">
      <c r="A1109" s="1336" t="s">
        <v>353</v>
      </c>
      <c r="B1109" s="2" t="s">
        <v>535</v>
      </c>
      <c r="C1109" s="1" t="s">
        <v>536</v>
      </c>
      <c r="D1109" s="1" t="s">
        <v>116</v>
      </c>
      <c r="E1109" s="1">
        <v>130004</v>
      </c>
      <c r="F1109" s="1336" t="s">
        <v>125</v>
      </c>
      <c r="G1109" s="1" t="s">
        <v>32</v>
      </c>
      <c r="H1109" s="1">
        <v>418110</v>
      </c>
      <c r="I1109" s="3">
        <v>42523</v>
      </c>
      <c r="J1109" s="3">
        <v>42521</v>
      </c>
      <c r="K1109" s="3">
        <v>42523</v>
      </c>
      <c r="L1109" s="1">
        <v>221521</v>
      </c>
      <c r="M1109" s="3">
        <v>42523</v>
      </c>
      <c r="N1109" s="1" t="s">
        <v>89</v>
      </c>
      <c r="O1109" s="1">
        <v>116633</v>
      </c>
      <c r="P1109" s="1">
        <v>1000</v>
      </c>
      <c r="Q1109" s="1">
        <v>40.75</v>
      </c>
      <c r="R1109" s="1337">
        <v>40750</v>
      </c>
      <c r="S1109" s="1">
        <v>-914.23</v>
      </c>
      <c r="T1109" s="1">
        <v>36.871000000000002</v>
      </c>
      <c r="U1109" s="1337">
        <v>36871</v>
      </c>
      <c r="V1109" s="1">
        <v>0.1086</v>
      </c>
      <c r="W1109" s="1336">
        <v>108.6</v>
      </c>
      <c r="X1109" s="1">
        <v>13</v>
      </c>
      <c r="Y1109" s="1">
        <v>130</v>
      </c>
      <c r="AA1109" s="1">
        <v>401</v>
      </c>
      <c r="AB1109" s="1337">
        <v>3879</v>
      </c>
    </row>
    <row r="1110" spans="1:28">
      <c r="A1110" s="1336" t="s">
        <v>353</v>
      </c>
      <c r="B1110" s="2" t="s">
        <v>535</v>
      </c>
      <c r="C1110" s="1" t="s">
        <v>536</v>
      </c>
      <c r="D1110" s="1" t="s">
        <v>116</v>
      </c>
      <c r="E1110" s="1">
        <v>130336</v>
      </c>
      <c r="F1110" s="1336" t="s">
        <v>302</v>
      </c>
      <c r="G1110" s="1" t="s">
        <v>32</v>
      </c>
      <c r="H1110" s="1">
        <v>418137</v>
      </c>
      <c r="I1110" s="3">
        <v>42523</v>
      </c>
      <c r="J1110" s="3">
        <v>42520</v>
      </c>
      <c r="K1110" s="3">
        <v>42551</v>
      </c>
      <c r="L1110" s="1">
        <v>221550</v>
      </c>
      <c r="M1110" s="3">
        <v>42523</v>
      </c>
      <c r="N1110" s="1" t="s">
        <v>89</v>
      </c>
      <c r="O1110" s="1">
        <v>116596</v>
      </c>
      <c r="P1110" s="1">
        <v>300</v>
      </c>
      <c r="Q1110" s="1">
        <v>40.409999999999997</v>
      </c>
      <c r="R1110" s="1337">
        <v>12123</v>
      </c>
      <c r="S1110" s="1">
        <v>-376.27</v>
      </c>
      <c r="T1110" s="1">
        <v>36.871000000000002</v>
      </c>
      <c r="U1110" s="1337">
        <v>11061.3</v>
      </c>
      <c r="V1110" s="1">
        <v>0.1086</v>
      </c>
      <c r="W1110" s="1336">
        <v>32.58</v>
      </c>
      <c r="X1110" s="1">
        <v>13</v>
      </c>
      <c r="Y1110" s="1">
        <v>135</v>
      </c>
      <c r="Z1110" s="1" t="s">
        <v>90</v>
      </c>
      <c r="AA1110" s="1">
        <v>401</v>
      </c>
      <c r="AB1110" s="1337">
        <v>1061.7</v>
      </c>
    </row>
    <row r="1111" spans="1:28">
      <c r="A1111" s="1336" t="s">
        <v>353</v>
      </c>
      <c r="B1111" s="2" t="s">
        <v>535</v>
      </c>
      <c r="C1111" s="1" t="s">
        <v>536</v>
      </c>
      <c r="D1111" s="1" t="s">
        <v>116</v>
      </c>
      <c r="E1111" s="1">
        <v>130003</v>
      </c>
      <c r="F1111" s="1336" t="s">
        <v>145</v>
      </c>
      <c r="G1111" s="1" t="s">
        <v>32</v>
      </c>
      <c r="H1111" s="1">
        <v>418657</v>
      </c>
      <c r="I1111" s="3">
        <v>42529</v>
      </c>
      <c r="J1111" s="3">
        <v>42522</v>
      </c>
      <c r="K1111" s="3">
        <v>42524</v>
      </c>
      <c r="N1111" s="1" t="s">
        <v>89</v>
      </c>
      <c r="O1111" s="1">
        <v>116699</v>
      </c>
      <c r="P1111" s="1">
        <v>2000</v>
      </c>
      <c r="Q1111" s="1">
        <v>40.340000000000003</v>
      </c>
      <c r="R1111" s="1337">
        <v>80680</v>
      </c>
      <c r="S1111" s="4">
        <v>-2648.46</v>
      </c>
      <c r="T1111" s="1">
        <v>36.871000000000002</v>
      </c>
      <c r="U1111" s="1337">
        <v>73742</v>
      </c>
      <c r="V1111" s="1">
        <v>0.1086</v>
      </c>
      <c r="W1111" s="1336">
        <v>217.2</v>
      </c>
      <c r="X1111" s="1">
        <v>13</v>
      </c>
      <c r="Y1111" s="1">
        <v>130</v>
      </c>
      <c r="AA1111" s="1">
        <v>401</v>
      </c>
      <c r="AB1111" s="1337">
        <v>6938</v>
      </c>
    </row>
    <row r="1112" spans="1:28">
      <c r="A1112" s="1336" t="s">
        <v>353</v>
      </c>
      <c r="B1112" s="2" t="s">
        <v>535</v>
      </c>
      <c r="C1112" s="1" t="s">
        <v>536</v>
      </c>
      <c r="D1112" s="1" t="s">
        <v>116</v>
      </c>
      <c r="E1112" s="1">
        <v>130001</v>
      </c>
      <c r="F1112" s="1336" t="s">
        <v>132</v>
      </c>
      <c r="G1112" s="1" t="s">
        <v>32</v>
      </c>
      <c r="H1112" s="1">
        <v>418667</v>
      </c>
      <c r="I1112" s="3">
        <v>42529</v>
      </c>
      <c r="J1112" s="3">
        <v>42528</v>
      </c>
      <c r="K1112" s="3">
        <v>42529</v>
      </c>
      <c r="N1112" s="1" t="s">
        <v>89</v>
      </c>
      <c r="O1112" s="1">
        <v>116942</v>
      </c>
      <c r="P1112" s="1">
        <v>2000</v>
      </c>
      <c r="Q1112" s="1">
        <v>41.16</v>
      </c>
      <c r="R1112" s="1337">
        <v>82320</v>
      </c>
      <c r="S1112" s="4">
        <v>-1008.46</v>
      </c>
      <c r="T1112" s="1">
        <v>36.871000000000002</v>
      </c>
      <c r="U1112" s="1337">
        <v>73742</v>
      </c>
      <c r="V1112" s="1">
        <v>0.1086</v>
      </c>
      <c r="W1112" s="1336">
        <v>217.2</v>
      </c>
      <c r="X1112" s="1">
        <v>13</v>
      </c>
      <c r="Y1112" s="1">
        <v>130</v>
      </c>
      <c r="AA1112" s="1">
        <v>401</v>
      </c>
      <c r="AB1112" s="1337">
        <v>8578</v>
      </c>
    </row>
    <row r="1113" spans="1:28">
      <c r="A1113" s="1336" t="s">
        <v>353</v>
      </c>
      <c r="B1113" s="2" t="s">
        <v>535</v>
      </c>
      <c r="C1113" s="1" t="s">
        <v>536</v>
      </c>
      <c r="D1113" s="1" t="s">
        <v>116</v>
      </c>
      <c r="E1113" s="1">
        <v>130060</v>
      </c>
      <c r="F1113" s="1336" t="s">
        <v>413</v>
      </c>
      <c r="G1113" s="1" t="s">
        <v>32</v>
      </c>
      <c r="H1113" s="1">
        <v>418931</v>
      </c>
      <c r="I1113" s="3">
        <v>42529</v>
      </c>
      <c r="J1113" s="3">
        <v>42524</v>
      </c>
      <c r="K1113" s="3">
        <v>42527</v>
      </c>
      <c r="L1113" s="1">
        <v>222067</v>
      </c>
      <c r="M1113" s="3">
        <v>42529</v>
      </c>
      <c r="N1113" s="1" t="s">
        <v>89</v>
      </c>
      <c r="O1113" s="1">
        <v>116802</v>
      </c>
      <c r="P1113" s="1">
        <v>1000</v>
      </c>
      <c r="Q1113" s="1">
        <v>41.16</v>
      </c>
      <c r="R1113" s="1337">
        <v>41160</v>
      </c>
      <c r="S1113" s="1">
        <v>-504.23</v>
      </c>
      <c r="T1113" s="1">
        <v>36.871000000000002</v>
      </c>
      <c r="U1113" s="1337">
        <v>36871</v>
      </c>
      <c r="V1113" s="1">
        <v>0.1086</v>
      </c>
      <c r="W1113" s="1336">
        <v>108.6</v>
      </c>
      <c r="X1113" s="1">
        <v>13</v>
      </c>
      <c r="Y1113" s="1">
        <v>135</v>
      </c>
      <c r="Z1113" s="1" t="s">
        <v>90</v>
      </c>
      <c r="AA1113" s="1">
        <v>401</v>
      </c>
      <c r="AB1113" s="1337">
        <v>4289</v>
      </c>
    </row>
    <row r="1114" spans="1:28">
      <c r="A1114" s="1336" t="s">
        <v>353</v>
      </c>
      <c r="B1114" s="2" t="s">
        <v>535</v>
      </c>
      <c r="C1114" s="1" t="s">
        <v>536</v>
      </c>
      <c r="D1114" s="1" t="s">
        <v>116</v>
      </c>
      <c r="E1114" s="1">
        <v>130001</v>
      </c>
      <c r="F1114" s="1336" t="s">
        <v>132</v>
      </c>
      <c r="G1114" s="1" t="s">
        <v>32</v>
      </c>
      <c r="H1114" s="1">
        <v>419572</v>
      </c>
      <c r="I1114" s="3">
        <v>42535</v>
      </c>
      <c r="J1114" s="3">
        <v>42530</v>
      </c>
      <c r="K1114" s="3">
        <v>42531</v>
      </c>
      <c r="N1114" s="1" t="s">
        <v>89</v>
      </c>
      <c r="O1114" s="1">
        <v>117061</v>
      </c>
      <c r="P1114" s="1">
        <v>1000</v>
      </c>
      <c r="Q1114" s="1">
        <v>41.16</v>
      </c>
      <c r="R1114" s="1337">
        <v>41160</v>
      </c>
      <c r="S1114" s="1">
        <v>-504.23</v>
      </c>
      <c r="T1114" s="1">
        <v>36.871000000000002</v>
      </c>
      <c r="U1114" s="1337">
        <v>36871</v>
      </c>
      <c r="V1114" s="1">
        <v>0.1086</v>
      </c>
      <c r="W1114" s="1336">
        <v>108.6</v>
      </c>
      <c r="X1114" s="1">
        <v>13</v>
      </c>
      <c r="Y1114" s="1">
        <v>130</v>
      </c>
      <c r="AA1114" s="1">
        <v>401</v>
      </c>
      <c r="AB1114" s="1337">
        <v>4289</v>
      </c>
    </row>
    <row r="1115" spans="1:28">
      <c r="A1115" s="1336" t="s">
        <v>353</v>
      </c>
      <c r="B1115" s="2" t="s">
        <v>535</v>
      </c>
      <c r="C1115" s="1" t="s">
        <v>536</v>
      </c>
      <c r="D1115" s="1" t="s">
        <v>116</v>
      </c>
      <c r="E1115" s="1">
        <v>130322</v>
      </c>
      <c r="F1115" s="1336" t="s">
        <v>142</v>
      </c>
      <c r="G1115" s="1" t="s">
        <v>32</v>
      </c>
      <c r="H1115" s="1">
        <v>421157</v>
      </c>
      <c r="I1115" s="3">
        <v>42546</v>
      </c>
      <c r="J1115" s="3">
        <v>42543</v>
      </c>
      <c r="K1115" s="3">
        <v>42544</v>
      </c>
      <c r="L1115" s="1">
        <v>223222</v>
      </c>
      <c r="M1115" s="3">
        <v>42546</v>
      </c>
      <c r="N1115" s="1" t="s">
        <v>89</v>
      </c>
      <c r="O1115" s="1">
        <v>117395</v>
      </c>
      <c r="P1115" s="1">
        <v>1000</v>
      </c>
      <c r="Q1115" s="1">
        <v>39.76</v>
      </c>
      <c r="R1115" s="1337">
        <v>39760</v>
      </c>
      <c r="S1115" s="4">
        <v>-1904.23</v>
      </c>
      <c r="T1115" s="1">
        <v>36.871000000000002</v>
      </c>
      <c r="U1115" s="1337">
        <v>36871</v>
      </c>
      <c r="V1115" s="1">
        <v>0.1086</v>
      </c>
      <c r="W1115" s="1336">
        <v>108.6</v>
      </c>
      <c r="X1115" s="1">
        <v>13</v>
      </c>
      <c r="Y1115" s="1">
        <v>135</v>
      </c>
      <c r="Z1115" s="1" t="s">
        <v>143</v>
      </c>
      <c r="AA1115" s="1">
        <v>401</v>
      </c>
      <c r="AB1115" s="1337">
        <v>2889</v>
      </c>
    </row>
    <row r="1116" spans="1:28">
      <c r="A1116" s="1336" t="s">
        <v>353</v>
      </c>
      <c r="B1116" s="2" t="s">
        <v>537</v>
      </c>
      <c r="C1116" s="1" t="s">
        <v>536</v>
      </c>
      <c r="D1116" s="1" t="s">
        <v>76</v>
      </c>
      <c r="E1116" s="1">
        <v>130003</v>
      </c>
      <c r="F1116" s="1336" t="s">
        <v>145</v>
      </c>
      <c r="G1116" s="1" t="s">
        <v>32</v>
      </c>
      <c r="H1116" s="1">
        <v>418249</v>
      </c>
      <c r="I1116" s="3">
        <v>42524</v>
      </c>
      <c r="J1116" s="3">
        <v>42494</v>
      </c>
      <c r="K1116" s="3">
        <v>42515</v>
      </c>
      <c r="N1116" s="1" t="s">
        <v>89</v>
      </c>
      <c r="O1116" s="1">
        <v>115781</v>
      </c>
      <c r="P1116" s="1">
        <v>500</v>
      </c>
      <c r="Q1116" s="1">
        <v>42.98</v>
      </c>
      <c r="R1116" s="1337">
        <v>21490</v>
      </c>
      <c r="S1116" s="1">
        <v>657.89</v>
      </c>
      <c r="T1116" s="1">
        <v>36.871000000000002</v>
      </c>
      <c r="U1116" s="1337">
        <v>18435.5</v>
      </c>
      <c r="V1116" s="1">
        <v>0.1086</v>
      </c>
      <c r="W1116" s="1336">
        <v>54.3</v>
      </c>
      <c r="X1116" s="1">
        <v>13</v>
      </c>
      <c r="Y1116" s="1">
        <v>130</v>
      </c>
      <c r="AA1116" s="1">
        <v>401</v>
      </c>
      <c r="AB1116" s="1337">
        <v>3054.5</v>
      </c>
    </row>
    <row r="1117" spans="1:28">
      <c r="A1117" s="1336" t="s">
        <v>353</v>
      </c>
      <c r="B1117" s="2" t="s">
        <v>538</v>
      </c>
      <c r="C1117" s="1" t="s">
        <v>536</v>
      </c>
      <c r="D1117" s="1" t="s">
        <v>65</v>
      </c>
      <c r="E1117" s="1">
        <v>130365</v>
      </c>
      <c r="F1117" s="1336" t="s">
        <v>432</v>
      </c>
      <c r="G1117" s="1" t="s">
        <v>32</v>
      </c>
      <c r="H1117" s="1">
        <v>419429</v>
      </c>
      <c r="I1117" s="3">
        <v>42534</v>
      </c>
      <c r="J1117" s="3">
        <v>42515</v>
      </c>
      <c r="K1117" s="3">
        <v>42544</v>
      </c>
      <c r="L1117" s="1">
        <v>222423</v>
      </c>
      <c r="M1117" s="3">
        <v>42534</v>
      </c>
      <c r="N1117" s="1" t="s">
        <v>89</v>
      </c>
      <c r="O1117" s="1">
        <v>116479</v>
      </c>
      <c r="P1117" s="1">
        <v>1000</v>
      </c>
      <c r="Q1117" s="1">
        <v>41.16</v>
      </c>
      <c r="R1117" s="1337">
        <v>41160</v>
      </c>
      <c r="S1117" s="1">
        <v>-504.23</v>
      </c>
      <c r="T1117" s="1">
        <v>36.871000000000002</v>
      </c>
      <c r="U1117" s="1337">
        <v>36871</v>
      </c>
      <c r="V1117" s="1">
        <v>0.1086</v>
      </c>
      <c r="W1117" s="1336">
        <v>108.6</v>
      </c>
      <c r="X1117" s="1">
        <v>13</v>
      </c>
      <c r="Y1117" s="1">
        <v>135</v>
      </c>
      <c r="Z1117" s="1" t="s">
        <v>90</v>
      </c>
      <c r="AA1117" s="1">
        <v>401</v>
      </c>
      <c r="AB1117" s="1337">
        <v>4289</v>
      </c>
    </row>
    <row r="1118" spans="1:28">
      <c r="A1118" s="1336" t="s">
        <v>353</v>
      </c>
      <c r="B1118" s="2" t="s">
        <v>538</v>
      </c>
      <c r="C1118" s="1" t="s">
        <v>536</v>
      </c>
      <c r="D1118" s="1" t="s">
        <v>65</v>
      </c>
      <c r="E1118" s="1">
        <v>130013</v>
      </c>
      <c r="F1118" s="1336" t="s">
        <v>221</v>
      </c>
      <c r="G1118" s="1" t="s">
        <v>32</v>
      </c>
      <c r="H1118" s="1">
        <v>419599</v>
      </c>
      <c r="I1118" s="3">
        <v>42535</v>
      </c>
      <c r="J1118" s="3">
        <v>42520</v>
      </c>
      <c r="K1118" s="3">
        <v>42546</v>
      </c>
      <c r="N1118" s="1" t="s">
        <v>89</v>
      </c>
      <c r="O1118" s="1">
        <v>116584</v>
      </c>
      <c r="P1118" s="1">
        <v>2000</v>
      </c>
      <c r="Q1118" s="1">
        <v>40.340000000000003</v>
      </c>
      <c r="R1118" s="1337">
        <v>80680</v>
      </c>
      <c r="S1118" s="4">
        <v>-2648.46</v>
      </c>
      <c r="T1118" s="1">
        <v>36.871000000000002</v>
      </c>
      <c r="U1118" s="1337">
        <v>73742</v>
      </c>
      <c r="V1118" s="1">
        <v>0.1086</v>
      </c>
      <c r="W1118" s="1336">
        <v>217.2</v>
      </c>
      <c r="X1118" s="1">
        <v>13</v>
      </c>
      <c r="Y1118" s="1">
        <v>130</v>
      </c>
      <c r="AA1118" s="1">
        <v>401</v>
      </c>
      <c r="AB1118" s="1337">
        <v>6938</v>
      </c>
    </row>
    <row r="1119" spans="1:28">
      <c r="A1119" s="1336" t="s">
        <v>353</v>
      </c>
      <c r="B1119" s="2" t="s">
        <v>538</v>
      </c>
      <c r="C1119" s="1" t="s">
        <v>536</v>
      </c>
      <c r="D1119" s="1" t="s">
        <v>65</v>
      </c>
      <c r="E1119" s="1">
        <v>140008</v>
      </c>
      <c r="F1119" s="1336" t="s">
        <v>123</v>
      </c>
      <c r="G1119" s="1" t="s">
        <v>32</v>
      </c>
      <c r="H1119" s="1">
        <v>419830</v>
      </c>
      <c r="I1119" s="3">
        <v>42536</v>
      </c>
      <c r="J1119" s="3">
        <v>42522</v>
      </c>
      <c r="K1119" s="3">
        <v>42545</v>
      </c>
      <c r="L1119" s="1">
        <v>222596</v>
      </c>
      <c r="M1119" s="3">
        <v>42536</v>
      </c>
      <c r="N1119" s="1" t="s">
        <v>89</v>
      </c>
      <c r="O1119" s="1">
        <v>116716</v>
      </c>
      <c r="P1119" s="1">
        <v>3000</v>
      </c>
      <c r="Q1119" s="1">
        <v>41.16</v>
      </c>
      <c r="R1119" s="1337">
        <v>123480</v>
      </c>
      <c r="S1119" s="4">
        <v>-1512.69</v>
      </c>
      <c r="T1119" s="1">
        <v>36.871000000000002</v>
      </c>
      <c r="U1119" s="1337">
        <v>110613</v>
      </c>
      <c r="V1119" s="1">
        <v>0.1086</v>
      </c>
      <c r="W1119" s="1336">
        <v>325.8</v>
      </c>
      <c r="X1119" s="1">
        <v>13</v>
      </c>
      <c r="Y1119" s="1">
        <v>141</v>
      </c>
      <c r="AA1119" s="1">
        <v>401</v>
      </c>
      <c r="AB1119" s="1337">
        <v>12867</v>
      </c>
    </row>
    <row r="1120" spans="1:28">
      <c r="A1120" s="1336" t="s">
        <v>353</v>
      </c>
      <c r="B1120" s="2" t="s">
        <v>538</v>
      </c>
      <c r="C1120" s="1" t="s">
        <v>536</v>
      </c>
      <c r="D1120" s="1" t="s">
        <v>65</v>
      </c>
      <c r="E1120" s="1">
        <v>130241</v>
      </c>
      <c r="F1120" s="1336" t="s">
        <v>368</v>
      </c>
      <c r="G1120" s="1" t="s">
        <v>32</v>
      </c>
      <c r="H1120" s="1">
        <v>420650</v>
      </c>
      <c r="I1120" s="3">
        <v>42543</v>
      </c>
      <c r="J1120" s="3">
        <v>42528</v>
      </c>
      <c r="K1120" s="3">
        <v>42546</v>
      </c>
      <c r="L1120" s="1">
        <v>222985</v>
      </c>
      <c r="M1120" s="3">
        <v>42542</v>
      </c>
      <c r="N1120" s="1" t="s">
        <v>89</v>
      </c>
      <c r="O1120" s="1">
        <v>116892</v>
      </c>
      <c r="P1120" s="1">
        <v>1000</v>
      </c>
      <c r="Q1120" s="1">
        <v>39.159999999999997</v>
      </c>
      <c r="R1120" s="1337">
        <v>39160</v>
      </c>
      <c r="S1120" s="4">
        <v>-2504.23</v>
      </c>
      <c r="T1120" s="1">
        <v>36.871000000000002</v>
      </c>
      <c r="U1120" s="1337">
        <v>36871</v>
      </c>
      <c r="V1120" s="1">
        <v>0.1086</v>
      </c>
      <c r="W1120" s="1336">
        <v>108.6</v>
      </c>
      <c r="X1120" s="1">
        <v>13</v>
      </c>
      <c r="Y1120" s="1">
        <v>135</v>
      </c>
      <c r="Z1120" s="1" t="s">
        <v>143</v>
      </c>
      <c r="AA1120" s="1">
        <v>401</v>
      </c>
      <c r="AB1120" s="1337">
        <v>2289</v>
      </c>
    </row>
    <row r="1121" spans="1:28">
      <c r="A1121" s="1336" t="s">
        <v>353</v>
      </c>
      <c r="B1121" s="2" t="s">
        <v>538</v>
      </c>
      <c r="C1121" s="1" t="s">
        <v>536</v>
      </c>
      <c r="D1121" s="1" t="s">
        <v>65</v>
      </c>
      <c r="E1121" s="1">
        <v>130308</v>
      </c>
      <c r="F1121" s="1336" t="s">
        <v>126</v>
      </c>
      <c r="G1121" s="1" t="s">
        <v>32</v>
      </c>
      <c r="H1121" s="1">
        <v>420674</v>
      </c>
      <c r="I1121" s="3">
        <v>42543</v>
      </c>
      <c r="J1121" s="3">
        <v>42529</v>
      </c>
      <c r="K1121" s="3">
        <v>42546</v>
      </c>
      <c r="N1121" s="1" t="s">
        <v>89</v>
      </c>
      <c r="O1121" s="1">
        <v>117000</v>
      </c>
      <c r="P1121" s="1">
        <v>1000</v>
      </c>
      <c r="Q1121" s="1">
        <v>40.340000000000003</v>
      </c>
      <c r="R1121" s="1337">
        <v>40340</v>
      </c>
      <c r="S1121" s="4">
        <v>-1324.23</v>
      </c>
      <c r="T1121" s="1">
        <v>36.871000000000002</v>
      </c>
      <c r="U1121" s="1337">
        <v>36871</v>
      </c>
      <c r="V1121" s="1">
        <v>0.1086</v>
      </c>
      <c r="W1121" s="1336">
        <v>108.6</v>
      </c>
      <c r="X1121" s="1">
        <v>13</v>
      </c>
      <c r="Y1121" s="1">
        <v>141</v>
      </c>
      <c r="AA1121" s="1">
        <v>401</v>
      </c>
      <c r="AB1121" s="1337">
        <v>3469</v>
      </c>
    </row>
    <row r="1122" spans="1:28">
      <c r="A1122" s="1336" t="s">
        <v>353</v>
      </c>
      <c r="B1122" s="2" t="s">
        <v>538</v>
      </c>
      <c r="C1122" s="1" t="s">
        <v>536</v>
      </c>
      <c r="D1122" s="1" t="s">
        <v>65</v>
      </c>
      <c r="E1122" s="1">
        <v>130140</v>
      </c>
      <c r="F1122" s="1336" t="s">
        <v>222</v>
      </c>
      <c r="G1122" s="1" t="s">
        <v>32</v>
      </c>
      <c r="H1122" s="1">
        <v>420722</v>
      </c>
      <c r="I1122" s="3">
        <v>42544</v>
      </c>
      <c r="J1122" s="3">
        <v>42524</v>
      </c>
      <c r="K1122" s="3">
        <v>42546</v>
      </c>
      <c r="N1122" s="1" t="s">
        <v>89</v>
      </c>
      <c r="O1122" s="1">
        <v>116780</v>
      </c>
      <c r="P1122" s="1">
        <v>1000</v>
      </c>
      <c r="Q1122" s="1">
        <v>41.16</v>
      </c>
      <c r="R1122" s="1337">
        <v>41160</v>
      </c>
      <c r="S1122" s="1">
        <v>-504.23</v>
      </c>
      <c r="T1122" s="1">
        <v>36.871000000000002</v>
      </c>
      <c r="U1122" s="1337">
        <v>36871</v>
      </c>
      <c r="V1122" s="1">
        <v>0.1086</v>
      </c>
      <c r="W1122" s="1336">
        <v>108.6</v>
      </c>
      <c r="X1122" s="1">
        <v>13</v>
      </c>
      <c r="Y1122" s="1">
        <v>130</v>
      </c>
      <c r="AA1122" s="1">
        <v>401</v>
      </c>
      <c r="AB1122" s="1337">
        <v>4289</v>
      </c>
    </row>
    <row r="1123" spans="1:28">
      <c r="A1123" s="1336" t="s">
        <v>353</v>
      </c>
      <c r="B1123" s="2" t="s">
        <v>539</v>
      </c>
      <c r="C1123" s="1" t="s">
        <v>536</v>
      </c>
      <c r="D1123" s="1" t="s">
        <v>467</v>
      </c>
      <c r="E1123" s="1">
        <v>130003</v>
      </c>
      <c r="F1123" s="1336" t="s">
        <v>145</v>
      </c>
      <c r="G1123" s="1" t="s">
        <v>32</v>
      </c>
      <c r="H1123" s="1">
        <v>418251</v>
      </c>
      <c r="I1123" s="3">
        <v>42524</v>
      </c>
      <c r="J1123" s="3">
        <v>42494</v>
      </c>
      <c r="K1123" s="3">
        <v>42515</v>
      </c>
      <c r="N1123" s="1" t="s">
        <v>89</v>
      </c>
      <c r="O1123" s="1">
        <v>115781</v>
      </c>
      <c r="P1123" s="1">
        <v>1500</v>
      </c>
      <c r="Q1123" s="1">
        <v>42.98</v>
      </c>
      <c r="R1123" s="1337">
        <v>64470</v>
      </c>
      <c r="S1123" s="4">
        <v>1973.66</v>
      </c>
      <c r="T1123" s="1">
        <v>36.871000000000002</v>
      </c>
      <c r="U1123" s="1337">
        <v>55306.5</v>
      </c>
      <c r="V1123" s="1">
        <v>0.1086</v>
      </c>
      <c r="W1123" s="1336">
        <v>162.9</v>
      </c>
      <c r="X1123" s="1">
        <v>13</v>
      </c>
      <c r="Y1123" s="1">
        <v>130</v>
      </c>
      <c r="AA1123" s="1">
        <v>401</v>
      </c>
      <c r="AB1123" s="1337">
        <v>9163.5</v>
      </c>
    </row>
    <row r="1124" spans="1:28">
      <c r="A1124" s="1336" t="s">
        <v>353</v>
      </c>
      <c r="B1124" s="2" t="s">
        <v>540</v>
      </c>
      <c r="C1124" s="1" t="s">
        <v>536</v>
      </c>
      <c r="D1124" s="1" t="s">
        <v>129</v>
      </c>
      <c r="E1124" s="1">
        <v>130236</v>
      </c>
      <c r="F1124" s="1336" t="s">
        <v>427</v>
      </c>
      <c r="G1124" s="1" t="s">
        <v>32</v>
      </c>
      <c r="H1124" s="1">
        <v>419423</v>
      </c>
      <c r="I1124" s="3">
        <v>42534</v>
      </c>
      <c r="J1124" s="3">
        <v>42503</v>
      </c>
      <c r="K1124" s="3">
        <v>42531</v>
      </c>
      <c r="L1124" s="1">
        <v>222371</v>
      </c>
      <c r="M1124" s="3">
        <v>42532</v>
      </c>
      <c r="N1124" s="1" t="s">
        <v>89</v>
      </c>
      <c r="O1124" s="1">
        <v>116144</v>
      </c>
      <c r="P1124" s="1">
        <v>2000</v>
      </c>
      <c r="Q1124" s="1">
        <v>39.76</v>
      </c>
      <c r="R1124" s="1337">
        <v>79520</v>
      </c>
      <c r="S1124" s="4">
        <v>-3808.46</v>
      </c>
      <c r="T1124" s="1">
        <v>36.871000000000002</v>
      </c>
      <c r="U1124" s="1337">
        <v>73742</v>
      </c>
      <c r="V1124" s="1">
        <v>0.1086</v>
      </c>
      <c r="W1124" s="1336">
        <v>217.2</v>
      </c>
      <c r="X1124" s="1">
        <v>13</v>
      </c>
      <c r="Y1124" s="1">
        <v>135</v>
      </c>
      <c r="Z1124" s="1" t="s">
        <v>143</v>
      </c>
      <c r="AA1124" s="1">
        <v>401</v>
      </c>
      <c r="AB1124" s="1337">
        <v>5778</v>
      </c>
    </row>
    <row r="1125" spans="1:28">
      <c r="A1125" s="1336" t="s">
        <v>353</v>
      </c>
      <c r="B1125" s="2" t="s">
        <v>540</v>
      </c>
      <c r="C1125" s="1" t="s">
        <v>536</v>
      </c>
      <c r="D1125" s="1" t="s">
        <v>129</v>
      </c>
      <c r="E1125" s="1">
        <v>130001</v>
      </c>
      <c r="F1125" s="1336" t="s">
        <v>132</v>
      </c>
      <c r="G1125" s="1" t="s">
        <v>32</v>
      </c>
      <c r="H1125" s="1">
        <v>420795</v>
      </c>
      <c r="I1125" s="3">
        <v>42545</v>
      </c>
      <c r="J1125" s="3">
        <v>42528</v>
      </c>
      <c r="K1125" s="3">
        <v>42546</v>
      </c>
      <c r="N1125" s="1" t="s">
        <v>89</v>
      </c>
      <c r="O1125" s="1">
        <v>116943</v>
      </c>
      <c r="P1125" s="1">
        <v>2000</v>
      </c>
      <c r="Q1125" s="1">
        <v>41.16</v>
      </c>
      <c r="R1125" s="1337">
        <v>82320</v>
      </c>
      <c r="S1125" s="4">
        <v>-1008.46</v>
      </c>
      <c r="T1125" s="1">
        <v>36.871000000000002</v>
      </c>
      <c r="U1125" s="1337">
        <v>73742</v>
      </c>
      <c r="V1125" s="1">
        <v>0.1086</v>
      </c>
      <c r="W1125" s="1336">
        <v>217.2</v>
      </c>
      <c r="X1125" s="1">
        <v>13</v>
      </c>
      <c r="Y1125" s="1">
        <v>130</v>
      </c>
      <c r="AA1125" s="1">
        <v>401</v>
      </c>
      <c r="AB1125" s="1337">
        <v>8578</v>
      </c>
    </row>
    <row r="1126" spans="1:28">
      <c r="A1126" s="1336" t="s">
        <v>353</v>
      </c>
      <c r="B1126" s="2" t="s">
        <v>541</v>
      </c>
      <c r="C1126" s="1" t="s">
        <v>542</v>
      </c>
      <c r="D1126" s="1" t="s">
        <v>116</v>
      </c>
      <c r="E1126" s="1">
        <v>130004</v>
      </c>
      <c r="F1126" s="1336" t="s">
        <v>125</v>
      </c>
      <c r="G1126" s="1" t="s">
        <v>32</v>
      </c>
      <c r="H1126" s="1">
        <v>418011</v>
      </c>
      <c r="I1126" s="3">
        <v>42522</v>
      </c>
      <c r="J1126" s="3">
        <v>42521</v>
      </c>
      <c r="K1126" s="3">
        <v>42523</v>
      </c>
      <c r="L1126" s="1">
        <v>221498</v>
      </c>
      <c r="M1126" s="3">
        <v>42522</v>
      </c>
      <c r="N1126" s="1" t="s">
        <v>89</v>
      </c>
      <c r="O1126" s="1">
        <v>116633</v>
      </c>
      <c r="P1126" s="1">
        <v>300</v>
      </c>
      <c r="Q1126" s="1">
        <v>51.75</v>
      </c>
      <c r="R1126" s="1337">
        <v>15525</v>
      </c>
      <c r="S1126" s="1">
        <v>-524.62</v>
      </c>
      <c r="T1126" s="1">
        <v>47.344000000000001</v>
      </c>
      <c r="U1126" s="1337">
        <v>14203.2</v>
      </c>
      <c r="V1126" s="1">
        <v>0.1449</v>
      </c>
      <c r="W1126" s="1336">
        <v>43.481999999999999</v>
      </c>
      <c r="X1126" s="1">
        <v>13</v>
      </c>
      <c r="Y1126" s="1">
        <v>130</v>
      </c>
      <c r="AA1126" s="1">
        <v>401</v>
      </c>
      <c r="AB1126" s="1337">
        <v>1321.8</v>
      </c>
    </row>
    <row r="1127" spans="1:28">
      <c r="A1127" s="1336" t="s">
        <v>353</v>
      </c>
      <c r="B1127" s="2" t="s">
        <v>541</v>
      </c>
      <c r="C1127" s="1" t="s">
        <v>542</v>
      </c>
      <c r="D1127" s="1" t="s">
        <v>116</v>
      </c>
      <c r="E1127" s="1">
        <v>130013</v>
      </c>
      <c r="F1127" s="1336" t="s">
        <v>221</v>
      </c>
      <c r="G1127" s="1" t="s">
        <v>32</v>
      </c>
      <c r="H1127" s="1">
        <v>418371</v>
      </c>
      <c r="I1127" s="3">
        <v>42527</v>
      </c>
      <c r="J1127" s="3">
        <v>42520</v>
      </c>
      <c r="K1127" s="3">
        <v>42522</v>
      </c>
      <c r="N1127" s="1" t="s">
        <v>89</v>
      </c>
      <c r="O1127" s="1">
        <v>116578</v>
      </c>
      <c r="P1127" s="1">
        <v>1500</v>
      </c>
      <c r="Q1127" s="1">
        <v>51.23</v>
      </c>
      <c r="R1127" s="1337">
        <v>76845</v>
      </c>
      <c r="S1127" s="4">
        <v>-3403.08</v>
      </c>
      <c r="T1127" s="1">
        <v>47.344000000000001</v>
      </c>
      <c r="U1127" s="1337">
        <v>71016</v>
      </c>
      <c r="V1127" s="1">
        <v>0.1449</v>
      </c>
      <c r="W1127" s="1336">
        <v>217.41</v>
      </c>
      <c r="X1127" s="1">
        <v>13</v>
      </c>
      <c r="Y1127" s="1">
        <v>130</v>
      </c>
      <c r="AA1127" s="1">
        <v>401</v>
      </c>
      <c r="AB1127" s="1337">
        <v>5829</v>
      </c>
    </row>
    <row r="1128" spans="1:28">
      <c r="A1128" s="1336" t="s">
        <v>353</v>
      </c>
      <c r="B1128" s="2" t="s">
        <v>541</v>
      </c>
      <c r="C1128" s="1" t="s">
        <v>542</v>
      </c>
      <c r="D1128" s="1" t="s">
        <v>116</v>
      </c>
      <c r="E1128" s="1">
        <v>130007</v>
      </c>
      <c r="F1128" s="1336" t="s">
        <v>146</v>
      </c>
      <c r="G1128" s="1" t="s">
        <v>32</v>
      </c>
      <c r="H1128" s="1">
        <v>418544</v>
      </c>
      <c r="I1128" s="3">
        <v>42527</v>
      </c>
      <c r="J1128" s="3">
        <v>42517</v>
      </c>
      <c r="K1128" s="3">
        <v>42523</v>
      </c>
      <c r="L1128" s="1">
        <v>221794</v>
      </c>
      <c r="M1128" s="3">
        <v>42526</v>
      </c>
      <c r="N1128" s="1" t="s">
        <v>89</v>
      </c>
      <c r="O1128" s="1">
        <v>116533</v>
      </c>
      <c r="P1128" s="1">
        <v>300</v>
      </c>
      <c r="Q1128" s="1">
        <v>52.28</v>
      </c>
      <c r="R1128" s="1337">
        <v>15684</v>
      </c>
      <c r="S1128" s="1">
        <v>-365.62</v>
      </c>
      <c r="T1128" s="1">
        <v>47.344000000000001</v>
      </c>
      <c r="U1128" s="1337">
        <v>14203.2</v>
      </c>
      <c r="V1128" s="1">
        <v>0.1449</v>
      </c>
      <c r="W1128" s="1336">
        <v>43.481999999999999</v>
      </c>
      <c r="X1128" s="1">
        <v>13</v>
      </c>
      <c r="Y1128" s="1">
        <v>130</v>
      </c>
      <c r="AA1128" s="1">
        <v>401</v>
      </c>
      <c r="AB1128" s="1337">
        <v>1480.8</v>
      </c>
    </row>
    <row r="1129" spans="1:28">
      <c r="A1129" s="1336" t="s">
        <v>353</v>
      </c>
      <c r="B1129" s="2" t="s">
        <v>541</v>
      </c>
      <c r="C1129" s="1" t="s">
        <v>542</v>
      </c>
      <c r="D1129" s="1" t="s">
        <v>116</v>
      </c>
      <c r="E1129" s="1">
        <v>130140</v>
      </c>
      <c r="F1129" s="1336" t="s">
        <v>222</v>
      </c>
      <c r="G1129" s="1" t="s">
        <v>32</v>
      </c>
      <c r="H1129" s="1">
        <v>418609</v>
      </c>
      <c r="I1129" s="3">
        <v>42528</v>
      </c>
      <c r="J1129" s="3">
        <v>42524</v>
      </c>
      <c r="K1129" s="3">
        <v>42527</v>
      </c>
      <c r="N1129" s="1" t="s">
        <v>89</v>
      </c>
      <c r="O1129" s="1">
        <v>116773</v>
      </c>
      <c r="P1129" s="1">
        <v>1000</v>
      </c>
      <c r="Q1129" s="1">
        <v>52.28</v>
      </c>
      <c r="R1129" s="1337">
        <v>52280</v>
      </c>
      <c r="S1129" s="4">
        <v>-1218.72</v>
      </c>
      <c r="T1129" s="1">
        <v>47.344000000000001</v>
      </c>
      <c r="U1129" s="1337">
        <v>47344</v>
      </c>
      <c r="V1129" s="1">
        <v>0.1449</v>
      </c>
      <c r="W1129" s="1336">
        <v>144.94</v>
      </c>
      <c r="X1129" s="1">
        <v>13</v>
      </c>
      <c r="Y1129" s="1">
        <v>130</v>
      </c>
      <c r="AA1129" s="1">
        <v>401</v>
      </c>
      <c r="AB1129" s="1337">
        <v>4936</v>
      </c>
    </row>
    <row r="1130" spans="1:28">
      <c r="A1130" s="1336" t="s">
        <v>353</v>
      </c>
      <c r="B1130" s="2" t="s">
        <v>541</v>
      </c>
      <c r="C1130" s="1" t="s">
        <v>542</v>
      </c>
      <c r="D1130" s="1" t="s">
        <v>116</v>
      </c>
      <c r="E1130" s="1">
        <v>130001</v>
      </c>
      <c r="F1130" s="1336" t="s">
        <v>132</v>
      </c>
      <c r="G1130" s="1" t="s">
        <v>32</v>
      </c>
      <c r="H1130" s="1">
        <v>418667</v>
      </c>
      <c r="I1130" s="3">
        <v>42529</v>
      </c>
      <c r="J1130" s="3">
        <v>42528</v>
      </c>
      <c r="K1130" s="3">
        <v>42529</v>
      </c>
      <c r="N1130" s="1" t="s">
        <v>89</v>
      </c>
      <c r="O1130" s="1">
        <v>116942</v>
      </c>
      <c r="P1130" s="1">
        <v>3000</v>
      </c>
      <c r="Q1130" s="1">
        <v>52.28</v>
      </c>
      <c r="R1130" s="1337">
        <v>156840</v>
      </c>
      <c r="S1130" s="4">
        <v>-3656.16</v>
      </c>
      <c r="T1130" s="1">
        <v>47.344000000000001</v>
      </c>
      <c r="U1130" s="1337">
        <v>142032</v>
      </c>
      <c r="V1130" s="1">
        <v>0.1449</v>
      </c>
      <c r="W1130" s="1336">
        <v>434.82</v>
      </c>
      <c r="X1130" s="1">
        <v>13</v>
      </c>
      <c r="Y1130" s="1">
        <v>130</v>
      </c>
      <c r="AA1130" s="1">
        <v>401</v>
      </c>
      <c r="AB1130" s="1337">
        <v>14808</v>
      </c>
    </row>
    <row r="1131" spans="1:28">
      <c r="A1131" s="1336" t="s">
        <v>353</v>
      </c>
      <c r="B1131" s="2" t="s">
        <v>541</v>
      </c>
      <c r="C1131" s="1" t="s">
        <v>542</v>
      </c>
      <c r="D1131" s="1" t="s">
        <v>116</v>
      </c>
      <c r="E1131" s="1">
        <v>130003</v>
      </c>
      <c r="F1131" s="1336" t="s">
        <v>145</v>
      </c>
      <c r="G1131" s="1" t="s">
        <v>32</v>
      </c>
      <c r="H1131" s="1">
        <v>418703</v>
      </c>
      <c r="I1131" s="3">
        <v>42529</v>
      </c>
      <c r="J1131" s="3">
        <v>42522</v>
      </c>
      <c r="K1131" s="3">
        <v>42524</v>
      </c>
      <c r="N1131" s="1" t="s">
        <v>89</v>
      </c>
      <c r="O1131" s="1">
        <v>116702</v>
      </c>
      <c r="P1131" s="1">
        <v>1000</v>
      </c>
      <c r="Q1131" s="1">
        <v>51.23</v>
      </c>
      <c r="R1131" s="1337">
        <v>51230</v>
      </c>
      <c r="S1131" s="4">
        <v>-2268.7199999999998</v>
      </c>
      <c r="T1131" s="1">
        <v>47.344000000000001</v>
      </c>
      <c r="U1131" s="1337">
        <v>47344</v>
      </c>
      <c r="V1131" s="1">
        <v>0.1449</v>
      </c>
      <c r="W1131" s="1336">
        <v>144.94</v>
      </c>
      <c r="X1131" s="1">
        <v>13</v>
      </c>
      <c r="Y1131" s="1">
        <v>130</v>
      </c>
      <c r="AA1131" s="1">
        <v>401</v>
      </c>
      <c r="AB1131" s="1337">
        <v>3886</v>
      </c>
    </row>
    <row r="1132" spans="1:28">
      <c r="A1132" s="1336" t="s">
        <v>353</v>
      </c>
      <c r="B1132" s="2" t="s">
        <v>541</v>
      </c>
      <c r="C1132" s="1" t="s">
        <v>542</v>
      </c>
      <c r="D1132" s="1" t="s">
        <v>116</v>
      </c>
      <c r="E1132" s="1">
        <v>130241</v>
      </c>
      <c r="F1132" s="1336" t="s">
        <v>368</v>
      </c>
      <c r="G1132" s="1" t="s">
        <v>32</v>
      </c>
      <c r="H1132" s="1">
        <v>419025</v>
      </c>
      <c r="I1132" s="3">
        <v>42530</v>
      </c>
      <c r="J1132" s="3">
        <v>42528</v>
      </c>
      <c r="K1132" s="3">
        <v>42529</v>
      </c>
      <c r="L1132" s="1">
        <v>222131</v>
      </c>
      <c r="M1132" s="3">
        <v>42529</v>
      </c>
      <c r="N1132" s="1" t="s">
        <v>89</v>
      </c>
      <c r="O1132" s="1">
        <v>116892</v>
      </c>
      <c r="P1132" s="1">
        <v>500</v>
      </c>
      <c r="Q1132" s="1">
        <v>49.73</v>
      </c>
      <c r="R1132" s="1337">
        <v>24865</v>
      </c>
      <c r="S1132" s="4">
        <v>-1884.36</v>
      </c>
      <c r="T1132" s="1">
        <v>47.344000000000001</v>
      </c>
      <c r="U1132" s="1337">
        <v>23672</v>
      </c>
      <c r="V1132" s="1">
        <v>0.1449</v>
      </c>
      <c r="W1132" s="1336">
        <v>72.47</v>
      </c>
      <c r="X1132" s="1">
        <v>13</v>
      </c>
      <c r="Y1132" s="1">
        <v>135</v>
      </c>
      <c r="Z1132" s="1" t="s">
        <v>143</v>
      </c>
      <c r="AA1132" s="1">
        <v>401</v>
      </c>
      <c r="AB1132" s="1337">
        <v>1193</v>
      </c>
    </row>
    <row r="1133" spans="1:28">
      <c r="A1133" s="1336" t="s">
        <v>353</v>
      </c>
      <c r="B1133" s="2" t="s">
        <v>541</v>
      </c>
      <c r="C1133" s="1" t="s">
        <v>542</v>
      </c>
      <c r="D1133" s="1" t="s">
        <v>116</v>
      </c>
      <c r="E1133" s="1">
        <v>130241</v>
      </c>
      <c r="F1133" s="1336" t="s">
        <v>368</v>
      </c>
      <c r="G1133" s="1" t="s">
        <v>32</v>
      </c>
      <c r="H1133" s="1">
        <v>419190</v>
      </c>
      <c r="I1133" s="3">
        <v>42531</v>
      </c>
      <c r="J1133" s="3">
        <v>42528</v>
      </c>
      <c r="K1133" s="3">
        <v>42529</v>
      </c>
      <c r="L1133" s="1">
        <v>222195</v>
      </c>
      <c r="M1133" s="3">
        <v>42530</v>
      </c>
      <c r="N1133" s="1" t="s">
        <v>89</v>
      </c>
      <c r="O1133" s="1">
        <v>116961</v>
      </c>
      <c r="P1133" s="1">
        <v>300</v>
      </c>
      <c r="Q1133" s="1">
        <v>49.73</v>
      </c>
      <c r="R1133" s="1337">
        <v>14919</v>
      </c>
      <c r="S1133" s="4">
        <v>-1130.6199999999999</v>
      </c>
      <c r="T1133" s="1">
        <v>47.344000000000001</v>
      </c>
      <c r="U1133" s="1337">
        <v>14203.2</v>
      </c>
      <c r="V1133" s="1">
        <v>0.1449</v>
      </c>
      <c r="W1133" s="1336">
        <v>43.481999999999999</v>
      </c>
      <c r="X1133" s="1">
        <v>13</v>
      </c>
      <c r="Y1133" s="1">
        <v>135</v>
      </c>
      <c r="Z1133" s="1" t="s">
        <v>143</v>
      </c>
      <c r="AA1133" s="1">
        <v>401</v>
      </c>
      <c r="AB1133" s="1336">
        <v>715.8</v>
      </c>
    </row>
    <row r="1134" spans="1:28">
      <c r="A1134" s="1336" t="s">
        <v>353</v>
      </c>
      <c r="B1134" s="2" t="s">
        <v>541</v>
      </c>
      <c r="C1134" s="1" t="s">
        <v>542</v>
      </c>
      <c r="D1134" s="1" t="s">
        <v>116</v>
      </c>
      <c r="E1134" s="1">
        <v>130314</v>
      </c>
      <c r="F1134" s="1336" t="s">
        <v>144</v>
      </c>
      <c r="G1134" s="1" t="s">
        <v>32</v>
      </c>
      <c r="H1134" s="1">
        <v>419241</v>
      </c>
      <c r="I1134" s="3">
        <v>42532</v>
      </c>
      <c r="J1134" s="3">
        <v>42529</v>
      </c>
      <c r="K1134" s="3">
        <v>42535</v>
      </c>
      <c r="N1134" s="1" t="s">
        <v>89</v>
      </c>
      <c r="O1134" s="1">
        <v>117028</v>
      </c>
      <c r="P1134" s="1">
        <v>1000</v>
      </c>
      <c r="Q1134" s="1">
        <v>51.23</v>
      </c>
      <c r="R1134" s="1337">
        <v>51230</v>
      </c>
      <c r="S1134" s="4">
        <v>-2268.7199999999998</v>
      </c>
      <c r="T1134" s="1">
        <v>47.344000000000001</v>
      </c>
      <c r="U1134" s="1337">
        <v>47344</v>
      </c>
      <c r="V1134" s="1">
        <v>0.1449</v>
      </c>
      <c r="W1134" s="1336">
        <v>144.94</v>
      </c>
      <c r="X1134" s="1">
        <v>13</v>
      </c>
      <c r="Y1134" s="1">
        <v>130</v>
      </c>
      <c r="AA1134" s="1">
        <v>401</v>
      </c>
      <c r="AB1134" s="1337">
        <v>3886</v>
      </c>
    </row>
    <row r="1135" spans="1:28">
      <c r="A1135" s="1336" t="s">
        <v>353</v>
      </c>
      <c r="B1135" s="2" t="s">
        <v>541</v>
      </c>
      <c r="C1135" s="1" t="s">
        <v>542</v>
      </c>
      <c r="D1135" s="1" t="s">
        <v>116</v>
      </c>
      <c r="E1135" s="1">
        <v>130308</v>
      </c>
      <c r="F1135" s="1336" t="s">
        <v>126</v>
      </c>
      <c r="G1135" s="1" t="s">
        <v>32</v>
      </c>
      <c r="H1135" s="1">
        <v>419512</v>
      </c>
      <c r="I1135" s="3">
        <v>42534</v>
      </c>
      <c r="J1135" s="3">
        <v>42529</v>
      </c>
      <c r="K1135" s="3">
        <v>42530</v>
      </c>
      <c r="N1135" s="1" t="s">
        <v>89</v>
      </c>
      <c r="O1135" s="1">
        <v>116992</v>
      </c>
      <c r="P1135" s="1">
        <v>2300</v>
      </c>
      <c r="Q1135" s="1">
        <v>51.23</v>
      </c>
      <c r="R1135" s="1337">
        <v>117829</v>
      </c>
      <c r="S1135" s="4">
        <v>-5218.0600000000004</v>
      </c>
      <c r="T1135" s="1">
        <v>47.344000000000001</v>
      </c>
      <c r="U1135" s="1337">
        <v>108891.2</v>
      </c>
      <c r="V1135" s="1">
        <v>0.1449</v>
      </c>
      <c r="W1135" s="1336">
        <v>333.36200000000002</v>
      </c>
      <c r="X1135" s="1">
        <v>13</v>
      </c>
      <c r="Y1135" s="1">
        <v>141</v>
      </c>
      <c r="AA1135" s="1">
        <v>401</v>
      </c>
      <c r="AB1135" s="1337">
        <v>8937.7999999999993</v>
      </c>
    </row>
    <row r="1136" spans="1:28">
      <c r="A1136" s="1336" t="s">
        <v>353</v>
      </c>
      <c r="B1136" s="2" t="s">
        <v>541</v>
      </c>
      <c r="C1136" s="1" t="s">
        <v>542</v>
      </c>
      <c r="D1136" s="1" t="s">
        <v>116</v>
      </c>
      <c r="E1136" s="1">
        <v>130308</v>
      </c>
      <c r="F1136" s="1336" t="s">
        <v>126</v>
      </c>
      <c r="G1136" s="1" t="s">
        <v>32</v>
      </c>
      <c r="H1136" s="1">
        <v>419656</v>
      </c>
      <c r="I1136" s="3">
        <v>42536</v>
      </c>
      <c r="J1136" s="3">
        <v>42530</v>
      </c>
      <c r="K1136" s="3">
        <v>42531</v>
      </c>
      <c r="N1136" s="1" t="s">
        <v>89</v>
      </c>
      <c r="O1136" s="1">
        <v>117091</v>
      </c>
      <c r="P1136" s="1">
        <v>1000</v>
      </c>
      <c r="Q1136" s="1">
        <v>51.23</v>
      </c>
      <c r="R1136" s="1337">
        <v>51230</v>
      </c>
      <c r="S1136" s="4">
        <v>-2268.7199999999998</v>
      </c>
      <c r="T1136" s="1">
        <v>47.344000000000001</v>
      </c>
      <c r="U1136" s="1337">
        <v>47344</v>
      </c>
      <c r="V1136" s="1">
        <v>0.1449</v>
      </c>
      <c r="W1136" s="1336">
        <v>144.94</v>
      </c>
      <c r="X1136" s="1">
        <v>13</v>
      </c>
      <c r="Y1136" s="1">
        <v>141</v>
      </c>
      <c r="AA1136" s="1">
        <v>401</v>
      </c>
      <c r="AB1136" s="1337">
        <v>3886</v>
      </c>
    </row>
    <row r="1137" spans="1:28">
      <c r="A1137" s="1336" t="s">
        <v>353</v>
      </c>
      <c r="B1137" s="2" t="s">
        <v>541</v>
      </c>
      <c r="C1137" s="1" t="s">
        <v>542</v>
      </c>
      <c r="D1137" s="1" t="s">
        <v>116</v>
      </c>
      <c r="E1137" s="1">
        <v>130110</v>
      </c>
      <c r="F1137" s="1336" t="s">
        <v>198</v>
      </c>
      <c r="G1137" s="1" t="s">
        <v>32</v>
      </c>
      <c r="H1137" s="1">
        <v>419895</v>
      </c>
      <c r="I1137" s="3">
        <v>42537</v>
      </c>
      <c r="J1137" s="3">
        <v>42534</v>
      </c>
      <c r="K1137" s="3">
        <v>42535</v>
      </c>
      <c r="N1137" s="1" t="s">
        <v>89</v>
      </c>
      <c r="O1137" s="1">
        <v>117178</v>
      </c>
      <c r="P1137" s="1">
        <v>1000</v>
      </c>
      <c r="Q1137" s="1">
        <v>51.23</v>
      </c>
      <c r="R1137" s="1337">
        <v>51230</v>
      </c>
      <c r="S1137" s="4">
        <v>-2268.7199999999998</v>
      </c>
      <c r="T1137" s="1">
        <v>47.344000000000001</v>
      </c>
      <c r="U1137" s="1337">
        <v>47344</v>
      </c>
      <c r="V1137" s="1">
        <v>0.1449</v>
      </c>
      <c r="W1137" s="1336">
        <v>144.94</v>
      </c>
      <c r="X1137" s="1">
        <v>13</v>
      </c>
      <c r="Y1137" s="1">
        <v>130</v>
      </c>
      <c r="AA1137" s="1">
        <v>401</v>
      </c>
      <c r="AB1137" s="1337">
        <v>3886</v>
      </c>
    </row>
    <row r="1138" spans="1:28">
      <c r="A1138" s="1336" t="s">
        <v>353</v>
      </c>
      <c r="B1138" s="2" t="s">
        <v>541</v>
      </c>
      <c r="C1138" s="1" t="s">
        <v>542</v>
      </c>
      <c r="D1138" s="1" t="s">
        <v>116</v>
      </c>
      <c r="E1138" s="1">
        <v>130099</v>
      </c>
      <c r="F1138" s="1336" t="s">
        <v>150</v>
      </c>
      <c r="G1138" s="1" t="s">
        <v>32</v>
      </c>
      <c r="H1138" s="1">
        <v>419959</v>
      </c>
      <c r="I1138" s="3">
        <v>42538</v>
      </c>
      <c r="J1138" s="3">
        <v>42535</v>
      </c>
      <c r="K1138" s="3">
        <v>42536</v>
      </c>
      <c r="N1138" s="1" t="s">
        <v>89</v>
      </c>
      <c r="O1138" s="1">
        <v>117199</v>
      </c>
      <c r="P1138" s="1">
        <v>3000</v>
      </c>
      <c r="Q1138" s="1">
        <v>51.23</v>
      </c>
      <c r="R1138" s="1337">
        <v>153690</v>
      </c>
      <c r="S1138" s="4">
        <v>-6806.16</v>
      </c>
      <c r="T1138" s="1">
        <v>47.344000000000001</v>
      </c>
      <c r="U1138" s="1337">
        <v>142032</v>
      </c>
      <c r="V1138" s="1">
        <v>0.1449</v>
      </c>
      <c r="W1138" s="1336">
        <v>434.82</v>
      </c>
      <c r="X1138" s="1">
        <v>13</v>
      </c>
      <c r="Y1138" s="1">
        <v>130</v>
      </c>
      <c r="AA1138" s="1">
        <v>401</v>
      </c>
      <c r="AB1138" s="1337">
        <v>11658</v>
      </c>
    </row>
    <row r="1139" spans="1:28">
      <c r="A1139" s="1336" t="s">
        <v>353</v>
      </c>
      <c r="B1139" s="2" t="s">
        <v>541</v>
      </c>
      <c r="C1139" s="1" t="s">
        <v>542</v>
      </c>
      <c r="D1139" s="1" t="s">
        <v>116</v>
      </c>
      <c r="E1139" s="1">
        <v>130007</v>
      </c>
      <c r="F1139" s="1336" t="s">
        <v>146</v>
      </c>
      <c r="G1139" s="1" t="s">
        <v>32</v>
      </c>
      <c r="H1139" s="1">
        <v>420097</v>
      </c>
      <c r="I1139" s="3">
        <v>42537</v>
      </c>
      <c r="J1139" s="3">
        <v>42531</v>
      </c>
      <c r="K1139" s="3">
        <v>42534</v>
      </c>
      <c r="L1139" s="1">
        <v>222692</v>
      </c>
      <c r="M1139" s="3">
        <v>42537</v>
      </c>
      <c r="N1139" s="1" t="s">
        <v>89</v>
      </c>
      <c r="O1139" s="1">
        <v>117109</v>
      </c>
      <c r="P1139" s="1">
        <v>300</v>
      </c>
      <c r="Q1139" s="1">
        <v>52.28</v>
      </c>
      <c r="R1139" s="1337">
        <v>15684</v>
      </c>
      <c r="S1139" s="1">
        <v>-365.62</v>
      </c>
      <c r="T1139" s="1">
        <v>47.344000000000001</v>
      </c>
      <c r="U1139" s="1337">
        <v>14203.2</v>
      </c>
      <c r="V1139" s="1">
        <v>0.1449</v>
      </c>
      <c r="W1139" s="1336">
        <v>43.481999999999999</v>
      </c>
      <c r="X1139" s="1">
        <v>13</v>
      </c>
      <c r="Y1139" s="1">
        <v>130</v>
      </c>
      <c r="AA1139" s="1">
        <v>401</v>
      </c>
      <c r="AB1139" s="1337">
        <v>1480.8</v>
      </c>
    </row>
    <row r="1140" spans="1:28">
      <c r="A1140" s="1336" t="s">
        <v>353</v>
      </c>
      <c r="B1140" s="2" t="s">
        <v>541</v>
      </c>
      <c r="C1140" s="1" t="s">
        <v>542</v>
      </c>
      <c r="D1140" s="1" t="s">
        <v>116</v>
      </c>
      <c r="E1140" s="1">
        <v>130325</v>
      </c>
      <c r="F1140" s="1336" t="s">
        <v>440</v>
      </c>
      <c r="G1140" s="1" t="s">
        <v>32</v>
      </c>
      <c r="H1140" s="1">
        <v>420463</v>
      </c>
      <c r="I1140" s="3">
        <v>42543</v>
      </c>
      <c r="J1140" s="3">
        <v>42537</v>
      </c>
      <c r="K1140" s="3">
        <v>42538</v>
      </c>
      <c r="N1140" s="1" t="s">
        <v>89</v>
      </c>
      <c r="O1140" s="1">
        <v>117267</v>
      </c>
      <c r="P1140" s="1">
        <v>2000</v>
      </c>
      <c r="Q1140" s="1">
        <v>51.75</v>
      </c>
      <c r="R1140" s="1337">
        <v>103500</v>
      </c>
      <c r="S1140" s="4">
        <v>-3497.44</v>
      </c>
      <c r="T1140" s="1">
        <v>47.344000000000001</v>
      </c>
      <c r="U1140" s="1337">
        <v>94688</v>
      </c>
      <c r="V1140" s="1">
        <v>0.1449</v>
      </c>
      <c r="W1140" s="1336">
        <v>289.88</v>
      </c>
      <c r="X1140" s="1">
        <v>13</v>
      </c>
      <c r="Y1140" s="1">
        <v>135</v>
      </c>
      <c r="Z1140" s="1" t="s">
        <v>143</v>
      </c>
      <c r="AA1140" s="1">
        <v>401</v>
      </c>
      <c r="AB1140" s="1337">
        <v>8812</v>
      </c>
    </row>
    <row r="1141" spans="1:28">
      <c r="A1141" s="1336" t="s">
        <v>353</v>
      </c>
      <c r="B1141" s="2" t="s">
        <v>543</v>
      </c>
      <c r="C1141" s="1" t="s">
        <v>542</v>
      </c>
      <c r="D1141" s="1" t="s">
        <v>76</v>
      </c>
      <c r="E1141" s="1">
        <v>130003</v>
      </c>
      <c r="F1141" s="1336" t="s">
        <v>145</v>
      </c>
      <c r="G1141" s="1" t="s">
        <v>32</v>
      </c>
      <c r="H1141" s="1">
        <v>419866</v>
      </c>
      <c r="I1141" s="3">
        <v>42537</v>
      </c>
      <c r="J1141" s="3">
        <v>42522</v>
      </c>
      <c r="K1141" s="3">
        <v>42546</v>
      </c>
      <c r="N1141" s="1" t="s">
        <v>89</v>
      </c>
      <c r="O1141" s="1">
        <v>116702</v>
      </c>
      <c r="P1141" s="1">
        <v>500</v>
      </c>
      <c r="Q1141" s="1">
        <v>51.23</v>
      </c>
      <c r="R1141" s="1337">
        <v>25615</v>
      </c>
      <c r="S1141" s="4">
        <v>-1134.3599999999999</v>
      </c>
      <c r="T1141" s="1">
        <v>47.344000000000001</v>
      </c>
      <c r="U1141" s="1337">
        <v>23672</v>
      </c>
      <c r="V1141" s="1">
        <v>0.1449</v>
      </c>
      <c r="W1141" s="1336">
        <v>72.47</v>
      </c>
      <c r="X1141" s="1">
        <v>13</v>
      </c>
      <c r="Y1141" s="1">
        <v>130</v>
      </c>
      <c r="AA1141" s="1">
        <v>401</v>
      </c>
      <c r="AB1141" s="1337">
        <v>1943</v>
      </c>
    </row>
    <row r="1142" spans="1:28">
      <c r="A1142" s="1336" t="s">
        <v>353</v>
      </c>
      <c r="B1142" s="2" t="s">
        <v>544</v>
      </c>
      <c r="C1142" s="1" t="s">
        <v>542</v>
      </c>
      <c r="D1142" s="1" t="s">
        <v>65</v>
      </c>
      <c r="E1142" s="1">
        <v>130013</v>
      </c>
      <c r="F1142" s="1336" t="s">
        <v>221</v>
      </c>
      <c r="G1142" s="1" t="s">
        <v>32</v>
      </c>
      <c r="H1142" s="1">
        <v>417970</v>
      </c>
      <c r="I1142" s="3">
        <v>42522</v>
      </c>
      <c r="J1142" s="3">
        <v>42520</v>
      </c>
      <c r="K1142" s="3">
        <v>42522</v>
      </c>
      <c r="N1142" s="1" t="s">
        <v>89</v>
      </c>
      <c r="O1142" s="1">
        <v>116578</v>
      </c>
      <c r="P1142" s="1">
        <v>2000</v>
      </c>
      <c r="Q1142" s="1">
        <v>51.23</v>
      </c>
      <c r="R1142" s="1337">
        <v>102460</v>
      </c>
      <c r="S1142" s="4">
        <v>-4537.4399999999996</v>
      </c>
      <c r="T1142" s="1">
        <v>47.344000000000001</v>
      </c>
      <c r="U1142" s="1337">
        <v>94688</v>
      </c>
      <c r="V1142" s="1">
        <v>0.1449</v>
      </c>
      <c r="W1142" s="1336">
        <v>289.88</v>
      </c>
      <c r="X1142" s="1">
        <v>13</v>
      </c>
      <c r="Y1142" s="1">
        <v>130</v>
      </c>
      <c r="AA1142" s="1">
        <v>401</v>
      </c>
      <c r="AB1142" s="1337">
        <v>7772</v>
      </c>
    </row>
    <row r="1143" spans="1:28">
      <c r="A1143" s="1336" t="s">
        <v>353</v>
      </c>
      <c r="B1143" s="2" t="s">
        <v>544</v>
      </c>
      <c r="C1143" s="1" t="s">
        <v>542</v>
      </c>
      <c r="D1143" s="1" t="s">
        <v>65</v>
      </c>
      <c r="E1143" s="1">
        <v>130349</v>
      </c>
      <c r="F1143" s="1336" t="s">
        <v>141</v>
      </c>
      <c r="G1143" s="1" t="s">
        <v>32</v>
      </c>
      <c r="H1143" s="1">
        <v>418185</v>
      </c>
      <c r="I1143" s="3">
        <v>42523</v>
      </c>
      <c r="J1143" s="3">
        <v>42520</v>
      </c>
      <c r="K1143" s="3">
        <v>42524</v>
      </c>
      <c r="N1143" s="1" t="s">
        <v>89</v>
      </c>
      <c r="O1143" s="1">
        <v>116614</v>
      </c>
      <c r="P1143" s="1">
        <v>1000</v>
      </c>
      <c r="Q1143" s="1">
        <v>52.27</v>
      </c>
      <c r="R1143" s="1337">
        <v>52270</v>
      </c>
      <c r="S1143" s="4">
        <v>-1228.72</v>
      </c>
      <c r="T1143" s="1">
        <v>47.344000000000001</v>
      </c>
      <c r="U1143" s="1337">
        <v>47344</v>
      </c>
      <c r="V1143" s="1">
        <v>0.1449</v>
      </c>
      <c r="W1143" s="1336">
        <v>144.94</v>
      </c>
      <c r="X1143" s="1">
        <v>13</v>
      </c>
      <c r="Y1143" s="1">
        <v>141</v>
      </c>
      <c r="AA1143" s="1">
        <v>401</v>
      </c>
      <c r="AB1143" s="1337">
        <v>4926</v>
      </c>
    </row>
    <row r="1144" spans="1:28">
      <c r="A1144" s="1336" t="s">
        <v>353</v>
      </c>
      <c r="B1144" s="2" t="s">
        <v>544</v>
      </c>
      <c r="C1144" s="1" t="s">
        <v>542</v>
      </c>
      <c r="D1144" s="1" t="s">
        <v>65</v>
      </c>
      <c r="E1144" s="1">
        <v>140008</v>
      </c>
      <c r="F1144" s="1336" t="s">
        <v>123</v>
      </c>
      <c r="G1144" s="1" t="s">
        <v>32</v>
      </c>
      <c r="H1144" s="1">
        <v>418449</v>
      </c>
      <c r="I1144" s="3">
        <v>42525</v>
      </c>
      <c r="J1144" s="3">
        <v>42522</v>
      </c>
      <c r="K1144" s="3">
        <v>42527</v>
      </c>
      <c r="L1144" s="1">
        <v>221731</v>
      </c>
      <c r="M1144" s="3">
        <v>42525</v>
      </c>
      <c r="N1144" s="1" t="s">
        <v>89</v>
      </c>
      <c r="O1144" s="1">
        <v>116717</v>
      </c>
      <c r="P1144" s="1">
        <v>3000</v>
      </c>
      <c r="Q1144" s="1">
        <v>52.28</v>
      </c>
      <c r="R1144" s="1337">
        <v>156840</v>
      </c>
      <c r="S1144" s="4">
        <v>-3656.16</v>
      </c>
      <c r="T1144" s="1">
        <v>47.344000000000001</v>
      </c>
      <c r="U1144" s="1337">
        <v>142032</v>
      </c>
      <c r="V1144" s="1">
        <v>0.1449</v>
      </c>
      <c r="W1144" s="1336">
        <v>434.82</v>
      </c>
      <c r="X1144" s="1">
        <v>13</v>
      </c>
      <c r="Y1144" s="1">
        <v>141</v>
      </c>
      <c r="AA1144" s="1">
        <v>401</v>
      </c>
      <c r="AB1144" s="1337">
        <v>14808</v>
      </c>
    </row>
    <row r="1145" spans="1:28">
      <c r="A1145" s="1336" t="s">
        <v>353</v>
      </c>
      <c r="B1145" s="2" t="s">
        <v>544</v>
      </c>
      <c r="C1145" s="1" t="s">
        <v>542</v>
      </c>
      <c r="D1145" s="1" t="s">
        <v>65</v>
      </c>
      <c r="E1145" s="1">
        <v>130236</v>
      </c>
      <c r="F1145" s="1336" t="s">
        <v>427</v>
      </c>
      <c r="G1145" s="1" t="s">
        <v>32</v>
      </c>
      <c r="H1145" s="1">
        <v>419451</v>
      </c>
      <c r="I1145" s="3">
        <v>42534</v>
      </c>
      <c r="J1145" s="3">
        <v>42528</v>
      </c>
      <c r="K1145" s="3">
        <v>42529</v>
      </c>
      <c r="L1145" s="1">
        <v>222368</v>
      </c>
      <c r="M1145" s="3">
        <v>42532</v>
      </c>
      <c r="N1145" s="1" t="s">
        <v>89</v>
      </c>
      <c r="O1145" s="1">
        <v>116915</v>
      </c>
      <c r="P1145" s="1">
        <v>1000</v>
      </c>
      <c r="Q1145" s="1">
        <v>50.49</v>
      </c>
      <c r="R1145" s="1337">
        <v>50490</v>
      </c>
      <c r="S1145" s="4">
        <v>-3008.72</v>
      </c>
      <c r="T1145" s="1">
        <v>47.344000000000001</v>
      </c>
      <c r="U1145" s="1337">
        <v>47344</v>
      </c>
      <c r="V1145" s="1">
        <v>0.1449</v>
      </c>
      <c r="W1145" s="1336">
        <v>144.94</v>
      </c>
      <c r="X1145" s="1">
        <v>13</v>
      </c>
      <c r="Y1145" s="1">
        <v>135</v>
      </c>
      <c r="Z1145" s="1" t="s">
        <v>143</v>
      </c>
      <c r="AA1145" s="1">
        <v>401</v>
      </c>
      <c r="AB1145" s="1337">
        <v>3146</v>
      </c>
    </row>
    <row r="1146" spans="1:28">
      <c r="A1146" s="1336" t="s">
        <v>353</v>
      </c>
      <c r="B1146" s="2" t="s">
        <v>544</v>
      </c>
      <c r="C1146" s="1" t="s">
        <v>542</v>
      </c>
      <c r="D1146" s="1" t="s">
        <v>65</v>
      </c>
      <c r="E1146" s="1">
        <v>130308</v>
      </c>
      <c r="F1146" s="1336" t="s">
        <v>126</v>
      </c>
      <c r="G1146" s="1" t="s">
        <v>32</v>
      </c>
      <c r="H1146" s="1">
        <v>419533</v>
      </c>
      <c r="I1146" s="3">
        <v>42535</v>
      </c>
      <c r="J1146" s="3">
        <v>42530</v>
      </c>
      <c r="K1146" s="3">
        <v>42531</v>
      </c>
      <c r="N1146" s="1" t="s">
        <v>89</v>
      </c>
      <c r="O1146" s="1">
        <v>117091</v>
      </c>
      <c r="P1146" s="1">
        <v>1000</v>
      </c>
      <c r="Q1146" s="1">
        <v>51.23</v>
      </c>
      <c r="R1146" s="1337">
        <v>51230</v>
      </c>
      <c r="S1146" s="4">
        <v>-2268.7199999999998</v>
      </c>
      <c r="T1146" s="1">
        <v>47.344000000000001</v>
      </c>
      <c r="U1146" s="1337">
        <v>47344</v>
      </c>
      <c r="V1146" s="1">
        <v>0.1449</v>
      </c>
      <c r="W1146" s="1336">
        <v>144.94</v>
      </c>
      <c r="X1146" s="1">
        <v>13</v>
      </c>
      <c r="Y1146" s="1">
        <v>141</v>
      </c>
      <c r="AA1146" s="1">
        <v>401</v>
      </c>
      <c r="AB1146" s="1337">
        <v>3886</v>
      </c>
    </row>
    <row r="1147" spans="1:28">
      <c r="A1147" s="1336" t="s">
        <v>353</v>
      </c>
      <c r="B1147" s="2" t="s">
        <v>544</v>
      </c>
      <c r="C1147" s="1" t="s">
        <v>542</v>
      </c>
      <c r="D1147" s="1" t="s">
        <v>65</v>
      </c>
      <c r="E1147" s="1">
        <v>130308</v>
      </c>
      <c r="F1147" s="1336" t="s">
        <v>126</v>
      </c>
      <c r="G1147" s="1" t="s">
        <v>32</v>
      </c>
      <c r="H1147" s="1">
        <v>420482</v>
      </c>
      <c r="I1147" s="3">
        <v>42542</v>
      </c>
      <c r="J1147" s="3">
        <v>42537</v>
      </c>
      <c r="K1147" s="3">
        <v>42538</v>
      </c>
      <c r="N1147" s="1" t="s">
        <v>89</v>
      </c>
      <c r="O1147" s="1">
        <v>117262</v>
      </c>
      <c r="P1147" s="1">
        <v>1000</v>
      </c>
      <c r="Q1147" s="1">
        <v>51.23</v>
      </c>
      <c r="R1147" s="1337">
        <v>51230</v>
      </c>
      <c r="S1147" s="4">
        <v>-2268.7199999999998</v>
      </c>
      <c r="T1147" s="1">
        <v>47.344000000000001</v>
      </c>
      <c r="U1147" s="1337">
        <v>47344</v>
      </c>
      <c r="V1147" s="1">
        <v>0.1449</v>
      </c>
      <c r="W1147" s="1336">
        <v>144.94</v>
      </c>
      <c r="X1147" s="1">
        <v>13</v>
      </c>
      <c r="Y1147" s="1">
        <v>141</v>
      </c>
      <c r="AA1147" s="1">
        <v>401</v>
      </c>
      <c r="AB1147" s="1337">
        <v>3886</v>
      </c>
    </row>
    <row r="1148" spans="1:28">
      <c r="A1148" s="1336" t="s">
        <v>353</v>
      </c>
      <c r="B1148" s="2" t="s">
        <v>545</v>
      </c>
      <c r="C1148" s="1" t="s">
        <v>542</v>
      </c>
      <c r="D1148" s="1" t="s">
        <v>129</v>
      </c>
      <c r="E1148" s="1">
        <v>130314</v>
      </c>
      <c r="F1148" s="1336" t="s">
        <v>144</v>
      </c>
      <c r="G1148" s="1" t="s">
        <v>32</v>
      </c>
      <c r="H1148" s="1">
        <v>419243</v>
      </c>
      <c r="I1148" s="3">
        <v>42532</v>
      </c>
      <c r="J1148" s="3">
        <v>42529</v>
      </c>
      <c r="K1148" s="3">
        <v>42535</v>
      </c>
      <c r="N1148" s="1" t="s">
        <v>89</v>
      </c>
      <c r="O1148" s="1">
        <v>117028</v>
      </c>
      <c r="P1148" s="1">
        <v>2000</v>
      </c>
      <c r="Q1148" s="1">
        <v>51.23</v>
      </c>
      <c r="R1148" s="1337">
        <v>102460</v>
      </c>
      <c r="S1148" s="4">
        <v>-4537.4399999999996</v>
      </c>
      <c r="T1148" s="1">
        <v>47.344000000000001</v>
      </c>
      <c r="U1148" s="1337">
        <v>94688</v>
      </c>
      <c r="V1148" s="1">
        <v>0.1449</v>
      </c>
      <c r="W1148" s="1336">
        <v>289.88</v>
      </c>
      <c r="X1148" s="1">
        <v>13</v>
      </c>
      <c r="Y1148" s="1">
        <v>130</v>
      </c>
      <c r="AA1148" s="1">
        <v>401</v>
      </c>
      <c r="AB1148" s="1337">
        <v>7772</v>
      </c>
    </row>
    <row r="1149" spans="1:28">
      <c r="A1149" s="1336" t="s">
        <v>353</v>
      </c>
      <c r="B1149" s="2" t="s">
        <v>545</v>
      </c>
      <c r="C1149" s="1" t="s">
        <v>542</v>
      </c>
      <c r="D1149" s="1" t="s">
        <v>129</v>
      </c>
      <c r="E1149" s="1">
        <v>140546</v>
      </c>
      <c r="F1149" s="1336" t="s">
        <v>428</v>
      </c>
      <c r="G1149" s="1" t="s">
        <v>32</v>
      </c>
      <c r="H1149" s="1">
        <v>420005</v>
      </c>
      <c r="I1149" s="3">
        <v>42539</v>
      </c>
      <c r="J1149" s="3">
        <v>42538</v>
      </c>
      <c r="K1149" s="3">
        <v>42538</v>
      </c>
      <c r="N1149" s="1" t="s">
        <v>89</v>
      </c>
      <c r="O1149" s="1">
        <v>117293</v>
      </c>
      <c r="P1149" s="1">
        <v>2000</v>
      </c>
      <c r="Q1149" s="1">
        <v>51.23</v>
      </c>
      <c r="R1149" s="1337">
        <v>102460</v>
      </c>
      <c r="S1149" s="4">
        <v>-4537.4399999999996</v>
      </c>
      <c r="T1149" s="1">
        <v>47.344000000000001</v>
      </c>
      <c r="U1149" s="1337">
        <v>94688</v>
      </c>
      <c r="V1149" s="1">
        <v>0.1449</v>
      </c>
      <c r="W1149" s="1336">
        <v>289.88</v>
      </c>
      <c r="X1149" s="1">
        <v>13</v>
      </c>
      <c r="Y1149" s="1">
        <v>141</v>
      </c>
      <c r="AA1149" s="1">
        <v>401</v>
      </c>
      <c r="AB1149" s="1337">
        <v>7772</v>
      </c>
    </row>
    <row r="1150" spans="1:28">
      <c r="A1150" s="1336" t="s">
        <v>353</v>
      </c>
      <c r="B1150" s="2" t="s">
        <v>546</v>
      </c>
      <c r="C1150" s="1" t="s">
        <v>547</v>
      </c>
      <c r="D1150" s="1" t="s">
        <v>65</v>
      </c>
      <c r="E1150" s="1">
        <v>130023</v>
      </c>
      <c r="F1150" s="1336" t="s">
        <v>153</v>
      </c>
      <c r="G1150" s="1" t="s">
        <v>32</v>
      </c>
      <c r="H1150" s="1">
        <v>420772</v>
      </c>
      <c r="I1150" s="3">
        <v>42544</v>
      </c>
      <c r="J1150" s="3">
        <v>42523</v>
      </c>
      <c r="K1150" s="3">
        <v>42546</v>
      </c>
      <c r="N1150" s="1" t="s">
        <v>89</v>
      </c>
      <c r="O1150" s="1">
        <v>116747</v>
      </c>
      <c r="P1150" s="1">
        <v>2000</v>
      </c>
      <c r="Q1150" s="1">
        <v>31.94</v>
      </c>
      <c r="R1150" s="1337">
        <v>63880</v>
      </c>
      <c r="S1150" s="1">
        <v>-778.6</v>
      </c>
      <c r="T1150" s="1">
        <v>28.61</v>
      </c>
      <c r="U1150" s="1337">
        <v>57220</v>
      </c>
      <c r="V1150" s="1">
        <v>7.2400000000000006E-2</v>
      </c>
      <c r="W1150" s="1336">
        <v>144.80000000000001</v>
      </c>
      <c r="X1150" s="1">
        <v>13</v>
      </c>
      <c r="Y1150" s="1">
        <v>130</v>
      </c>
      <c r="AA1150" s="1">
        <v>401</v>
      </c>
      <c r="AB1150" s="1337">
        <v>6660</v>
      </c>
    </row>
    <row r="1151" spans="1:28">
      <c r="A1151" s="1336" t="s">
        <v>353</v>
      </c>
      <c r="B1151" s="2" t="s">
        <v>546</v>
      </c>
      <c r="C1151" s="1" t="s">
        <v>547</v>
      </c>
      <c r="D1151" s="1" t="s">
        <v>65</v>
      </c>
      <c r="E1151" s="1">
        <v>130023</v>
      </c>
      <c r="F1151" s="1336" t="s">
        <v>153</v>
      </c>
      <c r="G1151" s="1" t="s">
        <v>32</v>
      </c>
      <c r="H1151" s="1">
        <v>420806</v>
      </c>
      <c r="I1151" s="3">
        <v>42545</v>
      </c>
      <c r="J1151" s="3">
        <v>42523</v>
      </c>
      <c r="K1151" s="3">
        <v>42546</v>
      </c>
      <c r="N1151" s="1" t="s">
        <v>89</v>
      </c>
      <c r="O1151" s="1">
        <v>116747</v>
      </c>
      <c r="P1151" s="1">
        <v>1000</v>
      </c>
      <c r="Q1151" s="1">
        <v>31.94</v>
      </c>
      <c r="R1151" s="1337">
        <v>31940</v>
      </c>
      <c r="S1151" s="1">
        <v>-389.3</v>
      </c>
      <c r="T1151" s="1">
        <v>28.61</v>
      </c>
      <c r="U1151" s="1337">
        <v>28610</v>
      </c>
      <c r="V1151" s="1">
        <v>7.2400000000000006E-2</v>
      </c>
      <c r="W1151" s="1336">
        <v>72.400000000000006</v>
      </c>
      <c r="X1151" s="1">
        <v>13</v>
      </c>
      <c r="Y1151" s="1">
        <v>130</v>
      </c>
      <c r="AA1151" s="1">
        <v>401</v>
      </c>
      <c r="AB1151" s="1337">
        <v>3330</v>
      </c>
    </row>
    <row r="1152" spans="1:28">
      <c r="A1152" s="1336" t="s">
        <v>353</v>
      </c>
      <c r="B1152" s="2" t="s">
        <v>548</v>
      </c>
      <c r="C1152" s="1" t="s">
        <v>549</v>
      </c>
      <c r="D1152" s="1" t="s">
        <v>116</v>
      </c>
      <c r="E1152" s="1">
        <v>140083</v>
      </c>
      <c r="F1152" s="1336" t="s">
        <v>117</v>
      </c>
      <c r="G1152" s="1" t="s">
        <v>32</v>
      </c>
      <c r="H1152" s="1">
        <v>419833</v>
      </c>
      <c r="I1152" s="3">
        <v>42536</v>
      </c>
      <c r="J1152" s="3">
        <v>42523</v>
      </c>
      <c r="K1152" s="3">
        <v>42546</v>
      </c>
      <c r="L1152" s="1">
        <v>222576</v>
      </c>
      <c r="M1152" s="3">
        <v>42536</v>
      </c>
      <c r="N1152" s="1" t="s">
        <v>89</v>
      </c>
      <c r="O1152" s="1">
        <v>116738</v>
      </c>
      <c r="P1152" s="1">
        <v>800</v>
      </c>
      <c r="Q1152" s="1">
        <v>51</v>
      </c>
      <c r="R1152" s="1337">
        <v>40800</v>
      </c>
      <c r="S1152" s="4">
        <v>-1998.98</v>
      </c>
      <c r="T1152" s="1">
        <v>47.344000000000001</v>
      </c>
      <c r="U1152" s="1337">
        <v>37875.199999999997</v>
      </c>
      <c r="V1152" s="1">
        <v>0.1449</v>
      </c>
      <c r="W1152" s="1336">
        <v>115.952</v>
      </c>
      <c r="X1152" s="1">
        <v>13</v>
      </c>
      <c r="Y1152" s="1">
        <v>141</v>
      </c>
      <c r="AA1152" s="1">
        <v>401</v>
      </c>
      <c r="AB1152" s="1337">
        <v>2924.8</v>
      </c>
    </row>
    <row r="1153" spans="1:28">
      <c r="A1153" s="1336" t="s">
        <v>353</v>
      </c>
      <c r="B1153" s="2" t="s">
        <v>548</v>
      </c>
      <c r="C1153" s="1" t="s">
        <v>549</v>
      </c>
      <c r="D1153" s="1" t="s">
        <v>116</v>
      </c>
      <c r="E1153" s="1">
        <v>140083</v>
      </c>
      <c r="F1153" s="1336" t="s">
        <v>117</v>
      </c>
      <c r="G1153" s="1" t="s">
        <v>32</v>
      </c>
      <c r="H1153" s="1">
        <v>419833</v>
      </c>
      <c r="I1153" s="3">
        <v>42536</v>
      </c>
      <c r="J1153" s="3">
        <v>42523</v>
      </c>
      <c r="K1153" s="3">
        <v>42546</v>
      </c>
      <c r="L1153" s="1">
        <v>222576</v>
      </c>
      <c r="M1153" s="3">
        <v>42536</v>
      </c>
      <c r="N1153" s="1" t="s">
        <v>89</v>
      </c>
      <c r="O1153" s="1">
        <v>116738</v>
      </c>
      <c r="P1153" s="1">
        <v>200</v>
      </c>
      <c r="Q1153" s="1">
        <v>51</v>
      </c>
      <c r="R1153" s="1337">
        <v>10200</v>
      </c>
      <c r="S1153" s="1">
        <v>-499.74</v>
      </c>
      <c r="T1153" s="1">
        <v>47.344000000000001</v>
      </c>
      <c r="U1153" s="1337">
        <v>9468.7999999999993</v>
      </c>
      <c r="V1153" s="1">
        <v>0.1449</v>
      </c>
      <c r="W1153" s="1336">
        <v>28.988</v>
      </c>
      <c r="X1153" s="1">
        <v>13</v>
      </c>
      <c r="Y1153" s="1">
        <v>141</v>
      </c>
      <c r="AA1153" s="1">
        <v>401</v>
      </c>
      <c r="AB1153" s="1336">
        <v>731.2</v>
      </c>
    </row>
    <row r="1154" spans="1:28">
      <c r="A1154" s="1336" t="s">
        <v>353</v>
      </c>
      <c r="B1154" s="2" t="s">
        <v>548</v>
      </c>
      <c r="C1154" s="1" t="s">
        <v>549</v>
      </c>
      <c r="D1154" s="1" t="s">
        <v>116</v>
      </c>
      <c r="E1154" s="1">
        <v>130023</v>
      </c>
      <c r="F1154" s="1336" t="s">
        <v>153</v>
      </c>
      <c r="G1154" s="1" t="s">
        <v>32</v>
      </c>
      <c r="H1154" s="1">
        <v>419893</v>
      </c>
      <c r="I1154" s="3">
        <v>42537</v>
      </c>
      <c r="J1154" s="3">
        <v>42523</v>
      </c>
      <c r="K1154" s="3">
        <v>42546</v>
      </c>
      <c r="N1154" s="1" t="s">
        <v>89</v>
      </c>
      <c r="O1154" s="1">
        <v>116749</v>
      </c>
      <c r="P1154" s="1">
        <v>1800</v>
      </c>
      <c r="Q1154" s="1">
        <v>51.23</v>
      </c>
      <c r="R1154" s="1337">
        <v>92214</v>
      </c>
      <c r="S1154" s="4">
        <v>-4083.7</v>
      </c>
      <c r="T1154" s="1">
        <v>47.344000000000001</v>
      </c>
      <c r="U1154" s="1337">
        <v>85219.199999999997</v>
      </c>
      <c r="V1154" s="1">
        <v>0.1449</v>
      </c>
      <c r="W1154" s="1336">
        <v>260.892</v>
      </c>
      <c r="X1154" s="1">
        <v>13</v>
      </c>
      <c r="Y1154" s="1">
        <v>130</v>
      </c>
      <c r="AA1154" s="1">
        <v>401</v>
      </c>
      <c r="AB1154" s="1337">
        <v>6994.8</v>
      </c>
    </row>
    <row r="1155" spans="1:28">
      <c r="A1155" s="1336" t="s">
        <v>353</v>
      </c>
      <c r="B1155" s="2" t="s">
        <v>548</v>
      </c>
      <c r="C1155" s="1" t="s">
        <v>549</v>
      </c>
      <c r="D1155" s="1" t="s">
        <v>116</v>
      </c>
      <c r="E1155" s="1">
        <v>130023</v>
      </c>
      <c r="F1155" s="1336" t="s">
        <v>153</v>
      </c>
      <c r="G1155" s="1" t="s">
        <v>32</v>
      </c>
      <c r="H1155" s="1">
        <v>419897</v>
      </c>
      <c r="I1155" s="3">
        <v>42537</v>
      </c>
      <c r="J1155" s="3">
        <v>42535</v>
      </c>
      <c r="K1155" s="3">
        <v>42535</v>
      </c>
      <c r="N1155" s="1" t="s">
        <v>89</v>
      </c>
      <c r="O1155" s="1">
        <v>117227</v>
      </c>
      <c r="P1155" s="1">
        <v>3200</v>
      </c>
      <c r="Q1155" s="1">
        <v>51.23</v>
      </c>
      <c r="R1155" s="1337">
        <v>163936</v>
      </c>
      <c r="S1155" s="4">
        <v>-7259.9</v>
      </c>
      <c r="T1155" s="1">
        <v>47.344000000000001</v>
      </c>
      <c r="U1155" s="1337">
        <v>151500.79999999999</v>
      </c>
      <c r="V1155" s="1">
        <v>0.1449</v>
      </c>
      <c r="W1155" s="1336">
        <v>463.80799999999999</v>
      </c>
      <c r="X1155" s="1">
        <v>13</v>
      </c>
      <c r="Y1155" s="1">
        <v>130</v>
      </c>
      <c r="AA1155" s="1">
        <v>401</v>
      </c>
      <c r="AB1155" s="1337">
        <v>12435.2</v>
      </c>
    </row>
    <row r="1156" spans="1:28">
      <c r="A1156" s="1336" t="s">
        <v>353</v>
      </c>
      <c r="B1156" s="2" t="s">
        <v>548</v>
      </c>
      <c r="C1156" s="1" t="s">
        <v>549</v>
      </c>
      <c r="D1156" s="1" t="s">
        <v>116</v>
      </c>
      <c r="E1156" s="1">
        <v>140083</v>
      </c>
      <c r="F1156" s="1336" t="s">
        <v>117</v>
      </c>
      <c r="G1156" s="1" t="s">
        <v>32</v>
      </c>
      <c r="H1156" s="1">
        <v>420020</v>
      </c>
      <c r="I1156" s="3">
        <v>42537</v>
      </c>
      <c r="J1156" s="3">
        <v>42515</v>
      </c>
      <c r="K1156" s="3">
        <v>42546</v>
      </c>
      <c r="L1156" s="1">
        <v>222650</v>
      </c>
      <c r="M1156" s="3">
        <v>42536</v>
      </c>
      <c r="N1156" s="1" t="s">
        <v>89</v>
      </c>
      <c r="O1156" s="1">
        <v>116463</v>
      </c>
      <c r="P1156" s="1">
        <v>1000</v>
      </c>
      <c r="Q1156" s="1">
        <v>52.28</v>
      </c>
      <c r="R1156" s="1337">
        <v>52280</v>
      </c>
      <c r="S1156" s="4">
        <v>-1218.72</v>
      </c>
      <c r="T1156" s="1">
        <v>47.344000000000001</v>
      </c>
      <c r="U1156" s="1337">
        <v>47344</v>
      </c>
      <c r="V1156" s="1">
        <v>0.1449</v>
      </c>
      <c r="W1156" s="1336">
        <v>144.94</v>
      </c>
      <c r="X1156" s="1">
        <v>13</v>
      </c>
      <c r="Y1156" s="1">
        <v>141</v>
      </c>
      <c r="AA1156" s="1">
        <v>401</v>
      </c>
      <c r="AB1156" s="1337">
        <v>4936</v>
      </c>
    </row>
    <row r="1157" spans="1:28">
      <c r="A1157" s="1336" t="s">
        <v>353</v>
      </c>
      <c r="B1157" s="2" t="s">
        <v>548</v>
      </c>
      <c r="C1157" s="1" t="s">
        <v>549</v>
      </c>
      <c r="D1157" s="1" t="s">
        <v>116</v>
      </c>
      <c r="E1157" s="1">
        <v>140083</v>
      </c>
      <c r="F1157" s="1336" t="s">
        <v>117</v>
      </c>
      <c r="G1157" s="1" t="s">
        <v>32</v>
      </c>
      <c r="H1157" s="1">
        <v>420221</v>
      </c>
      <c r="I1157" s="3">
        <v>42539</v>
      </c>
      <c r="J1157" s="3">
        <v>42517</v>
      </c>
      <c r="K1157" s="3">
        <v>42546</v>
      </c>
      <c r="L1157" s="1">
        <v>222803</v>
      </c>
      <c r="M1157" s="3">
        <v>42538</v>
      </c>
      <c r="N1157" s="1" t="s">
        <v>89</v>
      </c>
      <c r="O1157" s="1">
        <v>116553</v>
      </c>
      <c r="P1157" s="1">
        <v>100</v>
      </c>
      <c r="Q1157" s="1">
        <v>51</v>
      </c>
      <c r="R1157" s="1337">
        <v>5100</v>
      </c>
      <c r="S1157" s="1">
        <v>-249.87</v>
      </c>
      <c r="T1157" s="1">
        <v>47.344000000000001</v>
      </c>
      <c r="U1157" s="1337">
        <v>4734.3999999999996</v>
      </c>
      <c r="V1157" s="1">
        <v>0.1449</v>
      </c>
      <c r="W1157" s="1336">
        <v>14.494</v>
      </c>
      <c r="X1157" s="1">
        <v>13</v>
      </c>
      <c r="Y1157" s="1">
        <v>141</v>
      </c>
      <c r="AA1157" s="1">
        <v>401</v>
      </c>
      <c r="AB1157" s="1336">
        <v>365.6</v>
      </c>
    </row>
    <row r="1158" spans="1:28">
      <c r="A1158" s="1336" t="s">
        <v>353</v>
      </c>
      <c r="B1158" s="2" t="s">
        <v>550</v>
      </c>
      <c r="C1158" s="1" t="s">
        <v>551</v>
      </c>
      <c r="D1158" s="1" t="s">
        <v>65</v>
      </c>
      <c r="E1158" s="1">
        <v>140083</v>
      </c>
      <c r="F1158" s="1336" t="s">
        <v>117</v>
      </c>
      <c r="G1158" s="1" t="s">
        <v>32</v>
      </c>
      <c r="H1158" s="1">
        <v>419821</v>
      </c>
      <c r="I1158" s="3">
        <v>42536</v>
      </c>
      <c r="J1158" s="3">
        <v>42515</v>
      </c>
      <c r="K1158" s="3">
        <v>42546</v>
      </c>
      <c r="L1158" s="1">
        <v>222541</v>
      </c>
      <c r="M1158" s="3">
        <v>42535</v>
      </c>
      <c r="N1158" s="1" t="s">
        <v>89</v>
      </c>
      <c r="O1158" s="1">
        <v>116463</v>
      </c>
      <c r="P1158" s="1">
        <v>2000</v>
      </c>
      <c r="Q1158" s="1">
        <v>52.28</v>
      </c>
      <c r="R1158" s="1337">
        <v>104560</v>
      </c>
      <c r="S1158" s="4">
        <v>-2437.44</v>
      </c>
      <c r="T1158" s="1">
        <v>47.344000000000001</v>
      </c>
      <c r="U1158" s="1337">
        <v>94688</v>
      </c>
      <c r="V1158" s="1">
        <v>0.1449</v>
      </c>
      <c r="W1158" s="1336">
        <v>289.88</v>
      </c>
      <c r="X1158" s="1">
        <v>13</v>
      </c>
      <c r="Y1158" s="1">
        <v>141</v>
      </c>
      <c r="AA1158" s="1">
        <v>401</v>
      </c>
      <c r="AB1158" s="1337">
        <v>9872</v>
      </c>
    </row>
    <row r="1159" spans="1:28">
      <c r="A1159" s="1336" t="s">
        <v>353</v>
      </c>
      <c r="B1159" s="2" t="s">
        <v>552</v>
      </c>
      <c r="C1159" s="1" t="s">
        <v>551</v>
      </c>
      <c r="D1159" s="1" t="s">
        <v>129</v>
      </c>
      <c r="E1159" s="1">
        <v>140083</v>
      </c>
      <c r="F1159" s="1336" t="s">
        <v>117</v>
      </c>
      <c r="G1159" s="1" t="s">
        <v>32</v>
      </c>
      <c r="H1159" s="1">
        <v>420109</v>
      </c>
      <c r="I1159" s="3">
        <v>42537</v>
      </c>
      <c r="J1159" s="3">
        <v>42523</v>
      </c>
      <c r="K1159" s="3">
        <v>42546</v>
      </c>
      <c r="L1159" s="1">
        <v>222729</v>
      </c>
      <c r="M1159" s="3">
        <v>42537</v>
      </c>
      <c r="N1159" s="1" t="s">
        <v>89</v>
      </c>
      <c r="O1159" s="1">
        <v>116738</v>
      </c>
      <c r="P1159" s="1">
        <v>2000</v>
      </c>
      <c r="Q1159" s="1">
        <v>51</v>
      </c>
      <c r="R1159" s="1337">
        <v>102000</v>
      </c>
      <c r="S1159" s="4">
        <v>-4997.4399999999996</v>
      </c>
      <c r="T1159" s="1">
        <v>47.344000000000001</v>
      </c>
      <c r="U1159" s="1337">
        <v>94688</v>
      </c>
      <c r="V1159" s="1">
        <v>0.1449</v>
      </c>
      <c r="W1159" s="1336">
        <v>289.88</v>
      </c>
      <c r="X1159" s="1">
        <v>13</v>
      </c>
      <c r="Y1159" s="1">
        <v>141</v>
      </c>
      <c r="AA1159" s="1">
        <v>401</v>
      </c>
      <c r="AB1159" s="1337">
        <v>7312</v>
      </c>
    </row>
    <row r="1160" spans="1:28">
      <c r="A1160" s="1336" t="s">
        <v>353</v>
      </c>
      <c r="B1160" s="2" t="s">
        <v>553</v>
      </c>
      <c r="C1160" s="1" t="s">
        <v>554</v>
      </c>
      <c r="D1160" s="1" t="s">
        <v>116</v>
      </c>
      <c r="E1160" s="1">
        <v>130004</v>
      </c>
      <c r="F1160" s="1336" t="s">
        <v>125</v>
      </c>
      <c r="G1160" s="1" t="s">
        <v>32</v>
      </c>
      <c r="H1160" s="1">
        <v>418130</v>
      </c>
      <c r="I1160" s="3">
        <v>42523</v>
      </c>
      <c r="J1160" s="3">
        <v>42521</v>
      </c>
      <c r="K1160" s="3">
        <v>42523</v>
      </c>
      <c r="L1160" s="1">
        <v>221524</v>
      </c>
      <c r="M1160" s="3">
        <v>42523</v>
      </c>
      <c r="N1160" s="1" t="s">
        <v>89</v>
      </c>
      <c r="O1160" s="1">
        <v>116633</v>
      </c>
      <c r="P1160" s="1">
        <v>600</v>
      </c>
      <c r="Q1160" s="1">
        <v>45.83</v>
      </c>
      <c r="R1160" s="1337">
        <v>27498</v>
      </c>
      <c r="S1160" s="4">
        <v>-4639.88</v>
      </c>
      <c r="T1160" s="1">
        <v>47.401000000000003</v>
      </c>
      <c r="U1160" s="1337">
        <v>28440.6</v>
      </c>
      <c r="V1160" s="1">
        <v>0.11070000000000001</v>
      </c>
      <c r="W1160" s="1336">
        <v>66.438000000000002</v>
      </c>
      <c r="X1160" s="1">
        <v>13</v>
      </c>
      <c r="Y1160" s="1">
        <v>130</v>
      </c>
      <c r="AA1160" s="1">
        <v>401</v>
      </c>
      <c r="AB1160" s="1336">
        <v>-942.6</v>
      </c>
    </row>
    <row r="1161" spans="1:28">
      <c r="A1161" s="1336" t="s">
        <v>353</v>
      </c>
      <c r="B1161" s="2" t="s">
        <v>553</v>
      </c>
      <c r="C1161" s="1" t="s">
        <v>554</v>
      </c>
      <c r="D1161" s="1" t="s">
        <v>116</v>
      </c>
      <c r="E1161" s="1">
        <v>130001</v>
      </c>
      <c r="F1161" s="1336" t="s">
        <v>132</v>
      </c>
      <c r="G1161" s="1" t="s">
        <v>32</v>
      </c>
      <c r="H1161" s="1">
        <v>418669</v>
      </c>
      <c r="I1161" s="3">
        <v>42529</v>
      </c>
      <c r="J1161" s="3">
        <v>42528</v>
      </c>
      <c r="K1161" s="3">
        <v>42529</v>
      </c>
      <c r="N1161" s="1" t="s">
        <v>89</v>
      </c>
      <c r="O1161" s="1">
        <v>116942</v>
      </c>
      <c r="P1161" s="1">
        <v>1000</v>
      </c>
      <c r="Q1161" s="1">
        <v>46.29</v>
      </c>
      <c r="R1161" s="1337">
        <v>46290</v>
      </c>
      <c r="S1161" s="4">
        <v>-7273.13</v>
      </c>
      <c r="T1161" s="1">
        <v>47.401000000000003</v>
      </c>
      <c r="U1161" s="1337">
        <v>47401</v>
      </c>
      <c r="V1161" s="1">
        <v>0.11070000000000001</v>
      </c>
      <c r="W1161" s="1336">
        <v>110.73</v>
      </c>
      <c r="X1161" s="1">
        <v>13</v>
      </c>
      <c r="Y1161" s="1">
        <v>130</v>
      </c>
      <c r="AA1161" s="1">
        <v>401</v>
      </c>
      <c r="AB1161" s="1337">
        <v>-1111</v>
      </c>
    </row>
    <row r="1162" spans="1:28">
      <c r="A1162" s="1336" t="s">
        <v>353</v>
      </c>
      <c r="B1162" s="2" t="s">
        <v>553</v>
      </c>
      <c r="C1162" s="1" t="s">
        <v>554</v>
      </c>
      <c r="D1162" s="1" t="s">
        <v>116</v>
      </c>
      <c r="E1162" s="1">
        <v>130099</v>
      </c>
      <c r="F1162" s="1336" t="s">
        <v>150</v>
      </c>
      <c r="G1162" s="1" t="s">
        <v>32</v>
      </c>
      <c r="H1162" s="1">
        <v>419014</v>
      </c>
      <c r="I1162" s="3">
        <v>42530</v>
      </c>
      <c r="J1162" s="3">
        <v>42529</v>
      </c>
      <c r="K1162" s="3">
        <v>42531</v>
      </c>
      <c r="N1162" s="1" t="s">
        <v>89</v>
      </c>
      <c r="O1162" s="1">
        <v>117010</v>
      </c>
      <c r="P1162" s="1">
        <v>500</v>
      </c>
      <c r="Q1162" s="1">
        <v>45.83</v>
      </c>
      <c r="R1162" s="1337">
        <v>22915</v>
      </c>
      <c r="S1162" s="4">
        <v>-3866.57</v>
      </c>
      <c r="T1162" s="1">
        <v>47.401000000000003</v>
      </c>
      <c r="U1162" s="1337">
        <v>23700.5</v>
      </c>
      <c r="V1162" s="1">
        <v>0.11070000000000001</v>
      </c>
      <c r="W1162" s="1336">
        <v>55.365000000000002</v>
      </c>
      <c r="X1162" s="1">
        <v>13</v>
      </c>
      <c r="Y1162" s="1">
        <v>130</v>
      </c>
      <c r="AA1162" s="1">
        <v>401</v>
      </c>
      <c r="AB1162" s="1336">
        <v>-785.5</v>
      </c>
    </row>
    <row r="1163" spans="1:28">
      <c r="A1163" s="1336" t="s">
        <v>353</v>
      </c>
      <c r="B1163" s="2" t="s">
        <v>553</v>
      </c>
      <c r="C1163" s="1" t="s">
        <v>554</v>
      </c>
      <c r="D1163" s="1" t="s">
        <v>116</v>
      </c>
      <c r="E1163" s="1">
        <v>130236</v>
      </c>
      <c r="F1163" s="1336" t="s">
        <v>427</v>
      </c>
      <c r="G1163" s="1" t="s">
        <v>32</v>
      </c>
      <c r="H1163" s="1">
        <v>419499</v>
      </c>
      <c r="I1163" s="3">
        <v>42534</v>
      </c>
      <c r="J1163" s="3">
        <v>42530</v>
      </c>
      <c r="K1163" s="3">
        <v>42531</v>
      </c>
      <c r="L1163" s="1">
        <v>222394</v>
      </c>
      <c r="M1163" s="3">
        <v>42534</v>
      </c>
      <c r="N1163" s="1" t="s">
        <v>89</v>
      </c>
      <c r="O1163" s="1">
        <v>117040</v>
      </c>
      <c r="P1163" s="1">
        <v>200</v>
      </c>
      <c r="Q1163" s="1">
        <v>44.71</v>
      </c>
      <c r="R1163" s="1337">
        <v>8942</v>
      </c>
      <c r="S1163" s="4">
        <v>-1770.63</v>
      </c>
      <c r="T1163" s="1">
        <v>47.401000000000003</v>
      </c>
      <c r="U1163" s="1337">
        <v>9480.2000000000007</v>
      </c>
      <c r="V1163" s="1">
        <v>0.11070000000000001</v>
      </c>
      <c r="W1163" s="1336">
        <v>22.146000000000001</v>
      </c>
      <c r="X1163" s="1">
        <v>13</v>
      </c>
      <c r="Y1163" s="1">
        <v>135</v>
      </c>
      <c r="Z1163" s="1" t="s">
        <v>143</v>
      </c>
      <c r="AA1163" s="1">
        <v>401</v>
      </c>
      <c r="AB1163" s="1336">
        <v>-538.20000000000005</v>
      </c>
    </row>
    <row r="1164" spans="1:28">
      <c r="A1164" s="1336" t="s">
        <v>353</v>
      </c>
      <c r="B1164" s="2" t="s">
        <v>555</v>
      </c>
      <c r="C1164" s="1" t="s">
        <v>556</v>
      </c>
      <c r="D1164" s="1" t="s">
        <v>116</v>
      </c>
      <c r="E1164" s="1">
        <v>130001</v>
      </c>
      <c r="F1164" s="1336" t="s">
        <v>132</v>
      </c>
      <c r="G1164" s="1" t="s">
        <v>32</v>
      </c>
      <c r="H1164" s="1">
        <v>418667</v>
      </c>
      <c r="I1164" s="3">
        <v>42529</v>
      </c>
      <c r="J1164" s="3">
        <v>42528</v>
      </c>
      <c r="K1164" s="3">
        <v>42529</v>
      </c>
      <c r="N1164" s="1" t="s">
        <v>89</v>
      </c>
      <c r="O1164" s="1">
        <v>116942</v>
      </c>
      <c r="P1164" s="1">
        <v>1000</v>
      </c>
      <c r="Q1164" s="1">
        <v>60.23</v>
      </c>
      <c r="R1164" s="1337">
        <v>60230</v>
      </c>
      <c r="S1164" s="4">
        <v>-11989.43</v>
      </c>
      <c r="T1164" s="1">
        <v>63.911000000000001</v>
      </c>
      <c r="U1164" s="1337">
        <v>63911</v>
      </c>
      <c r="V1164" s="1">
        <v>0.1661</v>
      </c>
      <c r="W1164" s="1336">
        <v>166.09</v>
      </c>
      <c r="X1164" s="1">
        <v>13</v>
      </c>
      <c r="Y1164" s="1">
        <v>130</v>
      </c>
      <c r="AA1164" s="1">
        <v>401</v>
      </c>
      <c r="AB1164" s="1337">
        <v>-3681</v>
      </c>
    </row>
    <row r="1165" spans="1:28">
      <c r="A1165" s="1336" t="s">
        <v>353</v>
      </c>
      <c r="B1165" s="2" t="s">
        <v>555</v>
      </c>
      <c r="C1165" s="1" t="s">
        <v>556</v>
      </c>
      <c r="D1165" s="1" t="s">
        <v>116</v>
      </c>
      <c r="E1165" s="1">
        <v>130236</v>
      </c>
      <c r="F1165" s="1336" t="s">
        <v>427</v>
      </c>
      <c r="G1165" s="1" t="s">
        <v>32</v>
      </c>
      <c r="H1165" s="1">
        <v>419502</v>
      </c>
      <c r="I1165" s="3">
        <v>42534</v>
      </c>
      <c r="J1165" s="3">
        <v>42530</v>
      </c>
      <c r="K1165" s="3">
        <v>42531</v>
      </c>
      <c r="L1165" s="1">
        <v>222396</v>
      </c>
      <c r="M1165" s="3">
        <v>42534</v>
      </c>
      <c r="N1165" s="1" t="s">
        <v>89</v>
      </c>
      <c r="O1165" s="1">
        <v>117040</v>
      </c>
      <c r="P1165" s="1">
        <v>1000</v>
      </c>
      <c r="Q1165" s="1">
        <v>58.17</v>
      </c>
      <c r="R1165" s="1337">
        <v>58170</v>
      </c>
      <c r="S1165" s="4">
        <v>-14049.43</v>
      </c>
      <c r="T1165" s="1">
        <v>63.911000000000001</v>
      </c>
      <c r="U1165" s="1337">
        <v>63911</v>
      </c>
      <c r="V1165" s="1">
        <v>0.1661</v>
      </c>
      <c r="W1165" s="1336">
        <v>166.09</v>
      </c>
      <c r="X1165" s="1">
        <v>13</v>
      </c>
      <c r="Y1165" s="1">
        <v>135</v>
      </c>
      <c r="Z1165" s="1" t="s">
        <v>143</v>
      </c>
      <c r="AA1165" s="1">
        <v>401</v>
      </c>
      <c r="AB1165" s="1337">
        <v>-5741</v>
      </c>
    </row>
    <row r="1166" spans="1:28">
      <c r="A1166" s="1336" t="s">
        <v>353</v>
      </c>
      <c r="B1166" s="2" t="s">
        <v>555</v>
      </c>
      <c r="C1166" s="1" t="s">
        <v>556</v>
      </c>
      <c r="D1166" s="1" t="s">
        <v>116</v>
      </c>
      <c r="E1166" s="1">
        <v>130099</v>
      </c>
      <c r="F1166" s="1336" t="s">
        <v>150</v>
      </c>
      <c r="G1166" s="1" t="s">
        <v>32</v>
      </c>
      <c r="H1166" s="1">
        <v>419959</v>
      </c>
      <c r="I1166" s="3">
        <v>42538</v>
      </c>
      <c r="J1166" s="3">
        <v>42535</v>
      </c>
      <c r="K1166" s="3">
        <v>42536</v>
      </c>
      <c r="N1166" s="1" t="s">
        <v>89</v>
      </c>
      <c r="O1166" s="1">
        <v>117199</v>
      </c>
      <c r="P1166" s="1">
        <v>500</v>
      </c>
      <c r="Q1166" s="1">
        <v>59.02</v>
      </c>
      <c r="R1166" s="1337">
        <v>29510</v>
      </c>
      <c r="S1166" s="4">
        <v>-6599.72</v>
      </c>
      <c r="T1166" s="1">
        <v>63.911000000000001</v>
      </c>
      <c r="U1166" s="1337">
        <v>31955.5</v>
      </c>
      <c r="V1166" s="1">
        <v>0.1661</v>
      </c>
      <c r="W1166" s="1336">
        <v>83.045000000000002</v>
      </c>
      <c r="X1166" s="1">
        <v>13</v>
      </c>
      <c r="Y1166" s="1">
        <v>130</v>
      </c>
      <c r="AA1166" s="1">
        <v>401</v>
      </c>
      <c r="AB1166" s="1337">
        <v>-2445.5</v>
      </c>
    </row>
    <row r="1167" spans="1:28">
      <c r="A1167" s="1336" t="s">
        <v>353</v>
      </c>
      <c r="B1167" s="2" t="s">
        <v>555</v>
      </c>
      <c r="C1167" s="1" t="s">
        <v>556</v>
      </c>
      <c r="D1167" s="1" t="s">
        <v>116</v>
      </c>
      <c r="E1167" s="1">
        <v>130322</v>
      </c>
      <c r="F1167" s="1336" t="s">
        <v>142</v>
      </c>
      <c r="G1167" s="1" t="s">
        <v>32</v>
      </c>
      <c r="H1167" s="1">
        <v>421157</v>
      </c>
      <c r="I1167" s="3">
        <v>42546</v>
      </c>
      <c r="J1167" s="3">
        <v>42543</v>
      </c>
      <c r="K1167" s="3">
        <v>42544</v>
      </c>
      <c r="L1167" s="1">
        <v>223222</v>
      </c>
      <c r="M1167" s="3">
        <v>42546</v>
      </c>
      <c r="N1167" s="1" t="s">
        <v>89</v>
      </c>
      <c r="O1167" s="1">
        <v>117395</v>
      </c>
      <c r="P1167" s="1">
        <v>500</v>
      </c>
      <c r="Q1167" s="1">
        <v>58.17</v>
      </c>
      <c r="R1167" s="1337">
        <v>29085</v>
      </c>
      <c r="S1167" s="4">
        <v>-7024.72</v>
      </c>
      <c r="T1167" s="1">
        <v>63.911000000000001</v>
      </c>
      <c r="U1167" s="1337">
        <v>31955.5</v>
      </c>
      <c r="V1167" s="1">
        <v>0.1661</v>
      </c>
      <c r="W1167" s="1336">
        <v>83.045000000000002</v>
      </c>
      <c r="X1167" s="1">
        <v>13</v>
      </c>
      <c r="Y1167" s="1">
        <v>135</v>
      </c>
      <c r="Z1167" s="1" t="s">
        <v>143</v>
      </c>
      <c r="AA1167" s="1">
        <v>401</v>
      </c>
      <c r="AB1167" s="1337">
        <v>-2870.5</v>
      </c>
    </row>
    <row r="1168" spans="1:28">
      <c r="A1168" s="1336" t="s">
        <v>353</v>
      </c>
      <c r="B1168" s="2" t="s">
        <v>557</v>
      </c>
      <c r="C1168" s="1" t="s">
        <v>556</v>
      </c>
      <c r="D1168" s="1" t="s">
        <v>87</v>
      </c>
      <c r="E1168" s="1">
        <v>130365</v>
      </c>
      <c r="F1168" s="1336" t="s">
        <v>432</v>
      </c>
      <c r="G1168" s="1" t="s">
        <v>32</v>
      </c>
      <c r="H1168" s="1">
        <v>419695</v>
      </c>
      <c r="I1168" s="3">
        <v>42535</v>
      </c>
      <c r="J1168" s="3">
        <v>42515</v>
      </c>
      <c r="K1168" s="3">
        <v>42544</v>
      </c>
      <c r="L1168" s="1">
        <v>222490</v>
      </c>
      <c r="M1168" s="3">
        <v>42535</v>
      </c>
      <c r="N1168" s="1" t="s">
        <v>89</v>
      </c>
      <c r="O1168" s="1">
        <v>116479</v>
      </c>
      <c r="P1168" s="1">
        <v>200</v>
      </c>
      <c r="Q1168" s="1">
        <v>60.23</v>
      </c>
      <c r="R1168" s="1337">
        <v>12046</v>
      </c>
      <c r="S1168" s="4">
        <v>-2397.89</v>
      </c>
      <c r="T1168" s="1">
        <v>63.911000000000001</v>
      </c>
      <c r="U1168" s="1337">
        <v>12782.2</v>
      </c>
      <c r="V1168" s="1">
        <v>0.1661</v>
      </c>
      <c r="W1168" s="1336">
        <v>33.218000000000004</v>
      </c>
      <c r="X1168" s="1">
        <v>13</v>
      </c>
      <c r="Y1168" s="1">
        <v>135</v>
      </c>
      <c r="Z1168" s="1" t="s">
        <v>90</v>
      </c>
      <c r="AA1168" s="1">
        <v>401</v>
      </c>
      <c r="AB1168" s="1336">
        <v>-736.2</v>
      </c>
    </row>
    <row r="1169" spans="1:28">
      <c r="A1169" s="1336" t="s">
        <v>353</v>
      </c>
      <c r="B1169" s="2" t="s">
        <v>558</v>
      </c>
      <c r="C1169" s="1" t="s">
        <v>556</v>
      </c>
      <c r="D1169" s="1" t="s">
        <v>65</v>
      </c>
      <c r="E1169" s="1">
        <v>140008</v>
      </c>
      <c r="F1169" s="1336" t="s">
        <v>123</v>
      </c>
      <c r="G1169" s="1" t="s">
        <v>32</v>
      </c>
      <c r="H1169" s="1">
        <v>418418</v>
      </c>
      <c r="I1169" s="3">
        <v>42525</v>
      </c>
      <c r="J1169" s="3">
        <v>42500</v>
      </c>
      <c r="K1169" s="3">
        <v>42515</v>
      </c>
      <c r="L1169" s="1">
        <v>221698</v>
      </c>
      <c r="M1169" s="3">
        <v>42524</v>
      </c>
      <c r="N1169" s="1" t="s">
        <v>89</v>
      </c>
      <c r="O1169" s="1">
        <v>115962</v>
      </c>
      <c r="P1169" s="1">
        <v>1000</v>
      </c>
      <c r="Q1169" s="1">
        <v>61.08</v>
      </c>
      <c r="R1169" s="1337">
        <v>61080</v>
      </c>
      <c r="S1169" s="4">
        <v>-11139.43</v>
      </c>
      <c r="T1169" s="1">
        <v>63.911000000000001</v>
      </c>
      <c r="U1169" s="1337">
        <v>63911</v>
      </c>
      <c r="V1169" s="1">
        <v>0.1661</v>
      </c>
      <c r="W1169" s="1336">
        <v>166.09</v>
      </c>
      <c r="X1169" s="1">
        <v>13</v>
      </c>
      <c r="Y1169" s="1">
        <v>141</v>
      </c>
      <c r="AA1169" s="1">
        <v>401</v>
      </c>
      <c r="AB1169" s="1337">
        <v>-2831</v>
      </c>
    </row>
    <row r="1170" spans="1:28">
      <c r="A1170" s="1336" t="s">
        <v>353</v>
      </c>
      <c r="B1170" s="2" t="s">
        <v>558</v>
      </c>
      <c r="C1170" s="1" t="s">
        <v>556</v>
      </c>
      <c r="D1170" s="1" t="s">
        <v>65</v>
      </c>
      <c r="E1170" s="1">
        <v>130140</v>
      </c>
      <c r="F1170" s="1336" t="s">
        <v>222</v>
      </c>
      <c r="G1170" s="1" t="s">
        <v>32</v>
      </c>
      <c r="H1170" s="1">
        <v>418683</v>
      </c>
      <c r="I1170" s="3">
        <v>42529</v>
      </c>
      <c r="J1170" s="3">
        <v>42515</v>
      </c>
      <c r="K1170" s="3">
        <v>42536</v>
      </c>
      <c r="N1170" s="1" t="s">
        <v>89</v>
      </c>
      <c r="O1170" s="1">
        <v>116449</v>
      </c>
      <c r="P1170" s="1">
        <v>1000</v>
      </c>
      <c r="Q1170" s="1">
        <v>60.23</v>
      </c>
      <c r="R1170" s="1337">
        <v>60230</v>
      </c>
      <c r="S1170" s="4">
        <v>-11989.43</v>
      </c>
      <c r="T1170" s="1">
        <v>63.911000000000001</v>
      </c>
      <c r="U1170" s="1337">
        <v>63911</v>
      </c>
      <c r="V1170" s="1">
        <v>0.1661</v>
      </c>
      <c r="W1170" s="1336">
        <v>166.09</v>
      </c>
      <c r="X1170" s="1">
        <v>13</v>
      </c>
      <c r="Y1170" s="1">
        <v>130</v>
      </c>
      <c r="AA1170" s="1">
        <v>401</v>
      </c>
      <c r="AB1170" s="1337">
        <v>-3681</v>
      </c>
    </row>
    <row r="1171" spans="1:28">
      <c r="A1171" s="1336" t="s">
        <v>353</v>
      </c>
      <c r="B1171" s="2" t="s">
        <v>558</v>
      </c>
      <c r="C1171" s="1" t="s">
        <v>556</v>
      </c>
      <c r="D1171" s="1" t="s">
        <v>65</v>
      </c>
      <c r="E1171" s="1">
        <v>130013</v>
      </c>
      <c r="F1171" s="1336" t="s">
        <v>221</v>
      </c>
      <c r="G1171" s="1" t="s">
        <v>32</v>
      </c>
      <c r="H1171" s="1">
        <v>419545</v>
      </c>
      <c r="I1171" s="3">
        <v>42535</v>
      </c>
      <c r="J1171" s="3">
        <v>42520</v>
      </c>
      <c r="K1171" s="3">
        <v>42546</v>
      </c>
      <c r="N1171" s="1" t="s">
        <v>89</v>
      </c>
      <c r="O1171" s="1">
        <v>116584</v>
      </c>
      <c r="P1171" s="1">
        <v>1000</v>
      </c>
      <c r="Q1171" s="1">
        <v>59.02</v>
      </c>
      <c r="R1171" s="1337">
        <v>59020</v>
      </c>
      <c r="S1171" s="4">
        <v>-13199.43</v>
      </c>
      <c r="T1171" s="1">
        <v>63.911000000000001</v>
      </c>
      <c r="U1171" s="1337">
        <v>63911</v>
      </c>
      <c r="V1171" s="1">
        <v>0.1661</v>
      </c>
      <c r="W1171" s="1336">
        <v>166.09</v>
      </c>
      <c r="X1171" s="1">
        <v>13</v>
      </c>
      <c r="Y1171" s="1">
        <v>130</v>
      </c>
      <c r="AA1171" s="1">
        <v>401</v>
      </c>
      <c r="AB1171" s="1337">
        <v>-4891</v>
      </c>
    </row>
    <row r="1172" spans="1:28">
      <c r="A1172" s="1336" t="s">
        <v>353</v>
      </c>
      <c r="B1172" s="2" t="s">
        <v>558</v>
      </c>
      <c r="C1172" s="1" t="s">
        <v>556</v>
      </c>
      <c r="D1172" s="1" t="s">
        <v>65</v>
      </c>
      <c r="E1172" s="1">
        <v>140008</v>
      </c>
      <c r="F1172" s="1336" t="s">
        <v>123</v>
      </c>
      <c r="G1172" s="1" t="s">
        <v>32</v>
      </c>
      <c r="H1172" s="1">
        <v>419830</v>
      </c>
      <c r="I1172" s="3">
        <v>42536</v>
      </c>
      <c r="J1172" s="3">
        <v>42522</v>
      </c>
      <c r="K1172" s="3">
        <v>42545</v>
      </c>
      <c r="L1172" s="1">
        <v>222596</v>
      </c>
      <c r="M1172" s="3">
        <v>42536</v>
      </c>
      <c r="N1172" s="1" t="s">
        <v>89</v>
      </c>
      <c r="O1172" s="1">
        <v>116716</v>
      </c>
      <c r="P1172" s="1">
        <v>3000</v>
      </c>
      <c r="Q1172" s="1">
        <v>60.23</v>
      </c>
      <c r="R1172" s="1337">
        <v>180690</v>
      </c>
      <c r="S1172" s="4">
        <v>-35968.29</v>
      </c>
      <c r="T1172" s="1">
        <v>63.911000000000001</v>
      </c>
      <c r="U1172" s="1337">
        <v>191733</v>
      </c>
      <c r="V1172" s="1">
        <v>0.1661</v>
      </c>
      <c r="W1172" s="1336">
        <v>498.27</v>
      </c>
      <c r="X1172" s="1">
        <v>13</v>
      </c>
      <c r="Y1172" s="1">
        <v>141</v>
      </c>
      <c r="AA1172" s="1">
        <v>401</v>
      </c>
      <c r="AB1172" s="1337">
        <v>-11043</v>
      </c>
    </row>
    <row r="1173" spans="1:28">
      <c r="A1173" s="1336" t="s">
        <v>353</v>
      </c>
      <c r="B1173" s="2" t="s">
        <v>558</v>
      </c>
      <c r="C1173" s="1" t="s">
        <v>556</v>
      </c>
      <c r="D1173" s="1" t="s">
        <v>65</v>
      </c>
      <c r="E1173" s="1">
        <v>130001</v>
      </c>
      <c r="F1173" s="1336" t="s">
        <v>132</v>
      </c>
      <c r="G1173" s="1" t="s">
        <v>32</v>
      </c>
      <c r="H1173" s="1">
        <v>419903</v>
      </c>
      <c r="I1173" s="3">
        <v>42537</v>
      </c>
      <c r="J1173" s="3">
        <v>42535</v>
      </c>
      <c r="K1173" s="3">
        <v>42536</v>
      </c>
      <c r="N1173" s="1" t="s">
        <v>89</v>
      </c>
      <c r="O1173" s="1">
        <v>117219</v>
      </c>
      <c r="P1173" s="1">
        <v>2000</v>
      </c>
      <c r="Q1173" s="1">
        <v>60.23</v>
      </c>
      <c r="R1173" s="1337">
        <v>120460</v>
      </c>
      <c r="S1173" s="4">
        <v>-23978.86</v>
      </c>
      <c r="T1173" s="1">
        <v>63.911000000000001</v>
      </c>
      <c r="U1173" s="1337">
        <v>127822</v>
      </c>
      <c r="V1173" s="1">
        <v>0.1661</v>
      </c>
      <c r="W1173" s="1336">
        <v>332.18</v>
      </c>
      <c r="X1173" s="1">
        <v>13</v>
      </c>
      <c r="Y1173" s="1">
        <v>130</v>
      </c>
      <c r="AA1173" s="1">
        <v>401</v>
      </c>
      <c r="AB1173" s="1337">
        <v>-7362</v>
      </c>
    </row>
    <row r="1174" spans="1:28">
      <c r="A1174" s="1336" t="s">
        <v>353</v>
      </c>
      <c r="B1174" s="2" t="s">
        <v>558</v>
      </c>
      <c r="C1174" s="1" t="s">
        <v>556</v>
      </c>
      <c r="D1174" s="1" t="s">
        <v>65</v>
      </c>
      <c r="E1174" s="1">
        <v>130099</v>
      </c>
      <c r="F1174" s="1336" t="s">
        <v>150</v>
      </c>
      <c r="G1174" s="1" t="s">
        <v>32</v>
      </c>
      <c r="H1174" s="1">
        <v>420055</v>
      </c>
      <c r="I1174" s="3">
        <v>42537</v>
      </c>
      <c r="J1174" s="3">
        <v>42529</v>
      </c>
      <c r="K1174" s="3">
        <v>42546</v>
      </c>
      <c r="L1174" s="1">
        <v>222656</v>
      </c>
      <c r="M1174" s="3">
        <v>42536</v>
      </c>
      <c r="N1174" s="1" t="s">
        <v>89</v>
      </c>
      <c r="O1174" s="1">
        <v>117011</v>
      </c>
      <c r="P1174" s="1">
        <v>1000</v>
      </c>
      <c r="Q1174" s="1">
        <v>59.63</v>
      </c>
      <c r="R1174" s="1337">
        <v>59630</v>
      </c>
      <c r="S1174" s="4">
        <v>-12589.43</v>
      </c>
      <c r="T1174" s="1">
        <v>63.911000000000001</v>
      </c>
      <c r="U1174" s="1337">
        <v>63911</v>
      </c>
      <c r="V1174" s="1">
        <v>0.1661</v>
      </c>
      <c r="W1174" s="1336">
        <v>166.09</v>
      </c>
      <c r="X1174" s="1">
        <v>13</v>
      </c>
      <c r="Y1174" s="1">
        <v>130</v>
      </c>
      <c r="AA1174" s="1">
        <v>401</v>
      </c>
      <c r="AB1174" s="1337">
        <v>-4281</v>
      </c>
    </row>
    <row r="1175" spans="1:28">
      <c r="A1175" s="1336" t="s">
        <v>353</v>
      </c>
      <c r="B1175" s="2" t="s">
        <v>558</v>
      </c>
      <c r="C1175" s="1" t="s">
        <v>556</v>
      </c>
      <c r="D1175" s="1" t="s">
        <v>65</v>
      </c>
      <c r="E1175" s="1">
        <v>130099</v>
      </c>
      <c r="F1175" s="1336" t="s">
        <v>150</v>
      </c>
      <c r="G1175" s="1" t="s">
        <v>32</v>
      </c>
      <c r="H1175" s="1">
        <v>420067</v>
      </c>
      <c r="I1175" s="3">
        <v>42537</v>
      </c>
      <c r="J1175" s="3">
        <v>42535</v>
      </c>
      <c r="K1175" s="3">
        <v>42565</v>
      </c>
      <c r="L1175" s="1">
        <v>222658</v>
      </c>
      <c r="M1175" s="3">
        <v>42536</v>
      </c>
      <c r="N1175" s="1" t="s">
        <v>89</v>
      </c>
      <c r="O1175" s="1">
        <v>117200</v>
      </c>
      <c r="P1175" s="1">
        <v>1000</v>
      </c>
      <c r="Q1175" s="1">
        <v>59.02</v>
      </c>
      <c r="R1175" s="1337">
        <v>59020</v>
      </c>
      <c r="S1175" s="4">
        <v>-13199.43</v>
      </c>
      <c r="T1175" s="1">
        <v>63.911000000000001</v>
      </c>
      <c r="U1175" s="1337">
        <v>63911</v>
      </c>
      <c r="V1175" s="1">
        <v>0.1661</v>
      </c>
      <c r="W1175" s="1336">
        <v>166.09</v>
      </c>
      <c r="X1175" s="1">
        <v>13</v>
      </c>
      <c r="Y1175" s="1">
        <v>130</v>
      </c>
      <c r="AA1175" s="1">
        <v>401</v>
      </c>
      <c r="AB1175" s="1337">
        <v>-4891</v>
      </c>
    </row>
    <row r="1176" spans="1:28">
      <c r="A1176" s="1336" t="s">
        <v>353</v>
      </c>
      <c r="B1176" s="2" t="s">
        <v>559</v>
      </c>
      <c r="C1176" s="1" t="s">
        <v>556</v>
      </c>
      <c r="D1176" s="1" t="s">
        <v>129</v>
      </c>
      <c r="E1176" s="1">
        <v>130001</v>
      </c>
      <c r="F1176" s="1336" t="s">
        <v>132</v>
      </c>
      <c r="G1176" s="1" t="s">
        <v>32</v>
      </c>
      <c r="H1176" s="1">
        <v>421265</v>
      </c>
      <c r="I1176" s="3">
        <v>42549</v>
      </c>
      <c r="J1176" s="3">
        <v>42528</v>
      </c>
      <c r="K1176" s="3">
        <v>42546</v>
      </c>
      <c r="N1176" s="1" t="s">
        <v>89</v>
      </c>
      <c r="O1176" s="1">
        <v>116943</v>
      </c>
      <c r="P1176" s="1">
        <v>4000</v>
      </c>
      <c r="Q1176" s="1">
        <v>60.23</v>
      </c>
      <c r="R1176" s="1337">
        <v>240920</v>
      </c>
      <c r="S1176" s="4">
        <v>-47957.72</v>
      </c>
      <c r="T1176" s="1">
        <v>63.911000000000001</v>
      </c>
      <c r="U1176" s="1337">
        <v>255644</v>
      </c>
      <c r="V1176" s="1">
        <v>0.1661</v>
      </c>
      <c r="W1176" s="1336">
        <v>664.36</v>
      </c>
      <c r="X1176" s="1">
        <v>13</v>
      </c>
      <c r="Y1176" s="1">
        <v>130</v>
      </c>
      <c r="AA1176" s="1">
        <v>401</v>
      </c>
      <c r="AB1176" s="1337">
        <v>-14724</v>
      </c>
    </row>
    <row r="1177" spans="1:28">
      <c r="A1177" s="1336" t="s">
        <v>353</v>
      </c>
      <c r="B1177" s="2" t="s">
        <v>560</v>
      </c>
      <c r="C1177" s="1" t="s">
        <v>561</v>
      </c>
      <c r="D1177" s="1" t="s">
        <v>116</v>
      </c>
      <c r="E1177" s="1">
        <v>130375</v>
      </c>
      <c r="F1177" s="1336" t="s">
        <v>458</v>
      </c>
      <c r="G1177" s="1" t="s">
        <v>53</v>
      </c>
      <c r="H1177" s="1">
        <v>7336</v>
      </c>
      <c r="I1177" s="3">
        <v>42534</v>
      </c>
      <c r="J1177" s="3">
        <v>42549</v>
      </c>
      <c r="K1177" s="3">
        <v>42549</v>
      </c>
      <c r="L1177" s="1">
        <v>222421</v>
      </c>
      <c r="N1177" s="1" t="s">
        <v>54</v>
      </c>
      <c r="O1177" s="1">
        <v>7530</v>
      </c>
      <c r="P1177" s="1">
        <v>-300</v>
      </c>
      <c r="Q1177" s="1">
        <v>88.22</v>
      </c>
      <c r="R1177" s="1337">
        <v>-26466</v>
      </c>
      <c r="S1177" s="4">
        <v>1708.97</v>
      </c>
      <c r="T1177" s="1">
        <v>83.111999999999995</v>
      </c>
      <c r="U1177" s="1337">
        <v>-24933.599999999999</v>
      </c>
      <c r="V1177" s="1">
        <v>0.22170000000000001</v>
      </c>
      <c r="W1177" s="1336">
        <v>-66.504000000000005</v>
      </c>
      <c r="X1177" s="1">
        <v>13</v>
      </c>
      <c r="Y1177" s="1">
        <v>135</v>
      </c>
      <c r="Z1177" s="1" t="s">
        <v>259</v>
      </c>
      <c r="AA1177" s="1">
        <v>401</v>
      </c>
      <c r="AB1177" s="1337">
        <v>-1532.4</v>
      </c>
    </row>
    <row r="1178" spans="1:28">
      <c r="A1178" s="1336" t="s">
        <v>353</v>
      </c>
      <c r="B1178" s="2" t="s">
        <v>560</v>
      </c>
      <c r="C1178" s="1" t="s">
        <v>561</v>
      </c>
      <c r="D1178" s="1" t="s">
        <v>116</v>
      </c>
      <c r="E1178" s="1">
        <v>130013</v>
      </c>
      <c r="F1178" s="1336" t="s">
        <v>221</v>
      </c>
      <c r="G1178" s="1" t="s">
        <v>32</v>
      </c>
      <c r="H1178" s="1">
        <v>417972</v>
      </c>
      <c r="I1178" s="3">
        <v>42522</v>
      </c>
      <c r="J1178" s="3">
        <v>42520</v>
      </c>
      <c r="K1178" s="3">
        <v>42522</v>
      </c>
      <c r="N1178" s="1" t="s">
        <v>89</v>
      </c>
      <c r="O1178" s="1">
        <v>116578</v>
      </c>
      <c r="P1178" s="1">
        <v>1000</v>
      </c>
      <c r="Q1178" s="1">
        <v>76.819999999999993</v>
      </c>
      <c r="R1178" s="1337">
        <v>76820</v>
      </c>
      <c r="S1178" s="4">
        <v>-17096.560000000001</v>
      </c>
      <c r="T1178" s="1">
        <v>83.111999999999995</v>
      </c>
      <c r="U1178" s="1337">
        <v>83112</v>
      </c>
      <c r="V1178" s="1">
        <v>0.22170000000000001</v>
      </c>
      <c r="W1178" s="1336">
        <v>221.68</v>
      </c>
      <c r="X1178" s="1">
        <v>13</v>
      </c>
      <c r="Y1178" s="1">
        <v>130</v>
      </c>
      <c r="AA1178" s="1">
        <v>401</v>
      </c>
      <c r="AB1178" s="1337">
        <v>-6292</v>
      </c>
    </row>
    <row r="1179" spans="1:28">
      <c r="A1179" s="1336" t="s">
        <v>353</v>
      </c>
      <c r="B1179" s="2" t="s">
        <v>560</v>
      </c>
      <c r="C1179" s="1" t="s">
        <v>561</v>
      </c>
      <c r="D1179" s="1" t="s">
        <v>116</v>
      </c>
      <c r="E1179" s="1">
        <v>130003</v>
      </c>
      <c r="F1179" s="1336" t="s">
        <v>145</v>
      </c>
      <c r="G1179" s="1" t="s">
        <v>32</v>
      </c>
      <c r="H1179" s="1">
        <v>418654</v>
      </c>
      <c r="I1179" s="3">
        <v>42529</v>
      </c>
      <c r="J1179" s="3">
        <v>42522</v>
      </c>
      <c r="K1179" s="3">
        <v>42524</v>
      </c>
      <c r="N1179" s="1" t="s">
        <v>89</v>
      </c>
      <c r="O1179" s="1">
        <v>116702</v>
      </c>
      <c r="P1179" s="1">
        <v>1000</v>
      </c>
      <c r="Q1179" s="1">
        <v>76.819999999999993</v>
      </c>
      <c r="R1179" s="1337">
        <v>76820</v>
      </c>
      <c r="S1179" s="4">
        <v>-17096.560000000001</v>
      </c>
      <c r="T1179" s="1">
        <v>83.111999999999995</v>
      </c>
      <c r="U1179" s="1337">
        <v>83112</v>
      </c>
      <c r="V1179" s="1">
        <v>0.22170000000000001</v>
      </c>
      <c r="W1179" s="1336">
        <v>221.68</v>
      </c>
      <c r="X1179" s="1">
        <v>13</v>
      </c>
      <c r="Y1179" s="1">
        <v>130</v>
      </c>
      <c r="AA1179" s="1">
        <v>401</v>
      </c>
      <c r="AB1179" s="1337">
        <v>-6292</v>
      </c>
    </row>
    <row r="1180" spans="1:28">
      <c r="A1180" s="1336" t="s">
        <v>353</v>
      </c>
      <c r="B1180" s="2" t="s">
        <v>560</v>
      </c>
      <c r="C1180" s="1" t="s">
        <v>561</v>
      </c>
      <c r="D1180" s="1" t="s">
        <v>116</v>
      </c>
      <c r="E1180" s="1">
        <v>130241</v>
      </c>
      <c r="F1180" s="1336" t="s">
        <v>368</v>
      </c>
      <c r="G1180" s="1" t="s">
        <v>32</v>
      </c>
      <c r="H1180" s="1">
        <v>418997</v>
      </c>
      <c r="I1180" s="3">
        <v>42530</v>
      </c>
      <c r="J1180" s="3">
        <v>42528</v>
      </c>
      <c r="K1180" s="3">
        <v>42529</v>
      </c>
      <c r="L1180" s="1">
        <v>222121</v>
      </c>
      <c r="M1180" s="3">
        <v>42529</v>
      </c>
      <c r="N1180" s="1" t="s">
        <v>89</v>
      </c>
      <c r="O1180" s="1">
        <v>116880</v>
      </c>
      <c r="P1180" s="1">
        <v>500</v>
      </c>
      <c r="Q1180" s="1">
        <v>74.569999999999993</v>
      </c>
      <c r="R1180" s="1337">
        <v>37285</v>
      </c>
      <c r="S1180" s="4">
        <v>-9673.2800000000007</v>
      </c>
      <c r="T1180" s="1">
        <v>83.111999999999995</v>
      </c>
      <c r="U1180" s="1337">
        <v>41556</v>
      </c>
      <c r="V1180" s="1">
        <v>0.22170000000000001</v>
      </c>
      <c r="W1180" s="1336">
        <v>110.84</v>
      </c>
      <c r="X1180" s="1">
        <v>13</v>
      </c>
      <c r="Y1180" s="1">
        <v>135</v>
      </c>
      <c r="Z1180" s="1" t="s">
        <v>143</v>
      </c>
      <c r="AA1180" s="1">
        <v>401</v>
      </c>
      <c r="AB1180" s="1337">
        <v>-4271</v>
      </c>
    </row>
    <row r="1181" spans="1:28">
      <c r="A1181" s="1336" t="s">
        <v>353</v>
      </c>
      <c r="B1181" s="2" t="s">
        <v>560</v>
      </c>
      <c r="C1181" s="1" t="s">
        <v>561</v>
      </c>
      <c r="D1181" s="1" t="s">
        <v>116</v>
      </c>
      <c r="E1181" s="1">
        <v>130314</v>
      </c>
      <c r="F1181" s="1336" t="s">
        <v>144</v>
      </c>
      <c r="G1181" s="1" t="s">
        <v>32</v>
      </c>
      <c r="H1181" s="1">
        <v>419249</v>
      </c>
      <c r="I1181" s="3">
        <v>42532</v>
      </c>
      <c r="J1181" s="3">
        <v>42529</v>
      </c>
      <c r="K1181" s="3">
        <v>42535</v>
      </c>
      <c r="N1181" s="1" t="s">
        <v>89</v>
      </c>
      <c r="O1181" s="1">
        <v>117029</v>
      </c>
      <c r="P1181" s="1">
        <v>1000</v>
      </c>
      <c r="Q1181" s="1">
        <v>76.819999999999993</v>
      </c>
      <c r="R1181" s="1337">
        <v>76820</v>
      </c>
      <c r="S1181" s="4">
        <v>-17096.560000000001</v>
      </c>
      <c r="T1181" s="1">
        <v>83.111999999999995</v>
      </c>
      <c r="U1181" s="1337">
        <v>83112</v>
      </c>
      <c r="V1181" s="1">
        <v>0.22170000000000001</v>
      </c>
      <c r="W1181" s="1336">
        <v>221.68</v>
      </c>
      <c r="X1181" s="1">
        <v>13</v>
      </c>
      <c r="Y1181" s="1">
        <v>130</v>
      </c>
      <c r="AA1181" s="1">
        <v>401</v>
      </c>
      <c r="AB1181" s="1337">
        <v>-6292</v>
      </c>
    </row>
    <row r="1182" spans="1:28">
      <c r="A1182" s="1336" t="s">
        <v>353</v>
      </c>
      <c r="B1182" s="2" t="s">
        <v>560</v>
      </c>
      <c r="C1182" s="1" t="s">
        <v>561</v>
      </c>
      <c r="D1182" s="1" t="s">
        <v>116</v>
      </c>
      <c r="E1182" s="1">
        <v>130375</v>
      </c>
      <c r="F1182" s="1336" t="s">
        <v>458</v>
      </c>
      <c r="G1182" s="1" t="s">
        <v>32</v>
      </c>
      <c r="H1182" s="1">
        <v>419458</v>
      </c>
      <c r="I1182" s="3">
        <v>42534</v>
      </c>
      <c r="J1182" s="3">
        <v>42530</v>
      </c>
      <c r="K1182" s="3">
        <v>42531</v>
      </c>
      <c r="L1182" s="1">
        <v>222421</v>
      </c>
      <c r="M1182" s="3">
        <v>42534</v>
      </c>
      <c r="N1182" s="1" t="s">
        <v>89</v>
      </c>
      <c r="O1182" s="1">
        <v>117041</v>
      </c>
      <c r="P1182" s="1">
        <v>300</v>
      </c>
      <c r="Q1182" s="1">
        <v>88.22</v>
      </c>
      <c r="R1182" s="1337">
        <v>26466</v>
      </c>
      <c r="S1182" s="4">
        <v>-1708.97</v>
      </c>
      <c r="T1182" s="1">
        <v>83.111999999999995</v>
      </c>
      <c r="U1182" s="1337">
        <v>24933.599999999999</v>
      </c>
      <c r="V1182" s="1">
        <v>0.22170000000000001</v>
      </c>
      <c r="W1182" s="1336">
        <v>66.504000000000005</v>
      </c>
      <c r="X1182" s="1">
        <v>13</v>
      </c>
      <c r="Y1182" s="1">
        <v>135</v>
      </c>
      <c r="Z1182" s="1" t="s">
        <v>259</v>
      </c>
      <c r="AA1182" s="1">
        <v>401</v>
      </c>
      <c r="AB1182" s="1337">
        <v>1532.4</v>
      </c>
    </row>
    <row r="1183" spans="1:28">
      <c r="A1183" s="1336" t="s">
        <v>353</v>
      </c>
      <c r="B1183" s="2" t="s">
        <v>560</v>
      </c>
      <c r="C1183" s="1" t="s">
        <v>561</v>
      </c>
      <c r="D1183" s="1" t="s">
        <v>116</v>
      </c>
      <c r="E1183" s="1">
        <v>130099</v>
      </c>
      <c r="F1183" s="1336" t="s">
        <v>150</v>
      </c>
      <c r="G1183" s="1" t="s">
        <v>32</v>
      </c>
      <c r="H1183" s="1">
        <v>419912</v>
      </c>
      <c r="I1183" s="3">
        <v>42537</v>
      </c>
      <c r="J1183" s="3">
        <v>42535</v>
      </c>
      <c r="K1183" s="3">
        <v>42536</v>
      </c>
      <c r="N1183" s="1" t="s">
        <v>89</v>
      </c>
      <c r="O1183" s="1">
        <v>117199</v>
      </c>
      <c r="P1183" s="1">
        <v>1000</v>
      </c>
      <c r="Q1183" s="1">
        <v>76.819999999999993</v>
      </c>
      <c r="R1183" s="1337">
        <v>76820</v>
      </c>
      <c r="S1183" s="4">
        <v>-17096.560000000001</v>
      </c>
      <c r="T1183" s="1">
        <v>83.111999999999995</v>
      </c>
      <c r="U1183" s="1337">
        <v>83112</v>
      </c>
      <c r="V1183" s="1">
        <v>0.22170000000000001</v>
      </c>
      <c r="W1183" s="1336">
        <v>221.68</v>
      </c>
      <c r="X1183" s="1">
        <v>13</v>
      </c>
      <c r="Y1183" s="1">
        <v>130</v>
      </c>
      <c r="AA1183" s="1">
        <v>401</v>
      </c>
      <c r="AB1183" s="1337">
        <v>-6292</v>
      </c>
    </row>
    <row r="1184" spans="1:28">
      <c r="A1184" s="1336" t="s">
        <v>353</v>
      </c>
      <c r="B1184" s="2" t="s">
        <v>560</v>
      </c>
      <c r="C1184" s="1" t="s">
        <v>561</v>
      </c>
      <c r="D1184" s="1" t="s">
        <v>116</v>
      </c>
      <c r="E1184" s="1">
        <v>130361</v>
      </c>
      <c r="F1184" s="1336" t="s">
        <v>167</v>
      </c>
      <c r="G1184" s="1" t="s">
        <v>32</v>
      </c>
      <c r="H1184" s="1">
        <v>420062</v>
      </c>
      <c r="I1184" s="3">
        <v>42537</v>
      </c>
      <c r="J1184" s="3">
        <v>42534</v>
      </c>
      <c r="K1184" s="3">
        <v>42535</v>
      </c>
      <c r="L1184" s="1">
        <v>222682</v>
      </c>
      <c r="M1184" s="3">
        <v>42537</v>
      </c>
      <c r="N1184" s="1" t="s">
        <v>89</v>
      </c>
      <c r="O1184" s="1">
        <v>117159</v>
      </c>
      <c r="P1184" s="1">
        <v>300</v>
      </c>
      <c r="Q1184" s="1">
        <v>78.39</v>
      </c>
      <c r="R1184" s="1337">
        <v>23517</v>
      </c>
      <c r="S1184" s="4">
        <v>-4657.97</v>
      </c>
      <c r="T1184" s="1">
        <v>83.111999999999995</v>
      </c>
      <c r="U1184" s="1337">
        <v>24933.599999999999</v>
      </c>
      <c r="V1184" s="1">
        <v>0.22170000000000001</v>
      </c>
      <c r="W1184" s="1336">
        <v>66.504000000000005</v>
      </c>
      <c r="X1184" s="1">
        <v>13</v>
      </c>
      <c r="Y1184" s="1">
        <v>135</v>
      </c>
      <c r="Z1184" s="1" t="s">
        <v>90</v>
      </c>
      <c r="AA1184" s="1">
        <v>401</v>
      </c>
      <c r="AB1184" s="1337">
        <v>-1416.6</v>
      </c>
    </row>
    <row r="1185" spans="1:28">
      <c r="A1185" s="1336" t="s">
        <v>353</v>
      </c>
      <c r="B1185" s="2" t="s">
        <v>560</v>
      </c>
      <c r="C1185" s="1" t="s">
        <v>561</v>
      </c>
      <c r="D1185" s="1" t="s">
        <v>116</v>
      </c>
      <c r="E1185" s="1">
        <v>130322</v>
      </c>
      <c r="F1185" s="1336" t="s">
        <v>142</v>
      </c>
      <c r="G1185" s="1" t="s">
        <v>32</v>
      </c>
      <c r="H1185" s="1">
        <v>421207</v>
      </c>
      <c r="I1185" s="3">
        <v>42548</v>
      </c>
      <c r="J1185" s="3">
        <v>42543</v>
      </c>
      <c r="K1185" s="3">
        <v>42544</v>
      </c>
      <c r="L1185" s="1">
        <v>223228</v>
      </c>
      <c r="M1185" s="3">
        <v>42547</v>
      </c>
      <c r="N1185" s="1" t="s">
        <v>89</v>
      </c>
      <c r="O1185" s="1">
        <v>117395</v>
      </c>
      <c r="P1185" s="1">
        <v>500</v>
      </c>
      <c r="Q1185" s="1">
        <v>75.72</v>
      </c>
      <c r="R1185" s="1337">
        <v>37860</v>
      </c>
      <c r="S1185" s="4">
        <v>-9098.2800000000007</v>
      </c>
      <c r="T1185" s="1">
        <v>83.111999999999995</v>
      </c>
      <c r="U1185" s="1337">
        <v>41556</v>
      </c>
      <c r="V1185" s="1">
        <v>0.22170000000000001</v>
      </c>
      <c r="W1185" s="1336">
        <v>110.84</v>
      </c>
      <c r="X1185" s="1">
        <v>13</v>
      </c>
      <c r="Y1185" s="1">
        <v>135</v>
      </c>
      <c r="Z1185" s="1" t="s">
        <v>143</v>
      </c>
      <c r="AA1185" s="1">
        <v>401</v>
      </c>
      <c r="AB1185" s="1337">
        <v>-3696</v>
      </c>
    </row>
    <row r="1186" spans="1:28">
      <c r="A1186" s="1336" t="s">
        <v>353</v>
      </c>
      <c r="B1186" s="2" t="s">
        <v>560</v>
      </c>
      <c r="C1186" s="1" t="s">
        <v>561</v>
      </c>
      <c r="D1186" s="1" t="s">
        <v>116</v>
      </c>
      <c r="E1186" s="1">
        <v>130375</v>
      </c>
      <c r="F1186" s="1336" t="s">
        <v>458</v>
      </c>
      <c r="G1186" s="1" t="s">
        <v>32</v>
      </c>
      <c r="H1186" s="1">
        <v>421404</v>
      </c>
      <c r="I1186" s="3">
        <v>42534</v>
      </c>
      <c r="J1186" s="3">
        <v>42549</v>
      </c>
      <c r="K1186" s="3">
        <v>42549</v>
      </c>
      <c r="N1186" s="1" t="s">
        <v>89</v>
      </c>
      <c r="O1186" s="1">
        <v>117559</v>
      </c>
      <c r="P1186" s="1">
        <v>300</v>
      </c>
      <c r="Q1186" s="1">
        <v>82.22</v>
      </c>
      <c r="R1186" s="1337">
        <v>24666</v>
      </c>
      <c r="S1186" s="4">
        <v>-3508.97</v>
      </c>
      <c r="T1186" s="1">
        <v>83.111999999999995</v>
      </c>
      <c r="U1186" s="1337">
        <v>24933.599999999999</v>
      </c>
      <c r="V1186" s="1">
        <v>0.22170000000000001</v>
      </c>
      <c r="W1186" s="1336">
        <v>66.504000000000005</v>
      </c>
      <c r="X1186" s="1">
        <v>13</v>
      </c>
      <c r="Y1186" s="1">
        <v>135</v>
      </c>
      <c r="Z1186" s="1" t="s">
        <v>259</v>
      </c>
      <c r="AA1186" s="1">
        <v>401</v>
      </c>
      <c r="AB1186" s="1336">
        <v>-267.60000000000002</v>
      </c>
    </row>
    <row r="1187" spans="1:28">
      <c r="A1187" s="1336" t="s">
        <v>353</v>
      </c>
      <c r="B1187" s="2" t="s">
        <v>562</v>
      </c>
      <c r="C1187" s="1" t="s">
        <v>561</v>
      </c>
      <c r="D1187" s="1" t="s">
        <v>76</v>
      </c>
      <c r="E1187" s="1">
        <v>140182</v>
      </c>
      <c r="F1187" s="1336" t="s">
        <v>487</v>
      </c>
      <c r="G1187" s="1" t="s">
        <v>32</v>
      </c>
      <c r="H1187" s="1">
        <v>420362</v>
      </c>
      <c r="I1187" s="3">
        <v>42542</v>
      </c>
      <c r="J1187" s="3">
        <v>42460</v>
      </c>
      <c r="K1187" s="3">
        <v>42487</v>
      </c>
      <c r="N1187" s="1" t="s">
        <v>42</v>
      </c>
      <c r="O1187" s="1">
        <v>21389</v>
      </c>
      <c r="P1187" s="1">
        <v>500</v>
      </c>
      <c r="Q1187" s="1">
        <v>91.78</v>
      </c>
      <c r="R1187" s="1337">
        <v>45890</v>
      </c>
      <c r="S1187" s="4">
        <v>-1068.28</v>
      </c>
      <c r="T1187" s="1">
        <v>83.111999999999995</v>
      </c>
      <c r="U1187" s="1337">
        <v>41556</v>
      </c>
      <c r="V1187" s="1">
        <v>0.22170000000000001</v>
      </c>
      <c r="W1187" s="1336">
        <v>110.84</v>
      </c>
      <c r="X1187" s="1">
        <v>13</v>
      </c>
      <c r="Y1187" s="1">
        <v>140</v>
      </c>
      <c r="AA1187" s="1">
        <v>401</v>
      </c>
      <c r="AB1187" s="1337">
        <v>4334</v>
      </c>
    </row>
    <row r="1188" spans="1:28">
      <c r="A1188" s="1336" t="s">
        <v>353</v>
      </c>
      <c r="B1188" s="2" t="s">
        <v>562</v>
      </c>
      <c r="C1188" s="1" t="s">
        <v>561</v>
      </c>
      <c r="D1188" s="1" t="s">
        <v>76</v>
      </c>
      <c r="E1188" s="1">
        <v>130325</v>
      </c>
      <c r="F1188" s="1336" t="s">
        <v>440</v>
      </c>
      <c r="G1188" s="1" t="s">
        <v>32</v>
      </c>
      <c r="H1188" s="1">
        <v>420461</v>
      </c>
      <c r="I1188" s="3">
        <v>42543</v>
      </c>
      <c r="J1188" s="3">
        <v>42537</v>
      </c>
      <c r="K1188" s="3">
        <v>42538</v>
      </c>
      <c r="N1188" s="1" t="s">
        <v>89</v>
      </c>
      <c r="O1188" s="1">
        <v>117267</v>
      </c>
      <c r="P1188" s="1">
        <v>500</v>
      </c>
      <c r="Q1188" s="1">
        <v>77.61</v>
      </c>
      <c r="R1188" s="1337">
        <v>38805</v>
      </c>
      <c r="S1188" s="4">
        <v>-8153.28</v>
      </c>
      <c r="T1188" s="1">
        <v>83.111999999999995</v>
      </c>
      <c r="U1188" s="1337">
        <v>41556</v>
      </c>
      <c r="V1188" s="1">
        <v>0.22170000000000001</v>
      </c>
      <c r="W1188" s="1336">
        <v>110.84</v>
      </c>
      <c r="X1188" s="1">
        <v>13</v>
      </c>
      <c r="Y1188" s="1">
        <v>135</v>
      </c>
      <c r="Z1188" s="1" t="s">
        <v>143</v>
      </c>
      <c r="AA1188" s="1">
        <v>401</v>
      </c>
      <c r="AB1188" s="1337">
        <v>-2751</v>
      </c>
    </row>
    <row r="1189" spans="1:28">
      <c r="A1189" s="1336" t="s">
        <v>353</v>
      </c>
      <c r="B1189" s="2" t="s">
        <v>563</v>
      </c>
      <c r="C1189" s="1" t="s">
        <v>561</v>
      </c>
      <c r="D1189" s="1" t="s">
        <v>65</v>
      </c>
      <c r="E1189" s="1">
        <v>140008</v>
      </c>
      <c r="F1189" s="1336" t="s">
        <v>123</v>
      </c>
      <c r="G1189" s="1" t="s">
        <v>32</v>
      </c>
      <c r="H1189" s="1">
        <v>418449</v>
      </c>
      <c r="I1189" s="3">
        <v>42525</v>
      </c>
      <c r="J1189" s="3">
        <v>42522</v>
      </c>
      <c r="K1189" s="3">
        <v>42527</v>
      </c>
      <c r="L1189" s="1">
        <v>221731</v>
      </c>
      <c r="M1189" s="3">
        <v>42525</v>
      </c>
      <c r="N1189" s="1" t="s">
        <v>89</v>
      </c>
      <c r="O1189" s="1">
        <v>116717</v>
      </c>
      <c r="P1189" s="1">
        <v>3000</v>
      </c>
      <c r="Q1189" s="1">
        <v>78.39</v>
      </c>
      <c r="R1189" s="1337">
        <v>235170</v>
      </c>
      <c r="S1189" s="4">
        <v>-46579.68</v>
      </c>
      <c r="T1189" s="1">
        <v>83.111999999999995</v>
      </c>
      <c r="U1189" s="1337">
        <v>249336</v>
      </c>
      <c r="V1189" s="1">
        <v>0.22170000000000001</v>
      </c>
      <c r="W1189" s="1336">
        <v>665.04</v>
      </c>
      <c r="X1189" s="1">
        <v>13</v>
      </c>
      <c r="Y1189" s="1">
        <v>141</v>
      </c>
      <c r="AA1189" s="1">
        <v>401</v>
      </c>
      <c r="AB1189" s="1337">
        <v>-14166</v>
      </c>
    </row>
    <row r="1190" spans="1:28">
      <c r="A1190" s="1336" t="s">
        <v>353</v>
      </c>
      <c r="B1190" s="2" t="s">
        <v>563</v>
      </c>
      <c r="C1190" s="1" t="s">
        <v>561</v>
      </c>
      <c r="D1190" s="1" t="s">
        <v>65</v>
      </c>
      <c r="E1190" s="1">
        <v>130241</v>
      </c>
      <c r="F1190" s="1336" t="s">
        <v>368</v>
      </c>
      <c r="G1190" s="1" t="s">
        <v>32</v>
      </c>
      <c r="H1190" s="1">
        <v>419005</v>
      </c>
      <c r="I1190" s="3">
        <v>42530</v>
      </c>
      <c r="J1190" s="3">
        <v>42528</v>
      </c>
      <c r="K1190" s="3">
        <v>42529</v>
      </c>
      <c r="L1190" s="1">
        <v>222095</v>
      </c>
      <c r="M1190" s="3">
        <v>42529</v>
      </c>
      <c r="N1190" s="1" t="s">
        <v>89</v>
      </c>
      <c r="O1190" s="1">
        <v>116892</v>
      </c>
      <c r="P1190" s="1">
        <v>1000</v>
      </c>
      <c r="Q1190" s="1">
        <v>74.569999999999993</v>
      </c>
      <c r="R1190" s="1337">
        <v>74570</v>
      </c>
      <c r="S1190" s="4">
        <v>-19346.560000000001</v>
      </c>
      <c r="T1190" s="1">
        <v>83.111999999999995</v>
      </c>
      <c r="U1190" s="1337">
        <v>83112</v>
      </c>
      <c r="V1190" s="1">
        <v>0.22170000000000001</v>
      </c>
      <c r="W1190" s="1336">
        <v>221.68</v>
      </c>
      <c r="X1190" s="1">
        <v>13</v>
      </c>
      <c r="Y1190" s="1">
        <v>135</v>
      </c>
      <c r="Z1190" s="1" t="s">
        <v>143</v>
      </c>
      <c r="AA1190" s="1">
        <v>401</v>
      </c>
      <c r="AB1190" s="1337">
        <v>-8542</v>
      </c>
    </row>
    <row r="1191" spans="1:28">
      <c r="A1191" s="1336" t="s">
        <v>353</v>
      </c>
      <c r="B1191" s="2" t="s">
        <v>563</v>
      </c>
      <c r="C1191" s="1" t="s">
        <v>561</v>
      </c>
      <c r="D1191" s="1" t="s">
        <v>65</v>
      </c>
      <c r="E1191" s="1">
        <v>130308</v>
      </c>
      <c r="F1191" s="1336" t="s">
        <v>126</v>
      </c>
      <c r="G1191" s="1" t="s">
        <v>32</v>
      </c>
      <c r="H1191" s="1">
        <v>419256</v>
      </c>
      <c r="I1191" s="3">
        <v>42532</v>
      </c>
      <c r="J1191" s="3">
        <v>42529</v>
      </c>
      <c r="K1191" s="3">
        <v>42530</v>
      </c>
      <c r="N1191" s="1" t="s">
        <v>89</v>
      </c>
      <c r="O1191" s="1">
        <v>117000</v>
      </c>
      <c r="P1191" s="1">
        <v>1000</v>
      </c>
      <c r="Q1191" s="1">
        <v>76.819999999999993</v>
      </c>
      <c r="R1191" s="1337">
        <v>76820</v>
      </c>
      <c r="S1191" s="4">
        <v>-17096.560000000001</v>
      </c>
      <c r="T1191" s="1">
        <v>83.111999999999995</v>
      </c>
      <c r="U1191" s="1337">
        <v>83112</v>
      </c>
      <c r="V1191" s="1">
        <v>0.22170000000000001</v>
      </c>
      <c r="W1191" s="1336">
        <v>221.68</v>
      </c>
      <c r="X1191" s="1">
        <v>13</v>
      </c>
      <c r="Y1191" s="1">
        <v>141</v>
      </c>
      <c r="AA1191" s="1">
        <v>401</v>
      </c>
      <c r="AB1191" s="1337">
        <v>-6292</v>
      </c>
    </row>
    <row r="1192" spans="1:28">
      <c r="A1192" s="1336" t="s">
        <v>353</v>
      </c>
      <c r="B1192" s="2" t="s">
        <v>563</v>
      </c>
      <c r="C1192" s="1" t="s">
        <v>561</v>
      </c>
      <c r="D1192" s="1" t="s">
        <v>65</v>
      </c>
      <c r="E1192" s="1">
        <v>130308</v>
      </c>
      <c r="F1192" s="1336" t="s">
        <v>126</v>
      </c>
      <c r="G1192" s="1" t="s">
        <v>32</v>
      </c>
      <c r="H1192" s="1">
        <v>419533</v>
      </c>
      <c r="I1192" s="3">
        <v>42535</v>
      </c>
      <c r="J1192" s="3">
        <v>42530</v>
      </c>
      <c r="K1192" s="3">
        <v>42531</v>
      </c>
      <c r="N1192" s="1" t="s">
        <v>89</v>
      </c>
      <c r="O1192" s="1">
        <v>117091</v>
      </c>
      <c r="P1192" s="1">
        <v>1000</v>
      </c>
      <c r="Q1192" s="1">
        <v>76.819999999999993</v>
      </c>
      <c r="R1192" s="1337">
        <v>76820</v>
      </c>
      <c r="S1192" s="4">
        <v>-17096.560000000001</v>
      </c>
      <c r="T1192" s="1">
        <v>83.111999999999995</v>
      </c>
      <c r="U1192" s="1337">
        <v>83112</v>
      </c>
      <c r="V1192" s="1">
        <v>0.22170000000000001</v>
      </c>
      <c r="W1192" s="1336">
        <v>221.68</v>
      </c>
      <c r="X1192" s="1">
        <v>13</v>
      </c>
      <c r="Y1192" s="1">
        <v>141</v>
      </c>
      <c r="AA1192" s="1">
        <v>401</v>
      </c>
      <c r="AB1192" s="1337">
        <v>-6292</v>
      </c>
    </row>
    <row r="1193" spans="1:28">
      <c r="A1193" s="1336" t="s">
        <v>353</v>
      </c>
      <c r="B1193" s="2" t="s">
        <v>563</v>
      </c>
      <c r="C1193" s="1" t="s">
        <v>561</v>
      </c>
      <c r="D1193" s="1" t="s">
        <v>65</v>
      </c>
      <c r="E1193" s="1">
        <v>130308</v>
      </c>
      <c r="F1193" s="1336" t="s">
        <v>126</v>
      </c>
      <c r="G1193" s="1" t="s">
        <v>32</v>
      </c>
      <c r="H1193" s="1">
        <v>419872</v>
      </c>
      <c r="I1193" s="3">
        <v>42537</v>
      </c>
      <c r="J1193" s="3">
        <v>42530</v>
      </c>
      <c r="K1193" s="3">
        <v>42546</v>
      </c>
      <c r="N1193" s="1" t="s">
        <v>89</v>
      </c>
      <c r="O1193" s="1">
        <v>117091</v>
      </c>
      <c r="P1193" s="1">
        <v>1000</v>
      </c>
      <c r="Q1193" s="1">
        <v>76.819999999999993</v>
      </c>
      <c r="R1193" s="1337">
        <v>76820</v>
      </c>
      <c r="S1193" s="4">
        <v>-17096.560000000001</v>
      </c>
      <c r="T1193" s="1">
        <v>83.111999999999995</v>
      </c>
      <c r="U1193" s="1337">
        <v>83112</v>
      </c>
      <c r="V1193" s="1">
        <v>0.22170000000000001</v>
      </c>
      <c r="W1193" s="1336">
        <v>221.68</v>
      </c>
      <c r="X1193" s="1">
        <v>13</v>
      </c>
      <c r="Y1193" s="1">
        <v>141</v>
      </c>
      <c r="AA1193" s="1">
        <v>401</v>
      </c>
      <c r="AB1193" s="1337">
        <v>-6292</v>
      </c>
    </row>
    <row r="1194" spans="1:28">
      <c r="A1194" s="1336" t="s">
        <v>353</v>
      </c>
      <c r="B1194" s="2" t="s">
        <v>563</v>
      </c>
      <c r="C1194" s="1" t="s">
        <v>561</v>
      </c>
      <c r="D1194" s="1" t="s">
        <v>65</v>
      </c>
      <c r="E1194" s="1">
        <v>140546</v>
      </c>
      <c r="F1194" s="1336" t="s">
        <v>428</v>
      </c>
      <c r="G1194" s="1" t="s">
        <v>32</v>
      </c>
      <c r="H1194" s="1">
        <v>420005</v>
      </c>
      <c r="I1194" s="3">
        <v>42539</v>
      </c>
      <c r="J1194" s="3">
        <v>42538</v>
      </c>
      <c r="K1194" s="3">
        <v>42538</v>
      </c>
      <c r="N1194" s="1" t="s">
        <v>89</v>
      </c>
      <c r="O1194" s="1">
        <v>117293</v>
      </c>
      <c r="P1194" s="1">
        <v>1000</v>
      </c>
      <c r="Q1194" s="1">
        <v>76.819999999999993</v>
      </c>
      <c r="R1194" s="1337">
        <v>76820</v>
      </c>
      <c r="S1194" s="4">
        <v>-17096.560000000001</v>
      </c>
      <c r="T1194" s="1">
        <v>83.111999999999995</v>
      </c>
      <c r="U1194" s="1337">
        <v>83112</v>
      </c>
      <c r="V1194" s="1">
        <v>0.22170000000000001</v>
      </c>
      <c r="W1194" s="1336">
        <v>221.68</v>
      </c>
      <c r="X1194" s="1">
        <v>13</v>
      </c>
      <c r="Y1194" s="1">
        <v>141</v>
      </c>
      <c r="AA1194" s="1">
        <v>401</v>
      </c>
      <c r="AB1194" s="1337">
        <v>-6292</v>
      </c>
    </row>
    <row r="1195" spans="1:28">
      <c r="A1195" s="1336" t="s">
        <v>353</v>
      </c>
      <c r="B1195" s="2" t="s">
        <v>563</v>
      </c>
      <c r="C1195" s="1" t="s">
        <v>561</v>
      </c>
      <c r="D1195" s="1" t="s">
        <v>65</v>
      </c>
      <c r="E1195" s="1">
        <v>130099</v>
      </c>
      <c r="F1195" s="1336" t="s">
        <v>150</v>
      </c>
      <c r="G1195" s="1" t="s">
        <v>32</v>
      </c>
      <c r="H1195" s="1">
        <v>420067</v>
      </c>
      <c r="I1195" s="3">
        <v>42537</v>
      </c>
      <c r="J1195" s="3">
        <v>42535</v>
      </c>
      <c r="K1195" s="3">
        <v>42565</v>
      </c>
      <c r="L1195" s="1">
        <v>222658</v>
      </c>
      <c r="M1195" s="3">
        <v>42536</v>
      </c>
      <c r="N1195" s="1" t="s">
        <v>89</v>
      </c>
      <c r="O1195" s="1">
        <v>117200</v>
      </c>
      <c r="P1195" s="1">
        <v>1000</v>
      </c>
      <c r="Q1195" s="1">
        <v>76.819999999999993</v>
      </c>
      <c r="R1195" s="1337">
        <v>76820</v>
      </c>
      <c r="S1195" s="4">
        <v>-17096.560000000001</v>
      </c>
      <c r="T1195" s="1">
        <v>83.111999999999995</v>
      </c>
      <c r="U1195" s="1337">
        <v>83112</v>
      </c>
      <c r="V1195" s="1">
        <v>0.22170000000000001</v>
      </c>
      <c r="W1195" s="1336">
        <v>221.68</v>
      </c>
      <c r="X1195" s="1">
        <v>13</v>
      </c>
      <c r="Y1195" s="1">
        <v>130</v>
      </c>
      <c r="AA1195" s="1">
        <v>401</v>
      </c>
      <c r="AB1195" s="1337">
        <v>-6292</v>
      </c>
    </row>
    <row r="1196" spans="1:28">
      <c r="A1196" s="1336" t="s">
        <v>353</v>
      </c>
      <c r="B1196" s="2" t="s">
        <v>564</v>
      </c>
      <c r="C1196" s="1" t="s">
        <v>561</v>
      </c>
      <c r="D1196" s="1" t="s">
        <v>129</v>
      </c>
      <c r="E1196" s="1">
        <v>130314</v>
      </c>
      <c r="F1196" s="1336" t="s">
        <v>144</v>
      </c>
      <c r="G1196" s="1" t="s">
        <v>32</v>
      </c>
      <c r="H1196" s="1">
        <v>421009</v>
      </c>
      <c r="I1196" s="3">
        <v>42546</v>
      </c>
      <c r="J1196" s="3">
        <v>42529</v>
      </c>
      <c r="K1196" s="3">
        <v>42546</v>
      </c>
      <c r="N1196" s="1" t="s">
        <v>89</v>
      </c>
      <c r="O1196" s="1">
        <v>117029</v>
      </c>
      <c r="P1196" s="1">
        <v>2000</v>
      </c>
      <c r="Q1196" s="1">
        <v>76.819999999999993</v>
      </c>
      <c r="R1196" s="1337">
        <v>153640</v>
      </c>
      <c r="S1196" s="4">
        <v>-34193.120000000003</v>
      </c>
      <c r="T1196" s="1">
        <v>83.111999999999995</v>
      </c>
      <c r="U1196" s="1337">
        <v>166224</v>
      </c>
      <c r="V1196" s="1">
        <v>0.22170000000000001</v>
      </c>
      <c r="W1196" s="1336">
        <v>443.36</v>
      </c>
      <c r="X1196" s="1">
        <v>13</v>
      </c>
      <c r="Y1196" s="1">
        <v>130</v>
      </c>
      <c r="AA1196" s="1">
        <v>401</v>
      </c>
      <c r="AB1196" s="1337">
        <v>-12584</v>
      </c>
    </row>
    <row r="1197" spans="1:28">
      <c r="A1197" s="1336" t="s">
        <v>353</v>
      </c>
      <c r="B1197" s="2" t="s">
        <v>565</v>
      </c>
      <c r="C1197" s="1" t="s">
        <v>566</v>
      </c>
      <c r="D1197" s="1" t="s">
        <v>65</v>
      </c>
      <c r="E1197" s="1">
        <v>140083</v>
      </c>
      <c r="F1197" s="1336" t="s">
        <v>117</v>
      </c>
      <c r="G1197" s="1" t="s">
        <v>32</v>
      </c>
      <c r="H1197" s="1">
        <v>419692</v>
      </c>
      <c r="I1197" s="3">
        <v>42535</v>
      </c>
      <c r="J1197" s="3">
        <v>42515</v>
      </c>
      <c r="K1197" s="3">
        <v>42546</v>
      </c>
      <c r="L1197" s="1">
        <v>222543</v>
      </c>
      <c r="M1197" s="3">
        <v>42535</v>
      </c>
      <c r="N1197" s="1" t="s">
        <v>89</v>
      </c>
      <c r="O1197" s="1">
        <v>116463</v>
      </c>
      <c r="P1197" s="1">
        <v>1000</v>
      </c>
      <c r="Q1197" s="1">
        <v>46.29</v>
      </c>
      <c r="R1197" s="1337">
        <v>46290</v>
      </c>
      <c r="S1197" s="4">
        <v>-7273.13</v>
      </c>
      <c r="T1197" s="1">
        <v>47.401000000000003</v>
      </c>
      <c r="U1197" s="1337">
        <v>47401</v>
      </c>
      <c r="V1197" s="1">
        <v>0.11070000000000001</v>
      </c>
      <c r="W1197" s="1336">
        <v>110.73</v>
      </c>
      <c r="X1197" s="1">
        <v>13</v>
      </c>
      <c r="Y1197" s="1">
        <v>141</v>
      </c>
      <c r="AA1197" s="1">
        <v>401</v>
      </c>
      <c r="AB1197" s="1337">
        <v>-1111</v>
      </c>
    </row>
    <row r="1198" spans="1:28">
      <c r="A1198" s="1336" t="s">
        <v>353</v>
      </c>
      <c r="B1198" s="2" t="s">
        <v>567</v>
      </c>
      <c r="C1198" s="1" t="s">
        <v>568</v>
      </c>
      <c r="D1198" s="1" t="s">
        <v>65</v>
      </c>
      <c r="E1198" s="1">
        <v>130023</v>
      </c>
      <c r="F1198" s="1336" t="s">
        <v>153</v>
      </c>
      <c r="G1198" s="1" t="s">
        <v>32</v>
      </c>
      <c r="H1198" s="1">
        <v>419603</v>
      </c>
      <c r="I1198" s="3">
        <v>42535</v>
      </c>
      <c r="J1198" s="3">
        <v>42523</v>
      </c>
      <c r="K1198" s="3">
        <v>42546</v>
      </c>
      <c r="N1198" s="1" t="s">
        <v>89</v>
      </c>
      <c r="O1198" s="1">
        <v>116749</v>
      </c>
      <c r="P1198" s="1">
        <v>1000</v>
      </c>
      <c r="Q1198" s="1">
        <v>59.02</v>
      </c>
      <c r="R1198" s="1337">
        <v>59020</v>
      </c>
      <c r="S1198" s="4">
        <v>-13199.43</v>
      </c>
      <c r="T1198" s="1">
        <v>63.911000000000001</v>
      </c>
      <c r="U1198" s="1337">
        <v>63911</v>
      </c>
      <c r="V1198" s="1">
        <v>0.1661</v>
      </c>
      <c r="W1198" s="1336">
        <v>166.09</v>
      </c>
      <c r="X1198" s="1">
        <v>13</v>
      </c>
      <c r="Y1198" s="1">
        <v>130</v>
      </c>
      <c r="AA1198" s="1">
        <v>401</v>
      </c>
      <c r="AB1198" s="1337">
        <v>-4891</v>
      </c>
    </row>
    <row r="1199" spans="1:28">
      <c r="A1199" s="1336" t="s">
        <v>353</v>
      </c>
      <c r="B1199" s="2" t="s">
        <v>569</v>
      </c>
      <c r="C1199" s="1" t="s">
        <v>568</v>
      </c>
      <c r="D1199" s="1" t="s">
        <v>129</v>
      </c>
      <c r="E1199" s="1">
        <v>140083</v>
      </c>
      <c r="F1199" s="1336" t="s">
        <v>117</v>
      </c>
      <c r="G1199" s="1" t="s">
        <v>32</v>
      </c>
      <c r="H1199" s="1">
        <v>419803</v>
      </c>
      <c r="I1199" s="3">
        <v>42536</v>
      </c>
      <c r="J1199" s="3">
        <v>42523</v>
      </c>
      <c r="K1199" s="3">
        <v>42546</v>
      </c>
      <c r="L1199" s="1">
        <v>222569</v>
      </c>
      <c r="M1199" s="3">
        <v>42536</v>
      </c>
      <c r="N1199" s="1" t="s">
        <v>89</v>
      </c>
      <c r="O1199" s="1">
        <v>116738</v>
      </c>
      <c r="P1199" s="1">
        <v>2000</v>
      </c>
      <c r="Q1199" s="1">
        <v>58.76</v>
      </c>
      <c r="R1199" s="1337">
        <v>117520</v>
      </c>
      <c r="S1199" s="4">
        <v>-26918.86</v>
      </c>
      <c r="T1199" s="1">
        <v>63.911000000000001</v>
      </c>
      <c r="U1199" s="1337">
        <v>127822</v>
      </c>
      <c r="V1199" s="1">
        <v>0.1661</v>
      </c>
      <c r="W1199" s="1336">
        <v>332.18</v>
      </c>
      <c r="X1199" s="1">
        <v>13</v>
      </c>
      <c r="Y1199" s="1">
        <v>141</v>
      </c>
      <c r="AA1199" s="1">
        <v>401</v>
      </c>
      <c r="AB1199" s="1337">
        <v>-10302</v>
      </c>
    </row>
    <row r="1200" spans="1:28">
      <c r="A1200" s="1336" t="s">
        <v>353</v>
      </c>
      <c r="B1200" s="2" t="s">
        <v>569</v>
      </c>
      <c r="C1200" s="1" t="s">
        <v>568</v>
      </c>
      <c r="D1200" s="1" t="s">
        <v>129</v>
      </c>
      <c r="E1200" s="1">
        <v>140083</v>
      </c>
      <c r="F1200" s="1336" t="s">
        <v>117</v>
      </c>
      <c r="G1200" s="1" t="s">
        <v>32</v>
      </c>
      <c r="H1200" s="1">
        <v>419840</v>
      </c>
      <c r="I1200" s="3">
        <v>42536</v>
      </c>
      <c r="J1200" s="3">
        <v>42515</v>
      </c>
      <c r="K1200" s="3">
        <v>42546</v>
      </c>
      <c r="L1200" s="1">
        <v>222544</v>
      </c>
      <c r="M1200" s="3">
        <v>42535</v>
      </c>
      <c r="N1200" s="1" t="s">
        <v>89</v>
      </c>
      <c r="O1200" s="1">
        <v>116463</v>
      </c>
      <c r="P1200" s="1">
        <v>2000</v>
      </c>
      <c r="Q1200" s="1">
        <v>60.23</v>
      </c>
      <c r="R1200" s="1337">
        <v>120460</v>
      </c>
      <c r="S1200" s="4">
        <v>-23978.86</v>
      </c>
      <c r="T1200" s="1">
        <v>63.911000000000001</v>
      </c>
      <c r="U1200" s="1337">
        <v>127822</v>
      </c>
      <c r="V1200" s="1">
        <v>0.1661</v>
      </c>
      <c r="W1200" s="1336">
        <v>332.18</v>
      </c>
      <c r="X1200" s="1">
        <v>13</v>
      </c>
      <c r="Y1200" s="1">
        <v>141</v>
      </c>
      <c r="AA1200" s="1">
        <v>401</v>
      </c>
      <c r="AB1200" s="1337">
        <v>-7362</v>
      </c>
    </row>
    <row r="1201" spans="1:28">
      <c r="A1201" s="1336" t="s">
        <v>353</v>
      </c>
      <c r="B1201" s="2" t="s">
        <v>570</v>
      </c>
      <c r="C1201" s="1" t="s">
        <v>571</v>
      </c>
      <c r="D1201" s="1" t="s">
        <v>116</v>
      </c>
      <c r="E1201" s="1">
        <v>130023</v>
      </c>
      <c r="F1201" s="1336" t="s">
        <v>153</v>
      </c>
      <c r="G1201" s="1" t="s">
        <v>32</v>
      </c>
      <c r="H1201" s="1">
        <v>419970</v>
      </c>
      <c r="I1201" s="3">
        <v>42538</v>
      </c>
      <c r="J1201" s="3">
        <v>42523</v>
      </c>
      <c r="K1201" s="3">
        <v>42546</v>
      </c>
      <c r="N1201" s="1" t="s">
        <v>89</v>
      </c>
      <c r="O1201" s="1">
        <v>116749</v>
      </c>
      <c r="P1201" s="1">
        <v>900</v>
      </c>
      <c r="Q1201" s="1">
        <v>76.819999999999993</v>
      </c>
      <c r="R1201" s="1337">
        <v>69138</v>
      </c>
      <c r="S1201" s="4">
        <v>-15386.9</v>
      </c>
      <c r="T1201" s="1">
        <v>83.111999999999995</v>
      </c>
      <c r="U1201" s="1337">
        <v>74800.800000000003</v>
      </c>
      <c r="V1201" s="1">
        <v>0.22170000000000001</v>
      </c>
      <c r="W1201" s="1336">
        <v>199.512</v>
      </c>
      <c r="X1201" s="1">
        <v>13</v>
      </c>
      <c r="Y1201" s="1">
        <v>130</v>
      </c>
      <c r="AA1201" s="1">
        <v>401</v>
      </c>
      <c r="AB1201" s="1337">
        <v>-5662.8</v>
      </c>
    </row>
    <row r="1202" spans="1:28">
      <c r="A1202" s="1336" t="s">
        <v>353</v>
      </c>
      <c r="B1202" s="2" t="s">
        <v>570</v>
      </c>
      <c r="C1202" s="1" t="s">
        <v>571</v>
      </c>
      <c r="D1202" s="1" t="s">
        <v>116</v>
      </c>
      <c r="E1202" s="1">
        <v>130023</v>
      </c>
      <c r="F1202" s="1336" t="s">
        <v>153</v>
      </c>
      <c r="G1202" s="1" t="s">
        <v>32</v>
      </c>
      <c r="H1202" s="1">
        <v>419972</v>
      </c>
      <c r="I1202" s="3">
        <v>42538</v>
      </c>
      <c r="J1202" s="3">
        <v>42523</v>
      </c>
      <c r="K1202" s="3">
        <v>42546</v>
      </c>
      <c r="N1202" s="1" t="s">
        <v>89</v>
      </c>
      <c r="O1202" s="1">
        <v>116749</v>
      </c>
      <c r="P1202" s="1">
        <v>100</v>
      </c>
      <c r="Q1202" s="1">
        <v>76.819999999999993</v>
      </c>
      <c r="R1202" s="1337">
        <v>7682</v>
      </c>
      <c r="S1202" s="4">
        <v>-1709.66</v>
      </c>
      <c r="T1202" s="1">
        <v>83.111999999999995</v>
      </c>
      <c r="U1202" s="1337">
        <v>8311.2000000000007</v>
      </c>
      <c r="V1202" s="1">
        <v>0.22170000000000001</v>
      </c>
      <c r="W1202" s="1336">
        <v>22.167999999999999</v>
      </c>
      <c r="X1202" s="1">
        <v>13</v>
      </c>
      <c r="Y1202" s="1">
        <v>130</v>
      </c>
      <c r="AA1202" s="1">
        <v>401</v>
      </c>
      <c r="AB1202" s="1336">
        <v>-629.20000000000005</v>
      </c>
    </row>
    <row r="1203" spans="1:28">
      <c r="A1203" s="1336" t="s">
        <v>353</v>
      </c>
      <c r="B1203" s="2" t="s">
        <v>572</v>
      </c>
      <c r="C1203" s="1" t="s">
        <v>571</v>
      </c>
      <c r="D1203" s="1" t="s">
        <v>129</v>
      </c>
      <c r="E1203" s="1">
        <v>130023</v>
      </c>
      <c r="F1203" s="1336" t="s">
        <v>153</v>
      </c>
      <c r="G1203" s="1" t="s">
        <v>32</v>
      </c>
      <c r="H1203" s="1">
        <v>420452</v>
      </c>
      <c r="I1203" s="3">
        <v>42542</v>
      </c>
      <c r="J1203" s="3">
        <v>42523</v>
      </c>
      <c r="K1203" s="3">
        <v>42546</v>
      </c>
      <c r="N1203" s="1" t="s">
        <v>89</v>
      </c>
      <c r="O1203" s="1">
        <v>116750</v>
      </c>
      <c r="P1203" s="1">
        <v>2000</v>
      </c>
      <c r="Q1203" s="1">
        <v>76.819999999999993</v>
      </c>
      <c r="R1203" s="1337">
        <v>153640</v>
      </c>
      <c r="S1203" s="4">
        <v>-34193.120000000003</v>
      </c>
      <c r="T1203" s="1">
        <v>83.111999999999995</v>
      </c>
      <c r="U1203" s="1337">
        <v>166224</v>
      </c>
      <c r="V1203" s="1">
        <v>0.22170000000000001</v>
      </c>
      <c r="W1203" s="1336">
        <v>443.36</v>
      </c>
      <c r="X1203" s="1">
        <v>13</v>
      </c>
      <c r="Y1203" s="1">
        <v>130</v>
      </c>
      <c r="AA1203" s="1">
        <v>401</v>
      </c>
      <c r="AB1203" s="1337">
        <v>-12584</v>
      </c>
    </row>
    <row r="1204" spans="1:28">
      <c r="A1204" s="1336" t="s">
        <v>353</v>
      </c>
      <c r="B1204" s="2" t="s">
        <v>573</v>
      </c>
      <c r="C1204" s="1" t="s">
        <v>574</v>
      </c>
      <c r="D1204" s="1" t="s">
        <v>87</v>
      </c>
      <c r="E1204" s="1">
        <v>140083</v>
      </c>
      <c r="F1204" s="1336" t="s">
        <v>117</v>
      </c>
      <c r="G1204" s="1" t="s">
        <v>32</v>
      </c>
      <c r="H1204" s="1">
        <v>420119</v>
      </c>
      <c r="I1204" s="3">
        <v>42538</v>
      </c>
      <c r="J1204" s="3">
        <v>42500</v>
      </c>
      <c r="K1204" s="3">
        <v>42531</v>
      </c>
      <c r="L1204" s="1">
        <v>222736</v>
      </c>
      <c r="M1204" s="3">
        <v>42537</v>
      </c>
      <c r="N1204" s="1" t="s">
        <v>89</v>
      </c>
      <c r="O1204" s="1">
        <v>115973</v>
      </c>
      <c r="P1204" s="1">
        <v>200</v>
      </c>
      <c r="Q1204" s="1">
        <v>665.91</v>
      </c>
      <c r="R1204" s="1337">
        <v>133182</v>
      </c>
      <c r="S1204" s="4">
        <v>11837.85</v>
      </c>
      <c r="T1204" s="1">
        <v>536.92100000000005</v>
      </c>
      <c r="U1204" s="1337">
        <v>107384.2</v>
      </c>
      <c r="V1204" s="1">
        <v>1.8907</v>
      </c>
      <c r="W1204" s="1336">
        <v>378.142</v>
      </c>
      <c r="X1204" s="1">
        <v>13</v>
      </c>
      <c r="Y1204" s="1">
        <v>141</v>
      </c>
      <c r="AA1204" s="1">
        <v>401</v>
      </c>
      <c r="AB1204" s="1337">
        <v>25797.8</v>
      </c>
    </row>
    <row r="1205" spans="1:28">
      <c r="A1205" s="1336" t="s">
        <v>353</v>
      </c>
      <c r="B1205" s="2" t="s">
        <v>575</v>
      </c>
      <c r="C1205" s="1" t="s">
        <v>576</v>
      </c>
      <c r="D1205" s="1" t="s">
        <v>116</v>
      </c>
      <c r="E1205" s="1">
        <v>100028</v>
      </c>
      <c r="F1205" s="1336" t="s">
        <v>77</v>
      </c>
      <c r="G1205" s="1" t="s">
        <v>32</v>
      </c>
      <c r="H1205" s="1">
        <v>418057</v>
      </c>
      <c r="I1205" s="3">
        <v>42523</v>
      </c>
      <c r="J1205" s="3">
        <v>42502</v>
      </c>
      <c r="K1205" s="3">
        <v>42522</v>
      </c>
      <c r="N1205" s="1" t="s">
        <v>78</v>
      </c>
      <c r="O1205" s="1">
        <v>1090</v>
      </c>
      <c r="P1205" s="1">
        <v>1000</v>
      </c>
      <c r="Q1205" s="1">
        <v>140</v>
      </c>
      <c r="R1205" s="1337">
        <v>140000</v>
      </c>
      <c r="S1205" s="4">
        <v>5198.91</v>
      </c>
      <c r="T1205" s="1">
        <v>119.29300000000001</v>
      </c>
      <c r="U1205" s="1337">
        <v>119293</v>
      </c>
      <c r="V1205" s="1">
        <v>0.46989999999999998</v>
      </c>
      <c r="W1205" s="1336">
        <v>469.86</v>
      </c>
      <c r="X1205" s="1">
        <v>13</v>
      </c>
      <c r="Y1205" s="1">
        <v>100</v>
      </c>
      <c r="AA1205" s="1">
        <v>401</v>
      </c>
      <c r="AB1205" s="1337">
        <v>20707</v>
      </c>
    </row>
    <row r="1206" spans="1:28">
      <c r="A1206" s="1336" t="s">
        <v>353</v>
      </c>
      <c r="B1206" s="2" t="s">
        <v>577</v>
      </c>
      <c r="C1206" s="1" t="s">
        <v>578</v>
      </c>
      <c r="D1206" s="1" t="s">
        <v>394</v>
      </c>
      <c r="E1206" s="1">
        <v>130001</v>
      </c>
      <c r="F1206" s="1336" t="s">
        <v>132</v>
      </c>
      <c r="G1206" s="1" t="s">
        <v>32</v>
      </c>
      <c r="H1206" s="1">
        <v>419902</v>
      </c>
      <c r="I1206" s="3">
        <v>42537</v>
      </c>
      <c r="J1206" s="3">
        <v>42528</v>
      </c>
      <c r="K1206" s="3">
        <v>42546</v>
      </c>
      <c r="N1206" s="1" t="s">
        <v>89</v>
      </c>
      <c r="O1206" s="1">
        <v>116939</v>
      </c>
      <c r="P1206" s="1">
        <v>1200</v>
      </c>
      <c r="Q1206" s="1">
        <v>137.56</v>
      </c>
      <c r="R1206" s="1337">
        <v>165072</v>
      </c>
      <c r="S1206" s="4">
        <v>-11422.25</v>
      </c>
      <c r="T1206" s="1">
        <v>130.15799999999999</v>
      </c>
      <c r="U1206" s="1337">
        <v>156189.6</v>
      </c>
      <c r="V1206" s="1">
        <v>0.39810000000000001</v>
      </c>
      <c r="W1206" s="1336">
        <v>477.66</v>
      </c>
      <c r="X1206" s="1">
        <v>13</v>
      </c>
      <c r="Y1206" s="1">
        <v>130</v>
      </c>
      <c r="AA1206" s="1">
        <v>401</v>
      </c>
      <c r="AB1206" s="1337">
        <v>8882.4</v>
      </c>
    </row>
    <row r="1207" spans="1:28">
      <c r="A1207" s="1336" t="s">
        <v>353</v>
      </c>
      <c r="B1207" s="2" t="s">
        <v>579</v>
      </c>
      <c r="C1207" s="1" t="s">
        <v>580</v>
      </c>
      <c r="D1207" s="1" t="s">
        <v>116</v>
      </c>
      <c r="E1207" s="1">
        <v>140083</v>
      </c>
      <c r="F1207" s="1336" t="s">
        <v>117</v>
      </c>
      <c r="G1207" s="1" t="s">
        <v>32</v>
      </c>
      <c r="H1207" s="1">
        <v>418942</v>
      </c>
      <c r="I1207" s="3">
        <v>42529</v>
      </c>
      <c r="J1207" s="3">
        <v>42515</v>
      </c>
      <c r="K1207" s="3">
        <v>42546</v>
      </c>
      <c r="L1207" s="1">
        <v>222006</v>
      </c>
      <c r="M1207" s="3">
        <v>42528</v>
      </c>
      <c r="N1207" s="1" t="s">
        <v>89</v>
      </c>
      <c r="O1207" s="1">
        <v>116475</v>
      </c>
      <c r="P1207" s="1">
        <v>300</v>
      </c>
      <c r="Q1207" s="1">
        <v>186.55</v>
      </c>
      <c r="R1207" s="1337">
        <v>55965</v>
      </c>
      <c r="S1207" s="1">
        <v>772.07</v>
      </c>
      <c r="T1207" s="1">
        <v>162.81100000000001</v>
      </c>
      <c r="U1207" s="1337">
        <v>48843.3</v>
      </c>
      <c r="V1207" s="1">
        <v>0.49809999999999999</v>
      </c>
      <c r="W1207" s="1336">
        <v>149.41499999999999</v>
      </c>
      <c r="X1207" s="1">
        <v>13</v>
      </c>
      <c r="Y1207" s="1">
        <v>141</v>
      </c>
      <c r="AA1207" s="1">
        <v>401</v>
      </c>
      <c r="AB1207" s="1337">
        <v>7121.7</v>
      </c>
    </row>
    <row r="1208" spans="1:28">
      <c r="A1208" s="1336" t="s">
        <v>353</v>
      </c>
      <c r="B1208" s="2" t="s">
        <v>581</v>
      </c>
      <c r="C1208" s="1" t="s">
        <v>582</v>
      </c>
      <c r="D1208" s="1" t="s">
        <v>65</v>
      </c>
      <c r="E1208" s="1">
        <v>130308</v>
      </c>
      <c r="F1208" s="1336" t="s">
        <v>126</v>
      </c>
      <c r="G1208" s="1" t="s">
        <v>32</v>
      </c>
      <c r="H1208" s="1">
        <v>420554</v>
      </c>
      <c r="I1208" s="3">
        <v>42543</v>
      </c>
      <c r="J1208" s="3">
        <v>42529</v>
      </c>
      <c r="K1208" s="3">
        <v>42546</v>
      </c>
      <c r="N1208" s="1" t="s">
        <v>89</v>
      </c>
      <c r="O1208" s="1">
        <v>117006</v>
      </c>
      <c r="P1208" s="1">
        <v>1000</v>
      </c>
      <c r="Q1208" s="1">
        <v>195.03</v>
      </c>
      <c r="R1208" s="1337">
        <v>195030</v>
      </c>
      <c r="S1208" s="4">
        <v>-10168.959999999999</v>
      </c>
      <c r="T1208" s="1">
        <v>181.59200000000001</v>
      </c>
      <c r="U1208" s="1337">
        <v>181592</v>
      </c>
      <c r="V1208" s="1">
        <v>0.59709999999999996</v>
      </c>
      <c r="W1208" s="1336">
        <v>597.07000000000005</v>
      </c>
      <c r="X1208" s="1">
        <v>13</v>
      </c>
      <c r="Y1208" s="1">
        <v>141</v>
      </c>
      <c r="AA1208" s="1">
        <v>401</v>
      </c>
      <c r="AB1208" s="1337">
        <v>13438</v>
      </c>
    </row>
    <row r="1209" spans="1:28">
      <c r="A1209" s="1336" t="s">
        <v>353</v>
      </c>
      <c r="B1209" s="2" t="s">
        <v>583</v>
      </c>
      <c r="C1209" s="1" t="s">
        <v>584</v>
      </c>
      <c r="D1209" s="1" t="s">
        <v>116</v>
      </c>
      <c r="E1209" s="1">
        <v>130001</v>
      </c>
      <c r="F1209" s="1336" t="s">
        <v>132</v>
      </c>
      <c r="G1209" s="1" t="s">
        <v>32</v>
      </c>
      <c r="H1209" s="1">
        <v>421246</v>
      </c>
      <c r="I1209" s="3">
        <v>42549</v>
      </c>
      <c r="J1209" s="3">
        <v>42530</v>
      </c>
      <c r="K1209" s="3">
        <v>42546</v>
      </c>
      <c r="N1209" s="1" t="s">
        <v>89</v>
      </c>
      <c r="O1209" s="1">
        <v>117086</v>
      </c>
      <c r="P1209" s="1">
        <v>100</v>
      </c>
      <c r="Q1209" s="1">
        <v>295.44</v>
      </c>
      <c r="R1209" s="1337">
        <v>29544</v>
      </c>
      <c r="S1209" s="4">
        <v>1802.61</v>
      </c>
      <c r="T1209" s="1">
        <v>245.499</v>
      </c>
      <c r="U1209" s="1337">
        <v>24549.9</v>
      </c>
      <c r="V1209" s="1">
        <v>0.84589999999999999</v>
      </c>
      <c r="W1209" s="1336">
        <v>84.584999999999994</v>
      </c>
      <c r="X1209" s="1">
        <v>13</v>
      </c>
      <c r="Y1209" s="1">
        <v>130</v>
      </c>
      <c r="AA1209" s="1">
        <v>401</v>
      </c>
      <c r="AB1209" s="1337">
        <v>4994.1000000000004</v>
      </c>
    </row>
    <row r="1210" spans="1:28">
      <c r="A1210" s="1336" t="s">
        <v>353</v>
      </c>
      <c r="B1210" s="2" t="s">
        <v>585</v>
      </c>
      <c r="C1210" s="1" t="s">
        <v>586</v>
      </c>
      <c r="D1210" s="1" t="s">
        <v>65</v>
      </c>
      <c r="E1210" s="1">
        <v>130023</v>
      </c>
      <c r="F1210" s="1336" t="s">
        <v>153</v>
      </c>
      <c r="G1210" s="1" t="s">
        <v>32</v>
      </c>
      <c r="H1210" s="1">
        <v>420803</v>
      </c>
      <c r="I1210" s="3">
        <v>42545</v>
      </c>
      <c r="J1210" s="3">
        <v>42523</v>
      </c>
      <c r="K1210" s="3">
        <v>42546</v>
      </c>
      <c r="N1210" s="1" t="s">
        <v>89</v>
      </c>
      <c r="O1210" s="1">
        <v>116751</v>
      </c>
      <c r="P1210" s="1">
        <v>1000</v>
      </c>
      <c r="Q1210" s="1">
        <v>377.69</v>
      </c>
      <c r="R1210" s="1337">
        <v>377690</v>
      </c>
      <c r="S1210" s="4">
        <v>28792.33</v>
      </c>
      <c r="T1210" s="1">
        <v>308.75900000000001</v>
      </c>
      <c r="U1210" s="1337">
        <v>308759</v>
      </c>
      <c r="V1210" s="1">
        <v>1.0790999999999999</v>
      </c>
      <c r="W1210" s="1337">
        <v>1079.1099999999999</v>
      </c>
      <c r="X1210" s="1">
        <v>13</v>
      </c>
      <c r="Y1210" s="1">
        <v>130</v>
      </c>
      <c r="AA1210" s="1">
        <v>401</v>
      </c>
      <c r="AB1210" s="1337">
        <v>68931</v>
      </c>
    </row>
    <row r="1211" spans="1:28">
      <c r="A1211" s="1336" t="s">
        <v>353</v>
      </c>
      <c r="B1211" s="2" t="s">
        <v>587</v>
      </c>
      <c r="C1211" s="1" t="s">
        <v>588</v>
      </c>
      <c r="D1211" s="1" t="s">
        <v>65</v>
      </c>
      <c r="E1211" s="1">
        <v>130308</v>
      </c>
      <c r="F1211" s="1336" t="s">
        <v>126</v>
      </c>
      <c r="G1211" s="1" t="s">
        <v>32</v>
      </c>
      <c r="H1211" s="1">
        <v>420676</v>
      </c>
      <c r="I1211" s="3">
        <v>42543</v>
      </c>
      <c r="J1211" s="3">
        <v>42529</v>
      </c>
      <c r="K1211" s="3">
        <v>42546</v>
      </c>
      <c r="N1211" s="1" t="s">
        <v>89</v>
      </c>
      <c r="O1211" s="1">
        <v>117006</v>
      </c>
      <c r="P1211" s="1">
        <v>1000</v>
      </c>
      <c r="Q1211" s="1">
        <v>40.340000000000003</v>
      </c>
      <c r="R1211" s="1337">
        <v>40340</v>
      </c>
      <c r="S1211" s="1">
        <v>-860.93</v>
      </c>
      <c r="T1211" s="1">
        <v>36.460999999999999</v>
      </c>
      <c r="U1211" s="1337">
        <v>36461</v>
      </c>
      <c r="V1211" s="1">
        <v>0.1086</v>
      </c>
      <c r="W1211" s="1336">
        <v>108.6</v>
      </c>
      <c r="X1211" s="1">
        <v>13</v>
      </c>
      <c r="Y1211" s="1">
        <v>141</v>
      </c>
      <c r="AA1211" s="1">
        <v>401</v>
      </c>
      <c r="AB1211" s="1337">
        <v>3879</v>
      </c>
    </row>
    <row r="1212" spans="1:28">
      <c r="A1212" s="1336" t="s">
        <v>353</v>
      </c>
      <c r="B1212" s="2" t="s">
        <v>587</v>
      </c>
      <c r="C1212" s="1" t="s">
        <v>588</v>
      </c>
      <c r="D1212" s="1" t="s">
        <v>65</v>
      </c>
      <c r="E1212" s="1">
        <v>130349</v>
      </c>
      <c r="F1212" s="1336" t="s">
        <v>141</v>
      </c>
      <c r="G1212" s="1" t="s">
        <v>32</v>
      </c>
      <c r="H1212" s="1">
        <v>421270</v>
      </c>
      <c r="I1212" s="3">
        <v>42549</v>
      </c>
      <c r="J1212" s="3">
        <v>42523</v>
      </c>
      <c r="K1212" s="3">
        <v>42546</v>
      </c>
      <c r="N1212" s="1" t="s">
        <v>89</v>
      </c>
      <c r="O1212" s="1">
        <v>116764</v>
      </c>
      <c r="P1212" s="1">
        <v>1000</v>
      </c>
      <c r="Q1212" s="1">
        <v>41.16</v>
      </c>
      <c r="R1212" s="1337">
        <v>41160</v>
      </c>
      <c r="S1212" s="1">
        <v>-40.93</v>
      </c>
      <c r="T1212" s="1">
        <v>36.460999999999999</v>
      </c>
      <c r="U1212" s="1337">
        <v>36461</v>
      </c>
      <c r="V1212" s="1">
        <v>0.1086</v>
      </c>
      <c r="W1212" s="1336">
        <v>108.6</v>
      </c>
      <c r="X1212" s="1">
        <v>13</v>
      </c>
      <c r="Y1212" s="1">
        <v>141</v>
      </c>
      <c r="AA1212" s="1">
        <v>401</v>
      </c>
      <c r="AB1212" s="1337">
        <v>4699</v>
      </c>
    </row>
    <row r="1213" spans="1:28">
      <c r="A1213" s="1336" t="s">
        <v>353</v>
      </c>
      <c r="B1213" s="2" t="s">
        <v>589</v>
      </c>
      <c r="C1213" s="1" t="s">
        <v>588</v>
      </c>
      <c r="D1213" s="1" t="s">
        <v>129</v>
      </c>
      <c r="E1213" s="1">
        <v>140008</v>
      </c>
      <c r="F1213" s="1336" t="s">
        <v>123</v>
      </c>
      <c r="G1213" s="1" t="s">
        <v>32</v>
      </c>
      <c r="H1213" s="1">
        <v>420888</v>
      </c>
      <c r="I1213" s="3">
        <v>42544</v>
      </c>
      <c r="J1213" s="3">
        <v>42522</v>
      </c>
      <c r="K1213" s="3">
        <v>42545</v>
      </c>
      <c r="L1213" s="1">
        <v>223065</v>
      </c>
      <c r="M1213" s="3">
        <v>42543</v>
      </c>
      <c r="N1213" s="1" t="s">
        <v>89</v>
      </c>
      <c r="O1213" s="1">
        <v>116718</v>
      </c>
      <c r="P1213" s="1">
        <v>2000</v>
      </c>
      <c r="Q1213" s="1">
        <v>41.16</v>
      </c>
      <c r="R1213" s="1337">
        <v>82320</v>
      </c>
      <c r="S1213" s="1">
        <v>-81.86</v>
      </c>
      <c r="T1213" s="1">
        <v>36.460999999999999</v>
      </c>
      <c r="U1213" s="1337">
        <v>72922</v>
      </c>
      <c r="V1213" s="1">
        <v>0.1086</v>
      </c>
      <c r="W1213" s="1336">
        <v>217.2</v>
      </c>
      <c r="X1213" s="1">
        <v>13</v>
      </c>
      <c r="Y1213" s="1">
        <v>141</v>
      </c>
      <c r="AA1213" s="1">
        <v>401</v>
      </c>
      <c r="AB1213" s="1337">
        <v>9398</v>
      </c>
    </row>
    <row r="1214" spans="1:28">
      <c r="A1214" s="1336" t="s">
        <v>353</v>
      </c>
      <c r="B1214" s="2" t="s">
        <v>589</v>
      </c>
      <c r="C1214" s="1" t="s">
        <v>588</v>
      </c>
      <c r="D1214" s="1" t="s">
        <v>129</v>
      </c>
      <c r="E1214" s="1">
        <v>130241</v>
      </c>
      <c r="F1214" s="1336" t="s">
        <v>368</v>
      </c>
      <c r="G1214" s="1" t="s">
        <v>32</v>
      </c>
      <c r="H1214" s="1">
        <v>420898</v>
      </c>
      <c r="I1214" s="3">
        <v>42544</v>
      </c>
      <c r="J1214" s="3">
        <v>42528</v>
      </c>
      <c r="K1214" s="3">
        <v>42550</v>
      </c>
      <c r="L1214" s="1">
        <v>223081</v>
      </c>
      <c r="M1214" s="3">
        <v>42543</v>
      </c>
      <c r="N1214" s="1" t="s">
        <v>89</v>
      </c>
      <c r="O1214" s="1">
        <v>116893</v>
      </c>
      <c r="P1214" s="1">
        <v>2000</v>
      </c>
      <c r="Q1214" s="1">
        <v>39.159999999999997</v>
      </c>
      <c r="R1214" s="1337">
        <v>78320</v>
      </c>
      <c r="S1214" s="4">
        <v>-4081.86</v>
      </c>
      <c r="T1214" s="1">
        <v>36.460999999999999</v>
      </c>
      <c r="U1214" s="1337">
        <v>72922</v>
      </c>
      <c r="V1214" s="1">
        <v>0.1086</v>
      </c>
      <c r="W1214" s="1336">
        <v>217.2</v>
      </c>
      <c r="X1214" s="1">
        <v>13</v>
      </c>
      <c r="Y1214" s="1">
        <v>135</v>
      </c>
      <c r="Z1214" s="1" t="s">
        <v>143</v>
      </c>
      <c r="AA1214" s="1">
        <v>401</v>
      </c>
      <c r="AB1214" s="1337">
        <v>5398</v>
      </c>
    </row>
    <row r="1215" spans="1:28">
      <c r="A1215" s="1336" t="s">
        <v>353</v>
      </c>
      <c r="B1215" s="2" t="s">
        <v>590</v>
      </c>
      <c r="C1215" s="1" t="s">
        <v>591</v>
      </c>
      <c r="D1215" s="1" t="s">
        <v>592</v>
      </c>
      <c r="E1215" s="1">
        <v>140083</v>
      </c>
      <c r="F1215" s="1336" t="s">
        <v>117</v>
      </c>
      <c r="G1215" s="1" t="s">
        <v>32</v>
      </c>
      <c r="H1215" s="1">
        <v>420875</v>
      </c>
      <c r="I1215" s="3">
        <v>42544</v>
      </c>
      <c r="J1215" s="3">
        <v>42515</v>
      </c>
      <c r="K1215" s="3">
        <v>42541</v>
      </c>
      <c r="L1215" s="1">
        <v>223060</v>
      </c>
      <c r="M1215" s="3">
        <v>42543</v>
      </c>
      <c r="N1215" s="1" t="s">
        <v>89</v>
      </c>
      <c r="O1215" s="1">
        <v>116452</v>
      </c>
      <c r="P1215" s="1">
        <v>1300</v>
      </c>
      <c r="Q1215" s="1">
        <v>41.16</v>
      </c>
      <c r="R1215" s="1337">
        <v>53508</v>
      </c>
      <c r="S1215" s="1">
        <v>-53.21</v>
      </c>
      <c r="T1215" s="1">
        <v>36.460999999999999</v>
      </c>
      <c r="U1215" s="1337">
        <v>47399.3</v>
      </c>
      <c r="V1215" s="1">
        <v>0.1086</v>
      </c>
      <c r="W1215" s="1336">
        <v>141.18</v>
      </c>
      <c r="X1215" s="1">
        <v>13</v>
      </c>
      <c r="Y1215" s="1">
        <v>141</v>
      </c>
      <c r="AA1215" s="1">
        <v>401</v>
      </c>
      <c r="AB1215" s="1337">
        <v>6108.7</v>
      </c>
    </row>
    <row r="1216" spans="1:28">
      <c r="A1216" s="1336" t="s">
        <v>353</v>
      </c>
      <c r="B1216" s="2" t="s">
        <v>593</v>
      </c>
      <c r="C1216" s="1" t="s">
        <v>594</v>
      </c>
      <c r="D1216" s="1" t="s">
        <v>116</v>
      </c>
      <c r="E1216" s="1">
        <v>140008</v>
      </c>
      <c r="F1216" s="1336" t="s">
        <v>123</v>
      </c>
      <c r="G1216" s="1" t="s">
        <v>32</v>
      </c>
      <c r="H1216" s="1">
        <v>418840</v>
      </c>
      <c r="I1216" s="3">
        <v>42528</v>
      </c>
      <c r="J1216" s="3">
        <v>42500</v>
      </c>
      <c r="K1216" s="3">
        <v>42515</v>
      </c>
      <c r="L1216" s="1">
        <v>221947</v>
      </c>
      <c r="M1216" s="3">
        <v>42528</v>
      </c>
      <c r="N1216" s="1" t="s">
        <v>89</v>
      </c>
      <c r="O1216" s="1">
        <v>115964</v>
      </c>
      <c r="P1216" s="1">
        <v>200</v>
      </c>
      <c r="Q1216" s="1">
        <v>53.01</v>
      </c>
      <c r="R1216" s="1337">
        <v>10602</v>
      </c>
      <c r="S1216" s="1">
        <v>-59.32</v>
      </c>
      <c r="T1216" s="1">
        <v>47.173999999999999</v>
      </c>
      <c r="U1216" s="1337">
        <v>9434.7999999999993</v>
      </c>
      <c r="V1216" s="1">
        <v>0.1449</v>
      </c>
      <c r="W1216" s="1336">
        <v>28.988</v>
      </c>
      <c r="X1216" s="1">
        <v>13</v>
      </c>
      <c r="Y1216" s="1">
        <v>141</v>
      </c>
      <c r="AA1216" s="1">
        <v>401</v>
      </c>
      <c r="AB1216" s="1337">
        <v>1167.2</v>
      </c>
    </row>
    <row r="1217" spans="1:28">
      <c r="A1217" s="1336" t="s">
        <v>353</v>
      </c>
      <c r="B1217" s="2" t="s">
        <v>593</v>
      </c>
      <c r="C1217" s="1" t="s">
        <v>594</v>
      </c>
      <c r="D1217" s="1" t="s">
        <v>116</v>
      </c>
      <c r="E1217" s="1">
        <v>140008</v>
      </c>
      <c r="F1217" s="1336" t="s">
        <v>123</v>
      </c>
      <c r="G1217" s="1" t="s">
        <v>32</v>
      </c>
      <c r="H1217" s="1">
        <v>418840</v>
      </c>
      <c r="I1217" s="3">
        <v>42528</v>
      </c>
      <c r="J1217" s="3">
        <v>42500</v>
      </c>
      <c r="K1217" s="3">
        <v>42515</v>
      </c>
      <c r="L1217" s="1">
        <v>221947</v>
      </c>
      <c r="M1217" s="3">
        <v>42528</v>
      </c>
      <c r="N1217" s="1" t="s">
        <v>89</v>
      </c>
      <c r="O1217" s="1">
        <v>115964</v>
      </c>
      <c r="P1217" s="1">
        <v>1800</v>
      </c>
      <c r="Q1217" s="1">
        <v>53.01</v>
      </c>
      <c r="R1217" s="1337">
        <v>95418</v>
      </c>
      <c r="S1217" s="1">
        <v>-533.91999999999996</v>
      </c>
      <c r="T1217" s="1">
        <v>47.173999999999999</v>
      </c>
      <c r="U1217" s="1337">
        <v>84913.2</v>
      </c>
      <c r="V1217" s="1">
        <v>0.1449</v>
      </c>
      <c r="W1217" s="1336">
        <v>260.892</v>
      </c>
      <c r="X1217" s="1">
        <v>13</v>
      </c>
      <c r="Y1217" s="1">
        <v>141</v>
      </c>
      <c r="AA1217" s="1">
        <v>401</v>
      </c>
      <c r="AB1217" s="1337">
        <v>10504.8</v>
      </c>
    </row>
    <row r="1218" spans="1:28">
      <c r="A1218" s="1336" t="s">
        <v>353</v>
      </c>
      <c r="B1218" s="2" t="s">
        <v>595</v>
      </c>
      <c r="C1218" s="1" t="s">
        <v>594</v>
      </c>
      <c r="D1218" s="1" t="s">
        <v>65</v>
      </c>
      <c r="E1218" s="1">
        <v>140008</v>
      </c>
      <c r="F1218" s="1336" t="s">
        <v>123</v>
      </c>
      <c r="G1218" s="1" t="s">
        <v>32</v>
      </c>
      <c r="H1218" s="1">
        <v>419855</v>
      </c>
      <c r="I1218" s="3">
        <v>42536</v>
      </c>
      <c r="J1218" s="3">
        <v>42522</v>
      </c>
      <c r="K1218" s="3">
        <v>42545</v>
      </c>
      <c r="L1218" s="1">
        <v>222602</v>
      </c>
      <c r="M1218" s="3">
        <v>42536</v>
      </c>
      <c r="N1218" s="1" t="s">
        <v>89</v>
      </c>
      <c r="O1218" s="1">
        <v>116718</v>
      </c>
      <c r="P1218" s="1">
        <v>2000</v>
      </c>
      <c r="Q1218" s="1">
        <v>52.28</v>
      </c>
      <c r="R1218" s="1337">
        <v>104560</v>
      </c>
      <c r="S1218" s="4">
        <v>-2053.2399999999998</v>
      </c>
      <c r="T1218" s="1">
        <v>47.173999999999999</v>
      </c>
      <c r="U1218" s="1337">
        <v>94348</v>
      </c>
      <c r="V1218" s="1">
        <v>0.1449</v>
      </c>
      <c r="W1218" s="1336">
        <v>289.88</v>
      </c>
      <c r="X1218" s="1">
        <v>13</v>
      </c>
      <c r="Y1218" s="1">
        <v>141</v>
      </c>
      <c r="AA1218" s="1">
        <v>401</v>
      </c>
      <c r="AB1218" s="1337">
        <v>10212</v>
      </c>
    </row>
    <row r="1219" spans="1:28">
      <c r="A1219" s="1336" t="s">
        <v>353</v>
      </c>
      <c r="B1219" s="2" t="s">
        <v>595</v>
      </c>
      <c r="C1219" s="1" t="s">
        <v>594</v>
      </c>
      <c r="D1219" s="1" t="s">
        <v>65</v>
      </c>
      <c r="E1219" s="1">
        <v>130023</v>
      </c>
      <c r="F1219" s="1336" t="s">
        <v>153</v>
      </c>
      <c r="G1219" s="1" t="s">
        <v>32</v>
      </c>
      <c r="H1219" s="1">
        <v>420448</v>
      </c>
      <c r="I1219" s="3">
        <v>42542</v>
      </c>
      <c r="J1219" s="3">
        <v>42523</v>
      </c>
      <c r="K1219" s="3">
        <v>42546</v>
      </c>
      <c r="N1219" s="1" t="s">
        <v>89</v>
      </c>
      <c r="O1219" s="1">
        <v>116751</v>
      </c>
      <c r="P1219" s="1">
        <v>1000</v>
      </c>
      <c r="Q1219" s="1">
        <v>51.23</v>
      </c>
      <c r="R1219" s="1337">
        <v>51230</v>
      </c>
      <c r="S1219" s="4">
        <v>-2076.62</v>
      </c>
      <c r="T1219" s="1">
        <v>47.173999999999999</v>
      </c>
      <c r="U1219" s="1337">
        <v>47174</v>
      </c>
      <c r="V1219" s="1">
        <v>0.1449</v>
      </c>
      <c r="W1219" s="1336">
        <v>144.94</v>
      </c>
      <c r="X1219" s="1">
        <v>13</v>
      </c>
      <c r="Y1219" s="1">
        <v>130</v>
      </c>
      <c r="AA1219" s="1">
        <v>401</v>
      </c>
      <c r="AB1219" s="1337">
        <v>4056</v>
      </c>
    </row>
    <row r="1220" spans="1:28">
      <c r="A1220" s="1336" t="s">
        <v>353</v>
      </c>
      <c r="B1220" s="2" t="s">
        <v>596</v>
      </c>
      <c r="C1220" s="1" t="s">
        <v>594</v>
      </c>
      <c r="D1220" s="1" t="s">
        <v>129</v>
      </c>
      <c r="E1220" s="1">
        <v>140008</v>
      </c>
      <c r="F1220" s="1336" t="s">
        <v>123</v>
      </c>
      <c r="G1220" s="1" t="s">
        <v>32</v>
      </c>
      <c r="H1220" s="1">
        <v>419855</v>
      </c>
      <c r="I1220" s="3">
        <v>42536</v>
      </c>
      <c r="J1220" s="3">
        <v>42522</v>
      </c>
      <c r="K1220" s="3">
        <v>42545</v>
      </c>
      <c r="L1220" s="1">
        <v>222602</v>
      </c>
      <c r="M1220" s="3">
        <v>42536</v>
      </c>
      <c r="N1220" s="1" t="s">
        <v>89</v>
      </c>
      <c r="O1220" s="1">
        <v>116718</v>
      </c>
      <c r="P1220" s="1">
        <v>2000</v>
      </c>
      <c r="Q1220" s="1">
        <v>52.28</v>
      </c>
      <c r="R1220" s="1337">
        <v>104560</v>
      </c>
      <c r="S1220" s="4">
        <v>-2053.2399999999998</v>
      </c>
      <c r="T1220" s="1">
        <v>47.173999999999999</v>
      </c>
      <c r="U1220" s="1337">
        <v>94348</v>
      </c>
      <c r="V1220" s="1">
        <v>0.1449</v>
      </c>
      <c r="W1220" s="1336">
        <v>289.88</v>
      </c>
      <c r="X1220" s="1">
        <v>13</v>
      </c>
      <c r="Y1220" s="1">
        <v>141</v>
      </c>
      <c r="AA1220" s="1">
        <v>401</v>
      </c>
      <c r="AB1220" s="1337">
        <v>10212</v>
      </c>
    </row>
    <row r="1221" spans="1:28">
      <c r="A1221" s="1336" t="s">
        <v>353</v>
      </c>
      <c r="B1221" s="2" t="s">
        <v>597</v>
      </c>
      <c r="C1221" s="1" t="s">
        <v>598</v>
      </c>
      <c r="D1221" s="1" t="s">
        <v>116</v>
      </c>
      <c r="E1221" s="1">
        <v>140008</v>
      </c>
      <c r="F1221" s="1336" t="s">
        <v>123</v>
      </c>
      <c r="G1221" s="1" t="s">
        <v>32</v>
      </c>
      <c r="H1221" s="1">
        <v>418782</v>
      </c>
      <c r="I1221" s="3">
        <v>42528</v>
      </c>
      <c r="J1221" s="3">
        <v>42500</v>
      </c>
      <c r="K1221" s="3">
        <v>42515</v>
      </c>
      <c r="L1221" s="1">
        <v>221914</v>
      </c>
      <c r="M1221" s="3">
        <v>42528</v>
      </c>
      <c r="N1221" s="1" t="s">
        <v>89</v>
      </c>
      <c r="O1221" s="1">
        <v>115964</v>
      </c>
      <c r="P1221" s="1">
        <v>100</v>
      </c>
      <c r="Q1221" s="1">
        <v>73.569999999999993</v>
      </c>
      <c r="R1221" s="1337">
        <v>7357</v>
      </c>
      <c r="S1221" s="1">
        <v>751.59</v>
      </c>
      <c r="T1221" s="1">
        <v>58.454999999999998</v>
      </c>
      <c r="U1221" s="1337">
        <v>5845.5</v>
      </c>
      <c r="V1221" s="1">
        <v>0.18140000000000001</v>
      </c>
      <c r="W1221" s="1336">
        <v>18.135999999999999</v>
      </c>
      <c r="X1221" s="1">
        <v>13</v>
      </c>
      <c r="Y1221" s="1">
        <v>141</v>
      </c>
      <c r="AA1221" s="1">
        <v>401</v>
      </c>
      <c r="AB1221" s="1337">
        <v>1511.5</v>
      </c>
    </row>
    <row r="1222" spans="1:28">
      <c r="A1222" s="1336" t="s">
        <v>353</v>
      </c>
      <c r="B1222" s="2" t="s">
        <v>597</v>
      </c>
      <c r="C1222" s="1" t="s">
        <v>598</v>
      </c>
      <c r="D1222" s="1" t="s">
        <v>116</v>
      </c>
      <c r="E1222" s="1">
        <v>130322</v>
      </c>
      <c r="F1222" s="1336" t="s">
        <v>142</v>
      </c>
      <c r="G1222" s="1" t="s">
        <v>32</v>
      </c>
      <c r="H1222" s="1">
        <v>419744</v>
      </c>
      <c r="I1222" s="3">
        <v>42535</v>
      </c>
      <c r="J1222" s="3">
        <v>42514</v>
      </c>
      <c r="K1222" s="3">
        <v>42545</v>
      </c>
      <c r="L1222" s="1">
        <v>222511</v>
      </c>
      <c r="M1222" s="3">
        <v>42535</v>
      </c>
      <c r="N1222" s="1" t="s">
        <v>89</v>
      </c>
      <c r="O1222" s="1">
        <v>116416</v>
      </c>
      <c r="P1222" s="1">
        <v>500</v>
      </c>
      <c r="Q1222" s="1">
        <v>72.55</v>
      </c>
      <c r="R1222" s="1337">
        <v>36275</v>
      </c>
      <c r="S1222" s="4">
        <v>3247.93</v>
      </c>
      <c r="T1222" s="1">
        <v>58.454999999999998</v>
      </c>
      <c r="U1222" s="1337">
        <v>29227.5</v>
      </c>
      <c r="V1222" s="1">
        <v>0.18140000000000001</v>
      </c>
      <c r="W1222" s="1336">
        <v>90.68</v>
      </c>
      <c r="X1222" s="1">
        <v>13</v>
      </c>
      <c r="Y1222" s="1">
        <v>135</v>
      </c>
      <c r="Z1222" s="1" t="s">
        <v>143</v>
      </c>
      <c r="AA1222" s="1">
        <v>401</v>
      </c>
      <c r="AB1222" s="1337">
        <v>7047.5</v>
      </c>
    </row>
    <row r="1223" spans="1:28">
      <c r="A1223" s="1336" t="s">
        <v>353</v>
      </c>
      <c r="B1223" s="2" t="s">
        <v>597</v>
      </c>
      <c r="C1223" s="1" t="s">
        <v>598</v>
      </c>
      <c r="D1223" s="1" t="s">
        <v>116</v>
      </c>
      <c r="E1223" s="1">
        <v>130361</v>
      </c>
      <c r="F1223" s="1336" t="s">
        <v>167</v>
      </c>
      <c r="G1223" s="1" t="s">
        <v>32</v>
      </c>
      <c r="H1223" s="1">
        <v>421369</v>
      </c>
      <c r="I1223" s="3">
        <v>42549</v>
      </c>
      <c r="J1223" s="3">
        <v>42527</v>
      </c>
      <c r="K1223" s="3">
        <v>42557</v>
      </c>
      <c r="L1223" s="1">
        <v>223338</v>
      </c>
      <c r="M1223" s="3">
        <v>42549</v>
      </c>
      <c r="N1223" s="1" t="s">
        <v>89</v>
      </c>
      <c r="O1223" s="1">
        <v>116818</v>
      </c>
      <c r="P1223" s="1">
        <v>500</v>
      </c>
      <c r="Q1223" s="1">
        <v>72.55</v>
      </c>
      <c r="R1223" s="1337">
        <v>36275</v>
      </c>
      <c r="S1223" s="4">
        <v>3247.93</v>
      </c>
      <c r="T1223" s="1">
        <v>58.454999999999998</v>
      </c>
      <c r="U1223" s="1337">
        <v>29227.5</v>
      </c>
      <c r="V1223" s="1">
        <v>0.18140000000000001</v>
      </c>
      <c r="W1223" s="1336">
        <v>90.68</v>
      </c>
      <c r="X1223" s="1">
        <v>13</v>
      </c>
      <c r="Y1223" s="1">
        <v>135</v>
      </c>
      <c r="Z1223" s="1" t="s">
        <v>90</v>
      </c>
      <c r="AA1223" s="1">
        <v>401</v>
      </c>
      <c r="AB1223" s="1337">
        <v>7047.5</v>
      </c>
    </row>
    <row r="1224" spans="1:28">
      <c r="A1224" s="1336" t="s">
        <v>353</v>
      </c>
      <c r="B1224" s="2" t="s">
        <v>599</v>
      </c>
      <c r="C1224" s="1" t="s">
        <v>598</v>
      </c>
      <c r="D1224" s="1" t="s">
        <v>65</v>
      </c>
      <c r="E1224" s="1">
        <v>140008</v>
      </c>
      <c r="F1224" s="1336" t="s">
        <v>123</v>
      </c>
      <c r="G1224" s="1" t="s">
        <v>32</v>
      </c>
      <c r="H1224" s="1">
        <v>418453</v>
      </c>
      <c r="I1224" s="3">
        <v>42525</v>
      </c>
      <c r="J1224" s="3">
        <v>42500</v>
      </c>
      <c r="K1224" s="3">
        <v>42515</v>
      </c>
      <c r="L1224" s="1">
        <v>221700</v>
      </c>
      <c r="M1224" s="3">
        <v>42524</v>
      </c>
      <c r="N1224" s="1" t="s">
        <v>89</v>
      </c>
      <c r="O1224" s="1">
        <v>115964</v>
      </c>
      <c r="P1224" s="1">
        <v>2000</v>
      </c>
      <c r="Q1224" s="1">
        <v>73.569999999999993</v>
      </c>
      <c r="R1224" s="1337">
        <v>147140</v>
      </c>
      <c r="S1224" s="4">
        <v>15031.7</v>
      </c>
      <c r="T1224" s="1">
        <v>58.454999999999998</v>
      </c>
      <c r="U1224" s="1337">
        <v>116910</v>
      </c>
      <c r="V1224" s="1">
        <v>0.18140000000000001</v>
      </c>
      <c r="W1224" s="1336">
        <v>362.72</v>
      </c>
      <c r="X1224" s="1">
        <v>13</v>
      </c>
      <c r="Y1224" s="1">
        <v>141</v>
      </c>
      <c r="AA1224" s="1">
        <v>401</v>
      </c>
      <c r="AB1224" s="1337">
        <v>30230</v>
      </c>
    </row>
    <row r="1225" spans="1:28">
      <c r="A1225" s="1336" t="s">
        <v>353</v>
      </c>
      <c r="B1225" s="2" t="s">
        <v>599</v>
      </c>
      <c r="C1225" s="1" t="s">
        <v>598</v>
      </c>
      <c r="D1225" s="1" t="s">
        <v>65</v>
      </c>
      <c r="E1225" s="1">
        <v>130140</v>
      </c>
      <c r="F1225" s="1336" t="s">
        <v>222</v>
      </c>
      <c r="G1225" s="1" t="s">
        <v>32</v>
      </c>
      <c r="H1225" s="1">
        <v>418599</v>
      </c>
      <c r="I1225" s="3">
        <v>42528</v>
      </c>
      <c r="J1225" s="3">
        <v>42524</v>
      </c>
      <c r="K1225" s="3">
        <v>42527</v>
      </c>
      <c r="N1225" s="1" t="s">
        <v>89</v>
      </c>
      <c r="O1225" s="1">
        <v>116779</v>
      </c>
      <c r="P1225" s="1">
        <v>1000</v>
      </c>
      <c r="Q1225" s="1">
        <v>72.55</v>
      </c>
      <c r="R1225" s="1337">
        <v>72550</v>
      </c>
      <c r="S1225" s="4">
        <v>6495.85</v>
      </c>
      <c r="T1225" s="1">
        <v>58.454999999999998</v>
      </c>
      <c r="U1225" s="1337">
        <v>58455</v>
      </c>
      <c r="V1225" s="1">
        <v>0.18140000000000001</v>
      </c>
      <c r="W1225" s="1336">
        <v>181.36</v>
      </c>
      <c r="X1225" s="1">
        <v>13</v>
      </c>
      <c r="Y1225" s="1">
        <v>130</v>
      </c>
      <c r="AA1225" s="1">
        <v>401</v>
      </c>
      <c r="AB1225" s="1337">
        <v>14095</v>
      </c>
    </row>
    <row r="1226" spans="1:28">
      <c r="A1226" s="1336" t="s">
        <v>353</v>
      </c>
      <c r="B1226" s="2" t="s">
        <v>599</v>
      </c>
      <c r="C1226" s="1" t="s">
        <v>598</v>
      </c>
      <c r="D1226" s="1" t="s">
        <v>65</v>
      </c>
      <c r="E1226" s="1">
        <v>130013</v>
      </c>
      <c r="F1226" s="1336" t="s">
        <v>221</v>
      </c>
      <c r="G1226" s="1" t="s">
        <v>32</v>
      </c>
      <c r="H1226" s="1">
        <v>418696</v>
      </c>
      <c r="I1226" s="3">
        <v>42529</v>
      </c>
      <c r="J1226" s="3">
        <v>42528</v>
      </c>
      <c r="K1226" s="3">
        <v>42528</v>
      </c>
      <c r="N1226" s="1" t="s">
        <v>89</v>
      </c>
      <c r="O1226" s="1">
        <v>116923</v>
      </c>
      <c r="P1226" s="1">
        <v>2000</v>
      </c>
      <c r="Q1226" s="1">
        <v>70.38</v>
      </c>
      <c r="R1226" s="1337">
        <v>140760</v>
      </c>
      <c r="S1226" s="4">
        <v>8651.7000000000007</v>
      </c>
      <c r="T1226" s="1">
        <v>58.454999999999998</v>
      </c>
      <c r="U1226" s="1337">
        <v>116910</v>
      </c>
      <c r="V1226" s="1">
        <v>0.18140000000000001</v>
      </c>
      <c r="W1226" s="1336">
        <v>362.72</v>
      </c>
      <c r="X1226" s="1">
        <v>13</v>
      </c>
      <c r="Y1226" s="1">
        <v>130</v>
      </c>
      <c r="AA1226" s="1">
        <v>401</v>
      </c>
      <c r="AB1226" s="1337">
        <v>23850</v>
      </c>
    </row>
    <row r="1227" spans="1:28">
      <c r="A1227" s="1336" t="s">
        <v>353</v>
      </c>
      <c r="B1227" s="2" t="s">
        <v>599</v>
      </c>
      <c r="C1227" s="1" t="s">
        <v>598</v>
      </c>
      <c r="D1227" s="1" t="s">
        <v>65</v>
      </c>
      <c r="E1227" s="1">
        <v>130023</v>
      </c>
      <c r="F1227" s="1336" t="s">
        <v>153</v>
      </c>
      <c r="G1227" s="1" t="s">
        <v>32</v>
      </c>
      <c r="H1227" s="1">
        <v>419593</v>
      </c>
      <c r="I1227" s="3">
        <v>42535</v>
      </c>
      <c r="J1227" s="3">
        <v>42523</v>
      </c>
      <c r="K1227" s="3">
        <v>42528</v>
      </c>
      <c r="N1227" s="1" t="s">
        <v>89</v>
      </c>
      <c r="O1227" s="1">
        <v>116751</v>
      </c>
      <c r="P1227" s="1">
        <v>1000</v>
      </c>
      <c r="Q1227" s="1">
        <v>71.09</v>
      </c>
      <c r="R1227" s="1337">
        <v>71090</v>
      </c>
      <c r="S1227" s="4">
        <v>5035.8500000000004</v>
      </c>
      <c r="T1227" s="1">
        <v>58.454999999999998</v>
      </c>
      <c r="U1227" s="1337">
        <v>58455</v>
      </c>
      <c r="V1227" s="1">
        <v>0.18140000000000001</v>
      </c>
      <c r="W1227" s="1336">
        <v>181.36</v>
      </c>
      <c r="X1227" s="1">
        <v>13</v>
      </c>
      <c r="Y1227" s="1">
        <v>130</v>
      </c>
      <c r="AA1227" s="1">
        <v>401</v>
      </c>
      <c r="AB1227" s="1337">
        <v>12635</v>
      </c>
    </row>
    <row r="1228" spans="1:28">
      <c r="A1228" s="1336" t="s">
        <v>353</v>
      </c>
      <c r="B1228" s="2" t="s">
        <v>600</v>
      </c>
      <c r="C1228" s="1" t="s">
        <v>598</v>
      </c>
      <c r="D1228" s="1" t="s">
        <v>129</v>
      </c>
      <c r="E1228" s="1">
        <v>140008</v>
      </c>
      <c r="F1228" s="1336" t="s">
        <v>123</v>
      </c>
      <c r="G1228" s="1" t="s">
        <v>32</v>
      </c>
      <c r="H1228" s="1">
        <v>419853</v>
      </c>
      <c r="I1228" s="3">
        <v>42536</v>
      </c>
      <c r="J1228" s="3">
        <v>42522</v>
      </c>
      <c r="K1228" s="3">
        <v>42545</v>
      </c>
      <c r="L1228" s="1">
        <v>222600</v>
      </c>
      <c r="M1228" s="3">
        <v>42536</v>
      </c>
      <c r="N1228" s="1" t="s">
        <v>89</v>
      </c>
      <c r="O1228" s="1">
        <v>116718</v>
      </c>
      <c r="P1228" s="1">
        <v>2000</v>
      </c>
      <c r="Q1228" s="1">
        <v>72.55</v>
      </c>
      <c r="R1228" s="1337">
        <v>145100</v>
      </c>
      <c r="S1228" s="4">
        <v>12991.7</v>
      </c>
      <c r="T1228" s="1">
        <v>58.454999999999998</v>
      </c>
      <c r="U1228" s="1337">
        <v>116910</v>
      </c>
      <c r="V1228" s="1">
        <v>0.18140000000000001</v>
      </c>
      <c r="W1228" s="1336">
        <v>362.72</v>
      </c>
      <c r="X1228" s="1">
        <v>13</v>
      </c>
      <c r="Y1228" s="1">
        <v>141</v>
      </c>
      <c r="AA1228" s="1">
        <v>401</v>
      </c>
      <c r="AB1228" s="1337">
        <v>28190</v>
      </c>
    </row>
    <row r="1229" spans="1:28">
      <c r="A1229" s="1336" t="s">
        <v>353</v>
      </c>
      <c r="B1229" s="2" t="s">
        <v>600</v>
      </c>
      <c r="C1229" s="1" t="s">
        <v>598</v>
      </c>
      <c r="D1229" s="1" t="s">
        <v>129</v>
      </c>
      <c r="E1229" s="1">
        <v>130001</v>
      </c>
      <c r="F1229" s="1336" t="s">
        <v>132</v>
      </c>
      <c r="G1229" s="1" t="s">
        <v>32</v>
      </c>
      <c r="H1229" s="1">
        <v>420791</v>
      </c>
      <c r="I1229" s="3">
        <v>42545</v>
      </c>
      <c r="J1229" s="3">
        <v>42528</v>
      </c>
      <c r="K1229" s="3">
        <v>42546</v>
      </c>
      <c r="N1229" s="1" t="s">
        <v>89</v>
      </c>
      <c r="O1229" s="1">
        <v>116939</v>
      </c>
      <c r="P1229" s="1">
        <v>2000</v>
      </c>
      <c r="Q1229" s="1">
        <v>72.55</v>
      </c>
      <c r="R1229" s="1337">
        <v>145100</v>
      </c>
      <c r="S1229" s="4">
        <v>12991.7</v>
      </c>
      <c r="T1229" s="1">
        <v>58.454999999999998</v>
      </c>
      <c r="U1229" s="1337">
        <v>116910</v>
      </c>
      <c r="V1229" s="1">
        <v>0.18140000000000001</v>
      </c>
      <c r="W1229" s="1336">
        <v>362.72</v>
      </c>
      <c r="X1229" s="1">
        <v>13</v>
      </c>
      <c r="Y1229" s="1">
        <v>130</v>
      </c>
      <c r="AA1229" s="1">
        <v>401</v>
      </c>
      <c r="AB1229" s="1337">
        <v>28190</v>
      </c>
    </row>
    <row r="1230" spans="1:28">
      <c r="A1230" s="1336" t="s">
        <v>353</v>
      </c>
      <c r="B1230" s="2" t="s">
        <v>600</v>
      </c>
      <c r="C1230" s="1" t="s">
        <v>598</v>
      </c>
      <c r="D1230" s="1" t="s">
        <v>129</v>
      </c>
      <c r="E1230" s="1">
        <v>130241</v>
      </c>
      <c r="F1230" s="1336" t="s">
        <v>368</v>
      </c>
      <c r="G1230" s="1" t="s">
        <v>32</v>
      </c>
      <c r="H1230" s="1">
        <v>420902</v>
      </c>
      <c r="I1230" s="3">
        <v>42544</v>
      </c>
      <c r="J1230" s="3">
        <v>42529</v>
      </c>
      <c r="K1230" s="3">
        <v>42546</v>
      </c>
      <c r="L1230" s="1">
        <v>223080</v>
      </c>
      <c r="M1230" s="3">
        <v>42543</v>
      </c>
      <c r="N1230" s="1" t="s">
        <v>89</v>
      </c>
      <c r="O1230" s="1">
        <v>116974</v>
      </c>
      <c r="P1230" s="1">
        <v>2000</v>
      </c>
      <c r="Q1230" s="1">
        <v>69.010000000000005</v>
      </c>
      <c r="R1230" s="1337">
        <v>138020</v>
      </c>
      <c r="S1230" s="4">
        <v>5911.7</v>
      </c>
      <c r="T1230" s="1">
        <v>58.454999999999998</v>
      </c>
      <c r="U1230" s="1337">
        <v>116910</v>
      </c>
      <c r="V1230" s="1">
        <v>0.18140000000000001</v>
      </c>
      <c r="W1230" s="1336">
        <v>362.72</v>
      </c>
      <c r="X1230" s="1">
        <v>13</v>
      </c>
      <c r="Y1230" s="1">
        <v>135</v>
      </c>
      <c r="Z1230" s="1" t="s">
        <v>143</v>
      </c>
      <c r="AA1230" s="1">
        <v>401</v>
      </c>
      <c r="AB1230" s="1337">
        <v>21110</v>
      </c>
    </row>
    <row r="1231" spans="1:28">
      <c r="A1231" s="1336" t="s">
        <v>353</v>
      </c>
      <c r="B1231" s="2" t="s">
        <v>601</v>
      </c>
      <c r="C1231" s="1" t="s">
        <v>602</v>
      </c>
      <c r="D1231" s="1" t="s">
        <v>116</v>
      </c>
      <c r="E1231" s="1">
        <v>140083</v>
      </c>
      <c r="F1231" s="1336" t="s">
        <v>117</v>
      </c>
      <c r="G1231" s="1" t="s">
        <v>32</v>
      </c>
      <c r="H1231" s="1">
        <v>420582</v>
      </c>
      <c r="I1231" s="3">
        <v>42543</v>
      </c>
      <c r="J1231" s="3">
        <v>42515</v>
      </c>
      <c r="K1231" s="3">
        <v>42546</v>
      </c>
      <c r="L1231" s="1">
        <v>222955</v>
      </c>
      <c r="M1231" s="3">
        <v>42542</v>
      </c>
      <c r="N1231" s="1" t="s">
        <v>89</v>
      </c>
      <c r="O1231" s="1">
        <v>116475</v>
      </c>
      <c r="P1231" s="1">
        <v>1000</v>
      </c>
      <c r="Q1231" s="1">
        <v>72.55</v>
      </c>
      <c r="R1231" s="1337">
        <v>72550</v>
      </c>
      <c r="S1231" s="4">
        <v>6495.85</v>
      </c>
      <c r="T1231" s="1">
        <v>58.454999999999998</v>
      </c>
      <c r="U1231" s="1337">
        <v>58455</v>
      </c>
      <c r="V1231" s="1">
        <v>0.18140000000000001</v>
      </c>
      <c r="W1231" s="1336">
        <v>181.36</v>
      </c>
      <c r="X1231" s="1">
        <v>13</v>
      </c>
      <c r="Y1231" s="1">
        <v>141</v>
      </c>
      <c r="AA1231" s="1">
        <v>401</v>
      </c>
      <c r="AB1231" s="1337">
        <v>14095</v>
      </c>
    </row>
    <row r="1232" spans="1:28">
      <c r="A1232" s="1336" t="s">
        <v>353</v>
      </c>
      <c r="B1232" s="2" t="s">
        <v>603</v>
      </c>
      <c r="C1232" s="1" t="s">
        <v>602</v>
      </c>
      <c r="D1232" s="1" t="s">
        <v>65</v>
      </c>
      <c r="E1232" s="1">
        <v>140083</v>
      </c>
      <c r="F1232" s="1336" t="s">
        <v>117</v>
      </c>
      <c r="G1232" s="1" t="s">
        <v>32</v>
      </c>
      <c r="H1232" s="1">
        <v>419850</v>
      </c>
      <c r="I1232" s="3">
        <v>42536</v>
      </c>
      <c r="J1232" s="3">
        <v>42515</v>
      </c>
      <c r="K1232" s="3">
        <v>42546</v>
      </c>
      <c r="L1232" s="1">
        <v>222557</v>
      </c>
      <c r="M1232" s="3">
        <v>42535</v>
      </c>
      <c r="N1232" s="1" t="s">
        <v>89</v>
      </c>
      <c r="O1232" s="1">
        <v>116475</v>
      </c>
      <c r="P1232" s="1">
        <v>1000</v>
      </c>
      <c r="Q1232" s="1">
        <v>72.55</v>
      </c>
      <c r="R1232" s="1337">
        <v>72550</v>
      </c>
      <c r="S1232" s="4">
        <v>6495.85</v>
      </c>
      <c r="T1232" s="1">
        <v>58.454999999999998</v>
      </c>
      <c r="U1232" s="1337">
        <v>58455</v>
      </c>
      <c r="V1232" s="1">
        <v>0.18140000000000001</v>
      </c>
      <c r="W1232" s="1336">
        <v>181.36</v>
      </c>
      <c r="X1232" s="1">
        <v>13</v>
      </c>
      <c r="Y1232" s="1">
        <v>141</v>
      </c>
      <c r="AA1232" s="1">
        <v>401</v>
      </c>
      <c r="AB1232" s="1337">
        <v>14095</v>
      </c>
    </row>
    <row r="1233" spans="1:28">
      <c r="A1233" s="1336" t="s">
        <v>353</v>
      </c>
      <c r="B1233" s="2" t="s">
        <v>604</v>
      </c>
      <c r="C1233" s="1" t="s">
        <v>605</v>
      </c>
      <c r="D1233" s="1" t="s">
        <v>116</v>
      </c>
      <c r="E1233" s="1">
        <v>130110</v>
      </c>
      <c r="F1233" s="1336" t="s">
        <v>198</v>
      </c>
      <c r="G1233" s="1" t="s">
        <v>32</v>
      </c>
      <c r="H1233" s="1">
        <v>418385</v>
      </c>
      <c r="I1233" s="3">
        <v>42527</v>
      </c>
      <c r="J1233" s="3">
        <v>42499</v>
      </c>
      <c r="K1233" s="3">
        <v>42515</v>
      </c>
      <c r="N1233" s="1" t="s">
        <v>89</v>
      </c>
      <c r="O1233" s="1">
        <v>115877</v>
      </c>
      <c r="P1233" s="1">
        <v>1000</v>
      </c>
      <c r="Q1233" s="1">
        <v>62.23</v>
      </c>
      <c r="R1233" s="1337">
        <v>62230</v>
      </c>
      <c r="S1233" s="4">
        <v>-9650.43</v>
      </c>
      <c r="T1233" s="1">
        <v>63.610999999999997</v>
      </c>
      <c r="U1233" s="1337">
        <v>63611</v>
      </c>
      <c r="V1233" s="1">
        <v>0.1661</v>
      </c>
      <c r="W1233" s="1336">
        <v>166.09</v>
      </c>
      <c r="X1233" s="1">
        <v>13</v>
      </c>
      <c r="Y1233" s="1">
        <v>130</v>
      </c>
      <c r="AA1233" s="1">
        <v>401</v>
      </c>
      <c r="AB1233" s="1337">
        <v>-1381</v>
      </c>
    </row>
    <row r="1234" spans="1:28">
      <c r="A1234" s="1336" t="s">
        <v>353</v>
      </c>
      <c r="B1234" s="2" t="s">
        <v>604</v>
      </c>
      <c r="C1234" s="1" t="s">
        <v>605</v>
      </c>
      <c r="D1234" s="1" t="s">
        <v>116</v>
      </c>
      <c r="E1234" s="1">
        <v>140008</v>
      </c>
      <c r="F1234" s="1336" t="s">
        <v>123</v>
      </c>
      <c r="G1234" s="1" t="s">
        <v>32</v>
      </c>
      <c r="H1234" s="1">
        <v>418964</v>
      </c>
      <c r="I1234" s="3">
        <v>42529</v>
      </c>
      <c r="J1234" s="3">
        <v>42527</v>
      </c>
      <c r="K1234" s="3">
        <v>42527</v>
      </c>
      <c r="L1234" s="1">
        <v>222009</v>
      </c>
      <c r="M1234" s="3">
        <v>42528</v>
      </c>
      <c r="N1234" s="1" t="s">
        <v>89</v>
      </c>
      <c r="O1234" s="1">
        <v>116873</v>
      </c>
      <c r="P1234" s="1">
        <v>1000</v>
      </c>
      <c r="Q1234" s="1">
        <v>61.08</v>
      </c>
      <c r="R1234" s="1337">
        <v>61080</v>
      </c>
      <c r="S1234" s="4">
        <v>-10800.43</v>
      </c>
      <c r="T1234" s="1">
        <v>63.610999999999997</v>
      </c>
      <c r="U1234" s="1337">
        <v>63611</v>
      </c>
      <c r="V1234" s="1">
        <v>0.1661</v>
      </c>
      <c r="W1234" s="1336">
        <v>166.09</v>
      </c>
      <c r="X1234" s="1">
        <v>13</v>
      </c>
      <c r="Y1234" s="1">
        <v>141</v>
      </c>
      <c r="AA1234" s="1">
        <v>401</v>
      </c>
      <c r="AB1234" s="1337">
        <v>-2531</v>
      </c>
    </row>
    <row r="1235" spans="1:28">
      <c r="A1235" s="1336" t="s">
        <v>353</v>
      </c>
      <c r="B1235" s="2" t="s">
        <v>606</v>
      </c>
      <c r="C1235" s="1" t="s">
        <v>607</v>
      </c>
      <c r="D1235" s="1" t="s">
        <v>65</v>
      </c>
      <c r="E1235" s="1">
        <v>130140</v>
      </c>
      <c r="F1235" s="1336" t="s">
        <v>222</v>
      </c>
      <c r="G1235" s="1" t="s">
        <v>32</v>
      </c>
      <c r="H1235" s="1">
        <v>419878</v>
      </c>
      <c r="I1235" s="3">
        <v>42537</v>
      </c>
      <c r="J1235" s="3">
        <v>42524</v>
      </c>
      <c r="K1235" s="3">
        <v>42546</v>
      </c>
      <c r="N1235" s="1" t="s">
        <v>89</v>
      </c>
      <c r="O1235" s="1">
        <v>116779</v>
      </c>
      <c r="P1235" s="1">
        <v>2000</v>
      </c>
      <c r="Q1235" s="1">
        <v>60.23</v>
      </c>
      <c r="R1235" s="1337">
        <v>120460</v>
      </c>
      <c r="S1235" s="4">
        <v>-23300.86</v>
      </c>
      <c r="T1235" s="1">
        <v>63.610999999999997</v>
      </c>
      <c r="U1235" s="1337">
        <v>127222</v>
      </c>
      <c r="V1235" s="1">
        <v>0.1661</v>
      </c>
      <c r="W1235" s="1336">
        <v>332.18</v>
      </c>
      <c r="X1235" s="1">
        <v>13</v>
      </c>
      <c r="Y1235" s="1">
        <v>130</v>
      </c>
      <c r="AA1235" s="1">
        <v>401</v>
      </c>
      <c r="AB1235" s="1337">
        <v>-6762</v>
      </c>
    </row>
    <row r="1236" spans="1:28">
      <c r="A1236" s="1336" t="s">
        <v>353</v>
      </c>
      <c r="B1236" s="2" t="s">
        <v>608</v>
      </c>
      <c r="C1236" s="1" t="s">
        <v>607</v>
      </c>
      <c r="D1236" s="1" t="s">
        <v>129</v>
      </c>
      <c r="E1236" s="1">
        <v>140008</v>
      </c>
      <c r="F1236" s="1336" t="s">
        <v>123</v>
      </c>
      <c r="G1236" s="1" t="s">
        <v>32</v>
      </c>
      <c r="H1236" s="1">
        <v>419801</v>
      </c>
      <c r="I1236" s="3">
        <v>42536</v>
      </c>
      <c r="J1236" s="3">
        <v>42522</v>
      </c>
      <c r="K1236" s="3">
        <v>42545</v>
      </c>
      <c r="L1236" s="1">
        <v>222559</v>
      </c>
      <c r="M1236" s="3">
        <v>42536</v>
      </c>
      <c r="N1236" s="1" t="s">
        <v>89</v>
      </c>
      <c r="O1236" s="1">
        <v>116718</v>
      </c>
      <c r="P1236" s="1">
        <v>2000</v>
      </c>
      <c r="Q1236" s="1">
        <v>60.23</v>
      </c>
      <c r="R1236" s="1337">
        <v>120460</v>
      </c>
      <c r="S1236" s="4">
        <v>-23300.86</v>
      </c>
      <c r="T1236" s="1">
        <v>63.610999999999997</v>
      </c>
      <c r="U1236" s="1337">
        <v>127222</v>
      </c>
      <c r="V1236" s="1">
        <v>0.1661</v>
      </c>
      <c r="W1236" s="1336">
        <v>332.18</v>
      </c>
      <c r="X1236" s="1">
        <v>13</v>
      </c>
      <c r="Y1236" s="1">
        <v>141</v>
      </c>
      <c r="AA1236" s="1">
        <v>401</v>
      </c>
      <c r="AB1236" s="1337">
        <v>-6762</v>
      </c>
    </row>
    <row r="1237" spans="1:28">
      <c r="A1237" s="1336" t="s">
        <v>353</v>
      </c>
      <c r="B1237" s="2" t="s">
        <v>609</v>
      </c>
      <c r="C1237" s="1" t="s">
        <v>610</v>
      </c>
      <c r="D1237" s="1" t="s">
        <v>116</v>
      </c>
      <c r="E1237" s="1">
        <v>140008</v>
      </c>
      <c r="F1237" s="1336" t="s">
        <v>123</v>
      </c>
      <c r="G1237" s="1" t="s">
        <v>32</v>
      </c>
      <c r="H1237" s="1">
        <v>418908</v>
      </c>
      <c r="I1237" s="3">
        <v>42529</v>
      </c>
      <c r="J1237" s="3">
        <v>42527</v>
      </c>
      <c r="K1237" s="3">
        <v>42527</v>
      </c>
      <c r="L1237" s="1">
        <v>222048</v>
      </c>
      <c r="M1237" s="3">
        <v>42528</v>
      </c>
      <c r="N1237" s="1" t="s">
        <v>89</v>
      </c>
      <c r="O1237" s="1">
        <v>116874</v>
      </c>
      <c r="P1237" s="1">
        <v>2000</v>
      </c>
      <c r="Q1237" s="1">
        <v>79.5</v>
      </c>
      <c r="R1237" s="1337">
        <v>159000</v>
      </c>
      <c r="S1237" s="4">
        <v>-27680.52</v>
      </c>
      <c r="T1237" s="1">
        <v>82.602000000000004</v>
      </c>
      <c r="U1237" s="1337">
        <v>165204</v>
      </c>
      <c r="V1237" s="1">
        <v>0.22170000000000001</v>
      </c>
      <c r="W1237" s="1336">
        <v>443.36</v>
      </c>
      <c r="X1237" s="1">
        <v>13</v>
      </c>
      <c r="Y1237" s="1">
        <v>141</v>
      </c>
      <c r="AA1237" s="1">
        <v>401</v>
      </c>
      <c r="AB1237" s="1337">
        <v>-6204</v>
      </c>
    </row>
    <row r="1238" spans="1:28">
      <c r="A1238" s="1336" t="s">
        <v>353</v>
      </c>
      <c r="B1238" s="2" t="s">
        <v>611</v>
      </c>
      <c r="C1238" s="1" t="s">
        <v>610</v>
      </c>
      <c r="D1238" s="1" t="s">
        <v>76</v>
      </c>
      <c r="E1238" s="1">
        <v>130003</v>
      </c>
      <c r="F1238" s="1336" t="s">
        <v>145</v>
      </c>
      <c r="G1238" s="1" t="s">
        <v>32</v>
      </c>
      <c r="H1238" s="1">
        <v>419867</v>
      </c>
      <c r="I1238" s="3">
        <v>42537</v>
      </c>
      <c r="J1238" s="3">
        <v>42522</v>
      </c>
      <c r="K1238" s="3">
        <v>42546</v>
      </c>
      <c r="N1238" s="1" t="s">
        <v>89</v>
      </c>
      <c r="O1238" s="1">
        <v>116703</v>
      </c>
      <c r="P1238" s="1">
        <v>500</v>
      </c>
      <c r="Q1238" s="1">
        <v>76.819999999999993</v>
      </c>
      <c r="R1238" s="1337">
        <v>38410</v>
      </c>
      <c r="S1238" s="4">
        <v>-8260.1299999999992</v>
      </c>
      <c r="T1238" s="1">
        <v>82.602000000000004</v>
      </c>
      <c r="U1238" s="1337">
        <v>41301</v>
      </c>
      <c r="V1238" s="1">
        <v>0.22170000000000001</v>
      </c>
      <c r="W1238" s="1336">
        <v>110.84</v>
      </c>
      <c r="X1238" s="1">
        <v>13</v>
      </c>
      <c r="Y1238" s="1">
        <v>130</v>
      </c>
      <c r="AA1238" s="1">
        <v>401</v>
      </c>
      <c r="AB1238" s="1337">
        <v>-2891</v>
      </c>
    </row>
    <row r="1239" spans="1:28">
      <c r="A1239" s="1336" t="s">
        <v>353</v>
      </c>
      <c r="B1239" s="2" t="s">
        <v>612</v>
      </c>
      <c r="C1239" s="1" t="s">
        <v>610</v>
      </c>
      <c r="D1239" s="1" t="s">
        <v>65</v>
      </c>
      <c r="E1239" s="1">
        <v>140008</v>
      </c>
      <c r="F1239" s="1336" t="s">
        <v>123</v>
      </c>
      <c r="G1239" s="1" t="s">
        <v>32</v>
      </c>
      <c r="H1239" s="1">
        <v>419853</v>
      </c>
      <c r="I1239" s="3">
        <v>42536</v>
      </c>
      <c r="J1239" s="3">
        <v>42522</v>
      </c>
      <c r="K1239" s="3">
        <v>42545</v>
      </c>
      <c r="L1239" s="1">
        <v>222600</v>
      </c>
      <c r="M1239" s="3">
        <v>42536</v>
      </c>
      <c r="N1239" s="1" t="s">
        <v>89</v>
      </c>
      <c r="O1239" s="1">
        <v>116718</v>
      </c>
      <c r="P1239" s="1">
        <v>1000</v>
      </c>
      <c r="Q1239" s="1">
        <v>78.39</v>
      </c>
      <c r="R1239" s="1337">
        <v>78390</v>
      </c>
      <c r="S1239" s="4">
        <v>-14950.26</v>
      </c>
      <c r="T1239" s="1">
        <v>82.602000000000004</v>
      </c>
      <c r="U1239" s="1337">
        <v>82602</v>
      </c>
      <c r="V1239" s="1">
        <v>0.22170000000000001</v>
      </c>
      <c r="W1239" s="1336">
        <v>221.68</v>
      </c>
      <c r="X1239" s="1">
        <v>13</v>
      </c>
      <c r="Y1239" s="1">
        <v>141</v>
      </c>
      <c r="AA1239" s="1">
        <v>401</v>
      </c>
      <c r="AB1239" s="1337">
        <v>-4212</v>
      </c>
    </row>
    <row r="1240" spans="1:28">
      <c r="A1240" s="1336" t="s">
        <v>353</v>
      </c>
      <c r="B1240" s="2" t="s">
        <v>612</v>
      </c>
      <c r="C1240" s="1" t="s">
        <v>610</v>
      </c>
      <c r="D1240" s="1" t="s">
        <v>65</v>
      </c>
      <c r="E1240" s="1">
        <v>130308</v>
      </c>
      <c r="F1240" s="1336" t="s">
        <v>126</v>
      </c>
      <c r="G1240" s="1" t="s">
        <v>32</v>
      </c>
      <c r="H1240" s="1">
        <v>421093</v>
      </c>
      <c r="I1240" s="3">
        <v>42548</v>
      </c>
      <c r="J1240" s="3">
        <v>42529</v>
      </c>
      <c r="K1240" s="3">
        <v>42546</v>
      </c>
      <c r="N1240" s="1" t="s">
        <v>89</v>
      </c>
      <c r="O1240" s="1">
        <v>117006</v>
      </c>
      <c r="P1240" s="1">
        <v>2000</v>
      </c>
      <c r="Q1240" s="1">
        <v>76.819999999999993</v>
      </c>
      <c r="R1240" s="1337">
        <v>153640</v>
      </c>
      <c r="S1240" s="4">
        <v>-33040.519999999997</v>
      </c>
      <c r="T1240" s="1">
        <v>82.602000000000004</v>
      </c>
      <c r="U1240" s="1337">
        <v>165204</v>
      </c>
      <c r="V1240" s="1">
        <v>0.22170000000000001</v>
      </c>
      <c r="W1240" s="1336">
        <v>443.36</v>
      </c>
      <c r="X1240" s="1">
        <v>13</v>
      </c>
      <c r="Y1240" s="1">
        <v>141</v>
      </c>
      <c r="AA1240" s="1">
        <v>401</v>
      </c>
      <c r="AB1240" s="1337">
        <v>-11564</v>
      </c>
    </row>
    <row r="1241" spans="1:28">
      <c r="A1241" s="1336" t="s">
        <v>353</v>
      </c>
      <c r="B1241" s="2" t="s">
        <v>613</v>
      </c>
      <c r="C1241" s="1" t="s">
        <v>614</v>
      </c>
      <c r="D1241" s="1" t="s">
        <v>116</v>
      </c>
      <c r="E1241" s="1">
        <v>130110</v>
      </c>
      <c r="F1241" s="1336" t="s">
        <v>198</v>
      </c>
      <c r="G1241" s="1" t="s">
        <v>32</v>
      </c>
      <c r="H1241" s="1">
        <v>418195</v>
      </c>
      <c r="I1241" s="3">
        <v>42523</v>
      </c>
      <c r="J1241" s="3">
        <v>42499</v>
      </c>
      <c r="K1241" s="3">
        <v>42515</v>
      </c>
      <c r="N1241" s="1" t="s">
        <v>89</v>
      </c>
      <c r="O1241" s="1">
        <v>115877</v>
      </c>
      <c r="P1241" s="1">
        <v>1000</v>
      </c>
      <c r="Q1241" s="1">
        <v>127.27</v>
      </c>
      <c r="R1241" s="1337">
        <v>127270</v>
      </c>
      <c r="S1241" s="4">
        <v>7338.58</v>
      </c>
      <c r="T1241" s="1">
        <v>106.134</v>
      </c>
      <c r="U1241" s="1337">
        <v>106134</v>
      </c>
      <c r="V1241" s="1">
        <v>0.27739999999999998</v>
      </c>
      <c r="W1241" s="1336">
        <v>277.37</v>
      </c>
      <c r="X1241" s="1">
        <v>13</v>
      </c>
      <c r="Y1241" s="1">
        <v>130</v>
      </c>
      <c r="AA1241" s="1">
        <v>401</v>
      </c>
      <c r="AB1241" s="1337">
        <v>21136</v>
      </c>
    </row>
    <row r="1242" spans="1:28">
      <c r="A1242" s="1336" t="s">
        <v>353</v>
      </c>
      <c r="B1242" s="2" t="s">
        <v>613</v>
      </c>
      <c r="C1242" s="1" t="s">
        <v>614</v>
      </c>
      <c r="D1242" s="1" t="s">
        <v>116</v>
      </c>
      <c r="E1242" s="1">
        <v>140008</v>
      </c>
      <c r="F1242" s="1336" t="s">
        <v>123</v>
      </c>
      <c r="G1242" s="1" t="s">
        <v>32</v>
      </c>
      <c r="H1242" s="1">
        <v>418419</v>
      </c>
      <c r="I1242" s="3">
        <v>42525</v>
      </c>
      <c r="J1242" s="3">
        <v>42500</v>
      </c>
      <c r="K1242" s="3">
        <v>42515</v>
      </c>
      <c r="L1242" s="1">
        <v>221679</v>
      </c>
      <c r="M1242" s="3">
        <v>42524</v>
      </c>
      <c r="N1242" s="1" t="s">
        <v>89</v>
      </c>
      <c r="O1242" s="1">
        <v>115964</v>
      </c>
      <c r="P1242" s="1">
        <v>1900</v>
      </c>
      <c r="Q1242" s="1">
        <v>124.93</v>
      </c>
      <c r="R1242" s="1337">
        <v>237367</v>
      </c>
      <c r="S1242" s="4">
        <v>9497.2999999999993</v>
      </c>
      <c r="T1242" s="1">
        <v>106.134</v>
      </c>
      <c r="U1242" s="1337">
        <v>201654.6</v>
      </c>
      <c r="V1242" s="1">
        <v>0.27739999999999998</v>
      </c>
      <c r="W1242" s="1336">
        <v>527.00300000000004</v>
      </c>
      <c r="X1242" s="1">
        <v>13</v>
      </c>
      <c r="Y1242" s="1">
        <v>141</v>
      </c>
      <c r="AA1242" s="1">
        <v>401</v>
      </c>
      <c r="AB1242" s="1337">
        <v>35712.400000000001</v>
      </c>
    </row>
    <row r="1243" spans="1:28">
      <c r="A1243" s="1336" t="s">
        <v>353</v>
      </c>
      <c r="B1243" s="2" t="s">
        <v>613</v>
      </c>
      <c r="C1243" s="1" t="s">
        <v>614</v>
      </c>
      <c r="D1243" s="1" t="s">
        <v>116</v>
      </c>
      <c r="E1243" s="1">
        <v>140008</v>
      </c>
      <c r="F1243" s="1336" t="s">
        <v>123</v>
      </c>
      <c r="G1243" s="1" t="s">
        <v>32</v>
      </c>
      <c r="H1243" s="1">
        <v>418419</v>
      </c>
      <c r="I1243" s="3">
        <v>42525</v>
      </c>
      <c r="J1243" s="3">
        <v>42500</v>
      </c>
      <c r="K1243" s="3">
        <v>42515</v>
      </c>
      <c r="L1243" s="1">
        <v>221679</v>
      </c>
      <c r="M1243" s="3">
        <v>42524</v>
      </c>
      <c r="N1243" s="1" t="s">
        <v>89</v>
      </c>
      <c r="O1243" s="1">
        <v>115964</v>
      </c>
      <c r="P1243" s="1">
        <v>100</v>
      </c>
      <c r="Q1243" s="1">
        <v>124.93</v>
      </c>
      <c r="R1243" s="1337">
        <v>12493</v>
      </c>
      <c r="S1243" s="1">
        <v>499.86</v>
      </c>
      <c r="T1243" s="1">
        <v>106.134</v>
      </c>
      <c r="U1243" s="1337">
        <v>10613.4</v>
      </c>
      <c r="V1243" s="1">
        <v>0.27739999999999998</v>
      </c>
      <c r="W1243" s="1336">
        <v>27.736999999999998</v>
      </c>
      <c r="X1243" s="1">
        <v>13</v>
      </c>
      <c r="Y1243" s="1">
        <v>141</v>
      </c>
      <c r="AA1243" s="1">
        <v>401</v>
      </c>
      <c r="AB1243" s="1337">
        <v>1879.6</v>
      </c>
    </row>
    <row r="1244" spans="1:28">
      <c r="A1244" s="1336" t="s">
        <v>353</v>
      </c>
      <c r="B1244" s="2" t="s">
        <v>613</v>
      </c>
      <c r="C1244" s="1" t="s">
        <v>614</v>
      </c>
      <c r="D1244" s="1" t="s">
        <v>116</v>
      </c>
      <c r="E1244" s="1">
        <v>130361</v>
      </c>
      <c r="F1244" s="1336" t="s">
        <v>167</v>
      </c>
      <c r="G1244" s="1" t="s">
        <v>32</v>
      </c>
      <c r="H1244" s="1">
        <v>421375</v>
      </c>
      <c r="I1244" s="3">
        <v>42549</v>
      </c>
      <c r="J1244" s="3">
        <v>42534</v>
      </c>
      <c r="K1244" s="3">
        <v>42556</v>
      </c>
      <c r="L1244" s="1">
        <v>223334</v>
      </c>
      <c r="M1244" s="3">
        <v>42549</v>
      </c>
      <c r="N1244" s="1" t="s">
        <v>89</v>
      </c>
      <c r="O1244" s="1">
        <v>117160</v>
      </c>
      <c r="P1244" s="1">
        <v>300</v>
      </c>
      <c r="Q1244" s="1">
        <v>123.18</v>
      </c>
      <c r="R1244" s="1337">
        <v>36954</v>
      </c>
      <c r="S1244" s="1">
        <v>974.57</v>
      </c>
      <c r="T1244" s="1">
        <v>106.134</v>
      </c>
      <c r="U1244" s="1337">
        <v>31840.2</v>
      </c>
      <c r="V1244" s="1">
        <v>0.27739999999999998</v>
      </c>
      <c r="W1244" s="1336">
        <v>83.210999999999999</v>
      </c>
      <c r="X1244" s="1">
        <v>13</v>
      </c>
      <c r="Y1244" s="1">
        <v>135</v>
      </c>
      <c r="Z1244" s="1" t="s">
        <v>90</v>
      </c>
      <c r="AA1244" s="1">
        <v>401</v>
      </c>
      <c r="AB1244" s="1337">
        <v>5113.8</v>
      </c>
    </row>
    <row r="1245" spans="1:28">
      <c r="A1245" s="1336" t="s">
        <v>353</v>
      </c>
      <c r="B1245" s="2" t="s">
        <v>615</v>
      </c>
      <c r="C1245" s="1" t="s">
        <v>614</v>
      </c>
      <c r="D1245" s="1" t="s">
        <v>65</v>
      </c>
      <c r="E1245" s="1">
        <v>140008</v>
      </c>
      <c r="F1245" s="1336" t="s">
        <v>123</v>
      </c>
      <c r="G1245" s="1" t="s">
        <v>32</v>
      </c>
      <c r="H1245" s="1">
        <v>418470</v>
      </c>
      <c r="I1245" s="3">
        <v>42525</v>
      </c>
      <c r="J1245" s="3">
        <v>42522</v>
      </c>
      <c r="K1245" s="3">
        <v>42527</v>
      </c>
      <c r="L1245" s="1">
        <v>221730</v>
      </c>
      <c r="M1245" s="3">
        <v>42525</v>
      </c>
      <c r="N1245" s="1" t="s">
        <v>89</v>
      </c>
      <c r="O1245" s="1">
        <v>116718</v>
      </c>
      <c r="P1245" s="1">
        <v>2000</v>
      </c>
      <c r="Q1245" s="1">
        <v>123.18</v>
      </c>
      <c r="R1245" s="1337">
        <v>246360</v>
      </c>
      <c r="S1245" s="4">
        <v>6497.16</v>
      </c>
      <c r="T1245" s="1">
        <v>106.134</v>
      </c>
      <c r="U1245" s="1337">
        <v>212268</v>
      </c>
      <c r="V1245" s="1">
        <v>0.27739999999999998</v>
      </c>
      <c r="W1245" s="1336">
        <v>554.74</v>
      </c>
      <c r="X1245" s="1">
        <v>13</v>
      </c>
      <c r="Y1245" s="1">
        <v>141</v>
      </c>
      <c r="AA1245" s="1">
        <v>401</v>
      </c>
      <c r="AB1245" s="1337">
        <v>34092</v>
      </c>
    </row>
    <row r="1246" spans="1:28">
      <c r="A1246" s="1336" t="s">
        <v>353</v>
      </c>
      <c r="B1246" s="2" t="s">
        <v>615</v>
      </c>
      <c r="C1246" s="1" t="s">
        <v>614</v>
      </c>
      <c r="D1246" s="1" t="s">
        <v>65</v>
      </c>
      <c r="E1246" s="1">
        <v>130140</v>
      </c>
      <c r="F1246" s="1336" t="s">
        <v>222</v>
      </c>
      <c r="G1246" s="1" t="s">
        <v>32</v>
      </c>
      <c r="H1246" s="1">
        <v>418599</v>
      </c>
      <c r="I1246" s="3">
        <v>42528</v>
      </c>
      <c r="J1246" s="3">
        <v>42524</v>
      </c>
      <c r="K1246" s="3">
        <v>42527</v>
      </c>
      <c r="N1246" s="1" t="s">
        <v>89</v>
      </c>
      <c r="O1246" s="1">
        <v>116779</v>
      </c>
      <c r="P1246" s="1">
        <v>1000</v>
      </c>
      <c r="Q1246" s="1">
        <v>123.18</v>
      </c>
      <c r="R1246" s="1337">
        <v>123180</v>
      </c>
      <c r="S1246" s="4">
        <v>3248.58</v>
      </c>
      <c r="T1246" s="1">
        <v>106.134</v>
      </c>
      <c r="U1246" s="1337">
        <v>106134</v>
      </c>
      <c r="V1246" s="1">
        <v>0.27739999999999998</v>
      </c>
      <c r="W1246" s="1336">
        <v>277.37</v>
      </c>
      <c r="X1246" s="1">
        <v>13</v>
      </c>
      <c r="Y1246" s="1">
        <v>130</v>
      </c>
      <c r="AA1246" s="1">
        <v>401</v>
      </c>
      <c r="AB1246" s="1337">
        <v>17046</v>
      </c>
    </row>
    <row r="1247" spans="1:28">
      <c r="A1247" s="1336" t="s">
        <v>353</v>
      </c>
      <c r="B1247" s="2" t="s">
        <v>616</v>
      </c>
      <c r="C1247" s="1" t="s">
        <v>617</v>
      </c>
      <c r="D1247" s="1" t="s">
        <v>129</v>
      </c>
      <c r="E1247" s="1">
        <v>140083</v>
      </c>
      <c r="F1247" s="1336" t="s">
        <v>117</v>
      </c>
      <c r="G1247" s="1" t="s">
        <v>32</v>
      </c>
      <c r="H1247" s="1">
        <v>420126</v>
      </c>
      <c r="I1247" s="3">
        <v>42538</v>
      </c>
      <c r="J1247" s="3">
        <v>42515</v>
      </c>
      <c r="K1247" s="3">
        <v>42546</v>
      </c>
      <c r="L1247" s="1">
        <v>222775</v>
      </c>
      <c r="M1247" s="3">
        <v>42537</v>
      </c>
      <c r="N1247" s="1" t="s">
        <v>89</v>
      </c>
      <c r="O1247" s="1">
        <v>116475</v>
      </c>
      <c r="P1247" s="1">
        <v>2000</v>
      </c>
      <c r="Q1247" s="1">
        <v>78.39</v>
      </c>
      <c r="R1247" s="1337">
        <v>156780</v>
      </c>
      <c r="S1247" s="4">
        <v>-29900.52</v>
      </c>
      <c r="T1247" s="1">
        <v>82.602000000000004</v>
      </c>
      <c r="U1247" s="1337">
        <v>165204</v>
      </c>
      <c r="V1247" s="1">
        <v>0.22170000000000001</v>
      </c>
      <c r="W1247" s="1336">
        <v>443.36</v>
      </c>
      <c r="X1247" s="1">
        <v>13</v>
      </c>
      <c r="Y1247" s="1">
        <v>141</v>
      </c>
      <c r="AA1247" s="1">
        <v>401</v>
      </c>
      <c r="AB1247" s="1337">
        <v>-8424</v>
      </c>
    </row>
    <row r="1248" spans="1:28">
      <c r="A1248" s="1336" t="s">
        <v>618</v>
      </c>
      <c r="B1248" s="2" t="s">
        <v>619</v>
      </c>
      <c r="C1248" s="1" t="s">
        <v>620</v>
      </c>
      <c r="D1248" s="1" t="s">
        <v>116</v>
      </c>
      <c r="E1248" s="1">
        <v>142060</v>
      </c>
      <c r="F1248" s="1336" t="s">
        <v>147</v>
      </c>
      <c r="G1248" s="1" t="s">
        <v>32</v>
      </c>
      <c r="H1248" s="1">
        <v>421434</v>
      </c>
      <c r="I1248" s="3">
        <v>42545</v>
      </c>
      <c r="J1248" s="3">
        <v>42500</v>
      </c>
      <c r="K1248" s="3">
        <v>42531</v>
      </c>
      <c r="N1248" s="1" t="s">
        <v>56</v>
      </c>
      <c r="O1248" s="1">
        <v>6038</v>
      </c>
      <c r="P1248" s="1">
        <v>2000</v>
      </c>
      <c r="Q1248" s="1">
        <v>10.5077</v>
      </c>
      <c r="R1248" s="1337">
        <v>21015.4</v>
      </c>
      <c r="S1248" s="1">
        <v>-199.22</v>
      </c>
      <c r="T1248" s="1">
        <v>9.3870000000000005</v>
      </c>
      <c r="U1248" s="1337">
        <v>18774</v>
      </c>
      <c r="V1248" s="1">
        <v>1.3899999999999999E-2</v>
      </c>
      <c r="W1248" s="1336">
        <v>27.82</v>
      </c>
      <c r="X1248" s="1">
        <v>13</v>
      </c>
      <c r="Y1248" s="1">
        <v>143</v>
      </c>
      <c r="AA1248" s="1">
        <v>401</v>
      </c>
      <c r="AB1248" s="1337">
        <v>2241.4</v>
      </c>
    </row>
    <row r="1249" spans="1:28">
      <c r="A1249" s="1336" t="s">
        <v>618</v>
      </c>
      <c r="B1249" s="2" t="s">
        <v>621</v>
      </c>
      <c r="C1249" s="1" t="s">
        <v>622</v>
      </c>
      <c r="D1249" s="1" t="s">
        <v>116</v>
      </c>
      <c r="E1249" s="1">
        <v>142060</v>
      </c>
      <c r="F1249" s="1336" t="s">
        <v>147</v>
      </c>
      <c r="G1249" s="1" t="s">
        <v>32</v>
      </c>
      <c r="H1249" s="1">
        <v>421434</v>
      </c>
      <c r="I1249" s="3">
        <v>42545</v>
      </c>
      <c r="J1249" s="3">
        <v>42500</v>
      </c>
      <c r="K1249" s="3">
        <v>42531</v>
      </c>
      <c r="N1249" s="1" t="s">
        <v>56</v>
      </c>
      <c r="O1249" s="1">
        <v>6038</v>
      </c>
      <c r="P1249" s="1">
        <v>5000</v>
      </c>
      <c r="Q1249" s="1">
        <v>12.9595</v>
      </c>
      <c r="R1249" s="1337">
        <v>64797.5</v>
      </c>
      <c r="S1249" s="1">
        <v>-154.9</v>
      </c>
      <c r="T1249" s="1">
        <v>11.496</v>
      </c>
      <c r="U1249" s="1337">
        <v>57480</v>
      </c>
      <c r="V1249" s="1">
        <v>2.23E-2</v>
      </c>
      <c r="W1249" s="1336">
        <v>111.55</v>
      </c>
      <c r="X1249" s="1">
        <v>13</v>
      </c>
      <c r="Y1249" s="1">
        <v>143</v>
      </c>
      <c r="AA1249" s="1">
        <v>401</v>
      </c>
      <c r="AB1249" s="1337">
        <v>7317.5</v>
      </c>
    </row>
    <row r="1250" spans="1:28">
      <c r="A1250" s="1336" t="s">
        <v>618</v>
      </c>
      <c r="B1250" s="2" t="s">
        <v>623</v>
      </c>
      <c r="C1250" s="1" t="s">
        <v>624</v>
      </c>
      <c r="D1250" s="1" t="s">
        <v>116</v>
      </c>
      <c r="E1250" s="1">
        <v>142060</v>
      </c>
      <c r="F1250" s="1336" t="s">
        <v>147</v>
      </c>
      <c r="G1250" s="1" t="s">
        <v>32</v>
      </c>
      <c r="H1250" s="1">
        <v>421434</v>
      </c>
      <c r="I1250" s="3">
        <v>42545</v>
      </c>
      <c r="J1250" s="3">
        <v>42500</v>
      </c>
      <c r="K1250" s="3">
        <v>42531</v>
      </c>
      <c r="N1250" s="1" t="s">
        <v>56</v>
      </c>
      <c r="O1250" s="1">
        <v>6038</v>
      </c>
      <c r="P1250" s="1">
        <v>4600</v>
      </c>
      <c r="Q1250" s="1">
        <v>16.462</v>
      </c>
      <c r="R1250" s="1337">
        <v>75725.2</v>
      </c>
      <c r="S1250" s="4">
        <v>1066.33</v>
      </c>
      <c r="T1250" s="1">
        <v>14.363</v>
      </c>
      <c r="U1250" s="1337">
        <v>66069.8</v>
      </c>
      <c r="V1250" s="1">
        <v>3.5799999999999998E-2</v>
      </c>
      <c r="W1250" s="1336">
        <v>164.726</v>
      </c>
      <c r="X1250" s="1">
        <v>13</v>
      </c>
      <c r="Y1250" s="1">
        <v>143</v>
      </c>
      <c r="AA1250" s="1">
        <v>401</v>
      </c>
      <c r="AB1250" s="1337">
        <v>9655.4</v>
      </c>
    </row>
    <row r="1251" spans="1:28">
      <c r="A1251" s="1336" t="s">
        <v>618</v>
      </c>
      <c r="B1251" s="2" t="s">
        <v>623</v>
      </c>
      <c r="C1251" s="1" t="s">
        <v>624</v>
      </c>
      <c r="D1251" s="1" t="s">
        <v>116</v>
      </c>
      <c r="E1251" s="1">
        <v>142060</v>
      </c>
      <c r="F1251" s="1336" t="s">
        <v>147</v>
      </c>
      <c r="G1251" s="1" t="s">
        <v>32</v>
      </c>
      <c r="H1251" s="1">
        <v>421434</v>
      </c>
      <c r="I1251" s="3">
        <v>42545</v>
      </c>
      <c r="J1251" s="3">
        <v>42500</v>
      </c>
      <c r="K1251" s="3">
        <v>42531</v>
      </c>
      <c r="N1251" s="1" t="s">
        <v>56</v>
      </c>
      <c r="O1251" s="1">
        <v>6038</v>
      </c>
      <c r="P1251" s="1">
        <v>400</v>
      </c>
      <c r="Q1251" s="1">
        <v>16.462</v>
      </c>
      <c r="R1251" s="1337">
        <v>6584.8</v>
      </c>
      <c r="S1251" s="1">
        <v>92.72</v>
      </c>
      <c r="T1251" s="1">
        <v>14.363</v>
      </c>
      <c r="U1251" s="1337">
        <v>5745.2</v>
      </c>
      <c r="V1251" s="1">
        <v>3.5799999999999998E-2</v>
      </c>
      <c r="W1251" s="1336">
        <v>14.324</v>
      </c>
      <c r="X1251" s="1">
        <v>13</v>
      </c>
      <c r="Y1251" s="1">
        <v>143</v>
      </c>
      <c r="AA1251" s="1">
        <v>401</v>
      </c>
      <c r="AB1251" s="1336">
        <v>839.6</v>
      </c>
    </row>
    <row r="1252" spans="1:28">
      <c r="A1252" s="1336" t="s">
        <v>618</v>
      </c>
      <c r="B1252" s="2" t="s">
        <v>625</v>
      </c>
      <c r="C1252" s="1" t="s">
        <v>626</v>
      </c>
      <c r="D1252" s="1" t="s">
        <v>65</v>
      </c>
      <c r="E1252" s="1">
        <v>130241</v>
      </c>
      <c r="F1252" s="1336" t="s">
        <v>368</v>
      </c>
      <c r="G1252" s="1" t="s">
        <v>32</v>
      </c>
      <c r="H1252" s="1">
        <v>421226</v>
      </c>
      <c r="I1252" s="3">
        <v>42548</v>
      </c>
      <c r="J1252" s="3">
        <v>42528</v>
      </c>
      <c r="K1252" s="3">
        <v>42547</v>
      </c>
      <c r="L1252" s="1">
        <v>223282</v>
      </c>
      <c r="M1252" s="3">
        <v>42548</v>
      </c>
      <c r="N1252" s="1" t="s">
        <v>89</v>
      </c>
      <c r="O1252" s="1">
        <v>116959</v>
      </c>
      <c r="P1252" s="1">
        <v>1000</v>
      </c>
      <c r="Q1252" s="1">
        <v>27.5</v>
      </c>
      <c r="R1252" s="1337">
        <v>27500</v>
      </c>
      <c r="S1252" s="4">
        <v>-4071.07</v>
      </c>
      <c r="T1252" s="1">
        <v>27.939</v>
      </c>
      <c r="U1252" s="1337">
        <v>27939</v>
      </c>
      <c r="V1252" s="1">
        <v>9.0399999999999994E-2</v>
      </c>
      <c r="W1252" s="1336">
        <v>90.37</v>
      </c>
      <c r="X1252" s="1">
        <v>13</v>
      </c>
      <c r="Y1252" s="1">
        <v>135</v>
      </c>
      <c r="Z1252" s="1" t="s">
        <v>143</v>
      </c>
      <c r="AA1252" s="1">
        <v>401</v>
      </c>
      <c r="AB1252" s="1336">
        <v>-439</v>
      </c>
    </row>
    <row r="1253" spans="1:28">
      <c r="A1253" s="1336" t="s">
        <v>618</v>
      </c>
      <c r="B1253" s="2" t="s">
        <v>625</v>
      </c>
      <c r="C1253" s="1" t="s">
        <v>626</v>
      </c>
      <c r="D1253" s="1" t="s">
        <v>65</v>
      </c>
      <c r="E1253" s="1">
        <v>130023</v>
      </c>
      <c r="F1253" s="1336" t="s">
        <v>153</v>
      </c>
      <c r="G1253" s="1" t="s">
        <v>32</v>
      </c>
      <c r="H1253" s="1">
        <v>421276</v>
      </c>
      <c r="I1253" s="3">
        <v>42549</v>
      </c>
      <c r="J1253" s="3">
        <v>42523</v>
      </c>
      <c r="K1253" s="3">
        <v>42546</v>
      </c>
      <c r="N1253" s="1" t="s">
        <v>89</v>
      </c>
      <c r="O1253" s="1">
        <v>116758</v>
      </c>
      <c r="P1253" s="1">
        <v>1000</v>
      </c>
      <c r="Q1253" s="1">
        <v>29.02</v>
      </c>
      <c r="R1253" s="1337">
        <v>29020</v>
      </c>
      <c r="S1253" s="4">
        <v>-2551.0700000000002</v>
      </c>
      <c r="T1253" s="1">
        <v>27.939</v>
      </c>
      <c r="U1253" s="1337">
        <v>27939</v>
      </c>
      <c r="V1253" s="1">
        <v>9.0399999999999994E-2</v>
      </c>
      <c r="W1253" s="1336">
        <v>90.37</v>
      </c>
      <c r="X1253" s="1">
        <v>13</v>
      </c>
      <c r="Y1253" s="1">
        <v>130</v>
      </c>
      <c r="AA1253" s="1">
        <v>401</v>
      </c>
      <c r="AB1253" s="1337">
        <v>1081</v>
      </c>
    </row>
    <row r="1254" spans="1:28">
      <c r="A1254" s="1336" t="s">
        <v>618</v>
      </c>
      <c r="B1254" s="2" t="s">
        <v>627</v>
      </c>
      <c r="C1254" s="1" t="s">
        <v>626</v>
      </c>
      <c r="D1254" s="1" t="s">
        <v>129</v>
      </c>
      <c r="E1254" s="1">
        <v>140008</v>
      </c>
      <c r="F1254" s="1336" t="s">
        <v>123</v>
      </c>
      <c r="G1254" s="1" t="s">
        <v>32</v>
      </c>
      <c r="H1254" s="1">
        <v>418475</v>
      </c>
      <c r="I1254" s="3">
        <v>42525</v>
      </c>
      <c r="J1254" s="3">
        <v>42522</v>
      </c>
      <c r="K1254" s="3">
        <v>42527</v>
      </c>
      <c r="L1254" s="1">
        <v>221728</v>
      </c>
      <c r="M1254" s="3">
        <v>42525</v>
      </c>
      <c r="N1254" s="1" t="s">
        <v>89</v>
      </c>
      <c r="O1254" s="1">
        <v>116710</v>
      </c>
      <c r="P1254" s="1">
        <v>4000</v>
      </c>
      <c r="Q1254" s="1">
        <v>28.91</v>
      </c>
      <c r="R1254" s="1337">
        <v>115640</v>
      </c>
      <c r="S1254" s="4">
        <v>-10644.28</v>
      </c>
      <c r="T1254" s="1">
        <v>27.939</v>
      </c>
      <c r="U1254" s="1337">
        <v>111756</v>
      </c>
      <c r="V1254" s="1">
        <v>9.0399999999999994E-2</v>
      </c>
      <c r="W1254" s="1336">
        <v>361.48</v>
      </c>
      <c r="X1254" s="1">
        <v>13</v>
      </c>
      <c r="Y1254" s="1">
        <v>141</v>
      </c>
      <c r="AA1254" s="1">
        <v>401</v>
      </c>
      <c r="AB1254" s="1337">
        <v>3884</v>
      </c>
    </row>
    <row r="1255" spans="1:28">
      <c r="A1255" s="1336" t="s">
        <v>618</v>
      </c>
      <c r="B1255" s="2" t="s">
        <v>627</v>
      </c>
      <c r="C1255" s="1" t="s">
        <v>626</v>
      </c>
      <c r="D1255" s="1" t="s">
        <v>129</v>
      </c>
      <c r="E1255" s="1">
        <v>130308</v>
      </c>
      <c r="F1255" s="1336" t="s">
        <v>126</v>
      </c>
      <c r="G1255" s="1" t="s">
        <v>32</v>
      </c>
      <c r="H1255" s="1">
        <v>418834</v>
      </c>
      <c r="I1255" s="3">
        <v>42530</v>
      </c>
      <c r="J1255" s="3">
        <v>42529</v>
      </c>
      <c r="K1255" s="3">
        <v>42530</v>
      </c>
      <c r="N1255" s="1" t="s">
        <v>89</v>
      </c>
      <c r="O1255" s="1">
        <v>116981</v>
      </c>
      <c r="P1255" s="1">
        <v>2000</v>
      </c>
      <c r="Q1255" s="1">
        <v>29.02</v>
      </c>
      <c r="R1255" s="1337">
        <v>58040</v>
      </c>
      <c r="S1255" s="4">
        <v>-5102.1400000000003</v>
      </c>
      <c r="T1255" s="1">
        <v>27.939</v>
      </c>
      <c r="U1255" s="1337">
        <v>55878</v>
      </c>
      <c r="V1255" s="1">
        <v>9.0399999999999994E-2</v>
      </c>
      <c r="W1255" s="1336">
        <v>180.74</v>
      </c>
      <c r="X1255" s="1">
        <v>13</v>
      </c>
      <c r="Y1255" s="1">
        <v>141</v>
      </c>
      <c r="AA1255" s="1">
        <v>401</v>
      </c>
      <c r="AB1255" s="1337">
        <v>2162</v>
      </c>
    </row>
    <row r="1256" spans="1:28">
      <c r="A1256" s="1336" t="s">
        <v>618</v>
      </c>
      <c r="B1256" s="2" t="s">
        <v>628</v>
      </c>
      <c r="C1256" s="1" t="s">
        <v>626</v>
      </c>
      <c r="D1256" s="1" t="s">
        <v>76</v>
      </c>
      <c r="E1256" s="1">
        <v>142060</v>
      </c>
      <c r="F1256" s="1336" t="s">
        <v>147</v>
      </c>
      <c r="G1256" s="1" t="s">
        <v>32</v>
      </c>
      <c r="H1256" s="1">
        <v>421434</v>
      </c>
      <c r="I1256" s="3">
        <v>42545</v>
      </c>
      <c r="J1256" s="3">
        <v>42500</v>
      </c>
      <c r="K1256" s="3">
        <v>42531</v>
      </c>
      <c r="N1256" s="1" t="s">
        <v>56</v>
      </c>
      <c r="O1256" s="1">
        <v>6038</v>
      </c>
      <c r="P1256" s="1">
        <v>500</v>
      </c>
      <c r="Q1256" s="1">
        <v>31.8733</v>
      </c>
      <c r="R1256" s="1337">
        <v>15936.65</v>
      </c>
      <c r="S1256" s="1">
        <v>-334.79</v>
      </c>
      <c r="T1256" s="1">
        <v>28.798999999999999</v>
      </c>
      <c r="U1256" s="1337">
        <v>14399.5</v>
      </c>
      <c r="V1256" s="1">
        <v>9.0399999999999994E-2</v>
      </c>
      <c r="W1256" s="1336">
        <v>45.185000000000002</v>
      </c>
      <c r="X1256" s="1">
        <v>13</v>
      </c>
      <c r="Y1256" s="1">
        <v>143</v>
      </c>
      <c r="AA1256" s="1">
        <v>401</v>
      </c>
      <c r="AB1256" s="1337">
        <v>1537.15</v>
      </c>
    </row>
    <row r="1257" spans="1:28">
      <c r="A1257" s="1336" t="s">
        <v>618</v>
      </c>
      <c r="B1257" s="2" t="s">
        <v>629</v>
      </c>
      <c r="C1257" s="1" t="s">
        <v>630</v>
      </c>
      <c r="D1257" s="1" t="s">
        <v>631</v>
      </c>
      <c r="E1257" s="1">
        <v>140083</v>
      </c>
      <c r="F1257" s="1336" t="s">
        <v>117</v>
      </c>
      <c r="G1257" s="1" t="s">
        <v>32</v>
      </c>
      <c r="H1257" s="1">
        <v>420880</v>
      </c>
      <c r="I1257" s="3">
        <v>42544</v>
      </c>
      <c r="J1257" s="3">
        <v>42520</v>
      </c>
      <c r="K1257" s="3">
        <v>42546</v>
      </c>
      <c r="L1257" s="1">
        <v>223044</v>
      </c>
      <c r="M1257" s="3">
        <v>42543</v>
      </c>
      <c r="N1257" s="1" t="s">
        <v>89</v>
      </c>
      <c r="O1257" s="1">
        <v>116573</v>
      </c>
      <c r="P1257" s="1">
        <v>660</v>
      </c>
      <c r="Q1257" s="1">
        <v>28.2</v>
      </c>
      <c r="R1257" s="1337">
        <v>18612</v>
      </c>
      <c r="S1257" s="4">
        <v>-2224.91</v>
      </c>
      <c r="T1257" s="1">
        <v>27.939</v>
      </c>
      <c r="U1257" s="1337">
        <v>18439.740000000002</v>
      </c>
      <c r="V1257" s="1">
        <v>9.0399999999999994E-2</v>
      </c>
      <c r="W1257" s="1336">
        <v>59.644199999999998</v>
      </c>
      <c r="X1257" s="1">
        <v>13</v>
      </c>
      <c r="Y1257" s="1">
        <v>141</v>
      </c>
      <c r="AA1257" s="1">
        <v>401</v>
      </c>
      <c r="AB1257" s="1336">
        <v>172.26</v>
      </c>
    </row>
    <row r="1258" spans="1:28">
      <c r="A1258" s="1336" t="s">
        <v>618</v>
      </c>
      <c r="B1258" s="2" t="s">
        <v>632</v>
      </c>
      <c r="C1258" s="1" t="s">
        <v>630</v>
      </c>
      <c r="D1258" s="1" t="s">
        <v>129</v>
      </c>
      <c r="E1258" s="1">
        <v>140083</v>
      </c>
      <c r="F1258" s="1336" t="s">
        <v>117</v>
      </c>
      <c r="G1258" s="1" t="s">
        <v>32</v>
      </c>
      <c r="H1258" s="1">
        <v>419788</v>
      </c>
      <c r="I1258" s="3">
        <v>42536</v>
      </c>
      <c r="J1258" s="3">
        <v>42520</v>
      </c>
      <c r="K1258" s="3">
        <v>42546</v>
      </c>
      <c r="L1258" s="1">
        <v>222545</v>
      </c>
      <c r="M1258" s="3">
        <v>42535</v>
      </c>
      <c r="N1258" s="1" t="s">
        <v>89</v>
      </c>
      <c r="O1258" s="1">
        <v>116573</v>
      </c>
      <c r="P1258" s="1">
        <v>2000</v>
      </c>
      <c r="Q1258" s="1">
        <v>28.2</v>
      </c>
      <c r="R1258" s="1337">
        <v>56400</v>
      </c>
      <c r="S1258" s="4">
        <v>-6742.14</v>
      </c>
      <c r="T1258" s="1">
        <v>27.939</v>
      </c>
      <c r="U1258" s="1337">
        <v>55878</v>
      </c>
      <c r="V1258" s="1">
        <v>9.0399999999999994E-2</v>
      </c>
      <c r="W1258" s="1336">
        <v>180.74</v>
      </c>
      <c r="X1258" s="1">
        <v>13</v>
      </c>
      <c r="Y1258" s="1">
        <v>141</v>
      </c>
      <c r="AA1258" s="1">
        <v>401</v>
      </c>
      <c r="AB1258" s="1336">
        <v>522</v>
      </c>
    </row>
    <row r="1259" spans="1:28">
      <c r="A1259" s="1336" t="s">
        <v>618</v>
      </c>
      <c r="B1259" s="2" t="s">
        <v>632</v>
      </c>
      <c r="C1259" s="1" t="s">
        <v>630</v>
      </c>
      <c r="D1259" s="1" t="s">
        <v>129</v>
      </c>
      <c r="E1259" s="1">
        <v>140083</v>
      </c>
      <c r="F1259" s="1336" t="s">
        <v>117</v>
      </c>
      <c r="G1259" s="1" t="s">
        <v>32</v>
      </c>
      <c r="H1259" s="1">
        <v>421200</v>
      </c>
      <c r="I1259" s="3">
        <v>42548</v>
      </c>
      <c r="J1259" s="3">
        <v>42529</v>
      </c>
      <c r="K1259" s="3">
        <v>42546</v>
      </c>
      <c r="L1259" s="1">
        <v>223254</v>
      </c>
      <c r="M1259" s="3">
        <v>42547</v>
      </c>
      <c r="N1259" s="1" t="s">
        <v>89</v>
      </c>
      <c r="O1259" s="1">
        <v>116997</v>
      </c>
      <c r="P1259" s="1">
        <v>2000</v>
      </c>
      <c r="Q1259" s="1">
        <v>28.2</v>
      </c>
      <c r="R1259" s="1337">
        <v>56400</v>
      </c>
      <c r="S1259" s="4">
        <v>-6742.14</v>
      </c>
      <c r="T1259" s="1">
        <v>27.939</v>
      </c>
      <c r="U1259" s="1337">
        <v>55878</v>
      </c>
      <c r="V1259" s="1">
        <v>9.0399999999999994E-2</v>
      </c>
      <c r="W1259" s="1336">
        <v>180.74</v>
      </c>
      <c r="X1259" s="1">
        <v>13</v>
      </c>
      <c r="Y1259" s="1">
        <v>141</v>
      </c>
      <c r="AA1259" s="1">
        <v>401</v>
      </c>
      <c r="AB1259" s="1336">
        <v>522</v>
      </c>
    </row>
    <row r="1260" spans="1:28">
      <c r="A1260" s="1336" t="s">
        <v>618</v>
      </c>
      <c r="B1260" s="2" t="s">
        <v>633</v>
      </c>
      <c r="C1260" s="1" t="s">
        <v>634</v>
      </c>
      <c r="D1260" s="1" t="s">
        <v>635</v>
      </c>
      <c r="E1260" s="1">
        <v>130322</v>
      </c>
      <c r="F1260" s="1336" t="s">
        <v>142</v>
      </c>
      <c r="G1260" s="1" t="s">
        <v>32</v>
      </c>
      <c r="H1260" s="1">
        <v>418291</v>
      </c>
      <c r="I1260" s="3">
        <v>42524</v>
      </c>
      <c r="J1260" s="3">
        <v>42521</v>
      </c>
      <c r="K1260" s="3">
        <v>42524</v>
      </c>
      <c r="L1260" s="1">
        <v>221595</v>
      </c>
      <c r="M1260" s="3">
        <v>42523</v>
      </c>
      <c r="N1260" s="1" t="s">
        <v>89</v>
      </c>
      <c r="O1260" s="1">
        <v>116619</v>
      </c>
      <c r="P1260" s="1">
        <v>450</v>
      </c>
      <c r="Q1260" s="1">
        <v>249.28</v>
      </c>
      <c r="R1260" s="1337">
        <v>112176</v>
      </c>
      <c r="S1260" s="4">
        <v>-3361.81</v>
      </c>
      <c r="T1260" s="1">
        <v>227.21299999999999</v>
      </c>
      <c r="U1260" s="1337">
        <v>102245.85</v>
      </c>
      <c r="V1260" s="1">
        <v>1.0857000000000001</v>
      </c>
      <c r="W1260" s="1336">
        <v>488.58300000000003</v>
      </c>
      <c r="X1260" s="1">
        <v>13</v>
      </c>
      <c r="Y1260" s="1">
        <v>135</v>
      </c>
      <c r="Z1260" s="1" t="s">
        <v>143</v>
      </c>
      <c r="AA1260" s="1">
        <v>401</v>
      </c>
      <c r="AB1260" s="1337">
        <v>9930.15</v>
      </c>
    </row>
    <row r="1261" spans="1:28">
      <c r="A1261" s="1336" t="s">
        <v>618</v>
      </c>
      <c r="B1261" s="2" t="s">
        <v>636</v>
      </c>
      <c r="C1261" s="1" t="s">
        <v>634</v>
      </c>
      <c r="D1261" s="1" t="s">
        <v>65</v>
      </c>
      <c r="E1261" s="1">
        <v>130308</v>
      </c>
      <c r="F1261" s="1336" t="s">
        <v>126</v>
      </c>
      <c r="G1261" s="1" t="s">
        <v>32</v>
      </c>
      <c r="H1261" s="1">
        <v>419103</v>
      </c>
      <c r="I1261" s="3">
        <v>42531</v>
      </c>
      <c r="J1261" s="3">
        <v>42529</v>
      </c>
      <c r="K1261" s="3">
        <v>42530</v>
      </c>
      <c r="N1261" s="1" t="s">
        <v>89</v>
      </c>
      <c r="O1261" s="1">
        <v>116981</v>
      </c>
      <c r="P1261" s="1">
        <v>1000</v>
      </c>
      <c r="Q1261" s="1">
        <v>250.25</v>
      </c>
      <c r="R1261" s="1337">
        <v>250250</v>
      </c>
      <c r="S1261" s="4">
        <v>-6500.69</v>
      </c>
      <c r="T1261" s="1">
        <v>227.21299999999999</v>
      </c>
      <c r="U1261" s="1337">
        <v>227213</v>
      </c>
      <c r="V1261" s="1">
        <v>1.0857000000000001</v>
      </c>
      <c r="W1261" s="1337">
        <v>1085.74</v>
      </c>
      <c r="X1261" s="1">
        <v>13</v>
      </c>
      <c r="Y1261" s="1">
        <v>141</v>
      </c>
      <c r="AA1261" s="1">
        <v>401</v>
      </c>
      <c r="AB1261" s="1337">
        <v>23037</v>
      </c>
    </row>
    <row r="1262" spans="1:28">
      <c r="A1262" s="1336" t="s">
        <v>618</v>
      </c>
      <c r="B1262" s="2" t="s">
        <v>636</v>
      </c>
      <c r="C1262" s="1" t="s">
        <v>634</v>
      </c>
      <c r="D1262" s="1" t="s">
        <v>65</v>
      </c>
      <c r="E1262" s="1">
        <v>130308</v>
      </c>
      <c r="F1262" s="1336" t="s">
        <v>126</v>
      </c>
      <c r="G1262" s="1" t="s">
        <v>32</v>
      </c>
      <c r="H1262" s="1">
        <v>420474</v>
      </c>
      <c r="I1262" s="3">
        <v>42542</v>
      </c>
      <c r="J1262" s="3">
        <v>42537</v>
      </c>
      <c r="K1262" s="3">
        <v>42538</v>
      </c>
      <c r="N1262" s="1" t="s">
        <v>89</v>
      </c>
      <c r="O1262" s="1">
        <v>117259</v>
      </c>
      <c r="P1262" s="1">
        <v>1000</v>
      </c>
      <c r="Q1262" s="1">
        <v>250.25</v>
      </c>
      <c r="R1262" s="1337">
        <v>250250</v>
      </c>
      <c r="S1262" s="4">
        <v>-6500.69</v>
      </c>
      <c r="T1262" s="1">
        <v>227.21299999999999</v>
      </c>
      <c r="U1262" s="1337">
        <v>227213</v>
      </c>
      <c r="V1262" s="1">
        <v>1.0857000000000001</v>
      </c>
      <c r="W1262" s="1337">
        <v>1085.74</v>
      </c>
      <c r="X1262" s="1">
        <v>13</v>
      </c>
      <c r="Y1262" s="1">
        <v>141</v>
      </c>
      <c r="AA1262" s="1">
        <v>401</v>
      </c>
      <c r="AB1262" s="1337">
        <v>23037</v>
      </c>
    </row>
    <row r="1263" spans="1:28">
      <c r="A1263" s="1336" t="s">
        <v>618</v>
      </c>
      <c r="B1263" s="2" t="s">
        <v>637</v>
      </c>
      <c r="C1263" s="1" t="s">
        <v>634</v>
      </c>
      <c r="D1263" s="1" t="s">
        <v>467</v>
      </c>
      <c r="E1263" s="1">
        <v>140008</v>
      </c>
      <c r="F1263" s="1336" t="s">
        <v>123</v>
      </c>
      <c r="G1263" s="1" t="s">
        <v>32</v>
      </c>
      <c r="H1263" s="1">
        <v>420592</v>
      </c>
      <c r="I1263" s="3">
        <v>42543</v>
      </c>
      <c r="J1263" s="3">
        <v>42522</v>
      </c>
      <c r="K1263" s="3">
        <v>42541</v>
      </c>
      <c r="L1263" s="1">
        <v>223001</v>
      </c>
      <c r="M1263" s="3">
        <v>42543</v>
      </c>
      <c r="N1263" s="1" t="s">
        <v>89</v>
      </c>
      <c r="O1263" s="1">
        <v>116710</v>
      </c>
      <c r="P1263" s="1">
        <v>1500</v>
      </c>
      <c r="Q1263" s="1">
        <v>249.28</v>
      </c>
      <c r="R1263" s="1337">
        <v>373920</v>
      </c>
      <c r="S1263" s="4">
        <v>-11206.04</v>
      </c>
      <c r="T1263" s="1">
        <v>227.21299999999999</v>
      </c>
      <c r="U1263" s="1337">
        <v>340819.5</v>
      </c>
      <c r="V1263" s="1">
        <v>1.0857000000000001</v>
      </c>
      <c r="W1263" s="1337">
        <v>1628.61</v>
      </c>
      <c r="X1263" s="1">
        <v>13</v>
      </c>
      <c r="Y1263" s="1">
        <v>141</v>
      </c>
      <c r="AA1263" s="1">
        <v>401</v>
      </c>
      <c r="AB1263" s="1337">
        <v>33100.5</v>
      </c>
    </row>
    <row r="1264" spans="1:28">
      <c r="A1264" s="1336" t="s">
        <v>618</v>
      </c>
      <c r="B1264" s="2" t="s">
        <v>637</v>
      </c>
      <c r="C1264" s="1" t="s">
        <v>634</v>
      </c>
      <c r="D1264" s="1" t="s">
        <v>467</v>
      </c>
      <c r="E1264" s="1">
        <v>140008</v>
      </c>
      <c r="F1264" s="1336" t="s">
        <v>123</v>
      </c>
      <c r="G1264" s="1" t="s">
        <v>32</v>
      </c>
      <c r="H1264" s="1">
        <v>420645</v>
      </c>
      <c r="I1264" s="3">
        <v>42543</v>
      </c>
      <c r="J1264" s="3">
        <v>42522</v>
      </c>
      <c r="K1264" s="3">
        <v>42541</v>
      </c>
      <c r="L1264" s="1">
        <v>223006</v>
      </c>
      <c r="M1264" s="3">
        <v>42543</v>
      </c>
      <c r="N1264" s="1" t="s">
        <v>89</v>
      </c>
      <c r="O1264" s="1">
        <v>116710</v>
      </c>
      <c r="P1264" s="1">
        <v>1500</v>
      </c>
      <c r="Q1264" s="1">
        <v>249.28</v>
      </c>
      <c r="R1264" s="1337">
        <v>373920</v>
      </c>
      <c r="S1264" s="4">
        <v>-11206.04</v>
      </c>
      <c r="T1264" s="1">
        <v>227.21299999999999</v>
      </c>
      <c r="U1264" s="1337">
        <v>340819.5</v>
      </c>
      <c r="V1264" s="1">
        <v>1.0857000000000001</v>
      </c>
      <c r="W1264" s="1337">
        <v>1628.61</v>
      </c>
      <c r="X1264" s="1">
        <v>13</v>
      </c>
      <c r="Y1264" s="1">
        <v>141</v>
      </c>
      <c r="AA1264" s="1">
        <v>401</v>
      </c>
      <c r="AB1264" s="1337">
        <v>33100.5</v>
      </c>
    </row>
    <row r="1265" spans="1:28">
      <c r="A1265" s="1336" t="s">
        <v>618</v>
      </c>
      <c r="B1265" s="2" t="s">
        <v>638</v>
      </c>
      <c r="C1265" s="1" t="s">
        <v>639</v>
      </c>
      <c r="D1265" s="1" t="s">
        <v>65</v>
      </c>
      <c r="E1265" s="1">
        <v>130013</v>
      </c>
      <c r="F1265" s="1336" t="s">
        <v>221</v>
      </c>
      <c r="G1265" s="1" t="s">
        <v>32</v>
      </c>
      <c r="H1265" s="1">
        <v>417971</v>
      </c>
      <c r="I1265" s="3">
        <v>42522</v>
      </c>
      <c r="J1265" s="3">
        <v>42520</v>
      </c>
      <c r="K1265" s="3">
        <v>42522</v>
      </c>
      <c r="N1265" s="1" t="s">
        <v>89</v>
      </c>
      <c r="O1265" s="1">
        <v>116585</v>
      </c>
      <c r="P1265" s="1">
        <v>1000</v>
      </c>
      <c r="Q1265" s="1">
        <v>307.05</v>
      </c>
      <c r="R1265" s="1337">
        <v>307050</v>
      </c>
      <c r="S1265" s="4">
        <v>-8584.99</v>
      </c>
      <c r="T1265" s="1">
        <v>279.32299999999998</v>
      </c>
      <c r="U1265" s="1337">
        <v>279323</v>
      </c>
      <c r="V1265" s="1">
        <v>1.3327</v>
      </c>
      <c r="W1265" s="1337">
        <v>1332.72</v>
      </c>
      <c r="X1265" s="1">
        <v>13</v>
      </c>
      <c r="Y1265" s="1">
        <v>130</v>
      </c>
      <c r="AA1265" s="1">
        <v>401</v>
      </c>
      <c r="AB1265" s="1337">
        <v>27727</v>
      </c>
    </row>
    <row r="1266" spans="1:28">
      <c r="A1266" s="1336" t="s">
        <v>618</v>
      </c>
      <c r="B1266" s="2" t="s">
        <v>638</v>
      </c>
      <c r="C1266" s="1" t="s">
        <v>639</v>
      </c>
      <c r="D1266" s="1" t="s">
        <v>65</v>
      </c>
      <c r="E1266" s="1">
        <v>140008</v>
      </c>
      <c r="F1266" s="1336" t="s">
        <v>123</v>
      </c>
      <c r="G1266" s="1" t="s">
        <v>32</v>
      </c>
      <c r="H1266" s="1">
        <v>418489</v>
      </c>
      <c r="I1266" s="3">
        <v>42525</v>
      </c>
      <c r="J1266" s="3">
        <v>42522</v>
      </c>
      <c r="K1266" s="3">
        <v>42527</v>
      </c>
      <c r="L1266" s="1">
        <v>221741</v>
      </c>
      <c r="M1266" s="3">
        <v>42525</v>
      </c>
      <c r="N1266" s="1" t="s">
        <v>89</v>
      </c>
      <c r="O1266" s="1">
        <v>116710</v>
      </c>
      <c r="P1266" s="1">
        <v>1000</v>
      </c>
      <c r="Q1266" s="1">
        <v>305.86</v>
      </c>
      <c r="R1266" s="1337">
        <v>305860</v>
      </c>
      <c r="S1266" s="4">
        <v>-9774.99</v>
      </c>
      <c r="T1266" s="1">
        <v>279.32299999999998</v>
      </c>
      <c r="U1266" s="1337">
        <v>279323</v>
      </c>
      <c r="V1266" s="1">
        <v>1.3327</v>
      </c>
      <c r="W1266" s="1337">
        <v>1332.72</v>
      </c>
      <c r="X1266" s="1">
        <v>13</v>
      </c>
      <c r="Y1266" s="1">
        <v>141</v>
      </c>
      <c r="AA1266" s="1">
        <v>401</v>
      </c>
      <c r="AB1266" s="1337">
        <v>26537</v>
      </c>
    </row>
    <row r="1267" spans="1:28">
      <c r="A1267" s="1336" t="s">
        <v>618</v>
      </c>
      <c r="B1267" s="2" t="s">
        <v>638</v>
      </c>
      <c r="C1267" s="1" t="s">
        <v>639</v>
      </c>
      <c r="D1267" s="1" t="s">
        <v>65</v>
      </c>
      <c r="E1267" s="1">
        <v>130308</v>
      </c>
      <c r="F1267" s="1336" t="s">
        <v>126</v>
      </c>
      <c r="G1267" s="1" t="s">
        <v>32</v>
      </c>
      <c r="H1267" s="1">
        <v>419102</v>
      </c>
      <c r="I1267" s="3">
        <v>42531</v>
      </c>
      <c r="J1267" s="3">
        <v>42529</v>
      </c>
      <c r="K1267" s="3">
        <v>42530</v>
      </c>
      <c r="N1267" s="1" t="s">
        <v>89</v>
      </c>
      <c r="O1267" s="1">
        <v>116981</v>
      </c>
      <c r="P1267" s="1">
        <v>1000</v>
      </c>
      <c r="Q1267" s="1">
        <v>307.05</v>
      </c>
      <c r="R1267" s="1337">
        <v>307050</v>
      </c>
      <c r="S1267" s="4">
        <v>-8584.99</v>
      </c>
      <c r="T1267" s="1">
        <v>279.32299999999998</v>
      </c>
      <c r="U1267" s="1337">
        <v>279323</v>
      </c>
      <c r="V1267" s="1">
        <v>1.3327</v>
      </c>
      <c r="W1267" s="1337">
        <v>1332.72</v>
      </c>
      <c r="X1267" s="1">
        <v>13</v>
      </c>
      <c r="Y1267" s="1">
        <v>141</v>
      </c>
      <c r="AA1267" s="1">
        <v>401</v>
      </c>
      <c r="AB1267" s="1337">
        <v>27727</v>
      </c>
    </row>
    <row r="1268" spans="1:28">
      <c r="A1268" s="1336" t="s">
        <v>618</v>
      </c>
      <c r="B1268" s="2" t="s">
        <v>638</v>
      </c>
      <c r="C1268" s="1" t="s">
        <v>639</v>
      </c>
      <c r="D1268" s="1" t="s">
        <v>65</v>
      </c>
      <c r="E1268" s="1">
        <v>130308</v>
      </c>
      <c r="F1268" s="1336" t="s">
        <v>126</v>
      </c>
      <c r="G1268" s="1" t="s">
        <v>32</v>
      </c>
      <c r="H1268" s="1">
        <v>420476</v>
      </c>
      <c r="I1268" s="3">
        <v>42542</v>
      </c>
      <c r="J1268" s="3">
        <v>42537</v>
      </c>
      <c r="K1268" s="3">
        <v>42538</v>
      </c>
      <c r="N1268" s="1" t="s">
        <v>89</v>
      </c>
      <c r="O1268" s="1">
        <v>117259</v>
      </c>
      <c r="P1268" s="1">
        <v>1000</v>
      </c>
      <c r="Q1268" s="1">
        <v>307.05</v>
      </c>
      <c r="R1268" s="1337">
        <v>307050</v>
      </c>
      <c r="S1268" s="4">
        <v>-8584.99</v>
      </c>
      <c r="T1268" s="1">
        <v>279.32299999999998</v>
      </c>
      <c r="U1268" s="1337">
        <v>279323</v>
      </c>
      <c r="V1268" s="1">
        <v>1.3327</v>
      </c>
      <c r="W1268" s="1337">
        <v>1332.72</v>
      </c>
      <c r="X1268" s="1">
        <v>13</v>
      </c>
      <c r="Y1268" s="1">
        <v>141</v>
      </c>
      <c r="AA1268" s="1">
        <v>401</v>
      </c>
      <c r="AB1268" s="1337">
        <v>27727</v>
      </c>
    </row>
    <row r="1269" spans="1:28">
      <c r="A1269" s="1336" t="s">
        <v>618</v>
      </c>
      <c r="B1269" s="2" t="s">
        <v>640</v>
      </c>
      <c r="C1269" s="1" t="s">
        <v>639</v>
      </c>
      <c r="D1269" s="1" t="s">
        <v>467</v>
      </c>
      <c r="E1269" s="1">
        <v>130001</v>
      </c>
      <c r="F1269" s="1336" t="s">
        <v>132</v>
      </c>
      <c r="G1269" s="1" t="s">
        <v>32</v>
      </c>
      <c r="H1269" s="1">
        <v>421048</v>
      </c>
      <c r="I1269" s="3">
        <v>42548</v>
      </c>
      <c r="J1269" s="3">
        <v>42530</v>
      </c>
      <c r="K1269" s="3">
        <v>42546</v>
      </c>
      <c r="N1269" s="1" t="s">
        <v>89</v>
      </c>
      <c r="O1269" s="1">
        <v>117054</v>
      </c>
      <c r="P1269" s="1">
        <v>1500</v>
      </c>
      <c r="Q1269" s="1">
        <v>305.86</v>
      </c>
      <c r="R1269" s="1337">
        <v>458790</v>
      </c>
      <c r="S1269" s="4">
        <v>-14662.49</v>
      </c>
      <c r="T1269" s="1">
        <v>279.32299999999998</v>
      </c>
      <c r="U1269" s="1337">
        <v>418984.5</v>
      </c>
      <c r="V1269" s="1">
        <v>1.3327</v>
      </c>
      <c r="W1269" s="1337">
        <v>1999.08</v>
      </c>
      <c r="X1269" s="1">
        <v>13</v>
      </c>
      <c r="Y1269" s="1">
        <v>130</v>
      </c>
      <c r="AA1269" s="1">
        <v>401</v>
      </c>
      <c r="AB1269" s="1337">
        <v>39805.5</v>
      </c>
    </row>
    <row r="1270" spans="1:28">
      <c r="A1270" s="1336" t="s">
        <v>618</v>
      </c>
      <c r="B1270" s="2" t="s">
        <v>640</v>
      </c>
      <c r="C1270" s="1" t="s">
        <v>639</v>
      </c>
      <c r="D1270" s="1" t="s">
        <v>467</v>
      </c>
      <c r="E1270" s="1">
        <v>130001</v>
      </c>
      <c r="F1270" s="1336" t="s">
        <v>132</v>
      </c>
      <c r="G1270" s="1" t="s">
        <v>32</v>
      </c>
      <c r="H1270" s="1">
        <v>421299</v>
      </c>
      <c r="I1270" s="3">
        <v>42549</v>
      </c>
      <c r="J1270" s="3">
        <v>42528</v>
      </c>
      <c r="K1270" s="3">
        <v>42546</v>
      </c>
      <c r="N1270" s="1" t="s">
        <v>89</v>
      </c>
      <c r="O1270" s="1">
        <v>116945</v>
      </c>
      <c r="P1270" s="1">
        <v>1500</v>
      </c>
      <c r="Q1270" s="1">
        <v>305.86</v>
      </c>
      <c r="R1270" s="1337">
        <v>458790</v>
      </c>
      <c r="S1270" s="4">
        <v>-14662.49</v>
      </c>
      <c r="T1270" s="1">
        <v>279.32299999999998</v>
      </c>
      <c r="U1270" s="1337">
        <v>418984.5</v>
      </c>
      <c r="V1270" s="1">
        <v>1.3327</v>
      </c>
      <c r="W1270" s="1337">
        <v>1999.08</v>
      </c>
      <c r="X1270" s="1">
        <v>13</v>
      </c>
      <c r="Y1270" s="1">
        <v>130</v>
      </c>
      <c r="AA1270" s="1">
        <v>401</v>
      </c>
      <c r="AB1270" s="1337">
        <v>39805.5</v>
      </c>
    </row>
    <row r="1271" spans="1:28">
      <c r="A1271" s="1336" t="s">
        <v>618</v>
      </c>
      <c r="B1271" s="2" t="s">
        <v>641</v>
      </c>
      <c r="C1271" s="1" t="s">
        <v>639</v>
      </c>
      <c r="D1271" s="1" t="s">
        <v>129</v>
      </c>
      <c r="E1271" s="1">
        <v>130241</v>
      </c>
      <c r="F1271" s="1336" t="s">
        <v>368</v>
      </c>
      <c r="G1271" s="1" t="s">
        <v>32</v>
      </c>
      <c r="H1271" s="1">
        <v>421189</v>
      </c>
      <c r="I1271" s="3">
        <v>42548</v>
      </c>
      <c r="J1271" s="3">
        <v>42528</v>
      </c>
      <c r="K1271" s="3">
        <v>42546</v>
      </c>
      <c r="L1271" s="1">
        <v>223257</v>
      </c>
      <c r="M1271" s="3">
        <v>42547</v>
      </c>
      <c r="N1271" s="1" t="s">
        <v>89</v>
      </c>
      <c r="O1271" s="1">
        <v>116879</v>
      </c>
      <c r="P1271" s="1">
        <v>2000</v>
      </c>
      <c r="Q1271" s="1">
        <v>290.94</v>
      </c>
      <c r="R1271" s="1337">
        <v>581880</v>
      </c>
      <c r="S1271" s="4">
        <v>-49389.98</v>
      </c>
      <c r="T1271" s="1">
        <v>279.32299999999998</v>
      </c>
      <c r="U1271" s="1337">
        <v>558646</v>
      </c>
      <c r="V1271" s="1">
        <v>1.3327</v>
      </c>
      <c r="W1271" s="1337">
        <v>2665.44</v>
      </c>
      <c r="X1271" s="1">
        <v>13</v>
      </c>
      <c r="Y1271" s="1">
        <v>135</v>
      </c>
      <c r="Z1271" s="1" t="s">
        <v>143</v>
      </c>
      <c r="AA1271" s="1">
        <v>401</v>
      </c>
      <c r="AB1271" s="1337">
        <v>23234</v>
      </c>
    </row>
    <row r="1272" spans="1:28">
      <c r="A1272" s="1336" t="s">
        <v>618</v>
      </c>
      <c r="B1272" s="2" t="s">
        <v>642</v>
      </c>
      <c r="C1272" s="1" t="s">
        <v>643</v>
      </c>
      <c r="D1272" s="1" t="s">
        <v>65</v>
      </c>
      <c r="E1272" s="1">
        <v>130241</v>
      </c>
      <c r="F1272" s="1336" t="s">
        <v>368</v>
      </c>
      <c r="G1272" s="1" t="s">
        <v>53</v>
      </c>
      <c r="H1272" s="1">
        <v>7308</v>
      </c>
      <c r="I1272" s="3">
        <v>42535</v>
      </c>
      <c r="J1272" s="3">
        <v>42541</v>
      </c>
      <c r="K1272" s="3">
        <v>42541</v>
      </c>
      <c r="L1272" s="1">
        <v>222387</v>
      </c>
      <c r="N1272" s="1" t="s">
        <v>54</v>
      </c>
      <c r="O1272" s="1">
        <v>7499</v>
      </c>
      <c r="P1272" s="1">
        <v>-2000</v>
      </c>
      <c r="Q1272" s="1">
        <v>38.53</v>
      </c>
      <c r="R1272" s="1337">
        <v>-77060</v>
      </c>
      <c r="S1272" s="4">
        <v>10499.18</v>
      </c>
      <c r="T1272" s="1">
        <v>38.743000000000002</v>
      </c>
      <c r="U1272" s="1337">
        <v>-77486</v>
      </c>
      <c r="V1272" s="1">
        <v>0.14330000000000001</v>
      </c>
      <c r="W1272" s="1336">
        <v>-286.66000000000003</v>
      </c>
      <c r="X1272" s="1">
        <v>13</v>
      </c>
      <c r="Y1272" s="1">
        <v>135</v>
      </c>
      <c r="Z1272" s="1" t="s">
        <v>143</v>
      </c>
      <c r="AA1272" s="1">
        <v>401</v>
      </c>
      <c r="AB1272" s="1336">
        <v>426</v>
      </c>
    </row>
    <row r="1273" spans="1:28">
      <c r="A1273" s="1336" t="s">
        <v>618</v>
      </c>
      <c r="B1273" s="2" t="s">
        <v>642</v>
      </c>
      <c r="C1273" s="1" t="s">
        <v>643</v>
      </c>
      <c r="D1273" s="1" t="s">
        <v>65</v>
      </c>
      <c r="E1273" s="1">
        <v>130241</v>
      </c>
      <c r="F1273" s="1336" t="s">
        <v>368</v>
      </c>
      <c r="G1273" s="1" t="s">
        <v>53</v>
      </c>
      <c r="H1273" s="1">
        <v>7315</v>
      </c>
      <c r="I1273" s="3">
        <v>42534</v>
      </c>
      <c r="J1273" s="3">
        <v>42541</v>
      </c>
      <c r="K1273" s="3">
        <v>42541</v>
      </c>
      <c r="L1273" s="1">
        <v>222387</v>
      </c>
      <c r="N1273" s="1" t="s">
        <v>54</v>
      </c>
      <c r="O1273" s="1">
        <v>7506</v>
      </c>
      <c r="P1273" s="1">
        <v>2000</v>
      </c>
      <c r="Q1273" s="1">
        <v>38.53</v>
      </c>
      <c r="R1273" s="1337">
        <v>77060</v>
      </c>
      <c r="S1273" s="4">
        <v>-10499.18</v>
      </c>
      <c r="T1273" s="1">
        <v>38.743000000000002</v>
      </c>
      <c r="U1273" s="1337">
        <v>77486</v>
      </c>
      <c r="V1273" s="1">
        <v>0.14330000000000001</v>
      </c>
      <c r="W1273" s="1336">
        <v>286.66000000000003</v>
      </c>
      <c r="X1273" s="1">
        <v>13</v>
      </c>
      <c r="Y1273" s="1">
        <v>135</v>
      </c>
      <c r="Z1273" s="1" t="s">
        <v>143</v>
      </c>
      <c r="AA1273" s="1">
        <v>401</v>
      </c>
      <c r="AB1273" s="1336">
        <v>-426</v>
      </c>
    </row>
    <row r="1274" spans="1:28">
      <c r="A1274" s="1336" t="s">
        <v>618</v>
      </c>
      <c r="B1274" s="2" t="s">
        <v>642</v>
      </c>
      <c r="C1274" s="1" t="s">
        <v>643</v>
      </c>
      <c r="D1274" s="1" t="s">
        <v>65</v>
      </c>
      <c r="E1274" s="1">
        <v>130241</v>
      </c>
      <c r="F1274" s="1336" t="s">
        <v>368</v>
      </c>
      <c r="G1274" s="1" t="s">
        <v>53</v>
      </c>
      <c r="H1274" s="1">
        <v>7319</v>
      </c>
      <c r="I1274" s="3">
        <v>42534</v>
      </c>
      <c r="J1274" s="3">
        <v>42541</v>
      </c>
      <c r="K1274" s="3">
        <v>42541</v>
      </c>
      <c r="L1274" s="1">
        <v>222387</v>
      </c>
      <c r="N1274" s="1" t="s">
        <v>54</v>
      </c>
      <c r="O1274" s="1">
        <v>7512</v>
      </c>
      <c r="P1274" s="1">
        <v>-2000</v>
      </c>
      <c r="Q1274" s="1">
        <v>38.53</v>
      </c>
      <c r="R1274" s="1337">
        <v>-77060</v>
      </c>
      <c r="S1274" s="4">
        <v>10499.18</v>
      </c>
      <c r="T1274" s="1">
        <v>38.743000000000002</v>
      </c>
      <c r="U1274" s="1337">
        <v>-77486</v>
      </c>
      <c r="V1274" s="1">
        <v>0.14330000000000001</v>
      </c>
      <c r="W1274" s="1336">
        <v>-286.66000000000003</v>
      </c>
      <c r="X1274" s="1">
        <v>13</v>
      </c>
      <c r="Y1274" s="1">
        <v>135</v>
      </c>
      <c r="Z1274" s="1" t="s">
        <v>143</v>
      </c>
      <c r="AA1274" s="1">
        <v>401</v>
      </c>
      <c r="AB1274" s="1336">
        <v>426</v>
      </c>
    </row>
    <row r="1275" spans="1:28">
      <c r="A1275" s="1336" t="s">
        <v>618</v>
      </c>
      <c r="B1275" s="2" t="s">
        <v>642</v>
      </c>
      <c r="C1275" s="1" t="s">
        <v>643</v>
      </c>
      <c r="D1275" s="1" t="s">
        <v>65</v>
      </c>
      <c r="E1275" s="1">
        <v>130099</v>
      </c>
      <c r="F1275" s="1336" t="s">
        <v>150</v>
      </c>
      <c r="G1275" s="1" t="s">
        <v>32</v>
      </c>
      <c r="H1275" s="1">
        <v>419060</v>
      </c>
      <c r="I1275" s="3">
        <v>42530</v>
      </c>
      <c r="J1275" s="3">
        <v>42529</v>
      </c>
      <c r="K1275" s="3">
        <v>42531</v>
      </c>
      <c r="L1275" s="1">
        <v>222141</v>
      </c>
      <c r="M1275" s="3">
        <v>42530</v>
      </c>
      <c r="N1275" s="1" t="s">
        <v>89</v>
      </c>
      <c r="O1275" s="1">
        <v>117012</v>
      </c>
      <c r="P1275" s="1">
        <v>2000</v>
      </c>
      <c r="Q1275" s="1">
        <v>41.08</v>
      </c>
      <c r="R1275" s="1337">
        <v>82160</v>
      </c>
      <c r="S1275" s="4">
        <v>-5399.18</v>
      </c>
      <c r="T1275" s="1">
        <v>38.743000000000002</v>
      </c>
      <c r="U1275" s="1337">
        <v>77486</v>
      </c>
      <c r="V1275" s="1">
        <v>0.14330000000000001</v>
      </c>
      <c r="W1275" s="1336">
        <v>286.66000000000003</v>
      </c>
      <c r="X1275" s="1">
        <v>13</v>
      </c>
      <c r="Y1275" s="1">
        <v>130</v>
      </c>
      <c r="AA1275" s="1">
        <v>401</v>
      </c>
      <c r="AB1275" s="1337">
        <v>4674</v>
      </c>
    </row>
    <row r="1276" spans="1:28">
      <c r="A1276" s="1336" t="s">
        <v>618</v>
      </c>
      <c r="B1276" s="2" t="s">
        <v>642</v>
      </c>
      <c r="C1276" s="1" t="s">
        <v>643</v>
      </c>
      <c r="D1276" s="1" t="s">
        <v>65</v>
      </c>
      <c r="E1276" s="1">
        <v>130241</v>
      </c>
      <c r="F1276" s="1336" t="s">
        <v>368</v>
      </c>
      <c r="G1276" s="1" t="s">
        <v>32</v>
      </c>
      <c r="H1276" s="1">
        <v>419495</v>
      </c>
      <c r="I1276" s="3">
        <v>42534</v>
      </c>
      <c r="J1276" s="3">
        <v>42528</v>
      </c>
      <c r="K1276" s="3">
        <v>42529</v>
      </c>
      <c r="L1276" s="1">
        <v>222387</v>
      </c>
      <c r="M1276" s="3">
        <v>42534</v>
      </c>
      <c r="N1276" s="1" t="s">
        <v>89</v>
      </c>
      <c r="O1276" s="1">
        <v>116888</v>
      </c>
      <c r="P1276" s="1">
        <v>2000</v>
      </c>
      <c r="Q1276" s="1">
        <v>38.53</v>
      </c>
      <c r="R1276" s="1337">
        <v>77060</v>
      </c>
      <c r="S1276" s="4">
        <v>-10499.18</v>
      </c>
      <c r="T1276" s="1">
        <v>38.743000000000002</v>
      </c>
      <c r="U1276" s="1337">
        <v>77486</v>
      </c>
      <c r="V1276" s="1">
        <v>0.14330000000000001</v>
      </c>
      <c r="W1276" s="1336">
        <v>286.66000000000003</v>
      </c>
      <c r="X1276" s="1">
        <v>13</v>
      </c>
      <c r="Y1276" s="1">
        <v>135</v>
      </c>
      <c r="Z1276" s="1" t="s">
        <v>143</v>
      </c>
      <c r="AA1276" s="1">
        <v>401</v>
      </c>
      <c r="AB1276" s="1336">
        <v>-426</v>
      </c>
    </row>
    <row r="1277" spans="1:28">
      <c r="A1277" s="1336" t="s">
        <v>618</v>
      </c>
      <c r="B1277" s="2" t="s">
        <v>642</v>
      </c>
      <c r="C1277" s="1" t="s">
        <v>643</v>
      </c>
      <c r="D1277" s="1" t="s">
        <v>65</v>
      </c>
      <c r="E1277" s="1">
        <v>130241</v>
      </c>
      <c r="F1277" s="1336" t="s">
        <v>368</v>
      </c>
      <c r="G1277" s="1" t="s">
        <v>32</v>
      </c>
      <c r="H1277" s="1">
        <v>420300</v>
      </c>
      <c r="I1277" s="3">
        <v>42535</v>
      </c>
      <c r="J1277" s="3">
        <v>42541</v>
      </c>
      <c r="K1277" s="3">
        <v>42541</v>
      </c>
      <c r="N1277" s="1" t="s">
        <v>89</v>
      </c>
      <c r="O1277" s="1">
        <v>117330</v>
      </c>
      <c r="P1277" s="1">
        <v>2000</v>
      </c>
      <c r="Q1277" s="1">
        <v>38.53</v>
      </c>
      <c r="R1277" s="1337">
        <v>77060</v>
      </c>
      <c r="S1277" s="4">
        <v>-10499.18</v>
      </c>
      <c r="T1277" s="1">
        <v>38.743000000000002</v>
      </c>
      <c r="U1277" s="1337">
        <v>77486</v>
      </c>
      <c r="V1277" s="1">
        <v>0.14330000000000001</v>
      </c>
      <c r="W1277" s="1336">
        <v>286.66000000000003</v>
      </c>
      <c r="X1277" s="1">
        <v>13</v>
      </c>
      <c r="Y1277" s="1">
        <v>135</v>
      </c>
      <c r="Z1277" s="1" t="s">
        <v>143</v>
      </c>
      <c r="AA1277" s="1">
        <v>401</v>
      </c>
      <c r="AB1277" s="1336">
        <v>-426</v>
      </c>
    </row>
    <row r="1278" spans="1:28">
      <c r="A1278" s="1336" t="s">
        <v>618</v>
      </c>
      <c r="B1278" s="2" t="s">
        <v>644</v>
      </c>
      <c r="C1278" s="1" t="s">
        <v>643</v>
      </c>
      <c r="D1278" s="1" t="s">
        <v>645</v>
      </c>
      <c r="E1278" s="1">
        <v>130308</v>
      </c>
      <c r="F1278" s="1336" t="s">
        <v>126</v>
      </c>
      <c r="G1278" s="1" t="s">
        <v>32</v>
      </c>
      <c r="H1278" s="1">
        <v>420667</v>
      </c>
      <c r="I1278" s="3">
        <v>42543</v>
      </c>
      <c r="J1278" s="3">
        <v>42537</v>
      </c>
      <c r="K1278" s="3">
        <v>42538</v>
      </c>
      <c r="N1278" s="1" t="s">
        <v>89</v>
      </c>
      <c r="O1278" s="1">
        <v>117259</v>
      </c>
      <c r="P1278" s="1">
        <v>1750</v>
      </c>
      <c r="Q1278" s="1">
        <v>40.67</v>
      </c>
      <c r="R1278" s="1337">
        <v>71172.5</v>
      </c>
      <c r="S1278" s="4">
        <v>-5441.78</v>
      </c>
      <c r="T1278" s="1">
        <v>38.743000000000002</v>
      </c>
      <c r="U1278" s="1337">
        <v>67800.25</v>
      </c>
      <c r="V1278" s="1">
        <v>0.14330000000000001</v>
      </c>
      <c r="W1278" s="1336">
        <v>250.82749999999999</v>
      </c>
      <c r="X1278" s="1">
        <v>13</v>
      </c>
      <c r="Y1278" s="1">
        <v>141</v>
      </c>
      <c r="AA1278" s="1">
        <v>401</v>
      </c>
      <c r="AB1278" s="1337">
        <v>3372.25</v>
      </c>
    </row>
    <row r="1279" spans="1:28">
      <c r="A1279" s="1336" t="s">
        <v>618</v>
      </c>
      <c r="B1279" s="2" t="s">
        <v>646</v>
      </c>
      <c r="C1279" s="1" t="s">
        <v>643</v>
      </c>
      <c r="D1279" s="1" t="s">
        <v>129</v>
      </c>
      <c r="E1279" s="1">
        <v>130023</v>
      </c>
      <c r="F1279" s="1336" t="s">
        <v>153</v>
      </c>
      <c r="G1279" s="1" t="s">
        <v>32</v>
      </c>
      <c r="H1279" s="1">
        <v>418851</v>
      </c>
      <c r="I1279" s="3">
        <v>42530</v>
      </c>
      <c r="J1279" s="3">
        <v>42523</v>
      </c>
      <c r="K1279" s="3">
        <v>42546</v>
      </c>
      <c r="N1279" s="1" t="s">
        <v>89</v>
      </c>
      <c r="O1279" s="1">
        <v>116758</v>
      </c>
      <c r="P1279" s="1">
        <v>2000</v>
      </c>
      <c r="Q1279" s="1">
        <v>40.67</v>
      </c>
      <c r="R1279" s="1337">
        <v>81340</v>
      </c>
      <c r="S1279" s="4">
        <v>-6219.18</v>
      </c>
      <c r="T1279" s="1">
        <v>38.743000000000002</v>
      </c>
      <c r="U1279" s="1337">
        <v>77486</v>
      </c>
      <c r="V1279" s="1">
        <v>0.14330000000000001</v>
      </c>
      <c r="W1279" s="1336">
        <v>286.66000000000003</v>
      </c>
      <c r="X1279" s="1">
        <v>13</v>
      </c>
      <c r="Y1279" s="1">
        <v>130</v>
      </c>
      <c r="AA1279" s="1">
        <v>401</v>
      </c>
      <c r="AB1279" s="1337">
        <v>3854</v>
      </c>
    </row>
    <row r="1280" spans="1:28">
      <c r="A1280" s="1336" t="s">
        <v>618</v>
      </c>
      <c r="B1280" s="2" t="s">
        <v>646</v>
      </c>
      <c r="C1280" s="1" t="s">
        <v>643</v>
      </c>
      <c r="D1280" s="1" t="s">
        <v>129</v>
      </c>
      <c r="E1280" s="1">
        <v>130241</v>
      </c>
      <c r="F1280" s="1336" t="s">
        <v>368</v>
      </c>
      <c r="G1280" s="1" t="s">
        <v>32</v>
      </c>
      <c r="H1280" s="1">
        <v>420608</v>
      </c>
      <c r="I1280" s="3">
        <v>42543</v>
      </c>
      <c r="J1280" s="3">
        <v>42528</v>
      </c>
      <c r="K1280" s="3">
        <v>42546</v>
      </c>
      <c r="L1280" s="1">
        <v>222940</v>
      </c>
      <c r="M1280" s="3">
        <v>42542</v>
      </c>
      <c r="N1280" s="1" t="s">
        <v>89</v>
      </c>
      <c r="O1280" s="1">
        <v>116879</v>
      </c>
      <c r="P1280" s="1">
        <v>2000</v>
      </c>
      <c r="Q1280" s="1">
        <v>38.53</v>
      </c>
      <c r="R1280" s="1337">
        <v>77060</v>
      </c>
      <c r="S1280" s="4">
        <v>-10499.18</v>
      </c>
      <c r="T1280" s="1">
        <v>38.743000000000002</v>
      </c>
      <c r="U1280" s="1337">
        <v>77486</v>
      </c>
      <c r="V1280" s="1">
        <v>0.14330000000000001</v>
      </c>
      <c r="W1280" s="1336">
        <v>286.66000000000003</v>
      </c>
      <c r="X1280" s="1">
        <v>13</v>
      </c>
      <c r="Y1280" s="1">
        <v>135</v>
      </c>
      <c r="Z1280" s="1" t="s">
        <v>143</v>
      </c>
      <c r="AA1280" s="1">
        <v>401</v>
      </c>
      <c r="AB1280" s="1336">
        <v>-426</v>
      </c>
    </row>
    <row r="1281" spans="1:28">
      <c r="A1281" s="1336" t="s">
        <v>618</v>
      </c>
      <c r="B1281" s="2" t="s">
        <v>646</v>
      </c>
      <c r="C1281" s="1" t="s">
        <v>643</v>
      </c>
      <c r="D1281" s="1" t="s">
        <v>129</v>
      </c>
      <c r="E1281" s="1">
        <v>130241</v>
      </c>
      <c r="F1281" s="1336" t="s">
        <v>368</v>
      </c>
      <c r="G1281" s="1" t="s">
        <v>32</v>
      </c>
      <c r="H1281" s="1">
        <v>420610</v>
      </c>
      <c r="I1281" s="3">
        <v>42543</v>
      </c>
      <c r="J1281" s="3">
        <v>42528</v>
      </c>
      <c r="K1281" s="3">
        <v>42546</v>
      </c>
      <c r="L1281" s="1">
        <v>222939</v>
      </c>
      <c r="M1281" s="3">
        <v>42542</v>
      </c>
      <c r="N1281" s="1" t="s">
        <v>89</v>
      </c>
      <c r="O1281" s="1">
        <v>116888</v>
      </c>
      <c r="P1281" s="1">
        <v>4000</v>
      </c>
      <c r="Q1281" s="1">
        <v>38.53</v>
      </c>
      <c r="R1281" s="1337">
        <v>154120</v>
      </c>
      <c r="S1281" s="4">
        <v>-20998.36</v>
      </c>
      <c r="T1281" s="1">
        <v>38.743000000000002</v>
      </c>
      <c r="U1281" s="1337">
        <v>154972</v>
      </c>
      <c r="V1281" s="1">
        <v>0.14330000000000001</v>
      </c>
      <c r="W1281" s="1336">
        <v>573.32000000000005</v>
      </c>
      <c r="X1281" s="1">
        <v>13</v>
      </c>
      <c r="Y1281" s="1">
        <v>135</v>
      </c>
      <c r="Z1281" s="1" t="s">
        <v>143</v>
      </c>
      <c r="AA1281" s="1">
        <v>401</v>
      </c>
      <c r="AB1281" s="1336">
        <v>-852</v>
      </c>
    </row>
    <row r="1282" spans="1:28">
      <c r="A1282" s="1336" t="s">
        <v>618</v>
      </c>
      <c r="B1282" s="2" t="s">
        <v>646</v>
      </c>
      <c r="C1282" s="1" t="s">
        <v>643</v>
      </c>
      <c r="D1282" s="1" t="s">
        <v>129</v>
      </c>
      <c r="E1282" s="1">
        <v>130241</v>
      </c>
      <c r="F1282" s="1336" t="s">
        <v>368</v>
      </c>
      <c r="G1282" s="1" t="s">
        <v>32</v>
      </c>
      <c r="H1282" s="1">
        <v>420612</v>
      </c>
      <c r="I1282" s="3">
        <v>42543</v>
      </c>
      <c r="J1282" s="3">
        <v>42528</v>
      </c>
      <c r="K1282" s="3">
        <v>42547</v>
      </c>
      <c r="L1282" s="1">
        <v>222941</v>
      </c>
      <c r="M1282" s="3">
        <v>42542</v>
      </c>
      <c r="N1282" s="1" t="s">
        <v>89</v>
      </c>
      <c r="O1282" s="1">
        <v>116960</v>
      </c>
      <c r="P1282" s="1">
        <v>2000</v>
      </c>
      <c r="Q1282" s="1">
        <v>38.53</v>
      </c>
      <c r="R1282" s="1337">
        <v>77060</v>
      </c>
      <c r="S1282" s="4">
        <v>-10499.18</v>
      </c>
      <c r="T1282" s="1">
        <v>38.743000000000002</v>
      </c>
      <c r="U1282" s="1337">
        <v>77486</v>
      </c>
      <c r="V1282" s="1">
        <v>0.14330000000000001</v>
      </c>
      <c r="W1282" s="1336">
        <v>286.66000000000003</v>
      </c>
      <c r="X1282" s="1">
        <v>13</v>
      </c>
      <c r="Y1282" s="1">
        <v>135</v>
      </c>
      <c r="Z1282" s="1" t="s">
        <v>143</v>
      </c>
      <c r="AA1282" s="1">
        <v>401</v>
      </c>
      <c r="AB1282" s="1336">
        <v>-426</v>
      </c>
    </row>
    <row r="1283" spans="1:28">
      <c r="A1283" s="1336" t="s">
        <v>618</v>
      </c>
      <c r="B1283" s="2" t="s">
        <v>646</v>
      </c>
      <c r="C1283" s="1" t="s">
        <v>643</v>
      </c>
      <c r="D1283" s="1" t="s">
        <v>129</v>
      </c>
      <c r="E1283" s="1">
        <v>130241</v>
      </c>
      <c r="F1283" s="1336" t="s">
        <v>368</v>
      </c>
      <c r="G1283" s="1" t="s">
        <v>32</v>
      </c>
      <c r="H1283" s="1">
        <v>421338</v>
      </c>
      <c r="I1283" s="3">
        <v>42549</v>
      </c>
      <c r="J1283" s="3">
        <v>42528</v>
      </c>
      <c r="K1283" s="3">
        <v>42547</v>
      </c>
      <c r="L1283" s="1">
        <v>223313</v>
      </c>
      <c r="M1283" s="3">
        <v>42548</v>
      </c>
      <c r="N1283" s="1" t="s">
        <v>89</v>
      </c>
      <c r="O1283" s="1">
        <v>116960</v>
      </c>
      <c r="P1283" s="1">
        <v>2000</v>
      </c>
      <c r="Q1283" s="1">
        <v>38.53</v>
      </c>
      <c r="R1283" s="1337">
        <v>77060</v>
      </c>
      <c r="S1283" s="4">
        <v>-10499.18</v>
      </c>
      <c r="T1283" s="1">
        <v>38.743000000000002</v>
      </c>
      <c r="U1283" s="1337">
        <v>77486</v>
      </c>
      <c r="V1283" s="1">
        <v>0.14330000000000001</v>
      </c>
      <c r="W1283" s="1336">
        <v>286.66000000000003</v>
      </c>
      <c r="X1283" s="1">
        <v>13</v>
      </c>
      <c r="Y1283" s="1">
        <v>135</v>
      </c>
      <c r="Z1283" s="1" t="s">
        <v>143</v>
      </c>
      <c r="AA1283" s="1">
        <v>401</v>
      </c>
      <c r="AB1283" s="1336">
        <v>-426</v>
      </c>
    </row>
    <row r="1284" spans="1:28">
      <c r="A1284" s="1336" t="s">
        <v>618</v>
      </c>
      <c r="B1284" s="2" t="s">
        <v>647</v>
      </c>
      <c r="C1284" s="1" t="s">
        <v>648</v>
      </c>
      <c r="D1284" s="1" t="s">
        <v>649</v>
      </c>
      <c r="E1284" s="1">
        <v>130145</v>
      </c>
      <c r="F1284" s="1336" t="s">
        <v>435</v>
      </c>
      <c r="G1284" s="1" t="s">
        <v>32</v>
      </c>
      <c r="H1284" s="1">
        <v>418166</v>
      </c>
      <c r="I1284" s="3">
        <v>42523</v>
      </c>
      <c r="J1284" s="3">
        <v>42520</v>
      </c>
      <c r="K1284" s="3">
        <v>42522</v>
      </c>
      <c r="L1284" s="1">
        <v>221561</v>
      </c>
      <c r="M1284" s="3">
        <v>42523</v>
      </c>
      <c r="N1284" s="1" t="s">
        <v>89</v>
      </c>
      <c r="O1284" s="1">
        <v>116608</v>
      </c>
      <c r="P1284" s="1">
        <v>164</v>
      </c>
      <c r="Q1284" s="1">
        <v>399.04</v>
      </c>
      <c r="R1284" s="1337">
        <v>65442.559999999998</v>
      </c>
      <c r="S1284" s="4">
        <v>1313.87</v>
      </c>
      <c r="T1284" s="1">
        <v>346.04300000000001</v>
      </c>
      <c r="U1284" s="1337">
        <v>56751.05</v>
      </c>
      <c r="V1284" s="1">
        <v>1.6726000000000001</v>
      </c>
      <c r="W1284" s="1336">
        <v>274.2998</v>
      </c>
      <c r="X1284" s="1">
        <v>13</v>
      </c>
      <c r="Y1284" s="1">
        <v>135</v>
      </c>
      <c r="Z1284" s="1" t="s">
        <v>436</v>
      </c>
      <c r="AA1284" s="1">
        <v>401</v>
      </c>
      <c r="AB1284" s="1337">
        <v>8691.51</v>
      </c>
    </row>
    <row r="1285" spans="1:28">
      <c r="A1285" s="1336" t="s">
        <v>618</v>
      </c>
      <c r="B1285" s="2" t="s">
        <v>650</v>
      </c>
      <c r="C1285" s="1" t="s">
        <v>648</v>
      </c>
      <c r="D1285" s="1" t="s">
        <v>651</v>
      </c>
      <c r="E1285" s="1">
        <v>130374</v>
      </c>
      <c r="F1285" s="1336" t="s">
        <v>652</v>
      </c>
      <c r="G1285" s="1" t="s">
        <v>32</v>
      </c>
      <c r="H1285" s="1">
        <v>418297</v>
      </c>
      <c r="I1285" s="3">
        <v>42524</v>
      </c>
      <c r="J1285" s="3">
        <v>42522</v>
      </c>
      <c r="K1285" s="3">
        <v>42522</v>
      </c>
      <c r="L1285" s="1">
        <v>221626</v>
      </c>
      <c r="M1285" s="3">
        <v>42524</v>
      </c>
      <c r="N1285" s="1" t="s">
        <v>89</v>
      </c>
      <c r="O1285" s="1">
        <v>116668</v>
      </c>
      <c r="P1285" s="1">
        <v>56</v>
      </c>
      <c r="Q1285" s="1">
        <v>395.05</v>
      </c>
      <c r="R1285" s="1337">
        <v>22122.799999999999</v>
      </c>
      <c r="S1285" s="1">
        <v>225.2</v>
      </c>
      <c r="T1285" s="1">
        <v>346.04300000000001</v>
      </c>
      <c r="U1285" s="1337">
        <v>19378.41</v>
      </c>
      <c r="V1285" s="1">
        <v>1.6726000000000001</v>
      </c>
      <c r="W1285" s="1336">
        <v>93.663399999999996</v>
      </c>
      <c r="X1285" s="1">
        <v>13</v>
      </c>
      <c r="Y1285" s="1">
        <v>135</v>
      </c>
      <c r="Z1285" s="1" t="s">
        <v>259</v>
      </c>
      <c r="AA1285" s="1">
        <v>401</v>
      </c>
      <c r="AB1285" s="1337">
        <v>2744.39</v>
      </c>
    </row>
    <row r="1286" spans="1:28">
      <c r="A1286" s="1336" t="s">
        <v>618</v>
      </c>
      <c r="B1286" s="2" t="s">
        <v>653</v>
      </c>
      <c r="C1286" s="1" t="s">
        <v>648</v>
      </c>
      <c r="D1286" s="1" t="s">
        <v>87</v>
      </c>
      <c r="E1286" s="1">
        <v>130241</v>
      </c>
      <c r="F1286" s="1336" t="s">
        <v>368</v>
      </c>
      <c r="G1286" s="1" t="s">
        <v>32</v>
      </c>
      <c r="H1286" s="1">
        <v>420064</v>
      </c>
      <c r="I1286" s="3">
        <v>42537</v>
      </c>
      <c r="J1286" s="3">
        <v>42534</v>
      </c>
      <c r="K1286" s="3">
        <v>42537</v>
      </c>
      <c r="L1286" s="1">
        <v>222657</v>
      </c>
      <c r="M1286" s="3">
        <v>42536</v>
      </c>
      <c r="N1286" s="1" t="s">
        <v>89</v>
      </c>
      <c r="O1286" s="1">
        <v>117182</v>
      </c>
      <c r="P1286" s="1">
        <v>200</v>
      </c>
      <c r="Q1286" s="1">
        <v>361.92</v>
      </c>
      <c r="R1286" s="1337">
        <v>72384</v>
      </c>
      <c r="S1286" s="4">
        <v>-5821.72</v>
      </c>
      <c r="T1286" s="1">
        <v>346.04300000000001</v>
      </c>
      <c r="U1286" s="1337">
        <v>69208.600000000006</v>
      </c>
      <c r="V1286" s="1">
        <v>1.6726000000000001</v>
      </c>
      <c r="W1286" s="1336">
        <v>334.512</v>
      </c>
      <c r="X1286" s="1">
        <v>13</v>
      </c>
      <c r="Y1286" s="1">
        <v>135</v>
      </c>
      <c r="Z1286" s="1" t="s">
        <v>143</v>
      </c>
      <c r="AA1286" s="1">
        <v>401</v>
      </c>
      <c r="AB1286" s="1337">
        <v>3175.4</v>
      </c>
    </row>
    <row r="1287" spans="1:28">
      <c r="A1287" s="1336" t="s">
        <v>618</v>
      </c>
      <c r="B1287" s="2" t="s">
        <v>654</v>
      </c>
      <c r="C1287" s="1" t="s">
        <v>648</v>
      </c>
      <c r="D1287" s="1" t="s">
        <v>655</v>
      </c>
      <c r="E1287" s="1">
        <v>130001</v>
      </c>
      <c r="F1287" s="1336" t="s">
        <v>132</v>
      </c>
      <c r="G1287" s="1" t="s">
        <v>32</v>
      </c>
      <c r="H1287" s="1">
        <v>420244</v>
      </c>
      <c r="I1287" s="3">
        <v>42541</v>
      </c>
      <c r="J1287" s="3">
        <v>42537</v>
      </c>
      <c r="K1287" s="3">
        <v>42538</v>
      </c>
      <c r="N1287" s="1" t="s">
        <v>89</v>
      </c>
      <c r="O1287" s="1">
        <v>117263</v>
      </c>
      <c r="P1287" s="1">
        <v>280</v>
      </c>
      <c r="Q1287" s="1">
        <v>380.48</v>
      </c>
      <c r="R1287" s="1337">
        <v>106534.39999999999</v>
      </c>
      <c r="S1287" s="4">
        <v>-2953.61</v>
      </c>
      <c r="T1287" s="1">
        <v>346.04300000000001</v>
      </c>
      <c r="U1287" s="1337">
        <v>96892.04</v>
      </c>
      <c r="V1287" s="1">
        <v>1.6726000000000001</v>
      </c>
      <c r="W1287" s="1336">
        <v>468.3168</v>
      </c>
      <c r="X1287" s="1">
        <v>13</v>
      </c>
      <c r="Y1287" s="1">
        <v>130</v>
      </c>
      <c r="AA1287" s="1">
        <v>401</v>
      </c>
      <c r="AB1287" s="1337">
        <v>9642.36</v>
      </c>
    </row>
    <row r="1288" spans="1:28">
      <c r="A1288" s="1336" t="s">
        <v>618</v>
      </c>
      <c r="B1288" s="2" t="s">
        <v>656</v>
      </c>
      <c r="C1288" s="1" t="s">
        <v>648</v>
      </c>
      <c r="D1288" s="1" t="s">
        <v>657</v>
      </c>
      <c r="E1288" s="1">
        <v>130371</v>
      </c>
      <c r="F1288" s="1336" t="s">
        <v>658</v>
      </c>
      <c r="G1288" s="1" t="s">
        <v>32</v>
      </c>
      <c r="H1288" s="1">
        <v>419460</v>
      </c>
      <c r="I1288" s="3">
        <v>42534</v>
      </c>
      <c r="J1288" s="3">
        <v>42530</v>
      </c>
      <c r="K1288" s="3">
        <v>42534</v>
      </c>
      <c r="L1288" s="1">
        <v>222414</v>
      </c>
      <c r="M1288" s="3">
        <v>42534</v>
      </c>
      <c r="N1288" s="1" t="s">
        <v>89</v>
      </c>
      <c r="O1288" s="1">
        <v>117077</v>
      </c>
      <c r="P1288" s="1">
        <v>520</v>
      </c>
      <c r="Q1288" s="1">
        <v>389.76</v>
      </c>
      <c r="R1288" s="1337">
        <v>202675.20000000001</v>
      </c>
      <c r="S1288" s="1">
        <v>-659.67</v>
      </c>
      <c r="T1288" s="1">
        <v>346.04300000000001</v>
      </c>
      <c r="U1288" s="1337">
        <v>179942.36</v>
      </c>
      <c r="V1288" s="1">
        <v>1.6726000000000001</v>
      </c>
      <c r="W1288" s="1336">
        <v>869.73119999999994</v>
      </c>
      <c r="X1288" s="1">
        <v>13</v>
      </c>
      <c r="Y1288" s="1">
        <v>135</v>
      </c>
      <c r="Z1288" s="1" t="s">
        <v>143</v>
      </c>
      <c r="AA1288" s="1">
        <v>401</v>
      </c>
      <c r="AB1288" s="1337">
        <v>22732.84</v>
      </c>
    </row>
    <row r="1289" spans="1:28">
      <c r="A1289" s="1336" t="s">
        <v>618</v>
      </c>
      <c r="B1289" s="2" t="s">
        <v>659</v>
      </c>
      <c r="C1289" s="1" t="s">
        <v>648</v>
      </c>
      <c r="D1289" s="1" t="s">
        <v>660</v>
      </c>
      <c r="E1289" s="1">
        <v>130241</v>
      </c>
      <c r="F1289" s="1336" t="s">
        <v>368</v>
      </c>
      <c r="G1289" s="1" t="s">
        <v>32</v>
      </c>
      <c r="H1289" s="1">
        <v>421203</v>
      </c>
      <c r="I1289" s="3">
        <v>42548</v>
      </c>
      <c r="J1289" s="3">
        <v>42529</v>
      </c>
      <c r="K1289" s="3">
        <v>42541</v>
      </c>
      <c r="L1289" s="1">
        <v>223259</v>
      </c>
      <c r="M1289" s="3">
        <v>42547</v>
      </c>
      <c r="N1289" s="1" t="s">
        <v>89</v>
      </c>
      <c r="O1289" s="1">
        <v>117022</v>
      </c>
      <c r="P1289" s="1">
        <v>570</v>
      </c>
      <c r="Q1289" s="1">
        <v>361.92</v>
      </c>
      <c r="R1289" s="1337">
        <v>206294.39999999999</v>
      </c>
      <c r="S1289" s="4">
        <v>-16591.900000000001</v>
      </c>
      <c r="T1289" s="1">
        <v>346.04300000000001</v>
      </c>
      <c r="U1289" s="1337">
        <v>197244.51</v>
      </c>
      <c r="V1289" s="1">
        <v>1.6726000000000001</v>
      </c>
      <c r="W1289" s="1336">
        <v>953.35919999999999</v>
      </c>
      <c r="X1289" s="1">
        <v>13</v>
      </c>
      <c r="Y1289" s="1">
        <v>135</v>
      </c>
      <c r="Z1289" s="1" t="s">
        <v>143</v>
      </c>
      <c r="AA1289" s="1">
        <v>401</v>
      </c>
      <c r="AB1289" s="1337">
        <v>9049.89</v>
      </c>
    </row>
    <row r="1290" spans="1:28">
      <c r="A1290" s="1336" t="s">
        <v>618</v>
      </c>
      <c r="B1290" s="2" t="s">
        <v>661</v>
      </c>
      <c r="C1290" s="1" t="s">
        <v>648</v>
      </c>
      <c r="D1290" s="1" t="s">
        <v>65</v>
      </c>
      <c r="E1290" s="1">
        <v>140008</v>
      </c>
      <c r="F1290" s="1336" t="s">
        <v>123</v>
      </c>
      <c r="G1290" s="1" t="s">
        <v>32</v>
      </c>
      <c r="H1290" s="1">
        <v>419796</v>
      </c>
      <c r="I1290" s="3">
        <v>42536</v>
      </c>
      <c r="J1290" s="3">
        <v>42522</v>
      </c>
      <c r="K1290" s="3">
        <v>42541</v>
      </c>
      <c r="L1290" s="1">
        <v>222571</v>
      </c>
      <c r="M1290" s="3">
        <v>42536</v>
      </c>
      <c r="N1290" s="1" t="s">
        <v>89</v>
      </c>
      <c r="O1290" s="1">
        <v>116710</v>
      </c>
      <c r="P1290" s="1">
        <v>1000</v>
      </c>
      <c r="Q1290" s="1">
        <v>380.48</v>
      </c>
      <c r="R1290" s="1337">
        <v>380480</v>
      </c>
      <c r="S1290" s="4">
        <v>-10548.59</v>
      </c>
      <c r="T1290" s="1">
        <v>346.04300000000001</v>
      </c>
      <c r="U1290" s="1337">
        <v>346043</v>
      </c>
      <c r="V1290" s="1">
        <v>1.6726000000000001</v>
      </c>
      <c r="W1290" s="1337">
        <v>1672.56</v>
      </c>
      <c r="X1290" s="1">
        <v>13</v>
      </c>
      <c r="Y1290" s="1">
        <v>141</v>
      </c>
      <c r="AA1290" s="1">
        <v>401</v>
      </c>
      <c r="AB1290" s="1337">
        <v>34437</v>
      </c>
    </row>
    <row r="1291" spans="1:28">
      <c r="A1291" s="1336" t="s">
        <v>618</v>
      </c>
      <c r="B1291" s="2" t="s">
        <v>661</v>
      </c>
      <c r="C1291" s="1" t="s">
        <v>648</v>
      </c>
      <c r="D1291" s="1" t="s">
        <v>65</v>
      </c>
      <c r="E1291" s="1">
        <v>130308</v>
      </c>
      <c r="F1291" s="1336" t="s">
        <v>126</v>
      </c>
      <c r="G1291" s="1" t="s">
        <v>32</v>
      </c>
      <c r="H1291" s="1">
        <v>419905</v>
      </c>
      <c r="I1291" s="3">
        <v>42537</v>
      </c>
      <c r="J1291" s="3">
        <v>42521</v>
      </c>
      <c r="K1291" s="3">
        <v>42541</v>
      </c>
      <c r="N1291" s="1" t="s">
        <v>89</v>
      </c>
      <c r="O1291" s="1">
        <v>116623</v>
      </c>
      <c r="P1291" s="1">
        <v>1000</v>
      </c>
      <c r="Q1291" s="1">
        <v>389.76</v>
      </c>
      <c r="R1291" s="1337">
        <v>389760</v>
      </c>
      <c r="S1291" s="4">
        <v>-1268.5899999999999</v>
      </c>
      <c r="T1291" s="1">
        <v>346.04300000000001</v>
      </c>
      <c r="U1291" s="1337">
        <v>346043</v>
      </c>
      <c r="V1291" s="1">
        <v>1.6726000000000001</v>
      </c>
      <c r="W1291" s="1337">
        <v>1672.56</v>
      </c>
      <c r="X1291" s="1">
        <v>13</v>
      </c>
      <c r="Y1291" s="1">
        <v>141</v>
      </c>
      <c r="AA1291" s="1">
        <v>401</v>
      </c>
      <c r="AB1291" s="1337">
        <v>43717</v>
      </c>
    </row>
    <row r="1292" spans="1:28">
      <c r="A1292" s="1336" t="s">
        <v>618</v>
      </c>
      <c r="B1292" s="2" t="s">
        <v>661</v>
      </c>
      <c r="C1292" s="1" t="s">
        <v>648</v>
      </c>
      <c r="D1292" s="1" t="s">
        <v>65</v>
      </c>
      <c r="E1292" s="1">
        <v>130308</v>
      </c>
      <c r="F1292" s="1336" t="s">
        <v>126</v>
      </c>
      <c r="G1292" s="1" t="s">
        <v>32</v>
      </c>
      <c r="H1292" s="1">
        <v>421296</v>
      </c>
      <c r="I1292" s="3">
        <v>42549</v>
      </c>
      <c r="J1292" s="3">
        <v>42530</v>
      </c>
      <c r="K1292" s="3">
        <v>42546</v>
      </c>
      <c r="N1292" s="1" t="s">
        <v>89</v>
      </c>
      <c r="O1292" s="1">
        <v>117088</v>
      </c>
      <c r="P1292" s="1">
        <v>1000</v>
      </c>
      <c r="Q1292" s="1">
        <v>381.96</v>
      </c>
      <c r="R1292" s="1337">
        <v>381960</v>
      </c>
      <c r="S1292" s="4">
        <v>-9068.59</v>
      </c>
      <c r="T1292" s="1">
        <v>346.04300000000001</v>
      </c>
      <c r="U1292" s="1337">
        <v>346043</v>
      </c>
      <c r="V1292" s="1">
        <v>1.6726000000000001</v>
      </c>
      <c r="W1292" s="1337">
        <v>1672.56</v>
      </c>
      <c r="X1292" s="1">
        <v>13</v>
      </c>
      <c r="Y1292" s="1">
        <v>141</v>
      </c>
      <c r="AA1292" s="1">
        <v>401</v>
      </c>
      <c r="AB1292" s="1337">
        <v>35917</v>
      </c>
    </row>
    <row r="1293" spans="1:28">
      <c r="A1293" s="1336" t="s">
        <v>618</v>
      </c>
      <c r="B1293" s="2" t="s">
        <v>662</v>
      </c>
      <c r="C1293" s="1" t="s">
        <v>648</v>
      </c>
      <c r="D1293" s="1" t="s">
        <v>394</v>
      </c>
      <c r="E1293" s="1">
        <v>140083</v>
      </c>
      <c r="F1293" s="1336" t="s">
        <v>117</v>
      </c>
      <c r="G1293" s="1" t="s">
        <v>32</v>
      </c>
      <c r="H1293" s="1">
        <v>419180</v>
      </c>
      <c r="I1293" s="3">
        <v>42531</v>
      </c>
      <c r="J1293" s="3">
        <v>42523</v>
      </c>
      <c r="K1293" s="3">
        <v>42524</v>
      </c>
      <c r="L1293" s="1">
        <v>222213</v>
      </c>
      <c r="M1293" s="3">
        <v>42531</v>
      </c>
      <c r="N1293" s="1" t="s">
        <v>89</v>
      </c>
      <c r="O1293" s="1">
        <v>116736</v>
      </c>
      <c r="P1293" s="1">
        <v>1200</v>
      </c>
      <c r="Q1293" s="1">
        <v>380.48</v>
      </c>
      <c r="R1293" s="1337">
        <v>456576</v>
      </c>
      <c r="S1293" s="4">
        <v>-12658.31</v>
      </c>
      <c r="T1293" s="1">
        <v>346.04300000000001</v>
      </c>
      <c r="U1293" s="1337">
        <v>415251.6</v>
      </c>
      <c r="V1293" s="1">
        <v>1.6726000000000001</v>
      </c>
      <c r="W1293" s="1337">
        <v>2007.0719999999999</v>
      </c>
      <c r="X1293" s="1">
        <v>13</v>
      </c>
      <c r="Y1293" s="1">
        <v>141</v>
      </c>
      <c r="AA1293" s="1">
        <v>401</v>
      </c>
      <c r="AB1293" s="1337">
        <v>41324.400000000001</v>
      </c>
    </row>
    <row r="1294" spans="1:28">
      <c r="A1294" s="1336" t="s">
        <v>618</v>
      </c>
      <c r="B1294" s="2" t="s">
        <v>662</v>
      </c>
      <c r="C1294" s="1" t="s">
        <v>648</v>
      </c>
      <c r="D1294" s="1" t="s">
        <v>394</v>
      </c>
      <c r="E1294" s="1">
        <v>130001</v>
      </c>
      <c r="F1294" s="1336" t="s">
        <v>132</v>
      </c>
      <c r="G1294" s="1" t="s">
        <v>32</v>
      </c>
      <c r="H1294" s="1">
        <v>421266</v>
      </c>
      <c r="I1294" s="3">
        <v>42549</v>
      </c>
      <c r="J1294" s="3">
        <v>42528</v>
      </c>
      <c r="K1294" s="3">
        <v>42546</v>
      </c>
      <c r="N1294" s="1" t="s">
        <v>89</v>
      </c>
      <c r="O1294" s="1">
        <v>116945</v>
      </c>
      <c r="P1294" s="1">
        <v>1200</v>
      </c>
      <c r="Q1294" s="1">
        <v>380.48</v>
      </c>
      <c r="R1294" s="1337">
        <v>456576</v>
      </c>
      <c r="S1294" s="4">
        <v>-12658.31</v>
      </c>
      <c r="T1294" s="1">
        <v>346.04300000000001</v>
      </c>
      <c r="U1294" s="1337">
        <v>415251.6</v>
      </c>
      <c r="V1294" s="1">
        <v>1.6726000000000001</v>
      </c>
      <c r="W1294" s="1337">
        <v>2007.0719999999999</v>
      </c>
      <c r="X1294" s="1">
        <v>13</v>
      </c>
      <c r="Y1294" s="1">
        <v>130</v>
      </c>
      <c r="AA1294" s="1">
        <v>401</v>
      </c>
      <c r="AB1294" s="1337">
        <v>41324.400000000001</v>
      </c>
    </row>
    <row r="1295" spans="1:28">
      <c r="A1295" s="1336" t="s">
        <v>618</v>
      </c>
      <c r="B1295" s="2" t="s">
        <v>662</v>
      </c>
      <c r="C1295" s="1" t="s">
        <v>648</v>
      </c>
      <c r="D1295" s="1" t="s">
        <v>394</v>
      </c>
      <c r="E1295" s="1">
        <v>130023</v>
      </c>
      <c r="F1295" s="1336" t="s">
        <v>153</v>
      </c>
      <c r="G1295" s="1" t="s">
        <v>32</v>
      </c>
      <c r="H1295" s="1">
        <v>421280</v>
      </c>
      <c r="I1295" s="3">
        <v>42549</v>
      </c>
      <c r="J1295" s="3">
        <v>42523</v>
      </c>
      <c r="K1295" s="3">
        <v>42524</v>
      </c>
      <c r="N1295" s="1" t="s">
        <v>89</v>
      </c>
      <c r="O1295" s="1">
        <v>116758</v>
      </c>
      <c r="P1295" s="1">
        <v>1200</v>
      </c>
      <c r="Q1295" s="1">
        <v>381.96</v>
      </c>
      <c r="R1295" s="1337">
        <v>458352</v>
      </c>
      <c r="S1295" s="4">
        <v>-10882.31</v>
      </c>
      <c r="T1295" s="1">
        <v>346.04300000000001</v>
      </c>
      <c r="U1295" s="1337">
        <v>415251.6</v>
      </c>
      <c r="V1295" s="1">
        <v>1.6726000000000001</v>
      </c>
      <c r="W1295" s="1337">
        <v>2007.0719999999999</v>
      </c>
      <c r="X1295" s="1">
        <v>13</v>
      </c>
      <c r="Y1295" s="1">
        <v>130</v>
      </c>
      <c r="AA1295" s="1">
        <v>401</v>
      </c>
      <c r="AB1295" s="1337">
        <v>43100.4</v>
      </c>
    </row>
    <row r="1296" spans="1:28">
      <c r="A1296" s="1336" t="s">
        <v>618</v>
      </c>
      <c r="B1296" s="2" t="s">
        <v>663</v>
      </c>
      <c r="C1296" s="1" t="s">
        <v>648</v>
      </c>
      <c r="D1296" s="1" t="s">
        <v>592</v>
      </c>
      <c r="E1296" s="1">
        <v>140083</v>
      </c>
      <c r="F1296" s="1336" t="s">
        <v>117</v>
      </c>
      <c r="G1296" s="1" t="s">
        <v>32</v>
      </c>
      <c r="H1296" s="1">
        <v>420579</v>
      </c>
      <c r="I1296" s="3">
        <v>42543</v>
      </c>
      <c r="J1296" s="3">
        <v>42515</v>
      </c>
      <c r="K1296" s="3">
        <v>42536</v>
      </c>
      <c r="L1296" s="1">
        <v>223013</v>
      </c>
      <c r="M1296" s="3">
        <v>42543</v>
      </c>
      <c r="N1296" s="1" t="s">
        <v>89</v>
      </c>
      <c r="O1296" s="1">
        <v>116460</v>
      </c>
      <c r="P1296" s="1">
        <v>1300</v>
      </c>
      <c r="Q1296" s="1">
        <v>380.48</v>
      </c>
      <c r="R1296" s="1337">
        <v>494624</v>
      </c>
      <c r="S1296" s="4">
        <v>-13713.17</v>
      </c>
      <c r="T1296" s="1">
        <v>346.04300000000001</v>
      </c>
      <c r="U1296" s="1337">
        <v>449855.9</v>
      </c>
      <c r="V1296" s="1">
        <v>1.6726000000000001</v>
      </c>
      <c r="W1296" s="1337">
        <v>2174.328</v>
      </c>
      <c r="X1296" s="1">
        <v>13</v>
      </c>
      <c r="Y1296" s="1">
        <v>141</v>
      </c>
      <c r="AA1296" s="1">
        <v>401</v>
      </c>
      <c r="AB1296" s="1337">
        <v>44768.1</v>
      </c>
    </row>
    <row r="1297" spans="1:28">
      <c r="A1297" s="1336" t="s">
        <v>618</v>
      </c>
      <c r="B1297" s="2" t="s">
        <v>664</v>
      </c>
      <c r="C1297" s="1" t="s">
        <v>665</v>
      </c>
      <c r="D1297" s="1" t="s">
        <v>657</v>
      </c>
      <c r="E1297" s="1">
        <v>130374</v>
      </c>
      <c r="F1297" s="1336" t="s">
        <v>652</v>
      </c>
      <c r="G1297" s="1" t="s">
        <v>32</v>
      </c>
      <c r="H1297" s="1">
        <v>418296</v>
      </c>
      <c r="I1297" s="3">
        <v>42524</v>
      </c>
      <c r="J1297" s="3">
        <v>42522</v>
      </c>
      <c r="K1297" s="3">
        <v>42522</v>
      </c>
      <c r="L1297" s="1">
        <v>221628</v>
      </c>
      <c r="M1297" s="3">
        <v>42524</v>
      </c>
      <c r="N1297" s="1" t="s">
        <v>89</v>
      </c>
      <c r="O1297" s="1">
        <v>116667</v>
      </c>
      <c r="P1297" s="1">
        <v>520</v>
      </c>
      <c r="Q1297" s="1">
        <v>514.66999999999996</v>
      </c>
      <c r="R1297" s="1337">
        <v>267628.40000000002</v>
      </c>
      <c r="S1297" s="4">
        <v>2611.9899999999998</v>
      </c>
      <c r="T1297" s="1">
        <v>451.01499999999999</v>
      </c>
      <c r="U1297" s="1337">
        <v>234527.8</v>
      </c>
      <c r="V1297" s="1">
        <v>2.2016</v>
      </c>
      <c r="W1297" s="1337">
        <v>1144.8268</v>
      </c>
      <c r="X1297" s="1">
        <v>13</v>
      </c>
      <c r="Y1297" s="1">
        <v>135</v>
      </c>
      <c r="Z1297" s="1" t="s">
        <v>259</v>
      </c>
      <c r="AA1297" s="1">
        <v>401</v>
      </c>
      <c r="AB1297" s="1337">
        <v>33100.6</v>
      </c>
    </row>
    <row r="1298" spans="1:28">
      <c r="A1298" s="1336" t="s">
        <v>618</v>
      </c>
      <c r="B1298" s="2" t="s">
        <v>666</v>
      </c>
      <c r="C1298" s="1" t="s">
        <v>667</v>
      </c>
      <c r="D1298" s="1" t="s">
        <v>65</v>
      </c>
      <c r="E1298" s="1">
        <v>130140</v>
      </c>
      <c r="F1298" s="1336" t="s">
        <v>222</v>
      </c>
      <c r="G1298" s="1" t="s">
        <v>32</v>
      </c>
      <c r="H1298" s="1">
        <v>419932</v>
      </c>
      <c r="I1298" s="3">
        <v>42537</v>
      </c>
      <c r="J1298" s="3">
        <v>42537</v>
      </c>
      <c r="K1298" s="3">
        <v>42537</v>
      </c>
      <c r="N1298" s="1" t="s">
        <v>89</v>
      </c>
      <c r="O1298" s="1">
        <v>117264</v>
      </c>
      <c r="P1298" s="1">
        <v>1000</v>
      </c>
      <c r="Q1298" s="1">
        <v>497.62</v>
      </c>
      <c r="R1298" s="1337">
        <v>497620</v>
      </c>
      <c r="S1298" s="4">
        <v>-12026.95</v>
      </c>
      <c r="T1298" s="1">
        <v>451.01499999999999</v>
      </c>
      <c r="U1298" s="1337">
        <v>451015</v>
      </c>
      <c r="V1298" s="1">
        <v>2.2016</v>
      </c>
      <c r="W1298" s="1337">
        <v>2201.59</v>
      </c>
      <c r="X1298" s="1">
        <v>13</v>
      </c>
      <c r="Y1298" s="1">
        <v>130</v>
      </c>
      <c r="AA1298" s="1">
        <v>401</v>
      </c>
      <c r="AB1298" s="1337">
        <v>46605</v>
      </c>
    </row>
    <row r="1299" spans="1:28">
      <c r="A1299" s="1336" t="s">
        <v>618</v>
      </c>
      <c r="B1299" s="2" t="s">
        <v>668</v>
      </c>
      <c r="C1299" s="1" t="s">
        <v>665</v>
      </c>
      <c r="D1299" s="1" t="s">
        <v>394</v>
      </c>
      <c r="E1299" s="1">
        <v>140008</v>
      </c>
      <c r="F1299" s="1336" t="s">
        <v>123</v>
      </c>
      <c r="G1299" s="1" t="s">
        <v>32</v>
      </c>
      <c r="H1299" s="1">
        <v>418487</v>
      </c>
      <c r="I1299" s="3">
        <v>42525</v>
      </c>
      <c r="J1299" s="3">
        <v>42522</v>
      </c>
      <c r="K1299" s="3">
        <v>42541</v>
      </c>
      <c r="L1299" s="1">
        <v>221738</v>
      </c>
      <c r="M1299" s="3">
        <v>42525</v>
      </c>
      <c r="N1299" s="1" t="s">
        <v>89</v>
      </c>
      <c r="O1299" s="1">
        <v>116710</v>
      </c>
      <c r="P1299" s="1">
        <v>1200</v>
      </c>
      <c r="Q1299" s="1">
        <v>495.69</v>
      </c>
      <c r="R1299" s="1337">
        <v>594828</v>
      </c>
      <c r="S1299" s="4">
        <v>-16748.34</v>
      </c>
      <c r="T1299" s="1">
        <v>451.01499999999999</v>
      </c>
      <c r="U1299" s="1337">
        <v>541218</v>
      </c>
      <c r="V1299" s="1">
        <v>2.2016</v>
      </c>
      <c r="W1299" s="1337">
        <v>2641.9079999999999</v>
      </c>
      <c r="X1299" s="1">
        <v>13</v>
      </c>
      <c r="Y1299" s="1">
        <v>141</v>
      </c>
      <c r="AA1299" s="1">
        <v>401</v>
      </c>
      <c r="AB1299" s="1337">
        <v>53610</v>
      </c>
    </row>
    <row r="1300" spans="1:28">
      <c r="A1300" s="1336" t="s">
        <v>618</v>
      </c>
      <c r="B1300" s="2" t="s">
        <v>668</v>
      </c>
      <c r="C1300" s="1" t="s">
        <v>665</v>
      </c>
      <c r="D1300" s="1" t="s">
        <v>394</v>
      </c>
      <c r="E1300" s="1">
        <v>140008</v>
      </c>
      <c r="F1300" s="1336" t="s">
        <v>123</v>
      </c>
      <c r="G1300" s="1" t="s">
        <v>32</v>
      </c>
      <c r="H1300" s="1">
        <v>418810</v>
      </c>
      <c r="I1300" s="3">
        <v>42528</v>
      </c>
      <c r="J1300" s="3">
        <v>42522</v>
      </c>
      <c r="K1300" s="3">
        <v>42541</v>
      </c>
      <c r="L1300" s="1">
        <v>221927</v>
      </c>
      <c r="M1300" s="3">
        <v>42528</v>
      </c>
      <c r="N1300" s="1" t="s">
        <v>89</v>
      </c>
      <c r="O1300" s="1">
        <v>116710</v>
      </c>
      <c r="P1300" s="1">
        <v>1200</v>
      </c>
      <c r="Q1300" s="1">
        <v>495.69</v>
      </c>
      <c r="R1300" s="1337">
        <v>594828</v>
      </c>
      <c r="S1300" s="4">
        <v>-16748.34</v>
      </c>
      <c r="T1300" s="1">
        <v>451.01499999999999</v>
      </c>
      <c r="U1300" s="1337">
        <v>541218</v>
      </c>
      <c r="V1300" s="1">
        <v>2.2016</v>
      </c>
      <c r="W1300" s="1337">
        <v>2641.9079999999999</v>
      </c>
      <c r="X1300" s="1">
        <v>13</v>
      </c>
      <c r="Y1300" s="1">
        <v>141</v>
      </c>
      <c r="AA1300" s="1">
        <v>401</v>
      </c>
      <c r="AB1300" s="1337">
        <v>53610</v>
      </c>
    </row>
    <row r="1301" spans="1:28">
      <c r="A1301" s="1336" t="s">
        <v>618</v>
      </c>
      <c r="B1301" s="2" t="s">
        <v>668</v>
      </c>
      <c r="C1301" s="1" t="s">
        <v>665</v>
      </c>
      <c r="D1301" s="1" t="s">
        <v>394</v>
      </c>
      <c r="E1301" s="1">
        <v>140083</v>
      </c>
      <c r="F1301" s="1336" t="s">
        <v>117</v>
      </c>
      <c r="G1301" s="1" t="s">
        <v>32</v>
      </c>
      <c r="H1301" s="1">
        <v>419431</v>
      </c>
      <c r="I1301" s="3">
        <v>42534</v>
      </c>
      <c r="J1301" s="3">
        <v>42520</v>
      </c>
      <c r="K1301" s="3">
        <v>42546</v>
      </c>
      <c r="L1301" s="1">
        <v>222399</v>
      </c>
      <c r="M1301" s="3">
        <v>42534</v>
      </c>
      <c r="N1301" s="1" t="s">
        <v>89</v>
      </c>
      <c r="O1301" s="1">
        <v>116573</v>
      </c>
      <c r="P1301" s="1">
        <v>1200</v>
      </c>
      <c r="Q1301" s="1">
        <v>483.6</v>
      </c>
      <c r="R1301" s="1337">
        <v>580320</v>
      </c>
      <c r="S1301" s="4">
        <v>-31256.34</v>
      </c>
      <c r="T1301" s="1">
        <v>451.01499999999999</v>
      </c>
      <c r="U1301" s="1337">
        <v>541218</v>
      </c>
      <c r="V1301" s="1">
        <v>2.2016</v>
      </c>
      <c r="W1301" s="1337">
        <v>2641.9079999999999</v>
      </c>
      <c r="X1301" s="1">
        <v>13</v>
      </c>
      <c r="Y1301" s="1">
        <v>141</v>
      </c>
      <c r="AA1301" s="1">
        <v>401</v>
      </c>
      <c r="AB1301" s="1337">
        <v>39102</v>
      </c>
    </row>
    <row r="1302" spans="1:28">
      <c r="A1302" s="1336" t="s">
        <v>618</v>
      </c>
      <c r="B1302" s="2" t="s">
        <v>669</v>
      </c>
      <c r="C1302" s="1" t="s">
        <v>670</v>
      </c>
      <c r="D1302" s="1" t="s">
        <v>65</v>
      </c>
      <c r="E1302" s="1">
        <v>130308</v>
      </c>
      <c r="F1302" s="1336" t="s">
        <v>126</v>
      </c>
      <c r="G1302" s="1" t="s">
        <v>32</v>
      </c>
      <c r="H1302" s="1">
        <v>421074</v>
      </c>
      <c r="I1302" s="3">
        <v>42548</v>
      </c>
      <c r="J1302" s="3">
        <v>42527</v>
      </c>
      <c r="K1302" s="3">
        <v>42546</v>
      </c>
      <c r="N1302" s="1" t="s">
        <v>89</v>
      </c>
      <c r="O1302" s="1">
        <v>116833</v>
      </c>
      <c r="P1302" s="1">
        <v>6000</v>
      </c>
      <c r="Q1302" s="1">
        <v>12.26</v>
      </c>
      <c r="R1302" s="1337">
        <v>73560</v>
      </c>
      <c r="S1302" s="1">
        <v>-186.06</v>
      </c>
      <c r="T1302" s="1">
        <v>10.877000000000001</v>
      </c>
      <c r="U1302" s="1337">
        <v>65262</v>
      </c>
      <c r="V1302" s="1">
        <v>2.2200000000000001E-2</v>
      </c>
      <c r="W1302" s="1336">
        <v>133.32</v>
      </c>
      <c r="X1302" s="1">
        <v>13</v>
      </c>
      <c r="Y1302" s="1">
        <v>141</v>
      </c>
      <c r="AA1302" s="1">
        <v>401</v>
      </c>
      <c r="AB1302" s="1337">
        <v>8298</v>
      </c>
    </row>
    <row r="1303" spans="1:28">
      <c r="A1303" s="1336" t="s">
        <v>618</v>
      </c>
      <c r="B1303" s="2" t="s">
        <v>671</v>
      </c>
      <c r="C1303" s="1" t="s">
        <v>670</v>
      </c>
      <c r="D1303" s="1" t="s">
        <v>129</v>
      </c>
      <c r="E1303" s="1">
        <v>130308</v>
      </c>
      <c r="F1303" s="1336" t="s">
        <v>126</v>
      </c>
      <c r="G1303" s="1" t="s">
        <v>32</v>
      </c>
      <c r="H1303" s="1">
        <v>420799</v>
      </c>
      <c r="I1303" s="3">
        <v>42545</v>
      </c>
      <c r="J1303" s="3">
        <v>42529</v>
      </c>
      <c r="K1303" s="3">
        <v>42546</v>
      </c>
      <c r="N1303" s="1" t="s">
        <v>89</v>
      </c>
      <c r="O1303" s="1">
        <v>116981</v>
      </c>
      <c r="P1303" s="1">
        <v>2000</v>
      </c>
      <c r="Q1303" s="1">
        <v>12.02</v>
      </c>
      <c r="R1303" s="1337">
        <v>24040</v>
      </c>
      <c r="S1303" s="1">
        <v>-542.02</v>
      </c>
      <c r="T1303" s="1">
        <v>10.877000000000001</v>
      </c>
      <c r="U1303" s="1337">
        <v>21754</v>
      </c>
      <c r="V1303" s="1">
        <v>2.2200000000000001E-2</v>
      </c>
      <c r="W1303" s="1336">
        <v>44.44</v>
      </c>
      <c r="X1303" s="1">
        <v>13</v>
      </c>
      <c r="Y1303" s="1">
        <v>141</v>
      </c>
      <c r="AA1303" s="1">
        <v>401</v>
      </c>
      <c r="AB1303" s="1337">
        <v>2286</v>
      </c>
    </row>
    <row r="1304" spans="1:28">
      <c r="A1304" s="1336" t="s">
        <v>618</v>
      </c>
      <c r="B1304" s="2" t="s">
        <v>672</v>
      </c>
      <c r="C1304" s="1" t="s">
        <v>673</v>
      </c>
      <c r="D1304" s="1" t="s">
        <v>674</v>
      </c>
      <c r="E1304" s="1">
        <v>130359</v>
      </c>
      <c r="F1304" s="1336" t="s">
        <v>675</v>
      </c>
      <c r="G1304" s="1" t="s">
        <v>32</v>
      </c>
      <c r="H1304" s="1">
        <v>420147</v>
      </c>
      <c r="I1304" s="3">
        <v>42538</v>
      </c>
      <c r="J1304" s="3">
        <v>42536</v>
      </c>
      <c r="K1304" s="3">
        <v>42538</v>
      </c>
      <c r="L1304" s="1">
        <v>222778</v>
      </c>
      <c r="M1304" s="3">
        <v>42538</v>
      </c>
      <c r="N1304" s="1" t="s">
        <v>89</v>
      </c>
      <c r="O1304" s="1">
        <v>117233</v>
      </c>
      <c r="P1304" s="1">
        <v>210</v>
      </c>
      <c r="Q1304" s="1">
        <v>60.73</v>
      </c>
      <c r="R1304" s="1337">
        <v>12753.3</v>
      </c>
      <c r="S1304" s="1">
        <v>-434.88</v>
      </c>
      <c r="T1304" s="1">
        <v>55.576000000000001</v>
      </c>
      <c r="U1304" s="1337">
        <v>11670.96</v>
      </c>
      <c r="V1304" s="1">
        <v>0.22689999999999999</v>
      </c>
      <c r="W1304" s="1336">
        <v>47.655299999999997</v>
      </c>
      <c r="X1304" s="1">
        <v>13</v>
      </c>
      <c r="Y1304" s="1">
        <v>135</v>
      </c>
      <c r="Z1304" s="1" t="s">
        <v>436</v>
      </c>
      <c r="AA1304" s="1">
        <v>401</v>
      </c>
      <c r="AB1304" s="1337">
        <v>1082.3399999999999</v>
      </c>
    </row>
    <row r="1305" spans="1:28">
      <c r="A1305" s="1336" t="s">
        <v>618</v>
      </c>
      <c r="B1305" s="2" t="s">
        <v>676</v>
      </c>
      <c r="C1305" s="1" t="s">
        <v>673</v>
      </c>
      <c r="D1305" s="1" t="s">
        <v>65</v>
      </c>
      <c r="E1305" s="1">
        <v>130241</v>
      </c>
      <c r="F1305" s="1336" t="s">
        <v>368</v>
      </c>
      <c r="G1305" s="1" t="s">
        <v>53</v>
      </c>
      <c r="H1305" s="1">
        <v>7308</v>
      </c>
      <c r="I1305" s="3">
        <v>42535</v>
      </c>
      <c r="J1305" s="3">
        <v>42541</v>
      </c>
      <c r="K1305" s="3">
        <v>42541</v>
      </c>
      <c r="L1305" s="1">
        <v>222387</v>
      </c>
      <c r="N1305" s="1" t="s">
        <v>54</v>
      </c>
      <c r="O1305" s="1">
        <v>7499</v>
      </c>
      <c r="P1305" s="1">
        <v>-1000</v>
      </c>
      <c r="Q1305" s="1">
        <v>56.39</v>
      </c>
      <c r="R1305" s="1337">
        <v>-56390</v>
      </c>
      <c r="S1305" s="4">
        <v>6410.88</v>
      </c>
      <c r="T1305" s="1">
        <v>55.576000000000001</v>
      </c>
      <c r="U1305" s="1337">
        <v>-55576</v>
      </c>
      <c r="V1305" s="1">
        <v>0.22689999999999999</v>
      </c>
      <c r="W1305" s="1336">
        <v>-226.93</v>
      </c>
      <c r="X1305" s="1">
        <v>13</v>
      </c>
      <c r="Y1305" s="1">
        <v>135</v>
      </c>
      <c r="Z1305" s="1" t="s">
        <v>143</v>
      </c>
      <c r="AA1305" s="1">
        <v>401</v>
      </c>
      <c r="AB1305" s="1336">
        <v>-814</v>
      </c>
    </row>
    <row r="1306" spans="1:28">
      <c r="A1306" s="1336" t="s">
        <v>618</v>
      </c>
      <c r="B1306" s="2" t="s">
        <v>676</v>
      </c>
      <c r="C1306" s="1" t="s">
        <v>673</v>
      </c>
      <c r="D1306" s="1" t="s">
        <v>65</v>
      </c>
      <c r="E1306" s="1">
        <v>130241</v>
      </c>
      <c r="F1306" s="1336" t="s">
        <v>368</v>
      </c>
      <c r="G1306" s="1" t="s">
        <v>53</v>
      </c>
      <c r="H1306" s="1">
        <v>7315</v>
      </c>
      <c r="I1306" s="3">
        <v>42534</v>
      </c>
      <c r="J1306" s="3">
        <v>42541</v>
      </c>
      <c r="K1306" s="3">
        <v>42541</v>
      </c>
      <c r="L1306" s="1">
        <v>222387</v>
      </c>
      <c r="N1306" s="1" t="s">
        <v>54</v>
      </c>
      <c r="O1306" s="1">
        <v>7506</v>
      </c>
      <c r="P1306" s="1">
        <v>1000</v>
      </c>
      <c r="Q1306" s="1">
        <v>56.39</v>
      </c>
      <c r="R1306" s="1337">
        <v>56390</v>
      </c>
      <c r="S1306" s="4">
        <v>-6410.88</v>
      </c>
      <c r="T1306" s="1">
        <v>55.576000000000001</v>
      </c>
      <c r="U1306" s="1337">
        <v>55576</v>
      </c>
      <c r="V1306" s="1">
        <v>0.22689999999999999</v>
      </c>
      <c r="W1306" s="1336">
        <v>226.93</v>
      </c>
      <c r="X1306" s="1">
        <v>13</v>
      </c>
      <c r="Y1306" s="1">
        <v>135</v>
      </c>
      <c r="Z1306" s="1" t="s">
        <v>143</v>
      </c>
      <c r="AA1306" s="1">
        <v>401</v>
      </c>
      <c r="AB1306" s="1336">
        <v>814</v>
      </c>
    </row>
    <row r="1307" spans="1:28">
      <c r="A1307" s="1336" t="s">
        <v>618</v>
      </c>
      <c r="B1307" s="2" t="s">
        <v>676</v>
      </c>
      <c r="C1307" s="1" t="s">
        <v>673</v>
      </c>
      <c r="D1307" s="1" t="s">
        <v>65</v>
      </c>
      <c r="E1307" s="1">
        <v>130241</v>
      </c>
      <c r="F1307" s="1336" t="s">
        <v>368</v>
      </c>
      <c r="G1307" s="1" t="s">
        <v>53</v>
      </c>
      <c r="H1307" s="1">
        <v>7319</v>
      </c>
      <c r="I1307" s="3">
        <v>42534</v>
      </c>
      <c r="J1307" s="3">
        <v>42541</v>
      </c>
      <c r="K1307" s="3">
        <v>42541</v>
      </c>
      <c r="L1307" s="1">
        <v>222387</v>
      </c>
      <c r="N1307" s="1" t="s">
        <v>54</v>
      </c>
      <c r="O1307" s="1">
        <v>7512</v>
      </c>
      <c r="P1307" s="1">
        <v>-1000</v>
      </c>
      <c r="Q1307" s="1">
        <v>56.39</v>
      </c>
      <c r="R1307" s="1337">
        <v>-56390</v>
      </c>
      <c r="S1307" s="4">
        <v>6410.88</v>
      </c>
      <c r="T1307" s="1">
        <v>55.576000000000001</v>
      </c>
      <c r="U1307" s="1337">
        <v>-55576</v>
      </c>
      <c r="V1307" s="1">
        <v>0.22689999999999999</v>
      </c>
      <c r="W1307" s="1336">
        <v>-226.93</v>
      </c>
      <c r="X1307" s="1">
        <v>13</v>
      </c>
      <c r="Y1307" s="1">
        <v>135</v>
      </c>
      <c r="Z1307" s="1" t="s">
        <v>143</v>
      </c>
      <c r="AA1307" s="1">
        <v>401</v>
      </c>
      <c r="AB1307" s="1336">
        <v>-814</v>
      </c>
    </row>
    <row r="1308" spans="1:28">
      <c r="A1308" s="1336" t="s">
        <v>618</v>
      </c>
      <c r="B1308" s="2" t="s">
        <v>676</v>
      </c>
      <c r="C1308" s="1" t="s">
        <v>673</v>
      </c>
      <c r="D1308" s="1" t="s">
        <v>65</v>
      </c>
      <c r="E1308" s="1">
        <v>130308</v>
      </c>
      <c r="F1308" s="1336" t="s">
        <v>126</v>
      </c>
      <c r="G1308" s="1" t="s">
        <v>32</v>
      </c>
      <c r="H1308" s="1">
        <v>418646</v>
      </c>
      <c r="I1308" s="3">
        <v>42529</v>
      </c>
      <c r="J1308" s="3">
        <v>42528</v>
      </c>
      <c r="K1308" s="3">
        <v>42528</v>
      </c>
      <c r="N1308" s="1" t="s">
        <v>89</v>
      </c>
      <c r="O1308" s="1">
        <v>116906</v>
      </c>
      <c r="P1308" s="1">
        <v>3000</v>
      </c>
      <c r="Q1308" s="1">
        <v>60.73</v>
      </c>
      <c r="R1308" s="1337">
        <v>182190</v>
      </c>
      <c r="S1308" s="4">
        <v>-6212.64</v>
      </c>
      <c r="T1308" s="1">
        <v>55.576000000000001</v>
      </c>
      <c r="U1308" s="1337">
        <v>166728</v>
      </c>
      <c r="V1308" s="1">
        <v>0.22689999999999999</v>
      </c>
      <c r="W1308" s="1336">
        <v>680.79</v>
      </c>
      <c r="X1308" s="1">
        <v>13</v>
      </c>
      <c r="Y1308" s="1">
        <v>141</v>
      </c>
      <c r="AA1308" s="1">
        <v>401</v>
      </c>
      <c r="AB1308" s="1337">
        <v>15462</v>
      </c>
    </row>
    <row r="1309" spans="1:28">
      <c r="A1309" s="1336" t="s">
        <v>618</v>
      </c>
      <c r="B1309" s="2" t="s">
        <v>676</v>
      </c>
      <c r="C1309" s="1" t="s">
        <v>673</v>
      </c>
      <c r="D1309" s="1" t="s">
        <v>65</v>
      </c>
      <c r="E1309" s="1">
        <v>130241</v>
      </c>
      <c r="F1309" s="1336" t="s">
        <v>368</v>
      </c>
      <c r="G1309" s="1" t="s">
        <v>32</v>
      </c>
      <c r="H1309" s="1">
        <v>419495</v>
      </c>
      <c r="I1309" s="3">
        <v>42534</v>
      </c>
      <c r="J1309" s="3">
        <v>42528</v>
      </c>
      <c r="K1309" s="3">
        <v>42529</v>
      </c>
      <c r="L1309" s="1">
        <v>222387</v>
      </c>
      <c r="M1309" s="3">
        <v>42534</v>
      </c>
      <c r="N1309" s="1" t="s">
        <v>89</v>
      </c>
      <c r="O1309" s="1">
        <v>116888</v>
      </c>
      <c r="P1309" s="1">
        <v>1000</v>
      </c>
      <c r="Q1309" s="1">
        <v>56.39</v>
      </c>
      <c r="R1309" s="1337">
        <v>56390</v>
      </c>
      <c r="S1309" s="4">
        <v>-6410.88</v>
      </c>
      <c r="T1309" s="1">
        <v>55.576000000000001</v>
      </c>
      <c r="U1309" s="1337">
        <v>55576</v>
      </c>
      <c r="V1309" s="1">
        <v>0.22689999999999999</v>
      </c>
      <c r="W1309" s="1336">
        <v>226.93</v>
      </c>
      <c r="X1309" s="1">
        <v>13</v>
      </c>
      <c r="Y1309" s="1">
        <v>135</v>
      </c>
      <c r="Z1309" s="1" t="s">
        <v>143</v>
      </c>
      <c r="AA1309" s="1">
        <v>401</v>
      </c>
      <c r="AB1309" s="1336">
        <v>814</v>
      </c>
    </row>
    <row r="1310" spans="1:28">
      <c r="A1310" s="1336" t="s">
        <v>618</v>
      </c>
      <c r="B1310" s="2" t="s">
        <v>676</v>
      </c>
      <c r="C1310" s="1" t="s">
        <v>673</v>
      </c>
      <c r="D1310" s="1" t="s">
        <v>65</v>
      </c>
      <c r="E1310" s="1">
        <v>130308</v>
      </c>
      <c r="F1310" s="1336" t="s">
        <v>126</v>
      </c>
      <c r="G1310" s="1" t="s">
        <v>32</v>
      </c>
      <c r="H1310" s="1">
        <v>419543</v>
      </c>
      <c r="I1310" s="3">
        <v>42535</v>
      </c>
      <c r="J1310" s="3">
        <v>42530</v>
      </c>
      <c r="K1310" s="3">
        <v>42531</v>
      </c>
      <c r="N1310" s="1" t="s">
        <v>89</v>
      </c>
      <c r="O1310" s="1">
        <v>117088</v>
      </c>
      <c r="P1310" s="1">
        <v>1000</v>
      </c>
      <c r="Q1310" s="1">
        <v>59.52</v>
      </c>
      <c r="R1310" s="1337">
        <v>59520</v>
      </c>
      <c r="S1310" s="4">
        <v>-3280.88</v>
      </c>
      <c r="T1310" s="1">
        <v>55.576000000000001</v>
      </c>
      <c r="U1310" s="1337">
        <v>55576</v>
      </c>
      <c r="V1310" s="1">
        <v>0.22689999999999999</v>
      </c>
      <c r="W1310" s="1336">
        <v>226.93</v>
      </c>
      <c r="X1310" s="1">
        <v>13</v>
      </c>
      <c r="Y1310" s="1">
        <v>141</v>
      </c>
      <c r="AA1310" s="1">
        <v>401</v>
      </c>
      <c r="AB1310" s="1337">
        <v>3944</v>
      </c>
    </row>
    <row r="1311" spans="1:28">
      <c r="A1311" s="1336" t="s">
        <v>618</v>
      </c>
      <c r="B1311" s="2" t="s">
        <v>676</v>
      </c>
      <c r="C1311" s="1" t="s">
        <v>673</v>
      </c>
      <c r="D1311" s="1" t="s">
        <v>65</v>
      </c>
      <c r="E1311" s="1">
        <v>130241</v>
      </c>
      <c r="F1311" s="1336" t="s">
        <v>368</v>
      </c>
      <c r="G1311" s="1" t="s">
        <v>32</v>
      </c>
      <c r="H1311" s="1">
        <v>420300</v>
      </c>
      <c r="I1311" s="3">
        <v>42535</v>
      </c>
      <c r="J1311" s="3">
        <v>42541</v>
      </c>
      <c r="K1311" s="3">
        <v>42541</v>
      </c>
      <c r="N1311" s="1" t="s">
        <v>89</v>
      </c>
      <c r="O1311" s="1">
        <v>117330</v>
      </c>
      <c r="P1311" s="1">
        <v>1000</v>
      </c>
      <c r="Q1311" s="1">
        <v>56.39</v>
      </c>
      <c r="R1311" s="1337">
        <v>56390</v>
      </c>
      <c r="S1311" s="4">
        <v>-6410.88</v>
      </c>
      <c r="T1311" s="1">
        <v>55.576000000000001</v>
      </c>
      <c r="U1311" s="1337">
        <v>55576</v>
      </c>
      <c r="V1311" s="1">
        <v>0.22689999999999999</v>
      </c>
      <c r="W1311" s="1336">
        <v>226.93</v>
      </c>
      <c r="X1311" s="1">
        <v>13</v>
      </c>
      <c r="Y1311" s="1">
        <v>135</v>
      </c>
      <c r="Z1311" s="1" t="s">
        <v>143</v>
      </c>
      <c r="AA1311" s="1">
        <v>401</v>
      </c>
      <c r="AB1311" s="1336">
        <v>814</v>
      </c>
    </row>
    <row r="1312" spans="1:28">
      <c r="A1312" s="1336" t="s">
        <v>618</v>
      </c>
      <c r="B1312" s="2" t="s">
        <v>677</v>
      </c>
      <c r="C1312" s="1" t="s">
        <v>673</v>
      </c>
      <c r="D1312" s="1" t="s">
        <v>129</v>
      </c>
      <c r="E1312" s="1">
        <v>130308</v>
      </c>
      <c r="F1312" s="1336" t="s">
        <v>126</v>
      </c>
      <c r="G1312" s="1" t="s">
        <v>32</v>
      </c>
      <c r="H1312" s="1">
        <v>417957</v>
      </c>
      <c r="I1312" s="3">
        <v>42522</v>
      </c>
      <c r="J1312" s="3">
        <v>42521</v>
      </c>
      <c r="K1312" s="3">
        <v>42522</v>
      </c>
      <c r="N1312" s="1" t="s">
        <v>89</v>
      </c>
      <c r="O1312" s="1">
        <v>116623</v>
      </c>
      <c r="P1312" s="1">
        <v>2000</v>
      </c>
      <c r="Q1312" s="1">
        <v>60.73</v>
      </c>
      <c r="R1312" s="1337">
        <v>121460</v>
      </c>
      <c r="S1312" s="4">
        <v>-4141.76</v>
      </c>
      <c r="T1312" s="1">
        <v>55.576000000000001</v>
      </c>
      <c r="U1312" s="1337">
        <v>111152</v>
      </c>
      <c r="V1312" s="1">
        <v>0.22689999999999999</v>
      </c>
      <c r="W1312" s="1336">
        <v>453.86</v>
      </c>
      <c r="X1312" s="1">
        <v>13</v>
      </c>
      <c r="Y1312" s="1">
        <v>141</v>
      </c>
      <c r="AA1312" s="1">
        <v>401</v>
      </c>
      <c r="AB1312" s="1337">
        <v>10308</v>
      </c>
    </row>
    <row r="1313" spans="1:28">
      <c r="A1313" s="1336" t="s">
        <v>618</v>
      </c>
      <c r="B1313" s="2" t="s">
        <v>677</v>
      </c>
      <c r="C1313" s="1" t="s">
        <v>673</v>
      </c>
      <c r="D1313" s="1" t="s">
        <v>129</v>
      </c>
      <c r="E1313" s="1">
        <v>140083</v>
      </c>
      <c r="F1313" s="1336" t="s">
        <v>117</v>
      </c>
      <c r="G1313" s="1" t="s">
        <v>32</v>
      </c>
      <c r="H1313" s="1">
        <v>418320</v>
      </c>
      <c r="I1313" s="3">
        <v>42524</v>
      </c>
      <c r="J1313" s="3">
        <v>42515</v>
      </c>
      <c r="K1313" s="3">
        <v>42522</v>
      </c>
      <c r="L1313" s="1">
        <v>221619</v>
      </c>
      <c r="M1313" s="3">
        <v>42523</v>
      </c>
      <c r="N1313" s="1" t="s">
        <v>89</v>
      </c>
      <c r="O1313" s="1">
        <v>116460</v>
      </c>
      <c r="P1313" s="1">
        <v>2000</v>
      </c>
      <c r="Q1313" s="1">
        <v>59.29</v>
      </c>
      <c r="R1313" s="1337">
        <v>118580</v>
      </c>
      <c r="S1313" s="4">
        <v>-7021.76</v>
      </c>
      <c r="T1313" s="1">
        <v>55.576000000000001</v>
      </c>
      <c r="U1313" s="1337">
        <v>111152</v>
      </c>
      <c r="V1313" s="1">
        <v>0.22689999999999999</v>
      </c>
      <c r="W1313" s="1336">
        <v>453.86</v>
      </c>
      <c r="X1313" s="1">
        <v>13</v>
      </c>
      <c r="Y1313" s="1">
        <v>141</v>
      </c>
      <c r="AA1313" s="1">
        <v>401</v>
      </c>
      <c r="AB1313" s="1337">
        <v>7428</v>
      </c>
    </row>
    <row r="1314" spans="1:28">
      <c r="A1314" s="1336" t="s">
        <v>618</v>
      </c>
      <c r="B1314" s="2" t="s">
        <v>677</v>
      </c>
      <c r="C1314" s="1" t="s">
        <v>673</v>
      </c>
      <c r="D1314" s="1" t="s">
        <v>129</v>
      </c>
      <c r="E1314" s="1">
        <v>140008</v>
      </c>
      <c r="F1314" s="1336" t="s">
        <v>123</v>
      </c>
      <c r="G1314" s="1" t="s">
        <v>32</v>
      </c>
      <c r="H1314" s="1">
        <v>418445</v>
      </c>
      <c r="I1314" s="3">
        <v>42525</v>
      </c>
      <c r="J1314" s="3">
        <v>42522</v>
      </c>
      <c r="K1314" s="3">
        <v>42527</v>
      </c>
      <c r="L1314" s="1">
        <v>221683</v>
      </c>
      <c r="M1314" s="3">
        <v>42524</v>
      </c>
      <c r="N1314" s="1" t="s">
        <v>89</v>
      </c>
      <c r="O1314" s="1">
        <v>116710</v>
      </c>
      <c r="P1314" s="1">
        <v>2000</v>
      </c>
      <c r="Q1314" s="1">
        <v>59.29</v>
      </c>
      <c r="R1314" s="1337">
        <v>118580</v>
      </c>
      <c r="S1314" s="4">
        <v>-7021.76</v>
      </c>
      <c r="T1314" s="1">
        <v>55.576000000000001</v>
      </c>
      <c r="U1314" s="1337">
        <v>111152</v>
      </c>
      <c r="V1314" s="1">
        <v>0.22689999999999999</v>
      </c>
      <c r="W1314" s="1336">
        <v>453.86</v>
      </c>
      <c r="X1314" s="1">
        <v>13</v>
      </c>
      <c r="Y1314" s="1">
        <v>141</v>
      </c>
      <c r="AA1314" s="1">
        <v>401</v>
      </c>
      <c r="AB1314" s="1337">
        <v>7428</v>
      </c>
    </row>
    <row r="1315" spans="1:28">
      <c r="A1315" s="1336" t="s">
        <v>618</v>
      </c>
      <c r="B1315" s="2" t="s">
        <v>677</v>
      </c>
      <c r="C1315" s="1" t="s">
        <v>673</v>
      </c>
      <c r="D1315" s="1" t="s">
        <v>129</v>
      </c>
      <c r="E1315" s="1">
        <v>130308</v>
      </c>
      <c r="F1315" s="1336" t="s">
        <v>126</v>
      </c>
      <c r="G1315" s="1" t="s">
        <v>32</v>
      </c>
      <c r="H1315" s="1">
        <v>418644</v>
      </c>
      <c r="I1315" s="3">
        <v>42529</v>
      </c>
      <c r="J1315" s="3">
        <v>42528</v>
      </c>
      <c r="K1315" s="3">
        <v>42528</v>
      </c>
      <c r="N1315" s="1" t="s">
        <v>89</v>
      </c>
      <c r="O1315" s="1">
        <v>116906</v>
      </c>
      <c r="P1315" s="1">
        <v>4000</v>
      </c>
      <c r="Q1315" s="1">
        <v>60.73</v>
      </c>
      <c r="R1315" s="1337">
        <v>242920</v>
      </c>
      <c r="S1315" s="4">
        <v>-8283.52</v>
      </c>
      <c r="T1315" s="1">
        <v>55.576000000000001</v>
      </c>
      <c r="U1315" s="1337">
        <v>222304</v>
      </c>
      <c r="V1315" s="1">
        <v>0.22689999999999999</v>
      </c>
      <c r="W1315" s="1336">
        <v>907.72</v>
      </c>
      <c r="X1315" s="1">
        <v>13</v>
      </c>
      <c r="Y1315" s="1">
        <v>141</v>
      </c>
      <c r="AA1315" s="1">
        <v>401</v>
      </c>
      <c r="AB1315" s="1337">
        <v>20616</v>
      </c>
    </row>
    <row r="1316" spans="1:28">
      <c r="A1316" s="1336" t="s">
        <v>618</v>
      </c>
      <c r="B1316" s="2" t="s">
        <v>677</v>
      </c>
      <c r="C1316" s="1" t="s">
        <v>673</v>
      </c>
      <c r="D1316" s="1" t="s">
        <v>129</v>
      </c>
      <c r="E1316" s="1">
        <v>130308</v>
      </c>
      <c r="F1316" s="1336" t="s">
        <v>126</v>
      </c>
      <c r="G1316" s="1" t="s">
        <v>32</v>
      </c>
      <c r="H1316" s="1">
        <v>420552</v>
      </c>
      <c r="I1316" s="3">
        <v>42543</v>
      </c>
      <c r="J1316" s="3">
        <v>42529</v>
      </c>
      <c r="K1316" s="3">
        <v>42546</v>
      </c>
      <c r="N1316" s="1" t="s">
        <v>89</v>
      </c>
      <c r="O1316" s="1">
        <v>116981</v>
      </c>
      <c r="P1316" s="1">
        <v>2000</v>
      </c>
      <c r="Q1316" s="1">
        <v>59.52</v>
      </c>
      <c r="R1316" s="1337">
        <v>119040</v>
      </c>
      <c r="S1316" s="4">
        <v>-6561.76</v>
      </c>
      <c r="T1316" s="1">
        <v>55.576000000000001</v>
      </c>
      <c r="U1316" s="1337">
        <v>111152</v>
      </c>
      <c r="V1316" s="1">
        <v>0.22689999999999999</v>
      </c>
      <c r="W1316" s="1336">
        <v>453.86</v>
      </c>
      <c r="X1316" s="1">
        <v>13</v>
      </c>
      <c r="Y1316" s="1">
        <v>141</v>
      </c>
      <c r="AA1316" s="1">
        <v>401</v>
      </c>
      <c r="AB1316" s="1337">
        <v>7888</v>
      </c>
    </row>
    <row r="1317" spans="1:28">
      <c r="A1317" s="1336" t="s">
        <v>618</v>
      </c>
      <c r="B1317" s="2" t="s">
        <v>677</v>
      </c>
      <c r="C1317" s="1" t="s">
        <v>673</v>
      </c>
      <c r="D1317" s="1" t="s">
        <v>129</v>
      </c>
      <c r="E1317" s="1">
        <v>130241</v>
      </c>
      <c r="F1317" s="1336" t="s">
        <v>368</v>
      </c>
      <c r="G1317" s="1" t="s">
        <v>32</v>
      </c>
      <c r="H1317" s="1">
        <v>420895</v>
      </c>
      <c r="I1317" s="3">
        <v>42544</v>
      </c>
      <c r="J1317" s="3">
        <v>42528</v>
      </c>
      <c r="K1317" s="3">
        <v>42546</v>
      </c>
      <c r="L1317" s="1">
        <v>223067</v>
      </c>
      <c r="M1317" s="3">
        <v>42543</v>
      </c>
      <c r="N1317" s="1" t="s">
        <v>89</v>
      </c>
      <c r="O1317" s="1">
        <v>116879</v>
      </c>
      <c r="P1317" s="1">
        <v>2000</v>
      </c>
      <c r="Q1317" s="1">
        <v>56.39</v>
      </c>
      <c r="R1317" s="1337">
        <v>112780</v>
      </c>
      <c r="S1317" s="4">
        <v>-12821.76</v>
      </c>
      <c r="T1317" s="1">
        <v>55.576000000000001</v>
      </c>
      <c r="U1317" s="1337">
        <v>111152</v>
      </c>
      <c r="V1317" s="1">
        <v>0.22689999999999999</v>
      </c>
      <c r="W1317" s="1336">
        <v>453.86</v>
      </c>
      <c r="X1317" s="1">
        <v>13</v>
      </c>
      <c r="Y1317" s="1">
        <v>135</v>
      </c>
      <c r="Z1317" s="1" t="s">
        <v>143</v>
      </c>
      <c r="AA1317" s="1">
        <v>401</v>
      </c>
      <c r="AB1317" s="1337">
        <v>1628</v>
      </c>
    </row>
    <row r="1318" spans="1:28">
      <c r="A1318" s="1336" t="s">
        <v>618</v>
      </c>
      <c r="B1318" s="2" t="s">
        <v>677</v>
      </c>
      <c r="C1318" s="1" t="s">
        <v>673</v>
      </c>
      <c r="D1318" s="1" t="s">
        <v>129</v>
      </c>
      <c r="E1318" s="1">
        <v>130241</v>
      </c>
      <c r="F1318" s="1336" t="s">
        <v>368</v>
      </c>
      <c r="G1318" s="1" t="s">
        <v>32</v>
      </c>
      <c r="H1318" s="1">
        <v>420897</v>
      </c>
      <c r="I1318" s="3">
        <v>42544</v>
      </c>
      <c r="J1318" s="3">
        <v>42528</v>
      </c>
      <c r="K1318" s="3">
        <v>42546</v>
      </c>
      <c r="L1318" s="1">
        <v>223069</v>
      </c>
      <c r="M1318" s="3">
        <v>42543</v>
      </c>
      <c r="N1318" s="1" t="s">
        <v>89</v>
      </c>
      <c r="O1318" s="1">
        <v>116888</v>
      </c>
      <c r="P1318" s="1">
        <v>2000</v>
      </c>
      <c r="Q1318" s="1">
        <v>56.39</v>
      </c>
      <c r="R1318" s="1337">
        <v>112780</v>
      </c>
      <c r="S1318" s="4">
        <v>-12821.76</v>
      </c>
      <c r="T1318" s="1">
        <v>55.576000000000001</v>
      </c>
      <c r="U1318" s="1337">
        <v>111152</v>
      </c>
      <c r="V1318" s="1">
        <v>0.22689999999999999</v>
      </c>
      <c r="W1318" s="1336">
        <v>453.86</v>
      </c>
      <c r="X1318" s="1">
        <v>13</v>
      </c>
      <c r="Y1318" s="1">
        <v>135</v>
      </c>
      <c r="Z1318" s="1" t="s">
        <v>143</v>
      </c>
      <c r="AA1318" s="1">
        <v>401</v>
      </c>
      <c r="AB1318" s="1337">
        <v>1628</v>
      </c>
    </row>
    <row r="1319" spans="1:28">
      <c r="A1319" s="1336" t="s">
        <v>618</v>
      </c>
      <c r="B1319" s="2" t="s">
        <v>678</v>
      </c>
      <c r="C1319" s="1" t="s">
        <v>673</v>
      </c>
      <c r="D1319" s="1" t="s">
        <v>131</v>
      </c>
      <c r="E1319" s="1">
        <v>130001</v>
      </c>
      <c r="F1319" s="1336" t="s">
        <v>132</v>
      </c>
      <c r="G1319" s="1" t="s">
        <v>32</v>
      </c>
      <c r="H1319" s="1">
        <v>420783</v>
      </c>
      <c r="I1319" s="3">
        <v>42545</v>
      </c>
      <c r="J1319" s="3">
        <v>42528</v>
      </c>
      <c r="K1319" s="3">
        <v>42546</v>
      </c>
      <c r="N1319" s="1" t="s">
        <v>89</v>
      </c>
      <c r="O1319" s="1">
        <v>116945</v>
      </c>
      <c r="P1319" s="1">
        <v>3000</v>
      </c>
      <c r="Q1319" s="1">
        <v>59.29</v>
      </c>
      <c r="R1319" s="1337">
        <v>177870</v>
      </c>
      <c r="S1319" s="4">
        <v>-10532.64</v>
      </c>
      <c r="T1319" s="1">
        <v>55.576000000000001</v>
      </c>
      <c r="U1319" s="1337">
        <v>166728</v>
      </c>
      <c r="V1319" s="1">
        <v>0.22689999999999999</v>
      </c>
      <c r="W1319" s="1336">
        <v>680.79</v>
      </c>
      <c r="X1319" s="1">
        <v>13</v>
      </c>
      <c r="Y1319" s="1">
        <v>130</v>
      </c>
      <c r="AA1319" s="1">
        <v>401</v>
      </c>
      <c r="AB1319" s="1337">
        <v>11142</v>
      </c>
    </row>
    <row r="1320" spans="1:28">
      <c r="A1320" s="1336" t="s">
        <v>618</v>
      </c>
      <c r="B1320" s="2" t="s">
        <v>679</v>
      </c>
      <c r="C1320" s="1" t="s">
        <v>680</v>
      </c>
      <c r="D1320" s="1" t="s">
        <v>681</v>
      </c>
      <c r="E1320" s="1">
        <v>130001</v>
      </c>
      <c r="F1320" s="1336" t="s">
        <v>132</v>
      </c>
      <c r="G1320" s="1" t="s">
        <v>32</v>
      </c>
      <c r="H1320" s="1">
        <v>418104</v>
      </c>
      <c r="I1320" s="3">
        <v>42523</v>
      </c>
      <c r="J1320" s="3">
        <v>42517</v>
      </c>
      <c r="K1320" s="3">
        <v>42517</v>
      </c>
      <c r="L1320" s="1">
        <v>221499</v>
      </c>
      <c r="M1320" s="3">
        <v>42522</v>
      </c>
      <c r="N1320" s="1" t="s">
        <v>89</v>
      </c>
      <c r="O1320" s="1">
        <v>116540</v>
      </c>
      <c r="P1320" s="1">
        <v>474</v>
      </c>
      <c r="Q1320" s="1">
        <v>649.32000000000005</v>
      </c>
      <c r="R1320" s="1337">
        <v>307777.68</v>
      </c>
      <c r="S1320" s="4">
        <v>6900.65</v>
      </c>
      <c r="T1320" s="1">
        <v>561.73599999999999</v>
      </c>
      <c r="U1320" s="1337">
        <v>266262.86</v>
      </c>
      <c r="V1320" s="1">
        <v>2.7629999999999999</v>
      </c>
      <c r="W1320" s="1337">
        <v>1309.6478</v>
      </c>
      <c r="X1320" s="1">
        <v>13</v>
      </c>
      <c r="Y1320" s="1">
        <v>130</v>
      </c>
      <c r="AA1320" s="1">
        <v>401</v>
      </c>
      <c r="AB1320" s="1337">
        <v>41514.82</v>
      </c>
    </row>
    <row r="1321" spans="1:28">
      <c r="A1321" s="1336" t="s">
        <v>618</v>
      </c>
      <c r="B1321" s="2" t="s">
        <v>682</v>
      </c>
      <c r="C1321" s="1" t="s">
        <v>680</v>
      </c>
      <c r="D1321" s="1" t="s">
        <v>683</v>
      </c>
      <c r="E1321" s="1">
        <v>130001</v>
      </c>
      <c r="F1321" s="1336" t="s">
        <v>132</v>
      </c>
      <c r="G1321" s="1" t="s">
        <v>32</v>
      </c>
      <c r="H1321" s="1">
        <v>417948</v>
      </c>
      <c r="I1321" s="3">
        <v>42522</v>
      </c>
      <c r="J1321" s="3">
        <v>42517</v>
      </c>
      <c r="K1321" s="3">
        <v>42517</v>
      </c>
      <c r="N1321" s="1" t="s">
        <v>89</v>
      </c>
      <c r="O1321" s="1">
        <v>116541</v>
      </c>
      <c r="P1321" s="1">
        <v>526</v>
      </c>
      <c r="Q1321" s="1">
        <v>649.32000000000005</v>
      </c>
      <c r="R1321" s="1337">
        <v>341542.32</v>
      </c>
      <c r="S1321" s="4">
        <v>7657.67</v>
      </c>
      <c r="T1321" s="1">
        <v>561.73599999999999</v>
      </c>
      <c r="U1321" s="1337">
        <v>295473.14</v>
      </c>
      <c r="V1321" s="1">
        <v>2.7629999999999999</v>
      </c>
      <c r="W1321" s="1337">
        <v>1453.3222000000001</v>
      </c>
      <c r="X1321" s="1">
        <v>13</v>
      </c>
      <c r="Y1321" s="1">
        <v>130</v>
      </c>
      <c r="AA1321" s="1">
        <v>401</v>
      </c>
      <c r="AB1321" s="1337">
        <v>46069.18</v>
      </c>
    </row>
    <row r="1322" spans="1:28">
      <c r="A1322" s="1336" t="s">
        <v>618</v>
      </c>
      <c r="B1322" s="2" t="s">
        <v>684</v>
      </c>
      <c r="C1322" s="1" t="s">
        <v>680</v>
      </c>
      <c r="D1322" s="1" t="s">
        <v>65</v>
      </c>
      <c r="E1322" s="1">
        <v>140083</v>
      </c>
      <c r="F1322" s="1336" t="s">
        <v>117</v>
      </c>
      <c r="G1322" s="1" t="s">
        <v>32</v>
      </c>
      <c r="H1322" s="1">
        <v>420042</v>
      </c>
      <c r="I1322" s="3">
        <v>42537</v>
      </c>
      <c r="J1322" s="3">
        <v>42523</v>
      </c>
      <c r="K1322" s="3">
        <v>42546</v>
      </c>
      <c r="L1322" s="1">
        <v>222710</v>
      </c>
      <c r="M1322" s="3">
        <v>42537</v>
      </c>
      <c r="N1322" s="1" t="s">
        <v>89</v>
      </c>
      <c r="O1322" s="1">
        <v>116736</v>
      </c>
      <c r="P1322" s="1">
        <v>2000</v>
      </c>
      <c r="Q1322" s="1">
        <v>617.87</v>
      </c>
      <c r="R1322" s="1337">
        <v>1235740</v>
      </c>
      <c r="S1322" s="4">
        <v>-33783.360000000001</v>
      </c>
      <c r="T1322" s="1">
        <v>561.73599999999999</v>
      </c>
      <c r="U1322" s="1337">
        <v>1123472</v>
      </c>
      <c r="V1322" s="1">
        <v>2.7629999999999999</v>
      </c>
      <c r="W1322" s="1337">
        <v>5525.94</v>
      </c>
      <c r="X1322" s="1">
        <v>13</v>
      </c>
      <c r="Y1322" s="1">
        <v>141</v>
      </c>
      <c r="AA1322" s="1">
        <v>401</v>
      </c>
      <c r="AB1322" s="1337">
        <v>112268</v>
      </c>
    </row>
    <row r="1323" spans="1:28">
      <c r="A1323" s="1336" t="s">
        <v>618</v>
      </c>
      <c r="B1323" s="2" t="s">
        <v>685</v>
      </c>
      <c r="C1323" s="1" t="s">
        <v>680</v>
      </c>
      <c r="D1323" s="1" t="s">
        <v>394</v>
      </c>
      <c r="E1323" s="1">
        <v>140008</v>
      </c>
      <c r="F1323" s="1336" t="s">
        <v>123</v>
      </c>
      <c r="G1323" s="1" t="s">
        <v>32</v>
      </c>
      <c r="H1323" s="1">
        <v>420038</v>
      </c>
      <c r="I1323" s="3">
        <v>42537</v>
      </c>
      <c r="J1323" s="3">
        <v>42522</v>
      </c>
      <c r="K1323" s="3">
        <v>42541</v>
      </c>
      <c r="L1323" s="1">
        <v>222667</v>
      </c>
      <c r="M1323" s="3">
        <v>42536</v>
      </c>
      <c r="N1323" s="1" t="s">
        <v>89</v>
      </c>
      <c r="O1323" s="1">
        <v>116710</v>
      </c>
      <c r="P1323" s="1">
        <v>1200</v>
      </c>
      <c r="Q1323" s="1">
        <v>617.87</v>
      </c>
      <c r="R1323" s="1337">
        <v>741444</v>
      </c>
      <c r="S1323" s="4">
        <v>-20270.02</v>
      </c>
      <c r="T1323" s="1">
        <v>561.73599999999999</v>
      </c>
      <c r="U1323" s="1337">
        <v>674083.2</v>
      </c>
      <c r="V1323" s="1">
        <v>2.7629999999999999</v>
      </c>
      <c r="W1323" s="1337">
        <v>3315.5639999999999</v>
      </c>
      <c r="X1323" s="1">
        <v>13</v>
      </c>
      <c r="Y1323" s="1">
        <v>141</v>
      </c>
      <c r="AA1323" s="1">
        <v>401</v>
      </c>
      <c r="AB1323" s="1337">
        <v>67360.800000000003</v>
      </c>
    </row>
    <row r="1324" spans="1:28">
      <c r="A1324" s="1336" t="s">
        <v>618</v>
      </c>
      <c r="B1324" s="2" t="s">
        <v>685</v>
      </c>
      <c r="C1324" s="1" t="s">
        <v>680</v>
      </c>
      <c r="D1324" s="1" t="s">
        <v>394</v>
      </c>
      <c r="E1324" s="1">
        <v>130001</v>
      </c>
      <c r="F1324" s="1336" t="s">
        <v>132</v>
      </c>
      <c r="G1324" s="1" t="s">
        <v>32</v>
      </c>
      <c r="H1324" s="1">
        <v>421303</v>
      </c>
      <c r="I1324" s="3">
        <v>42549</v>
      </c>
      <c r="J1324" s="3">
        <v>42528</v>
      </c>
      <c r="K1324" s="3">
        <v>42546</v>
      </c>
      <c r="N1324" s="1" t="s">
        <v>89</v>
      </c>
      <c r="O1324" s="1">
        <v>116945</v>
      </c>
      <c r="P1324" s="1">
        <v>1200</v>
      </c>
      <c r="Q1324" s="1">
        <v>617.87</v>
      </c>
      <c r="R1324" s="1337">
        <v>741444</v>
      </c>
      <c r="S1324" s="4">
        <v>-20270.02</v>
      </c>
      <c r="T1324" s="1">
        <v>561.73599999999999</v>
      </c>
      <c r="U1324" s="1337">
        <v>674083.2</v>
      </c>
      <c r="V1324" s="1">
        <v>2.7629999999999999</v>
      </c>
      <c r="W1324" s="1337">
        <v>3315.5639999999999</v>
      </c>
      <c r="X1324" s="1">
        <v>13</v>
      </c>
      <c r="Y1324" s="1">
        <v>130</v>
      </c>
      <c r="AA1324" s="1">
        <v>401</v>
      </c>
      <c r="AB1324" s="1337">
        <v>67360.800000000003</v>
      </c>
    </row>
    <row r="1325" spans="1:28">
      <c r="A1325" s="1336" t="s">
        <v>618</v>
      </c>
      <c r="B1325" s="2" t="s">
        <v>686</v>
      </c>
      <c r="C1325" s="1" t="s">
        <v>687</v>
      </c>
      <c r="D1325" s="1" t="s">
        <v>65</v>
      </c>
      <c r="E1325" s="1">
        <v>130241</v>
      </c>
      <c r="F1325" s="1336" t="s">
        <v>368</v>
      </c>
      <c r="G1325" s="1" t="s">
        <v>32</v>
      </c>
      <c r="H1325" s="1">
        <v>419001</v>
      </c>
      <c r="I1325" s="3">
        <v>42530</v>
      </c>
      <c r="J1325" s="3">
        <v>42528</v>
      </c>
      <c r="K1325" s="3">
        <v>42529</v>
      </c>
      <c r="L1325" s="1">
        <v>222126</v>
      </c>
      <c r="M1325" s="3">
        <v>42529</v>
      </c>
      <c r="N1325" s="1" t="s">
        <v>89</v>
      </c>
      <c r="O1325" s="1">
        <v>116888</v>
      </c>
      <c r="P1325" s="1">
        <v>1000</v>
      </c>
      <c r="Q1325" s="1">
        <v>76.44</v>
      </c>
      <c r="R1325" s="1337">
        <v>76440</v>
      </c>
      <c r="S1325" s="4">
        <v>-10629.89</v>
      </c>
      <c r="T1325" s="1">
        <v>77.052999999999997</v>
      </c>
      <c r="U1325" s="1337">
        <v>77053</v>
      </c>
      <c r="V1325" s="1">
        <v>0.31480000000000002</v>
      </c>
      <c r="W1325" s="1336">
        <v>314.83999999999997</v>
      </c>
      <c r="X1325" s="1">
        <v>13</v>
      </c>
      <c r="Y1325" s="1">
        <v>135</v>
      </c>
      <c r="Z1325" s="1" t="s">
        <v>143</v>
      </c>
      <c r="AA1325" s="1">
        <v>401</v>
      </c>
      <c r="AB1325" s="1336">
        <v>-613</v>
      </c>
    </row>
    <row r="1326" spans="1:28">
      <c r="A1326" s="1336" t="s">
        <v>618</v>
      </c>
      <c r="B1326" s="2" t="s">
        <v>686</v>
      </c>
      <c r="C1326" s="1" t="s">
        <v>687</v>
      </c>
      <c r="D1326" s="1" t="s">
        <v>65</v>
      </c>
      <c r="E1326" s="1">
        <v>130314</v>
      </c>
      <c r="F1326" s="1336" t="s">
        <v>144</v>
      </c>
      <c r="G1326" s="1" t="s">
        <v>32</v>
      </c>
      <c r="H1326" s="1">
        <v>419250</v>
      </c>
      <c r="I1326" s="3">
        <v>42532</v>
      </c>
      <c r="J1326" s="3">
        <v>42529</v>
      </c>
      <c r="K1326" s="3">
        <v>42546</v>
      </c>
      <c r="N1326" s="1" t="s">
        <v>89</v>
      </c>
      <c r="O1326" s="1">
        <v>117030</v>
      </c>
      <c r="P1326" s="1">
        <v>1000</v>
      </c>
      <c r="Q1326" s="1">
        <v>80.67</v>
      </c>
      <c r="R1326" s="1337">
        <v>80670</v>
      </c>
      <c r="S1326" s="4">
        <v>-6399.89</v>
      </c>
      <c r="T1326" s="1">
        <v>77.052999999999997</v>
      </c>
      <c r="U1326" s="1337">
        <v>77053</v>
      </c>
      <c r="V1326" s="1">
        <v>0.31480000000000002</v>
      </c>
      <c r="W1326" s="1336">
        <v>314.83999999999997</v>
      </c>
      <c r="X1326" s="1">
        <v>13</v>
      </c>
      <c r="Y1326" s="1">
        <v>130</v>
      </c>
      <c r="AA1326" s="1">
        <v>401</v>
      </c>
      <c r="AB1326" s="1337">
        <v>3617</v>
      </c>
    </row>
    <row r="1327" spans="1:28">
      <c r="A1327" s="1336" t="s">
        <v>618</v>
      </c>
      <c r="B1327" s="2" t="s">
        <v>686</v>
      </c>
      <c r="C1327" s="1" t="s">
        <v>687</v>
      </c>
      <c r="D1327" s="1" t="s">
        <v>65</v>
      </c>
      <c r="E1327" s="1">
        <v>130308</v>
      </c>
      <c r="F1327" s="1336" t="s">
        <v>126</v>
      </c>
      <c r="G1327" s="1" t="s">
        <v>32</v>
      </c>
      <c r="H1327" s="1">
        <v>419543</v>
      </c>
      <c r="I1327" s="3">
        <v>42535</v>
      </c>
      <c r="J1327" s="3">
        <v>42530</v>
      </c>
      <c r="K1327" s="3">
        <v>42531</v>
      </c>
      <c r="N1327" s="1" t="s">
        <v>89</v>
      </c>
      <c r="O1327" s="1">
        <v>117088</v>
      </c>
      <c r="P1327" s="1">
        <v>1000</v>
      </c>
      <c r="Q1327" s="1">
        <v>80.67</v>
      </c>
      <c r="R1327" s="1337">
        <v>80670</v>
      </c>
      <c r="S1327" s="4">
        <v>-6399.89</v>
      </c>
      <c r="T1327" s="1">
        <v>77.052999999999997</v>
      </c>
      <c r="U1327" s="1337">
        <v>77053</v>
      </c>
      <c r="V1327" s="1">
        <v>0.31480000000000002</v>
      </c>
      <c r="W1327" s="1336">
        <v>314.83999999999997</v>
      </c>
      <c r="X1327" s="1">
        <v>13</v>
      </c>
      <c r="Y1327" s="1">
        <v>141</v>
      </c>
      <c r="AA1327" s="1">
        <v>401</v>
      </c>
      <c r="AB1327" s="1337">
        <v>3617</v>
      </c>
    </row>
    <row r="1328" spans="1:28">
      <c r="A1328" s="1336" t="s">
        <v>618</v>
      </c>
      <c r="B1328" s="2" t="s">
        <v>686</v>
      </c>
      <c r="C1328" s="1" t="s">
        <v>687</v>
      </c>
      <c r="D1328" s="1" t="s">
        <v>65</v>
      </c>
      <c r="E1328" s="1">
        <v>130023</v>
      </c>
      <c r="F1328" s="1336" t="s">
        <v>153</v>
      </c>
      <c r="G1328" s="1" t="s">
        <v>32</v>
      </c>
      <c r="H1328" s="1">
        <v>419589</v>
      </c>
      <c r="I1328" s="3">
        <v>42535</v>
      </c>
      <c r="J1328" s="3">
        <v>42523</v>
      </c>
      <c r="K1328" s="3">
        <v>42524</v>
      </c>
      <c r="N1328" s="1" t="s">
        <v>89</v>
      </c>
      <c r="O1328" s="1">
        <v>116758</v>
      </c>
      <c r="P1328" s="1">
        <v>1000</v>
      </c>
      <c r="Q1328" s="1">
        <v>80.67</v>
      </c>
      <c r="R1328" s="1337">
        <v>80670</v>
      </c>
      <c r="S1328" s="4">
        <v>-6399.89</v>
      </c>
      <c r="T1328" s="1">
        <v>77.052999999999997</v>
      </c>
      <c r="U1328" s="1337">
        <v>77053</v>
      </c>
      <c r="V1328" s="1">
        <v>0.31480000000000002</v>
      </c>
      <c r="W1328" s="1336">
        <v>314.83999999999997</v>
      </c>
      <c r="X1328" s="1">
        <v>13</v>
      </c>
      <c r="Y1328" s="1">
        <v>130</v>
      </c>
      <c r="AA1328" s="1">
        <v>401</v>
      </c>
      <c r="AB1328" s="1337">
        <v>3617</v>
      </c>
    </row>
    <row r="1329" spans="1:28">
      <c r="A1329" s="1336" t="s">
        <v>618</v>
      </c>
      <c r="B1329" s="2" t="s">
        <v>688</v>
      </c>
      <c r="C1329" s="1" t="s">
        <v>687</v>
      </c>
      <c r="D1329" s="1" t="s">
        <v>129</v>
      </c>
      <c r="E1329" s="1">
        <v>130308</v>
      </c>
      <c r="F1329" s="1336" t="s">
        <v>126</v>
      </c>
      <c r="G1329" s="1" t="s">
        <v>32</v>
      </c>
      <c r="H1329" s="1">
        <v>417960</v>
      </c>
      <c r="I1329" s="3">
        <v>42522</v>
      </c>
      <c r="J1329" s="3">
        <v>42521</v>
      </c>
      <c r="K1329" s="3">
        <v>42522</v>
      </c>
      <c r="N1329" s="1" t="s">
        <v>89</v>
      </c>
      <c r="O1329" s="1">
        <v>116623</v>
      </c>
      <c r="P1329" s="1">
        <v>2000</v>
      </c>
      <c r="Q1329" s="1">
        <v>82.32</v>
      </c>
      <c r="R1329" s="1337">
        <v>164640</v>
      </c>
      <c r="S1329" s="4">
        <v>-9499.7800000000007</v>
      </c>
      <c r="T1329" s="1">
        <v>77.052999999999997</v>
      </c>
      <c r="U1329" s="1337">
        <v>154106</v>
      </c>
      <c r="V1329" s="1">
        <v>0.31480000000000002</v>
      </c>
      <c r="W1329" s="1336">
        <v>629.67999999999995</v>
      </c>
      <c r="X1329" s="1">
        <v>13</v>
      </c>
      <c r="Y1329" s="1">
        <v>141</v>
      </c>
      <c r="AA1329" s="1">
        <v>401</v>
      </c>
      <c r="AB1329" s="1337">
        <v>10534</v>
      </c>
    </row>
    <row r="1330" spans="1:28">
      <c r="A1330" s="1336" t="s">
        <v>618</v>
      </c>
      <c r="B1330" s="2" t="s">
        <v>688</v>
      </c>
      <c r="C1330" s="1" t="s">
        <v>687</v>
      </c>
      <c r="D1330" s="1" t="s">
        <v>129</v>
      </c>
      <c r="E1330" s="1">
        <v>140008</v>
      </c>
      <c r="F1330" s="1336" t="s">
        <v>123</v>
      </c>
      <c r="G1330" s="1" t="s">
        <v>32</v>
      </c>
      <c r="H1330" s="1">
        <v>418445</v>
      </c>
      <c r="I1330" s="3">
        <v>42525</v>
      </c>
      <c r="J1330" s="3">
        <v>42522</v>
      </c>
      <c r="K1330" s="3">
        <v>42527</v>
      </c>
      <c r="L1330" s="1">
        <v>221683</v>
      </c>
      <c r="M1330" s="3">
        <v>42524</v>
      </c>
      <c r="N1330" s="1" t="s">
        <v>89</v>
      </c>
      <c r="O1330" s="1">
        <v>116710</v>
      </c>
      <c r="P1330" s="1">
        <v>2000</v>
      </c>
      <c r="Q1330" s="1">
        <v>80.36</v>
      </c>
      <c r="R1330" s="1337">
        <v>160720</v>
      </c>
      <c r="S1330" s="4">
        <v>-13419.78</v>
      </c>
      <c r="T1330" s="1">
        <v>77.052999999999997</v>
      </c>
      <c r="U1330" s="1337">
        <v>154106</v>
      </c>
      <c r="V1330" s="1">
        <v>0.31480000000000002</v>
      </c>
      <c r="W1330" s="1336">
        <v>629.67999999999995</v>
      </c>
      <c r="X1330" s="1">
        <v>13</v>
      </c>
      <c r="Y1330" s="1">
        <v>141</v>
      </c>
      <c r="AA1330" s="1">
        <v>401</v>
      </c>
      <c r="AB1330" s="1337">
        <v>6614</v>
      </c>
    </row>
    <row r="1331" spans="1:28">
      <c r="A1331" s="1336" t="s">
        <v>618</v>
      </c>
      <c r="B1331" s="2" t="s">
        <v>688</v>
      </c>
      <c r="C1331" s="1" t="s">
        <v>687</v>
      </c>
      <c r="D1331" s="1" t="s">
        <v>129</v>
      </c>
      <c r="E1331" s="1">
        <v>130308</v>
      </c>
      <c r="F1331" s="1336" t="s">
        <v>126</v>
      </c>
      <c r="G1331" s="1" t="s">
        <v>32</v>
      </c>
      <c r="H1331" s="1">
        <v>418831</v>
      </c>
      <c r="I1331" s="3">
        <v>42530</v>
      </c>
      <c r="J1331" s="3">
        <v>42529</v>
      </c>
      <c r="K1331" s="3">
        <v>42546</v>
      </c>
      <c r="N1331" s="1" t="s">
        <v>89</v>
      </c>
      <c r="O1331" s="1">
        <v>116981</v>
      </c>
      <c r="P1331" s="1">
        <v>4000</v>
      </c>
      <c r="Q1331" s="1">
        <v>80.67</v>
      </c>
      <c r="R1331" s="1337">
        <v>322680</v>
      </c>
      <c r="S1331" s="4">
        <v>-25599.56</v>
      </c>
      <c r="T1331" s="1">
        <v>77.052999999999997</v>
      </c>
      <c r="U1331" s="1337">
        <v>308212</v>
      </c>
      <c r="V1331" s="1">
        <v>0.31480000000000002</v>
      </c>
      <c r="W1331" s="1337">
        <v>1259.3599999999999</v>
      </c>
      <c r="X1331" s="1">
        <v>13</v>
      </c>
      <c r="Y1331" s="1">
        <v>141</v>
      </c>
      <c r="AA1331" s="1">
        <v>401</v>
      </c>
      <c r="AB1331" s="1337">
        <v>14468</v>
      </c>
    </row>
    <row r="1332" spans="1:28">
      <c r="A1332" s="1336" t="s">
        <v>618</v>
      </c>
      <c r="B1332" s="2" t="s">
        <v>688</v>
      </c>
      <c r="C1332" s="1" t="s">
        <v>687</v>
      </c>
      <c r="D1332" s="1" t="s">
        <v>129</v>
      </c>
      <c r="E1332" s="1">
        <v>130241</v>
      </c>
      <c r="F1332" s="1336" t="s">
        <v>368</v>
      </c>
      <c r="G1332" s="1" t="s">
        <v>32</v>
      </c>
      <c r="H1332" s="1">
        <v>418996</v>
      </c>
      <c r="I1332" s="3">
        <v>42530</v>
      </c>
      <c r="J1332" s="3">
        <v>42528</v>
      </c>
      <c r="K1332" s="3">
        <v>42529</v>
      </c>
      <c r="L1332" s="1">
        <v>222119</v>
      </c>
      <c r="M1332" s="3">
        <v>42529</v>
      </c>
      <c r="N1332" s="1" t="s">
        <v>89</v>
      </c>
      <c r="O1332" s="1">
        <v>116879</v>
      </c>
      <c r="P1332" s="1">
        <v>2000</v>
      </c>
      <c r="Q1332" s="1">
        <v>76.44</v>
      </c>
      <c r="R1332" s="1337">
        <v>152880</v>
      </c>
      <c r="S1332" s="4">
        <v>-21259.78</v>
      </c>
      <c r="T1332" s="1">
        <v>77.052999999999997</v>
      </c>
      <c r="U1332" s="1337">
        <v>154106</v>
      </c>
      <c r="V1332" s="1">
        <v>0.31480000000000002</v>
      </c>
      <c r="W1332" s="1336">
        <v>629.67999999999995</v>
      </c>
      <c r="X1332" s="1">
        <v>13</v>
      </c>
      <c r="Y1332" s="1">
        <v>135</v>
      </c>
      <c r="Z1332" s="1" t="s">
        <v>143</v>
      </c>
      <c r="AA1332" s="1">
        <v>401</v>
      </c>
      <c r="AB1332" s="1337">
        <v>-1226</v>
      </c>
    </row>
    <row r="1333" spans="1:28">
      <c r="A1333" s="1336" t="s">
        <v>618</v>
      </c>
      <c r="B1333" s="2" t="s">
        <v>688</v>
      </c>
      <c r="C1333" s="1" t="s">
        <v>687</v>
      </c>
      <c r="D1333" s="1" t="s">
        <v>129</v>
      </c>
      <c r="E1333" s="1">
        <v>130241</v>
      </c>
      <c r="F1333" s="1336" t="s">
        <v>368</v>
      </c>
      <c r="G1333" s="1" t="s">
        <v>32</v>
      </c>
      <c r="H1333" s="1">
        <v>419001</v>
      </c>
      <c r="I1333" s="3">
        <v>42530</v>
      </c>
      <c r="J1333" s="3">
        <v>42528</v>
      </c>
      <c r="K1333" s="3">
        <v>42529</v>
      </c>
      <c r="L1333" s="1">
        <v>222126</v>
      </c>
      <c r="M1333" s="3">
        <v>42529</v>
      </c>
      <c r="N1333" s="1" t="s">
        <v>89</v>
      </c>
      <c r="O1333" s="1">
        <v>116888</v>
      </c>
      <c r="P1333" s="1">
        <v>2000</v>
      </c>
      <c r="Q1333" s="1">
        <v>76.44</v>
      </c>
      <c r="R1333" s="1337">
        <v>152880</v>
      </c>
      <c r="S1333" s="4">
        <v>-21259.78</v>
      </c>
      <c r="T1333" s="1">
        <v>77.052999999999997</v>
      </c>
      <c r="U1333" s="1337">
        <v>154106</v>
      </c>
      <c r="V1333" s="1">
        <v>0.31480000000000002</v>
      </c>
      <c r="W1333" s="1336">
        <v>629.67999999999995</v>
      </c>
      <c r="X1333" s="1">
        <v>13</v>
      </c>
      <c r="Y1333" s="1">
        <v>135</v>
      </c>
      <c r="Z1333" s="1" t="s">
        <v>143</v>
      </c>
      <c r="AA1333" s="1">
        <v>401</v>
      </c>
      <c r="AB1333" s="1337">
        <v>-1226</v>
      </c>
    </row>
    <row r="1334" spans="1:28">
      <c r="A1334" s="1336" t="s">
        <v>618</v>
      </c>
      <c r="B1334" s="2" t="s">
        <v>688</v>
      </c>
      <c r="C1334" s="1" t="s">
        <v>687</v>
      </c>
      <c r="D1334" s="1" t="s">
        <v>129</v>
      </c>
      <c r="E1334" s="1">
        <v>130013</v>
      </c>
      <c r="F1334" s="1336" t="s">
        <v>221</v>
      </c>
      <c r="G1334" s="1" t="s">
        <v>32</v>
      </c>
      <c r="H1334" s="1">
        <v>419127</v>
      </c>
      <c r="I1334" s="3">
        <v>42531</v>
      </c>
      <c r="J1334" s="3">
        <v>42531</v>
      </c>
      <c r="K1334" s="3">
        <v>42531</v>
      </c>
      <c r="N1334" s="1" t="s">
        <v>89</v>
      </c>
      <c r="O1334" s="1">
        <v>117098</v>
      </c>
      <c r="P1334" s="1">
        <v>2000</v>
      </c>
      <c r="Q1334" s="1">
        <v>79.87</v>
      </c>
      <c r="R1334" s="1337">
        <v>159740</v>
      </c>
      <c r="S1334" s="4">
        <v>-14399.78</v>
      </c>
      <c r="T1334" s="1">
        <v>77.052999999999997</v>
      </c>
      <c r="U1334" s="1337">
        <v>154106</v>
      </c>
      <c r="V1334" s="1">
        <v>0.31480000000000002</v>
      </c>
      <c r="W1334" s="1336">
        <v>629.67999999999995</v>
      </c>
      <c r="X1334" s="1">
        <v>13</v>
      </c>
      <c r="Y1334" s="1">
        <v>130</v>
      </c>
      <c r="AA1334" s="1">
        <v>401</v>
      </c>
      <c r="AB1334" s="1337">
        <v>5634</v>
      </c>
    </row>
    <row r="1335" spans="1:28">
      <c r="A1335" s="1336" t="s">
        <v>618</v>
      </c>
      <c r="B1335" s="2" t="s">
        <v>689</v>
      </c>
      <c r="C1335" s="1" t="s">
        <v>687</v>
      </c>
      <c r="D1335" s="1" t="s">
        <v>131</v>
      </c>
      <c r="E1335" s="1">
        <v>130001</v>
      </c>
      <c r="F1335" s="1336" t="s">
        <v>132</v>
      </c>
      <c r="G1335" s="1" t="s">
        <v>32</v>
      </c>
      <c r="H1335" s="1">
        <v>421261</v>
      </c>
      <c r="I1335" s="3">
        <v>42549</v>
      </c>
      <c r="J1335" s="3">
        <v>42528</v>
      </c>
      <c r="K1335" s="3">
        <v>42546</v>
      </c>
      <c r="N1335" s="1" t="s">
        <v>89</v>
      </c>
      <c r="O1335" s="1">
        <v>116945</v>
      </c>
      <c r="P1335" s="1">
        <v>6000</v>
      </c>
      <c r="Q1335" s="1">
        <v>80.36</v>
      </c>
      <c r="R1335" s="1337">
        <v>482160</v>
      </c>
      <c r="S1335" s="4">
        <v>-40259.339999999997</v>
      </c>
      <c r="T1335" s="1">
        <v>77.052999999999997</v>
      </c>
      <c r="U1335" s="1337">
        <v>462318</v>
      </c>
      <c r="V1335" s="1">
        <v>0.31480000000000002</v>
      </c>
      <c r="W1335" s="1337">
        <v>1889.04</v>
      </c>
      <c r="X1335" s="1">
        <v>13</v>
      </c>
      <c r="Y1335" s="1">
        <v>130</v>
      </c>
      <c r="AA1335" s="1">
        <v>401</v>
      </c>
      <c r="AB1335" s="1337">
        <v>19842</v>
      </c>
    </row>
    <row r="1336" spans="1:28">
      <c r="A1336" s="1336" t="s">
        <v>618</v>
      </c>
      <c r="B1336" s="2" t="s">
        <v>690</v>
      </c>
      <c r="C1336" s="1" t="s">
        <v>691</v>
      </c>
      <c r="D1336" s="1" t="s">
        <v>692</v>
      </c>
      <c r="E1336" s="1">
        <v>130308</v>
      </c>
      <c r="F1336" s="1336" t="s">
        <v>126</v>
      </c>
      <c r="G1336" s="1" t="s">
        <v>32</v>
      </c>
      <c r="H1336" s="1">
        <v>420690</v>
      </c>
      <c r="I1336" s="3">
        <v>42543</v>
      </c>
      <c r="J1336" s="3">
        <v>42527</v>
      </c>
      <c r="K1336" s="3">
        <v>42546</v>
      </c>
      <c r="N1336" s="1" t="s">
        <v>89</v>
      </c>
      <c r="O1336" s="1">
        <v>116833</v>
      </c>
      <c r="P1336" s="1">
        <v>800</v>
      </c>
      <c r="Q1336" s="1">
        <v>16.55</v>
      </c>
      <c r="R1336" s="1337">
        <v>13240</v>
      </c>
      <c r="S1336" s="1">
        <v>715.08</v>
      </c>
      <c r="T1336" s="1">
        <v>13.855</v>
      </c>
      <c r="U1336" s="1337">
        <v>11084</v>
      </c>
      <c r="V1336" s="1">
        <v>3.5499999999999997E-2</v>
      </c>
      <c r="W1336" s="1336">
        <v>28.408000000000001</v>
      </c>
      <c r="X1336" s="1">
        <v>13</v>
      </c>
      <c r="Y1336" s="1">
        <v>141</v>
      </c>
      <c r="AA1336" s="1">
        <v>401</v>
      </c>
      <c r="AB1336" s="1337">
        <v>2156</v>
      </c>
    </row>
    <row r="1337" spans="1:28">
      <c r="A1337" s="1336" t="s">
        <v>618</v>
      </c>
      <c r="B1337" s="2" t="s">
        <v>693</v>
      </c>
      <c r="C1337" s="1" t="s">
        <v>691</v>
      </c>
      <c r="D1337" s="1" t="s">
        <v>129</v>
      </c>
      <c r="E1337" s="1">
        <v>130308</v>
      </c>
      <c r="F1337" s="1336" t="s">
        <v>126</v>
      </c>
      <c r="G1337" s="1" t="s">
        <v>32</v>
      </c>
      <c r="H1337" s="1">
        <v>420697</v>
      </c>
      <c r="I1337" s="3">
        <v>42543</v>
      </c>
      <c r="J1337" s="3">
        <v>42529</v>
      </c>
      <c r="K1337" s="3">
        <v>42546</v>
      </c>
      <c r="N1337" s="1" t="s">
        <v>89</v>
      </c>
      <c r="O1337" s="1">
        <v>116981</v>
      </c>
      <c r="P1337" s="1">
        <v>2000</v>
      </c>
      <c r="Q1337" s="1">
        <v>16.22</v>
      </c>
      <c r="R1337" s="1337">
        <v>32440</v>
      </c>
      <c r="S1337" s="4">
        <v>1127.7</v>
      </c>
      <c r="T1337" s="1">
        <v>13.855</v>
      </c>
      <c r="U1337" s="1337">
        <v>27710</v>
      </c>
      <c r="V1337" s="1">
        <v>3.5499999999999997E-2</v>
      </c>
      <c r="W1337" s="1336">
        <v>71.02</v>
      </c>
      <c r="X1337" s="1">
        <v>13</v>
      </c>
      <c r="Y1337" s="1">
        <v>141</v>
      </c>
      <c r="AA1337" s="1">
        <v>401</v>
      </c>
      <c r="AB1337" s="1337">
        <v>4730</v>
      </c>
    </row>
    <row r="1338" spans="1:28">
      <c r="A1338" s="1336" t="s">
        <v>618</v>
      </c>
      <c r="B1338" s="2" t="s">
        <v>694</v>
      </c>
      <c r="C1338" s="1" t="s">
        <v>691</v>
      </c>
      <c r="D1338" s="1" t="s">
        <v>131</v>
      </c>
      <c r="E1338" s="1">
        <v>130001</v>
      </c>
      <c r="F1338" s="1336" t="s">
        <v>132</v>
      </c>
      <c r="G1338" s="1" t="s">
        <v>32</v>
      </c>
      <c r="H1338" s="1">
        <v>420837</v>
      </c>
      <c r="I1338" s="3">
        <v>42545</v>
      </c>
      <c r="J1338" s="3">
        <v>42528</v>
      </c>
      <c r="K1338" s="3">
        <v>42546</v>
      </c>
      <c r="N1338" s="1" t="s">
        <v>89</v>
      </c>
      <c r="O1338" s="1">
        <v>116945</v>
      </c>
      <c r="P1338" s="1">
        <v>3000</v>
      </c>
      <c r="Q1338" s="1">
        <v>16.149999999999999</v>
      </c>
      <c r="R1338" s="1337">
        <v>48450</v>
      </c>
      <c r="S1338" s="4">
        <v>1481.55</v>
      </c>
      <c r="T1338" s="1">
        <v>13.855</v>
      </c>
      <c r="U1338" s="1337">
        <v>41565</v>
      </c>
      <c r="V1338" s="1">
        <v>3.5499999999999997E-2</v>
      </c>
      <c r="W1338" s="1336">
        <v>106.53</v>
      </c>
      <c r="X1338" s="1">
        <v>13</v>
      </c>
      <c r="Y1338" s="1">
        <v>130</v>
      </c>
      <c r="AA1338" s="1">
        <v>401</v>
      </c>
      <c r="AB1338" s="1337">
        <v>6885</v>
      </c>
    </row>
    <row r="1339" spans="1:28">
      <c r="A1339" s="1336" t="s">
        <v>618</v>
      </c>
      <c r="B1339" s="2" t="s">
        <v>695</v>
      </c>
      <c r="C1339" s="1" t="s">
        <v>696</v>
      </c>
      <c r="D1339" s="1" t="s">
        <v>116</v>
      </c>
      <c r="E1339" s="1">
        <v>130118</v>
      </c>
      <c r="F1339" s="1336" t="s">
        <v>697</v>
      </c>
      <c r="G1339" s="1" t="s">
        <v>32</v>
      </c>
      <c r="H1339" s="1">
        <v>420626</v>
      </c>
      <c r="I1339" s="3">
        <v>42543</v>
      </c>
      <c r="J1339" s="3">
        <v>42541</v>
      </c>
      <c r="K1339" s="3">
        <v>42543</v>
      </c>
      <c r="L1339" s="1">
        <v>222991</v>
      </c>
      <c r="M1339" s="3">
        <v>42543</v>
      </c>
      <c r="N1339" s="1" t="s">
        <v>89</v>
      </c>
      <c r="O1339" s="1">
        <v>117335</v>
      </c>
      <c r="P1339" s="1">
        <v>100</v>
      </c>
      <c r="Q1339" s="1">
        <v>107.98</v>
      </c>
      <c r="R1339" s="1337">
        <v>10798</v>
      </c>
      <c r="S1339" s="1">
        <v>-326.95999999999998</v>
      </c>
      <c r="T1339" s="1">
        <v>98.450999999999993</v>
      </c>
      <c r="U1339" s="1337">
        <v>9845.1</v>
      </c>
      <c r="V1339" s="1">
        <v>0.42680000000000001</v>
      </c>
      <c r="W1339" s="1336">
        <v>42.682000000000002</v>
      </c>
      <c r="X1339" s="1">
        <v>13</v>
      </c>
      <c r="Y1339" s="1">
        <v>135</v>
      </c>
      <c r="Z1339" s="1" t="s">
        <v>436</v>
      </c>
      <c r="AA1339" s="1">
        <v>401</v>
      </c>
      <c r="AB1339" s="1336">
        <v>952.9</v>
      </c>
    </row>
    <row r="1340" spans="1:28">
      <c r="A1340" s="1336" t="s">
        <v>618</v>
      </c>
      <c r="B1340" s="2" t="s">
        <v>698</v>
      </c>
      <c r="C1340" s="1" t="s">
        <v>696</v>
      </c>
      <c r="D1340" s="1" t="s">
        <v>65</v>
      </c>
      <c r="E1340" s="1">
        <v>130308</v>
      </c>
      <c r="F1340" s="1336" t="s">
        <v>126</v>
      </c>
      <c r="G1340" s="1" t="s">
        <v>32</v>
      </c>
      <c r="H1340" s="1">
        <v>417965</v>
      </c>
      <c r="I1340" s="3">
        <v>42522</v>
      </c>
      <c r="J1340" s="3">
        <v>42521</v>
      </c>
      <c r="K1340" s="3">
        <v>42522</v>
      </c>
      <c r="N1340" s="1" t="s">
        <v>89</v>
      </c>
      <c r="O1340" s="1">
        <v>116623</v>
      </c>
      <c r="P1340" s="1">
        <v>2000</v>
      </c>
      <c r="Q1340" s="1">
        <v>109.07</v>
      </c>
      <c r="R1340" s="1337">
        <v>218140</v>
      </c>
      <c r="S1340" s="4">
        <v>-4359.26</v>
      </c>
      <c r="T1340" s="1">
        <v>98.450999999999993</v>
      </c>
      <c r="U1340" s="1337">
        <v>196902</v>
      </c>
      <c r="V1340" s="1">
        <v>0.42680000000000001</v>
      </c>
      <c r="W1340" s="1336">
        <v>853.64</v>
      </c>
      <c r="X1340" s="1">
        <v>13</v>
      </c>
      <c r="Y1340" s="1">
        <v>141</v>
      </c>
      <c r="AA1340" s="1">
        <v>401</v>
      </c>
      <c r="AB1340" s="1337">
        <v>21238</v>
      </c>
    </row>
    <row r="1341" spans="1:28">
      <c r="A1341" s="1336" t="s">
        <v>618</v>
      </c>
      <c r="B1341" s="2" t="s">
        <v>698</v>
      </c>
      <c r="C1341" s="1" t="s">
        <v>696</v>
      </c>
      <c r="D1341" s="1" t="s">
        <v>65</v>
      </c>
      <c r="E1341" s="1">
        <v>130308</v>
      </c>
      <c r="F1341" s="1336" t="s">
        <v>126</v>
      </c>
      <c r="G1341" s="1" t="s">
        <v>32</v>
      </c>
      <c r="H1341" s="1">
        <v>419099</v>
      </c>
      <c r="I1341" s="3">
        <v>42531</v>
      </c>
      <c r="J1341" s="3">
        <v>42529</v>
      </c>
      <c r="K1341" s="3">
        <v>42546</v>
      </c>
      <c r="N1341" s="1" t="s">
        <v>89</v>
      </c>
      <c r="O1341" s="1">
        <v>116981</v>
      </c>
      <c r="P1341" s="1">
        <v>2000</v>
      </c>
      <c r="Q1341" s="1">
        <v>106.89</v>
      </c>
      <c r="R1341" s="1337">
        <v>213780</v>
      </c>
      <c r="S1341" s="4">
        <v>-8719.26</v>
      </c>
      <c r="T1341" s="1">
        <v>98.450999999999993</v>
      </c>
      <c r="U1341" s="1337">
        <v>196902</v>
      </c>
      <c r="V1341" s="1">
        <v>0.42680000000000001</v>
      </c>
      <c r="W1341" s="1336">
        <v>853.64</v>
      </c>
      <c r="X1341" s="1">
        <v>13</v>
      </c>
      <c r="Y1341" s="1">
        <v>141</v>
      </c>
      <c r="AA1341" s="1">
        <v>401</v>
      </c>
      <c r="AB1341" s="1337">
        <v>16878</v>
      </c>
    </row>
    <row r="1342" spans="1:28">
      <c r="A1342" s="1336" t="s">
        <v>618</v>
      </c>
      <c r="B1342" s="2" t="s">
        <v>698</v>
      </c>
      <c r="C1342" s="1" t="s">
        <v>696</v>
      </c>
      <c r="D1342" s="1" t="s">
        <v>65</v>
      </c>
      <c r="E1342" s="1">
        <v>130241</v>
      </c>
      <c r="F1342" s="1336" t="s">
        <v>368</v>
      </c>
      <c r="G1342" s="1" t="s">
        <v>32</v>
      </c>
      <c r="H1342" s="1">
        <v>419185</v>
      </c>
      <c r="I1342" s="3">
        <v>42531</v>
      </c>
      <c r="J1342" s="3">
        <v>42528</v>
      </c>
      <c r="K1342" s="3">
        <v>42529</v>
      </c>
      <c r="L1342" s="1">
        <v>222228</v>
      </c>
      <c r="M1342" s="3">
        <v>42531</v>
      </c>
      <c r="N1342" s="1" t="s">
        <v>89</v>
      </c>
      <c r="O1342" s="1">
        <v>116889</v>
      </c>
      <c r="P1342" s="1">
        <v>1000</v>
      </c>
      <c r="Q1342" s="1">
        <v>101.28</v>
      </c>
      <c r="R1342" s="1337">
        <v>101280</v>
      </c>
      <c r="S1342" s="4">
        <v>-9969.6299999999992</v>
      </c>
      <c r="T1342" s="1">
        <v>98.450999999999993</v>
      </c>
      <c r="U1342" s="1337">
        <v>98451</v>
      </c>
      <c r="V1342" s="1">
        <v>0.42680000000000001</v>
      </c>
      <c r="W1342" s="1336">
        <v>426.82</v>
      </c>
      <c r="X1342" s="1">
        <v>13</v>
      </c>
      <c r="Y1342" s="1">
        <v>135</v>
      </c>
      <c r="Z1342" s="1" t="s">
        <v>143</v>
      </c>
      <c r="AA1342" s="1">
        <v>401</v>
      </c>
      <c r="AB1342" s="1337">
        <v>2829</v>
      </c>
    </row>
    <row r="1343" spans="1:28">
      <c r="A1343" s="1336" t="s">
        <v>618</v>
      </c>
      <c r="B1343" s="2" t="s">
        <v>698</v>
      </c>
      <c r="C1343" s="1" t="s">
        <v>696</v>
      </c>
      <c r="D1343" s="1" t="s">
        <v>65</v>
      </c>
      <c r="E1343" s="1">
        <v>130314</v>
      </c>
      <c r="F1343" s="1336" t="s">
        <v>144</v>
      </c>
      <c r="G1343" s="1" t="s">
        <v>32</v>
      </c>
      <c r="H1343" s="1">
        <v>419244</v>
      </c>
      <c r="I1343" s="3">
        <v>42532</v>
      </c>
      <c r="J1343" s="3">
        <v>42529</v>
      </c>
      <c r="K1343" s="3">
        <v>42546</v>
      </c>
      <c r="N1343" s="1" t="s">
        <v>89</v>
      </c>
      <c r="O1343" s="1">
        <v>117030</v>
      </c>
      <c r="P1343" s="1">
        <v>1000</v>
      </c>
      <c r="Q1343" s="1">
        <v>106.89</v>
      </c>
      <c r="R1343" s="1337">
        <v>106890</v>
      </c>
      <c r="S1343" s="4">
        <v>-4359.63</v>
      </c>
      <c r="T1343" s="1">
        <v>98.450999999999993</v>
      </c>
      <c r="U1343" s="1337">
        <v>98451</v>
      </c>
      <c r="V1343" s="1">
        <v>0.42680000000000001</v>
      </c>
      <c r="W1343" s="1336">
        <v>426.82</v>
      </c>
      <c r="X1343" s="1">
        <v>13</v>
      </c>
      <c r="Y1343" s="1">
        <v>130</v>
      </c>
      <c r="AA1343" s="1">
        <v>401</v>
      </c>
      <c r="AB1343" s="1337">
        <v>8439</v>
      </c>
    </row>
    <row r="1344" spans="1:28">
      <c r="A1344" s="1336" t="s">
        <v>618</v>
      </c>
      <c r="B1344" s="2" t="s">
        <v>698</v>
      </c>
      <c r="C1344" s="1" t="s">
        <v>696</v>
      </c>
      <c r="D1344" s="1" t="s">
        <v>65</v>
      </c>
      <c r="E1344" s="1">
        <v>130308</v>
      </c>
      <c r="F1344" s="1336" t="s">
        <v>126</v>
      </c>
      <c r="G1344" s="1" t="s">
        <v>32</v>
      </c>
      <c r="H1344" s="1">
        <v>419331</v>
      </c>
      <c r="I1344" s="3">
        <v>42534</v>
      </c>
      <c r="J1344" s="3">
        <v>42530</v>
      </c>
      <c r="K1344" s="3">
        <v>42531</v>
      </c>
      <c r="N1344" s="1" t="s">
        <v>89</v>
      </c>
      <c r="O1344" s="1">
        <v>117088</v>
      </c>
      <c r="P1344" s="1">
        <v>1000</v>
      </c>
      <c r="Q1344" s="1">
        <v>106.89</v>
      </c>
      <c r="R1344" s="1337">
        <v>106890</v>
      </c>
      <c r="S1344" s="4">
        <v>-4359.63</v>
      </c>
      <c r="T1344" s="1">
        <v>98.450999999999993</v>
      </c>
      <c r="U1344" s="1337">
        <v>98451</v>
      </c>
      <c r="V1344" s="1">
        <v>0.42680000000000001</v>
      </c>
      <c r="W1344" s="1336">
        <v>426.82</v>
      </c>
      <c r="X1344" s="1">
        <v>13</v>
      </c>
      <c r="Y1344" s="1">
        <v>141</v>
      </c>
      <c r="AA1344" s="1">
        <v>401</v>
      </c>
      <c r="AB1344" s="1337">
        <v>8439</v>
      </c>
    </row>
    <row r="1345" spans="1:28">
      <c r="A1345" s="1336" t="s">
        <v>618</v>
      </c>
      <c r="B1345" s="2" t="s">
        <v>699</v>
      </c>
      <c r="C1345" s="1" t="s">
        <v>696</v>
      </c>
      <c r="D1345" s="1" t="s">
        <v>129</v>
      </c>
      <c r="E1345" s="1">
        <v>130013</v>
      </c>
      <c r="F1345" s="1336" t="s">
        <v>221</v>
      </c>
      <c r="G1345" s="1" t="s">
        <v>32</v>
      </c>
      <c r="H1345" s="1">
        <v>417935</v>
      </c>
      <c r="I1345" s="3">
        <v>42522</v>
      </c>
      <c r="J1345" s="3">
        <v>42520</v>
      </c>
      <c r="K1345" s="3">
        <v>42522</v>
      </c>
      <c r="N1345" s="1" t="s">
        <v>89</v>
      </c>
      <c r="O1345" s="1">
        <v>116575</v>
      </c>
      <c r="P1345" s="1">
        <v>2000</v>
      </c>
      <c r="Q1345" s="1">
        <v>106.89</v>
      </c>
      <c r="R1345" s="1337">
        <v>213780</v>
      </c>
      <c r="S1345" s="4">
        <v>-8719.26</v>
      </c>
      <c r="T1345" s="1">
        <v>98.450999999999993</v>
      </c>
      <c r="U1345" s="1337">
        <v>196902</v>
      </c>
      <c r="V1345" s="1">
        <v>0.42680000000000001</v>
      </c>
      <c r="W1345" s="1336">
        <v>853.64</v>
      </c>
      <c r="X1345" s="1">
        <v>13</v>
      </c>
      <c r="Y1345" s="1">
        <v>130</v>
      </c>
      <c r="AA1345" s="1">
        <v>401</v>
      </c>
      <c r="AB1345" s="1337">
        <v>16878</v>
      </c>
    </row>
    <row r="1346" spans="1:28">
      <c r="A1346" s="1336" t="s">
        <v>618</v>
      </c>
      <c r="B1346" s="2" t="s">
        <v>699</v>
      </c>
      <c r="C1346" s="1" t="s">
        <v>696</v>
      </c>
      <c r="D1346" s="1" t="s">
        <v>129</v>
      </c>
      <c r="E1346" s="1">
        <v>140083</v>
      </c>
      <c r="F1346" s="1336" t="s">
        <v>117</v>
      </c>
      <c r="G1346" s="1" t="s">
        <v>32</v>
      </c>
      <c r="H1346" s="1">
        <v>418311</v>
      </c>
      <c r="I1346" s="3">
        <v>42524</v>
      </c>
      <c r="J1346" s="3">
        <v>42515</v>
      </c>
      <c r="K1346" s="3">
        <v>42522</v>
      </c>
      <c r="L1346" s="1">
        <v>221614</v>
      </c>
      <c r="M1346" s="3">
        <v>42523</v>
      </c>
      <c r="N1346" s="1" t="s">
        <v>89</v>
      </c>
      <c r="O1346" s="1">
        <v>116460</v>
      </c>
      <c r="P1346" s="1">
        <v>2000</v>
      </c>
      <c r="Q1346" s="1">
        <v>106.48</v>
      </c>
      <c r="R1346" s="1337">
        <v>212960</v>
      </c>
      <c r="S1346" s="4">
        <v>-9539.26</v>
      </c>
      <c r="T1346" s="1">
        <v>98.450999999999993</v>
      </c>
      <c r="U1346" s="1337">
        <v>196902</v>
      </c>
      <c r="V1346" s="1">
        <v>0.42680000000000001</v>
      </c>
      <c r="W1346" s="1336">
        <v>853.64</v>
      </c>
      <c r="X1346" s="1">
        <v>13</v>
      </c>
      <c r="Y1346" s="1">
        <v>141</v>
      </c>
      <c r="AA1346" s="1">
        <v>401</v>
      </c>
      <c r="AB1346" s="1337">
        <v>16058</v>
      </c>
    </row>
    <row r="1347" spans="1:28">
      <c r="A1347" s="1336" t="s">
        <v>618</v>
      </c>
      <c r="B1347" s="2" t="s">
        <v>699</v>
      </c>
      <c r="C1347" s="1" t="s">
        <v>696</v>
      </c>
      <c r="D1347" s="1" t="s">
        <v>129</v>
      </c>
      <c r="E1347" s="1">
        <v>140008</v>
      </c>
      <c r="F1347" s="1336" t="s">
        <v>123</v>
      </c>
      <c r="G1347" s="1" t="s">
        <v>32</v>
      </c>
      <c r="H1347" s="1">
        <v>418465</v>
      </c>
      <c r="I1347" s="3">
        <v>42525</v>
      </c>
      <c r="J1347" s="3">
        <v>42522</v>
      </c>
      <c r="K1347" s="3">
        <v>42527</v>
      </c>
      <c r="L1347" s="1">
        <v>221687</v>
      </c>
      <c r="M1347" s="3">
        <v>42524</v>
      </c>
      <c r="N1347" s="1" t="s">
        <v>89</v>
      </c>
      <c r="O1347" s="1">
        <v>116710</v>
      </c>
      <c r="P1347" s="1">
        <v>2000</v>
      </c>
      <c r="Q1347" s="1">
        <v>106.48</v>
      </c>
      <c r="R1347" s="1337">
        <v>212960</v>
      </c>
      <c r="S1347" s="4">
        <v>-9539.26</v>
      </c>
      <c r="T1347" s="1">
        <v>98.450999999999993</v>
      </c>
      <c r="U1347" s="1337">
        <v>196902</v>
      </c>
      <c r="V1347" s="1">
        <v>0.42680000000000001</v>
      </c>
      <c r="W1347" s="1336">
        <v>853.64</v>
      </c>
      <c r="X1347" s="1">
        <v>13</v>
      </c>
      <c r="Y1347" s="1">
        <v>141</v>
      </c>
      <c r="AA1347" s="1">
        <v>401</v>
      </c>
      <c r="AB1347" s="1337">
        <v>16058</v>
      </c>
    </row>
    <row r="1348" spans="1:28">
      <c r="A1348" s="1336" t="s">
        <v>618</v>
      </c>
      <c r="B1348" s="2" t="s">
        <v>699</v>
      </c>
      <c r="C1348" s="1" t="s">
        <v>696</v>
      </c>
      <c r="D1348" s="1" t="s">
        <v>129</v>
      </c>
      <c r="E1348" s="1">
        <v>130241</v>
      </c>
      <c r="F1348" s="1336" t="s">
        <v>368</v>
      </c>
      <c r="G1348" s="1" t="s">
        <v>32</v>
      </c>
      <c r="H1348" s="1">
        <v>421313</v>
      </c>
      <c r="I1348" s="3">
        <v>42549</v>
      </c>
      <c r="J1348" s="3">
        <v>42528</v>
      </c>
      <c r="K1348" s="3">
        <v>42546</v>
      </c>
      <c r="L1348" s="1">
        <v>223315</v>
      </c>
      <c r="M1348" s="3">
        <v>42549</v>
      </c>
      <c r="N1348" s="1" t="s">
        <v>89</v>
      </c>
      <c r="O1348" s="1">
        <v>116879</v>
      </c>
      <c r="P1348" s="1">
        <v>2000</v>
      </c>
      <c r="Q1348" s="1">
        <v>101.28</v>
      </c>
      <c r="R1348" s="1337">
        <v>202560</v>
      </c>
      <c r="S1348" s="4">
        <v>-19939.259999999998</v>
      </c>
      <c r="T1348" s="1">
        <v>98.450999999999993</v>
      </c>
      <c r="U1348" s="1337">
        <v>196902</v>
      </c>
      <c r="V1348" s="1">
        <v>0.42680000000000001</v>
      </c>
      <c r="W1348" s="1336">
        <v>853.64</v>
      </c>
      <c r="X1348" s="1">
        <v>13</v>
      </c>
      <c r="Y1348" s="1">
        <v>135</v>
      </c>
      <c r="Z1348" s="1" t="s">
        <v>143</v>
      </c>
      <c r="AA1348" s="1">
        <v>401</v>
      </c>
      <c r="AB1348" s="1337">
        <v>5658</v>
      </c>
    </row>
    <row r="1349" spans="1:28">
      <c r="A1349" s="1336" t="s">
        <v>618</v>
      </c>
      <c r="B1349" s="2" t="s">
        <v>699</v>
      </c>
      <c r="C1349" s="1" t="s">
        <v>696</v>
      </c>
      <c r="D1349" s="1" t="s">
        <v>129</v>
      </c>
      <c r="E1349" s="1">
        <v>130241</v>
      </c>
      <c r="F1349" s="1336" t="s">
        <v>368</v>
      </c>
      <c r="G1349" s="1" t="s">
        <v>32</v>
      </c>
      <c r="H1349" s="1">
        <v>421339</v>
      </c>
      <c r="I1349" s="3">
        <v>42549</v>
      </c>
      <c r="J1349" s="3">
        <v>42528</v>
      </c>
      <c r="K1349" s="3">
        <v>42547</v>
      </c>
      <c r="L1349" s="1">
        <v>223322</v>
      </c>
      <c r="M1349" s="3">
        <v>42549</v>
      </c>
      <c r="N1349" s="1" t="s">
        <v>89</v>
      </c>
      <c r="O1349" s="1">
        <v>116960</v>
      </c>
      <c r="P1349" s="1">
        <v>2000</v>
      </c>
      <c r="Q1349" s="1">
        <v>101.28</v>
      </c>
      <c r="R1349" s="1337">
        <v>202560</v>
      </c>
      <c r="S1349" s="4">
        <v>-19939.259999999998</v>
      </c>
      <c r="T1349" s="1">
        <v>98.450999999999993</v>
      </c>
      <c r="U1349" s="1337">
        <v>196902</v>
      </c>
      <c r="V1349" s="1">
        <v>0.42680000000000001</v>
      </c>
      <c r="W1349" s="1336">
        <v>853.64</v>
      </c>
      <c r="X1349" s="1">
        <v>13</v>
      </c>
      <c r="Y1349" s="1">
        <v>135</v>
      </c>
      <c r="Z1349" s="1" t="s">
        <v>143</v>
      </c>
      <c r="AA1349" s="1">
        <v>401</v>
      </c>
      <c r="AB1349" s="1337">
        <v>5658</v>
      </c>
    </row>
    <row r="1350" spans="1:28">
      <c r="A1350" s="1336" t="s">
        <v>618</v>
      </c>
      <c r="B1350" s="2" t="s">
        <v>699</v>
      </c>
      <c r="C1350" s="1" t="s">
        <v>696</v>
      </c>
      <c r="D1350" s="1" t="s">
        <v>129</v>
      </c>
      <c r="E1350" s="1">
        <v>130241</v>
      </c>
      <c r="F1350" s="1336" t="s">
        <v>368</v>
      </c>
      <c r="G1350" s="1" t="s">
        <v>32</v>
      </c>
      <c r="H1350" s="1">
        <v>421340</v>
      </c>
      <c r="I1350" s="3">
        <v>42549</v>
      </c>
      <c r="J1350" s="3">
        <v>42528</v>
      </c>
      <c r="K1350" s="3">
        <v>42547</v>
      </c>
      <c r="L1350" s="1">
        <v>223314</v>
      </c>
      <c r="M1350" s="3">
        <v>42549</v>
      </c>
      <c r="N1350" s="1" t="s">
        <v>89</v>
      </c>
      <c r="O1350" s="1">
        <v>116960</v>
      </c>
      <c r="P1350" s="1">
        <v>2000</v>
      </c>
      <c r="Q1350" s="1">
        <v>101.28</v>
      </c>
      <c r="R1350" s="1337">
        <v>202560</v>
      </c>
      <c r="S1350" s="4">
        <v>-19939.259999999998</v>
      </c>
      <c r="T1350" s="1">
        <v>98.450999999999993</v>
      </c>
      <c r="U1350" s="1337">
        <v>196902</v>
      </c>
      <c r="V1350" s="1">
        <v>0.42680000000000001</v>
      </c>
      <c r="W1350" s="1336">
        <v>853.64</v>
      </c>
      <c r="X1350" s="1">
        <v>13</v>
      </c>
      <c r="Y1350" s="1">
        <v>135</v>
      </c>
      <c r="Z1350" s="1" t="s">
        <v>143</v>
      </c>
      <c r="AA1350" s="1">
        <v>401</v>
      </c>
      <c r="AB1350" s="1337">
        <v>5658</v>
      </c>
    </row>
    <row r="1351" spans="1:28">
      <c r="A1351" s="1336" t="s">
        <v>618</v>
      </c>
      <c r="B1351" s="2" t="s">
        <v>700</v>
      </c>
      <c r="C1351" s="1" t="s">
        <v>696</v>
      </c>
      <c r="D1351" s="1" t="s">
        <v>131</v>
      </c>
      <c r="E1351" s="1">
        <v>130001</v>
      </c>
      <c r="F1351" s="1336" t="s">
        <v>132</v>
      </c>
      <c r="G1351" s="1" t="s">
        <v>32</v>
      </c>
      <c r="H1351" s="1">
        <v>421087</v>
      </c>
      <c r="I1351" s="3">
        <v>42548</v>
      </c>
      <c r="J1351" s="3">
        <v>42530</v>
      </c>
      <c r="K1351" s="3">
        <v>42546</v>
      </c>
      <c r="N1351" s="1" t="s">
        <v>89</v>
      </c>
      <c r="O1351" s="1">
        <v>117054</v>
      </c>
      <c r="P1351" s="1">
        <v>3000</v>
      </c>
      <c r="Q1351" s="1">
        <v>106.48</v>
      </c>
      <c r="R1351" s="1337">
        <v>319440</v>
      </c>
      <c r="S1351" s="4">
        <v>-14308.89</v>
      </c>
      <c r="T1351" s="1">
        <v>98.450999999999993</v>
      </c>
      <c r="U1351" s="1337">
        <v>295353</v>
      </c>
      <c r="V1351" s="1">
        <v>0.42680000000000001</v>
      </c>
      <c r="W1351" s="1337">
        <v>1280.46</v>
      </c>
      <c r="X1351" s="1">
        <v>13</v>
      </c>
      <c r="Y1351" s="1">
        <v>130</v>
      </c>
      <c r="AA1351" s="1">
        <v>401</v>
      </c>
      <c r="AB1351" s="1337">
        <v>24087</v>
      </c>
    </row>
    <row r="1352" spans="1:28">
      <c r="A1352" s="1336" t="s">
        <v>618</v>
      </c>
      <c r="B1352" s="2" t="s">
        <v>701</v>
      </c>
      <c r="C1352" s="1" t="s">
        <v>702</v>
      </c>
      <c r="D1352" s="1" t="s">
        <v>65</v>
      </c>
      <c r="E1352" s="1">
        <v>130023</v>
      </c>
      <c r="F1352" s="1336" t="s">
        <v>153</v>
      </c>
      <c r="G1352" s="1" t="s">
        <v>32</v>
      </c>
      <c r="H1352" s="1">
        <v>420181</v>
      </c>
      <c r="I1352" s="3">
        <v>42539</v>
      </c>
      <c r="J1352" s="3">
        <v>42523</v>
      </c>
      <c r="K1352" s="3">
        <v>42546</v>
      </c>
      <c r="N1352" s="1" t="s">
        <v>89</v>
      </c>
      <c r="O1352" s="1">
        <v>116758</v>
      </c>
      <c r="P1352" s="1">
        <v>1000</v>
      </c>
      <c r="Q1352" s="1">
        <v>24.2</v>
      </c>
      <c r="R1352" s="1337">
        <v>24200</v>
      </c>
      <c r="S1352" s="4">
        <v>2997.81</v>
      </c>
      <c r="T1352" s="1">
        <v>18.763000000000002</v>
      </c>
      <c r="U1352" s="1337">
        <v>18763</v>
      </c>
      <c r="V1352" s="1">
        <v>5.3600000000000002E-2</v>
      </c>
      <c r="W1352" s="1336">
        <v>53.59</v>
      </c>
      <c r="X1352" s="1">
        <v>13</v>
      </c>
      <c r="Y1352" s="1">
        <v>130</v>
      </c>
      <c r="AA1352" s="1">
        <v>401</v>
      </c>
      <c r="AB1352" s="1337">
        <v>5437</v>
      </c>
    </row>
    <row r="1353" spans="1:28">
      <c r="A1353" s="1336" t="s">
        <v>618</v>
      </c>
      <c r="B1353" s="2" t="s">
        <v>703</v>
      </c>
      <c r="C1353" s="1" t="s">
        <v>702</v>
      </c>
      <c r="D1353" s="1" t="s">
        <v>129</v>
      </c>
      <c r="E1353" s="1">
        <v>140008</v>
      </c>
      <c r="F1353" s="1336" t="s">
        <v>123</v>
      </c>
      <c r="G1353" s="1" t="s">
        <v>32</v>
      </c>
      <c r="H1353" s="1">
        <v>420338</v>
      </c>
      <c r="I1353" s="3">
        <v>42541</v>
      </c>
      <c r="J1353" s="3">
        <v>42522</v>
      </c>
      <c r="K1353" s="3">
        <v>42541</v>
      </c>
      <c r="L1353" s="1">
        <v>222876</v>
      </c>
      <c r="M1353" s="3">
        <v>42541</v>
      </c>
      <c r="N1353" s="1" t="s">
        <v>89</v>
      </c>
      <c r="O1353" s="1">
        <v>116710</v>
      </c>
      <c r="P1353" s="1">
        <v>4000</v>
      </c>
      <c r="Q1353" s="1">
        <v>24.11</v>
      </c>
      <c r="R1353" s="1337">
        <v>96440</v>
      </c>
      <c r="S1353" s="4">
        <v>11631.24</v>
      </c>
      <c r="T1353" s="1">
        <v>18.763000000000002</v>
      </c>
      <c r="U1353" s="1337">
        <v>75052</v>
      </c>
      <c r="V1353" s="1">
        <v>5.3600000000000002E-2</v>
      </c>
      <c r="W1353" s="1336">
        <v>214.36</v>
      </c>
      <c r="X1353" s="1">
        <v>13</v>
      </c>
      <c r="Y1353" s="1">
        <v>141</v>
      </c>
      <c r="AA1353" s="1">
        <v>401</v>
      </c>
      <c r="AB1353" s="1337">
        <v>21388</v>
      </c>
    </row>
    <row r="1354" spans="1:28">
      <c r="A1354" s="1336" t="s">
        <v>618</v>
      </c>
      <c r="B1354" s="2" t="s">
        <v>703</v>
      </c>
      <c r="C1354" s="1" t="s">
        <v>702</v>
      </c>
      <c r="D1354" s="1" t="s">
        <v>129</v>
      </c>
      <c r="E1354" s="1">
        <v>130308</v>
      </c>
      <c r="F1354" s="1336" t="s">
        <v>126</v>
      </c>
      <c r="G1354" s="1" t="s">
        <v>32</v>
      </c>
      <c r="H1354" s="1">
        <v>420673</v>
      </c>
      <c r="I1354" s="3">
        <v>42543</v>
      </c>
      <c r="J1354" s="3">
        <v>42529</v>
      </c>
      <c r="K1354" s="3">
        <v>42546</v>
      </c>
      <c r="N1354" s="1" t="s">
        <v>89</v>
      </c>
      <c r="O1354" s="1">
        <v>116981</v>
      </c>
      <c r="P1354" s="1">
        <v>2000</v>
      </c>
      <c r="Q1354" s="1">
        <v>24.2</v>
      </c>
      <c r="R1354" s="1337">
        <v>48400</v>
      </c>
      <c r="S1354" s="4">
        <v>5995.62</v>
      </c>
      <c r="T1354" s="1">
        <v>18.763000000000002</v>
      </c>
      <c r="U1354" s="1337">
        <v>37526</v>
      </c>
      <c r="V1354" s="1">
        <v>5.3600000000000002E-2</v>
      </c>
      <c r="W1354" s="1336">
        <v>107.18</v>
      </c>
      <c r="X1354" s="1">
        <v>13</v>
      </c>
      <c r="Y1354" s="1">
        <v>141</v>
      </c>
      <c r="AA1354" s="1">
        <v>401</v>
      </c>
      <c r="AB1354" s="1337">
        <v>10874</v>
      </c>
    </row>
    <row r="1355" spans="1:28">
      <c r="A1355" s="1336" t="s">
        <v>618</v>
      </c>
      <c r="B1355" s="2" t="s">
        <v>704</v>
      </c>
      <c r="C1355" s="1" t="s">
        <v>705</v>
      </c>
      <c r="D1355" s="1" t="s">
        <v>65</v>
      </c>
      <c r="E1355" s="1">
        <v>130241</v>
      </c>
      <c r="F1355" s="1336" t="s">
        <v>368</v>
      </c>
      <c r="G1355" s="1" t="s">
        <v>32</v>
      </c>
      <c r="H1355" s="1">
        <v>419002</v>
      </c>
      <c r="I1355" s="3">
        <v>42530</v>
      </c>
      <c r="J1355" s="3">
        <v>42528</v>
      </c>
      <c r="K1355" s="3">
        <v>42529</v>
      </c>
      <c r="L1355" s="1">
        <v>222098</v>
      </c>
      <c r="M1355" s="3">
        <v>42529</v>
      </c>
      <c r="N1355" s="1" t="s">
        <v>89</v>
      </c>
      <c r="O1355" s="1">
        <v>116889</v>
      </c>
      <c r="P1355" s="1">
        <v>1000</v>
      </c>
      <c r="Q1355" s="1">
        <v>137.59</v>
      </c>
      <c r="R1355" s="1337">
        <v>137590</v>
      </c>
      <c r="S1355" s="4">
        <v>-14605.18</v>
      </c>
      <c r="T1355" s="1">
        <v>134.68600000000001</v>
      </c>
      <c r="U1355" s="1337">
        <v>134686</v>
      </c>
      <c r="V1355" s="1">
        <v>0.61599999999999999</v>
      </c>
      <c r="W1355" s="1336">
        <v>615.95000000000005</v>
      </c>
      <c r="X1355" s="1">
        <v>13</v>
      </c>
      <c r="Y1355" s="1">
        <v>135</v>
      </c>
      <c r="Z1355" s="1" t="s">
        <v>143</v>
      </c>
      <c r="AA1355" s="1">
        <v>401</v>
      </c>
      <c r="AB1355" s="1337">
        <v>2904</v>
      </c>
    </row>
    <row r="1356" spans="1:28">
      <c r="A1356" s="1336" t="s">
        <v>618</v>
      </c>
      <c r="B1356" s="2" t="s">
        <v>704</v>
      </c>
      <c r="C1356" s="1" t="s">
        <v>705</v>
      </c>
      <c r="D1356" s="1" t="s">
        <v>65</v>
      </c>
      <c r="E1356" s="1">
        <v>130308</v>
      </c>
      <c r="F1356" s="1336" t="s">
        <v>126</v>
      </c>
      <c r="G1356" s="1" t="s">
        <v>32</v>
      </c>
      <c r="H1356" s="1">
        <v>419101</v>
      </c>
      <c r="I1356" s="3">
        <v>42531</v>
      </c>
      <c r="J1356" s="3">
        <v>42529</v>
      </c>
      <c r="K1356" s="3">
        <v>42530</v>
      </c>
      <c r="N1356" s="1" t="s">
        <v>89</v>
      </c>
      <c r="O1356" s="1">
        <v>116981</v>
      </c>
      <c r="P1356" s="1">
        <v>1000</v>
      </c>
      <c r="Q1356" s="1">
        <v>145.21</v>
      </c>
      <c r="R1356" s="1337">
        <v>145210</v>
      </c>
      <c r="S1356" s="4">
        <v>-6985.18</v>
      </c>
      <c r="T1356" s="1">
        <v>134.68600000000001</v>
      </c>
      <c r="U1356" s="1337">
        <v>134686</v>
      </c>
      <c r="V1356" s="1">
        <v>0.61599999999999999</v>
      </c>
      <c r="W1356" s="1336">
        <v>615.95000000000005</v>
      </c>
      <c r="X1356" s="1">
        <v>13</v>
      </c>
      <c r="Y1356" s="1">
        <v>141</v>
      </c>
      <c r="AA1356" s="1">
        <v>401</v>
      </c>
      <c r="AB1356" s="1337">
        <v>10524</v>
      </c>
    </row>
    <row r="1357" spans="1:28">
      <c r="A1357" s="1336" t="s">
        <v>618</v>
      </c>
      <c r="B1357" s="2" t="s">
        <v>704</v>
      </c>
      <c r="C1357" s="1" t="s">
        <v>705</v>
      </c>
      <c r="D1357" s="1" t="s">
        <v>65</v>
      </c>
      <c r="E1357" s="1">
        <v>130308</v>
      </c>
      <c r="F1357" s="1336" t="s">
        <v>126</v>
      </c>
      <c r="G1357" s="1" t="s">
        <v>32</v>
      </c>
      <c r="H1357" s="1">
        <v>419331</v>
      </c>
      <c r="I1357" s="3">
        <v>42534</v>
      </c>
      <c r="J1357" s="3">
        <v>42530</v>
      </c>
      <c r="K1357" s="3">
        <v>42531</v>
      </c>
      <c r="N1357" s="1" t="s">
        <v>89</v>
      </c>
      <c r="O1357" s="1">
        <v>117088</v>
      </c>
      <c r="P1357" s="1">
        <v>1000</v>
      </c>
      <c r="Q1357" s="1">
        <v>145.21</v>
      </c>
      <c r="R1357" s="1337">
        <v>145210</v>
      </c>
      <c r="S1357" s="4">
        <v>-6985.18</v>
      </c>
      <c r="T1357" s="1">
        <v>134.68600000000001</v>
      </c>
      <c r="U1357" s="1337">
        <v>134686</v>
      </c>
      <c r="V1357" s="1">
        <v>0.61599999999999999</v>
      </c>
      <c r="W1357" s="1336">
        <v>615.95000000000005</v>
      </c>
      <c r="X1357" s="1">
        <v>13</v>
      </c>
      <c r="Y1357" s="1">
        <v>141</v>
      </c>
      <c r="AA1357" s="1">
        <v>401</v>
      </c>
      <c r="AB1357" s="1337">
        <v>10524</v>
      </c>
    </row>
    <row r="1358" spans="1:28">
      <c r="A1358" s="1336" t="s">
        <v>618</v>
      </c>
      <c r="B1358" s="2" t="s">
        <v>706</v>
      </c>
      <c r="C1358" s="1" t="s">
        <v>705</v>
      </c>
      <c r="D1358" s="1" t="s">
        <v>129</v>
      </c>
      <c r="E1358" s="1">
        <v>140008</v>
      </c>
      <c r="F1358" s="1336" t="s">
        <v>123</v>
      </c>
      <c r="G1358" s="1" t="s">
        <v>32</v>
      </c>
      <c r="H1358" s="1">
        <v>418482</v>
      </c>
      <c r="I1358" s="3">
        <v>42525</v>
      </c>
      <c r="J1358" s="3">
        <v>42522</v>
      </c>
      <c r="K1358" s="3">
        <v>42527</v>
      </c>
      <c r="L1358" s="1">
        <v>221735</v>
      </c>
      <c r="M1358" s="3">
        <v>42525</v>
      </c>
      <c r="N1358" s="1" t="s">
        <v>89</v>
      </c>
      <c r="O1358" s="1">
        <v>116710</v>
      </c>
      <c r="P1358" s="1">
        <v>2000</v>
      </c>
      <c r="Q1358" s="1">
        <v>144.65</v>
      </c>
      <c r="R1358" s="1337">
        <v>289300</v>
      </c>
      <c r="S1358" s="4">
        <v>-15090.36</v>
      </c>
      <c r="T1358" s="1">
        <v>134.68600000000001</v>
      </c>
      <c r="U1358" s="1337">
        <v>269372</v>
      </c>
      <c r="V1358" s="1">
        <v>0.61599999999999999</v>
      </c>
      <c r="W1358" s="1337">
        <v>1231.9000000000001</v>
      </c>
      <c r="X1358" s="1">
        <v>13</v>
      </c>
      <c r="Y1358" s="1">
        <v>141</v>
      </c>
      <c r="AA1358" s="1">
        <v>401</v>
      </c>
      <c r="AB1358" s="1337">
        <v>19928</v>
      </c>
    </row>
    <row r="1359" spans="1:28">
      <c r="A1359" s="1336" t="s">
        <v>618</v>
      </c>
      <c r="B1359" s="2" t="s">
        <v>706</v>
      </c>
      <c r="C1359" s="1" t="s">
        <v>705</v>
      </c>
      <c r="D1359" s="1" t="s">
        <v>129</v>
      </c>
      <c r="E1359" s="1">
        <v>140083</v>
      </c>
      <c r="F1359" s="1336" t="s">
        <v>117</v>
      </c>
      <c r="G1359" s="1" t="s">
        <v>32</v>
      </c>
      <c r="H1359" s="1">
        <v>419366</v>
      </c>
      <c r="I1359" s="3">
        <v>42532</v>
      </c>
      <c r="J1359" s="3">
        <v>42529</v>
      </c>
      <c r="K1359" s="3">
        <v>42530</v>
      </c>
      <c r="L1359" s="1">
        <v>222309</v>
      </c>
      <c r="M1359" s="3">
        <v>42532</v>
      </c>
      <c r="N1359" s="1" t="s">
        <v>89</v>
      </c>
      <c r="O1359" s="1">
        <v>116997</v>
      </c>
      <c r="P1359" s="1">
        <v>2000</v>
      </c>
      <c r="Q1359" s="1">
        <v>141.12</v>
      </c>
      <c r="R1359" s="1337">
        <v>282240</v>
      </c>
      <c r="S1359" s="4">
        <v>-22150.36</v>
      </c>
      <c r="T1359" s="1">
        <v>134.68600000000001</v>
      </c>
      <c r="U1359" s="1337">
        <v>269372</v>
      </c>
      <c r="V1359" s="1">
        <v>0.61599999999999999</v>
      </c>
      <c r="W1359" s="1337">
        <v>1231.9000000000001</v>
      </c>
      <c r="X1359" s="1">
        <v>13</v>
      </c>
      <c r="Y1359" s="1">
        <v>141</v>
      </c>
      <c r="AA1359" s="1">
        <v>401</v>
      </c>
      <c r="AB1359" s="1337">
        <v>12868</v>
      </c>
    </row>
    <row r="1360" spans="1:28">
      <c r="A1360" s="1336" t="s">
        <v>618</v>
      </c>
      <c r="B1360" s="2" t="s">
        <v>707</v>
      </c>
      <c r="C1360" s="1" t="s">
        <v>708</v>
      </c>
      <c r="D1360" s="1" t="s">
        <v>692</v>
      </c>
      <c r="E1360" s="1">
        <v>130140</v>
      </c>
      <c r="F1360" s="1336" t="s">
        <v>222</v>
      </c>
      <c r="G1360" s="1" t="s">
        <v>53</v>
      </c>
      <c r="H1360" s="1">
        <v>7342</v>
      </c>
      <c r="I1360" s="3">
        <v>42550</v>
      </c>
      <c r="J1360" s="3">
        <v>42550</v>
      </c>
      <c r="K1360" s="3">
        <v>42550</v>
      </c>
      <c r="N1360" s="1" t="s">
        <v>54</v>
      </c>
      <c r="O1360" s="1">
        <v>7536</v>
      </c>
      <c r="P1360" s="1">
        <v>-800</v>
      </c>
      <c r="Q1360" s="1">
        <v>189.6</v>
      </c>
      <c r="R1360" s="1337">
        <v>-151680</v>
      </c>
      <c r="S1360" s="4">
        <v>13237.62</v>
      </c>
      <c r="T1360" s="1">
        <v>182.43100000000001</v>
      </c>
      <c r="U1360" s="1337">
        <v>-145944.79999999999</v>
      </c>
      <c r="V1360" s="1">
        <v>0.85460000000000003</v>
      </c>
      <c r="W1360" s="1336">
        <v>-683.67200000000003</v>
      </c>
      <c r="X1360" s="1">
        <v>13</v>
      </c>
      <c r="Y1360" s="1">
        <v>130</v>
      </c>
      <c r="AA1360" s="1">
        <v>401</v>
      </c>
      <c r="AB1360" s="1337">
        <v>-5735.2</v>
      </c>
    </row>
    <row r="1361" spans="1:28">
      <c r="A1361" s="1336" t="s">
        <v>618</v>
      </c>
      <c r="B1361" s="2" t="s">
        <v>707</v>
      </c>
      <c r="C1361" s="1" t="s">
        <v>708</v>
      </c>
      <c r="D1361" s="1" t="s">
        <v>692</v>
      </c>
      <c r="E1361" s="1">
        <v>130140</v>
      </c>
      <c r="F1361" s="1336" t="s">
        <v>222</v>
      </c>
      <c r="G1361" s="1" t="s">
        <v>32</v>
      </c>
      <c r="H1361" s="1">
        <v>421412</v>
      </c>
      <c r="I1361" s="3">
        <v>42550</v>
      </c>
      <c r="J1361" s="3">
        <v>42548</v>
      </c>
      <c r="K1361" s="3">
        <v>42549</v>
      </c>
      <c r="N1361" s="1" t="s">
        <v>89</v>
      </c>
      <c r="O1361" s="1">
        <v>117496</v>
      </c>
      <c r="P1361" s="1">
        <v>800</v>
      </c>
      <c r="Q1361" s="1">
        <v>189.6</v>
      </c>
      <c r="R1361" s="1337">
        <v>151680</v>
      </c>
      <c r="S1361" s="4">
        <v>-13237.62</v>
      </c>
      <c r="T1361" s="1">
        <v>182.43100000000001</v>
      </c>
      <c r="U1361" s="1337">
        <v>145944.79999999999</v>
      </c>
      <c r="V1361" s="1">
        <v>0.85460000000000003</v>
      </c>
      <c r="W1361" s="1336">
        <v>683.67200000000003</v>
      </c>
      <c r="X1361" s="1">
        <v>13</v>
      </c>
      <c r="Y1361" s="1">
        <v>130</v>
      </c>
      <c r="AA1361" s="1">
        <v>401</v>
      </c>
      <c r="AB1361" s="1337">
        <v>5735.2</v>
      </c>
    </row>
    <row r="1362" spans="1:28">
      <c r="A1362" s="1336" t="s">
        <v>618</v>
      </c>
      <c r="B1362" s="2" t="s">
        <v>709</v>
      </c>
      <c r="C1362" s="1" t="s">
        <v>708</v>
      </c>
      <c r="D1362" s="1" t="s">
        <v>65</v>
      </c>
      <c r="E1362" s="1">
        <v>130308</v>
      </c>
      <c r="F1362" s="1336" t="s">
        <v>126</v>
      </c>
      <c r="G1362" s="1" t="s">
        <v>32</v>
      </c>
      <c r="H1362" s="1">
        <v>418244</v>
      </c>
      <c r="I1362" s="3">
        <v>42524</v>
      </c>
      <c r="J1362" s="3">
        <v>42523</v>
      </c>
      <c r="K1362" s="3">
        <v>42524</v>
      </c>
      <c r="N1362" s="1" t="s">
        <v>89</v>
      </c>
      <c r="O1362" s="1">
        <v>116740</v>
      </c>
      <c r="P1362" s="1">
        <v>1000</v>
      </c>
      <c r="Q1362" s="1">
        <v>189.6</v>
      </c>
      <c r="R1362" s="1337">
        <v>189600</v>
      </c>
      <c r="S1362" s="4">
        <v>-16547.03</v>
      </c>
      <c r="T1362" s="1">
        <v>182.43100000000001</v>
      </c>
      <c r="U1362" s="1337">
        <v>182431</v>
      </c>
      <c r="V1362" s="1">
        <v>0.85460000000000003</v>
      </c>
      <c r="W1362" s="1336">
        <v>854.59</v>
      </c>
      <c r="X1362" s="1">
        <v>13</v>
      </c>
      <c r="Y1362" s="1">
        <v>141</v>
      </c>
      <c r="AA1362" s="1">
        <v>401</v>
      </c>
      <c r="AB1362" s="1337">
        <v>7169</v>
      </c>
    </row>
    <row r="1363" spans="1:28">
      <c r="A1363" s="1336" t="s">
        <v>618</v>
      </c>
      <c r="B1363" s="2" t="s">
        <v>709</v>
      </c>
      <c r="C1363" s="1" t="s">
        <v>708</v>
      </c>
      <c r="D1363" s="1" t="s">
        <v>65</v>
      </c>
      <c r="E1363" s="1">
        <v>130308</v>
      </c>
      <c r="F1363" s="1336" t="s">
        <v>126</v>
      </c>
      <c r="G1363" s="1" t="s">
        <v>32</v>
      </c>
      <c r="H1363" s="1">
        <v>418247</v>
      </c>
      <c r="I1363" s="3">
        <v>42524</v>
      </c>
      <c r="J1363" s="3">
        <v>42523</v>
      </c>
      <c r="K1363" s="3">
        <v>42524</v>
      </c>
      <c r="N1363" s="1" t="s">
        <v>89</v>
      </c>
      <c r="O1363" s="1">
        <v>116740</v>
      </c>
      <c r="P1363" s="1">
        <v>3000</v>
      </c>
      <c r="Q1363" s="1">
        <v>189.6</v>
      </c>
      <c r="R1363" s="1337">
        <v>568800</v>
      </c>
      <c r="S1363" s="4">
        <v>-49641.09</v>
      </c>
      <c r="T1363" s="1">
        <v>182.43100000000001</v>
      </c>
      <c r="U1363" s="1337">
        <v>547293</v>
      </c>
      <c r="V1363" s="1">
        <v>0.85460000000000003</v>
      </c>
      <c r="W1363" s="1337">
        <v>2563.77</v>
      </c>
      <c r="X1363" s="1">
        <v>13</v>
      </c>
      <c r="Y1363" s="1">
        <v>141</v>
      </c>
      <c r="AA1363" s="1">
        <v>401</v>
      </c>
      <c r="AB1363" s="1337">
        <v>21507</v>
      </c>
    </row>
    <row r="1364" spans="1:28">
      <c r="A1364" s="1336" t="s">
        <v>618</v>
      </c>
      <c r="B1364" s="2" t="s">
        <v>709</v>
      </c>
      <c r="C1364" s="1" t="s">
        <v>708</v>
      </c>
      <c r="D1364" s="1" t="s">
        <v>65</v>
      </c>
      <c r="E1364" s="1">
        <v>130308</v>
      </c>
      <c r="F1364" s="1336" t="s">
        <v>126</v>
      </c>
      <c r="G1364" s="1" t="s">
        <v>32</v>
      </c>
      <c r="H1364" s="1">
        <v>418415</v>
      </c>
      <c r="I1364" s="3">
        <v>42527</v>
      </c>
      <c r="J1364" s="3">
        <v>42524</v>
      </c>
      <c r="K1364" s="3">
        <v>42524</v>
      </c>
      <c r="N1364" s="1" t="s">
        <v>89</v>
      </c>
      <c r="O1364" s="1">
        <v>116772</v>
      </c>
      <c r="P1364" s="1">
        <v>2000</v>
      </c>
      <c r="Q1364" s="1">
        <v>189.6</v>
      </c>
      <c r="R1364" s="1337">
        <v>379200</v>
      </c>
      <c r="S1364" s="4">
        <v>-33094.06</v>
      </c>
      <c r="T1364" s="1">
        <v>182.43100000000001</v>
      </c>
      <c r="U1364" s="1337">
        <v>364862</v>
      </c>
      <c r="V1364" s="1">
        <v>0.85460000000000003</v>
      </c>
      <c r="W1364" s="1337">
        <v>1709.18</v>
      </c>
      <c r="X1364" s="1">
        <v>13</v>
      </c>
      <c r="Y1364" s="1">
        <v>141</v>
      </c>
      <c r="AA1364" s="1">
        <v>401</v>
      </c>
      <c r="AB1364" s="1337">
        <v>14338</v>
      </c>
    </row>
    <row r="1365" spans="1:28">
      <c r="A1365" s="1336" t="s">
        <v>618</v>
      </c>
      <c r="B1365" s="2" t="s">
        <v>709</v>
      </c>
      <c r="C1365" s="1" t="s">
        <v>708</v>
      </c>
      <c r="D1365" s="1" t="s">
        <v>65</v>
      </c>
      <c r="E1365" s="1">
        <v>130241</v>
      </c>
      <c r="F1365" s="1336" t="s">
        <v>368</v>
      </c>
      <c r="G1365" s="1" t="s">
        <v>32</v>
      </c>
      <c r="H1365" s="1">
        <v>419024</v>
      </c>
      <c r="I1365" s="3">
        <v>42530</v>
      </c>
      <c r="J1365" s="3">
        <v>42528</v>
      </c>
      <c r="K1365" s="3">
        <v>42529</v>
      </c>
      <c r="L1365" s="1">
        <v>222102</v>
      </c>
      <c r="M1365" s="3">
        <v>42529</v>
      </c>
      <c r="N1365" s="1" t="s">
        <v>89</v>
      </c>
      <c r="O1365" s="1">
        <v>116889</v>
      </c>
      <c r="P1365" s="1">
        <v>1000</v>
      </c>
      <c r="Q1365" s="1">
        <v>184.86</v>
      </c>
      <c r="R1365" s="1337">
        <v>184860</v>
      </c>
      <c r="S1365" s="4">
        <v>-21287.03</v>
      </c>
      <c r="T1365" s="1">
        <v>182.43100000000001</v>
      </c>
      <c r="U1365" s="1337">
        <v>182431</v>
      </c>
      <c r="V1365" s="1">
        <v>0.85460000000000003</v>
      </c>
      <c r="W1365" s="1336">
        <v>854.59</v>
      </c>
      <c r="X1365" s="1">
        <v>13</v>
      </c>
      <c r="Y1365" s="1">
        <v>135</v>
      </c>
      <c r="Z1365" s="1" t="s">
        <v>143</v>
      </c>
      <c r="AA1365" s="1">
        <v>401</v>
      </c>
      <c r="AB1365" s="1337">
        <v>2429</v>
      </c>
    </row>
    <row r="1366" spans="1:28">
      <c r="A1366" s="1336" t="s">
        <v>618</v>
      </c>
      <c r="B1366" s="2" t="s">
        <v>709</v>
      </c>
      <c r="C1366" s="1" t="s">
        <v>708</v>
      </c>
      <c r="D1366" s="1" t="s">
        <v>65</v>
      </c>
      <c r="E1366" s="1">
        <v>130308</v>
      </c>
      <c r="F1366" s="1336" t="s">
        <v>126</v>
      </c>
      <c r="G1366" s="1" t="s">
        <v>32</v>
      </c>
      <c r="H1366" s="1">
        <v>419541</v>
      </c>
      <c r="I1366" s="3">
        <v>42535</v>
      </c>
      <c r="J1366" s="3">
        <v>42529</v>
      </c>
      <c r="K1366" s="3">
        <v>42546</v>
      </c>
      <c r="N1366" s="1" t="s">
        <v>89</v>
      </c>
      <c r="O1366" s="1">
        <v>116981</v>
      </c>
      <c r="P1366" s="1">
        <v>1000</v>
      </c>
      <c r="Q1366" s="1">
        <v>195.1</v>
      </c>
      <c r="R1366" s="1337">
        <v>195100</v>
      </c>
      <c r="S1366" s="4">
        <v>-11047.03</v>
      </c>
      <c r="T1366" s="1">
        <v>182.43100000000001</v>
      </c>
      <c r="U1366" s="1337">
        <v>182431</v>
      </c>
      <c r="V1366" s="1">
        <v>0.85460000000000003</v>
      </c>
      <c r="W1366" s="1336">
        <v>854.59</v>
      </c>
      <c r="X1366" s="1">
        <v>13</v>
      </c>
      <c r="Y1366" s="1">
        <v>141</v>
      </c>
      <c r="AA1366" s="1">
        <v>401</v>
      </c>
      <c r="AB1366" s="1337">
        <v>12669</v>
      </c>
    </row>
    <row r="1367" spans="1:28">
      <c r="A1367" s="1336" t="s">
        <v>618</v>
      </c>
      <c r="B1367" s="2" t="s">
        <v>710</v>
      </c>
      <c r="C1367" s="1" t="s">
        <v>708</v>
      </c>
      <c r="D1367" s="1" t="s">
        <v>467</v>
      </c>
      <c r="E1367" s="1">
        <v>140008</v>
      </c>
      <c r="F1367" s="1336" t="s">
        <v>123</v>
      </c>
      <c r="G1367" s="1" t="s">
        <v>32</v>
      </c>
      <c r="H1367" s="1">
        <v>420356</v>
      </c>
      <c r="I1367" s="3">
        <v>42541</v>
      </c>
      <c r="J1367" s="3">
        <v>42522</v>
      </c>
      <c r="K1367" s="3">
        <v>42541</v>
      </c>
      <c r="L1367" s="1">
        <v>222890</v>
      </c>
      <c r="M1367" s="3">
        <v>42541</v>
      </c>
      <c r="N1367" s="1" t="s">
        <v>89</v>
      </c>
      <c r="O1367" s="1">
        <v>116710</v>
      </c>
      <c r="P1367" s="1">
        <v>1500</v>
      </c>
      <c r="Q1367" s="1">
        <v>194.34</v>
      </c>
      <c r="R1367" s="1337">
        <v>291510</v>
      </c>
      <c r="S1367" s="4">
        <v>-17710.55</v>
      </c>
      <c r="T1367" s="1">
        <v>182.43100000000001</v>
      </c>
      <c r="U1367" s="1337">
        <v>273646.5</v>
      </c>
      <c r="V1367" s="1">
        <v>0.85460000000000003</v>
      </c>
      <c r="W1367" s="1337">
        <v>1281.885</v>
      </c>
      <c r="X1367" s="1">
        <v>13</v>
      </c>
      <c r="Y1367" s="1">
        <v>141</v>
      </c>
      <c r="AA1367" s="1">
        <v>401</v>
      </c>
      <c r="AB1367" s="1337">
        <v>17863.5</v>
      </c>
    </row>
    <row r="1368" spans="1:28">
      <c r="A1368" s="1336" t="s">
        <v>618</v>
      </c>
      <c r="B1368" s="2" t="s">
        <v>711</v>
      </c>
      <c r="C1368" s="1" t="s">
        <v>708</v>
      </c>
      <c r="D1368" s="1" t="s">
        <v>131</v>
      </c>
      <c r="E1368" s="1">
        <v>130001</v>
      </c>
      <c r="F1368" s="1336" t="s">
        <v>132</v>
      </c>
      <c r="G1368" s="1" t="s">
        <v>32</v>
      </c>
      <c r="H1368" s="1">
        <v>420844</v>
      </c>
      <c r="I1368" s="3">
        <v>42545</v>
      </c>
      <c r="J1368" s="3">
        <v>42530</v>
      </c>
      <c r="K1368" s="3">
        <v>42546</v>
      </c>
      <c r="N1368" s="1" t="s">
        <v>89</v>
      </c>
      <c r="O1368" s="1">
        <v>117054</v>
      </c>
      <c r="P1368" s="1">
        <v>3000</v>
      </c>
      <c r="Q1368" s="1">
        <v>194.34</v>
      </c>
      <c r="R1368" s="1337">
        <v>583020</v>
      </c>
      <c r="S1368" s="4">
        <v>-35421.089999999997</v>
      </c>
      <c r="T1368" s="1">
        <v>182.43100000000001</v>
      </c>
      <c r="U1368" s="1337">
        <v>547293</v>
      </c>
      <c r="V1368" s="1">
        <v>0.85460000000000003</v>
      </c>
      <c r="W1368" s="1337">
        <v>2563.77</v>
      </c>
      <c r="X1368" s="1">
        <v>13</v>
      </c>
      <c r="Y1368" s="1">
        <v>130</v>
      </c>
      <c r="AA1368" s="1">
        <v>401</v>
      </c>
      <c r="AB1368" s="1337">
        <v>35727</v>
      </c>
    </row>
    <row r="1369" spans="1:28">
      <c r="A1369" s="1336" t="s">
        <v>618</v>
      </c>
      <c r="B1369" s="2" t="s">
        <v>711</v>
      </c>
      <c r="C1369" s="1" t="s">
        <v>708</v>
      </c>
      <c r="D1369" s="1" t="s">
        <v>131</v>
      </c>
      <c r="E1369" s="1">
        <v>130001</v>
      </c>
      <c r="F1369" s="1336" t="s">
        <v>132</v>
      </c>
      <c r="G1369" s="1" t="s">
        <v>32</v>
      </c>
      <c r="H1369" s="1">
        <v>421053</v>
      </c>
      <c r="I1369" s="3">
        <v>42548</v>
      </c>
      <c r="J1369" s="3">
        <v>42528</v>
      </c>
      <c r="K1369" s="3">
        <v>42546</v>
      </c>
      <c r="N1369" s="1" t="s">
        <v>89</v>
      </c>
      <c r="O1369" s="1">
        <v>116945</v>
      </c>
      <c r="P1369" s="1">
        <v>3000</v>
      </c>
      <c r="Q1369" s="1">
        <v>194.34</v>
      </c>
      <c r="R1369" s="1337">
        <v>583020</v>
      </c>
      <c r="S1369" s="4">
        <v>-35421.089999999997</v>
      </c>
      <c r="T1369" s="1">
        <v>182.43100000000001</v>
      </c>
      <c r="U1369" s="1337">
        <v>547293</v>
      </c>
      <c r="V1369" s="1">
        <v>0.85460000000000003</v>
      </c>
      <c r="W1369" s="1337">
        <v>2563.77</v>
      </c>
      <c r="X1369" s="1">
        <v>13</v>
      </c>
      <c r="Y1369" s="1">
        <v>130</v>
      </c>
      <c r="AA1369" s="1">
        <v>401</v>
      </c>
      <c r="AB1369" s="1337">
        <v>35727</v>
      </c>
    </row>
    <row r="1370" spans="1:28">
      <c r="A1370" s="1336" t="s">
        <v>712</v>
      </c>
      <c r="B1370" s="2" t="s">
        <v>713</v>
      </c>
      <c r="C1370" s="1" t="s">
        <v>714</v>
      </c>
      <c r="D1370" s="1" t="s">
        <v>692</v>
      </c>
      <c r="E1370" s="1">
        <v>130140</v>
      </c>
      <c r="F1370" s="1336" t="s">
        <v>222</v>
      </c>
      <c r="G1370" s="1" t="s">
        <v>32</v>
      </c>
      <c r="H1370" s="1">
        <v>418257</v>
      </c>
      <c r="I1370" s="3">
        <v>42524</v>
      </c>
      <c r="J1370" s="3">
        <v>42501</v>
      </c>
      <c r="K1370" s="3">
        <v>42515</v>
      </c>
      <c r="N1370" s="1" t="s">
        <v>89</v>
      </c>
      <c r="O1370" s="1">
        <v>116018</v>
      </c>
      <c r="P1370" s="1">
        <v>800</v>
      </c>
      <c r="Q1370" s="1">
        <v>88.54</v>
      </c>
      <c r="R1370" s="1337">
        <v>70832</v>
      </c>
      <c r="S1370" s="1">
        <v>949.18</v>
      </c>
      <c r="T1370" s="1">
        <v>77.304000000000002</v>
      </c>
      <c r="U1370" s="1337">
        <v>61843.199999999997</v>
      </c>
      <c r="V1370" s="1">
        <v>0.27250000000000002</v>
      </c>
      <c r="W1370" s="1336">
        <v>217.976</v>
      </c>
      <c r="X1370" s="1">
        <v>13</v>
      </c>
      <c r="Y1370" s="1">
        <v>130</v>
      </c>
      <c r="AA1370" s="1">
        <v>401</v>
      </c>
      <c r="AB1370" s="1337">
        <v>8988.7999999999993</v>
      </c>
    </row>
    <row r="1371" spans="1:28">
      <c r="A1371" s="1336" t="s">
        <v>712</v>
      </c>
      <c r="B1371" s="2" t="s">
        <v>715</v>
      </c>
      <c r="C1371" s="1" t="s">
        <v>716</v>
      </c>
      <c r="D1371" s="1" t="s">
        <v>65</v>
      </c>
      <c r="E1371" s="1">
        <v>130308</v>
      </c>
      <c r="F1371" s="1336" t="s">
        <v>126</v>
      </c>
      <c r="G1371" s="1" t="s">
        <v>32</v>
      </c>
      <c r="H1371" s="1">
        <v>420553</v>
      </c>
      <c r="I1371" s="3">
        <v>42543</v>
      </c>
      <c r="J1371" s="3">
        <v>42529</v>
      </c>
      <c r="K1371" s="3">
        <v>42546</v>
      </c>
      <c r="N1371" s="1" t="s">
        <v>89</v>
      </c>
      <c r="O1371" s="1">
        <v>116986</v>
      </c>
      <c r="P1371" s="1">
        <v>1000</v>
      </c>
      <c r="Q1371" s="1">
        <v>120.94</v>
      </c>
      <c r="R1371" s="1337">
        <v>120940</v>
      </c>
      <c r="S1371" s="4">
        <v>-6861.87</v>
      </c>
      <c r="T1371" s="1">
        <v>113.099</v>
      </c>
      <c r="U1371" s="1337">
        <v>113099</v>
      </c>
      <c r="V1371" s="1">
        <v>0.43209999999999998</v>
      </c>
      <c r="W1371" s="1336">
        <v>432.12</v>
      </c>
      <c r="X1371" s="1">
        <v>13</v>
      </c>
      <c r="Y1371" s="1">
        <v>141</v>
      </c>
      <c r="AA1371" s="1">
        <v>401</v>
      </c>
      <c r="AB1371" s="1337">
        <v>7841</v>
      </c>
    </row>
    <row r="1372" spans="1:28">
      <c r="A1372" s="1336" t="s">
        <v>712</v>
      </c>
      <c r="B1372" s="2" t="s">
        <v>717</v>
      </c>
      <c r="C1372" s="1" t="s">
        <v>718</v>
      </c>
      <c r="D1372" s="1" t="s">
        <v>76</v>
      </c>
      <c r="E1372" s="1">
        <v>130110</v>
      </c>
      <c r="F1372" s="1336" t="s">
        <v>198</v>
      </c>
      <c r="G1372" s="1" t="s">
        <v>32</v>
      </c>
      <c r="H1372" s="1">
        <v>418523</v>
      </c>
      <c r="I1372" s="3">
        <v>42527</v>
      </c>
      <c r="J1372" s="3">
        <v>42521</v>
      </c>
      <c r="K1372" s="3">
        <v>42521</v>
      </c>
      <c r="L1372" s="1">
        <v>221768</v>
      </c>
      <c r="M1372" s="3">
        <v>42526</v>
      </c>
      <c r="N1372" s="1" t="s">
        <v>89</v>
      </c>
      <c r="O1372" s="1">
        <v>116618</v>
      </c>
      <c r="P1372" s="1">
        <v>500</v>
      </c>
      <c r="Q1372" s="1">
        <v>262.60000000000002</v>
      </c>
      <c r="R1372" s="1337">
        <v>131300</v>
      </c>
      <c r="S1372" s="4">
        <v>28264.91</v>
      </c>
      <c r="T1372" s="1">
        <v>182.363</v>
      </c>
      <c r="U1372" s="1337">
        <v>91181.5</v>
      </c>
      <c r="V1372" s="1">
        <v>0.72160000000000002</v>
      </c>
      <c r="W1372" s="1336">
        <v>360.82</v>
      </c>
      <c r="X1372" s="1">
        <v>13</v>
      </c>
      <c r="Y1372" s="1">
        <v>130</v>
      </c>
      <c r="AA1372" s="1">
        <v>401</v>
      </c>
      <c r="AB1372" s="1337">
        <v>40118.5</v>
      </c>
    </row>
    <row r="1373" spans="1:28">
      <c r="A1373" s="1336" t="s">
        <v>712</v>
      </c>
      <c r="B1373" s="2" t="s">
        <v>719</v>
      </c>
      <c r="C1373" s="1" t="s">
        <v>720</v>
      </c>
      <c r="D1373" s="1" t="s">
        <v>65</v>
      </c>
      <c r="E1373" s="1">
        <v>130308</v>
      </c>
      <c r="F1373" s="1336" t="s">
        <v>126</v>
      </c>
      <c r="G1373" s="1" t="s">
        <v>32</v>
      </c>
      <c r="H1373" s="1">
        <v>420826</v>
      </c>
      <c r="I1373" s="3">
        <v>42545</v>
      </c>
      <c r="J1373" s="3">
        <v>42529</v>
      </c>
      <c r="K1373" s="3">
        <v>42546</v>
      </c>
      <c r="N1373" s="1" t="s">
        <v>89</v>
      </c>
      <c r="O1373" s="1">
        <v>116986</v>
      </c>
      <c r="P1373" s="1">
        <v>3000</v>
      </c>
      <c r="Q1373" s="1">
        <v>27.08</v>
      </c>
      <c r="R1373" s="1337">
        <v>81240</v>
      </c>
      <c r="S1373" s="4">
        <v>1903.83</v>
      </c>
      <c r="T1373" s="1">
        <v>23.402999999999999</v>
      </c>
      <c r="U1373" s="1337">
        <v>70209</v>
      </c>
      <c r="V1373" s="1">
        <v>6.7000000000000004E-2</v>
      </c>
      <c r="W1373" s="1336">
        <v>201</v>
      </c>
      <c r="X1373" s="1">
        <v>13</v>
      </c>
      <c r="Y1373" s="1">
        <v>141</v>
      </c>
      <c r="AA1373" s="1">
        <v>401</v>
      </c>
      <c r="AB1373" s="1337">
        <v>11031</v>
      </c>
    </row>
    <row r="1374" spans="1:28">
      <c r="A1374" s="1336" t="s">
        <v>712</v>
      </c>
      <c r="B1374" s="2" t="s">
        <v>719</v>
      </c>
      <c r="C1374" s="1" t="s">
        <v>720</v>
      </c>
      <c r="D1374" s="1" t="s">
        <v>65</v>
      </c>
      <c r="E1374" s="1">
        <v>140147</v>
      </c>
      <c r="F1374" s="1336" t="s">
        <v>82</v>
      </c>
      <c r="G1374" s="1" t="s">
        <v>32</v>
      </c>
      <c r="H1374" s="1">
        <v>420945</v>
      </c>
      <c r="I1374" s="3">
        <v>42545</v>
      </c>
      <c r="J1374" s="3">
        <v>42527</v>
      </c>
      <c r="K1374" s="3">
        <v>42552</v>
      </c>
      <c r="L1374" s="1">
        <v>223101</v>
      </c>
      <c r="M1374" s="3">
        <v>42544</v>
      </c>
      <c r="N1374" s="1" t="s">
        <v>42</v>
      </c>
      <c r="O1374" s="1">
        <v>21637</v>
      </c>
      <c r="P1374" s="1">
        <v>4000</v>
      </c>
      <c r="Q1374" s="1">
        <v>26.96</v>
      </c>
      <c r="R1374" s="1337">
        <v>107840</v>
      </c>
      <c r="S1374" s="4">
        <v>2058.44</v>
      </c>
      <c r="T1374" s="1">
        <v>23.402999999999999</v>
      </c>
      <c r="U1374" s="1337">
        <v>93612</v>
      </c>
      <c r="V1374" s="1">
        <v>6.7000000000000004E-2</v>
      </c>
      <c r="W1374" s="1336">
        <v>268</v>
      </c>
      <c r="X1374" s="1">
        <v>13</v>
      </c>
      <c r="Y1374" s="1">
        <v>140</v>
      </c>
      <c r="AA1374" s="1">
        <v>401</v>
      </c>
      <c r="AB1374" s="1337">
        <v>14228</v>
      </c>
    </row>
    <row r="1375" spans="1:28">
      <c r="A1375" s="1336" t="s">
        <v>712</v>
      </c>
      <c r="B1375" s="2" t="s">
        <v>721</v>
      </c>
      <c r="C1375" s="1" t="s">
        <v>720</v>
      </c>
      <c r="D1375" s="1" t="s">
        <v>467</v>
      </c>
      <c r="E1375" s="1">
        <v>130140</v>
      </c>
      <c r="F1375" s="1336" t="s">
        <v>222</v>
      </c>
      <c r="G1375" s="1" t="s">
        <v>32</v>
      </c>
      <c r="H1375" s="1">
        <v>419516</v>
      </c>
      <c r="I1375" s="3">
        <v>42535</v>
      </c>
      <c r="J1375" s="3">
        <v>42507</v>
      </c>
      <c r="K1375" s="3">
        <v>42538</v>
      </c>
      <c r="N1375" s="1" t="s">
        <v>89</v>
      </c>
      <c r="O1375" s="1">
        <v>116242</v>
      </c>
      <c r="P1375" s="1">
        <v>1500</v>
      </c>
      <c r="Q1375" s="1">
        <v>29.11</v>
      </c>
      <c r="R1375" s="1337">
        <v>43665</v>
      </c>
      <c r="S1375" s="4">
        <v>3996.92</v>
      </c>
      <c r="T1375" s="1">
        <v>23.402999999999999</v>
      </c>
      <c r="U1375" s="1337">
        <v>35104.5</v>
      </c>
      <c r="V1375" s="1">
        <v>6.7000000000000004E-2</v>
      </c>
      <c r="W1375" s="1336">
        <v>100.5</v>
      </c>
      <c r="X1375" s="1">
        <v>13</v>
      </c>
      <c r="Y1375" s="1">
        <v>130</v>
      </c>
      <c r="AA1375" s="1">
        <v>401</v>
      </c>
      <c r="AB1375" s="1337">
        <v>8560.5</v>
      </c>
    </row>
    <row r="1376" spans="1:28">
      <c r="A1376" s="1336" t="s">
        <v>712</v>
      </c>
      <c r="B1376" s="2" t="s">
        <v>722</v>
      </c>
      <c r="C1376" s="1" t="s">
        <v>720</v>
      </c>
      <c r="D1376" s="1" t="s">
        <v>129</v>
      </c>
      <c r="E1376" s="1">
        <v>130140</v>
      </c>
      <c r="F1376" s="1336" t="s">
        <v>222</v>
      </c>
      <c r="G1376" s="1" t="s">
        <v>32</v>
      </c>
      <c r="H1376" s="1">
        <v>419516</v>
      </c>
      <c r="I1376" s="3">
        <v>42535</v>
      </c>
      <c r="J1376" s="3">
        <v>42507</v>
      </c>
      <c r="K1376" s="3">
        <v>42538</v>
      </c>
      <c r="N1376" s="1" t="s">
        <v>89</v>
      </c>
      <c r="O1376" s="1">
        <v>116242</v>
      </c>
      <c r="P1376" s="1">
        <v>2000</v>
      </c>
      <c r="Q1376" s="1">
        <v>29.11</v>
      </c>
      <c r="R1376" s="1337">
        <v>58220</v>
      </c>
      <c r="S1376" s="4">
        <v>5329.22</v>
      </c>
      <c r="T1376" s="1">
        <v>23.402999999999999</v>
      </c>
      <c r="U1376" s="1337">
        <v>46806</v>
      </c>
      <c r="V1376" s="1">
        <v>6.7000000000000004E-2</v>
      </c>
      <c r="W1376" s="1336">
        <v>134</v>
      </c>
      <c r="X1376" s="1">
        <v>13</v>
      </c>
      <c r="Y1376" s="1">
        <v>130</v>
      </c>
      <c r="AA1376" s="1">
        <v>401</v>
      </c>
      <c r="AB1376" s="1337">
        <v>11414</v>
      </c>
    </row>
    <row r="1377" spans="1:28">
      <c r="A1377" s="1336" t="s">
        <v>712</v>
      </c>
      <c r="B1377" s="2" t="s">
        <v>722</v>
      </c>
      <c r="C1377" s="1" t="s">
        <v>720</v>
      </c>
      <c r="D1377" s="1" t="s">
        <v>129</v>
      </c>
      <c r="E1377" s="1">
        <v>140008</v>
      </c>
      <c r="F1377" s="1336" t="s">
        <v>123</v>
      </c>
      <c r="G1377" s="1" t="s">
        <v>32</v>
      </c>
      <c r="H1377" s="1">
        <v>420954</v>
      </c>
      <c r="I1377" s="3">
        <v>42545</v>
      </c>
      <c r="J1377" s="3">
        <v>42522</v>
      </c>
      <c r="K1377" s="3">
        <v>42545</v>
      </c>
      <c r="L1377" s="1">
        <v>223131</v>
      </c>
      <c r="M1377" s="3">
        <v>42545</v>
      </c>
      <c r="N1377" s="1" t="s">
        <v>89</v>
      </c>
      <c r="O1377" s="1">
        <v>116713</v>
      </c>
      <c r="P1377" s="1">
        <v>2000</v>
      </c>
      <c r="Q1377" s="1">
        <v>27.63</v>
      </c>
      <c r="R1377" s="1337">
        <v>55260</v>
      </c>
      <c r="S1377" s="4">
        <v>2369.2199999999998</v>
      </c>
      <c r="T1377" s="1">
        <v>23.402999999999999</v>
      </c>
      <c r="U1377" s="1337">
        <v>46806</v>
      </c>
      <c r="V1377" s="1">
        <v>6.7000000000000004E-2</v>
      </c>
      <c r="W1377" s="1336">
        <v>134</v>
      </c>
      <c r="X1377" s="1">
        <v>13</v>
      </c>
      <c r="Y1377" s="1">
        <v>141</v>
      </c>
      <c r="AA1377" s="1">
        <v>401</v>
      </c>
      <c r="AB1377" s="1337">
        <v>8454</v>
      </c>
    </row>
    <row r="1378" spans="1:28">
      <c r="A1378" s="1336" t="s">
        <v>712</v>
      </c>
      <c r="B1378" s="2" t="s">
        <v>723</v>
      </c>
      <c r="C1378" s="1" t="s">
        <v>724</v>
      </c>
      <c r="D1378" s="1" t="s">
        <v>65</v>
      </c>
      <c r="E1378" s="1">
        <v>140008</v>
      </c>
      <c r="F1378" s="1336" t="s">
        <v>123</v>
      </c>
      <c r="G1378" s="1" t="s">
        <v>32</v>
      </c>
      <c r="H1378" s="1">
        <v>421125</v>
      </c>
      <c r="I1378" s="3">
        <v>42546</v>
      </c>
      <c r="J1378" s="3">
        <v>42522</v>
      </c>
      <c r="K1378" s="3">
        <v>42545</v>
      </c>
      <c r="L1378" s="1">
        <v>223206</v>
      </c>
      <c r="M1378" s="3">
        <v>42545</v>
      </c>
      <c r="N1378" s="1" t="s">
        <v>89</v>
      </c>
      <c r="O1378" s="1">
        <v>116713</v>
      </c>
      <c r="P1378" s="1">
        <v>2000</v>
      </c>
      <c r="Q1378" s="1">
        <v>57.4</v>
      </c>
      <c r="R1378" s="1337">
        <v>114800</v>
      </c>
      <c r="S1378" s="4">
        <v>2057.64</v>
      </c>
      <c r="T1378" s="1">
        <v>49.886000000000003</v>
      </c>
      <c r="U1378" s="1337">
        <v>99772</v>
      </c>
      <c r="V1378" s="1">
        <v>0.16159999999999999</v>
      </c>
      <c r="W1378" s="1336">
        <v>323.12</v>
      </c>
      <c r="X1378" s="1">
        <v>13</v>
      </c>
      <c r="Y1378" s="1">
        <v>141</v>
      </c>
      <c r="AA1378" s="1">
        <v>401</v>
      </c>
      <c r="AB1378" s="1337">
        <v>15028</v>
      </c>
    </row>
    <row r="1379" spans="1:28">
      <c r="A1379" s="1336" t="s">
        <v>712</v>
      </c>
      <c r="B1379" s="2" t="s">
        <v>725</v>
      </c>
      <c r="C1379" s="1" t="s">
        <v>724</v>
      </c>
      <c r="D1379" s="1" t="s">
        <v>129</v>
      </c>
      <c r="E1379" s="1">
        <v>130001</v>
      </c>
      <c r="F1379" s="1336" t="s">
        <v>132</v>
      </c>
      <c r="G1379" s="1" t="s">
        <v>32</v>
      </c>
      <c r="H1379" s="1">
        <v>420863</v>
      </c>
      <c r="I1379" s="3">
        <v>42545</v>
      </c>
      <c r="J1379" s="3">
        <v>42527</v>
      </c>
      <c r="K1379" s="3">
        <v>42546</v>
      </c>
      <c r="N1379" s="1" t="s">
        <v>89</v>
      </c>
      <c r="O1379" s="1">
        <v>116863</v>
      </c>
      <c r="P1379" s="1">
        <v>2000</v>
      </c>
      <c r="Q1379" s="1">
        <v>57.4</v>
      </c>
      <c r="R1379" s="1337">
        <v>114800</v>
      </c>
      <c r="S1379" s="4">
        <v>2057.64</v>
      </c>
      <c r="T1379" s="1">
        <v>49.886000000000003</v>
      </c>
      <c r="U1379" s="1337">
        <v>99772</v>
      </c>
      <c r="V1379" s="1">
        <v>0.16159999999999999</v>
      </c>
      <c r="W1379" s="1336">
        <v>323.12</v>
      </c>
      <c r="X1379" s="1">
        <v>13</v>
      </c>
      <c r="Y1379" s="1">
        <v>130</v>
      </c>
      <c r="AA1379" s="1">
        <v>401</v>
      </c>
      <c r="AB1379" s="1337">
        <v>15028</v>
      </c>
    </row>
    <row r="1380" spans="1:28">
      <c r="A1380" s="1336" t="s">
        <v>712</v>
      </c>
      <c r="B1380" s="2" t="s">
        <v>725</v>
      </c>
      <c r="C1380" s="1" t="s">
        <v>724</v>
      </c>
      <c r="D1380" s="1" t="s">
        <v>129</v>
      </c>
      <c r="E1380" s="1">
        <v>130001</v>
      </c>
      <c r="F1380" s="1336" t="s">
        <v>132</v>
      </c>
      <c r="G1380" s="1" t="s">
        <v>32</v>
      </c>
      <c r="H1380" s="1">
        <v>421039</v>
      </c>
      <c r="I1380" s="3">
        <v>42548</v>
      </c>
      <c r="J1380" s="3">
        <v>42528</v>
      </c>
      <c r="K1380" s="3">
        <v>42546</v>
      </c>
      <c r="N1380" s="1" t="s">
        <v>89</v>
      </c>
      <c r="O1380" s="1">
        <v>116940</v>
      </c>
      <c r="P1380" s="1">
        <v>4000</v>
      </c>
      <c r="Q1380" s="1">
        <v>57.4</v>
      </c>
      <c r="R1380" s="1337">
        <v>229600</v>
      </c>
      <c r="S1380" s="4">
        <v>4115.28</v>
      </c>
      <c r="T1380" s="1">
        <v>49.886000000000003</v>
      </c>
      <c r="U1380" s="1337">
        <v>199544</v>
      </c>
      <c r="V1380" s="1">
        <v>0.16159999999999999</v>
      </c>
      <c r="W1380" s="1336">
        <v>646.24</v>
      </c>
      <c r="X1380" s="1">
        <v>13</v>
      </c>
      <c r="Y1380" s="1">
        <v>130</v>
      </c>
      <c r="AA1380" s="1">
        <v>401</v>
      </c>
      <c r="AB1380" s="1337">
        <v>30056</v>
      </c>
    </row>
    <row r="1381" spans="1:28">
      <c r="A1381" s="1336" t="s">
        <v>712</v>
      </c>
      <c r="B1381" s="2" t="s">
        <v>726</v>
      </c>
      <c r="C1381" s="1" t="s">
        <v>724</v>
      </c>
      <c r="D1381" s="1" t="s">
        <v>727</v>
      </c>
      <c r="E1381" s="1">
        <v>130001</v>
      </c>
      <c r="F1381" s="1336" t="s">
        <v>132</v>
      </c>
      <c r="G1381" s="1" t="s">
        <v>32</v>
      </c>
      <c r="H1381" s="1">
        <v>420864</v>
      </c>
      <c r="I1381" s="3">
        <v>42545</v>
      </c>
      <c r="J1381" s="3">
        <v>42527</v>
      </c>
      <c r="K1381" s="3">
        <v>42546</v>
      </c>
      <c r="N1381" s="1" t="s">
        <v>89</v>
      </c>
      <c r="O1381" s="1">
        <v>116872</v>
      </c>
      <c r="P1381" s="1">
        <v>2200</v>
      </c>
      <c r="Q1381" s="1">
        <v>57.4</v>
      </c>
      <c r="R1381" s="1337">
        <v>126280</v>
      </c>
      <c r="S1381" s="4">
        <v>2263.4</v>
      </c>
      <c r="T1381" s="1">
        <v>49.886000000000003</v>
      </c>
      <c r="U1381" s="1337">
        <v>109749.2</v>
      </c>
      <c r="V1381" s="1">
        <v>0.16159999999999999</v>
      </c>
      <c r="W1381" s="1336">
        <v>355.43200000000002</v>
      </c>
      <c r="X1381" s="1">
        <v>13</v>
      </c>
      <c r="Y1381" s="1">
        <v>130</v>
      </c>
      <c r="AA1381" s="1">
        <v>401</v>
      </c>
      <c r="AB1381" s="1337">
        <v>16530.8</v>
      </c>
    </row>
    <row r="1382" spans="1:28">
      <c r="A1382" s="1336" t="s">
        <v>712</v>
      </c>
      <c r="B1382" s="2" t="s">
        <v>728</v>
      </c>
      <c r="C1382" s="1" t="s">
        <v>729</v>
      </c>
      <c r="D1382" s="1" t="s">
        <v>129</v>
      </c>
      <c r="E1382" s="1">
        <v>130001</v>
      </c>
      <c r="F1382" s="1336" t="s">
        <v>132</v>
      </c>
      <c r="G1382" s="1" t="s">
        <v>32</v>
      </c>
      <c r="H1382" s="1">
        <v>421254</v>
      </c>
      <c r="I1382" s="3">
        <v>42549</v>
      </c>
      <c r="J1382" s="3">
        <v>42528</v>
      </c>
      <c r="K1382" s="3">
        <v>42546</v>
      </c>
      <c r="N1382" s="1" t="s">
        <v>89</v>
      </c>
      <c r="O1382" s="1">
        <v>116940</v>
      </c>
      <c r="P1382" s="1">
        <v>2000</v>
      </c>
      <c r="Q1382" s="1">
        <v>109.55</v>
      </c>
      <c r="R1382" s="1337">
        <v>219100</v>
      </c>
      <c r="S1382" s="4">
        <v>40801.82</v>
      </c>
      <c r="T1382" s="1">
        <v>78.893000000000001</v>
      </c>
      <c r="U1382" s="1337">
        <v>157786</v>
      </c>
      <c r="V1382" s="1">
        <v>0.26979999999999998</v>
      </c>
      <c r="W1382" s="1336">
        <v>539.6</v>
      </c>
      <c r="X1382" s="1">
        <v>13</v>
      </c>
      <c r="Y1382" s="1">
        <v>130</v>
      </c>
      <c r="AA1382" s="1">
        <v>401</v>
      </c>
      <c r="AB1382" s="1337">
        <v>61314</v>
      </c>
    </row>
    <row r="1383" spans="1:28">
      <c r="A1383" s="1336" t="s">
        <v>712</v>
      </c>
      <c r="B1383" s="2" t="s">
        <v>730</v>
      </c>
      <c r="C1383" s="1" t="s">
        <v>731</v>
      </c>
      <c r="D1383" s="1" t="s">
        <v>76</v>
      </c>
      <c r="E1383" s="1">
        <v>130023</v>
      </c>
      <c r="F1383" s="1336" t="s">
        <v>153</v>
      </c>
      <c r="G1383" s="1" t="s">
        <v>32</v>
      </c>
      <c r="H1383" s="1">
        <v>420812</v>
      </c>
      <c r="I1383" s="3">
        <v>42545</v>
      </c>
      <c r="J1383" s="3">
        <v>42543</v>
      </c>
      <c r="K1383" s="3">
        <v>42548</v>
      </c>
      <c r="N1383" s="1" t="s">
        <v>89</v>
      </c>
      <c r="O1383" s="1">
        <v>117399</v>
      </c>
      <c r="P1383" s="1">
        <v>500</v>
      </c>
      <c r="Q1383" s="1">
        <v>65.52</v>
      </c>
      <c r="R1383" s="1337">
        <v>32760</v>
      </c>
      <c r="S1383" s="4">
        <v>-4639.05</v>
      </c>
      <c r="T1383" s="1">
        <v>66.192999999999998</v>
      </c>
      <c r="U1383" s="1337">
        <v>33096.5</v>
      </c>
      <c r="V1383" s="1">
        <v>0.1817</v>
      </c>
      <c r="W1383" s="1336">
        <v>90.825000000000003</v>
      </c>
      <c r="X1383" s="1">
        <v>13</v>
      </c>
      <c r="Y1383" s="1">
        <v>130</v>
      </c>
      <c r="AA1383" s="1">
        <v>401</v>
      </c>
      <c r="AB1383" s="1336">
        <v>-336.5</v>
      </c>
    </row>
    <row r="1384" spans="1:28">
      <c r="A1384" s="1336" t="s">
        <v>712</v>
      </c>
      <c r="B1384" s="2" t="s">
        <v>732</v>
      </c>
      <c r="C1384" s="1" t="s">
        <v>733</v>
      </c>
      <c r="D1384" s="1" t="s">
        <v>65</v>
      </c>
      <c r="E1384" s="1">
        <v>130023</v>
      </c>
      <c r="F1384" s="1336" t="s">
        <v>153</v>
      </c>
      <c r="G1384" s="1" t="s">
        <v>53</v>
      </c>
      <c r="H1384" s="1">
        <v>7311</v>
      </c>
      <c r="I1384" s="3">
        <v>42536</v>
      </c>
      <c r="J1384" s="3">
        <v>42541</v>
      </c>
      <c r="K1384" s="3">
        <v>42541</v>
      </c>
      <c r="N1384" s="1" t="s">
        <v>54</v>
      </c>
      <c r="O1384" s="1">
        <v>7502</v>
      </c>
      <c r="P1384" s="1">
        <v>-2000</v>
      </c>
      <c r="Q1384" s="1">
        <v>92.74</v>
      </c>
      <c r="R1384" s="1337">
        <v>-185480</v>
      </c>
      <c r="S1384" s="4">
        <v>99661.94</v>
      </c>
      <c r="T1384" s="1">
        <v>126.169</v>
      </c>
      <c r="U1384" s="1337">
        <v>-252338</v>
      </c>
      <c r="V1384" s="1">
        <v>0.43209999999999998</v>
      </c>
      <c r="W1384" s="1336">
        <v>-864.24</v>
      </c>
      <c r="X1384" s="1">
        <v>13</v>
      </c>
      <c r="Y1384" s="1">
        <v>130</v>
      </c>
      <c r="AA1384" s="1">
        <v>401</v>
      </c>
      <c r="AB1384" s="1337">
        <v>66858</v>
      </c>
    </row>
    <row r="1385" spans="1:28">
      <c r="A1385" s="1336" t="s">
        <v>712</v>
      </c>
      <c r="B1385" s="2" t="s">
        <v>732</v>
      </c>
      <c r="C1385" s="1" t="s">
        <v>733</v>
      </c>
      <c r="D1385" s="1" t="s">
        <v>65</v>
      </c>
      <c r="E1385" s="1">
        <v>130023</v>
      </c>
      <c r="F1385" s="1336" t="s">
        <v>153</v>
      </c>
      <c r="G1385" s="1" t="s">
        <v>32</v>
      </c>
      <c r="H1385" s="1">
        <v>419669</v>
      </c>
      <c r="I1385" s="3">
        <v>42536</v>
      </c>
      <c r="J1385" s="3">
        <v>42536</v>
      </c>
      <c r="K1385" s="3">
        <v>42536</v>
      </c>
      <c r="N1385" s="1" t="s">
        <v>89</v>
      </c>
      <c r="O1385" s="1">
        <v>117236</v>
      </c>
      <c r="P1385" s="1">
        <v>2000</v>
      </c>
      <c r="Q1385" s="1">
        <v>92.74</v>
      </c>
      <c r="R1385" s="1337">
        <v>185480</v>
      </c>
      <c r="S1385" s="4">
        <v>-99661.94</v>
      </c>
      <c r="T1385" s="1">
        <v>126.169</v>
      </c>
      <c r="U1385" s="1337">
        <v>252338</v>
      </c>
      <c r="V1385" s="1">
        <v>0.43209999999999998</v>
      </c>
      <c r="W1385" s="1336">
        <v>864.24</v>
      </c>
      <c r="X1385" s="1">
        <v>13</v>
      </c>
      <c r="Y1385" s="1">
        <v>130</v>
      </c>
      <c r="AA1385" s="1">
        <v>401</v>
      </c>
      <c r="AB1385" s="1337">
        <v>-66858</v>
      </c>
    </row>
    <row r="1386" spans="1:28">
      <c r="A1386" s="1336" t="s">
        <v>712</v>
      </c>
      <c r="B1386" s="2" t="s">
        <v>732</v>
      </c>
      <c r="C1386" s="1" t="s">
        <v>733</v>
      </c>
      <c r="D1386" s="1" t="s">
        <v>65</v>
      </c>
      <c r="E1386" s="1">
        <v>130023</v>
      </c>
      <c r="F1386" s="1336" t="s">
        <v>153</v>
      </c>
      <c r="G1386" s="1" t="s">
        <v>32</v>
      </c>
      <c r="H1386" s="1">
        <v>420312</v>
      </c>
      <c r="I1386" s="3">
        <v>42536</v>
      </c>
      <c r="J1386" s="3">
        <v>42541</v>
      </c>
      <c r="K1386" s="3">
        <v>42541</v>
      </c>
      <c r="N1386" s="1" t="s">
        <v>89</v>
      </c>
      <c r="O1386" s="1">
        <v>117343</v>
      </c>
      <c r="P1386" s="1">
        <v>2000</v>
      </c>
      <c r="Q1386" s="1">
        <v>123.41</v>
      </c>
      <c r="R1386" s="1337">
        <v>246820</v>
      </c>
      <c r="S1386" s="4">
        <v>-38321.94</v>
      </c>
      <c r="T1386" s="1">
        <v>126.169</v>
      </c>
      <c r="U1386" s="1337">
        <v>252338</v>
      </c>
      <c r="V1386" s="1">
        <v>0.43209999999999998</v>
      </c>
      <c r="W1386" s="1336">
        <v>864.24</v>
      </c>
      <c r="X1386" s="1">
        <v>13</v>
      </c>
      <c r="Y1386" s="1">
        <v>130</v>
      </c>
      <c r="AA1386" s="1">
        <v>401</v>
      </c>
      <c r="AB1386" s="1337">
        <v>-5518</v>
      </c>
    </row>
    <row r="1387" spans="1:28">
      <c r="A1387" s="1336" t="s">
        <v>712</v>
      </c>
      <c r="B1387" s="2" t="s">
        <v>734</v>
      </c>
      <c r="C1387" s="1" t="s">
        <v>735</v>
      </c>
      <c r="D1387" s="1" t="s">
        <v>129</v>
      </c>
      <c r="E1387" s="1">
        <v>130314</v>
      </c>
      <c r="F1387" s="1336" t="s">
        <v>144</v>
      </c>
      <c r="G1387" s="1" t="s">
        <v>32</v>
      </c>
      <c r="H1387" s="1">
        <v>419239</v>
      </c>
      <c r="I1387" s="3">
        <v>42534</v>
      </c>
      <c r="J1387" s="3">
        <v>42529</v>
      </c>
      <c r="K1387" s="3">
        <v>42535</v>
      </c>
      <c r="N1387" s="1" t="s">
        <v>89</v>
      </c>
      <c r="O1387" s="1">
        <v>117031</v>
      </c>
      <c r="P1387" s="1">
        <v>2000</v>
      </c>
      <c r="Q1387" s="1">
        <v>23.71</v>
      </c>
      <c r="R1387" s="1337">
        <v>47420</v>
      </c>
      <c r="S1387" s="4">
        <v>-2492.1</v>
      </c>
      <c r="T1387" s="1">
        <v>22.085000000000001</v>
      </c>
      <c r="U1387" s="1337">
        <v>44170</v>
      </c>
      <c r="V1387" s="1">
        <v>4.4699999999999997E-2</v>
      </c>
      <c r="W1387" s="1336">
        <v>89.32</v>
      </c>
      <c r="X1387" s="1">
        <v>13</v>
      </c>
      <c r="Y1387" s="1">
        <v>130</v>
      </c>
      <c r="AA1387" s="1">
        <v>401</v>
      </c>
      <c r="AB1387" s="1337">
        <v>3250</v>
      </c>
    </row>
    <row r="1388" spans="1:28">
      <c r="A1388" s="1336" t="s">
        <v>712</v>
      </c>
      <c r="B1388" s="2" t="s">
        <v>736</v>
      </c>
      <c r="C1388" s="1" t="s">
        <v>737</v>
      </c>
      <c r="D1388" s="1" t="s">
        <v>129</v>
      </c>
      <c r="E1388" s="1">
        <v>130023</v>
      </c>
      <c r="F1388" s="1336" t="s">
        <v>153</v>
      </c>
      <c r="G1388" s="1" t="s">
        <v>32</v>
      </c>
      <c r="H1388" s="1">
        <v>418352</v>
      </c>
      <c r="I1388" s="3">
        <v>42525</v>
      </c>
      <c r="J1388" s="3">
        <v>42524</v>
      </c>
      <c r="K1388" s="3">
        <v>42527</v>
      </c>
      <c r="N1388" s="1" t="s">
        <v>89</v>
      </c>
      <c r="O1388" s="1">
        <v>116807</v>
      </c>
      <c r="P1388" s="1">
        <v>2000</v>
      </c>
      <c r="Q1388" s="1">
        <v>243.01</v>
      </c>
      <c r="R1388" s="1337">
        <v>486020</v>
      </c>
      <c r="S1388" s="4">
        <v>-50580.84</v>
      </c>
      <c r="T1388" s="1">
        <v>237.434</v>
      </c>
      <c r="U1388" s="1337">
        <v>474868</v>
      </c>
      <c r="V1388" s="1">
        <v>0.91320000000000001</v>
      </c>
      <c r="W1388" s="1337">
        <v>1826.32</v>
      </c>
      <c r="X1388" s="1">
        <v>13</v>
      </c>
      <c r="Y1388" s="1">
        <v>130</v>
      </c>
      <c r="AA1388" s="1">
        <v>401</v>
      </c>
      <c r="AB1388" s="1337">
        <v>11152</v>
      </c>
    </row>
    <row r="1389" spans="1:28">
      <c r="A1389" s="1336" t="s">
        <v>712</v>
      </c>
      <c r="B1389" s="2" t="s">
        <v>738</v>
      </c>
      <c r="C1389" s="1" t="s">
        <v>739</v>
      </c>
      <c r="D1389" s="1" t="s">
        <v>65</v>
      </c>
      <c r="E1389" s="1">
        <v>130308</v>
      </c>
      <c r="F1389" s="1336" t="s">
        <v>126</v>
      </c>
      <c r="G1389" s="1" t="s">
        <v>32</v>
      </c>
      <c r="H1389" s="1">
        <v>419532</v>
      </c>
      <c r="I1389" s="3">
        <v>42535</v>
      </c>
      <c r="J1389" s="3">
        <v>42530</v>
      </c>
      <c r="K1389" s="3">
        <v>42531</v>
      </c>
      <c r="N1389" s="1" t="s">
        <v>89</v>
      </c>
      <c r="O1389" s="1">
        <v>117090</v>
      </c>
      <c r="P1389" s="1">
        <v>2000</v>
      </c>
      <c r="Q1389" s="1">
        <v>33.549999999999997</v>
      </c>
      <c r="R1389" s="1337">
        <v>67100</v>
      </c>
      <c r="S1389" s="4">
        <v>-3466.24</v>
      </c>
      <c r="T1389" s="1">
        <v>31.224</v>
      </c>
      <c r="U1389" s="1337">
        <v>62448</v>
      </c>
      <c r="V1389" s="1">
        <v>7.1400000000000005E-2</v>
      </c>
      <c r="W1389" s="1336">
        <v>142.74</v>
      </c>
      <c r="X1389" s="1">
        <v>13</v>
      </c>
      <c r="Y1389" s="1">
        <v>141</v>
      </c>
      <c r="AA1389" s="1">
        <v>401</v>
      </c>
      <c r="AB1389" s="1337">
        <v>4652</v>
      </c>
    </row>
    <row r="1390" spans="1:28">
      <c r="A1390" s="1336" t="s">
        <v>712</v>
      </c>
      <c r="B1390" s="2" t="s">
        <v>738</v>
      </c>
      <c r="C1390" s="1" t="s">
        <v>739</v>
      </c>
      <c r="D1390" s="1" t="s">
        <v>65</v>
      </c>
      <c r="E1390" s="1">
        <v>140083</v>
      </c>
      <c r="F1390" s="1336" t="s">
        <v>117</v>
      </c>
      <c r="G1390" s="1" t="s">
        <v>32</v>
      </c>
      <c r="H1390" s="1">
        <v>419722</v>
      </c>
      <c r="I1390" s="3">
        <v>42535</v>
      </c>
      <c r="J1390" s="3">
        <v>42529</v>
      </c>
      <c r="K1390" s="3">
        <v>42530</v>
      </c>
      <c r="L1390" s="1">
        <v>222453</v>
      </c>
      <c r="M1390" s="3">
        <v>42534</v>
      </c>
      <c r="N1390" s="1" t="s">
        <v>89</v>
      </c>
      <c r="O1390" s="1">
        <v>116998</v>
      </c>
      <c r="P1390" s="1">
        <v>1000</v>
      </c>
      <c r="Q1390" s="1">
        <v>32.6</v>
      </c>
      <c r="R1390" s="1337">
        <v>32600</v>
      </c>
      <c r="S1390" s="4">
        <v>-2683.12</v>
      </c>
      <c r="T1390" s="1">
        <v>31.224</v>
      </c>
      <c r="U1390" s="1337">
        <v>31224</v>
      </c>
      <c r="V1390" s="1">
        <v>7.1400000000000005E-2</v>
      </c>
      <c r="W1390" s="1336">
        <v>71.37</v>
      </c>
      <c r="X1390" s="1">
        <v>13</v>
      </c>
      <c r="Y1390" s="1">
        <v>141</v>
      </c>
      <c r="AA1390" s="1">
        <v>401</v>
      </c>
      <c r="AB1390" s="1337">
        <v>1376</v>
      </c>
    </row>
    <row r="1391" spans="1:28">
      <c r="A1391" s="1336" t="s">
        <v>712</v>
      </c>
      <c r="B1391" s="2" t="s">
        <v>740</v>
      </c>
      <c r="C1391" s="1" t="s">
        <v>739</v>
      </c>
      <c r="D1391" s="1" t="s">
        <v>129</v>
      </c>
      <c r="E1391" s="1">
        <v>130236</v>
      </c>
      <c r="F1391" s="1336" t="s">
        <v>427</v>
      </c>
      <c r="G1391" s="1" t="s">
        <v>32</v>
      </c>
      <c r="H1391" s="1">
        <v>419452</v>
      </c>
      <c r="I1391" s="3">
        <v>42534</v>
      </c>
      <c r="J1391" s="3">
        <v>42528</v>
      </c>
      <c r="K1391" s="3">
        <v>42529</v>
      </c>
      <c r="L1391" s="1">
        <v>222365</v>
      </c>
      <c r="M1391" s="3">
        <v>42532</v>
      </c>
      <c r="N1391" s="1" t="s">
        <v>89</v>
      </c>
      <c r="O1391" s="1">
        <v>116916</v>
      </c>
      <c r="P1391" s="1">
        <v>2000</v>
      </c>
      <c r="Q1391" s="1">
        <v>32.270000000000003</v>
      </c>
      <c r="R1391" s="1337">
        <v>64540</v>
      </c>
      <c r="S1391" s="4">
        <v>-6026.24</v>
      </c>
      <c r="T1391" s="1">
        <v>31.224</v>
      </c>
      <c r="U1391" s="1337">
        <v>62448</v>
      </c>
      <c r="V1391" s="1">
        <v>7.1400000000000005E-2</v>
      </c>
      <c r="W1391" s="1336">
        <v>142.74</v>
      </c>
      <c r="X1391" s="1">
        <v>13</v>
      </c>
      <c r="Y1391" s="1">
        <v>135</v>
      </c>
      <c r="Z1391" s="1" t="s">
        <v>143</v>
      </c>
      <c r="AA1391" s="1">
        <v>401</v>
      </c>
      <c r="AB1391" s="1337">
        <v>2092</v>
      </c>
    </row>
    <row r="1392" spans="1:28">
      <c r="A1392" s="1336" t="s">
        <v>712</v>
      </c>
      <c r="B1392" s="2" t="s">
        <v>741</v>
      </c>
      <c r="C1392" s="1" t="s">
        <v>742</v>
      </c>
      <c r="D1392" s="1" t="s">
        <v>65</v>
      </c>
      <c r="E1392" s="1">
        <v>130140</v>
      </c>
      <c r="F1392" s="1336" t="s">
        <v>222</v>
      </c>
      <c r="G1392" s="1" t="s">
        <v>32</v>
      </c>
      <c r="H1392" s="1">
        <v>418608</v>
      </c>
      <c r="I1392" s="3">
        <v>42528</v>
      </c>
      <c r="J1392" s="3">
        <v>42524</v>
      </c>
      <c r="K1392" s="3">
        <v>42527</v>
      </c>
      <c r="N1392" s="1" t="s">
        <v>89</v>
      </c>
      <c r="O1392" s="1">
        <v>116783</v>
      </c>
      <c r="P1392" s="1">
        <v>1000</v>
      </c>
      <c r="Q1392" s="1">
        <v>40.72</v>
      </c>
      <c r="R1392" s="1337">
        <v>40720</v>
      </c>
      <c r="S1392" s="4">
        <v>-2757.88</v>
      </c>
      <c r="T1392" s="1">
        <v>38.475999999999999</v>
      </c>
      <c r="U1392" s="1337">
        <v>38476</v>
      </c>
      <c r="V1392" s="1">
        <v>0.1071</v>
      </c>
      <c r="W1392" s="1336">
        <v>107.06</v>
      </c>
      <c r="X1392" s="1">
        <v>13</v>
      </c>
      <c r="Y1392" s="1">
        <v>130</v>
      </c>
      <c r="AA1392" s="1">
        <v>401</v>
      </c>
      <c r="AB1392" s="1337">
        <v>2244</v>
      </c>
    </row>
    <row r="1393" spans="1:28">
      <c r="A1393" s="1336" t="s">
        <v>712</v>
      </c>
      <c r="B1393" s="2" t="s">
        <v>741</v>
      </c>
      <c r="C1393" s="1" t="s">
        <v>742</v>
      </c>
      <c r="D1393" s="1" t="s">
        <v>65</v>
      </c>
      <c r="E1393" s="1">
        <v>130308</v>
      </c>
      <c r="F1393" s="1336" t="s">
        <v>126</v>
      </c>
      <c r="G1393" s="1" t="s">
        <v>32</v>
      </c>
      <c r="H1393" s="1">
        <v>420471</v>
      </c>
      <c r="I1393" s="3">
        <v>42542</v>
      </c>
      <c r="J1393" s="3">
        <v>42537</v>
      </c>
      <c r="K1393" s="3">
        <v>42538</v>
      </c>
      <c r="N1393" s="1" t="s">
        <v>89</v>
      </c>
      <c r="O1393" s="1">
        <v>117259</v>
      </c>
      <c r="P1393" s="1">
        <v>2000</v>
      </c>
      <c r="Q1393" s="1">
        <v>39.9</v>
      </c>
      <c r="R1393" s="1337">
        <v>79800</v>
      </c>
      <c r="S1393" s="4">
        <v>-7155.76</v>
      </c>
      <c r="T1393" s="1">
        <v>38.475999999999999</v>
      </c>
      <c r="U1393" s="1337">
        <v>76952</v>
      </c>
      <c r="V1393" s="1">
        <v>0.1071</v>
      </c>
      <c r="W1393" s="1336">
        <v>214.12</v>
      </c>
      <c r="X1393" s="1">
        <v>13</v>
      </c>
      <c r="Y1393" s="1">
        <v>141</v>
      </c>
      <c r="AA1393" s="1">
        <v>401</v>
      </c>
      <c r="AB1393" s="1337">
        <v>2848</v>
      </c>
    </row>
    <row r="1394" spans="1:28">
      <c r="A1394" s="1336" t="s">
        <v>712</v>
      </c>
      <c r="B1394" s="2" t="s">
        <v>743</v>
      </c>
      <c r="C1394" s="1" t="s">
        <v>744</v>
      </c>
      <c r="D1394" s="1" t="s">
        <v>129</v>
      </c>
      <c r="E1394" s="1">
        <v>130308</v>
      </c>
      <c r="F1394" s="1336" t="s">
        <v>126</v>
      </c>
      <c r="G1394" s="1" t="s">
        <v>32</v>
      </c>
      <c r="H1394" s="1">
        <v>420467</v>
      </c>
      <c r="I1394" s="3">
        <v>42542</v>
      </c>
      <c r="J1394" s="3">
        <v>42537</v>
      </c>
      <c r="K1394" s="3">
        <v>42538</v>
      </c>
      <c r="N1394" s="1" t="s">
        <v>89</v>
      </c>
      <c r="O1394" s="1">
        <v>117259</v>
      </c>
      <c r="P1394" s="1">
        <v>2000</v>
      </c>
      <c r="Q1394" s="1">
        <v>47.99</v>
      </c>
      <c r="R1394" s="1337">
        <v>95980</v>
      </c>
      <c r="S1394" s="4">
        <v>-11101.06</v>
      </c>
      <c r="T1394" s="1">
        <v>47.381</v>
      </c>
      <c r="U1394" s="1337">
        <v>94762</v>
      </c>
      <c r="V1394" s="1">
        <v>0.1429</v>
      </c>
      <c r="W1394" s="1336">
        <v>285.76</v>
      </c>
      <c r="X1394" s="1">
        <v>13</v>
      </c>
      <c r="Y1394" s="1">
        <v>141</v>
      </c>
      <c r="AA1394" s="1">
        <v>401</v>
      </c>
      <c r="AB1394" s="1337">
        <v>1218</v>
      </c>
    </row>
    <row r="1395" spans="1:28">
      <c r="A1395" s="1336" t="s">
        <v>712</v>
      </c>
      <c r="B1395" s="2" t="s">
        <v>743</v>
      </c>
      <c r="C1395" s="1" t="s">
        <v>744</v>
      </c>
      <c r="D1395" s="1" t="s">
        <v>129</v>
      </c>
      <c r="E1395" s="1">
        <v>130013</v>
      </c>
      <c r="F1395" s="1336" t="s">
        <v>221</v>
      </c>
      <c r="G1395" s="1" t="s">
        <v>32</v>
      </c>
      <c r="H1395" s="1">
        <v>421003</v>
      </c>
      <c r="I1395" s="3">
        <v>42545</v>
      </c>
      <c r="J1395" s="3">
        <v>42544</v>
      </c>
      <c r="K1395" s="3">
        <v>42545</v>
      </c>
      <c r="N1395" s="1" t="s">
        <v>89</v>
      </c>
      <c r="O1395" s="1">
        <v>117443</v>
      </c>
      <c r="P1395" s="1">
        <v>2000</v>
      </c>
      <c r="Q1395" s="1">
        <v>47.51</v>
      </c>
      <c r="R1395" s="1337">
        <v>95020</v>
      </c>
      <c r="S1395" s="4">
        <v>-12061.06</v>
      </c>
      <c r="T1395" s="1">
        <v>47.381</v>
      </c>
      <c r="U1395" s="1337">
        <v>94762</v>
      </c>
      <c r="V1395" s="1">
        <v>0.1429</v>
      </c>
      <c r="W1395" s="1336">
        <v>285.76</v>
      </c>
      <c r="X1395" s="1">
        <v>13</v>
      </c>
      <c r="Y1395" s="1">
        <v>130</v>
      </c>
      <c r="AA1395" s="1">
        <v>401</v>
      </c>
      <c r="AB1395" s="1336">
        <v>258</v>
      </c>
    </row>
    <row r="1396" spans="1:28">
      <c r="A1396" s="1336" t="s">
        <v>712</v>
      </c>
      <c r="B1396" s="2" t="s">
        <v>745</v>
      </c>
      <c r="C1396" s="1" t="s">
        <v>746</v>
      </c>
      <c r="D1396" s="1" t="s">
        <v>116</v>
      </c>
      <c r="E1396" s="1">
        <v>130165</v>
      </c>
      <c r="F1396" s="1336" t="s">
        <v>164</v>
      </c>
      <c r="G1396" s="1" t="s">
        <v>32</v>
      </c>
      <c r="H1396" s="1">
        <v>418816</v>
      </c>
      <c r="I1396" s="3">
        <v>42528</v>
      </c>
      <c r="J1396" s="3">
        <v>42522</v>
      </c>
      <c r="K1396" s="3">
        <v>42523</v>
      </c>
      <c r="L1396" s="1">
        <v>221892</v>
      </c>
      <c r="M1396" s="3">
        <v>42527</v>
      </c>
      <c r="N1396" s="1" t="s">
        <v>89</v>
      </c>
      <c r="O1396" s="1">
        <v>116726</v>
      </c>
      <c r="P1396" s="1">
        <v>200</v>
      </c>
      <c r="Q1396" s="1">
        <v>48.06</v>
      </c>
      <c r="R1396" s="1337">
        <v>9612</v>
      </c>
      <c r="S1396" s="1">
        <v>-51.08</v>
      </c>
      <c r="T1396" s="1">
        <v>42.756999999999998</v>
      </c>
      <c r="U1396" s="1337">
        <v>8551.4</v>
      </c>
      <c r="V1396" s="1">
        <v>0.1077</v>
      </c>
      <c r="W1396" s="1336">
        <v>21.542000000000002</v>
      </c>
      <c r="X1396" s="1">
        <v>13</v>
      </c>
      <c r="Y1396" s="1">
        <v>135</v>
      </c>
      <c r="Z1396" s="1" t="s">
        <v>90</v>
      </c>
      <c r="AA1396" s="1">
        <v>401</v>
      </c>
      <c r="AB1396" s="1337">
        <v>1060.5999999999999</v>
      </c>
    </row>
    <row r="1397" spans="1:28">
      <c r="A1397" s="1336" t="s">
        <v>712</v>
      </c>
      <c r="B1397" s="2" t="s">
        <v>745</v>
      </c>
      <c r="C1397" s="1" t="s">
        <v>746</v>
      </c>
      <c r="D1397" s="1" t="s">
        <v>116</v>
      </c>
      <c r="E1397" s="1">
        <v>130001</v>
      </c>
      <c r="F1397" s="1336" t="s">
        <v>132</v>
      </c>
      <c r="G1397" s="1" t="s">
        <v>32</v>
      </c>
      <c r="H1397" s="1">
        <v>419302</v>
      </c>
      <c r="I1397" s="3">
        <v>42534</v>
      </c>
      <c r="J1397" s="3">
        <v>42528</v>
      </c>
      <c r="K1397" s="3">
        <v>42529</v>
      </c>
      <c r="N1397" s="1" t="s">
        <v>89</v>
      </c>
      <c r="O1397" s="1">
        <v>116950</v>
      </c>
      <c r="P1397" s="1">
        <v>2000</v>
      </c>
      <c r="Q1397" s="1">
        <v>46.29</v>
      </c>
      <c r="R1397" s="1337">
        <v>92580</v>
      </c>
      <c r="S1397" s="4">
        <v>-4050.82</v>
      </c>
      <c r="T1397" s="1">
        <v>42.756999999999998</v>
      </c>
      <c r="U1397" s="1337">
        <v>85514</v>
      </c>
      <c r="V1397" s="1">
        <v>0.1077</v>
      </c>
      <c r="W1397" s="1336">
        <v>215.42</v>
      </c>
      <c r="X1397" s="1">
        <v>13</v>
      </c>
      <c r="Y1397" s="1">
        <v>130</v>
      </c>
      <c r="AA1397" s="1">
        <v>401</v>
      </c>
      <c r="AB1397" s="1337">
        <v>7066</v>
      </c>
    </row>
    <row r="1398" spans="1:28">
      <c r="A1398" s="1336" t="s">
        <v>712</v>
      </c>
      <c r="B1398" s="2" t="s">
        <v>745</v>
      </c>
      <c r="C1398" s="1" t="s">
        <v>746</v>
      </c>
      <c r="D1398" s="1" t="s">
        <v>116</v>
      </c>
      <c r="E1398" s="1">
        <v>130001</v>
      </c>
      <c r="F1398" s="1336" t="s">
        <v>132</v>
      </c>
      <c r="G1398" s="1" t="s">
        <v>32</v>
      </c>
      <c r="H1398" s="1">
        <v>419571</v>
      </c>
      <c r="I1398" s="3">
        <v>42535</v>
      </c>
      <c r="J1398" s="3">
        <v>42530</v>
      </c>
      <c r="K1398" s="3">
        <v>42531</v>
      </c>
      <c r="N1398" s="1" t="s">
        <v>89</v>
      </c>
      <c r="O1398" s="1">
        <v>117056</v>
      </c>
      <c r="P1398" s="1">
        <v>1000</v>
      </c>
      <c r="Q1398" s="1">
        <v>46.29</v>
      </c>
      <c r="R1398" s="1337">
        <v>46290</v>
      </c>
      <c r="S1398" s="4">
        <v>-2025.41</v>
      </c>
      <c r="T1398" s="1">
        <v>42.756999999999998</v>
      </c>
      <c r="U1398" s="1337">
        <v>42757</v>
      </c>
      <c r="V1398" s="1">
        <v>0.1077</v>
      </c>
      <c r="W1398" s="1336">
        <v>107.71</v>
      </c>
      <c r="X1398" s="1">
        <v>13</v>
      </c>
      <c r="Y1398" s="1">
        <v>130</v>
      </c>
      <c r="AA1398" s="1">
        <v>401</v>
      </c>
      <c r="AB1398" s="1337">
        <v>3533</v>
      </c>
    </row>
    <row r="1399" spans="1:28">
      <c r="A1399" s="1336" t="s">
        <v>712</v>
      </c>
      <c r="B1399" s="2" t="s">
        <v>745</v>
      </c>
      <c r="C1399" s="1" t="s">
        <v>746</v>
      </c>
      <c r="D1399" s="1" t="s">
        <v>116</v>
      </c>
      <c r="E1399" s="1">
        <v>130339</v>
      </c>
      <c r="F1399" s="1336" t="s">
        <v>258</v>
      </c>
      <c r="G1399" s="1" t="s">
        <v>32</v>
      </c>
      <c r="H1399" s="1">
        <v>421136</v>
      </c>
      <c r="I1399" s="3">
        <v>42546</v>
      </c>
      <c r="J1399" s="3">
        <v>42545</v>
      </c>
      <c r="K1399" s="3">
        <v>42545</v>
      </c>
      <c r="L1399" s="1">
        <v>223210</v>
      </c>
      <c r="M1399" s="3">
        <v>42545</v>
      </c>
      <c r="N1399" s="1" t="s">
        <v>89</v>
      </c>
      <c r="O1399" s="1">
        <v>117463</v>
      </c>
      <c r="P1399" s="1">
        <v>600</v>
      </c>
      <c r="Q1399" s="1">
        <v>44.03</v>
      </c>
      <c r="R1399" s="1337">
        <v>26418</v>
      </c>
      <c r="S1399" s="4">
        <v>-2571.25</v>
      </c>
      <c r="T1399" s="1">
        <v>42.756999999999998</v>
      </c>
      <c r="U1399" s="1337">
        <v>25654.2</v>
      </c>
      <c r="V1399" s="1">
        <v>0.1077</v>
      </c>
      <c r="W1399" s="1336">
        <v>64.626000000000005</v>
      </c>
      <c r="X1399" s="1">
        <v>13</v>
      </c>
      <c r="Y1399" s="1">
        <v>135</v>
      </c>
      <c r="Z1399" s="1" t="s">
        <v>259</v>
      </c>
      <c r="AA1399" s="1">
        <v>401</v>
      </c>
      <c r="AB1399" s="1336">
        <v>763.8</v>
      </c>
    </row>
    <row r="1400" spans="1:28">
      <c r="A1400" s="1336" t="s">
        <v>712</v>
      </c>
      <c r="B1400" s="2" t="s">
        <v>747</v>
      </c>
      <c r="C1400" s="1" t="s">
        <v>748</v>
      </c>
      <c r="D1400" s="1" t="s">
        <v>116</v>
      </c>
      <c r="E1400" s="1">
        <v>130001</v>
      </c>
      <c r="F1400" s="1336" t="s">
        <v>132</v>
      </c>
      <c r="G1400" s="1" t="s">
        <v>32</v>
      </c>
      <c r="H1400" s="1">
        <v>419571</v>
      </c>
      <c r="I1400" s="3">
        <v>42535</v>
      </c>
      <c r="J1400" s="3">
        <v>42530</v>
      </c>
      <c r="K1400" s="3">
        <v>42531</v>
      </c>
      <c r="N1400" s="1" t="s">
        <v>89</v>
      </c>
      <c r="O1400" s="1">
        <v>117056</v>
      </c>
      <c r="P1400" s="1">
        <v>1000</v>
      </c>
      <c r="Q1400" s="1">
        <v>57.4</v>
      </c>
      <c r="R1400" s="1337">
        <v>57400</v>
      </c>
      <c r="S1400" s="4">
        <v>-3592.88</v>
      </c>
      <c r="T1400" s="1">
        <v>53.975999999999999</v>
      </c>
      <c r="U1400" s="1337">
        <v>53976</v>
      </c>
      <c r="V1400" s="1">
        <v>0.16159999999999999</v>
      </c>
      <c r="W1400" s="1336">
        <v>161.56</v>
      </c>
      <c r="X1400" s="1">
        <v>13</v>
      </c>
      <c r="Y1400" s="1">
        <v>130</v>
      </c>
      <c r="AA1400" s="1">
        <v>401</v>
      </c>
      <c r="AB1400" s="1337">
        <v>3424</v>
      </c>
    </row>
    <row r="1401" spans="1:28">
      <c r="A1401" s="1336" t="s">
        <v>712</v>
      </c>
      <c r="B1401" s="2" t="s">
        <v>749</v>
      </c>
      <c r="C1401" s="1" t="s">
        <v>750</v>
      </c>
      <c r="D1401" s="1" t="s">
        <v>129</v>
      </c>
      <c r="E1401" s="1">
        <v>130001</v>
      </c>
      <c r="F1401" s="1336" t="s">
        <v>132</v>
      </c>
      <c r="G1401" s="1" t="s">
        <v>32</v>
      </c>
      <c r="H1401" s="1">
        <v>419264</v>
      </c>
      <c r="I1401" s="3">
        <v>42532</v>
      </c>
      <c r="J1401" s="3">
        <v>42528</v>
      </c>
      <c r="K1401" s="3">
        <v>42529</v>
      </c>
      <c r="N1401" s="1" t="s">
        <v>89</v>
      </c>
      <c r="O1401" s="1">
        <v>116947</v>
      </c>
      <c r="P1401" s="1">
        <v>2000</v>
      </c>
      <c r="Q1401" s="1">
        <v>69.91</v>
      </c>
      <c r="R1401" s="1337">
        <v>139820</v>
      </c>
      <c r="S1401" s="4">
        <v>-20784.64</v>
      </c>
      <c r="T1401" s="1">
        <v>71.063999999999993</v>
      </c>
      <c r="U1401" s="1337">
        <v>142128</v>
      </c>
      <c r="V1401" s="1">
        <v>0.21560000000000001</v>
      </c>
      <c r="W1401" s="1336">
        <v>431.26</v>
      </c>
      <c r="X1401" s="1">
        <v>13</v>
      </c>
      <c r="Y1401" s="1">
        <v>130</v>
      </c>
      <c r="AA1401" s="1">
        <v>401</v>
      </c>
      <c r="AB1401" s="1337">
        <v>-2308</v>
      </c>
    </row>
    <row r="1402" spans="1:28">
      <c r="A1402" s="1336" t="s">
        <v>712</v>
      </c>
      <c r="B1402" s="2" t="s">
        <v>751</v>
      </c>
      <c r="C1402" s="1" t="s">
        <v>752</v>
      </c>
      <c r="D1402" s="1" t="s">
        <v>129</v>
      </c>
      <c r="E1402" s="1">
        <v>140083</v>
      </c>
      <c r="F1402" s="1336" t="s">
        <v>117</v>
      </c>
      <c r="G1402" s="1" t="s">
        <v>32</v>
      </c>
      <c r="H1402" s="1">
        <v>421214</v>
      </c>
      <c r="I1402" s="3">
        <v>42548</v>
      </c>
      <c r="J1402" s="3">
        <v>42529</v>
      </c>
      <c r="K1402" s="3">
        <v>42546</v>
      </c>
      <c r="L1402" s="1">
        <v>223252</v>
      </c>
      <c r="M1402" s="3">
        <v>42547</v>
      </c>
      <c r="N1402" s="1" t="s">
        <v>89</v>
      </c>
      <c r="O1402" s="1">
        <v>116998</v>
      </c>
      <c r="P1402" s="1">
        <v>2000</v>
      </c>
      <c r="Q1402" s="1">
        <v>63.92</v>
      </c>
      <c r="R1402" s="1337">
        <v>127840</v>
      </c>
      <c r="S1402" s="4">
        <v>-21756.18</v>
      </c>
      <c r="T1402" s="1">
        <v>66.192999999999998</v>
      </c>
      <c r="U1402" s="1337">
        <v>132386</v>
      </c>
      <c r="V1402" s="1">
        <v>0.1817</v>
      </c>
      <c r="W1402" s="1336">
        <v>363.3</v>
      </c>
      <c r="X1402" s="1">
        <v>13</v>
      </c>
      <c r="Y1402" s="1">
        <v>141</v>
      </c>
      <c r="AA1402" s="1">
        <v>401</v>
      </c>
      <c r="AB1402" s="1337">
        <v>-4546</v>
      </c>
    </row>
    <row r="1403" spans="1:28">
      <c r="A1403" s="1336" t="s">
        <v>712</v>
      </c>
      <c r="B1403" s="2" t="s">
        <v>753</v>
      </c>
      <c r="C1403" s="1" t="s">
        <v>754</v>
      </c>
      <c r="D1403" s="1" t="s">
        <v>116</v>
      </c>
      <c r="E1403" s="1">
        <v>140083</v>
      </c>
      <c r="F1403" s="1336" t="s">
        <v>117</v>
      </c>
      <c r="G1403" s="1" t="s">
        <v>32</v>
      </c>
      <c r="H1403" s="1">
        <v>421179</v>
      </c>
      <c r="I1403" s="3">
        <v>42548</v>
      </c>
      <c r="J1403" s="3">
        <v>42520</v>
      </c>
      <c r="K1403" s="3">
        <v>42546</v>
      </c>
      <c r="L1403" s="1">
        <v>223260</v>
      </c>
      <c r="M1403" s="3">
        <v>42547</v>
      </c>
      <c r="N1403" s="1" t="s">
        <v>89</v>
      </c>
      <c r="O1403" s="1">
        <v>116574</v>
      </c>
      <c r="P1403" s="1">
        <v>400</v>
      </c>
      <c r="Q1403" s="1">
        <v>104.08</v>
      </c>
      <c r="R1403" s="1337">
        <v>41632</v>
      </c>
      <c r="S1403" s="4">
        <v>-8295.4699999999993</v>
      </c>
      <c r="T1403" s="1">
        <v>110.459</v>
      </c>
      <c r="U1403" s="1337">
        <v>44183.6</v>
      </c>
      <c r="V1403" s="1">
        <v>0.36370000000000002</v>
      </c>
      <c r="W1403" s="1336">
        <v>145.464</v>
      </c>
      <c r="X1403" s="1">
        <v>13</v>
      </c>
      <c r="Y1403" s="1">
        <v>141</v>
      </c>
      <c r="AA1403" s="1">
        <v>401</v>
      </c>
      <c r="AB1403" s="1337">
        <v>-2551.6</v>
      </c>
    </row>
    <row r="1404" spans="1:28">
      <c r="A1404" s="1336" t="s">
        <v>712</v>
      </c>
      <c r="B1404" s="2" t="s">
        <v>755</v>
      </c>
      <c r="C1404" s="1" t="s">
        <v>754</v>
      </c>
      <c r="D1404" s="1" t="s">
        <v>65</v>
      </c>
      <c r="E1404" s="1">
        <v>140083</v>
      </c>
      <c r="F1404" s="1336" t="s">
        <v>117</v>
      </c>
      <c r="G1404" s="1" t="s">
        <v>32</v>
      </c>
      <c r="H1404" s="1">
        <v>421201</v>
      </c>
      <c r="I1404" s="3">
        <v>42548</v>
      </c>
      <c r="J1404" s="3">
        <v>42529</v>
      </c>
      <c r="K1404" s="3">
        <v>42546</v>
      </c>
      <c r="L1404" s="1">
        <v>223246</v>
      </c>
      <c r="M1404" s="3">
        <v>42547</v>
      </c>
      <c r="N1404" s="1" t="s">
        <v>89</v>
      </c>
      <c r="O1404" s="1">
        <v>116998</v>
      </c>
      <c r="P1404" s="1">
        <v>1000</v>
      </c>
      <c r="Q1404" s="1">
        <v>104.08</v>
      </c>
      <c r="R1404" s="1337">
        <v>104080</v>
      </c>
      <c r="S1404" s="4">
        <v>-20738.669999999998</v>
      </c>
      <c r="T1404" s="1">
        <v>110.459</v>
      </c>
      <c r="U1404" s="1337">
        <v>110459</v>
      </c>
      <c r="V1404" s="1">
        <v>0.36370000000000002</v>
      </c>
      <c r="W1404" s="1336">
        <v>363.66</v>
      </c>
      <c r="X1404" s="1">
        <v>13</v>
      </c>
      <c r="Y1404" s="1">
        <v>141</v>
      </c>
      <c r="AA1404" s="1">
        <v>401</v>
      </c>
      <c r="AB1404" s="1337">
        <v>-6379</v>
      </c>
    </row>
    <row r="1405" spans="1:28">
      <c r="A1405" s="1336" t="s">
        <v>712</v>
      </c>
      <c r="B1405" s="2" t="s">
        <v>756</v>
      </c>
      <c r="C1405" s="1" t="s">
        <v>757</v>
      </c>
      <c r="D1405" s="1" t="s">
        <v>65</v>
      </c>
      <c r="E1405" s="1">
        <v>130099</v>
      </c>
      <c r="F1405" s="1336" t="s">
        <v>150</v>
      </c>
      <c r="G1405" s="1" t="s">
        <v>32</v>
      </c>
      <c r="H1405" s="1">
        <v>420987</v>
      </c>
      <c r="I1405" s="3">
        <v>42545</v>
      </c>
      <c r="J1405" s="3">
        <v>42529</v>
      </c>
      <c r="K1405" s="3">
        <v>42546</v>
      </c>
      <c r="L1405" s="1">
        <v>223144</v>
      </c>
      <c r="M1405" s="3">
        <v>42545</v>
      </c>
      <c r="N1405" s="1" t="s">
        <v>89</v>
      </c>
      <c r="O1405" s="1">
        <v>117012</v>
      </c>
      <c r="P1405" s="1">
        <v>1000</v>
      </c>
      <c r="Q1405" s="1">
        <v>66.44</v>
      </c>
      <c r="R1405" s="1337">
        <v>66440</v>
      </c>
      <c r="S1405" s="4">
        <v>-8358.09</v>
      </c>
      <c r="T1405" s="1">
        <v>66.192999999999998</v>
      </c>
      <c r="U1405" s="1337">
        <v>66193</v>
      </c>
      <c r="V1405" s="1">
        <v>0.1817</v>
      </c>
      <c r="W1405" s="1336">
        <v>181.65</v>
      </c>
      <c r="X1405" s="1">
        <v>13</v>
      </c>
      <c r="Y1405" s="1">
        <v>130</v>
      </c>
      <c r="AA1405" s="1">
        <v>401</v>
      </c>
      <c r="AB1405" s="1336">
        <v>247</v>
      </c>
    </row>
    <row r="1406" spans="1:28">
      <c r="A1406" s="1336" t="s">
        <v>712</v>
      </c>
      <c r="B1406" s="2" t="s">
        <v>756</v>
      </c>
      <c r="C1406" s="1" t="s">
        <v>757</v>
      </c>
      <c r="D1406" s="1" t="s">
        <v>65</v>
      </c>
      <c r="E1406" s="1">
        <v>130308</v>
      </c>
      <c r="F1406" s="1336" t="s">
        <v>126</v>
      </c>
      <c r="G1406" s="1" t="s">
        <v>32</v>
      </c>
      <c r="H1406" s="1">
        <v>421076</v>
      </c>
      <c r="I1406" s="3">
        <v>42548</v>
      </c>
      <c r="J1406" s="3">
        <v>42529</v>
      </c>
      <c r="K1406" s="3">
        <v>42546</v>
      </c>
      <c r="N1406" s="1" t="s">
        <v>89</v>
      </c>
      <c r="O1406" s="1">
        <v>116981</v>
      </c>
      <c r="P1406" s="1">
        <v>1000</v>
      </c>
      <c r="Q1406" s="1">
        <v>65.77</v>
      </c>
      <c r="R1406" s="1337">
        <v>65770</v>
      </c>
      <c r="S1406" s="4">
        <v>-9028.09</v>
      </c>
      <c r="T1406" s="1">
        <v>66.192999999999998</v>
      </c>
      <c r="U1406" s="1337">
        <v>66193</v>
      </c>
      <c r="V1406" s="1">
        <v>0.1817</v>
      </c>
      <c r="W1406" s="1336">
        <v>181.65</v>
      </c>
      <c r="X1406" s="1">
        <v>13</v>
      </c>
      <c r="Y1406" s="1">
        <v>141</v>
      </c>
      <c r="AA1406" s="1">
        <v>401</v>
      </c>
      <c r="AB1406" s="1336">
        <v>-423</v>
      </c>
    </row>
    <row r="1407" spans="1:28">
      <c r="A1407" s="1336" t="s">
        <v>712</v>
      </c>
      <c r="B1407" s="2" t="s">
        <v>756</v>
      </c>
      <c r="C1407" s="1" t="s">
        <v>757</v>
      </c>
      <c r="D1407" s="1" t="s">
        <v>65</v>
      </c>
      <c r="E1407" s="1">
        <v>130308</v>
      </c>
      <c r="F1407" s="1336" t="s">
        <v>126</v>
      </c>
      <c r="G1407" s="1" t="s">
        <v>32</v>
      </c>
      <c r="H1407" s="1">
        <v>421079</v>
      </c>
      <c r="I1407" s="3">
        <v>42548</v>
      </c>
      <c r="J1407" s="3">
        <v>42521</v>
      </c>
      <c r="K1407" s="3">
        <v>42546</v>
      </c>
      <c r="N1407" s="1" t="s">
        <v>89</v>
      </c>
      <c r="O1407" s="1">
        <v>116624</v>
      </c>
      <c r="P1407" s="1">
        <v>1000</v>
      </c>
      <c r="Q1407" s="1">
        <v>67.12</v>
      </c>
      <c r="R1407" s="1337">
        <v>67120</v>
      </c>
      <c r="S1407" s="4">
        <v>-7678.09</v>
      </c>
      <c r="T1407" s="1">
        <v>66.192999999999998</v>
      </c>
      <c r="U1407" s="1337">
        <v>66193</v>
      </c>
      <c r="V1407" s="1">
        <v>0.1817</v>
      </c>
      <c r="W1407" s="1336">
        <v>181.65</v>
      </c>
      <c r="X1407" s="1">
        <v>13</v>
      </c>
      <c r="Y1407" s="1">
        <v>141</v>
      </c>
      <c r="AA1407" s="1">
        <v>401</v>
      </c>
      <c r="AB1407" s="1336">
        <v>927</v>
      </c>
    </row>
    <row r="1408" spans="1:28">
      <c r="A1408" s="1336" t="s">
        <v>712</v>
      </c>
      <c r="B1408" s="2" t="s">
        <v>756</v>
      </c>
      <c r="C1408" s="1" t="s">
        <v>757</v>
      </c>
      <c r="D1408" s="1" t="s">
        <v>65</v>
      </c>
      <c r="E1408" s="1">
        <v>140008</v>
      </c>
      <c r="F1408" s="1336" t="s">
        <v>123</v>
      </c>
      <c r="G1408" s="1" t="s">
        <v>32</v>
      </c>
      <c r="H1408" s="1">
        <v>421124</v>
      </c>
      <c r="I1408" s="3">
        <v>42546</v>
      </c>
      <c r="J1408" s="3">
        <v>42522</v>
      </c>
      <c r="K1408" s="3">
        <v>42545</v>
      </c>
      <c r="L1408" s="1">
        <v>223207</v>
      </c>
      <c r="M1408" s="3">
        <v>42545</v>
      </c>
      <c r="N1408" s="1" t="s">
        <v>89</v>
      </c>
      <c r="O1408" s="1">
        <v>116711</v>
      </c>
      <c r="P1408" s="1">
        <v>2000</v>
      </c>
      <c r="Q1408" s="1">
        <v>65.52</v>
      </c>
      <c r="R1408" s="1337">
        <v>131040</v>
      </c>
      <c r="S1408" s="4">
        <v>-18556.18</v>
      </c>
      <c r="T1408" s="1">
        <v>66.192999999999998</v>
      </c>
      <c r="U1408" s="1337">
        <v>132386</v>
      </c>
      <c r="V1408" s="1">
        <v>0.1817</v>
      </c>
      <c r="W1408" s="1336">
        <v>363.3</v>
      </c>
      <c r="X1408" s="1">
        <v>13</v>
      </c>
      <c r="Y1408" s="1">
        <v>141</v>
      </c>
      <c r="AA1408" s="1">
        <v>401</v>
      </c>
      <c r="AB1408" s="1337">
        <v>-1346</v>
      </c>
    </row>
    <row r="1409" spans="1:28">
      <c r="A1409" s="1336" t="s">
        <v>712</v>
      </c>
      <c r="B1409" s="2" t="s">
        <v>756</v>
      </c>
      <c r="C1409" s="1" t="s">
        <v>757</v>
      </c>
      <c r="D1409" s="1" t="s">
        <v>65</v>
      </c>
      <c r="E1409" s="1">
        <v>140008</v>
      </c>
      <c r="F1409" s="1336" t="s">
        <v>123</v>
      </c>
      <c r="G1409" s="1" t="s">
        <v>32</v>
      </c>
      <c r="H1409" s="1">
        <v>421184</v>
      </c>
      <c r="I1409" s="3">
        <v>42548</v>
      </c>
      <c r="J1409" s="3">
        <v>42522</v>
      </c>
      <c r="K1409" s="3">
        <v>42545</v>
      </c>
      <c r="L1409" s="1">
        <v>223235</v>
      </c>
      <c r="M1409" s="3">
        <v>42547</v>
      </c>
      <c r="N1409" s="1" t="s">
        <v>89</v>
      </c>
      <c r="O1409" s="1">
        <v>116711</v>
      </c>
      <c r="P1409" s="1">
        <v>1000</v>
      </c>
      <c r="Q1409" s="1">
        <v>65.52</v>
      </c>
      <c r="R1409" s="1337">
        <v>65520</v>
      </c>
      <c r="S1409" s="4">
        <v>-9278.09</v>
      </c>
      <c r="T1409" s="1">
        <v>66.192999999999998</v>
      </c>
      <c r="U1409" s="1337">
        <v>66193</v>
      </c>
      <c r="V1409" s="1">
        <v>0.1817</v>
      </c>
      <c r="W1409" s="1336">
        <v>181.65</v>
      </c>
      <c r="X1409" s="1">
        <v>13</v>
      </c>
      <c r="Y1409" s="1">
        <v>141</v>
      </c>
      <c r="AA1409" s="1">
        <v>401</v>
      </c>
      <c r="AB1409" s="1336">
        <v>-673</v>
      </c>
    </row>
    <row r="1410" spans="1:28">
      <c r="A1410" s="1336" t="s">
        <v>712</v>
      </c>
      <c r="B1410" s="2" t="s">
        <v>756</v>
      </c>
      <c r="C1410" s="1" t="s">
        <v>757</v>
      </c>
      <c r="D1410" s="1" t="s">
        <v>65</v>
      </c>
      <c r="E1410" s="1">
        <v>130308</v>
      </c>
      <c r="F1410" s="1336" t="s">
        <v>126</v>
      </c>
      <c r="G1410" s="1" t="s">
        <v>32</v>
      </c>
      <c r="H1410" s="1">
        <v>421291</v>
      </c>
      <c r="I1410" s="3">
        <v>42549</v>
      </c>
      <c r="J1410" s="3">
        <v>42530</v>
      </c>
      <c r="K1410" s="3">
        <v>42546</v>
      </c>
      <c r="N1410" s="1" t="s">
        <v>89</v>
      </c>
      <c r="O1410" s="1">
        <v>117090</v>
      </c>
      <c r="P1410" s="1">
        <v>1000</v>
      </c>
      <c r="Q1410" s="1">
        <v>65.77</v>
      </c>
      <c r="R1410" s="1337">
        <v>65770</v>
      </c>
      <c r="S1410" s="4">
        <v>-9028.09</v>
      </c>
      <c r="T1410" s="1">
        <v>66.192999999999998</v>
      </c>
      <c r="U1410" s="1337">
        <v>66193</v>
      </c>
      <c r="V1410" s="1">
        <v>0.1817</v>
      </c>
      <c r="W1410" s="1336">
        <v>181.65</v>
      </c>
      <c r="X1410" s="1">
        <v>13</v>
      </c>
      <c r="Y1410" s="1">
        <v>141</v>
      </c>
      <c r="AA1410" s="1">
        <v>401</v>
      </c>
      <c r="AB1410" s="1336">
        <v>-423</v>
      </c>
    </row>
    <row r="1411" spans="1:28">
      <c r="A1411" s="1336" t="s">
        <v>712</v>
      </c>
      <c r="B1411" s="2" t="s">
        <v>756</v>
      </c>
      <c r="C1411" s="1" t="s">
        <v>757</v>
      </c>
      <c r="D1411" s="1" t="s">
        <v>65</v>
      </c>
      <c r="E1411" s="1">
        <v>130099</v>
      </c>
      <c r="F1411" s="1336" t="s">
        <v>150</v>
      </c>
      <c r="G1411" s="1" t="s">
        <v>32</v>
      </c>
      <c r="H1411" s="1">
        <v>421323</v>
      </c>
      <c r="I1411" s="3">
        <v>42549</v>
      </c>
      <c r="J1411" s="3">
        <v>42529</v>
      </c>
      <c r="K1411" s="3">
        <v>42546</v>
      </c>
      <c r="L1411" s="1">
        <v>223300</v>
      </c>
      <c r="M1411" s="3">
        <v>42548</v>
      </c>
      <c r="N1411" s="1" t="s">
        <v>89</v>
      </c>
      <c r="O1411" s="1">
        <v>117012</v>
      </c>
      <c r="P1411" s="1">
        <v>1000</v>
      </c>
      <c r="Q1411" s="1">
        <v>66.44</v>
      </c>
      <c r="R1411" s="1337">
        <v>66440</v>
      </c>
      <c r="S1411" s="4">
        <v>-8358.09</v>
      </c>
      <c r="T1411" s="1">
        <v>66.192999999999998</v>
      </c>
      <c r="U1411" s="1337">
        <v>66193</v>
      </c>
      <c r="V1411" s="1">
        <v>0.1817</v>
      </c>
      <c r="W1411" s="1336">
        <v>181.65</v>
      </c>
      <c r="X1411" s="1">
        <v>13</v>
      </c>
      <c r="Y1411" s="1">
        <v>130</v>
      </c>
      <c r="AA1411" s="1">
        <v>401</v>
      </c>
      <c r="AB1411" s="1336">
        <v>247</v>
      </c>
    </row>
    <row r="1412" spans="1:28">
      <c r="A1412" s="1336" t="s">
        <v>712</v>
      </c>
      <c r="B1412" s="2" t="s">
        <v>758</v>
      </c>
      <c r="C1412" s="1" t="s">
        <v>759</v>
      </c>
      <c r="D1412" s="1" t="s">
        <v>65</v>
      </c>
      <c r="E1412" s="1">
        <v>130013</v>
      </c>
      <c r="F1412" s="1336" t="s">
        <v>221</v>
      </c>
      <c r="G1412" s="1" t="s">
        <v>32</v>
      </c>
      <c r="H1412" s="1">
        <v>418341</v>
      </c>
      <c r="I1412" s="3">
        <v>42525</v>
      </c>
      <c r="J1412" s="3">
        <v>42520</v>
      </c>
      <c r="K1412" s="3">
        <v>42543</v>
      </c>
      <c r="N1412" s="1" t="s">
        <v>89</v>
      </c>
      <c r="O1412" s="1">
        <v>116585</v>
      </c>
      <c r="P1412" s="1">
        <v>1000</v>
      </c>
      <c r="Q1412" s="1">
        <v>84.38</v>
      </c>
      <c r="R1412" s="1337">
        <v>84380</v>
      </c>
      <c r="S1412" s="4">
        <v>-11414.62</v>
      </c>
      <c r="T1412" s="1">
        <v>84.774000000000001</v>
      </c>
      <c r="U1412" s="1337">
        <v>84774</v>
      </c>
      <c r="V1412" s="1">
        <v>0.27250000000000002</v>
      </c>
      <c r="W1412" s="1336">
        <v>272.47000000000003</v>
      </c>
      <c r="X1412" s="1">
        <v>13</v>
      </c>
      <c r="Y1412" s="1">
        <v>130</v>
      </c>
      <c r="AA1412" s="1">
        <v>401</v>
      </c>
      <c r="AB1412" s="1336">
        <v>-394</v>
      </c>
    </row>
    <row r="1413" spans="1:28">
      <c r="A1413" s="1336" t="s">
        <v>712</v>
      </c>
      <c r="B1413" s="2" t="s">
        <v>758</v>
      </c>
      <c r="C1413" s="1" t="s">
        <v>759</v>
      </c>
      <c r="D1413" s="1" t="s">
        <v>65</v>
      </c>
      <c r="E1413" s="1">
        <v>130308</v>
      </c>
      <c r="F1413" s="1336" t="s">
        <v>126</v>
      </c>
      <c r="G1413" s="1" t="s">
        <v>32</v>
      </c>
      <c r="H1413" s="1">
        <v>418408</v>
      </c>
      <c r="I1413" s="3">
        <v>42527</v>
      </c>
      <c r="J1413" s="3">
        <v>42499</v>
      </c>
      <c r="K1413" s="3">
        <v>42524</v>
      </c>
      <c r="N1413" s="1" t="s">
        <v>89</v>
      </c>
      <c r="O1413" s="1">
        <v>115856</v>
      </c>
      <c r="P1413" s="1">
        <v>1000</v>
      </c>
      <c r="Q1413" s="1">
        <v>89.48</v>
      </c>
      <c r="R1413" s="1337">
        <v>89480</v>
      </c>
      <c r="S1413" s="4">
        <v>-6314.62</v>
      </c>
      <c r="T1413" s="1">
        <v>84.774000000000001</v>
      </c>
      <c r="U1413" s="1337">
        <v>84774</v>
      </c>
      <c r="V1413" s="1">
        <v>0.27250000000000002</v>
      </c>
      <c r="W1413" s="1336">
        <v>272.47000000000003</v>
      </c>
      <c r="X1413" s="1">
        <v>13</v>
      </c>
      <c r="Y1413" s="1">
        <v>141</v>
      </c>
      <c r="AA1413" s="1">
        <v>401</v>
      </c>
      <c r="AB1413" s="1337">
        <v>4706</v>
      </c>
    </row>
    <row r="1414" spans="1:28">
      <c r="A1414" s="1336" t="s">
        <v>712</v>
      </c>
      <c r="B1414" s="2" t="s">
        <v>758</v>
      </c>
      <c r="C1414" s="1" t="s">
        <v>759</v>
      </c>
      <c r="D1414" s="1" t="s">
        <v>65</v>
      </c>
      <c r="E1414" s="1">
        <v>130236</v>
      </c>
      <c r="F1414" s="1336" t="s">
        <v>427</v>
      </c>
      <c r="G1414" s="1" t="s">
        <v>32</v>
      </c>
      <c r="H1414" s="1">
        <v>418503</v>
      </c>
      <c r="I1414" s="3">
        <v>42527</v>
      </c>
      <c r="J1414" s="3">
        <v>42503</v>
      </c>
      <c r="K1414" s="3">
        <v>42531</v>
      </c>
      <c r="L1414" s="1">
        <v>221868</v>
      </c>
      <c r="M1414" s="3">
        <v>42527</v>
      </c>
      <c r="N1414" s="1" t="s">
        <v>89</v>
      </c>
      <c r="O1414" s="1">
        <v>116147</v>
      </c>
      <c r="P1414" s="1">
        <v>1000</v>
      </c>
      <c r="Q1414" s="1">
        <v>81.180000000000007</v>
      </c>
      <c r="R1414" s="1337">
        <v>81180</v>
      </c>
      <c r="S1414" s="4">
        <v>-14614.62</v>
      </c>
      <c r="T1414" s="1">
        <v>84.774000000000001</v>
      </c>
      <c r="U1414" s="1337">
        <v>84774</v>
      </c>
      <c r="V1414" s="1">
        <v>0.27250000000000002</v>
      </c>
      <c r="W1414" s="1336">
        <v>272.47000000000003</v>
      </c>
      <c r="X1414" s="1">
        <v>13</v>
      </c>
      <c r="Y1414" s="1">
        <v>135</v>
      </c>
      <c r="Z1414" s="1" t="s">
        <v>143</v>
      </c>
      <c r="AA1414" s="1">
        <v>401</v>
      </c>
      <c r="AB1414" s="1337">
        <v>-3594</v>
      </c>
    </row>
    <row r="1415" spans="1:28">
      <c r="A1415" s="1336" t="s">
        <v>712</v>
      </c>
      <c r="B1415" s="2" t="s">
        <v>758</v>
      </c>
      <c r="C1415" s="1" t="s">
        <v>759</v>
      </c>
      <c r="D1415" s="1" t="s">
        <v>65</v>
      </c>
      <c r="E1415" s="1">
        <v>130308</v>
      </c>
      <c r="F1415" s="1336" t="s">
        <v>126</v>
      </c>
      <c r="G1415" s="1" t="s">
        <v>32</v>
      </c>
      <c r="H1415" s="1">
        <v>419263</v>
      </c>
      <c r="I1415" s="3">
        <v>42532</v>
      </c>
      <c r="J1415" s="3">
        <v>42529</v>
      </c>
      <c r="K1415" s="3">
        <v>42530</v>
      </c>
      <c r="N1415" s="1" t="s">
        <v>89</v>
      </c>
      <c r="O1415" s="1">
        <v>116981</v>
      </c>
      <c r="P1415" s="1">
        <v>1000</v>
      </c>
      <c r="Q1415" s="1">
        <v>84.38</v>
      </c>
      <c r="R1415" s="1337">
        <v>84380</v>
      </c>
      <c r="S1415" s="4">
        <v>-11414.62</v>
      </c>
      <c r="T1415" s="1">
        <v>84.774000000000001</v>
      </c>
      <c r="U1415" s="1337">
        <v>84774</v>
      </c>
      <c r="V1415" s="1">
        <v>0.27250000000000002</v>
      </c>
      <c r="W1415" s="1336">
        <v>272.47000000000003</v>
      </c>
      <c r="X1415" s="1">
        <v>13</v>
      </c>
      <c r="Y1415" s="1">
        <v>141</v>
      </c>
      <c r="AA1415" s="1">
        <v>401</v>
      </c>
      <c r="AB1415" s="1336">
        <v>-394</v>
      </c>
    </row>
    <row r="1416" spans="1:28">
      <c r="A1416" s="1336" t="s">
        <v>712</v>
      </c>
      <c r="B1416" s="2" t="s">
        <v>760</v>
      </c>
      <c r="C1416" s="1" t="s">
        <v>759</v>
      </c>
      <c r="D1416" s="1" t="s">
        <v>131</v>
      </c>
      <c r="E1416" s="1">
        <v>130001</v>
      </c>
      <c r="F1416" s="1336" t="s">
        <v>132</v>
      </c>
      <c r="G1416" s="1" t="s">
        <v>32</v>
      </c>
      <c r="H1416" s="1">
        <v>421256</v>
      </c>
      <c r="I1416" s="3">
        <v>42549</v>
      </c>
      <c r="J1416" s="3">
        <v>42528</v>
      </c>
      <c r="K1416" s="3">
        <v>42546</v>
      </c>
      <c r="N1416" s="1" t="s">
        <v>89</v>
      </c>
      <c r="O1416" s="1">
        <v>116947</v>
      </c>
      <c r="P1416" s="1">
        <v>3000</v>
      </c>
      <c r="Q1416" s="1">
        <v>84.05</v>
      </c>
      <c r="R1416" s="1337">
        <v>252150</v>
      </c>
      <c r="S1416" s="4">
        <v>-35233.86</v>
      </c>
      <c r="T1416" s="1">
        <v>84.774000000000001</v>
      </c>
      <c r="U1416" s="1337">
        <v>254322</v>
      </c>
      <c r="V1416" s="1">
        <v>0.27250000000000002</v>
      </c>
      <c r="W1416" s="1336">
        <v>817.41</v>
      </c>
      <c r="X1416" s="1">
        <v>13</v>
      </c>
      <c r="Y1416" s="1">
        <v>130</v>
      </c>
      <c r="AA1416" s="1">
        <v>401</v>
      </c>
      <c r="AB1416" s="1337">
        <v>-2172</v>
      </c>
    </row>
    <row r="1417" spans="1:28">
      <c r="A1417" s="1336" t="s">
        <v>712</v>
      </c>
      <c r="B1417" s="2" t="s">
        <v>761</v>
      </c>
      <c r="C1417" s="1" t="s">
        <v>762</v>
      </c>
      <c r="D1417" s="1" t="s">
        <v>65</v>
      </c>
      <c r="E1417" s="1">
        <v>130349</v>
      </c>
      <c r="F1417" s="1336" t="s">
        <v>141</v>
      </c>
      <c r="G1417" s="1" t="s">
        <v>32</v>
      </c>
      <c r="H1417" s="1">
        <v>417932</v>
      </c>
      <c r="I1417" s="3">
        <v>42522</v>
      </c>
      <c r="J1417" s="3">
        <v>42499</v>
      </c>
      <c r="K1417" s="3">
        <v>42515</v>
      </c>
      <c r="N1417" s="1" t="s">
        <v>89</v>
      </c>
      <c r="O1417" s="1">
        <v>115868</v>
      </c>
      <c r="P1417" s="1">
        <v>1000</v>
      </c>
      <c r="Q1417" s="1">
        <v>112.44</v>
      </c>
      <c r="R1417" s="1337">
        <v>112440</v>
      </c>
      <c r="S1417" s="4">
        <v>-12378.67</v>
      </c>
      <c r="T1417" s="1">
        <v>110.459</v>
      </c>
      <c r="U1417" s="1337">
        <v>110459</v>
      </c>
      <c r="V1417" s="1">
        <v>0.36370000000000002</v>
      </c>
      <c r="W1417" s="1336">
        <v>363.66</v>
      </c>
      <c r="X1417" s="1">
        <v>13</v>
      </c>
      <c r="Y1417" s="1">
        <v>141</v>
      </c>
      <c r="AA1417" s="1">
        <v>401</v>
      </c>
      <c r="AB1417" s="1337">
        <v>1981</v>
      </c>
    </row>
    <row r="1418" spans="1:28">
      <c r="A1418" s="1336" t="s">
        <v>712</v>
      </c>
      <c r="B1418" s="2" t="s">
        <v>761</v>
      </c>
      <c r="C1418" s="1" t="s">
        <v>762</v>
      </c>
      <c r="D1418" s="1" t="s">
        <v>65</v>
      </c>
      <c r="E1418" s="1">
        <v>130099</v>
      </c>
      <c r="F1418" s="1336" t="s">
        <v>150</v>
      </c>
      <c r="G1418" s="1" t="s">
        <v>32</v>
      </c>
      <c r="H1418" s="1">
        <v>418088</v>
      </c>
      <c r="I1418" s="3">
        <v>42523</v>
      </c>
      <c r="J1418" s="3">
        <v>42513</v>
      </c>
      <c r="K1418" s="3">
        <v>42541</v>
      </c>
      <c r="L1418" s="1">
        <v>221485</v>
      </c>
      <c r="M1418" s="3">
        <v>42522</v>
      </c>
      <c r="N1418" s="1" t="s">
        <v>89</v>
      </c>
      <c r="O1418" s="1">
        <v>116322</v>
      </c>
      <c r="P1418" s="1">
        <v>1000</v>
      </c>
      <c r="Q1418" s="1">
        <v>109.65</v>
      </c>
      <c r="R1418" s="1337">
        <v>109650</v>
      </c>
      <c r="S1418" s="4">
        <v>-15168.67</v>
      </c>
      <c r="T1418" s="1">
        <v>110.459</v>
      </c>
      <c r="U1418" s="1337">
        <v>110459</v>
      </c>
      <c r="V1418" s="1">
        <v>0.36370000000000002</v>
      </c>
      <c r="W1418" s="1336">
        <v>363.66</v>
      </c>
      <c r="X1418" s="1">
        <v>13</v>
      </c>
      <c r="Y1418" s="1">
        <v>130</v>
      </c>
      <c r="AA1418" s="1">
        <v>401</v>
      </c>
      <c r="AB1418" s="1336">
        <v>-809</v>
      </c>
    </row>
    <row r="1419" spans="1:28">
      <c r="A1419" s="1336" t="s">
        <v>712</v>
      </c>
      <c r="B1419" s="2" t="s">
        <v>761</v>
      </c>
      <c r="C1419" s="1" t="s">
        <v>762</v>
      </c>
      <c r="D1419" s="1" t="s">
        <v>65</v>
      </c>
      <c r="E1419" s="1">
        <v>130236</v>
      </c>
      <c r="F1419" s="1336" t="s">
        <v>427</v>
      </c>
      <c r="G1419" s="1" t="s">
        <v>32</v>
      </c>
      <c r="H1419" s="1">
        <v>418192</v>
      </c>
      <c r="I1419" s="3">
        <v>42523</v>
      </c>
      <c r="J1419" s="3">
        <v>42503</v>
      </c>
      <c r="K1419" s="3">
        <v>42531</v>
      </c>
      <c r="L1419" s="1">
        <v>221583</v>
      </c>
      <c r="M1419" s="3">
        <v>42523</v>
      </c>
      <c r="N1419" s="1" t="s">
        <v>89</v>
      </c>
      <c r="O1419" s="1">
        <v>116147</v>
      </c>
      <c r="P1419" s="1">
        <v>1000</v>
      </c>
      <c r="Q1419" s="1">
        <v>103.04</v>
      </c>
      <c r="R1419" s="1337">
        <v>103040</v>
      </c>
      <c r="S1419" s="4">
        <v>-21778.67</v>
      </c>
      <c r="T1419" s="1">
        <v>110.459</v>
      </c>
      <c r="U1419" s="1337">
        <v>110459</v>
      </c>
      <c r="V1419" s="1">
        <v>0.36370000000000002</v>
      </c>
      <c r="W1419" s="1336">
        <v>363.66</v>
      </c>
      <c r="X1419" s="1">
        <v>13</v>
      </c>
      <c r="Y1419" s="1">
        <v>135</v>
      </c>
      <c r="Z1419" s="1" t="s">
        <v>143</v>
      </c>
      <c r="AA1419" s="1">
        <v>401</v>
      </c>
      <c r="AB1419" s="1337">
        <v>-7419</v>
      </c>
    </row>
    <row r="1420" spans="1:28">
      <c r="A1420" s="1336" t="s">
        <v>712</v>
      </c>
      <c r="B1420" s="2" t="s">
        <v>761</v>
      </c>
      <c r="C1420" s="1" t="s">
        <v>762</v>
      </c>
      <c r="D1420" s="1" t="s">
        <v>65</v>
      </c>
      <c r="E1420" s="1">
        <v>130140</v>
      </c>
      <c r="F1420" s="1336" t="s">
        <v>222</v>
      </c>
      <c r="G1420" s="1" t="s">
        <v>32</v>
      </c>
      <c r="H1420" s="1">
        <v>418228</v>
      </c>
      <c r="I1420" s="3">
        <v>42524</v>
      </c>
      <c r="J1420" s="3">
        <v>42520</v>
      </c>
      <c r="K1420" s="3">
        <v>42546</v>
      </c>
      <c r="N1420" s="1" t="s">
        <v>89</v>
      </c>
      <c r="O1420" s="1">
        <v>116581</v>
      </c>
      <c r="P1420" s="1">
        <v>1000</v>
      </c>
      <c r="Q1420" s="1">
        <v>109.28</v>
      </c>
      <c r="R1420" s="1337">
        <v>109280</v>
      </c>
      <c r="S1420" s="4">
        <v>-15538.67</v>
      </c>
      <c r="T1420" s="1">
        <v>110.459</v>
      </c>
      <c r="U1420" s="1337">
        <v>110459</v>
      </c>
      <c r="V1420" s="1">
        <v>0.36370000000000002</v>
      </c>
      <c r="W1420" s="1336">
        <v>363.66</v>
      </c>
      <c r="X1420" s="1">
        <v>13</v>
      </c>
      <c r="Y1420" s="1">
        <v>130</v>
      </c>
      <c r="AA1420" s="1">
        <v>401</v>
      </c>
      <c r="AB1420" s="1337">
        <v>-1179</v>
      </c>
    </row>
    <row r="1421" spans="1:28">
      <c r="A1421" s="1336" t="s">
        <v>712</v>
      </c>
      <c r="B1421" s="2" t="s">
        <v>761</v>
      </c>
      <c r="C1421" s="1" t="s">
        <v>762</v>
      </c>
      <c r="D1421" s="1" t="s">
        <v>65</v>
      </c>
      <c r="E1421" s="1">
        <v>140008</v>
      </c>
      <c r="F1421" s="1336" t="s">
        <v>123</v>
      </c>
      <c r="G1421" s="1" t="s">
        <v>32</v>
      </c>
      <c r="H1421" s="1">
        <v>418417</v>
      </c>
      <c r="I1421" s="3">
        <v>42525</v>
      </c>
      <c r="J1421" s="3">
        <v>42500</v>
      </c>
      <c r="K1421" s="3">
        <v>42515</v>
      </c>
      <c r="L1421" s="1">
        <v>221678</v>
      </c>
      <c r="M1421" s="3">
        <v>42524</v>
      </c>
      <c r="N1421" s="1" t="s">
        <v>89</v>
      </c>
      <c r="O1421" s="1">
        <v>115955</v>
      </c>
      <c r="P1421" s="1">
        <v>2000</v>
      </c>
      <c r="Q1421" s="1">
        <v>108.19</v>
      </c>
      <c r="R1421" s="1337">
        <v>216380</v>
      </c>
      <c r="S1421" s="4">
        <v>-33257.339999999997</v>
      </c>
      <c r="T1421" s="1">
        <v>110.459</v>
      </c>
      <c r="U1421" s="1337">
        <v>220918</v>
      </c>
      <c r="V1421" s="1">
        <v>0.36370000000000002</v>
      </c>
      <c r="W1421" s="1336">
        <v>727.32</v>
      </c>
      <c r="X1421" s="1">
        <v>13</v>
      </c>
      <c r="Y1421" s="1">
        <v>141</v>
      </c>
      <c r="AA1421" s="1">
        <v>401</v>
      </c>
      <c r="AB1421" s="1337">
        <v>-4538</v>
      </c>
    </row>
    <row r="1422" spans="1:28">
      <c r="A1422" s="1336" t="s">
        <v>712</v>
      </c>
      <c r="B1422" s="2" t="s">
        <v>761</v>
      </c>
      <c r="C1422" s="1" t="s">
        <v>762</v>
      </c>
      <c r="D1422" s="1" t="s">
        <v>65</v>
      </c>
      <c r="E1422" s="1">
        <v>130013</v>
      </c>
      <c r="F1422" s="1336" t="s">
        <v>221</v>
      </c>
      <c r="G1422" s="1" t="s">
        <v>32</v>
      </c>
      <c r="H1422" s="1">
        <v>421006</v>
      </c>
      <c r="I1422" s="3">
        <v>42546</v>
      </c>
      <c r="J1422" s="3">
        <v>42520</v>
      </c>
      <c r="K1422" s="3">
        <v>42543</v>
      </c>
      <c r="N1422" s="1" t="s">
        <v>89</v>
      </c>
      <c r="O1422" s="1">
        <v>116586</v>
      </c>
      <c r="P1422" s="1">
        <v>1000</v>
      </c>
      <c r="Q1422" s="1">
        <v>107.1</v>
      </c>
      <c r="R1422" s="1337">
        <v>107100</v>
      </c>
      <c r="S1422" s="4">
        <v>-17718.669999999998</v>
      </c>
      <c r="T1422" s="1">
        <v>110.459</v>
      </c>
      <c r="U1422" s="1337">
        <v>110459</v>
      </c>
      <c r="V1422" s="1">
        <v>0.36370000000000002</v>
      </c>
      <c r="W1422" s="1336">
        <v>363.66</v>
      </c>
      <c r="X1422" s="1">
        <v>13</v>
      </c>
      <c r="Y1422" s="1">
        <v>130</v>
      </c>
      <c r="AA1422" s="1">
        <v>401</v>
      </c>
      <c r="AB1422" s="1337">
        <v>-3359</v>
      </c>
    </row>
    <row r="1423" spans="1:28">
      <c r="A1423" s="1336" t="s">
        <v>712</v>
      </c>
      <c r="B1423" s="2" t="s">
        <v>763</v>
      </c>
      <c r="C1423" s="1" t="s">
        <v>762</v>
      </c>
      <c r="D1423" s="1" t="s">
        <v>129</v>
      </c>
      <c r="E1423" s="1">
        <v>140008</v>
      </c>
      <c r="F1423" s="1336" t="s">
        <v>123</v>
      </c>
      <c r="G1423" s="1" t="s">
        <v>32</v>
      </c>
      <c r="H1423" s="1">
        <v>421185</v>
      </c>
      <c r="I1423" s="3">
        <v>42548</v>
      </c>
      <c r="J1423" s="3">
        <v>42522</v>
      </c>
      <c r="K1423" s="3">
        <v>42545</v>
      </c>
      <c r="L1423" s="1">
        <v>223241</v>
      </c>
      <c r="M1423" s="3">
        <v>42547</v>
      </c>
      <c r="N1423" s="1" t="s">
        <v>89</v>
      </c>
      <c r="O1423" s="1">
        <v>116712</v>
      </c>
      <c r="P1423" s="1">
        <v>2000</v>
      </c>
      <c r="Q1423" s="1">
        <v>106.68</v>
      </c>
      <c r="R1423" s="1337">
        <v>213360</v>
      </c>
      <c r="S1423" s="4">
        <v>-36277.339999999997</v>
      </c>
      <c r="T1423" s="1">
        <v>110.459</v>
      </c>
      <c r="U1423" s="1337">
        <v>220918</v>
      </c>
      <c r="V1423" s="1">
        <v>0.36370000000000002</v>
      </c>
      <c r="W1423" s="1336">
        <v>727.32</v>
      </c>
      <c r="X1423" s="1">
        <v>13</v>
      </c>
      <c r="Y1423" s="1">
        <v>141</v>
      </c>
      <c r="AA1423" s="1">
        <v>401</v>
      </c>
      <c r="AB1423" s="1337">
        <v>-7558</v>
      </c>
    </row>
    <row r="1424" spans="1:28">
      <c r="A1424" s="1336" t="s">
        <v>712</v>
      </c>
      <c r="B1424" s="2" t="s">
        <v>764</v>
      </c>
      <c r="C1424" s="1" t="s">
        <v>765</v>
      </c>
      <c r="D1424" s="1" t="s">
        <v>116</v>
      </c>
      <c r="E1424" s="1">
        <v>130004</v>
      </c>
      <c r="F1424" s="1336" t="s">
        <v>125</v>
      </c>
      <c r="G1424" s="1" t="s">
        <v>32</v>
      </c>
      <c r="H1424" s="1">
        <v>418128</v>
      </c>
      <c r="I1424" s="3">
        <v>42523</v>
      </c>
      <c r="J1424" s="3">
        <v>42521</v>
      </c>
      <c r="K1424" s="3">
        <v>42523</v>
      </c>
      <c r="L1424" s="1">
        <v>221528</v>
      </c>
      <c r="M1424" s="3">
        <v>42523</v>
      </c>
      <c r="N1424" s="1" t="s">
        <v>89</v>
      </c>
      <c r="O1424" s="1">
        <v>116630</v>
      </c>
      <c r="P1424" s="1">
        <v>500</v>
      </c>
      <c r="Q1424" s="1">
        <v>19.52</v>
      </c>
      <c r="R1424" s="1337">
        <v>9760</v>
      </c>
      <c r="S1424" s="1">
        <v>-60.27</v>
      </c>
      <c r="T1424" s="1">
        <v>17.381</v>
      </c>
      <c r="U1424" s="1337">
        <v>8690.5</v>
      </c>
      <c r="V1424" s="1">
        <v>2.7E-2</v>
      </c>
      <c r="W1424" s="1336">
        <v>13.475</v>
      </c>
      <c r="X1424" s="1">
        <v>13</v>
      </c>
      <c r="Y1424" s="1">
        <v>130</v>
      </c>
      <c r="AA1424" s="1">
        <v>401</v>
      </c>
      <c r="AB1424" s="1337">
        <v>1069.5</v>
      </c>
    </row>
    <row r="1425" spans="1:28">
      <c r="A1425" s="1336" t="s">
        <v>712</v>
      </c>
      <c r="B1425" s="2" t="s">
        <v>764</v>
      </c>
      <c r="C1425" s="1" t="s">
        <v>765</v>
      </c>
      <c r="D1425" s="1" t="s">
        <v>116</v>
      </c>
      <c r="E1425" s="1">
        <v>130336</v>
      </c>
      <c r="F1425" s="1336" t="s">
        <v>302</v>
      </c>
      <c r="G1425" s="1" t="s">
        <v>32</v>
      </c>
      <c r="H1425" s="1">
        <v>418138</v>
      </c>
      <c r="I1425" s="3">
        <v>42523</v>
      </c>
      <c r="J1425" s="3">
        <v>42520</v>
      </c>
      <c r="K1425" s="3">
        <v>42551</v>
      </c>
      <c r="L1425" s="1">
        <v>221549</v>
      </c>
      <c r="M1425" s="3">
        <v>42523</v>
      </c>
      <c r="N1425" s="1" t="s">
        <v>89</v>
      </c>
      <c r="O1425" s="1">
        <v>116617</v>
      </c>
      <c r="P1425" s="1">
        <v>500</v>
      </c>
      <c r="Q1425" s="1">
        <v>19.36</v>
      </c>
      <c r="R1425" s="1337">
        <v>9680</v>
      </c>
      <c r="S1425" s="1">
        <v>-140.27000000000001</v>
      </c>
      <c r="T1425" s="1">
        <v>17.381</v>
      </c>
      <c r="U1425" s="1337">
        <v>8690.5</v>
      </c>
      <c r="V1425" s="1">
        <v>2.7E-2</v>
      </c>
      <c r="W1425" s="1336">
        <v>13.475</v>
      </c>
      <c r="X1425" s="1">
        <v>13</v>
      </c>
      <c r="Y1425" s="1">
        <v>135</v>
      </c>
      <c r="Z1425" s="1" t="s">
        <v>90</v>
      </c>
      <c r="AA1425" s="1">
        <v>401</v>
      </c>
      <c r="AB1425" s="1336">
        <v>989.5</v>
      </c>
    </row>
    <row r="1426" spans="1:28">
      <c r="A1426" s="1336" t="s">
        <v>712</v>
      </c>
      <c r="B1426" s="2" t="s">
        <v>764</v>
      </c>
      <c r="C1426" s="1" t="s">
        <v>765</v>
      </c>
      <c r="D1426" s="1" t="s">
        <v>116</v>
      </c>
      <c r="E1426" s="1">
        <v>130013</v>
      </c>
      <c r="F1426" s="1336" t="s">
        <v>221</v>
      </c>
      <c r="G1426" s="1" t="s">
        <v>32</v>
      </c>
      <c r="H1426" s="1">
        <v>418343</v>
      </c>
      <c r="I1426" s="3">
        <v>42525</v>
      </c>
      <c r="J1426" s="3">
        <v>42520</v>
      </c>
      <c r="K1426" s="3">
        <v>42522</v>
      </c>
      <c r="N1426" s="1" t="s">
        <v>89</v>
      </c>
      <c r="O1426" s="1">
        <v>116585</v>
      </c>
      <c r="P1426" s="1">
        <v>1000</v>
      </c>
      <c r="Q1426" s="1">
        <v>19.8</v>
      </c>
      <c r="R1426" s="1337">
        <v>19800</v>
      </c>
      <c r="S1426" s="1">
        <v>159.47</v>
      </c>
      <c r="T1426" s="1">
        <v>17.381</v>
      </c>
      <c r="U1426" s="1337">
        <v>17381</v>
      </c>
      <c r="V1426" s="1">
        <v>2.7E-2</v>
      </c>
      <c r="W1426" s="1336">
        <v>26.95</v>
      </c>
      <c r="X1426" s="1">
        <v>13</v>
      </c>
      <c r="Y1426" s="1">
        <v>130</v>
      </c>
      <c r="AA1426" s="1">
        <v>401</v>
      </c>
      <c r="AB1426" s="1337">
        <v>2419</v>
      </c>
    </row>
    <row r="1427" spans="1:28">
      <c r="A1427" s="1336" t="s">
        <v>712</v>
      </c>
      <c r="B1427" s="2" t="s">
        <v>764</v>
      </c>
      <c r="C1427" s="1" t="s">
        <v>765</v>
      </c>
      <c r="D1427" s="1" t="s">
        <v>116</v>
      </c>
      <c r="E1427" s="1">
        <v>140083</v>
      </c>
      <c r="F1427" s="1336" t="s">
        <v>117</v>
      </c>
      <c r="G1427" s="1" t="s">
        <v>32</v>
      </c>
      <c r="H1427" s="1">
        <v>418595</v>
      </c>
      <c r="I1427" s="3">
        <v>42527</v>
      </c>
      <c r="J1427" s="3">
        <v>42520</v>
      </c>
      <c r="K1427" s="3">
        <v>42522</v>
      </c>
      <c r="L1427" s="1">
        <v>221874</v>
      </c>
      <c r="M1427" s="3">
        <v>42527</v>
      </c>
      <c r="N1427" s="1" t="s">
        <v>89</v>
      </c>
      <c r="O1427" s="1">
        <v>116574</v>
      </c>
      <c r="P1427" s="1">
        <v>1000</v>
      </c>
      <c r="Q1427" s="1">
        <v>19.239999999999998</v>
      </c>
      <c r="R1427" s="1337">
        <v>19240</v>
      </c>
      <c r="S1427" s="1">
        <v>-400.53</v>
      </c>
      <c r="T1427" s="1">
        <v>17.381</v>
      </c>
      <c r="U1427" s="1337">
        <v>17381</v>
      </c>
      <c r="V1427" s="1">
        <v>2.7E-2</v>
      </c>
      <c r="W1427" s="1336">
        <v>26.95</v>
      </c>
      <c r="X1427" s="1">
        <v>13</v>
      </c>
      <c r="Y1427" s="1">
        <v>141</v>
      </c>
      <c r="AA1427" s="1">
        <v>401</v>
      </c>
      <c r="AB1427" s="1337">
        <v>1859</v>
      </c>
    </row>
    <row r="1428" spans="1:28">
      <c r="A1428" s="1336" t="s">
        <v>712</v>
      </c>
      <c r="B1428" s="2" t="s">
        <v>764</v>
      </c>
      <c r="C1428" s="1" t="s">
        <v>765</v>
      </c>
      <c r="D1428" s="1" t="s">
        <v>116</v>
      </c>
      <c r="E1428" s="1">
        <v>130241</v>
      </c>
      <c r="F1428" s="1336" t="s">
        <v>368</v>
      </c>
      <c r="G1428" s="1" t="s">
        <v>32</v>
      </c>
      <c r="H1428" s="1">
        <v>418910</v>
      </c>
      <c r="I1428" s="3">
        <v>42529</v>
      </c>
      <c r="J1428" s="3">
        <v>42528</v>
      </c>
      <c r="K1428" s="3">
        <v>42529</v>
      </c>
      <c r="L1428" s="1">
        <v>222012</v>
      </c>
      <c r="M1428" s="3">
        <v>42528</v>
      </c>
      <c r="N1428" s="1" t="s">
        <v>89</v>
      </c>
      <c r="O1428" s="1">
        <v>116883</v>
      </c>
      <c r="P1428" s="1">
        <v>700</v>
      </c>
      <c r="Q1428" s="1">
        <v>18.760000000000002</v>
      </c>
      <c r="R1428" s="1337">
        <v>13132</v>
      </c>
      <c r="S1428" s="1">
        <v>-616.37</v>
      </c>
      <c r="T1428" s="1">
        <v>17.381</v>
      </c>
      <c r="U1428" s="1337">
        <v>12166.7</v>
      </c>
      <c r="V1428" s="1">
        <v>2.7E-2</v>
      </c>
      <c r="W1428" s="1336">
        <v>18.864999999999998</v>
      </c>
      <c r="X1428" s="1">
        <v>13</v>
      </c>
      <c r="Y1428" s="1">
        <v>135</v>
      </c>
      <c r="Z1428" s="1" t="s">
        <v>143</v>
      </c>
      <c r="AA1428" s="1">
        <v>401</v>
      </c>
      <c r="AB1428" s="1336">
        <v>965.3</v>
      </c>
    </row>
    <row r="1429" spans="1:28">
      <c r="A1429" s="1336" t="s">
        <v>712</v>
      </c>
      <c r="B1429" s="2" t="s">
        <v>764</v>
      </c>
      <c r="C1429" s="1" t="s">
        <v>765</v>
      </c>
      <c r="D1429" s="1" t="s">
        <v>116</v>
      </c>
      <c r="E1429" s="1">
        <v>130339</v>
      </c>
      <c r="F1429" s="1336" t="s">
        <v>258</v>
      </c>
      <c r="G1429" s="1" t="s">
        <v>32</v>
      </c>
      <c r="H1429" s="1">
        <v>419450</v>
      </c>
      <c r="I1429" s="3">
        <v>42534</v>
      </c>
      <c r="J1429" s="3">
        <v>42527</v>
      </c>
      <c r="K1429" s="3">
        <v>42528</v>
      </c>
      <c r="L1429" s="1">
        <v>222348</v>
      </c>
      <c r="M1429" s="3">
        <v>42532</v>
      </c>
      <c r="N1429" s="1" t="s">
        <v>89</v>
      </c>
      <c r="O1429" s="1">
        <v>116868</v>
      </c>
      <c r="P1429" s="1">
        <v>1000</v>
      </c>
      <c r="Q1429" s="1">
        <v>18.760000000000002</v>
      </c>
      <c r="R1429" s="1337">
        <v>18760</v>
      </c>
      <c r="S1429" s="1">
        <v>-880.53</v>
      </c>
      <c r="T1429" s="1">
        <v>17.381</v>
      </c>
      <c r="U1429" s="1337">
        <v>17381</v>
      </c>
      <c r="V1429" s="1">
        <v>2.7E-2</v>
      </c>
      <c r="W1429" s="1336">
        <v>26.95</v>
      </c>
      <c r="X1429" s="1">
        <v>13</v>
      </c>
      <c r="Y1429" s="1">
        <v>135</v>
      </c>
      <c r="Z1429" s="1" t="s">
        <v>259</v>
      </c>
      <c r="AA1429" s="1">
        <v>401</v>
      </c>
      <c r="AB1429" s="1337">
        <v>1379</v>
      </c>
    </row>
    <row r="1430" spans="1:28">
      <c r="A1430" s="1336" t="s">
        <v>712</v>
      </c>
      <c r="B1430" s="2" t="s">
        <v>764</v>
      </c>
      <c r="C1430" s="1" t="s">
        <v>765</v>
      </c>
      <c r="D1430" s="1" t="s">
        <v>116</v>
      </c>
      <c r="E1430" s="1">
        <v>130241</v>
      </c>
      <c r="F1430" s="1336" t="s">
        <v>368</v>
      </c>
      <c r="G1430" s="1" t="s">
        <v>32</v>
      </c>
      <c r="H1430" s="1">
        <v>421332</v>
      </c>
      <c r="I1430" s="3">
        <v>42549</v>
      </c>
      <c r="J1430" s="3">
        <v>42528</v>
      </c>
      <c r="K1430" s="3">
        <v>42546</v>
      </c>
      <c r="L1430" s="1">
        <v>223307</v>
      </c>
      <c r="M1430" s="3">
        <v>42548</v>
      </c>
      <c r="N1430" s="1" t="s">
        <v>89</v>
      </c>
      <c r="O1430" s="1">
        <v>116883</v>
      </c>
      <c r="P1430" s="1">
        <v>2300</v>
      </c>
      <c r="Q1430" s="1">
        <v>18.760000000000002</v>
      </c>
      <c r="R1430" s="1337">
        <v>43148</v>
      </c>
      <c r="S1430" s="4">
        <v>-2025.22</v>
      </c>
      <c r="T1430" s="1">
        <v>17.381</v>
      </c>
      <c r="U1430" s="1337">
        <v>39976.300000000003</v>
      </c>
      <c r="V1430" s="1">
        <v>2.7E-2</v>
      </c>
      <c r="W1430" s="1336">
        <v>61.984999999999999</v>
      </c>
      <c r="X1430" s="1">
        <v>13</v>
      </c>
      <c r="Y1430" s="1">
        <v>135</v>
      </c>
      <c r="Z1430" s="1" t="s">
        <v>143</v>
      </c>
      <c r="AA1430" s="1">
        <v>401</v>
      </c>
      <c r="AB1430" s="1337">
        <v>3171.7</v>
      </c>
    </row>
    <row r="1431" spans="1:28">
      <c r="A1431" s="1336" t="s">
        <v>712</v>
      </c>
      <c r="B1431" s="2" t="s">
        <v>764</v>
      </c>
      <c r="C1431" s="1" t="s">
        <v>765</v>
      </c>
      <c r="D1431" s="1" t="s">
        <v>116</v>
      </c>
      <c r="E1431" s="1">
        <v>130241</v>
      </c>
      <c r="F1431" s="1336" t="s">
        <v>368</v>
      </c>
      <c r="G1431" s="1" t="s">
        <v>32</v>
      </c>
      <c r="H1431" s="1">
        <v>421334</v>
      </c>
      <c r="I1431" s="3">
        <v>42549</v>
      </c>
      <c r="J1431" s="3">
        <v>42528</v>
      </c>
      <c r="K1431" s="3">
        <v>42547</v>
      </c>
      <c r="L1431" s="1">
        <v>223306</v>
      </c>
      <c r="M1431" s="3">
        <v>42548</v>
      </c>
      <c r="N1431" s="1" t="s">
        <v>89</v>
      </c>
      <c r="O1431" s="1">
        <v>116960</v>
      </c>
      <c r="P1431" s="1">
        <v>1500</v>
      </c>
      <c r="Q1431" s="1">
        <v>18.760000000000002</v>
      </c>
      <c r="R1431" s="1337">
        <v>28140</v>
      </c>
      <c r="S1431" s="4">
        <v>-1320.8</v>
      </c>
      <c r="T1431" s="1">
        <v>17.381</v>
      </c>
      <c r="U1431" s="1337">
        <v>26071.5</v>
      </c>
      <c r="V1431" s="1">
        <v>2.7E-2</v>
      </c>
      <c r="W1431" s="1336">
        <v>40.424999999999997</v>
      </c>
      <c r="X1431" s="1">
        <v>13</v>
      </c>
      <c r="Y1431" s="1">
        <v>135</v>
      </c>
      <c r="Z1431" s="1" t="s">
        <v>143</v>
      </c>
      <c r="AA1431" s="1">
        <v>401</v>
      </c>
      <c r="AB1431" s="1337">
        <v>2068.5</v>
      </c>
    </row>
    <row r="1432" spans="1:28">
      <c r="A1432" s="1336" t="s">
        <v>712</v>
      </c>
      <c r="B1432" s="2" t="s">
        <v>766</v>
      </c>
      <c r="C1432" s="1" t="s">
        <v>765</v>
      </c>
      <c r="D1432" s="1" t="s">
        <v>76</v>
      </c>
      <c r="E1432" s="1">
        <v>130140</v>
      </c>
      <c r="F1432" s="1336" t="s">
        <v>222</v>
      </c>
      <c r="G1432" s="1" t="s">
        <v>32</v>
      </c>
      <c r="H1432" s="1">
        <v>419468</v>
      </c>
      <c r="I1432" s="3">
        <v>42534</v>
      </c>
      <c r="J1432" s="3">
        <v>42531</v>
      </c>
      <c r="K1432" s="3">
        <v>42531</v>
      </c>
      <c r="L1432" s="1">
        <v>222345</v>
      </c>
      <c r="M1432" s="3">
        <v>42532</v>
      </c>
      <c r="N1432" s="1" t="s">
        <v>89</v>
      </c>
      <c r="O1432" s="1">
        <v>117136</v>
      </c>
      <c r="P1432" s="1">
        <v>1500</v>
      </c>
      <c r="Q1432" s="1">
        <v>21</v>
      </c>
      <c r="R1432" s="1337">
        <v>31500</v>
      </c>
      <c r="S1432" s="4">
        <v>2039.21</v>
      </c>
      <c r="T1432" s="1">
        <v>17.381</v>
      </c>
      <c r="U1432" s="1337">
        <v>26071.5</v>
      </c>
      <c r="V1432" s="1">
        <v>2.7E-2</v>
      </c>
      <c r="W1432" s="1336">
        <v>40.424999999999997</v>
      </c>
      <c r="X1432" s="1">
        <v>13</v>
      </c>
      <c r="Y1432" s="1">
        <v>130</v>
      </c>
      <c r="AA1432" s="1">
        <v>401</v>
      </c>
      <c r="AB1432" s="1337">
        <v>5428.5</v>
      </c>
    </row>
    <row r="1433" spans="1:28">
      <c r="A1433" s="1336" t="s">
        <v>712</v>
      </c>
      <c r="B1433" s="2" t="s">
        <v>766</v>
      </c>
      <c r="C1433" s="1" t="s">
        <v>765</v>
      </c>
      <c r="D1433" s="1" t="s">
        <v>76</v>
      </c>
      <c r="E1433" s="1">
        <v>130140</v>
      </c>
      <c r="F1433" s="1336" t="s">
        <v>222</v>
      </c>
      <c r="G1433" s="1" t="s">
        <v>32</v>
      </c>
      <c r="H1433" s="1">
        <v>419515</v>
      </c>
      <c r="I1433" s="3">
        <v>42535</v>
      </c>
      <c r="J1433" s="3">
        <v>42501</v>
      </c>
      <c r="K1433" s="3">
        <v>42515</v>
      </c>
      <c r="N1433" s="1" t="s">
        <v>89</v>
      </c>
      <c r="O1433" s="1">
        <v>116019</v>
      </c>
      <c r="P1433" s="1">
        <v>5500</v>
      </c>
      <c r="Q1433" s="1">
        <v>21</v>
      </c>
      <c r="R1433" s="1337">
        <v>115500</v>
      </c>
      <c r="S1433" s="4">
        <v>7477.09</v>
      </c>
      <c r="T1433" s="1">
        <v>17.381</v>
      </c>
      <c r="U1433" s="1337">
        <v>95595.5</v>
      </c>
      <c r="V1433" s="1">
        <v>2.7E-2</v>
      </c>
      <c r="W1433" s="1336">
        <v>148.22499999999999</v>
      </c>
      <c r="X1433" s="1">
        <v>13</v>
      </c>
      <c r="Y1433" s="1">
        <v>130</v>
      </c>
      <c r="AA1433" s="1">
        <v>401</v>
      </c>
      <c r="AB1433" s="1337">
        <v>19904.5</v>
      </c>
    </row>
    <row r="1434" spans="1:28">
      <c r="A1434" s="1336" t="s">
        <v>712</v>
      </c>
      <c r="B1434" s="2" t="s">
        <v>766</v>
      </c>
      <c r="C1434" s="1" t="s">
        <v>765</v>
      </c>
      <c r="D1434" s="1" t="s">
        <v>76</v>
      </c>
      <c r="E1434" s="1">
        <v>130140</v>
      </c>
      <c r="F1434" s="1336" t="s">
        <v>222</v>
      </c>
      <c r="G1434" s="1" t="s">
        <v>32</v>
      </c>
      <c r="H1434" s="1">
        <v>419517</v>
      </c>
      <c r="I1434" s="3">
        <v>42535</v>
      </c>
      <c r="J1434" s="3">
        <v>42501</v>
      </c>
      <c r="K1434" s="3">
        <v>42515</v>
      </c>
      <c r="N1434" s="1" t="s">
        <v>89</v>
      </c>
      <c r="O1434" s="1">
        <v>116019</v>
      </c>
      <c r="P1434" s="1">
        <v>500</v>
      </c>
      <c r="Q1434" s="1">
        <v>21</v>
      </c>
      <c r="R1434" s="1337">
        <v>10500</v>
      </c>
      <c r="S1434" s="1">
        <v>679.74</v>
      </c>
      <c r="T1434" s="1">
        <v>17.381</v>
      </c>
      <c r="U1434" s="1337">
        <v>8690.5</v>
      </c>
      <c r="V1434" s="1">
        <v>2.7E-2</v>
      </c>
      <c r="W1434" s="1336">
        <v>13.475</v>
      </c>
      <c r="X1434" s="1">
        <v>13</v>
      </c>
      <c r="Y1434" s="1">
        <v>130</v>
      </c>
      <c r="AA1434" s="1">
        <v>401</v>
      </c>
      <c r="AB1434" s="1337">
        <v>1809.5</v>
      </c>
    </row>
    <row r="1435" spans="1:28">
      <c r="A1435" s="1336" t="s">
        <v>712</v>
      </c>
      <c r="B1435" s="2" t="s">
        <v>766</v>
      </c>
      <c r="C1435" s="1" t="s">
        <v>765</v>
      </c>
      <c r="D1435" s="1" t="s">
        <v>76</v>
      </c>
      <c r="E1435" s="1">
        <v>130140</v>
      </c>
      <c r="F1435" s="1336" t="s">
        <v>222</v>
      </c>
      <c r="G1435" s="1" t="s">
        <v>32</v>
      </c>
      <c r="H1435" s="1">
        <v>419517</v>
      </c>
      <c r="I1435" s="3">
        <v>42535</v>
      </c>
      <c r="J1435" s="3">
        <v>42501</v>
      </c>
      <c r="K1435" s="3">
        <v>42515</v>
      </c>
      <c r="N1435" s="1" t="s">
        <v>89</v>
      </c>
      <c r="O1435" s="1">
        <v>116019</v>
      </c>
      <c r="P1435" s="1">
        <v>2500</v>
      </c>
      <c r="Q1435" s="1">
        <v>21</v>
      </c>
      <c r="R1435" s="1337">
        <v>52500</v>
      </c>
      <c r="S1435" s="4">
        <v>3398.68</v>
      </c>
      <c r="T1435" s="1">
        <v>17.381</v>
      </c>
      <c r="U1435" s="1337">
        <v>43452.5</v>
      </c>
      <c r="V1435" s="1">
        <v>2.7E-2</v>
      </c>
      <c r="W1435" s="1336">
        <v>67.375</v>
      </c>
      <c r="X1435" s="1">
        <v>13</v>
      </c>
      <c r="Y1435" s="1">
        <v>130</v>
      </c>
      <c r="AA1435" s="1">
        <v>401</v>
      </c>
      <c r="AB1435" s="1337">
        <v>9047.5</v>
      </c>
    </row>
    <row r="1436" spans="1:28">
      <c r="A1436" s="1336" t="s">
        <v>712</v>
      </c>
      <c r="B1436" s="2" t="s">
        <v>767</v>
      </c>
      <c r="C1436" s="1" t="s">
        <v>765</v>
      </c>
      <c r="D1436" s="1" t="s">
        <v>65</v>
      </c>
      <c r="E1436" s="1">
        <v>130140</v>
      </c>
      <c r="F1436" s="1336" t="s">
        <v>222</v>
      </c>
      <c r="G1436" s="1" t="s">
        <v>32</v>
      </c>
      <c r="H1436" s="1">
        <v>418606</v>
      </c>
      <c r="I1436" s="3">
        <v>42528</v>
      </c>
      <c r="J1436" s="3">
        <v>42524</v>
      </c>
      <c r="K1436" s="3">
        <v>42527</v>
      </c>
      <c r="N1436" s="1" t="s">
        <v>89</v>
      </c>
      <c r="O1436" s="1">
        <v>116783</v>
      </c>
      <c r="P1436" s="1">
        <v>2000</v>
      </c>
      <c r="Q1436" s="1">
        <v>20.2</v>
      </c>
      <c r="R1436" s="1337">
        <v>40400</v>
      </c>
      <c r="S1436" s="4">
        <v>1118.94</v>
      </c>
      <c r="T1436" s="1">
        <v>17.381</v>
      </c>
      <c r="U1436" s="1337">
        <v>34762</v>
      </c>
      <c r="V1436" s="1">
        <v>2.7E-2</v>
      </c>
      <c r="W1436" s="1336">
        <v>53.9</v>
      </c>
      <c r="X1436" s="1">
        <v>13</v>
      </c>
      <c r="Y1436" s="1">
        <v>130</v>
      </c>
      <c r="AA1436" s="1">
        <v>401</v>
      </c>
      <c r="AB1436" s="1337">
        <v>5638</v>
      </c>
    </row>
    <row r="1437" spans="1:28">
      <c r="A1437" s="1336" t="s">
        <v>712</v>
      </c>
      <c r="B1437" s="2" t="s">
        <v>767</v>
      </c>
      <c r="C1437" s="1" t="s">
        <v>765</v>
      </c>
      <c r="D1437" s="1" t="s">
        <v>65</v>
      </c>
      <c r="E1437" s="1">
        <v>130308</v>
      </c>
      <c r="F1437" s="1336" t="s">
        <v>126</v>
      </c>
      <c r="G1437" s="1" t="s">
        <v>32</v>
      </c>
      <c r="H1437" s="1">
        <v>419255</v>
      </c>
      <c r="I1437" s="3">
        <v>42532</v>
      </c>
      <c r="J1437" s="3">
        <v>42529</v>
      </c>
      <c r="K1437" s="3">
        <v>42530</v>
      </c>
      <c r="N1437" s="1" t="s">
        <v>89</v>
      </c>
      <c r="O1437" s="1">
        <v>116981</v>
      </c>
      <c r="P1437" s="1">
        <v>2000</v>
      </c>
      <c r="Q1437" s="1">
        <v>19.8</v>
      </c>
      <c r="R1437" s="1337">
        <v>39600</v>
      </c>
      <c r="S1437" s="1">
        <v>318.94</v>
      </c>
      <c r="T1437" s="1">
        <v>17.381</v>
      </c>
      <c r="U1437" s="1337">
        <v>34762</v>
      </c>
      <c r="V1437" s="1">
        <v>2.7E-2</v>
      </c>
      <c r="W1437" s="1336">
        <v>53.9</v>
      </c>
      <c r="X1437" s="1">
        <v>13</v>
      </c>
      <c r="Y1437" s="1">
        <v>141</v>
      </c>
      <c r="AA1437" s="1">
        <v>401</v>
      </c>
      <c r="AB1437" s="1337">
        <v>4838</v>
      </c>
    </row>
    <row r="1438" spans="1:28">
      <c r="A1438" s="1336" t="s">
        <v>712</v>
      </c>
      <c r="B1438" s="2" t="s">
        <v>767</v>
      </c>
      <c r="C1438" s="1" t="s">
        <v>765</v>
      </c>
      <c r="D1438" s="1" t="s">
        <v>65</v>
      </c>
      <c r="E1438" s="1">
        <v>130308</v>
      </c>
      <c r="F1438" s="1336" t="s">
        <v>126</v>
      </c>
      <c r="G1438" s="1" t="s">
        <v>32</v>
      </c>
      <c r="H1438" s="1">
        <v>419529</v>
      </c>
      <c r="I1438" s="3">
        <v>42535</v>
      </c>
      <c r="J1438" s="3">
        <v>42530</v>
      </c>
      <c r="K1438" s="3">
        <v>42531</v>
      </c>
      <c r="N1438" s="1" t="s">
        <v>89</v>
      </c>
      <c r="O1438" s="1">
        <v>117090</v>
      </c>
      <c r="P1438" s="1">
        <v>1000</v>
      </c>
      <c r="Q1438" s="1">
        <v>19.8</v>
      </c>
      <c r="R1438" s="1337">
        <v>19800</v>
      </c>
      <c r="S1438" s="1">
        <v>159.47</v>
      </c>
      <c r="T1438" s="1">
        <v>17.381</v>
      </c>
      <c r="U1438" s="1337">
        <v>17381</v>
      </c>
      <c r="V1438" s="1">
        <v>2.7E-2</v>
      </c>
      <c r="W1438" s="1336">
        <v>26.95</v>
      </c>
      <c r="X1438" s="1">
        <v>13</v>
      </c>
      <c r="Y1438" s="1">
        <v>141</v>
      </c>
      <c r="AA1438" s="1">
        <v>401</v>
      </c>
      <c r="AB1438" s="1337">
        <v>2419</v>
      </c>
    </row>
    <row r="1439" spans="1:28">
      <c r="A1439" s="1336" t="s">
        <v>712</v>
      </c>
      <c r="B1439" s="2" t="s">
        <v>768</v>
      </c>
      <c r="C1439" s="1" t="s">
        <v>765</v>
      </c>
      <c r="D1439" s="1" t="s">
        <v>129</v>
      </c>
      <c r="E1439" s="1">
        <v>140083</v>
      </c>
      <c r="F1439" s="1336" t="s">
        <v>117</v>
      </c>
      <c r="G1439" s="1" t="s">
        <v>32</v>
      </c>
      <c r="H1439" s="1">
        <v>418161</v>
      </c>
      <c r="I1439" s="3">
        <v>42523</v>
      </c>
      <c r="J1439" s="3">
        <v>42520</v>
      </c>
      <c r="K1439" s="3">
        <v>42522</v>
      </c>
      <c r="L1439" s="1">
        <v>221572</v>
      </c>
      <c r="M1439" s="3">
        <v>42523</v>
      </c>
      <c r="N1439" s="1" t="s">
        <v>89</v>
      </c>
      <c r="O1439" s="1">
        <v>116574</v>
      </c>
      <c r="P1439" s="1">
        <v>2000</v>
      </c>
      <c r="Q1439" s="1">
        <v>19.239999999999998</v>
      </c>
      <c r="R1439" s="1337">
        <v>38480</v>
      </c>
      <c r="S1439" s="1">
        <v>-801.06</v>
      </c>
      <c r="T1439" s="1">
        <v>17.381</v>
      </c>
      <c r="U1439" s="1337">
        <v>34762</v>
      </c>
      <c r="V1439" s="1">
        <v>2.7E-2</v>
      </c>
      <c r="W1439" s="1336">
        <v>53.9</v>
      </c>
      <c r="X1439" s="1">
        <v>13</v>
      </c>
      <c r="Y1439" s="1">
        <v>141</v>
      </c>
      <c r="AA1439" s="1">
        <v>401</v>
      </c>
      <c r="AB1439" s="1337">
        <v>3718</v>
      </c>
    </row>
    <row r="1440" spans="1:28">
      <c r="A1440" s="1336" t="s">
        <v>712</v>
      </c>
      <c r="B1440" s="2" t="s">
        <v>768</v>
      </c>
      <c r="C1440" s="1" t="s">
        <v>765</v>
      </c>
      <c r="D1440" s="1" t="s">
        <v>129</v>
      </c>
      <c r="E1440" s="1">
        <v>130308</v>
      </c>
      <c r="F1440" s="1336" t="s">
        <v>126</v>
      </c>
      <c r="G1440" s="1" t="s">
        <v>32</v>
      </c>
      <c r="H1440" s="1">
        <v>420670</v>
      </c>
      <c r="I1440" s="3">
        <v>42543</v>
      </c>
      <c r="J1440" s="3">
        <v>42521</v>
      </c>
      <c r="K1440" s="3">
        <v>42545</v>
      </c>
      <c r="N1440" s="1" t="s">
        <v>89</v>
      </c>
      <c r="O1440" s="1">
        <v>116624</v>
      </c>
      <c r="P1440" s="1">
        <v>2000</v>
      </c>
      <c r="Q1440" s="1">
        <v>20.2</v>
      </c>
      <c r="R1440" s="1337">
        <v>40400</v>
      </c>
      <c r="S1440" s="4">
        <v>1118.94</v>
      </c>
      <c r="T1440" s="1">
        <v>17.381</v>
      </c>
      <c r="U1440" s="1337">
        <v>34762</v>
      </c>
      <c r="V1440" s="1">
        <v>2.7E-2</v>
      </c>
      <c r="W1440" s="1336">
        <v>53.9</v>
      </c>
      <c r="X1440" s="1">
        <v>13</v>
      </c>
      <c r="Y1440" s="1">
        <v>141</v>
      </c>
      <c r="AA1440" s="1">
        <v>401</v>
      </c>
      <c r="AB1440" s="1337">
        <v>5638</v>
      </c>
    </row>
    <row r="1441" spans="1:28">
      <c r="A1441" s="1336" t="s">
        <v>712</v>
      </c>
      <c r="B1441" s="2" t="s">
        <v>768</v>
      </c>
      <c r="C1441" s="1" t="s">
        <v>765</v>
      </c>
      <c r="D1441" s="1" t="s">
        <v>129</v>
      </c>
      <c r="E1441" s="1">
        <v>130308</v>
      </c>
      <c r="F1441" s="1336" t="s">
        <v>126</v>
      </c>
      <c r="G1441" s="1" t="s">
        <v>32</v>
      </c>
      <c r="H1441" s="1">
        <v>421290</v>
      </c>
      <c r="I1441" s="3">
        <v>42549</v>
      </c>
      <c r="J1441" s="3">
        <v>42529</v>
      </c>
      <c r="K1441" s="3">
        <v>42546</v>
      </c>
      <c r="N1441" s="1" t="s">
        <v>89</v>
      </c>
      <c r="O1441" s="1">
        <v>116981</v>
      </c>
      <c r="P1441" s="1">
        <v>2000</v>
      </c>
      <c r="Q1441" s="1">
        <v>19.8</v>
      </c>
      <c r="R1441" s="1337">
        <v>39600</v>
      </c>
      <c r="S1441" s="1">
        <v>318.94</v>
      </c>
      <c r="T1441" s="1">
        <v>17.381</v>
      </c>
      <c r="U1441" s="1337">
        <v>34762</v>
      </c>
      <c r="V1441" s="1">
        <v>2.7E-2</v>
      </c>
      <c r="W1441" s="1336">
        <v>53.9</v>
      </c>
      <c r="X1441" s="1">
        <v>13</v>
      </c>
      <c r="Y1441" s="1">
        <v>141</v>
      </c>
      <c r="AA1441" s="1">
        <v>401</v>
      </c>
      <c r="AB1441" s="1337">
        <v>4838</v>
      </c>
    </row>
    <row r="1442" spans="1:28">
      <c r="A1442" s="1336" t="s">
        <v>712</v>
      </c>
      <c r="B1442" s="2" t="s">
        <v>769</v>
      </c>
      <c r="C1442" s="1" t="s">
        <v>770</v>
      </c>
      <c r="D1442" s="1" t="s">
        <v>116</v>
      </c>
      <c r="E1442" s="1">
        <v>130004</v>
      </c>
      <c r="F1442" s="1336" t="s">
        <v>125</v>
      </c>
      <c r="G1442" s="1" t="s">
        <v>32</v>
      </c>
      <c r="H1442" s="1">
        <v>418128</v>
      </c>
      <c r="I1442" s="3">
        <v>42523</v>
      </c>
      <c r="J1442" s="3">
        <v>42521</v>
      </c>
      <c r="K1442" s="3">
        <v>42523</v>
      </c>
      <c r="L1442" s="1">
        <v>221528</v>
      </c>
      <c r="M1442" s="3">
        <v>42523</v>
      </c>
      <c r="N1442" s="1" t="s">
        <v>89</v>
      </c>
      <c r="O1442" s="1">
        <v>116630</v>
      </c>
      <c r="P1442" s="1">
        <v>200</v>
      </c>
      <c r="Q1442" s="1">
        <v>22.28</v>
      </c>
      <c r="R1442" s="1337">
        <v>4456</v>
      </c>
      <c r="S1442" s="1">
        <v>-167.06</v>
      </c>
      <c r="T1442" s="1">
        <v>20.456</v>
      </c>
      <c r="U1442" s="1337">
        <v>4091.2</v>
      </c>
      <c r="V1442" s="1">
        <v>4.0399999999999998E-2</v>
      </c>
      <c r="W1442" s="1336">
        <v>8.0839999999999996</v>
      </c>
      <c r="X1442" s="1">
        <v>13</v>
      </c>
      <c r="Y1442" s="1">
        <v>130</v>
      </c>
      <c r="AA1442" s="1">
        <v>401</v>
      </c>
      <c r="AB1442" s="1336">
        <v>364.8</v>
      </c>
    </row>
    <row r="1443" spans="1:28">
      <c r="A1443" s="1336" t="s">
        <v>712</v>
      </c>
      <c r="B1443" s="2" t="s">
        <v>769</v>
      </c>
      <c r="C1443" s="1" t="s">
        <v>770</v>
      </c>
      <c r="D1443" s="1" t="s">
        <v>116</v>
      </c>
      <c r="E1443" s="1">
        <v>130336</v>
      </c>
      <c r="F1443" s="1336" t="s">
        <v>302</v>
      </c>
      <c r="G1443" s="1" t="s">
        <v>32</v>
      </c>
      <c r="H1443" s="1">
        <v>418138</v>
      </c>
      <c r="I1443" s="3">
        <v>42523</v>
      </c>
      <c r="J1443" s="3">
        <v>42520</v>
      </c>
      <c r="K1443" s="3">
        <v>42551</v>
      </c>
      <c r="L1443" s="1">
        <v>221549</v>
      </c>
      <c r="M1443" s="3">
        <v>42523</v>
      </c>
      <c r="N1443" s="1" t="s">
        <v>89</v>
      </c>
      <c r="O1443" s="1">
        <v>116617</v>
      </c>
      <c r="P1443" s="1">
        <v>300</v>
      </c>
      <c r="Q1443" s="1">
        <v>22.1</v>
      </c>
      <c r="R1443" s="1337">
        <v>6630</v>
      </c>
      <c r="S1443" s="1">
        <v>-304.58</v>
      </c>
      <c r="T1443" s="1">
        <v>20.456</v>
      </c>
      <c r="U1443" s="1337">
        <v>6136.8</v>
      </c>
      <c r="V1443" s="1">
        <v>4.0399999999999998E-2</v>
      </c>
      <c r="W1443" s="1336">
        <v>12.125999999999999</v>
      </c>
      <c r="X1443" s="1">
        <v>13</v>
      </c>
      <c r="Y1443" s="1">
        <v>135</v>
      </c>
      <c r="Z1443" s="1" t="s">
        <v>90</v>
      </c>
      <c r="AA1443" s="1">
        <v>401</v>
      </c>
      <c r="AB1443" s="1336">
        <v>493.2</v>
      </c>
    </row>
    <row r="1444" spans="1:28">
      <c r="A1444" s="1336" t="s">
        <v>712</v>
      </c>
      <c r="B1444" s="2" t="s">
        <v>769</v>
      </c>
      <c r="C1444" s="1" t="s">
        <v>770</v>
      </c>
      <c r="D1444" s="1" t="s">
        <v>116</v>
      </c>
      <c r="E1444" s="1">
        <v>130241</v>
      </c>
      <c r="F1444" s="1336" t="s">
        <v>368</v>
      </c>
      <c r="G1444" s="1" t="s">
        <v>32</v>
      </c>
      <c r="H1444" s="1">
        <v>418910</v>
      </c>
      <c r="I1444" s="3">
        <v>42529</v>
      </c>
      <c r="J1444" s="3">
        <v>42528</v>
      </c>
      <c r="K1444" s="3">
        <v>42529</v>
      </c>
      <c r="L1444" s="1">
        <v>222012</v>
      </c>
      <c r="M1444" s="3">
        <v>42528</v>
      </c>
      <c r="N1444" s="1" t="s">
        <v>89</v>
      </c>
      <c r="O1444" s="1">
        <v>116883</v>
      </c>
      <c r="P1444" s="1">
        <v>1500</v>
      </c>
      <c r="Q1444" s="1">
        <v>21.41</v>
      </c>
      <c r="R1444" s="1337">
        <v>32115</v>
      </c>
      <c r="S1444" s="4">
        <v>-2557.92</v>
      </c>
      <c r="T1444" s="1">
        <v>20.456</v>
      </c>
      <c r="U1444" s="1337">
        <v>30684</v>
      </c>
      <c r="V1444" s="1">
        <v>4.0399999999999998E-2</v>
      </c>
      <c r="W1444" s="1336">
        <v>60.63</v>
      </c>
      <c r="X1444" s="1">
        <v>13</v>
      </c>
      <c r="Y1444" s="1">
        <v>135</v>
      </c>
      <c r="Z1444" s="1" t="s">
        <v>143</v>
      </c>
      <c r="AA1444" s="1">
        <v>401</v>
      </c>
      <c r="AB1444" s="1337">
        <v>1431</v>
      </c>
    </row>
    <row r="1445" spans="1:28">
      <c r="A1445" s="1336" t="s">
        <v>712</v>
      </c>
      <c r="B1445" s="2" t="s">
        <v>769</v>
      </c>
      <c r="C1445" s="1" t="s">
        <v>770</v>
      </c>
      <c r="D1445" s="1" t="s">
        <v>116</v>
      </c>
      <c r="E1445" s="1">
        <v>130241</v>
      </c>
      <c r="F1445" s="1336" t="s">
        <v>368</v>
      </c>
      <c r="G1445" s="1" t="s">
        <v>32</v>
      </c>
      <c r="H1445" s="1">
        <v>421315</v>
      </c>
      <c r="I1445" s="3">
        <v>42549</v>
      </c>
      <c r="J1445" s="3">
        <v>42528</v>
      </c>
      <c r="K1445" s="3">
        <v>42546</v>
      </c>
      <c r="L1445" s="1">
        <v>223293</v>
      </c>
      <c r="M1445" s="3">
        <v>42548</v>
      </c>
      <c r="N1445" s="1" t="s">
        <v>89</v>
      </c>
      <c r="O1445" s="1">
        <v>116883</v>
      </c>
      <c r="P1445" s="1">
        <v>500</v>
      </c>
      <c r="Q1445" s="1">
        <v>21.41</v>
      </c>
      <c r="R1445" s="1337">
        <v>10705</v>
      </c>
      <c r="S1445" s="1">
        <v>-852.64</v>
      </c>
      <c r="T1445" s="1">
        <v>20.456</v>
      </c>
      <c r="U1445" s="1337">
        <v>10228</v>
      </c>
      <c r="V1445" s="1">
        <v>4.0399999999999998E-2</v>
      </c>
      <c r="W1445" s="1336">
        <v>20.21</v>
      </c>
      <c r="X1445" s="1">
        <v>13</v>
      </c>
      <c r="Y1445" s="1">
        <v>135</v>
      </c>
      <c r="Z1445" s="1" t="s">
        <v>143</v>
      </c>
      <c r="AA1445" s="1">
        <v>401</v>
      </c>
      <c r="AB1445" s="1336">
        <v>477</v>
      </c>
    </row>
    <row r="1446" spans="1:28">
      <c r="A1446" s="1336" t="s">
        <v>712</v>
      </c>
      <c r="B1446" s="2" t="s">
        <v>769</v>
      </c>
      <c r="C1446" s="1" t="s">
        <v>770</v>
      </c>
      <c r="D1446" s="1" t="s">
        <v>116</v>
      </c>
      <c r="E1446" s="1">
        <v>130241</v>
      </c>
      <c r="F1446" s="1336" t="s">
        <v>368</v>
      </c>
      <c r="G1446" s="1" t="s">
        <v>32</v>
      </c>
      <c r="H1446" s="1">
        <v>421319</v>
      </c>
      <c r="I1446" s="3">
        <v>42549</v>
      </c>
      <c r="J1446" s="3">
        <v>42528</v>
      </c>
      <c r="K1446" s="3">
        <v>42547</v>
      </c>
      <c r="L1446" s="1">
        <v>223294</v>
      </c>
      <c r="M1446" s="3">
        <v>42548</v>
      </c>
      <c r="N1446" s="1" t="s">
        <v>89</v>
      </c>
      <c r="O1446" s="1">
        <v>116960</v>
      </c>
      <c r="P1446" s="1">
        <v>500</v>
      </c>
      <c r="Q1446" s="1">
        <v>21.41</v>
      </c>
      <c r="R1446" s="1337">
        <v>10705</v>
      </c>
      <c r="S1446" s="1">
        <v>-852.64</v>
      </c>
      <c r="T1446" s="1">
        <v>20.456</v>
      </c>
      <c r="U1446" s="1337">
        <v>10228</v>
      </c>
      <c r="V1446" s="1">
        <v>4.0399999999999998E-2</v>
      </c>
      <c r="W1446" s="1336">
        <v>20.21</v>
      </c>
      <c r="X1446" s="1">
        <v>13</v>
      </c>
      <c r="Y1446" s="1">
        <v>135</v>
      </c>
      <c r="Z1446" s="1" t="s">
        <v>143</v>
      </c>
      <c r="AA1446" s="1">
        <v>401</v>
      </c>
      <c r="AB1446" s="1336">
        <v>477</v>
      </c>
    </row>
    <row r="1447" spans="1:28">
      <c r="A1447" s="1336" t="s">
        <v>712</v>
      </c>
      <c r="B1447" s="2" t="s">
        <v>769</v>
      </c>
      <c r="C1447" s="1" t="s">
        <v>770</v>
      </c>
      <c r="D1447" s="1" t="s">
        <v>116</v>
      </c>
      <c r="E1447" s="1">
        <v>130241</v>
      </c>
      <c r="F1447" s="1336" t="s">
        <v>368</v>
      </c>
      <c r="G1447" s="1" t="s">
        <v>32</v>
      </c>
      <c r="H1447" s="1">
        <v>421324</v>
      </c>
      <c r="I1447" s="3">
        <v>42549</v>
      </c>
      <c r="J1447" s="3">
        <v>42530</v>
      </c>
      <c r="K1447" s="3">
        <v>42546</v>
      </c>
      <c r="L1447" s="1">
        <v>223297</v>
      </c>
      <c r="M1447" s="3">
        <v>42548</v>
      </c>
      <c r="N1447" s="1" t="s">
        <v>89</v>
      </c>
      <c r="O1447" s="1">
        <v>117064</v>
      </c>
      <c r="P1447" s="1">
        <v>400</v>
      </c>
      <c r="Q1447" s="1">
        <v>21.41</v>
      </c>
      <c r="R1447" s="1337">
        <v>8564</v>
      </c>
      <c r="S1447" s="1">
        <v>-682.11</v>
      </c>
      <c r="T1447" s="1">
        <v>20.456</v>
      </c>
      <c r="U1447" s="1337">
        <v>8182.4</v>
      </c>
      <c r="V1447" s="1">
        <v>4.0399999999999998E-2</v>
      </c>
      <c r="W1447" s="1336">
        <v>16.167999999999999</v>
      </c>
      <c r="X1447" s="1">
        <v>13</v>
      </c>
      <c r="Y1447" s="1">
        <v>135</v>
      </c>
      <c r="Z1447" s="1" t="s">
        <v>143</v>
      </c>
      <c r="AA1447" s="1">
        <v>401</v>
      </c>
      <c r="AB1447" s="1336">
        <v>381.6</v>
      </c>
    </row>
    <row r="1448" spans="1:28">
      <c r="A1448" s="1336" t="s">
        <v>712</v>
      </c>
      <c r="B1448" s="2" t="s">
        <v>769</v>
      </c>
      <c r="C1448" s="1" t="s">
        <v>770</v>
      </c>
      <c r="D1448" s="1" t="s">
        <v>116</v>
      </c>
      <c r="E1448" s="1">
        <v>130001</v>
      </c>
      <c r="F1448" s="1336" t="s">
        <v>132</v>
      </c>
      <c r="G1448" s="1" t="s">
        <v>32</v>
      </c>
      <c r="H1448" s="1">
        <v>421348</v>
      </c>
      <c r="I1448" s="3">
        <v>42549</v>
      </c>
      <c r="J1448" s="3">
        <v>42528</v>
      </c>
      <c r="K1448" s="3">
        <v>42546</v>
      </c>
      <c r="N1448" s="1" t="s">
        <v>89</v>
      </c>
      <c r="O1448" s="1">
        <v>116950</v>
      </c>
      <c r="P1448" s="1">
        <v>2000</v>
      </c>
      <c r="Q1448" s="1">
        <v>22.51</v>
      </c>
      <c r="R1448" s="1337">
        <v>45020</v>
      </c>
      <c r="S1448" s="4">
        <v>-1210.56</v>
      </c>
      <c r="T1448" s="1">
        <v>20.456</v>
      </c>
      <c r="U1448" s="1337">
        <v>40912</v>
      </c>
      <c r="V1448" s="1">
        <v>4.0399999999999998E-2</v>
      </c>
      <c r="W1448" s="1336">
        <v>80.84</v>
      </c>
      <c r="X1448" s="1">
        <v>13</v>
      </c>
      <c r="Y1448" s="1">
        <v>130</v>
      </c>
      <c r="AA1448" s="1">
        <v>401</v>
      </c>
      <c r="AB1448" s="1337">
        <v>4108</v>
      </c>
    </row>
    <row r="1449" spans="1:28">
      <c r="A1449" s="1336" t="s">
        <v>712</v>
      </c>
      <c r="B1449" s="2" t="s">
        <v>771</v>
      </c>
      <c r="C1449" s="1" t="s">
        <v>770</v>
      </c>
      <c r="D1449" s="1" t="s">
        <v>76</v>
      </c>
      <c r="E1449" s="1">
        <v>130308</v>
      </c>
      <c r="F1449" s="1336" t="s">
        <v>126</v>
      </c>
      <c r="G1449" s="1" t="s">
        <v>32</v>
      </c>
      <c r="H1449" s="1">
        <v>420718</v>
      </c>
      <c r="I1449" s="3">
        <v>42544</v>
      </c>
      <c r="J1449" s="3">
        <v>42528</v>
      </c>
      <c r="K1449" s="3">
        <v>42546</v>
      </c>
      <c r="N1449" s="1" t="s">
        <v>89</v>
      </c>
      <c r="O1449" s="1">
        <v>116913</v>
      </c>
      <c r="P1449" s="1">
        <v>500</v>
      </c>
      <c r="Q1449" s="1">
        <v>23.06</v>
      </c>
      <c r="R1449" s="1337">
        <v>11530</v>
      </c>
      <c r="S1449" s="1">
        <v>-27.64</v>
      </c>
      <c r="T1449" s="1">
        <v>20.456</v>
      </c>
      <c r="U1449" s="1337">
        <v>10228</v>
      </c>
      <c r="V1449" s="1">
        <v>4.0399999999999998E-2</v>
      </c>
      <c r="W1449" s="1336">
        <v>20.21</v>
      </c>
      <c r="X1449" s="1">
        <v>13</v>
      </c>
      <c r="Y1449" s="1">
        <v>141</v>
      </c>
      <c r="AA1449" s="1">
        <v>401</v>
      </c>
      <c r="AB1449" s="1337">
        <v>1302</v>
      </c>
    </row>
    <row r="1450" spans="1:28">
      <c r="A1450" s="1336" t="s">
        <v>712</v>
      </c>
      <c r="B1450" s="2" t="s">
        <v>772</v>
      </c>
      <c r="C1450" s="1" t="s">
        <v>770</v>
      </c>
      <c r="D1450" s="1" t="s">
        <v>65</v>
      </c>
      <c r="E1450" s="1">
        <v>130140</v>
      </c>
      <c r="F1450" s="1336" t="s">
        <v>222</v>
      </c>
      <c r="G1450" s="1" t="s">
        <v>32</v>
      </c>
      <c r="H1450" s="1">
        <v>418236</v>
      </c>
      <c r="I1450" s="3">
        <v>42524</v>
      </c>
      <c r="J1450" s="3">
        <v>42522</v>
      </c>
      <c r="K1450" s="3">
        <v>42522</v>
      </c>
      <c r="N1450" s="1" t="s">
        <v>89</v>
      </c>
      <c r="O1450" s="1">
        <v>116728</v>
      </c>
      <c r="P1450" s="1">
        <v>1000</v>
      </c>
      <c r="Q1450" s="1">
        <v>23.06</v>
      </c>
      <c r="R1450" s="1337">
        <v>23060</v>
      </c>
      <c r="S1450" s="1">
        <v>-55.28</v>
      </c>
      <c r="T1450" s="1">
        <v>20.456</v>
      </c>
      <c r="U1450" s="1337">
        <v>20456</v>
      </c>
      <c r="V1450" s="1">
        <v>4.0399999999999998E-2</v>
      </c>
      <c r="W1450" s="1336">
        <v>40.42</v>
      </c>
      <c r="X1450" s="1">
        <v>13</v>
      </c>
      <c r="Y1450" s="1">
        <v>130</v>
      </c>
      <c r="AA1450" s="1">
        <v>401</v>
      </c>
      <c r="AB1450" s="1337">
        <v>2604</v>
      </c>
    </row>
    <row r="1451" spans="1:28">
      <c r="A1451" s="1336" t="s">
        <v>712</v>
      </c>
      <c r="B1451" s="2" t="s">
        <v>772</v>
      </c>
      <c r="C1451" s="1" t="s">
        <v>770</v>
      </c>
      <c r="D1451" s="1" t="s">
        <v>65</v>
      </c>
      <c r="E1451" s="1">
        <v>130140</v>
      </c>
      <c r="F1451" s="1336" t="s">
        <v>222</v>
      </c>
      <c r="G1451" s="1" t="s">
        <v>32</v>
      </c>
      <c r="H1451" s="1">
        <v>418601</v>
      </c>
      <c r="I1451" s="3">
        <v>42528</v>
      </c>
      <c r="J1451" s="3">
        <v>42524</v>
      </c>
      <c r="K1451" s="3">
        <v>42527</v>
      </c>
      <c r="N1451" s="1" t="s">
        <v>89</v>
      </c>
      <c r="O1451" s="1">
        <v>116783</v>
      </c>
      <c r="P1451" s="1">
        <v>1000</v>
      </c>
      <c r="Q1451" s="1">
        <v>23.06</v>
      </c>
      <c r="R1451" s="1337">
        <v>23060</v>
      </c>
      <c r="S1451" s="1">
        <v>-55.28</v>
      </c>
      <c r="T1451" s="1">
        <v>20.456</v>
      </c>
      <c r="U1451" s="1337">
        <v>20456</v>
      </c>
      <c r="V1451" s="1">
        <v>4.0399999999999998E-2</v>
      </c>
      <c r="W1451" s="1336">
        <v>40.42</v>
      </c>
      <c r="X1451" s="1">
        <v>13</v>
      </c>
      <c r="Y1451" s="1">
        <v>130</v>
      </c>
      <c r="AA1451" s="1">
        <v>401</v>
      </c>
      <c r="AB1451" s="1337">
        <v>2604</v>
      </c>
    </row>
    <row r="1452" spans="1:28">
      <c r="A1452" s="1336" t="s">
        <v>712</v>
      </c>
      <c r="B1452" s="2" t="s">
        <v>772</v>
      </c>
      <c r="C1452" s="1" t="s">
        <v>770</v>
      </c>
      <c r="D1452" s="1" t="s">
        <v>65</v>
      </c>
      <c r="E1452" s="1">
        <v>130308</v>
      </c>
      <c r="F1452" s="1336" t="s">
        <v>126</v>
      </c>
      <c r="G1452" s="1" t="s">
        <v>32</v>
      </c>
      <c r="H1452" s="1">
        <v>419266</v>
      </c>
      <c r="I1452" s="3">
        <v>42532</v>
      </c>
      <c r="J1452" s="3">
        <v>42529</v>
      </c>
      <c r="K1452" s="3">
        <v>42530</v>
      </c>
      <c r="N1452" s="1" t="s">
        <v>89</v>
      </c>
      <c r="O1452" s="1">
        <v>116981</v>
      </c>
      <c r="P1452" s="1">
        <v>1000</v>
      </c>
      <c r="Q1452" s="1">
        <v>22.6</v>
      </c>
      <c r="R1452" s="1337">
        <v>22600</v>
      </c>
      <c r="S1452" s="1">
        <v>-515.28</v>
      </c>
      <c r="T1452" s="1">
        <v>20.456</v>
      </c>
      <c r="U1452" s="1337">
        <v>20456</v>
      </c>
      <c r="V1452" s="1">
        <v>4.0399999999999998E-2</v>
      </c>
      <c r="W1452" s="1336">
        <v>40.42</v>
      </c>
      <c r="X1452" s="1">
        <v>13</v>
      </c>
      <c r="Y1452" s="1">
        <v>141</v>
      </c>
      <c r="AA1452" s="1">
        <v>401</v>
      </c>
      <c r="AB1452" s="1337">
        <v>2144</v>
      </c>
    </row>
    <row r="1453" spans="1:28">
      <c r="A1453" s="1336" t="s">
        <v>712</v>
      </c>
      <c r="B1453" s="2" t="s">
        <v>773</v>
      </c>
      <c r="C1453" s="1" t="s">
        <v>770</v>
      </c>
      <c r="D1453" s="1" t="s">
        <v>129</v>
      </c>
      <c r="E1453" s="1">
        <v>140008</v>
      </c>
      <c r="F1453" s="1336" t="s">
        <v>123</v>
      </c>
      <c r="G1453" s="1" t="s">
        <v>32</v>
      </c>
      <c r="H1453" s="1">
        <v>418483</v>
      </c>
      <c r="I1453" s="3">
        <v>42525</v>
      </c>
      <c r="J1453" s="3">
        <v>42522</v>
      </c>
      <c r="K1453" s="3">
        <v>42527</v>
      </c>
      <c r="L1453" s="1">
        <v>221734</v>
      </c>
      <c r="M1453" s="3">
        <v>42525</v>
      </c>
      <c r="N1453" s="1" t="s">
        <v>89</v>
      </c>
      <c r="O1453" s="1">
        <v>116711</v>
      </c>
      <c r="P1453" s="1">
        <v>4000</v>
      </c>
      <c r="Q1453" s="1">
        <v>22.51</v>
      </c>
      <c r="R1453" s="1337">
        <v>90040</v>
      </c>
      <c r="S1453" s="4">
        <v>-2421.12</v>
      </c>
      <c r="T1453" s="1">
        <v>20.456</v>
      </c>
      <c r="U1453" s="1337">
        <v>81824</v>
      </c>
      <c r="V1453" s="1">
        <v>4.0399999999999998E-2</v>
      </c>
      <c r="W1453" s="1336">
        <v>161.68</v>
      </c>
      <c r="X1453" s="1">
        <v>13</v>
      </c>
      <c r="Y1453" s="1">
        <v>141</v>
      </c>
      <c r="AA1453" s="1">
        <v>401</v>
      </c>
      <c r="AB1453" s="1337">
        <v>8216</v>
      </c>
    </row>
    <row r="1454" spans="1:28">
      <c r="A1454" s="1336" t="s">
        <v>712</v>
      </c>
      <c r="B1454" s="2" t="s">
        <v>773</v>
      </c>
      <c r="C1454" s="1" t="s">
        <v>770</v>
      </c>
      <c r="D1454" s="1" t="s">
        <v>129</v>
      </c>
      <c r="E1454" s="1">
        <v>130308</v>
      </c>
      <c r="F1454" s="1336" t="s">
        <v>126</v>
      </c>
      <c r="G1454" s="1" t="s">
        <v>32</v>
      </c>
      <c r="H1454" s="1">
        <v>421289</v>
      </c>
      <c r="I1454" s="3">
        <v>42549</v>
      </c>
      <c r="J1454" s="3">
        <v>42529</v>
      </c>
      <c r="K1454" s="3">
        <v>42546</v>
      </c>
      <c r="N1454" s="1" t="s">
        <v>89</v>
      </c>
      <c r="O1454" s="1">
        <v>116981</v>
      </c>
      <c r="P1454" s="1">
        <v>2000</v>
      </c>
      <c r="Q1454" s="1">
        <v>22.6</v>
      </c>
      <c r="R1454" s="1337">
        <v>45200</v>
      </c>
      <c r="S1454" s="4">
        <v>-1030.56</v>
      </c>
      <c r="T1454" s="1">
        <v>20.456</v>
      </c>
      <c r="U1454" s="1337">
        <v>40912</v>
      </c>
      <c r="V1454" s="1">
        <v>4.0399999999999998E-2</v>
      </c>
      <c r="W1454" s="1336">
        <v>80.84</v>
      </c>
      <c r="X1454" s="1">
        <v>13</v>
      </c>
      <c r="Y1454" s="1">
        <v>141</v>
      </c>
      <c r="AA1454" s="1">
        <v>401</v>
      </c>
      <c r="AB1454" s="1337">
        <v>4288</v>
      </c>
    </row>
    <row r="1455" spans="1:28">
      <c r="A1455" s="1336" t="s">
        <v>712</v>
      </c>
      <c r="B1455" s="2" t="s">
        <v>774</v>
      </c>
      <c r="C1455" s="1" t="s">
        <v>775</v>
      </c>
      <c r="D1455" s="1" t="s">
        <v>116</v>
      </c>
      <c r="E1455" s="1">
        <v>130004</v>
      </c>
      <c r="F1455" s="1336" t="s">
        <v>125</v>
      </c>
      <c r="G1455" s="1" t="s">
        <v>32</v>
      </c>
      <c r="H1455" s="1">
        <v>418108</v>
      </c>
      <c r="I1455" s="3">
        <v>42523</v>
      </c>
      <c r="J1455" s="3">
        <v>42521</v>
      </c>
      <c r="K1455" s="3">
        <v>42523</v>
      </c>
      <c r="L1455" s="1">
        <v>221526</v>
      </c>
      <c r="M1455" s="3">
        <v>42523</v>
      </c>
      <c r="N1455" s="1" t="s">
        <v>89</v>
      </c>
      <c r="O1455" s="1">
        <v>116630</v>
      </c>
      <c r="P1455" s="1">
        <v>300</v>
      </c>
      <c r="Q1455" s="1">
        <v>25.69</v>
      </c>
      <c r="R1455" s="1337">
        <v>7707</v>
      </c>
      <c r="S1455" s="1">
        <v>-533.07000000000005</v>
      </c>
      <c r="T1455" s="1">
        <v>24.306999999999999</v>
      </c>
      <c r="U1455" s="1337">
        <v>7292.1</v>
      </c>
      <c r="V1455" s="1">
        <v>5.3999999999999999E-2</v>
      </c>
      <c r="W1455" s="1336">
        <v>16.184999999999999</v>
      </c>
      <c r="X1455" s="1">
        <v>13</v>
      </c>
      <c r="Y1455" s="1">
        <v>130</v>
      </c>
      <c r="AA1455" s="1">
        <v>401</v>
      </c>
      <c r="AB1455" s="1336">
        <v>414.9</v>
      </c>
    </row>
    <row r="1456" spans="1:28">
      <c r="A1456" s="1336" t="s">
        <v>712</v>
      </c>
      <c r="B1456" s="2" t="s">
        <v>774</v>
      </c>
      <c r="C1456" s="1" t="s">
        <v>775</v>
      </c>
      <c r="D1456" s="1" t="s">
        <v>116</v>
      </c>
      <c r="E1456" s="1">
        <v>130013</v>
      </c>
      <c r="F1456" s="1336" t="s">
        <v>221</v>
      </c>
      <c r="G1456" s="1" t="s">
        <v>32</v>
      </c>
      <c r="H1456" s="1">
        <v>418343</v>
      </c>
      <c r="I1456" s="3">
        <v>42525</v>
      </c>
      <c r="J1456" s="3">
        <v>42520</v>
      </c>
      <c r="K1456" s="3">
        <v>42522</v>
      </c>
      <c r="N1456" s="1" t="s">
        <v>89</v>
      </c>
      <c r="O1456" s="1">
        <v>116585</v>
      </c>
      <c r="P1456" s="1">
        <v>1000</v>
      </c>
      <c r="Q1456" s="1">
        <v>26.05</v>
      </c>
      <c r="R1456" s="1337">
        <v>26050</v>
      </c>
      <c r="S1456" s="4">
        <v>-1416.91</v>
      </c>
      <c r="T1456" s="1">
        <v>24.306999999999999</v>
      </c>
      <c r="U1456" s="1337">
        <v>24307</v>
      </c>
      <c r="V1456" s="1">
        <v>5.3999999999999999E-2</v>
      </c>
      <c r="W1456" s="1336">
        <v>53.95</v>
      </c>
      <c r="X1456" s="1">
        <v>13</v>
      </c>
      <c r="Y1456" s="1">
        <v>130</v>
      </c>
      <c r="AA1456" s="1">
        <v>401</v>
      </c>
      <c r="AB1456" s="1337">
        <v>1743</v>
      </c>
    </row>
    <row r="1457" spans="1:28">
      <c r="A1457" s="1336" t="s">
        <v>712</v>
      </c>
      <c r="B1457" s="2" t="s">
        <v>774</v>
      </c>
      <c r="C1457" s="1" t="s">
        <v>775</v>
      </c>
      <c r="D1457" s="1" t="s">
        <v>116</v>
      </c>
      <c r="E1457" s="1">
        <v>130004</v>
      </c>
      <c r="F1457" s="1336" t="s">
        <v>125</v>
      </c>
      <c r="G1457" s="1" t="s">
        <v>32</v>
      </c>
      <c r="H1457" s="1">
        <v>418451</v>
      </c>
      <c r="I1457" s="3">
        <v>42525</v>
      </c>
      <c r="J1457" s="3">
        <v>42522</v>
      </c>
      <c r="K1457" s="3">
        <v>42546</v>
      </c>
      <c r="L1457" s="1">
        <v>221754</v>
      </c>
      <c r="M1457" s="3">
        <v>42525</v>
      </c>
      <c r="N1457" s="1" t="s">
        <v>89</v>
      </c>
      <c r="O1457" s="1">
        <v>116734</v>
      </c>
      <c r="P1457" s="1">
        <v>500</v>
      </c>
      <c r="Q1457" s="1">
        <v>25.69</v>
      </c>
      <c r="R1457" s="1337">
        <v>12845</v>
      </c>
      <c r="S1457" s="1">
        <v>-888.46</v>
      </c>
      <c r="T1457" s="1">
        <v>24.306999999999999</v>
      </c>
      <c r="U1457" s="1337">
        <v>12153.5</v>
      </c>
      <c r="V1457" s="1">
        <v>5.3999999999999999E-2</v>
      </c>
      <c r="W1457" s="1336">
        <v>26.975000000000001</v>
      </c>
      <c r="X1457" s="1">
        <v>13</v>
      </c>
      <c r="Y1457" s="1">
        <v>130</v>
      </c>
      <c r="AA1457" s="1">
        <v>401</v>
      </c>
      <c r="AB1457" s="1336">
        <v>691.5</v>
      </c>
    </row>
    <row r="1458" spans="1:28">
      <c r="A1458" s="1336" t="s">
        <v>712</v>
      </c>
      <c r="B1458" s="2" t="s">
        <v>774</v>
      </c>
      <c r="C1458" s="1" t="s">
        <v>775</v>
      </c>
      <c r="D1458" s="1" t="s">
        <v>116</v>
      </c>
      <c r="E1458" s="1">
        <v>130241</v>
      </c>
      <c r="F1458" s="1336" t="s">
        <v>368</v>
      </c>
      <c r="G1458" s="1" t="s">
        <v>32</v>
      </c>
      <c r="H1458" s="1">
        <v>418936</v>
      </c>
      <c r="I1458" s="3">
        <v>42529</v>
      </c>
      <c r="J1458" s="3">
        <v>42528</v>
      </c>
      <c r="K1458" s="3">
        <v>42529</v>
      </c>
      <c r="L1458" s="1">
        <v>222016</v>
      </c>
      <c r="M1458" s="3">
        <v>42528</v>
      </c>
      <c r="N1458" s="1" t="s">
        <v>89</v>
      </c>
      <c r="O1458" s="1">
        <v>116883</v>
      </c>
      <c r="P1458" s="1">
        <v>500</v>
      </c>
      <c r="Q1458" s="1">
        <v>24.69</v>
      </c>
      <c r="R1458" s="1337">
        <v>12345</v>
      </c>
      <c r="S1458" s="4">
        <v>-1388.46</v>
      </c>
      <c r="T1458" s="1">
        <v>24.306999999999999</v>
      </c>
      <c r="U1458" s="1337">
        <v>12153.5</v>
      </c>
      <c r="V1458" s="1">
        <v>5.3999999999999999E-2</v>
      </c>
      <c r="W1458" s="1336">
        <v>26.975000000000001</v>
      </c>
      <c r="X1458" s="1">
        <v>13</v>
      </c>
      <c r="Y1458" s="1">
        <v>135</v>
      </c>
      <c r="Z1458" s="1" t="s">
        <v>143</v>
      </c>
      <c r="AA1458" s="1">
        <v>401</v>
      </c>
      <c r="AB1458" s="1336">
        <v>191.5</v>
      </c>
    </row>
    <row r="1459" spans="1:28">
      <c r="A1459" s="1336" t="s">
        <v>712</v>
      </c>
      <c r="B1459" s="2" t="s">
        <v>774</v>
      </c>
      <c r="C1459" s="1" t="s">
        <v>775</v>
      </c>
      <c r="D1459" s="1" t="s">
        <v>116</v>
      </c>
      <c r="E1459" s="1">
        <v>130241</v>
      </c>
      <c r="F1459" s="1336" t="s">
        <v>368</v>
      </c>
      <c r="G1459" s="1" t="s">
        <v>32</v>
      </c>
      <c r="H1459" s="1">
        <v>421315</v>
      </c>
      <c r="I1459" s="3">
        <v>42549</v>
      </c>
      <c r="J1459" s="3">
        <v>42528</v>
      </c>
      <c r="K1459" s="3">
        <v>42546</v>
      </c>
      <c r="L1459" s="1">
        <v>223293</v>
      </c>
      <c r="M1459" s="3">
        <v>42548</v>
      </c>
      <c r="N1459" s="1" t="s">
        <v>89</v>
      </c>
      <c r="O1459" s="1">
        <v>116883</v>
      </c>
      <c r="P1459" s="1">
        <v>500</v>
      </c>
      <c r="Q1459" s="1">
        <v>24.69</v>
      </c>
      <c r="R1459" s="1337">
        <v>12345</v>
      </c>
      <c r="S1459" s="4">
        <v>-1388.46</v>
      </c>
      <c r="T1459" s="1">
        <v>24.306999999999999</v>
      </c>
      <c r="U1459" s="1337">
        <v>12153.5</v>
      </c>
      <c r="V1459" s="1">
        <v>5.3999999999999999E-2</v>
      </c>
      <c r="W1459" s="1336">
        <v>26.975000000000001</v>
      </c>
      <c r="X1459" s="1">
        <v>13</v>
      </c>
      <c r="Y1459" s="1">
        <v>135</v>
      </c>
      <c r="Z1459" s="1" t="s">
        <v>143</v>
      </c>
      <c r="AA1459" s="1">
        <v>401</v>
      </c>
      <c r="AB1459" s="1336">
        <v>191.5</v>
      </c>
    </row>
    <row r="1460" spans="1:28">
      <c r="A1460" s="1336" t="s">
        <v>712</v>
      </c>
      <c r="B1460" s="2" t="s">
        <v>774</v>
      </c>
      <c r="C1460" s="1" t="s">
        <v>775</v>
      </c>
      <c r="D1460" s="1" t="s">
        <v>116</v>
      </c>
      <c r="E1460" s="1">
        <v>130241</v>
      </c>
      <c r="F1460" s="1336" t="s">
        <v>368</v>
      </c>
      <c r="G1460" s="1" t="s">
        <v>32</v>
      </c>
      <c r="H1460" s="1">
        <v>421319</v>
      </c>
      <c r="I1460" s="3">
        <v>42549</v>
      </c>
      <c r="J1460" s="3">
        <v>42528</v>
      </c>
      <c r="K1460" s="3">
        <v>42547</v>
      </c>
      <c r="L1460" s="1">
        <v>223294</v>
      </c>
      <c r="M1460" s="3">
        <v>42548</v>
      </c>
      <c r="N1460" s="1" t="s">
        <v>89</v>
      </c>
      <c r="O1460" s="1">
        <v>116960</v>
      </c>
      <c r="P1460" s="1">
        <v>500</v>
      </c>
      <c r="Q1460" s="1">
        <v>24.69</v>
      </c>
      <c r="R1460" s="1337">
        <v>12345</v>
      </c>
      <c r="S1460" s="4">
        <v>-1388.46</v>
      </c>
      <c r="T1460" s="1">
        <v>24.306999999999999</v>
      </c>
      <c r="U1460" s="1337">
        <v>12153.5</v>
      </c>
      <c r="V1460" s="1">
        <v>5.3999999999999999E-2</v>
      </c>
      <c r="W1460" s="1336">
        <v>26.975000000000001</v>
      </c>
      <c r="X1460" s="1">
        <v>13</v>
      </c>
      <c r="Y1460" s="1">
        <v>135</v>
      </c>
      <c r="Z1460" s="1" t="s">
        <v>143</v>
      </c>
      <c r="AA1460" s="1">
        <v>401</v>
      </c>
      <c r="AB1460" s="1336">
        <v>191.5</v>
      </c>
    </row>
    <row r="1461" spans="1:28">
      <c r="A1461" s="1336" t="s">
        <v>712</v>
      </c>
      <c r="B1461" s="2" t="s">
        <v>774</v>
      </c>
      <c r="C1461" s="1" t="s">
        <v>775</v>
      </c>
      <c r="D1461" s="1" t="s">
        <v>116</v>
      </c>
      <c r="E1461" s="1">
        <v>130241</v>
      </c>
      <c r="F1461" s="1336" t="s">
        <v>368</v>
      </c>
      <c r="G1461" s="1" t="s">
        <v>32</v>
      </c>
      <c r="H1461" s="1">
        <v>421324</v>
      </c>
      <c r="I1461" s="3">
        <v>42549</v>
      </c>
      <c r="J1461" s="3">
        <v>42530</v>
      </c>
      <c r="K1461" s="3">
        <v>42546</v>
      </c>
      <c r="L1461" s="1">
        <v>223297</v>
      </c>
      <c r="M1461" s="3">
        <v>42548</v>
      </c>
      <c r="N1461" s="1" t="s">
        <v>89</v>
      </c>
      <c r="O1461" s="1">
        <v>117064</v>
      </c>
      <c r="P1461" s="1">
        <v>500</v>
      </c>
      <c r="Q1461" s="1">
        <v>24.69</v>
      </c>
      <c r="R1461" s="1337">
        <v>12345</v>
      </c>
      <c r="S1461" s="4">
        <v>-1388.46</v>
      </c>
      <c r="T1461" s="1">
        <v>24.306999999999999</v>
      </c>
      <c r="U1461" s="1337">
        <v>12153.5</v>
      </c>
      <c r="V1461" s="1">
        <v>5.3999999999999999E-2</v>
      </c>
      <c r="W1461" s="1336">
        <v>26.975000000000001</v>
      </c>
      <c r="X1461" s="1">
        <v>13</v>
      </c>
      <c r="Y1461" s="1">
        <v>135</v>
      </c>
      <c r="Z1461" s="1" t="s">
        <v>143</v>
      </c>
      <c r="AA1461" s="1">
        <v>401</v>
      </c>
      <c r="AB1461" s="1336">
        <v>191.5</v>
      </c>
    </row>
    <row r="1462" spans="1:28">
      <c r="A1462" s="1336" t="s">
        <v>712</v>
      </c>
      <c r="B1462" s="2" t="s">
        <v>774</v>
      </c>
      <c r="C1462" s="1" t="s">
        <v>775</v>
      </c>
      <c r="D1462" s="1" t="s">
        <v>116</v>
      </c>
      <c r="E1462" s="1">
        <v>130001</v>
      </c>
      <c r="F1462" s="1336" t="s">
        <v>132</v>
      </c>
      <c r="G1462" s="1" t="s">
        <v>32</v>
      </c>
      <c r="H1462" s="1">
        <v>421350</v>
      </c>
      <c r="I1462" s="3">
        <v>42549</v>
      </c>
      <c r="J1462" s="3">
        <v>42530</v>
      </c>
      <c r="K1462" s="3">
        <v>42546</v>
      </c>
      <c r="N1462" s="1" t="s">
        <v>89</v>
      </c>
      <c r="O1462" s="1">
        <v>117056</v>
      </c>
      <c r="P1462" s="1">
        <v>2000</v>
      </c>
      <c r="Q1462" s="1">
        <v>25.95</v>
      </c>
      <c r="R1462" s="1337">
        <v>51900</v>
      </c>
      <c r="S1462" s="4">
        <v>-3033.82</v>
      </c>
      <c r="T1462" s="1">
        <v>24.306999999999999</v>
      </c>
      <c r="U1462" s="1337">
        <v>48614</v>
      </c>
      <c r="V1462" s="1">
        <v>5.3999999999999999E-2</v>
      </c>
      <c r="W1462" s="1336">
        <v>107.9</v>
      </c>
      <c r="X1462" s="1">
        <v>13</v>
      </c>
      <c r="Y1462" s="1">
        <v>130</v>
      </c>
      <c r="AA1462" s="1">
        <v>401</v>
      </c>
      <c r="AB1462" s="1337">
        <v>3286</v>
      </c>
    </row>
    <row r="1463" spans="1:28">
      <c r="A1463" s="1336" t="s">
        <v>712</v>
      </c>
      <c r="B1463" s="2" t="s">
        <v>774</v>
      </c>
      <c r="C1463" s="1" t="s">
        <v>775</v>
      </c>
      <c r="D1463" s="1" t="s">
        <v>116</v>
      </c>
      <c r="E1463" s="1">
        <v>130001</v>
      </c>
      <c r="F1463" s="1336" t="s">
        <v>132</v>
      </c>
      <c r="G1463" s="1" t="s">
        <v>32</v>
      </c>
      <c r="H1463" s="1">
        <v>421351</v>
      </c>
      <c r="I1463" s="3">
        <v>42549</v>
      </c>
      <c r="J1463" s="3">
        <v>42528</v>
      </c>
      <c r="K1463" s="3">
        <v>42546</v>
      </c>
      <c r="N1463" s="1" t="s">
        <v>89</v>
      </c>
      <c r="O1463" s="1">
        <v>116950</v>
      </c>
      <c r="P1463" s="1">
        <v>2000</v>
      </c>
      <c r="Q1463" s="1">
        <v>25.95</v>
      </c>
      <c r="R1463" s="1337">
        <v>51900</v>
      </c>
      <c r="S1463" s="4">
        <v>-3033.82</v>
      </c>
      <c r="T1463" s="1">
        <v>24.306999999999999</v>
      </c>
      <c r="U1463" s="1337">
        <v>48614</v>
      </c>
      <c r="V1463" s="1">
        <v>5.3999999999999999E-2</v>
      </c>
      <c r="W1463" s="1336">
        <v>107.9</v>
      </c>
      <c r="X1463" s="1">
        <v>13</v>
      </c>
      <c r="Y1463" s="1">
        <v>130</v>
      </c>
      <c r="AA1463" s="1">
        <v>401</v>
      </c>
      <c r="AB1463" s="1337">
        <v>3286</v>
      </c>
    </row>
    <row r="1464" spans="1:28">
      <c r="A1464" s="1336" t="s">
        <v>712</v>
      </c>
      <c r="B1464" s="2" t="s">
        <v>776</v>
      </c>
      <c r="C1464" s="1" t="s">
        <v>775</v>
      </c>
      <c r="D1464" s="1" t="s">
        <v>76</v>
      </c>
      <c r="E1464" s="1">
        <v>130241</v>
      </c>
      <c r="F1464" s="1336" t="s">
        <v>368</v>
      </c>
      <c r="G1464" s="1" t="s">
        <v>32</v>
      </c>
      <c r="H1464" s="1">
        <v>421212</v>
      </c>
      <c r="I1464" s="3">
        <v>42548</v>
      </c>
      <c r="J1464" s="3">
        <v>42528</v>
      </c>
      <c r="K1464" s="3">
        <v>42547</v>
      </c>
      <c r="L1464" s="1">
        <v>223266</v>
      </c>
      <c r="M1464" s="3">
        <v>42547</v>
      </c>
      <c r="N1464" s="1" t="s">
        <v>89</v>
      </c>
      <c r="O1464" s="1">
        <v>116960</v>
      </c>
      <c r="P1464" s="1">
        <v>500</v>
      </c>
      <c r="Q1464" s="1">
        <v>24.69</v>
      </c>
      <c r="R1464" s="1337">
        <v>12345</v>
      </c>
      <c r="S1464" s="4">
        <v>-1388.46</v>
      </c>
      <c r="T1464" s="1">
        <v>24.306999999999999</v>
      </c>
      <c r="U1464" s="1337">
        <v>12153.5</v>
      </c>
      <c r="V1464" s="1">
        <v>5.3999999999999999E-2</v>
      </c>
      <c r="W1464" s="1336">
        <v>26.975000000000001</v>
      </c>
      <c r="X1464" s="1">
        <v>13</v>
      </c>
      <c r="Y1464" s="1">
        <v>135</v>
      </c>
      <c r="Z1464" s="1" t="s">
        <v>143</v>
      </c>
      <c r="AA1464" s="1">
        <v>401</v>
      </c>
      <c r="AB1464" s="1336">
        <v>191.5</v>
      </c>
    </row>
    <row r="1465" spans="1:28">
      <c r="A1465" s="1336" t="s">
        <v>712</v>
      </c>
      <c r="B1465" s="2" t="s">
        <v>777</v>
      </c>
      <c r="C1465" s="1" t="s">
        <v>775</v>
      </c>
      <c r="D1465" s="1" t="s">
        <v>65</v>
      </c>
      <c r="E1465" s="1">
        <v>140008</v>
      </c>
      <c r="F1465" s="1336" t="s">
        <v>123</v>
      </c>
      <c r="G1465" s="1" t="s">
        <v>32</v>
      </c>
      <c r="H1465" s="1">
        <v>418447</v>
      </c>
      <c r="I1465" s="3">
        <v>42525</v>
      </c>
      <c r="J1465" s="3">
        <v>42522</v>
      </c>
      <c r="K1465" s="3">
        <v>42527</v>
      </c>
      <c r="L1465" s="1">
        <v>221685</v>
      </c>
      <c r="M1465" s="3">
        <v>42524</v>
      </c>
      <c r="N1465" s="1" t="s">
        <v>89</v>
      </c>
      <c r="O1465" s="1">
        <v>116712</v>
      </c>
      <c r="P1465" s="1">
        <v>1000</v>
      </c>
      <c r="Q1465" s="1">
        <v>25.95</v>
      </c>
      <c r="R1465" s="1337">
        <v>25950</v>
      </c>
      <c r="S1465" s="4">
        <v>-1516.91</v>
      </c>
      <c r="T1465" s="1">
        <v>24.306999999999999</v>
      </c>
      <c r="U1465" s="1337">
        <v>24307</v>
      </c>
      <c r="V1465" s="1">
        <v>5.3999999999999999E-2</v>
      </c>
      <c r="W1465" s="1336">
        <v>53.95</v>
      </c>
      <c r="X1465" s="1">
        <v>13</v>
      </c>
      <c r="Y1465" s="1">
        <v>141</v>
      </c>
      <c r="AA1465" s="1">
        <v>401</v>
      </c>
      <c r="AB1465" s="1337">
        <v>1643</v>
      </c>
    </row>
    <row r="1466" spans="1:28">
      <c r="A1466" s="1336" t="s">
        <v>712</v>
      </c>
      <c r="B1466" s="2" t="s">
        <v>777</v>
      </c>
      <c r="C1466" s="1" t="s">
        <v>775</v>
      </c>
      <c r="D1466" s="1" t="s">
        <v>65</v>
      </c>
      <c r="E1466" s="1">
        <v>130140</v>
      </c>
      <c r="F1466" s="1336" t="s">
        <v>222</v>
      </c>
      <c r="G1466" s="1" t="s">
        <v>32</v>
      </c>
      <c r="H1466" s="1">
        <v>418601</v>
      </c>
      <c r="I1466" s="3">
        <v>42528</v>
      </c>
      <c r="J1466" s="3">
        <v>42524</v>
      </c>
      <c r="K1466" s="3">
        <v>42527</v>
      </c>
      <c r="N1466" s="1" t="s">
        <v>89</v>
      </c>
      <c r="O1466" s="1">
        <v>116783</v>
      </c>
      <c r="P1466" s="1">
        <v>1000</v>
      </c>
      <c r="Q1466" s="1">
        <v>26.59</v>
      </c>
      <c r="R1466" s="1337">
        <v>26590</v>
      </c>
      <c r="S1466" s="1">
        <v>-876.91</v>
      </c>
      <c r="T1466" s="1">
        <v>24.306999999999999</v>
      </c>
      <c r="U1466" s="1337">
        <v>24307</v>
      </c>
      <c r="V1466" s="1">
        <v>5.3999999999999999E-2</v>
      </c>
      <c r="W1466" s="1336">
        <v>53.95</v>
      </c>
      <c r="X1466" s="1">
        <v>13</v>
      </c>
      <c r="Y1466" s="1">
        <v>130</v>
      </c>
      <c r="AA1466" s="1">
        <v>401</v>
      </c>
      <c r="AB1466" s="1337">
        <v>2283</v>
      </c>
    </row>
    <row r="1467" spans="1:28">
      <c r="A1467" s="1336" t="s">
        <v>712</v>
      </c>
      <c r="B1467" s="2" t="s">
        <v>777</v>
      </c>
      <c r="C1467" s="1" t="s">
        <v>775</v>
      </c>
      <c r="D1467" s="1" t="s">
        <v>65</v>
      </c>
      <c r="E1467" s="1">
        <v>130099</v>
      </c>
      <c r="F1467" s="1336" t="s">
        <v>150</v>
      </c>
      <c r="G1467" s="1" t="s">
        <v>32</v>
      </c>
      <c r="H1467" s="1">
        <v>419068</v>
      </c>
      <c r="I1467" s="3">
        <v>42530</v>
      </c>
      <c r="J1467" s="3">
        <v>42529</v>
      </c>
      <c r="K1467" s="3">
        <v>42531</v>
      </c>
      <c r="L1467" s="1">
        <v>222157</v>
      </c>
      <c r="M1467" s="3">
        <v>42530</v>
      </c>
      <c r="N1467" s="1" t="s">
        <v>89</v>
      </c>
      <c r="O1467" s="1">
        <v>117012</v>
      </c>
      <c r="P1467" s="1">
        <v>1000</v>
      </c>
      <c r="Q1467" s="1">
        <v>26.32</v>
      </c>
      <c r="R1467" s="1337">
        <v>26320</v>
      </c>
      <c r="S1467" s="4">
        <v>-1146.9100000000001</v>
      </c>
      <c r="T1467" s="1">
        <v>24.306999999999999</v>
      </c>
      <c r="U1467" s="1337">
        <v>24307</v>
      </c>
      <c r="V1467" s="1">
        <v>5.3999999999999999E-2</v>
      </c>
      <c r="W1467" s="1336">
        <v>53.95</v>
      </c>
      <c r="X1467" s="1">
        <v>13</v>
      </c>
      <c r="Y1467" s="1">
        <v>130</v>
      </c>
      <c r="AA1467" s="1">
        <v>401</v>
      </c>
      <c r="AB1467" s="1337">
        <v>2013</v>
      </c>
    </row>
    <row r="1468" spans="1:28">
      <c r="A1468" s="1336" t="s">
        <v>712</v>
      </c>
      <c r="B1468" s="2" t="s">
        <v>777</v>
      </c>
      <c r="C1468" s="1" t="s">
        <v>775</v>
      </c>
      <c r="D1468" s="1" t="s">
        <v>65</v>
      </c>
      <c r="E1468" s="1">
        <v>130308</v>
      </c>
      <c r="F1468" s="1336" t="s">
        <v>126</v>
      </c>
      <c r="G1468" s="1" t="s">
        <v>32</v>
      </c>
      <c r="H1468" s="1">
        <v>419095</v>
      </c>
      <c r="I1468" s="3">
        <v>42531</v>
      </c>
      <c r="J1468" s="3">
        <v>42529</v>
      </c>
      <c r="K1468" s="3">
        <v>42530</v>
      </c>
      <c r="N1468" s="1" t="s">
        <v>89</v>
      </c>
      <c r="O1468" s="1">
        <v>116981</v>
      </c>
      <c r="P1468" s="1">
        <v>2000</v>
      </c>
      <c r="Q1468" s="1">
        <v>26.05</v>
      </c>
      <c r="R1468" s="1337">
        <v>52100</v>
      </c>
      <c r="S1468" s="4">
        <v>-2833.82</v>
      </c>
      <c r="T1468" s="1">
        <v>24.306999999999999</v>
      </c>
      <c r="U1468" s="1337">
        <v>48614</v>
      </c>
      <c r="V1468" s="1">
        <v>5.3999999999999999E-2</v>
      </c>
      <c r="W1468" s="1336">
        <v>107.9</v>
      </c>
      <c r="X1468" s="1">
        <v>13</v>
      </c>
      <c r="Y1468" s="1">
        <v>141</v>
      </c>
      <c r="AA1468" s="1">
        <v>401</v>
      </c>
      <c r="AB1468" s="1337">
        <v>3486</v>
      </c>
    </row>
    <row r="1469" spans="1:28">
      <c r="A1469" s="1336" t="s">
        <v>712</v>
      </c>
      <c r="B1469" s="2" t="s">
        <v>777</v>
      </c>
      <c r="C1469" s="1" t="s">
        <v>775</v>
      </c>
      <c r="D1469" s="1" t="s">
        <v>65</v>
      </c>
      <c r="E1469" s="1">
        <v>130308</v>
      </c>
      <c r="F1469" s="1336" t="s">
        <v>126</v>
      </c>
      <c r="G1469" s="1" t="s">
        <v>32</v>
      </c>
      <c r="H1469" s="1">
        <v>419535</v>
      </c>
      <c r="I1469" s="3">
        <v>42535</v>
      </c>
      <c r="J1469" s="3">
        <v>42530</v>
      </c>
      <c r="K1469" s="3">
        <v>42531</v>
      </c>
      <c r="N1469" s="1" t="s">
        <v>89</v>
      </c>
      <c r="O1469" s="1">
        <v>117090</v>
      </c>
      <c r="P1469" s="1">
        <v>1000</v>
      </c>
      <c r="Q1469" s="1">
        <v>26.05</v>
      </c>
      <c r="R1469" s="1337">
        <v>26050</v>
      </c>
      <c r="S1469" s="4">
        <v>-1416.91</v>
      </c>
      <c r="T1469" s="1">
        <v>24.306999999999999</v>
      </c>
      <c r="U1469" s="1337">
        <v>24307</v>
      </c>
      <c r="V1469" s="1">
        <v>5.3999999999999999E-2</v>
      </c>
      <c r="W1469" s="1336">
        <v>53.95</v>
      </c>
      <c r="X1469" s="1">
        <v>13</v>
      </c>
      <c r="Y1469" s="1">
        <v>141</v>
      </c>
      <c r="AA1469" s="1">
        <v>401</v>
      </c>
      <c r="AB1469" s="1337">
        <v>1743</v>
      </c>
    </row>
    <row r="1470" spans="1:28">
      <c r="A1470" s="1336" t="s">
        <v>712</v>
      </c>
      <c r="B1470" s="2" t="s">
        <v>778</v>
      </c>
      <c r="C1470" s="1" t="s">
        <v>775</v>
      </c>
      <c r="D1470" s="1" t="s">
        <v>129</v>
      </c>
      <c r="E1470" s="1">
        <v>130308</v>
      </c>
      <c r="F1470" s="1336" t="s">
        <v>126</v>
      </c>
      <c r="G1470" s="1" t="s">
        <v>32</v>
      </c>
      <c r="H1470" s="1">
        <v>417966</v>
      </c>
      <c r="I1470" s="3">
        <v>42522</v>
      </c>
      <c r="J1470" s="3">
        <v>42521</v>
      </c>
      <c r="K1470" s="3">
        <v>42522</v>
      </c>
      <c r="N1470" s="1" t="s">
        <v>89</v>
      </c>
      <c r="O1470" s="1">
        <v>116624</v>
      </c>
      <c r="P1470" s="1">
        <v>2000</v>
      </c>
      <c r="Q1470" s="1">
        <v>26.59</v>
      </c>
      <c r="R1470" s="1337">
        <v>53180</v>
      </c>
      <c r="S1470" s="4">
        <v>-1753.82</v>
      </c>
      <c r="T1470" s="1">
        <v>24.306999999999999</v>
      </c>
      <c r="U1470" s="1337">
        <v>48614</v>
      </c>
      <c r="V1470" s="1">
        <v>5.3999999999999999E-2</v>
      </c>
      <c r="W1470" s="1336">
        <v>107.9</v>
      </c>
      <c r="X1470" s="1">
        <v>13</v>
      </c>
      <c r="Y1470" s="1">
        <v>141</v>
      </c>
      <c r="AA1470" s="1">
        <v>401</v>
      </c>
      <c r="AB1470" s="1337">
        <v>4566</v>
      </c>
    </row>
    <row r="1471" spans="1:28">
      <c r="A1471" s="1336" t="s">
        <v>712</v>
      </c>
      <c r="B1471" s="2" t="s">
        <v>778</v>
      </c>
      <c r="C1471" s="1" t="s">
        <v>775</v>
      </c>
      <c r="D1471" s="1" t="s">
        <v>129</v>
      </c>
      <c r="E1471" s="1">
        <v>140083</v>
      </c>
      <c r="F1471" s="1336" t="s">
        <v>117</v>
      </c>
      <c r="G1471" s="1" t="s">
        <v>32</v>
      </c>
      <c r="H1471" s="1">
        <v>418172</v>
      </c>
      <c r="I1471" s="3">
        <v>42523</v>
      </c>
      <c r="J1471" s="3">
        <v>42520</v>
      </c>
      <c r="K1471" s="3">
        <v>42522</v>
      </c>
      <c r="L1471" s="1">
        <v>221573</v>
      </c>
      <c r="M1471" s="3">
        <v>42523</v>
      </c>
      <c r="N1471" s="1" t="s">
        <v>89</v>
      </c>
      <c r="O1471" s="1">
        <v>116574</v>
      </c>
      <c r="P1471" s="1">
        <v>2000</v>
      </c>
      <c r="Q1471" s="1">
        <v>25.32</v>
      </c>
      <c r="R1471" s="1337">
        <v>50640</v>
      </c>
      <c r="S1471" s="4">
        <v>-4293.82</v>
      </c>
      <c r="T1471" s="1">
        <v>24.306999999999999</v>
      </c>
      <c r="U1471" s="1337">
        <v>48614</v>
      </c>
      <c r="V1471" s="1">
        <v>5.3999999999999999E-2</v>
      </c>
      <c r="W1471" s="1336">
        <v>107.9</v>
      </c>
      <c r="X1471" s="1">
        <v>13</v>
      </c>
      <c r="Y1471" s="1">
        <v>141</v>
      </c>
      <c r="AA1471" s="1">
        <v>401</v>
      </c>
      <c r="AB1471" s="1337">
        <v>2026</v>
      </c>
    </row>
    <row r="1472" spans="1:28">
      <c r="A1472" s="1336" t="s">
        <v>712</v>
      </c>
      <c r="B1472" s="2" t="s">
        <v>778</v>
      </c>
      <c r="C1472" s="1" t="s">
        <v>775</v>
      </c>
      <c r="D1472" s="1" t="s">
        <v>129</v>
      </c>
      <c r="E1472" s="1">
        <v>140008</v>
      </c>
      <c r="F1472" s="1336" t="s">
        <v>123</v>
      </c>
      <c r="G1472" s="1" t="s">
        <v>32</v>
      </c>
      <c r="H1472" s="1">
        <v>418447</v>
      </c>
      <c r="I1472" s="3">
        <v>42525</v>
      </c>
      <c r="J1472" s="3">
        <v>42522</v>
      </c>
      <c r="K1472" s="3">
        <v>42527</v>
      </c>
      <c r="L1472" s="1">
        <v>221685</v>
      </c>
      <c r="M1472" s="3">
        <v>42524</v>
      </c>
      <c r="N1472" s="1" t="s">
        <v>89</v>
      </c>
      <c r="O1472" s="1">
        <v>116712</v>
      </c>
      <c r="P1472" s="1">
        <v>2000</v>
      </c>
      <c r="Q1472" s="1">
        <v>25.95</v>
      </c>
      <c r="R1472" s="1337">
        <v>51900</v>
      </c>
      <c r="S1472" s="4">
        <v>-3033.82</v>
      </c>
      <c r="T1472" s="1">
        <v>24.306999999999999</v>
      </c>
      <c r="U1472" s="1337">
        <v>48614</v>
      </c>
      <c r="V1472" s="1">
        <v>5.3999999999999999E-2</v>
      </c>
      <c r="W1472" s="1336">
        <v>107.9</v>
      </c>
      <c r="X1472" s="1">
        <v>13</v>
      </c>
      <c r="Y1472" s="1">
        <v>141</v>
      </c>
      <c r="AA1472" s="1">
        <v>401</v>
      </c>
      <c r="AB1472" s="1337">
        <v>3286</v>
      </c>
    </row>
    <row r="1473" spans="1:28">
      <c r="A1473" s="1336" t="s">
        <v>712</v>
      </c>
      <c r="B1473" s="2" t="s">
        <v>778</v>
      </c>
      <c r="C1473" s="1" t="s">
        <v>775</v>
      </c>
      <c r="D1473" s="1" t="s">
        <v>129</v>
      </c>
      <c r="E1473" s="1">
        <v>130023</v>
      </c>
      <c r="F1473" s="1336" t="s">
        <v>153</v>
      </c>
      <c r="G1473" s="1" t="s">
        <v>32</v>
      </c>
      <c r="H1473" s="1">
        <v>420778</v>
      </c>
      <c r="I1473" s="3">
        <v>42544</v>
      </c>
      <c r="J1473" s="3">
        <v>42523</v>
      </c>
      <c r="K1473" s="3">
        <v>42545</v>
      </c>
      <c r="N1473" s="1" t="s">
        <v>89</v>
      </c>
      <c r="O1473" s="1">
        <v>116759</v>
      </c>
      <c r="P1473" s="1">
        <v>2000</v>
      </c>
      <c r="Q1473" s="1">
        <v>26.05</v>
      </c>
      <c r="R1473" s="1337">
        <v>52100</v>
      </c>
      <c r="S1473" s="4">
        <v>-2833.82</v>
      </c>
      <c r="T1473" s="1">
        <v>24.306999999999999</v>
      </c>
      <c r="U1473" s="1337">
        <v>48614</v>
      </c>
      <c r="V1473" s="1">
        <v>5.3999999999999999E-2</v>
      </c>
      <c r="W1473" s="1336">
        <v>107.9</v>
      </c>
      <c r="X1473" s="1">
        <v>13</v>
      </c>
      <c r="Y1473" s="1">
        <v>130</v>
      </c>
      <c r="AA1473" s="1">
        <v>401</v>
      </c>
      <c r="AB1473" s="1337">
        <v>3486</v>
      </c>
    </row>
    <row r="1474" spans="1:28">
      <c r="A1474" s="1336" t="s">
        <v>712</v>
      </c>
      <c r="B1474" s="2" t="s">
        <v>779</v>
      </c>
      <c r="C1474" s="1" t="s">
        <v>775</v>
      </c>
      <c r="D1474" s="1" t="s">
        <v>131</v>
      </c>
      <c r="E1474" s="1">
        <v>130001</v>
      </c>
      <c r="F1474" s="1336" t="s">
        <v>132</v>
      </c>
      <c r="G1474" s="1" t="s">
        <v>32</v>
      </c>
      <c r="H1474" s="1">
        <v>420838</v>
      </c>
      <c r="I1474" s="3">
        <v>42545</v>
      </c>
      <c r="J1474" s="3">
        <v>42528</v>
      </c>
      <c r="K1474" s="3">
        <v>42546</v>
      </c>
      <c r="N1474" s="1" t="s">
        <v>89</v>
      </c>
      <c r="O1474" s="1">
        <v>116947</v>
      </c>
      <c r="P1474" s="1">
        <v>3000</v>
      </c>
      <c r="Q1474" s="1">
        <v>25.95</v>
      </c>
      <c r="R1474" s="1337">
        <v>77850</v>
      </c>
      <c r="S1474" s="4">
        <v>-4550.7299999999996</v>
      </c>
      <c r="T1474" s="1">
        <v>24.306999999999999</v>
      </c>
      <c r="U1474" s="1337">
        <v>72921</v>
      </c>
      <c r="V1474" s="1">
        <v>5.3999999999999999E-2</v>
      </c>
      <c r="W1474" s="1336">
        <v>161.85</v>
      </c>
      <c r="X1474" s="1">
        <v>13</v>
      </c>
      <c r="Y1474" s="1">
        <v>130</v>
      </c>
      <c r="AA1474" s="1">
        <v>401</v>
      </c>
      <c r="AB1474" s="1337">
        <v>4929</v>
      </c>
    </row>
    <row r="1475" spans="1:28">
      <c r="A1475" s="1336" t="s">
        <v>712</v>
      </c>
      <c r="B1475" s="2" t="s">
        <v>780</v>
      </c>
      <c r="C1475" s="1" t="s">
        <v>781</v>
      </c>
      <c r="D1475" s="1" t="s">
        <v>129</v>
      </c>
      <c r="E1475" s="1">
        <v>140083</v>
      </c>
      <c r="F1475" s="1336" t="s">
        <v>117</v>
      </c>
      <c r="G1475" s="1" t="s">
        <v>32</v>
      </c>
      <c r="H1475" s="1">
        <v>419159</v>
      </c>
      <c r="I1475" s="3">
        <v>42531</v>
      </c>
      <c r="J1475" s="3">
        <v>42515</v>
      </c>
      <c r="K1475" s="3">
        <v>42546</v>
      </c>
      <c r="L1475" s="1">
        <v>222232</v>
      </c>
      <c r="M1475" s="3">
        <v>42531</v>
      </c>
      <c r="N1475" s="1" t="s">
        <v>89</v>
      </c>
      <c r="O1475" s="1">
        <v>116460</v>
      </c>
      <c r="P1475" s="1">
        <v>2000</v>
      </c>
      <c r="Q1475" s="1">
        <v>123.41</v>
      </c>
      <c r="R1475" s="1337">
        <v>246820</v>
      </c>
      <c r="S1475" s="4">
        <v>-38321.94</v>
      </c>
      <c r="T1475" s="1">
        <v>126.169</v>
      </c>
      <c r="U1475" s="1337">
        <v>252338</v>
      </c>
      <c r="V1475" s="1">
        <v>0.43209999999999998</v>
      </c>
      <c r="W1475" s="1336">
        <v>864.24</v>
      </c>
      <c r="X1475" s="1">
        <v>13</v>
      </c>
      <c r="Y1475" s="1">
        <v>141</v>
      </c>
      <c r="AA1475" s="1">
        <v>401</v>
      </c>
      <c r="AB1475" s="1337">
        <v>-5518</v>
      </c>
    </row>
    <row r="1476" spans="1:28">
      <c r="A1476" s="1336" t="s">
        <v>712</v>
      </c>
      <c r="B1476" s="2" t="s">
        <v>782</v>
      </c>
      <c r="C1476" s="1" t="s">
        <v>783</v>
      </c>
      <c r="D1476" s="1" t="s">
        <v>116</v>
      </c>
      <c r="E1476" s="1">
        <v>140083</v>
      </c>
      <c r="F1476" s="1336" t="s">
        <v>117</v>
      </c>
      <c r="G1476" s="1" t="s">
        <v>32</v>
      </c>
      <c r="H1476" s="1">
        <v>419789</v>
      </c>
      <c r="I1476" s="3">
        <v>42536</v>
      </c>
      <c r="J1476" s="3">
        <v>42520</v>
      </c>
      <c r="K1476" s="3">
        <v>42546</v>
      </c>
      <c r="L1476" s="1">
        <v>222550</v>
      </c>
      <c r="M1476" s="3">
        <v>42535</v>
      </c>
      <c r="N1476" s="1" t="s">
        <v>89</v>
      </c>
      <c r="O1476" s="1">
        <v>116574</v>
      </c>
      <c r="P1476" s="1">
        <v>300</v>
      </c>
      <c r="Q1476" s="1">
        <v>156.91999999999999</v>
      </c>
      <c r="R1476" s="1337">
        <v>47076</v>
      </c>
      <c r="S1476" s="4">
        <v>-6941.28</v>
      </c>
      <c r="T1476" s="1">
        <v>159.34299999999999</v>
      </c>
      <c r="U1476" s="1337">
        <v>47802.9</v>
      </c>
      <c r="V1476" s="1">
        <v>0.57669999999999999</v>
      </c>
      <c r="W1476" s="1336">
        <v>173.02199999999999</v>
      </c>
      <c r="X1476" s="1">
        <v>13</v>
      </c>
      <c r="Y1476" s="1">
        <v>141</v>
      </c>
      <c r="AA1476" s="1">
        <v>401</v>
      </c>
      <c r="AB1476" s="1336">
        <v>-726.9</v>
      </c>
    </row>
    <row r="1477" spans="1:28">
      <c r="A1477" s="1336" t="s">
        <v>712</v>
      </c>
      <c r="B1477" s="2" t="s">
        <v>784</v>
      </c>
      <c r="C1477" s="1" t="s">
        <v>783</v>
      </c>
      <c r="D1477" s="1" t="s">
        <v>65</v>
      </c>
      <c r="E1477" s="1">
        <v>140083</v>
      </c>
      <c r="F1477" s="1336" t="s">
        <v>117</v>
      </c>
      <c r="G1477" s="1" t="s">
        <v>32</v>
      </c>
      <c r="H1477" s="1">
        <v>420031</v>
      </c>
      <c r="I1477" s="3">
        <v>42537</v>
      </c>
      <c r="J1477" s="3">
        <v>42520</v>
      </c>
      <c r="K1477" s="3">
        <v>42546</v>
      </c>
      <c r="L1477" s="1">
        <v>222707</v>
      </c>
      <c r="M1477" s="3">
        <v>42537</v>
      </c>
      <c r="N1477" s="1" t="s">
        <v>89</v>
      </c>
      <c r="O1477" s="1">
        <v>116574</v>
      </c>
      <c r="P1477" s="1">
        <v>1000</v>
      </c>
      <c r="Q1477" s="1">
        <v>156.91999999999999</v>
      </c>
      <c r="R1477" s="1337">
        <v>156920</v>
      </c>
      <c r="S1477" s="4">
        <v>-23137.59</v>
      </c>
      <c r="T1477" s="1">
        <v>159.34299999999999</v>
      </c>
      <c r="U1477" s="1337">
        <v>159343</v>
      </c>
      <c r="V1477" s="1">
        <v>0.57669999999999999</v>
      </c>
      <c r="W1477" s="1336">
        <v>576.74</v>
      </c>
      <c r="X1477" s="1">
        <v>13</v>
      </c>
      <c r="Y1477" s="1">
        <v>141</v>
      </c>
      <c r="AA1477" s="1">
        <v>401</v>
      </c>
      <c r="AB1477" s="1337">
        <v>-2423</v>
      </c>
    </row>
    <row r="1478" spans="1:28">
      <c r="A1478" s="1336" t="s">
        <v>712</v>
      </c>
      <c r="B1478" s="2" t="s">
        <v>785</v>
      </c>
      <c r="C1478" s="1" t="s">
        <v>786</v>
      </c>
      <c r="D1478" s="1" t="s">
        <v>65</v>
      </c>
      <c r="E1478" s="1">
        <v>130308</v>
      </c>
      <c r="F1478" s="1336" t="s">
        <v>126</v>
      </c>
      <c r="G1478" s="1" t="s">
        <v>32</v>
      </c>
      <c r="H1478" s="1">
        <v>417961</v>
      </c>
      <c r="I1478" s="3">
        <v>42522</v>
      </c>
      <c r="J1478" s="3">
        <v>42521</v>
      </c>
      <c r="K1478" s="3">
        <v>42522</v>
      </c>
      <c r="N1478" s="1" t="s">
        <v>89</v>
      </c>
      <c r="O1478" s="1">
        <v>116624</v>
      </c>
      <c r="P1478" s="1">
        <v>1000</v>
      </c>
      <c r="Q1478" s="1">
        <v>95</v>
      </c>
      <c r="R1478" s="1337">
        <v>95000</v>
      </c>
      <c r="S1478" s="4">
        <v>-9580.3700000000008</v>
      </c>
      <c r="T1478" s="1">
        <v>92.549000000000007</v>
      </c>
      <c r="U1478" s="1337">
        <v>92549</v>
      </c>
      <c r="V1478" s="1">
        <v>0.28810000000000002</v>
      </c>
      <c r="W1478" s="1336">
        <v>288.08</v>
      </c>
      <c r="X1478" s="1">
        <v>13</v>
      </c>
      <c r="Y1478" s="1">
        <v>141</v>
      </c>
      <c r="AA1478" s="1">
        <v>401</v>
      </c>
      <c r="AB1478" s="1337">
        <v>2451</v>
      </c>
    </row>
    <row r="1479" spans="1:28">
      <c r="A1479" s="1336" t="s">
        <v>712</v>
      </c>
      <c r="B1479" s="2" t="s">
        <v>785</v>
      </c>
      <c r="C1479" s="1" t="s">
        <v>786</v>
      </c>
      <c r="D1479" s="1" t="s">
        <v>65</v>
      </c>
      <c r="E1479" s="1">
        <v>130013</v>
      </c>
      <c r="F1479" s="1336" t="s">
        <v>221</v>
      </c>
      <c r="G1479" s="1" t="s">
        <v>32</v>
      </c>
      <c r="H1479" s="1">
        <v>418044</v>
      </c>
      <c r="I1479" s="3">
        <v>42523</v>
      </c>
      <c r="J1479" s="3">
        <v>42520</v>
      </c>
      <c r="K1479" s="3">
        <v>42522</v>
      </c>
      <c r="N1479" s="1" t="s">
        <v>89</v>
      </c>
      <c r="O1479" s="1">
        <v>116585</v>
      </c>
      <c r="P1479" s="1">
        <v>1000</v>
      </c>
      <c r="Q1479" s="1">
        <v>93.1</v>
      </c>
      <c r="R1479" s="1337">
        <v>93100</v>
      </c>
      <c r="S1479" s="4">
        <v>-11480.37</v>
      </c>
      <c r="T1479" s="1">
        <v>92.549000000000007</v>
      </c>
      <c r="U1479" s="1337">
        <v>92549</v>
      </c>
      <c r="V1479" s="1">
        <v>0.28810000000000002</v>
      </c>
      <c r="W1479" s="1336">
        <v>288.08</v>
      </c>
      <c r="X1479" s="1">
        <v>13</v>
      </c>
      <c r="Y1479" s="1">
        <v>130</v>
      </c>
      <c r="AA1479" s="1">
        <v>401</v>
      </c>
      <c r="AB1479" s="1336">
        <v>551</v>
      </c>
    </row>
    <row r="1480" spans="1:28">
      <c r="A1480" s="1336" t="s">
        <v>712</v>
      </c>
      <c r="B1480" s="2" t="s">
        <v>785</v>
      </c>
      <c r="C1480" s="1" t="s">
        <v>786</v>
      </c>
      <c r="D1480" s="1" t="s">
        <v>65</v>
      </c>
      <c r="E1480" s="1">
        <v>140008</v>
      </c>
      <c r="F1480" s="1336" t="s">
        <v>123</v>
      </c>
      <c r="G1480" s="1" t="s">
        <v>32</v>
      </c>
      <c r="H1480" s="1">
        <v>418466</v>
      </c>
      <c r="I1480" s="3">
        <v>42525</v>
      </c>
      <c r="J1480" s="3">
        <v>42522</v>
      </c>
      <c r="K1480" s="3">
        <v>42527</v>
      </c>
      <c r="L1480" s="1">
        <v>221686</v>
      </c>
      <c r="M1480" s="3">
        <v>42524</v>
      </c>
      <c r="N1480" s="1" t="s">
        <v>89</v>
      </c>
      <c r="O1480" s="1">
        <v>116711</v>
      </c>
      <c r="P1480" s="1">
        <v>1000</v>
      </c>
      <c r="Q1480" s="1">
        <v>92.74</v>
      </c>
      <c r="R1480" s="1337">
        <v>92740</v>
      </c>
      <c r="S1480" s="4">
        <v>-11840.37</v>
      </c>
      <c r="T1480" s="1">
        <v>92.549000000000007</v>
      </c>
      <c r="U1480" s="1337">
        <v>92549</v>
      </c>
      <c r="V1480" s="1">
        <v>0.28810000000000002</v>
      </c>
      <c r="W1480" s="1336">
        <v>288.08</v>
      </c>
      <c r="X1480" s="1">
        <v>13</v>
      </c>
      <c r="Y1480" s="1">
        <v>141</v>
      </c>
      <c r="AA1480" s="1">
        <v>401</v>
      </c>
      <c r="AB1480" s="1336">
        <v>191</v>
      </c>
    </row>
    <row r="1481" spans="1:28">
      <c r="A1481" s="1336" t="s">
        <v>712</v>
      </c>
      <c r="B1481" s="2" t="s">
        <v>785</v>
      </c>
      <c r="C1481" s="1" t="s">
        <v>786</v>
      </c>
      <c r="D1481" s="1" t="s">
        <v>65</v>
      </c>
      <c r="E1481" s="1">
        <v>130308</v>
      </c>
      <c r="F1481" s="1336" t="s">
        <v>126</v>
      </c>
      <c r="G1481" s="1" t="s">
        <v>32</v>
      </c>
      <c r="H1481" s="1">
        <v>419098</v>
      </c>
      <c r="I1481" s="3">
        <v>42531</v>
      </c>
      <c r="J1481" s="3">
        <v>42529</v>
      </c>
      <c r="K1481" s="3">
        <v>42530</v>
      </c>
      <c r="N1481" s="1" t="s">
        <v>89</v>
      </c>
      <c r="O1481" s="1">
        <v>116981</v>
      </c>
      <c r="P1481" s="1">
        <v>1000</v>
      </c>
      <c r="Q1481" s="1">
        <v>93.1</v>
      </c>
      <c r="R1481" s="1337">
        <v>93100</v>
      </c>
      <c r="S1481" s="4">
        <v>-11480.37</v>
      </c>
      <c r="T1481" s="1">
        <v>92.549000000000007</v>
      </c>
      <c r="U1481" s="1337">
        <v>92549</v>
      </c>
      <c r="V1481" s="1">
        <v>0.28810000000000002</v>
      </c>
      <c r="W1481" s="1336">
        <v>288.08</v>
      </c>
      <c r="X1481" s="1">
        <v>13</v>
      </c>
      <c r="Y1481" s="1">
        <v>141</v>
      </c>
      <c r="AA1481" s="1">
        <v>401</v>
      </c>
      <c r="AB1481" s="1336">
        <v>551</v>
      </c>
    </row>
    <row r="1482" spans="1:28">
      <c r="A1482" s="1336" t="s">
        <v>712</v>
      </c>
      <c r="B1482" s="2" t="s">
        <v>787</v>
      </c>
      <c r="C1482" s="1" t="s">
        <v>786</v>
      </c>
      <c r="D1482" s="1" t="s">
        <v>129</v>
      </c>
      <c r="E1482" s="1">
        <v>130001</v>
      </c>
      <c r="F1482" s="1336" t="s">
        <v>132</v>
      </c>
      <c r="G1482" s="1" t="s">
        <v>32</v>
      </c>
      <c r="H1482" s="1">
        <v>419261</v>
      </c>
      <c r="I1482" s="3">
        <v>42532</v>
      </c>
      <c r="J1482" s="3">
        <v>42528</v>
      </c>
      <c r="K1482" s="3">
        <v>42529</v>
      </c>
      <c r="N1482" s="1" t="s">
        <v>89</v>
      </c>
      <c r="O1482" s="1">
        <v>116946</v>
      </c>
      <c r="P1482" s="1">
        <v>2000</v>
      </c>
      <c r="Q1482" s="1">
        <v>92.74</v>
      </c>
      <c r="R1482" s="1337">
        <v>185480</v>
      </c>
      <c r="S1482" s="4">
        <v>-23680.74</v>
      </c>
      <c r="T1482" s="1">
        <v>92.549000000000007</v>
      </c>
      <c r="U1482" s="1337">
        <v>185098</v>
      </c>
      <c r="V1482" s="1">
        <v>0.28810000000000002</v>
      </c>
      <c r="W1482" s="1336">
        <v>576.16</v>
      </c>
      <c r="X1482" s="1">
        <v>13</v>
      </c>
      <c r="Y1482" s="1">
        <v>130</v>
      </c>
      <c r="AA1482" s="1">
        <v>401</v>
      </c>
      <c r="AB1482" s="1336">
        <v>382</v>
      </c>
    </row>
    <row r="1483" spans="1:28">
      <c r="A1483" s="1336" t="s">
        <v>712</v>
      </c>
      <c r="B1483" s="2" t="s">
        <v>788</v>
      </c>
      <c r="C1483" s="1" t="s">
        <v>789</v>
      </c>
      <c r="D1483" s="1" t="s">
        <v>65</v>
      </c>
      <c r="E1483" s="1">
        <v>140008</v>
      </c>
      <c r="F1483" s="1336" t="s">
        <v>123</v>
      </c>
      <c r="G1483" s="1" t="s">
        <v>32</v>
      </c>
      <c r="H1483" s="1">
        <v>420593</v>
      </c>
      <c r="I1483" s="3">
        <v>42543</v>
      </c>
      <c r="J1483" s="3">
        <v>42522</v>
      </c>
      <c r="K1483" s="3">
        <v>42545</v>
      </c>
      <c r="L1483" s="1">
        <v>222999</v>
      </c>
      <c r="M1483" s="3">
        <v>42543</v>
      </c>
      <c r="N1483" s="1" t="s">
        <v>89</v>
      </c>
      <c r="O1483" s="1">
        <v>116711</v>
      </c>
      <c r="P1483" s="1">
        <v>1000</v>
      </c>
      <c r="Q1483" s="1">
        <v>123.41</v>
      </c>
      <c r="R1483" s="1337">
        <v>123410</v>
      </c>
      <c r="S1483" s="4">
        <v>-19160.97</v>
      </c>
      <c r="T1483" s="1">
        <v>126.169</v>
      </c>
      <c r="U1483" s="1337">
        <v>126169</v>
      </c>
      <c r="V1483" s="1">
        <v>0.43209999999999998</v>
      </c>
      <c r="W1483" s="1336">
        <v>432.12</v>
      </c>
      <c r="X1483" s="1">
        <v>13</v>
      </c>
      <c r="Y1483" s="1">
        <v>141</v>
      </c>
      <c r="AA1483" s="1">
        <v>401</v>
      </c>
      <c r="AB1483" s="1337">
        <v>-2759</v>
      </c>
    </row>
    <row r="1484" spans="1:28">
      <c r="A1484" s="1336" t="s">
        <v>712</v>
      </c>
      <c r="B1484" s="2" t="s">
        <v>788</v>
      </c>
      <c r="C1484" s="1" t="s">
        <v>789</v>
      </c>
      <c r="D1484" s="1" t="s">
        <v>65</v>
      </c>
      <c r="E1484" s="1">
        <v>140008</v>
      </c>
      <c r="F1484" s="1336" t="s">
        <v>123</v>
      </c>
      <c r="G1484" s="1" t="s">
        <v>32</v>
      </c>
      <c r="H1484" s="1">
        <v>420953</v>
      </c>
      <c r="I1484" s="3">
        <v>42545</v>
      </c>
      <c r="J1484" s="3">
        <v>42522</v>
      </c>
      <c r="K1484" s="3">
        <v>42545</v>
      </c>
      <c r="L1484" s="1">
        <v>223134</v>
      </c>
      <c r="M1484" s="3">
        <v>42545</v>
      </c>
      <c r="N1484" s="1" t="s">
        <v>89</v>
      </c>
      <c r="O1484" s="1">
        <v>116711</v>
      </c>
      <c r="P1484" s="1">
        <v>1000</v>
      </c>
      <c r="Q1484" s="1">
        <v>123.41</v>
      </c>
      <c r="R1484" s="1337">
        <v>123410</v>
      </c>
      <c r="S1484" s="4">
        <v>-19160.97</v>
      </c>
      <c r="T1484" s="1">
        <v>126.169</v>
      </c>
      <c r="U1484" s="1337">
        <v>126169</v>
      </c>
      <c r="V1484" s="1">
        <v>0.43209999999999998</v>
      </c>
      <c r="W1484" s="1336">
        <v>432.12</v>
      </c>
      <c r="X1484" s="1">
        <v>13</v>
      </c>
      <c r="Y1484" s="1">
        <v>141</v>
      </c>
      <c r="AA1484" s="1">
        <v>401</v>
      </c>
      <c r="AB1484" s="1337">
        <v>-2759</v>
      </c>
    </row>
    <row r="1485" spans="1:28">
      <c r="A1485" s="1336" t="s">
        <v>712</v>
      </c>
      <c r="B1485" s="2" t="s">
        <v>790</v>
      </c>
      <c r="C1485" s="1" t="s">
        <v>789</v>
      </c>
      <c r="D1485" s="1" t="s">
        <v>131</v>
      </c>
      <c r="E1485" s="1">
        <v>130001</v>
      </c>
      <c r="F1485" s="1336" t="s">
        <v>132</v>
      </c>
      <c r="G1485" s="1" t="s">
        <v>32</v>
      </c>
      <c r="H1485" s="1">
        <v>420846</v>
      </c>
      <c r="I1485" s="3">
        <v>42545</v>
      </c>
      <c r="J1485" s="3">
        <v>42530</v>
      </c>
      <c r="K1485" s="3">
        <v>42546</v>
      </c>
      <c r="N1485" s="1" t="s">
        <v>89</v>
      </c>
      <c r="O1485" s="1">
        <v>117087</v>
      </c>
      <c r="P1485" s="1">
        <v>3000</v>
      </c>
      <c r="Q1485" s="1">
        <v>123.41</v>
      </c>
      <c r="R1485" s="1337">
        <v>370230</v>
      </c>
      <c r="S1485" s="4">
        <v>-57482.91</v>
      </c>
      <c r="T1485" s="1">
        <v>126.169</v>
      </c>
      <c r="U1485" s="1337">
        <v>378507</v>
      </c>
      <c r="V1485" s="1">
        <v>0.43209999999999998</v>
      </c>
      <c r="W1485" s="1337">
        <v>1296.3599999999999</v>
      </c>
      <c r="X1485" s="1">
        <v>13</v>
      </c>
      <c r="Y1485" s="1">
        <v>130</v>
      </c>
      <c r="AA1485" s="1">
        <v>401</v>
      </c>
      <c r="AB1485" s="1337">
        <v>-8277</v>
      </c>
    </row>
    <row r="1486" spans="1:28">
      <c r="A1486" s="1336" t="s">
        <v>712</v>
      </c>
      <c r="B1486" s="2" t="s">
        <v>791</v>
      </c>
      <c r="C1486" s="1" t="s">
        <v>792</v>
      </c>
      <c r="D1486" s="1" t="s">
        <v>65</v>
      </c>
      <c r="E1486" s="1">
        <v>130349</v>
      </c>
      <c r="F1486" s="1336" t="s">
        <v>141</v>
      </c>
      <c r="G1486" s="1" t="s">
        <v>32</v>
      </c>
      <c r="H1486" s="1">
        <v>417937</v>
      </c>
      <c r="I1486" s="3">
        <v>42522</v>
      </c>
      <c r="J1486" s="3">
        <v>42520</v>
      </c>
      <c r="K1486" s="3">
        <v>42521</v>
      </c>
      <c r="N1486" s="1" t="s">
        <v>89</v>
      </c>
      <c r="O1486" s="1">
        <v>116603</v>
      </c>
      <c r="P1486" s="1">
        <v>1000</v>
      </c>
      <c r="Q1486" s="1">
        <v>164.77</v>
      </c>
      <c r="R1486" s="1337">
        <v>164770</v>
      </c>
      <c r="S1486" s="4">
        <v>-15287.59</v>
      </c>
      <c r="T1486" s="1">
        <v>159.34299999999999</v>
      </c>
      <c r="U1486" s="1337">
        <v>159343</v>
      </c>
      <c r="V1486" s="1">
        <v>0.57669999999999999</v>
      </c>
      <c r="W1486" s="1336">
        <v>576.74</v>
      </c>
      <c r="X1486" s="1">
        <v>13</v>
      </c>
      <c r="Y1486" s="1">
        <v>141</v>
      </c>
      <c r="AA1486" s="1">
        <v>401</v>
      </c>
      <c r="AB1486" s="1337">
        <v>5427</v>
      </c>
    </row>
    <row r="1487" spans="1:28">
      <c r="A1487" s="1336" t="s">
        <v>712</v>
      </c>
      <c r="B1487" s="2" t="s">
        <v>791</v>
      </c>
      <c r="C1487" s="1" t="s">
        <v>792</v>
      </c>
      <c r="D1487" s="1" t="s">
        <v>65</v>
      </c>
      <c r="E1487" s="1">
        <v>130099</v>
      </c>
      <c r="F1487" s="1336" t="s">
        <v>150</v>
      </c>
      <c r="G1487" s="1" t="s">
        <v>32</v>
      </c>
      <c r="H1487" s="1">
        <v>418080</v>
      </c>
      <c r="I1487" s="3">
        <v>42523</v>
      </c>
      <c r="J1487" s="3">
        <v>42503</v>
      </c>
      <c r="K1487" s="3">
        <v>42531</v>
      </c>
      <c r="L1487" s="1">
        <v>221479</v>
      </c>
      <c r="M1487" s="3">
        <v>42522</v>
      </c>
      <c r="N1487" s="1" t="s">
        <v>89</v>
      </c>
      <c r="O1487" s="1">
        <v>116107</v>
      </c>
      <c r="P1487" s="1">
        <v>1000</v>
      </c>
      <c r="Q1487" s="1">
        <v>169.16</v>
      </c>
      <c r="R1487" s="1337">
        <v>169160</v>
      </c>
      <c r="S1487" s="4">
        <v>-10897.59</v>
      </c>
      <c r="T1487" s="1">
        <v>159.34299999999999</v>
      </c>
      <c r="U1487" s="1337">
        <v>159343</v>
      </c>
      <c r="V1487" s="1">
        <v>0.57669999999999999</v>
      </c>
      <c r="W1487" s="1336">
        <v>576.74</v>
      </c>
      <c r="X1487" s="1">
        <v>13</v>
      </c>
      <c r="Y1487" s="1">
        <v>130</v>
      </c>
      <c r="AA1487" s="1">
        <v>401</v>
      </c>
      <c r="AB1487" s="1337">
        <v>9817</v>
      </c>
    </row>
    <row r="1488" spans="1:28">
      <c r="A1488" s="1336" t="s">
        <v>712</v>
      </c>
      <c r="B1488" s="2" t="s">
        <v>791</v>
      </c>
      <c r="C1488" s="1" t="s">
        <v>792</v>
      </c>
      <c r="D1488" s="1" t="s">
        <v>65</v>
      </c>
      <c r="E1488" s="1">
        <v>140008</v>
      </c>
      <c r="F1488" s="1336" t="s">
        <v>123</v>
      </c>
      <c r="G1488" s="1" t="s">
        <v>32</v>
      </c>
      <c r="H1488" s="1">
        <v>418421</v>
      </c>
      <c r="I1488" s="3">
        <v>42525</v>
      </c>
      <c r="J1488" s="3">
        <v>42503</v>
      </c>
      <c r="K1488" s="3">
        <v>42516</v>
      </c>
      <c r="L1488" s="1">
        <v>221688</v>
      </c>
      <c r="M1488" s="3">
        <v>42524</v>
      </c>
      <c r="N1488" s="1" t="s">
        <v>89</v>
      </c>
      <c r="O1488" s="1">
        <v>116127</v>
      </c>
      <c r="P1488" s="1">
        <v>2000</v>
      </c>
      <c r="Q1488" s="1">
        <v>163.12</v>
      </c>
      <c r="R1488" s="1337">
        <v>326240</v>
      </c>
      <c r="S1488" s="4">
        <v>-33875.18</v>
      </c>
      <c r="T1488" s="1">
        <v>159.34299999999999</v>
      </c>
      <c r="U1488" s="1337">
        <v>318686</v>
      </c>
      <c r="V1488" s="1">
        <v>0.57669999999999999</v>
      </c>
      <c r="W1488" s="1337">
        <v>1153.48</v>
      </c>
      <c r="X1488" s="1">
        <v>13</v>
      </c>
      <c r="Y1488" s="1">
        <v>141</v>
      </c>
      <c r="AA1488" s="1">
        <v>401</v>
      </c>
      <c r="AB1488" s="1337">
        <v>7554</v>
      </c>
    </row>
    <row r="1489" spans="1:28">
      <c r="A1489" s="1336" t="s">
        <v>712</v>
      </c>
      <c r="B1489" s="2" t="s">
        <v>791</v>
      </c>
      <c r="C1489" s="1" t="s">
        <v>792</v>
      </c>
      <c r="D1489" s="1" t="s">
        <v>65</v>
      </c>
      <c r="E1489" s="1">
        <v>140008</v>
      </c>
      <c r="F1489" s="1336" t="s">
        <v>123</v>
      </c>
      <c r="G1489" s="1" t="s">
        <v>32</v>
      </c>
      <c r="H1489" s="1">
        <v>418452</v>
      </c>
      <c r="I1489" s="3">
        <v>42525</v>
      </c>
      <c r="J1489" s="3">
        <v>42500</v>
      </c>
      <c r="K1489" s="3">
        <v>42515</v>
      </c>
      <c r="L1489" s="1">
        <v>221680</v>
      </c>
      <c r="M1489" s="3">
        <v>42524</v>
      </c>
      <c r="N1489" s="1" t="s">
        <v>89</v>
      </c>
      <c r="O1489" s="1">
        <v>115955</v>
      </c>
      <c r="P1489" s="1">
        <v>1000</v>
      </c>
      <c r="Q1489" s="1">
        <v>163.12</v>
      </c>
      <c r="R1489" s="1337">
        <v>163120</v>
      </c>
      <c r="S1489" s="4">
        <v>-16937.59</v>
      </c>
      <c r="T1489" s="1">
        <v>159.34299999999999</v>
      </c>
      <c r="U1489" s="1337">
        <v>159343</v>
      </c>
      <c r="V1489" s="1">
        <v>0.57669999999999999</v>
      </c>
      <c r="W1489" s="1336">
        <v>576.74</v>
      </c>
      <c r="X1489" s="1">
        <v>13</v>
      </c>
      <c r="Y1489" s="1">
        <v>141</v>
      </c>
      <c r="AA1489" s="1">
        <v>401</v>
      </c>
      <c r="AB1489" s="1337">
        <v>3777</v>
      </c>
    </row>
    <row r="1490" spans="1:28">
      <c r="A1490" s="1336" t="s">
        <v>712</v>
      </c>
      <c r="B1490" s="2" t="s">
        <v>791</v>
      </c>
      <c r="C1490" s="1" t="s">
        <v>792</v>
      </c>
      <c r="D1490" s="1" t="s">
        <v>65</v>
      </c>
      <c r="E1490" s="1">
        <v>130110</v>
      </c>
      <c r="F1490" s="1336" t="s">
        <v>198</v>
      </c>
      <c r="G1490" s="1" t="s">
        <v>32</v>
      </c>
      <c r="H1490" s="1">
        <v>418711</v>
      </c>
      <c r="I1490" s="3">
        <v>42530</v>
      </c>
      <c r="J1490" s="3">
        <v>42499</v>
      </c>
      <c r="K1490" s="3">
        <v>42515</v>
      </c>
      <c r="N1490" s="1" t="s">
        <v>89</v>
      </c>
      <c r="O1490" s="1">
        <v>115881</v>
      </c>
      <c r="P1490" s="1">
        <v>1000</v>
      </c>
      <c r="Q1490" s="1">
        <v>169.44</v>
      </c>
      <c r="R1490" s="1337">
        <v>169440</v>
      </c>
      <c r="S1490" s="4">
        <v>-10617.59</v>
      </c>
      <c r="T1490" s="1">
        <v>159.34299999999999</v>
      </c>
      <c r="U1490" s="1337">
        <v>159343</v>
      </c>
      <c r="V1490" s="1">
        <v>0.57669999999999999</v>
      </c>
      <c r="W1490" s="1336">
        <v>576.74</v>
      </c>
      <c r="X1490" s="1">
        <v>13</v>
      </c>
      <c r="Y1490" s="1">
        <v>130</v>
      </c>
      <c r="AA1490" s="1">
        <v>401</v>
      </c>
      <c r="AB1490" s="1337">
        <v>10097</v>
      </c>
    </row>
    <row r="1491" spans="1:28">
      <c r="A1491" s="1336" t="s">
        <v>712</v>
      </c>
      <c r="B1491" s="2" t="s">
        <v>791</v>
      </c>
      <c r="C1491" s="1" t="s">
        <v>792</v>
      </c>
      <c r="D1491" s="1" t="s">
        <v>65</v>
      </c>
      <c r="E1491" s="1">
        <v>130308</v>
      </c>
      <c r="F1491" s="1336" t="s">
        <v>126</v>
      </c>
      <c r="G1491" s="1" t="s">
        <v>32</v>
      </c>
      <c r="H1491" s="1">
        <v>420717</v>
      </c>
      <c r="I1491" s="3">
        <v>42544</v>
      </c>
      <c r="J1491" s="3">
        <v>42528</v>
      </c>
      <c r="K1491" s="3">
        <v>42529</v>
      </c>
      <c r="N1491" s="1" t="s">
        <v>89</v>
      </c>
      <c r="O1491" s="1">
        <v>116911</v>
      </c>
      <c r="P1491" s="1">
        <v>1000</v>
      </c>
      <c r="Q1491" s="1">
        <v>164.77</v>
      </c>
      <c r="R1491" s="1337">
        <v>164770</v>
      </c>
      <c r="S1491" s="4">
        <v>-15287.59</v>
      </c>
      <c r="T1491" s="1">
        <v>159.34299999999999</v>
      </c>
      <c r="U1491" s="1337">
        <v>159343</v>
      </c>
      <c r="V1491" s="1">
        <v>0.57669999999999999</v>
      </c>
      <c r="W1491" s="1336">
        <v>576.74</v>
      </c>
      <c r="X1491" s="1">
        <v>13</v>
      </c>
      <c r="Y1491" s="1">
        <v>141</v>
      </c>
      <c r="AA1491" s="1">
        <v>401</v>
      </c>
      <c r="AB1491" s="1337">
        <v>5427</v>
      </c>
    </row>
    <row r="1492" spans="1:28">
      <c r="A1492" s="1336" t="s">
        <v>712</v>
      </c>
      <c r="B1492" s="2" t="s">
        <v>791</v>
      </c>
      <c r="C1492" s="1" t="s">
        <v>792</v>
      </c>
      <c r="D1492" s="1" t="s">
        <v>65</v>
      </c>
      <c r="E1492" s="1">
        <v>130308</v>
      </c>
      <c r="F1492" s="1336" t="s">
        <v>126</v>
      </c>
      <c r="G1492" s="1" t="s">
        <v>32</v>
      </c>
      <c r="H1492" s="1">
        <v>421295</v>
      </c>
      <c r="I1492" s="3">
        <v>42549</v>
      </c>
      <c r="J1492" s="3">
        <v>42529</v>
      </c>
      <c r="K1492" s="3">
        <v>42546</v>
      </c>
      <c r="N1492" s="1" t="s">
        <v>89</v>
      </c>
      <c r="O1492" s="1">
        <v>116981</v>
      </c>
      <c r="P1492" s="1">
        <v>1000</v>
      </c>
      <c r="Q1492" s="1">
        <v>161.47</v>
      </c>
      <c r="R1492" s="1337">
        <v>161470</v>
      </c>
      <c r="S1492" s="4">
        <v>-18587.59</v>
      </c>
      <c r="T1492" s="1">
        <v>159.34299999999999</v>
      </c>
      <c r="U1492" s="1337">
        <v>159343</v>
      </c>
      <c r="V1492" s="1">
        <v>0.57669999999999999</v>
      </c>
      <c r="W1492" s="1336">
        <v>576.74</v>
      </c>
      <c r="X1492" s="1">
        <v>13</v>
      </c>
      <c r="Y1492" s="1">
        <v>141</v>
      </c>
      <c r="AA1492" s="1">
        <v>401</v>
      </c>
      <c r="AB1492" s="1337">
        <v>2127</v>
      </c>
    </row>
    <row r="1493" spans="1:28">
      <c r="A1493" s="1336" t="s">
        <v>712</v>
      </c>
      <c r="B1493" s="2" t="s">
        <v>793</v>
      </c>
      <c r="C1493" s="1" t="s">
        <v>792</v>
      </c>
      <c r="D1493" s="1" t="s">
        <v>129</v>
      </c>
      <c r="E1493" s="1">
        <v>140008</v>
      </c>
      <c r="F1493" s="1336" t="s">
        <v>123</v>
      </c>
      <c r="G1493" s="1" t="s">
        <v>32</v>
      </c>
      <c r="H1493" s="1">
        <v>420594</v>
      </c>
      <c r="I1493" s="3">
        <v>42543</v>
      </c>
      <c r="J1493" s="3">
        <v>42522</v>
      </c>
      <c r="K1493" s="3">
        <v>42545</v>
      </c>
      <c r="L1493" s="1">
        <v>223010</v>
      </c>
      <c r="M1493" s="3">
        <v>42543</v>
      </c>
      <c r="N1493" s="1" t="s">
        <v>89</v>
      </c>
      <c r="O1493" s="1">
        <v>116712</v>
      </c>
      <c r="P1493" s="1">
        <v>2000</v>
      </c>
      <c r="Q1493" s="1">
        <v>160.84</v>
      </c>
      <c r="R1493" s="1337">
        <v>321680</v>
      </c>
      <c r="S1493" s="4">
        <v>-38435.18</v>
      </c>
      <c r="T1493" s="1">
        <v>159.34299999999999</v>
      </c>
      <c r="U1493" s="1337">
        <v>318686</v>
      </c>
      <c r="V1493" s="1">
        <v>0.57669999999999999</v>
      </c>
      <c r="W1493" s="1337">
        <v>1153.48</v>
      </c>
      <c r="X1493" s="1">
        <v>13</v>
      </c>
      <c r="Y1493" s="1">
        <v>141</v>
      </c>
      <c r="AA1493" s="1">
        <v>401</v>
      </c>
      <c r="AB1493" s="1337">
        <v>2994</v>
      </c>
    </row>
    <row r="1494" spans="1:28">
      <c r="A1494" s="1336" t="s">
        <v>712</v>
      </c>
      <c r="B1494" s="2" t="s">
        <v>793</v>
      </c>
      <c r="C1494" s="1" t="s">
        <v>792</v>
      </c>
      <c r="D1494" s="1" t="s">
        <v>129</v>
      </c>
      <c r="E1494" s="1">
        <v>130001</v>
      </c>
      <c r="F1494" s="1336" t="s">
        <v>132</v>
      </c>
      <c r="G1494" s="1" t="s">
        <v>32</v>
      </c>
      <c r="H1494" s="1">
        <v>420789</v>
      </c>
      <c r="I1494" s="3">
        <v>42545</v>
      </c>
      <c r="J1494" s="3">
        <v>42528</v>
      </c>
      <c r="K1494" s="3">
        <v>42546</v>
      </c>
      <c r="N1494" s="1" t="s">
        <v>89</v>
      </c>
      <c r="O1494" s="1">
        <v>116947</v>
      </c>
      <c r="P1494" s="1">
        <v>4000</v>
      </c>
      <c r="Q1494" s="1">
        <v>160.84</v>
      </c>
      <c r="R1494" s="1337">
        <v>643360</v>
      </c>
      <c r="S1494" s="4">
        <v>-76870.36</v>
      </c>
      <c r="T1494" s="1">
        <v>159.34299999999999</v>
      </c>
      <c r="U1494" s="1337">
        <v>637372</v>
      </c>
      <c r="V1494" s="1">
        <v>0.57669999999999999</v>
      </c>
      <c r="W1494" s="1337">
        <v>2306.96</v>
      </c>
      <c r="X1494" s="1">
        <v>13</v>
      </c>
      <c r="Y1494" s="1">
        <v>130</v>
      </c>
      <c r="AA1494" s="1">
        <v>401</v>
      </c>
      <c r="AB1494" s="1337">
        <v>5988</v>
      </c>
    </row>
    <row r="1495" spans="1:28">
      <c r="A1495" s="1336" t="s">
        <v>712</v>
      </c>
      <c r="B1495" s="2" t="s">
        <v>794</v>
      </c>
      <c r="C1495" s="1" t="s">
        <v>795</v>
      </c>
      <c r="D1495" s="1" t="s">
        <v>76</v>
      </c>
      <c r="E1495" s="1">
        <v>140083</v>
      </c>
      <c r="F1495" s="1336" t="s">
        <v>117</v>
      </c>
      <c r="G1495" s="1" t="s">
        <v>32</v>
      </c>
      <c r="H1495" s="1">
        <v>420941</v>
      </c>
      <c r="I1495" s="3">
        <v>42544</v>
      </c>
      <c r="J1495" s="3">
        <v>42520</v>
      </c>
      <c r="K1495" s="3">
        <v>42546</v>
      </c>
      <c r="L1495" s="1">
        <v>223114</v>
      </c>
      <c r="M1495" s="3">
        <v>42544</v>
      </c>
      <c r="N1495" s="1" t="s">
        <v>89</v>
      </c>
      <c r="O1495" s="1">
        <v>116574</v>
      </c>
      <c r="P1495" s="1">
        <v>500</v>
      </c>
      <c r="Q1495" s="1">
        <v>26.96</v>
      </c>
      <c r="R1495" s="1337">
        <v>13480</v>
      </c>
      <c r="S1495" s="4">
        <v>-1714.55</v>
      </c>
      <c r="T1495" s="1">
        <v>26.893000000000001</v>
      </c>
      <c r="U1495" s="1337">
        <v>13446.5</v>
      </c>
      <c r="V1495" s="1">
        <v>6.7000000000000004E-2</v>
      </c>
      <c r="W1495" s="1336">
        <v>33.5</v>
      </c>
      <c r="X1495" s="1">
        <v>13</v>
      </c>
      <c r="Y1495" s="1">
        <v>141</v>
      </c>
      <c r="AA1495" s="1">
        <v>401</v>
      </c>
      <c r="AB1495" s="1336">
        <v>33.5</v>
      </c>
    </row>
    <row r="1496" spans="1:28">
      <c r="A1496" s="1336" t="s">
        <v>712</v>
      </c>
      <c r="B1496" s="2" t="s">
        <v>796</v>
      </c>
      <c r="C1496" s="1" t="s">
        <v>795</v>
      </c>
      <c r="D1496" s="1" t="s">
        <v>129</v>
      </c>
      <c r="E1496" s="1">
        <v>140083</v>
      </c>
      <c r="F1496" s="1336" t="s">
        <v>117</v>
      </c>
      <c r="G1496" s="1" t="s">
        <v>32</v>
      </c>
      <c r="H1496" s="1">
        <v>420933</v>
      </c>
      <c r="I1496" s="3">
        <v>42544</v>
      </c>
      <c r="J1496" s="3">
        <v>42520</v>
      </c>
      <c r="K1496" s="3">
        <v>42546</v>
      </c>
      <c r="L1496" s="1">
        <v>223085</v>
      </c>
      <c r="M1496" s="3">
        <v>42544</v>
      </c>
      <c r="N1496" s="1" t="s">
        <v>89</v>
      </c>
      <c r="O1496" s="1">
        <v>116574</v>
      </c>
      <c r="P1496" s="1">
        <v>2000</v>
      </c>
      <c r="Q1496" s="1">
        <v>26.96</v>
      </c>
      <c r="R1496" s="1337">
        <v>53920</v>
      </c>
      <c r="S1496" s="4">
        <v>-6858.18</v>
      </c>
      <c r="T1496" s="1">
        <v>26.893000000000001</v>
      </c>
      <c r="U1496" s="1337">
        <v>53786</v>
      </c>
      <c r="V1496" s="1">
        <v>6.7000000000000004E-2</v>
      </c>
      <c r="W1496" s="1336">
        <v>134</v>
      </c>
      <c r="X1496" s="1">
        <v>13</v>
      </c>
      <c r="Y1496" s="1">
        <v>141</v>
      </c>
      <c r="AA1496" s="1">
        <v>401</v>
      </c>
      <c r="AB1496" s="1336">
        <v>134</v>
      </c>
    </row>
    <row r="1497" spans="1:28">
      <c r="A1497" s="1336" t="s">
        <v>712</v>
      </c>
      <c r="B1497" s="2" t="s">
        <v>797</v>
      </c>
      <c r="C1497" s="1" t="s">
        <v>798</v>
      </c>
      <c r="D1497" s="1" t="s">
        <v>76</v>
      </c>
      <c r="E1497" s="1">
        <v>140083</v>
      </c>
      <c r="F1497" s="1336" t="s">
        <v>117</v>
      </c>
      <c r="G1497" s="1" t="s">
        <v>32</v>
      </c>
      <c r="H1497" s="1">
        <v>419691</v>
      </c>
      <c r="I1497" s="3">
        <v>42535</v>
      </c>
      <c r="J1497" s="3">
        <v>42515</v>
      </c>
      <c r="K1497" s="3">
        <v>42546</v>
      </c>
      <c r="L1497" s="1">
        <v>222452</v>
      </c>
      <c r="M1497" s="3">
        <v>42534</v>
      </c>
      <c r="N1497" s="1" t="s">
        <v>89</v>
      </c>
      <c r="O1497" s="1">
        <v>116460</v>
      </c>
      <c r="P1497" s="1">
        <v>500</v>
      </c>
      <c r="Q1497" s="1">
        <v>32.31</v>
      </c>
      <c r="R1497" s="1337">
        <v>16155</v>
      </c>
      <c r="S1497" s="4">
        <v>-2229.54</v>
      </c>
      <c r="T1497" s="1">
        <v>32.539000000000001</v>
      </c>
      <c r="U1497" s="1337">
        <v>16269.5</v>
      </c>
      <c r="V1497" s="1">
        <v>8.9399999999999993E-2</v>
      </c>
      <c r="W1497" s="1336">
        <v>44.71</v>
      </c>
      <c r="X1497" s="1">
        <v>13</v>
      </c>
      <c r="Y1497" s="1">
        <v>141</v>
      </c>
      <c r="AA1497" s="1">
        <v>401</v>
      </c>
      <c r="AB1497" s="1336">
        <v>-114.5</v>
      </c>
    </row>
    <row r="1498" spans="1:28">
      <c r="A1498" s="1336" t="s">
        <v>712</v>
      </c>
      <c r="B1498" s="2" t="s">
        <v>797</v>
      </c>
      <c r="C1498" s="1" t="s">
        <v>798</v>
      </c>
      <c r="D1498" s="1" t="s">
        <v>76</v>
      </c>
      <c r="E1498" s="1">
        <v>140083</v>
      </c>
      <c r="F1498" s="1336" t="s">
        <v>117</v>
      </c>
      <c r="G1498" s="1" t="s">
        <v>32</v>
      </c>
      <c r="H1498" s="1">
        <v>419745</v>
      </c>
      <c r="I1498" s="3">
        <v>42535</v>
      </c>
      <c r="J1498" s="3">
        <v>42515</v>
      </c>
      <c r="K1498" s="3">
        <v>42546</v>
      </c>
      <c r="L1498" s="1">
        <v>222460</v>
      </c>
      <c r="M1498" s="3">
        <v>42534</v>
      </c>
      <c r="N1498" s="1" t="s">
        <v>89</v>
      </c>
      <c r="O1498" s="1">
        <v>116460</v>
      </c>
      <c r="P1498" s="1">
        <v>500</v>
      </c>
      <c r="Q1498" s="1">
        <v>32.31</v>
      </c>
      <c r="R1498" s="1337">
        <v>16155</v>
      </c>
      <c r="S1498" s="4">
        <v>-2229.54</v>
      </c>
      <c r="T1498" s="1">
        <v>32.539000000000001</v>
      </c>
      <c r="U1498" s="1337">
        <v>16269.5</v>
      </c>
      <c r="V1498" s="1">
        <v>8.9399999999999993E-2</v>
      </c>
      <c r="W1498" s="1336">
        <v>44.71</v>
      </c>
      <c r="X1498" s="1">
        <v>13</v>
      </c>
      <c r="Y1498" s="1">
        <v>141</v>
      </c>
      <c r="AA1498" s="1">
        <v>401</v>
      </c>
      <c r="AB1498" s="1336">
        <v>-114.5</v>
      </c>
    </row>
    <row r="1499" spans="1:28">
      <c r="A1499" s="1336" t="s">
        <v>712</v>
      </c>
      <c r="B1499" s="2" t="s">
        <v>799</v>
      </c>
      <c r="C1499" s="1" t="s">
        <v>798</v>
      </c>
      <c r="D1499" s="1" t="s">
        <v>800</v>
      </c>
      <c r="E1499" s="1">
        <v>140083</v>
      </c>
      <c r="F1499" s="1336" t="s">
        <v>117</v>
      </c>
      <c r="G1499" s="1" t="s">
        <v>32</v>
      </c>
      <c r="H1499" s="1">
        <v>419432</v>
      </c>
      <c r="I1499" s="3">
        <v>42534</v>
      </c>
      <c r="J1499" s="3">
        <v>42520</v>
      </c>
      <c r="K1499" s="3">
        <v>42546</v>
      </c>
      <c r="L1499" s="1">
        <v>222398</v>
      </c>
      <c r="M1499" s="3">
        <v>42534</v>
      </c>
      <c r="N1499" s="1" t="s">
        <v>89</v>
      </c>
      <c r="O1499" s="1">
        <v>116574</v>
      </c>
      <c r="P1499" s="1">
        <v>690</v>
      </c>
      <c r="Q1499" s="1">
        <v>31.52</v>
      </c>
      <c r="R1499" s="1337">
        <v>21748.799999999999</v>
      </c>
      <c r="S1499" s="4">
        <v>-3621.86</v>
      </c>
      <c r="T1499" s="1">
        <v>32.539000000000001</v>
      </c>
      <c r="U1499" s="1337">
        <v>22451.91</v>
      </c>
      <c r="V1499" s="1">
        <v>8.9399999999999993E-2</v>
      </c>
      <c r="W1499" s="1336">
        <v>61.699800000000003</v>
      </c>
      <c r="X1499" s="1">
        <v>13</v>
      </c>
      <c r="Y1499" s="1">
        <v>141</v>
      </c>
      <c r="AA1499" s="1">
        <v>401</v>
      </c>
      <c r="AB1499" s="1336">
        <v>-703.11</v>
      </c>
    </row>
    <row r="1500" spans="1:28">
      <c r="A1500" s="1336" t="s">
        <v>712</v>
      </c>
      <c r="B1500" s="2" t="s">
        <v>801</v>
      </c>
      <c r="C1500" s="1" t="s">
        <v>798</v>
      </c>
      <c r="D1500" s="1" t="s">
        <v>129</v>
      </c>
      <c r="E1500" s="1">
        <v>140083</v>
      </c>
      <c r="F1500" s="1336" t="s">
        <v>117</v>
      </c>
      <c r="G1500" s="1" t="s">
        <v>32</v>
      </c>
      <c r="H1500" s="1">
        <v>419691</v>
      </c>
      <c r="I1500" s="3">
        <v>42535</v>
      </c>
      <c r="J1500" s="3">
        <v>42515</v>
      </c>
      <c r="K1500" s="3">
        <v>42546</v>
      </c>
      <c r="L1500" s="1">
        <v>222452</v>
      </c>
      <c r="M1500" s="3">
        <v>42534</v>
      </c>
      <c r="N1500" s="1" t="s">
        <v>89</v>
      </c>
      <c r="O1500" s="1">
        <v>116460</v>
      </c>
      <c r="P1500" s="1">
        <v>2000</v>
      </c>
      <c r="Q1500" s="1">
        <v>32.31</v>
      </c>
      <c r="R1500" s="1337">
        <v>64620</v>
      </c>
      <c r="S1500" s="4">
        <v>-8918.14</v>
      </c>
      <c r="T1500" s="1">
        <v>32.539000000000001</v>
      </c>
      <c r="U1500" s="1337">
        <v>65078</v>
      </c>
      <c r="V1500" s="1">
        <v>8.9399999999999993E-2</v>
      </c>
      <c r="W1500" s="1336">
        <v>178.84</v>
      </c>
      <c r="X1500" s="1">
        <v>13</v>
      </c>
      <c r="Y1500" s="1">
        <v>141</v>
      </c>
      <c r="AA1500" s="1">
        <v>401</v>
      </c>
      <c r="AB1500" s="1336">
        <v>-458</v>
      </c>
    </row>
    <row r="1501" spans="1:28">
      <c r="A1501" s="1336" t="s">
        <v>712</v>
      </c>
      <c r="B1501" s="2" t="s">
        <v>801</v>
      </c>
      <c r="C1501" s="1" t="s">
        <v>798</v>
      </c>
      <c r="D1501" s="1" t="s">
        <v>129</v>
      </c>
      <c r="E1501" s="1">
        <v>130023</v>
      </c>
      <c r="F1501" s="1336" t="s">
        <v>153</v>
      </c>
      <c r="G1501" s="1" t="s">
        <v>32</v>
      </c>
      <c r="H1501" s="1">
        <v>420781</v>
      </c>
      <c r="I1501" s="3">
        <v>42544</v>
      </c>
      <c r="J1501" s="3">
        <v>42523</v>
      </c>
      <c r="K1501" s="3">
        <v>42546</v>
      </c>
      <c r="N1501" s="1" t="s">
        <v>89</v>
      </c>
      <c r="O1501" s="1">
        <v>116759</v>
      </c>
      <c r="P1501" s="1">
        <v>2000</v>
      </c>
      <c r="Q1501" s="1">
        <v>32.43</v>
      </c>
      <c r="R1501" s="1337">
        <v>64860</v>
      </c>
      <c r="S1501" s="4">
        <v>-8678.14</v>
      </c>
      <c r="T1501" s="1">
        <v>32.539000000000001</v>
      </c>
      <c r="U1501" s="1337">
        <v>65078</v>
      </c>
      <c r="V1501" s="1">
        <v>8.9399999999999993E-2</v>
      </c>
      <c r="W1501" s="1336">
        <v>178.84</v>
      </c>
      <c r="X1501" s="1">
        <v>13</v>
      </c>
      <c r="Y1501" s="1">
        <v>130</v>
      </c>
      <c r="AA1501" s="1">
        <v>401</v>
      </c>
      <c r="AB1501" s="1336">
        <v>-218</v>
      </c>
    </row>
    <row r="1502" spans="1:28">
      <c r="A1502" s="1336" t="s">
        <v>712</v>
      </c>
      <c r="B1502" s="2" t="s">
        <v>801</v>
      </c>
      <c r="C1502" s="1" t="s">
        <v>798</v>
      </c>
      <c r="D1502" s="1" t="s">
        <v>129</v>
      </c>
      <c r="E1502" s="1">
        <v>140083</v>
      </c>
      <c r="F1502" s="1336" t="s">
        <v>117</v>
      </c>
      <c r="G1502" s="1" t="s">
        <v>32</v>
      </c>
      <c r="H1502" s="1">
        <v>420937</v>
      </c>
      <c r="I1502" s="3">
        <v>42544</v>
      </c>
      <c r="J1502" s="3">
        <v>42529</v>
      </c>
      <c r="K1502" s="3">
        <v>42546</v>
      </c>
      <c r="L1502" s="1">
        <v>223052</v>
      </c>
      <c r="M1502" s="3">
        <v>42543</v>
      </c>
      <c r="N1502" s="1" t="s">
        <v>89</v>
      </c>
      <c r="O1502" s="1">
        <v>116998</v>
      </c>
      <c r="P1502" s="1">
        <v>2000</v>
      </c>
      <c r="Q1502" s="1">
        <v>31.52</v>
      </c>
      <c r="R1502" s="1337">
        <v>63040</v>
      </c>
      <c r="S1502" s="4">
        <v>-10498.14</v>
      </c>
      <c r="T1502" s="1">
        <v>32.539000000000001</v>
      </c>
      <c r="U1502" s="1337">
        <v>65078</v>
      </c>
      <c r="V1502" s="1">
        <v>8.9399999999999993E-2</v>
      </c>
      <c r="W1502" s="1336">
        <v>178.84</v>
      </c>
      <c r="X1502" s="1">
        <v>13</v>
      </c>
      <c r="Y1502" s="1">
        <v>141</v>
      </c>
      <c r="AA1502" s="1">
        <v>401</v>
      </c>
      <c r="AB1502" s="1337">
        <v>-2038</v>
      </c>
    </row>
    <row r="1503" spans="1:28">
      <c r="A1503" s="1336" t="s">
        <v>712</v>
      </c>
      <c r="B1503" s="2" t="s">
        <v>802</v>
      </c>
      <c r="C1503" s="1" t="s">
        <v>803</v>
      </c>
      <c r="D1503" s="1" t="s">
        <v>116</v>
      </c>
      <c r="E1503" s="1">
        <v>130004</v>
      </c>
      <c r="F1503" s="1336" t="s">
        <v>125</v>
      </c>
      <c r="G1503" s="1" t="s">
        <v>32</v>
      </c>
      <c r="H1503" s="1">
        <v>418108</v>
      </c>
      <c r="I1503" s="3">
        <v>42523</v>
      </c>
      <c r="J1503" s="3">
        <v>42521</v>
      </c>
      <c r="K1503" s="3">
        <v>42523</v>
      </c>
      <c r="L1503" s="1">
        <v>221526</v>
      </c>
      <c r="M1503" s="3">
        <v>42523</v>
      </c>
      <c r="N1503" s="1" t="s">
        <v>89</v>
      </c>
      <c r="O1503" s="1">
        <v>116630</v>
      </c>
      <c r="P1503" s="1">
        <v>1200</v>
      </c>
      <c r="Q1503" s="1">
        <v>23.38</v>
      </c>
      <c r="R1503" s="1337">
        <v>28056</v>
      </c>
      <c r="S1503" s="4">
        <v>-1891.26</v>
      </c>
      <c r="T1503" s="1">
        <v>22.085000000000001</v>
      </c>
      <c r="U1503" s="1337">
        <v>26502</v>
      </c>
      <c r="V1503" s="1">
        <v>4.4699999999999997E-2</v>
      </c>
      <c r="W1503" s="1336">
        <v>53.591999999999999</v>
      </c>
      <c r="X1503" s="1">
        <v>13</v>
      </c>
      <c r="Y1503" s="1">
        <v>130</v>
      </c>
      <c r="AA1503" s="1">
        <v>401</v>
      </c>
      <c r="AB1503" s="1337">
        <v>1554</v>
      </c>
    </row>
    <row r="1504" spans="1:28">
      <c r="A1504" s="1336" t="s">
        <v>712</v>
      </c>
      <c r="B1504" s="2" t="s">
        <v>802</v>
      </c>
      <c r="C1504" s="1" t="s">
        <v>803</v>
      </c>
      <c r="D1504" s="1" t="s">
        <v>116</v>
      </c>
      <c r="E1504" s="1">
        <v>130336</v>
      </c>
      <c r="F1504" s="1336" t="s">
        <v>302</v>
      </c>
      <c r="G1504" s="1" t="s">
        <v>32</v>
      </c>
      <c r="H1504" s="1">
        <v>418138</v>
      </c>
      <c r="I1504" s="3">
        <v>42523</v>
      </c>
      <c r="J1504" s="3">
        <v>42520</v>
      </c>
      <c r="K1504" s="3">
        <v>42551</v>
      </c>
      <c r="L1504" s="1">
        <v>221549</v>
      </c>
      <c r="M1504" s="3">
        <v>42523</v>
      </c>
      <c r="N1504" s="1" t="s">
        <v>89</v>
      </c>
      <c r="O1504" s="1">
        <v>116617</v>
      </c>
      <c r="P1504" s="1">
        <v>300</v>
      </c>
      <c r="Q1504" s="1">
        <v>23.18</v>
      </c>
      <c r="R1504" s="1337">
        <v>6954</v>
      </c>
      <c r="S1504" s="1">
        <v>-532.82000000000005</v>
      </c>
      <c r="T1504" s="1">
        <v>22.085000000000001</v>
      </c>
      <c r="U1504" s="1337">
        <v>6625.5</v>
      </c>
      <c r="V1504" s="1">
        <v>4.4699999999999997E-2</v>
      </c>
      <c r="W1504" s="1336">
        <v>13.398</v>
      </c>
      <c r="X1504" s="1">
        <v>13</v>
      </c>
      <c r="Y1504" s="1">
        <v>135</v>
      </c>
      <c r="Z1504" s="1" t="s">
        <v>90</v>
      </c>
      <c r="AA1504" s="1">
        <v>401</v>
      </c>
      <c r="AB1504" s="1336">
        <v>328.5</v>
      </c>
    </row>
    <row r="1505" spans="1:28">
      <c r="A1505" s="1336" t="s">
        <v>712</v>
      </c>
      <c r="B1505" s="2" t="s">
        <v>802</v>
      </c>
      <c r="C1505" s="1" t="s">
        <v>803</v>
      </c>
      <c r="D1505" s="1" t="s">
        <v>116</v>
      </c>
      <c r="E1505" s="1">
        <v>130013</v>
      </c>
      <c r="F1505" s="1336" t="s">
        <v>221</v>
      </c>
      <c r="G1505" s="1" t="s">
        <v>32</v>
      </c>
      <c r="H1505" s="1">
        <v>418343</v>
      </c>
      <c r="I1505" s="3">
        <v>42525</v>
      </c>
      <c r="J1505" s="3">
        <v>42520</v>
      </c>
      <c r="K1505" s="3">
        <v>42522</v>
      </c>
      <c r="N1505" s="1" t="s">
        <v>89</v>
      </c>
      <c r="O1505" s="1">
        <v>116585</v>
      </c>
      <c r="P1505" s="1">
        <v>1500</v>
      </c>
      <c r="Q1505" s="1">
        <v>23.71</v>
      </c>
      <c r="R1505" s="1337">
        <v>35565</v>
      </c>
      <c r="S1505" s="4">
        <v>-1869.08</v>
      </c>
      <c r="T1505" s="1">
        <v>22.085000000000001</v>
      </c>
      <c r="U1505" s="1337">
        <v>33127.5</v>
      </c>
      <c r="V1505" s="1">
        <v>4.4699999999999997E-2</v>
      </c>
      <c r="W1505" s="1336">
        <v>66.989999999999995</v>
      </c>
      <c r="X1505" s="1">
        <v>13</v>
      </c>
      <c r="Y1505" s="1">
        <v>130</v>
      </c>
      <c r="AA1505" s="1">
        <v>401</v>
      </c>
      <c r="AB1505" s="1337">
        <v>2437.5</v>
      </c>
    </row>
    <row r="1506" spans="1:28">
      <c r="A1506" s="1336" t="s">
        <v>712</v>
      </c>
      <c r="B1506" s="2" t="s">
        <v>802</v>
      </c>
      <c r="C1506" s="1" t="s">
        <v>803</v>
      </c>
      <c r="D1506" s="1" t="s">
        <v>116</v>
      </c>
      <c r="E1506" s="1">
        <v>130339</v>
      </c>
      <c r="F1506" s="1336" t="s">
        <v>258</v>
      </c>
      <c r="G1506" s="1" t="s">
        <v>32</v>
      </c>
      <c r="H1506" s="1">
        <v>419450</v>
      </c>
      <c r="I1506" s="3">
        <v>42534</v>
      </c>
      <c r="J1506" s="3">
        <v>42527</v>
      </c>
      <c r="K1506" s="3">
        <v>42528</v>
      </c>
      <c r="L1506" s="1">
        <v>222348</v>
      </c>
      <c r="M1506" s="3">
        <v>42532</v>
      </c>
      <c r="N1506" s="1" t="s">
        <v>89</v>
      </c>
      <c r="O1506" s="1">
        <v>116868</v>
      </c>
      <c r="P1506" s="1">
        <v>1000</v>
      </c>
      <c r="Q1506" s="1">
        <v>22.46</v>
      </c>
      <c r="R1506" s="1337">
        <v>22460</v>
      </c>
      <c r="S1506" s="4">
        <v>-2496.0500000000002</v>
      </c>
      <c r="T1506" s="1">
        <v>22.085000000000001</v>
      </c>
      <c r="U1506" s="1337">
        <v>22085</v>
      </c>
      <c r="V1506" s="1">
        <v>4.4699999999999997E-2</v>
      </c>
      <c r="W1506" s="1336">
        <v>44.66</v>
      </c>
      <c r="X1506" s="1">
        <v>13</v>
      </c>
      <c r="Y1506" s="1">
        <v>135</v>
      </c>
      <c r="Z1506" s="1" t="s">
        <v>259</v>
      </c>
      <c r="AA1506" s="1">
        <v>401</v>
      </c>
      <c r="AB1506" s="1336">
        <v>375</v>
      </c>
    </row>
    <row r="1507" spans="1:28">
      <c r="A1507" s="1336" t="s">
        <v>712</v>
      </c>
      <c r="B1507" s="2" t="s">
        <v>802</v>
      </c>
      <c r="C1507" s="1" t="s">
        <v>803</v>
      </c>
      <c r="D1507" s="1" t="s">
        <v>116</v>
      </c>
      <c r="E1507" s="1">
        <v>130241</v>
      </c>
      <c r="F1507" s="1336" t="s">
        <v>368</v>
      </c>
      <c r="G1507" s="1" t="s">
        <v>32</v>
      </c>
      <c r="H1507" s="1">
        <v>421315</v>
      </c>
      <c r="I1507" s="3">
        <v>42549</v>
      </c>
      <c r="J1507" s="3">
        <v>42528</v>
      </c>
      <c r="K1507" s="3">
        <v>42546</v>
      </c>
      <c r="L1507" s="1">
        <v>223293</v>
      </c>
      <c r="M1507" s="3">
        <v>42548</v>
      </c>
      <c r="N1507" s="1" t="s">
        <v>89</v>
      </c>
      <c r="O1507" s="1">
        <v>116883</v>
      </c>
      <c r="P1507" s="1">
        <v>3000</v>
      </c>
      <c r="Q1507" s="1">
        <v>22.46</v>
      </c>
      <c r="R1507" s="1337">
        <v>67380</v>
      </c>
      <c r="S1507" s="4">
        <v>-7488.15</v>
      </c>
      <c r="T1507" s="1">
        <v>22.085000000000001</v>
      </c>
      <c r="U1507" s="1337">
        <v>66255</v>
      </c>
      <c r="V1507" s="1">
        <v>4.4699999999999997E-2</v>
      </c>
      <c r="W1507" s="1336">
        <v>133.97999999999999</v>
      </c>
      <c r="X1507" s="1">
        <v>13</v>
      </c>
      <c r="Y1507" s="1">
        <v>135</v>
      </c>
      <c r="Z1507" s="1" t="s">
        <v>143</v>
      </c>
      <c r="AA1507" s="1">
        <v>401</v>
      </c>
      <c r="AB1507" s="1337">
        <v>1125</v>
      </c>
    </row>
    <row r="1508" spans="1:28">
      <c r="A1508" s="1336" t="s">
        <v>712</v>
      </c>
      <c r="B1508" s="2" t="s">
        <v>802</v>
      </c>
      <c r="C1508" s="1" t="s">
        <v>803</v>
      </c>
      <c r="D1508" s="1" t="s">
        <v>116</v>
      </c>
      <c r="E1508" s="1">
        <v>130241</v>
      </c>
      <c r="F1508" s="1336" t="s">
        <v>368</v>
      </c>
      <c r="G1508" s="1" t="s">
        <v>32</v>
      </c>
      <c r="H1508" s="1">
        <v>421319</v>
      </c>
      <c r="I1508" s="3">
        <v>42549</v>
      </c>
      <c r="J1508" s="3">
        <v>42528</v>
      </c>
      <c r="K1508" s="3">
        <v>42547</v>
      </c>
      <c r="L1508" s="1">
        <v>223294</v>
      </c>
      <c r="M1508" s="3">
        <v>42548</v>
      </c>
      <c r="N1508" s="1" t="s">
        <v>89</v>
      </c>
      <c r="O1508" s="1">
        <v>116960</v>
      </c>
      <c r="P1508" s="1">
        <v>1700</v>
      </c>
      <c r="Q1508" s="1">
        <v>22.46</v>
      </c>
      <c r="R1508" s="1337">
        <v>38182</v>
      </c>
      <c r="S1508" s="4">
        <v>-4243.29</v>
      </c>
      <c r="T1508" s="1">
        <v>22.085000000000001</v>
      </c>
      <c r="U1508" s="1337">
        <v>37544.5</v>
      </c>
      <c r="V1508" s="1">
        <v>4.4699999999999997E-2</v>
      </c>
      <c r="W1508" s="1336">
        <v>75.921999999999997</v>
      </c>
      <c r="X1508" s="1">
        <v>13</v>
      </c>
      <c r="Y1508" s="1">
        <v>135</v>
      </c>
      <c r="Z1508" s="1" t="s">
        <v>143</v>
      </c>
      <c r="AA1508" s="1">
        <v>401</v>
      </c>
      <c r="AB1508" s="1336">
        <v>637.5</v>
      </c>
    </row>
    <row r="1509" spans="1:28">
      <c r="A1509" s="1336" t="s">
        <v>712</v>
      </c>
      <c r="B1509" s="2" t="s">
        <v>802</v>
      </c>
      <c r="C1509" s="1" t="s">
        <v>803</v>
      </c>
      <c r="D1509" s="1" t="s">
        <v>116</v>
      </c>
      <c r="E1509" s="1">
        <v>130241</v>
      </c>
      <c r="F1509" s="1336" t="s">
        <v>368</v>
      </c>
      <c r="G1509" s="1" t="s">
        <v>32</v>
      </c>
      <c r="H1509" s="1">
        <v>421321</v>
      </c>
      <c r="I1509" s="3">
        <v>42549</v>
      </c>
      <c r="J1509" s="3">
        <v>42528</v>
      </c>
      <c r="K1509" s="3">
        <v>42547</v>
      </c>
      <c r="L1509" s="1">
        <v>223296</v>
      </c>
      <c r="M1509" s="3">
        <v>42548</v>
      </c>
      <c r="N1509" s="1" t="s">
        <v>89</v>
      </c>
      <c r="O1509" s="1">
        <v>116963</v>
      </c>
      <c r="P1509" s="1">
        <v>500</v>
      </c>
      <c r="Q1509" s="1">
        <v>22.46</v>
      </c>
      <c r="R1509" s="1337">
        <v>11230</v>
      </c>
      <c r="S1509" s="4">
        <v>-1248.03</v>
      </c>
      <c r="T1509" s="1">
        <v>22.085000000000001</v>
      </c>
      <c r="U1509" s="1337">
        <v>11042.5</v>
      </c>
      <c r="V1509" s="1">
        <v>4.4699999999999997E-2</v>
      </c>
      <c r="W1509" s="1336">
        <v>22.33</v>
      </c>
      <c r="X1509" s="1">
        <v>13</v>
      </c>
      <c r="Y1509" s="1">
        <v>135</v>
      </c>
      <c r="Z1509" s="1" t="s">
        <v>143</v>
      </c>
      <c r="AA1509" s="1">
        <v>401</v>
      </c>
      <c r="AB1509" s="1336">
        <v>187.5</v>
      </c>
    </row>
    <row r="1510" spans="1:28">
      <c r="A1510" s="1336" t="s">
        <v>712</v>
      </c>
      <c r="B1510" s="2" t="s">
        <v>802</v>
      </c>
      <c r="C1510" s="1" t="s">
        <v>803</v>
      </c>
      <c r="D1510" s="1" t="s">
        <v>116</v>
      </c>
      <c r="E1510" s="1">
        <v>130001</v>
      </c>
      <c r="F1510" s="1336" t="s">
        <v>132</v>
      </c>
      <c r="G1510" s="1" t="s">
        <v>32</v>
      </c>
      <c r="H1510" s="1">
        <v>421348</v>
      </c>
      <c r="I1510" s="3">
        <v>42549</v>
      </c>
      <c r="J1510" s="3">
        <v>42528</v>
      </c>
      <c r="K1510" s="3">
        <v>42546</v>
      </c>
      <c r="N1510" s="1" t="s">
        <v>89</v>
      </c>
      <c r="O1510" s="1">
        <v>116950</v>
      </c>
      <c r="P1510" s="1">
        <v>2000</v>
      </c>
      <c r="Q1510" s="1">
        <v>23.62</v>
      </c>
      <c r="R1510" s="1337">
        <v>47240</v>
      </c>
      <c r="S1510" s="4">
        <v>-2672.1</v>
      </c>
      <c r="T1510" s="1">
        <v>22.085000000000001</v>
      </c>
      <c r="U1510" s="1337">
        <v>44170</v>
      </c>
      <c r="V1510" s="1">
        <v>4.4699999999999997E-2</v>
      </c>
      <c r="W1510" s="1336">
        <v>89.32</v>
      </c>
      <c r="X1510" s="1">
        <v>13</v>
      </c>
      <c r="Y1510" s="1">
        <v>130</v>
      </c>
      <c r="AA1510" s="1">
        <v>401</v>
      </c>
      <c r="AB1510" s="1337">
        <v>3070</v>
      </c>
    </row>
    <row r="1511" spans="1:28">
      <c r="A1511" s="1336" t="s">
        <v>712</v>
      </c>
      <c r="B1511" s="2" t="s">
        <v>804</v>
      </c>
      <c r="C1511" s="1" t="s">
        <v>803</v>
      </c>
      <c r="D1511" s="1" t="s">
        <v>65</v>
      </c>
      <c r="E1511" s="1">
        <v>130013</v>
      </c>
      <c r="F1511" s="1336" t="s">
        <v>221</v>
      </c>
      <c r="G1511" s="1" t="s">
        <v>32</v>
      </c>
      <c r="H1511" s="1">
        <v>418041</v>
      </c>
      <c r="I1511" s="3">
        <v>42523</v>
      </c>
      <c r="J1511" s="3">
        <v>42520</v>
      </c>
      <c r="K1511" s="3">
        <v>42522</v>
      </c>
      <c r="N1511" s="1" t="s">
        <v>89</v>
      </c>
      <c r="O1511" s="1">
        <v>116585</v>
      </c>
      <c r="P1511" s="1">
        <v>1000</v>
      </c>
      <c r="Q1511" s="1">
        <v>23.71</v>
      </c>
      <c r="R1511" s="1337">
        <v>23710</v>
      </c>
      <c r="S1511" s="4">
        <v>-1246.05</v>
      </c>
      <c r="T1511" s="1">
        <v>22.085000000000001</v>
      </c>
      <c r="U1511" s="1337">
        <v>22085</v>
      </c>
      <c r="V1511" s="1">
        <v>4.4699999999999997E-2</v>
      </c>
      <c r="W1511" s="1336">
        <v>44.66</v>
      </c>
      <c r="X1511" s="1">
        <v>13</v>
      </c>
      <c r="Y1511" s="1">
        <v>130</v>
      </c>
      <c r="AA1511" s="1">
        <v>401</v>
      </c>
      <c r="AB1511" s="1337">
        <v>1625</v>
      </c>
    </row>
    <row r="1512" spans="1:28">
      <c r="A1512" s="1336" t="s">
        <v>712</v>
      </c>
      <c r="B1512" s="2" t="s">
        <v>804</v>
      </c>
      <c r="C1512" s="1" t="s">
        <v>803</v>
      </c>
      <c r="D1512" s="1" t="s">
        <v>65</v>
      </c>
      <c r="E1512" s="1">
        <v>140083</v>
      </c>
      <c r="F1512" s="1336" t="s">
        <v>117</v>
      </c>
      <c r="G1512" s="1" t="s">
        <v>32</v>
      </c>
      <c r="H1512" s="1">
        <v>418161</v>
      </c>
      <c r="I1512" s="3">
        <v>42523</v>
      </c>
      <c r="J1512" s="3">
        <v>42520</v>
      </c>
      <c r="K1512" s="3">
        <v>42522</v>
      </c>
      <c r="L1512" s="1">
        <v>221572</v>
      </c>
      <c r="M1512" s="3">
        <v>42523</v>
      </c>
      <c r="N1512" s="1" t="s">
        <v>89</v>
      </c>
      <c r="O1512" s="1">
        <v>116574</v>
      </c>
      <c r="P1512" s="1">
        <v>1000</v>
      </c>
      <c r="Q1512" s="1">
        <v>23.04</v>
      </c>
      <c r="R1512" s="1337">
        <v>23040</v>
      </c>
      <c r="S1512" s="4">
        <v>-1916.05</v>
      </c>
      <c r="T1512" s="1">
        <v>22.085000000000001</v>
      </c>
      <c r="U1512" s="1337">
        <v>22085</v>
      </c>
      <c r="V1512" s="1">
        <v>4.4699999999999997E-2</v>
      </c>
      <c r="W1512" s="1336">
        <v>44.66</v>
      </c>
      <c r="X1512" s="1">
        <v>13</v>
      </c>
      <c r="Y1512" s="1">
        <v>141</v>
      </c>
      <c r="AA1512" s="1">
        <v>401</v>
      </c>
      <c r="AB1512" s="1336">
        <v>955</v>
      </c>
    </row>
    <row r="1513" spans="1:28">
      <c r="A1513" s="1336" t="s">
        <v>712</v>
      </c>
      <c r="B1513" s="2" t="s">
        <v>804</v>
      </c>
      <c r="C1513" s="1" t="s">
        <v>803</v>
      </c>
      <c r="D1513" s="1" t="s">
        <v>65</v>
      </c>
      <c r="E1513" s="1">
        <v>130140</v>
      </c>
      <c r="F1513" s="1336" t="s">
        <v>222</v>
      </c>
      <c r="G1513" s="1" t="s">
        <v>32</v>
      </c>
      <c r="H1513" s="1">
        <v>418606</v>
      </c>
      <c r="I1513" s="3">
        <v>42528</v>
      </c>
      <c r="J1513" s="3">
        <v>42524</v>
      </c>
      <c r="K1513" s="3">
        <v>42527</v>
      </c>
      <c r="N1513" s="1" t="s">
        <v>89</v>
      </c>
      <c r="O1513" s="1">
        <v>116783</v>
      </c>
      <c r="P1513" s="1">
        <v>2000</v>
      </c>
      <c r="Q1513" s="1">
        <v>24.19</v>
      </c>
      <c r="R1513" s="1337">
        <v>48380</v>
      </c>
      <c r="S1513" s="4">
        <v>-1532.1</v>
      </c>
      <c r="T1513" s="1">
        <v>22.085000000000001</v>
      </c>
      <c r="U1513" s="1337">
        <v>44170</v>
      </c>
      <c r="V1513" s="1">
        <v>4.4699999999999997E-2</v>
      </c>
      <c r="W1513" s="1336">
        <v>89.32</v>
      </c>
      <c r="X1513" s="1">
        <v>13</v>
      </c>
      <c r="Y1513" s="1">
        <v>130</v>
      </c>
      <c r="AA1513" s="1">
        <v>401</v>
      </c>
      <c r="AB1513" s="1337">
        <v>4210</v>
      </c>
    </row>
    <row r="1514" spans="1:28">
      <c r="A1514" s="1336" t="s">
        <v>712</v>
      </c>
      <c r="B1514" s="2" t="s">
        <v>804</v>
      </c>
      <c r="C1514" s="1" t="s">
        <v>803</v>
      </c>
      <c r="D1514" s="1" t="s">
        <v>65</v>
      </c>
      <c r="E1514" s="1">
        <v>130241</v>
      </c>
      <c r="F1514" s="1336" t="s">
        <v>368</v>
      </c>
      <c r="G1514" s="1" t="s">
        <v>32</v>
      </c>
      <c r="H1514" s="1">
        <v>419003</v>
      </c>
      <c r="I1514" s="3">
        <v>42530</v>
      </c>
      <c r="J1514" s="3">
        <v>42528</v>
      </c>
      <c r="K1514" s="3">
        <v>42529</v>
      </c>
      <c r="L1514" s="1">
        <v>222122</v>
      </c>
      <c r="M1514" s="3">
        <v>42529</v>
      </c>
      <c r="N1514" s="1" t="s">
        <v>89</v>
      </c>
      <c r="O1514" s="1">
        <v>116890</v>
      </c>
      <c r="P1514" s="1">
        <v>1000</v>
      </c>
      <c r="Q1514" s="1">
        <v>22.46</v>
      </c>
      <c r="R1514" s="1337">
        <v>22460</v>
      </c>
      <c r="S1514" s="4">
        <v>-2496.0500000000002</v>
      </c>
      <c r="T1514" s="1">
        <v>22.085000000000001</v>
      </c>
      <c r="U1514" s="1337">
        <v>22085</v>
      </c>
      <c r="V1514" s="1">
        <v>4.4699999999999997E-2</v>
      </c>
      <c r="W1514" s="1336">
        <v>44.66</v>
      </c>
      <c r="X1514" s="1">
        <v>13</v>
      </c>
      <c r="Y1514" s="1">
        <v>135</v>
      </c>
      <c r="Z1514" s="1" t="s">
        <v>143</v>
      </c>
      <c r="AA1514" s="1">
        <v>401</v>
      </c>
      <c r="AB1514" s="1336">
        <v>375</v>
      </c>
    </row>
    <row r="1515" spans="1:28">
      <c r="A1515" s="1336" t="s">
        <v>712</v>
      </c>
      <c r="B1515" s="2" t="s">
        <v>804</v>
      </c>
      <c r="C1515" s="1" t="s">
        <v>803</v>
      </c>
      <c r="D1515" s="1" t="s">
        <v>65</v>
      </c>
      <c r="E1515" s="1">
        <v>130099</v>
      </c>
      <c r="F1515" s="1336" t="s">
        <v>150</v>
      </c>
      <c r="G1515" s="1" t="s">
        <v>32</v>
      </c>
      <c r="H1515" s="1">
        <v>419065</v>
      </c>
      <c r="I1515" s="3">
        <v>42530</v>
      </c>
      <c r="J1515" s="3">
        <v>42529</v>
      </c>
      <c r="K1515" s="3">
        <v>42531</v>
      </c>
      <c r="L1515" s="1">
        <v>222150</v>
      </c>
      <c r="M1515" s="3">
        <v>42530</v>
      </c>
      <c r="N1515" s="1" t="s">
        <v>89</v>
      </c>
      <c r="O1515" s="1">
        <v>117012</v>
      </c>
      <c r="P1515" s="1">
        <v>2000</v>
      </c>
      <c r="Q1515" s="1">
        <v>23.95</v>
      </c>
      <c r="R1515" s="1337">
        <v>47900</v>
      </c>
      <c r="S1515" s="4">
        <v>-2012.1</v>
      </c>
      <c r="T1515" s="1">
        <v>22.085000000000001</v>
      </c>
      <c r="U1515" s="1337">
        <v>44170</v>
      </c>
      <c r="V1515" s="1">
        <v>4.4699999999999997E-2</v>
      </c>
      <c r="W1515" s="1336">
        <v>89.32</v>
      </c>
      <c r="X1515" s="1">
        <v>13</v>
      </c>
      <c r="Y1515" s="1">
        <v>130</v>
      </c>
      <c r="AA1515" s="1">
        <v>401</v>
      </c>
      <c r="AB1515" s="1337">
        <v>3730</v>
      </c>
    </row>
    <row r="1516" spans="1:28">
      <c r="A1516" s="1336" t="s">
        <v>712</v>
      </c>
      <c r="B1516" s="2" t="s">
        <v>804</v>
      </c>
      <c r="C1516" s="1" t="s">
        <v>803</v>
      </c>
      <c r="D1516" s="1" t="s">
        <v>65</v>
      </c>
      <c r="E1516" s="1">
        <v>130308</v>
      </c>
      <c r="F1516" s="1336" t="s">
        <v>126</v>
      </c>
      <c r="G1516" s="1" t="s">
        <v>32</v>
      </c>
      <c r="H1516" s="1">
        <v>419529</v>
      </c>
      <c r="I1516" s="3">
        <v>42535</v>
      </c>
      <c r="J1516" s="3">
        <v>42530</v>
      </c>
      <c r="K1516" s="3">
        <v>42531</v>
      </c>
      <c r="N1516" s="1" t="s">
        <v>89</v>
      </c>
      <c r="O1516" s="1">
        <v>117090</v>
      </c>
      <c r="P1516" s="1">
        <v>2000</v>
      </c>
      <c r="Q1516" s="1">
        <v>23.71</v>
      </c>
      <c r="R1516" s="1337">
        <v>47420</v>
      </c>
      <c r="S1516" s="4">
        <v>-2492.1</v>
      </c>
      <c r="T1516" s="1">
        <v>22.085000000000001</v>
      </c>
      <c r="U1516" s="1337">
        <v>44170</v>
      </c>
      <c r="V1516" s="1">
        <v>4.4699999999999997E-2</v>
      </c>
      <c r="W1516" s="1336">
        <v>89.32</v>
      </c>
      <c r="X1516" s="1">
        <v>13</v>
      </c>
      <c r="Y1516" s="1">
        <v>141</v>
      </c>
      <c r="AA1516" s="1">
        <v>401</v>
      </c>
      <c r="AB1516" s="1337">
        <v>3250</v>
      </c>
    </row>
    <row r="1517" spans="1:28">
      <c r="A1517" s="1336" t="s">
        <v>712</v>
      </c>
      <c r="B1517" s="2" t="s">
        <v>804</v>
      </c>
      <c r="C1517" s="1" t="s">
        <v>803</v>
      </c>
      <c r="D1517" s="1" t="s">
        <v>65</v>
      </c>
      <c r="E1517" s="1">
        <v>130339</v>
      </c>
      <c r="F1517" s="1336" t="s">
        <v>258</v>
      </c>
      <c r="G1517" s="1" t="s">
        <v>32</v>
      </c>
      <c r="H1517" s="1">
        <v>419734</v>
      </c>
      <c r="I1517" s="3">
        <v>42535</v>
      </c>
      <c r="J1517" s="3">
        <v>42531</v>
      </c>
      <c r="K1517" s="3">
        <v>42534</v>
      </c>
      <c r="L1517" s="1">
        <v>222486</v>
      </c>
      <c r="M1517" s="3">
        <v>42535</v>
      </c>
      <c r="N1517" s="1" t="s">
        <v>89</v>
      </c>
      <c r="O1517" s="1">
        <v>117106</v>
      </c>
      <c r="P1517" s="1">
        <v>1000</v>
      </c>
      <c r="Q1517" s="1">
        <v>22.46</v>
      </c>
      <c r="R1517" s="1337">
        <v>22460</v>
      </c>
      <c r="S1517" s="4">
        <v>-2496.0500000000002</v>
      </c>
      <c r="T1517" s="1">
        <v>22.085000000000001</v>
      </c>
      <c r="U1517" s="1337">
        <v>22085</v>
      </c>
      <c r="V1517" s="1">
        <v>4.4699999999999997E-2</v>
      </c>
      <c r="W1517" s="1336">
        <v>44.66</v>
      </c>
      <c r="X1517" s="1">
        <v>13</v>
      </c>
      <c r="Y1517" s="1">
        <v>135</v>
      </c>
      <c r="Z1517" s="1" t="s">
        <v>259</v>
      </c>
      <c r="AA1517" s="1">
        <v>401</v>
      </c>
      <c r="AB1517" s="1336">
        <v>375</v>
      </c>
    </row>
    <row r="1518" spans="1:28">
      <c r="A1518" s="1336" t="s">
        <v>712</v>
      </c>
      <c r="B1518" s="2" t="s">
        <v>804</v>
      </c>
      <c r="C1518" s="1" t="s">
        <v>803</v>
      </c>
      <c r="D1518" s="1" t="s">
        <v>65</v>
      </c>
      <c r="E1518" s="1">
        <v>140546</v>
      </c>
      <c r="F1518" s="1336" t="s">
        <v>428</v>
      </c>
      <c r="G1518" s="1" t="s">
        <v>32</v>
      </c>
      <c r="H1518" s="1">
        <v>420079</v>
      </c>
      <c r="I1518" s="3">
        <v>42537</v>
      </c>
      <c r="J1518" s="3">
        <v>42537</v>
      </c>
      <c r="K1518" s="3">
        <v>42537</v>
      </c>
      <c r="L1518" s="1">
        <v>222733</v>
      </c>
      <c r="M1518" s="3">
        <v>42537</v>
      </c>
      <c r="N1518" s="1" t="s">
        <v>89</v>
      </c>
      <c r="O1518" s="1">
        <v>117279</v>
      </c>
      <c r="P1518" s="1">
        <v>1000</v>
      </c>
      <c r="Q1518" s="1">
        <v>23.38</v>
      </c>
      <c r="R1518" s="1337">
        <v>23380</v>
      </c>
      <c r="S1518" s="4">
        <v>-1576.05</v>
      </c>
      <c r="T1518" s="1">
        <v>22.085000000000001</v>
      </c>
      <c r="U1518" s="1337">
        <v>22085</v>
      </c>
      <c r="V1518" s="1">
        <v>4.4699999999999997E-2</v>
      </c>
      <c r="W1518" s="1336">
        <v>44.66</v>
      </c>
      <c r="X1518" s="1">
        <v>13</v>
      </c>
      <c r="Y1518" s="1">
        <v>141</v>
      </c>
      <c r="AA1518" s="1">
        <v>401</v>
      </c>
      <c r="AB1518" s="1337">
        <v>1295</v>
      </c>
    </row>
    <row r="1519" spans="1:28">
      <c r="A1519" s="1336" t="s">
        <v>712</v>
      </c>
      <c r="B1519" s="2" t="s">
        <v>804</v>
      </c>
      <c r="C1519" s="1" t="s">
        <v>803</v>
      </c>
      <c r="D1519" s="1" t="s">
        <v>65</v>
      </c>
      <c r="E1519" s="1">
        <v>130013</v>
      </c>
      <c r="F1519" s="1336" t="s">
        <v>221</v>
      </c>
      <c r="G1519" s="1" t="s">
        <v>32</v>
      </c>
      <c r="H1519" s="1">
        <v>420180</v>
      </c>
      <c r="I1519" s="3">
        <v>42539</v>
      </c>
      <c r="J1519" s="3">
        <v>42536</v>
      </c>
      <c r="K1519" s="3">
        <v>42537</v>
      </c>
      <c r="N1519" s="1" t="s">
        <v>89</v>
      </c>
      <c r="O1519" s="1">
        <v>117246</v>
      </c>
      <c r="P1519" s="1">
        <v>2000</v>
      </c>
      <c r="Q1519" s="1">
        <v>23.47</v>
      </c>
      <c r="R1519" s="1337">
        <v>46940</v>
      </c>
      <c r="S1519" s="4">
        <v>-2972.1</v>
      </c>
      <c r="T1519" s="1">
        <v>22.085000000000001</v>
      </c>
      <c r="U1519" s="1337">
        <v>44170</v>
      </c>
      <c r="V1519" s="1">
        <v>4.4699999999999997E-2</v>
      </c>
      <c r="W1519" s="1336">
        <v>89.32</v>
      </c>
      <c r="X1519" s="1">
        <v>13</v>
      </c>
      <c r="Y1519" s="1">
        <v>130</v>
      </c>
      <c r="AA1519" s="1">
        <v>401</v>
      </c>
      <c r="AB1519" s="1337">
        <v>2770</v>
      </c>
    </row>
    <row r="1520" spans="1:28">
      <c r="A1520" s="1336" t="s">
        <v>712</v>
      </c>
      <c r="B1520" s="2" t="s">
        <v>804</v>
      </c>
      <c r="C1520" s="1" t="s">
        <v>803</v>
      </c>
      <c r="D1520" s="1" t="s">
        <v>65</v>
      </c>
      <c r="E1520" s="1">
        <v>130099</v>
      </c>
      <c r="F1520" s="1336" t="s">
        <v>150</v>
      </c>
      <c r="G1520" s="1" t="s">
        <v>32</v>
      </c>
      <c r="H1520" s="1">
        <v>420621</v>
      </c>
      <c r="I1520" s="3">
        <v>42543</v>
      </c>
      <c r="J1520" s="3">
        <v>42538</v>
      </c>
      <c r="K1520" s="3">
        <v>42541</v>
      </c>
      <c r="L1520" s="1">
        <v>222976</v>
      </c>
      <c r="M1520" s="3">
        <v>42542</v>
      </c>
      <c r="N1520" s="1" t="s">
        <v>89</v>
      </c>
      <c r="O1520" s="1">
        <v>117305</v>
      </c>
      <c r="P1520" s="1">
        <v>1000</v>
      </c>
      <c r="Q1520" s="1">
        <v>23.71</v>
      </c>
      <c r="R1520" s="1337">
        <v>23710</v>
      </c>
      <c r="S1520" s="4">
        <v>-1246.05</v>
      </c>
      <c r="T1520" s="1">
        <v>22.085000000000001</v>
      </c>
      <c r="U1520" s="1337">
        <v>22085</v>
      </c>
      <c r="V1520" s="1">
        <v>4.4699999999999997E-2</v>
      </c>
      <c r="W1520" s="1336">
        <v>44.66</v>
      </c>
      <c r="X1520" s="1">
        <v>13</v>
      </c>
      <c r="Y1520" s="1">
        <v>130</v>
      </c>
      <c r="AA1520" s="1">
        <v>401</v>
      </c>
      <c r="AB1520" s="1337">
        <v>1625</v>
      </c>
    </row>
    <row r="1521" spans="1:28">
      <c r="A1521" s="1336" t="s">
        <v>712</v>
      </c>
      <c r="B1521" s="2" t="s">
        <v>805</v>
      </c>
      <c r="C1521" s="1" t="s">
        <v>803</v>
      </c>
      <c r="D1521" s="1" t="s">
        <v>129</v>
      </c>
      <c r="E1521" s="1">
        <v>130308</v>
      </c>
      <c r="F1521" s="1336" t="s">
        <v>126</v>
      </c>
      <c r="G1521" s="1" t="s">
        <v>32</v>
      </c>
      <c r="H1521" s="1">
        <v>417958</v>
      </c>
      <c r="I1521" s="3">
        <v>42522</v>
      </c>
      <c r="J1521" s="3">
        <v>42521</v>
      </c>
      <c r="K1521" s="3">
        <v>42522</v>
      </c>
      <c r="N1521" s="1" t="s">
        <v>89</v>
      </c>
      <c r="O1521" s="1">
        <v>116624</v>
      </c>
      <c r="P1521" s="1">
        <v>2000</v>
      </c>
      <c r="Q1521" s="1">
        <v>24.19</v>
      </c>
      <c r="R1521" s="1337">
        <v>48380</v>
      </c>
      <c r="S1521" s="4">
        <v>-1532.1</v>
      </c>
      <c r="T1521" s="1">
        <v>22.085000000000001</v>
      </c>
      <c r="U1521" s="1337">
        <v>44170</v>
      </c>
      <c r="V1521" s="1">
        <v>4.4699999999999997E-2</v>
      </c>
      <c r="W1521" s="1336">
        <v>89.32</v>
      </c>
      <c r="X1521" s="1">
        <v>13</v>
      </c>
      <c r="Y1521" s="1">
        <v>141</v>
      </c>
      <c r="AA1521" s="1">
        <v>401</v>
      </c>
      <c r="AB1521" s="1337">
        <v>4210</v>
      </c>
    </row>
    <row r="1522" spans="1:28">
      <c r="A1522" s="1336" t="s">
        <v>712</v>
      </c>
      <c r="B1522" s="2" t="s">
        <v>805</v>
      </c>
      <c r="C1522" s="1" t="s">
        <v>803</v>
      </c>
      <c r="D1522" s="1" t="s">
        <v>129</v>
      </c>
      <c r="E1522" s="1">
        <v>140083</v>
      </c>
      <c r="F1522" s="1336" t="s">
        <v>117</v>
      </c>
      <c r="G1522" s="1" t="s">
        <v>32</v>
      </c>
      <c r="H1522" s="1">
        <v>418161</v>
      </c>
      <c r="I1522" s="3">
        <v>42523</v>
      </c>
      <c r="J1522" s="3">
        <v>42520</v>
      </c>
      <c r="K1522" s="3">
        <v>42522</v>
      </c>
      <c r="L1522" s="1">
        <v>221572</v>
      </c>
      <c r="M1522" s="3">
        <v>42523</v>
      </c>
      <c r="N1522" s="1" t="s">
        <v>89</v>
      </c>
      <c r="O1522" s="1">
        <v>116574</v>
      </c>
      <c r="P1522" s="1">
        <v>2000</v>
      </c>
      <c r="Q1522" s="1">
        <v>23.04</v>
      </c>
      <c r="R1522" s="1337">
        <v>46080</v>
      </c>
      <c r="S1522" s="4">
        <v>-3832.1</v>
      </c>
      <c r="T1522" s="1">
        <v>22.085000000000001</v>
      </c>
      <c r="U1522" s="1337">
        <v>44170</v>
      </c>
      <c r="V1522" s="1">
        <v>4.4699999999999997E-2</v>
      </c>
      <c r="W1522" s="1336">
        <v>89.32</v>
      </c>
      <c r="X1522" s="1">
        <v>13</v>
      </c>
      <c r="Y1522" s="1">
        <v>141</v>
      </c>
      <c r="AA1522" s="1">
        <v>401</v>
      </c>
      <c r="AB1522" s="1337">
        <v>1910</v>
      </c>
    </row>
    <row r="1523" spans="1:28">
      <c r="A1523" s="1336" t="s">
        <v>712</v>
      </c>
      <c r="B1523" s="2" t="s">
        <v>805</v>
      </c>
      <c r="C1523" s="1" t="s">
        <v>803</v>
      </c>
      <c r="D1523" s="1" t="s">
        <v>129</v>
      </c>
      <c r="E1523" s="1">
        <v>130140</v>
      </c>
      <c r="F1523" s="1336" t="s">
        <v>222</v>
      </c>
      <c r="G1523" s="1" t="s">
        <v>32</v>
      </c>
      <c r="H1523" s="1">
        <v>418225</v>
      </c>
      <c r="I1523" s="3">
        <v>42524</v>
      </c>
      <c r="J1523" s="3">
        <v>42520</v>
      </c>
      <c r="K1523" s="3">
        <v>42546</v>
      </c>
      <c r="N1523" s="1" t="s">
        <v>89</v>
      </c>
      <c r="O1523" s="1">
        <v>116581</v>
      </c>
      <c r="P1523" s="1">
        <v>2000</v>
      </c>
      <c r="Q1523" s="1">
        <v>24.19</v>
      </c>
      <c r="R1523" s="1337">
        <v>48380</v>
      </c>
      <c r="S1523" s="4">
        <v>-1532.1</v>
      </c>
      <c r="T1523" s="1">
        <v>22.085000000000001</v>
      </c>
      <c r="U1523" s="1337">
        <v>44170</v>
      </c>
      <c r="V1523" s="1">
        <v>4.4699999999999997E-2</v>
      </c>
      <c r="W1523" s="1336">
        <v>89.32</v>
      </c>
      <c r="X1523" s="1">
        <v>13</v>
      </c>
      <c r="Y1523" s="1">
        <v>130</v>
      </c>
      <c r="AA1523" s="1">
        <v>401</v>
      </c>
      <c r="AB1523" s="1337">
        <v>4210</v>
      </c>
    </row>
    <row r="1524" spans="1:28">
      <c r="A1524" s="1336" t="s">
        <v>712</v>
      </c>
      <c r="B1524" s="2" t="s">
        <v>805</v>
      </c>
      <c r="C1524" s="1" t="s">
        <v>803</v>
      </c>
      <c r="D1524" s="1" t="s">
        <v>129</v>
      </c>
      <c r="E1524" s="1">
        <v>140008</v>
      </c>
      <c r="F1524" s="1336" t="s">
        <v>123</v>
      </c>
      <c r="G1524" s="1" t="s">
        <v>32</v>
      </c>
      <c r="H1524" s="1">
        <v>418476</v>
      </c>
      <c r="I1524" s="3">
        <v>42525</v>
      </c>
      <c r="J1524" s="3">
        <v>42522</v>
      </c>
      <c r="K1524" s="3">
        <v>42527</v>
      </c>
      <c r="L1524" s="1">
        <v>221699</v>
      </c>
      <c r="M1524" s="3">
        <v>42524</v>
      </c>
      <c r="N1524" s="1" t="s">
        <v>89</v>
      </c>
      <c r="O1524" s="1">
        <v>116711</v>
      </c>
      <c r="P1524" s="1">
        <v>4000</v>
      </c>
      <c r="Q1524" s="1">
        <v>23.62</v>
      </c>
      <c r="R1524" s="1337">
        <v>94480</v>
      </c>
      <c r="S1524" s="4">
        <v>-5344.2</v>
      </c>
      <c r="T1524" s="1">
        <v>22.085000000000001</v>
      </c>
      <c r="U1524" s="1337">
        <v>88340</v>
      </c>
      <c r="V1524" s="1">
        <v>4.4699999999999997E-2</v>
      </c>
      <c r="W1524" s="1336">
        <v>178.64</v>
      </c>
      <c r="X1524" s="1">
        <v>13</v>
      </c>
      <c r="Y1524" s="1">
        <v>141</v>
      </c>
      <c r="AA1524" s="1">
        <v>401</v>
      </c>
      <c r="AB1524" s="1337">
        <v>6140</v>
      </c>
    </row>
    <row r="1525" spans="1:28">
      <c r="A1525" s="1336" t="s">
        <v>712</v>
      </c>
      <c r="B1525" s="2" t="s">
        <v>805</v>
      </c>
      <c r="C1525" s="1" t="s">
        <v>803</v>
      </c>
      <c r="D1525" s="1" t="s">
        <v>129</v>
      </c>
      <c r="E1525" s="1">
        <v>130241</v>
      </c>
      <c r="F1525" s="1336" t="s">
        <v>368</v>
      </c>
      <c r="G1525" s="1" t="s">
        <v>32</v>
      </c>
      <c r="H1525" s="1">
        <v>419003</v>
      </c>
      <c r="I1525" s="3">
        <v>42530</v>
      </c>
      <c r="J1525" s="3">
        <v>42528</v>
      </c>
      <c r="K1525" s="3">
        <v>42529</v>
      </c>
      <c r="L1525" s="1">
        <v>222122</v>
      </c>
      <c r="M1525" s="3">
        <v>42529</v>
      </c>
      <c r="N1525" s="1" t="s">
        <v>89</v>
      </c>
      <c r="O1525" s="1">
        <v>116890</v>
      </c>
      <c r="P1525" s="1">
        <v>2000</v>
      </c>
      <c r="Q1525" s="1">
        <v>22.46</v>
      </c>
      <c r="R1525" s="1337">
        <v>44920</v>
      </c>
      <c r="S1525" s="4">
        <v>-4992.1000000000004</v>
      </c>
      <c r="T1525" s="1">
        <v>22.085000000000001</v>
      </c>
      <c r="U1525" s="1337">
        <v>44170</v>
      </c>
      <c r="V1525" s="1">
        <v>4.4699999999999997E-2</v>
      </c>
      <c r="W1525" s="1336">
        <v>89.32</v>
      </c>
      <c r="X1525" s="1">
        <v>13</v>
      </c>
      <c r="Y1525" s="1">
        <v>135</v>
      </c>
      <c r="Z1525" s="1" t="s">
        <v>143</v>
      </c>
      <c r="AA1525" s="1">
        <v>401</v>
      </c>
      <c r="AB1525" s="1336">
        <v>750</v>
      </c>
    </row>
    <row r="1526" spans="1:28">
      <c r="A1526" s="1336" t="s">
        <v>712</v>
      </c>
      <c r="B1526" s="2" t="s">
        <v>805</v>
      </c>
      <c r="C1526" s="1" t="s">
        <v>803</v>
      </c>
      <c r="D1526" s="1" t="s">
        <v>129</v>
      </c>
      <c r="E1526" s="1">
        <v>130308</v>
      </c>
      <c r="F1526" s="1336" t="s">
        <v>126</v>
      </c>
      <c r="G1526" s="1" t="s">
        <v>32</v>
      </c>
      <c r="H1526" s="1">
        <v>421290</v>
      </c>
      <c r="I1526" s="3">
        <v>42549</v>
      </c>
      <c r="J1526" s="3">
        <v>42529</v>
      </c>
      <c r="K1526" s="3">
        <v>42546</v>
      </c>
      <c r="N1526" s="1" t="s">
        <v>89</v>
      </c>
      <c r="O1526" s="1">
        <v>116981</v>
      </c>
      <c r="P1526" s="1">
        <v>2000</v>
      </c>
      <c r="Q1526" s="1">
        <v>23.71</v>
      </c>
      <c r="R1526" s="1337">
        <v>47420</v>
      </c>
      <c r="S1526" s="4">
        <v>-2492.1</v>
      </c>
      <c r="T1526" s="1">
        <v>22.085000000000001</v>
      </c>
      <c r="U1526" s="1337">
        <v>44170</v>
      </c>
      <c r="V1526" s="1">
        <v>4.4699999999999997E-2</v>
      </c>
      <c r="W1526" s="1336">
        <v>89.32</v>
      </c>
      <c r="X1526" s="1">
        <v>13</v>
      </c>
      <c r="Y1526" s="1">
        <v>141</v>
      </c>
      <c r="AA1526" s="1">
        <v>401</v>
      </c>
      <c r="AB1526" s="1337">
        <v>3250</v>
      </c>
    </row>
    <row r="1527" spans="1:28">
      <c r="A1527" s="1336" t="s">
        <v>712</v>
      </c>
      <c r="B1527" s="2" t="s">
        <v>806</v>
      </c>
      <c r="C1527" s="1" t="s">
        <v>807</v>
      </c>
      <c r="D1527" s="1" t="s">
        <v>116</v>
      </c>
      <c r="E1527" s="1">
        <v>130004</v>
      </c>
      <c r="F1527" s="1336" t="s">
        <v>125</v>
      </c>
      <c r="G1527" s="1" t="s">
        <v>32</v>
      </c>
      <c r="H1527" s="1">
        <v>418108</v>
      </c>
      <c r="I1527" s="3">
        <v>42523</v>
      </c>
      <c r="J1527" s="3">
        <v>42521</v>
      </c>
      <c r="K1527" s="3">
        <v>42523</v>
      </c>
      <c r="L1527" s="1">
        <v>221526</v>
      </c>
      <c r="M1527" s="3">
        <v>42523</v>
      </c>
      <c r="N1527" s="1" t="s">
        <v>89</v>
      </c>
      <c r="O1527" s="1">
        <v>116630</v>
      </c>
      <c r="P1527" s="1">
        <v>1000</v>
      </c>
      <c r="Q1527" s="1">
        <v>27.36</v>
      </c>
      <c r="R1527" s="1337">
        <v>27360</v>
      </c>
      <c r="S1527" s="4">
        <v>-3029.09</v>
      </c>
      <c r="T1527" s="1">
        <v>26.893000000000001</v>
      </c>
      <c r="U1527" s="1337">
        <v>26893</v>
      </c>
      <c r="V1527" s="1">
        <v>6.7000000000000004E-2</v>
      </c>
      <c r="W1527" s="1336">
        <v>67</v>
      </c>
      <c r="X1527" s="1">
        <v>13</v>
      </c>
      <c r="Y1527" s="1">
        <v>130</v>
      </c>
      <c r="AA1527" s="1">
        <v>401</v>
      </c>
      <c r="AB1527" s="1336">
        <v>467</v>
      </c>
    </row>
    <row r="1528" spans="1:28">
      <c r="A1528" s="1336" t="s">
        <v>712</v>
      </c>
      <c r="B1528" s="2" t="s">
        <v>806</v>
      </c>
      <c r="C1528" s="1" t="s">
        <v>807</v>
      </c>
      <c r="D1528" s="1" t="s">
        <v>116</v>
      </c>
      <c r="E1528" s="1">
        <v>130013</v>
      </c>
      <c r="F1528" s="1336" t="s">
        <v>221</v>
      </c>
      <c r="G1528" s="1" t="s">
        <v>32</v>
      </c>
      <c r="H1528" s="1">
        <v>418343</v>
      </c>
      <c r="I1528" s="3">
        <v>42525</v>
      </c>
      <c r="J1528" s="3">
        <v>42520</v>
      </c>
      <c r="K1528" s="3">
        <v>42522</v>
      </c>
      <c r="N1528" s="1" t="s">
        <v>89</v>
      </c>
      <c r="O1528" s="1">
        <v>116585</v>
      </c>
      <c r="P1528" s="1">
        <v>1500</v>
      </c>
      <c r="Q1528" s="1">
        <v>27.74</v>
      </c>
      <c r="R1528" s="1337">
        <v>41610</v>
      </c>
      <c r="S1528" s="4">
        <v>-3973.64</v>
      </c>
      <c r="T1528" s="1">
        <v>26.893000000000001</v>
      </c>
      <c r="U1528" s="1337">
        <v>40339.5</v>
      </c>
      <c r="V1528" s="1">
        <v>6.7000000000000004E-2</v>
      </c>
      <c r="W1528" s="1336">
        <v>100.5</v>
      </c>
      <c r="X1528" s="1">
        <v>13</v>
      </c>
      <c r="Y1528" s="1">
        <v>130</v>
      </c>
      <c r="AA1528" s="1">
        <v>401</v>
      </c>
      <c r="AB1528" s="1337">
        <v>1270.5</v>
      </c>
    </row>
    <row r="1529" spans="1:28">
      <c r="A1529" s="1336" t="s">
        <v>712</v>
      </c>
      <c r="B1529" s="2" t="s">
        <v>806</v>
      </c>
      <c r="C1529" s="1" t="s">
        <v>807</v>
      </c>
      <c r="D1529" s="1" t="s">
        <v>116</v>
      </c>
      <c r="E1529" s="1">
        <v>130018</v>
      </c>
      <c r="F1529" s="1336" t="s">
        <v>124</v>
      </c>
      <c r="G1529" s="1" t="s">
        <v>32</v>
      </c>
      <c r="H1529" s="1">
        <v>418390</v>
      </c>
      <c r="I1529" s="3">
        <v>42527</v>
      </c>
      <c r="J1529" s="3">
        <v>42521</v>
      </c>
      <c r="K1529" s="3">
        <v>42523</v>
      </c>
      <c r="N1529" s="1" t="s">
        <v>89</v>
      </c>
      <c r="O1529" s="1">
        <v>116649</v>
      </c>
      <c r="P1529" s="1">
        <v>500</v>
      </c>
      <c r="Q1529" s="1">
        <v>27.74</v>
      </c>
      <c r="R1529" s="1337">
        <v>13870</v>
      </c>
      <c r="S1529" s="4">
        <v>-1324.55</v>
      </c>
      <c r="T1529" s="1">
        <v>26.893000000000001</v>
      </c>
      <c r="U1529" s="1337">
        <v>13446.5</v>
      </c>
      <c r="V1529" s="1">
        <v>6.7000000000000004E-2</v>
      </c>
      <c r="W1529" s="1336">
        <v>33.5</v>
      </c>
      <c r="X1529" s="1">
        <v>13</v>
      </c>
      <c r="Y1529" s="1">
        <v>130</v>
      </c>
      <c r="AA1529" s="1">
        <v>401</v>
      </c>
      <c r="AB1529" s="1336">
        <v>423.5</v>
      </c>
    </row>
    <row r="1530" spans="1:28">
      <c r="A1530" s="1336" t="s">
        <v>712</v>
      </c>
      <c r="B1530" s="2" t="s">
        <v>806</v>
      </c>
      <c r="C1530" s="1" t="s">
        <v>807</v>
      </c>
      <c r="D1530" s="1" t="s">
        <v>116</v>
      </c>
      <c r="E1530" s="1">
        <v>130241</v>
      </c>
      <c r="F1530" s="1336" t="s">
        <v>368</v>
      </c>
      <c r="G1530" s="1" t="s">
        <v>32</v>
      </c>
      <c r="H1530" s="1">
        <v>418910</v>
      </c>
      <c r="I1530" s="3">
        <v>42529</v>
      </c>
      <c r="J1530" s="3">
        <v>42528</v>
      </c>
      <c r="K1530" s="3">
        <v>42529</v>
      </c>
      <c r="L1530" s="1">
        <v>222012</v>
      </c>
      <c r="M1530" s="3">
        <v>42528</v>
      </c>
      <c r="N1530" s="1" t="s">
        <v>89</v>
      </c>
      <c r="O1530" s="1">
        <v>116883</v>
      </c>
      <c r="P1530" s="1">
        <v>3000</v>
      </c>
      <c r="Q1530" s="1">
        <v>26.29</v>
      </c>
      <c r="R1530" s="1337">
        <v>78870</v>
      </c>
      <c r="S1530" s="4">
        <v>-12297.27</v>
      </c>
      <c r="T1530" s="1">
        <v>26.893000000000001</v>
      </c>
      <c r="U1530" s="1337">
        <v>80679</v>
      </c>
      <c r="V1530" s="1">
        <v>6.7000000000000004E-2</v>
      </c>
      <c r="W1530" s="1336">
        <v>201</v>
      </c>
      <c r="X1530" s="1">
        <v>13</v>
      </c>
      <c r="Y1530" s="1">
        <v>135</v>
      </c>
      <c r="Z1530" s="1" t="s">
        <v>143</v>
      </c>
      <c r="AA1530" s="1">
        <v>401</v>
      </c>
      <c r="AB1530" s="1337">
        <v>-1809</v>
      </c>
    </row>
    <row r="1531" spans="1:28">
      <c r="A1531" s="1336" t="s">
        <v>712</v>
      </c>
      <c r="B1531" s="2" t="s">
        <v>806</v>
      </c>
      <c r="C1531" s="1" t="s">
        <v>807</v>
      </c>
      <c r="D1531" s="1" t="s">
        <v>116</v>
      </c>
      <c r="E1531" s="1">
        <v>130241</v>
      </c>
      <c r="F1531" s="1336" t="s">
        <v>368</v>
      </c>
      <c r="G1531" s="1" t="s">
        <v>32</v>
      </c>
      <c r="H1531" s="1">
        <v>419189</v>
      </c>
      <c r="I1531" s="3">
        <v>42531</v>
      </c>
      <c r="J1531" s="3">
        <v>42528</v>
      </c>
      <c r="K1531" s="3">
        <v>42529</v>
      </c>
      <c r="L1531" s="1">
        <v>222196</v>
      </c>
      <c r="M1531" s="3">
        <v>42530</v>
      </c>
      <c r="N1531" s="1" t="s">
        <v>89</v>
      </c>
      <c r="O1531" s="1">
        <v>116960</v>
      </c>
      <c r="P1531" s="1">
        <v>1000</v>
      </c>
      <c r="Q1531" s="1">
        <v>26.29</v>
      </c>
      <c r="R1531" s="1337">
        <v>26290</v>
      </c>
      <c r="S1531" s="4">
        <v>-4099.09</v>
      </c>
      <c r="T1531" s="1">
        <v>26.893000000000001</v>
      </c>
      <c r="U1531" s="1337">
        <v>26893</v>
      </c>
      <c r="V1531" s="1">
        <v>6.7000000000000004E-2</v>
      </c>
      <c r="W1531" s="1336">
        <v>67</v>
      </c>
      <c r="X1531" s="1">
        <v>13</v>
      </c>
      <c r="Y1531" s="1">
        <v>135</v>
      </c>
      <c r="Z1531" s="1" t="s">
        <v>143</v>
      </c>
      <c r="AA1531" s="1">
        <v>401</v>
      </c>
      <c r="AB1531" s="1336">
        <v>-603</v>
      </c>
    </row>
    <row r="1532" spans="1:28">
      <c r="A1532" s="1336" t="s">
        <v>712</v>
      </c>
      <c r="B1532" s="2" t="s">
        <v>806</v>
      </c>
      <c r="C1532" s="1" t="s">
        <v>807</v>
      </c>
      <c r="D1532" s="1" t="s">
        <v>116</v>
      </c>
      <c r="E1532" s="1">
        <v>130001</v>
      </c>
      <c r="F1532" s="1336" t="s">
        <v>132</v>
      </c>
      <c r="G1532" s="1" t="s">
        <v>32</v>
      </c>
      <c r="H1532" s="1">
        <v>419306</v>
      </c>
      <c r="I1532" s="3">
        <v>42534</v>
      </c>
      <c r="J1532" s="3">
        <v>42528</v>
      </c>
      <c r="K1532" s="3">
        <v>42529</v>
      </c>
      <c r="N1532" s="1" t="s">
        <v>89</v>
      </c>
      <c r="O1532" s="1">
        <v>116950</v>
      </c>
      <c r="P1532" s="1">
        <v>3000</v>
      </c>
      <c r="Q1532" s="1">
        <v>27.63</v>
      </c>
      <c r="R1532" s="1337">
        <v>82890</v>
      </c>
      <c r="S1532" s="4">
        <v>-8277.27</v>
      </c>
      <c r="T1532" s="1">
        <v>26.893000000000001</v>
      </c>
      <c r="U1532" s="1337">
        <v>80679</v>
      </c>
      <c r="V1532" s="1">
        <v>6.7000000000000004E-2</v>
      </c>
      <c r="W1532" s="1336">
        <v>201</v>
      </c>
      <c r="X1532" s="1">
        <v>13</v>
      </c>
      <c r="Y1532" s="1">
        <v>130</v>
      </c>
      <c r="AA1532" s="1">
        <v>401</v>
      </c>
      <c r="AB1532" s="1337">
        <v>2211</v>
      </c>
    </row>
    <row r="1533" spans="1:28">
      <c r="A1533" s="1336" t="s">
        <v>712</v>
      </c>
      <c r="B1533" s="2" t="s">
        <v>806</v>
      </c>
      <c r="C1533" s="1" t="s">
        <v>807</v>
      </c>
      <c r="D1533" s="1" t="s">
        <v>116</v>
      </c>
      <c r="E1533" s="1">
        <v>130241</v>
      </c>
      <c r="F1533" s="1336" t="s">
        <v>368</v>
      </c>
      <c r="G1533" s="1" t="s">
        <v>32</v>
      </c>
      <c r="H1533" s="1">
        <v>421321</v>
      </c>
      <c r="I1533" s="3">
        <v>42549</v>
      </c>
      <c r="J1533" s="3">
        <v>42528</v>
      </c>
      <c r="K1533" s="3">
        <v>42547</v>
      </c>
      <c r="L1533" s="1">
        <v>223296</v>
      </c>
      <c r="M1533" s="3">
        <v>42548</v>
      </c>
      <c r="N1533" s="1" t="s">
        <v>89</v>
      </c>
      <c r="O1533" s="1">
        <v>116963</v>
      </c>
      <c r="P1533" s="1">
        <v>500</v>
      </c>
      <c r="Q1533" s="1">
        <v>26.29</v>
      </c>
      <c r="R1533" s="1337">
        <v>13145</v>
      </c>
      <c r="S1533" s="4">
        <v>-2049.5500000000002</v>
      </c>
      <c r="T1533" s="1">
        <v>26.893000000000001</v>
      </c>
      <c r="U1533" s="1337">
        <v>13446.5</v>
      </c>
      <c r="V1533" s="1">
        <v>6.7000000000000004E-2</v>
      </c>
      <c r="W1533" s="1336">
        <v>33.5</v>
      </c>
      <c r="X1533" s="1">
        <v>13</v>
      </c>
      <c r="Y1533" s="1">
        <v>135</v>
      </c>
      <c r="Z1533" s="1" t="s">
        <v>143</v>
      </c>
      <c r="AA1533" s="1">
        <v>401</v>
      </c>
      <c r="AB1533" s="1336">
        <v>-301.5</v>
      </c>
    </row>
    <row r="1534" spans="1:28">
      <c r="A1534" s="1336" t="s">
        <v>712</v>
      </c>
      <c r="B1534" s="2" t="s">
        <v>806</v>
      </c>
      <c r="C1534" s="1" t="s">
        <v>807</v>
      </c>
      <c r="D1534" s="1" t="s">
        <v>116</v>
      </c>
      <c r="E1534" s="1">
        <v>130241</v>
      </c>
      <c r="F1534" s="1336" t="s">
        <v>368</v>
      </c>
      <c r="G1534" s="1" t="s">
        <v>32</v>
      </c>
      <c r="H1534" s="1">
        <v>421324</v>
      </c>
      <c r="I1534" s="3">
        <v>42549</v>
      </c>
      <c r="J1534" s="3">
        <v>42530</v>
      </c>
      <c r="K1534" s="3">
        <v>42546</v>
      </c>
      <c r="L1534" s="1">
        <v>223297</v>
      </c>
      <c r="M1534" s="3">
        <v>42548</v>
      </c>
      <c r="N1534" s="1" t="s">
        <v>89</v>
      </c>
      <c r="O1534" s="1">
        <v>117064</v>
      </c>
      <c r="P1534" s="1">
        <v>400</v>
      </c>
      <c r="Q1534" s="1">
        <v>26.29</v>
      </c>
      <c r="R1534" s="1337">
        <v>10516</v>
      </c>
      <c r="S1534" s="4">
        <v>-1639.64</v>
      </c>
      <c r="T1534" s="1">
        <v>26.893000000000001</v>
      </c>
      <c r="U1534" s="1337">
        <v>10757.2</v>
      </c>
      <c r="V1534" s="1">
        <v>6.7000000000000004E-2</v>
      </c>
      <c r="W1534" s="1336">
        <v>26.8</v>
      </c>
      <c r="X1534" s="1">
        <v>13</v>
      </c>
      <c r="Y1534" s="1">
        <v>135</v>
      </c>
      <c r="Z1534" s="1" t="s">
        <v>143</v>
      </c>
      <c r="AA1534" s="1">
        <v>401</v>
      </c>
      <c r="AB1534" s="1336">
        <v>-241.2</v>
      </c>
    </row>
    <row r="1535" spans="1:28">
      <c r="A1535" s="1336" t="s">
        <v>712</v>
      </c>
      <c r="B1535" s="2" t="s">
        <v>806</v>
      </c>
      <c r="C1535" s="1" t="s">
        <v>807</v>
      </c>
      <c r="D1535" s="1" t="s">
        <v>116</v>
      </c>
      <c r="E1535" s="1">
        <v>130001</v>
      </c>
      <c r="F1535" s="1336" t="s">
        <v>132</v>
      </c>
      <c r="G1535" s="1" t="s">
        <v>32</v>
      </c>
      <c r="H1535" s="1">
        <v>421345</v>
      </c>
      <c r="I1535" s="3">
        <v>42549</v>
      </c>
      <c r="J1535" s="3">
        <v>42530</v>
      </c>
      <c r="K1535" s="3">
        <v>42546</v>
      </c>
      <c r="N1535" s="1" t="s">
        <v>89</v>
      </c>
      <c r="O1535" s="1">
        <v>117056</v>
      </c>
      <c r="P1535" s="1">
        <v>1000</v>
      </c>
      <c r="Q1535" s="1">
        <v>27.63</v>
      </c>
      <c r="R1535" s="1337">
        <v>27630</v>
      </c>
      <c r="S1535" s="4">
        <v>-2759.09</v>
      </c>
      <c r="T1535" s="1">
        <v>26.893000000000001</v>
      </c>
      <c r="U1535" s="1337">
        <v>26893</v>
      </c>
      <c r="V1535" s="1">
        <v>6.7000000000000004E-2</v>
      </c>
      <c r="W1535" s="1336">
        <v>67</v>
      </c>
      <c r="X1535" s="1">
        <v>13</v>
      </c>
      <c r="Y1535" s="1">
        <v>130</v>
      </c>
      <c r="AA1535" s="1">
        <v>401</v>
      </c>
      <c r="AB1535" s="1336">
        <v>737</v>
      </c>
    </row>
    <row r="1536" spans="1:28">
      <c r="A1536" s="1336" t="s">
        <v>712</v>
      </c>
      <c r="B1536" s="2" t="s">
        <v>808</v>
      </c>
      <c r="C1536" s="1" t="s">
        <v>807</v>
      </c>
      <c r="D1536" s="1" t="s">
        <v>76</v>
      </c>
      <c r="E1536" s="1">
        <v>130308</v>
      </c>
      <c r="F1536" s="1336" t="s">
        <v>126</v>
      </c>
      <c r="G1536" s="1" t="s">
        <v>32</v>
      </c>
      <c r="H1536" s="1">
        <v>419864</v>
      </c>
      <c r="I1536" s="3">
        <v>42537</v>
      </c>
      <c r="J1536" s="3">
        <v>42506</v>
      </c>
      <c r="K1536" s="3">
        <v>42537</v>
      </c>
      <c r="N1536" s="1" t="s">
        <v>89</v>
      </c>
      <c r="O1536" s="1">
        <v>116160</v>
      </c>
      <c r="P1536" s="1">
        <v>500</v>
      </c>
      <c r="Q1536" s="1">
        <v>29.42</v>
      </c>
      <c r="R1536" s="1337">
        <v>14710</v>
      </c>
      <c r="S1536" s="1">
        <v>-484.55</v>
      </c>
      <c r="T1536" s="1">
        <v>26.893000000000001</v>
      </c>
      <c r="U1536" s="1337">
        <v>13446.5</v>
      </c>
      <c r="V1536" s="1">
        <v>6.7000000000000004E-2</v>
      </c>
      <c r="W1536" s="1336">
        <v>33.5</v>
      </c>
      <c r="X1536" s="1">
        <v>13</v>
      </c>
      <c r="Y1536" s="1">
        <v>141</v>
      </c>
      <c r="AA1536" s="1">
        <v>401</v>
      </c>
      <c r="AB1536" s="1337">
        <v>1263.5</v>
      </c>
    </row>
    <row r="1537" spans="1:28">
      <c r="A1537" s="1336" t="s">
        <v>712</v>
      </c>
      <c r="B1537" s="2" t="s">
        <v>808</v>
      </c>
      <c r="C1537" s="1" t="s">
        <v>807</v>
      </c>
      <c r="D1537" s="1" t="s">
        <v>76</v>
      </c>
      <c r="E1537" s="1">
        <v>130241</v>
      </c>
      <c r="F1537" s="1336" t="s">
        <v>368</v>
      </c>
      <c r="G1537" s="1" t="s">
        <v>32</v>
      </c>
      <c r="H1537" s="1">
        <v>421197</v>
      </c>
      <c r="I1537" s="3">
        <v>42548</v>
      </c>
      <c r="J1537" s="3">
        <v>42528</v>
      </c>
      <c r="K1537" s="3">
        <v>42547</v>
      </c>
      <c r="L1537" s="1">
        <v>223239</v>
      </c>
      <c r="M1537" s="3">
        <v>42547</v>
      </c>
      <c r="N1537" s="1" t="s">
        <v>89</v>
      </c>
      <c r="O1537" s="1">
        <v>116960</v>
      </c>
      <c r="P1537" s="1">
        <v>500</v>
      </c>
      <c r="Q1537" s="1">
        <v>26.29</v>
      </c>
      <c r="R1537" s="1337">
        <v>13145</v>
      </c>
      <c r="S1537" s="4">
        <v>-2049.5500000000002</v>
      </c>
      <c r="T1537" s="1">
        <v>26.893000000000001</v>
      </c>
      <c r="U1537" s="1337">
        <v>13446.5</v>
      </c>
      <c r="V1537" s="1">
        <v>6.7000000000000004E-2</v>
      </c>
      <c r="W1537" s="1336">
        <v>33.5</v>
      </c>
      <c r="X1537" s="1">
        <v>13</v>
      </c>
      <c r="Y1537" s="1">
        <v>135</v>
      </c>
      <c r="Z1537" s="1" t="s">
        <v>143</v>
      </c>
      <c r="AA1537" s="1">
        <v>401</v>
      </c>
      <c r="AB1537" s="1336">
        <v>-301.5</v>
      </c>
    </row>
    <row r="1538" spans="1:28">
      <c r="A1538" s="1336" t="s">
        <v>712</v>
      </c>
      <c r="B1538" s="2" t="s">
        <v>809</v>
      </c>
      <c r="C1538" s="1" t="s">
        <v>807</v>
      </c>
      <c r="D1538" s="1" t="s">
        <v>65</v>
      </c>
      <c r="E1538" s="1">
        <v>130013</v>
      </c>
      <c r="F1538" s="1336" t="s">
        <v>221</v>
      </c>
      <c r="G1538" s="1" t="s">
        <v>32</v>
      </c>
      <c r="H1538" s="1">
        <v>418041</v>
      </c>
      <c r="I1538" s="3">
        <v>42523</v>
      </c>
      <c r="J1538" s="3">
        <v>42520</v>
      </c>
      <c r="K1538" s="3">
        <v>42522</v>
      </c>
      <c r="N1538" s="1" t="s">
        <v>89</v>
      </c>
      <c r="O1538" s="1">
        <v>116585</v>
      </c>
      <c r="P1538" s="1">
        <v>2000</v>
      </c>
      <c r="Q1538" s="1">
        <v>27.74</v>
      </c>
      <c r="R1538" s="1337">
        <v>55480</v>
      </c>
      <c r="S1538" s="4">
        <v>-5298.18</v>
      </c>
      <c r="T1538" s="1">
        <v>26.893000000000001</v>
      </c>
      <c r="U1538" s="1337">
        <v>53786</v>
      </c>
      <c r="V1538" s="1">
        <v>6.7000000000000004E-2</v>
      </c>
      <c r="W1538" s="1336">
        <v>134</v>
      </c>
      <c r="X1538" s="1">
        <v>13</v>
      </c>
      <c r="Y1538" s="1">
        <v>130</v>
      </c>
      <c r="AA1538" s="1">
        <v>401</v>
      </c>
      <c r="AB1538" s="1337">
        <v>1694</v>
      </c>
    </row>
    <row r="1539" spans="1:28">
      <c r="A1539" s="1336" t="s">
        <v>712</v>
      </c>
      <c r="B1539" s="2" t="s">
        <v>809</v>
      </c>
      <c r="C1539" s="1" t="s">
        <v>807</v>
      </c>
      <c r="D1539" s="1" t="s">
        <v>65</v>
      </c>
      <c r="E1539" s="1">
        <v>130099</v>
      </c>
      <c r="F1539" s="1336" t="s">
        <v>150</v>
      </c>
      <c r="G1539" s="1" t="s">
        <v>32</v>
      </c>
      <c r="H1539" s="1">
        <v>419065</v>
      </c>
      <c r="I1539" s="3">
        <v>42530</v>
      </c>
      <c r="J1539" s="3">
        <v>42529</v>
      </c>
      <c r="K1539" s="3">
        <v>42531</v>
      </c>
      <c r="L1539" s="1">
        <v>222150</v>
      </c>
      <c r="M1539" s="3">
        <v>42530</v>
      </c>
      <c r="N1539" s="1" t="s">
        <v>89</v>
      </c>
      <c r="O1539" s="1">
        <v>117012</v>
      </c>
      <c r="P1539" s="1">
        <v>2000</v>
      </c>
      <c r="Q1539" s="1">
        <v>28.02</v>
      </c>
      <c r="R1539" s="1337">
        <v>56040</v>
      </c>
      <c r="S1539" s="4">
        <v>-4738.18</v>
      </c>
      <c r="T1539" s="1">
        <v>26.893000000000001</v>
      </c>
      <c r="U1539" s="1337">
        <v>53786</v>
      </c>
      <c r="V1539" s="1">
        <v>6.7000000000000004E-2</v>
      </c>
      <c r="W1539" s="1336">
        <v>134</v>
      </c>
      <c r="X1539" s="1">
        <v>13</v>
      </c>
      <c r="Y1539" s="1">
        <v>130</v>
      </c>
      <c r="AA1539" s="1">
        <v>401</v>
      </c>
      <c r="AB1539" s="1337">
        <v>2254</v>
      </c>
    </row>
    <row r="1540" spans="1:28">
      <c r="A1540" s="1336" t="s">
        <v>712</v>
      </c>
      <c r="B1540" s="2" t="s">
        <v>809</v>
      </c>
      <c r="C1540" s="1" t="s">
        <v>807</v>
      </c>
      <c r="D1540" s="1" t="s">
        <v>65</v>
      </c>
      <c r="E1540" s="1">
        <v>130339</v>
      </c>
      <c r="F1540" s="1336" t="s">
        <v>258</v>
      </c>
      <c r="G1540" s="1" t="s">
        <v>32</v>
      </c>
      <c r="H1540" s="1">
        <v>419453</v>
      </c>
      <c r="I1540" s="3">
        <v>42534</v>
      </c>
      <c r="J1540" s="3">
        <v>42529</v>
      </c>
      <c r="K1540" s="3">
        <v>42530</v>
      </c>
      <c r="L1540" s="1">
        <v>222362</v>
      </c>
      <c r="M1540" s="3">
        <v>42532</v>
      </c>
      <c r="N1540" s="1" t="s">
        <v>89</v>
      </c>
      <c r="O1540" s="1">
        <v>116976</v>
      </c>
      <c r="P1540" s="1">
        <v>2000</v>
      </c>
      <c r="Q1540" s="1">
        <v>26.29</v>
      </c>
      <c r="R1540" s="1337">
        <v>52580</v>
      </c>
      <c r="S1540" s="4">
        <v>-8198.18</v>
      </c>
      <c r="T1540" s="1">
        <v>26.893000000000001</v>
      </c>
      <c r="U1540" s="1337">
        <v>53786</v>
      </c>
      <c r="V1540" s="1">
        <v>6.7000000000000004E-2</v>
      </c>
      <c r="W1540" s="1336">
        <v>134</v>
      </c>
      <c r="X1540" s="1">
        <v>13</v>
      </c>
      <c r="Y1540" s="1">
        <v>135</v>
      </c>
      <c r="Z1540" s="1" t="s">
        <v>259</v>
      </c>
      <c r="AA1540" s="1">
        <v>401</v>
      </c>
      <c r="AB1540" s="1337">
        <v>-1206</v>
      </c>
    </row>
    <row r="1541" spans="1:28">
      <c r="A1541" s="1336" t="s">
        <v>712</v>
      </c>
      <c r="B1541" s="2" t="s">
        <v>809</v>
      </c>
      <c r="C1541" s="1" t="s">
        <v>807</v>
      </c>
      <c r="D1541" s="1" t="s">
        <v>65</v>
      </c>
      <c r="E1541" s="1">
        <v>130339</v>
      </c>
      <c r="F1541" s="1336" t="s">
        <v>258</v>
      </c>
      <c r="G1541" s="1" t="s">
        <v>32</v>
      </c>
      <c r="H1541" s="1">
        <v>419734</v>
      </c>
      <c r="I1541" s="3">
        <v>42535</v>
      </c>
      <c r="J1541" s="3">
        <v>42531</v>
      </c>
      <c r="K1541" s="3">
        <v>42534</v>
      </c>
      <c r="L1541" s="1">
        <v>222486</v>
      </c>
      <c r="M1541" s="3">
        <v>42535</v>
      </c>
      <c r="N1541" s="1" t="s">
        <v>89</v>
      </c>
      <c r="O1541" s="1">
        <v>117106</v>
      </c>
      <c r="P1541" s="1">
        <v>1000</v>
      </c>
      <c r="Q1541" s="1">
        <v>26.29</v>
      </c>
      <c r="R1541" s="1337">
        <v>26290</v>
      </c>
      <c r="S1541" s="4">
        <v>-4099.09</v>
      </c>
      <c r="T1541" s="1">
        <v>26.893000000000001</v>
      </c>
      <c r="U1541" s="1337">
        <v>26893</v>
      </c>
      <c r="V1541" s="1">
        <v>6.7000000000000004E-2</v>
      </c>
      <c r="W1541" s="1336">
        <v>67</v>
      </c>
      <c r="X1541" s="1">
        <v>13</v>
      </c>
      <c r="Y1541" s="1">
        <v>135</v>
      </c>
      <c r="Z1541" s="1" t="s">
        <v>259</v>
      </c>
      <c r="AA1541" s="1">
        <v>401</v>
      </c>
      <c r="AB1541" s="1336">
        <v>-603</v>
      </c>
    </row>
    <row r="1542" spans="1:28">
      <c r="A1542" s="1336" t="s">
        <v>712</v>
      </c>
      <c r="B1542" s="2" t="s">
        <v>809</v>
      </c>
      <c r="C1542" s="1" t="s">
        <v>807</v>
      </c>
      <c r="D1542" s="1" t="s">
        <v>65</v>
      </c>
      <c r="E1542" s="1">
        <v>130216</v>
      </c>
      <c r="F1542" s="1336" t="s">
        <v>810</v>
      </c>
      <c r="G1542" s="1" t="s">
        <v>32</v>
      </c>
      <c r="H1542" s="1">
        <v>420731</v>
      </c>
      <c r="I1542" s="3">
        <v>42543</v>
      </c>
      <c r="J1542" s="3">
        <v>42543</v>
      </c>
      <c r="K1542" s="3">
        <v>42543</v>
      </c>
      <c r="L1542" s="1">
        <v>223037</v>
      </c>
      <c r="M1542" s="3">
        <v>42543</v>
      </c>
      <c r="N1542" s="1" t="s">
        <v>89</v>
      </c>
      <c r="O1542" s="1">
        <v>117400</v>
      </c>
      <c r="P1542" s="1">
        <v>1000</v>
      </c>
      <c r="Q1542" s="1">
        <v>28.31</v>
      </c>
      <c r="R1542" s="1337">
        <v>28310</v>
      </c>
      <c r="S1542" s="4">
        <v>-2079.09</v>
      </c>
      <c r="T1542" s="1">
        <v>26.893000000000001</v>
      </c>
      <c r="U1542" s="1337">
        <v>26893</v>
      </c>
      <c r="V1542" s="1">
        <v>6.7000000000000004E-2</v>
      </c>
      <c r="W1542" s="1336">
        <v>67</v>
      </c>
      <c r="X1542" s="1">
        <v>13</v>
      </c>
      <c r="Y1542" s="1">
        <v>135</v>
      </c>
      <c r="Z1542" s="1" t="s">
        <v>436</v>
      </c>
      <c r="AA1542" s="1">
        <v>401</v>
      </c>
      <c r="AB1542" s="1337">
        <v>1417</v>
      </c>
    </row>
    <row r="1543" spans="1:28">
      <c r="A1543" s="1336" t="s">
        <v>712</v>
      </c>
      <c r="B1543" s="2" t="s">
        <v>809</v>
      </c>
      <c r="C1543" s="1" t="s">
        <v>807</v>
      </c>
      <c r="D1543" s="1" t="s">
        <v>65</v>
      </c>
      <c r="E1543" s="1">
        <v>130140</v>
      </c>
      <c r="F1543" s="1336" t="s">
        <v>222</v>
      </c>
      <c r="G1543" s="1" t="s">
        <v>32</v>
      </c>
      <c r="H1543" s="1">
        <v>420813</v>
      </c>
      <c r="I1543" s="3">
        <v>42545</v>
      </c>
      <c r="J1543" s="3">
        <v>42542</v>
      </c>
      <c r="K1543" s="3">
        <v>42543</v>
      </c>
      <c r="N1543" s="1" t="s">
        <v>89</v>
      </c>
      <c r="O1543" s="1">
        <v>117385</v>
      </c>
      <c r="P1543" s="1">
        <v>1000</v>
      </c>
      <c r="Q1543" s="1">
        <v>27.74</v>
      </c>
      <c r="R1543" s="1337">
        <v>27740</v>
      </c>
      <c r="S1543" s="4">
        <v>-2649.09</v>
      </c>
      <c r="T1543" s="1">
        <v>26.893000000000001</v>
      </c>
      <c r="U1543" s="1337">
        <v>26893</v>
      </c>
      <c r="V1543" s="1">
        <v>6.7000000000000004E-2</v>
      </c>
      <c r="W1543" s="1336">
        <v>67</v>
      </c>
      <c r="X1543" s="1">
        <v>13</v>
      </c>
      <c r="Y1543" s="1">
        <v>130</v>
      </c>
      <c r="AA1543" s="1">
        <v>401</v>
      </c>
      <c r="AB1543" s="1336">
        <v>847</v>
      </c>
    </row>
    <row r="1544" spans="1:28">
      <c r="A1544" s="1336" t="s">
        <v>712</v>
      </c>
      <c r="B1544" s="2" t="s">
        <v>811</v>
      </c>
      <c r="C1544" s="1" t="s">
        <v>807</v>
      </c>
      <c r="D1544" s="1" t="s">
        <v>129</v>
      </c>
      <c r="E1544" s="1">
        <v>140008</v>
      </c>
      <c r="F1544" s="1336" t="s">
        <v>123</v>
      </c>
      <c r="G1544" s="1" t="s">
        <v>32</v>
      </c>
      <c r="H1544" s="1">
        <v>418483</v>
      </c>
      <c r="I1544" s="3">
        <v>42525</v>
      </c>
      <c r="J1544" s="3">
        <v>42522</v>
      </c>
      <c r="K1544" s="3">
        <v>42527</v>
      </c>
      <c r="L1544" s="1">
        <v>221734</v>
      </c>
      <c r="M1544" s="3">
        <v>42525</v>
      </c>
      <c r="N1544" s="1" t="s">
        <v>89</v>
      </c>
      <c r="O1544" s="1">
        <v>116711</v>
      </c>
      <c r="P1544" s="1">
        <v>4000</v>
      </c>
      <c r="Q1544" s="1">
        <v>27.63</v>
      </c>
      <c r="R1544" s="1337">
        <v>110520</v>
      </c>
      <c r="S1544" s="4">
        <v>-11036.36</v>
      </c>
      <c r="T1544" s="1">
        <v>26.893000000000001</v>
      </c>
      <c r="U1544" s="1337">
        <v>107572</v>
      </c>
      <c r="V1544" s="1">
        <v>6.7000000000000004E-2</v>
      </c>
      <c r="W1544" s="1336">
        <v>268</v>
      </c>
      <c r="X1544" s="1">
        <v>13</v>
      </c>
      <c r="Y1544" s="1">
        <v>141</v>
      </c>
      <c r="AA1544" s="1">
        <v>401</v>
      </c>
      <c r="AB1544" s="1337">
        <v>2948</v>
      </c>
    </row>
    <row r="1545" spans="1:28">
      <c r="A1545" s="1336" t="s">
        <v>712</v>
      </c>
      <c r="B1545" s="2" t="s">
        <v>811</v>
      </c>
      <c r="C1545" s="1" t="s">
        <v>807</v>
      </c>
      <c r="D1545" s="1" t="s">
        <v>129</v>
      </c>
      <c r="E1545" s="1">
        <v>130314</v>
      </c>
      <c r="F1545" s="1336" t="s">
        <v>144</v>
      </c>
      <c r="G1545" s="1" t="s">
        <v>32</v>
      </c>
      <c r="H1545" s="1">
        <v>419251</v>
      </c>
      <c r="I1545" s="3">
        <v>42532</v>
      </c>
      <c r="J1545" s="3">
        <v>42529</v>
      </c>
      <c r="K1545" s="3">
        <v>42535</v>
      </c>
      <c r="N1545" s="1" t="s">
        <v>89</v>
      </c>
      <c r="O1545" s="1">
        <v>117031</v>
      </c>
      <c r="P1545" s="1">
        <v>2000</v>
      </c>
      <c r="Q1545" s="1">
        <v>27.74</v>
      </c>
      <c r="R1545" s="1337">
        <v>55480</v>
      </c>
      <c r="S1545" s="4">
        <v>-5298.18</v>
      </c>
      <c r="T1545" s="1">
        <v>26.893000000000001</v>
      </c>
      <c r="U1545" s="1337">
        <v>53786</v>
      </c>
      <c r="V1545" s="1">
        <v>6.7000000000000004E-2</v>
      </c>
      <c r="W1545" s="1336">
        <v>134</v>
      </c>
      <c r="X1545" s="1">
        <v>13</v>
      </c>
      <c r="Y1545" s="1">
        <v>130</v>
      </c>
      <c r="AA1545" s="1">
        <v>401</v>
      </c>
      <c r="AB1545" s="1337">
        <v>1694</v>
      </c>
    </row>
    <row r="1546" spans="1:28">
      <c r="A1546" s="1336" t="s">
        <v>712</v>
      </c>
      <c r="B1546" s="2" t="s">
        <v>811</v>
      </c>
      <c r="C1546" s="1" t="s">
        <v>807</v>
      </c>
      <c r="D1546" s="1" t="s">
        <v>129</v>
      </c>
      <c r="E1546" s="1">
        <v>130023</v>
      </c>
      <c r="F1546" s="1336" t="s">
        <v>153</v>
      </c>
      <c r="G1546" s="1" t="s">
        <v>32</v>
      </c>
      <c r="H1546" s="1">
        <v>419590</v>
      </c>
      <c r="I1546" s="3">
        <v>42535</v>
      </c>
      <c r="J1546" s="3">
        <v>42523</v>
      </c>
      <c r="K1546" s="3">
        <v>42524</v>
      </c>
      <c r="N1546" s="1" t="s">
        <v>89</v>
      </c>
      <c r="O1546" s="1">
        <v>116759</v>
      </c>
      <c r="P1546" s="1">
        <v>2000</v>
      </c>
      <c r="Q1546" s="1">
        <v>27.74</v>
      </c>
      <c r="R1546" s="1337">
        <v>55480</v>
      </c>
      <c r="S1546" s="4">
        <v>-5298.18</v>
      </c>
      <c r="T1546" s="1">
        <v>26.893000000000001</v>
      </c>
      <c r="U1546" s="1337">
        <v>53786</v>
      </c>
      <c r="V1546" s="1">
        <v>6.7000000000000004E-2</v>
      </c>
      <c r="W1546" s="1336">
        <v>134</v>
      </c>
      <c r="X1546" s="1">
        <v>13</v>
      </c>
      <c r="Y1546" s="1">
        <v>130</v>
      </c>
      <c r="AA1546" s="1">
        <v>401</v>
      </c>
      <c r="AB1546" s="1337">
        <v>1694</v>
      </c>
    </row>
    <row r="1547" spans="1:28">
      <c r="A1547" s="1336" t="s">
        <v>712</v>
      </c>
      <c r="B1547" s="2" t="s">
        <v>812</v>
      </c>
      <c r="C1547" s="1" t="s">
        <v>813</v>
      </c>
      <c r="D1547" s="1" t="s">
        <v>116</v>
      </c>
      <c r="E1547" s="1">
        <v>130018</v>
      </c>
      <c r="F1547" s="1336" t="s">
        <v>124</v>
      </c>
      <c r="G1547" s="1" t="s">
        <v>32</v>
      </c>
      <c r="H1547" s="1">
        <v>418390</v>
      </c>
      <c r="I1547" s="3">
        <v>42527</v>
      </c>
      <c r="J1547" s="3">
        <v>42521</v>
      </c>
      <c r="K1547" s="3">
        <v>42523</v>
      </c>
      <c r="N1547" s="1" t="s">
        <v>89</v>
      </c>
      <c r="O1547" s="1">
        <v>116649</v>
      </c>
      <c r="P1547" s="1">
        <v>500</v>
      </c>
      <c r="Q1547" s="1">
        <v>32.43</v>
      </c>
      <c r="R1547" s="1337">
        <v>16215</v>
      </c>
      <c r="S1547" s="4">
        <v>-2169.54</v>
      </c>
      <c r="T1547" s="1">
        <v>32.539000000000001</v>
      </c>
      <c r="U1547" s="1337">
        <v>16269.5</v>
      </c>
      <c r="V1547" s="1">
        <v>8.9399999999999993E-2</v>
      </c>
      <c r="W1547" s="1336">
        <v>44.71</v>
      </c>
      <c r="X1547" s="1">
        <v>13</v>
      </c>
      <c r="Y1547" s="1">
        <v>130</v>
      </c>
      <c r="AA1547" s="1">
        <v>401</v>
      </c>
      <c r="AB1547" s="1336">
        <v>-54.5</v>
      </c>
    </row>
    <row r="1548" spans="1:28">
      <c r="A1548" s="1336" t="s">
        <v>712</v>
      </c>
      <c r="B1548" s="2" t="s">
        <v>812</v>
      </c>
      <c r="C1548" s="1" t="s">
        <v>813</v>
      </c>
      <c r="D1548" s="1" t="s">
        <v>116</v>
      </c>
      <c r="E1548" s="1">
        <v>130241</v>
      </c>
      <c r="F1548" s="1336" t="s">
        <v>368</v>
      </c>
      <c r="G1548" s="1" t="s">
        <v>32</v>
      </c>
      <c r="H1548" s="1">
        <v>418936</v>
      </c>
      <c r="I1548" s="3">
        <v>42529</v>
      </c>
      <c r="J1548" s="3">
        <v>42528</v>
      </c>
      <c r="K1548" s="3">
        <v>42529</v>
      </c>
      <c r="L1548" s="1">
        <v>222016</v>
      </c>
      <c r="M1548" s="3">
        <v>42528</v>
      </c>
      <c r="N1548" s="1" t="s">
        <v>89</v>
      </c>
      <c r="O1548" s="1">
        <v>116883</v>
      </c>
      <c r="P1548" s="1">
        <v>2000</v>
      </c>
      <c r="Q1548" s="1">
        <v>30.73</v>
      </c>
      <c r="R1548" s="1337">
        <v>61460</v>
      </c>
      <c r="S1548" s="4">
        <v>-12078.14</v>
      </c>
      <c r="T1548" s="1">
        <v>32.539000000000001</v>
      </c>
      <c r="U1548" s="1337">
        <v>65078</v>
      </c>
      <c r="V1548" s="1">
        <v>8.9399999999999993E-2</v>
      </c>
      <c r="W1548" s="1336">
        <v>178.84</v>
      </c>
      <c r="X1548" s="1">
        <v>13</v>
      </c>
      <c r="Y1548" s="1">
        <v>135</v>
      </c>
      <c r="Z1548" s="1" t="s">
        <v>143</v>
      </c>
      <c r="AA1548" s="1">
        <v>401</v>
      </c>
      <c r="AB1548" s="1337">
        <v>-3618</v>
      </c>
    </row>
    <row r="1549" spans="1:28">
      <c r="A1549" s="1336" t="s">
        <v>712</v>
      </c>
      <c r="B1549" s="2" t="s">
        <v>812</v>
      </c>
      <c r="C1549" s="1" t="s">
        <v>813</v>
      </c>
      <c r="D1549" s="1" t="s">
        <v>116</v>
      </c>
      <c r="E1549" s="1">
        <v>130001</v>
      </c>
      <c r="F1549" s="1336" t="s">
        <v>132</v>
      </c>
      <c r="G1549" s="1" t="s">
        <v>32</v>
      </c>
      <c r="H1549" s="1">
        <v>419303</v>
      </c>
      <c r="I1549" s="3">
        <v>42534</v>
      </c>
      <c r="J1549" s="3">
        <v>42528</v>
      </c>
      <c r="K1549" s="3">
        <v>42529</v>
      </c>
      <c r="N1549" s="1" t="s">
        <v>89</v>
      </c>
      <c r="O1549" s="1">
        <v>116950</v>
      </c>
      <c r="P1549" s="1">
        <v>1000</v>
      </c>
      <c r="Q1549" s="1">
        <v>32.31</v>
      </c>
      <c r="R1549" s="1337">
        <v>32310</v>
      </c>
      <c r="S1549" s="4">
        <v>-4459.07</v>
      </c>
      <c r="T1549" s="1">
        <v>32.539000000000001</v>
      </c>
      <c r="U1549" s="1337">
        <v>32539</v>
      </c>
      <c r="V1549" s="1">
        <v>8.9399999999999993E-2</v>
      </c>
      <c r="W1549" s="1336">
        <v>89.42</v>
      </c>
      <c r="X1549" s="1">
        <v>13</v>
      </c>
      <c r="Y1549" s="1">
        <v>130</v>
      </c>
      <c r="AA1549" s="1">
        <v>401</v>
      </c>
      <c r="AB1549" s="1336">
        <v>-229</v>
      </c>
    </row>
    <row r="1550" spans="1:28">
      <c r="A1550" s="1336" t="s">
        <v>712</v>
      </c>
      <c r="B1550" s="2" t="s">
        <v>812</v>
      </c>
      <c r="C1550" s="1" t="s">
        <v>813</v>
      </c>
      <c r="D1550" s="1" t="s">
        <v>116</v>
      </c>
      <c r="E1550" s="1">
        <v>130241</v>
      </c>
      <c r="F1550" s="1336" t="s">
        <v>368</v>
      </c>
      <c r="G1550" s="1" t="s">
        <v>32</v>
      </c>
      <c r="H1550" s="1">
        <v>421319</v>
      </c>
      <c r="I1550" s="3">
        <v>42549</v>
      </c>
      <c r="J1550" s="3">
        <v>42528</v>
      </c>
      <c r="K1550" s="3">
        <v>42547</v>
      </c>
      <c r="L1550" s="1">
        <v>223294</v>
      </c>
      <c r="M1550" s="3">
        <v>42548</v>
      </c>
      <c r="N1550" s="1" t="s">
        <v>89</v>
      </c>
      <c r="O1550" s="1">
        <v>116960</v>
      </c>
      <c r="P1550" s="1">
        <v>500</v>
      </c>
      <c r="Q1550" s="1">
        <v>30.73</v>
      </c>
      <c r="R1550" s="1337">
        <v>15365</v>
      </c>
      <c r="S1550" s="4">
        <v>-3019.54</v>
      </c>
      <c r="T1550" s="1">
        <v>32.539000000000001</v>
      </c>
      <c r="U1550" s="1337">
        <v>16269.5</v>
      </c>
      <c r="V1550" s="1">
        <v>8.9399999999999993E-2</v>
      </c>
      <c r="W1550" s="1336">
        <v>44.71</v>
      </c>
      <c r="X1550" s="1">
        <v>13</v>
      </c>
      <c r="Y1550" s="1">
        <v>135</v>
      </c>
      <c r="Z1550" s="1" t="s">
        <v>143</v>
      </c>
      <c r="AA1550" s="1">
        <v>401</v>
      </c>
      <c r="AB1550" s="1336">
        <v>-904.5</v>
      </c>
    </row>
    <row r="1551" spans="1:28">
      <c r="A1551" s="1336" t="s">
        <v>712</v>
      </c>
      <c r="B1551" s="2" t="s">
        <v>812</v>
      </c>
      <c r="C1551" s="1" t="s">
        <v>813</v>
      </c>
      <c r="D1551" s="1" t="s">
        <v>116</v>
      </c>
      <c r="E1551" s="1">
        <v>130001</v>
      </c>
      <c r="F1551" s="1336" t="s">
        <v>132</v>
      </c>
      <c r="G1551" s="1" t="s">
        <v>32</v>
      </c>
      <c r="H1551" s="1">
        <v>421350</v>
      </c>
      <c r="I1551" s="3">
        <v>42549</v>
      </c>
      <c r="J1551" s="3">
        <v>42530</v>
      </c>
      <c r="K1551" s="3">
        <v>42546</v>
      </c>
      <c r="N1551" s="1" t="s">
        <v>89</v>
      </c>
      <c r="O1551" s="1">
        <v>117056</v>
      </c>
      <c r="P1551" s="1">
        <v>2000</v>
      </c>
      <c r="Q1551" s="1">
        <v>32.31</v>
      </c>
      <c r="R1551" s="1337">
        <v>64620</v>
      </c>
      <c r="S1551" s="4">
        <v>-8918.14</v>
      </c>
      <c r="T1551" s="1">
        <v>32.539000000000001</v>
      </c>
      <c r="U1551" s="1337">
        <v>65078</v>
      </c>
      <c r="V1551" s="1">
        <v>8.9399999999999993E-2</v>
      </c>
      <c r="W1551" s="1336">
        <v>178.84</v>
      </c>
      <c r="X1551" s="1">
        <v>13</v>
      </c>
      <c r="Y1551" s="1">
        <v>130</v>
      </c>
      <c r="AA1551" s="1">
        <v>401</v>
      </c>
      <c r="AB1551" s="1336">
        <v>-458</v>
      </c>
    </row>
    <row r="1552" spans="1:28">
      <c r="A1552" s="1336" t="s">
        <v>712</v>
      </c>
      <c r="B1552" s="2" t="s">
        <v>812</v>
      </c>
      <c r="C1552" s="1" t="s">
        <v>813</v>
      </c>
      <c r="D1552" s="1" t="s">
        <v>116</v>
      </c>
      <c r="E1552" s="1">
        <v>130001</v>
      </c>
      <c r="F1552" s="1336" t="s">
        <v>132</v>
      </c>
      <c r="G1552" s="1" t="s">
        <v>32</v>
      </c>
      <c r="H1552" s="1">
        <v>421351</v>
      </c>
      <c r="I1552" s="3">
        <v>42549</v>
      </c>
      <c r="J1552" s="3">
        <v>42528</v>
      </c>
      <c r="K1552" s="3">
        <v>42546</v>
      </c>
      <c r="N1552" s="1" t="s">
        <v>89</v>
      </c>
      <c r="O1552" s="1">
        <v>116950</v>
      </c>
      <c r="P1552" s="1">
        <v>2000</v>
      </c>
      <c r="Q1552" s="1">
        <v>32.31</v>
      </c>
      <c r="R1552" s="1337">
        <v>64620</v>
      </c>
      <c r="S1552" s="4">
        <v>-8918.14</v>
      </c>
      <c r="T1552" s="1">
        <v>32.539000000000001</v>
      </c>
      <c r="U1552" s="1337">
        <v>65078</v>
      </c>
      <c r="V1552" s="1">
        <v>8.9399999999999993E-2</v>
      </c>
      <c r="W1552" s="1336">
        <v>178.84</v>
      </c>
      <c r="X1552" s="1">
        <v>13</v>
      </c>
      <c r="Y1552" s="1">
        <v>130</v>
      </c>
      <c r="AA1552" s="1">
        <v>401</v>
      </c>
      <c r="AB1552" s="1336">
        <v>-458</v>
      </c>
    </row>
    <row r="1553" spans="1:28">
      <c r="A1553" s="1336" t="s">
        <v>712</v>
      </c>
      <c r="B1553" s="2" t="s">
        <v>814</v>
      </c>
      <c r="C1553" s="1" t="s">
        <v>813</v>
      </c>
      <c r="D1553" s="1" t="s">
        <v>76</v>
      </c>
      <c r="E1553" s="1">
        <v>130241</v>
      </c>
      <c r="F1553" s="1336" t="s">
        <v>368</v>
      </c>
      <c r="G1553" s="1" t="s">
        <v>32</v>
      </c>
      <c r="H1553" s="1">
        <v>421337</v>
      </c>
      <c r="I1553" s="3">
        <v>42549</v>
      </c>
      <c r="J1553" s="3">
        <v>42528</v>
      </c>
      <c r="K1553" s="3">
        <v>42547</v>
      </c>
      <c r="L1553" s="1">
        <v>223312</v>
      </c>
      <c r="M1553" s="3">
        <v>42548</v>
      </c>
      <c r="N1553" s="1" t="s">
        <v>89</v>
      </c>
      <c r="O1553" s="1">
        <v>116960</v>
      </c>
      <c r="P1553" s="1">
        <v>500</v>
      </c>
      <c r="Q1553" s="1">
        <v>30.73</v>
      </c>
      <c r="R1553" s="1337">
        <v>15365</v>
      </c>
      <c r="S1553" s="4">
        <v>-3019.54</v>
      </c>
      <c r="T1553" s="1">
        <v>32.539000000000001</v>
      </c>
      <c r="U1553" s="1337">
        <v>16269.5</v>
      </c>
      <c r="V1553" s="1">
        <v>8.9399999999999993E-2</v>
      </c>
      <c r="W1553" s="1336">
        <v>44.71</v>
      </c>
      <c r="X1553" s="1">
        <v>13</v>
      </c>
      <c r="Y1553" s="1">
        <v>135</v>
      </c>
      <c r="Z1553" s="1" t="s">
        <v>143</v>
      </c>
      <c r="AA1553" s="1">
        <v>401</v>
      </c>
      <c r="AB1553" s="1336">
        <v>-904.5</v>
      </c>
    </row>
    <row r="1554" spans="1:28">
      <c r="A1554" s="1336" t="s">
        <v>712</v>
      </c>
      <c r="B1554" s="2" t="s">
        <v>815</v>
      </c>
      <c r="C1554" s="1" t="s">
        <v>813</v>
      </c>
      <c r="D1554" s="1" t="s">
        <v>65</v>
      </c>
      <c r="E1554" s="1">
        <v>130013</v>
      </c>
      <c r="F1554" s="1336" t="s">
        <v>221</v>
      </c>
      <c r="G1554" s="1" t="s">
        <v>32</v>
      </c>
      <c r="H1554" s="1">
        <v>418038</v>
      </c>
      <c r="I1554" s="3">
        <v>42523</v>
      </c>
      <c r="J1554" s="3">
        <v>42520</v>
      </c>
      <c r="K1554" s="3">
        <v>42522</v>
      </c>
      <c r="N1554" s="1" t="s">
        <v>89</v>
      </c>
      <c r="O1554" s="1">
        <v>116586</v>
      </c>
      <c r="P1554" s="1">
        <v>2000</v>
      </c>
      <c r="Q1554" s="1">
        <v>32.43</v>
      </c>
      <c r="R1554" s="1337">
        <v>64860</v>
      </c>
      <c r="S1554" s="4">
        <v>-8678.14</v>
      </c>
      <c r="T1554" s="1">
        <v>32.539000000000001</v>
      </c>
      <c r="U1554" s="1337">
        <v>65078</v>
      </c>
      <c r="V1554" s="1">
        <v>8.9399999999999993E-2</v>
      </c>
      <c r="W1554" s="1336">
        <v>178.84</v>
      </c>
      <c r="X1554" s="1">
        <v>13</v>
      </c>
      <c r="Y1554" s="1">
        <v>130</v>
      </c>
      <c r="AA1554" s="1">
        <v>401</v>
      </c>
      <c r="AB1554" s="1336">
        <v>-218</v>
      </c>
    </row>
    <row r="1555" spans="1:28">
      <c r="A1555" s="1336" t="s">
        <v>712</v>
      </c>
      <c r="B1555" s="2" t="s">
        <v>815</v>
      </c>
      <c r="C1555" s="1" t="s">
        <v>813</v>
      </c>
      <c r="D1555" s="1" t="s">
        <v>65</v>
      </c>
      <c r="E1555" s="1">
        <v>130140</v>
      </c>
      <c r="F1555" s="1336" t="s">
        <v>222</v>
      </c>
      <c r="G1555" s="1" t="s">
        <v>32</v>
      </c>
      <c r="H1555" s="1">
        <v>418601</v>
      </c>
      <c r="I1555" s="3">
        <v>42528</v>
      </c>
      <c r="J1555" s="3">
        <v>42524</v>
      </c>
      <c r="K1555" s="3">
        <v>42527</v>
      </c>
      <c r="N1555" s="1" t="s">
        <v>89</v>
      </c>
      <c r="O1555" s="1">
        <v>116783</v>
      </c>
      <c r="P1555" s="1">
        <v>2000</v>
      </c>
      <c r="Q1555" s="1">
        <v>33.1</v>
      </c>
      <c r="R1555" s="1337">
        <v>66200</v>
      </c>
      <c r="S1555" s="4">
        <v>-7338.14</v>
      </c>
      <c r="T1555" s="1">
        <v>32.539000000000001</v>
      </c>
      <c r="U1555" s="1337">
        <v>65078</v>
      </c>
      <c r="V1555" s="1">
        <v>8.9399999999999993E-2</v>
      </c>
      <c r="W1555" s="1336">
        <v>178.84</v>
      </c>
      <c r="X1555" s="1">
        <v>13</v>
      </c>
      <c r="Y1555" s="1">
        <v>130</v>
      </c>
      <c r="AA1555" s="1">
        <v>401</v>
      </c>
      <c r="AB1555" s="1337">
        <v>1122</v>
      </c>
    </row>
    <row r="1556" spans="1:28">
      <c r="A1556" s="1336" t="s">
        <v>712</v>
      </c>
      <c r="B1556" s="2" t="s">
        <v>815</v>
      </c>
      <c r="C1556" s="1" t="s">
        <v>813</v>
      </c>
      <c r="D1556" s="1" t="s">
        <v>65</v>
      </c>
      <c r="E1556" s="1">
        <v>130099</v>
      </c>
      <c r="F1556" s="1336" t="s">
        <v>150</v>
      </c>
      <c r="G1556" s="1" t="s">
        <v>32</v>
      </c>
      <c r="H1556" s="1">
        <v>419068</v>
      </c>
      <c r="I1556" s="3">
        <v>42530</v>
      </c>
      <c r="J1556" s="3">
        <v>42529</v>
      </c>
      <c r="K1556" s="3">
        <v>42531</v>
      </c>
      <c r="L1556" s="1">
        <v>222157</v>
      </c>
      <c r="M1556" s="3">
        <v>42530</v>
      </c>
      <c r="N1556" s="1" t="s">
        <v>89</v>
      </c>
      <c r="O1556" s="1">
        <v>117012</v>
      </c>
      <c r="P1556" s="1">
        <v>2000</v>
      </c>
      <c r="Q1556" s="1">
        <v>32.770000000000003</v>
      </c>
      <c r="R1556" s="1337">
        <v>65540</v>
      </c>
      <c r="S1556" s="4">
        <v>-7998.14</v>
      </c>
      <c r="T1556" s="1">
        <v>32.539000000000001</v>
      </c>
      <c r="U1556" s="1337">
        <v>65078</v>
      </c>
      <c r="V1556" s="1">
        <v>8.9399999999999993E-2</v>
      </c>
      <c r="W1556" s="1336">
        <v>178.84</v>
      </c>
      <c r="X1556" s="1">
        <v>13</v>
      </c>
      <c r="Y1556" s="1">
        <v>130</v>
      </c>
      <c r="AA1556" s="1">
        <v>401</v>
      </c>
      <c r="AB1556" s="1336">
        <v>462</v>
      </c>
    </row>
    <row r="1557" spans="1:28">
      <c r="A1557" s="1336" t="s">
        <v>712</v>
      </c>
      <c r="B1557" s="2" t="s">
        <v>815</v>
      </c>
      <c r="C1557" s="1" t="s">
        <v>813</v>
      </c>
      <c r="D1557" s="1" t="s">
        <v>65</v>
      </c>
      <c r="E1557" s="1">
        <v>130308</v>
      </c>
      <c r="F1557" s="1336" t="s">
        <v>126</v>
      </c>
      <c r="G1557" s="1" t="s">
        <v>32</v>
      </c>
      <c r="H1557" s="1">
        <v>419095</v>
      </c>
      <c r="I1557" s="3">
        <v>42531</v>
      </c>
      <c r="J1557" s="3">
        <v>42529</v>
      </c>
      <c r="K1557" s="3">
        <v>42530</v>
      </c>
      <c r="N1557" s="1" t="s">
        <v>89</v>
      </c>
      <c r="O1557" s="1">
        <v>116981</v>
      </c>
      <c r="P1557" s="1">
        <v>1000</v>
      </c>
      <c r="Q1557" s="1">
        <v>32.43</v>
      </c>
      <c r="R1557" s="1337">
        <v>32430</v>
      </c>
      <c r="S1557" s="4">
        <v>-4339.07</v>
      </c>
      <c r="T1557" s="1">
        <v>32.539000000000001</v>
      </c>
      <c r="U1557" s="1337">
        <v>32539</v>
      </c>
      <c r="V1557" s="1">
        <v>8.9399999999999993E-2</v>
      </c>
      <c r="W1557" s="1336">
        <v>89.42</v>
      </c>
      <c r="X1557" s="1">
        <v>13</v>
      </c>
      <c r="Y1557" s="1">
        <v>141</v>
      </c>
      <c r="AA1557" s="1">
        <v>401</v>
      </c>
      <c r="AB1557" s="1336">
        <v>-109</v>
      </c>
    </row>
    <row r="1558" spans="1:28">
      <c r="A1558" s="1336" t="s">
        <v>712</v>
      </c>
      <c r="B1558" s="2" t="s">
        <v>815</v>
      </c>
      <c r="C1558" s="1" t="s">
        <v>813</v>
      </c>
      <c r="D1558" s="1" t="s">
        <v>65</v>
      </c>
      <c r="E1558" s="1">
        <v>130308</v>
      </c>
      <c r="F1558" s="1336" t="s">
        <v>126</v>
      </c>
      <c r="G1558" s="1" t="s">
        <v>32</v>
      </c>
      <c r="H1558" s="1">
        <v>421291</v>
      </c>
      <c r="I1558" s="3">
        <v>42549</v>
      </c>
      <c r="J1558" s="3">
        <v>42530</v>
      </c>
      <c r="K1558" s="3">
        <v>42546</v>
      </c>
      <c r="N1558" s="1" t="s">
        <v>89</v>
      </c>
      <c r="O1558" s="1">
        <v>117090</v>
      </c>
      <c r="P1558" s="1">
        <v>1000</v>
      </c>
      <c r="Q1558" s="1">
        <v>32.43</v>
      </c>
      <c r="R1558" s="1337">
        <v>32430</v>
      </c>
      <c r="S1558" s="4">
        <v>-4339.07</v>
      </c>
      <c r="T1558" s="1">
        <v>32.539000000000001</v>
      </c>
      <c r="U1558" s="1337">
        <v>32539</v>
      </c>
      <c r="V1558" s="1">
        <v>8.9399999999999993E-2</v>
      </c>
      <c r="W1558" s="1336">
        <v>89.42</v>
      </c>
      <c r="X1558" s="1">
        <v>13</v>
      </c>
      <c r="Y1558" s="1">
        <v>141</v>
      </c>
      <c r="AA1558" s="1">
        <v>401</v>
      </c>
      <c r="AB1558" s="1336">
        <v>-109</v>
      </c>
    </row>
    <row r="1559" spans="1:28">
      <c r="A1559" s="1336" t="s">
        <v>712</v>
      </c>
      <c r="B1559" s="2" t="s">
        <v>815</v>
      </c>
      <c r="C1559" s="1" t="s">
        <v>813</v>
      </c>
      <c r="D1559" s="1" t="s">
        <v>65</v>
      </c>
      <c r="E1559" s="1">
        <v>130099</v>
      </c>
      <c r="F1559" s="1336" t="s">
        <v>150</v>
      </c>
      <c r="G1559" s="1" t="s">
        <v>32</v>
      </c>
      <c r="H1559" s="1">
        <v>421326</v>
      </c>
      <c r="I1559" s="3">
        <v>42549</v>
      </c>
      <c r="J1559" s="3">
        <v>42538</v>
      </c>
      <c r="K1559" s="3">
        <v>42561</v>
      </c>
      <c r="L1559" s="1">
        <v>223302</v>
      </c>
      <c r="M1559" s="3">
        <v>42548</v>
      </c>
      <c r="N1559" s="1" t="s">
        <v>89</v>
      </c>
      <c r="O1559" s="1">
        <v>117305</v>
      </c>
      <c r="P1559" s="1">
        <v>1000</v>
      </c>
      <c r="Q1559" s="1">
        <v>32.43</v>
      </c>
      <c r="R1559" s="1337">
        <v>32430</v>
      </c>
      <c r="S1559" s="4">
        <v>-4339.07</v>
      </c>
      <c r="T1559" s="1">
        <v>32.539000000000001</v>
      </c>
      <c r="U1559" s="1337">
        <v>32539</v>
      </c>
      <c r="V1559" s="1">
        <v>8.9399999999999993E-2</v>
      </c>
      <c r="W1559" s="1336">
        <v>89.42</v>
      </c>
      <c r="X1559" s="1">
        <v>13</v>
      </c>
      <c r="Y1559" s="1">
        <v>130</v>
      </c>
      <c r="AA1559" s="1">
        <v>401</v>
      </c>
      <c r="AB1559" s="1336">
        <v>-109</v>
      </c>
    </row>
    <row r="1560" spans="1:28">
      <c r="A1560" s="1336" t="s">
        <v>712</v>
      </c>
      <c r="B1560" s="2" t="s">
        <v>815</v>
      </c>
      <c r="C1560" s="1" t="s">
        <v>813</v>
      </c>
      <c r="D1560" s="1" t="s">
        <v>65</v>
      </c>
      <c r="E1560" s="1">
        <v>130099</v>
      </c>
      <c r="F1560" s="1336" t="s">
        <v>150</v>
      </c>
      <c r="G1560" s="1" t="s">
        <v>32</v>
      </c>
      <c r="H1560" s="1">
        <v>421335</v>
      </c>
      <c r="I1560" s="3">
        <v>42549</v>
      </c>
      <c r="J1560" s="3">
        <v>42529</v>
      </c>
      <c r="K1560" s="3">
        <v>42546</v>
      </c>
      <c r="L1560" s="1">
        <v>223301</v>
      </c>
      <c r="M1560" s="3">
        <v>42548</v>
      </c>
      <c r="N1560" s="1" t="s">
        <v>89</v>
      </c>
      <c r="O1560" s="1">
        <v>117012</v>
      </c>
      <c r="P1560" s="1">
        <v>1000</v>
      </c>
      <c r="Q1560" s="1">
        <v>32.770000000000003</v>
      </c>
      <c r="R1560" s="1337">
        <v>32770</v>
      </c>
      <c r="S1560" s="4">
        <v>-3999.07</v>
      </c>
      <c r="T1560" s="1">
        <v>32.539000000000001</v>
      </c>
      <c r="U1560" s="1337">
        <v>32539</v>
      </c>
      <c r="V1560" s="1">
        <v>8.9399999999999993E-2</v>
      </c>
      <c r="W1560" s="1336">
        <v>89.42</v>
      </c>
      <c r="X1560" s="1">
        <v>13</v>
      </c>
      <c r="Y1560" s="1">
        <v>130</v>
      </c>
      <c r="AA1560" s="1">
        <v>401</v>
      </c>
      <c r="AB1560" s="1336">
        <v>231</v>
      </c>
    </row>
    <row r="1561" spans="1:28">
      <c r="A1561" s="1336" t="s">
        <v>712</v>
      </c>
      <c r="B1561" s="2" t="s">
        <v>816</v>
      </c>
      <c r="C1561" s="1" t="s">
        <v>813</v>
      </c>
      <c r="D1561" s="1" t="s">
        <v>129</v>
      </c>
      <c r="E1561" s="1">
        <v>130314</v>
      </c>
      <c r="F1561" s="1336" t="s">
        <v>144</v>
      </c>
      <c r="G1561" s="1" t="s">
        <v>32</v>
      </c>
      <c r="H1561" s="1">
        <v>418252</v>
      </c>
      <c r="I1561" s="3">
        <v>42524</v>
      </c>
      <c r="J1561" s="3">
        <v>42501</v>
      </c>
      <c r="K1561" s="3">
        <v>42515</v>
      </c>
      <c r="N1561" s="1" t="s">
        <v>89</v>
      </c>
      <c r="O1561" s="1">
        <v>116001</v>
      </c>
      <c r="P1561" s="1">
        <v>2000</v>
      </c>
      <c r="Q1561" s="1">
        <v>34.03</v>
      </c>
      <c r="R1561" s="1337">
        <v>68060</v>
      </c>
      <c r="S1561" s="4">
        <v>-5478.14</v>
      </c>
      <c r="T1561" s="1">
        <v>32.539000000000001</v>
      </c>
      <c r="U1561" s="1337">
        <v>65078</v>
      </c>
      <c r="V1561" s="1">
        <v>8.9399999999999993E-2</v>
      </c>
      <c r="W1561" s="1336">
        <v>178.84</v>
      </c>
      <c r="X1561" s="1">
        <v>13</v>
      </c>
      <c r="Y1561" s="1">
        <v>130</v>
      </c>
      <c r="AA1561" s="1">
        <v>401</v>
      </c>
      <c r="AB1561" s="1337">
        <v>2982</v>
      </c>
    </row>
    <row r="1562" spans="1:28">
      <c r="A1562" s="1336" t="s">
        <v>712</v>
      </c>
      <c r="B1562" s="2" t="s">
        <v>816</v>
      </c>
      <c r="C1562" s="1" t="s">
        <v>813</v>
      </c>
      <c r="D1562" s="1" t="s">
        <v>129</v>
      </c>
      <c r="E1562" s="1">
        <v>130308</v>
      </c>
      <c r="F1562" s="1336" t="s">
        <v>126</v>
      </c>
      <c r="G1562" s="1" t="s">
        <v>32</v>
      </c>
      <c r="H1562" s="1">
        <v>421073</v>
      </c>
      <c r="I1562" s="3">
        <v>42548</v>
      </c>
      <c r="J1562" s="3">
        <v>42521</v>
      </c>
      <c r="K1562" s="3">
        <v>42545</v>
      </c>
      <c r="N1562" s="1" t="s">
        <v>89</v>
      </c>
      <c r="O1562" s="1">
        <v>116624</v>
      </c>
      <c r="P1562" s="1">
        <v>2000</v>
      </c>
      <c r="Q1562" s="1">
        <v>33.1</v>
      </c>
      <c r="R1562" s="1337">
        <v>66200</v>
      </c>
      <c r="S1562" s="4">
        <v>-7338.14</v>
      </c>
      <c r="T1562" s="1">
        <v>32.539000000000001</v>
      </c>
      <c r="U1562" s="1337">
        <v>65078</v>
      </c>
      <c r="V1562" s="1">
        <v>8.9399999999999993E-2</v>
      </c>
      <c r="W1562" s="1336">
        <v>178.84</v>
      </c>
      <c r="X1562" s="1">
        <v>13</v>
      </c>
      <c r="Y1562" s="1">
        <v>141</v>
      </c>
      <c r="AA1562" s="1">
        <v>401</v>
      </c>
      <c r="AB1562" s="1337">
        <v>1122</v>
      </c>
    </row>
    <row r="1563" spans="1:28">
      <c r="A1563" s="1336" t="s">
        <v>712</v>
      </c>
      <c r="B1563" s="2" t="s">
        <v>817</v>
      </c>
      <c r="C1563" s="1" t="s">
        <v>813</v>
      </c>
      <c r="D1563" s="1" t="s">
        <v>131</v>
      </c>
      <c r="E1563" s="1">
        <v>130001</v>
      </c>
      <c r="F1563" s="1336" t="s">
        <v>132</v>
      </c>
      <c r="G1563" s="1" t="s">
        <v>32</v>
      </c>
      <c r="H1563" s="1">
        <v>421304</v>
      </c>
      <c r="I1563" s="3">
        <v>42549</v>
      </c>
      <c r="J1563" s="3">
        <v>42528</v>
      </c>
      <c r="K1563" s="3">
        <v>42546</v>
      </c>
      <c r="N1563" s="1" t="s">
        <v>89</v>
      </c>
      <c r="O1563" s="1">
        <v>116947</v>
      </c>
      <c r="P1563" s="1">
        <v>6000</v>
      </c>
      <c r="Q1563" s="1">
        <v>32.31</v>
      </c>
      <c r="R1563" s="1337">
        <v>193860</v>
      </c>
      <c r="S1563" s="4">
        <v>-26754.42</v>
      </c>
      <c r="T1563" s="1">
        <v>32.539000000000001</v>
      </c>
      <c r="U1563" s="1337">
        <v>195234</v>
      </c>
      <c r="V1563" s="1">
        <v>8.9399999999999993E-2</v>
      </c>
      <c r="W1563" s="1336">
        <v>536.52</v>
      </c>
      <c r="X1563" s="1">
        <v>13</v>
      </c>
      <c r="Y1563" s="1">
        <v>130</v>
      </c>
      <c r="AA1563" s="1">
        <v>401</v>
      </c>
      <c r="AB1563" s="1337">
        <v>-1374</v>
      </c>
    </row>
    <row r="1564" spans="1:28">
      <c r="A1564" s="1336" t="s">
        <v>712</v>
      </c>
      <c r="B1564" s="2" t="s">
        <v>818</v>
      </c>
      <c r="C1564" s="1" t="s">
        <v>819</v>
      </c>
      <c r="D1564" s="1" t="s">
        <v>116</v>
      </c>
      <c r="E1564" s="1">
        <v>142060</v>
      </c>
      <c r="F1564" s="1336" t="s">
        <v>147</v>
      </c>
      <c r="G1564" s="1" t="s">
        <v>32</v>
      </c>
      <c r="H1564" s="1">
        <v>421434</v>
      </c>
      <c r="I1564" s="3">
        <v>42545</v>
      </c>
      <c r="J1564" s="3">
        <v>42500</v>
      </c>
      <c r="K1564" s="3">
        <v>42531</v>
      </c>
      <c r="N1564" s="1" t="s">
        <v>56</v>
      </c>
      <c r="O1564" s="1">
        <v>6038</v>
      </c>
      <c r="P1564" s="1">
        <v>500</v>
      </c>
      <c r="Q1564" s="1">
        <v>26.269200000000001</v>
      </c>
      <c r="R1564" s="1337">
        <v>13134.6</v>
      </c>
      <c r="S1564" s="4">
        <v>2375.31</v>
      </c>
      <c r="T1564" s="1">
        <v>19.042999999999999</v>
      </c>
      <c r="U1564" s="1337">
        <v>9521.5</v>
      </c>
      <c r="V1564" s="1">
        <v>4.4699999999999997E-2</v>
      </c>
      <c r="W1564" s="1336">
        <v>22.33</v>
      </c>
      <c r="X1564" s="1">
        <v>13</v>
      </c>
      <c r="Y1564" s="1">
        <v>143</v>
      </c>
      <c r="AA1564" s="1">
        <v>401</v>
      </c>
      <c r="AB1564" s="1337">
        <v>3613.1</v>
      </c>
    </row>
    <row r="1565" spans="1:28">
      <c r="A1565" s="1336" t="s">
        <v>712</v>
      </c>
      <c r="B1565" s="2" t="s">
        <v>820</v>
      </c>
      <c r="C1565" s="1" t="s">
        <v>821</v>
      </c>
      <c r="D1565" s="1" t="s">
        <v>116</v>
      </c>
      <c r="E1565" s="1">
        <v>142060</v>
      </c>
      <c r="F1565" s="1336" t="s">
        <v>147</v>
      </c>
      <c r="G1565" s="1" t="s">
        <v>32</v>
      </c>
      <c r="H1565" s="1">
        <v>421434</v>
      </c>
      <c r="I1565" s="3">
        <v>42545</v>
      </c>
      <c r="J1565" s="3">
        <v>42500</v>
      </c>
      <c r="K1565" s="3">
        <v>42531</v>
      </c>
      <c r="N1565" s="1" t="s">
        <v>56</v>
      </c>
      <c r="O1565" s="1">
        <v>6038</v>
      </c>
      <c r="P1565" s="1">
        <v>1000</v>
      </c>
      <c r="Q1565" s="1">
        <v>31.8733</v>
      </c>
      <c r="R1565" s="1337">
        <v>31873.3</v>
      </c>
      <c r="S1565" s="4">
        <v>4957.83</v>
      </c>
      <c r="T1565" s="1">
        <v>23.818999999999999</v>
      </c>
      <c r="U1565" s="1337">
        <v>23819</v>
      </c>
      <c r="V1565" s="1">
        <v>6.7000000000000004E-2</v>
      </c>
      <c r="W1565" s="1336">
        <v>67</v>
      </c>
      <c r="X1565" s="1">
        <v>13</v>
      </c>
      <c r="Y1565" s="1">
        <v>143</v>
      </c>
      <c r="AA1565" s="1">
        <v>401</v>
      </c>
      <c r="AB1565" s="1337">
        <v>8054.3</v>
      </c>
    </row>
    <row r="1566" spans="1:28">
      <c r="A1566" s="1336" t="s">
        <v>712</v>
      </c>
      <c r="B1566" s="2" t="s">
        <v>822</v>
      </c>
      <c r="C1566" s="1" t="s">
        <v>823</v>
      </c>
      <c r="D1566" s="1" t="s">
        <v>65</v>
      </c>
      <c r="E1566" s="1">
        <v>140008</v>
      </c>
      <c r="F1566" s="1336" t="s">
        <v>123</v>
      </c>
      <c r="G1566" s="1" t="s">
        <v>32</v>
      </c>
      <c r="H1566" s="1">
        <v>419797</v>
      </c>
      <c r="I1566" s="3">
        <v>42536</v>
      </c>
      <c r="J1566" s="3">
        <v>42522</v>
      </c>
      <c r="K1566" s="3">
        <v>42545</v>
      </c>
      <c r="L1566" s="1">
        <v>222568</v>
      </c>
      <c r="M1566" s="3">
        <v>42536</v>
      </c>
      <c r="N1566" s="1" t="s">
        <v>89</v>
      </c>
      <c r="O1566" s="1">
        <v>116711</v>
      </c>
      <c r="P1566" s="1">
        <v>1000</v>
      </c>
      <c r="Q1566" s="1">
        <v>136.37</v>
      </c>
      <c r="R1566" s="1337">
        <v>136370</v>
      </c>
      <c r="S1566" s="4">
        <v>-26060.720000000001</v>
      </c>
      <c r="T1566" s="1">
        <v>143.744</v>
      </c>
      <c r="U1566" s="1337">
        <v>143744</v>
      </c>
      <c r="V1566" s="1">
        <v>0.45610000000000001</v>
      </c>
      <c r="W1566" s="1336">
        <v>456.13</v>
      </c>
      <c r="X1566" s="1">
        <v>13</v>
      </c>
      <c r="Y1566" s="1">
        <v>141</v>
      </c>
      <c r="AA1566" s="1">
        <v>401</v>
      </c>
      <c r="AB1566" s="1337">
        <v>-7374</v>
      </c>
    </row>
    <row r="1567" spans="1:28">
      <c r="A1567" s="1336" t="s">
        <v>712</v>
      </c>
      <c r="B1567" s="2" t="s">
        <v>822</v>
      </c>
      <c r="C1567" s="1" t="s">
        <v>823</v>
      </c>
      <c r="D1567" s="1" t="s">
        <v>65</v>
      </c>
      <c r="E1567" s="1">
        <v>130001</v>
      </c>
      <c r="F1567" s="1336" t="s">
        <v>132</v>
      </c>
      <c r="G1567" s="1" t="s">
        <v>32</v>
      </c>
      <c r="H1567" s="1">
        <v>420788</v>
      </c>
      <c r="I1567" s="3">
        <v>42545</v>
      </c>
      <c r="J1567" s="3">
        <v>42528</v>
      </c>
      <c r="K1567" s="3">
        <v>42546</v>
      </c>
      <c r="N1567" s="1" t="s">
        <v>89</v>
      </c>
      <c r="O1567" s="1">
        <v>116947</v>
      </c>
      <c r="P1567" s="1">
        <v>1000</v>
      </c>
      <c r="Q1567" s="1">
        <v>136.37</v>
      </c>
      <c r="R1567" s="1337">
        <v>136370</v>
      </c>
      <c r="S1567" s="4">
        <v>-26060.720000000001</v>
      </c>
      <c r="T1567" s="1">
        <v>143.744</v>
      </c>
      <c r="U1567" s="1337">
        <v>143744</v>
      </c>
      <c r="V1567" s="1">
        <v>0.45610000000000001</v>
      </c>
      <c r="W1567" s="1336">
        <v>456.13</v>
      </c>
      <c r="X1567" s="1">
        <v>13</v>
      </c>
      <c r="Y1567" s="1">
        <v>130</v>
      </c>
      <c r="AA1567" s="1">
        <v>401</v>
      </c>
      <c r="AB1567" s="1337">
        <v>-7374</v>
      </c>
    </row>
    <row r="1568" spans="1:28">
      <c r="A1568" s="1336" t="s">
        <v>712</v>
      </c>
      <c r="B1568" s="2" t="s">
        <v>824</v>
      </c>
      <c r="C1568" s="1" t="s">
        <v>825</v>
      </c>
      <c r="D1568" s="1" t="s">
        <v>65</v>
      </c>
      <c r="E1568" s="1">
        <v>140008</v>
      </c>
      <c r="F1568" s="1336" t="s">
        <v>123</v>
      </c>
      <c r="G1568" s="1" t="s">
        <v>32</v>
      </c>
      <c r="H1568" s="1">
        <v>420339</v>
      </c>
      <c r="I1568" s="3">
        <v>42541</v>
      </c>
      <c r="J1568" s="3">
        <v>42522</v>
      </c>
      <c r="K1568" s="3">
        <v>42545</v>
      </c>
      <c r="L1568" s="1">
        <v>222878</v>
      </c>
      <c r="M1568" s="3">
        <v>42541</v>
      </c>
      <c r="N1568" s="1" t="s">
        <v>89</v>
      </c>
      <c r="O1568" s="1">
        <v>116711</v>
      </c>
      <c r="P1568" s="1">
        <v>1000</v>
      </c>
      <c r="Q1568" s="1">
        <v>188.64</v>
      </c>
      <c r="R1568" s="1337">
        <v>188640</v>
      </c>
      <c r="S1568" s="4">
        <v>-24281.38</v>
      </c>
      <c r="T1568" s="1">
        <v>188.42599999999999</v>
      </c>
      <c r="U1568" s="1337">
        <v>188426</v>
      </c>
      <c r="V1568" s="1">
        <v>0.68420000000000003</v>
      </c>
      <c r="W1568" s="1336">
        <v>684.19</v>
      </c>
      <c r="X1568" s="1">
        <v>13</v>
      </c>
      <c r="Y1568" s="1">
        <v>141</v>
      </c>
      <c r="AA1568" s="1">
        <v>401</v>
      </c>
      <c r="AB1568" s="1336">
        <v>214</v>
      </c>
    </row>
    <row r="1569" spans="1:28">
      <c r="A1569" s="1336" t="s">
        <v>712</v>
      </c>
      <c r="B1569" s="2" t="s">
        <v>824</v>
      </c>
      <c r="C1569" s="1" t="s">
        <v>825</v>
      </c>
      <c r="D1569" s="1" t="s">
        <v>65</v>
      </c>
      <c r="E1569" s="1">
        <v>130001</v>
      </c>
      <c r="F1569" s="1336" t="s">
        <v>132</v>
      </c>
      <c r="G1569" s="1" t="s">
        <v>32</v>
      </c>
      <c r="H1569" s="1">
        <v>421263</v>
      </c>
      <c r="I1569" s="3">
        <v>42549</v>
      </c>
      <c r="J1569" s="3">
        <v>42530</v>
      </c>
      <c r="K1569" s="3">
        <v>42546</v>
      </c>
      <c r="N1569" s="1" t="s">
        <v>89</v>
      </c>
      <c r="O1569" s="1">
        <v>117087</v>
      </c>
      <c r="P1569" s="1">
        <v>1000</v>
      </c>
      <c r="Q1569" s="1">
        <v>188.64</v>
      </c>
      <c r="R1569" s="1337">
        <v>188640</v>
      </c>
      <c r="S1569" s="4">
        <v>-24281.38</v>
      </c>
      <c r="T1569" s="1">
        <v>188.42599999999999</v>
      </c>
      <c r="U1569" s="1337">
        <v>188426</v>
      </c>
      <c r="V1569" s="1">
        <v>0.68420000000000003</v>
      </c>
      <c r="W1569" s="1336">
        <v>684.19</v>
      </c>
      <c r="X1569" s="1">
        <v>13</v>
      </c>
      <c r="Y1569" s="1">
        <v>130</v>
      </c>
      <c r="AA1569" s="1">
        <v>401</v>
      </c>
      <c r="AB1569" s="1336">
        <v>214</v>
      </c>
    </row>
    <row r="1570" spans="1:28">
      <c r="A1570" s="1336" t="s">
        <v>712</v>
      </c>
      <c r="B1570" s="2" t="s">
        <v>826</v>
      </c>
      <c r="C1570" s="1" t="s">
        <v>827</v>
      </c>
      <c r="D1570" s="1" t="s">
        <v>72</v>
      </c>
      <c r="E1570" s="1">
        <v>130308</v>
      </c>
      <c r="F1570" s="1336" t="s">
        <v>126</v>
      </c>
      <c r="G1570" s="1" t="s">
        <v>32</v>
      </c>
      <c r="H1570" s="1">
        <v>420559</v>
      </c>
      <c r="I1570" s="3">
        <v>42543</v>
      </c>
      <c r="J1570" s="3">
        <v>42529</v>
      </c>
      <c r="K1570" s="3">
        <v>42546</v>
      </c>
      <c r="N1570" s="1" t="s">
        <v>89</v>
      </c>
      <c r="O1570" s="1">
        <v>116981</v>
      </c>
      <c r="P1570" s="1">
        <v>600</v>
      </c>
      <c r="Q1570" s="1">
        <v>243.01</v>
      </c>
      <c r="R1570" s="1337">
        <v>145806</v>
      </c>
      <c r="S1570" s="4">
        <v>-15174.25</v>
      </c>
      <c r="T1570" s="1">
        <v>237.434</v>
      </c>
      <c r="U1570" s="1337">
        <v>142460.4</v>
      </c>
      <c r="V1570" s="1">
        <v>0.91320000000000001</v>
      </c>
      <c r="W1570" s="1336">
        <v>547.89599999999996</v>
      </c>
      <c r="X1570" s="1">
        <v>13</v>
      </c>
      <c r="Y1570" s="1">
        <v>141</v>
      </c>
      <c r="AA1570" s="1">
        <v>401</v>
      </c>
      <c r="AB1570" s="1337">
        <v>3345.6</v>
      </c>
    </row>
    <row r="1571" spans="1:28">
      <c r="A1571" s="1336" t="s">
        <v>712</v>
      </c>
      <c r="B1571" s="2" t="s">
        <v>828</v>
      </c>
      <c r="C1571" s="1" t="s">
        <v>827</v>
      </c>
      <c r="D1571" s="1" t="s">
        <v>65</v>
      </c>
      <c r="E1571" s="1">
        <v>140008</v>
      </c>
      <c r="F1571" s="1336" t="s">
        <v>123</v>
      </c>
      <c r="G1571" s="1" t="s">
        <v>32</v>
      </c>
      <c r="H1571" s="1">
        <v>418467</v>
      </c>
      <c r="I1571" s="3">
        <v>42525</v>
      </c>
      <c r="J1571" s="3">
        <v>42522</v>
      </c>
      <c r="K1571" s="3">
        <v>42527</v>
      </c>
      <c r="L1571" s="1">
        <v>221733</v>
      </c>
      <c r="M1571" s="3">
        <v>42525</v>
      </c>
      <c r="N1571" s="1" t="s">
        <v>89</v>
      </c>
      <c r="O1571" s="1">
        <v>116712</v>
      </c>
      <c r="P1571" s="1">
        <v>2000</v>
      </c>
      <c r="Q1571" s="1">
        <v>242.06</v>
      </c>
      <c r="R1571" s="1337">
        <v>484120</v>
      </c>
      <c r="S1571" s="4">
        <v>-52480.84</v>
      </c>
      <c r="T1571" s="1">
        <v>237.434</v>
      </c>
      <c r="U1571" s="1337">
        <v>474868</v>
      </c>
      <c r="V1571" s="1">
        <v>0.91320000000000001</v>
      </c>
      <c r="W1571" s="1337">
        <v>1826.32</v>
      </c>
      <c r="X1571" s="1">
        <v>13</v>
      </c>
      <c r="Y1571" s="1">
        <v>141</v>
      </c>
      <c r="AA1571" s="1">
        <v>401</v>
      </c>
      <c r="AB1571" s="1337">
        <v>9252</v>
      </c>
    </row>
    <row r="1572" spans="1:28">
      <c r="A1572" s="1336" t="s">
        <v>712</v>
      </c>
      <c r="B1572" s="2" t="s">
        <v>828</v>
      </c>
      <c r="C1572" s="1" t="s">
        <v>827</v>
      </c>
      <c r="D1572" s="1" t="s">
        <v>65</v>
      </c>
      <c r="E1572" s="1">
        <v>130140</v>
      </c>
      <c r="F1572" s="1336" t="s">
        <v>222</v>
      </c>
      <c r="G1572" s="1" t="s">
        <v>32</v>
      </c>
      <c r="H1572" s="1">
        <v>420723</v>
      </c>
      <c r="I1572" s="3">
        <v>42544</v>
      </c>
      <c r="J1572" s="3">
        <v>42524</v>
      </c>
      <c r="K1572" s="3">
        <v>42545</v>
      </c>
      <c r="N1572" s="1" t="s">
        <v>89</v>
      </c>
      <c r="O1572" s="1">
        <v>116783</v>
      </c>
      <c r="P1572" s="1">
        <v>1000</v>
      </c>
      <c r="Q1572" s="1">
        <v>247.97</v>
      </c>
      <c r="R1572" s="1337">
        <v>247970</v>
      </c>
      <c r="S1572" s="4">
        <v>-20330.419999999998</v>
      </c>
      <c r="T1572" s="1">
        <v>237.434</v>
      </c>
      <c r="U1572" s="1337">
        <v>237434</v>
      </c>
      <c r="V1572" s="1">
        <v>0.91320000000000001</v>
      </c>
      <c r="W1572" s="1336">
        <v>913.16</v>
      </c>
      <c r="X1572" s="1">
        <v>13</v>
      </c>
      <c r="Y1572" s="1">
        <v>130</v>
      </c>
      <c r="AA1572" s="1">
        <v>401</v>
      </c>
      <c r="AB1572" s="1337">
        <v>10536</v>
      </c>
    </row>
    <row r="1573" spans="1:28">
      <c r="A1573" s="1336" t="s">
        <v>712</v>
      </c>
      <c r="B1573" s="2" t="s">
        <v>829</v>
      </c>
      <c r="C1573" s="1" t="s">
        <v>830</v>
      </c>
      <c r="D1573" s="1" t="s">
        <v>129</v>
      </c>
      <c r="E1573" s="1">
        <v>140083</v>
      </c>
      <c r="F1573" s="1336" t="s">
        <v>117</v>
      </c>
      <c r="G1573" s="1" t="s">
        <v>32</v>
      </c>
      <c r="H1573" s="1">
        <v>420943</v>
      </c>
      <c r="I1573" s="3">
        <v>42544</v>
      </c>
      <c r="J1573" s="3">
        <v>42520</v>
      </c>
      <c r="K1573" s="3">
        <v>42546</v>
      </c>
      <c r="L1573" s="1">
        <v>223115</v>
      </c>
      <c r="M1573" s="3">
        <v>42544</v>
      </c>
      <c r="N1573" s="1" t="s">
        <v>89</v>
      </c>
      <c r="O1573" s="1">
        <v>116574</v>
      </c>
      <c r="P1573" s="1">
        <v>2000</v>
      </c>
      <c r="Q1573" s="1">
        <v>38.78</v>
      </c>
      <c r="R1573" s="1337">
        <v>77560</v>
      </c>
      <c r="S1573" s="4">
        <v>-9395.76</v>
      </c>
      <c r="T1573" s="1">
        <v>38.475999999999999</v>
      </c>
      <c r="U1573" s="1337">
        <v>76952</v>
      </c>
      <c r="V1573" s="1">
        <v>0.1071</v>
      </c>
      <c r="W1573" s="1336">
        <v>214.12</v>
      </c>
      <c r="X1573" s="1">
        <v>13</v>
      </c>
      <c r="Y1573" s="1">
        <v>141</v>
      </c>
      <c r="AA1573" s="1">
        <v>401</v>
      </c>
      <c r="AB1573" s="1336">
        <v>608</v>
      </c>
    </row>
    <row r="1574" spans="1:28">
      <c r="A1574" s="1336" t="s">
        <v>712</v>
      </c>
      <c r="B1574" s="2" t="s">
        <v>831</v>
      </c>
      <c r="C1574" s="1" t="s">
        <v>832</v>
      </c>
      <c r="D1574" s="1" t="s">
        <v>129</v>
      </c>
      <c r="E1574" s="1">
        <v>140083</v>
      </c>
      <c r="F1574" s="1336" t="s">
        <v>117</v>
      </c>
      <c r="G1574" s="1" t="s">
        <v>32</v>
      </c>
      <c r="H1574" s="1">
        <v>420943</v>
      </c>
      <c r="I1574" s="3">
        <v>42544</v>
      </c>
      <c r="J1574" s="3">
        <v>42520</v>
      </c>
      <c r="K1574" s="3">
        <v>42546</v>
      </c>
      <c r="L1574" s="1">
        <v>223115</v>
      </c>
      <c r="M1574" s="3">
        <v>42544</v>
      </c>
      <c r="N1574" s="1" t="s">
        <v>89</v>
      </c>
      <c r="O1574" s="1">
        <v>116574</v>
      </c>
      <c r="P1574" s="1">
        <v>2000</v>
      </c>
      <c r="Q1574" s="1">
        <v>46.64</v>
      </c>
      <c r="R1574" s="1337">
        <v>93280</v>
      </c>
      <c r="S1574" s="4">
        <v>-13801.06</v>
      </c>
      <c r="T1574" s="1">
        <v>47.381</v>
      </c>
      <c r="U1574" s="1337">
        <v>94762</v>
      </c>
      <c r="V1574" s="1">
        <v>0.1429</v>
      </c>
      <c r="W1574" s="1336">
        <v>285.76</v>
      </c>
      <c r="X1574" s="1">
        <v>13</v>
      </c>
      <c r="Y1574" s="1">
        <v>141</v>
      </c>
      <c r="AA1574" s="1">
        <v>401</v>
      </c>
      <c r="AB1574" s="1337">
        <v>-1482</v>
      </c>
    </row>
    <row r="1575" spans="1:28">
      <c r="A1575" s="1336" t="s">
        <v>712</v>
      </c>
      <c r="B1575" s="2" t="s">
        <v>833</v>
      </c>
      <c r="C1575" s="1" t="s">
        <v>834</v>
      </c>
      <c r="D1575" s="1" t="s">
        <v>116</v>
      </c>
      <c r="E1575" s="1">
        <v>140083</v>
      </c>
      <c r="F1575" s="1336" t="s">
        <v>117</v>
      </c>
      <c r="G1575" s="1" t="s">
        <v>32</v>
      </c>
      <c r="H1575" s="1">
        <v>418094</v>
      </c>
      <c r="I1575" s="3">
        <v>42523</v>
      </c>
      <c r="J1575" s="3">
        <v>42515</v>
      </c>
      <c r="K1575" s="3">
        <v>42522</v>
      </c>
      <c r="L1575" s="1">
        <v>221542</v>
      </c>
      <c r="M1575" s="3">
        <v>42523</v>
      </c>
      <c r="N1575" s="1" t="s">
        <v>89</v>
      </c>
      <c r="O1575" s="1">
        <v>116460</v>
      </c>
      <c r="P1575" s="1">
        <v>1000</v>
      </c>
      <c r="Q1575" s="1">
        <v>33.42</v>
      </c>
      <c r="R1575" s="1337">
        <v>33420</v>
      </c>
      <c r="S1575" s="4">
        <v>-1863.12</v>
      </c>
      <c r="T1575" s="1">
        <v>31.224</v>
      </c>
      <c r="U1575" s="1337">
        <v>31224</v>
      </c>
      <c r="V1575" s="1">
        <v>7.1400000000000005E-2</v>
      </c>
      <c r="W1575" s="1336">
        <v>71.37</v>
      </c>
      <c r="X1575" s="1">
        <v>13</v>
      </c>
      <c r="Y1575" s="1">
        <v>141</v>
      </c>
      <c r="AA1575" s="1">
        <v>401</v>
      </c>
      <c r="AB1575" s="1337">
        <v>2196</v>
      </c>
    </row>
    <row r="1576" spans="1:28">
      <c r="A1576" s="1336" t="s">
        <v>712</v>
      </c>
      <c r="B1576" s="2" t="s">
        <v>833</v>
      </c>
      <c r="C1576" s="1" t="s">
        <v>834</v>
      </c>
      <c r="D1576" s="1" t="s">
        <v>116</v>
      </c>
      <c r="E1576" s="1">
        <v>130004</v>
      </c>
      <c r="F1576" s="1336" t="s">
        <v>125</v>
      </c>
      <c r="G1576" s="1" t="s">
        <v>32</v>
      </c>
      <c r="H1576" s="1">
        <v>418108</v>
      </c>
      <c r="I1576" s="3">
        <v>42523</v>
      </c>
      <c r="J1576" s="3">
        <v>42521</v>
      </c>
      <c r="K1576" s="3">
        <v>42523</v>
      </c>
      <c r="L1576" s="1">
        <v>221526</v>
      </c>
      <c r="M1576" s="3">
        <v>42523</v>
      </c>
      <c r="N1576" s="1" t="s">
        <v>89</v>
      </c>
      <c r="O1576" s="1">
        <v>116630</v>
      </c>
      <c r="P1576" s="1">
        <v>300</v>
      </c>
      <c r="Q1576" s="1">
        <v>33.08</v>
      </c>
      <c r="R1576" s="1337">
        <v>9924</v>
      </c>
      <c r="S1576" s="1">
        <v>-660.94</v>
      </c>
      <c r="T1576" s="1">
        <v>31.224</v>
      </c>
      <c r="U1576" s="1337">
        <v>9367.2000000000007</v>
      </c>
      <c r="V1576" s="1">
        <v>7.1400000000000005E-2</v>
      </c>
      <c r="W1576" s="1336">
        <v>21.411000000000001</v>
      </c>
      <c r="X1576" s="1">
        <v>13</v>
      </c>
      <c r="Y1576" s="1">
        <v>130</v>
      </c>
      <c r="AA1576" s="1">
        <v>401</v>
      </c>
      <c r="AB1576" s="1336">
        <v>556.79999999999995</v>
      </c>
    </row>
    <row r="1577" spans="1:28">
      <c r="A1577" s="1336" t="s">
        <v>712</v>
      </c>
      <c r="B1577" s="2" t="s">
        <v>833</v>
      </c>
      <c r="C1577" s="1" t="s">
        <v>834</v>
      </c>
      <c r="D1577" s="1" t="s">
        <v>116</v>
      </c>
      <c r="E1577" s="1">
        <v>130001</v>
      </c>
      <c r="F1577" s="1336" t="s">
        <v>132</v>
      </c>
      <c r="G1577" s="1" t="s">
        <v>32</v>
      </c>
      <c r="H1577" s="1">
        <v>419306</v>
      </c>
      <c r="I1577" s="3">
        <v>42534</v>
      </c>
      <c r="J1577" s="3">
        <v>42528</v>
      </c>
      <c r="K1577" s="3">
        <v>42529</v>
      </c>
      <c r="N1577" s="1" t="s">
        <v>89</v>
      </c>
      <c r="O1577" s="1">
        <v>116950</v>
      </c>
      <c r="P1577" s="1">
        <v>1000</v>
      </c>
      <c r="Q1577" s="1">
        <v>33.42</v>
      </c>
      <c r="R1577" s="1337">
        <v>33420</v>
      </c>
      <c r="S1577" s="4">
        <v>-1863.12</v>
      </c>
      <c r="T1577" s="1">
        <v>31.224</v>
      </c>
      <c r="U1577" s="1337">
        <v>31224</v>
      </c>
      <c r="V1577" s="1">
        <v>7.1400000000000005E-2</v>
      </c>
      <c r="W1577" s="1336">
        <v>71.37</v>
      </c>
      <c r="X1577" s="1">
        <v>13</v>
      </c>
      <c r="Y1577" s="1">
        <v>130</v>
      </c>
      <c r="AA1577" s="1">
        <v>401</v>
      </c>
      <c r="AB1577" s="1337">
        <v>2196</v>
      </c>
    </row>
    <row r="1578" spans="1:28">
      <c r="A1578" s="1336" t="s">
        <v>712</v>
      </c>
      <c r="B1578" s="2" t="s">
        <v>833</v>
      </c>
      <c r="C1578" s="1" t="s">
        <v>834</v>
      </c>
      <c r="D1578" s="1" t="s">
        <v>116</v>
      </c>
      <c r="E1578" s="1">
        <v>140083</v>
      </c>
      <c r="F1578" s="1336" t="s">
        <v>117</v>
      </c>
      <c r="G1578" s="1" t="s">
        <v>32</v>
      </c>
      <c r="H1578" s="1">
        <v>419367</v>
      </c>
      <c r="I1578" s="3">
        <v>42532</v>
      </c>
      <c r="J1578" s="3">
        <v>42529</v>
      </c>
      <c r="K1578" s="3">
        <v>42530</v>
      </c>
      <c r="L1578" s="1">
        <v>222276</v>
      </c>
      <c r="M1578" s="3">
        <v>42531</v>
      </c>
      <c r="N1578" s="1" t="s">
        <v>89</v>
      </c>
      <c r="O1578" s="1">
        <v>116998</v>
      </c>
      <c r="P1578" s="1">
        <v>500</v>
      </c>
      <c r="Q1578" s="1">
        <v>32.6</v>
      </c>
      <c r="R1578" s="1337">
        <v>16300</v>
      </c>
      <c r="S1578" s="4">
        <v>-1341.56</v>
      </c>
      <c r="T1578" s="1">
        <v>31.224</v>
      </c>
      <c r="U1578" s="1337">
        <v>15612</v>
      </c>
      <c r="V1578" s="1">
        <v>7.1400000000000005E-2</v>
      </c>
      <c r="W1578" s="1336">
        <v>35.685000000000002</v>
      </c>
      <c r="X1578" s="1">
        <v>13</v>
      </c>
      <c r="Y1578" s="1">
        <v>141</v>
      </c>
      <c r="AA1578" s="1">
        <v>401</v>
      </c>
      <c r="AB1578" s="1336">
        <v>688</v>
      </c>
    </row>
    <row r="1579" spans="1:28">
      <c r="A1579" s="1336" t="s">
        <v>712</v>
      </c>
      <c r="B1579" s="2" t="s">
        <v>833</v>
      </c>
      <c r="C1579" s="1" t="s">
        <v>834</v>
      </c>
      <c r="D1579" s="1" t="s">
        <v>116</v>
      </c>
      <c r="E1579" s="1">
        <v>130001</v>
      </c>
      <c r="F1579" s="1336" t="s">
        <v>132</v>
      </c>
      <c r="G1579" s="1" t="s">
        <v>32</v>
      </c>
      <c r="H1579" s="1">
        <v>419574</v>
      </c>
      <c r="I1579" s="3">
        <v>42535</v>
      </c>
      <c r="J1579" s="3">
        <v>42530</v>
      </c>
      <c r="K1579" s="3">
        <v>42531</v>
      </c>
      <c r="N1579" s="1" t="s">
        <v>89</v>
      </c>
      <c r="O1579" s="1">
        <v>117056</v>
      </c>
      <c r="P1579" s="1">
        <v>400</v>
      </c>
      <c r="Q1579" s="1">
        <v>33.42</v>
      </c>
      <c r="R1579" s="1337">
        <v>13368</v>
      </c>
      <c r="S1579" s="1">
        <v>-745.25</v>
      </c>
      <c r="T1579" s="1">
        <v>31.224</v>
      </c>
      <c r="U1579" s="1337">
        <v>12489.6</v>
      </c>
      <c r="V1579" s="1">
        <v>7.1400000000000005E-2</v>
      </c>
      <c r="W1579" s="1336">
        <v>28.547999999999998</v>
      </c>
      <c r="X1579" s="1">
        <v>13</v>
      </c>
      <c r="Y1579" s="1">
        <v>130</v>
      </c>
      <c r="AA1579" s="1">
        <v>401</v>
      </c>
      <c r="AB1579" s="1336">
        <v>878.4</v>
      </c>
    </row>
    <row r="1580" spans="1:28">
      <c r="A1580" s="1336" t="s">
        <v>712</v>
      </c>
      <c r="B1580" s="2" t="s">
        <v>833</v>
      </c>
      <c r="C1580" s="1" t="s">
        <v>834</v>
      </c>
      <c r="D1580" s="1" t="s">
        <v>116</v>
      </c>
      <c r="E1580" s="1">
        <v>130001</v>
      </c>
      <c r="F1580" s="1336" t="s">
        <v>132</v>
      </c>
      <c r="G1580" s="1" t="s">
        <v>32</v>
      </c>
      <c r="H1580" s="1">
        <v>421345</v>
      </c>
      <c r="I1580" s="3">
        <v>42549</v>
      </c>
      <c r="J1580" s="3">
        <v>42530</v>
      </c>
      <c r="K1580" s="3">
        <v>42546</v>
      </c>
      <c r="N1580" s="1" t="s">
        <v>89</v>
      </c>
      <c r="O1580" s="1">
        <v>117056</v>
      </c>
      <c r="P1580" s="1">
        <v>600</v>
      </c>
      <c r="Q1580" s="1">
        <v>33.42</v>
      </c>
      <c r="R1580" s="1337">
        <v>20052</v>
      </c>
      <c r="S1580" s="4">
        <v>-1117.8699999999999</v>
      </c>
      <c r="T1580" s="1">
        <v>31.224</v>
      </c>
      <c r="U1580" s="1337">
        <v>18734.400000000001</v>
      </c>
      <c r="V1580" s="1">
        <v>7.1400000000000005E-2</v>
      </c>
      <c r="W1580" s="1336">
        <v>42.822000000000003</v>
      </c>
      <c r="X1580" s="1">
        <v>13</v>
      </c>
      <c r="Y1580" s="1">
        <v>130</v>
      </c>
      <c r="AA1580" s="1">
        <v>401</v>
      </c>
      <c r="AB1580" s="1337">
        <v>1317.6</v>
      </c>
    </row>
    <row r="1581" spans="1:28">
      <c r="A1581" s="1336" t="s">
        <v>712</v>
      </c>
      <c r="B1581" s="2" t="s">
        <v>835</v>
      </c>
      <c r="C1581" s="1" t="s">
        <v>834</v>
      </c>
      <c r="D1581" s="1" t="s">
        <v>76</v>
      </c>
      <c r="E1581" s="1">
        <v>140083</v>
      </c>
      <c r="F1581" s="1336" t="s">
        <v>117</v>
      </c>
      <c r="G1581" s="1" t="s">
        <v>32</v>
      </c>
      <c r="H1581" s="1">
        <v>420904</v>
      </c>
      <c r="I1581" s="3">
        <v>42544</v>
      </c>
      <c r="J1581" s="3">
        <v>42529</v>
      </c>
      <c r="K1581" s="3">
        <v>42546</v>
      </c>
      <c r="L1581" s="1">
        <v>223049</v>
      </c>
      <c r="M1581" s="3">
        <v>42543</v>
      </c>
      <c r="N1581" s="1" t="s">
        <v>89</v>
      </c>
      <c r="O1581" s="1">
        <v>116998</v>
      </c>
      <c r="P1581" s="1">
        <v>1000</v>
      </c>
      <c r="Q1581" s="1">
        <v>32.6</v>
      </c>
      <c r="R1581" s="1337">
        <v>32600</v>
      </c>
      <c r="S1581" s="4">
        <v>-2683.12</v>
      </c>
      <c r="T1581" s="1">
        <v>31.224</v>
      </c>
      <c r="U1581" s="1337">
        <v>31224</v>
      </c>
      <c r="V1581" s="1">
        <v>7.1400000000000005E-2</v>
      </c>
      <c r="W1581" s="1336">
        <v>71.37</v>
      </c>
      <c r="X1581" s="1">
        <v>13</v>
      </c>
      <c r="Y1581" s="1">
        <v>141</v>
      </c>
      <c r="AA1581" s="1">
        <v>401</v>
      </c>
      <c r="AB1581" s="1337">
        <v>1376</v>
      </c>
    </row>
    <row r="1582" spans="1:28">
      <c r="A1582" s="1336" t="s">
        <v>712</v>
      </c>
      <c r="B1582" s="2" t="s">
        <v>836</v>
      </c>
      <c r="C1582" s="1" t="s">
        <v>834</v>
      </c>
      <c r="D1582" s="1" t="s">
        <v>65</v>
      </c>
      <c r="E1582" s="1">
        <v>140083</v>
      </c>
      <c r="F1582" s="1336" t="s">
        <v>117</v>
      </c>
      <c r="G1582" s="1" t="s">
        <v>32</v>
      </c>
      <c r="H1582" s="1">
        <v>420944</v>
      </c>
      <c r="I1582" s="3">
        <v>42544</v>
      </c>
      <c r="J1582" s="3">
        <v>42520</v>
      </c>
      <c r="K1582" s="3">
        <v>42545</v>
      </c>
      <c r="L1582" s="1">
        <v>223116</v>
      </c>
      <c r="M1582" s="3">
        <v>42544</v>
      </c>
      <c r="N1582" s="1" t="s">
        <v>89</v>
      </c>
      <c r="O1582" s="1">
        <v>116574</v>
      </c>
      <c r="P1582" s="1">
        <v>1000</v>
      </c>
      <c r="Q1582" s="1">
        <v>32.6</v>
      </c>
      <c r="R1582" s="1337">
        <v>32600</v>
      </c>
      <c r="S1582" s="4">
        <v>-2683.12</v>
      </c>
      <c r="T1582" s="1">
        <v>31.224</v>
      </c>
      <c r="U1582" s="1337">
        <v>31224</v>
      </c>
      <c r="V1582" s="1">
        <v>7.1400000000000005E-2</v>
      </c>
      <c r="W1582" s="1336">
        <v>71.37</v>
      </c>
      <c r="X1582" s="1">
        <v>13</v>
      </c>
      <c r="Y1582" s="1">
        <v>141</v>
      </c>
      <c r="AA1582" s="1">
        <v>401</v>
      </c>
      <c r="AB1582" s="1337">
        <v>1376</v>
      </c>
    </row>
    <row r="1583" spans="1:28">
      <c r="A1583" s="1336" t="s">
        <v>712</v>
      </c>
      <c r="B1583" s="2" t="s">
        <v>837</v>
      </c>
      <c r="C1583" s="1" t="s">
        <v>834</v>
      </c>
      <c r="D1583" s="1" t="s">
        <v>129</v>
      </c>
      <c r="E1583" s="1">
        <v>140083</v>
      </c>
      <c r="F1583" s="1336" t="s">
        <v>117</v>
      </c>
      <c r="G1583" s="1" t="s">
        <v>32</v>
      </c>
      <c r="H1583" s="1">
        <v>418280</v>
      </c>
      <c r="I1583" s="3">
        <v>42524</v>
      </c>
      <c r="J1583" s="3">
        <v>42515</v>
      </c>
      <c r="K1583" s="3">
        <v>42522</v>
      </c>
      <c r="L1583" s="1">
        <v>221610</v>
      </c>
      <c r="M1583" s="3">
        <v>42523</v>
      </c>
      <c r="N1583" s="1" t="s">
        <v>89</v>
      </c>
      <c r="O1583" s="1">
        <v>116460</v>
      </c>
      <c r="P1583" s="1">
        <v>2000</v>
      </c>
      <c r="Q1583" s="1">
        <v>33.42</v>
      </c>
      <c r="R1583" s="1337">
        <v>66840</v>
      </c>
      <c r="S1583" s="4">
        <v>-3726.24</v>
      </c>
      <c r="T1583" s="1">
        <v>31.224</v>
      </c>
      <c r="U1583" s="1337">
        <v>62448</v>
      </c>
      <c r="V1583" s="1">
        <v>7.1400000000000005E-2</v>
      </c>
      <c r="W1583" s="1336">
        <v>142.74</v>
      </c>
      <c r="X1583" s="1">
        <v>13</v>
      </c>
      <c r="Y1583" s="1">
        <v>141</v>
      </c>
      <c r="AA1583" s="1">
        <v>401</v>
      </c>
      <c r="AB1583" s="1337">
        <v>4392</v>
      </c>
    </row>
    <row r="1584" spans="1:28">
      <c r="A1584" s="1336" t="s">
        <v>712</v>
      </c>
      <c r="B1584" s="2" t="s">
        <v>837</v>
      </c>
      <c r="C1584" s="1" t="s">
        <v>834</v>
      </c>
      <c r="D1584" s="1" t="s">
        <v>129</v>
      </c>
      <c r="E1584" s="1">
        <v>140008</v>
      </c>
      <c r="F1584" s="1336" t="s">
        <v>123</v>
      </c>
      <c r="G1584" s="1" t="s">
        <v>32</v>
      </c>
      <c r="H1584" s="1">
        <v>418446</v>
      </c>
      <c r="I1584" s="3">
        <v>42525</v>
      </c>
      <c r="J1584" s="3">
        <v>42522</v>
      </c>
      <c r="K1584" s="3">
        <v>42527</v>
      </c>
      <c r="L1584" s="1">
        <v>221682</v>
      </c>
      <c r="M1584" s="3">
        <v>42524</v>
      </c>
      <c r="N1584" s="1" t="s">
        <v>89</v>
      </c>
      <c r="O1584" s="1">
        <v>116711</v>
      </c>
      <c r="P1584" s="1">
        <v>2000</v>
      </c>
      <c r="Q1584" s="1">
        <v>33.42</v>
      </c>
      <c r="R1584" s="1337">
        <v>66840</v>
      </c>
      <c r="S1584" s="4">
        <v>-3726.24</v>
      </c>
      <c r="T1584" s="1">
        <v>31.224</v>
      </c>
      <c r="U1584" s="1337">
        <v>62448</v>
      </c>
      <c r="V1584" s="1">
        <v>7.1400000000000005E-2</v>
      </c>
      <c r="W1584" s="1336">
        <v>142.74</v>
      </c>
      <c r="X1584" s="1">
        <v>13</v>
      </c>
      <c r="Y1584" s="1">
        <v>141</v>
      </c>
      <c r="AA1584" s="1">
        <v>401</v>
      </c>
      <c r="AB1584" s="1337">
        <v>4392</v>
      </c>
    </row>
    <row r="1585" spans="1:28">
      <c r="A1585" s="1336" t="s">
        <v>712</v>
      </c>
      <c r="B1585" s="2" t="s">
        <v>837</v>
      </c>
      <c r="C1585" s="1" t="s">
        <v>834</v>
      </c>
      <c r="D1585" s="1" t="s">
        <v>129</v>
      </c>
      <c r="E1585" s="1">
        <v>140008</v>
      </c>
      <c r="F1585" s="1336" t="s">
        <v>123</v>
      </c>
      <c r="G1585" s="1" t="s">
        <v>32</v>
      </c>
      <c r="H1585" s="1">
        <v>420885</v>
      </c>
      <c r="I1585" s="3">
        <v>42544</v>
      </c>
      <c r="J1585" s="3">
        <v>42522</v>
      </c>
      <c r="K1585" s="3">
        <v>42545</v>
      </c>
      <c r="L1585" s="1">
        <v>223054</v>
      </c>
      <c r="M1585" s="3">
        <v>42543</v>
      </c>
      <c r="N1585" s="1" t="s">
        <v>89</v>
      </c>
      <c r="O1585" s="1">
        <v>116711</v>
      </c>
      <c r="P1585" s="1">
        <v>2000</v>
      </c>
      <c r="Q1585" s="1">
        <v>33.42</v>
      </c>
      <c r="R1585" s="1337">
        <v>66840</v>
      </c>
      <c r="S1585" s="4">
        <v>-3726.24</v>
      </c>
      <c r="T1585" s="1">
        <v>31.224</v>
      </c>
      <c r="U1585" s="1337">
        <v>62448</v>
      </c>
      <c r="V1585" s="1">
        <v>7.1400000000000005E-2</v>
      </c>
      <c r="W1585" s="1336">
        <v>142.74</v>
      </c>
      <c r="X1585" s="1">
        <v>13</v>
      </c>
      <c r="Y1585" s="1">
        <v>141</v>
      </c>
      <c r="AA1585" s="1">
        <v>401</v>
      </c>
      <c r="AB1585" s="1337">
        <v>4392</v>
      </c>
    </row>
    <row r="1586" spans="1:28">
      <c r="A1586" s="1336" t="s">
        <v>712</v>
      </c>
      <c r="B1586" s="2" t="s">
        <v>837</v>
      </c>
      <c r="C1586" s="1" t="s">
        <v>834</v>
      </c>
      <c r="D1586" s="1" t="s">
        <v>129</v>
      </c>
      <c r="E1586" s="1">
        <v>140083</v>
      </c>
      <c r="F1586" s="1336" t="s">
        <v>117</v>
      </c>
      <c r="G1586" s="1" t="s">
        <v>32</v>
      </c>
      <c r="H1586" s="1">
        <v>421322</v>
      </c>
      <c r="I1586" s="3">
        <v>42549</v>
      </c>
      <c r="J1586" s="3">
        <v>42529</v>
      </c>
      <c r="K1586" s="3">
        <v>42546</v>
      </c>
      <c r="L1586" s="1">
        <v>223310</v>
      </c>
      <c r="M1586" s="3">
        <v>42548</v>
      </c>
      <c r="N1586" s="1" t="s">
        <v>89</v>
      </c>
      <c r="O1586" s="1">
        <v>116998</v>
      </c>
      <c r="P1586" s="1">
        <v>6000</v>
      </c>
      <c r="Q1586" s="1">
        <v>32.6</v>
      </c>
      <c r="R1586" s="1337">
        <v>195600</v>
      </c>
      <c r="S1586" s="4">
        <v>-16098.72</v>
      </c>
      <c r="T1586" s="1">
        <v>31.224</v>
      </c>
      <c r="U1586" s="1337">
        <v>187344</v>
      </c>
      <c r="V1586" s="1">
        <v>7.1400000000000005E-2</v>
      </c>
      <c r="W1586" s="1336">
        <v>428.22</v>
      </c>
      <c r="X1586" s="1">
        <v>13</v>
      </c>
      <c r="Y1586" s="1">
        <v>141</v>
      </c>
      <c r="AA1586" s="1">
        <v>401</v>
      </c>
      <c r="AB1586" s="1337">
        <v>8256</v>
      </c>
    </row>
    <row r="1587" spans="1:28">
      <c r="A1587" s="1336" t="s">
        <v>712</v>
      </c>
      <c r="B1587" s="2" t="s">
        <v>838</v>
      </c>
      <c r="C1587" s="1" t="s">
        <v>839</v>
      </c>
      <c r="D1587" s="1" t="s">
        <v>116</v>
      </c>
      <c r="E1587" s="1">
        <v>130001</v>
      </c>
      <c r="F1587" s="1336" t="s">
        <v>132</v>
      </c>
      <c r="G1587" s="1" t="s">
        <v>32</v>
      </c>
      <c r="H1587" s="1">
        <v>419574</v>
      </c>
      <c r="I1587" s="3">
        <v>42535</v>
      </c>
      <c r="J1587" s="3">
        <v>42530</v>
      </c>
      <c r="K1587" s="3">
        <v>42546</v>
      </c>
      <c r="N1587" s="1" t="s">
        <v>89</v>
      </c>
      <c r="O1587" s="1">
        <v>117056</v>
      </c>
      <c r="P1587" s="1">
        <v>100</v>
      </c>
      <c r="Q1587" s="1">
        <v>39.75</v>
      </c>
      <c r="R1587" s="1337">
        <v>3975</v>
      </c>
      <c r="S1587" s="1">
        <v>-372.79</v>
      </c>
      <c r="T1587" s="1">
        <v>38.475999999999999</v>
      </c>
      <c r="U1587" s="1337">
        <v>3847.6</v>
      </c>
      <c r="V1587" s="1">
        <v>0.1071</v>
      </c>
      <c r="W1587" s="1336">
        <v>10.706</v>
      </c>
      <c r="X1587" s="1">
        <v>13</v>
      </c>
      <c r="Y1587" s="1">
        <v>130</v>
      </c>
      <c r="AA1587" s="1">
        <v>401</v>
      </c>
      <c r="AB1587" s="1336">
        <v>127.4</v>
      </c>
    </row>
    <row r="1588" spans="1:28">
      <c r="A1588" s="1336" t="s">
        <v>712</v>
      </c>
      <c r="B1588" s="2" t="s">
        <v>838</v>
      </c>
      <c r="C1588" s="1" t="s">
        <v>839</v>
      </c>
      <c r="D1588" s="1" t="s">
        <v>116</v>
      </c>
      <c r="E1588" s="1">
        <v>130001</v>
      </c>
      <c r="F1588" s="1336" t="s">
        <v>132</v>
      </c>
      <c r="G1588" s="1" t="s">
        <v>32</v>
      </c>
      <c r="H1588" s="1">
        <v>421345</v>
      </c>
      <c r="I1588" s="3">
        <v>42549</v>
      </c>
      <c r="J1588" s="3">
        <v>42530</v>
      </c>
      <c r="K1588" s="3">
        <v>42546</v>
      </c>
      <c r="N1588" s="1" t="s">
        <v>89</v>
      </c>
      <c r="O1588" s="1">
        <v>117056</v>
      </c>
      <c r="P1588" s="1">
        <v>900</v>
      </c>
      <c r="Q1588" s="1">
        <v>39.75</v>
      </c>
      <c r="R1588" s="1337">
        <v>35775</v>
      </c>
      <c r="S1588" s="4">
        <v>-3355.09</v>
      </c>
      <c r="T1588" s="1">
        <v>38.475999999999999</v>
      </c>
      <c r="U1588" s="1337">
        <v>34628.400000000001</v>
      </c>
      <c r="V1588" s="1">
        <v>0.1071</v>
      </c>
      <c r="W1588" s="1336">
        <v>96.353999999999999</v>
      </c>
      <c r="X1588" s="1">
        <v>13</v>
      </c>
      <c r="Y1588" s="1">
        <v>130</v>
      </c>
      <c r="AA1588" s="1">
        <v>401</v>
      </c>
      <c r="AB1588" s="1337">
        <v>1146.5999999999999</v>
      </c>
    </row>
    <row r="1589" spans="1:28">
      <c r="A1589" s="1336" t="s">
        <v>712</v>
      </c>
      <c r="B1589" s="2" t="s">
        <v>840</v>
      </c>
      <c r="C1589" s="1" t="s">
        <v>839</v>
      </c>
      <c r="D1589" s="1" t="s">
        <v>129</v>
      </c>
      <c r="E1589" s="1">
        <v>140008</v>
      </c>
      <c r="F1589" s="1336" t="s">
        <v>123</v>
      </c>
      <c r="G1589" s="1" t="s">
        <v>32</v>
      </c>
      <c r="H1589" s="1">
        <v>420885</v>
      </c>
      <c r="I1589" s="3">
        <v>42544</v>
      </c>
      <c r="J1589" s="3">
        <v>42522</v>
      </c>
      <c r="K1589" s="3">
        <v>42545</v>
      </c>
      <c r="L1589" s="1">
        <v>223054</v>
      </c>
      <c r="M1589" s="3">
        <v>42543</v>
      </c>
      <c r="N1589" s="1" t="s">
        <v>89</v>
      </c>
      <c r="O1589" s="1">
        <v>116711</v>
      </c>
      <c r="P1589" s="1">
        <v>4000</v>
      </c>
      <c r="Q1589" s="1">
        <v>39.75</v>
      </c>
      <c r="R1589" s="1337">
        <v>159000</v>
      </c>
      <c r="S1589" s="4">
        <v>-14911.52</v>
      </c>
      <c r="T1589" s="1">
        <v>38.475999999999999</v>
      </c>
      <c r="U1589" s="1337">
        <v>153904</v>
      </c>
      <c r="V1589" s="1">
        <v>0.1071</v>
      </c>
      <c r="W1589" s="1336">
        <v>428.24</v>
      </c>
      <c r="X1589" s="1">
        <v>13</v>
      </c>
      <c r="Y1589" s="1">
        <v>141</v>
      </c>
      <c r="AA1589" s="1">
        <v>401</v>
      </c>
      <c r="AB1589" s="1337">
        <v>5096</v>
      </c>
    </row>
    <row r="1590" spans="1:28">
      <c r="A1590" s="1336" t="s">
        <v>712</v>
      </c>
      <c r="B1590" s="2" t="s">
        <v>841</v>
      </c>
      <c r="C1590" s="1" t="s">
        <v>842</v>
      </c>
      <c r="D1590" s="1" t="s">
        <v>116</v>
      </c>
      <c r="E1590" s="1">
        <v>130004</v>
      </c>
      <c r="F1590" s="1336" t="s">
        <v>125</v>
      </c>
      <c r="G1590" s="1" t="s">
        <v>32</v>
      </c>
      <c r="H1590" s="1">
        <v>418128</v>
      </c>
      <c r="I1590" s="3">
        <v>42523</v>
      </c>
      <c r="J1590" s="3">
        <v>42521</v>
      </c>
      <c r="K1590" s="3">
        <v>42523</v>
      </c>
      <c r="L1590" s="1">
        <v>221528</v>
      </c>
      <c r="M1590" s="3">
        <v>42523</v>
      </c>
      <c r="N1590" s="1" t="s">
        <v>89</v>
      </c>
      <c r="O1590" s="1">
        <v>116630</v>
      </c>
      <c r="P1590" s="1">
        <v>200</v>
      </c>
      <c r="Q1590" s="1">
        <v>47.33</v>
      </c>
      <c r="R1590" s="1337">
        <v>9466</v>
      </c>
      <c r="S1590" s="4">
        <v>-1242.1099999999999</v>
      </c>
      <c r="T1590" s="1">
        <v>47.381</v>
      </c>
      <c r="U1590" s="1337">
        <v>9476.2000000000007</v>
      </c>
      <c r="V1590" s="1">
        <v>0.1429</v>
      </c>
      <c r="W1590" s="1336">
        <v>28.576000000000001</v>
      </c>
      <c r="X1590" s="1">
        <v>13</v>
      </c>
      <c r="Y1590" s="1">
        <v>130</v>
      </c>
      <c r="AA1590" s="1">
        <v>401</v>
      </c>
      <c r="AB1590" s="1336">
        <v>-10.199999999999999</v>
      </c>
    </row>
    <row r="1591" spans="1:28">
      <c r="A1591" s="1336" t="s">
        <v>712</v>
      </c>
      <c r="B1591" s="2" t="s">
        <v>841</v>
      </c>
      <c r="C1591" s="1" t="s">
        <v>842</v>
      </c>
      <c r="D1591" s="1" t="s">
        <v>116</v>
      </c>
      <c r="E1591" s="1">
        <v>130314</v>
      </c>
      <c r="F1591" s="1336" t="s">
        <v>144</v>
      </c>
      <c r="G1591" s="1" t="s">
        <v>32</v>
      </c>
      <c r="H1591" s="1">
        <v>419242</v>
      </c>
      <c r="I1591" s="3">
        <v>42532</v>
      </c>
      <c r="J1591" s="3">
        <v>42529</v>
      </c>
      <c r="K1591" s="3">
        <v>42535</v>
      </c>
      <c r="N1591" s="1" t="s">
        <v>89</v>
      </c>
      <c r="O1591" s="1">
        <v>117031</v>
      </c>
      <c r="P1591" s="1">
        <v>300</v>
      </c>
      <c r="Q1591" s="1">
        <v>47.99</v>
      </c>
      <c r="R1591" s="1337">
        <v>14397</v>
      </c>
      <c r="S1591" s="4">
        <v>-1665.16</v>
      </c>
      <c r="T1591" s="1">
        <v>47.381</v>
      </c>
      <c r="U1591" s="1337">
        <v>14214.3</v>
      </c>
      <c r="V1591" s="1">
        <v>0.1429</v>
      </c>
      <c r="W1591" s="1336">
        <v>42.863999999999997</v>
      </c>
      <c r="X1591" s="1">
        <v>13</v>
      </c>
      <c r="Y1591" s="1">
        <v>130</v>
      </c>
      <c r="AA1591" s="1">
        <v>401</v>
      </c>
      <c r="AB1591" s="1336">
        <v>182.7</v>
      </c>
    </row>
    <row r="1592" spans="1:28">
      <c r="A1592" s="1336" t="s">
        <v>712</v>
      </c>
      <c r="B1592" s="2" t="s">
        <v>841</v>
      </c>
      <c r="C1592" s="1" t="s">
        <v>842</v>
      </c>
      <c r="D1592" s="1" t="s">
        <v>116</v>
      </c>
      <c r="E1592" s="1">
        <v>130001</v>
      </c>
      <c r="F1592" s="1336" t="s">
        <v>132</v>
      </c>
      <c r="G1592" s="1" t="s">
        <v>32</v>
      </c>
      <c r="H1592" s="1">
        <v>419303</v>
      </c>
      <c r="I1592" s="3">
        <v>42534</v>
      </c>
      <c r="J1592" s="3">
        <v>42528</v>
      </c>
      <c r="K1592" s="3">
        <v>42529</v>
      </c>
      <c r="N1592" s="1" t="s">
        <v>89</v>
      </c>
      <c r="O1592" s="1">
        <v>116950</v>
      </c>
      <c r="P1592" s="1">
        <v>1000</v>
      </c>
      <c r="Q1592" s="1">
        <v>47.81</v>
      </c>
      <c r="R1592" s="1337">
        <v>47810</v>
      </c>
      <c r="S1592" s="4">
        <v>-5730.53</v>
      </c>
      <c r="T1592" s="1">
        <v>47.381</v>
      </c>
      <c r="U1592" s="1337">
        <v>47381</v>
      </c>
      <c r="V1592" s="1">
        <v>0.1429</v>
      </c>
      <c r="W1592" s="1336">
        <v>142.88</v>
      </c>
      <c r="X1592" s="1">
        <v>13</v>
      </c>
      <c r="Y1592" s="1">
        <v>130</v>
      </c>
      <c r="AA1592" s="1">
        <v>401</v>
      </c>
      <c r="AB1592" s="1336">
        <v>429</v>
      </c>
    </row>
    <row r="1593" spans="1:28">
      <c r="A1593" s="1336" t="s">
        <v>712</v>
      </c>
      <c r="B1593" s="2" t="s">
        <v>841</v>
      </c>
      <c r="C1593" s="1" t="s">
        <v>842</v>
      </c>
      <c r="D1593" s="1" t="s">
        <v>116</v>
      </c>
      <c r="E1593" s="1">
        <v>130001</v>
      </c>
      <c r="F1593" s="1336" t="s">
        <v>132</v>
      </c>
      <c r="G1593" s="1" t="s">
        <v>32</v>
      </c>
      <c r="H1593" s="1">
        <v>419574</v>
      </c>
      <c r="I1593" s="3">
        <v>42535</v>
      </c>
      <c r="J1593" s="3">
        <v>42530</v>
      </c>
      <c r="K1593" s="3">
        <v>42531</v>
      </c>
      <c r="N1593" s="1" t="s">
        <v>89</v>
      </c>
      <c r="O1593" s="1">
        <v>117056</v>
      </c>
      <c r="P1593" s="1">
        <v>1000</v>
      </c>
      <c r="Q1593" s="1">
        <v>47.81</v>
      </c>
      <c r="R1593" s="1337">
        <v>47810</v>
      </c>
      <c r="S1593" s="4">
        <v>-5730.53</v>
      </c>
      <c r="T1593" s="1">
        <v>47.381</v>
      </c>
      <c r="U1593" s="1337">
        <v>47381</v>
      </c>
      <c r="V1593" s="1">
        <v>0.1429</v>
      </c>
      <c r="W1593" s="1336">
        <v>142.88</v>
      </c>
      <c r="X1593" s="1">
        <v>13</v>
      </c>
      <c r="Y1593" s="1">
        <v>130</v>
      </c>
      <c r="AA1593" s="1">
        <v>401</v>
      </c>
      <c r="AB1593" s="1336">
        <v>429</v>
      </c>
    </row>
    <row r="1594" spans="1:28">
      <c r="A1594" s="1336" t="s">
        <v>712</v>
      </c>
      <c r="B1594" s="2" t="s">
        <v>843</v>
      </c>
      <c r="C1594" s="1" t="s">
        <v>842</v>
      </c>
      <c r="D1594" s="1" t="s">
        <v>65</v>
      </c>
      <c r="E1594" s="1">
        <v>140008</v>
      </c>
      <c r="F1594" s="1336" t="s">
        <v>123</v>
      </c>
      <c r="G1594" s="1" t="s">
        <v>32</v>
      </c>
      <c r="H1594" s="1">
        <v>420886</v>
      </c>
      <c r="I1594" s="3">
        <v>42544</v>
      </c>
      <c r="J1594" s="3">
        <v>42522</v>
      </c>
      <c r="K1594" s="3">
        <v>42545</v>
      </c>
      <c r="L1594" s="1">
        <v>223051</v>
      </c>
      <c r="M1594" s="3">
        <v>42543</v>
      </c>
      <c r="N1594" s="1" t="s">
        <v>89</v>
      </c>
      <c r="O1594" s="1">
        <v>116712</v>
      </c>
      <c r="P1594" s="1">
        <v>2000</v>
      </c>
      <c r="Q1594" s="1">
        <v>47.81</v>
      </c>
      <c r="R1594" s="1337">
        <v>95620</v>
      </c>
      <c r="S1594" s="4">
        <v>-11461.06</v>
      </c>
      <c r="T1594" s="1">
        <v>47.381</v>
      </c>
      <c r="U1594" s="1337">
        <v>94762</v>
      </c>
      <c r="V1594" s="1">
        <v>0.1429</v>
      </c>
      <c r="W1594" s="1336">
        <v>285.76</v>
      </c>
      <c r="X1594" s="1">
        <v>13</v>
      </c>
      <c r="Y1594" s="1">
        <v>141</v>
      </c>
      <c r="AA1594" s="1">
        <v>401</v>
      </c>
      <c r="AB1594" s="1336">
        <v>858</v>
      </c>
    </row>
    <row r="1595" spans="1:28">
      <c r="A1595" s="1336" t="s">
        <v>712</v>
      </c>
      <c r="B1595" s="2" t="s">
        <v>843</v>
      </c>
      <c r="C1595" s="1" t="s">
        <v>842</v>
      </c>
      <c r="D1595" s="1" t="s">
        <v>65</v>
      </c>
      <c r="E1595" s="1">
        <v>130099</v>
      </c>
      <c r="F1595" s="1336" t="s">
        <v>150</v>
      </c>
      <c r="G1595" s="1" t="s">
        <v>32</v>
      </c>
      <c r="H1595" s="1">
        <v>421326</v>
      </c>
      <c r="I1595" s="3">
        <v>42549</v>
      </c>
      <c r="J1595" s="3">
        <v>42538</v>
      </c>
      <c r="K1595" s="3">
        <v>42561</v>
      </c>
      <c r="L1595" s="1">
        <v>223302</v>
      </c>
      <c r="M1595" s="3">
        <v>42548</v>
      </c>
      <c r="N1595" s="1" t="s">
        <v>89</v>
      </c>
      <c r="O1595" s="1">
        <v>117305</v>
      </c>
      <c r="P1595" s="1">
        <v>1000</v>
      </c>
      <c r="Q1595" s="1">
        <v>47.99</v>
      </c>
      <c r="R1595" s="1337">
        <v>47990</v>
      </c>
      <c r="S1595" s="4">
        <v>-5550.53</v>
      </c>
      <c r="T1595" s="1">
        <v>47.381</v>
      </c>
      <c r="U1595" s="1337">
        <v>47381</v>
      </c>
      <c r="V1595" s="1">
        <v>0.1429</v>
      </c>
      <c r="W1595" s="1336">
        <v>142.88</v>
      </c>
      <c r="X1595" s="1">
        <v>13</v>
      </c>
      <c r="Y1595" s="1">
        <v>130</v>
      </c>
      <c r="AA1595" s="1">
        <v>401</v>
      </c>
      <c r="AB1595" s="1336">
        <v>609</v>
      </c>
    </row>
    <row r="1596" spans="1:28">
      <c r="A1596" s="1336" t="s">
        <v>712</v>
      </c>
      <c r="B1596" s="2" t="s">
        <v>844</v>
      </c>
      <c r="C1596" s="1" t="s">
        <v>842</v>
      </c>
      <c r="D1596" s="1" t="s">
        <v>129</v>
      </c>
      <c r="E1596" s="1">
        <v>140008</v>
      </c>
      <c r="F1596" s="1336" t="s">
        <v>123</v>
      </c>
      <c r="G1596" s="1" t="s">
        <v>32</v>
      </c>
      <c r="H1596" s="1">
        <v>420886</v>
      </c>
      <c r="I1596" s="3">
        <v>42544</v>
      </c>
      <c r="J1596" s="3">
        <v>42522</v>
      </c>
      <c r="K1596" s="3">
        <v>42545</v>
      </c>
      <c r="L1596" s="1">
        <v>223051</v>
      </c>
      <c r="M1596" s="3">
        <v>42543</v>
      </c>
      <c r="N1596" s="1" t="s">
        <v>89</v>
      </c>
      <c r="O1596" s="1">
        <v>116712</v>
      </c>
      <c r="P1596" s="1">
        <v>2000</v>
      </c>
      <c r="Q1596" s="1">
        <v>47.81</v>
      </c>
      <c r="R1596" s="1337">
        <v>95620</v>
      </c>
      <c r="S1596" s="4">
        <v>-11461.06</v>
      </c>
      <c r="T1596" s="1">
        <v>47.381</v>
      </c>
      <c r="U1596" s="1337">
        <v>94762</v>
      </c>
      <c r="V1596" s="1">
        <v>0.1429</v>
      </c>
      <c r="W1596" s="1336">
        <v>285.76</v>
      </c>
      <c r="X1596" s="1">
        <v>13</v>
      </c>
      <c r="Y1596" s="1">
        <v>141</v>
      </c>
      <c r="AA1596" s="1">
        <v>401</v>
      </c>
      <c r="AB1596" s="1336">
        <v>858</v>
      </c>
    </row>
    <row r="1597" spans="1:28">
      <c r="A1597" s="1336" t="s">
        <v>712</v>
      </c>
      <c r="B1597" s="2" t="s">
        <v>845</v>
      </c>
      <c r="C1597" s="1" t="s">
        <v>842</v>
      </c>
      <c r="D1597" s="1" t="s">
        <v>131</v>
      </c>
      <c r="E1597" s="1">
        <v>130001</v>
      </c>
      <c r="F1597" s="1336" t="s">
        <v>132</v>
      </c>
      <c r="G1597" s="1" t="s">
        <v>32</v>
      </c>
      <c r="H1597" s="1">
        <v>420784</v>
      </c>
      <c r="I1597" s="3">
        <v>42545</v>
      </c>
      <c r="J1597" s="3">
        <v>42528</v>
      </c>
      <c r="K1597" s="3">
        <v>42546</v>
      </c>
      <c r="N1597" s="1" t="s">
        <v>89</v>
      </c>
      <c r="O1597" s="1">
        <v>116947</v>
      </c>
      <c r="P1597" s="1">
        <v>3000</v>
      </c>
      <c r="Q1597" s="1">
        <v>47.81</v>
      </c>
      <c r="R1597" s="1337">
        <v>143430</v>
      </c>
      <c r="S1597" s="4">
        <v>-17191.59</v>
      </c>
      <c r="T1597" s="1">
        <v>47.381</v>
      </c>
      <c r="U1597" s="1337">
        <v>142143</v>
      </c>
      <c r="V1597" s="1">
        <v>0.1429</v>
      </c>
      <c r="W1597" s="1336">
        <v>428.64</v>
      </c>
      <c r="X1597" s="1">
        <v>13</v>
      </c>
      <c r="Y1597" s="1">
        <v>130</v>
      </c>
      <c r="AA1597" s="1">
        <v>401</v>
      </c>
      <c r="AB1597" s="1337">
        <v>1287</v>
      </c>
    </row>
    <row r="1598" spans="1:28">
      <c r="A1598" s="1336" t="s">
        <v>712</v>
      </c>
      <c r="B1598" s="2" t="s">
        <v>846</v>
      </c>
      <c r="C1598" s="1" t="s">
        <v>847</v>
      </c>
      <c r="D1598" s="1" t="s">
        <v>116</v>
      </c>
      <c r="E1598" s="1">
        <v>142060</v>
      </c>
      <c r="F1598" s="1336" t="s">
        <v>147</v>
      </c>
      <c r="G1598" s="1" t="s">
        <v>32</v>
      </c>
      <c r="H1598" s="1">
        <v>421434</v>
      </c>
      <c r="I1598" s="3">
        <v>42545</v>
      </c>
      <c r="J1598" s="3">
        <v>42500</v>
      </c>
      <c r="K1598" s="3">
        <v>42531</v>
      </c>
      <c r="N1598" s="1" t="s">
        <v>56</v>
      </c>
      <c r="O1598" s="1">
        <v>6038</v>
      </c>
      <c r="P1598" s="1">
        <v>1000</v>
      </c>
      <c r="Q1598" s="1">
        <v>45.883499999999998</v>
      </c>
      <c r="R1598" s="1337">
        <v>45883.5</v>
      </c>
      <c r="S1598" s="4">
        <v>9428.57</v>
      </c>
      <c r="T1598" s="1">
        <v>32.261000000000003</v>
      </c>
      <c r="U1598" s="1337">
        <v>32261</v>
      </c>
      <c r="V1598" s="1">
        <v>0.108</v>
      </c>
      <c r="W1598" s="1336">
        <v>107.96</v>
      </c>
      <c r="X1598" s="1">
        <v>13</v>
      </c>
      <c r="Y1598" s="1">
        <v>143</v>
      </c>
      <c r="AA1598" s="1">
        <v>401</v>
      </c>
      <c r="AB1598" s="1337">
        <v>13622.5</v>
      </c>
    </row>
    <row r="1599" spans="1:28">
      <c r="A1599" s="1336" t="s">
        <v>712</v>
      </c>
      <c r="B1599" s="2" t="s">
        <v>848</v>
      </c>
      <c r="C1599" s="1" t="s">
        <v>849</v>
      </c>
      <c r="D1599" s="1" t="s">
        <v>65</v>
      </c>
      <c r="E1599" s="1">
        <v>130023</v>
      </c>
      <c r="F1599" s="1336" t="s">
        <v>153</v>
      </c>
      <c r="G1599" s="1" t="s">
        <v>32</v>
      </c>
      <c r="H1599" s="1">
        <v>421307</v>
      </c>
      <c r="I1599" s="3">
        <v>42549</v>
      </c>
      <c r="J1599" s="3">
        <v>42523</v>
      </c>
      <c r="K1599" s="3">
        <v>42546</v>
      </c>
      <c r="N1599" s="1" t="s">
        <v>89</v>
      </c>
      <c r="O1599" s="1">
        <v>116759</v>
      </c>
      <c r="P1599" s="1">
        <v>1000</v>
      </c>
      <c r="Q1599" s="1">
        <v>46.47</v>
      </c>
      <c r="R1599" s="1337">
        <v>46470</v>
      </c>
      <c r="S1599" s="4">
        <v>-1845.41</v>
      </c>
      <c r="T1599" s="1">
        <v>42.756999999999998</v>
      </c>
      <c r="U1599" s="1337">
        <v>42757</v>
      </c>
      <c r="V1599" s="1">
        <v>0.1077</v>
      </c>
      <c r="W1599" s="1336">
        <v>107.71</v>
      </c>
      <c r="X1599" s="1">
        <v>13</v>
      </c>
      <c r="Y1599" s="1">
        <v>130</v>
      </c>
      <c r="AA1599" s="1">
        <v>401</v>
      </c>
      <c r="AB1599" s="1337">
        <v>3713</v>
      </c>
    </row>
    <row r="1600" spans="1:28">
      <c r="A1600" s="1336" t="s">
        <v>712</v>
      </c>
      <c r="B1600" s="2" t="s">
        <v>850</v>
      </c>
      <c r="C1600" s="1" t="s">
        <v>851</v>
      </c>
      <c r="D1600" s="1" t="s">
        <v>116</v>
      </c>
      <c r="E1600" s="1">
        <v>140083</v>
      </c>
      <c r="F1600" s="1336" t="s">
        <v>117</v>
      </c>
      <c r="G1600" s="1" t="s">
        <v>32</v>
      </c>
      <c r="H1600" s="1">
        <v>421370</v>
      </c>
      <c r="I1600" s="3">
        <v>42549</v>
      </c>
      <c r="J1600" s="3">
        <v>42529</v>
      </c>
      <c r="K1600" s="3">
        <v>42546</v>
      </c>
      <c r="L1600" s="1">
        <v>223345</v>
      </c>
      <c r="M1600" s="3">
        <v>42549</v>
      </c>
      <c r="N1600" s="1" t="s">
        <v>89</v>
      </c>
      <c r="O1600" s="1">
        <v>116998</v>
      </c>
      <c r="P1600" s="1">
        <v>500</v>
      </c>
      <c r="Q1600" s="1">
        <v>56</v>
      </c>
      <c r="R1600" s="1337">
        <v>28000</v>
      </c>
      <c r="S1600" s="4">
        <v>-2496.44</v>
      </c>
      <c r="T1600" s="1">
        <v>53.975999999999999</v>
      </c>
      <c r="U1600" s="1337">
        <v>26988</v>
      </c>
      <c r="V1600" s="1">
        <v>0.16159999999999999</v>
      </c>
      <c r="W1600" s="1336">
        <v>80.78</v>
      </c>
      <c r="X1600" s="1">
        <v>13</v>
      </c>
      <c r="Y1600" s="1">
        <v>141</v>
      </c>
      <c r="AA1600" s="1">
        <v>401</v>
      </c>
      <c r="AB1600" s="1337">
        <v>1012</v>
      </c>
    </row>
    <row r="1601" spans="1:28">
      <c r="A1601" s="1336" t="s">
        <v>712</v>
      </c>
      <c r="B1601" s="2" t="s">
        <v>852</v>
      </c>
      <c r="C1601" s="1" t="s">
        <v>853</v>
      </c>
      <c r="D1601" s="1" t="s">
        <v>116</v>
      </c>
      <c r="E1601" s="1">
        <v>140083</v>
      </c>
      <c r="F1601" s="1336" t="s">
        <v>117</v>
      </c>
      <c r="G1601" s="1" t="s">
        <v>32</v>
      </c>
      <c r="H1601" s="1">
        <v>419756</v>
      </c>
      <c r="I1601" s="3">
        <v>42535</v>
      </c>
      <c r="J1601" s="3">
        <v>42515</v>
      </c>
      <c r="K1601" s="3">
        <v>42546</v>
      </c>
      <c r="L1601" s="1">
        <v>222461</v>
      </c>
      <c r="M1601" s="3">
        <v>42534</v>
      </c>
      <c r="N1601" s="1" t="s">
        <v>89</v>
      </c>
      <c r="O1601" s="1">
        <v>116460</v>
      </c>
      <c r="P1601" s="1">
        <v>1000</v>
      </c>
      <c r="Q1601" s="1">
        <v>69.91</v>
      </c>
      <c r="R1601" s="1337">
        <v>69910</v>
      </c>
      <c r="S1601" s="4">
        <v>-10392.32</v>
      </c>
      <c r="T1601" s="1">
        <v>71.063999999999993</v>
      </c>
      <c r="U1601" s="1337">
        <v>71064</v>
      </c>
      <c r="V1601" s="1">
        <v>0.21560000000000001</v>
      </c>
      <c r="W1601" s="1336">
        <v>215.63</v>
      </c>
      <c r="X1601" s="1">
        <v>13</v>
      </c>
      <c r="Y1601" s="1">
        <v>141</v>
      </c>
      <c r="AA1601" s="1">
        <v>401</v>
      </c>
      <c r="AB1601" s="1337">
        <v>-1154</v>
      </c>
    </row>
    <row r="1602" spans="1:28">
      <c r="A1602" s="1336" t="s">
        <v>712</v>
      </c>
      <c r="B1602" s="2" t="s">
        <v>854</v>
      </c>
      <c r="C1602" s="1" t="s">
        <v>853</v>
      </c>
      <c r="D1602" s="1" t="s">
        <v>65</v>
      </c>
      <c r="E1602" s="1">
        <v>140083</v>
      </c>
      <c r="F1602" s="1336" t="s">
        <v>117</v>
      </c>
      <c r="G1602" s="1" t="s">
        <v>32</v>
      </c>
      <c r="H1602" s="1">
        <v>419691</v>
      </c>
      <c r="I1602" s="3">
        <v>42535</v>
      </c>
      <c r="J1602" s="3">
        <v>42515</v>
      </c>
      <c r="K1602" s="3">
        <v>42546</v>
      </c>
      <c r="L1602" s="1">
        <v>222452</v>
      </c>
      <c r="M1602" s="3">
        <v>42534</v>
      </c>
      <c r="N1602" s="1" t="s">
        <v>89</v>
      </c>
      <c r="O1602" s="1">
        <v>116460</v>
      </c>
      <c r="P1602" s="1">
        <v>1000</v>
      </c>
      <c r="Q1602" s="1">
        <v>69.91</v>
      </c>
      <c r="R1602" s="1337">
        <v>69910</v>
      </c>
      <c r="S1602" s="4">
        <v>-10392.32</v>
      </c>
      <c r="T1602" s="1">
        <v>71.063999999999993</v>
      </c>
      <c r="U1602" s="1337">
        <v>71064</v>
      </c>
      <c r="V1602" s="1">
        <v>0.21560000000000001</v>
      </c>
      <c r="W1602" s="1336">
        <v>215.63</v>
      </c>
      <c r="X1602" s="1">
        <v>13</v>
      </c>
      <c r="Y1602" s="1">
        <v>141</v>
      </c>
      <c r="AA1602" s="1">
        <v>401</v>
      </c>
      <c r="AB1602" s="1337">
        <v>-1154</v>
      </c>
    </row>
    <row r="1603" spans="1:28">
      <c r="A1603" s="1336" t="s">
        <v>712</v>
      </c>
      <c r="B1603" s="2" t="s">
        <v>855</v>
      </c>
      <c r="C1603" s="1" t="s">
        <v>853</v>
      </c>
      <c r="D1603" s="1" t="s">
        <v>129</v>
      </c>
      <c r="E1603" s="1">
        <v>130023</v>
      </c>
      <c r="F1603" s="1336" t="s">
        <v>153</v>
      </c>
      <c r="G1603" s="1" t="s">
        <v>32</v>
      </c>
      <c r="H1603" s="1">
        <v>421306</v>
      </c>
      <c r="I1603" s="3">
        <v>42549</v>
      </c>
      <c r="J1603" s="3">
        <v>42523</v>
      </c>
      <c r="K1603" s="3">
        <v>42546</v>
      </c>
      <c r="N1603" s="1" t="s">
        <v>89</v>
      </c>
      <c r="O1603" s="1">
        <v>116759</v>
      </c>
      <c r="P1603" s="1">
        <v>2000</v>
      </c>
      <c r="Q1603" s="1">
        <v>70.180000000000007</v>
      </c>
      <c r="R1603" s="1337">
        <v>140360</v>
      </c>
      <c r="S1603" s="4">
        <v>-20244.64</v>
      </c>
      <c r="T1603" s="1">
        <v>71.063999999999993</v>
      </c>
      <c r="U1603" s="1337">
        <v>142128</v>
      </c>
      <c r="V1603" s="1">
        <v>0.21560000000000001</v>
      </c>
      <c r="W1603" s="1336">
        <v>431.26</v>
      </c>
      <c r="X1603" s="1">
        <v>13</v>
      </c>
      <c r="Y1603" s="1">
        <v>130</v>
      </c>
      <c r="AA1603" s="1">
        <v>401</v>
      </c>
      <c r="AB1603" s="1337">
        <v>-1768</v>
      </c>
    </row>
    <row r="1604" spans="1:28">
      <c r="A1604" s="1336" t="s">
        <v>712</v>
      </c>
      <c r="B1604" s="2" t="s">
        <v>856</v>
      </c>
      <c r="C1604" s="1" t="s">
        <v>857</v>
      </c>
      <c r="D1604" s="1" t="s">
        <v>116</v>
      </c>
      <c r="E1604" s="1">
        <v>130004</v>
      </c>
      <c r="F1604" s="1336" t="s">
        <v>125</v>
      </c>
      <c r="G1604" s="1" t="s">
        <v>32</v>
      </c>
      <c r="H1604" s="1">
        <v>418074</v>
      </c>
      <c r="I1604" s="3">
        <v>42523</v>
      </c>
      <c r="J1604" s="3">
        <v>42493</v>
      </c>
      <c r="K1604" s="3">
        <v>42515</v>
      </c>
      <c r="L1604" s="1">
        <v>221534</v>
      </c>
      <c r="M1604" s="3">
        <v>42523</v>
      </c>
      <c r="N1604" s="1" t="s">
        <v>89</v>
      </c>
      <c r="O1604" s="1">
        <v>115724</v>
      </c>
      <c r="P1604" s="1">
        <v>300</v>
      </c>
      <c r="Q1604" s="1">
        <v>49.11</v>
      </c>
      <c r="R1604" s="1337">
        <v>14733</v>
      </c>
      <c r="S1604" s="1">
        <v>238.38</v>
      </c>
      <c r="T1604" s="1">
        <v>42.756999999999998</v>
      </c>
      <c r="U1604" s="1337">
        <v>12827.1</v>
      </c>
      <c r="V1604" s="1">
        <v>0.1077</v>
      </c>
      <c r="W1604" s="1336">
        <v>32.313000000000002</v>
      </c>
      <c r="X1604" s="1">
        <v>13</v>
      </c>
      <c r="Y1604" s="1">
        <v>130</v>
      </c>
      <c r="AA1604" s="1">
        <v>401</v>
      </c>
      <c r="AB1604" s="1337">
        <v>1905.9</v>
      </c>
    </row>
    <row r="1605" spans="1:28">
      <c r="A1605" s="1336" t="s">
        <v>712</v>
      </c>
      <c r="B1605" s="2" t="s">
        <v>858</v>
      </c>
      <c r="C1605" s="1" t="s">
        <v>857</v>
      </c>
      <c r="D1605" s="1" t="s">
        <v>76</v>
      </c>
      <c r="E1605" s="1">
        <v>130003</v>
      </c>
      <c r="F1605" s="1336" t="s">
        <v>145</v>
      </c>
      <c r="G1605" s="1" t="s">
        <v>32</v>
      </c>
      <c r="H1605" s="1">
        <v>418250</v>
      </c>
      <c r="I1605" s="3">
        <v>42524</v>
      </c>
      <c r="J1605" s="3">
        <v>42494</v>
      </c>
      <c r="K1605" s="3">
        <v>42515</v>
      </c>
      <c r="N1605" s="1" t="s">
        <v>89</v>
      </c>
      <c r="O1605" s="1">
        <v>115786</v>
      </c>
      <c r="P1605" s="1">
        <v>500</v>
      </c>
      <c r="Q1605" s="1">
        <v>49.28</v>
      </c>
      <c r="R1605" s="1337">
        <v>24640</v>
      </c>
      <c r="S1605" s="1">
        <v>482.3</v>
      </c>
      <c r="T1605" s="1">
        <v>42.756999999999998</v>
      </c>
      <c r="U1605" s="1337">
        <v>21378.5</v>
      </c>
      <c r="V1605" s="1">
        <v>0.1077</v>
      </c>
      <c r="W1605" s="1336">
        <v>53.854999999999997</v>
      </c>
      <c r="X1605" s="1">
        <v>13</v>
      </c>
      <c r="Y1605" s="1">
        <v>130</v>
      </c>
      <c r="AA1605" s="1">
        <v>401</v>
      </c>
      <c r="AB1605" s="1337">
        <v>3261.5</v>
      </c>
    </row>
    <row r="1606" spans="1:28">
      <c r="A1606" s="1336" t="s">
        <v>712</v>
      </c>
      <c r="B1606" s="2" t="s">
        <v>859</v>
      </c>
      <c r="C1606" s="1" t="s">
        <v>857</v>
      </c>
      <c r="D1606" s="1" t="s">
        <v>65</v>
      </c>
      <c r="E1606" s="1">
        <v>130308</v>
      </c>
      <c r="F1606" s="1336" t="s">
        <v>126</v>
      </c>
      <c r="G1606" s="1" t="s">
        <v>32</v>
      </c>
      <c r="H1606" s="1">
        <v>417958</v>
      </c>
      <c r="I1606" s="3">
        <v>42522</v>
      </c>
      <c r="J1606" s="3">
        <v>42521</v>
      </c>
      <c r="K1606" s="3">
        <v>42522</v>
      </c>
      <c r="N1606" s="1" t="s">
        <v>89</v>
      </c>
      <c r="O1606" s="1">
        <v>116624</v>
      </c>
      <c r="P1606" s="1">
        <v>1000</v>
      </c>
      <c r="Q1606" s="1">
        <v>47.42</v>
      </c>
      <c r="R1606" s="1337">
        <v>47420</v>
      </c>
      <c r="S1606" s="1">
        <v>-895.41</v>
      </c>
      <c r="T1606" s="1">
        <v>42.756999999999998</v>
      </c>
      <c r="U1606" s="1337">
        <v>42757</v>
      </c>
      <c r="V1606" s="1">
        <v>0.1077</v>
      </c>
      <c r="W1606" s="1336">
        <v>107.71</v>
      </c>
      <c r="X1606" s="1">
        <v>13</v>
      </c>
      <c r="Y1606" s="1">
        <v>141</v>
      </c>
      <c r="AA1606" s="1">
        <v>401</v>
      </c>
      <c r="AB1606" s="1337">
        <v>4663</v>
      </c>
    </row>
    <row r="1607" spans="1:28">
      <c r="A1607" s="1336" t="s">
        <v>712</v>
      </c>
      <c r="B1607" s="2" t="s">
        <v>859</v>
      </c>
      <c r="C1607" s="1" t="s">
        <v>857</v>
      </c>
      <c r="D1607" s="1" t="s">
        <v>65</v>
      </c>
      <c r="E1607" s="1">
        <v>130013</v>
      </c>
      <c r="F1607" s="1336" t="s">
        <v>221</v>
      </c>
      <c r="G1607" s="1" t="s">
        <v>32</v>
      </c>
      <c r="H1607" s="1">
        <v>418034</v>
      </c>
      <c r="I1607" s="3">
        <v>42523</v>
      </c>
      <c r="J1607" s="3">
        <v>42493</v>
      </c>
      <c r="K1607" s="3">
        <v>42515</v>
      </c>
      <c r="N1607" s="1" t="s">
        <v>89</v>
      </c>
      <c r="O1607" s="1">
        <v>115680</v>
      </c>
      <c r="P1607" s="1">
        <v>1000</v>
      </c>
      <c r="Q1607" s="1">
        <v>48.55</v>
      </c>
      <c r="R1607" s="1337">
        <v>48550</v>
      </c>
      <c r="S1607" s="1">
        <v>234.59</v>
      </c>
      <c r="T1607" s="1">
        <v>42.756999999999998</v>
      </c>
      <c r="U1607" s="1337">
        <v>42757</v>
      </c>
      <c r="V1607" s="1">
        <v>0.1077</v>
      </c>
      <c r="W1607" s="1336">
        <v>107.71</v>
      </c>
      <c r="X1607" s="1">
        <v>13</v>
      </c>
      <c r="Y1607" s="1">
        <v>130</v>
      </c>
      <c r="AA1607" s="1">
        <v>401</v>
      </c>
      <c r="AB1607" s="1337">
        <v>5793</v>
      </c>
    </row>
    <row r="1608" spans="1:28">
      <c r="A1608" s="1336" t="s">
        <v>712</v>
      </c>
      <c r="B1608" s="2" t="s">
        <v>859</v>
      </c>
      <c r="C1608" s="1" t="s">
        <v>857</v>
      </c>
      <c r="D1608" s="1" t="s">
        <v>65</v>
      </c>
      <c r="E1608" s="1">
        <v>130013</v>
      </c>
      <c r="F1608" s="1336" t="s">
        <v>221</v>
      </c>
      <c r="G1608" s="1" t="s">
        <v>32</v>
      </c>
      <c r="H1608" s="1">
        <v>418041</v>
      </c>
      <c r="I1608" s="3">
        <v>42523</v>
      </c>
      <c r="J1608" s="3">
        <v>42520</v>
      </c>
      <c r="K1608" s="3">
        <v>42522</v>
      </c>
      <c r="N1608" s="1" t="s">
        <v>89</v>
      </c>
      <c r="O1608" s="1">
        <v>116585</v>
      </c>
      <c r="P1608" s="1">
        <v>1000</v>
      </c>
      <c r="Q1608" s="1">
        <v>46.47</v>
      </c>
      <c r="R1608" s="1337">
        <v>46470</v>
      </c>
      <c r="S1608" s="4">
        <v>-1845.41</v>
      </c>
      <c r="T1608" s="1">
        <v>42.756999999999998</v>
      </c>
      <c r="U1608" s="1337">
        <v>42757</v>
      </c>
      <c r="V1608" s="1">
        <v>0.1077</v>
      </c>
      <c r="W1608" s="1336">
        <v>107.71</v>
      </c>
      <c r="X1608" s="1">
        <v>13</v>
      </c>
      <c r="Y1608" s="1">
        <v>130</v>
      </c>
      <c r="AA1608" s="1">
        <v>401</v>
      </c>
      <c r="AB1608" s="1337">
        <v>3713</v>
      </c>
    </row>
    <row r="1609" spans="1:28">
      <c r="A1609" s="1336" t="s">
        <v>712</v>
      </c>
      <c r="B1609" s="2" t="s">
        <v>859</v>
      </c>
      <c r="C1609" s="1" t="s">
        <v>857</v>
      </c>
      <c r="D1609" s="1" t="s">
        <v>65</v>
      </c>
      <c r="E1609" s="1">
        <v>130308</v>
      </c>
      <c r="F1609" s="1336" t="s">
        <v>126</v>
      </c>
      <c r="G1609" s="1" t="s">
        <v>32</v>
      </c>
      <c r="H1609" s="1">
        <v>421289</v>
      </c>
      <c r="I1609" s="3">
        <v>42549</v>
      </c>
      <c r="J1609" s="3">
        <v>42529</v>
      </c>
      <c r="K1609" s="3">
        <v>42546</v>
      </c>
      <c r="N1609" s="1" t="s">
        <v>89</v>
      </c>
      <c r="O1609" s="1">
        <v>116981</v>
      </c>
      <c r="P1609" s="1">
        <v>1000</v>
      </c>
      <c r="Q1609" s="1">
        <v>46.47</v>
      </c>
      <c r="R1609" s="1337">
        <v>46470</v>
      </c>
      <c r="S1609" s="4">
        <v>-1845.41</v>
      </c>
      <c r="T1609" s="1">
        <v>42.756999999999998</v>
      </c>
      <c r="U1609" s="1337">
        <v>42757</v>
      </c>
      <c r="V1609" s="1">
        <v>0.1077</v>
      </c>
      <c r="W1609" s="1336">
        <v>107.71</v>
      </c>
      <c r="X1609" s="1">
        <v>13</v>
      </c>
      <c r="Y1609" s="1">
        <v>141</v>
      </c>
      <c r="AA1609" s="1">
        <v>401</v>
      </c>
      <c r="AB1609" s="1337">
        <v>3713</v>
      </c>
    </row>
    <row r="1610" spans="1:28">
      <c r="A1610" s="1336" t="s">
        <v>712</v>
      </c>
      <c r="B1610" s="2" t="s">
        <v>859</v>
      </c>
      <c r="C1610" s="1" t="s">
        <v>857</v>
      </c>
      <c r="D1610" s="1" t="s">
        <v>65</v>
      </c>
      <c r="E1610" s="1">
        <v>130099</v>
      </c>
      <c r="F1610" s="1336" t="s">
        <v>150</v>
      </c>
      <c r="G1610" s="1" t="s">
        <v>32</v>
      </c>
      <c r="H1610" s="1">
        <v>421323</v>
      </c>
      <c r="I1610" s="3">
        <v>42549</v>
      </c>
      <c r="J1610" s="3">
        <v>42529</v>
      </c>
      <c r="K1610" s="3">
        <v>42546</v>
      </c>
      <c r="L1610" s="1">
        <v>223300</v>
      </c>
      <c r="M1610" s="3">
        <v>42548</v>
      </c>
      <c r="N1610" s="1" t="s">
        <v>89</v>
      </c>
      <c r="O1610" s="1">
        <v>117012</v>
      </c>
      <c r="P1610" s="1">
        <v>1000</v>
      </c>
      <c r="Q1610" s="1">
        <v>46.94</v>
      </c>
      <c r="R1610" s="1337">
        <v>46940</v>
      </c>
      <c r="S1610" s="4">
        <v>-1375.41</v>
      </c>
      <c r="T1610" s="1">
        <v>42.756999999999998</v>
      </c>
      <c r="U1610" s="1337">
        <v>42757</v>
      </c>
      <c r="V1610" s="1">
        <v>0.1077</v>
      </c>
      <c r="W1610" s="1336">
        <v>107.71</v>
      </c>
      <c r="X1610" s="1">
        <v>13</v>
      </c>
      <c r="Y1610" s="1">
        <v>130</v>
      </c>
      <c r="AA1610" s="1">
        <v>401</v>
      </c>
      <c r="AB1610" s="1337">
        <v>4183</v>
      </c>
    </row>
    <row r="1611" spans="1:28">
      <c r="A1611" s="1336" t="s">
        <v>712</v>
      </c>
      <c r="B1611" s="2" t="s">
        <v>860</v>
      </c>
      <c r="C1611" s="1" t="s">
        <v>857</v>
      </c>
      <c r="D1611" s="1" t="s">
        <v>129</v>
      </c>
      <c r="E1611" s="1">
        <v>130314</v>
      </c>
      <c r="F1611" s="1336" t="s">
        <v>144</v>
      </c>
      <c r="G1611" s="1" t="s">
        <v>32</v>
      </c>
      <c r="H1611" s="1">
        <v>419514</v>
      </c>
      <c r="I1611" s="3">
        <v>42535</v>
      </c>
      <c r="J1611" s="3">
        <v>42501</v>
      </c>
      <c r="K1611" s="3">
        <v>42541</v>
      </c>
      <c r="N1611" s="1" t="s">
        <v>89</v>
      </c>
      <c r="O1611" s="1">
        <v>116001</v>
      </c>
      <c r="P1611" s="1">
        <v>2000</v>
      </c>
      <c r="Q1611" s="1">
        <v>48.76</v>
      </c>
      <c r="R1611" s="1337">
        <v>97520</v>
      </c>
      <c r="S1611" s="1">
        <v>889.18</v>
      </c>
      <c r="T1611" s="1">
        <v>42.756999999999998</v>
      </c>
      <c r="U1611" s="1337">
        <v>85514</v>
      </c>
      <c r="V1611" s="1">
        <v>0.1077</v>
      </c>
      <c r="W1611" s="1336">
        <v>215.42</v>
      </c>
      <c r="X1611" s="1">
        <v>13</v>
      </c>
      <c r="Y1611" s="1">
        <v>130</v>
      </c>
      <c r="AA1611" s="1">
        <v>401</v>
      </c>
      <c r="AB1611" s="1337">
        <v>12006</v>
      </c>
    </row>
    <row r="1612" spans="1:28">
      <c r="A1612" s="1336" t="s">
        <v>712</v>
      </c>
      <c r="B1612" s="2" t="s">
        <v>860</v>
      </c>
      <c r="C1612" s="1" t="s">
        <v>857</v>
      </c>
      <c r="D1612" s="1" t="s">
        <v>129</v>
      </c>
      <c r="E1612" s="1">
        <v>130001</v>
      </c>
      <c r="F1612" s="1336" t="s">
        <v>132</v>
      </c>
      <c r="G1612" s="1" t="s">
        <v>32</v>
      </c>
      <c r="H1612" s="1">
        <v>419578</v>
      </c>
      <c r="I1612" s="3">
        <v>42535</v>
      </c>
      <c r="J1612" s="3">
        <v>42499</v>
      </c>
      <c r="K1612" s="3">
        <v>42543</v>
      </c>
      <c r="N1612" s="1" t="s">
        <v>89</v>
      </c>
      <c r="O1612" s="1">
        <v>115914</v>
      </c>
      <c r="P1612" s="1">
        <v>2000</v>
      </c>
      <c r="Q1612" s="1">
        <v>48.68</v>
      </c>
      <c r="R1612" s="1337">
        <v>97360</v>
      </c>
      <c r="S1612" s="1">
        <v>729.18</v>
      </c>
      <c r="T1612" s="1">
        <v>42.756999999999998</v>
      </c>
      <c r="U1612" s="1337">
        <v>85514</v>
      </c>
      <c r="V1612" s="1">
        <v>0.1077</v>
      </c>
      <c r="W1612" s="1336">
        <v>215.42</v>
      </c>
      <c r="X1612" s="1">
        <v>13</v>
      </c>
      <c r="Y1612" s="1">
        <v>130</v>
      </c>
      <c r="AA1612" s="1">
        <v>401</v>
      </c>
      <c r="AB1612" s="1337">
        <v>11846</v>
      </c>
    </row>
    <row r="1613" spans="1:28">
      <c r="A1613" s="1336" t="s">
        <v>712</v>
      </c>
      <c r="B1613" s="2" t="s">
        <v>860</v>
      </c>
      <c r="C1613" s="1" t="s">
        <v>857</v>
      </c>
      <c r="D1613" s="1" t="s">
        <v>129</v>
      </c>
      <c r="E1613" s="1">
        <v>140008</v>
      </c>
      <c r="F1613" s="1336" t="s">
        <v>123</v>
      </c>
      <c r="G1613" s="1" t="s">
        <v>32</v>
      </c>
      <c r="H1613" s="1">
        <v>421002</v>
      </c>
      <c r="I1613" s="3">
        <v>42545</v>
      </c>
      <c r="J1613" s="3">
        <v>42522</v>
      </c>
      <c r="K1613" s="3">
        <v>42545</v>
      </c>
      <c r="L1613" s="1">
        <v>223163</v>
      </c>
      <c r="M1613" s="3">
        <v>42545</v>
      </c>
      <c r="N1613" s="1" t="s">
        <v>89</v>
      </c>
      <c r="O1613" s="1">
        <v>116711</v>
      </c>
      <c r="P1613" s="1">
        <v>2000</v>
      </c>
      <c r="Q1613" s="1">
        <v>46.29</v>
      </c>
      <c r="R1613" s="1337">
        <v>92580</v>
      </c>
      <c r="S1613" s="4">
        <v>-4050.82</v>
      </c>
      <c r="T1613" s="1">
        <v>42.756999999999998</v>
      </c>
      <c r="U1613" s="1337">
        <v>85514</v>
      </c>
      <c r="V1613" s="1">
        <v>0.1077</v>
      </c>
      <c r="W1613" s="1336">
        <v>215.42</v>
      </c>
      <c r="X1613" s="1">
        <v>13</v>
      </c>
      <c r="Y1613" s="1">
        <v>141</v>
      </c>
      <c r="AA1613" s="1">
        <v>401</v>
      </c>
      <c r="AB1613" s="1337">
        <v>7066</v>
      </c>
    </row>
    <row r="1614" spans="1:28">
      <c r="A1614" s="1336" t="s">
        <v>712</v>
      </c>
      <c r="B1614" s="2" t="s">
        <v>860</v>
      </c>
      <c r="C1614" s="1" t="s">
        <v>857</v>
      </c>
      <c r="D1614" s="1" t="s">
        <v>129</v>
      </c>
      <c r="E1614" s="1">
        <v>130001</v>
      </c>
      <c r="F1614" s="1336" t="s">
        <v>132</v>
      </c>
      <c r="G1614" s="1" t="s">
        <v>32</v>
      </c>
      <c r="H1614" s="1">
        <v>421243</v>
      </c>
      <c r="I1614" s="3">
        <v>42549</v>
      </c>
      <c r="J1614" s="3">
        <v>42528</v>
      </c>
      <c r="K1614" s="3">
        <v>42546</v>
      </c>
      <c r="N1614" s="1" t="s">
        <v>89</v>
      </c>
      <c r="O1614" s="1">
        <v>116946</v>
      </c>
      <c r="P1614" s="1">
        <v>2000</v>
      </c>
      <c r="Q1614" s="1">
        <v>46.29</v>
      </c>
      <c r="R1614" s="1337">
        <v>92580</v>
      </c>
      <c r="S1614" s="4">
        <v>-4050.82</v>
      </c>
      <c r="T1614" s="1">
        <v>42.756999999999998</v>
      </c>
      <c r="U1614" s="1337">
        <v>85514</v>
      </c>
      <c r="V1614" s="1">
        <v>0.1077</v>
      </c>
      <c r="W1614" s="1336">
        <v>215.42</v>
      </c>
      <c r="X1614" s="1">
        <v>13</v>
      </c>
      <c r="Y1614" s="1">
        <v>130</v>
      </c>
      <c r="AA1614" s="1">
        <v>401</v>
      </c>
      <c r="AB1614" s="1337">
        <v>7066</v>
      </c>
    </row>
    <row r="1615" spans="1:28">
      <c r="A1615" s="1336" t="s">
        <v>712</v>
      </c>
      <c r="B1615" s="2" t="s">
        <v>861</v>
      </c>
      <c r="C1615" s="1" t="s">
        <v>862</v>
      </c>
      <c r="D1615" s="1" t="s">
        <v>65</v>
      </c>
      <c r="E1615" s="1">
        <v>130099</v>
      </c>
      <c r="F1615" s="1336" t="s">
        <v>150</v>
      </c>
      <c r="G1615" s="1" t="s">
        <v>32</v>
      </c>
      <c r="H1615" s="1">
        <v>418001</v>
      </c>
      <c r="I1615" s="3">
        <v>42522</v>
      </c>
      <c r="J1615" s="3">
        <v>42503</v>
      </c>
      <c r="K1615" s="3">
        <v>42531</v>
      </c>
      <c r="L1615" s="1">
        <v>221475</v>
      </c>
      <c r="M1615" s="3">
        <v>42522</v>
      </c>
      <c r="N1615" s="1" t="s">
        <v>89</v>
      </c>
      <c r="O1615" s="1">
        <v>116107</v>
      </c>
      <c r="P1615" s="1">
        <v>1000</v>
      </c>
      <c r="Q1615" s="1">
        <v>60.37</v>
      </c>
      <c r="R1615" s="1337">
        <v>60370</v>
      </c>
      <c r="S1615" s="1">
        <v>-622.88</v>
      </c>
      <c r="T1615" s="1">
        <v>53.975999999999999</v>
      </c>
      <c r="U1615" s="1337">
        <v>53976</v>
      </c>
      <c r="V1615" s="1">
        <v>0.16159999999999999</v>
      </c>
      <c r="W1615" s="1336">
        <v>161.56</v>
      </c>
      <c r="X1615" s="1">
        <v>13</v>
      </c>
      <c r="Y1615" s="1">
        <v>130</v>
      </c>
      <c r="AA1615" s="1">
        <v>401</v>
      </c>
      <c r="AB1615" s="1337">
        <v>6394</v>
      </c>
    </row>
    <row r="1616" spans="1:28">
      <c r="A1616" s="1336" t="s">
        <v>712</v>
      </c>
      <c r="B1616" s="2" t="s">
        <v>861</v>
      </c>
      <c r="C1616" s="1" t="s">
        <v>862</v>
      </c>
      <c r="D1616" s="1" t="s">
        <v>65</v>
      </c>
      <c r="E1616" s="1">
        <v>140008</v>
      </c>
      <c r="F1616" s="1336" t="s">
        <v>123</v>
      </c>
      <c r="G1616" s="1" t="s">
        <v>32</v>
      </c>
      <c r="H1616" s="1">
        <v>418490</v>
      </c>
      <c r="I1616" s="3">
        <v>42525</v>
      </c>
      <c r="J1616" s="3">
        <v>42522</v>
      </c>
      <c r="K1616" s="3">
        <v>42527</v>
      </c>
      <c r="L1616" s="1">
        <v>221740</v>
      </c>
      <c r="M1616" s="3">
        <v>42525</v>
      </c>
      <c r="N1616" s="1" t="s">
        <v>89</v>
      </c>
      <c r="O1616" s="1">
        <v>116711</v>
      </c>
      <c r="P1616" s="1">
        <v>1000</v>
      </c>
      <c r="Q1616" s="1">
        <v>57.4</v>
      </c>
      <c r="R1616" s="1337">
        <v>57400</v>
      </c>
      <c r="S1616" s="4">
        <v>-3592.88</v>
      </c>
      <c r="T1616" s="1">
        <v>53.975999999999999</v>
      </c>
      <c r="U1616" s="1337">
        <v>53976</v>
      </c>
      <c r="V1616" s="1">
        <v>0.16159999999999999</v>
      </c>
      <c r="W1616" s="1336">
        <v>161.56</v>
      </c>
      <c r="X1616" s="1">
        <v>13</v>
      </c>
      <c r="Y1616" s="1">
        <v>141</v>
      </c>
      <c r="AA1616" s="1">
        <v>401</v>
      </c>
      <c r="AB1616" s="1337">
        <v>3424</v>
      </c>
    </row>
    <row r="1617" spans="1:28">
      <c r="A1617" s="1336" t="s">
        <v>712</v>
      </c>
      <c r="B1617" s="2" t="s">
        <v>861</v>
      </c>
      <c r="C1617" s="1" t="s">
        <v>862</v>
      </c>
      <c r="D1617" s="1" t="s">
        <v>65</v>
      </c>
      <c r="E1617" s="1">
        <v>130308</v>
      </c>
      <c r="F1617" s="1336" t="s">
        <v>126</v>
      </c>
      <c r="G1617" s="1" t="s">
        <v>32</v>
      </c>
      <c r="H1617" s="1">
        <v>419266</v>
      </c>
      <c r="I1617" s="3">
        <v>42532</v>
      </c>
      <c r="J1617" s="3">
        <v>42529</v>
      </c>
      <c r="K1617" s="3">
        <v>42530</v>
      </c>
      <c r="N1617" s="1" t="s">
        <v>89</v>
      </c>
      <c r="O1617" s="1">
        <v>116981</v>
      </c>
      <c r="P1617" s="1">
        <v>1000</v>
      </c>
      <c r="Q1617" s="1">
        <v>57.62</v>
      </c>
      <c r="R1617" s="1337">
        <v>57620</v>
      </c>
      <c r="S1617" s="4">
        <v>-3372.88</v>
      </c>
      <c r="T1617" s="1">
        <v>53.975999999999999</v>
      </c>
      <c r="U1617" s="1337">
        <v>53976</v>
      </c>
      <c r="V1617" s="1">
        <v>0.16159999999999999</v>
      </c>
      <c r="W1617" s="1336">
        <v>161.56</v>
      </c>
      <c r="X1617" s="1">
        <v>13</v>
      </c>
      <c r="Y1617" s="1">
        <v>141</v>
      </c>
      <c r="AA1617" s="1">
        <v>401</v>
      </c>
      <c r="AB1617" s="1337">
        <v>3644</v>
      </c>
    </row>
    <row r="1618" spans="1:28">
      <c r="A1618" s="1336" t="s">
        <v>712</v>
      </c>
      <c r="B1618" s="2" t="s">
        <v>861</v>
      </c>
      <c r="C1618" s="1" t="s">
        <v>862</v>
      </c>
      <c r="D1618" s="1" t="s">
        <v>65</v>
      </c>
      <c r="E1618" s="1">
        <v>130236</v>
      </c>
      <c r="F1618" s="1336" t="s">
        <v>427</v>
      </c>
      <c r="G1618" s="1" t="s">
        <v>32</v>
      </c>
      <c r="H1618" s="1">
        <v>420141</v>
      </c>
      <c r="I1618" s="3">
        <v>42538</v>
      </c>
      <c r="J1618" s="3">
        <v>42528</v>
      </c>
      <c r="K1618" s="3">
        <v>42534</v>
      </c>
      <c r="L1618" s="1">
        <v>222795</v>
      </c>
      <c r="M1618" s="3">
        <v>42538</v>
      </c>
      <c r="N1618" s="1" t="s">
        <v>89</v>
      </c>
      <c r="O1618" s="1">
        <v>116916</v>
      </c>
      <c r="P1618" s="1">
        <v>1000</v>
      </c>
      <c r="Q1618" s="1">
        <v>55.44</v>
      </c>
      <c r="R1618" s="1337">
        <v>55440</v>
      </c>
      <c r="S1618" s="4">
        <v>-5552.88</v>
      </c>
      <c r="T1618" s="1">
        <v>53.975999999999999</v>
      </c>
      <c r="U1618" s="1337">
        <v>53976</v>
      </c>
      <c r="V1618" s="1">
        <v>0.16159999999999999</v>
      </c>
      <c r="W1618" s="1336">
        <v>161.56</v>
      </c>
      <c r="X1618" s="1">
        <v>13</v>
      </c>
      <c r="Y1618" s="1">
        <v>135</v>
      </c>
      <c r="Z1618" s="1" t="s">
        <v>143</v>
      </c>
      <c r="AA1618" s="1">
        <v>401</v>
      </c>
      <c r="AB1618" s="1337">
        <v>1464</v>
      </c>
    </row>
    <row r="1619" spans="1:28">
      <c r="A1619" s="1336" t="s">
        <v>712</v>
      </c>
      <c r="B1619" s="2" t="s">
        <v>863</v>
      </c>
      <c r="C1619" s="1" t="s">
        <v>862</v>
      </c>
      <c r="D1619" s="1" t="s">
        <v>129</v>
      </c>
      <c r="E1619" s="1">
        <v>140008</v>
      </c>
      <c r="F1619" s="1336" t="s">
        <v>123</v>
      </c>
      <c r="G1619" s="1" t="s">
        <v>32</v>
      </c>
      <c r="H1619" s="1">
        <v>418490</v>
      </c>
      <c r="I1619" s="3">
        <v>42525</v>
      </c>
      <c r="J1619" s="3">
        <v>42522</v>
      </c>
      <c r="K1619" s="3">
        <v>42527</v>
      </c>
      <c r="L1619" s="1">
        <v>221740</v>
      </c>
      <c r="M1619" s="3">
        <v>42525</v>
      </c>
      <c r="N1619" s="1" t="s">
        <v>89</v>
      </c>
      <c r="O1619" s="1">
        <v>116711</v>
      </c>
      <c r="P1619" s="1">
        <v>2000</v>
      </c>
      <c r="Q1619" s="1">
        <v>57.4</v>
      </c>
      <c r="R1619" s="1337">
        <v>114800</v>
      </c>
      <c r="S1619" s="4">
        <v>-7185.76</v>
      </c>
      <c r="T1619" s="1">
        <v>53.975999999999999</v>
      </c>
      <c r="U1619" s="1337">
        <v>107952</v>
      </c>
      <c r="V1619" s="1">
        <v>0.16159999999999999</v>
      </c>
      <c r="W1619" s="1336">
        <v>323.12</v>
      </c>
      <c r="X1619" s="1">
        <v>13</v>
      </c>
      <c r="Y1619" s="1">
        <v>141</v>
      </c>
      <c r="AA1619" s="1">
        <v>401</v>
      </c>
      <c r="AB1619" s="1337">
        <v>6848</v>
      </c>
    </row>
    <row r="1620" spans="1:28">
      <c r="A1620" s="1336" t="s">
        <v>712</v>
      </c>
      <c r="B1620" s="2" t="s">
        <v>863</v>
      </c>
      <c r="C1620" s="1" t="s">
        <v>862</v>
      </c>
      <c r="D1620" s="1" t="s">
        <v>129</v>
      </c>
      <c r="E1620" s="1">
        <v>130241</v>
      </c>
      <c r="F1620" s="1336" t="s">
        <v>368</v>
      </c>
      <c r="G1620" s="1" t="s">
        <v>32</v>
      </c>
      <c r="H1620" s="1">
        <v>419186</v>
      </c>
      <c r="I1620" s="3">
        <v>42531</v>
      </c>
      <c r="J1620" s="3">
        <v>42528</v>
      </c>
      <c r="K1620" s="3">
        <v>42529</v>
      </c>
      <c r="L1620" s="1">
        <v>222225</v>
      </c>
      <c r="M1620" s="3">
        <v>42531</v>
      </c>
      <c r="N1620" s="1" t="s">
        <v>89</v>
      </c>
      <c r="O1620" s="1">
        <v>116890</v>
      </c>
      <c r="P1620" s="1">
        <v>2000</v>
      </c>
      <c r="Q1620" s="1">
        <v>54.6</v>
      </c>
      <c r="R1620" s="1337">
        <v>109200</v>
      </c>
      <c r="S1620" s="4">
        <v>-12785.76</v>
      </c>
      <c r="T1620" s="1">
        <v>53.975999999999999</v>
      </c>
      <c r="U1620" s="1337">
        <v>107952</v>
      </c>
      <c r="V1620" s="1">
        <v>0.16159999999999999</v>
      </c>
      <c r="W1620" s="1336">
        <v>323.12</v>
      </c>
      <c r="X1620" s="1">
        <v>13</v>
      </c>
      <c r="Y1620" s="1">
        <v>135</v>
      </c>
      <c r="Z1620" s="1" t="s">
        <v>143</v>
      </c>
      <c r="AA1620" s="1">
        <v>401</v>
      </c>
      <c r="AB1620" s="1337">
        <v>1248</v>
      </c>
    </row>
    <row r="1621" spans="1:28">
      <c r="A1621" s="1336" t="s">
        <v>712</v>
      </c>
      <c r="B1621" s="2" t="s">
        <v>864</v>
      </c>
      <c r="C1621" s="1" t="s">
        <v>862</v>
      </c>
      <c r="D1621" s="1" t="s">
        <v>131</v>
      </c>
      <c r="E1621" s="1">
        <v>130001</v>
      </c>
      <c r="F1621" s="1336" t="s">
        <v>132</v>
      </c>
      <c r="G1621" s="1" t="s">
        <v>32</v>
      </c>
      <c r="H1621" s="1">
        <v>421267</v>
      </c>
      <c r="I1621" s="3">
        <v>42549</v>
      </c>
      <c r="J1621" s="3">
        <v>42528</v>
      </c>
      <c r="K1621" s="3">
        <v>42546</v>
      </c>
      <c r="N1621" s="1" t="s">
        <v>89</v>
      </c>
      <c r="O1621" s="1">
        <v>116947</v>
      </c>
      <c r="P1621" s="1">
        <v>3000</v>
      </c>
      <c r="Q1621" s="1">
        <v>57.4</v>
      </c>
      <c r="R1621" s="1337">
        <v>172200</v>
      </c>
      <c r="S1621" s="4">
        <v>-10778.64</v>
      </c>
      <c r="T1621" s="1">
        <v>53.975999999999999</v>
      </c>
      <c r="U1621" s="1337">
        <v>161928</v>
      </c>
      <c r="V1621" s="1">
        <v>0.16159999999999999</v>
      </c>
      <c r="W1621" s="1336">
        <v>484.68</v>
      </c>
      <c r="X1621" s="1">
        <v>13</v>
      </c>
      <c r="Y1621" s="1">
        <v>130</v>
      </c>
      <c r="AA1621" s="1">
        <v>401</v>
      </c>
      <c r="AB1621" s="1337">
        <v>10272</v>
      </c>
    </row>
    <row r="1622" spans="1:28">
      <c r="A1622" s="1336" t="s">
        <v>712</v>
      </c>
      <c r="B1622" s="2" t="s">
        <v>865</v>
      </c>
      <c r="C1622" s="1" t="s">
        <v>866</v>
      </c>
      <c r="D1622" s="1" t="s">
        <v>116</v>
      </c>
      <c r="E1622" s="1">
        <v>130004</v>
      </c>
      <c r="F1622" s="1336" t="s">
        <v>125</v>
      </c>
      <c r="G1622" s="1" t="s">
        <v>32</v>
      </c>
      <c r="H1622" s="1">
        <v>421308</v>
      </c>
      <c r="I1622" s="3">
        <v>42549</v>
      </c>
      <c r="J1622" s="3">
        <v>42521</v>
      </c>
      <c r="K1622" s="3">
        <v>42546</v>
      </c>
      <c r="L1622" s="1">
        <v>223298</v>
      </c>
      <c r="M1622" s="3">
        <v>42548</v>
      </c>
      <c r="N1622" s="1" t="s">
        <v>89</v>
      </c>
      <c r="O1622" s="1">
        <v>116630</v>
      </c>
      <c r="P1622" s="1">
        <v>200</v>
      </c>
      <c r="Q1622" s="1">
        <v>69.209999999999994</v>
      </c>
      <c r="R1622" s="1337">
        <v>13842</v>
      </c>
      <c r="S1622" s="4">
        <v>-2218.46</v>
      </c>
      <c r="T1622" s="1">
        <v>71.063999999999993</v>
      </c>
      <c r="U1622" s="1337">
        <v>14212.8</v>
      </c>
      <c r="V1622" s="1">
        <v>0.21560000000000001</v>
      </c>
      <c r="W1622" s="1336">
        <v>43.125999999999998</v>
      </c>
      <c r="X1622" s="1">
        <v>13</v>
      </c>
      <c r="Y1622" s="1">
        <v>130</v>
      </c>
      <c r="AA1622" s="1">
        <v>401</v>
      </c>
      <c r="AB1622" s="1336">
        <v>-370.8</v>
      </c>
    </row>
    <row r="1623" spans="1:28">
      <c r="A1623" s="1336" t="s">
        <v>712</v>
      </c>
      <c r="B1623" s="2" t="s">
        <v>865</v>
      </c>
      <c r="C1623" s="1" t="s">
        <v>866</v>
      </c>
      <c r="D1623" s="1" t="s">
        <v>116</v>
      </c>
      <c r="E1623" s="1">
        <v>130241</v>
      </c>
      <c r="F1623" s="1336" t="s">
        <v>368</v>
      </c>
      <c r="G1623" s="1" t="s">
        <v>32</v>
      </c>
      <c r="H1623" s="1">
        <v>421336</v>
      </c>
      <c r="I1623" s="3">
        <v>42549</v>
      </c>
      <c r="J1623" s="3">
        <v>42528</v>
      </c>
      <c r="K1623" s="3">
        <v>42546</v>
      </c>
      <c r="L1623" s="1">
        <v>223309</v>
      </c>
      <c r="M1623" s="3">
        <v>42548</v>
      </c>
      <c r="N1623" s="1" t="s">
        <v>89</v>
      </c>
      <c r="O1623" s="1">
        <v>116883</v>
      </c>
      <c r="P1623" s="1">
        <v>500</v>
      </c>
      <c r="Q1623" s="1">
        <v>66.5</v>
      </c>
      <c r="R1623" s="1337">
        <v>33250</v>
      </c>
      <c r="S1623" s="4">
        <v>-6901.16</v>
      </c>
      <c r="T1623" s="1">
        <v>71.063999999999993</v>
      </c>
      <c r="U1623" s="1337">
        <v>35532</v>
      </c>
      <c r="V1623" s="1">
        <v>0.21560000000000001</v>
      </c>
      <c r="W1623" s="1336">
        <v>107.815</v>
      </c>
      <c r="X1623" s="1">
        <v>13</v>
      </c>
      <c r="Y1623" s="1">
        <v>135</v>
      </c>
      <c r="Z1623" s="1" t="s">
        <v>143</v>
      </c>
      <c r="AA1623" s="1">
        <v>401</v>
      </c>
      <c r="AB1623" s="1337">
        <v>-2282</v>
      </c>
    </row>
    <row r="1624" spans="1:28">
      <c r="A1624" s="1336" t="s">
        <v>712</v>
      </c>
      <c r="B1624" s="2" t="s">
        <v>867</v>
      </c>
      <c r="C1624" s="1" t="s">
        <v>866</v>
      </c>
      <c r="D1624" s="1" t="s">
        <v>65</v>
      </c>
      <c r="E1624" s="1">
        <v>130308</v>
      </c>
      <c r="F1624" s="1336" t="s">
        <v>126</v>
      </c>
      <c r="G1624" s="1" t="s">
        <v>32</v>
      </c>
      <c r="H1624" s="1">
        <v>417966</v>
      </c>
      <c r="I1624" s="3">
        <v>42522</v>
      </c>
      <c r="J1624" s="3">
        <v>42521</v>
      </c>
      <c r="K1624" s="3">
        <v>42522</v>
      </c>
      <c r="N1624" s="1" t="s">
        <v>89</v>
      </c>
      <c r="O1624" s="1">
        <v>116624</v>
      </c>
      <c r="P1624" s="1">
        <v>2000</v>
      </c>
      <c r="Q1624" s="1">
        <v>71.61</v>
      </c>
      <c r="R1624" s="1337">
        <v>143220</v>
      </c>
      <c r="S1624" s="4">
        <v>-17384.64</v>
      </c>
      <c r="T1624" s="1">
        <v>71.063999999999993</v>
      </c>
      <c r="U1624" s="1337">
        <v>142128</v>
      </c>
      <c r="V1624" s="1">
        <v>0.21560000000000001</v>
      </c>
      <c r="W1624" s="1336">
        <v>431.26</v>
      </c>
      <c r="X1624" s="1">
        <v>13</v>
      </c>
      <c r="Y1624" s="1">
        <v>141</v>
      </c>
      <c r="AA1624" s="1">
        <v>401</v>
      </c>
      <c r="AB1624" s="1337">
        <v>1092</v>
      </c>
    </row>
    <row r="1625" spans="1:28">
      <c r="A1625" s="1336" t="s">
        <v>712</v>
      </c>
      <c r="B1625" s="2" t="s">
        <v>867</v>
      </c>
      <c r="C1625" s="1" t="s">
        <v>866</v>
      </c>
      <c r="D1625" s="1" t="s">
        <v>65</v>
      </c>
      <c r="E1625" s="1">
        <v>130013</v>
      </c>
      <c r="F1625" s="1336" t="s">
        <v>221</v>
      </c>
      <c r="G1625" s="1" t="s">
        <v>32</v>
      </c>
      <c r="H1625" s="1">
        <v>418038</v>
      </c>
      <c r="I1625" s="3">
        <v>42523</v>
      </c>
      <c r="J1625" s="3">
        <v>42520</v>
      </c>
      <c r="K1625" s="3">
        <v>42522</v>
      </c>
      <c r="N1625" s="1" t="s">
        <v>89</v>
      </c>
      <c r="O1625" s="1">
        <v>116586</v>
      </c>
      <c r="P1625" s="1">
        <v>1000</v>
      </c>
      <c r="Q1625" s="1">
        <v>70.180000000000007</v>
      </c>
      <c r="R1625" s="1337">
        <v>70180</v>
      </c>
      <c r="S1625" s="4">
        <v>-10122.32</v>
      </c>
      <c r="T1625" s="1">
        <v>71.063999999999993</v>
      </c>
      <c r="U1625" s="1337">
        <v>71064</v>
      </c>
      <c r="V1625" s="1">
        <v>0.21560000000000001</v>
      </c>
      <c r="W1625" s="1336">
        <v>215.63</v>
      </c>
      <c r="X1625" s="1">
        <v>13</v>
      </c>
      <c r="Y1625" s="1">
        <v>130</v>
      </c>
      <c r="AA1625" s="1">
        <v>401</v>
      </c>
      <c r="AB1625" s="1336">
        <v>-884</v>
      </c>
    </row>
    <row r="1626" spans="1:28">
      <c r="A1626" s="1336" t="s">
        <v>712</v>
      </c>
      <c r="B1626" s="2" t="s">
        <v>867</v>
      </c>
      <c r="C1626" s="1" t="s">
        <v>866</v>
      </c>
      <c r="D1626" s="1" t="s">
        <v>65</v>
      </c>
      <c r="E1626" s="1">
        <v>140008</v>
      </c>
      <c r="F1626" s="1336" t="s">
        <v>123</v>
      </c>
      <c r="G1626" s="1" t="s">
        <v>32</v>
      </c>
      <c r="H1626" s="1">
        <v>419711</v>
      </c>
      <c r="I1626" s="3">
        <v>42535</v>
      </c>
      <c r="J1626" s="3">
        <v>42522</v>
      </c>
      <c r="K1626" s="3">
        <v>42545</v>
      </c>
      <c r="L1626" s="1">
        <v>222491</v>
      </c>
      <c r="M1626" s="3">
        <v>42535</v>
      </c>
      <c r="N1626" s="1" t="s">
        <v>89</v>
      </c>
      <c r="O1626" s="1">
        <v>116712</v>
      </c>
      <c r="P1626" s="1">
        <v>2000</v>
      </c>
      <c r="Q1626" s="1">
        <v>69.91</v>
      </c>
      <c r="R1626" s="1337">
        <v>139820</v>
      </c>
      <c r="S1626" s="4">
        <v>-20784.64</v>
      </c>
      <c r="T1626" s="1">
        <v>71.063999999999993</v>
      </c>
      <c r="U1626" s="1337">
        <v>142128</v>
      </c>
      <c r="V1626" s="1">
        <v>0.21560000000000001</v>
      </c>
      <c r="W1626" s="1336">
        <v>431.26</v>
      </c>
      <c r="X1626" s="1">
        <v>13</v>
      </c>
      <c r="Y1626" s="1">
        <v>141</v>
      </c>
      <c r="AA1626" s="1">
        <v>401</v>
      </c>
      <c r="AB1626" s="1337">
        <v>-2308</v>
      </c>
    </row>
    <row r="1627" spans="1:28">
      <c r="A1627" s="1336" t="s">
        <v>712</v>
      </c>
      <c r="B1627" s="2" t="s">
        <v>867</v>
      </c>
      <c r="C1627" s="1" t="s">
        <v>866</v>
      </c>
      <c r="D1627" s="1" t="s">
        <v>65</v>
      </c>
      <c r="E1627" s="1">
        <v>130308</v>
      </c>
      <c r="F1627" s="1336" t="s">
        <v>126</v>
      </c>
      <c r="G1627" s="1" t="s">
        <v>32</v>
      </c>
      <c r="H1627" s="1">
        <v>421291</v>
      </c>
      <c r="I1627" s="3">
        <v>42549</v>
      </c>
      <c r="J1627" s="3">
        <v>42530</v>
      </c>
      <c r="K1627" s="3">
        <v>42546</v>
      </c>
      <c r="N1627" s="1" t="s">
        <v>89</v>
      </c>
      <c r="O1627" s="1">
        <v>117090</v>
      </c>
      <c r="P1627" s="1">
        <v>1000</v>
      </c>
      <c r="Q1627" s="1">
        <v>70.180000000000007</v>
      </c>
      <c r="R1627" s="1337">
        <v>70180</v>
      </c>
      <c r="S1627" s="4">
        <v>-10122.32</v>
      </c>
      <c r="T1627" s="1">
        <v>71.063999999999993</v>
      </c>
      <c r="U1627" s="1337">
        <v>71064</v>
      </c>
      <c r="V1627" s="1">
        <v>0.21560000000000001</v>
      </c>
      <c r="W1627" s="1336">
        <v>215.63</v>
      </c>
      <c r="X1627" s="1">
        <v>13</v>
      </c>
      <c r="Y1627" s="1">
        <v>141</v>
      </c>
      <c r="AA1627" s="1">
        <v>401</v>
      </c>
      <c r="AB1627" s="1336">
        <v>-884</v>
      </c>
    </row>
    <row r="1628" spans="1:28">
      <c r="A1628" s="1336" t="s">
        <v>712</v>
      </c>
      <c r="B1628" s="2" t="s">
        <v>867</v>
      </c>
      <c r="C1628" s="1" t="s">
        <v>866</v>
      </c>
      <c r="D1628" s="1" t="s">
        <v>65</v>
      </c>
      <c r="E1628" s="1">
        <v>130099</v>
      </c>
      <c r="F1628" s="1336" t="s">
        <v>150</v>
      </c>
      <c r="G1628" s="1" t="s">
        <v>32</v>
      </c>
      <c r="H1628" s="1">
        <v>421326</v>
      </c>
      <c r="I1628" s="3">
        <v>42549</v>
      </c>
      <c r="J1628" s="3">
        <v>42538</v>
      </c>
      <c r="K1628" s="3">
        <v>42561</v>
      </c>
      <c r="L1628" s="1">
        <v>223302</v>
      </c>
      <c r="M1628" s="3">
        <v>42548</v>
      </c>
      <c r="N1628" s="1" t="s">
        <v>89</v>
      </c>
      <c r="O1628" s="1">
        <v>117305</v>
      </c>
      <c r="P1628" s="1">
        <v>1000</v>
      </c>
      <c r="Q1628" s="1">
        <v>70.180000000000007</v>
      </c>
      <c r="R1628" s="1337">
        <v>70180</v>
      </c>
      <c r="S1628" s="4">
        <v>-10122.32</v>
      </c>
      <c r="T1628" s="1">
        <v>71.063999999999993</v>
      </c>
      <c r="U1628" s="1337">
        <v>71064</v>
      </c>
      <c r="V1628" s="1">
        <v>0.21560000000000001</v>
      </c>
      <c r="W1628" s="1336">
        <v>215.63</v>
      </c>
      <c r="X1628" s="1">
        <v>13</v>
      </c>
      <c r="Y1628" s="1">
        <v>130</v>
      </c>
      <c r="AA1628" s="1">
        <v>401</v>
      </c>
      <c r="AB1628" s="1336">
        <v>-884</v>
      </c>
    </row>
    <row r="1629" spans="1:28">
      <c r="A1629" s="1336" t="s">
        <v>712</v>
      </c>
      <c r="B1629" s="2" t="s">
        <v>867</v>
      </c>
      <c r="C1629" s="1" t="s">
        <v>866</v>
      </c>
      <c r="D1629" s="1" t="s">
        <v>65</v>
      </c>
      <c r="E1629" s="1">
        <v>130099</v>
      </c>
      <c r="F1629" s="1336" t="s">
        <v>150</v>
      </c>
      <c r="G1629" s="1" t="s">
        <v>32</v>
      </c>
      <c r="H1629" s="1">
        <v>421335</v>
      </c>
      <c r="I1629" s="3">
        <v>42549</v>
      </c>
      <c r="J1629" s="3">
        <v>42529</v>
      </c>
      <c r="K1629" s="3">
        <v>42546</v>
      </c>
      <c r="L1629" s="1">
        <v>223301</v>
      </c>
      <c r="M1629" s="3">
        <v>42548</v>
      </c>
      <c r="N1629" s="1" t="s">
        <v>89</v>
      </c>
      <c r="O1629" s="1">
        <v>117012</v>
      </c>
      <c r="P1629" s="1">
        <v>2000</v>
      </c>
      <c r="Q1629" s="1">
        <v>70.89</v>
      </c>
      <c r="R1629" s="1337">
        <v>141780</v>
      </c>
      <c r="S1629" s="4">
        <v>-18824.64</v>
      </c>
      <c r="T1629" s="1">
        <v>71.063999999999993</v>
      </c>
      <c r="U1629" s="1337">
        <v>142128</v>
      </c>
      <c r="V1629" s="1">
        <v>0.21560000000000001</v>
      </c>
      <c r="W1629" s="1336">
        <v>431.26</v>
      </c>
      <c r="X1629" s="1">
        <v>13</v>
      </c>
      <c r="Y1629" s="1">
        <v>130</v>
      </c>
      <c r="AA1629" s="1">
        <v>401</v>
      </c>
      <c r="AB1629" s="1336">
        <v>-348</v>
      </c>
    </row>
    <row r="1630" spans="1:28">
      <c r="A1630" s="1336" t="s">
        <v>712</v>
      </c>
      <c r="B1630" s="2" t="s">
        <v>868</v>
      </c>
      <c r="C1630" s="1" t="s">
        <v>869</v>
      </c>
      <c r="D1630" s="1" t="s">
        <v>394</v>
      </c>
      <c r="E1630" s="1">
        <v>130001</v>
      </c>
      <c r="F1630" s="1336" t="s">
        <v>132</v>
      </c>
      <c r="G1630" s="1" t="s">
        <v>32</v>
      </c>
      <c r="H1630" s="1">
        <v>421042</v>
      </c>
      <c r="I1630" s="3">
        <v>42548</v>
      </c>
      <c r="J1630" s="3">
        <v>42528</v>
      </c>
      <c r="K1630" s="3">
        <v>42546</v>
      </c>
      <c r="N1630" s="1" t="s">
        <v>89</v>
      </c>
      <c r="O1630" s="1">
        <v>116940</v>
      </c>
      <c r="P1630" s="1">
        <v>1200</v>
      </c>
      <c r="Q1630" s="1">
        <v>365.27</v>
      </c>
      <c r="R1630" s="1337">
        <v>438324</v>
      </c>
      <c r="S1630" s="4">
        <v>73810.86</v>
      </c>
      <c r="T1630" s="1">
        <v>268.815</v>
      </c>
      <c r="U1630" s="1337">
        <v>322578</v>
      </c>
      <c r="V1630" s="1">
        <v>1.0584</v>
      </c>
      <c r="W1630" s="1337">
        <v>1270.08</v>
      </c>
      <c r="X1630" s="1">
        <v>13</v>
      </c>
      <c r="Y1630" s="1">
        <v>130</v>
      </c>
      <c r="AA1630" s="1">
        <v>401</v>
      </c>
      <c r="AB1630" s="1337">
        <v>115746</v>
      </c>
    </row>
    <row r="1631" spans="1:28">
      <c r="A1631" s="1336" t="s">
        <v>712</v>
      </c>
      <c r="B1631" s="2" t="s">
        <v>870</v>
      </c>
      <c r="C1631" s="1" t="s">
        <v>871</v>
      </c>
      <c r="D1631" s="1" t="s">
        <v>65</v>
      </c>
      <c r="E1631" s="1">
        <v>130308</v>
      </c>
      <c r="F1631" s="1336" t="s">
        <v>126</v>
      </c>
      <c r="G1631" s="1" t="s">
        <v>32</v>
      </c>
      <c r="H1631" s="1">
        <v>420121</v>
      </c>
      <c r="I1631" s="3">
        <v>42538</v>
      </c>
      <c r="J1631" s="3">
        <v>42514</v>
      </c>
      <c r="K1631" s="3">
        <v>42546</v>
      </c>
      <c r="L1631" s="1">
        <v>222749</v>
      </c>
      <c r="M1631" s="3">
        <v>42537</v>
      </c>
      <c r="N1631" s="1" t="s">
        <v>89</v>
      </c>
      <c r="O1631" s="1">
        <v>116360</v>
      </c>
      <c r="P1631" s="1">
        <v>1000</v>
      </c>
      <c r="Q1631" s="1">
        <v>134.19</v>
      </c>
      <c r="R1631" s="1337">
        <v>134190</v>
      </c>
      <c r="S1631" s="4">
        <v>11963.55</v>
      </c>
      <c r="T1631" s="1">
        <v>108.16500000000001</v>
      </c>
      <c r="U1631" s="1337">
        <v>108165</v>
      </c>
      <c r="V1631" s="1">
        <v>0.36890000000000001</v>
      </c>
      <c r="W1631" s="1336">
        <v>368.93</v>
      </c>
      <c r="X1631" s="1">
        <v>13</v>
      </c>
      <c r="Y1631" s="1">
        <v>141</v>
      </c>
      <c r="AA1631" s="1">
        <v>401</v>
      </c>
      <c r="AB1631" s="1337">
        <v>26025</v>
      </c>
    </row>
    <row r="1632" spans="1:28">
      <c r="A1632" s="1336" t="s">
        <v>712</v>
      </c>
      <c r="B1632" s="2" t="s">
        <v>872</v>
      </c>
      <c r="C1632" s="1" t="s">
        <v>873</v>
      </c>
      <c r="D1632" s="1" t="s">
        <v>65</v>
      </c>
      <c r="E1632" s="1">
        <v>130308</v>
      </c>
      <c r="F1632" s="1336" t="s">
        <v>126</v>
      </c>
      <c r="G1632" s="1" t="s">
        <v>32</v>
      </c>
      <c r="H1632" s="1">
        <v>420121</v>
      </c>
      <c r="I1632" s="3">
        <v>42538</v>
      </c>
      <c r="J1632" s="3">
        <v>42514</v>
      </c>
      <c r="K1632" s="3">
        <v>42546</v>
      </c>
      <c r="L1632" s="1">
        <v>222749</v>
      </c>
      <c r="M1632" s="3">
        <v>42537</v>
      </c>
      <c r="N1632" s="1" t="s">
        <v>89</v>
      </c>
      <c r="O1632" s="1">
        <v>116360</v>
      </c>
      <c r="P1632" s="1">
        <v>1000</v>
      </c>
      <c r="Q1632" s="1">
        <v>69.45</v>
      </c>
      <c r="R1632" s="1337">
        <v>69450</v>
      </c>
      <c r="S1632" s="4">
        <v>5653.59</v>
      </c>
      <c r="T1632" s="1">
        <v>56.457000000000001</v>
      </c>
      <c r="U1632" s="1337">
        <v>56457</v>
      </c>
      <c r="V1632" s="1">
        <v>0.14510000000000001</v>
      </c>
      <c r="W1632" s="1336">
        <v>145.07</v>
      </c>
      <c r="X1632" s="1">
        <v>13</v>
      </c>
      <c r="Y1632" s="1">
        <v>141</v>
      </c>
      <c r="AA1632" s="1">
        <v>401</v>
      </c>
      <c r="AB1632" s="1337">
        <v>12993</v>
      </c>
    </row>
    <row r="1633" spans="1:28">
      <c r="A1633" s="1336" t="s">
        <v>874</v>
      </c>
      <c r="B1633" s="2" t="s">
        <v>875</v>
      </c>
      <c r="C1633" s="1" t="s">
        <v>876</v>
      </c>
      <c r="D1633" s="1" t="s">
        <v>65</v>
      </c>
      <c r="E1633" s="1">
        <v>140083</v>
      </c>
      <c r="F1633" s="1336" t="s">
        <v>117</v>
      </c>
      <c r="G1633" s="1" t="s">
        <v>32</v>
      </c>
      <c r="H1633" s="1">
        <v>420330</v>
      </c>
      <c r="I1633" s="3">
        <v>42541</v>
      </c>
      <c r="J1633" s="3">
        <v>42515</v>
      </c>
      <c r="K1633" s="3">
        <v>42546</v>
      </c>
      <c r="L1633" s="1">
        <v>222883</v>
      </c>
      <c r="M1633" s="3">
        <v>42541</v>
      </c>
      <c r="N1633" s="1" t="s">
        <v>89</v>
      </c>
      <c r="O1633" s="1">
        <v>116460</v>
      </c>
      <c r="P1633" s="1">
        <v>1000</v>
      </c>
      <c r="Q1633" s="1">
        <v>180.85</v>
      </c>
      <c r="R1633" s="1337">
        <v>180850</v>
      </c>
      <c r="S1633" s="4">
        <v>-35524.660000000003</v>
      </c>
      <c r="T1633" s="1">
        <v>191.482</v>
      </c>
      <c r="U1633" s="1337">
        <v>191482</v>
      </c>
      <c r="V1633" s="1">
        <v>0.63280000000000003</v>
      </c>
      <c r="W1633" s="1336">
        <v>632.83000000000004</v>
      </c>
      <c r="X1633" s="1">
        <v>13</v>
      </c>
      <c r="Y1633" s="1">
        <v>141</v>
      </c>
      <c r="AA1633" s="1">
        <v>401</v>
      </c>
      <c r="AB1633" s="1337">
        <v>-10632</v>
      </c>
    </row>
    <row r="1634" spans="1:28">
      <c r="A1634" s="1336" t="s">
        <v>874</v>
      </c>
      <c r="B1634" s="2" t="s">
        <v>877</v>
      </c>
      <c r="C1634" s="1" t="s">
        <v>878</v>
      </c>
      <c r="D1634" s="1" t="s">
        <v>76</v>
      </c>
      <c r="E1634" s="1">
        <v>130023</v>
      </c>
      <c r="F1634" s="1336" t="s">
        <v>153</v>
      </c>
      <c r="G1634" s="1" t="s">
        <v>32</v>
      </c>
      <c r="H1634" s="1">
        <v>419560</v>
      </c>
      <c r="I1634" s="3">
        <v>42535</v>
      </c>
      <c r="J1634" s="3">
        <v>42523</v>
      </c>
      <c r="K1634" s="3">
        <v>42546</v>
      </c>
      <c r="N1634" s="1" t="s">
        <v>89</v>
      </c>
      <c r="O1634" s="1">
        <v>116759</v>
      </c>
      <c r="P1634" s="1">
        <v>500</v>
      </c>
      <c r="Q1634" s="1">
        <v>256.14</v>
      </c>
      <c r="R1634" s="1337">
        <v>128070</v>
      </c>
      <c r="S1634" s="4">
        <v>-15339.43</v>
      </c>
      <c r="T1634" s="1">
        <v>253.822</v>
      </c>
      <c r="U1634" s="1337">
        <v>126911</v>
      </c>
      <c r="V1634" s="1">
        <v>0.95079999999999998</v>
      </c>
      <c r="W1634" s="1336">
        <v>475.41500000000002</v>
      </c>
      <c r="X1634" s="1">
        <v>13</v>
      </c>
      <c r="Y1634" s="1">
        <v>130</v>
      </c>
      <c r="AA1634" s="1">
        <v>401</v>
      </c>
      <c r="AB1634" s="1337">
        <v>1159</v>
      </c>
    </row>
    <row r="1635" spans="1:28">
      <c r="A1635" s="1336" t="s">
        <v>874</v>
      </c>
      <c r="B1635" s="2" t="s">
        <v>879</v>
      </c>
      <c r="C1635" s="1" t="s">
        <v>878</v>
      </c>
      <c r="D1635" s="1" t="s">
        <v>65</v>
      </c>
      <c r="E1635" s="1">
        <v>140008</v>
      </c>
      <c r="F1635" s="1336" t="s">
        <v>123</v>
      </c>
      <c r="G1635" s="1" t="s">
        <v>32</v>
      </c>
      <c r="H1635" s="1">
        <v>420357</v>
      </c>
      <c r="I1635" s="3">
        <v>42541</v>
      </c>
      <c r="J1635" s="3">
        <v>42522</v>
      </c>
      <c r="K1635" s="3">
        <v>42545</v>
      </c>
      <c r="L1635" s="1">
        <v>222886</v>
      </c>
      <c r="M1635" s="3">
        <v>42541</v>
      </c>
      <c r="N1635" s="1" t="s">
        <v>89</v>
      </c>
      <c r="O1635" s="1">
        <v>116711</v>
      </c>
      <c r="P1635" s="1">
        <v>1000</v>
      </c>
      <c r="Q1635" s="1">
        <v>255.14</v>
      </c>
      <c r="R1635" s="1337">
        <v>255140</v>
      </c>
      <c r="S1635" s="4">
        <v>-31678.86</v>
      </c>
      <c r="T1635" s="1">
        <v>253.822</v>
      </c>
      <c r="U1635" s="1337">
        <v>253822</v>
      </c>
      <c r="V1635" s="1">
        <v>0.95079999999999998</v>
      </c>
      <c r="W1635" s="1336">
        <v>950.83</v>
      </c>
      <c r="X1635" s="1">
        <v>13</v>
      </c>
      <c r="Y1635" s="1">
        <v>141</v>
      </c>
      <c r="AA1635" s="1">
        <v>401</v>
      </c>
      <c r="AB1635" s="1337">
        <v>1318</v>
      </c>
    </row>
    <row r="1636" spans="1:28">
      <c r="A1636" s="1336" t="s">
        <v>874</v>
      </c>
      <c r="B1636" s="2" t="s">
        <v>879</v>
      </c>
      <c r="C1636" s="1" t="s">
        <v>878</v>
      </c>
      <c r="D1636" s="1" t="s">
        <v>65</v>
      </c>
      <c r="E1636" s="1">
        <v>130001</v>
      </c>
      <c r="F1636" s="1336" t="s">
        <v>132</v>
      </c>
      <c r="G1636" s="1" t="s">
        <v>32</v>
      </c>
      <c r="H1636" s="1">
        <v>421262</v>
      </c>
      <c r="I1636" s="3">
        <v>42549</v>
      </c>
      <c r="J1636" s="3">
        <v>42528</v>
      </c>
      <c r="K1636" s="3">
        <v>42546</v>
      </c>
      <c r="N1636" s="1" t="s">
        <v>89</v>
      </c>
      <c r="O1636" s="1">
        <v>116947</v>
      </c>
      <c r="P1636" s="1">
        <v>1000</v>
      </c>
      <c r="Q1636" s="1">
        <v>255.14</v>
      </c>
      <c r="R1636" s="1337">
        <v>255140</v>
      </c>
      <c r="S1636" s="4">
        <v>-31678.86</v>
      </c>
      <c r="T1636" s="1">
        <v>253.822</v>
      </c>
      <c r="U1636" s="1337">
        <v>253822</v>
      </c>
      <c r="V1636" s="1">
        <v>0.95079999999999998</v>
      </c>
      <c r="W1636" s="1336">
        <v>950.83</v>
      </c>
      <c r="X1636" s="1">
        <v>13</v>
      </c>
      <c r="Y1636" s="1">
        <v>130</v>
      </c>
      <c r="AA1636" s="1">
        <v>401</v>
      </c>
      <c r="AB1636" s="1337">
        <v>1318</v>
      </c>
    </row>
    <row r="1637" spans="1:28">
      <c r="A1637" s="1336" t="s">
        <v>874</v>
      </c>
      <c r="B1637" s="2" t="s">
        <v>880</v>
      </c>
      <c r="C1637" s="1" t="s">
        <v>881</v>
      </c>
      <c r="D1637" s="1" t="s">
        <v>882</v>
      </c>
      <c r="E1637" s="1">
        <v>130140</v>
      </c>
      <c r="F1637" s="1336" t="s">
        <v>222</v>
      </c>
      <c r="G1637" s="1" t="s">
        <v>32</v>
      </c>
      <c r="H1637" s="1">
        <v>418000</v>
      </c>
      <c r="I1637" s="3">
        <v>42522</v>
      </c>
      <c r="J1637" s="3">
        <v>42501</v>
      </c>
      <c r="K1637" s="3">
        <v>42515</v>
      </c>
      <c r="L1637" s="1">
        <v>221447</v>
      </c>
      <c r="M1637" s="3">
        <v>42522</v>
      </c>
      <c r="N1637" s="1" t="s">
        <v>89</v>
      </c>
      <c r="O1637" s="1">
        <v>116010</v>
      </c>
      <c r="P1637" s="1">
        <v>65</v>
      </c>
      <c r="Q1637" s="1">
        <v>374.95</v>
      </c>
      <c r="R1637" s="1337">
        <v>24371.75</v>
      </c>
      <c r="S1637" s="1">
        <v>-47.52</v>
      </c>
      <c r="T1637" s="1">
        <v>332.46100000000001</v>
      </c>
      <c r="U1637" s="1337">
        <v>21609.97</v>
      </c>
      <c r="V1637" s="1">
        <v>1.2685</v>
      </c>
      <c r="W1637" s="1336">
        <v>82.453199999999995</v>
      </c>
      <c r="X1637" s="1">
        <v>13</v>
      </c>
      <c r="Y1637" s="1">
        <v>130</v>
      </c>
      <c r="AA1637" s="1">
        <v>401</v>
      </c>
      <c r="AB1637" s="1337">
        <v>2761.78</v>
      </c>
    </row>
    <row r="1638" spans="1:28">
      <c r="A1638" s="1336" t="s">
        <v>874</v>
      </c>
      <c r="B1638" s="2" t="s">
        <v>883</v>
      </c>
      <c r="C1638" s="1" t="s">
        <v>881</v>
      </c>
      <c r="D1638" s="1" t="s">
        <v>884</v>
      </c>
      <c r="E1638" s="1">
        <v>130308</v>
      </c>
      <c r="F1638" s="1336" t="s">
        <v>126</v>
      </c>
      <c r="G1638" s="1" t="s">
        <v>32</v>
      </c>
      <c r="H1638" s="1">
        <v>421199</v>
      </c>
      <c r="I1638" s="3">
        <v>42548</v>
      </c>
      <c r="J1638" s="3">
        <v>42529</v>
      </c>
      <c r="K1638" s="3">
        <v>42546</v>
      </c>
      <c r="L1638" s="1">
        <v>223227</v>
      </c>
      <c r="M1638" s="3">
        <v>42547</v>
      </c>
      <c r="N1638" s="1" t="s">
        <v>89</v>
      </c>
      <c r="O1638" s="1">
        <v>116991</v>
      </c>
      <c r="P1638" s="1">
        <v>720</v>
      </c>
      <c r="Q1638" s="1">
        <v>353.56</v>
      </c>
      <c r="R1638" s="1337">
        <v>254563.20000000001</v>
      </c>
      <c r="S1638" s="4">
        <v>-15927.07</v>
      </c>
      <c r="T1638" s="1">
        <v>332.46100000000001</v>
      </c>
      <c r="U1638" s="1337">
        <v>239371.92</v>
      </c>
      <c r="V1638" s="1">
        <v>1.2685</v>
      </c>
      <c r="W1638" s="1336">
        <v>913.32719999999995</v>
      </c>
      <c r="X1638" s="1">
        <v>13</v>
      </c>
      <c r="Y1638" s="1">
        <v>141</v>
      </c>
      <c r="AA1638" s="1">
        <v>401</v>
      </c>
      <c r="AB1638" s="1337">
        <v>15191.28</v>
      </c>
    </row>
    <row r="1639" spans="1:28">
      <c r="A1639" s="1336" t="s">
        <v>874</v>
      </c>
      <c r="B1639" s="2" t="s">
        <v>885</v>
      </c>
      <c r="C1639" s="1" t="s">
        <v>881</v>
      </c>
      <c r="D1639" s="1" t="s">
        <v>65</v>
      </c>
      <c r="E1639" s="1">
        <v>130140</v>
      </c>
      <c r="F1639" s="1336" t="s">
        <v>222</v>
      </c>
      <c r="G1639" s="1" t="s">
        <v>32</v>
      </c>
      <c r="H1639" s="1">
        <v>418681</v>
      </c>
      <c r="I1639" s="3">
        <v>42529</v>
      </c>
      <c r="J1639" s="3">
        <v>42501</v>
      </c>
      <c r="K1639" s="3">
        <v>42515</v>
      </c>
      <c r="N1639" s="1" t="s">
        <v>89</v>
      </c>
      <c r="O1639" s="1">
        <v>116010</v>
      </c>
      <c r="P1639" s="1">
        <v>1000</v>
      </c>
      <c r="Q1639" s="1">
        <v>374.95</v>
      </c>
      <c r="R1639" s="1337">
        <v>374950</v>
      </c>
      <c r="S1639" s="1">
        <v>-730.93</v>
      </c>
      <c r="T1639" s="1">
        <v>332.46100000000001</v>
      </c>
      <c r="U1639" s="1337">
        <v>332461</v>
      </c>
      <c r="V1639" s="1">
        <v>1.2685</v>
      </c>
      <c r="W1639" s="1337">
        <v>1268.51</v>
      </c>
      <c r="X1639" s="1">
        <v>13</v>
      </c>
      <c r="Y1639" s="1">
        <v>130</v>
      </c>
      <c r="AA1639" s="1">
        <v>401</v>
      </c>
      <c r="AB1639" s="1337">
        <v>42489</v>
      </c>
    </row>
    <row r="1640" spans="1:28">
      <c r="A1640" s="1336" t="s">
        <v>874</v>
      </c>
      <c r="B1640" s="2" t="s">
        <v>885</v>
      </c>
      <c r="C1640" s="1" t="s">
        <v>881</v>
      </c>
      <c r="D1640" s="1" t="s">
        <v>65</v>
      </c>
      <c r="E1640" s="1">
        <v>130013</v>
      </c>
      <c r="F1640" s="1336" t="s">
        <v>221</v>
      </c>
      <c r="G1640" s="1" t="s">
        <v>32</v>
      </c>
      <c r="H1640" s="1">
        <v>419910</v>
      </c>
      <c r="I1640" s="3">
        <v>42537</v>
      </c>
      <c r="J1640" s="3">
        <v>42520</v>
      </c>
      <c r="K1640" s="3">
        <v>42543</v>
      </c>
      <c r="N1640" s="1" t="s">
        <v>89</v>
      </c>
      <c r="O1640" s="1">
        <v>116586</v>
      </c>
      <c r="P1640" s="1">
        <v>1000</v>
      </c>
      <c r="Q1640" s="1">
        <v>353.56</v>
      </c>
      <c r="R1640" s="1337">
        <v>353560</v>
      </c>
      <c r="S1640" s="4">
        <v>-22120.93</v>
      </c>
      <c r="T1640" s="1">
        <v>332.46100000000001</v>
      </c>
      <c r="U1640" s="1337">
        <v>332461</v>
      </c>
      <c r="V1640" s="1">
        <v>1.2685</v>
      </c>
      <c r="W1640" s="1337">
        <v>1268.51</v>
      </c>
      <c r="X1640" s="1">
        <v>13</v>
      </c>
      <c r="Y1640" s="1">
        <v>130</v>
      </c>
      <c r="AA1640" s="1">
        <v>401</v>
      </c>
      <c r="AB1640" s="1337">
        <v>21099</v>
      </c>
    </row>
    <row r="1641" spans="1:28">
      <c r="A1641" s="1336" t="s">
        <v>874</v>
      </c>
      <c r="B1641" s="2" t="s">
        <v>885</v>
      </c>
      <c r="C1641" s="1" t="s">
        <v>881</v>
      </c>
      <c r="D1641" s="1" t="s">
        <v>65</v>
      </c>
      <c r="E1641" s="1">
        <v>140083</v>
      </c>
      <c r="F1641" s="1336" t="s">
        <v>117</v>
      </c>
      <c r="G1641" s="1" t="s">
        <v>32</v>
      </c>
      <c r="H1641" s="1">
        <v>420123</v>
      </c>
      <c r="I1641" s="3">
        <v>42538</v>
      </c>
      <c r="J1641" s="3">
        <v>42515</v>
      </c>
      <c r="K1641" s="3">
        <v>42546</v>
      </c>
      <c r="L1641" s="1">
        <v>222772</v>
      </c>
      <c r="M1641" s="3">
        <v>42537</v>
      </c>
      <c r="N1641" s="1" t="s">
        <v>89</v>
      </c>
      <c r="O1641" s="1">
        <v>116460</v>
      </c>
      <c r="P1641" s="1">
        <v>1000</v>
      </c>
      <c r="Q1641" s="1">
        <v>352.19</v>
      </c>
      <c r="R1641" s="1337">
        <v>352190</v>
      </c>
      <c r="S1641" s="4">
        <v>-23490.93</v>
      </c>
      <c r="T1641" s="1">
        <v>332.46100000000001</v>
      </c>
      <c r="U1641" s="1337">
        <v>332461</v>
      </c>
      <c r="V1641" s="1">
        <v>1.2685</v>
      </c>
      <c r="W1641" s="1337">
        <v>1268.51</v>
      </c>
      <c r="X1641" s="1">
        <v>13</v>
      </c>
      <c r="Y1641" s="1">
        <v>141</v>
      </c>
      <c r="AA1641" s="1">
        <v>401</v>
      </c>
      <c r="AB1641" s="1337">
        <v>19729</v>
      </c>
    </row>
    <row r="1642" spans="1:28">
      <c r="A1642" s="1336" t="s">
        <v>874</v>
      </c>
      <c r="B1642" s="2" t="s">
        <v>885</v>
      </c>
      <c r="C1642" s="1" t="s">
        <v>881</v>
      </c>
      <c r="D1642" s="1" t="s">
        <v>65</v>
      </c>
      <c r="E1642" s="1">
        <v>140008</v>
      </c>
      <c r="F1642" s="1336" t="s">
        <v>123</v>
      </c>
      <c r="G1642" s="1" t="s">
        <v>32</v>
      </c>
      <c r="H1642" s="1">
        <v>420340</v>
      </c>
      <c r="I1642" s="3">
        <v>42541</v>
      </c>
      <c r="J1642" s="3">
        <v>42522</v>
      </c>
      <c r="K1642" s="3">
        <v>42545</v>
      </c>
      <c r="L1642" s="1">
        <v>222880</v>
      </c>
      <c r="M1642" s="3">
        <v>42541</v>
      </c>
      <c r="N1642" s="1" t="s">
        <v>89</v>
      </c>
      <c r="O1642" s="1">
        <v>116712</v>
      </c>
      <c r="P1642" s="1">
        <v>2000</v>
      </c>
      <c r="Q1642" s="1">
        <v>352.19</v>
      </c>
      <c r="R1642" s="1337">
        <v>704380</v>
      </c>
      <c r="S1642" s="4">
        <v>-46981.86</v>
      </c>
      <c r="T1642" s="1">
        <v>332.46100000000001</v>
      </c>
      <c r="U1642" s="1337">
        <v>664922</v>
      </c>
      <c r="V1642" s="1">
        <v>1.2685</v>
      </c>
      <c r="W1642" s="1337">
        <v>2537.02</v>
      </c>
      <c r="X1642" s="1">
        <v>13</v>
      </c>
      <c r="Y1642" s="1">
        <v>141</v>
      </c>
      <c r="AA1642" s="1">
        <v>401</v>
      </c>
      <c r="AB1642" s="1337">
        <v>39458</v>
      </c>
    </row>
    <row r="1643" spans="1:28">
      <c r="A1643" s="1336" t="s">
        <v>874</v>
      </c>
      <c r="B1643" s="2" t="s">
        <v>885</v>
      </c>
      <c r="C1643" s="1" t="s">
        <v>881</v>
      </c>
      <c r="D1643" s="1" t="s">
        <v>65</v>
      </c>
      <c r="E1643" s="1">
        <v>130023</v>
      </c>
      <c r="F1643" s="1336" t="s">
        <v>153</v>
      </c>
      <c r="G1643" s="1" t="s">
        <v>32</v>
      </c>
      <c r="H1643" s="1">
        <v>420729</v>
      </c>
      <c r="I1643" s="3">
        <v>42544</v>
      </c>
      <c r="J1643" s="3">
        <v>42523</v>
      </c>
      <c r="K1643" s="3">
        <v>42546</v>
      </c>
      <c r="N1643" s="1" t="s">
        <v>89</v>
      </c>
      <c r="O1643" s="1">
        <v>116759</v>
      </c>
      <c r="P1643" s="1">
        <v>1000</v>
      </c>
      <c r="Q1643" s="1">
        <v>353.56</v>
      </c>
      <c r="R1643" s="1337">
        <v>353560</v>
      </c>
      <c r="S1643" s="4">
        <v>-22120.93</v>
      </c>
      <c r="T1643" s="1">
        <v>332.46100000000001</v>
      </c>
      <c r="U1643" s="1337">
        <v>332461</v>
      </c>
      <c r="V1643" s="1">
        <v>1.2685</v>
      </c>
      <c r="W1643" s="1337">
        <v>1268.51</v>
      </c>
      <c r="X1643" s="1">
        <v>13</v>
      </c>
      <c r="Y1643" s="1">
        <v>130</v>
      </c>
      <c r="AA1643" s="1">
        <v>401</v>
      </c>
      <c r="AB1643" s="1337">
        <v>21099</v>
      </c>
    </row>
    <row r="1644" spans="1:28">
      <c r="A1644" s="1336" t="s">
        <v>874</v>
      </c>
      <c r="B1644" s="2" t="s">
        <v>885</v>
      </c>
      <c r="C1644" s="1" t="s">
        <v>881</v>
      </c>
      <c r="D1644" s="1" t="s">
        <v>65</v>
      </c>
      <c r="E1644" s="1">
        <v>130099</v>
      </c>
      <c r="F1644" s="1336" t="s">
        <v>150</v>
      </c>
      <c r="G1644" s="1" t="s">
        <v>32</v>
      </c>
      <c r="H1644" s="1">
        <v>420957</v>
      </c>
      <c r="I1644" s="3">
        <v>42545</v>
      </c>
      <c r="J1644" s="3">
        <v>42529</v>
      </c>
      <c r="K1644" s="3">
        <v>42546</v>
      </c>
      <c r="L1644" s="1">
        <v>223104</v>
      </c>
      <c r="M1644" s="3">
        <v>42544</v>
      </c>
      <c r="N1644" s="1" t="s">
        <v>89</v>
      </c>
      <c r="O1644" s="1">
        <v>117012</v>
      </c>
      <c r="P1644" s="1">
        <v>1000</v>
      </c>
      <c r="Q1644" s="1">
        <v>357.17</v>
      </c>
      <c r="R1644" s="1337">
        <v>357170</v>
      </c>
      <c r="S1644" s="4">
        <v>-18510.93</v>
      </c>
      <c r="T1644" s="1">
        <v>332.46100000000001</v>
      </c>
      <c r="U1644" s="1337">
        <v>332461</v>
      </c>
      <c r="V1644" s="1">
        <v>1.2685</v>
      </c>
      <c r="W1644" s="1337">
        <v>1268.51</v>
      </c>
      <c r="X1644" s="1">
        <v>13</v>
      </c>
      <c r="Y1644" s="1">
        <v>130</v>
      </c>
      <c r="AA1644" s="1">
        <v>401</v>
      </c>
      <c r="AB1644" s="1337">
        <v>24709</v>
      </c>
    </row>
    <row r="1645" spans="1:28">
      <c r="A1645" s="1336" t="s">
        <v>874</v>
      </c>
      <c r="B1645" s="2" t="s">
        <v>885</v>
      </c>
      <c r="C1645" s="1" t="s">
        <v>881</v>
      </c>
      <c r="D1645" s="1" t="s">
        <v>65</v>
      </c>
      <c r="E1645" s="1">
        <v>130001</v>
      </c>
      <c r="F1645" s="1336" t="s">
        <v>132</v>
      </c>
      <c r="G1645" s="1" t="s">
        <v>32</v>
      </c>
      <c r="H1645" s="1">
        <v>421054</v>
      </c>
      <c r="I1645" s="3">
        <v>42548</v>
      </c>
      <c r="J1645" s="3">
        <v>42528</v>
      </c>
      <c r="K1645" s="3">
        <v>42546</v>
      </c>
      <c r="N1645" s="1" t="s">
        <v>89</v>
      </c>
      <c r="O1645" s="1">
        <v>116949</v>
      </c>
      <c r="P1645" s="1">
        <v>1000</v>
      </c>
      <c r="Q1645" s="1">
        <v>352.19</v>
      </c>
      <c r="R1645" s="1337">
        <v>352190</v>
      </c>
      <c r="S1645" s="4">
        <v>-23490.93</v>
      </c>
      <c r="T1645" s="1">
        <v>332.46100000000001</v>
      </c>
      <c r="U1645" s="1337">
        <v>332461</v>
      </c>
      <c r="V1645" s="1">
        <v>1.2685</v>
      </c>
      <c r="W1645" s="1337">
        <v>1268.51</v>
      </c>
      <c r="X1645" s="1">
        <v>13</v>
      </c>
      <c r="Y1645" s="1">
        <v>130</v>
      </c>
      <c r="AA1645" s="1">
        <v>401</v>
      </c>
      <c r="AB1645" s="1337">
        <v>19729</v>
      </c>
    </row>
    <row r="1646" spans="1:28">
      <c r="A1646" s="1336" t="s">
        <v>874</v>
      </c>
      <c r="B1646" s="2" t="s">
        <v>886</v>
      </c>
      <c r="C1646" s="1" t="s">
        <v>887</v>
      </c>
      <c r="D1646" s="1" t="s">
        <v>81</v>
      </c>
      <c r="E1646" s="1">
        <v>130140</v>
      </c>
      <c r="F1646" s="1336" t="s">
        <v>222</v>
      </c>
      <c r="G1646" s="1" t="s">
        <v>32</v>
      </c>
      <c r="H1646" s="1">
        <v>418274</v>
      </c>
      <c r="I1646" s="3">
        <v>42524</v>
      </c>
      <c r="J1646" s="3">
        <v>42501</v>
      </c>
      <c r="K1646" s="3">
        <v>42515</v>
      </c>
      <c r="L1646" s="1">
        <v>221588</v>
      </c>
      <c r="M1646" s="3">
        <v>42523</v>
      </c>
      <c r="N1646" s="1" t="s">
        <v>89</v>
      </c>
      <c r="O1646" s="1">
        <v>116011</v>
      </c>
      <c r="P1646" s="1">
        <v>300</v>
      </c>
      <c r="Q1646" s="4">
        <v>1099.6300000000001</v>
      </c>
      <c r="R1646" s="1337">
        <v>329889</v>
      </c>
      <c r="S1646" s="4">
        <v>8457.68</v>
      </c>
      <c r="T1646" s="1">
        <v>948.17499999999995</v>
      </c>
      <c r="U1646" s="1337">
        <v>284452.5</v>
      </c>
      <c r="V1646" s="1">
        <v>4.0182000000000002</v>
      </c>
      <c r="W1646" s="1337">
        <v>1205.4449999999999</v>
      </c>
      <c r="X1646" s="1">
        <v>13</v>
      </c>
      <c r="Y1646" s="1">
        <v>130</v>
      </c>
      <c r="AA1646" s="1">
        <v>401</v>
      </c>
      <c r="AB1646" s="1337">
        <v>45436.5</v>
      </c>
    </row>
    <row r="1647" spans="1:28">
      <c r="A1647" s="1336" t="s">
        <v>874</v>
      </c>
      <c r="B1647" s="2" t="s">
        <v>888</v>
      </c>
      <c r="C1647" s="1" t="s">
        <v>889</v>
      </c>
      <c r="D1647" s="1" t="s">
        <v>81</v>
      </c>
      <c r="E1647" s="1">
        <v>130308</v>
      </c>
      <c r="F1647" s="1336" t="s">
        <v>126</v>
      </c>
      <c r="G1647" s="1" t="s">
        <v>32</v>
      </c>
      <c r="H1647" s="1">
        <v>420734</v>
      </c>
      <c r="I1647" s="3">
        <v>42544</v>
      </c>
      <c r="J1647" s="3">
        <v>42527</v>
      </c>
      <c r="K1647" s="3">
        <v>42546</v>
      </c>
      <c r="L1647" s="1">
        <v>223039</v>
      </c>
      <c r="M1647" s="3">
        <v>42543</v>
      </c>
      <c r="N1647" s="1" t="s">
        <v>89</v>
      </c>
      <c r="O1647" s="1">
        <v>116831</v>
      </c>
      <c r="P1647" s="1">
        <v>300</v>
      </c>
      <c r="Q1647" s="4">
        <v>1759.38</v>
      </c>
      <c r="R1647" s="1337">
        <v>527814</v>
      </c>
      <c r="S1647" s="4">
        <v>3606.77</v>
      </c>
      <c r="T1647" s="4">
        <v>1546.3340000000001</v>
      </c>
      <c r="U1647" s="1337">
        <v>463900.2</v>
      </c>
      <c r="V1647" s="1">
        <v>6.7304000000000004</v>
      </c>
      <c r="W1647" s="1337">
        <v>2019.1079999999999</v>
      </c>
      <c r="X1647" s="1">
        <v>13</v>
      </c>
      <c r="Y1647" s="1">
        <v>141</v>
      </c>
      <c r="AA1647" s="1">
        <v>401</v>
      </c>
      <c r="AB1647" s="1337">
        <v>63913.8</v>
      </c>
    </row>
    <row r="1648" spans="1:28">
      <c r="A1648" s="1336" t="s">
        <v>874</v>
      </c>
      <c r="B1648" s="2" t="s">
        <v>890</v>
      </c>
      <c r="C1648" s="1" t="s">
        <v>891</v>
      </c>
      <c r="D1648" s="1" t="s">
        <v>76</v>
      </c>
      <c r="E1648" s="1">
        <v>140083</v>
      </c>
      <c r="F1648" s="1336" t="s">
        <v>117</v>
      </c>
      <c r="G1648" s="1" t="s">
        <v>32</v>
      </c>
      <c r="H1648" s="1">
        <v>420264</v>
      </c>
      <c r="I1648" s="3">
        <v>42541</v>
      </c>
      <c r="J1648" s="3">
        <v>42537</v>
      </c>
      <c r="K1648" s="3">
        <v>42537</v>
      </c>
      <c r="L1648" s="1">
        <v>222828</v>
      </c>
      <c r="M1648" s="3">
        <v>42541</v>
      </c>
      <c r="N1648" s="1" t="s">
        <v>89</v>
      </c>
      <c r="O1648" s="1">
        <v>117275</v>
      </c>
      <c r="P1648" s="1">
        <v>1000</v>
      </c>
      <c r="Q1648" s="1">
        <v>358.63</v>
      </c>
      <c r="R1648" s="1337">
        <v>358630</v>
      </c>
      <c r="S1648" s="4">
        <v>-20560.71</v>
      </c>
      <c r="T1648" s="1">
        <v>335.56700000000001</v>
      </c>
      <c r="U1648" s="1337">
        <v>335567</v>
      </c>
      <c r="V1648" s="1">
        <v>1.2868999999999999</v>
      </c>
      <c r="W1648" s="1337">
        <v>1286.8800000000001</v>
      </c>
      <c r="X1648" s="1">
        <v>13</v>
      </c>
      <c r="Y1648" s="1">
        <v>141</v>
      </c>
      <c r="AA1648" s="1">
        <v>401</v>
      </c>
      <c r="AB1648" s="1337">
        <v>23063</v>
      </c>
    </row>
    <row r="1649" spans="1:28">
      <c r="A1649" s="1336" t="s">
        <v>874</v>
      </c>
      <c r="B1649" s="2" t="s">
        <v>892</v>
      </c>
      <c r="C1649" s="1" t="s">
        <v>891</v>
      </c>
      <c r="D1649" s="1" t="s">
        <v>692</v>
      </c>
      <c r="E1649" s="1">
        <v>140008</v>
      </c>
      <c r="F1649" s="1336" t="s">
        <v>123</v>
      </c>
      <c r="G1649" s="1" t="s">
        <v>32</v>
      </c>
      <c r="H1649" s="1">
        <v>420370</v>
      </c>
      <c r="I1649" s="3">
        <v>42541</v>
      </c>
      <c r="J1649" s="3">
        <v>42522</v>
      </c>
      <c r="K1649" s="3">
        <v>42545</v>
      </c>
      <c r="L1649" s="1">
        <v>222892</v>
      </c>
      <c r="M1649" s="3">
        <v>42541</v>
      </c>
      <c r="N1649" s="1" t="s">
        <v>89</v>
      </c>
      <c r="O1649" s="1">
        <v>116711</v>
      </c>
      <c r="P1649" s="1">
        <v>800</v>
      </c>
      <c r="Q1649" s="1">
        <v>358.63</v>
      </c>
      <c r="R1649" s="1337">
        <v>286904</v>
      </c>
      <c r="S1649" s="4">
        <v>-16448.57</v>
      </c>
      <c r="T1649" s="1">
        <v>335.56700000000001</v>
      </c>
      <c r="U1649" s="1337">
        <v>268453.59999999998</v>
      </c>
      <c r="V1649" s="1">
        <v>1.2868999999999999</v>
      </c>
      <c r="W1649" s="1337">
        <v>1029.5039999999999</v>
      </c>
      <c r="X1649" s="1">
        <v>13</v>
      </c>
      <c r="Y1649" s="1">
        <v>141</v>
      </c>
      <c r="AA1649" s="1">
        <v>401</v>
      </c>
      <c r="AB1649" s="1337">
        <v>18450.400000000001</v>
      </c>
    </row>
    <row r="1650" spans="1:28">
      <c r="A1650" s="1336" t="s">
        <v>874</v>
      </c>
      <c r="B1650" s="2" t="s">
        <v>893</v>
      </c>
      <c r="C1650" s="1" t="s">
        <v>891</v>
      </c>
      <c r="D1650" s="1" t="s">
        <v>65</v>
      </c>
      <c r="E1650" s="1">
        <v>130001</v>
      </c>
      <c r="F1650" s="1336" t="s">
        <v>132</v>
      </c>
      <c r="G1650" s="1" t="s">
        <v>32</v>
      </c>
      <c r="H1650" s="1">
        <v>421259</v>
      </c>
      <c r="I1650" s="3">
        <v>42549</v>
      </c>
      <c r="J1650" s="3">
        <v>42530</v>
      </c>
      <c r="K1650" s="3">
        <v>42546</v>
      </c>
      <c r="N1650" s="1" t="s">
        <v>89</v>
      </c>
      <c r="O1650" s="1">
        <v>117087</v>
      </c>
      <c r="P1650" s="1">
        <v>1000</v>
      </c>
      <c r="Q1650" s="1">
        <v>358.63</v>
      </c>
      <c r="R1650" s="1337">
        <v>358630</v>
      </c>
      <c r="S1650" s="4">
        <v>-20560.71</v>
      </c>
      <c r="T1650" s="1">
        <v>335.56700000000001</v>
      </c>
      <c r="U1650" s="1337">
        <v>335567</v>
      </c>
      <c r="V1650" s="1">
        <v>1.2868999999999999</v>
      </c>
      <c r="W1650" s="1337">
        <v>1286.8800000000001</v>
      </c>
      <c r="X1650" s="1">
        <v>13</v>
      </c>
      <c r="Y1650" s="1">
        <v>130</v>
      </c>
      <c r="AA1650" s="1">
        <v>401</v>
      </c>
      <c r="AB1650" s="1337">
        <v>23063</v>
      </c>
    </row>
    <row r="1651" spans="1:28">
      <c r="A1651" s="1336" t="s">
        <v>874</v>
      </c>
      <c r="B1651" s="2" t="s">
        <v>894</v>
      </c>
      <c r="C1651" s="1" t="s">
        <v>895</v>
      </c>
      <c r="D1651" s="1" t="s">
        <v>116</v>
      </c>
      <c r="E1651" s="1">
        <v>140083</v>
      </c>
      <c r="F1651" s="1336" t="s">
        <v>117</v>
      </c>
      <c r="G1651" s="1" t="s">
        <v>32</v>
      </c>
      <c r="H1651" s="1">
        <v>420278</v>
      </c>
      <c r="I1651" s="3">
        <v>42541</v>
      </c>
      <c r="J1651" s="3">
        <v>42523</v>
      </c>
      <c r="K1651" s="3">
        <v>42546</v>
      </c>
      <c r="L1651" s="1">
        <v>222840</v>
      </c>
      <c r="M1651" s="3">
        <v>42541</v>
      </c>
      <c r="N1651" s="1" t="s">
        <v>89</v>
      </c>
      <c r="O1651" s="1">
        <v>116736</v>
      </c>
      <c r="P1651" s="1">
        <v>400</v>
      </c>
      <c r="Q1651" s="1">
        <v>457.15</v>
      </c>
      <c r="R1651" s="1337">
        <v>182860</v>
      </c>
      <c r="S1651" s="4">
        <v>-11553.79</v>
      </c>
      <c r="T1651" s="1">
        <v>430.11900000000003</v>
      </c>
      <c r="U1651" s="1337">
        <v>172047.6</v>
      </c>
      <c r="V1651" s="1">
        <v>1.7175</v>
      </c>
      <c r="W1651" s="1336">
        <v>687.01599999999996</v>
      </c>
      <c r="X1651" s="1">
        <v>13</v>
      </c>
      <c r="Y1651" s="1">
        <v>141</v>
      </c>
      <c r="AA1651" s="1">
        <v>401</v>
      </c>
      <c r="AB1651" s="1337">
        <v>10812.4</v>
      </c>
    </row>
    <row r="1652" spans="1:28">
      <c r="A1652" s="1336" t="s">
        <v>874</v>
      </c>
      <c r="B1652" s="2" t="s">
        <v>894</v>
      </c>
      <c r="C1652" s="1" t="s">
        <v>895</v>
      </c>
      <c r="D1652" s="1" t="s">
        <v>116</v>
      </c>
      <c r="E1652" s="1">
        <v>130140</v>
      </c>
      <c r="F1652" s="1336" t="s">
        <v>222</v>
      </c>
      <c r="G1652" s="1" t="s">
        <v>32</v>
      </c>
      <c r="H1652" s="1">
        <v>420815</v>
      </c>
      <c r="I1652" s="3">
        <v>42545</v>
      </c>
      <c r="J1652" s="3">
        <v>42517</v>
      </c>
      <c r="K1652" s="3">
        <v>42546</v>
      </c>
      <c r="N1652" s="1" t="s">
        <v>89</v>
      </c>
      <c r="O1652" s="1">
        <v>116559</v>
      </c>
      <c r="P1652" s="1">
        <v>100</v>
      </c>
      <c r="Q1652" s="1">
        <v>468.3</v>
      </c>
      <c r="R1652" s="1337">
        <v>46830</v>
      </c>
      <c r="S1652" s="4">
        <v>-1773.45</v>
      </c>
      <c r="T1652" s="1">
        <v>430.11900000000003</v>
      </c>
      <c r="U1652" s="1337">
        <v>43011.9</v>
      </c>
      <c r="V1652" s="1">
        <v>1.7175</v>
      </c>
      <c r="W1652" s="1336">
        <v>171.75399999999999</v>
      </c>
      <c r="X1652" s="1">
        <v>13</v>
      </c>
      <c r="Y1652" s="1">
        <v>130</v>
      </c>
      <c r="AA1652" s="1">
        <v>401</v>
      </c>
      <c r="AB1652" s="1337">
        <v>3818.1</v>
      </c>
    </row>
    <row r="1653" spans="1:28">
      <c r="A1653" s="1336" t="s">
        <v>874</v>
      </c>
      <c r="B1653" s="2" t="s">
        <v>896</v>
      </c>
      <c r="C1653" s="1" t="s">
        <v>895</v>
      </c>
      <c r="D1653" s="1" t="s">
        <v>76</v>
      </c>
      <c r="E1653" s="1">
        <v>130013</v>
      </c>
      <c r="F1653" s="1336" t="s">
        <v>221</v>
      </c>
      <c r="G1653" s="1" t="s">
        <v>32</v>
      </c>
      <c r="H1653" s="1">
        <v>420314</v>
      </c>
      <c r="I1653" s="3">
        <v>42541</v>
      </c>
      <c r="J1653" s="3">
        <v>42520</v>
      </c>
      <c r="K1653" s="3">
        <v>42543</v>
      </c>
      <c r="N1653" s="1" t="s">
        <v>89</v>
      </c>
      <c r="O1653" s="1">
        <v>116586</v>
      </c>
      <c r="P1653" s="1">
        <v>500</v>
      </c>
      <c r="Q1653" s="1">
        <v>458.93</v>
      </c>
      <c r="R1653" s="1337">
        <v>229465</v>
      </c>
      <c r="S1653" s="4">
        <v>-13552.24</v>
      </c>
      <c r="T1653" s="1">
        <v>430.11900000000003</v>
      </c>
      <c r="U1653" s="1337">
        <v>215059.5</v>
      </c>
      <c r="V1653" s="1">
        <v>1.7175</v>
      </c>
      <c r="W1653" s="1336">
        <v>858.77</v>
      </c>
      <c r="X1653" s="1">
        <v>13</v>
      </c>
      <c r="Y1653" s="1">
        <v>130</v>
      </c>
      <c r="AA1653" s="1">
        <v>401</v>
      </c>
      <c r="AB1653" s="1337">
        <v>14405.5</v>
      </c>
    </row>
    <row r="1654" spans="1:28">
      <c r="A1654" s="1336" t="s">
        <v>874</v>
      </c>
      <c r="B1654" s="2" t="s">
        <v>897</v>
      </c>
      <c r="C1654" s="1" t="s">
        <v>895</v>
      </c>
      <c r="D1654" s="1" t="s">
        <v>72</v>
      </c>
      <c r="E1654" s="1">
        <v>130308</v>
      </c>
      <c r="F1654" s="1336" t="s">
        <v>126</v>
      </c>
      <c r="G1654" s="1" t="s">
        <v>32</v>
      </c>
      <c r="H1654" s="1">
        <v>420825</v>
      </c>
      <c r="I1654" s="3">
        <v>42545</v>
      </c>
      <c r="J1654" s="3">
        <v>42529</v>
      </c>
      <c r="K1654" s="3">
        <v>42546</v>
      </c>
      <c r="N1654" s="1" t="s">
        <v>89</v>
      </c>
      <c r="O1654" s="1">
        <v>116981</v>
      </c>
      <c r="P1654" s="1">
        <v>600</v>
      </c>
      <c r="Q1654" s="1">
        <v>458.93</v>
      </c>
      <c r="R1654" s="1337">
        <v>275358</v>
      </c>
      <c r="S1654" s="4">
        <v>-16262.68</v>
      </c>
      <c r="T1654" s="1">
        <v>430.11900000000003</v>
      </c>
      <c r="U1654" s="1337">
        <v>258071.4</v>
      </c>
      <c r="V1654" s="1">
        <v>1.7175</v>
      </c>
      <c r="W1654" s="1337">
        <v>1030.5239999999999</v>
      </c>
      <c r="X1654" s="1">
        <v>13</v>
      </c>
      <c r="Y1654" s="1">
        <v>141</v>
      </c>
      <c r="AA1654" s="1">
        <v>401</v>
      </c>
      <c r="AB1654" s="1337">
        <v>17286.599999999999</v>
      </c>
    </row>
    <row r="1655" spans="1:28">
      <c r="A1655" s="1336" t="s">
        <v>874</v>
      </c>
      <c r="B1655" s="2" t="s">
        <v>898</v>
      </c>
      <c r="C1655" s="1" t="s">
        <v>895</v>
      </c>
      <c r="D1655" s="1" t="s">
        <v>631</v>
      </c>
      <c r="E1655" s="1">
        <v>140083</v>
      </c>
      <c r="F1655" s="1336" t="s">
        <v>117</v>
      </c>
      <c r="G1655" s="1" t="s">
        <v>32</v>
      </c>
      <c r="H1655" s="1">
        <v>420881</v>
      </c>
      <c r="I1655" s="3">
        <v>42544</v>
      </c>
      <c r="J1655" s="3">
        <v>42520</v>
      </c>
      <c r="K1655" s="3">
        <v>42546</v>
      </c>
      <c r="L1655" s="1">
        <v>223042</v>
      </c>
      <c r="M1655" s="3">
        <v>42543</v>
      </c>
      <c r="N1655" s="1" t="s">
        <v>89</v>
      </c>
      <c r="O1655" s="1">
        <v>116574</v>
      </c>
      <c r="P1655" s="1">
        <v>660</v>
      </c>
      <c r="Q1655" s="1">
        <v>446</v>
      </c>
      <c r="R1655" s="1337">
        <v>294360</v>
      </c>
      <c r="S1655" s="4">
        <v>-26422.75</v>
      </c>
      <c r="T1655" s="1">
        <v>430.11900000000003</v>
      </c>
      <c r="U1655" s="1337">
        <v>283878.53999999998</v>
      </c>
      <c r="V1655" s="1">
        <v>1.7175</v>
      </c>
      <c r="W1655" s="1337">
        <v>1133.5763999999999</v>
      </c>
      <c r="X1655" s="1">
        <v>13</v>
      </c>
      <c r="Y1655" s="1">
        <v>141</v>
      </c>
      <c r="AA1655" s="1">
        <v>401</v>
      </c>
      <c r="AB1655" s="1337">
        <v>10481.459999999999</v>
      </c>
    </row>
    <row r="1656" spans="1:28">
      <c r="A1656" s="1336" t="s">
        <v>874</v>
      </c>
      <c r="B1656" s="2" t="s">
        <v>899</v>
      </c>
      <c r="C1656" s="1" t="s">
        <v>895</v>
      </c>
      <c r="D1656" s="1" t="s">
        <v>692</v>
      </c>
      <c r="E1656" s="1">
        <v>140008</v>
      </c>
      <c r="F1656" s="1336" t="s">
        <v>123</v>
      </c>
      <c r="G1656" s="1" t="s">
        <v>32</v>
      </c>
      <c r="H1656" s="1">
        <v>420358</v>
      </c>
      <c r="I1656" s="3">
        <v>42541</v>
      </c>
      <c r="J1656" s="3">
        <v>42522</v>
      </c>
      <c r="K1656" s="3">
        <v>42545</v>
      </c>
      <c r="L1656" s="1">
        <v>222888</v>
      </c>
      <c r="M1656" s="3">
        <v>42541</v>
      </c>
      <c r="N1656" s="1" t="s">
        <v>89</v>
      </c>
      <c r="O1656" s="1">
        <v>116712</v>
      </c>
      <c r="P1656" s="1">
        <v>800</v>
      </c>
      <c r="Q1656" s="1">
        <v>457.15</v>
      </c>
      <c r="R1656" s="1337">
        <v>365720</v>
      </c>
      <c r="S1656" s="4">
        <v>-23107.58</v>
      </c>
      <c r="T1656" s="1">
        <v>430.11900000000003</v>
      </c>
      <c r="U1656" s="1337">
        <v>344095.2</v>
      </c>
      <c r="V1656" s="1">
        <v>1.7175</v>
      </c>
      <c r="W1656" s="1337">
        <v>1374.0319999999999</v>
      </c>
      <c r="X1656" s="1">
        <v>13</v>
      </c>
      <c r="Y1656" s="1">
        <v>141</v>
      </c>
      <c r="AA1656" s="1">
        <v>401</v>
      </c>
      <c r="AB1656" s="1337">
        <v>21624.799999999999</v>
      </c>
    </row>
    <row r="1657" spans="1:28">
      <c r="A1657" s="1336" t="s">
        <v>874</v>
      </c>
      <c r="B1657" s="2" t="s">
        <v>900</v>
      </c>
      <c r="C1657" s="1" t="s">
        <v>901</v>
      </c>
      <c r="D1657" s="1" t="s">
        <v>65</v>
      </c>
      <c r="E1657" s="1">
        <v>130001</v>
      </c>
      <c r="F1657" s="1336" t="s">
        <v>132</v>
      </c>
      <c r="G1657" s="1" t="s">
        <v>32</v>
      </c>
      <c r="H1657" s="1">
        <v>418689</v>
      </c>
      <c r="I1657" s="3">
        <v>42529</v>
      </c>
      <c r="J1657" s="3">
        <v>42502</v>
      </c>
      <c r="K1657" s="3">
        <v>42524</v>
      </c>
      <c r="N1657" s="1" t="s">
        <v>89</v>
      </c>
      <c r="O1657" s="1">
        <v>116093</v>
      </c>
      <c r="P1657" s="1">
        <v>1000</v>
      </c>
      <c r="Q1657" s="1">
        <v>510.41</v>
      </c>
      <c r="R1657" s="1337">
        <v>510410</v>
      </c>
      <c r="S1657" s="4">
        <v>-3328.68</v>
      </c>
      <c r="T1657" s="1">
        <v>454.63600000000002</v>
      </c>
      <c r="U1657" s="1337">
        <v>454636</v>
      </c>
      <c r="V1657" s="1">
        <v>1.8571</v>
      </c>
      <c r="W1657" s="1337">
        <v>1857.09</v>
      </c>
      <c r="X1657" s="1">
        <v>13</v>
      </c>
      <c r="Y1657" s="1">
        <v>130</v>
      </c>
      <c r="AA1657" s="1">
        <v>401</v>
      </c>
      <c r="AB1657" s="1337">
        <v>55774</v>
      </c>
    </row>
    <row r="1658" spans="1:28">
      <c r="A1658" s="1336" t="s">
        <v>874</v>
      </c>
      <c r="B1658" s="2" t="s">
        <v>902</v>
      </c>
      <c r="C1658" s="1" t="s">
        <v>903</v>
      </c>
      <c r="D1658" s="1" t="s">
        <v>87</v>
      </c>
      <c r="E1658" s="1">
        <v>130140</v>
      </c>
      <c r="F1658" s="1336" t="s">
        <v>222</v>
      </c>
      <c r="G1658" s="1" t="s">
        <v>32</v>
      </c>
      <c r="H1658" s="1">
        <v>418983</v>
      </c>
      <c r="I1658" s="3">
        <v>42530</v>
      </c>
      <c r="J1658" s="3">
        <v>42503</v>
      </c>
      <c r="K1658" s="3">
        <v>42530</v>
      </c>
      <c r="L1658" s="1">
        <v>222080</v>
      </c>
      <c r="M1658" s="3">
        <v>42529</v>
      </c>
      <c r="N1658" s="1" t="s">
        <v>89</v>
      </c>
      <c r="O1658" s="1">
        <v>116142</v>
      </c>
      <c r="P1658" s="1">
        <v>200</v>
      </c>
      <c r="Q1658" s="1">
        <v>669.45</v>
      </c>
      <c r="R1658" s="1337">
        <v>133890</v>
      </c>
      <c r="S1658" s="1">
        <v>321.06</v>
      </c>
      <c r="T1658" s="1">
        <v>591.01300000000003</v>
      </c>
      <c r="U1658" s="1337">
        <v>118202.6</v>
      </c>
      <c r="V1658" s="1">
        <v>2.4786000000000001</v>
      </c>
      <c r="W1658" s="1336">
        <v>495.71800000000002</v>
      </c>
      <c r="X1658" s="1">
        <v>13</v>
      </c>
      <c r="Y1658" s="1">
        <v>130</v>
      </c>
      <c r="AA1658" s="1">
        <v>401</v>
      </c>
      <c r="AB1658" s="1337">
        <v>15687.4</v>
      </c>
    </row>
    <row r="1659" spans="1:28">
      <c r="A1659" s="1336" t="s">
        <v>874</v>
      </c>
      <c r="B1659" s="2" t="s">
        <v>904</v>
      </c>
      <c r="C1659" s="1" t="s">
        <v>903</v>
      </c>
      <c r="D1659" s="1" t="s">
        <v>905</v>
      </c>
      <c r="E1659" s="1">
        <v>140083</v>
      </c>
      <c r="F1659" s="1336" t="s">
        <v>117</v>
      </c>
      <c r="G1659" s="1" t="s">
        <v>32</v>
      </c>
      <c r="H1659" s="1">
        <v>419345</v>
      </c>
      <c r="I1659" s="3">
        <v>42532</v>
      </c>
      <c r="J1659" s="3">
        <v>42515</v>
      </c>
      <c r="K1659" s="3">
        <v>42546</v>
      </c>
      <c r="L1659" s="1">
        <v>222304</v>
      </c>
      <c r="M1659" s="3">
        <v>42532</v>
      </c>
      <c r="N1659" s="1" t="s">
        <v>89</v>
      </c>
      <c r="O1659" s="1">
        <v>116460</v>
      </c>
      <c r="P1659" s="1">
        <v>700</v>
      </c>
      <c r="Q1659" s="1">
        <v>635.5</v>
      </c>
      <c r="R1659" s="1337">
        <v>444850</v>
      </c>
      <c r="S1659" s="4">
        <v>-22641.279999999999</v>
      </c>
      <c r="T1659" s="1">
        <v>591.01300000000003</v>
      </c>
      <c r="U1659" s="1337">
        <v>413709.1</v>
      </c>
      <c r="V1659" s="1">
        <v>2.4786000000000001</v>
      </c>
      <c r="W1659" s="1337">
        <v>1735.0129999999999</v>
      </c>
      <c r="X1659" s="1">
        <v>13</v>
      </c>
      <c r="Y1659" s="1">
        <v>141</v>
      </c>
      <c r="AA1659" s="1">
        <v>401</v>
      </c>
      <c r="AB1659" s="1337">
        <v>31140.9</v>
      </c>
    </row>
    <row r="1660" spans="1:28">
      <c r="A1660" s="1336" t="s">
        <v>874</v>
      </c>
      <c r="B1660" s="2" t="s">
        <v>906</v>
      </c>
      <c r="C1660" s="1" t="s">
        <v>907</v>
      </c>
      <c r="D1660" s="1" t="s">
        <v>116</v>
      </c>
      <c r="E1660" s="1">
        <v>140083</v>
      </c>
      <c r="F1660" s="1336" t="s">
        <v>117</v>
      </c>
      <c r="G1660" s="1" t="s">
        <v>32</v>
      </c>
      <c r="H1660" s="1">
        <v>420265</v>
      </c>
      <c r="I1660" s="3">
        <v>42541</v>
      </c>
      <c r="J1660" s="3">
        <v>42537</v>
      </c>
      <c r="K1660" s="3">
        <v>42537</v>
      </c>
      <c r="L1660" s="1">
        <v>222823</v>
      </c>
      <c r="M1660" s="3">
        <v>42539</v>
      </c>
      <c r="N1660" s="1" t="s">
        <v>89</v>
      </c>
      <c r="O1660" s="1">
        <v>117276</v>
      </c>
      <c r="P1660" s="1">
        <v>100</v>
      </c>
      <c r="Q1660" s="1">
        <v>679.33</v>
      </c>
      <c r="R1660" s="1337">
        <v>67933</v>
      </c>
      <c r="S1660" s="4">
        <v>-1549.34</v>
      </c>
      <c r="T1660" s="1">
        <v>614.88800000000003</v>
      </c>
      <c r="U1660" s="1337">
        <v>61488.800000000003</v>
      </c>
      <c r="V1660" s="1">
        <v>2.5766</v>
      </c>
      <c r="W1660" s="1336">
        <v>257.65800000000002</v>
      </c>
      <c r="X1660" s="1">
        <v>13</v>
      </c>
      <c r="Y1660" s="1">
        <v>141</v>
      </c>
      <c r="AA1660" s="1">
        <v>401</v>
      </c>
      <c r="AB1660" s="1337">
        <v>6444.2</v>
      </c>
    </row>
    <row r="1661" spans="1:28">
      <c r="A1661" s="1336" t="s">
        <v>874</v>
      </c>
      <c r="B1661" s="2" t="s">
        <v>908</v>
      </c>
      <c r="C1661" s="1" t="s">
        <v>907</v>
      </c>
      <c r="D1661" s="1" t="s">
        <v>76</v>
      </c>
      <c r="E1661" s="1">
        <v>140083</v>
      </c>
      <c r="F1661" s="1336" t="s">
        <v>117</v>
      </c>
      <c r="G1661" s="1" t="s">
        <v>32</v>
      </c>
      <c r="H1661" s="1">
        <v>420283</v>
      </c>
      <c r="I1661" s="3">
        <v>42541</v>
      </c>
      <c r="J1661" s="3">
        <v>42537</v>
      </c>
      <c r="K1661" s="3">
        <v>42537</v>
      </c>
      <c r="L1661" s="1">
        <v>222824</v>
      </c>
      <c r="M1661" s="3">
        <v>42539</v>
      </c>
      <c r="N1661" s="1" t="s">
        <v>89</v>
      </c>
      <c r="O1661" s="1">
        <v>117276</v>
      </c>
      <c r="P1661" s="1">
        <v>500</v>
      </c>
      <c r="Q1661" s="1">
        <v>679.33</v>
      </c>
      <c r="R1661" s="1337">
        <v>339665</v>
      </c>
      <c r="S1661" s="4">
        <v>-7746.72</v>
      </c>
      <c r="T1661" s="1">
        <v>614.88800000000003</v>
      </c>
      <c r="U1661" s="1337">
        <v>307444</v>
      </c>
      <c r="V1661" s="1">
        <v>2.5766</v>
      </c>
      <c r="W1661" s="1337">
        <v>1288.29</v>
      </c>
      <c r="X1661" s="1">
        <v>13</v>
      </c>
      <c r="Y1661" s="1">
        <v>141</v>
      </c>
      <c r="AA1661" s="1">
        <v>401</v>
      </c>
      <c r="AB1661" s="1337">
        <v>32221</v>
      </c>
    </row>
    <row r="1662" spans="1:28">
      <c r="A1662" s="1336" t="s">
        <v>874</v>
      </c>
      <c r="B1662" s="2" t="s">
        <v>909</v>
      </c>
      <c r="C1662" s="1" t="s">
        <v>910</v>
      </c>
      <c r="D1662" s="1" t="s">
        <v>65</v>
      </c>
      <c r="E1662" s="1">
        <v>140008</v>
      </c>
      <c r="F1662" s="1336" t="s">
        <v>123</v>
      </c>
      <c r="G1662" s="1" t="s">
        <v>32</v>
      </c>
      <c r="H1662" s="1">
        <v>418271</v>
      </c>
      <c r="I1662" s="3">
        <v>42524</v>
      </c>
      <c r="J1662" s="3">
        <v>42500</v>
      </c>
      <c r="K1662" s="3">
        <v>42515</v>
      </c>
      <c r="L1662" s="1">
        <v>221669</v>
      </c>
      <c r="M1662" s="3">
        <v>42524</v>
      </c>
      <c r="N1662" s="1" t="s">
        <v>89</v>
      </c>
      <c r="O1662" s="1">
        <v>115957</v>
      </c>
      <c r="P1662" s="1">
        <v>1000</v>
      </c>
      <c r="Q1662" s="1">
        <v>533.89</v>
      </c>
      <c r="R1662" s="1337">
        <v>533890</v>
      </c>
      <c r="S1662" s="4">
        <v>123624.29</v>
      </c>
      <c r="T1662" s="1">
        <v>363.06700000000001</v>
      </c>
      <c r="U1662" s="1337">
        <v>363067</v>
      </c>
      <c r="V1662" s="1">
        <v>1.4125000000000001</v>
      </c>
      <c r="W1662" s="1337">
        <v>1412.51</v>
      </c>
      <c r="X1662" s="1">
        <v>13</v>
      </c>
      <c r="Y1662" s="1">
        <v>141</v>
      </c>
      <c r="AA1662" s="1">
        <v>401</v>
      </c>
      <c r="AB1662" s="1337">
        <v>170823</v>
      </c>
    </row>
    <row r="1663" spans="1:28">
      <c r="A1663" s="1336" t="s">
        <v>874</v>
      </c>
      <c r="B1663" s="2" t="s">
        <v>911</v>
      </c>
      <c r="C1663" s="1" t="s">
        <v>912</v>
      </c>
      <c r="D1663" s="1" t="s">
        <v>913</v>
      </c>
      <c r="E1663" s="1">
        <v>130308</v>
      </c>
      <c r="F1663" s="1336" t="s">
        <v>126</v>
      </c>
      <c r="G1663" s="1" t="s">
        <v>32</v>
      </c>
      <c r="H1663" s="1">
        <v>421397</v>
      </c>
      <c r="I1663" s="3">
        <v>42550</v>
      </c>
      <c r="J1663" s="3">
        <v>42531</v>
      </c>
      <c r="K1663" s="3">
        <v>42546</v>
      </c>
      <c r="L1663" s="1">
        <v>223352</v>
      </c>
      <c r="M1663" s="3">
        <v>42549</v>
      </c>
      <c r="N1663" s="1" t="s">
        <v>89</v>
      </c>
      <c r="O1663" s="1">
        <v>117103</v>
      </c>
      <c r="P1663" s="1">
        <v>220</v>
      </c>
      <c r="Q1663" s="1">
        <v>515.91</v>
      </c>
      <c r="R1663" s="1337">
        <v>113500.2</v>
      </c>
      <c r="S1663" s="4">
        <v>23241.74</v>
      </c>
      <c r="T1663" s="1">
        <v>363.06700000000001</v>
      </c>
      <c r="U1663" s="1337">
        <v>79874.740000000005</v>
      </c>
      <c r="V1663" s="1">
        <v>1.4125000000000001</v>
      </c>
      <c r="W1663" s="1336">
        <v>310.75220000000002</v>
      </c>
      <c r="X1663" s="1">
        <v>13</v>
      </c>
      <c r="Y1663" s="1">
        <v>141</v>
      </c>
      <c r="AA1663" s="1">
        <v>401</v>
      </c>
      <c r="AB1663" s="1337">
        <v>33625.46</v>
      </c>
    </row>
    <row r="1664" spans="1:28">
      <c r="A1664" s="1336" t="s">
        <v>874</v>
      </c>
      <c r="B1664" s="2" t="s">
        <v>914</v>
      </c>
      <c r="C1664" s="1" t="s">
        <v>915</v>
      </c>
      <c r="D1664" s="1" t="s">
        <v>916</v>
      </c>
      <c r="E1664" s="1">
        <v>130140</v>
      </c>
      <c r="F1664" s="1336" t="s">
        <v>222</v>
      </c>
      <c r="G1664" s="1" t="s">
        <v>32</v>
      </c>
      <c r="H1664" s="1">
        <v>418256</v>
      </c>
      <c r="I1664" s="3">
        <v>42524</v>
      </c>
      <c r="J1664" s="3">
        <v>42501</v>
      </c>
      <c r="K1664" s="3">
        <v>42515</v>
      </c>
      <c r="N1664" s="1" t="s">
        <v>89</v>
      </c>
      <c r="O1664" s="1">
        <v>116016</v>
      </c>
      <c r="P1664" s="1">
        <v>160</v>
      </c>
      <c r="Q1664" s="1">
        <v>472.93</v>
      </c>
      <c r="R1664" s="1337">
        <v>75668.800000000003</v>
      </c>
      <c r="S1664" s="4">
        <v>6915.8</v>
      </c>
      <c r="T1664" s="1">
        <v>380.27100000000002</v>
      </c>
      <c r="U1664" s="1337">
        <v>60843.360000000001</v>
      </c>
      <c r="V1664" s="1">
        <v>1.5165</v>
      </c>
      <c r="W1664" s="1336">
        <v>242.63200000000001</v>
      </c>
      <c r="X1664" s="1">
        <v>13</v>
      </c>
      <c r="Y1664" s="1">
        <v>130</v>
      </c>
      <c r="AA1664" s="1">
        <v>401</v>
      </c>
      <c r="AB1664" s="1337">
        <v>14825.44</v>
      </c>
    </row>
    <row r="1665" spans="1:28">
      <c r="A1665" s="1336" t="s">
        <v>874</v>
      </c>
      <c r="B1665" s="2" t="s">
        <v>917</v>
      </c>
      <c r="C1665" s="1" t="s">
        <v>918</v>
      </c>
      <c r="D1665" s="1" t="s">
        <v>919</v>
      </c>
      <c r="E1665" s="1">
        <v>130140</v>
      </c>
      <c r="F1665" s="1336" t="s">
        <v>222</v>
      </c>
      <c r="G1665" s="1" t="s">
        <v>32</v>
      </c>
      <c r="H1665" s="1">
        <v>417999</v>
      </c>
      <c r="I1665" s="3">
        <v>42522</v>
      </c>
      <c r="J1665" s="3">
        <v>42501</v>
      </c>
      <c r="K1665" s="3">
        <v>42515</v>
      </c>
      <c r="L1665" s="1">
        <v>221451</v>
      </c>
      <c r="M1665" s="3">
        <v>42522</v>
      </c>
      <c r="N1665" s="1" t="s">
        <v>89</v>
      </c>
      <c r="O1665" s="1">
        <v>116009</v>
      </c>
      <c r="P1665" s="1">
        <v>170</v>
      </c>
      <c r="Q1665" s="4">
        <v>1377.15</v>
      </c>
      <c r="R1665" s="1337">
        <v>234115.5</v>
      </c>
      <c r="S1665" s="4">
        <v>58790.63</v>
      </c>
      <c r="T1665" s="1">
        <v>912.67499999999995</v>
      </c>
      <c r="U1665" s="1337">
        <v>155154.75</v>
      </c>
      <c r="V1665" s="1">
        <v>3.8721000000000001</v>
      </c>
      <c r="W1665" s="1336">
        <v>658.25360000000001</v>
      </c>
      <c r="X1665" s="1">
        <v>13</v>
      </c>
      <c r="Y1665" s="1">
        <v>130</v>
      </c>
      <c r="AA1665" s="1">
        <v>401</v>
      </c>
      <c r="AB1665" s="1337">
        <v>78960.75</v>
      </c>
    </row>
    <row r="1666" spans="1:28">
      <c r="A1666" s="1336" t="s">
        <v>874</v>
      </c>
      <c r="B1666" s="2" t="s">
        <v>920</v>
      </c>
      <c r="C1666" s="1" t="s">
        <v>921</v>
      </c>
      <c r="D1666" s="1" t="s">
        <v>65</v>
      </c>
      <c r="E1666" s="1">
        <v>130308</v>
      </c>
      <c r="F1666" s="1336" t="s">
        <v>126</v>
      </c>
      <c r="G1666" s="1" t="s">
        <v>32</v>
      </c>
      <c r="H1666" s="1">
        <v>420575</v>
      </c>
      <c r="I1666" s="3">
        <v>42543</v>
      </c>
      <c r="J1666" s="3">
        <v>42513</v>
      </c>
      <c r="K1666" s="3">
        <v>42545</v>
      </c>
      <c r="L1666" s="1">
        <v>222944</v>
      </c>
      <c r="M1666" s="3">
        <v>42542</v>
      </c>
      <c r="N1666" s="1" t="s">
        <v>89</v>
      </c>
      <c r="O1666" s="1">
        <v>116303</v>
      </c>
      <c r="P1666" s="1">
        <v>1000</v>
      </c>
      <c r="Q1666" s="1">
        <v>473.89</v>
      </c>
      <c r="R1666" s="1337">
        <v>473890</v>
      </c>
      <c r="S1666" s="4">
        <v>44812.05</v>
      </c>
      <c r="T1666" s="1">
        <v>379.71499999999997</v>
      </c>
      <c r="U1666" s="1337">
        <v>379715</v>
      </c>
      <c r="V1666" s="1">
        <v>1.5275000000000001</v>
      </c>
      <c r="W1666" s="1337">
        <v>1527.54</v>
      </c>
      <c r="X1666" s="1">
        <v>13</v>
      </c>
      <c r="Y1666" s="1">
        <v>141</v>
      </c>
      <c r="AA1666" s="1">
        <v>401</v>
      </c>
      <c r="AB1666" s="1337">
        <v>94175</v>
      </c>
    </row>
    <row r="1667" spans="1:28">
      <c r="A1667" s="1336" t="s">
        <v>874</v>
      </c>
      <c r="B1667" s="2" t="s">
        <v>922</v>
      </c>
      <c r="C1667" s="1" t="s">
        <v>923</v>
      </c>
      <c r="D1667" s="1" t="s">
        <v>65</v>
      </c>
      <c r="E1667" s="1">
        <v>130140</v>
      </c>
      <c r="F1667" s="1336" t="s">
        <v>222</v>
      </c>
      <c r="G1667" s="1" t="s">
        <v>32</v>
      </c>
      <c r="H1667" s="1">
        <v>418265</v>
      </c>
      <c r="I1667" s="3">
        <v>42524</v>
      </c>
      <c r="J1667" s="3">
        <v>42485</v>
      </c>
      <c r="K1667" s="3">
        <v>42515</v>
      </c>
      <c r="L1667" s="1">
        <v>221587</v>
      </c>
      <c r="M1667" s="3">
        <v>42523</v>
      </c>
      <c r="N1667" s="1" t="s">
        <v>89</v>
      </c>
      <c r="O1667" s="1">
        <v>115493</v>
      </c>
      <c r="P1667" s="1">
        <v>1000</v>
      </c>
      <c r="Q1667" s="1">
        <v>592.25</v>
      </c>
      <c r="R1667" s="1337">
        <v>592250</v>
      </c>
      <c r="S1667" s="4">
        <v>47617.120000000003</v>
      </c>
      <c r="T1667" s="1">
        <v>481.976</v>
      </c>
      <c r="U1667" s="1337">
        <v>481976</v>
      </c>
      <c r="V1667" s="1">
        <v>1.9581999999999999</v>
      </c>
      <c r="W1667" s="1337">
        <v>1958.2</v>
      </c>
      <c r="X1667" s="1">
        <v>13</v>
      </c>
      <c r="Y1667" s="1">
        <v>130</v>
      </c>
      <c r="AA1667" s="1">
        <v>401</v>
      </c>
      <c r="AB1667" s="1337">
        <v>110274</v>
      </c>
    </row>
    <row r="1668" spans="1:28">
      <c r="A1668" s="1336" t="s">
        <v>924</v>
      </c>
      <c r="B1668" s="2" t="s">
        <v>925</v>
      </c>
      <c r="C1668" s="1" t="s">
        <v>926</v>
      </c>
      <c r="D1668" s="1" t="s">
        <v>81</v>
      </c>
      <c r="E1668" s="1">
        <v>140147</v>
      </c>
      <c r="F1668" s="1336" t="s">
        <v>82</v>
      </c>
      <c r="G1668" s="1" t="s">
        <v>32</v>
      </c>
      <c r="H1668" s="1">
        <v>417994</v>
      </c>
      <c r="I1668" s="3">
        <v>42522</v>
      </c>
      <c r="J1668" s="3">
        <v>42488</v>
      </c>
      <c r="K1668" s="3">
        <v>42518</v>
      </c>
      <c r="L1668" s="1">
        <v>221455</v>
      </c>
      <c r="M1668" s="3">
        <v>42522</v>
      </c>
      <c r="N1668" s="1" t="s">
        <v>42</v>
      </c>
      <c r="O1668" s="1">
        <v>21497</v>
      </c>
      <c r="P1668" s="1">
        <v>300</v>
      </c>
      <c r="Q1668" s="1">
        <v>54.18</v>
      </c>
      <c r="R1668" s="1337">
        <v>16254</v>
      </c>
      <c r="S1668" s="1">
        <v>71.16</v>
      </c>
      <c r="T1668" s="1">
        <v>47.737000000000002</v>
      </c>
      <c r="U1668" s="1337">
        <v>14321.1</v>
      </c>
      <c r="V1668" s="1">
        <v>8.43E-2</v>
      </c>
      <c r="W1668" s="1336">
        <v>25.286999999999999</v>
      </c>
      <c r="X1668" s="1">
        <v>13</v>
      </c>
      <c r="Y1668" s="1">
        <v>140</v>
      </c>
      <c r="AA1668" s="1">
        <v>401</v>
      </c>
      <c r="AB1668" s="1337">
        <v>1932.9</v>
      </c>
    </row>
    <row r="1669" spans="1:28">
      <c r="A1669" s="1336" t="s">
        <v>924</v>
      </c>
      <c r="B1669" s="2" t="s">
        <v>927</v>
      </c>
      <c r="C1669" s="1" t="s">
        <v>928</v>
      </c>
      <c r="D1669" s="1" t="s">
        <v>76</v>
      </c>
      <c r="E1669" s="1">
        <v>140083</v>
      </c>
      <c r="F1669" s="1336" t="s">
        <v>117</v>
      </c>
      <c r="G1669" s="1" t="s">
        <v>32</v>
      </c>
      <c r="H1669" s="1">
        <v>420354</v>
      </c>
      <c r="I1669" s="3">
        <v>42541</v>
      </c>
      <c r="J1669" s="3">
        <v>42516</v>
      </c>
      <c r="K1669" s="3">
        <v>42546</v>
      </c>
      <c r="L1669" s="1">
        <v>222875</v>
      </c>
      <c r="M1669" s="3">
        <v>42541</v>
      </c>
      <c r="N1669" s="1" t="s">
        <v>89</v>
      </c>
      <c r="O1669" s="1">
        <v>116494</v>
      </c>
      <c r="P1669" s="1">
        <v>500</v>
      </c>
      <c r="Q1669" s="1">
        <v>14.97</v>
      </c>
      <c r="R1669" s="1337">
        <v>7485</v>
      </c>
      <c r="S1669" s="4">
        <v>-1195.0999999999999</v>
      </c>
      <c r="T1669" s="1">
        <v>15.363</v>
      </c>
      <c r="U1669" s="1337">
        <v>7681.5</v>
      </c>
      <c r="V1669" s="1">
        <v>1.84E-2</v>
      </c>
      <c r="W1669" s="1336">
        <v>9.2200000000000006</v>
      </c>
      <c r="X1669" s="1">
        <v>13</v>
      </c>
      <c r="Y1669" s="1">
        <v>141</v>
      </c>
      <c r="AA1669" s="1">
        <v>401</v>
      </c>
      <c r="AB1669" s="1336">
        <v>-196.5</v>
      </c>
    </row>
    <row r="1670" spans="1:28">
      <c r="A1670" s="1336" t="s">
        <v>924</v>
      </c>
      <c r="B1670" s="2" t="s">
        <v>927</v>
      </c>
      <c r="C1670" s="1" t="s">
        <v>928</v>
      </c>
      <c r="D1670" s="1" t="s">
        <v>76</v>
      </c>
      <c r="E1670" s="1">
        <v>140083</v>
      </c>
      <c r="F1670" s="1336" t="s">
        <v>117</v>
      </c>
      <c r="G1670" s="1" t="s">
        <v>32</v>
      </c>
      <c r="H1670" s="1">
        <v>420354</v>
      </c>
      <c r="I1670" s="3">
        <v>42541</v>
      </c>
      <c r="J1670" s="3">
        <v>42516</v>
      </c>
      <c r="K1670" s="3">
        <v>42546</v>
      </c>
      <c r="L1670" s="1">
        <v>222875</v>
      </c>
      <c r="M1670" s="3">
        <v>42541</v>
      </c>
      <c r="N1670" s="1" t="s">
        <v>89</v>
      </c>
      <c r="O1670" s="1">
        <v>116494</v>
      </c>
      <c r="P1670" s="1">
        <v>500</v>
      </c>
      <c r="Q1670" s="1">
        <v>14.97</v>
      </c>
      <c r="R1670" s="1337">
        <v>7485</v>
      </c>
      <c r="S1670" s="4">
        <v>-1195.0999999999999</v>
      </c>
      <c r="T1670" s="1">
        <v>15.363</v>
      </c>
      <c r="U1670" s="1337">
        <v>7681.5</v>
      </c>
      <c r="V1670" s="1">
        <v>1.84E-2</v>
      </c>
      <c r="W1670" s="1336">
        <v>9.2200000000000006</v>
      </c>
      <c r="X1670" s="1">
        <v>13</v>
      </c>
      <c r="Y1670" s="1">
        <v>141</v>
      </c>
      <c r="AA1670" s="1">
        <v>401</v>
      </c>
      <c r="AB1670" s="1336">
        <v>-196.5</v>
      </c>
    </row>
    <row r="1671" spans="1:28">
      <c r="A1671" s="1336" t="s">
        <v>924</v>
      </c>
      <c r="B1671" s="2" t="s">
        <v>929</v>
      </c>
      <c r="C1671" s="1" t="s">
        <v>928</v>
      </c>
      <c r="D1671" s="1" t="s">
        <v>65</v>
      </c>
      <c r="E1671" s="1">
        <v>140083</v>
      </c>
      <c r="F1671" s="1336" t="s">
        <v>117</v>
      </c>
      <c r="G1671" s="1" t="s">
        <v>32</v>
      </c>
      <c r="H1671" s="1">
        <v>420153</v>
      </c>
      <c r="I1671" s="3">
        <v>42538</v>
      </c>
      <c r="J1671" s="3">
        <v>42516</v>
      </c>
      <c r="K1671" s="3">
        <v>42546</v>
      </c>
      <c r="L1671" s="1">
        <v>222786</v>
      </c>
      <c r="M1671" s="3">
        <v>42538</v>
      </c>
      <c r="N1671" s="1" t="s">
        <v>89</v>
      </c>
      <c r="O1671" s="1">
        <v>116494</v>
      </c>
      <c r="P1671" s="1">
        <v>3000</v>
      </c>
      <c r="Q1671" s="1">
        <v>14.97</v>
      </c>
      <c r="R1671" s="1337">
        <v>44910</v>
      </c>
      <c r="S1671" s="4">
        <v>-7170.57</v>
      </c>
      <c r="T1671" s="1">
        <v>15.363</v>
      </c>
      <c r="U1671" s="1337">
        <v>46089</v>
      </c>
      <c r="V1671" s="1">
        <v>1.84E-2</v>
      </c>
      <c r="W1671" s="1336">
        <v>55.32</v>
      </c>
      <c r="X1671" s="1">
        <v>13</v>
      </c>
      <c r="Y1671" s="1">
        <v>141</v>
      </c>
      <c r="AA1671" s="1">
        <v>401</v>
      </c>
      <c r="AB1671" s="1337">
        <v>-1179</v>
      </c>
    </row>
    <row r="1672" spans="1:28">
      <c r="A1672" s="1336" t="s">
        <v>924</v>
      </c>
      <c r="B1672" s="2" t="s">
        <v>929</v>
      </c>
      <c r="C1672" s="1" t="s">
        <v>928</v>
      </c>
      <c r="D1672" s="1" t="s">
        <v>65</v>
      </c>
      <c r="E1672" s="1">
        <v>140083</v>
      </c>
      <c r="F1672" s="1336" t="s">
        <v>117</v>
      </c>
      <c r="G1672" s="1" t="s">
        <v>32</v>
      </c>
      <c r="H1672" s="1">
        <v>420354</v>
      </c>
      <c r="I1672" s="3">
        <v>42541</v>
      </c>
      <c r="J1672" s="3">
        <v>42516</v>
      </c>
      <c r="K1672" s="3">
        <v>42546</v>
      </c>
      <c r="L1672" s="1">
        <v>222875</v>
      </c>
      <c r="M1672" s="3">
        <v>42541</v>
      </c>
      <c r="N1672" s="1" t="s">
        <v>89</v>
      </c>
      <c r="O1672" s="1">
        <v>116494</v>
      </c>
      <c r="P1672" s="1">
        <v>1000</v>
      </c>
      <c r="Q1672" s="1">
        <v>14.97</v>
      </c>
      <c r="R1672" s="1337">
        <v>14970</v>
      </c>
      <c r="S1672" s="4">
        <v>-2390.19</v>
      </c>
      <c r="T1672" s="1">
        <v>15.363</v>
      </c>
      <c r="U1672" s="1337">
        <v>15363</v>
      </c>
      <c r="V1672" s="1">
        <v>1.84E-2</v>
      </c>
      <c r="W1672" s="1336">
        <v>18.440000000000001</v>
      </c>
      <c r="X1672" s="1">
        <v>13</v>
      </c>
      <c r="Y1672" s="1">
        <v>141</v>
      </c>
      <c r="AA1672" s="1">
        <v>401</v>
      </c>
      <c r="AB1672" s="1336">
        <v>-393</v>
      </c>
    </row>
    <row r="1673" spans="1:28">
      <c r="A1673" s="1336" t="s">
        <v>924</v>
      </c>
      <c r="B1673" s="2" t="s">
        <v>929</v>
      </c>
      <c r="C1673" s="1" t="s">
        <v>928</v>
      </c>
      <c r="D1673" s="1" t="s">
        <v>65</v>
      </c>
      <c r="E1673" s="1">
        <v>130349</v>
      </c>
      <c r="F1673" s="1336" t="s">
        <v>141</v>
      </c>
      <c r="G1673" s="1" t="s">
        <v>32</v>
      </c>
      <c r="H1673" s="1">
        <v>420412</v>
      </c>
      <c r="I1673" s="3">
        <v>42542</v>
      </c>
      <c r="J1673" s="3">
        <v>42520</v>
      </c>
      <c r="K1673" s="3">
        <v>42546</v>
      </c>
      <c r="N1673" s="1" t="s">
        <v>89</v>
      </c>
      <c r="O1673" s="1">
        <v>116612</v>
      </c>
      <c r="P1673" s="1">
        <v>1000</v>
      </c>
      <c r="Q1673" s="1">
        <v>14.96</v>
      </c>
      <c r="R1673" s="1337">
        <v>14960</v>
      </c>
      <c r="S1673" s="4">
        <v>-2400.19</v>
      </c>
      <c r="T1673" s="1">
        <v>15.363</v>
      </c>
      <c r="U1673" s="1337">
        <v>15363</v>
      </c>
      <c r="V1673" s="1">
        <v>1.84E-2</v>
      </c>
      <c r="W1673" s="1336">
        <v>18.440000000000001</v>
      </c>
      <c r="X1673" s="1">
        <v>13</v>
      </c>
      <c r="Y1673" s="1">
        <v>141</v>
      </c>
      <c r="AA1673" s="1">
        <v>401</v>
      </c>
      <c r="AB1673" s="1336">
        <v>-403</v>
      </c>
    </row>
    <row r="1674" spans="1:28">
      <c r="A1674" s="1336" t="s">
        <v>924</v>
      </c>
      <c r="B1674" s="2" t="s">
        <v>930</v>
      </c>
      <c r="C1674" s="1" t="s">
        <v>928</v>
      </c>
      <c r="D1674" s="1" t="s">
        <v>931</v>
      </c>
      <c r="E1674" s="1">
        <v>140083</v>
      </c>
      <c r="F1674" s="1336" t="s">
        <v>117</v>
      </c>
      <c r="G1674" s="1" t="s">
        <v>32</v>
      </c>
      <c r="H1674" s="1">
        <v>420133</v>
      </c>
      <c r="I1674" s="3">
        <v>42538</v>
      </c>
      <c r="J1674" s="3">
        <v>42517</v>
      </c>
      <c r="K1674" s="3">
        <v>42546</v>
      </c>
      <c r="L1674" s="1">
        <v>222767</v>
      </c>
      <c r="M1674" s="3">
        <v>42537</v>
      </c>
      <c r="N1674" s="1" t="s">
        <v>89</v>
      </c>
      <c r="O1674" s="1">
        <v>116552</v>
      </c>
      <c r="P1674" s="1">
        <v>1100</v>
      </c>
      <c r="Q1674" s="1">
        <v>14.6</v>
      </c>
      <c r="R1674" s="1337">
        <v>16060</v>
      </c>
      <c r="S1674" s="4">
        <v>-3036.21</v>
      </c>
      <c r="T1674" s="1">
        <v>15.363</v>
      </c>
      <c r="U1674" s="1337">
        <v>16899.3</v>
      </c>
      <c r="V1674" s="1">
        <v>1.84E-2</v>
      </c>
      <c r="W1674" s="1336">
        <v>20.283999999999999</v>
      </c>
      <c r="X1674" s="1">
        <v>13</v>
      </c>
      <c r="Y1674" s="1">
        <v>141</v>
      </c>
      <c r="AA1674" s="1">
        <v>401</v>
      </c>
      <c r="AB1674" s="1336">
        <v>-839.3</v>
      </c>
    </row>
    <row r="1675" spans="1:28">
      <c r="A1675" s="1336" t="s">
        <v>924</v>
      </c>
      <c r="B1675" s="2" t="s">
        <v>932</v>
      </c>
      <c r="C1675" s="1" t="s">
        <v>928</v>
      </c>
      <c r="D1675" s="1" t="s">
        <v>394</v>
      </c>
      <c r="E1675" s="1">
        <v>140083</v>
      </c>
      <c r="F1675" s="1336" t="s">
        <v>117</v>
      </c>
      <c r="G1675" s="1" t="s">
        <v>32</v>
      </c>
      <c r="H1675" s="1">
        <v>420643</v>
      </c>
      <c r="I1675" s="3">
        <v>42543</v>
      </c>
      <c r="J1675" s="3">
        <v>42517</v>
      </c>
      <c r="K1675" s="3">
        <v>42546</v>
      </c>
      <c r="L1675" s="1">
        <v>222981</v>
      </c>
      <c r="M1675" s="3">
        <v>42542</v>
      </c>
      <c r="N1675" s="1" t="s">
        <v>89</v>
      </c>
      <c r="O1675" s="1">
        <v>116555</v>
      </c>
      <c r="P1675" s="1">
        <v>1200</v>
      </c>
      <c r="Q1675" s="1">
        <v>14.97</v>
      </c>
      <c r="R1675" s="1337">
        <v>17964</v>
      </c>
      <c r="S1675" s="4">
        <v>-2868.23</v>
      </c>
      <c r="T1675" s="1">
        <v>15.363</v>
      </c>
      <c r="U1675" s="1337">
        <v>18435.599999999999</v>
      </c>
      <c r="V1675" s="1">
        <v>1.84E-2</v>
      </c>
      <c r="W1675" s="1336">
        <v>22.128</v>
      </c>
      <c r="X1675" s="1">
        <v>13</v>
      </c>
      <c r="Y1675" s="1">
        <v>141</v>
      </c>
      <c r="AA1675" s="1">
        <v>401</v>
      </c>
      <c r="AB1675" s="1336">
        <v>-471.6</v>
      </c>
    </row>
    <row r="1676" spans="1:28">
      <c r="A1676" s="1336" t="s">
        <v>924</v>
      </c>
      <c r="B1676" s="2" t="s">
        <v>933</v>
      </c>
      <c r="C1676" s="1" t="s">
        <v>928</v>
      </c>
      <c r="D1676" s="1" t="s">
        <v>467</v>
      </c>
      <c r="E1676" s="1">
        <v>140083</v>
      </c>
      <c r="F1676" s="1336" t="s">
        <v>117</v>
      </c>
      <c r="G1676" s="1" t="s">
        <v>32</v>
      </c>
      <c r="H1676" s="1">
        <v>420153</v>
      </c>
      <c r="I1676" s="3">
        <v>42538</v>
      </c>
      <c r="J1676" s="3">
        <v>42516</v>
      </c>
      <c r="K1676" s="3">
        <v>42546</v>
      </c>
      <c r="L1676" s="1">
        <v>222786</v>
      </c>
      <c r="M1676" s="3">
        <v>42538</v>
      </c>
      <c r="N1676" s="1" t="s">
        <v>89</v>
      </c>
      <c r="O1676" s="1">
        <v>116494</v>
      </c>
      <c r="P1676" s="1">
        <v>1500</v>
      </c>
      <c r="Q1676" s="1">
        <v>14.97</v>
      </c>
      <c r="R1676" s="1337">
        <v>22455</v>
      </c>
      <c r="S1676" s="4">
        <v>-3585.29</v>
      </c>
      <c r="T1676" s="1">
        <v>15.363</v>
      </c>
      <c r="U1676" s="1337">
        <v>23044.5</v>
      </c>
      <c r="V1676" s="1">
        <v>1.84E-2</v>
      </c>
      <c r="W1676" s="1336">
        <v>27.66</v>
      </c>
      <c r="X1676" s="1">
        <v>13</v>
      </c>
      <c r="Y1676" s="1">
        <v>141</v>
      </c>
      <c r="AA1676" s="1">
        <v>401</v>
      </c>
      <c r="AB1676" s="1336">
        <v>-589.5</v>
      </c>
    </row>
    <row r="1677" spans="1:28">
      <c r="A1677" s="1336" t="s">
        <v>924</v>
      </c>
      <c r="B1677" s="2" t="s">
        <v>934</v>
      </c>
      <c r="C1677" s="1" t="s">
        <v>928</v>
      </c>
      <c r="D1677" s="1" t="s">
        <v>129</v>
      </c>
      <c r="E1677" s="1">
        <v>140083</v>
      </c>
      <c r="F1677" s="1336" t="s">
        <v>117</v>
      </c>
      <c r="G1677" s="1" t="s">
        <v>32</v>
      </c>
      <c r="H1677" s="1">
        <v>420021</v>
      </c>
      <c r="I1677" s="3">
        <v>42537</v>
      </c>
      <c r="J1677" s="3">
        <v>42516</v>
      </c>
      <c r="K1677" s="3">
        <v>42546</v>
      </c>
      <c r="L1677" s="1">
        <v>222712</v>
      </c>
      <c r="M1677" s="3">
        <v>42537</v>
      </c>
      <c r="N1677" s="1" t="s">
        <v>89</v>
      </c>
      <c r="O1677" s="1">
        <v>116494</v>
      </c>
      <c r="P1677" s="1">
        <v>4000</v>
      </c>
      <c r="Q1677" s="1">
        <v>14.97</v>
      </c>
      <c r="R1677" s="1337">
        <v>59880</v>
      </c>
      <c r="S1677" s="4">
        <v>-9560.76</v>
      </c>
      <c r="T1677" s="1">
        <v>15.363</v>
      </c>
      <c r="U1677" s="1337">
        <v>61452</v>
      </c>
      <c r="V1677" s="1">
        <v>1.84E-2</v>
      </c>
      <c r="W1677" s="1336">
        <v>73.760000000000005</v>
      </c>
      <c r="X1677" s="1">
        <v>13</v>
      </c>
      <c r="Y1677" s="1">
        <v>141</v>
      </c>
      <c r="AA1677" s="1">
        <v>401</v>
      </c>
      <c r="AB1677" s="1337">
        <v>-1572</v>
      </c>
    </row>
    <row r="1678" spans="1:28">
      <c r="A1678" s="1336" t="s">
        <v>924</v>
      </c>
      <c r="B1678" s="2" t="s">
        <v>934</v>
      </c>
      <c r="C1678" s="1" t="s">
        <v>928</v>
      </c>
      <c r="D1678" s="1" t="s">
        <v>129</v>
      </c>
      <c r="E1678" s="1">
        <v>140083</v>
      </c>
      <c r="F1678" s="1336" t="s">
        <v>117</v>
      </c>
      <c r="G1678" s="1" t="s">
        <v>32</v>
      </c>
      <c r="H1678" s="1">
        <v>420021</v>
      </c>
      <c r="I1678" s="3">
        <v>42537</v>
      </c>
      <c r="J1678" s="3">
        <v>42516</v>
      </c>
      <c r="K1678" s="3">
        <v>42546</v>
      </c>
      <c r="L1678" s="1">
        <v>222712</v>
      </c>
      <c r="M1678" s="3">
        <v>42537</v>
      </c>
      <c r="N1678" s="1" t="s">
        <v>89</v>
      </c>
      <c r="O1678" s="1">
        <v>116494</v>
      </c>
      <c r="P1678" s="1">
        <v>4000</v>
      </c>
      <c r="Q1678" s="1">
        <v>14.97</v>
      </c>
      <c r="R1678" s="1337">
        <v>59880</v>
      </c>
      <c r="S1678" s="4">
        <v>-9560.76</v>
      </c>
      <c r="T1678" s="1">
        <v>15.363</v>
      </c>
      <c r="U1678" s="1337">
        <v>61452</v>
      </c>
      <c r="V1678" s="1">
        <v>1.84E-2</v>
      </c>
      <c r="W1678" s="1336">
        <v>73.760000000000005</v>
      </c>
      <c r="X1678" s="1">
        <v>13</v>
      </c>
      <c r="Y1678" s="1">
        <v>141</v>
      </c>
      <c r="AA1678" s="1">
        <v>401</v>
      </c>
      <c r="AB1678" s="1337">
        <v>-1572</v>
      </c>
    </row>
    <row r="1679" spans="1:28">
      <c r="A1679" s="1336" t="s">
        <v>924</v>
      </c>
      <c r="B1679" s="2" t="s">
        <v>934</v>
      </c>
      <c r="C1679" s="1" t="s">
        <v>928</v>
      </c>
      <c r="D1679" s="1" t="s">
        <v>129</v>
      </c>
      <c r="E1679" s="1">
        <v>140083</v>
      </c>
      <c r="F1679" s="1336" t="s">
        <v>117</v>
      </c>
      <c r="G1679" s="1" t="s">
        <v>32</v>
      </c>
      <c r="H1679" s="1">
        <v>420587</v>
      </c>
      <c r="I1679" s="3">
        <v>42543</v>
      </c>
      <c r="J1679" s="3">
        <v>42517</v>
      </c>
      <c r="K1679" s="3">
        <v>42546</v>
      </c>
      <c r="L1679" s="1">
        <v>222977</v>
      </c>
      <c r="M1679" s="3">
        <v>42542</v>
      </c>
      <c r="N1679" s="1" t="s">
        <v>89</v>
      </c>
      <c r="O1679" s="1">
        <v>116555</v>
      </c>
      <c r="P1679" s="1">
        <v>6000</v>
      </c>
      <c r="Q1679" s="1">
        <v>14.97</v>
      </c>
      <c r="R1679" s="1337">
        <v>89820</v>
      </c>
      <c r="S1679" s="4">
        <v>-14341.14</v>
      </c>
      <c r="T1679" s="1">
        <v>15.363</v>
      </c>
      <c r="U1679" s="1337">
        <v>92178</v>
      </c>
      <c r="V1679" s="1">
        <v>1.84E-2</v>
      </c>
      <c r="W1679" s="1336">
        <v>110.64</v>
      </c>
      <c r="X1679" s="1">
        <v>13</v>
      </c>
      <c r="Y1679" s="1">
        <v>141</v>
      </c>
      <c r="AA1679" s="1">
        <v>401</v>
      </c>
      <c r="AB1679" s="1337">
        <v>-2358</v>
      </c>
    </row>
    <row r="1680" spans="1:28">
      <c r="A1680" s="1336" t="s">
        <v>924</v>
      </c>
      <c r="B1680" s="2" t="s">
        <v>934</v>
      </c>
      <c r="C1680" s="1" t="s">
        <v>928</v>
      </c>
      <c r="D1680" s="1" t="s">
        <v>129</v>
      </c>
      <c r="E1680" s="1">
        <v>140083</v>
      </c>
      <c r="F1680" s="1336" t="s">
        <v>117</v>
      </c>
      <c r="G1680" s="1" t="s">
        <v>32</v>
      </c>
      <c r="H1680" s="1">
        <v>420587</v>
      </c>
      <c r="I1680" s="3">
        <v>42543</v>
      </c>
      <c r="J1680" s="3">
        <v>42517</v>
      </c>
      <c r="K1680" s="3">
        <v>42546</v>
      </c>
      <c r="L1680" s="1">
        <v>222977</v>
      </c>
      <c r="M1680" s="3">
        <v>42542</v>
      </c>
      <c r="N1680" s="1" t="s">
        <v>89</v>
      </c>
      <c r="O1680" s="1">
        <v>116555</v>
      </c>
      <c r="P1680" s="1">
        <v>4000</v>
      </c>
      <c r="Q1680" s="1">
        <v>14.97</v>
      </c>
      <c r="R1680" s="1337">
        <v>59880</v>
      </c>
      <c r="S1680" s="4">
        <v>-9560.76</v>
      </c>
      <c r="T1680" s="1">
        <v>15.363</v>
      </c>
      <c r="U1680" s="1337">
        <v>61452</v>
      </c>
      <c r="V1680" s="1">
        <v>1.84E-2</v>
      </c>
      <c r="W1680" s="1336">
        <v>73.760000000000005</v>
      </c>
      <c r="X1680" s="1">
        <v>13</v>
      </c>
      <c r="Y1680" s="1">
        <v>141</v>
      </c>
      <c r="AA1680" s="1">
        <v>401</v>
      </c>
      <c r="AB1680" s="1337">
        <v>-1572</v>
      </c>
    </row>
    <row r="1681" spans="1:28">
      <c r="A1681" s="1336" t="s">
        <v>924</v>
      </c>
      <c r="B1681" s="2" t="s">
        <v>934</v>
      </c>
      <c r="C1681" s="1" t="s">
        <v>928</v>
      </c>
      <c r="D1681" s="1" t="s">
        <v>129</v>
      </c>
      <c r="E1681" s="1">
        <v>130001</v>
      </c>
      <c r="F1681" s="1336" t="s">
        <v>132</v>
      </c>
      <c r="G1681" s="1" t="s">
        <v>32</v>
      </c>
      <c r="H1681" s="1">
        <v>420763</v>
      </c>
      <c r="I1681" s="3">
        <v>42545</v>
      </c>
      <c r="J1681" s="3">
        <v>42528</v>
      </c>
      <c r="K1681" s="3">
        <v>42546</v>
      </c>
      <c r="N1681" s="1" t="s">
        <v>89</v>
      </c>
      <c r="O1681" s="1">
        <v>116935</v>
      </c>
      <c r="P1681" s="1">
        <v>4000</v>
      </c>
      <c r="Q1681" s="1">
        <v>14.97</v>
      </c>
      <c r="R1681" s="1337">
        <v>59880</v>
      </c>
      <c r="S1681" s="4">
        <v>-9560.76</v>
      </c>
      <c r="T1681" s="1">
        <v>15.363</v>
      </c>
      <c r="U1681" s="1337">
        <v>61452</v>
      </c>
      <c r="V1681" s="1">
        <v>1.84E-2</v>
      </c>
      <c r="W1681" s="1336">
        <v>73.760000000000005</v>
      </c>
      <c r="X1681" s="1">
        <v>13</v>
      </c>
      <c r="Y1681" s="1">
        <v>130</v>
      </c>
      <c r="AA1681" s="1">
        <v>401</v>
      </c>
      <c r="AB1681" s="1337">
        <v>-1572</v>
      </c>
    </row>
    <row r="1682" spans="1:28">
      <c r="A1682" s="1336" t="s">
        <v>924</v>
      </c>
      <c r="B1682" s="2" t="s">
        <v>934</v>
      </c>
      <c r="C1682" s="1" t="s">
        <v>928</v>
      </c>
      <c r="D1682" s="1" t="s">
        <v>129</v>
      </c>
      <c r="E1682" s="1">
        <v>130023</v>
      </c>
      <c r="F1682" s="1336" t="s">
        <v>153</v>
      </c>
      <c r="G1682" s="1" t="s">
        <v>32</v>
      </c>
      <c r="H1682" s="1">
        <v>420779</v>
      </c>
      <c r="I1682" s="3">
        <v>42544</v>
      </c>
      <c r="J1682" s="3">
        <v>42527</v>
      </c>
      <c r="K1682" s="3">
        <v>42546</v>
      </c>
      <c r="N1682" s="1" t="s">
        <v>89</v>
      </c>
      <c r="O1682" s="1">
        <v>116849</v>
      </c>
      <c r="P1682" s="1">
        <v>2000</v>
      </c>
      <c r="Q1682" s="1">
        <v>14.67</v>
      </c>
      <c r="R1682" s="1337">
        <v>29340</v>
      </c>
      <c r="S1682" s="4">
        <v>-5380.38</v>
      </c>
      <c r="T1682" s="1">
        <v>15.363</v>
      </c>
      <c r="U1682" s="1337">
        <v>30726</v>
      </c>
      <c r="V1682" s="1">
        <v>1.84E-2</v>
      </c>
      <c r="W1682" s="1336">
        <v>36.880000000000003</v>
      </c>
      <c r="X1682" s="1">
        <v>13</v>
      </c>
      <c r="Y1682" s="1">
        <v>130</v>
      </c>
      <c r="AA1682" s="1">
        <v>401</v>
      </c>
      <c r="AB1682" s="1337">
        <v>-1386</v>
      </c>
    </row>
    <row r="1683" spans="1:28">
      <c r="A1683" s="1336" t="s">
        <v>924</v>
      </c>
      <c r="B1683" s="2" t="s">
        <v>935</v>
      </c>
      <c r="C1683" s="1" t="s">
        <v>936</v>
      </c>
      <c r="D1683" s="1" t="s">
        <v>116</v>
      </c>
      <c r="E1683" s="1">
        <v>140083</v>
      </c>
      <c r="F1683" s="1336" t="s">
        <v>117</v>
      </c>
      <c r="G1683" s="1" t="s">
        <v>32</v>
      </c>
      <c r="H1683" s="1">
        <v>420877</v>
      </c>
      <c r="I1683" s="3">
        <v>42544</v>
      </c>
      <c r="J1683" s="3">
        <v>42516</v>
      </c>
      <c r="K1683" s="3">
        <v>42546</v>
      </c>
      <c r="L1683" s="1">
        <v>223058</v>
      </c>
      <c r="M1683" s="3">
        <v>42543</v>
      </c>
      <c r="N1683" s="1" t="s">
        <v>89</v>
      </c>
      <c r="O1683" s="1">
        <v>116494</v>
      </c>
      <c r="P1683" s="1">
        <v>500</v>
      </c>
      <c r="Q1683" s="1">
        <v>17.18</v>
      </c>
      <c r="R1683" s="1337">
        <v>8590</v>
      </c>
      <c r="S1683" s="4">
        <v>-1284.51</v>
      </c>
      <c r="T1683" s="1">
        <v>17.477</v>
      </c>
      <c r="U1683" s="1337">
        <v>8738.5</v>
      </c>
      <c r="V1683" s="1">
        <v>2.76E-2</v>
      </c>
      <c r="W1683" s="1336">
        <v>13.82</v>
      </c>
      <c r="X1683" s="1">
        <v>13</v>
      </c>
      <c r="Y1683" s="1">
        <v>141</v>
      </c>
      <c r="AA1683" s="1">
        <v>401</v>
      </c>
      <c r="AB1683" s="1336">
        <v>-148.5</v>
      </c>
    </row>
    <row r="1684" spans="1:28">
      <c r="A1684" s="1336" t="s">
        <v>924</v>
      </c>
      <c r="B1684" s="2" t="s">
        <v>937</v>
      </c>
      <c r="C1684" s="1" t="s">
        <v>936</v>
      </c>
      <c r="D1684" s="1" t="s">
        <v>76</v>
      </c>
      <c r="E1684" s="1">
        <v>140083</v>
      </c>
      <c r="F1684" s="1336" t="s">
        <v>117</v>
      </c>
      <c r="G1684" s="1" t="s">
        <v>32</v>
      </c>
      <c r="H1684" s="1">
        <v>420891</v>
      </c>
      <c r="I1684" s="3">
        <v>42544</v>
      </c>
      <c r="J1684" s="3">
        <v>42523</v>
      </c>
      <c r="K1684" s="3">
        <v>42546</v>
      </c>
      <c r="L1684" s="1">
        <v>223070</v>
      </c>
      <c r="M1684" s="3">
        <v>42543</v>
      </c>
      <c r="N1684" s="1" t="s">
        <v>89</v>
      </c>
      <c r="O1684" s="1">
        <v>116745</v>
      </c>
      <c r="P1684" s="1">
        <v>1000</v>
      </c>
      <c r="Q1684" s="1">
        <v>16.760000000000002</v>
      </c>
      <c r="R1684" s="1337">
        <v>16760</v>
      </c>
      <c r="S1684" s="4">
        <v>-2989.01</v>
      </c>
      <c r="T1684" s="1">
        <v>17.477</v>
      </c>
      <c r="U1684" s="1337">
        <v>17477</v>
      </c>
      <c r="V1684" s="1">
        <v>2.76E-2</v>
      </c>
      <c r="W1684" s="1336">
        <v>27.64</v>
      </c>
      <c r="X1684" s="1">
        <v>13</v>
      </c>
      <c r="Y1684" s="1">
        <v>141</v>
      </c>
      <c r="AA1684" s="1">
        <v>401</v>
      </c>
      <c r="AB1684" s="1336">
        <v>-717</v>
      </c>
    </row>
    <row r="1685" spans="1:28">
      <c r="A1685" s="1336" t="s">
        <v>924</v>
      </c>
      <c r="B1685" s="2" t="s">
        <v>938</v>
      </c>
      <c r="C1685" s="1" t="s">
        <v>936</v>
      </c>
      <c r="D1685" s="1" t="s">
        <v>939</v>
      </c>
      <c r="E1685" s="1">
        <v>140083</v>
      </c>
      <c r="F1685" s="1336" t="s">
        <v>117</v>
      </c>
      <c r="G1685" s="1" t="s">
        <v>32</v>
      </c>
      <c r="H1685" s="1">
        <v>420133</v>
      </c>
      <c r="I1685" s="3">
        <v>42538</v>
      </c>
      <c r="J1685" s="3">
        <v>42517</v>
      </c>
      <c r="K1685" s="3">
        <v>42536</v>
      </c>
      <c r="L1685" s="1">
        <v>222750</v>
      </c>
      <c r="M1685" s="3">
        <v>42537</v>
      </c>
      <c r="N1685" s="1" t="s">
        <v>89</v>
      </c>
      <c r="O1685" s="1">
        <v>116552</v>
      </c>
      <c r="P1685" s="1">
        <v>900</v>
      </c>
      <c r="Q1685" s="1">
        <v>16.760000000000002</v>
      </c>
      <c r="R1685" s="1337">
        <v>15084</v>
      </c>
      <c r="S1685" s="4">
        <v>-2690.11</v>
      </c>
      <c r="T1685" s="1">
        <v>17.477</v>
      </c>
      <c r="U1685" s="1337">
        <v>15729.3</v>
      </c>
      <c r="V1685" s="1">
        <v>2.76E-2</v>
      </c>
      <c r="W1685" s="1336">
        <v>24.876000000000001</v>
      </c>
      <c r="X1685" s="1">
        <v>13</v>
      </c>
      <c r="Y1685" s="1">
        <v>141</v>
      </c>
      <c r="AA1685" s="1">
        <v>401</v>
      </c>
      <c r="AB1685" s="1336">
        <v>-645.29999999999995</v>
      </c>
    </row>
    <row r="1686" spans="1:28">
      <c r="A1686" s="1336" t="s">
        <v>924</v>
      </c>
      <c r="B1686" s="2" t="s">
        <v>940</v>
      </c>
      <c r="C1686" s="1" t="s">
        <v>936</v>
      </c>
      <c r="D1686" s="1" t="s">
        <v>65</v>
      </c>
      <c r="E1686" s="1">
        <v>140083</v>
      </c>
      <c r="F1686" s="1336" t="s">
        <v>117</v>
      </c>
      <c r="G1686" s="1" t="s">
        <v>32</v>
      </c>
      <c r="H1686" s="1">
        <v>420133</v>
      </c>
      <c r="I1686" s="3">
        <v>42538</v>
      </c>
      <c r="J1686" s="3">
        <v>42517</v>
      </c>
      <c r="K1686" s="3">
        <v>42536</v>
      </c>
      <c r="L1686" s="1">
        <v>222750</v>
      </c>
      <c r="M1686" s="3">
        <v>42537</v>
      </c>
      <c r="N1686" s="1" t="s">
        <v>89</v>
      </c>
      <c r="O1686" s="1">
        <v>116552</v>
      </c>
      <c r="P1686" s="1">
        <v>1000</v>
      </c>
      <c r="Q1686" s="1">
        <v>16.760000000000002</v>
      </c>
      <c r="R1686" s="1337">
        <v>16760</v>
      </c>
      <c r="S1686" s="4">
        <v>-2989.01</v>
      </c>
      <c r="T1686" s="1">
        <v>17.477</v>
      </c>
      <c r="U1686" s="1337">
        <v>17477</v>
      </c>
      <c r="V1686" s="1">
        <v>2.76E-2</v>
      </c>
      <c r="W1686" s="1336">
        <v>27.64</v>
      </c>
      <c r="X1686" s="1">
        <v>13</v>
      </c>
      <c r="Y1686" s="1">
        <v>141</v>
      </c>
      <c r="AA1686" s="1">
        <v>401</v>
      </c>
      <c r="AB1686" s="1336">
        <v>-717</v>
      </c>
    </row>
    <row r="1687" spans="1:28">
      <c r="A1687" s="1336" t="s">
        <v>924</v>
      </c>
      <c r="B1687" s="2" t="s">
        <v>940</v>
      </c>
      <c r="C1687" s="1" t="s">
        <v>936</v>
      </c>
      <c r="D1687" s="1" t="s">
        <v>65</v>
      </c>
      <c r="E1687" s="1">
        <v>140083</v>
      </c>
      <c r="F1687" s="1336" t="s">
        <v>117</v>
      </c>
      <c r="G1687" s="1" t="s">
        <v>32</v>
      </c>
      <c r="H1687" s="1">
        <v>420369</v>
      </c>
      <c r="I1687" s="3">
        <v>42541</v>
      </c>
      <c r="J1687" s="3">
        <v>42516</v>
      </c>
      <c r="K1687" s="3">
        <v>42546</v>
      </c>
      <c r="L1687" s="1">
        <v>222877</v>
      </c>
      <c r="M1687" s="3">
        <v>42541</v>
      </c>
      <c r="N1687" s="1" t="s">
        <v>89</v>
      </c>
      <c r="O1687" s="1">
        <v>116494</v>
      </c>
      <c r="P1687" s="1">
        <v>1000</v>
      </c>
      <c r="Q1687" s="1">
        <v>17.18</v>
      </c>
      <c r="R1687" s="1337">
        <v>17180</v>
      </c>
      <c r="S1687" s="4">
        <v>-2569.0100000000002</v>
      </c>
      <c r="T1687" s="1">
        <v>17.477</v>
      </c>
      <c r="U1687" s="1337">
        <v>17477</v>
      </c>
      <c r="V1687" s="1">
        <v>2.76E-2</v>
      </c>
      <c r="W1687" s="1336">
        <v>27.64</v>
      </c>
      <c r="X1687" s="1">
        <v>13</v>
      </c>
      <c r="Y1687" s="1">
        <v>141</v>
      </c>
      <c r="AA1687" s="1">
        <v>401</v>
      </c>
      <c r="AB1687" s="1336">
        <v>-297</v>
      </c>
    </row>
    <row r="1688" spans="1:28">
      <c r="A1688" s="1336" t="s">
        <v>924</v>
      </c>
      <c r="B1688" s="2" t="s">
        <v>941</v>
      </c>
      <c r="C1688" s="1" t="s">
        <v>936</v>
      </c>
      <c r="D1688" s="1" t="s">
        <v>129</v>
      </c>
      <c r="E1688" s="1">
        <v>140083</v>
      </c>
      <c r="F1688" s="1336" t="s">
        <v>117</v>
      </c>
      <c r="G1688" s="1" t="s">
        <v>32</v>
      </c>
      <c r="H1688" s="1">
        <v>420259</v>
      </c>
      <c r="I1688" s="3">
        <v>42541</v>
      </c>
      <c r="J1688" s="3">
        <v>42523</v>
      </c>
      <c r="K1688" s="3">
        <v>42546</v>
      </c>
      <c r="L1688" s="1">
        <v>222842</v>
      </c>
      <c r="M1688" s="3">
        <v>42541</v>
      </c>
      <c r="N1688" s="1" t="s">
        <v>89</v>
      </c>
      <c r="O1688" s="1">
        <v>116745</v>
      </c>
      <c r="P1688" s="1">
        <v>2000</v>
      </c>
      <c r="Q1688" s="1">
        <v>16.760000000000002</v>
      </c>
      <c r="R1688" s="1337">
        <v>33520</v>
      </c>
      <c r="S1688" s="4">
        <v>-5978.02</v>
      </c>
      <c r="T1688" s="1">
        <v>17.477</v>
      </c>
      <c r="U1688" s="1337">
        <v>34954</v>
      </c>
      <c r="V1688" s="1">
        <v>2.76E-2</v>
      </c>
      <c r="W1688" s="1336">
        <v>55.28</v>
      </c>
      <c r="X1688" s="1">
        <v>13</v>
      </c>
      <c r="Y1688" s="1">
        <v>141</v>
      </c>
      <c r="AA1688" s="1">
        <v>401</v>
      </c>
      <c r="AB1688" s="1337">
        <v>-1434</v>
      </c>
    </row>
    <row r="1689" spans="1:28">
      <c r="A1689" s="1336" t="s">
        <v>924</v>
      </c>
      <c r="B1689" s="2" t="s">
        <v>941</v>
      </c>
      <c r="C1689" s="1" t="s">
        <v>936</v>
      </c>
      <c r="D1689" s="1" t="s">
        <v>129</v>
      </c>
      <c r="E1689" s="1">
        <v>140083</v>
      </c>
      <c r="F1689" s="1336" t="s">
        <v>117</v>
      </c>
      <c r="G1689" s="1" t="s">
        <v>32</v>
      </c>
      <c r="H1689" s="1">
        <v>420369</v>
      </c>
      <c r="I1689" s="3">
        <v>42541</v>
      </c>
      <c r="J1689" s="3">
        <v>42516</v>
      </c>
      <c r="K1689" s="3">
        <v>42546</v>
      </c>
      <c r="L1689" s="1">
        <v>222877</v>
      </c>
      <c r="M1689" s="3">
        <v>42541</v>
      </c>
      <c r="N1689" s="1" t="s">
        <v>89</v>
      </c>
      <c r="O1689" s="1">
        <v>116494</v>
      </c>
      <c r="P1689" s="1">
        <v>2000</v>
      </c>
      <c r="Q1689" s="1">
        <v>17.18</v>
      </c>
      <c r="R1689" s="1337">
        <v>34360</v>
      </c>
      <c r="S1689" s="4">
        <v>-5138.0200000000004</v>
      </c>
      <c r="T1689" s="1">
        <v>17.477</v>
      </c>
      <c r="U1689" s="1337">
        <v>34954</v>
      </c>
      <c r="V1689" s="1">
        <v>2.76E-2</v>
      </c>
      <c r="W1689" s="1336">
        <v>55.28</v>
      </c>
      <c r="X1689" s="1">
        <v>13</v>
      </c>
      <c r="Y1689" s="1">
        <v>141</v>
      </c>
      <c r="AA1689" s="1">
        <v>401</v>
      </c>
      <c r="AB1689" s="1336">
        <v>-594</v>
      </c>
    </row>
    <row r="1690" spans="1:28">
      <c r="A1690" s="1336" t="s">
        <v>924</v>
      </c>
      <c r="B1690" s="2" t="s">
        <v>941</v>
      </c>
      <c r="C1690" s="1" t="s">
        <v>936</v>
      </c>
      <c r="D1690" s="1" t="s">
        <v>129</v>
      </c>
      <c r="E1690" s="1">
        <v>140083</v>
      </c>
      <c r="F1690" s="1336" t="s">
        <v>117</v>
      </c>
      <c r="G1690" s="1" t="s">
        <v>32</v>
      </c>
      <c r="H1690" s="1">
        <v>420369</v>
      </c>
      <c r="I1690" s="3">
        <v>42541</v>
      </c>
      <c r="J1690" s="3">
        <v>42516</v>
      </c>
      <c r="K1690" s="3">
        <v>42546</v>
      </c>
      <c r="L1690" s="1">
        <v>222877</v>
      </c>
      <c r="M1690" s="3">
        <v>42541</v>
      </c>
      <c r="N1690" s="1" t="s">
        <v>89</v>
      </c>
      <c r="O1690" s="1">
        <v>116494</v>
      </c>
      <c r="P1690" s="1">
        <v>2000</v>
      </c>
      <c r="Q1690" s="1">
        <v>17.18</v>
      </c>
      <c r="R1690" s="1337">
        <v>34360</v>
      </c>
      <c r="S1690" s="4">
        <v>-5138.0200000000004</v>
      </c>
      <c r="T1690" s="1">
        <v>17.477</v>
      </c>
      <c r="U1690" s="1337">
        <v>34954</v>
      </c>
      <c r="V1690" s="1">
        <v>2.76E-2</v>
      </c>
      <c r="W1690" s="1336">
        <v>55.28</v>
      </c>
      <c r="X1690" s="1">
        <v>13</v>
      </c>
      <c r="Y1690" s="1">
        <v>141</v>
      </c>
      <c r="AA1690" s="1">
        <v>401</v>
      </c>
      <c r="AB1690" s="1336">
        <v>-594</v>
      </c>
    </row>
    <row r="1691" spans="1:28">
      <c r="A1691" s="1336" t="s">
        <v>924</v>
      </c>
      <c r="B1691" s="2" t="s">
        <v>942</v>
      </c>
      <c r="C1691" s="1" t="s">
        <v>936</v>
      </c>
      <c r="D1691" s="1" t="s">
        <v>943</v>
      </c>
      <c r="E1691" s="1">
        <v>140083</v>
      </c>
      <c r="F1691" s="1336" t="s">
        <v>117</v>
      </c>
      <c r="G1691" s="1" t="s">
        <v>32</v>
      </c>
      <c r="H1691" s="1">
        <v>420643</v>
      </c>
      <c r="I1691" s="3">
        <v>42543</v>
      </c>
      <c r="J1691" s="3">
        <v>42517</v>
      </c>
      <c r="K1691" s="3">
        <v>42546</v>
      </c>
      <c r="L1691" s="1">
        <v>222981</v>
      </c>
      <c r="M1691" s="3">
        <v>42542</v>
      </c>
      <c r="N1691" s="1" t="s">
        <v>89</v>
      </c>
      <c r="O1691" s="1">
        <v>116555</v>
      </c>
      <c r="P1691" s="1">
        <v>2300</v>
      </c>
      <c r="Q1691" s="1">
        <v>17.18</v>
      </c>
      <c r="R1691" s="1337">
        <v>39514</v>
      </c>
      <c r="S1691" s="4">
        <v>-5908.72</v>
      </c>
      <c r="T1691" s="1">
        <v>17.477</v>
      </c>
      <c r="U1691" s="1337">
        <v>40197.1</v>
      </c>
      <c r="V1691" s="1">
        <v>2.76E-2</v>
      </c>
      <c r="W1691" s="1336">
        <v>63.572000000000003</v>
      </c>
      <c r="X1691" s="1">
        <v>13</v>
      </c>
      <c r="Y1691" s="1">
        <v>141</v>
      </c>
      <c r="AA1691" s="1">
        <v>401</v>
      </c>
      <c r="AB1691" s="1336">
        <v>-683.1</v>
      </c>
    </row>
    <row r="1692" spans="1:28">
      <c r="A1692" s="1336" t="s">
        <v>924</v>
      </c>
      <c r="B1692" s="2" t="s">
        <v>944</v>
      </c>
      <c r="C1692" s="1" t="s">
        <v>945</v>
      </c>
      <c r="D1692" s="1" t="s">
        <v>692</v>
      </c>
      <c r="E1692" s="1">
        <v>140083</v>
      </c>
      <c r="F1692" s="1336" t="s">
        <v>117</v>
      </c>
      <c r="G1692" s="1" t="s">
        <v>32</v>
      </c>
      <c r="H1692" s="1">
        <v>420643</v>
      </c>
      <c r="I1692" s="3">
        <v>42543</v>
      </c>
      <c r="J1692" s="3">
        <v>42517</v>
      </c>
      <c r="K1692" s="3">
        <v>42546</v>
      </c>
      <c r="L1692" s="1">
        <v>222981</v>
      </c>
      <c r="M1692" s="3">
        <v>42542</v>
      </c>
      <c r="N1692" s="1" t="s">
        <v>89</v>
      </c>
      <c r="O1692" s="1">
        <v>116555</v>
      </c>
      <c r="P1692" s="1">
        <v>800</v>
      </c>
      <c r="Q1692" s="1">
        <v>20.25</v>
      </c>
      <c r="R1692" s="1337">
        <v>16200</v>
      </c>
      <c r="S1692" s="4">
        <v>-2020.12</v>
      </c>
      <c r="T1692" s="1">
        <v>20.155000000000001</v>
      </c>
      <c r="U1692" s="1337">
        <v>16124</v>
      </c>
      <c r="V1692" s="1">
        <v>3.6900000000000002E-2</v>
      </c>
      <c r="W1692" s="1336">
        <v>29.512</v>
      </c>
      <c r="X1692" s="1">
        <v>13</v>
      </c>
      <c r="Y1692" s="1">
        <v>141</v>
      </c>
      <c r="AA1692" s="1">
        <v>401</v>
      </c>
      <c r="AB1692" s="1336">
        <v>76</v>
      </c>
    </row>
    <row r="1693" spans="1:28">
      <c r="A1693" s="1336" t="s">
        <v>924</v>
      </c>
      <c r="B1693" s="2" t="s">
        <v>946</v>
      </c>
      <c r="C1693" s="1" t="s">
        <v>945</v>
      </c>
      <c r="D1693" s="1" t="s">
        <v>129</v>
      </c>
      <c r="E1693" s="1">
        <v>140083</v>
      </c>
      <c r="F1693" s="1336" t="s">
        <v>117</v>
      </c>
      <c r="G1693" s="1" t="s">
        <v>32</v>
      </c>
      <c r="H1693" s="1">
        <v>420279</v>
      </c>
      <c r="I1693" s="3">
        <v>42541</v>
      </c>
      <c r="J1693" s="3">
        <v>42523</v>
      </c>
      <c r="K1693" s="3">
        <v>42546</v>
      </c>
      <c r="L1693" s="1">
        <v>222854</v>
      </c>
      <c r="M1693" s="3">
        <v>42541</v>
      </c>
      <c r="N1693" s="1" t="s">
        <v>89</v>
      </c>
      <c r="O1693" s="1">
        <v>116745</v>
      </c>
      <c r="P1693" s="1">
        <v>4000</v>
      </c>
      <c r="Q1693" s="1">
        <v>19.760000000000002</v>
      </c>
      <c r="R1693" s="1337">
        <v>79040</v>
      </c>
      <c r="S1693" s="4">
        <v>-12060.6</v>
      </c>
      <c r="T1693" s="1">
        <v>20.155000000000001</v>
      </c>
      <c r="U1693" s="1337">
        <v>80620</v>
      </c>
      <c r="V1693" s="1">
        <v>3.6900000000000002E-2</v>
      </c>
      <c r="W1693" s="1336">
        <v>147.56</v>
      </c>
      <c r="X1693" s="1">
        <v>13</v>
      </c>
      <c r="Y1693" s="1">
        <v>141</v>
      </c>
      <c r="AA1693" s="1">
        <v>401</v>
      </c>
      <c r="AB1693" s="1337">
        <v>-1580</v>
      </c>
    </row>
    <row r="1694" spans="1:28">
      <c r="A1694" s="1336" t="s">
        <v>924</v>
      </c>
      <c r="B1694" s="2" t="s">
        <v>946</v>
      </c>
      <c r="C1694" s="1" t="s">
        <v>945</v>
      </c>
      <c r="D1694" s="1" t="s">
        <v>129</v>
      </c>
      <c r="E1694" s="1">
        <v>140083</v>
      </c>
      <c r="F1694" s="1336" t="s">
        <v>117</v>
      </c>
      <c r="G1694" s="1" t="s">
        <v>32</v>
      </c>
      <c r="H1694" s="1">
        <v>420333</v>
      </c>
      <c r="I1694" s="3">
        <v>42541</v>
      </c>
      <c r="J1694" s="3">
        <v>42516</v>
      </c>
      <c r="K1694" s="3">
        <v>42546</v>
      </c>
      <c r="L1694" s="1">
        <v>222871</v>
      </c>
      <c r="M1694" s="3">
        <v>42541</v>
      </c>
      <c r="N1694" s="1" t="s">
        <v>89</v>
      </c>
      <c r="O1694" s="1">
        <v>116494</v>
      </c>
      <c r="P1694" s="1">
        <v>2000</v>
      </c>
      <c r="Q1694" s="1">
        <v>20.25</v>
      </c>
      <c r="R1694" s="1337">
        <v>40500</v>
      </c>
      <c r="S1694" s="4">
        <v>-5050.3</v>
      </c>
      <c r="T1694" s="1">
        <v>20.155000000000001</v>
      </c>
      <c r="U1694" s="1337">
        <v>40310</v>
      </c>
      <c r="V1694" s="1">
        <v>3.6900000000000002E-2</v>
      </c>
      <c r="W1694" s="1336">
        <v>73.78</v>
      </c>
      <c r="X1694" s="1">
        <v>13</v>
      </c>
      <c r="Y1694" s="1">
        <v>141</v>
      </c>
      <c r="AA1694" s="1">
        <v>401</v>
      </c>
      <c r="AB1694" s="1336">
        <v>190</v>
      </c>
    </row>
    <row r="1695" spans="1:28">
      <c r="A1695" s="1336" t="s">
        <v>924</v>
      </c>
      <c r="B1695" s="2" t="s">
        <v>946</v>
      </c>
      <c r="C1695" s="1" t="s">
        <v>945</v>
      </c>
      <c r="D1695" s="1" t="s">
        <v>129</v>
      </c>
      <c r="E1695" s="1">
        <v>130023</v>
      </c>
      <c r="F1695" s="1336" t="s">
        <v>153</v>
      </c>
      <c r="G1695" s="1" t="s">
        <v>32</v>
      </c>
      <c r="H1695" s="1">
        <v>420768</v>
      </c>
      <c r="I1695" s="3">
        <v>42545</v>
      </c>
      <c r="J1695" s="3">
        <v>42527</v>
      </c>
      <c r="K1695" s="3">
        <v>42546</v>
      </c>
      <c r="N1695" s="1" t="s">
        <v>89</v>
      </c>
      <c r="O1695" s="1">
        <v>116849</v>
      </c>
      <c r="P1695" s="1">
        <v>2000</v>
      </c>
      <c r="Q1695" s="1">
        <v>19.850000000000001</v>
      </c>
      <c r="R1695" s="1337">
        <v>39700</v>
      </c>
      <c r="S1695" s="4">
        <v>-5850.3</v>
      </c>
      <c r="T1695" s="1">
        <v>20.155000000000001</v>
      </c>
      <c r="U1695" s="1337">
        <v>40310</v>
      </c>
      <c r="V1695" s="1">
        <v>3.6900000000000002E-2</v>
      </c>
      <c r="W1695" s="1336">
        <v>73.78</v>
      </c>
      <c r="X1695" s="1">
        <v>13</v>
      </c>
      <c r="Y1695" s="1">
        <v>130</v>
      </c>
      <c r="AA1695" s="1">
        <v>401</v>
      </c>
      <c r="AB1695" s="1336">
        <v>-610</v>
      </c>
    </row>
    <row r="1696" spans="1:28">
      <c r="A1696" s="1336" t="s">
        <v>924</v>
      </c>
      <c r="B1696" s="2" t="s">
        <v>947</v>
      </c>
      <c r="C1696" s="1" t="s">
        <v>948</v>
      </c>
      <c r="D1696" s="1" t="s">
        <v>76</v>
      </c>
      <c r="E1696" s="1">
        <v>140083</v>
      </c>
      <c r="F1696" s="1336" t="s">
        <v>117</v>
      </c>
      <c r="G1696" s="1" t="s">
        <v>32</v>
      </c>
      <c r="H1696" s="1">
        <v>419206</v>
      </c>
      <c r="I1696" s="3">
        <v>42531</v>
      </c>
      <c r="J1696" s="3">
        <v>42516</v>
      </c>
      <c r="K1696" s="3">
        <v>42546</v>
      </c>
      <c r="L1696" s="1">
        <v>222252</v>
      </c>
      <c r="M1696" s="3">
        <v>42531</v>
      </c>
      <c r="N1696" s="1" t="s">
        <v>89</v>
      </c>
      <c r="O1696" s="1">
        <v>116495</v>
      </c>
      <c r="P1696" s="1">
        <v>500</v>
      </c>
      <c r="Q1696" s="1">
        <v>26.65</v>
      </c>
      <c r="R1696" s="1337">
        <v>13325</v>
      </c>
      <c r="S1696" s="1">
        <v>-602.82000000000005</v>
      </c>
      <c r="T1696" s="1">
        <v>24.651</v>
      </c>
      <c r="U1696" s="1337">
        <v>12325.5</v>
      </c>
      <c r="V1696" s="1">
        <v>4.6199999999999998E-2</v>
      </c>
      <c r="W1696" s="1336">
        <v>23.08</v>
      </c>
      <c r="X1696" s="1">
        <v>13</v>
      </c>
      <c r="Y1696" s="1">
        <v>141</v>
      </c>
      <c r="AA1696" s="1">
        <v>401</v>
      </c>
      <c r="AB1696" s="1336">
        <v>999.5</v>
      </c>
    </row>
    <row r="1697" spans="1:28">
      <c r="A1697" s="1336" t="s">
        <v>924</v>
      </c>
      <c r="B1697" s="2" t="s">
        <v>949</v>
      </c>
      <c r="C1697" s="1" t="s">
        <v>948</v>
      </c>
      <c r="D1697" s="1" t="s">
        <v>65</v>
      </c>
      <c r="E1697" s="1">
        <v>140083</v>
      </c>
      <c r="F1697" s="1336" t="s">
        <v>117</v>
      </c>
      <c r="G1697" s="1" t="s">
        <v>32</v>
      </c>
      <c r="H1697" s="1">
        <v>418943</v>
      </c>
      <c r="I1697" s="3">
        <v>42529</v>
      </c>
      <c r="J1697" s="3">
        <v>42516</v>
      </c>
      <c r="K1697" s="3">
        <v>42546</v>
      </c>
      <c r="L1697" s="1">
        <v>222004</v>
      </c>
      <c r="M1697" s="3">
        <v>42528</v>
      </c>
      <c r="N1697" s="1" t="s">
        <v>89</v>
      </c>
      <c r="O1697" s="1">
        <v>116495</v>
      </c>
      <c r="P1697" s="1">
        <v>1000</v>
      </c>
      <c r="Q1697" s="1">
        <v>26.65</v>
      </c>
      <c r="R1697" s="1337">
        <v>26650</v>
      </c>
      <c r="S1697" s="4">
        <v>-1205.6300000000001</v>
      </c>
      <c r="T1697" s="1">
        <v>24.651</v>
      </c>
      <c r="U1697" s="1337">
        <v>24651</v>
      </c>
      <c r="V1697" s="1">
        <v>4.6199999999999998E-2</v>
      </c>
      <c r="W1697" s="1336">
        <v>46.16</v>
      </c>
      <c r="X1697" s="1">
        <v>13</v>
      </c>
      <c r="Y1697" s="1">
        <v>141</v>
      </c>
      <c r="AA1697" s="1">
        <v>401</v>
      </c>
      <c r="AB1697" s="1337">
        <v>1999</v>
      </c>
    </row>
    <row r="1698" spans="1:28">
      <c r="A1698" s="1336" t="s">
        <v>924</v>
      </c>
      <c r="B1698" s="2" t="s">
        <v>950</v>
      </c>
      <c r="C1698" s="1" t="s">
        <v>948</v>
      </c>
      <c r="D1698" s="1" t="s">
        <v>129</v>
      </c>
      <c r="E1698" s="1">
        <v>140083</v>
      </c>
      <c r="F1698" s="1336" t="s">
        <v>117</v>
      </c>
      <c r="G1698" s="1" t="s">
        <v>32</v>
      </c>
      <c r="H1698" s="1">
        <v>418943</v>
      </c>
      <c r="I1698" s="3">
        <v>42529</v>
      </c>
      <c r="J1698" s="3">
        <v>42516</v>
      </c>
      <c r="K1698" s="3">
        <v>42546</v>
      </c>
      <c r="L1698" s="1">
        <v>222004</v>
      </c>
      <c r="M1698" s="3">
        <v>42528</v>
      </c>
      <c r="N1698" s="1" t="s">
        <v>89</v>
      </c>
      <c r="O1698" s="1">
        <v>116495</v>
      </c>
      <c r="P1698" s="1">
        <v>2000</v>
      </c>
      <c r="Q1698" s="1">
        <v>26.65</v>
      </c>
      <c r="R1698" s="1337">
        <v>53300</v>
      </c>
      <c r="S1698" s="4">
        <v>-2411.2600000000002</v>
      </c>
      <c r="T1698" s="1">
        <v>24.651</v>
      </c>
      <c r="U1698" s="1337">
        <v>49302</v>
      </c>
      <c r="V1698" s="1">
        <v>4.6199999999999998E-2</v>
      </c>
      <c r="W1698" s="1336">
        <v>92.32</v>
      </c>
      <c r="X1698" s="1">
        <v>13</v>
      </c>
      <c r="Y1698" s="1">
        <v>141</v>
      </c>
      <c r="AA1698" s="1">
        <v>401</v>
      </c>
      <c r="AB1698" s="1337">
        <v>3998</v>
      </c>
    </row>
    <row r="1699" spans="1:28">
      <c r="A1699" s="1336" t="s">
        <v>924</v>
      </c>
      <c r="B1699" s="2" t="s">
        <v>951</v>
      </c>
      <c r="C1699" s="1" t="s">
        <v>952</v>
      </c>
      <c r="D1699" s="1" t="s">
        <v>81</v>
      </c>
      <c r="E1699" s="1">
        <v>140083</v>
      </c>
      <c r="F1699" s="1336" t="s">
        <v>117</v>
      </c>
      <c r="G1699" s="1" t="s">
        <v>32</v>
      </c>
      <c r="H1699" s="1">
        <v>420156</v>
      </c>
      <c r="I1699" s="3">
        <v>42538</v>
      </c>
      <c r="J1699" s="3">
        <v>42517</v>
      </c>
      <c r="K1699" s="3">
        <v>42546</v>
      </c>
      <c r="L1699" s="1">
        <v>222751</v>
      </c>
      <c r="M1699" s="3">
        <v>42537</v>
      </c>
      <c r="N1699" s="1" t="s">
        <v>89</v>
      </c>
      <c r="O1699" s="1">
        <v>116552</v>
      </c>
      <c r="P1699" s="1">
        <v>300</v>
      </c>
      <c r="Q1699" s="1">
        <v>28.7</v>
      </c>
      <c r="R1699" s="1337">
        <v>8610</v>
      </c>
      <c r="S1699" s="1">
        <v>-841.66</v>
      </c>
      <c r="T1699" s="1">
        <v>27.881</v>
      </c>
      <c r="U1699" s="1337">
        <v>8364.2999999999993</v>
      </c>
      <c r="V1699" s="1">
        <v>5.5399999999999998E-2</v>
      </c>
      <c r="W1699" s="1336">
        <v>16.632000000000001</v>
      </c>
      <c r="X1699" s="1">
        <v>13</v>
      </c>
      <c r="Y1699" s="1">
        <v>141</v>
      </c>
      <c r="AA1699" s="1">
        <v>401</v>
      </c>
      <c r="AB1699" s="1336">
        <v>245.7</v>
      </c>
    </row>
    <row r="1700" spans="1:28">
      <c r="A1700" s="1336" t="s">
        <v>924</v>
      </c>
      <c r="B1700" s="2" t="s">
        <v>953</v>
      </c>
      <c r="C1700" s="1" t="s">
        <v>952</v>
      </c>
      <c r="D1700" s="1" t="s">
        <v>467</v>
      </c>
      <c r="E1700" s="1">
        <v>140083</v>
      </c>
      <c r="F1700" s="1336" t="s">
        <v>117</v>
      </c>
      <c r="G1700" s="1" t="s">
        <v>32</v>
      </c>
      <c r="H1700" s="1">
        <v>420260</v>
      </c>
      <c r="I1700" s="3">
        <v>42541</v>
      </c>
      <c r="J1700" s="3">
        <v>42523</v>
      </c>
      <c r="K1700" s="3">
        <v>42546</v>
      </c>
      <c r="L1700" s="1">
        <v>222834</v>
      </c>
      <c r="M1700" s="3">
        <v>42541</v>
      </c>
      <c r="N1700" s="1" t="s">
        <v>89</v>
      </c>
      <c r="O1700" s="1">
        <v>116746</v>
      </c>
      <c r="P1700" s="1">
        <v>1500</v>
      </c>
      <c r="Q1700" s="1">
        <v>28.7</v>
      </c>
      <c r="R1700" s="1337">
        <v>43050</v>
      </c>
      <c r="S1700" s="4">
        <v>-4208.3</v>
      </c>
      <c r="T1700" s="1">
        <v>27.881</v>
      </c>
      <c r="U1700" s="1337">
        <v>41821.5</v>
      </c>
      <c r="V1700" s="1">
        <v>5.5399999999999998E-2</v>
      </c>
      <c r="W1700" s="1336">
        <v>83.16</v>
      </c>
      <c r="X1700" s="1">
        <v>13</v>
      </c>
      <c r="Y1700" s="1">
        <v>141</v>
      </c>
      <c r="AA1700" s="1">
        <v>401</v>
      </c>
      <c r="AB1700" s="1337">
        <v>1228.5</v>
      </c>
    </row>
    <row r="1701" spans="1:28">
      <c r="A1701" s="1336" t="s">
        <v>924</v>
      </c>
      <c r="B1701" s="2" t="s">
        <v>954</v>
      </c>
      <c r="C1701" s="1" t="s">
        <v>952</v>
      </c>
      <c r="D1701" s="1" t="s">
        <v>129</v>
      </c>
      <c r="E1701" s="1">
        <v>140083</v>
      </c>
      <c r="F1701" s="1336" t="s">
        <v>117</v>
      </c>
      <c r="G1701" s="1" t="s">
        <v>32</v>
      </c>
      <c r="H1701" s="1">
        <v>418927</v>
      </c>
      <c r="I1701" s="3">
        <v>42529</v>
      </c>
      <c r="J1701" s="3">
        <v>42516</v>
      </c>
      <c r="K1701" s="3">
        <v>42546</v>
      </c>
      <c r="L1701" s="1">
        <v>222002</v>
      </c>
      <c r="M1701" s="3">
        <v>42528</v>
      </c>
      <c r="N1701" s="1" t="s">
        <v>89</v>
      </c>
      <c r="O1701" s="1">
        <v>116495</v>
      </c>
      <c r="P1701" s="1">
        <v>2000</v>
      </c>
      <c r="Q1701" s="1">
        <v>29.42</v>
      </c>
      <c r="R1701" s="1337">
        <v>58840</v>
      </c>
      <c r="S1701" s="4">
        <v>-4171.0600000000004</v>
      </c>
      <c r="T1701" s="1">
        <v>27.881</v>
      </c>
      <c r="U1701" s="1337">
        <v>55762</v>
      </c>
      <c r="V1701" s="1">
        <v>5.5399999999999998E-2</v>
      </c>
      <c r="W1701" s="1336">
        <v>110.88</v>
      </c>
      <c r="X1701" s="1">
        <v>13</v>
      </c>
      <c r="Y1701" s="1">
        <v>141</v>
      </c>
      <c r="AA1701" s="1">
        <v>401</v>
      </c>
      <c r="AB1701" s="1337">
        <v>3078</v>
      </c>
    </row>
    <row r="1702" spans="1:28">
      <c r="A1702" s="1336" t="s">
        <v>924</v>
      </c>
      <c r="B1702" s="2" t="s">
        <v>955</v>
      </c>
      <c r="C1702" s="1" t="s">
        <v>956</v>
      </c>
      <c r="D1702" s="1" t="s">
        <v>116</v>
      </c>
      <c r="E1702" s="1">
        <v>140083</v>
      </c>
      <c r="F1702" s="1336" t="s">
        <v>117</v>
      </c>
      <c r="G1702" s="1" t="s">
        <v>32</v>
      </c>
      <c r="H1702" s="1">
        <v>420292</v>
      </c>
      <c r="I1702" s="3">
        <v>42541</v>
      </c>
      <c r="J1702" s="3">
        <v>42523</v>
      </c>
      <c r="K1702" s="3">
        <v>42546</v>
      </c>
      <c r="L1702" s="1">
        <v>222850</v>
      </c>
      <c r="M1702" s="3">
        <v>42541</v>
      </c>
      <c r="N1702" s="1" t="s">
        <v>89</v>
      </c>
      <c r="O1702" s="1">
        <v>116746</v>
      </c>
      <c r="P1702" s="1">
        <v>200</v>
      </c>
      <c r="Q1702" s="1">
        <v>31.4</v>
      </c>
      <c r="R1702" s="1337">
        <v>6280</v>
      </c>
      <c r="S1702" s="1">
        <v>-607.35</v>
      </c>
      <c r="T1702" s="1">
        <v>30.475000000000001</v>
      </c>
      <c r="U1702" s="1337">
        <v>6095</v>
      </c>
      <c r="V1702" s="1">
        <v>6.4699999999999994E-2</v>
      </c>
      <c r="W1702" s="1336">
        <v>12.936</v>
      </c>
      <c r="X1702" s="1">
        <v>13</v>
      </c>
      <c r="Y1702" s="1">
        <v>141</v>
      </c>
      <c r="AA1702" s="1">
        <v>401</v>
      </c>
      <c r="AB1702" s="1336">
        <v>185</v>
      </c>
    </row>
    <row r="1703" spans="1:28">
      <c r="A1703" s="1336" t="s">
        <v>924</v>
      </c>
      <c r="B1703" s="2" t="s">
        <v>955</v>
      </c>
      <c r="C1703" s="1" t="s">
        <v>956</v>
      </c>
      <c r="D1703" s="1" t="s">
        <v>116</v>
      </c>
      <c r="E1703" s="1">
        <v>140083</v>
      </c>
      <c r="F1703" s="1336" t="s">
        <v>117</v>
      </c>
      <c r="G1703" s="1" t="s">
        <v>32</v>
      </c>
      <c r="H1703" s="1">
        <v>420892</v>
      </c>
      <c r="I1703" s="3">
        <v>42544</v>
      </c>
      <c r="J1703" s="3">
        <v>42523</v>
      </c>
      <c r="K1703" s="3">
        <v>42546</v>
      </c>
      <c r="L1703" s="1">
        <v>223055</v>
      </c>
      <c r="M1703" s="3">
        <v>42543</v>
      </c>
      <c r="N1703" s="1" t="s">
        <v>89</v>
      </c>
      <c r="O1703" s="1">
        <v>116746</v>
      </c>
      <c r="P1703" s="1">
        <v>300</v>
      </c>
      <c r="Q1703" s="1">
        <v>31.4</v>
      </c>
      <c r="R1703" s="1337">
        <v>9420</v>
      </c>
      <c r="S1703" s="1">
        <v>-911.03</v>
      </c>
      <c r="T1703" s="1">
        <v>30.475000000000001</v>
      </c>
      <c r="U1703" s="1337">
        <v>9142.5</v>
      </c>
      <c r="V1703" s="1">
        <v>6.4699999999999994E-2</v>
      </c>
      <c r="W1703" s="1336">
        <v>19.404</v>
      </c>
      <c r="X1703" s="1">
        <v>13</v>
      </c>
      <c r="Y1703" s="1">
        <v>141</v>
      </c>
      <c r="AA1703" s="1">
        <v>401</v>
      </c>
      <c r="AB1703" s="1336">
        <v>277.5</v>
      </c>
    </row>
    <row r="1704" spans="1:28">
      <c r="A1704" s="1336" t="s">
        <v>924</v>
      </c>
      <c r="B1704" s="2" t="s">
        <v>957</v>
      </c>
      <c r="C1704" s="1" t="s">
        <v>956</v>
      </c>
      <c r="D1704" s="1" t="s">
        <v>76</v>
      </c>
      <c r="E1704" s="1">
        <v>140083</v>
      </c>
      <c r="F1704" s="1336" t="s">
        <v>117</v>
      </c>
      <c r="G1704" s="1" t="s">
        <v>32</v>
      </c>
      <c r="H1704" s="1">
        <v>418952</v>
      </c>
      <c r="I1704" s="3">
        <v>42529</v>
      </c>
      <c r="J1704" s="3">
        <v>42516</v>
      </c>
      <c r="K1704" s="3">
        <v>42546</v>
      </c>
      <c r="L1704" s="1">
        <v>222010</v>
      </c>
      <c r="M1704" s="3">
        <v>42528</v>
      </c>
      <c r="N1704" s="1" t="s">
        <v>89</v>
      </c>
      <c r="O1704" s="1">
        <v>116495</v>
      </c>
      <c r="P1704" s="1">
        <v>500</v>
      </c>
      <c r="Q1704" s="1">
        <v>32.19</v>
      </c>
      <c r="R1704" s="1337">
        <v>16095</v>
      </c>
      <c r="S1704" s="4">
        <v>-1123.3800000000001</v>
      </c>
      <c r="T1704" s="1">
        <v>30.475000000000001</v>
      </c>
      <c r="U1704" s="1337">
        <v>15237.5</v>
      </c>
      <c r="V1704" s="1">
        <v>6.4699999999999994E-2</v>
      </c>
      <c r="W1704" s="1336">
        <v>32.340000000000003</v>
      </c>
      <c r="X1704" s="1">
        <v>13</v>
      </c>
      <c r="Y1704" s="1">
        <v>141</v>
      </c>
      <c r="AA1704" s="1">
        <v>401</v>
      </c>
      <c r="AB1704" s="1336">
        <v>857.5</v>
      </c>
    </row>
    <row r="1705" spans="1:28">
      <c r="A1705" s="1336" t="s">
        <v>924</v>
      </c>
      <c r="B1705" s="2" t="s">
        <v>958</v>
      </c>
      <c r="C1705" s="1" t="s">
        <v>956</v>
      </c>
      <c r="D1705" s="1" t="s">
        <v>65</v>
      </c>
      <c r="E1705" s="1">
        <v>140083</v>
      </c>
      <c r="F1705" s="1336" t="s">
        <v>117</v>
      </c>
      <c r="G1705" s="1" t="s">
        <v>32</v>
      </c>
      <c r="H1705" s="1">
        <v>420291</v>
      </c>
      <c r="I1705" s="3">
        <v>42541</v>
      </c>
      <c r="J1705" s="3">
        <v>42523</v>
      </c>
      <c r="K1705" s="3">
        <v>42546</v>
      </c>
      <c r="L1705" s="1">
        <v>222844</v>
      </c>
      <c r="M1705" s="3">
        <v>42541</v>
      </c>
      <c r="N1705" s="1" t="s">
        <v>89</v>
      </c>
      <c r="O1705" s="1">
        <v>116746</v>
      </c>
      <c r="P1705" s="1">
        <v>1000</v>
      </c>
      <c r="Q1705" s="1">
        <v>31.4</v>
      </c>
      <c r="R1705" s="1337">
        <v>31400</v>
      </c>
      <c r="S1705" s="4">
        <v>-3036.75</v>
      </c>
      <c r="T1705" s="1">
        <v>30.475000000000001</v>
      </c>
      <c r="U1705" s="1337">
        <v>30475</v>
      </c>
      <c r="V1705" s="1">
        <v>6.4699999999999994E-2</v>
      </c>
      <c r="W1705" s="1336">
        <v>64.680000000000007</v>
      </c>
      <c r="X1705" s="1">
        <v>13</v>
      </c>
      <c r="Y1705" s="1">
        <v>141</v>
      </c>
      <c r="AA1705" s="1">
        <v>401</v>
      </c>
      <c r="AB1705" s="1336">
        <v>925</v>
      </c>
    </row>
    <row r="1706" spans="1:28">
      <c r="A1706" s="1336" t="s">
        <v>924</v>
      </c>
      <c r="B1706" s="2" t="s">
        <v>959</v>
      </c>
      <c r="C1706" s="1" t="s">
        <v>956</v>
      </c>
      <c r="D1706" s="1" t="s">
        <v>129</v>
      </c>
      <c r="E1706" s="1">
        <v>140083</v>
      </c>
      <c r="F1706" s="1336" t="s">
        <v>117</v>
      </c>
      <c r="G1706" s="1" t="s">
        <v>32</v>
      </c>
      <c r="H1706" s="1">
        <v>418952</v>
      </c>
      <c r="I1706" s="3">
        <v>42529</v>
      </c>
      <c r="J1706" s="3">
        <v>42516</v>
      </c>
      <c r="K1706" s="3">
        <v>42546</v>
      </c>
      <c r="L1706" s="1">
        <v>222010</v>
      </c>
      <c r="M1706" s="3">
        <v>42528</v>
      </c>
      <c r="N1706" s="1" t="s">
        <v>89</v>
      </c>
      <c r="O1706" s="1">
        <v>116495</v>
      </c>
      <c r="P1706" s="1">
        <v>2000</v>
      </c>
      <c r="Q1706" s="1">
        <v>32.19</v>
      </c>
      <c r="R1706" s="1337">
        <v>64380</v>
      </c>
      <c r="S1706" s="4">
        <v>-4493.5</v>
      </c>
      <c r="T1706" s="1">
        <v>30.475000000000001</v>
      </c>
      <c r="U1706" s="1337">
        <v>60950</v>
      </c>
      <c r="V1706" s="1">
        <v>6.4699999999999994E-2</v>
      </c>
      <c r="W1706" s="1336">
        <v>129.36000000000001</v>
      </c>
      <c r="X1706" s="1">
        <v>13</v>
      </c>
      <c r="Y1706" s="1">
        <v>141</v>
      </c>
      <c r="AA1706" s="1">
        <v>401</v>
      </c>
      <c r="AB1706" s="1337">
        <v>3430</v>
      </c>
    </row>
    <row r="1707" spans="1:28">
      <c r="A1707" s="1336" t="s">
        <v>924</v>
      </c>
      <c r="B1707" s="2" t="s">
        <v>959</v>
      </c>
      <c r="C1707" s="1" t="s">
        <v>956</v>
      </c>
      <c r="D1707" s="1" t="s">
        <v>129</v>
      </c>
      <c r="E1707" s="1">
        <v>140083</v>
      </c>
      <c r="F1707" s="1336" t="s">
        <v>117</v>
      </c>
      <c r="G1707" s="1" t="s">
        <v>32</v>
      </c>
      <c r="H1707" s="1">
        <v>420095</v>
      </c>
      <c r="I1707" s="3">
        <v>42537</v>
      </c>
      <c r="J1707" s="3">
        <v>42523</v>
      </c>
      <c r="K1707" s="3">
        <v>42546</v>
      </c>
      <c r="L1707" s="1">
        <v>222725</v>
      </c>
      <c r="M1707" s="3">
        <v>42537</v>
      </c>
      <c r="N1707" s="1" t="s">
        <v>89</v>
      </c>
      <c r="O1707" s="1">
        <v>116746</v>
      </c>
      <c r="P1707" s="1">
        <v>2000</v>
      </c>
      <c r="Q1707" s="1">
        <v>31.4</v>
      </c>
      <c r="R1707" s="1337">
        <v>62800</v>
      </c>
      <c r="S1707" s="4">
        <v>-6073.5</v>
      </c>
      <c r="T1707" s="1">
        <v>30.475000000000001</v>
      </c>
      <c r="U1707" s="1337">
        <v>60950</v>
      </c>
      <c r="V1707" s="1">
        <v>6.4699999999999994E-2</v>
      </c>
      <c r="W1707" s="1336">
        <v>129.36000000000001</v>
      </c>
      <c r="X1707" s="1">
        <v>13</v>
      </c>
      <c r="Y1707" s="1">
        <v>141</v>
      </c>
      <c r="AA1707" s="1">
        <v>401</v>
      </c>
      <c r="AB1707" s="1337">
        <v>1850</v>
      </c>
    </row>
    <row r="1708" spans="1:28">
      <c r="A1708" s="1336" t="s">
        <v>924</v>
      </c>
      <c r="B1708" s="2" t="s">
        <v>960</v>
      </c>
      <c r="C1708" s="1" t="s">
        <v>961</v>
      </c>
      <c r="D1708" s="1" t="s">
        <v>76</v>
      </c>
      <c r="E1708" s="1">
        <v>140083</v>
      </c>
      <c r="F1708" s="1336" t="s">
        <v>117</v>
      </c>
      <c r="G1708" s="1" t="s">
        <v>32</v>
      </c>
      <c r="H1708" s="1">
        <v>420086</v>
      </c>
      <c r="I1708" s="3">
        <v>42537</v>
      </c>
      <c r="J1708" s="3">
        <v>42516</v>
      </c>
      <c r="K1708" s="3">
        <v>42546</v>
      </c>
      <c r="L1708" s="1">
        <v>222715</v>
      </c>
      <c r="M1708" s="3">
        <v>42537</v>
      </c>
      <c r="N1708" s="1" t="s">
        <v>89</v>
      </c>
      <c r="O1708" s="1">
        <v>116495</v>
      </c>
      <c r="P1708" s="1">
        <v>500</v>
      </c>
      <c r="Q1708" s="1">
        <v>37.86</v>
      </c>
      <c r="R1708" s="1337">
        <v>18930</v>
      </c>
      <c r="S1708" s="4">
        <v>-5814.74</v>
      </c>
      <c r="T1708" s="1">
        <v>43.795999999999999</v>
      </c>
      <c r="U1708" s="1337">
        <v>21898</v>
      </c>
      <c r="V1708" s="1">
        <v>7.3999999999999996E-2</v>
      </c>
      <c r="W1708" s="1336">
        <v>37</v>
      </c>
      <c r="X1708" s="1">
        <v>13</v>
      </c>
      <c r="Y1708" s="1">
        <v>141</v>
      </c>
      <c r="AA1708" s="1">
        <v>401</v>
      </c>
      <c r="AB1708" s="1337">
        <v>-2968</v>
      </c>
    </row>
    <row r="1709" spans="1:28">
      <c r="A1709" s="1336" t="s">
        <v>924</v>
      </c>
      <c r="B1709" s="2" t="s">
        <v>962</v>
      </c>
      <c r="C1709" s="1" t="s">
        <v>961</v>
      </c>
      <c r="D1709" s="1" t="s">
        <v>65</v>
      </c>
      <c r="E1709" s="1">
        <v>140083</v>
      </c>
      <c r="F1709" s="1336" t="s">
        <v>117</v>
      </c>
      <c r="G1709" s="1" t="s">
        <v>32</v>
      </c>
      <c r="H1709" s="1">
        <v>420373</v>
      </c>
      <c r="I1709" s="3">
        <v>42541</v>
      </c>
      <c r="J1709" s="3">
        <v>42523</v>
      </c>
      <c r="K1709" s="3">
        <v>42546</v>
      </c>
      <c r="L1709" s="1">
        <v>222893</v>
      </c>
      <c r="M1709" s="3">
        <v>42541</v>
      </c>
      <c r="N1709" s="1" t="s">
        <v>89</v>
      </c>
      <c r="O1709" s="1">
        <v>116746</v>
      </c>
      <c r="P1709" s="1">
        <v>1000</v>
      </c>
      <c r="Q1709" s="1">
        <v>36.94</v>
      </c>
      <c r="R1709" s="1337">
        <v>36940</v>
      </c>
      <c r="S1709" s="4">
        <v>-12549.48</v>
      </c>
      <c r="T1709" s="1">
        <v>43.795999999999999</v>
      </c>
      <c r="U1709" s="1337">
        <v>43796</v>
      </c>
      <c r="V1709" s="1">
        <v>7.3999999999999996E-2</v>
      </c>
      <c r="W1709" s="1336">
        <v>74</v>
      </c>
      <c r="X1709" s="1">
        <v>13</v>
      </c>
      <c r="Y1709" s="1">
        <v>141</v>
      </c>
      <c r="AA1709" s="1">
        <v>401</v>
      </c>
      <c r="AB1709" s="1337">
        <v>-6856</v>
      </c>
    </row>
    <row r="1710" spans="1:28">
      <c r="A1710" s="1336" t="s">
        <v>924</v>
      </c>
      <c r="B1710" s="2" t="s">
        <v>963</v>
      </c>
      <c r="C1710" s="1" t="s">
        <v>964</v>
      </c>
      <c r="D1710" s="1" t="s">
        <v>129</v>
      </c>
      <c r="E1710" s="1">
        <v>140083</v>
      </c>
      <c r="F1710" s="1336" t="s">
        <v>117</v>
      </c>
      <c r="G1710" s="1" t="s">
        <v>32</v>
      </c>
      <c r="H1710" s="1">
        <v>420022</v>
      </c>
      <c r="I1710" s="3">
        <v>42537</v>
      </c>
      <c r="J1710" s="3">
        <v>42516</v>
      </c>
      <c r="K1710" s="3">
        <v>42546</v>
      </c>
      <c r="L1710" s="1">
        <v>222711</v>
      </c>
      <c r="M1710" s="3">
        <v>42537</v>
      </c>
      <c r="N1710" s="1" t="s">
        <v>89</v>
      </c>
      <c r="O1710" s="1">
        <v>116495</v>
      </c>
      <c r="P1710" s="1">
        <v>2000</v>
      </c>
      <c r="Q1710" s="1">
        <v>43.54</v>
      </c>
      <c r="R1710" s="1337">
        <v>87080</v>
      </c>
      <c r="S1710" s="4">
        <v>-17483.419999999998</v>
      </c>
      <c r="T1710" s="1">
        <v>46.267000000000003</v>
      </c>
      <c r="U1710" s="1337">
        <v>92534</v>
      </c>
      <c r="V1710" s="1">
        <v>8.3299999999999999E-2</v>
      </c>
      <c r="W1710" s="1336">
        <v>166.66</v>
      </c>
      <c r="X1710" s="1">
        <v>13</v>
      </c>
      <c r="Y1710" s="1">
        <v>141</v>
      </c>
      <c r="AA1710" s="1">
        <v>401</v>
      </c>
      <c r="AB1710" s="1337">
        <v>-5454</v>
      </c>
    </row>
    <row r="1711" spans="1:28">
      <c r="A1711" s="1336" t="s">
        <v>924</v>
      </c>
      <c r="B1711" s="2" t="s">
        <v>965</v>
      </c>
      <c r="C1711" s="1" t="s">
        <v>966</v>
      </c>
      <c r="D1711" s="1" t="s">
        <v>129</v>
      </c>
      <c r="E1711" s="1">
        <v>140083</v>
      </c>
      <c r="F1711" s="1336" t="s">
        <v>117</v>
      </c>
      <c r="G1711" s="1" t="s">
        <v>32</v>
      </c>
      <c r="H1711" s="1">
        <v>420047</v>
      </c>
      <c r="I1711" s="3">
        <v>42537</v>
      </c>
      <c r="J1711" s="3">
        <v>42523</v>
      </c>
      <c r="K1711" s="3">
        <v>42546</v>
      </c>
      <c r="L1711" s="1">
        <v>222723</v>
      </c>
      <c r="M1711" s="3">
        <v>42537</v>
      </c>
      <c r="N1711" s="1" t="s">
        <v>89</v>
      </c>
      <c r="O1711" s="1">
        <v>116746</v>
      </c>
      <c r="P1711" s="1">
        <v>2000</v>
      </c>
      <c r="Q1711" s="1">
        <v>45.76</v>
      </c>
      <c r="R1711" s="1337">
        <v>91520</v>
      </c>
      <c r="S1711" s="4">
        <v>-21816.74</v>
      </c>
      <c r="T1711" s="1">
        <v>50.149000000000001</v>
      </c>
      <c r="U1711" s="1337">
        <v>100298</v>
      </c>
      <c r="V1711" s="1">
        <v>9.2499999999999999E-2</v>
      </c>
      <c r="W1711" s="1336">
        <v>185</v>
      </c>
      <c r="X1711" s="1">
        <v>13</v>
      </c>
      <c r="Y1711" s="1">
        <v>141</v>
      </c>
      <c r="AA1711" s="1">
        <v>401</v>
      </c>
      <c r="AB1711" s="1337">
        <v>-8778</v>
      </c>
    </row>
    <row r="1712" spans="1:28">
      <c r="A1712" s="1336" t="s">
        <v>924</v>
      </c>
      <c r="B1712" s="2" t="s">
        <v>967</v>
      </c>
      <c r="C1712" s="1" t="s">
        <v>968</v>
      </c>
      <c r="D1712" s="1" t="s">
        <v>87</v>
      </c>
      <c r="E1712" s="1">
        <v>140083</v>
      </c>
      <c r="F1712" s="1336" t="s">
        <v>117</v>
      </c>
      <c r="G1712" s="1" t="s">
        <v>32</v>
      </c>
      <c r="H1712" s="1">
        <v>420160</v>
      </c>
      <c r="I1712" s="3">
        <v>42538</v>
      </c>
      <c r="J1712" s="3">
        <v>42517</v>
      </c>
      <c r="K1712" s="3">
        <v>42546</v>
      </c>
      <c r="L1712" s="1">
        <v>222753</v>
      </c>
      <c r="M1712" s="3">
        <v>42537</v>
      </c>
      <c r="N1712" s="1" t="s">
        <v>89</v>
      </c>
      <c r="O1712" s="1">
        <v>116552</v>
      </c>
      <c r="P1712" s="1">
        <v>200</v>
      </c>
      <c r="Q1712" s="1">
        <v>51.44</v>
      </c>
      <c r="R1712" s="1337">
        <v>10288</v>
      </c>
      <c r="S1712" s="4">
        <v>-2265.4</v>
      </c>
      <c r="T1712" s="1">
        <v>55.545999999999999</v>
      </c>
      <c r="U1712" s="1337">
        <v>11109.2</v>
      </c>
      <c r="V1712" s="1">
        <v>0.1111</v>
      </c>
      <c r="W1712" s="1336">
        <v>22.222000000000001</v>
      </c>
      <c r="X1712" s="1">
        <v>13</v>
      </c>
      <c r="Y1712" s="1">
        <v>141</v>
      </c>
      <c r="AA1712" s="1">
        <v>401</v>
      </c>
      <c r="AB1712" s="1336">
        <v>-821.2</v>
      </c>
    </row>
    <row r="1713" spans="1:28">
      <c r="A1713" s="1336" t="s">
        <v>924</v>
      </c>
      <c r="B1713" s="2" t="s">
        <v>969</v>
      </c>
      <c r="C1713" s="1" t="s">
        <v>968</v>
      </c>
      <c r="D1713" s="1" t="s">
        <v>970</v>
      </c>
      <c r="E1713" s="1">
        <v>140083</v>
      </c>
      <c r="F1713" s="1336" t="s">
        <v>117</v>
      </c>
      <c r="G1713" s="1" t="s">
        <v>32</v>
      </c>
      <c r="H1713" s="1">
        <v>420250</v>
      </c>
      <c r="I1713" s="3">
        <v>42541</v>
      </c>
      <c r="J1713" s="3">
        <v>42517</v>
      </c>
      <c r="K1713" s="3">
        <v>42546</v>
      </c>
      <c r="L1713" s="1">
        <v>222825</v>
      </c>
      <c r="M1713" s="3">
        <v>42541</v>
      </c>
      <c r="N1713" s="1" t="s">
        <v>89</v>
      </c>
      <c r="O1713" s="1">
        <v>116549</v>
      </c>
      <c r="P1713" s="1">
        <v>675</v>
      </c>
      <c r="Q1713" s="1">
        <v>52.73</v>
      </c>
      <c r="R1713" s="1337">
        <v>35592.75</v>
      </c>
      <c r="S1713" s="4">
        <v>-6774.96</v>
      </c>
      <c r="T1713" s="1">
        <v>55.545999999999999</v>
      </c>
      <c r="U1713" s="1337">
        <v>37493.550000000003</v>
      </c>
      <c r="V1713" s="1">
        <v>0.1111</v>
      </c>
      <c r="W1713" s="1336">
        <v>74.999300000000005</v>
      </c>
      <c r="X1713" s="1">
        <v>13</v>
      </c>
      <c r="Y1713" s="1">
        <v>141</v>
      </c>
      <c r="AA1713" s="1">
        <v>401</v>
      </c>
      <c r="AB1713" s="1337">
        <v>-1900.8</v>
      </c>
    </row>
    <row r="1714" spans="1:28">
      <c r="A1714" s="1336" t="s">
        <v>924</v>
      </c>
      <c r="B1714" s="2" t="s">
        <v>971</v>
      </c>
      <c r="C1714" s="1" t="s">
        <v>968</v>
      </c>
      <c r="D1714" s="1" t="s">
        <v>65</v>
      </c>
      <c r="E1714" s="1">
        <v>140083</v>
      </c>
      <c r="F1714" s="1336" t="s">
        <v>117</v>
      </c>
      <c r="G1714" s="1" t="s">
        <v>32</v>
      </c>
      <c r="H1714" s="1">
        <v>421117</v>
      </c>
      <c r="I1714" s="3">
        <v>42546</v>
      </c>
      <c r="J1714" s="3">
        <v>42516</v>
      </c>
      <c r="K1714" s="3">
        <v>42546</v>
      </c>
      <c r="L1714" s="1">
        <v>223178</v>
      </c>
      <c r="M1714" s="3">
        <v>42545</v>
      </c>
      <c r="N1714" s="1" t="s">
        <v>89</v>
      </c>
      <c r="O1714" s="1">
        <v>116495</v>
      </c>
      <c r="P1714" s="1">
        <v>1000</v>
      </c>
      <c r="Q1714" s="1">
        <v>52.73</v>
      </c>
      <c r="R1714" s="1337">
        <v>52730</v>
      </c>
      <c r="S1714" s="4">
        <v>-10036.98</v>
      </c>
      <c r="T1714" s="1">
        <v>55.545999999999999</v>
      </c>
      <c r="U1714" s="1337">
        <v>55546</v>
      </c>
      <c r="V1714" s="1">
        <v>0.1111</v>
      </c>
      <c r="W1714" s="1336">
        <v>111.11</v>
      </c>
      <c r="X1714" s="1">
        <v>13</v>
      </c>
      <c r="Y1714" s="1">
        <v>141</v>
      </c>
      <c r="AA1714" s="1">
        <v>401</v>
      </c>
      <c r="AB1714" s="1337">
        <v>-2816</v>
      </c>
    </row>
    <row r="1715" spans="1:28">
      <c r="A1715" s="1336" t="s">
        <v>924</v>
      </c>
      <c r="B1715" s="2" t="s">
        <v>972</v>
      </c>
      <c r="C1715" s="1" t="s">
        <v>968</v>
      </c>
      <c r="D1715" s="1" t="s">
        <v>467</v>
      </c>
      <c r="E1715" s="1">
        <v>140083</v>
      </c>
      <c r="F1715" s="1336" t="s">
        <v>117</v>
      </c>
      <c r="G1715" s="1" t="s">
        <v>32</v>
      </c>
      <c r="H1715" s="1">
        <v>420334</v>
      </c>
      <c r="I1715" s="3">
        <v>42541</v>
      </c>
      <c r="J1715" s="3">
        <v>42516</v>
      </c>
      <c r="K1715" s="3">
        <v>42546</v>
      </c>
      <c r="L1715" s="1">
        <v>222873</v>
      </c>
      <c r="M1715" s="3">
        <v>42541</v>
      </c>
      <c r="N1715" s="1" t="s">
        <v>89</v>
      </c>
      <c r="O1715" s="1">
        <v>116495</v>
      </c>
      <c r="P1715" s="1">
        <v>1500</v>
      </c>
      <c r="Q1715" s="1">
        <v>52.73</v>
      </c>
      <c r="R1715" s="1337">
        <v>79095</v>
      </c>
      <c r="S1715" s="4">
        <v>-15055.47</v>
      </c>
      <c r="T1715" s="1">
        <v>55.545999999999999</v>
      </c>
      <c r="U1715" s="1337">
        <v>83319</v>
      </c>
      <c r="V1715" s="1">
        <v>0.1111</v>
      </c>
      <c r="W1715" s="1336">
        <v>166.66499999999999</v>
      </c>
      <c r="X1715" s="1">
        <v>13</v>
      </c>
      <c r="Y1715" s="1">
        <v>141</v>
      </c>
      <c r="AA1715" s="1">
        <v>401</v>
      </c>
      <c r="AB1715" s="1337">
        <v>-4224</v>
      </c>
    </row>
    <row r="1716" spans="1:28">
      <c r="A1716" s="1336" t="s">
        <v>924</v>
      </c>
      <c r="B1716" s="2" t="s">
        <v>973</v>
      </c>
      <c r="C1716" s="1" t="s">
        <v>968</v>
      </c>
      <c r="D1716" s="1" t="s">
        <v>974</v>
      </c>
      <c r="E1716" s="1">
        <v>140083</v>
      </c>
      <c r="F1716" s="1336" t="s">
        <v>117</v>
      </c>
      <c r="G1716" s="1" t="s">
        <v>32</v>
      </c>
      <c r="H1716" s="1">
        <v>420250</v>
      </c>
      <c r="I1716" s="3">
        <v>42541</v>
      </c>
      <c r="J1716" s="3">
        <v>42517</v>
      </c>
      <c r="K1716" s="3">
        <v>42546</v>
      </c>
      <c r="L1716" s="1">
        <v>222825</v>
      </c>
      <c r="M1716" s="3">
        <v>42541</v>
      </c>
      <c r="N1716" s="1" t="s">
        <v>89</v>
      </c>
      <c r="O1716" s="1">
        <v>116549</v>
      </c>
      <c r="P1716" s="1">
        <v>1940</v>
      </c>
      <c r="Q1716" s="1">
        <v>52.73</v>
      </c>
      <c r="R1716" s="1337">
        <v>102296.2</v>
      </c>
      <c r="S1716" s="4">
        <v>-19471.740000000002</v>
      </c>
      <c r="T1716" s="1">
        <v>55.545999999999999</v>
      </c>
      <c r="U1716" s="1337">
        <v>107759.24</v>
      </c>
      <c r="V1716" s="1">
        <v>0.1111</v>
      </c>
      <c r="W1716" s="1336">
        <v>215.55340000000001</v>
      </c>
      <c r="X1716" s="1">
        <v>13</v>
      </c>
      <c r="Y1716" s="1">
        <v>141</v>
      </c>
      <c r="AA1716" s="1">
        <v>401</v>
      </c>
      <c r="AB1716" s="1337">
        <v>-5463.04</v>
      </c>
    </row>
    <row r="1717" spans="1:28">
      <c r="A1717" s="1336" t="s">
        <v>924</v>
      </c>
      <c r="B1717" s="2" t="s">
        <v>975</v>
      </c>
      <c r="C1717" s="1" t="s">
        <v>968</v>
      </c>
      <c r="D1717" s="1" t="s">
        <v>129</v>
      </c>
      <c r="E1717" s="1">
        <v>140083</v>
      </c>
      <c r="F1717" s="1336" t="s">
        <v>117</v>
      </c>
      <c r="G1717" s="1" t="s">
        <v>32</v>
      </c>
      <c r="H1717" s="1">
        <v>420110</v>
      </c>
      <c r="I1717" s="3">
        <v>42537</v>
      </c>
      <c r="J1717" s="3">
        <v>42523</v>
      </c>
      <c r="K1717" s="3">
        <v>42546</v>
      </c>
      <c r="L1717" s="1">
        <v>222730</v>
      </c>
      <c r="M1717" s="3">
        <v>42537</v>
      </c>
      <c r="N1717" s="1" t="s">
        <v>89</v>
      </c>
      <c r="O1717" s="1">
        <v>116746</v>
      </c>
      <c r="P1717" s="1">
        <v>2000</v>
      </c>
      <c r="Q1717" s="1">
        <v>51.44</v>
      </c>
      <c r="R1717" s="1337">
        <v>102880</v>
      </c>
      <c r="S1717" s="4">
        <v>-22653.96</v>
      </c>
      <c r="T1717" s="1">
        <v>55.545999999999999</v>
      </c>
      <c r="U1717" s="1337">
        <v>111092</v>
      </c>
      <c r="V1717" s="1">
        <v>0.1111</v>
      </c>
      <c r="W1717" s="1336">
        <v>222.22</v>
      </c>
      <c r="X1717" s="1">
        <v>13</v>
      </c>
      <c r="Y1717" s="1">
        <v>141</v>
      </c>
      <c r="AA1717" s="1">
        <v>401</v>
      </c>
      <c r="AB1717" s="1337">
        <v>-8212</v>
      </c>
    </row>
    <row r="1718" spans="1:28">
      <c r="A1718" s="1336" t="s">
        <v>924</v>
      </c>
      <c r="B1718" s="2" t="s">
        <v>976</v>
      </c>
      <c r="C1718" s="1" t="s">
        <v>977</v>
      </c>
      <c r="D1718" s="1" t="s">
        <v>129</v>
      </c>
      <c r="E1718" s="1">
        <v>140083</v>
      </c>
      <c r="F1718" s="1336" t="s">
        <v>117</v>
      </c>
      <c r="G1718" s="1" t="s">
        <v>32</v>
      </c>
      <c r="H1718" s="1">
        <v>420023</v>
      </c>
      <c r="I1718" s="3">
        <v>42537</v>
      </c>
      <c r="J1718" s="3">
        <v>42516</v>
      </c>
      <c r="K1718" s="3">
        <v>42546</v>
      </c>
      <c r="L1718" s="1">
        <v>222714</v>
      </c>
      <c r="M1718" s="3">
        <v>42537</v>
      </c>
      <c r="N1718" s="1" t="s">
        <v>89</v>
      </c>
      <c r="O1718" s="1">
        <v>116496</v>
      </c>
      <c r="P1718" s="1">
        <v>2000</v>
      </c>
      <c r="Q1718" s="1">
        <v>60.35</v>
      </c>
      <c r="R1718" s="1337">
        <v>120700</v>
      </c>
      <c r="S1718" s="4">
        <v>-23456.36</v>
      </c>
      <c r="T1718" s="1">
        <v>63.786000000000001</v>
      </c>
      <c r="U1718" s="1337">
        <v>127572</v>
      </c>
      <c r="V1718" s="1">
        <v>0.13880000000000001</v>
      </c>
      <c r="W1718" s="1336">
        <v>277.5</v>
      </c>
      <c r="X1718" s="1">
        <v>13</v>
      </c>
      <c r="Y1718" s="1">
        <v>141</v>
      </c>
      <c r="AA1718" s="1">
        <v>401</v>
      </c>
      <c r="AB1718" s="1337">
        <v>-6872</v>
      </c>
    </row>
    <row r="1719" spans="1:28">
      <c r="A1719" s="1336" t="s">
        <v>924</v>
      </c>
      <c r="B1719" s="2" t="s">
        <v>978</v>
      </c>
      <c r="C1719" s="1" t="s">
        <v>979</v>
      </c>
      <c r="D1719" s="1" t="s">
        <v>116</v>
      </c>
      <c r="E1719" s="1">
        <v>140083</v>
      </c>
      <c r="F1719" s="1336" t="s">
        <v>117</v>
      </c>
      <c r="G1719" s="1" t="s">
        <v>32</v>
      </c>
      <c r="H1719" s="1">
        <v>420128</v>
      </c>
      <c r="I1719" s="3">
        <v>42538</v>
      </c>
      <c r="J1719" s="3">
        <v>42516</v>
      </c>
      <c r="K1719" s="3">
        <v>42546</v>
      </c>
      <c r="L1719" s="1">
        <v>222787</v>
      </c>
      <c r="M1719" s="3">
        <v>42538</v>
      </c>
      <c r="N1719" s="1" t="s">
        <v>89</v>
      </c>
      <c r="O1719" s="1">
        <v>116496</v>
      </c>
      <c r="P1719" s="1">
        <v>300</v>
      </c>
      <c r="Q1719" s="1">
        <v>63.1</v>
      </c>
      <c r="R1719" s="1337">
        <v>18930</v>
      </c>
      <c r="S1719" s="4">
        <v>-3577.57</v>
      </c>
      <c r="T1719" s="1">
        <v>66.394000000000005</v>
      </c>
      <c r="U1719" s="1337">
        <v>19918.2</v>
      </c>
      <c r="V1719" s="1">
        <v>0.14799999999999999</v>
      </c>
      <c r="W1719" s="1336">
        <v>44.396999999999998</v>
      </c>
      <c r="X1719" s="1">
        <v>13</v>
      </c>
      <c r="Y1719" s="1">
        <v>141</v>
      </c>
      <c r="AA1719" s="1">
        <v>401</v>
      </c>
      <c r="AB1719" s="1336">
        <v>-988.2</v>
      </c>
    </row>
    <row r="1720" spans="1:28">
      <c r="A1720" s="1336" t="s">
        <v>924</v>
      </c>
      <c r="B1720" s="2" t="s">
        <v>980</v>
      </c>
      <c r="C1720" s="1" t="s">
        <v>979</v>
      </c>
      <c r="D1720" s="1" t="s">
        <v>467</v>
      </c>
      <c r="E1720" s="1">
        <v>140083</v>
      </c>
      <c r="F1720" s="1336" t="s">
        <v>117</v>
      </c>
      <c r="G1720" s="1" t="s">
        <v>32</v>
      </c>
      <c r="H1720" s="1">
        <v>420023</v>
      </c>
      <c r="I1720" s="3">
        <v>42537</v>
      </c>
      <c r="J1720" s="3">
        <v>42516</v>
      </c>
      <c r="K1720" s="3">
        <v>42546</v>
      </c>
      <c r="L1720" s="1">
        <v>222714</v>
      </c>
      <c r="M1720" s="3">
        <v>42537</v>
      </c>
      <c r="N1720" s="1" t="s">
        <v>89</v>
      </c>
      <c r="O1720" s="1">
        <v>116496</v>
      </c>
      <c r="P1720" s="1">
        <v>1500</v>
      </c>
      <c r="Q1720" s="1">
        <v>63.1</v>
      </c>
      <c r="R1720" s="1337">
        <v>94650</v>
      </c>
      <c r="S1720" s="4">
        <v>-17887.830000000002</v>
      </c>
      <c r="T1720" s="1">
        <v>66.394000000000005</v>
      </c>
      <c r="U1720" s="1337">
        <v>99591</v>
      </c>
      <c r="V1720" s="1">
        <v>0.14799999999999999</v>
      </c>
      <c r="W1720" s="1336">
        <v>221.98500000000001</v>
      </c>
      <c r="X1720" s="1">
        <v>13</v>
      </c>
      <c r="Y1720" s="1">
        <v>141</v>
      </c>
      <c r="AA1720" s="1">
        <v>401</v>
      </c>
      <c r="AB1720" s="1337">
        <v>-4941</v>
      </c>
    </row>
    <row r="1721" spans="1:28">
      <c r="A1721" s="1336" t="s">
        <v>924</v>
      </c>
      <c r="B1721" s="2" t="s">
        <v>981</v>
      </c>
      <c r="C1721" s="1" t="s">
        <v>982</v>
      </c>
      <c r="D1721" s="1" t="s">
        <v>129</v>
      </c>
      <c r="E1721" s="1">
        <v>140083</v>
      </c>
      <c r="F1721" s="1336" t="s">
        <v>117</v>
      </c>
      <c r="G1721" s="1" t="s">
        <v>32</v>
      </c>
      <c r="H1721" s="1">
        <v>419354</v>
      </c>
      <c r="I1721" s="3">
        <v>42532</v>
      </c>
      <c r="J1721" s="3">
        <v>42516</v>
      </c>
      <c r="K1721" s="3">
        <v>42546</v>
      </c>
      <c r="L1721" s="1">
        <v>222305</v>
      </c>
      <c r="M1721" s="3">
        <v>42532</v>
      </c>
      <c r="N1721" s="1" t="s">
        <v>89</v>
      </c>
      <c r="O1721" s="1">
        <v>116496</v>
      </c>
      <c r="P1721" s="1">
        <v>2000</v>
      </c>
      <c r="Q1721" s="1">
        <v>72.08</v>
      </c>
      <c r="R1721" s="1337">
        <v>144160</v>
      </c>
      <c r="S1721" s="4">
        <v>-23446.12</v>
      </c>
      <c r="T1721" s="1">
        <v>74.162000000000006</v>
      </c>
      <c r="U1721" s="1337">
        <v>148324</v>
      </c>
      <c r="V1721" s="1">
        <v>0.1757</v>
      </c>
      <c r="W1721" s="1336">
        <v>351.48</v>
      </c>
      <c r="X1721" s="1">
        <v>13</v>
      </c>
      <c r="Y1721" s="1">
        <v>141</v>
      </c>
      <c r="AA1721" s="1">
        <v>401</v>
      </c>
      <c r="AB1721" s="1337">
        <v>-4164</v>
      </c>
    </row>
    <row r="1722" spans="1:28">
      <c r="A1722" s="1336" t="s">
        <v>924</v>
      </c>
      <c r="B1722" s="2" t="s">
        <v>983</v>
      </c>
      <c r="C1722" s="1" t="s">
        <v>984</v>
      </c>
      <c r="D1722" s="1" t="s">
        <v>129</v>
      </c>
      <c r="E1722" s="1">
        <v>140083</v>
      </c>
      <c r="F1722" s="1336" t="s">
        <v>117</v>
      </c>
      <c r="G1722" s="1" t="s">
        <v>32</v>
      </c>
      <c r="H1722" s="1">
        <v>420371</v>
      </c>
      <c r="I1722" s="3">
        <v>42541</v>
      </c>
      <c r="J1722" s="3">
        <v>42523</v>
      </c>
      <c r="K1722" s="3">
        <v>42546</v>
      </c>
      <c r="L1722" s="1">
        <v>222891</v>
      </c>
      <c r="M1722" s="3">
        <v>42541</v>
      </c>
      <c r="N1722" s="1" t="s">
        <v>89</v>
      </c>
      <c r="O1722" s="1">
        <v>116746</v>
      </c>
      <c r="P1722" s="1">
        <v>2000</v>
      </c>
      <c r="Q1722" s="1">
        <v>74.94</v>
      </c>
      <c r="R1722" s="1337">
        <v>149880</v>
      </c>
      <c r="S1722" s="4">
        <v>-35085.18</v>
      </c>
      <c r="T1722" s="1">
        <v>81.843000000000004</v>
      </c>
      <c r="U1722" s="1337">
        <v>163686</v>
      </c>
      <c r="V1722" s="1">
        <v>0.185</v>
      </c>
      <c r="W1722" s="1336">
        <v>370</v>
      </c>
      <c r="X1722" s="1">
        <v>13</v>
      </c>
      <c r="Y1722" s="1">
        <v>141</v>
      </c>
      <c r="AA1722" s="1">
        <v>401</v>
      </c>
      <c r="AB1722" s="1337">
        <v>-13806</v>
      </c>
    </row>
    <row r="1723" spans="1:28">
      <c r="A1723" s="1336" t="s">
        <v>924</v>
      </c>
      <c r="B1723" s="2" t="s">
        <v>985</v>
      </c>
      <c r="C1723" s="1" t="s">
        <v>986</v>
      </c>
      <c r="D1723" s="1" t="s">
        <v>129</v>
      </c>
      <c r="E1723" s="1">
        <v>140083</v>
      </c>
      <c r="F1723" s="1336" t="s">
        <v>117</v>
      </c>
      <c r="G1723" s="1" t="s">
        <v>32</v>
      </c>
      <c r="H1723" s="1">
        <v>419220</v>
      </c>
      <c r="I1723" s="3">
        <v>42531</v>
      </c>
      <c r="J1723" s="3">
        <v>42516</v>
      </c>
      <c r="K1723" s="3">
        <v>42546</v>
      </c>
      <c r="L1723" s="1">
        <v>222258</v>
      </c>
      <c r="M1723" s="3">
        <v>42531</v>
      </c>
      <c r="N1723" s="1" t="s">
        <v>89</v>
      </c>
      <c r="O1723" s="1">
        <v>116496</v>
      </c>
      <c r="P1723" s="1">
        <v>2000</v>
      </c>
      <c r="Q1723" s="1">
        <v>90.08</v>
      </c>
      <c r="R1723" s="1337">
        <v>180160</v>
      </c>
      <c r="S1723" s="4">
        <v>-32546.68</v>
      </c>
      <c r="T1723" s="1">
        <v>94.117999999999995</v>
      </c>
      <c r="U1723" s="1337">
        <v>188236</v>
      </c>
      <c r="V1723" s="1">
        <v>0.22239999999999999</v>
      </c>
      <c r="W1723" s="1336">
        <v>444.86</v>
      </c>
      <c r="X1723" s="1">
        <v>13</v>
      </c>
      <c r="Y1723" s="1">
        <v>141</v>
      </c>
      <c r="AA1723" s="1">
        <v>401</v>
      </c>
      <c r="AB1723" s="1337">
        <v>-8076</v>
      </c>
    </row>
    <row r="1724" spans="1:28">
      <c r="A1724" s="1336" t="s">
        <v>924</v>
      </c>
      <c r="B1724" s="2" t="s">
        <v>987</v>
      </c>
      <c r="C1724" s="1" t="s">
        <v>988</v>
      </c>
      <c r="D1724" s="1" t="s">
        <v>116</v>
      </c>
      <c r="E1724" s="1">
        <v>140083</v>
      </c>
      <c r="F1724" s="1336" t="s">
        <v>117</v>
      </c>
      <c r="G1724" s="1" t="s">
        <v>32</v>
      </c>
      <c r="H1724" s="1">
        <v>419379</v>
      </c>
      <c r="I1724" s="3">
        <v>42532</v>
      </c>
      <c r="J1724" s="3">
        <v>42516</v>
      </c>
      <c r="K1724" s="3">
        <v>42546</v>
      </c>
      <c r="L1724" s="1">
        <v>222344</v>
      </c>
      <c r="M1724" s="3">
        <v>42532</v>
      </c>
      <c r="N1724" s="1" t="s">
        <v>89</v>
      </c>
      <c r="O1724" s="1">
        <v>116496</v>
      </c>
      <c r="P1724" s="1">
        <v>400</v>
      </c>
      <c r="Q1724" s="1">
        <v>107.13</v>
      </c>
      <c r="R1724" s="1337">
        <v>42852</v>
      </c>
      <c r="S1724" s="4">
        <v>-7039.76</v>
      </c>
      <c r="T1724" s="1">
        <v>110.38</v>
      </c>
      <c r="U1724" s="1337">
        <v>44152</v>
      </c>
      <c r="V1724" s="1">
        <v>0.27779999999999999</v>
      </c>
      <c r="W1724" s="1336">
        <v>111.104</v>
      </c>
      <c r="X1724" s="1">
        <v>13</v>
      </c>
      <c r="Y1724" s="1">
        <v>141</v>
      </c>
      <c r="AA1724" s="1">
        <v>401</v>
      </c>
      <c r="AB1724" s="1337">
        <v>-1300</v>
      </c>
    </row>
    <row r="1725" spans="1:28">
      <c r="A1725" s="1336" t="s">
        <v>924</v>
      </c>
      <c r="B1725" s="2" t="s">
        <v>989</v>
      </c>
      <c r="C1725" s="1" t="s">
        <v>988</v>
      </c>
      <c r="D1725" s="1" t="s">
        <v>129</v>
      </c>
      <c r="E1725" s="1">
        <v>140083</v>
      </c>
      <c r="F1725" s="1336" t="s">
        <v>117</v>
      </c>
      <c r="G1725" s="1" t="s">
        <v>32</v>
      </c>
      <c r="H1725" s="1">
        <v>420114</v>
      </c>
      <c r="I1725" s="3">
        <v>42537</v>
      </c>
      <c r="J1725" s="3">
        <v>42523</v>
      </c>
      <c r="K1725" s="3">
        <v>42546</v>
      </c>
      <c r="L1725" s="1">
        <v>222732</v>
      </c>
      <c r="M1725" s="3">
        <v>42537</v>
      </c>
      <c r="N1725" s="1" t="s">
        <v>89</v>
      </c>
      <c r="O1725" s="1">
        <v>116746</v>
      </c>
      <c r="P1725" s="1">
        <v>2000</v>
      </c>
      <c r="Q1725" s="1">
        <v>104.52</v>
      </c>
      <c r="R1725" s="1337">
        <v>209040</v>
      </c>
      <c r="S1725" s="4">
        <v>-40418.800000000003</v>
      </c>
      <c r="T1725" s="1">
        <v>110.38</v>
      </c>
      <c r="U1725" s="1337">
        <v>220760</v>
      </c>
      <c r="V1725" s="1">
        <v>0.27779999999999999</v>
      </c>
      <c r="W1725" s="1336">
        <v>555.52</v>
      </c>
      <c r="X1725" s="1">
        <v>13</v>
      </c>
      <c r="Y1725" s="1">
        <v>141</v>
      </c>
      <c r="AA1725" s="1">
        <v>401</v>
      </c>
      <c r="AB1725" s="1337">
        <v>-11720</v>
      </c>
    </row>
    <row r="1726" spans="1:28">
      <c r="A1726" s="1336" t="s">
        <v>924</v>
      </c>
      <c r="B1726" s="2" t="s">
        <v>990</v>
      </c>
      <c r="C1726" s="1" t="s">
        <v>991</v>
      </c>
      <c r="D1726" s="1" t="s">
        <v>65</v>
      </c>
      <c r="E1726" s="1">
        <v>130308</v>
      </c>
      <c r="F1726" s="1336" t="s">
        <v>126</v>
      </c>
      <c r="G1726" s="1" t="s">
        <v>32</v>
      </c>
      <c r="H1726" s="1">
        <v>417953</v>
      </c>
      <c r="I1726" s="3">
        <v>42522</v>
      </c>
      <c r="J1726" s="3">
        <v>42521</v>
      </c>
      <c r="K1726" s="3">
        <v>42522</v>
      </c>
      <c r="N1726" s="1" t="s">
        <v>89</v>
      </c>
      <c r="O1726" s="1">
        <v>116621</v>
      </c>
      <c r="P1726" s="1">
        <v>1000</v>
      </c>
      <c r="Q1726" s="1">
        <v>26.65</v>
      </c>
      <c r="R1726" s="1337">
        <v>26650</v>
      </c>
      <c r="S1726" s="4">
        <v>-1211.28</v>
      </c>
      <c r="T1726" s="1">
        <v>24.655999999999999</v>
      </c>
      <c r="U1726" s="1337">
        <v>24656</v>
      </c>
      <c r="V1726" s="1">
        <v>4.6199999999999998E-2</v>
      </c>
      <c r="W1726" s="1336">
        <v>46.16</v>
      </c>
      <c r="X1726" s="1">
        <v>13</v>
      </c>
      <c r="Y1726" s="1">
        <v>141</v>
      </c>
      <c r="AA1726" s="1">
        <v>401</v>
      </c>
      <c r="AB1726" s="1337">
        <v>1994</v>
      </c>
    </row>
    <row r="1727" spans="1:28">
      <c r="A1727" s="1336" t="s">
        <v>924</v>
      </c>
      <c r="B1727" s="2" t="s">
        <v>990</v>
      </c>
      <c r="C1727" s="1" t="s">
        <v>991</v>
      </c>
      <c r="D1727" s="1" t="s">
        <v>65</v>
      </c>
      <c r="E1727" s="1">
        <v>130308</v>
      </c>
      <c r="F1727" s="1336" t="s">
        <v>126</v>
      </c>
      <c r="G1727" s="1" t="s">
        <v>32</v>
      </c>
      <c r="H1727" s="1">
        <v>420692</v>
      </c>
      <c r="I1727" s="3">
        <v>42543</v>
      </c>
      <c r="J1727" s="3">
        <v>42537</v>
      </c>
      <c r="K1727" s="3">
        <v>42538</v>
      </c>
      <c r="N1727" s="1" t="s">
        <v>89</v>
      </c>
      <c r="O1727" s="1">
        <v>117261</v>
      </c>
      <c r="P1727" s="1">
        <v>1000</v>
      </c>
      <c r="Q1727" s="1">
        <v>26.12</v>
      </c>
      <c r="R1727" s="1337">
        <v>26120</v>
      </c>
      <c r="S1727" s="4">
        <v>-1741.28</v>
      </c>
      <c r="T1727" s="1">
        <v>24.655999999999999</v>
      </c>
      <c r="U1727" s="1337">
        <v>24656</v>
      </c>
      <c r="V1727" s="1">
        <v>4.6199999999999998E-2</v>
      </c>
      <c r="W1727" s="1336">
        <v>46.16</v>
      </c>
      <c r="X1727" s="1">
        <v>13</v>
      </c>
      <c r="Y1727" s="1">
        <v>141</v>
      </c>
      <c r="AA1727" s="1">
        <v>401</v>
      </c>
      <c r="AB1727" s="1337">
        <v>1464</v>
      </c>
    </row>
    <row r="1728" spans="1:28">
      <c r="A1728" s="1336" t="s">
        <v>924</v>
      </c>
      <c r="B1728" s="2" t="s">
        <v>992</v>
      </c>
      <c r="C1728" s="1" t="s">
        <v>993</v>
      </c>
      <c r="D1728" s="1" t="s">
        <v>65</v>
      </c>
      <c r="E1728" s="1">
        <v>130349</v>
      </c>
      <c r="F1728" s="1336" t="s">
        <v>141</v>
      </c>
      <c r="G1728" s="1" t="s">
        <v>32</v>
      </c>
      <c r="H1728" s="1">
        <v>418184</v>
      </c>
      <c r="I1728" s="3">
        <v>42523</v>
      </c>
      <c r="J1728" s="3">
        <v>42520</v>
      </c>
      <c r="K1728" s="3">
        <v>42522</v>
      </c>
      <c r="N1728" s="1" t="s">
        <v>89</v>
      </c>
      <c r="O1728" s="1">
        <v>116612</v>
      </c>
      <c r="P1728" s="1">
        <v>1000</v>
      </c>
      <c r="Q1728" s="1">
        <v>32.18</v>
      </c>
      <c r="R1728" s="1337">
        <v>32180</v>
      </c>
      <c r="S1728" s="4">
        <v>-2257.88</v>
      </c>
      <c r="T1728" s="1">
        <v>30.475999999999999</v>
      </c>
      <c r="U1728" s="1337">
        <v>30476</v>
      </c>
      <c r="V1728" s="1">
        <v>6.4699999999999994E-2</v>
      </c>
      <c r="W1728" s="1336">
        <v>64.680000000000007</v>
      </c>
      <c r="X1728" s="1">
        <v>13</v>
      </c>
      <c r="Y1728" s="1">
        <v>141</v>
      </c>
      <c r="AA1728" s="1">
        <v>401</v>
      </c>
      <c r="AB1728" s="1337">
        <v>1704</v>
      </c>
    </row>
    <row r="1729" spans="1:28">
      <c r="A1729" s="1336" t="s">
        <v>924</v>
      </c>
      <c r="B1729" s="2" t="s">
        <v>992</v>
      </c>
      <c r="C1729" s="1" t="s">
        <v>993</v>
      </c>
      <c r="D1729" s="1" t="s">
        <v>65</v>
      </c>
      <c r="E1729" s="1">
        <v>130308</v>
      </c>
      <c r="F1729" s="1336" t="s">
        <v>126</v>
      </c>
      <c r="G1729" s="1" t="s">
        <v>32</v>
      </c>
      <c r="H1729" s="1">
        <v>420661</v>
      </c>
      <c r="I1729" s="3">
        <v>42543</v>
      </c>
      <c r="J1729" s="3">
        <v>42521</v>
      </c>
      <c r="K1729" s="3">
        <v>42546</v>
      </c>
      <c r="N1729" s="1" t="s">
        <v>89</v>
      </c>
      <c r="O1729" s="1">
        <v>116621</v>
      </c>
      <c r="P1729" s="1">
        <v>1000</v>
      </c>
      <c r="Q1729" s="1">
        <v>32.19</v>
      </c>
      <c r="R1729" s="1337">
        <v>32190</v>
      </c>
      <c r="S1729" s="4">
        <v>-2247.88</v>
      </c>
      <c r="T1729" s="1">
        <v>30.475999999999999</v>
      </c>
      <c r="U1729" s="1337">
        <v>30476</v>
      </c>
      <c r="V1729" s="1">
        <v>6.4699999999999994E-2</v>
      </c>
      <c r="W1729" s="1336">
        <v>64.680000000000007</v>
      </c>
      <c r="X1729" s="1">
        <v>13</v>
      </c>
      <c r="Y1729" s="1">
        <v>141</v>
      </c>
      <c r="AA1729" s="1">
        <v>401</v>
      </c>
      <c r="AB1729" s="1337">
        <v>1714</v>
      </c>
    </row>
    <row r="1730" spans="1:28">
      <c r="A1730" s="1336" t="s">
        <v>924</v>
      </c>
      <c r="B1730" s="2" t="s">
        <v>994</v>
      </c>
      <c r="C1730" s="1" t="s">
        <v>995</v>
      </c>
      <c r="D1730" s="1" t="s">
        <v>65</v>
      </c>
      <c r="E1730" s="1">
        <v>130023</v>
      </c>
      <c r="F1730" s="1336" t="s">
        <v>153</v>
      </c>
      <c r="G1730" s="1" t="s">
        <v>32</v>
      </c>
      <c r="H1730" s="1">
        <v>420766</v>
      </c>
      <c r="I1730" s="3">
        <v>42545</v>
      </c>
      <c r="J1730" s="3">
        <v>42527</v>
      </c>
      <c r="K1730" s="3">
        <v>42546</v>
      </c>
      <c r="N1730" s="1" t="s">
        <v>89</v>
      </c>
      <c r="O1730" s="1">
        <v>116849</v>
      </c>
      <c r="P1730" s="1">
        <v>1000</v>
      </c>
      <c r="Q1730" s="1">
        <v>42.67</v>
      </c>
      <c r="R1730" s="1337">
        <v>42670</v>
      </c>
      <c r="S1730" s="4">
        <v>-9611.7099999999991</v>
      </c>
      <c r="T1730" s="1">
        <v>46.267000000000003</v>
      </c>
      <c r="U1730" s="1337">
        <v>46267</v>
      </c>
      <c r="V1730" s="1">
        <v>8.3299999999999999E-2</v>
      </c>
      <c r="W1730" s="1336">
        <v>83.33</v>
      </c>
      <c r="X1730" s="1">
        <v>13</v>
      </c>
      <c r="Y1730" s="1">
        <v>130</v>
      </c>
      <c r="AA1730" s="1">
        <v>401</v>
      </c>
      <c r="AB1730" s="1337">
        <v>-3597</v>
      </c>
    </row>
    <row r="1731" spans="1:28">
      <c r="A1731" s="1336" t="s">
        <v>924</v>
      </c>
      <c r="B1731" s="2" t="s">
        <v>996</v>
      </c>
      <c r="C1731" s="1" t="s">
        <v>997</v>
      </c>
      <c r="D1731" s="1" t="s">
        <v>87</v>
      </c>
      <c r="E1731" s="1">
        <v>130140</v>
      </c>
      <c r="F1731" s="1336" t="s">
        <v>222</v>
      </c>
      <c r="G1731" s="1" t="s">
        <v>32</v>
      </c>
      <c r="H1731" s="1">
        <v>420755</v>
      </c>
      <c r="I1731" s="3">
        <v>42544</v>
      </c>
      <c r="J1731" s="3">
        <v>42522</v>
      </c>
      <c r="K1731" s="3">
        <v>42546</v>
      </c>
      <c r="N1731" s="1" t="s">
        <v>89</v>
      </c>
      <c r="O1731" s="1">
        <v>116729</v>
      </c>
      <c r="P1731" s="1">
        <v>200</v>
      </c>
      <c r="Q1731" s="1">
        <v>46.9</v>
      </c>
      <c r="R1731" s="1337">
        <v>9380</v>
      </c>
      <c r="S1731" s="4">
        <v>-1953.45</v>
      </c>
      <c r="T1731" s="1">
        <v>50.148000000000003</v>
      </c>
      <c r="U1731" s="1337">
        <v>10029.6</v>
      </c>
      <c r="V1731" s="1">
        <v>9.2499999999999999E-2</v>
      </c>
      <c r="W1731" s="1336">
        <v>18.5</v>
      </c>
      <c r="X1731" s="1">
        <v>13</v>
      </c>
      <c r="Y1731" s="1">
        <v>130</v>
      </c>
      <c r="AA1731" s="1">
        <v>401</v>
      </c>
      <c r="AB1731" s="1336">
        <v>-649.6</v>
      </c>
    </row>
    <row r="1732" spans="1:28">
      <c r="A1732" s="1336" t="s">
        <v>924</v>
      </c>
      <c r="B1732" s="2" t="s">
        <v>998</v>
      </c>
      <c r="C1732" s="1" t="s">
        <v>999</v>
      </c>
      <c r="D1732" s="1" t="s">
        <v>1000</v>
      </c>
      <c r="E1732" s="1">
        <v>130140</v>
      </c>
      <c r="F1732" s="1336" t="s">
        <v>222</v>
      </c>
      <c r="G1732" s="1" t="s">
        <v>32</v>
      </c>
      <c r="H1732" s="1">
        <v>420748</v>
      </c>
      <c r="I1732" s="3">
        <v>42544</v>
      </c>
      <c r="J1732" s="3">
        <v>42517</v>
      </c>
      <c r="K1732" s="3">
        <v>42546</v>
      </c>
      <c r="N1732" s="1" t="s">
        <v>89</v>
      </c>
      <c r="O1732" s="1">
        <v>116558</v>
      </c>
      <c r="P1732" s="1">
        <v>400</v>
      </c>
      <c r="Q1732" s="1">
        <v>46.9</v>
      </c>
      <c r="R1732" s="1337">
        <v>18760</v>
      </c>
      <c r="S1732" s="4">
        <v>-3906.9</v>
      </c>
      <c r="T1732" s="1">
        <v>50.148000000000003</v>
      </c>
      <c r="U1732" s="1337">
        <v>20059.2</v>
      </c>
      <c r="V1732" s="1">
        <v>9.2499999999999999E-2</v>
      </c>
      <c r="W1732" s="1336">
        <v>37</v>
      </c>
      <c r="X1732" s="1">
        <v>13</v>
      </c>
      <c r="Y1732" s="1">
        <v>130</v>
      </c>
      <c r="AA1732" s="1">
        <v>401</v>
      </c>
      <c r="AB1732" s="1337">
        <v>-1299.2</v>
      </c>
    </row>
    <row r="1733" spans="1:28">
      <c r="A1733" s="1336" t="s">
        <v>924</v>
      </c>
      <c r="B1733" s="2" t="s">
        <v>1001</v>
      </c>
      <c r="C1733" s="1" t="s">
        <v>999</v>
      </c>
      <c r="D1733" s="1" t="s">
        <v>65</v>
      </c>
      <c r="E1733" s="1">
        <v>130308</v>
      </c>
      <c r="F1733" s="1336" t="s">
        <v>126</v>
      </c>
      <c r="G1733" s="1" t="s">
        <v>32</v>
      </c>
      <c r="H1733" s="1">
        <v>417954</v>
      </c>
      <c r="I1733" s="3">
        <v>42522</v>
      </c>
      <c r="J1733" s="3">
        <v>42521</v>
      </c>
      <c r="K1733" s="3">
        <v>42522</v>
      </c>
      <c r="N1733" s="1" t="s">
        <v>89</v>
      </c>
      <c r="O1733" s="1">
        <v>116621</v>
      </c>
      <c r="P1733" s="1">
        <v>2000</v>
      </c>
      <c r="Q1733" s="1">
        <v>46.9</v>
      </c>
      <c r="R1733" s="1337">
        <v>93800</v>
      </c>
      <c r="S1733" s="4">
        <v>-19534.48</v>
      </c>
      <c r="T1733" s="1">
        <v>50.148000000000003</v>
      </c>
      <c r="U1733" s="1337">
        <v>100296</v>
      </c>
      <c r="V1733" s="1">
        <v>9.2499999999999999E-2</v>
      </c>
      <c r="W1733" s="1336">
        <v>185</v>
      </c>
      <c r="X1733" s="1">
        <v>13</v>
      </c>
      <c r="Y1733" s="1">
        <v>141</v>
      </c>
      <c r="AA1733" s="1">
        <v>401</v>
      </c>
      <c r="AB1733" s="1337">
        <v>-6496</v>
      </c>
    </row>
    <row r="1734" spans="1:28">
      <c r="A1734" s="1336" t="s">
        <v>924</v>
      </c>
      <c r="B1734" s="2" t="s">
        <v>1001</v>
      </c>
      <c r="C1734" s="1" t="s">
        <v>999</v>
      </c>
      <c r="D1734" s="1" t="s">
        <v>65</v>
      </c>
      <c r="E1734" s="1">
        <v>130023</v>
      </c>
      <c r="F1734" s="1336" t="s">
        <v>153</v>
      </c>
      <c r="G1734" s="1" t="s">
        <v>32</v>
      </c>
      <c r="H1734" s="1">
        <v>421400</v>
      </c>
      <c r="I1734" s="3">
        <v>42550</v>
      </c>
      <c r="J1734" s="3">
        <v>42527</v>
      </c>
      <c r="K1734" s="3">
        <v>42546</v>
      </c>
      <c r="N1734" s="1" t="s">
        <v>89</v>
      </c>
      <c r="O1734" s="1">
        <v>116849</v>
      </c>
      <c r="P1734" s="1">
        <v>2000</v>
      </c>
      <c r="Q1734" s="1">
        <v>45.97</v>
      </c>
      <c r="R1734" s="1337">
        <v>91940</v>
      </c>
      <c r="S1734" s="4">
        <v>-21394.48</v>
      </c>
      <c r="T1734" s="1">
        <v>50.148000000000003</v>
      </c>
      <c r="U1734" s="1337">
        <v>100296</v>
      </c>
      <c r="V1734" s="1">
        <v>9.2499999999999999E-2</v>
      </c>
      <c r="W1734" s="1336">
        <v>185</v>
      </c>
      <c r="X1734" s="1">
        <v>13</v>
      </c>
      <c r="Y1734" s="1">
        <v>130</v>
      </c>
      <c r="AA1734" s="1">
        <v>401</v>
      </c>
      <c r="AB1734" s="1337">
        <v>-8356</v>
      </c>
    </row>
    <row r="1735" spans="1:28">
      <c r="A1735" s="1336" t="s">
        <v>924</v>
      </c>
      <c r="B1735" s="2" t="s">
        <v>1002</v>
      </c>
      <c r="C1735" s="1" t="s">
        <v>1003</v>
      </c>
      <c r="D1735" s="1" t="s">
        <v>65</v>
      </c>
      <c r="E1735" s="1">
        <v>130308</v>
      </c>
      <c r="F1735" s="1336" t="s">
        <v>126</v>
      </c>
      <c r="G1735" s="1" t="s">
        <v>32</v>
      </c>
      <c r="H1735" s="1">
        <v>420549</v>
      </c>
      <c r="I1735" s="3">
        <v>42543</v>
      </c>
      <c r="J1735" s="3">
        <v>42521</v>
      </c>
      <c r="K1735" s="3">
        <v>42546</v>
      </c>
      <c r="N1735" s="1" t="s">
        <v>89</v>
      </c>
      <c r="O1735" s="1">
        <v>116621</v>
      </c>
      <c r="P1735" s="1">
        <v>1000</v>
      </c>
      <c r="Q1735" s="1">
        <v>81.55</v>
      </c>
      <c r="R1735" s="1337">
        <v>81550</v>
      </c>
      <c r="S1735" s="4">
        <v>-13771.15</v>
      </c>
      <c r="T1735" s="1">
        <v>84.355000000000004</v>
      </c>
      <c r="U1735" s="1337">
        <v>84355</v>
      </c>
      <c r="V1735" s="1">
        <v>0.19420000000000001</v>
      </c>
      <c r="W1735" s="1336">
        <v>194.24</v>
      </c>
      <c r="X1735" s="1">
        <v>13</v>
      </c>
      <c r="Y1735" s="1">
        <v>141</v>
      </c>
      <c r="AA1735" s="1">
        <v>401</v>
      </c>
      <c r="AB1735" s="1337">
        <v>-2805</v>
      </c>
    </row>
    <row r="1736" spans="1:28">
      <c r="A1736" s="1336" t="s">
        <v>924</v>
      </c>
      <c r="B1736" s="2" t="s">
        <v>1004</v>
      </c>
      <c r="C1736" s="1" t="s">
        <v>1005</v>
      </c>
      <c r="D1736" s="1" t="s">
        <v>76</v>
      </c>
      <c r="E1736" s="1">
        <v>130023</v>
      </c>
      <c r="F1736" s="1336" t="s">
        <v>153</v>
      </c>
      <c r="G1736" s="1" t="s">
        <v>32</v>
      </c>
      <c r="H1736" s="1">
        <v>420761</v>
      </c>
      <c r="I1736" s="3">
        <v>42545</v>
      </c>
      <c r="J1736" s="3">
        <v>42527</v>
      </c>
      <c r="K1736" s="3">
        <v>42546</v>
      </c>
      <c r="N1736" s="1" t="s">
        <v>89</v>
      </c>
      <c r="O1736" s="1">
        <v>116849</v>
      </c>
      <c r="P1736" s="1">
        <v>500</v>
      </c>
      <c r="Q1736" s="1">
        <v>88.28</v>
      </c>
      <c r="R1736" s="1337">
        <v>44140</v>
      </c>
      <c r="S1736" s="4">
        <v>-9038.93</v>
      </c>
      <c r="T1736" s="1">
        <v>94.122</v>
      </c>
      <c r="U1736" s="1337">
        <v>47061</v>
      </c>
      <c r="V1736" s="1">
        <v>0.22239999999999999</v>
      </c>
      <c r="W1736" s="1336">
        <v>111.215</v>
      </c>
      <c r="X1736" s="1">
        <v>13</v>
      </c>
      <c r="Y1736" s="1">
        <v>130</v>
      </c>
      <c r="AA1736" s="1">
        <v>401</v>
      </c>
      <c r="AB1736" s="1337">
        <v>-2921</v>
      </c>
    </row>
    <row r="1737" spans="1:28">
      <c r="A1737" s="1336" t="s">
        <v>924</v>
      </c>
      <c r="B1737" s="2" t="s">
        <v>1006</v>
      </c>
      <c r="C1737" s="1" t="s">
        <v>1007</v>
      </c>
      <c r="D1737" s="1" t="s">
        <v>76</v>
      </c>
      <c r="E1737" s="1">
        <v>130140</v>
      </c>
      <c r="F1737" s="1336" t="s">
        <v>222</v>
      </c>
      <c r="G1737" s="1" t="s">
        <v>32</v>
      </c>
      <c r="H1737" s="1">
        <v>420749</v>
      </c>
      <c r="I1737" s="3">
        <v>42544</v>
      </c>
      <c r="J1737" s="3">
        <v>42522</v>
      </c>
      <c r="K1737" s="3">
        <v>42546</v>
      </c>
      <c r="N1737" s="1" t="s">
        <v>89</v>
      </c>
      <c r="O1737" s="1">
        <v>116729</v>
      </c>
      <c r="P1737" s="1">
        <v>500</v>
      </c>
      <c r="Q1737" s="1">
        <v>107.13</v>
      </c>
      <c r="R1737" s="1337">
        <v>53565</v>
      </c>
      <c r="S1737" s="4">
        <v>-8799.7000000000007</v>
      </c>
      <c r="T1737" s="1">
        <v>110.38</v>
      </c>
      <c r="U1737" s="1337">
        <v>55190</v>
      </c>
      <c r="V1737" s="1">
        <v>0.27779999999999999</v>
      </c>
      <c r="W1737" s="1336">
        <v>138.88</v>
      </c>
      <c r="X1737" s="1">
        <v>13</v>
      </c>
      <c r="Y1737" s="1">
        <v>130</v>
      </c>
      <c r="AA1737" s="1">
        <v>401</v>
      </c>
      <c r="AB1737" s="1337">
        <v>-1625</v>
      </c>
    </row>
    <row r="1738" spans="1:28">
      <c r="A1738" s="1336" t="s">
        <v>924</v>
      </c>
      <c r="B1738" s="2" t="s">
        <v>1008</v>
      </c>
      <c r="C1738" s="1" t="s">
        <v>1007</v>
      </c>
      <c r="D1738" s="1" t="s">
        <v>72</v>
      </c>
      <c r="E1738" s="1">
        <v>130308</v>
      </c>
      <c r="F1738" s="1336" t="s">
        <v>126</v>
      </c>
      <c r="G1738" s="1" t="s">
        <v>32</v>
      </c>
      <c r="H1738" s="1">
        <v>420758</v>
      </c>
      <c r="I1738" s="3">
        <v>42545</v>
      </c>
      <c r="J1738" s="3">
        <v>42524</v>
      </c>
      <c r="K1738" s="3">
        <v>42546</v>
      </c>
      <c r="N1738" s="1" t="s">
        <v>89</v>
      </c>
      <c r="O1738" s="1">
        <v>116787</v>
      </c>
      <c r="P1738" s="1">
        <v>600</v>
      </c>
      <c r="Q1738" s="1">
        <v>107.13</v>
      </c>
      <c r="R1738" s="1337">
        <v>64278</v>
      </c>
      <c r="S1738" s="4">
        <v>-10559.64</v>
      </c>
      <c r="T1738" s="1">
        <v>110.38</v>
      </c>
      <c r="U1738" s="1337">
        <v>66228</v>
      </c>
      <c r="V1738" s="1">
        <v>0.27779999999999999</v>
      </c>
      <c r="W1738" s="1336">
        <v>166.65600000000001</v>
      </c>
      <c r="X1738" s="1">
        <v>13</v>
      </c>
      <c r="Y1738" s="1">
        <v>141</v>
      </c>
      <c r="AA1738" s="1">
        <v>401</v>
      </c>
      <c r="AB1738" s="1337">
        <v>-1950</v>
      </c>
    </row>
    <row r="1739" spans="1:28">
      <c r="A1739" s="1336" t="s">
        <v>924</v>
      </c>
      <c r="B1739" s="2" t="s">
        <v>1009</v>
      </c>
      <c r="C1739" s="1" t="s">
        <v>1010</v>
      </c>
      <c r="D1739" s="1" t="s">
        <v>65</v>
      </c>
      <c r="E1739" s="1">
        <v>140083</v>
      </c>
      <c r="F1739" s="1336" t="s">
        <v>117</v>
      </c>
      <c r="G1739" s="1" t="s">
        <v>32</v>
      </c>
      <c r="H1739" s="1">
        <v>418157</v>
      </c>
      <c r="I1739" s="3">
        <v>42523</v>
      </c>
      <c r="J1739" s="3">
        <v>42516</v>
      </c>
      <c r="K1739" s="3">
        <v>42522</v>
      </c>
      <c r="L1739" s="1">
        <v>221565</v>
      </c>
      <c r="M1739" s="3">
        <v>42523</v>
      </c>
      <c r="N1739" s="1" t="s">
        <v>89</v>
      </c>
      <c r="O1739" s="1">
        <v>116494</v>
      </c>
      <c r="P1739" s="1">
        <v>2000</v>
      </c>
      <c r="Q1739" s="1">
        <v>16.52</v>
      </c>
      <c r="R1739" s="1337">
        <v>33040</v>
      </c>
      <c r="S1739" s="4">
        <v>-6134.84</v>
      </c>
      <c r="T1739" s="1">
        <v>17.334</v>
      </c>
      <c r="U1739" s="1337">
        <v>34668</v>
      </c>
      <c r="V1739" s="1">
        <v>2.7199999999999998E-2</v>
      </c>
      <c r="W1739" s="1336">
        <v>54.38</v>
      </c>
      <c r="X1739" s="1">
        <v>13</v>
      </c>
      <c r="Y1739" s="1">
        <v>141</v>
      </c>
      <c r="AA1739" s="1">
        <v>401</v>
      </c>
      <c r="AB1739" s="1337">
        <v>-1628</v>
      </c>
    </row>
    <row r="1740" spans="1:28">
      <c r="A1740" s="1336" t="s">
        <v>924</v>
      </c>
      <c r="B1740" s="2" t="s">
        <v>1009</v>
      </c>
      <c r="C1740" s="1" t="s">
        <v>1010</v>
      </c>
      <c r="D1740" s="1" t="s">
        <v>65</v>
      </c>
      <c r="E1740" s="1">
        <v>140083</v>
      </c>
      <c r="F1740" s="1336" t="s">
        <v>117</v>
      </c>
      <c r="G1740" s="1" t="s">
        <v>32</v>
      </c>
      <c r="H1740" s="1">
        <v>418532</v>
      </c>
      <c r="I1740" s="3">
        <v>42527</v>
      </c>
      <c r="J1740" s="3">
        <v>42523</v>
      </c>
      <c r="K1740" s="3">
        <v>42528</v>
      </c>
      <c r="L1740" s="1">
        <v>221867</v>
      </c>
      <c r="M1740" s="3">
        <v>42527</v>
      </c>
      <c r="N1740" s="1" t="s">
        <v>89</v>
      </c>
      <c r="O1740" s="1">
        <v>116745</v>
      </c>
      <c r="P1740" s="1">
        <v>1000</v>
      </c>
      <c r="Q1740" s="1">
        <v>16.12</v>
      </c>
      <c r="R1740" s="1337">
        <v>16120</v>
      </c>
      <c r="S1740" s="4">
        <v>-3467.42</v>
      </c>
      <c r="T1740" s="1">
        <v>17.334</v>
      </c>
      <c r="U1740" s="1337">
        <v>17334</v>
      </c>
      <c r="V1740" s="1">
        <v>2.7199999999999998E-2</v>
      </c>
      <c r="W1740" s="1336">
        <v>27.19</v>
      </c>
      <c r="X1740" s="1">
        <v>13</v>
      </c>
      <c r="Y1740" s="1">
        <v>141</v>
      </c>
      <c r="AA1740" s="1">
        <v>401</v>
      </c>
      <c r="AB1740" s="1337">
        <v>-1214</v>
      </c>
    </row>
    <row r="1741" spans="1:28">
      <c r="A1741" s="1336" t="s">
        <v>924</v>
      </c>
      <c r="B1741" s="2" t="s">
        <v>1009</v>
      </c>
      <c r="C1741" s="1" t="s">
        <v>1010</v>
      </c>
      <c r="D1741" s="1" t="s">
        <v>65</v>
      </c>
      <c r="E1741" s="1">
        <v>130308</v>
      </c>
      <c r="F1741" s="1336" t="s">
        <v>126</v>
      </c>
      <c r="G1741" s="1" t="s">
        <v>32</v>
      </c>
      <c r="H1741" s="1">
        <v>420469</v>
      </c>
      <c r="I1741" s="3">
        <v>42542</v>
      </c>
      <c r="J1741" s="3">
        <v>42537</v>
      </c>
      <c r="K1741" s="3">
        <v>42538</v>
      </c>
      <c r="N1741" s="1" t="s">
        <v>89</v>
      </c>
      <c r="O1741" s="1">
        <v>117261</v>
      </c>
      <c r="P1741" s="1">
        <v>1000</v>
      </c>
      <c r="Q1741" s="1">
        <v>16.190000000000001</v>
      </c>
      <c r="R1741" s="1337">
        <v>16190</v>
      </c>
      <c r="S1741" s="4">
        <v>-3397.42</v>
      </c>
      <c r="T1741" s="1">
        <v>17.334</v>
      </c>
      <c r="U1741" s="1337">
        <v>17334</v>
      </c>
      <c r="V1741" s="1">
        <v>2.7199999999999998E-2</v>
      </c>
      <c r="W1741" s="1336">
        <v>27.19</v>
      </c>
      <c r="X1741" s="1">
        <v>13</v>
      </c>
      <c r="Y1741" s="1">
        <v>141</v>
      </c>
      <c r="AA1741" s="1">
        <v>401</v>
      </c>
      <c r="AB1741" s="1337">
        <v>-1144</v>
      </c>
    </row>
    <row r="1742" spans="1:28">
      <c r="A1742" s="1336" t="s">
        <v>924</v>
      </c>
      <c r="B1742" s="2" t="s">
        <v>1011</v>
      </c>
      <c r="C1742" s="1" t="s">
        <v>1010</v>
      </c>
      <c r="D1742" s="1" t="s">
        <v>129</v>
      </c>
      <c r="E1742" s="1">
        <v>140083</v>
      </c>
      <c r="F1742" s="1336" t="s">
        <v>117</v>
      </c>
      <c r="G1742" s="1" t="s">
        <v>32</v>
      </c>
      <c r="H1742" s="1">
        <v>418157</v>
      </c>
      <c r="I1742" s="3">
        <v>42523</v>
      </c>
      <c r="J1742" s="3">
        <v>42516</v>
      </c>
      <c r="K1742" s="3">
        <v>42522</v>
      </c>
      <c r="L1742" s="1">
        <v>221565</v>
      </c>
      <c r="M1742" s="3">
        <v>42523</v>
      </c>
      <c r="N1742" s="1" t="s">
        <v>89</v>
      </c>
      <c r="O1742" s="1">
        <v>116494</v>
      </c>
      <c r="P1742" s="1">
        <v>4000</v>
      </c>
      <c r="Q1742" s="1">
        <v>16.52</v>
      </c>
      <c r="R1742" s="1337">
        <v>66080</v>
      </c>
      <c r="S1742" s="4">
        <v>-12269.68</v>
      </c>
      <c r="T1742" s="1">
        <v>17.334</v>
      </c>
      <c r="U1742" s="1337">
        <v>69336</v>
      </c>
      <c r="V1742" s="1">
        <v>2.7199999999999998E-2</v>
      </c>
      <c r="W1742" s="1336">
        <v>108.76</v>
      </c>
      <c r="X1742" s="1">
        <v>13</v>
      </c>
      <c r="Y1742" s="1">
        <v>141</v>
      </c>
      <c r="AA1742" s="1">
        <v>401</v>
      </c>
      <c r="AB1742" s="1337">
        <v>-3256</v>
      </c>
    </row>
    <row r="1743" spans="1:28">
      <c r="A1743" s="1336" t="s">
        <v>924</v>
      </c>
      <c r="B1743" s="2" t="s">
        <v>1011</v>
      </c>
      <c r="C1743" s="1" t="s">
        <v>1010</v>
      </c>
      <c r="D1743" s="1" t="s">
        <v>129</v>
      </c>
      <c r="E1743" s="1">
        <v>140083</v>
      </c>
      <c r="F1743" s="1336" t="s">
        <v>117</v>
      </c>
      <c r="G1743" s="1" t="s">
        <v>32</v>
      </c>
      <c r="H1743" s="1">
        <v>418532</v>
      </c>
      <c r="I1743" s="3">
        <v>42527</v>
      </c>
      <c r="J1743" s="3">
        <v>42523</v>
      </c>
      <c r="K1743" s="3">
        <v>42528</v>
      </c>
      <c r="L1743" s="1">
        <v>221867</v>
      </c>
      <c r="M1743" s="3">
        <v>42527</v>
      </c>
      <c r="N1743" s="1" t="s">
        <v>89</v>
      </c>
      <c r="O1743" s="1">
        <v>116745</v>
      </c>
      <c r="P1743" s="1">
        <v>2000</v>
      </c>
      <c r="Q1743" s="1">
        <v>16.12</v>
      </c>
      <c r="R1743" s="1337">
        <v>32240</v>
      </c>
      <c r="S1743" s="4">
        <v>-6934.84</v>
      </c>
      <c r="T1743" s="1">
        <v>17.334</v>
      </c>
      <c r="U1743" s="1337">
        <v>34668</v>
      </c>
      <c r="V1743" s="1">
        <v>2.7199999999999998E-2</v>
      </c>
      <c r="W1743" s="1336">
        <v>54.38</v>
      </c>
      <c r="X1743" s="1">
        <v>13</v>
      </c>
      <c r="Y1743" s="1">
        <v>141</v>
      </c>
      <c r="AA1743" s="1">
        <v>401</v>
      </c>
      <c r="AB1743" s="1337">
        <v>-2428</v>
      </c>
    </row>
    <row r="1744" spans="1:28">
      <c r="A1744" s="1336" t="s">
        <v>924</v>
      </c>
      <c r="B1744" s="2" t="s">
        <v>1011</v>
      </c>
      <c r="C1744" s="1" t="s">
        <v>1010</v>
      </c>
      <c r="D1744" s="1" t="s">
        <v>129</v>
      </c>
      <c r="E1744" s="1">
        <v>140546</v>
      </c>
      <c r="F1744" s="1336" t="s">
        <v>428</v>
      </c>
      <c r="G1744" s="1" t="s">
        <v>32</v>
      </c>
      <c r="H1744" s="1">
        <v>419670</v>
      </c>
      <c r="I1744" s="3">
        <v>42537</v>
      </c>
      <c r="J1744" s="3">
        <v>42536</v>
      </c>
      <c r="K1744" s="3">
        <v>42536</v>
      </c>
      <c r="N1744" s="1" t="s">
        <v>89</v>
      </c>
      <c r="O1744" s="1">
        <v>117234</v>
      </c>
      <c r="P1744" s="1">
        <v>2000</v>
      </c>
      <c r="Q1744" s="1">
        <v>16.36</v>
      </c>
      <c r="R1744" s="1337">
        <v>32720</v>
      </c>
      <c r="S1744" s="4">
        <v>-6454.84</v>
      </c>
      <c r="T1744" s="1">
        <v>17.334</v>
      </c>
      <c r="U1744" s="1337">
        <v>34668</v>
      </c>
      <c r="V1744" s="1">
        <v>2.7199999999999998E-2</v>
      </c>
      <c r="W1744" s="1336">
        <v>54.38</v>
      </c>
      <c r="X1744" s="1">
        <v>13</v>
      </c>
      <c r="Y1744" s="1">
        <v>141</v>
      </c>
      <c r="AA1744" s="1">
        <v>401</v>
      </c>
      <c r="AB1744" s="1337">
        <v>-1948</v>
      </c>
    </row>
    <row r="1745" spans="1:28">
      <c r="A1745" s="1336" t="s">
        <v>924</v>
      </c>
      <c r="B1745" s="2" t="s">
        <v>1011</v>
      </c>
      <c r="C1745" s="1" t="s">
        <v>1010</v>
      </c>
      <c r="D1745" s="1" t="s">
        <v>129</v>
      </c>
      <c r="E1745" s="1">
        <v>130023</v>
      </c>
      <c r="F1745" s="1336" t="s">
        <v>153</v>
      </c>
      <c r="G1745" s="1" t="s">
        <v>32</v>
      </c>
      <c r="H1745" s="1">
        <v>419975</v>
      </c>
      <c r="I1745" s="3">
        <v>42538</v>
      </c>
      <c r="J1745" s="3">
        <v>42527</v>
      </c>
      <c r="K1745" s="3">
        <v>42528</v>
      </c>
      <c r="N1745" s="1" t="s">
        <v>89</v>
      </c>
      <c r="O1745" s="1">
        <v>116849</v>
      </c>
      <c r="P1745" s="1">
        <v>4000</v>
      </c>
      <c r="Q1745" s="1">
        <v>16.190000000000001</v>
      </c>
      <c r="R1745" s="1337">
        <v>64760</v>
      </c>
      <c r="S1745" s="4">
        <v>-13589.68</v>
      </c>
      <c r="T1745" s="1">
        <v>17.334</v>
      </c>
      <c r="U1745" s="1337">
        <v>69336</v>
      </c>
      <c r="V1745" s="1">
        <v>2.7199999999999998E-2</v>
      </c>
      <c r="W1745" s="1336">
        <v>108.76</v>
      </c>
      <c r="X1745" s="1">
        <v>13</v>
      </c>
      <c r="Y1745" s="1">
        <v>130</v>
      </c>
      <c r="AA1745" s="1">
        <v>401</v>
      </c>
      <c r="AB1745" s="1337">
        <v>-4576</v>
      </c>
    </row>
    <row r="1746" spans="1:28">
      <c r="A1746" s="1336" t="s">
        <v>924</v>
      </c>
      <c r="B1746" s="2" t="s">
        <v>1012</v>
      </c>
      <c r="C1746" s="1" t="s">
        <v>1013</v>
      </c>
      <c r="D1746" s="1" t="s">
        <v>116</v>
      </c>
      <c r="E1746" s="1">
        <v>140083</v>
      </c>
      <c r="F1746" s="1336" t="s">
        <v>117</v>
      </c>
      <c r="G1746" s="1" t="s">
        <v>32</v>
      </c>
      <c r="H1746" s="1">
        <v>419352</v>
      </c>
      <c r="I1746" s="3">
        <v>42532</v>
      </c>
      <c r="J1746" s="3">
        <v>42516</v>
      </c>
      <c r="K1746" s="3">
        <v>42546</v>
      </c>
      <c r="L1746" s="1">
        <v>222327</v>
      </c>
      <c r="M1746" s="3">
        <v>42532</v>
      </c>
      <c r="N1746" s="1" t="s">
        <v>89</v>
      </c>
      <c r="O1746" s="1">
        <v>116494</v>
      </c>
      <c r="P1746" s="1">
        <v>500</v>
      </c>
      <c r="Q1746" s="1">
        <v>20.21</v>
      </c>
      <c r="R1746" s="1337">
        <v>10105</v>
      </c>
      <c r="S1746" s="4">
        <v>-1340.21</v>
      </c>
      <c r="T1746" s="1">
        <v>20.257000000000001</v>
      </c>
      <c r="U1746" s="1337">
        <v>10128.5</v>
      </c>
      <c r="V1746" s="1">
        <v>4.07E-2</v>
      </c>
      <c r="W1746" s="1336">
        <v>20.37</v>
      </c>
      <c r="X1746" s="1">
        <v>13</v>
      </c>
      <c r="Y1746" s="1">
        <v>141</v>
      </c>
      <c r="AA1746" s="1">
        <v>401</v>
      </c>
      <c r="AB1746" s="1336">
        <v>-23.5</v>
      </c>
    </row>
    <row r="1747" spans="1:28">
      <c r="A1747" s="1336" t="s">
        <v>924</v>
      </c>
      <c r="B1747" s="2" t="s">
        <v>1014</v>
      </c>
      <c r="C1747" s="1" t="s">
        <v>1013</v>
      </c>
      <c r="D1747" s="1" t="s">
        <v>76</v>
      </c>
      <c r="E1747" s="1">
        <v>140083</v>
      </c>
      <c r="F1747" s="1336" t="s">
        <v>117</v>
      </c>
      <c r="G1747" s="1" t="s">
        <v>32</v>
      </c>
      <c r="H1747" s="1">
        <v>421186</v>
      </c>
      <c r="I1747" s="3">
        <v>42548</v>
      </c>
      <c r="J1747" s="3">
        <v>42523</v>
      </c>
      <c r="K1747" s="3">
        <v>42546</v>
      </c>
      <c r="L1747" s="1">
        <v>223256</v>
      </c>
      <c r="M1747" s="3">
        <v>42547</v>
      </c>
      <c r="N1747" s="1" t="s">
        <v>89</v>
      </c>
      <c r="O1747" s="1">
        <v>116745</v>
      </c>
      <c r="P1747" s="1">
        <v>1000</v>
      </c>
      <c r="Q1747" s="1">
        <v>19.72</v>
      </c>
      <c r="R1747" s="1337">
        <v>19720</v>
      </c>
      <c r="S1747" s="4">
        <v>-3170.41</v>
      </c>
      <c r="T1747" s="1">
        <v>20.257000000000001</v>
      </c>
      <c r="U1747" s="1337">
        <v>20257</v>
      </c>
      <c r="V1747" s="1">
        <v>4.07E-2</v>
      </c>
      <c r="W1747" s="1336">
        <v>40.74</v>
      </c>
      <c r="X1747" s="1">
        <v>13</v>
      </c>
      <c r="Y1747" s="1">
        <v>141</v>
      </c>
      <c r="AA1747" s="1">
        <v>401</v>
      </c>
      <c r="AB1747" s="1336">
        <v>-537</v>
      </c>
    </row>
    <row r="1748" spans="1:28">
      <c r="A1748" s="1336" t="s">
        <v>924</v>
      </c>
      <c r="B1748" s="2" t="s">
        <v>1015</v>
      </c>
      <c r="C1748" s="1" t="s">
        <v>1013</v>
      </c>
      <c r="D1748" s="1" t="s">
        <v>692</v>
      </c>
      <c r="E1748" s="1">
        <v>130308</v>
      </c>
      <c r="F1748" s="1336" t="s">
        <v>126</v>
      </c>
      <c r="G1748" s="1" t="s">
        <v>32</v>
      </c>
      <c r="H1748" s="1">
        <v>420908</v>
      </c>
      <c r="I1748" s="3">
        <v>42544</v>
      </c>
      <c r="J1748" s="3">
        <v>42531</v>
      </c>
      <c r="K1748" s="3">
        <v>42546</v>
      </c>
      <c r="L1748" s="1">
        <v>223046</v>
      </c>
      <c r="M1748" s="3">
        <v>42543</v>
      </c>
      <c r="N1748" s="1" t="s">
        <v>89</v>
      </c>
      <c r="O1748" s="1">
        <v>117104</v>
      </c>
      <c r="P1748" s="1">
        <v>800</v>
      </c>
      <c r="Q1748" s="1">
        <v>19.809999999999999</v>
      </c>
      <c r="R1748" s="1337">
        <v>15848</v>
      </c>
      <c r="S1748" s="4">
        <v>-2464.33</v>
      </c>
      <c r="T1748" s="1">
        <v>20.257000000000001</v>
      </c>
      <c r="U1748" s="1337">
        <v>16205.6</v>
      </c>
      <c r="V1748" s="1">
        <v>4.07E-2</v>
      </c>
      <c r="W1748" s="1336">
        <v>32.591999999999999</v>
      </c>
      <c r="X1748" s="1">
        <v>13</v>
      </c>
      <c r="Y1748" s="1">
        <v>141</v>
      </c>
      <c r="AA1748" s="1">
        <v>401</v>
      </c>
      <c r="AB1748" s="1336">
        <v>-357.6</v>
      </c>
    </row>
    <row r="1749" spans="1:28">
      <c r="A1749" s="1336" t="s">
        <v>924</v>
      </c>
      <c r="B1749" s="2" t="s">
        <v>1016</v>
      </c>
      <c r="C1749" s="1" t="s">
        <v>1013</v>
      </c>
      <c r="D1749" s="1" t="s">
        <v>65</v>
      </c>
      <c r="E1749" s="1">
        <v>140083</v>
      </c>
      <c r="F1749" s="1336" t="s">
        <v>117</v>
      </c>
      <c r="G1749" s="1" t="s">
        <v>32</v>
      </c>
      <c r="H1749" s="1">
        <v>418171</v>
      </c>
      <c r="I1749" s="3">
        <v>42523</v>
      </c>
      <c r="J1749" s="3">
        <v>42516</v>
      </c>
      <c r="K1749" s="3">
        <v>42522</v>
      </c>
      <c r="L1749" s="1">
        <v>221568</v>
      </c>
      <c r="M1749" s="3">
        <v>42523</v>
      </c>
      <c r="N1749" s="1" t="s">
        <v>89</v>
      </c>
      <c r="O1749" s="1">
        <v>116494</v>
      </c>
      <c r="P1749" s="1">
        <v>2000</v>
      </c>
      <c r="Q1749" s="1">
        <v>20.21</v>
      </c>
      <c r="R1749" s="1337">
        <v>40420</v>
      </c>
      <c r="S1749" s="4">
        <v>-5360.82</v>
      </c>
      <c r="T1749" s="1">
        <v>20.257000000000001</v>
      </c>
      <c r="U1749" s="1337">
        <v>40514</v>
      </c>
      <c r="V1749" s="1">
        <v>4.07E-2</v>
      </c>
      <c r="W1749" s="1336">
        <v>81.48</v>
      </c>
      <c r="X1749" s="1">
        <v>13</v>
      </c>
      <c r="Y1749" s="1">
        <v>141</v>
      </c>
      <c r="AA1749" s="1">
        <v>401</v>
      </c>
      <c r="AB1749" s="1336">
        <v>-94</v>
      </c>
    </row>
    <row r="1750" spans="1:28">
      <c r="A1750" s="1336" t="s">
        <v>924</v>
      </c>
      <c r="B1750" s="2" t="s">
        <v>1016</v>
      </c>
      <c r="C1750" s="1" t="s">
        <v>1013</v>
      </c>
      <c r="D1750" s="1" t="s">
        <v>65</v>
      </c>
      <c r="E1750" s="1">
        <v>130140</v>
      </c>
      <c r="F1750" s="1336" t="s">
        <v>222</v>
      </c>
      <c r="G1750" s="1" t="s">
        <v>32</v>
      </c>
      <c r="H1750" s="1">
        <v>419009</v>
      </c>
      <c r="I1750" s="3">
        <v>42530</v>
      </c>
      <c r="J1750" s="3">
        <v>42528</v>
      </c>
      <c r="K1750" s="3">
        <v>42529</v>
      </c>
      <c r="L1750" s="1">
        <v>222079</v>
      </c>
      <c r="M1750" s="3">
        <v>42529</v>
      </c>
      <c r="N1750" s="1" t="s">
        <v>89</v>
      </c>
      <c r="O1750" s="1">
        <v>116920</v>
      </c>
      <c r="P1750" s="1">
        <v>2000</v>
      </c>
      <c r="Q1750" s="1">
        <v>20.21</v>
      </c>
      <c r="R1750" s="1337">
        <v>40420</v>
      </c>
      <c r="S1750" s="4">
        <v>-5360.82</v>
      </c>
      <c r="T1750" s="1">
        <v>20.257000000000001</v>
      </c>
      <c r="U1750" s="1337">
        <v>40514</v>
      </c>
      <c r="V1750" s="1">
        <v>4.07E-2</v>
      </c>
      <c r="W1750" s="1336">
        <v>81.48</v>
      </c>
      <c r="X1750" s="1">
        <v>13</v>
      </c>
      <c r="Y1750" s="1">
        <v>130</v>
      </c>
      <c r="AA1750" s="1">
        <v>401</v>
      </c>
      <c r="AB1750" s="1336">
        <v>-94</v>
      </c>
    </row>
    <row r="1751" spans="1:28">
      <c r="A1751" s="1336" t="s">
        <v>924</v>
      </c>
      <c r="B1751" s="2" t="s">
        <v>1016</v>
      </c>
      <c r="C1751" s="1" t="s">
        <v>1013</v>
      </c>
      <c r="D1751" s="1" t="s">
        <v>65</v>
      </c>
      <c r="E1751" s="1">
        <v>130308</v>
      </c>
      <c r="F1751" s="1336" t="s">
        <v>126</v>
      </c>
      <c r="G1751" s="1" t="s">
        <v>32</v>
      </c>
      <c r="H1751" s="1">
        <v>419906</v>
      </c>
      <c r="I1751" s="3">
        <v>42537</v>
      </c>
      <c r="J1751" s="3">
        <v>42521</v>
      </c>
      <c r="K1751" s="3">
        <v>42522</v>
      </c>
      <c r="N1751" s="1" t="s">
        <v>89</v>
      </c>
      <c r="O1751" s="1">
        <v>116664</v>
      </c>
      <c r="P1751" s="1">
        <v>3000</v>
      </c>
      <c r="Q1751" s="1">
        <v>20.010000000000002</v>
      </c>
      <c r="R1751" s="1337">
        <v>60030</v>
      </c>
      <c r="S1751" s="4">
        <v>-8641.23</v>
      </c>
      <c r="T1751" s="1">
        <v>20.257000000000001</v>
      </c>
      <c r="U1751" s="1337">
        <v>60771</v>
      </c>
      <c r="V1751" s="1">
        <v>4.07E-2</v>
      </c>
      <c r="W1751" s="1336">
        <v>122.22</v>
      </c>
      <c r="X1751" s="1">
        <v>13</v>
      </c>
      <c r="Y1751" s="1">
        <v>141</v>
      </c>
      <c r="AA1751" s="1">
        <v>401</v>
      </c>
      <c r="AB1751" s="1336">
        <v>-741</v>
      </c>
    </row>
    <row r="1752" spans="1:28">
      <c r="A1752" s="1336" t="s">
        <v>924</v>
      </c>
      <c r="B1752" s="2" t="s">
        <v>1016</v>
      </c>
      <c r="C1752" s="1" t="s">
        <v>1013</v>
      </c>
      <c r="D1752" s="1" t="s">
        <v>65</v>
      </c>
      <c r="E1752" s="1">
        <v>130308</v>
      </c>
      <c r="F1752" s="1336" t="s">
        <v>126</v>
      </c>
      <c r="G1752" s="1" t="s">
        <v>32</v>
      </c>
      <c r="H1752" s="1">
        <v>420469</v>
      </c>
      <c r="I1752" s="3">
        <v>42542</v>
      </c>
      <c r="J1752" s="3">
        <v>42537</v>
      </c>
      <c r="K1752" s="3">
        <v>42538</v>
      </c>
      <c r="N1752" s="1" t="s">
        <v>89</v>
      </c>
      <c r="O1752" s="1">
        <v>117261</v>
      </c>
      <c r="P1752" s="1">
        <v>1000</v>
      </c>
      <c r="Q1752" s="1">
        <v>19.809999999999999</v>
      </c>
      <c r="R1752" s="1337">
        <v>19810</v>
      </c>
      <c r="S1752" s="4">
        <v>-3080.41</v>
      </c>
      <c r="T1752" s="1">
        <v>20.257000000000001</v>
      </c>
      <c r="U1752" s="1337">
        <v>20257</v>
      </c>
      <c r="V1752" s="1">
        <v>4.07E-2</v>
      </c>
      <c r="W1752" s="1336">
        <v>40.74</v>
      </c>
      <c r="X1752" s="1">
        <v>13</v>
      </c>
      <c r="Y1752" s="1">
        <v>141</v>
      </c>
      <c r="AA1752" s="1">
        <v>401</v>
      </c>
      <c r="AB1752" s="1336">
        <v>-447</v>
      </c>
    </row>
    <row r="1753" spans="1:28">
      <c r="A1753" s="1336" t="s">
        <v>924</v>
      </c>
      <c r="B1753" s="2" t="s">
        <v>1017</v>
      </c>
      <c r="C1753" s="1" t="s">
        <v>1013</v>
      </c>
      <c r="D1753" s="1" t="s">
        <v>129</v>
      </c>
      <c r="E1753" s="1">
        <v>140083</v>
      </c>
      <c r="F1753" s="1336" t="s">
        <v>117</v>
      </c>
      <c r="G1753" s="1" t="s">
        <v>32</v>
      </c>
      <c r="H1753" s="1">
        <v>418171</v>
      </c>
      <c r="I1753" s="3">
        <v>42523</v>
      </c>
      <c r="J1753" s="3">
        <v>42516</v>
      </c>
      <c r="K1753" s="3">
        <v>42522</v>
      </c>
      <c r="L1753" s="1">
        <v>221568</v>
      </c>
      <c r="M1753" s="3">
        <v>42523</v>
      </c>
      <c r="N1753" s="1" t="s">
        <v>89</v>
      </c>
      <c r="O1753" s="1">
        <v>116494</v>
      </c>
      <c r="P1753" s="1">
        <v>2000</v>
      </c>
      <c r="Q1753" s="1">
        <v>20.21</v>
      </c>
      <c r="R1753" s="1337">
        <v>40420</v>
      </c>
      <c r="S1753" s="4">
        <v>-5360.82</v>
      </c>
      <c r="T1753" s="1">
        <v>20.257000000000001</v>
      </c>
      <c r="U1753" s="1337">
        <v>40514</v>
      </c>
      <c r="V1753" s="1">
        <v>4.07E-2</v>
      </c>
      <c r="W1753" s="1336">
        <v>81.48</v>
      </c>
      <c r="X1753" s="1">
        <v>13</v>
      </c>
      <c r="Y1753" s="1">
        <v>141</v>
      </c>
      <c r="AA1753" s="1">
        <v>401</v>
      </c>
      <c r="AB1753" s="1336">
        <v>-94</v>
      </c>
    </row>
    <row r="1754" spans="1:28">
      <c r="A1754" s="1336" t="s">
        <v>924</v>
      </c>
      <c r="B1754" s="2" t="s">
        <v>1017</v>
      </c>
      <c r="C1754" s="1" t="s">
        <v>1013</v>
      </c>
      <c r="D1754" s="1" t="s">
        <v>129</v>
      </c>
      <c r="E1754" s="1">
        <v>140008</v>
      </c>
      <c r="F1754" s="1336" t="s">
        <v>123</v>
      </c>
      <c r="G1754" s="1" t="s">
        <v>32</v>
      </c>
      <c r="H1754" s="1">
        <v>418811</v>
      </c>
      <c r="I1754" s="3">
        <v>42528</v>
      </c>
      <c r="J1754" s="3">
        <v>42522</v>
      </c>
      <c r="K1754" s="3">
        <v>42527</v>
      </c>
      <c r="L1754" s="1">
        <v>221925</v>
      </c>
      <c r="M1754" s="3">
        <v>42528</v>
      </c>
      <c r="N1754" s="1" t="s">
        <v>89</v>
      </c>
      <c r="O1754" s="1">
        <v>116714</v>
      </c>
      <c r="P1754" s="1">
        <v>6000</v>
      </c>
      <c r="Q1754" s="1">
        <v>20.21</v>
      </c>
      <c r="R1754" s="1337">
        <v>121260</v>
      </c>
      <c r="S1754" s="4">
        <v>-16082.46</v>
      </c>
      <c r="T1754" s="1">
        <v>20.257000000000001</v>
      </c>
      <c r="U1754" s="1337">
        <v>121542</v>
      </c>
      <c r="V1754" s="1">
        <v>4.07E-2</v>
      </c>
      <c r="W1754" s="1336">
        <v>244.44</v>
      </c>
      <c r="X1754" s="1">
        <v>13</v>
      </c>
      <c r="Y1754" s="1">
        <v>141</v>
      </c>
      <c r="AA1754" s="1">
        <v>401</v>
      </c>
      <c r="AB1754" s="1336">
        <v>-282</v>
      </c>
    </row>
    <row r="1755" spans="1:28">
      <c r="A1755" s="1336" t="s">
        <v>924</v>
      </c>
      <c r="B1755" s="2" t="s">
        <v>1017</v>
      </c>
      <c r="C1755" s="1" t="s">
        <v>1013</v>
      </c>
      <c r="D1755" s="1" t="s">
        <v>129</v>
      </c>
      <c r="E1755" s="1">
        <v>140083</v>
      </c>
      <c r="F1755" s="1336" t="s">
        <v>117</v>
      </c>
      <c r="G1755" s="1" t="s">
        <v>32</v>
      </c>
      <c r="H1755" s="1">
        <v>420063</v>
      </c>
      <c r="I1755" s="3">
        <v>42537</v>
      </c>
      <c r="J1755" s="3">
        <v>42534</v>
      </c>
      <c r="K1755" s="3">
        <v>42537</v>
      </c>
      <c r="L1755" s="1">
        <v>222721</v>
      </c>
      <c r="M1755" s="3">
        <v>42537</v>
      </c>
      <c r="N1755" s="1" t="s">
        <v>89</v>
      </c>
      <c r="O1755" s="1">
        <v>117180</v>
      </c>
      <c r="P1755" s="1">
        <v>2000</v>
      </c>
      <c r="Q1755" s="1">
        <v>19.23</v>
      </c>
      <c r="R1755" s="1337">
        <v>38460</v>
      </c>
      <c r="S1755" s="4">
        <v>-7320.82</v>
      </c>
      <c r="T1755" s="1">
        <v>20.257000000000001</v>
      </c>
      <c r="U1755" s="1337">
        <v>40514</v>
      </c>
      <c r="V1755" s="1">
        <v>4.07E-2</v>
      </c>
      <c r="W1755" s="1336">
        <v>81.48</v>
      </c>
      <c r="X1755" s="1">
        <v>13</v>
      </c>
      <c r="Y1755" s="1">
        <v>141</v>
      </c>
      <c r="AA1755" s="1">
        <v>401</v>
      </c>
      <c r="AB1755" s="1337">
        <v>-2054</v>
      </c>
    </row>
    <row r="1756" spans="1:28">
      <c r="A1756" s="1336" t="s">
        <v>924</v>
      </c>
      <c r="B1756" s="2" t="s">
        <v>1018</v>
      </c>
      <c r="C1756" s="1" t="s">
        <v>1013</v>
      </c>
      <c r="D1756" s="1" t="s">
        <v>131</v>
      </c>
      <c r="E1756" s="1">
        <v>130013</v>
      </c>
      <c r="F1756" s="1336" t="s">
        <v>221</v>
      </c>
      <c r="G1756" s="1" t="s">
        <v>32</v>
      </c>
      <c r="H1756" s="1">
        <v>420817</v>
      </c>
      <c r="I1756" s="3">
        <v>42545</v>
      </c>
      <c r="J1756" s="3">
        <v>42520</v>
      </c>
      <c r="K1756" s="3">
        <v>42546</v>
      </c>
      <c r="N1756" s="1" t="s">
        <v>89</v>
      </c>
      <c r="O1756" s="1">
        <v>116587</v>
      </c>
      <c r="P1756" s="1">
        <v>3000</v>
      </c>
      <c r="Q1756" s="1">
        <v>19.809999999999999</v>
      </c>
      <c r="R1756" s="1337">
        <v>59430</v>
      </c>
      <c r="S1756" s="4">
        <v>-9241.23</v>
      </c>
      <c r="T1756" s="1">
        <v>20.257000000000001</v>
      </c>
      <c r="U1756" s="1337">
        <v>60771</v>
      </c>
      <c r="V1756" s="1">
        <v>4.07E-2</v>
      </c>
      <c r="W1756" s="1336">
        <v>122.22</v>
      </c>
      <c r="X1756" s="1">
        <v>13</v>
      </c>
      <c r="Y1756" s="1">
        <v>130</v>
      </c>
      <c r="AA1756" s="1">
        <v>401</v>
      </c>
      <c r="AB1756" s="1337">
        <v>-1341</v>
      </c>
    </row>
    <row r="1757" spans="1:28">
      <c r="A1757" s="1336" t="s">
        <v>924</v>
      </c>
      <c r="B1757" s="2" t="s">
        <v>1019</v>
      </c>
      <c r="C1757" s="1" t="s">
        <v>1020</v>
      </c>
      <c r="D1757" s="1" t="s">
        <v>116</v>
      </c>
      <c r="E1757" s="1">
        <v>140083</v>
      </c>
      <c r="F1757" s="1336" t="s">
        <v>117</v>
      </c>
      <c r="G1757" s="1" t="s">
        <v>32</v>
      </c>
      <c r="H1757" s="1">
        <v>420046</v>
      </c>
      <c r="I1757" s="3">
        <v>42537</v>
      </c>
      <c r="J1757" s="3">
        <v>42523</v>
      </c>
      <c r="K1757" s="3">
        <v>42546</v>
      </c>
      <c r="L1757" s="1">
        <v>222724</v>
      </c>
      <c r="M1757" s="3">
        <v>42537</v>
      </c>
      <c r="N1757" s="1" t="s">
        <v>89</v>
      </c>
      <c r="O1757" s="1">
        <v>116745</v>
      </c>
      <c r="P1757" s="1">
        <v>400</v>
      </c>
      <c r="Q1757" s="1">
        <v>23.92</v>
      </c>
      <c r="R1757" s="1337">
        <v>9568</v>
      </c>
      <c r="S1757" s="4">
        <v>-1645.22</v>
      </c>
      <c r="T1757" s="1">
        <v>24.808</v>
      </c>
      <c r="U1757" s="1337">
        <v>9923.2000000000007</v>
      </c>
      <c r="V1757" s="1">
        <v>5.4399999999999997E-2</v>
      </c>
      <c r="W1757" s="1336">
        <v>21.748000000000001</v>
      </c>
      <c r="X1757" s="1">
        <v>13</v>
      </c>
      <c r="Y1757" s="1">
        <v>141</v>
      </c>
      <c r="AA1757" s="1">
        <v>401</v>
      </c>
      <c r="AB1757" s="1336">
        <v>-355.2</v>
      </c>
    </row>
    <row r="1758" spans="1:28">
      <c r="A1758" s="1336" t="s">
        <v>924</v>
      </c>
      <c r="B1758" s="2" t="s">
        <v>1019</v>
      </c>
      <c r="C1758" s="1" t="s">
        <v>1020</v>
      </c>
      <c r="D1758" s="1" t="s">
        <v>116</v>
      </c>
      <c r="E1758" s="1">
        <v>140083</v>
      </c>
      <c r="F1758" s="1336" t="s">
        <v>117</v>
      </c>
      <c r="G1758" s="1" t="s">
        <v>32</v>
      </c>
      <c r="H1758" s="1">
        <v>420935</v>
      </c>
      <c r="I1758" s="3">
        <v>42544</v>
      </c>
      <c r="J1758" s="3">
        <v>42523</v>
      </c>
      <c r="K1758" s="3">
        <v>42546</v>
      </c>
      <c r="L1758" s="1">
        <v>223074</v>
      </c>
      <c r="M1758" s="3">
        <v>42543</v>
      </c>
      <c r="N1758" s="1" t="s">
        <v>89</v>
      </c>
      <c r="O1758" s="1">
        <v>116745</v>
      </c>
      <c r="P1758" s="1">
        <v>100</v>
      </c>
      <c r="Q1758" s="1">
        <v>23.92</v>
      </c>
      <c r="R1758" s="1337">
        <v>2392</v>
      </c>
      <c r="S1758" s="1">
        <v>-411.3</v>
      </c>
      <c r="T1758" s="1">
        <v>24.808</v>
      </c>
      <c r="U1758" s="1337">
        <v>2480.8000000000002</v>
      </c>
      <c r="V1758" s="1">
        <v>5.4399999999999997E-2</v>
      </c>
      <c r="W1758" s="1336">
        <v>5.4370000000000003</v>
      </c>
      <c r="X1758" s="1">
        <v>13</v>
      </c>
      <c r="Y1758" s="1">
        <v>141</v>
      </c>
      <c r="AA1758" s="1">
        <v>401</v>
      </c>
      <c r="AB1758" s="1336">
        <v>-88.8</v>
      </c>
    </row>
    <row r="1759" spans="1:28">
      <c r="A1759" s="1336" t="s">
        <v>924</v>
      </c>
      <c r="B1759" s="2" t="s">
        <v>1021</v>
      </c>
      <c r="C1759" s="1" t="s">
        <v>1020</v>
      </c>
      <c r="D1759" s="1" t="s">
        <v>76</v>
      </c>
      <c r="E1759" s="1">
        <v>140083</v>
      </c>
      <c r="F1759" s="1336" t="s">
        <v>117</v>
      </c>
      <c r="G1759" s="1" t="s">
        <v>32</v>
      </c>
      <c r="H1759" s="1">
        <v>420094</v>
      </c>
      <c r="I1759" s="3">
        <v>42537</v>
      </c>
      <c r="J1759" s="3">
        <v>42523</v>
      </c>
      <c r="K1759" s="3">
        <v>42546</v>
      </c>
      <c r="L1759" s="1">
        <v>222726</v>
      </c>
      <c r="M1759" s="3">
        <v>42537</v>
      </c>
      <c r="N1759" s="1" t="s">
        <v>89</v>
      </c>
      <c r="O1759" s="1">
        <v>116745</v>
      </c>
      <c r="P1759" s="1">
        <v>500</v>
      </c>
      <c r="Q1759" s="1">
        <v>23.92</v>
      </c>
      <c r="R1759" s="1337">
        <v>11960</v>
      </c>
      <c r="S1759" s="4">
        <v>-2056.52</v>
      </c>
      <c r="T1759" s="1">
        <v>24.808</v>
      </c>
      <c r="U1759" s="1337">
        <v>12404</v>
      </c>
      <c r="V1759" s="1">
        <v>5.4399999999999997E-2</v>
      </c>
      <c r="W1759" s="1336">
        <v>27.184999999999999</v>
      </c>
      <c r="X1759" s="1">
        <v>13</v>
      </c>
      <c r="Y1759" s="1">
        <v>141</v>
      </c>
      <c r="AA1759" s="1">
        <v>401</v>
      </c>
      <c r="AB1759" s="1336">
        <v>-444</v>
      </c>
    </row>
    <row r="1760" spans="1:28">
      <c r="A1760" s="1336" t="s">
        <v>924</v>
      </c>
      <c r="B1760" s="2" t="s">
        <v>1022</v>
      </c>
      <c r="C1760" s="1" t="s">
        <v>1020</v>
      </c>
      <c r="D1760" s="1" t="s">
        <v>65</v>
      </c>
      <c r="E1760" s="1">
        <v>140083</v>
      </c>
      <c r="F1760" s="1336" t="s">
        <v>117</v>
      </c>
      <c r="G1760" s="1" t="s">
        <v>32</v>
      </c>
      <c r="H1760" s="1">
        <v>418178</v>
      </c>
      <c r="I1760" s="3">
        <v>42523</v>
      </c>
      <c r="J1760" s="3">
        <v>42516</v>
      </c>
      <c r="K1760" s="3">
        <v>42522</v>
      </c>
      <c r="L1760" s="1">
        <v>221569</v>
      </c>
      <c r="M1760" s="3">
        <v>42523</v>
      </c>
      <c r="N1760" s="1" t="s">
        <v>89</v>
      </c>
      <c r="O1760" s="1">
        <v>116494</v>
      </c>
      <c r="P1760" s="1">
        <v>1000</v>
      </c>
      <c r="Q1760" s="1">
        <v>24.52</v>
      </c>
      <c r="R1760" s="1337">
        <v>24520</v>
      </c>
      <c r="S1760" s="4">
        <v>-3513.04</v>
      </c>
      <c r="T1760" s="1">
        <v>24.808</v>
      </c>
      <c r="U1760" s="1337">
        <v>24808</v>
      </c>
      <c r="V1760" s="1">
        <v>5.4399999999999997E-2</v>
      </c>
      <c r="W1760" s="1336">
        <v>54.37</v>
      </c>
      <c r="X1760" s="1">
        <v>13</v>
      </c>
      <c r="Y1760" s="1">
        <v>141</v>
      </c>
      <c r="AA1760" s="1">
        <v>401</v>
      </c>
      <c r="AB1760" s="1336">
        <v>-288</v>
      </c>
    </row>
    <row r="1761" spans="1:28">
      <c r="A1761" s="1336" t="s">
        <v>924</v>
      </c>
      <c r="B1761" s="2" t="s">
        <v>1022</v>
      </c>
      <c r="C1761" s="1" t="s">
        <v>1020</v>
      </c>
      <c r="D1761" s="1" t="s">
        <v>65</v>
      </c>
      <c r="E1761" s="1">
        <v>130308</v>
      </c>
      <c r="F1761" s="1336" t="s">
        <v>126</v>
      </c>
      <c r="G1761" s="1" t="s">
        <v>32</v>
      </c>
      <c r="H1761" s="1">
        <v>420469</v>
      </c>
      <c r="I1761" s="3">
        <v>42542</v>
      </c>
      <c r="J1761" s="3">
        <v>42537</v>
      </c>
      <c r="K1761" s="3">
        <v>42538</v>
      </c>
      <c r="N1761" s="1" t="s">
        <v>89</v>
      </c>
      <c r="O1761" s="1">
        <v>117261</v>
      </c>
      <c r="P1761" s="1">
        <v>1000</v>
      </c>
      <c r="Q1761" s="1">
        <v>24.03</v>
      </c>
      <c r="R1761" s="1337">
        <v>24030</v>
      </c>
      <c r="S1761" s="4">
        <v>-4003.04</v>
      </c>
      <c r="T1761" s="1">
        <v>24.808</v>
      </c>
      <c r="U1761" s="1337">
        <v>24808</v>
      </c>
      <c r="V1761" s="1">
        <v>5.4399999999999997E-2</v>
      </c>
      <c r="W1761" s="1336">
        <v>54.37</v>
      </c>
      <c r="X1761" s="1">
        <v>13</v>
      </c>
      <c r="Y1761" s="1">
        <v>141</v>
      </c>
      <c r="AA1761" s="1">
        <v>401</v>
      </c>
      <c r="AB1761" s="1336">
        <v>-778</v>
      </c>
    </row>
    <row r="1762" spans="1:28">
      <c r="A1762" s="1336" t="s">
        <v>924</v>
      </c>
      <c r="B1762" s="2" t="s">
        <v>1023</v>
      </c>
      <c r="C1762" s="1" t="s">
        <v>1020</v>
      </c>
      <c r="D1762" s="1" t="s">
        <v>129</v>
      </c>
      <c r="E1762" s="1">
        <v>130013</v>
      </c>
      <c r="F1762" s="1336" t="s">
        <v>221</v>
      </c>
      <c r="G1762" s="1" t="s">
        <v>32</v>
      </c>
      <c r="H1762" s="1">
        <v>418042</v>
      </c>
      <c r="I1762" s="3">
        <v>42523</v>
      </c>
      <c r="J1762" s="3">
        <v>42520</v>
      </c>
      <c r="K1762" s="3">
        <v>42522</v>
      </c>
      <c r="N1762" s="1" t="s">
        <v>89</v>
      </c>
      <c r="O1762" s="1">
        <v>116587</v>
      </c>
      <c r="P1762" s="1">
        <v>2000</v>
      </c>
      <c r="Q1762" s="1">
        <v>24.03</v>
      </c>
      <c r="R1762" s="1337">
        <v>48060</v>
      </c>
      <c r="S1762" s="4">
        <v>-8006.08</v>
      </c>
      <c r="T1762" s="1">
        <v>24.808</v>
      </c>
      <c r="U1762" s="1337">
        <v>49616</v>
      </c>
      <c r="V1762" s="1">
        <v>5.4399999999999997E-2</v>
      </c>
      <c r="W1762" s="1336">
        <v>108.74</v>
      </c>
      <c r="X1762" s="1">
        <v>13</v>
      </c>
      <c r="Y1762" s="1">
        <v>130</v>
      </c>
      <c r="AA1762" s="1">
        <v>401</v>
      </c>
      <c r="AB1762" s="1337">
        <v>-1556</v>
      </c>
    </row>
    <row r="1763" spans="1:28">
      <c r="A1763" s="1336" t="s">
        <v>924</v>
      </c>
      <c r="B1763" s="2" t="s">
        <v>1023</v>
      </c>
      <c r="C1763" s="1" t="s">
        <v>1020</v>
      </c>
      <c r="D1763" s="1" t="s">
        <v>129</v>
      </c>
      <c r="E1763" s="1">
        <v>140083</v>
      </c>
      <c r="F1763" s="1336" t="s">
        <v>117</v>
      </c>
      <c r="G1763" s="1" t="s">
        <v>32</v>
      </c>
      <c r="H1763" s="1">
        <v>418178</v>
      </c>
      <c r="I1763" s="3">
        <v>42523</v>
      </c>
      <c r="J1763" s="3">
        <v>42516</v>
      </c>
      <c r="K1763" s="3">
        <v>42522</v>
      </c>
      <c r="L1763" s="1">
        <v>221569</v>
      </c>
      <c r="M1763" s="3">
        <v>42523</v>
      </c>
      <c r="N1763" s="1" t="s">
        <v>89</v>
      </c>
      <c r="O1763" s="1">
        <v>116494</v>
      </c>
      <c r="P1763" s="1">
        <v>2000</v>
      </c>
      <c r="Q1763" s="1">
        <v>24.52</v>
      </c>
      <c r="R1763" s="1337">
        <v>49040</v>
      </c>
      <c r="S1763" s="4">
        <v>-7026.08</v>
      </c>
      <c r="T1763" s="1">
        <v>24.808</v>
      </c>
      <c r="U1763" s="1337">
        <v>49616</v>
      </c>
      <c r="V1763" s="1">
        <v>5.4399999999999997E-2</v>
      </c>
      <c r="W1763" s="1336">
        <v>108.74</v>
      </c>
      <c r="X1763" s="1">
        <v>13</v>
      </c>
      <c r="Y1763" s="1">
        <v>141</v>
      </c>
      <c r="AA1763" s="1">
        <v>401</v>
      </c>
      <c r="AB1763" s="1336">
        <v>-576</v>
      </c>
    </row>
    <row r="1764" spans="1:28">
      <c r="A1764" s="1336" t="s">
        <v>924</v>
      </c>
      <c r="B1764" s="2" t="s">
        <v>1023</v>
      </c>
      <c r="C1764" s="1" t="s">
        <v>1020</v>
      </c>
      <c r="D1764" s="1" t="s">
        <v>129</v>
      </c>
      <c r="E1764" s="1">
        <v>140083</v>
      </c>
      <c r="F1764" s="1336" t="s">
        <v>117</v>
      </c>
      <c r="G1764" s="1" t="s">
        <v>32</v>
      </c>
      <c r="H1764" s="1">
        <v>418532</v>
      </c>
      <c r="I1764" s="3">
        <v>42527</v>
      </c>
      <c r="J1764" s="3">
        <v>42523</v>
      </c>
      <c r="K1764" s="3">
        <v>42528</v>
      </c>
      <c r="L1764" s="1">
        <v>221867</v>
      </c>
      <c r="M1764" s="3">
        <v>42527</v>
      </c>
      <c r="N1764" s="1" t="s">
        <v>89</v>
      </c>
      <c r="O1764" s="1">
        <v>116745</v>
      </c>
      <c r="P1764" s="1">
        <v>2000</v>
      </c>
      <c r="Q1764" s="1">
        <v>23.92</v>
      </c>
      <c r="R1764" s="1337">
        <v>47840</v>
      </c>
      <c r="S1764" s="4">
        <v>-8226.08</v>
      </c>
      <c r="T1764" s="1">
        <v>24.808</v>
      </c>
      <c r="U1764" s="1337">
        <v>49616</v>
      </c>
      <c r="V1764" s="1">
        <v>5.4399999999999997E-2</v>
      </c>
      <c r="W1764" s="1336">
        <v>108.74</v>
      </c>
      <c r="X1764" s="1">
        <v>13</v>
      </c>
      <c r="Y1764" s="1">
        <v>141</v>
      </c>
      <c r="AA1764" s="1">
        <v>401</v>
      </c>
      <c r="AB1764" s="1337">
        <v>-1776</v>
      </c>
    </row>
    <row r="1765" spans="1:28">
      <c r="A1765" s="1336" t="s">
        <v>924</v>
      </c>
      <c r="B1765" s="2" t="s">
        <v>1023</v>
      </c>
      <c r="C1765" s="1" t="s">
        <v>1020</v>
      </c>
      <c r="D1765" s="1" t="s">
        <v>129</v>
      </c>
      <c r="E1765" s="1">
        <v>140008</v>
      </c>
      <c r="F1765" s="1336" t="s">
        <v>123</v>
      </c>
      <c r="G1765" s="1" t="s">
        <v>32</v>
      </c>
      <c r="H1765" s="1">
        <v>418899</v>
      </c>
      <c r="I1765" s="3">
        <v>42529</v>
      </c>
      <c r="J1765" s="3">
        <v>42522</v>
      </c>
      <c r="K1765" s="3">
        <v>42527</v>
      </c>
      <c r="L1765" s="1">
        <v>222047</v>
      </c>
      <c r="M1765" s="3">
        <v>42528</v>
      </c>
      <c r="N1765" s="1" t="s">
        <v>89</v>
      </c>
      <c r="O1765" s="1">
        <v>116714</v>
      </c>
      <c r="P1765" s="1">
        <v>4000</v>
      </c>
      <c r="Q1765" s="1">
        <v>24.52</v>
      </c>
      <c r="R1765" s="1337">
        <v>98080</v>
      </c>
      <c r="S1765" s="4">
        <v>-14052.16</v>
      </c>
      <c r="T1765" s="1">
        <v>24.808</v>
      </c>
      <c r="U1765" s="1337">
        <v>99232</v>
      </c>
      <c r="V1765" s="1">
        <v>5.4399999999999997E-2</v>
      </c>
      <c r="W1765" s="1336">
        <v>217.48</v>
      </c>
      <c r="X1765" s="1">
        <v>13</v>
      </c>
      <c r="Y1765" s="1">
        <v>141</v>
      </c>
      <c r="AA1765" s="1">
        <v>401</v>
      </c>
      <c r="AB1765" s="1337">
        <v>-1152</v>
      </c>
    </row>
    <row r="1766" spans="1:28">
      <c r="A1766" s="1336" t="s">
        <v>924</v>
      </c>
      <c r="B1766" s="2" t="s">
        <v>1023</v>
      </c>
      <c r="C1766" s="1" t="s">
        <v>1020</v>
      </c>
      <c r="D1766" s="1" t="s">
        <v>129</v>
      </c>
      <c r="E1766" s="1">
        <v>130001</v>
      </c>
      <c r="F1766" s="1336" t="s">
        <v>132</v>
      </c>
      <c r="G1766" s="1" t="s">
        <v>32</v>
      </c>
      <c r="H1766" s="1">
        <v>419881</v>
      </c>
      <c r="I1766" s="3">
        <v>42537</v>
      </c>
      <c r="J1766" s="3">
        <v>42528</v>
      </c>
      <c r="K1766" s="3">
        <v>42529</v>
      </c>
      <c r="N1766" s="1" t="s">
        <v>89</v>
      </c>
      <c r="O1766" s="1">
        <v>116935</v>
      </c>
      <c r="P1766" s="1">
        <v>4000</v>
      </c>
      <c r="Q1766" s="1">
        <v>24.52</v>
      </c>
      <c r="R1766" s="1337">
        <v>98080</v>
      </c>
      <c r="S1766" s="4">
        <v>-14052.16</v>
      </c>
      <c r="T1766" s="1">
        <v>24.808</v>
      </c>
      <c r="U1766" s="1337">
        <v>99232</v>
      </c>
      <c r="V1766" s="1">
        <v>5.4399999999999997E-2</v>
      </c>
      <c r="W1766" s="1336">
        <v>217.48</v>
      </c>
      <c r="X1766" s="1">
        <v>13</v>
      </c>
      <c r="Y1766" s="1">
        <v>130</v>
      </c>
      <c r="AA1766" s="1">
        <v>401</v>
      </c>
      <c r="AB1766" s="1337">
        <v>-1152</v>
      </c>
    </row>
    <row r="1767" spans="1:28">
      <c r="A1767" s="1336" t="s">
        <v>924</v>
      </c>
      <c r="B1767" s="2" t="s">
        <v>1024</v>
      </c>
      <c r="C1767" s="1" t="s">
        <v>1025</v>
      </c>
      <c r="D1767" s="1" t="s">
        <v>116</v>
      </c>
      <c r="E1767" s="1">
        <v>140083</v>
      </c>
      <c r="F1767" s="1336" t="s">
        <v>117</v>
      </c>
      <c r="G1767" s="1" t="s">
        <v>32</v>
      </c>
      <c r="H1767" s="1">
        <v>419388</v>
      </c>
      <c r="I1767" s="3">
        <v>42532</v>
      </c>
      <c r="J1767" s="3">
        <v>42516</v>
      </c>
      <c r="K1767" s="3">
        <v>42546</v>
      </c>
      <c r="L1767" s="1">
        <v>222326</v>
      </c>
      <c r="M1767" s="3">
        <v>42532</v>
      </c>
      <c r="N1767" s="1" t="s">
        <v>89</v>
      </c>
      <c r="O1767" s="1">
        <v>116495</v>
      </c>
      <c r="P1767" s="1">
        <v>500</v>
      </c>
      <c r="Q1767" s="1">
        <v>31.24</v>
      </c>
      <c r="R1767" s="1337">
        <v>15620</v>
      </c>
      <c r="S1767" s="4">
        <v>-1148.6400000000001</v>
      </c>
      <c r="T1767" s="1">
        <v>29.678999999999998</v>
      </c>
      <c r="U1767" s="1337">
        <v>14839.5</v>
      </c>
      <c r="V1767" s="1">
        <v>6.8000000000000005E-2</v>
      </c>
      <c r="W1767" s="1336">
        <v>34.015000000000001</v>
      </c>
      <c r="X1767" s="1">
        <v>13</v>
      </c>
      <c r="Y1767" s="1">
        <v>141</v>
      </c>
      <c r="AA1767" s="1">
        <v>401</v>
      </c>
      <c r="AB1767" s="1336">
        <v>780.5</v>
      </c>
    </row>
    <row r="1768" spans="1:28">
      <c r="A1768" s="1336" t="s">
        <v>924</v>
      </c>
      <c r="B1768" s="2" t="s">
        <v>1026</v>
      </c>
      <c r="C1768" s="1" t="s">
        <v>1025</v>
      </c>
      <c r="D1768" s="1" t="s">
        <v>76</v>
      </c>
      <c r="E1768" s="1">
        <v>140083</v>
      </c>
      <c r="F1768" s="1336" t="s">
        <v>117</v>
      </c>
      <c r="G1768" s="1" t="s">
        <v>32</v>
      </c>
      <c r="H1768" s="1">
        <v>420287</v>
      </c>
      <c r="I1768" s="3">
        <v>42541</v>
      </c>
      <c r="J1768" s="3">
        <v>42523</v>
      </c>
      <c r="K1768" s="3">
        <v>42546</v>
      </c>
      <c r="L1768" s="1">
        <v>222838</v>
      </c>
      <c r="M1768" s="3">
        <v>42541</v>
      </c>
      <c r="N1768" s="1" t="s">
        <v>89</v>
      </c>
      <c r="O1768" s="1">
        <v>116746</v>
      </c>
      <c r="P1768" s="1">
        <v>500</v>
      </c>
      <c r="Q1768" s="1">
        <v>30.48</v>
      </c>
      <c r="R1768" s="1337">
        <v>15240</v>
      </c>
      <c r="S1768" s="4">
        <v>-1528.64</v>
      </c>
      <c r="T1768" s="1">
        <v>29.678999999999998</v>
      </c>
      <c r="U1768" s="1337">
        <v>14839.5</v>
      </c>
      <c r="V1768" s="1">
        <v>6.8000000000000005E-2</v>
      </c>
      <c r="W1768" s="1336">
        <v>34.015000000000001</v>
      </c>
      <c r="X1768" s="1">
        <v>13</v>
      </c>
      <c r="Y1768" s="1">
        <v>141</v>
      </c>
      <c r="AA1768" s="1">
        <v>401</v>
      </c>
      <c r="AB1768" s="1336">
        <v>400.5</v>
      </c>
    </row>
    <row r="1769" spans="1:28">
      <c r="A1769" s="1336" t="s">
        <v>924</v>
      </c>
      <c r="B1769" s="2" t="s">
        <v>1027</v>
      </c>
      <c r="C1769" s="1" t="s">
        <v>1025</v>
      </c>
      <c r="D1769" s="1" t="s">
        <v>65</v>
      </c>
      <c r="E1769" s="1">
        <v>140083</v>
      </c>
      <c r="F1769" s="1336" t="s">
        <v>117</v>
      </c>
      <c r="G1769" s="1" t="s">
        <v>32</v>
      </c>
      <c r="H1769" s="1">
        <v>420287</v>
      </c>
      <c r="I1769" s="3">
        <v>42541</v>
      </c>
      <c r="J1769" s="3">
        <v>42523</v>
      </c>
      <c r="K1769" s="3">
        <v>42546</v>
      </c>
      <c r="L1769" s="1">
        <v>222838</v>
      </c>
      <c r="M1769" s="3">
        <v>42541</v>
      </c>
      <c r="N1769" s="1" t="s">
        <v>89</v>
      </c>
      <c r="O1769" s="1">
        <v>116746</v>
      </c>
      <c r="P1769" s="1">
        <v>3000</v>
      </c>
      <c r="Q1769" s="1">
        <v>30.48</v>
      </c>
      <c r="R1769" s="1337">
        <v>91440</v>
      </c>
      <c r="S1769" s="4">
        <v>-9171.81</v>
      </c>
      <c r="T1769" s="1">
        <v>29.678999999999998</v>
      </c>
      <c r="U1769" s="1337">
        <v>89037</v>
      </c>
      <c r="V1769" s="1">
        <v>6.8000000000000005E-2</v>
      </c>
      <c r="W1769" s="1336">
        <v>204.09</v>
      </c>
      <c r="X1769" s="1">
        <v>13</v>
      </c>
      <c r="Y1769" s="1">
        <v>141</v>
      </c>
      <c r="AA1769" s="1">
        <v>401</v>
      </c>
      <c r="AB1769" s="1337">
        <v>2403</v>
      </c>
    </row>
    <row r="1770" spans="1:28">
      <c r="A1770" s="1336" t="s">
        <v>924</v>
      </c>
      <c r="B1770" s="2" t="s">
        <v>1028</v>
      </c>
      <c r="C1770" s="1" t="s">
        <v>1025</v>
      </c>
      <c r="D1770" s="1" t="s">
        <v>467</v>
      </c>
      <c r="E1770" s="1">
        <v>140083</v>
      </c>
      <c r="F1770" s="1336" t="s">
        <v>117</v>
      </c>
      <c r="G1770" s="1" t="s">
        <v>32</v>
      </c>
      <c r="H1770" s="1">
        <v>420287</v>
      </c>
      <c r="I1770" s="3">
        <v>42541</v>
      </c>
      <c r="J1770" s="3">
        <v>42523</v>
      </c>
      <c r="K1770" s="3">
        <v>42546</v>
      </c>
      <c r="L1770" s="1">
        <v>222838</v>
      </c>
      <c r="M1770" s="3">
        <v>42541</v>
      </c>
      <c r="N1770" s="1" t="s">
        <v>89</v>
      </c>
      <c r="O1770" s="1">
        <v>116746</v>
      </c>
      <c r="P1770" s="1">
        <v>1500</v>
      </c>
      <c r="Q1770" s="1">
        <v>30.48</v>
      </c>
      <c r="R1770" s="1337">
        <v>45720</v>
      </c>
      <c r="S1770" s="4">
        <v>-4585.91</v>
      </c>
      <c r="T1770" s="1">
        <v>29.678999999999998</v>
      </c>
      <c r="U1770" s="1337">
        <v>44518.5</v>
      </c>
      <c r="V1770" s="1">
        <v>6.8000000000000005E-2</v>
      </c>
      <c r="W1770" s="1336">
        <v>102.045</v>
      </c>
      <c r="X1770" s="1">
        <v>13</v>
      </c>
      <c r="Y1770" s="1">
        <v>141</v>
      </c>
      <c r="AA1770" s="1">
        <v>401</v>
      </c>
      <c r="AB1770" s="1337">
        <v>1201.5</v>
      </c>
    </row>
    <row r="1771" spans="1:28">
      <c r="A1771" s="1336" t="s">
        <v>924</v>
      </c>
      <c r="B1771" s="2" t="s">
        <v>1029</v>
      </c>
      <c r="C1771" s="1" t="s">
        <v>1025</v>
      </c>
      <c r="D1771" s="1" t="s">
        <v>129</v>
      </c>
      <c r="E1771" s="1">
        <v>140083</v>
      </c>
      <c r="F1771" s="1336" t="s">
        <v>117</v>
      </c>
      <c r="G1771" s="1" t="s">
        <v>32</v>
      </c>
      <c r="H1771" s="1">
        <v>419400</v>
      </c>
      <c r="I1771" s="3">
        <v>42532</v>
      </c>
      <c r="J1771" s="3">
        <v>42516</v>
      </c>
      <c r="K1771" s="3">
        <v>42546</v>
      </c>
      <c r="L1771" s="1">
        <v>222330</v>
      </c>
      <c r="M1771" s="3">
        <v>42532</v>
      </c>
      <c r="N1771" s="1" t="s">
        <v>89</v>
      </c>
      <c r="O1771" s="1">
        <v>116495</v>
      </c>
      <c r="P1771" s="1">
        <v>4000</v>
      </c>
      <c r="Q1771" s="1">
        <v>31.24</v>
      </c>
      <c r="R1771" s="1337">
        <v>124960</v>
      </c>
      <c r="S1771" s="4">
        <v>-9189.08</v>
      </c>
      <c r="T1771" s="1">
        <v>29.678999999999998</v>
      </c>
      <c r="U1771" s="1337">
        <v>118716</v>
      </c>
      <c r="V1771" s="1">
        <v>6.8000000000000005E-2</v>
      </c>
      <c r="W1771" s="1336">
        <v>272.12</v>
      </c>
      <c r="X1771" s="1">
        <v>13</v>
      </c>
      <c r="Y1771" s="1">
        <v>141</v>
      </c>
      <c r="AA1771" s="1">
        <v>401</v>
      </c>
      <c r="AB1771" s="1337">
        <v>6244</v>
      </c>
    </row>
    <row r="1772" spans="1:28">
      <c r="A1772" s="1336" t="s">
        <v>924</v>
      </c>
      <c r="B1772" s="2" t="s">
        <v>1029</v>
      </c>
      <c r="C1772" s="1" t="s">
        <v>1025</v>
      </c>
      <c r="D1772" s="1" t="s">
        <v>129</v>
      </c>
      <c r="E1772" s="1">
        <v>140083</v>
      </c>
      <c r="F1772" s="1336" t="s">
        <v>117</v>
      </c>
      <c r="G1772" s="1" t="s">
        <v>32</v>
      </c>
      <c r="H1772" s="1">
        <v>420287</v>
      </c>
      <c r="I1772" s="3">
        <v>42541</v>
      </c>
      <c r="J1772" s="3">
        <v>42523</v>
      </c>
      <c r="K1772" s="3">
        <v>42546</v>
      </c>
      <c r="L1772" s="1">
        <v>222838</v>
      </c>
      <c r="M1772" s="3">
        <v>42541</v>
      </c>
      <c r="N1772" s="1" t="s">
        <v>89</v>
      </c>
      <c r="O1772" s="1">
        <v>116746</v>
      </c>
      <c r="P1772" s="1">
        <v>2000</v>
      </c>
      <c r="Q1772" s="1">
        <v>30.48</v>
      </c>
      <c r="R1772" s="1337">
        <v>60960</v>
      </c>
      <c r="S1772" s="4">
        <v>-6114.54</v>
      </c>
      <c r="T1772" s="1">
        <v>29.678999999999998</v>
      </c>
      <c r="U1772" s="1337">
        <v>59358</v>
      </c>
      <c r="V1772" s="1">
        <v>6.8000000000000005E-2</v>
      </c>
      <c r="W1772" s="1336">
        <v>136.06</v>
      </c>
      <c r="X1772" s="1">
        <v>13</v>
      </c>
      <c r="Y1772" s="1">
        <v>141</v>
      </c>
      <c r="AA1772" s="1">
        <v>401</v>
      </c>
      <c r="AB1772" s="1337">
        <v>1602</v>
      </c>
    </row>
    <row r="1773" spans="1:28">
      <c r="A1773" s="1336" t="s">
        <v>924</v>
      </c>
      <c r="B1773" s="2" t="s">
        <v>1030</v>
      </c>
      <c r="C1773" s="1" t="s">
        <v>1031</v>
      </c>
      <c r="D1773" s="1" t="s">
        <v>76</v>
      </c>
      <c r="E1773" s="1">
        <v>140083</v>
      </c>
      <c r="F1773" s="1336" t="s">
        <v>117</v>
      </c>
      <c r="G1773" s="1" t="s">
        <v>32</v>
      </c>
      <c r="H1773" s="1">
        <v>418892</v>
      </c>
      <c r="I1773" s="3">
        <v>42529</v>
      </c>
      <c r="J1773" s="3">
        <v>42516</v>
      </c>
      <c r="K1773" s="3">
        <v>42546</v>
      </c>
      <c r="L1773" s="1">
        <v>221998</v>
      </c>
      <c r="M1773" s="3">
        <v>42528</v>
      </c>
      <c r="N1773" s="1" t="s">
        <v>89</v>
      </c>
      <c r="O1773" s="1">
        <v>116495</v>
      </c>
      <c r="P1773" s="1">
        <v>1000</v>
      </c>
      <c r="Q1773" s="1">
        <v>34.950000000000003</v>
      </c>
      <c r="R1773" s="1337">
        <v>34950</v>
      </c>
      <c r="S1773" s="4">
        <v>-3064.33</v>
      </c>
      <c r="T1773" s="1">
        <v>33.640999999999998</v>
      </c>
      <c r="U1773" s="1337">
        <v>33641</v>
      </c>
      <c r="V1773" s="1">
        <v>8.1699999999999995E-2</v>
      </c>
      <c r="W1773" s="1336">
        <v>81.72</v>
      </c>
      <c r="X1773" s="1">
        <v>13</v>
      </c>
      <c r="Y1773" s="1">
        <v>141</v>
      </c>
      <c r="AA1773" s="1">
        <v>401</v>
      </c>
      <c r="AB1773" s="1337">
        <v>1309</v>
      </c>
    </row>
    <row r="1774" spans="1:28">
      <c r="A1774" s="1336" t="s">
        <v>924</v>
      </c>
      <c r="B1774" s="2" t="s">
        <v>1032</v>
      </c>
      <c r="C1774" s="1" t="s">
        <v>1031</v>
      </c>
      <c r="D1774" s="1" t="s">
        <v>65</v>
      </c>
      <c r="E1774" s="1">
        <v>140083</v>
      </c>
      <c r="F1774" s="1336" t="s">
        <v>117</v>
      </c>
      <c r="G1774" s="1" t="s">
        <v>32</v>
      </c>
      <c r="H1774" s="1">
        <v>421309</v>
      </c>
      <c r="I1774" s="3">
        <v>42549</v>
      </c>
      <c r="J1774" s="3">
        <v>42523</v>
      </c>
      <c r="K1774" s="3">
        <v>42546</v>
      </c>
      <c r="L1774" s="1">
        <v>223299</v>
      </c>
      <c r="M1774" s="3">
        <v>42548</v>
      </c>
      <c r="N1774" s="1" t="s">
        <v>89</v>
      </c>
      <c r="O1774" s="1">
        <v>116746</v>
      </c>
      <c r="P1774" s="1">
        <v>1000</v>
      </c>
      <c r="Q1774" s="1">
        <v>34.1</v>
      </c>
      <c r="R1774" s="1337">
        <v>34100</v>
      </c>
      <c r="S1774" s="4">
        <v>-3914.33</v>
      </c>
      <c r="T1774" s="1">
        <v>33.640999999999998</v>
      </c>
      <c r="U1774" s="1337">
        <v>33641</v>
      </c>
      <c r="V1774" s="1">
        <v>8.1699999999999995E-2</v>
      </c>
      <c r="W1774" s="1336">
        <v>81.72</v>
      </c>
      <c r="X1774" s="1">
        <v>13</v>
      </c>
      <c r="Y1774" s="1">
        <v>141</v>
      </c>
      <c r="AA1774" s="1">
        <v>401</v>
      </c>
      <c r="AB1774" s="1336">
        <v>459</v>
      </c>
    </row>
    <row r="1775" spans="1:28">
      <c r="A1775" s="1336" t="s">
        <v>924</v>
      </c>
      <c r="B1775" s="2" t="s">
        <v>1033</v>
      </c>
      <c r="C1775" s="1" t="s">
        <v>1031</v>
      </c>
      <c r="D1775" s="1" t="s">
        <v>129</v>
      </c>
      <c r="E1775" s="1">
        <v>140083</v>
      </c>
      <c r="F1775" s="1336" t="s">
        <v>117</v>
      </c>
      <c r="G1775" s="1" t="s">
        <v>32</v>
      </c>
      <c r="H1775" s="1">
        <v>418927</v>
      </c>
      <c r="I1775" s="3">
        <v>42529</v>
      </c>
      <c r="J1775" s="3">
        <v>42516</v>
      </c>
      <c r="K1775" s="3">
        <v>42546</v>
      </c>
      <c r="L1775" s="1">
        <v>222002</v>
      </c>
      <c r="M1775" s="3">
        <v>42528</v>
      </c>
      <c r="N1775" s="1" t="s">
        <v>89</v>
      </c>
      <c r="O1775" s="1">
        <v>116495</v>
      </c>
      <c r="P1775" s="1">
        <v>2000</v>
      </c>
      <c r="Q1775" s="1">
        <v>34.950000000000003</v>
      </c>
      <c r="R1775" s="1337">
        <v>69900</v>
      </c>
      <c r="S1775" s="4">
        <v>-6128.66</v>
      </c>
      <c r="T1775" s="1">
        <v>33.640999999999998</v>
      </c>
      <c r="U1775" s="1337">
        <v>67282</v>
      </c>
      <c r="V1775" s="1">
        <v>8.1699999999999995E-2</v>
      </c>
      <c r="W1775" s="1336">
        <v>163.44</v>
      </c>
      <c r="X1775" s="1">
        <v>13</v>
      </c>
      <c r="Y1775" s="1">
        <v>141</v>
      </c>
      <c r="AA1775" s="1">
        <v>401</v>
      </c>
      <c r="AB1775" s="1337">
        <v>2618</v>
      </c>
    </row>
    <row r="1776" spans="1:28">
      <c r="A1776" s="1336" t="s">
        <v>924</v>
      </c>
      <c r="B1776" s="2" t="s">
        <v>1034</v>
      </c>
      <c r="C1776" s="1" t="s">
        <v>1035</v>
      </c>
      <c r="D1776" s="1" t="s">
        <v>116</v>
      </c>
      <c r="E1776" s="1">
        <v>140083</v>
      </c>
      <c r="F1776" s="1336" t="s">
        <v>117</v>
      </c>
      <c r="G1776" s="1" t="s">
        <v>32</v>
      </c>
      <c r="H1776" s="1">
        <v>420892</v>
      </c>
      <c r="I1776" s="3">
        <v>42544</v>
      </c>
      <c r="J1776" s="3">
        <v>42523</v>
      </c>
      <c r="K1776" s="3">
        <v>42546</v>
      </c>
      <c r="L1776" s="1">
        <v>223055</v>
      </c>
      <c r="M1776" s="3">
        <v>42543</v>
      </c>
      <c r="N1776" s="1" t="s">
        <v>89</v>
      </c>
      <c r="O1776" s="1">
        <v>116746</v>
      </c>
      <c r="P1776" s="1">
        <v>400</v>
      </c>
      <c r="Q1776" s="1">
        <v>37.72</v>
      </c>
      <c r="R1776" s="1337">
        <v>15088</v>
      </c>
      <c r="S1776" s="4">
        <v>-1669</v>
      </c>
      <c r="T1776" s="1">
        <v>37.073</v>
      </c>
      <c r="U1776" s="1337">
        <v>14829.2</v>
      </c>
      <c r="V1776" s="1">
        <v>9.5299999999999996E-2</v>
      </c>
      <c r="W1776" s="1336">
        <v>38.136000000000003</v>
      </c>
      <c r="X1776" s="1">
        <v>13</v>
      </c>
      <c r="Y1776" s="1">
        <v>141</v>
      </c>
      <c r="AA1776" s="1">
        <v>401</v>
      </c>
      <c r="AB1776" s="1336">
        <v>258.8</v>
      </c>
    </row>
    <row r="1777" spans="1:28">
      <c r="A1777" s="1336" t="s">
        <v>924</v>
      </c>
      <c r="B1777" s="2" t="s">
        <v>1034</v>
      </c>
      <c r="C1777" s="1" t="s">
        <v>1035</v>
      </c>
      <c r="D1777" s="1" t="s">
        <v>116</v>
      </c>
      <c r="E1777" s="1">
        <v>140083</v>
      </c>
      <c r="F1777" s="1336" t="s">
        <v>117</v>
      </c>
      <c r="G1777" s="1" t="s">
        <v>32</v>
      </c>
      <c r="H1777" s="1">
        <v>420892</v>
      </c>
      <c r="I1777" s="3">
        <v>42544</v>
      </c>
      <c r="J1777" s="3">
        <v>42523</v>
      </c>
      <c r="K1777" s="3">
        <v>42546</v>
      </c>
      <c r="L1777" s="1">
        <v>223055</v>
      </c>
      <c r="M1777" s="3">
        <v>42543</v>
      </c>
      <c r="N1777" s="1" t="s">
        <v>89</v>
      </c>
      <c r="O1777" s="1">
        <v>116746</v>
      </c>
      <c r="P1777" s="1">
        <v>100</v>
      </c>
      <c r="Q1777" s="1">
        <v>37.72</v>
      </c>
      <c r="R1777" s="1337">
        <v>3772</v>
      </c>
      <c r="S1777" s="1">
        <v>-417.25</v>
      </c>
      <c r="T1777" s="1">
        <v>37.073</v>
      </c>
      <c r="U1777" s="1337">
        <v>3707.3</v>
      </c>
      <c r="V1777" s="1">
        <v>9.5299999999999996E-2</v>
      </c>
      <c r="W1777" s="1336">
        <v>9.5340000000000007</v>
      </c>
      <c r="X1777" s="1">
        <v>13</v>
      </c>
      <c r="Y1777" s="1">
        <v>141</v>
      </c>
      <c r="AA1777" s="1">
        <v>401</v>
      </c>
      <c r="AB1777" s="1336">
        <v>64.7</v>
      </c>
    </row>
    <row r="1778" spans="1:28">
      <c r="A1778" s="1336" t="s">
        <v>924</v>
      </c>
      <c r="B1778" s="2" t="s">
        <v>1036</v>
      </c>
      <c r="C1778" s="1" t="s">
        <v>1035</v>
      </c>
      <c r="D1778" s="1" t="s">
        <v>76</v>
      </c>
      <c r="E1778" s="1">
        <v>140083</v>
      </c>
      <c r="F1778" s="1336" t="s">
        <v>117</v>
      </c>
      <c r="G1778" s="1" t="s">
        <v>32</v>
      </c>
      <c r="H1778" s="1">
        <v>418858</v>
      </c>
      <c r="I1778" s="3">
        <v>42528</v>
      </c>
      <c r="J1778" s="3">
        <v>42516</v>
      </c>
      <c r="K1778" s="3">
        <v>42546</v>
      </c>
      <c r="L1778" s="1">
        <v>221928</v>
      </c>
      <c r="M1778" s="3">
        <v>42528</v>
      </c>
      <c r="N1778" s="1" t="s">
        <v>89</v>
      </c>
      <c r="O1778" s="1">
        <v>116495</v>
      </c>
      <c r="P1778" s="1">
        <v>500</v>
      </c>
      <c r="Q1778" s="1">
        <v>38.659999999999997</v>
      </c>
      <c r="R1778" s="1337">
        <v>19330</v>
      </c>
      <c r="S1778" s="4">
        <v>-1616.25</v>
      </c>
      <c r="T1778" s="1">
        <v>37.073</v>
      </c>
      <c r="U1778" s="1337">
        <v>18536.5</v>
      </c>
      <c r="V1778" s="1">
        <v>9.5299999999999996E-2</v>
      </c>
      <c r="W1778" s="1336">
        <v>47.67</v>
      </c>
      <c r="X1778" s="1">
        <v>13</v>
      </c>
      <c r="Y1778" s="1">
        <v>141</v>
      </c>
      <c r="AA1778" s="1">
        <v>401</v>
      </c>
      <c r="AB1778" s="1336">
        <v>793.5</v>
      </c>
    </row>
    <row r="1779" spans="1:28">
      <c r="A1779" s="1336" t="s">
        <v>924</v>
      </c>
      <c r="B1779" s="2" t="s">
        <v>1037</v>
      </c>
      <c r="C1779" s="1" t="s">
        <v>1035</v>
      </c>
      <c r="D1779" s="1" t="s">
        <v>467</v>
      </c>
      <c r="E1779" s="1">
        <v>140083</v>
      </c>
      <c r="F1779" s="1336" t="s">
        <v>117</v>
      </c>
      <c r="G1779" s="1" t="s">
        <v>32</v>
      </c>
      <c r="H1779" s="1">
        <v>418858</v>
      </c>
      <c r="I1779" s="3">
        <v>42528</v>
      </c>
      <c r="J1779" s="3">
        <v>42516</v>
      </c>
      <c r="K1779" s="3">
        <v>42546</v>
      </c>
      <c r="L1779" s="1">
        <v>221928</v>
      </c>
      <c r="M1779" s="3">
        <v>42528</v>
      </c>
      <c r="N1779" s="1" t="s">
        <v>89</v>
      </c>
      <c r="O1779" s="1">
        <v>116495</v>
      </c>
      <c r="P1779" s="1">
        <v>1500</v>
      </c>
      <c r="Q1779" s="1">
        <v>38.659999999999997</v>
      </c>
      <c r="R1779" s="1337">
        <v>57990</v>
      </c>
      <c r="S1779" s="4">
        <v>-4848.74</v>
      </c>
      <c r="T1779" s="1">
        <v>37.073</v>
      </c>
      <c r="U1779" s="1337">
        <v>55609.5</v>
      </c>
      <c r="V1779" s="1">
        <v>9.5299999999999996E-2</v>
      </c>
      <c r="W1779" s="1336">
        <v>143.01</v>
      </c>
      <c r="X1779" s="1">
        <v>13</v>
      </c>
      <c r="Y1779" s="1">
        <v>141</v>
      </c>
      <c r="AA1779" s="1">
        <v>401</v>
      </c>
      <c r="AB1779" s="1337">
        <v>2380.5</v>
      </c>
    </row>
    <row r="1780" spans="1:28">
      <c r="A1780" s="1336" t="s">
        <v>924</v>
      </c>
      <c r="B1780" s="2" t="s">
        <v>1038</v>
      </c>
      <c r="C1780" s="1" t="s">
        <v>1035</v>
      </c>
      <c r="D1780" s="1" t="s">
        <v>129</v>
      </c>
      <c r="E1780" s="1">
        <v>140083</v>
      </c>
      <c r="F1780" s="1336" t="s">
        <v>117</v>
      </c>
      <c r="G1780" s="1" t="s">
        <v>32</v>
      </c>
      <c r="H1780" s="1">
        <v>418858</v>
      </c>
      <c r="I1780" s="3">
        <v>42528</v>
      </c>
      <c r="J1780" s="3">
        <v>42516</v>
      </c>
      <c r="K1780" s="3">
        <v>42546</v>
      </c>
      <c r="L1780" s="1">
        <v>221928</v>
      </c>
      <c r="M1780" s="3">
        <v>42528</v>
      </c>
      <c r="N1780" s="1" t="s">
        <v>89</v>
      </c>
      <c r="O1780" s="1">
        <v>116495</v>
      </c>
      <c r="P1780" s="1">
        <v>2000</v>
      </c>
      <c r="Q1780" s="1">
        <v>38.659999999999997</v>
      </c>
      <c r="R1780" s="1337">
        <v>77320</v>
      </c>
      <c r="S1780" s="4">
        <v>-6464.98</v>
      </c>
      <c r="T1780" s="1">
        <v>37.073</v>
      </c>
      <c r="U1780" s="1337">
        <v>74146</v>
      </c>
      <c r="V1780" s="1">
        <v>9.5299999999999996E-2</v>
      </c>
      <c r="W1780" s="1336">
        <v>190.68</v>
      </c>
      <c r="X1780" s="1">
        <v>13</v>
      </c>
      <c r="Y1780" s="1">
        <v>141</v>
      </c>
      <c r="AA1780" s="1">
        <v>401</v>
      </c>
      <c r="AB1780" s="1337">
        <v>3174</v>
      </c>
    </row>
    <row r="1781" spans="1:28">
      <c r="A1781" s="1336" t="s">
        <v>924</v>
      </c>
      <c r="B1781" s="2" t="s">
        <v>1038</v>
      </c>
      <c r="C1781" s="1" t="s">
        <v>1035</v>
      </c>
      <c r="D1781" s="1" t="s">
        <v>129</v>
      </c>
      <c r="E1781" s="1">
        <v>140083</v>
      </c>
      <c r="F1781" s="1336" t="s">
        <v>117</v>
      </c>
      <c r="G1781" s="1" t="s">
        <v>32</v>
      </c>
      <c r="H1781" s="1">
        <v>420280</v>
      </c>
      <c r="I1781" s="3">
        <v>42541</v>
      </c>
      <c r="J1781" s="3">
        <v>42523</v>
      </c>
      <c r="K1781" s="3">
        <v>42546</v>
      </c>
      <c r="L1781" s="1">
        <v>222836</v>
      </c>
      <c r="M1781" s="3">
        <v>42541</v>
      </c>
      <c r="N1781" s="1" t="s">
        <v>89</v>
      </c>
      <c r="O1781" s="1">
        <v>116746</v>
      </c>
      <c r="P1781" s="1">
        <v>2000</v>
      </c>
      <c r="Q1781" s="1">
        <v>37.72</v>
      </c>
      <c r="R1781" s="1337">
        <v>75440</v>
      </c>
      <c r="S1781" s="4">
        <v>-8344.98</v>
      </c>
      <c r="T1781" s="1">
        <v>37.073</v>
      </c>
      <c r="U1781" s="1337">
        <v>74146</v>
      </c>
      <c r="V1781" s="1">
        <v>9.5299999999999996E-2</v>
      </c>
      <c r="W1781" s="1336">
        <v>190.68</v>
      </c>
      <c r="X1781" s="1">
        <v>13</v>
      </c>
      <c r="Y1781" s="1">
        <v>141</v>
      </c>
      <c r="AA1781" s="1">
        <v>401</v>
      </c>
      <c r="AB1781" s="1337">
        <v>1294</v>
      </c>
    </row>
    <row r="1782" spans="1:28">
      <c r="A1782" s="1336" t="s">
        <v>924</v>
      </c>
      <c r="B1782" s="2" t="s">
        <v>1039</v>
      </c>
      <c r="C1782" s="1" t="s">
        <v>1040</v>
      </c>
      <c r="D1782" s="1" t="s">
        <v>76</v>
      </c>
      <c r="E1782" s="1">
        <v>140083</v>
      </c>
      <c r="F1782" s="1336" t="s">
        <v>117</v>
      </c>
      <c r="G1782" s="1" t="s">
        <v>32</v>
      </c>
      <c r="H1782" s="1">
        <v>419165</v>
      </c>
      <c r="I1782" s="3">
        <v>42531</v>
      </c>
      <c r="J1782" s="3">
        <v>42516</v>
      </c>
      <c r="K1782" s="3">
        <v>42546</v>
      </c>
      <c r="L1782" s="1">
        <v>222250</v>
      </c>
      <c r="M1782" s="3">
        <v>42531</v>
      </c>
      <c r="N1782" s="1" t="s">
        <v>89</v>
      </c>
      <c r="O1782" s="1">
        <v>116495</v>
      </c>
      <c r="P1782" s="1">
        <v>500</v>
      </c>
      <c r="Q1782" s="1">
        <v>53.05</v>
      </c>
      <c r="R1782" s="1337">
        <v>26525</v>
      </c>
      <c r="S1782" s="4">
        <v>-4619.5</v>
      </c>
      <c r="T1782" s="1">
        <v>55.122999999999998</v>
      </c>
      <c r="U1782" s="1337">
        <v>27561.5</v>
      </c>
      <c r="V1782" s="1">
        <v>0.12280000000000001</v>
      </c>
      <c r="W1782" s="1336">
        <v>61.414999999999999</v>
      </c>
      <c r="X1782" s="1">
        <v>13</v>
      </c>
      <c r="Y1782" s="1">
        <v>141</v>
      </c>
      <c r="AA1782" s="1">
        <v>401</v>
      </c>
      <c r="AB1782" s="1337">
        <v>-1036.5</v>
      </c>
    </row>
    <row r="1783" spans="1:28">
      <c r="A1783" s="1336" t="s">
        <v>924</v>
      </c>
      <c r="B1783" s="2" t="s">
        <v>1041</v>
      </c>
      <c r="C1783" s="1" t="s">
        <v>1040</v>
      </c>
      <c r="D1783" s="1" t="s">
        <v>65</v>
      </c>
      <c r="E1783" s="1">
        <v>140083</v>
      </c>
      <c r="F1783" s="1336" t="s">
        <v>117</v>
      </c>
      <c r="G1783" s="1" t="s">
        <v>32</v>
      </c>
      <c r="H1783" s="1">
        <v>419378</v>
      </c>
      <c r="I1783" s="3">
        <v>42532</v>
      </c>
      <c r="J1783" s="3">
        <v>42516</v>
      </c>
      <c r="K1783" s="3">
        <v>42546</v>
      </c>
      <c r="L1783" s="1">
        <v>222324</v>
      </c>
      <c r="M1783" s="3">
        <v>42532</v>
      </c>
      <c r="N1783" s="1" t="s">
        <v>89</v>
      </c>
      <c r="O1783" s="1">
        <v>116495</v>
      </c>
      <c r="P1783" s="1">
        <v>2000</v>
      </c>
      <c r="Q1783" s="1">
        <v>53.05</v>
      </c>
      <c r="R1783" s="1337">
        <v>106100</v>
      </c>
      <c r="S1783" s="4">
        <v>-18477.98</v>
      </c>
      <c r="T1783" s="1">
        <v>55.122999999999998</v>
      </c>
      <c r="U1783" s="1337">
        <v>110246</v>
      </c>
      <c r="V1783" s="1">
        <v>0.12280000000000001</v>
      </c>
      <c r="W1783" s="1336">
        <v>245.66</v>
      </c>
      <c r="X1783" s="1">
        <v>13</v>
      </c>
      <c r="Y1783" s="1">
        <v>141</v>
      </c>
      <c r="AA1783" s="1">
        <v>401</v>
      </c>
      <c r="AB1783" s="1337">
        <v>-4146</v>
      </c>
    </row>
    <row r="1784" spans="1:28">
      <c r="A1784" s="1336" t="s">
        <v>924</v>
      </c>
      <c r="B1784" s="2" t="s">
        <v>1042</v>
      </c>
      <c r="C1784" s="1" t="s">
        <v>1040</v>
      </c>
      <c r="D1784" s="1" t="s">
        <v>129</v>
      </c>
      <c r="E1784" s="1">
        <v>140083</v>
      </c>
      <c r="F1784" s="1336" t="s">
        <v>117</v>
      </c>
      <c r="G1784" s="1" t="s">
        <v>32</v>
      </c>
      <c r="H1784" s="1">
        <v>419378</v>
      </c>
      <c r="I1784" s="3">
        <v>42532</v>
      </c>
      <c r="J1784" s="3">
        <v>42516</v>
      </c>
      <c r="K1784" s="3">
        <v>42546</v>
      </c>
      <c r="L1784" s="1">
        <v>222324</v>
      </c>
      <c r="M1784" s="3">
        <v>42532</v>
      </c>
      <c r="N1784" s="1" t="s">
        <v>89</v>
      </c>
      <c r="O1784" s="1">
        <v>116495</v>
      </c>
      <c r="P1784" s="1">
        <v>2000</v>
      </c>
      <c r="Q1784" s="1">
        <v>53.05</v>
      </c>
      <c r="R1784" s="1337">
        <v>106100</v>
      </c>
      <c r="S1784" s="4">
        <v>-18477.98</v>
      </c>
      <c r="T1784" s="1">
        <v>55.122999999999998</v>
      </c>
      <c r="U1784" s="1337">
        <v>110246</v>
      </c>
      <c r="V1784" s="1">
        <v>0.12280000000000001</v>
      </c>
      <c r="W1784" s="1336">
        <v>245.66</v>
      </c>
      <c r="X1784" s="1">
        <v>13</v>
      </c>
      <c r="Y1784" s="1">
        <v>141</v>
      </c>
      <c r="AA1784" s="1">
        <v>401</v>
      </c>
      <c r="AB1784" s="1337">
        <v>-4146</v>
      </c>
    </row>
    <row r="1785" spans="1:28">
      <c r="A1785" s="1336" t="s">
        <v>924</v>
      </c>
      <c r="B1785" s="2" t="s">
        <v>1043</v>
      </c>
      <c r="C1785" s="1" t="s">
        <v>1044</v>
      </c>
      <c r="D1785" s="1" t="s">
        <v>116</v>
      </c>
      <c r="E1785" s="1">
        <v>140083</v>
      </c>
      <c r="F1785" s="1336" t="s">
        <v>117</v>
      </c>
      <c r="G1785" s="1" t="s">
        <v>32</v>
      </c>
      <c r="H1785" s="1">
        <v>419353</v>
      </c>
      <c r="I1785" s="3">
        <v>42532</v>
      </c>
      <c r="J1785" s="3">
        <v>42516</v>
      </c>
      <c r="K1785" s="3">
        <v>42546</v>
      </c>
      <c r="L1785" s="1">
        <v>222322</v>
      </c>
      <c r="M1785" s="3">
        <v>42532</v>
      </c>
      <c r="N1785" s="1" t="s">
        <v>89</v>
      </c>
      <c r="O1785" s="1">
        <v>116495</v>
      </c>
      <c r="P1785" s="1">
        <v>300</v>
      </c>
      <c r="Q1785" s="1">
        <v>57.56</v>
      </c>
      <c r="R1785" s="1337">
        <v>17268</v>
      </c>
      <c r="S1785" s="4">
        <v>-2715.03</v>
      </c>
      <c r="T1785" s="1">
        <v>58.947000000000003</v>
      </c>
      <c r="U1785" s="1337">
        <v>17684.099999999999</v>
      </c>
      <c r="V1785" s="1">
        <v>0.1363</v>
      </c>
      <c r="W1785" s="1336">
        <v>40.902000000000001</v>
      </c>
      <c r="X1785" s="1">
        <v>13</v>
      </c>
      <c r="Y1785" s="1">
        <v>141</v>
      </c>
      <c r="AA1785" s="1">
        <v>401</v>
      </c>
      <c r="AB1785" s="1336">
        <v>-416.1</v>
      </c>
    </row>
    <row r="1786" spans="1:28">
      <c r="A1786" s="1336" t="s">
        <v>924</v>
      </c>
      <c r="B1786" s="2" t="s">
        <v>1045</v>
      </c>
      <c r="C1786" s="1" t="s">
        <v>1044</v>
      </c>
      <c r="D1786" s="1" t="s">
        <v>129</v>
      </c>
      <c r="E1786" s="1">
        <v>140083</v>
      </c>
      <c r="F1786" s="1336" t="s">
        <v>117</v>
      </c>
      <c r="G1786" s="1" t="s">
        <v>32</v>
      </c>
      <c r="H1786" s="1">
        <v>418842</v>
      </c>
      <c r="I1786" s="3">
        <v>42528</v>
      </c>
      <c r="J1786" s="3">
        <v>42516</v>
      </c>
      <c r="K1786" s="3">
        <v>42546</v>
      </c>
      <c r="L1786" s="1">
        <v>221922</v>
      </c>
      <c r="M1786" s="3">
        <v>42528</v>
      </c>
      <c r="N1786" s="1" t="s">
        <v>89</v>
      </c>
      <c r="O1786" s="1">
        <v>116495</v>
      </c>
      <c r="P1786" s="1">
        <v>2000</v>
      </c>
      <c r="Q1786" s="1">
        <v>57.56</v>
      </c>
      <c r="R1786" s="1337">
        <v>115120</v>
      </c>
      <c r="S1786" s="4">
        <v>-18100.22</v>
      </c>
      <c r="T1786" s="1">
        <v>58.947000000000003</v>
      </c>
      <c r="U1786" s="1337">
        <v>117894</v>
      </c>
      <c r="V1786" s="1">
        <v>0.1363</v>
      </c>
      <c r="W1786" s="1336">
        <v>272.68</v>
      </c>
      <c r="X1786" s="1">
        <v>13</v>
      </c>
      <c r="Y1786" s="1">
        <v>141</v>
      </c>
      <c r="AA1786" s="1">
        <v>401</v>
      </c>
      <c r="AB1786" s="1337">
        <v>-2774</v>
      </c>
    </row>
    <row r="1787" spans="1:28">
      <c r="A1787" s="1336" t="s">
        <v>924</v>
      </c>
      <c r="B1787" s="2" t="s">
        <v>1046</v>
      </c>
      <c r="C1787" s="1" t="s">
        <v>1047</v>
      </c>
      <c r="D1787" s="1" t="s">
        <v>76</v>
      </c>
      <c r="E1787" s="1">
        <v>140083</v>
      </c>
      <c r="F1787" s="1336" t="s">
        <v>117</v>
      </c>
      <c r="G1787" s="1" t="s">
        <v>32</v>
      </c>
      <c r="H1787" s="1">
        <v>418513</v>
      </c>
      <c r="I1787" s="3">
        <v>42527</v>
      </c>
      <c r="J1787" s="3">
        <v>42516</v>
      </c>
      <c r="K1787" s="3">
        <v>42546</v>
      </c>
      <c r="L1787" s="1">
        <v>221801</v>
      </c>
      <c r="M1787" s="3">
        <v>42526</v>
      </c>
      <c r="N1787" s="1" t="s">
        <v>89</v>
      </c>
      <c r="O1787" s="1">
        <v>116496</v>
      </c>
      <c r="P1787" s="1">
        <v>500</v>
      </c>
      <c r="Q1787" s="1">
        <v>64.989999999999995</v>
      </c>
      <c r="R1787" s="1337">
        <v>32495</v>
      </c>
      <c r="S1787" s="4">
        <v>-5136.83</v>
      </c>
      <c r="T1787" s="1">
        <v>66.605000000000004</v>
      </c>
      <c r="U1787" s="1337">
        <v>33302.5</v>
      </c>
      <c r="V1787" s="1">
        <v>0.1638</v>
      </c>
      <c r="W1787" s="1336">
        <v>81.885000000000005</v>
      </c>
      <c r="X1787" s="1">
        <v>13</v>
      </c>
      <c r="Y1787" s="1">
        <v>141</v>
      </c>
      <c r="AA1787" s="1">
        <v>401</v>
      </c>
      <c r="AB1787" s="1336">
        <v>-807.5</v>
      </c>
    </row>
    <row r="1788" spans="1:28">
      <c r="A1788" s="1336" t="s">
        <v>924</v>
      </c>
      <c r="B1788" s="2" t="s">
        <v>1048</v>
      </c>
      <c r="C1788" s="1" t="s">
        <v>1047</v>
      </c>
      <c r="D1788" s="1" t="s">
        <v>65</v>
      </c>
      <c r="E1788" s="1">
        <v>140083</v>
      </c>
      <c r="F1788" s="1336" t="s">
        <v>117</v>
      </c>
      <c r="G1788" s="1" t="s">
        <v>32</v>
      </c>
      <c r="H1788" s="1">
        <v>418513</v>
      </c>
      <c r="I1788" s="3">
        <v>42527</v>
      </c>
      <c r="J1788" s="3">
        <v>42516</v>
      </c>
      <c r="K1788" s="3">
        <v>42546</v>
      </c>
      <c r="L1788" s="1">
        <v>221801</v>
      </c>
      <c r="M1788" s="3">
        <v>42526</v>
      </c>
      <c r="N1788" s="1" t="s">
        <v>89</v>
      </c>
      <c r="O1788" s="1">
        <v>116496</v>
      </c>
      <c r="P1788" s="1">
        <v>2000</v>
      </c>
      <c r="Q1788" s="1">
        <v>64.989999999999995</v>
      </c>
      <c r="R1788" s="1337">
        <v>129980</v>
      </c>
      <c r="S1788" s="4">
        <v>-20547.3</v>
      </c>
      <c r="T1788" s="1">
        <v>66.605000000000004</v>
      </c>
      <c r="U1788" s="1337">
        <v>133210</v>
      </c>
      <c r="V1788" s="1">
        <v>0.1638</v>
      </c>
      <c r="W1788" s="1336">
        <v>327.54000000000002</v>
      </c>
      <c r="X1788" s="1">
        <v>13</v>
      </c>
      <c r="Y1788" s="1">
        <v>141</v>
      </c>
      <c r="AA1788" s="1">
        <v>401</v>
      </c>
      <c r="AB1788" s="1337">
        <v>-3230</v>
      </c>
    </row>
    <row r="1789" spans="1:28">
      <c r="A1789" s="1336" t="s">
        <v>924</v>
      </c>
      <c r="B1789" s="2" t="s">
        <v>1049</v>
      </c>
      <c r="C1789" s="1" t="s">
        <v>1047</v>
      </c>
      <c r="D1789" s="1" t="s">
        <v>467</v>
      </c>
      <c r="E1789" s="1">
        <v>140083</v>
      </c>
      <c r="F1789" s="1336" t="s">
        <v>117</v>
      </c>
      <c r="G1789" s="1" t="s">
        <v>32</v>
      </c>
      <c r="H1789" s="1">
        <v>418797</v>
      </c>
      <c r="I1789" s="3">
        <v>42528</v>
      </c>
      <c r="J1789" s="3">
        <v>42516</v>
      </c>
      <c r="K1789" s="3">
        <v>42546</v>
      </c>
      <c r="L1789" s="1">
        <v>221917</v>
      </c>
      <c r="M1789" s="3">
        <v>42528</v>
      </c>
      <c r="N1789" s="1" t="s">
        <v>89</v>
      </c>
      <c r="O1789" s="1">
        <v>116495</v>
      </c>
      <c r="P1789" s="1">
        <v>1500</v>
      </c>
      <c r="Q1789" s="1">
        <v>64.989999999999995</v>
      </c>
      <c r="R1789" s="1337">
        <v>97485</v>
      </c>
      <c r="S1789" s="4">
        <v>-15410.48</v>
      </c>
      <c r="T1789" s="1">
        <v>66.605000000000004</v>
      </c>
      <c r="U1789" s="1337">
        <v>99907.5</v>
      </c>
      <c r="V1789" s="1">
        <v>0.1638</v>
      </c>
      <c r="W1789" s="1336">
        <v>245.655</v>
      </c>
      <c r="X1789" s="1">
        <v>13</v>
      </c>
      <c r="Y1789" s="1">
        <v>141</v>
      </c>
      <c r="AA1789" s="1">
        <v>401</v>
      </c>
      <c r="AB1789" s="1337">
        <v>-2422.5</v>
      </c>
    </row>
    <row r="1790" spans="1:28">
      <c r="A1790" s="1336" t="s">
        <v>924</v>
      </c>
      <c r="B1790" s="2" t="s">
        <v>1050</v>
      </c>
      <c r="C1790" s="1" t="s">
        <v>1047</v>
      </c>
      <c r="D1790" s="1" t="s">
        <v>129</v>
      </c>
      <c r="E1790" s="1">
        <v>140083</v>
      </c>
      <c r="F1790" s="1336" t="s">
        <v>117</v>
      </c>
      <c r="G1790" s="1" t="s">
        <v>32</v>
      </c>
      <c r="H1790" s="1">
        <v>418797</v>
      </c>
      <c r="I1790" s="3">
        <v>42528</v>
      </c>
      <c r="J1790" s="3">
        <v>42516</v>
      </c>
      <c r="K1790" s="3">
        <v>42546</v>
      </c>
      <c r="L1790" s="1">
        <v>221917</v>
      </c>
      <c r="M1790" s="3">
        <v>42528</v>
      </c>
      <c r="N1790" s="1" t="s">
        <v>89</v>
      </c>
      <c r="O1790" s="1">
        <v>116495</v>
      </c>
      <c r="P1790" s="1">
        <v>2000</v>
      </c>
      <c r="Q1790" s="1">
        <v>64.989999999999995</v>
      </c>
      <c r="R1790" s="1337">
        <v>129980</v>
      </c>
      <c r="S1790" s="4">
        <v>-20547.3</v>
      </c>
      <c r="T1790" s="1">
        <v>66.605000000000004</v>
      </c>
      <c r="U1790" s="1337">
        <v>133210</v>
      </c>
      <c r="V1790" s="1">
        <v>0.1638</v>
      </c>
      <c r="W1790" s="1336">
        <v>327.54000000000002</v>
      </c>
      <c r="X1790" s="1">
        <v>13</v>
      </c>
      <c r="Y1790" s="1">
        <v>141</v>
      </c>
      <c r="AA1790" s="1">
        <v>401</v>
      </c>
      <c r="AB1790" s="1337">
        <v>-3230</v>
      </c>
    </row>
    <row r="1791" spans="1:28">
      <c r="A1791" s="1336" t="s">
        <v>924</v>
      </c>
      <c r="B1791" s="2" t="s">
        <v>1051</v>
      </c>
      <c r="C1791" s="1" t="s">
        <v>1052</v>
      </c>
      <c r="D1791" s="1" t="s">
        <v>129</v>
      </c>
      <c r="E1791" s="1">
        <v>140083</v>
      </c>
      <c r="F1791" s="1336" t="s">
        <v>117</v>
      </c>
      <c r="G1791" s="1" t="s">
        <v>32</v>
      </c>
      <c r="H1791" s="1">
        <v>419207</v>
      </c>
      <c r="I1791" s="3">
        <v>42531</v>
      </c>
      <c r="J1791" s="3">
        <v>42516</v>
      </c>
      <c r="K1791" s="3">
        <v>42546</v>
      </c>
      <c r="L1791" s="1">
        <v>222257</v>
      </c>
      <c r="M1791" s="3">
        <v>42531</v>
      </c>
      <c r="N1791" s="1" t="s">
        <v>89</v>
      </c>
      <c r="O1791" s="1">
        <v>116496</v>
      </c>
      <c r="P1791" s="1">
        <v>2000</v>
      </c>
      <c r="Q1791" s="1">
        <v>92.05</v>
      </c>
      <c r="R1791" s="1337">
        <v>184100</v>
      </c>
      <c r="S1791" s="4">
        <v>-23598.52</v>
      </c>
      <c r="T1791" s="1">
        <v>91.902000000000001</v>
      </c>
      <c r="U1791" s="1337">
        <v>183804</v>
      </c>
      <c r="V1791" s="1">
        <v>0.25900000000000001</v>
      </c>
      <c r="W1791" s="1336">
        <v>518.08000000000004</v>
      </c>
      <c r="X1791" s="1">
        <v>13</v>
      </c>
      <c r="Y1791" s="1">
        <v>141</v>
      </c>
      <c r="AA1791" s="1">
        <v>401</v>
      </c>
      <c r="AB1791" s="1336">
        <v>296</v>
      </c>
    </row>
    <row r="1792" spans="1:28">
      <c r="A1792" s="1336" t="s">
        <v>924</v>
      </c>
      <c r="B1792" s="2" t="s">
        <v>1053</v>
      </c>
      <c r="C1792" s="1" t="s">
        <v>1054</v>
      </c>
      <c r="D1792" s="1" t="s">
        <v>467</v>
      </c>
      <c r="E1792" s="1">
        <v>140083</v>
      </c>
      <c r="F1792" s="1336" t="s">
        <v>117</v>
      </c>
      <c r="G1792" s="1" t="s">
        <v>32</v>
      </c>
      <c r="H1792" s="1">
        <v>419166</v>
      </c>
      <c r="I1792" s="3">
        <v>42531</v>
      </c>
      <c r="J1792" s="3">
        <v>42516</v>
      </c>
      <c r="K1792" s="3">
        <v>42546</v>
      </c>
      <c r="L1792" s="1">
        <v>222246</v>
      </c>
      <c r="M1792" s="3">
        <v>42531</v>
      </c>
      <c r="N1792" s="1" t="s">
        <v>89</v>
      </c>
      <c r="O1792" s="1">
        <v>116496</v>
      </c>
      <c r="P1792" s="1">
        <v>1500</v>
      </c>
      <c r="Q1792" s="1">
        <v>115.13</v>
      </c>
      <c r="R1792" s="1337">
        <v>172695</v>
      </c>
      <c r="S1792" s="4">
        <v>-23838.560000000001</v>
      </c>
      <c r="T1792" s="1">
        <v>115.949</v>
      </c>
      <c r="U1792" s="1337">
        <v>173923.5</v>
      </c>
      <c r="V1792" s="1">
        <v>0.32790000000000002</v>
      </c>
      <c r="W1792" s="1336">
        <v>491.79</v>
      </c>
      <c r="X1792" s="1">
        <v>13</v>
      </c>
      <c r="Y1792" s="1">
        <v>141</v>
      </c>
      <c r="AA1792" s="1">
        <v>401</v>
      </c>
      <c r="AB1792" s="1337">
        <v>-1228.5</v>
      </c>
    </row>
    <row r="1793" spans="1:28">
      <c r="A1793" s="1336" t="s">
        <v>924</v>
      </c>
      <c r="B1793" s="2" t="s">
        <v>1055</v>
      </c>
      <c r="C1793" s="1" t="s">
        <v>1056</v>
      </c>
      <c r="D1793" s="1" t="s">
        <v>65</v>
      </c>
      <c r="E1793" s="1">
        <v>130308</v>
      </c>
      <c r="F1793" s="1336" t="s">
        <v>126</v>
      </c>
      <c r="G1793" s="1" t="s">
        <v>32</v>
      </c>
      <c r="H1793" s="1">
        <v>418248</v>
      </c>
      <c r="I1793" s="3">
        <v>42524</v>
      </c>
      <c r="J1793" s="3">
        <v>42521</v>
      </c>
      <c r="K1793" s="3">
        <v>42522</v>
      </c>
      <c r="N1793" s="1" t="s">
        <v>89</v>
      </c>
      <c r="O1793" s="1">
        <v>116664</v>
      </c>
      <c r="P1793" s="1">
        <v>1000</v>
      </c>
      <c r="Q1793" s="1">
        <v>30.93</v>
      </c>
      <c r="R1793" s="1337">
        <v>30930</v>
      </c>
      <c r="S1793" s="4">
        <v>-2608.4</v>
      </c>
      <c r="T1793" s="1">
        <v>29.68</v>
      </c>
      <c r="U1793" s="1337">
        <v>29680</v>
      </c>
      <c r="V1793" s="1">
        <v>6.8000000000000005E-2</v>
      </c>
      <c r="W1793" s="1336">
        <v>68.03</v>
      </c>
      <c r="X1793" s="1">
        <v>13</v>
      </c>
      <c r="Y1793" s="1">
        <v>141</v>
      </c>
      <c r="AA1793" s="1">
        <v>401</v>
      </c>
      <c r="AB1793" s="1337">
        <v>1250</v>
      </c>
    </row>
    <row r="1794" spans="1:28">
      <c r="A1794" s="1336" t="s">
        <v>924</v>
      </c>
      <c r="B1794" s="2" t="s">
        <v>1055</v>
      </c>
      <c r="C1794" s="1" t="s">
        <v>1056</v>
      </c>
      <c r="D1794" s="1" t="s">
        <v>65</v>
      </c>
      <c r="E1794" s="1">
        <v>130308</v>
      </c>
      <c r="F1794" s="1336" t="s">
        <v>126</v>
      </c>
      <c r="G1794" s="1" t="s">
        <v>32</v>
      </c>
      <c r="H1794" s="1">
        <v>419906</v>
      </c>
      <c r="I1794" s="3">
        <v>42537</v>
      </c>
      <c r="J1794" s="3">
        <v>42521</v>
      </c>
      <c r="K1794" s="3">
        <v>42522</v>
      </c>
      <c r="N1794" s="1" t="s">
        <v>89</v>
      </c>
      <c r="O1794" s="1">
        <v>116664</v>
      </c>
      <c r="P1794" s="1">
        <v>2000</v>
      </c>
      <c r="Q1794" s="1">
        <v>30.93</v>
      </c>
      <c r="R1794" s="1337">
        <v>61860</v>
      </c>
      <c r="S1794" s="4">
        <v>-5216.8</v>
      </c>
      <c r="T1794" s="1">
        <v>29.68</v>
      </c>
      <c r="U1794" s="1337">
        <v>59360</v>
      </c>
      <c r="V1794" s="1">
        <v>6.8000000000000005E-2</v>
      </c>
      <c r="W1794" s="1336">
        <v>136.06</v>
      </c>
      <c r="X1794" s="1">
        <v>13</v>
      </c>
      <c r="Y1794" s="1">
        <v>141</v>
      </c>
      <c r="AA1794" s="1">
        <v>401</v>
      </c>
      <c r="AB1794" s="1337">
        <v>2500</v>
      </c>
    </row>
    <row r="1795" spans="1:28">
      <c r="A1795" s="1336" t="s">
        <v>924</v>
      </c>
      <c r="B1795" s="2" t="s">
        <v>1055</v>
      </c>
      <c r="C1795" s="1" t="s">
        <v>1056</v>
      </c>
      <c r="D1795" s="1" t="s">
        <v>65</v>
      </c>
      <c r="E1795" s="1">
        <v>130308</v>
      </c>
      <c r="F1795" s="1336" t="s">
        <v>126</v>
      </c>
      <c r="G1795" s="1" t="s">
        <v>32</v>
      </c>
      <c r="H1795" s="1">
        <v>420692</v>
      </c>
      <c r="I1795" s="3">
        <v>42543</v>
      </c>
      <c r="J1795" s="3">
        <v>42537</v>
      </c>
      <c r="K1795" s="3">
        <v>42538</v>
      </c>
      <c r="N1795" s="1" t="s">
        <v>89</v>
      </c>
      <c r="O1795" s="1">
        <v>117261</v>
      </c>
      <c r="P1795" s="1">
        <v>2000</v>
      </c>
      <c r="Q1795" s="1">
        <v>30.62</v>
      </c>
      <c r="R1795" s="1337">
        <v>61240</v>
      </c>
      <c r="S1795" s="4">
        <v>-5836.8</v>
      </c>
      <c r="T1795" s="1">
        <v>29.68</v>
      </c>
      <c r="U1795" s="1337">
        <v>59360</v>
      </c>
      <c r="V1795" s="1">
        <v>6.8000000000000005E-2</v>
      </c>
      <c r="W1795" s="1336">
        <v>136.06</v>
      </c>
      <c r="X1795" s="1">
        <v>13</v>
      </c>
      <c r="Y1795" s="1">
        <v>141</v>
      </c>
      <c r="AA1795" s="1">
        <v>401</v>
      </c>
      <c r="AB1795" s="1337">
        <v>1880</v>
      </c>
    </row>
    <row r="1796" spans="1:28">
      <c r="A1796" s="1336" t="s">
        <v>924</v>
      </c>
      <c r="B1796" s="2" t="s">
        <v>1055</v>
      </c>
      <c r="C1796" s="1" t="s">
        <v>1056</v>
      </c>
      <c r="D1796" s="1" t="s">
        <v>65</v>
      </c>
      <c r="E1796" s="1">
        <v>130140</v>
      </c>
      <c r="F1796" s="1336" t="s">
        <v>222</v>
      </c>
      <c r="G1796" s="1" t="s">
        <v>32</v>
      </c>
      <c r="H1796" s="1">
        <v>421220</v>
      </c>
      <c r="I1796" s="3">
        <v>42548</v>
      </c>
      <c r="J1796" s="3">
        <v>42544</v>
      </c>
      <c r="K1796" s="3">
        <v>42545</v>
      </c>
      <c r="N1796" s="1" t="s">
        <v>89</v>
      </c>
      <c r="O1796" s="1">
        <v>117446</v>
      </c>
      <c r="P1796" s="1">
        <v>1000</v>
      </c>
      <c r="Q1796" s="1">
        <v>30.62</v>
      </c>
      <c r="R1796" s="1337">
        <v>30620</v>
      </c>
      <c r="S1796" s="4">
        <v>-2918.4</v>
      </c>
      <c r="T1796" s="1">
        <v>29.68</v>
      </c>
      <c r="U1796" s="1337">
        <v>29680</v>
      </c>
      <c r="V1796" s="1">
        <v>6.8000000000000005E-2</v>
      </c>
      <c r="W1796" s="1336">
        <v>68.03</v>
      </c>
      <c r="X1796" s="1">
        <v>13</v>
      </c>
      <c r="Y1796" s="1">
        <v>130</v>
      </c>
      <c r="AA1796" s="1">
        <v>401</v>
      </c>
      <c r="AB1796" s="1336">
        <v>940</v>
      </c>
    </row>
    <row r="1797" spans="1:28">
      <c r="A1797" s="1336" t="s">
        <v>924</v>
      </c>
      <c r="B1797" s="2" t="s">
        <v>1057</v>
      </c>
      <c r="C1797" s="1" t="s">
        <v>1056</v>
      </c>
      <c r="D1797" s="1" t="s">
        <v>129</v>
      </c>
      <c r="E1797" s="1">
        <v>140008</v>
      </c>
      <c r="F1797" s="1336" t="s">
        <v>123</v>
      </c>
      <c r="G1797" s="1" t="s">
        <v>32</v>
      </c>
      <c r="H1797" s="1">
        <v>418899</v>
      </c>
      <c r="I1797" s="3">
        <v>42529</v>
      </c>
      <c r="J1797" s="3">
        <v>42522</v>
      </c>
      <c r="K1797" s="3">
        <v>42527</v>
      </c>
      <c r="L1797" s="1">
        <v>222047</v>
      </c>
      <c r="M1797" s="3">
        <v>42528</v>
      </c>
      <c r="N1797" s="1" t="s">
        <v>89</v>
      </c>
      <c r="O1797" s="1">
        <v>116714</v>
      </c>
      <c r="P1797" s="1">
        <v>6000</v>
      </c>
      <c r="Q1797" s="1">
        <v>31.24</v>
      </c>
      <c r="R1797" s="1337">
        <v>187440</v>
      </c>
      <c r="S1797" s="4">
        <v>-13790.4</v>
      </c>
      <c r="T1797" s="1">
        <v>29.68</v>
      </c>
      <c r="U1797" s="1337">
        <v>178080</v>
      </c>
      <c r="V1797" s="1">
        <v>6.8000000000000005E-2</v>
      </c>
      <c r="W1797" s="1336">
        <v>408.18</v>
      </c>
      <c r="X1797" s="1">
        <v>13</v>
      </c>
      <c r="Y1797" s="1">
        <v>141</v>
      </c>
      <c r="AA1797" s="1">
        <v>401</v>
      </c>
      <c r="AB1797" s="1337">
        <v>9360</v>
      </c>
    </row>
    <row r="1798" spans="1:28">
      <c r="A1798" s="1336" t="s">
        <v>924</v>
      </c>
      <c r="B1798" s="2" t="s">
        <v>1057</v>
      </c>
      <c r="C1798" s="1" t="s">
        <v>1056</v>
      </c>
      <c r="D1798" s="1" t="s">
        <v>129</v>
      </c>
      <c r="E1798" s="1">
        <v>130001</v>
      </c>
      <c r="F1798" s="1336" t="s">
        <v>132</v>
      </c>
      <c r="G1798" s="1" t="s">
        <v>32</v>
      </c>
      <c r="H1798" s="1">
        <v>419580</v>
      </c>
      <c r="I1798" s="3">
        <v>42535</v>
      </c>
      <c r="J1798" s="3">
        <v>42528</v>
      </c>
      <c r="K1798" s="3">
        <v>42529</v>
      </c>
      <c r="N1798" s="1" t="s">
        <v>89</v>
      </c>
      <c r="O1798" s="1">
        <v>116935</v>
      </c>
      <c r="P1798" s="1">
        <v>4000</v>
      </c>
      <c r="Q1798" s="1">
        <v>31.24</v>
      </c>
      <c r="R1798" s="1337">
        <v>124960</v>
      </c>
      <c r="S1798" s="4">
        <v>-9193.6</v>
      </c>
      <c r="T1798" s="1">
        <v>29.68</v>
      </c>
      <c r="U1798" s="1337">
        <v>118720</v>
      </c>
      <c r="V1798" s="1">
        <v>6.8000000000000005E-2</v>
      </c>
      <c r="W1798" s="1336">
        <v>272.12</v>
      </c>
      <c r="X1798" s="1">
        <v>13</v>
      </c>
      <c r="Y1798" s="1">
        <v>130</v>
      </c>
      <c r="AA1798" s="1">
        <v>401</v>
      </c>
      <c r="AB1798" s="1337">
        <v>6240</v>
      </c>
    </row>
    <row r="1799" spans="1:28">
      <c r="A1799" s="1336" t="s">
        <v>924</v>
      </c>
      <c r="B1799" s="2" t="s">
        <v>1058</v>
      </c>
      <c r="C1799" s="1" t="s">
        <v>1059</v>
      </c>
      <c r="D1799" s="1" t="s">
        <v>76</v>
      </c>
      <c r="E1799" s="1">
        <v>130308</v>
      </c>
      <c r="F1799" s="1336" t="s">
        <v>126</v>
      </c>
      <c r="G1799" s="1" t="s">
        <v>32</v>
      </c>
      <c r="H1799" s="1">
        <v>420671</v>
      </c>
      <c r="I1799" s="3">
        <v>42543</v>
      </c>
      <c r="J1799" s="3">
        <v>42521</v>
      </c>
      <c r="K1799" s="3">
        <v>42546</v>
      </c>
      <c r="N1799" s="1" t="s">
        <v>89</v>
      </c>
      <c r="O1799" s="1">
        <v>116664</v>
      </c>
      <c r="P1799" s="1">
        <v>500</v>
      </c>
      <c r="Q1799" s="1">
        <v>38.28</v>
      </c>
      <c r="R1799" s="1337">
        <v>19140</v>
      </c>
      <c r="S1799" s="4">
        <v>-1807.38</v>
      </c>
      <c r="T1799" s="1">
        <v>37.075000000000003</v>
      </c>
      <c r="U1799" s="1337">
        <v>18537.5</v>
      </c>
      <c r="V1799" s="1">
        <v>9.5299999999999996E-2</v>
      </c>
      <c r="W1799" s="1336">
        <v>47.67</v>
      </c>
      <c r="X1799" s="1">
        <v>13</v>
      </c>
      <c r="Y1799" s="1">
        <v>141</v>
      </c>
      <c r="AA1799" s="1">
        <v>401</v>
      </c>
      <c r="AB1799" s="1336">
        <v>602.5</v>
      </c>
    </row>
    <row r="1800" spans="1:28">
      <c r="A1800" s="1336" t="s">
        <v>924</v>
      </c>
      <c r="B1800" s="2" t="s">
        <v>1060</v>
      </c>
      <c r="C1800" s="1" t="s">
        <v>1059</v>
      </c>
      <c r="D1800" s="1" t="s">
        <v>65</v>
      </c>
      <c r="E1800" s="1">
        <v>130308</v>
      </c>
      <c r="F1800" s="1336" t="s">
        <v>126</v>
      </c>
      <c r="G1800" s="1" t="s">
        <v>32</v>
      </c>
      <c r="H1800" s="1">
        <v>418248</v>
      </c>
      <c r="I1800" s="3">
        <v>42524</v>
      </c>
      <c r="J1800" s="3">
        <v>42521</v>
      </c>
      <c r="K1800" s="3">
        <v>42522</v>
      </c>
      <c r="N1800" s="1" t="s">
        <v>89</v>
      </c>
      <c r="O1800" s="1">
        <v>116664</v>
      </c>
      <c r="P1800" s="1">
        <v>1000</v>
      </c>
      <c r="Q1800" s="1">
        <v>38.28</v>
      </c>
      <c r="R1800" s="1337">
        <v>38280</v>
      </c>
      <c r="S1800" s="4">
        <v>-3614.75</v>
      </c>
      <c r="T1800" s="1">
        <v>37.075000000000003</v>
      </c>
      <c r="U1800" s="1337">
        <v>37075</v>
      </c>
      <c r="V1800" s="1">
        <v>9.5299999999999996E-2</v>
      </c>
      <c r="W1800" s="1336">
        <v>95.34</v>
      </c>
      <c r="X1800" s="1">
        <v>13</v>
      </c>
      <c r="Y1800" s="1">
        <v>141</v>
      </c>
      <c r="AA1800" s="1">
        <v>401</v>
      </c>
      <c r="AB1800" s="1337">
        <v>1205</v>
      </c>
    </row>
    <row r="1801" spans="1:28">
      <c r="A1801" s="1336" t="s">
        <v>924</v>
      </c>
      <c r="B1801" s="2" t="s">
        <v>1060</v>
      </c>
      <c r="C1801" s="1" t="s">
        <v>1059</v>
      </c>
      <c r="D1801" s="1" t="s">
        <v>65</v>
      </c>
      <c r="E1801" s="1">
        <v>130308</v>
      </c>
      <c r="F1801" s="1336" t="s">
        <v>126</v>
      </c>
      <c r="G1801" s="1" t="s">
        <v>32</v>
      </c>
      <c r="H1801" s="1">
        <v>418850</v>
      </c>
      <c r="I1801" s="3">
        <v>42530</v>
      </c>
      <c r="J1801" s="3">
        <v>42521</v>
      </c>
      <c r="K1801" s="3">
        <v>42522</v>
      </c>
      <c r="N1801" s="1" t="s">
        <v>89</v>
      </c>
      <c r="O1801" s="1">
        <v>116664</v>
      </c>
      <c r="P1801" s="1">
        <v>1000</v>
      </c>
      <c r="Q1801" s="1">
        <v>38.28</v>
      </c>
      <c r="R1801" s="1337">
        <v>38280</v>
      </c>
      <c r="S1801" s="4">
        <v>-3614.75</v>
      </c>
      <c r="T1801" s="1">
        <v>37.075000000000003</v>
      </c>
      <c r="U1801" s="1337">
        <v>37075</v>
      </c>
      <c r="V1801" s="1">
        <v>9.5299999999999996E-2</v>
      </c>
      <c r="W1801" s="1336">
        <v>95.34</v>
      </c>
      <c r="X1801" s="1">
        <v>13</v>
      </c>
      <c r="Y1801" s="1">
        <v>141</v>
      </c>
      <c r="AA1801" s="1">
        <v>401</v>
      </c>
      <c r="AB1801" s="1337">
        <v>1205</v>
      </c>
    </row>
    <row r="1802" spans="1:28">
      <c r="A1802" s="1336" t="s">
        <v>924</v>
      </c>
      <c r="B1802" s="2" t="s">
        <v>1061</v>
      </c>
      <c r="C1802" s="1" t="s">
        <v>1059</v>
      </c>
      <c r="D1802" s="1" t="s">
        <v>129</v>
      </c>
      <c r="E1802" s="1">
        <v>130013</v>
      </c>
      <c r="F1802" s="1336" t="s">
        <v>221</v>
      </c>
      <c r="G1802" s="1" t="s">
        <v>32</v>
      </c>
      <c r="H1802" s="1">
        <v>418261</v>
      </c>
      <c r="I1802" s="3">
        <v>42524</v>
      </c>
      <c r="J1802" s="3">
        <v>42524</v>
      </c>
      <c r="K1802" s="3">
        <v>42524</v>
      </c>
      <c r="N1802" s="1" t="s">
        <v>89</v>
      </c>
      <c r="O1802" s="1">
        <v>116785</v>
      </c>
      <c r="P1802" s="1">
        <v>2000</v>
      </c>
      <c r="Q1802" s="1">
        <v>37.51</v>
      </c>
      <c r="R1802" s="1337">
        <v>75020</v>
      </c>
      <c r="S1802" s="4">
        <v>-8769.5</v>
      </c>
      <c r="T1802" s="1">
        <v>37.075000000000003</v>
      </c>
      <c r="U1802" s="1337">
        <v>74150</v>
      </c>
      <c r="V1802" s="1">
        <v>9.5299999999999996E-2</v>
      </c>
      <c r="W1802" s="1336">
        <v>190.68</v>
      </c>
      <c r="X1802" s="1">
        <v>13</v>
      </c>
      <c r="Y1802" s="1">
        <v>130</v>
      </c>
      <c r="AA1802" s="1">
        <v>401</v>
      </c>
      <c r="AB1802" s="1336">
        <v>870</v>
      </c>
    </row>
    <row r="1803" spans="1:28">
      <c r="A1803" s="1336" t="s">
        <v>924</v>
      </c>
      <c r="B1803" s="2" t="s">
        <v>1061</v>
      </c>
      <c r="C1803" s="1" t="s">
        <v>1059</v>
      </c>
      <c r="D1803" s="1" t="s">
        <v>129</v>
      </c>
      <c r="E1803" s="1">
        <v>130023</v>
      </c>
      <c r="F1803" s="1336" t="s">
        <v>153</v>
      </c>
      <c r="G1803" s="1" t="s">
        <v>32</v>
      </c>
      <c r="H1803" s="1">
        <v>419934</v>
      </c>
      <c r="I1803" s="3">
        <v>42537</v>
      </c>
      <c r="J1803" s="3">
        <v>42527</v>
      </c>
      <c r="K1803" s="3">
        <v>42528</v>
      </c>
      <c r="N1803" s="1" t="s">
        <v>89</v>
      </c>
      <c r="O1803" s="1">
        <v>116849</v>
      </c>
      <c r="P1803" s="1">
        <v>4000</v>
      </c>
      <c r="Q1803" s="1">
        <v>37.89</v>
      </c>
      <c r="R1803" s="1337">
        <v>151560</v>
      </c>
      <c r="S1803" s="4">
        <v>-16019</v>
      </c>
      <c r="T1803" s="1">
        <v>37.075000000000003</v>
      </c>
      <c r="U1803" s="1337">
        <v>148300</v>
      </c>
      <c r="V1803" s="1">
        <v>9.5299999999999996E-2</v>
      </c>
      <c r="W1803" s="1336">
        <v>381.36</v>
      </c>
      <c r="X1803" s="1">
        <v>13</v>
      </c>
      <c r="Y1803" s="1">
        <v>130</v>
      </c>
      <c r="AA1803" s="1">
        <v>401</v>
      </c>
      <c r="AB1803" s="1337">
        <v>3260</v>
      </c>
    </row>
    <row r="1804" spans="1:28">
      <c r="A1804" s="1336" t="s">
        <v>924</v>
      </c>
      <c r="B1804" s="2" t="s">
        <v>1062</v>
      </c>
      <c r="C1804" s="1" t="s">
        <v>1059</v>
      </c>
      <c r="D1804" s="1" t="s">
        <v>131</v>
      </c>
      <c r="E1804" s="1">
        <v>130001</v>
      </c>
      <c r="F1804" s="1336" t="s">
        <v>132</v>
      </c>
      <c r="G1804" s="1" t="s">
        <v>32</v>
      </c>
      <c r="H1804" s="1">
        <v>420183</v>
      </c>
      <c r="I1804" s="3">
        <v>42539</v>
      </c>
      <c r="J1804" s="3">
        <v>42528</v>
      </c>
      <c r="K1804" s="3">
        <v>42546</v>
      </c>
      <c r="N1804" s="1" t="s">
        <v>89</v>
      </c>
      <c r="O1804" s="1">
        <v>116935</v>
      </c>
      <c r="P1804" s="1">
        <v>3000</v>
      </c>
      <c r="Q1804" s="1">
        <v>38.659999999999997</v>
      </c>
      <c r="R1804" s="1337">
        <v>115980</v>
      </c>
      <c r="S1804" s="4">
        <v>-9704.25</v>
      </c>
      <c r="T1804" s="1">
        <v>37.075000000000003</v>
      </c>
      <c r="U1804" s="1337">
        <v>111225</v>
      </c>
      <c r="V1804" s="1">
        <v>9.5299999999999996E-2</v>
      </c>
      <c r="W1804" s="1336">
        <v>286.02</v>
      </c>
      <c r="X1804" s="1">
        <v>13</v>
      </c>
      <c r="Y1804" s="1">
        <v>130</v>
      </c>
      <c r="AA1804" s="1">
        <v>401</v>
      </c>
      <c r="AB1804" s="1337">
        <v>4755</v>
      </c>
    </row>
    <row r="1805" spans="1:28">
      <c r="A1805" s="1336" t="s">
        <v>924</v>
      </c>
      <c r="B1805" s="2" t="s">
        <v>1063</v>
      </c>
      <c r="C1805" s="1" t="s">
        <v>1064</v>
      </c>
      <c r="D1805" s="1" t="s">
        <v>65</v>
      </c>
      <c r="E1805" s="1">
        <v>130308</v>
      </c>
      <c r="F1805" s="1336" t="s">
        <v>126</v>
      </c>
      <c r="G1805" s="1" t="s">
        <v>32</v>
      </c>
      <c r="H1805" s="1">
        <v>418852</v>
      </c>
      <c r="I1805" s="3">
        <v>42530</v>
      </c>
      <c r="J1805" s="3">
        <v>42527</v>
      </c>
      <c r="K1805" s="3">
        <v>42528</v>
      </c>
      <c r="N1805" s="1" t="s">
        <v>89</v>
      </c>
      <c r="O1805" s="1">
        <v>116834</v>
      </c>
      <c r="P1805" s="1">
        <v>2000</v>
      </c>
      <c r="Q1805" s="1">
        <v>53.05</v>
      </c>
      <c r="R1805" s="1337">
        <v>106100</v>
      </c>
      <c r="S1805" s="4">
        <v>-18487.02</v>
      </c>
      <c r="T1805" s="1">
        <v>55.127000000000002</v>
      </c>
      <c r="U1805" s="1337">
        <v>110254</v>
      </c>
      <c r="V1805" s="1">
        <v>0.12280000000000001</v>
      </c>
      <c r="W1805" s="1336">
        <v>245.66</v>
      </c>
      <c r="X1805" s="1">
        <v>13</v>
      </c>
      <c r="Y1805" s="1">
        <v>141</v>
      </c>
      <c r="AA1805" s="1">
        <v>401</v>
      </c>
      <c r="AB1805" s="1337">
        <v>-4154</v>
      </c>
    </row>
    <row r="1806" spans="1:28">
      <c r="A1806" s="1336" t="s">
        <v>924</v>
      </c>
      <c r="B1806" s="2" t="s">
        <v>1063</v>
      </c>
      <c r="C1806" s="1" t="s">
        <v>1064</v>
      </c>
      <c r="D1806" s="1" t="s">
        <v>65</v>
      </c>
      <c r="E1806" s="1">
        <v>130023</v>
      </c>
      <c r="F1806" s="1336" t="s">
        <v>153</v>
      </c>
      <c r="G1806" s="1" t="s">
        <v>32</v>
      </c>
      <c r="H1806" s="1">
        <v>419936</v>
      </c>
      <c r="I1806" s="3">
        <v>42537</v>
      </c>
      <c r="J1806" s="3">
        <v>42527</v>
      </c>
      <c r="K1806" s="3">
        <v>42528</v>
      </c>
      <c r="N1806" s="1" t="s">
        <v>89</v>
      </c>
      <c r="O1806" s="1">
        <v>116849</v>
      </c>
      <c r="P1806" s="1">
        <v>1000</v>
      </c>
      <c r="Q1806" s="1">
        <v>51.99</v>
      </c>
      <c r="R1806" s="1337">
        <v>51990</v>
      </c>
      <c r="S1806" s="4">
        <v>-10303.51</v>
      </c>
      <c r="T1806" s="1">
        <v>55.127000000000002</v>
      </c>
      <c r="U1806" s="1337">
        <v>55127</v>
      </c>
      <c r="V1806" s="1">
        <v>0.12280000000000001</v>
      </c>
      <c r="W1806" s="1336">
        <v>122.83</v>
      </c>
      <c r="X1806" s="1">
        <v>13</v>
      </c>
      <c r="Y1806" s="1">
        <v>130</v>
      </c>
      <c r="AA1806" s="1">
        <v>401</v>
      </c>
      <c r="AB1806" s="1337">
        <v>-3137</v>
      </c>
    </row>
    <row r="1807" spans="1:28">
      <c r="A1807" s="1336" t="s">
        <v>924</v>
      </c>
      <c r="B1807" s="2" t="s">
        <v>1065</v>
      </c>
      <c r="C1807" s="1" t="s">
        <v>1064</v>
      </c>
      <c r="D1807" s="1" t="s">
        <v>129</v>
      </c>
      <c r="E1807" s="1">
        <v>130001</v>
      </c>
      <c r="F1807" s="1336" t="s">
        <v>132</v>
      </c>
      <c r="G1807" s="1" t="s">
        <v>32</v>
      </c>
      <c r="H1807" s="1">
        <v>419575</v>
      </c>
      <c r="I1807" s="3">
        <v>42535</v>
      </c>
      <c r="J1807" s="3">
        <v>42528</v>
      </c>
      <c r="K1807" s="3">
        <v>42529</v>
      </c>
      <c r="N1807" s="1" t="s">
        <v>89</v>
      </c>
      <c r="O1807" s="1">
        <v>116935</v>
      </c>
      <c r="P1807" s="1">
        <v>2000</v>
      </c>
      <c r="Q1807" s="1">
        <v>53.05</v>
      </c>
      <c r="R1807" s="1337">
        <v>106100</v>
      </c>
      <c r="S1807" s="4">
        <v>-18487.02</v>
      </c>
      <c r="T1807" s="1">
        <v>55.127000000000002</v>
      </c>
      <c r="U1807" s="1337">
        <v>110254</v>
      </c>
      <c r="V1807" s="1">
        <v>0.12280000000000001</v>
      </c>
      <c r="W1807" s="1336">
        <v>245.66</v>
      </c>
      <c r="X1807" s="1">
        <v>13</v>
      </c>
      <c r="Y1807" s="1">
        <v>130</v>
      </c>
      <c r="AA1807" s="1">
        <v>401</v>
      </c>
      <c r="AB1807" s="1337">
        <v>-4154</v>
      </c>
    </row>
    <row r="1808" spans="1:28">
      <c r="A1808" s="1336" t="s">
        <v>924</v>
      </c>
      <c r="B1808" s="2" t="s">
        <v>1066</v>
      </c>
      <c r="C1808" s="1" t="s">
        <v>1067</v>
      </c>
      <c r="D1808" s="1" t="s">
        <v>65</v>
      </c>
      <c r="E1808" s="1">
        <v>130322</v>
      </c>
      <c r="F1808" s="1336" t="s">
        <v>142</v>
      </c>
      <c r="G1808" s="1" t="s">
        <v>53</v>
      </c>
      <c r="H1808" s="1">
        <v>7349</v>
      </c>
      <c r="I1808" s="3">
        <v>42551</v>
      </c>
      <c r="J1808" s="3">
        <v>42552</v>
      </c>
      <c r="K1808" s="3">
        <v>42552</v>
      </c>
      <c r="L1808" s="1">
        <v>223370</v>
      </c>
      <c r="N1808" s="1" t="s">
        <v>54</v>
      </c>
      <c r="O1808" s="1">
        <v>7543</v>
      </c>
      <c r="P1808" s="1">
        <v>-1000</v>
      </c>
      <c r="Q1808" s="1">
        <v>57.56</v>
      </c>
      <c r="R1808" s="1337">
        <v>-57560</v>
      </c>
      <c r="S1808" s="4">
        <v>9048.98</v>
      </c>
      <c r="T1808" s="1">
        <v>58.945999999999998</v>
      </c>
      <c r="U1808" s="1337">
        <v>-58946</v>
      </c>
      <c r="V1808" s="1">
        <v>0.1363</v>
      </c>
      <c r="W1808" s="1336">
        <v>-136.34</v>
      </c>
      <c r="X1808" s="1">
        <v>13</v>
      </c>
      <c r="Y1808" s="1">
        <v>135</v>
      </c>
      <c r="Z1808" s="1" t="s">
        <v>143</v>
      </c>
      <c r="AA1808" s="1">
        <v>401</v>
      </c>
      <c r="AB1808" s="1337">
        <v>1386</v>
      </c>
    </row>
    <row r="1809" spans="1:28">
      <c r="A1809" s="1336" t="s">
        <v>924</v>
      </c>
      <c r="B1809" s="2" t="s">
        <v>1066</v>
      </c>
      <c r="C1809" s="1" t="s">
        <v>1067</v>
      </c>
      <c r="D1809" s="1" t="s">
        <v>65</v>
      </c>
      <c r="E1809" s="1">
        <v>130140</v>
      </c>
      <c r="F1809" s="1336" t="s">
        <v>222</v>
      </c>
      <c r="G1809" s="1" t="s">
        <v>32</v>
      </c>
      <c r="H1809" s="1">
        <v>417987</v>
      </c>
      <c r="I1809" s="3">
        <v>42522</v>
      </c>
      <c r="J1809" s="3">
        <v>42521</v>
      </c>
      <c r="K1809" s="3">
        <v>42522</v>
      </c>
      <c r="N1809" s="1" t="s">
        <v>89</v>
      </c>
      <c r="O1809" s="1">
        <v>116652</v>
      </c>
      <c r="P1809" s="1">
        <v>1000</v>
      </c>
      <c r="Q1809" s="1">
        <v>57.56</v>
      </c>
      <c r="R1809" s="1337">
        <v>57560</v>
      </c>
      <c r="S1809" s="4">
        <v>-9048.98</v>
      </c>
      <c r="T1809" s="1">
        <v>58.945999999999998</v>
      </c>
      <c r="U1809" s="1337">
        <v>58946</v>
      </c>
      <c r="V1809" s="1">
        <v>0.1363</v>
      </c>
      <c r="W1809" s="1336">
        <v>136.34</v>
      </c>
      <c r="X1809" s="1">
        <v>13</v>
      </c>
      <c r="Y1809" s="1">
        <v>130</v>
      </c>
      <c r="AA1809" s="1">
        <v>401</v>
      </c>
      <c r="AB1809" s="1337">
        <v>-1386</v>
      </c>
    </row>
    <row r="1810" spans="1:28">
      <c r="A1810" s="1336" t="s">
        <v>924</v>
      </c>
      <c r="B1810" s="2" t="s">
        <v>1066</v>
      </c>
      <c r="C1810" s="1" t="s">
        <v>1067</v>
      </c>
      <c r="D1810" s="1" t="s">
        <v>65</v>
      </c>
      <c r="E1810" s="1">
        <v>130308</v>
      </c>
      <c r="F1810" s="1336" t="s">
        <v>126</v>
      </c>
      <c r="G1810" s="1" t="s">
        <v>32</v>
      </c>
      <c r="H1810" s="1">
        <v>418245</v>
      </c>
      <c r="I1810" s="3">
        <v>42524</v>
      </c>
      <c r="J1810" s="3">
        <v>42521</v>
      </c>
      <c r="K1810" s="3">
        <v>42522</v>
      </c>
      <c r="N1810" s="1" t="s">
        <v>89</v>
      </c>
      <c r="O1810" s="1">
        <v>116664</v>
      </c>
      <c r="P1810" s="1">
        <v>1000</v>
      </c>
      <c r="Q1810" s="1">
        <v>56.99</v>
      </c>
      <c r="R1810" s="1337">
        <v>56990</v>
      </c>
      <c r="S1810" s="4">
        <v>-9618.98</v>
      </c>
      <c r="T1810" s="1">
        <v>58.945999999999998</v>
      </c>
      <c r="U1810" s="1337">
        <v>58946</v>
      </c>
      <c r="V1810" s="1">
        <v>0.1363</v>
      </c>
      <c r="W1810" s="1336">
        <v>136.34</v>
      </c>
      <c r="X1810" s="1">
        <v>13</v>
      </c>
      <c r="Y1810" s="1">
        <v>141</v>
      </c>
      <c r="AA1810" s="1">
        <v>401</v>
      </c>
      <c r="AB1810" s="1337">
        <v>-1956</v>
      </c>
    </row>
    <row r="1811" spans="1:28">
      <c r="A1811" s="1336" t="s">
        <v>924</v>
      </c>
      <c r="B1811" s="2" t="s">
        <v>1066</v>
      </c>
      <c r="C1811" s="1" t="s">
        <v>1067</v>
      </c>
      <c r="D1811" s="1" t="s">
        <v>65</v>
      </c>
      <c r="E1811" s="1">
        <v>130322</v>
      </c>
      <c r="F1811" s="1336" t="s">
        <v>142</v>
      </c>
      <c r="G1811" s="1" t="s">
        <v>32</v>
      </c>
      <c r="H1811" s="1">
        <v>421438</v>
      </c>
      <c r="I1811" s="3">
        <v>42551</v>
      </c>
      <c r="J1811" s="3">
        <v>42503</v>
      </c>
      <c r="K1811" s="3">
        <v>42534</v>
      </c>
      <c r="L1811" s="1">
        <v>223370</v>
      </c>
      <c r="M1811" s="3">
        <v>42550</v>
      </c>
      <c r="N1811" s="1" t="s">
        <v>89</v>
      </c>
      <c r="O1811" s="1">
        <v>116131</v>
      </c>
      <c r="P1811" s="1">
        <v>1000</v>
      </c>
      <c r="Q1811" s="1">
        <v>57.56</v>
      </c>
      <c r="R1811" s="1337">
        <v>57560</v>
      </c>
      <c r="S1811" s="4">
        <v>-9048.98</v>
      </c>
      <c r="T1811" s="1">
        <v>58.945999999999998</v>
      </c>
      <c r="U1811" s="1337">
        <v>58946</v>
      </c>
      <c r="V1811" s="1">
        <v>0.1363</v>
      </c>
      <c r="W1811" s="1336">
        <v>136.34</v>
      </c>
      <c r="X1811" s="1">
        <v>13</v>
      </c>
      <c r="Y1811" s="1">
        <v>135</v>
      </c>
      <c r="Z1811" s="1" t="s">
        <v>143</v>
      </c>
      <c r="AA1811" s="1">
        <v>401</v>
      </c>
      <c r="AB1811" s="1337">
        <v>-1386</v>
      </c>
    </row>
    <row r="1812" spans="1:28">
      <c r="A1812" s="1336" t="s">
        <v>924</v>
      </c>
      <c r="B1812" s="2" t="s">
        <v>1068</v>
      </c>
      <c r="C1812" s="1" t="s">
        <v>1067</v>
      </c>
      <c r="D1812" s="1" t="s">
        <v>129</v>
      </c>
      <c r="E1812" s="1">
        <v>130001</v>
      </c>
      <c r="F1812" s="1336" t="s">
        <v>132</v>
      </c>
      <c r="G1812" s="1" t="s">
        <v>32</v>
      </c>
      <c r="H1812" s="1">
        <v>419259</v>
      </c>
      <c r="I1812" s="3">
        <v>42532</v>
      </c>
      <c r="J1812" s="3">
        <v>42528</v>
      </c>
      <c r="K1812" s="3">
        <v>42529</v>
      </c>
      <c r="N1812" s="1" t="s">
        <v>89</v>
      </c>
      <c r="O1812" s="1">
        <v>116935</v>
      </c>
      <c r="P1812" s="1">
        <v>2000</v>
      </c>
      <c r="Q1812" s="1">
        <v>57.56</v>
      </c>
      <c r="R1812" s="1337">
        <v>115120</v>
      </c>
      <c r="S1812" s="4">
        <v>-18097.96</v>
      </c>
      <c r="T1812" s="1">
        <v>58.945999999999998</v>
      </c>
      <c r="U1812" s="1337">
        <v>117892</v>
      </c>
      <c r="V1812" s="1">
        <v>0.1363</v>
      </c>
      <c r="W1812" s="1336">
        <v>272.68</v>
      </c>
      <c r="X1812" s="1">
        <v>13</v>
      </c>
      <c r="Y1812" s="1">
        <v>130</v>
      </c>
      <c r="AA1812" s="1">
        <v>401</v>
      </c>
      <c r="AB1812" s="1337">
        <v>-2772</v>
      </c>
    </row>
    <row r="1813" spans="1:28">
      <c r="A1813" s="1336" t="s">
        <v>924</v>
      </c>
      <c r="B1813" s="2" t="s">
        <v>1069</v>
      </c>
      <c r="C1813" s="1" t="s">
        <v>1070</v>
      </c>
      <c r="D1813" s="1" t="s">
        <v>65</v>
      </c>
      <c r="E1813" s="1">
        <v>130023</v>
      </c>
      <c r="F1813" s="1336" t="s">
        <v>153</v>
      </c>
      <c r="G1813" s="1" t="s">
        <v>32</v>
      </c>
      <c r="H1813" s="1">
        <v>419980</v>
      </c>
      <c r="I1813" s="3">
        <v>42538</v>
      </c>
      <c r="J1813" s="3">
        <v>42527</v>
      </c>
      <c r="K1813" s="3">
        <v>42528</v>
      </c>
      <c r="N1813" s="1" t="s">
        <v>89</v>
      </c>
      <c r="O1813" s="1">
        <v>116850</v>
      </c>
      <c r="P1813" s="1">
        <v>1000</v>
      </c>
      <c r="Q1813" s="1">
        <v>63.69</v>
      </c>
      <c r="R1813" s="1337">
        <v>63690</v>
      </c>
      <c r="S1813" s="4">
        <v>-11570.26</v>
      </c>
      <c r="T1813" s="1">
        <v>66.602000000000004</v>
      </c>
      <c r="U1813" s="1337">
        <v>66602</v>
      </c>
      <c r="V1813" s="1">
        <v>0.1638</v>
      </c>
      <c r="W1813" s="1336">
        <v>163.77000000000001</v>
      </c>
      <c r="X1813" s="1">
        <v>13</v>
      </c>
      <c r="Y1813" s="1">
        <v>130</v>
      </c>
      <c r="AA1813" s="1">
        <v>401</v>
      </c>
      <c r="AB1813" s="1337">
        <v>-2912</v>
      </c>
    </row>
    <row r="1814" spans="1:28">
      <c r="A1814" s="1336" t="s">
        <v>924</v>
      </c>
      <c r="B1814" s="2" t="s">
        <v>1069</v>
      </c>
      <c r="C1814" s="1" t="s">
        <v>1070</v>
      </c>
      <c r="D1814" s="1" t="s">
        <v>65</v>
      </c>
      <c r="E1814" s="1">
        <v>130308</v>
      </c>
      <c r="F1814" s="1336" t="s">
        <v>126</v>
      </c>
      <c r="G1814" s="1" t="s">
        <v>32</v>
      </c>
      <c r="H1814" s="1">
        <v>420694</v>
      </c>
      <c r="I1814" s="3">
        <v>42543</v>
      </c>
      <c r="J1814" s="3">
        <v>42537</v>
      </c>
      <c r="K1814" s="3">
        <v>42538</v>
      </c>
      <c r="N1814" s="1" t="s">
        <v>89</v>
      </c>
      <c r="O1814" s="1">
        <v>117261</v>
      </c>
      <c r="P1814" s="1">
        <v>3000</v>
      </c>
      <c r="Q1814" s="1">
        <v>63.69</v>
      </c>
      <c r="R1814" s="1337">
        <v>191070</v>
      </c>
      <c r="S1814" s="4">
        <v>-34710.78</v>
      </c>
      <c r="T1814" s="1">
        <v>66.602000000000004</v>
      </c>
      <c r="U1814" s="1337">
        <v>199806</v>
      </c>
      <c r="V1814" s="1">
        <v>0.1638</v>
      </c>
      <c r="W1814" s="1336">
        <v>491.31</v>
      </c>
      <c r="X1814" s="1">
        <v>13</v>
      </c>
      <c r="Y1814" s="1">
        <v>141</v>
      </c>
      <c r="AA1814" s="1">
        <v>401</v>
      </c>
      <c r="AB1814" s="1337">
        <v>-8736</v>
      </c>
    </row>
    <row r="1815" spans="1:28">
      <c r="A1815" s="1336" t="s">
        <v>924</v>
      </c>
      <c r="B1815" s="2" t="s">
        <v>1071</v>
      </c>
      <c r="C1815" s="1" t="s">
        <v>1070</v>
      </c>
      <c r="D1815" s="1" t="s">
        <v>129</v>
      </c>
      <c r="E1815" s="1">
        <v>130001</v>
      </c>
      <c r="F1815" s="1336" t="s">
        <v>132</v>
      </c>
      <c r="G1815" s="1" t="s">
        <v>32</v>
      </c>
      <c r="H1815" s="1">
        <v>419260</v>
      </c>
      <c r="I1815" s="3">
        <v>42532</v>
      </c>
      <c r="J1815" s="3">
        <v>42528</v>
      </c>
      <c r="K1815" s="3">
        <v>42529</v>
      </c>
      <c r="N1815" s="1" t="s">
        <v>89</v>
      </c>
      <c r="O1815" s="1">
        <v>116936</v>
      </c>
      <c r="P1815" s="1">
        <v>2000</v>
      </c>
      <c r="Q1815" s="1">
        <v>64.989999999999995</v>
      </c>
      <c r="R1815" s="1337">
        <v>129980</v>
      </c>
      <c r="S1815" s="4">
        <v>-20540.52</v>
      </c>
      <c r="T1815" s="1">
        <v>66.602000000000004</v>
      </c>
      <c r="U1815" s="1337">
        <v>133204</v>
      </c>
      <c r="V1815" s="1">
        <v>0.1638</v>
      </c>
      <c r="W1815" s="1336">
        <v>327.54000000000002</v>
      </c>
      <c r="X1815" s="1">
        <v>13</v>
      </c>
      <c r="Y1815" s="1">
        <v>130</v>
      </c>
      <c r="AA1815" s="1">
        <v>401</v>
      </c>
      <c r="AB1815" s="1337">
        <v>-3224</v>
      </c>
    </row>
    <row r="1816" spans="1:28">
      <c r="A1816" s="1336" t="s">
        <v>924</v>
      </c>
      <c r="B1816" s="2" t="s">
        <v>1072</v>
      </c>
      <c r="C1816" s="1" t="s">
        <v>1073</v>
      </c>
      <c r="D1816" s="1" t="s">
        <v>65</v>
      </c>
      <c r="E1816" s="1">
        <v>130322</v>
      </c>
      <c r="F1816" s="1336" t="s">
        <v>142</v>
      </c>
      <c r="G1816" s="1" t="s">
        <v>53</v>
      </c>
      <c r="H1816" s="1">
        <v>7349</v>
      </c>
      <c r="I1816" s="3">
        <v>42551</v>
      </c>
      <c r="J1816" s="3">
        <v>42552</v>
      </c>
      <c r="K1816" s="3">
        <v>42552</v>
      </c>
      <c r="L1816" s="1">
        <v>223370</v>
      </c>
      <c r="N1816" s="1" t="s">
        <v>54</v>
      </c>
      <c r="O1816" s="1">
        <v>7543</v>
      </c>
      <c r="P1816" s="1">
        <v>-8000</v>
      </c>
      <c r="Q1816" s="1">
        <v>79.95</v>
      </c>
      <c r="R1816" s="1337">
        <v>-639600</v>
      </c>
      <c r="S1816" s="4">
        <v>95532.800000000003</v>
      </c>
      <c r="T1816" s="1">
        <v>81.319999999999993</v>
      </c>
      <c r="U1816" s="1337">
        <v>-650560</v>
      </c>
      <c r="V1816" s="1">
        <v>0.21809999999999999</v>
      </c>
      <c r="W1816" s="1337">
        <v>-1745.12</v>
      </c>
      <c r="X1816" s="1">
        <v>13</v>
      </c>
      <c r="Y1816" s="1">
        <v>135</v>
      </c>
      <c r="Z1816" s="1" t="s">
        <v>143</v>
      </c>
      <c r="AA1816" s="1">
        <v>401</v>
      </c>
      <c r="AB1816" s="1337">
        <v>10960</v>
      </c>
    </row>
    <row r="1817" spans="1:28">
      <c r="A1817" s="1336" t="s">
        <v>924</v>
      </c>
      <c r="B1817" s="2" t="s">
        <v>1072</v>
      </c>
      <c r="C1817" s="1" t="s">
        <v>1073</v>
      </c>
      <c r="D1817" s="1" t="s">
        <v>65</v>
      </c>
      <c r="E1817" s="1">
        <v>130322</v>
      </c>
      <c r="F1817" s="1336" t="s">
        <v>142</v>
      </c>
      <c r="G1817" s="1" t="s">
        <v>53</v>
      </c>
      <c r="H1817" s="1">
        <v>7349</v>
      </c>
      <c r="I1817" s="3">
        <v>42551</v>
      </c>
      <c r="J1817" s="3">
        <v>42552</v>
      </c>
      <c r="K1817" s="3">
        <v>42552</v>
      </c>
      <c r="L1817" s="1">
        <v>223370</v>
      </c>
      <c r="N1817" s="1" t="s">
        <v>54</v>
      </c>
      <c r="O1817" s="1">
        <v>7543</v>
      </c>
      <c r="P1817" s="1">
        <v>-2000</v>
      </c>
      <c r="Q1817" s="1">
        <v>79.95</v>
      </c>
      <c r="R1817" s="1337">
        <v>-159900</v>
      </c>
      <c r="S1817" s="4">
        <v>23883.200000000001</v>
      </c>
      <c r="T1817" s="1">
        <v>81.319999999999993</v>
      </c>
      <c r="U1817" s="1337">
        <v>-162640</v>
      </c>
      <c r="V1817" s="1">
        <v>0.21809999999999999</v>
      </c>
      <c r="W1817" s="1336">
        <v>-436.28</v>
      </c>
      <c r="X1817" s="1">
        <v>13</v>
      </c>
      <c r="Y1817" s="1">
        <v>135</v>
      </c>
      <c r="Z1817" s="1" t="s">
        <v>143</v>
      </c>
      <c r="AA1817" s="1">
        <v>401</v>
      </c>
      <c r="AB1817" s="1337">
        <v>2740</v>
      </c>
    </row>
    <row r="1818" spans="1:28">
      <c r="A1818" s="1336" t="s">
        <v>924</v>
      </c>
      <c r="B1818" s="2" t="s">
        <v>1072</v>
      </c>
      <c r="C1818" s="1" t="s">
        <v>1073</v>
      </c>
      <c r="D1818" s="1" t="s">
        <v>65</v>
      </c>
      <c r="E1818" s="1">
        <v>130308</v>
      </c>
      <c r="F1818" s="1336" t="s">
        <v>126</v>
      </c>
      <c r="G1818" s="1" t="s">
        <v>32</v>
      </c>
      <c r="H1818" s="1">
        <v>417956</v>
      </c>
      <c r="I1818" s="3">
        <v>42522</v>
      </c>
      <c r="J1818" s="3">
        <v>42521</v>
      </c>
      <c r="K1818" s="3">
        <v>42522</v>
      </c>
      <c r="N1818" s="1" t="s">
        <v>89</v>
      </c>
      <c r="O1818" s="1">
        <v>116621</v>
      </c>
      <c r="P1818" s="1">
        <v>1000</v>
      </c>
      <c r="Q1818" s="1">
        <v>79.95</v>
      </c>
      <c r="R1818" s="1337">
        <v>79950</v>
      </c>
      <c r="S1818" s="4">
        <v>-11941.6</v>
      </c>
      <c r="T1818" s="1">
        <v>81.319999999999993</v>
      </c>
      <c r="U1818" s="1337">
        <v>81320</v>
      </c>
      <c r="V1818" s="1">
        <v>0.21809999999999999</v>
      </c>
      <c r="W1818" s="1336">
        <v>218.14</v>
      </c>
      <c r="X1818" s="1">
        <v>13</v>
      </c>
      <c r="Y1818" s="1">
        <v>141</v>
      </c>
      <c r="AA1818" s="1">
        <v>401</v>
      </c>
      <c r="AB1818" s="1337">
        <v>-1370</v>
      </c>
    </row>
    <row r="1819" spans="1:28">
      <c r="A1819" s="1336" t="s">
        <v>924</v>
      </c>
      <c r="B1819" s="2" t="s">
        <v>1072</v>
      </c>
      <c r="C1819" s="1" t="s">
        <v>1073</v>
      </c>
      <c r="D1819" s="1" t="s">
        <v>65</v>
      </c>
      <c r="E1819" s="1">
        <v>130013</v>
      </c>
      <c r="F1819" s="1336" t="s">
        <v>221</v>
      </c>
      <c r="G1819" s="1" t="s">
        <v>32</v>
      </c>
      <c r="H1819" s="1">
        <v>418262</v>
      </c>
      <c r="I1819" s="3">
        <v>42524</v>
      </c>
      <c r="J1819" s="3">
        <v>42524</v>
      </c>
      <c r="K1819" s="3">
        <v>42524</v>
      </c>
      <c r="N1819" s="1" t="s">
        <v>89</v>
      </c>
      <c r="O1819" s="1">
        <v>116793</v>
      </c>
      <c r="P1819" s="1">
        <v>1000</v>
      </c>
      <c r="Q1819" s="1">
        <v>77.569999999999993</v>
      </c>
      <c r="R1819" s="1337">
        <v>77570</v>
      </c>
      <c r="S1819" s="4">
        <v>-14321.6</v>
      </c>
      <c r="T1819" s="1">
        <v>81.319999999999993</v>
      </c>
      <c r="U1819" s="1337">
        <v>81320</v>
      </c>
      <c r="V1819" s="1">
        <v>0.21809999999999999</v>
      </c>
      <c r="W1819" s="1336">
        <v>218.14</v>
      </c>
      <c r="X1819" s="1">
        <v>13</v>
      </c>
      <c r="Y1819" s="1">
        <v>130</v>
      </c>
      <c r="AA1819" s="1">
        <v>401</v>
      </c>
      <c r="AB1819" s="1337">
        <v>-3750</v>
      </c>
    </row>
    <row r="1820" spans="1:28">
      <c r="A1820" s="1336" t="s">
        <v>924</v>
      </c>
      <c r="B1820" s="2" t="s">
        <v>1072</v>
      </c>
      <c r="C1820" s="1" t="s">
        <v>1073</v>
      </c>
      <c r="D1820" s="1" t="s">
        <v>65</v>
      </c>
      <c r="E1820" s="1">
        <v>130023</v>
      </c>
      <c r="F1820" s="1336" t="s">
        <v>153</v>
      </c>
      <c r="G1820" s="1" t="s">
        <v>32</v>
      </c>
      <c r="H1820" s="1">
        <v>418854</v>
      </c>
      <c r="I1820" s="3">
        <v>42530</v>
      </c>
      <c r="J1820" s="3">
        <v>42527</v>
      </c>
      <c r="K1820" s="3">
        <v>42528</v>
      </c>
      <c r="N1820" s="1" t="s">
        <v>89</v>
      </c>
      <c r="O1820" s="1">
        <v>116850</v>
      </c>
      <c r="P1820" s="1">
        <v>1000</v>
      </c>
      <c r="Q1820" s="1">
        <v>78.349999999999994</v>
      </c>
      <c r="R1820" s="1337">
        <v>78350</v>
      </c>
      <c r="S1820" s="4">
        <v>-13541.6</v>
      </c>
      <c r="T1820" s="1">
        <v>81.319999999999993</v>
      </c>
      <c r="U1820" s="1337">
        <v>81320</v>
      </c>
      <c r="V1820" s="1">
        <v>0.21809999999999999</v>
      </c>
      <c r="W1820" s="1336">
        <v>218.14</v>
      </c>
      <c r="X1820" s="1">
        <v>13</v>
      </c>
      <c r="Y1820" s="1">
        <v>130</v>
      </c>
      <c r="AA1820" s="1">
        <v>401</v>
      </c>
      <c r="AB1820" s="1337">
        <v>-2970</v>
      </c>
    </row>
    <row r="1821" spans="1:28">
      <c r="A1821" s="1336" t="s">
        <v>924</v>
      </c>
      <c r="B1821" s="2" t="s">
        <v>1072</v>
      </c>
      <c r="C1821" s="1" t="s">
        <v>1073</v>
      </c>
      <c r="D1821" s="1" t="s">
        <v>65</v>
      </c>
      <c r="E1821" s="1">
        <v>130322</v>
      </c>
      <c r="F1821" s="1336" t="s">
        <v>142</v>
      </c>
      <c r="G1821" s="1" t="s">
        <v>32</v>
      </c>
      <c r="H1821" s="1">
        <v>421438</v>
      </c>
      <c r="I1821" s="3">
        <v>42551</v>
      </c>
      <c r="J1821" s="3">
        <v>42503</v>
      </c>
      <c r="K1821" s="3">
        <v>42534</v>
      </c>
      <c r="L1821" s="1">
        <v>223370</v>
      </c>
      <c r="M1821" s="3">
        <v>42550</v>
      </c>
      <c r="N1821" s="1" t="s">
        <v>89</v>
      </c>
      <c r="O1821" s="1">
        <v>116131</v>
      </c>
      <c r="P1821" s="1">
        <v>8000</v>
      </c>
      <c r="Q1821" s="1">
        <v>79.95</v>
      </c>
      <c r="R1821" s="1337">
        <v>639600</v>
      </c>
      <c r="S1821" s="4">
        <v>-95532.800000000003</v>
      </c>
      <c r="T1821" s="1">
        <v>81.319999999999993</v>
      </c>
      <c r="U1821" s="1337">
        <v>650560</v>
      </c>
      <c r="V1821" s="1">
        <v>0.21809999999999999</v>
      </c>
      <c r="W1821" s="1337">
        <v>1745.12</v>
      </c>
      <c r="X1821" s="1">
        <v>13</v>
      </c>
      <c r="Y1821" s="1">
        <v>135</v>
      </c>
      <c r="Z1821" s="1" t="s">
        <v>143</v>
      </c>
      <c r="AA1821" s="1">
        <v>401</v>
      </c>
      <c r="AB1821" s="1337">
        <v>-10960</v>
      </c>
    </row>
    <row r="1822" spans="1:28">
      <c r="A1822" s="1336" t="s">
        <v>924</v>
      </c>
      <c r="B1822" s="2" t="s">
        <v>1072</v>
      </c>
      <c r="C1822" s="1" t="s">
        <v>1073</v>
      </c>
      <c r="D1822" s="1" t="s">
        <v>65</v>
      </c>
      <c r="E1822" s="1">
        <v>130322</v>
      </c>
      <c r="F1822" s="1336" t="s">
        <v>142</v>
      </c>
      <c r="G1822" s="1" t="s">
        <v>32</v>
      </c>
      <c r="H1822" s="1">
        <v>421438</v>
      </c>
      <c r="I1822" s="3">
        <v>42551</v>
      </c>
      <c r="J1822" s="3">
        <v>42503</v>
      </c>
      <c r="K1822" s="3">
        <v>42534</v>
      </c>
      <c r="L1822" s="1">
        <v>223370</v>
      </c>
      <c r="M1822" s="3">
        <v>42550</v>
      </c>
      <c r="N1822" s="1" t="s">
        <v>89</v>
      </c>
      <c r="O1822" s="1">
        <v>116131</v>
      </c>
      <c r="P1822" s="1">
        <v>2000</v>
      </c>
      <c r="Q1822" s="1">
        <v>79.95</v>
      </c>
      <c r="R1822" s="1337">
        <v>159900</v>
      </c>
      <c r="S1822" s="4">
        <v>-23883.200000000001</v>
      </c>
      <c r="T1822" s="1">
        <v>81.319999999999993</v>
      </c>
      <c r="U1822" s="1337">
        <v>162640</v>
      </c>
      <c r="V1822" s="1">
        <v>0.21809999999999999</v>
      </c>
      <c r="W1822" s="1336">
        <v>436.28</v>
      </c>
      <c r="X1822" s="1">
        <v>13</v>
      </c>
      <c r="Y1822" s="1">
        <v>135</v>
      </c>
      <c r="Z1822" s="1" t="s">
        <v>143</v>
      </c>
      <c r="AA1822" s="1">
        <v>401</v>
      </c>
      <c r="AB1822" s="1337">
        <v>-2740</v>
      </c>
    </row>
    <row r="1823" spans="1:28">
      <c r="A1823" s="1336" t="s">
        <v>924</v>
      </c>
      <c r="B1823" s="2" t="s">
        <v>1074</v>
      </c>
      <c r="C1823" s="1" t="s">
        <v>1075</v>
      </c>
      <c r="D1823" s="1" t="s">
        <v>65</v>
      </c>
      <c r="E1823" s="1">
        <v>130023</v>
      </c>
      <c r="F1823" s="1336" t="s">
        <v>153</v>
      </c>
      <c r="G1823" s="1" t="s">
        <v>32</v>
      </c>
      <c r="H1823" s="1">
        <v>420716</v>
      </c>
      <c r="I1823" s="3">
        <v>42544</v>
      </c>
      <c r="J1823" s="3">
        <v>42527</v>
      </c>
      <c r="K1823" s="3">
        <v>42546</v>
      </c>
      <c r="N1823" s="1" t="s">
        <v>89</v>
      </c>
      <c r="O1823" s="1">
        <v>116850</v>
      </c>
      <c r="P1823" s="1">
        <v>1000</v>
      </c>
      <c r="Q1823" s="1">
        <v>90.2</v>
      </c>
      <c r="R1823" s="1337">
        <v>90200</v>
      </c>
      <c r="S1823" s="4">
        <v>-13649.26</v>
      </c>
      <c r="T1823" s="1">
        <v>91.902000000000001</v>
      </c>
      <c r="U1823" s="1337">
        <v>91902</v>
      </c>
      <c r="V1823" s="1">
        <v>0.25900000000000001</v>
      </c>
      <c r="W1823" s="1336">
        <v>259.04000000000002</v>
      </c>
      <c r="X1823" s="1">
        <v>13</v>
      </c>
      <c r="Y1823" s="1">
        <v>130</v>
      </c>
      <c r="AA1823" s="1">
        <v>401</v>
      </c>
      <c r="AB1823" s="1337">
        <v>-1702</v>
      </c>
    </row>
    <row r="1824" spans="1:28">
      <c r="A1824" s="1336" t="s">
        <v>924</v>
      </c>
      <c r="B1824" s="2" t="s">
        <v>1076</v>
      </c>
      <c r="C1824" s="1" t="s">
        <v>1077</v>
      </c>
      <c r="D1824" s="1" t="s">
        <v>65</v>
      </c>
      <c r="E1824" s="1">
        <v>130308</v>
      </c>
      <c r="F1824" s="1336" t="s">
        <v>126</v>
      </c>
      <c r="G1824" s="1" t="s">
        <v>32</v>
      </c>
      <c r="H1824" s="1">
        <v>417959</v>
      </c>
      <c r="I1824" s="3">
        <v>42522</v>
      </c>
      <c r="J1824" s="3">
        <v>42521</v>
      </c>
      <c r="K1824" s="3">
        <v>42522</v>
      </c>
      <c r="N1824" s="1" t="s">
        <v>89</v>
      </c>
      <c r="O1824" s="1">
        <v>116621</v>
      </c>
      <c r="P1824" s="1">
        <v>1000</v>
      </c>
      <c r="Q1824" s="1">
        <v>102.87</v>
      </c>
      <c r="R1824" s="1337">
        <v>102870</v>
      </c>
      <c r="S1824" s="4">
        <v>-15263.59</v>
      </c>
      <c r="T1824" s="1">
        <v>104.54300000000001</v>
      </c>
      <c r="U1824" s="1337">
        <v>104543</v>
      </c>
      <c r="V1824" s="1">
        <v>0.2863</v>
      </c>
      <c r="W1824" s="1336">
        <v>286.31</v>
      </c>
      <c r="X1824" s="1">
        <v>13</v>
      </c>
      <c r="Y1824" s="1">
        <v>141</v>
      </c>
      <c r="AA1824" s="1">
        <v>401</v>
      </c>
      <c r="AB1824" s="1337">
        <v>-1673</v>
      </c>
    </row>
    <row r="1825" spans="1:28">
      <c r="A1825" s="1336" t="s">
        <v>924</v>
      </c>
      <c r="B1825" s="2" t="s">
        <v>1078</v>
      </c>
      <c r="C1825" s="1" t="s">
        <v>1079</v>
      </c>
      <c r="D1825" s="1" t="s">
        <v>394</v>
      </c>
      <c r="E1825" s="1">
        <v>130001</v>
      </c>
      <c r="F1825" s="1336" t="s">
        <v>132</v>
      </c>
      <c r="G1825" s="1" t="s">
        <v>32</v>
      </c>
      <c r="H1825" s="1">
        <v>420833</v>
      </c>
      <c r="I1825" s="3">
        <v>42545</v>
      </c>
      <c r="J1825" s="3">
        <v>42528</v>
      </c>
      <c r="K1825" s="3">
        <v>42546</v>
      </c>
      <c r="N1825" s="1" t="s">
        <v>89</v>
      </c>
      <c r="O1825" s="1">
        <v>116936</v>
      </c>
      <c r="P1825" s="1">
        <v>1200</v>
      </c>
      <c r="Q1825" s="1">
        <v>102.87</v>
      </c>
      <c r="R1825" s="1337">
        <v>123444</v>
      </c>
      <c r="S1825" s="4">
        <v>-18316.310000000001</v>
      </c>
      <c r="T1825" s="1">
        <v>104.54300000000001</v>
      </c>
      <c r="U1825" s="1337">
        <v>125451.6</v>
      </c>
      <c r="V1825" s="1">
        <v>0.2863</v>
      </c>
      <c r="W1825" s="1336">
        <v>343.572</v>
      </c>
      <c r="X1825" s="1">
        <v>13</v>
      </c>
      <c r="Y1825" s="1">
        <v>130</v>
      </c>
      <c r="AA1825" s="1">
        <v>401</v>
      </c>
      <c r="AB1825" s="1337">
        <v>-2007.6</v>
      </c>
    </row>
    <row r="1826" spans="1:28">
      <c r="A1826" s="1336" t="s">
        <v>924</v>
      </c>
      <c r="B1826" s="2" t="s">
        <v>1080</v>
      </c>
      <c r="C1826" s="1" t="s">
        <v>1081</v>
      </c>
      <c r="D1826" s="1" t="s">
        <v>65</v>
      </c>
      <c r="E1826" s="1">
        <v>130308</v>
      </c>
      <c r="F1826" s="1336" t="s">
        <v>126</v>
      </c>
      <c r="G1826" s="1" t="s">
        <v>32</v>
      </c>
      <c r="H1826" s="1">
        <v>417963</v>
      </c>
      <c r="I1826" s="3">
        <v>42522</v>
      </c>
      <c r="J1826" s="3">
        <v>42521</v>
      </c>
      <c r="K1826" s="3">
        <v>42522</v>
      </c>
      <c r="N1826" s="1" t="s">
        <v>89</v>
      </c>
      <c r="O1826" s="1">
        <v>116621</v>
      </c>
      <c r="P1826" s="1">
        <v>1000</v>
      </c>
      <c r="Q1826" s="1">
        <v>115.13</v>
      </c>
      <c r="R1826" s="1337">
        <v>115130</v>
      </c>
      <c r="S1826" s="4">
        <v>-15887.85</v>
      </c>
      <c r="T1826" s="1">
        <v>115.94499999999999</v>
      </c>
      <c r="U1826" s="1337">
        <v>115945</v>
      </c>
      <c r="V1826" s="1">
        <v>0.32790000000000002</v>
      </c>
      <c r="W1826" s="1336">
        <v>327.86</v>
      </c>
      <c r="X1826" s="1">
        <v>13</v>
      </c>
      <c r="Y1826" s="1">
        <v>141</v>
      </c>
      <c r="AA1826" s="1">
        <v>401</v>
      </c>
      <c r="AB1826" s="1336">
        <v>-815</v>
      </c>
    </row>
    <row r="1827" spans="1:28">
      <c r="A1827" s="1336" t="s">
        <v>924</v>
      </c>
      <c r="B1827" s="2" t="s">
        <v>1080</v>
      </c>
      <c r="C1827" s="1" t="s">
        <v>1081</v>
      </c>
      <c r="D1827" s="1" t="s">
        <v>65</v>
      </c>
      <c r="E1827" s="1">
        <v>140008</v>
      </c>
      <c r="F1827" s="1336" t="s">
        <v>123</v>
      </c>
      <c r="G1827" s="1" t="s">
        <v>32</v>
      </c>
      <c r="H1827" s="1">
        <v>418302</v>
      </c>
      <c r="I1827" s="3">
        <v>42524</v>
      </c>
      <c r="J1827" s="3">
        <v>42522</v>
      </c>
      <c r="K1827" s="3">
        <v>42527</v>
      </c>
      <c r="L1827" s="1">
        <v>221672</v>
      </c>
      <c r="M1827" s="3">
        <v>42524</v>
      </c>
      <c r="N1827" s="1" t="s">
        <v>89</v>
      </c>
      <c r="O1827" s="1">
        <v>116714</v>
      </c>
      <c r="P1827" s="1">
        <v>1000</v>
      </c>
      <c r="Q1827" s="1">
        <v>115.13</v>
      </c>
      <c r="R1827" s="1337">
        <v>115130</v>
      </c>
      <c r="S1827" s="4">
        <v>-15887.85</v>
      </c>
      <c r="T1827" s="1">
        <v>115.94499999999999</v>
      </c>
      <c r="U1827" s="1337">
        <v>115945</v>
      </c>
      <c r="V1827" s="1">
        <v>0.32790000000000002</v>
      </c>
      <c r="W1827" s="1336">
        <v>327.86</v>
      </c>
      <c r="X1827" s="1">
        <v>13</v>
      </c>
      <c r="Y1827" s="1">
        <v>141</v>
      </c>
      <c r="AA1827" s="1">
        <v>401</v>
      </c>
      <c r="AB1827" s="1336">
        <v>-815</v>
      </c>
    </row>
    <row r="1828" spans="1:28">
      <c r="A1828" s="1336" t="s">
        <v>924</v>
      </c>
      <c r="B1828" s="2" t="s">
        <v>1080</v>
      </c>
      <c r="C1828" s="1" t="s">
        <v>1081</v>
      </c>
      <c r="D1828" s="1" t="s">
        <v>65</v>
      </c>
      <c r="E1828" s="1">
        <v>130023</v>
      </c>
      <c r="F1828" s="1336" t="s">
        <v>153</v>
      </c>
      <c r="G1828" s="1" t="s">
        <v>32</v>
      </c>
      <c r="H1828" s="1">
        <v>420810</v>
      </c>
      <c r="I1828" s="3">
        <v>42545</v>
      </c>
      <c r="J1828" s="3">
        <v>42527</v>
      </c>
      <c r="K1828" s="3">
        <v>42546</v>
      </c>
      <c r="N1828" s="1" t="s">
        <v>89</v>
      </c>
      <c r="O1828" s="1">
        <v>116850</v>
      </c>
      <c r="P1828" s="1">
        <v>1000</v>
      </c>
      <c r="Q1828" s="1">
        <v>112.83</v>
      </c>
      <c r="R1828" s="1337">
        <v>112830</v>
      </c>
      <c r="S1828" s="4">
        <v>-18187.849999999999</v>
      </c>
      <c r="T1828" s="1">
        <v>115.94499999999999</v>
      </c>
      <c r="U1828" s="1337">
        <v>115945</v>
      </c>
      <c r="V1828" s="1">
        <v>0.32790000000000002</v>
      </c>
      <c r="W1828" s="1336">
        <v>327.86</v>
      </c>
      <c r="X1828" s="1">
        <v>13</v>
      </c>
      <c r="Y1828" s="1">
        <v>130</v>
      </c>
      <c r="AA1828" s="1">
        <v>401</v>
      </c>
      <c r="AB1828" s="1337">
        <v>-3115</v>
      </c>
    </row>
    <row r="1829" spans="1:28">
      <c r="A1829" s="1336" t="s">
        <v>924</v>
      </c>
      <c r="B1829" s="2" t="s">
        <v>1080</v>
      </c>
      <c r="C1829" s="1" t="s">
        <v>1081</v>
      </c>
      <c r="D1829" s="1" t="s">
        <v>65</v>
      </c>
      <c r="E1829" s="1">
        <v>140008</v>
      </c>
      <c r="F1829" s="1336" t="s">
        <v>123</v>
      </c>
      <c r="G1829" s="1" t="s">
        <v>32</v>
      </c>
      <c r="H1829" s="1">
        <v>421126</v>
      </c>
      <c r="I1829" s="3">
        <v>42546</v>
      </c>
      <c r="J1829" s="3">
        <v>42522</v>
      </c>
      <c r="K1829" s="3">
        <v>42545</v>
      </c>
      <c r="L1829" s="1">
        <v>223205</v>
      </c>
      <c r="M1829" s="3">
        <v>42545</v>
      </c>
      <c r="N1829" s="1" t="s">
        <v>89</v>
      </c>
      <c r="O1829" s="1">
        <v>116714</v>
      </c>
      <c r="P1829" s="1">
        <v>1000</v>
      </c>
      <c r="Q1829" s="1">
        <v>115.13</v>
      </c>
      <c r="R1829" s="1337">
        <v>115130</v>
      </c>
      <c r="S1829" s="4">
        <v>-15887.85</v>
      </c>
      <c r="T1829" s="1">
        <v>115.94499999999999</v>
      </c>
      <c r="U1829" s="1337">
        <v>115945</v>
      </c>
      <c r="V1829" s="1">
        <v>0.32790000000000002</v>
      </c>
      <c r="W1829" s="1336">
        <v>327.86</v>
      </c>
      <c r="X1829" s="1">
        <v>13</v>
      </c>
      <c r="Y1829" s="1">
        <v>141</v>
      </c>
      <c r="AA1829" s="1">
        <v>401</v>
      </c>
      <c r="AB1829" s="1336">
        <v>-815</v>
      </c>
    </row>
    <row r="1830" spans="1:28">
      <c r="A1830" s="1336" t="s">
        <v>924</v>
      </c>
      <c r="B1830" s="2" t="s">
        <v>1082</v>
      </c>
      <c r="C1830" s="1" t="s">
        <v>1083</v>
      </c>
      <c r="D1830" s="1" t="s">
        <v>76</v>
      </c>
      <c r="E1830" s="1">
        <v>130023</v>
      </c>
      <c r="F1830" s="1336" t="s">
        <v>153</v>
      </c>
      <c r="G1830" s="1" t="s">
        <v>32</v>
      </c>
      <c r="H1830" s="1">
        <v>421277</v>
      </c>
      <c r="I1830" s="3">
        <v>42549</v>
      </c>
      <c r="J1830" s="3">
        <v>42527</v>
      </c>
      <c r="K1830" s="3">
        <v>42546</v>
      </c>
      <c r="N1830" s="1" t="s">
        <v>89</v>
      </c>
      <c r="O1830" s="1">
        <v>116850</v>
      </c>
      <c r="P1830" s="1">
        <v>500</v>
      </c>
      <c r="Q1830" s="1">
        <v>125.52</v>
      </c>
      <c r="R1830" s="1337">
        <v>62760</v>
      </c>
      <c r="S1830" s="4">
        <v>-8696.1200000000008</v>
      </c>
      <c r="T1830" s="1">
        <v>126.471</v>
      </c>
      <c r="U1830" s="1337">
        <v>63235.5</v>
      </c>
      <c r="V1830" s="1">
        <v>0.36849999999999999</v>
      </c>
      <c r="W1830" s="1336">
        <v>184.24</v>
      </c>
      <c r="X1830" s="1">
        <v>13</v>
      </c>
      <c r="Y1830" s="1">
        <v>130</v>
      </c>
      <c r="AA1830" s="1">
        <v>401</v>
      </c>
      <c r="AB1830" s="1336">
        <v>-475.5</v>
      </c>
    </row>
    <row r="1831" spans="1:28">
      <c r="A1831" s="1336" t="s">
        <v>924</v>
      </c>
      <c r="B1831" s="2" t="s">
        <v>1084</v>
      </c>
      <c r="C1831" s="1" t="s">
        <v>1085</v>
      </c>
      <c r="D1831" s="1" t="s">
        <v>65</v>
      </c>
      <c r="E1831" s="1">
        <v>130013</v>
      </c>
      <c r="F1831" s="1336" t="s">
        <v>221</v>
      </c>
      <c r="G1831" s="1" t="s">
        <v>32</v>
      </c>
      <c r="H1831" s="1">
        <v>418589</v>
      </c>
      <c r="I1831" s="3">
        <v>42527</v>
      </c>
      <c r="J1831" s="3">
        <v>42527</v>
      </c>
      <c r="K1831" s="3">
        <v>42527</v>
      </c>
      <c r="N1831" s="1" t="s">
        <v>89</v>
      </c>
      <c r="O1831" s="1">
        <v>116824</v>
      </c>
      <c r="P1831" s="1">
        <v>1000</v>
      </c>
      <c r="Q1831" s="1">
        <v>136</v>
      </c>
      <c r="R1831" s="1337">
        <v>136000</v>
      </c>
      <c r="S1831" s="4">
        <v>-20093.68</v>
      </c>
      <c r="T1831" s="1">
        <v>138.136</v>
      </c>
      <c r="U1831" s="1337">
        <v>138136</v>
      </c>
      <c r="V1831" s="1">
        <v>0.40939999999999999</v>
      </c>
      <c r="W1831" s="1336">
        <v>409.42</v>
      </c>
      <c r="X1831" s="1">
        <v>13</v>
      </c>
      <c r="Y1831" s="1">
        <v>130</v>
      </c>
      <c r="AA1831" s="1">
        <v>401</v>
      </c>
      <c r="AB1831" s="1337">
        <v>-2136</v>
      </c>
    </row>
    <row r="1832" spans="1:28">
      <c r="A1832" s="1336" t="s">
        <v>924</v>
      </c>
      <c r="B1832" s="2" t="s">
        <v>1086</v>
      </c>
      <c r="C1832" s="1" t="s">
        <v>1087</v>
      </c>
      <c r="D1832" s="1" t="s">
        <v>116</v>
      </c>
      <c r="E1832" s="1">
        <v>140083</v>
      </c>
      <c r="F1832" s="1336" t="s">
        <v>117</v>
      </c>
      <c r="G1832" s="1" t="s">
        <v>32</v>
      </c>
      <c r="H1832" s="1">
        <v>420085</v>
      </c>
      <c r="I1832" s="3">
        <v>42537</v>
      </c>
      <c r="J1832" s="3">
        <v>42516</v>
      </c>
      <c r="K1832" s="3">
        <v>42546</v>
      </c>
      <c r="L1832" s="1">
        <v>222716</v>
      </c>
      <c r="M1832" s="3">
        <v>42537</v>
      </c>
      <c r="N1832" s="1" t="s">
        <v>89</v>
      </c>
      <c r="O1832" s="1">
        <v>116494</v>
      </c>
      <c r="P1832" s="1">
        <v>300</v>
      </c>
      <c r="Q1832" s="1">
        <v>22.35</v>
      </c>
      <c r="R1832" s="1337">
        <v>6705</v>
      </c>
      <c r="S1832" s="1">
        <v>-812.66</v>
      </c>
      <c r="T1832" s="1">
        <v>22.175999999999998</v>
      </c>
      <c r="U1832" s="1337">
        <v>6652.8</v>
      </c>
      <c r="V1832" s="1">
        <v>4.53E-2</v>
      </c>
      <c r="W1832" s="1336">
        <v>13.593</v>
      </c>
      <c r="X1832" s="1">
        <v>13</v>
      </c>
      <c r="Y1832" s="1">
        <v>141</v>
      </c>
      <c r="AA1832" s="1">
        <v>401</v>
      </c>
      <c r="AB1832" s="1336">
        <v>52.2</v>
      </c>
    </row>
    <row r="1833" spans="1:28">
      <c r="A1833" s="1336" t="s">
        <v>924</v>
      </c>
      <c r="B1833" s="2" t="s">
        <v>1086</v>
      </c>
      <c r="C1833" s="1" t="s">
        <v>1087</v>
      </c>
      <c r="D1833" s="1" t="s">
        <v>116</v>
      </c>
      <c r="E1833" s="1">
        <v>140083</v>
      </c>
      <c r="F1833" s="1336" t="s">
        <v>117</v>
      </c>
      <c r="G1833" s="1" t="s">
        <v>32</v>
      </c>
      <c r="H1833" s="1">
        <v>420085</v>
      </c>
      <c r="I1833" s="3">
        <v>42537</v>
      </c>
      <c r="J1833" s="3">
        <v>42516</v>
      </c>
      <c r="K1833" s="3">
        <v>42546</v>
      </c>
      <c r="L1833" s="1">
        <v>222716</v>
      </c>
      <c r="M1833" s="3">
        <v>42537</v>
      </c>
      <c r="N1833" s="1" t="s">
        <v>89</v>
      </c>
      <c r="O1833" s="1">
        <v>116494</v>
      </c>
      <c r="P1833" s="1">
        <v>200</v>
      </c>
      <c r="Q1833" s="1">
        <v>22.35</v>
      </c>
      <c r="R1833" s="1337">
        <v>4470</v>
      </c>
      <c r="S1833" s="1">
        <v>-541.78</v>
      </c>
      <c r="T1833" s="1">
        <v>22.175999999999998</v>
      </c>
      <c r="U1833" s="1337">
        <v>4435.2</v>
      </c>
      <c r="V1833" s="1">
        <v>4.53E-2</v>
      </c>
      <c r="W1833" s="1336">
        <v>9.0619999999999994</v>
      </c>
      <c r="X1833" s="1">
        <v>13</v>
      </c>
      <c r="Y1833" s="1">
        <v>141</v>
      </c>
      <c r="AA1833" s="1">
        <v>401</v>
      </c>
      <c r="AB1833" s="1336">
        <v>34.799999999999997</v>
      </c>
    </row>
    <row r="1834" spans="1:28">
      <c r="A1834" s="1336" t="s">
        <v>924</v>
      </c>
      <c r="B1834" s="2" t="s">
        <v>1088</v>
      </c>
      <c r="C1834" s="1" t="s">
        <v>1087</v>
      </c>
      <c r="D1834" s="1" t="s">
        <v>65</v>
      </c>
      <c r="E1834" s="1">
        <v>140083</v>
      </c>
      <c r="F1834" s="1336" t="s">
        <v>117</v>
      </c>
      <c r="G1834" s="1" t="s">
        <v>32</v>
      </c>
      <c r="H1834" s="1">
        <v>420158</v>
      </c>
      <c r="I1834" s="3">
        <v>42538</v>
      </c>
      <c r="J1834" s="3">
        <v>42516</v>
      </c>
      <c r="K1834" s="3">
        <v>42546</v>
      </c>
      <c r="L1834" s="1">
        <v>222792</v>
      </c>
      <c r="M1834" s="3">
        <v>42538</v>
      </c>
      <c r="N1834" s="1" t="s">
        <v>89</v>
      </c>
      <c r="O1834" s="1">
        <v>116494</v>
      </c>
      <c r="P1834" s="1">
        <v>1000</v>
      </c>
      <c r="Q1834" s="1">
        <v>22.35</v>
      </c>
      <c r="R1834" s="1337">
        <v>22350</v>
      </c>
      <c r="S1834" s="4">
        <v>-2708.88</v>
      </c>
      <c r="T1834" s="1">
        <v>22.175999999999998</v>
      </c>
      <c r="U1834" s="1337">
        <v>22176</v>
      </c>
      <c r="V1834" s="1">
        <v>4.53E-2</v>
      </c>
      <c r="W1834" s="1336">
        <v>45.31</v>
      </c>
      <c r="X1834" s="1">
        <v>13</v>
      </c>
      <c r="Y1834" s="1">
        <v>141</v>
      </c>
      <c r="AA1834" s="1">
        <v>401</v>
      </c>
      <c r="AB1834" s="1336">
        <v>174</v>
      </c>
    </row>
    <row r="1835" spans="1:28">
      <c r="A1835" s="1336" t="s">
        <v>924</v>
      </c>
      <c r="B1835" s="2" t="s">
        <v>1089</v>
      </c>
      <c r="C1835" s="1" t="s">
        <v>1087</v>
      </c>
      <c r="D1835" s="1" t="s">
        <v>129</v>
      </c>
      <c r="E1835" s="1">
        <v>140083</v>
      </c>
      <c r="F1835" s="1336" t="s">
        <v>117</v>
      </c>
      <c r="G1835" s="1" t="s">
        <v>32</v>
      </c>
      <c r="H1835" s="1">
        <v>420158</v>
      </c>
      <c r="I1835" s="3">
        <v>42538</v>
      </c>
      <c r="J1835" s="3">
        <v>42516</v>
      </c>
      <c r="K1835" s="3">
        <v>42546</v>
      </c>
      <c r="L1835" s="1">
        <v>222792</v>
      </c>
      <c r="M1835" s="3">
        <v>42538</v>
      </c>
      <c r="N1835" s="1" t="s">
        <v>89</v>
      </c>
      <c r="O1835" s="1">
        <v>116494</v>
      </c>
      <c r="P1835" s="1">
        <v>2000</v>
      </c>
      <c r="Q1835" s="1">
        <v>22.35</v>
      </c>
      <c r="R1835" s="1337">
        <v>44700</v>
      </c>
      <c r="S1835" s="4">
        <v>-5417.76</v>
      </c>
      <c r="T1835" s="1">
        <v>22.175999999999998</v>
      </c>
      <c r="U1835" s="1337">
        <v>44352</v>
      </c>
      <c r="V1835" s="1">
        <v>4.53E-2</v>
      </c>
      <c r="W1835" s="1336">
        <v>90.62</v>
      </c>
      <c r="X1835" s="1">
        <v>13</v>
      </c>
      <c r="Y1835" s="1">
        <v>141</v>
      </c>
      <c r="AA1835" s="1">
        <v>401</v>
      </c>
      <c r="AB1835" s="1336">
        <v>348</v>
      </c>
    </row>
    <row r="1836" spans="1:28">
      <c r="A1836" s="1336" t="s">
        <v>924</v>
      </c>
      <c r="B1836" s="2" t="s">
        <v>1089</v>
      </c>
      <c r="C1836" s="1" t="s">
        <v>1087</v>
      </c>
      <c r="D1836" s="1" t="s">
        <v>129</v>
      </c>
      <c r="E1836" s="1">
        <v>140083</v>
      </c>
      <c r="F1836" s="1336" t="s">
        <v>117</v>
      </c>
      <c r="G1836" s="1" t="s">
        <v>32</v>
      </c>
      <c r="H1836" s="1">
        <v>420158</v>
      </c>
      <c r="I1836" s="3">
        <v>42538</v>
      </c>
      <c r="J1836" s="3">
        <v>42516</v>
      </c>
      <c r="K1836" s="3">
        <v>42546</v>
      </c>
      <c r="L1836" s="1">
        <v>222792</v>
      </c>
      <c r="M1836" s="3">
        <v>42538</v>
      </c>
      <c r="N1836" s="1" t="s">
        <v>89</v>
      </c>
      <c r="O1836" s="1">
        <v>116494</v>
      </c>
      <c r="P1836" s="1">
        <v>2000</v>
      </c>
      <c r="Q1836" s="1">
        <v>22.35</v>
      </c>
      <c r="R1836" s="1337">
        <v>44700</v>
      </c>
      <c r="S1836" s="4">
        <v>-5417.76</v>
      </c>
      <c r="T1836" s="1">
        <v>22.175999999999998</v>
      </c>
      <c r="U1836" s="1337">
        <v>44352</v>
      </c>
      <c r="V1836" s="1">
        <v>4.53E-2</v>
      </c>
      <c r="W1836" s="1336">
        <v>90.62</v>
      </c>
      <c r="X1836" s="1">
        <v>13</v>
      </c>
      <c r="Y1836" s="1">
        <v>141</v>
      </c>
      <c r="AA1836" s="1">
        <v>401</v>
      </c>
      <c r="AB1836" s="1336">
        <v>348</v>
      </c>
    </row>
    <row r="1837" spans="1:28">
      <c r="A1837" s="1336" t="s">
        <v>924</v>
      </c>
      <c r="B1837" s="2" t="s">
        <v>1090</v>
      </c>
      <c r="C1837" s="1" t="s">
        <v>1091</v>
      </c>
      <c r="D1837" s="1" t="s">
        <v>76</v>
      </c>
      <c r="E1837" s="1">
        <v>140083</v>
      </c>
      <c r="F1837" s="1336" t="s">
        <v>117</v>
      </c>
      <c r="G1837" s="1" t="s">
        <v>32</v>
      </c>
      <c r="H1837" s="1">
        <v>420127</v>
      </c>
      <c r="I1837" s="3">
        <v>42538</v>
      </c>
      <c r="J1837" s="3">
        <v>42516</v>
      </c>
      <c r="K1837" s="3">
        <v>42546</v>
      </c>
      <c r="L1837" s="1">
        <v>222785</v>
      </c>
      <c r="M1837" s="3">
        <v>42538</v>
      </c>
      <c r="N1837" s="1" t="s">
        <v>89</v>
      </c>
      <c r="O1837" s="1">
        <v>116494</v>
      </c>
      <c r="P1837" s="1">
        <v>500</v>
      </c>
      <c r="Q1837" s="1">
        <v>28.21</v>
      </c>
      <c r="R1837" s="1337">
        <v>14105</v>
      </c>
      <c r="S1837" s="4">
        <v>-1487.87</v>
      </c>
      <c r="T1837" s="1">
        <v>27.597999999999999</v>
      </c>
      <c r="U1837" s="1337">
        <v>13799</v>
      </c>
      <c r="V1837" s="1">
        <v>6.7900000000000002E-2</v>
      </c>
      <c r="W1837" s="1336">
        <v>33.950000000000003</v>
      </c>
      <c r="X1837" s="1">
        <v>13</v>
      </c>
      <c r="Y1837" s="1">
        <v>141</v>
      </c>
      <c r="AA1837" s="1">
        <v>401</v>
      </c>
      <c r="AB1837" s="1336">
        <v>306</v>
      </c>
    </row>
    <row r="1838" spans="1:28">
      <c r="A1838" s="1336" t="s">
        <v>924</v>
      </c>
      <c r="B1838" s="2" t="s">
        <v>1092</v>
      </c>
      <c r="C1838" s="1" t="s">
        <v>1091</v>
      </c>
      <c r="D1838" s="1" t="s">
        <v>65</v>
      </c>
      <c r="E1838" s="1">
        <v>140083</v>
      </c>
      <c r="F1838" s="1336" t="s">
        <v>117</v>
      </c>
      <c r="G1838" s="1" t="s">
        <v>32</v>
      </c>
      <c r="H1838" s="1">
        <v>420127</v>
      </c>
      <c r="I1838" s="3">
        <v>42538</v>
      </c>
      <c r="J1838" s="3">
        <v>42516</v>
      </c>
      <c r="K1838" s="3">
        <v>42546</v>
      </c>
      <c r="L1838" s="1">
        <v>222785</v>
      </c>
      <c r="M1838" s="3">
        <v>42538</v>
      </c>
      <c r="N1838" s="1" t="s">
        <v>89</v>
      </c>
      <c r="O1838" s="1">
        <v>116494</v>
      </c>
      <c r="P1838" s="1">
        <v>1000</v>
      </c>
      <c r="Q1838" s="1">
        <v>28.21</v>
      </c>
      <c r="R1838" s="1337">
        <v>28210</v>
      </c>
      <c r="S1838" s="4">
        <v>-2975.74</v>
      </c>
      <c r="T1838" s="1">
        <v>27.597999999999999</v>
      </c>
      <c r="U1838" s="1337">
        <v>27598</v>
      </c>
      <c r="V1838" s="1">
        <v>6.7900000000000002E-2</v>
      </c>
      <c r="W1838" s="1336">
        <v>67.900000000000006</v>
      </c>
      <c r="X1838" s="1">
        <v>13</v>
      </c>
      <c r="Y1838" s="1">
        <v>141</v>
      </c>
      <c r="AA1838" s="1">
        <v>401</v>
      </c>
      <c r="AB1838" s="1336">
        <v>612</v>
      </c>
    </row>
    <row r="1839" spans="1:28">
      <c r="A1839" s="1336" t="s">
        <v>924</v>
      </c>
      <c r="B1839" s="2" t="s">
        <v>1092</v>
      </c>
      <c r="C1839" s="1" t="s">
        <v>1091</v>
      </c>
      <c r="D1839" s="1" t="s">
        <v>65</v>
      </c>
      <c r="E1839" s="1">
        <v>140083</v>
      </c>
      <c r="F1839" s="1336" t="s">
        <v>117</v>
      </c>
      <c r="G1839" s="1" t="s">
        <v>32</v>
      </c>
      <c r="H1839" s="1">
        <v>420163</v>
      </c>
      <c r="I1839" s="3">
        <v>42538</v>
      </c>
      <c r="J1839" s="3">
        <v>42517</v>
      </c>
      <c r="K1839" s="3">
        <v>42536</v>
      </c>
      <c r="L1839" s="1">
        <v>222760</v>
      </c>
      <c r="M1839" s="3">
        <v>42537</v>
      </c>
      <c r="N1839" s="1" t="s">
        <v>89</v>
      </c>
      <c r="O1839" s="1">
        <v>116552</v>
      </c>
      <c r="P1839" s="1">
        <v>1000</v>
      </c>
      <c r="Q1839" s="1">
        <v>27.52</v>
      </c>
      <c r="R1839" s="1337">
        <v>27520</v>
      </c>
      <c r="S1839" s="4">
        <v>-3665.74</v>
      </c>
      <c r="T1839" s="1">
        <v>27.597999999999999</v>
      </c>
      <c r="U1839" s="1337">
        <v>27598</v>
      </c>
      <c r="V1839" s="1">
        <v>6.7900000000000002E-2</v>
      </c>
      <c r="W1839" s="1336">
        <v>67.900000000000006</v>
      </c>
      <c r="X1839" s="1">
        <v>13</v>
      </c>
      <c r="Y1839" s="1">
        <v>141</v>
      </c>
      <c r="AA1839" s="1">
        <v>401</v>
      </c>
      <c r="AB1839" s="1336">
        <v>-78</v>
      </c>
    </row>
    <row r="1840" spans="1:28">
      <c r="A1840" s="1336" t="s">
        <v>924</v>
      </c>
      <c r="B1840" s="2" t="s">
        <v>1092</v>
      </c>
      <c r="C1840" s="1" t="s">
        <v>1091</v>
      </c>
      <c r="D1840" s="1" t="s">
        <v>65</v>
      </c>
      <c r="E1840" s="1">
        <v>130023</v>
      </c>
      <c r="F1840" s="1336" t="s">
        <v>153</v>
      </c>
      <c r="G1840" s="1" t="s">
        <v>32</v>
      </c>
      <c r="H1840" s="1">
        <v>420767</v>
      </c>
      <c r="I1840" s="3">
        <v>42545</v>
      </c>
      <c r="J1840" s="3">
        <v>42527</v>
      </c>
      <c r="K1840" s="3">
        <v>42546</v>
      </c>
      <c r="N1840" s="1" t="s">
        <v>89</v>
      </c>
      <c r="O1840" s="1">
        <v>116850</v>
      </c>
      <c r="P1840" s="1">
        <v>1000</v>
      </c>
      <c r="Q1840" s="1">
        <v>27.64</v>
      </c>
      <c r="R1840" s="1337">
        <v>27640</v>
      </c>
      <c r="S1840" s="4">
        <v>-3545.74</v>
      </c>
      <c r="T1840" s="1">
        <v>27.597999999999999</v>
      </c>
      <c r="U1840" s="1337">
        <v>27598</v>
      </c>
      <c r="V1840" s="1">
        <v>6.7900000000000002E-2</v>
      </c>
      <c r="W1840" s="1336">
        <v>67.900000000000006</v>
      </c>
      <c r="X1840" s="1">
        <v>13</v>
      </c>
      <c r="Y1840" s="1">
        <v>130</v>
      </c>
      <c r="AA1840" s="1">
        <v>401</v>
      </c>
      <c r="AB1840" s="1336">
        <v>42</v>
      </c>
    </row>
    <row r="1841" spans="1:28">
      <c r="A1841" s="1336" t="s">
        <v>924</v>
      </c>
      <c r="B1841" s="2" t="s">
        <v>1093</v>
      </c>
      <c r="C1841" s="1" t="s">
        <v>1091</v>
      </c>
      <c r="D1841" s="1" t="s">
        <v>592</v>
      </c>
      <c r="E1841" s="1">
        <v>140083</v>
      </c>
      <c r="F1841" s="1336" t="s">
        <v>117</v>
      </c>
      <c r="G1841" s="1" t="s">
        <v>32</v>
      </c>
      <c r="H1841" s="1">
        <v>420163</v>
      </c>
      <c r="I1841" s="3">
        <v>42538</v>
      </c>
      <c r="J1841" s="3">
        <v>42517</v>
      </c>
      <c r="K1841" s="3">
        <v>42536</v>
      </c>
      <c r="L1841" s="1">
        <v>222760</v>
      </c>
      <c r="M1841" s="3">
        <v>42537</v>
      </c>
      <c r="N1841" s="1" t="s">
        <v>89</v>
      </c>
      <c r="O1841" s="1">
        <v>116552</v>
      </c>
      <c r="P1841" s="1">
        <v>1300</v>
      </c>
      <c r="Q1841" s="1">
        <v>27.52</v>
      </c>
      <c r="R1841" s="1337">
        <v>35776</v>
      </c>
      <c r="S1841" s="4">
        <v>-4765.46</v>
      </c>
      <c r="T1841" s="1">
        <v>27.597999999999999</v>
      </c>
      <c r="U1841" s="1337">
        <v>35877.4</v>
      </c>
      <c r="V1841" s="1">
        <v>6.7900000000000002E-2</v>
      </c>
      <c r="W1841" s="1336">
        <v>88.27</v>
      </c>
      <c r="X1841" s="1">
        <v>13</v>
      </c>
      <c r="Y1841" s="1">
        <v>141</v>
      </c>
      <c r="AA1841" s="1">
        <v>401</v>
      </c>
      <c r="AB1841" s="1336">
        <v>-101.4</v>
      </c>
    </row>
    <row r="1842" spans="1:28">
      <c r="A1842" s="1336" t="s">
        <v>924</v>
      </c>
      <c r="B1842" s="2" t="s">
        <v>1094</v>
      </c>
      <c r="C1842" s="1" t="s">
        <v>1091</v>
      </c>
      <c r="D1842" s="1" t="s">
        <v>129</v>
      </c>
      <c r="E1842" s="1">
        <v>130023</v>
      </c>
      <c r="F1842" s="1336" t="s">
        <v>153</v>
      </c>
      <c r="G1842" s="1" t="s">
        <v>32</v>
      </c>
      <c r="H1842" s="1">
        <v>420775</v>
      </c>
      <c r="I1842" s="3">
        <v>42544</v>
      </c>
      <c r="J1842" s="3">
        <v>42527</v>
      </c>
      <c r="K1842" s="3">
        <v>42546</v>
      </c>
      <c r="N1842" s="1" t="s">
        <v>89</v>
      </c>
      <c r="O1842" s="1">
        <v>116850</v>
      </c>
      <c r="P1842" s="1">
        <v>2000</v>
      </c>
      <c r="Q1842" s="1">
        <v>27.64</v>
      </c>
      <c r="R1842" s="1337">
        <v>55280</v>
      </c>
      <c r="S1842" s="4">
        <v>-7091.48</v>
      </c>
      <c r="T1842" s="1">
        <v>27.597999999999999</v>
      </c>
      <c r="U1842" s="1337">
        <v>55196</v>
      </c>
      <c r="V1842" s="1">
        <v>6.7900000000000002E-2</v>
      </c>
      <c r="W1842" s="1336">
        <v>135.80000000000001</v>
      </c>
      <c r="X1842" s="1">
        <v>13</v>
      </c>
      <c r="Y1842" s="1">
        <v>130</v>
      </c>
      <c r="AA1842" s="1">
        <v>401</v>
      </c>
      <c r="AB1842" s="1336">
        <v>84</v>
      </c>
    </row>
    <row r="1843" spans="1:28">
      <c r="A1843" s="1336" t="s">
        <v>924</v>
      </c>
      <c r="B1843" s="2" t="s">
        <v>1095</v>
      </c>
      <c r="C1843" s="1" t="s">
        <v>1096</v>
      </c>
      <c r="D1843" s="1" t="s">
        <v>87</v>
      </c>
      <c r="E1843" s="1">
        <v>130308</v>
      </c>
      <c r="F1843" s="1336" t="s">
        <v>126</v>
      </c>
      <c r="G1843" s="1" t="s">
        <v>32</v>
      </c>
      <c r="H1843" s="1">
        <v>420617</v>
      </c>
      <c r="I1843" s="3">
        <v>42543</v>
      </c>
      <c r="J1843" s="3">
        <v>42531</v>
      </c>
      <c r="K1843" s="3">
        <v>42546</v>
      </c>
      <c r="L1843" s="1">
        <v>222946</v>
      </c>
      <c r="M1843" s="3">
        <v>42542</v>
      </c>
      <c r="N1843" s="1" t="s">
        <v>89</v>
      </c>
      <c r="O1843" s="1">
        <v>117104</v>
      </c>
      <c r="P1843" s="1">
        <v>200</v>
      </c>
      <c r="Q1843" s="1">
        <v>34.270000000000003</v>
      </c>
      <c r="R1843" s="1337">
        <v>6854</v>
      </c>
      <c r="S1843" s="1">
        <v>-911.81</v>
      </c>
      <c r="T1843" s="1">
        <v>34.362000000000002</v>
      </c>
      <c r="U1843" s="1337">
        <v>6872.4</v>
      </c>
      <c r="V1843" s="1">
        <v>9.06E-2</v>
      </c>
      <c r="W1843" s="1336">
        <v>18.123999999999999</v>
      </c>
      <c r="X1843" s="1">
        <v>13</v>
      </c>
      <c r="Y1843" s="1">
        <v>141</v>
      </c>
      <c r="AA1843" s="1">
        <v>401</v>
      </c>
      <c r="AB1843" s="1336">
        <v>-18.399999999999999</v>
      </c>
    </row>
    <row r="1844" spans="1:28">
      <c r="A1844" s="1336" t="s">
        <v>924</v>
      </c>
      <c r="B1844" s="2" t="s">
        <v>1097</v>
      </c>
      <c r="C1844" s="1" t="s">
        <v>1096</v>
      </c>
      <c r="D1844" s="1" t="s">
        <v>65</v>
      </c>
      <c r="E1844" s="1">
        <v>130349</v>
      </c>
      <c r="F1844" s="1336" t="s">
        <v>141</v>
      </c>
      <c r="G1844" s="1" t="s">
        <v>32</v>
      </c>
      <c r="H1844" s="1">
        <v>419989</v>
      </c>
      <c r="I1844" s="3">
        <v>42538</v>
      </c>
      <c r="J1844" s="3">
        <v>42520</v>
      </c>
      <c r="K1844" s="3">
        <v>42546</v>
      </c>
      <c r="N1844" s="1" t="s">
        <v>89</v>
      </c>
      <c r="O1844" s="1">
        <v>116612</v>
      </c>
      <c r="P1844" s="1">
        <v>1000</v>
      </c>
      <c r="Q1844" s="1">
        <v>34.97</v>
      </c>
      <c r="R1844" s="1337">
        <v>34970</v>
      </c>
      <c r="S1844" s="4">
        <v>-3859.06</v>
      </c>
      <c r="T1844" s="1">
        <v>34.362000000000002</v>
      </c>
      <c r="U1844" s="1337">
        <v>34362</v>
      </c>
      <c r="V1844" s="1">
        <v>9.06E-2</v>
      </c>
      <c r="W1844" s="1336">
        <v>90.62</v>
      </c>
      <c r="X1844" s="1">
        <v>13</v>
      </c>
      <c r="Y1844" s="1">
        <v>141</v>
      </c>
      <c r="AA1844" s="1">
        <v>401</v>
      </c>
      <c r="AB1844" s="1336">
        <v>608</v>
      </c>
    </row>
    <row r="1845" spans="1:28">
      <c r="A1845" s="1336" t="s">
        <v>924</v>
      </c>
      <c r="B1845" s="2" t="s">
        <v>1098</v>
      </c>
      <c r="C1845" s="1" t="s">
        <v>1099</v>
      </c>
      <c r="D1845" s="1" t="s">
        <v>467</v>
      </c>
      <c r="E1845" s="1">
        <v>140083</v>
      </c>
      <c r="F1845" s="1336" t="s">
        <v>117</v>
      </c>
      <c r="G1845" s="1" t="s">
        <v>32</v>
      </c>
      <c r="H1845" s="1">
        <v>420359</v>
      </c>
      <c r="I1845" s="3">
        <v>42541</v>
      </c>
      <c r="J1845" s="3">
        <v>42523</v>
      </c>
      <c r="K1845" s="3">
        <v>42546</v>
      </c>
      <c r="L1845" s="1">
        <v>222889</v>
      </c>
      <c r="M1845" s="3">
        <v>42541</v>
      </c>
      <c r="N1845" s="1" t="s">
        <v>89</v>
      </c>
      <c r="O1845" s="1">
        <v>116746</v>
      </c>
      <c r="P1845" s="1">
        <v>1500</v>
      </c>
      <c r="Q1845" s="1">
        <v>144.30000000000001</v>
      </c>
      <c r="R1845" s="1337">
        <v>216450</v>
      </c>
      <c r="S1845" s="4">
        <v>-29102.959999999999</v>
      </c>
      <c r="T1845" s="1">
        <v>144.869</v>
      </c>
      <c r="U1845" s="1337">
        <v>217303.5</v>
      </c>
      <c r="V1845" s="1">
        <v>0.45450000000000002</v>
      </c>
      <c r="W1845" s="1336">
        <v>681.69</v>
      </c>
      <c r="X1845" s="1">
        <v>13</v>
      </c>
      <c r="Y1845" s="1">
        <v>141</v>
      </c>
      <c r="AA1845" s="1">
        <v>401</v>
      </c>
      <c r="AB1845" s="1336">
        <v>-853.5</v>
      </c>
    </row>
    <row r="1846" spans="1:28">
      <c r="A1846" s="1336" t="s">
        <v>924</v>
      </c>
      <c r="B1846" s="2" t="s">
        <v>1100</v>
      </c>
      <c r="C1846" s="1" t="s">
        <v>1101</v>
      </c>
      <c r="D1846" s="1" t="s">
        <v>467</v>
      </c>
      <c r="E1846" s="1">
        <v>140083</v>
      </c>
      <c r="F1846" s="1336" t="s">
        <v>117</v>
      </c>
      <c r="G1846" s="1" t="s">
        <v>32</v>
      </c>
      <c r="H1846" s="1">
        <v>420342</v>
      </c>
      <c r="I1846" s="3">
        <v>42541</v>
      </c>
      <c r="J1846" s="3">
        <v>42523</v>
      </c>
      <c r="K1846" s="3">
        <v>42546</v>
      </c>
      <c r="L1846" s="1">
        <v>222887</v>
      </c>
      <c r="M1846" s="3">
        <v>42541</v>
      </c>
      <c r="N1846" s="1" t="s">
        <v>89</v>
      </c>
      <c r="O1846" s="1">
        <v>116746</v>
      </c>
      <c r="P1846" s="1">
        <v>1500</v>
      </c>
      <c r="Q1846" s="1">
        <v>175.76</v>
      </c>
      <c r="R1846" s="1337">
        <v>263640</v>
      </c>
      <c r="S1846" s="4">
        <v>-33518.93</v>
      </c>
      <c r="T1846" s="1">
        <v>175.315</v>
      </c>
      <c r="U1846" s="1337">
        <v>262972.5</v>
      </c>
      <c r="V1846" s="1">
        <v>0.5464</v>
      </c>
      <c r="W1846" s="1336">
        <v>819.64499999999998</v>
      </c>
      <c r="X1846" s="1">
        <v>13</v>
      </c>
      <c r="Y1846" s="1">
        <v>141</v>
      </c>
      <c r="AA1846" s="1">
        <v>401</v>
      </c>
      <c r="AB1846" s="1336">
        <v>667.5</v>
      </c>
    </row>
    <row r="1847" spans="1:28">
      <c r="A1847" s="1336" t="s">
        <v>924</v>
      </c>
      <c r="B1847" s="2" t="s">
        <v>1102</v>
      </c>
      <c r="C1847" s="1" t="s">
        <v>1103</v>
      </c>
      <c r="D1847" s="1" t="s">
        <v>129</v>
      </c>
      <c r="E1847" s="1">
        <v>140008</v>
      </c>
      <c r="F1847" s="1336" t="s">
        <v>123</v>
      </c>
      <c r="G1847" s="1" t="s">
        <v>32</v>
      </c>
      <c r="H1847" s="1">
        <v>420015</v>
      </c>
      <c r="I1847" s="3">
        <v>42537</v>
      </c>
      <c r="J1847" s="3">
        <v>42500</v>
      </c>
      <c r="K1847" s="3">
        <v>42515</v>
      </c>
      <c r="L1847" s="1">
        <v>222663</v>
      </c>
      <c r="M1847" s="3">
        <v>42536</v>
      </c>
      <c r="N1847" s="1" t="s">
        <v>89</v>
      </c>
      <c r="O1847" s="1">
        <v>115958</v>
      </c>
      <c r="P1847" s="1">
        <v>2000</v>
      </c>
      <c r="Q1847" s="1">
        <v>45.41</v>
      </c>
      <c r="R1847" s="1337">
        <v>90820</v>
      </c>
      <c r="S1847" s="4">
        <v>-5275.2</v>
      </c>
      <c r="T1847" s="1">
        <v>42.52</v>
      </c>
      <c r="U1847" s="1337">
        <v>85040</v>
      </c>
      <c r="V1847" s="1">
        <v>0.1134</v>
      </c>
      <c r="W1847" s="1336">
        <v>226.78</v>
      </c>
      <c r="X1847" s="1">
        <v>13</v>
      </c>
      <c r="Y1847" s="1">
        <v>141</v>
      </c>
      <c r="AA1847" s="1">
        <v>401</v>
      </c>
      <c r="AB1847" s="1337">
        <v>5780</v>
      </c>
    </row>
    <row r="1848" spans="1:28">
      <c r="A1848" s="1336" t="s">
        <v>924</v>
      </c>
      <c r="B1848" s="2" t="s">
        <v>1104</v>
      </c>
      <c r="C1848" s="1" t="s">
        <v>1105</v>
      </c>
      <c r="D1848" s="1" t="s">
        <v>131</v>
      </c>
      <c r="E1848" s="1">
        <v>130001</v>
      </c>
      <c r="F1848" s="1336" t="s">
        <v>132</v>
      </c>
      <c r="G1848" s="1" t="s">
        <v>32</v>
      </c>
      <c r="H1848" s="1">
        <v>419901</v>
      </c>
      <c r="I1848" s="3">
        <v>42537</v>
      </c>
      <c r="J1848" s="3">
        <v>42528</v>
      </c>
      <c r="K1848" s="3">
        <v>42546</v>
      </c>
      <c r="N1848" s="1" t="s">
        <v>89</v>
      </c>
      <c r="O1848" s="1">
        <v>116935</v>
      </c>
      <c r="P1848" s="1">
        <v>3000</v>
      </c>
      <c r="Q1848" s="1">
        <v>56.5</v>
      </c>
      <c r="R1848" s="1337">
        <v>169500</v>
      </c>
      <c r="S1848" s="4">
        <v>-18021.240000000002</v>
      </c>
      <c r="T1848" s="1">
        <v>55.316000000000003</v>
      </c>
      <c r="U1848" s="1337">
        <v>165948</v>
      </c>
      <c r="V1848" s="1">
        <v>0.15890000000000001</v>
      </c>
      <c r="W1848" s="1336">
        <v>476.7</v>
      </c>
      <c r="X1848" s="1">
        <v>13</v>
      </c>
      <c r="Y1848" s="1">
        <v>130</v>
      </c>
      <c r="AA1848" s="1">
        <v>401</v>
      </c>
      <c r="AB1848" s="1337">
        <v>3552</v>
      </c>
    </row>
    <row r="1849" spans="1:28">
      <c r="A1849" s="1336" t="s">
        <v>924</v>
      </c>
      <c r="B1849" s="2" t="s">
        <v>1106</v>
      </c>
      <c r="C1849" s="1" t="s">
        <v>1107</v>
      </c>
      <c r="D1849" s="1" t="s">
        <v>129</v>
      </c>
      <c r="E1849" s="1">
        <v>130001</v>
      </c>
      <c r="F1849" s="1336" t="s">
        <v>132</v>
      </c>
      <c r="G1849" s="1" t="s">
        <v>32</v>
      </c>
      <c r="H1849" s="1">
        <v>420633</v>
      </c>
      <c r="I1849" s="3">
        <v>42543</v>
      </c>
      <c r="J1849" s="3">
        <v>42528</v>
      </c>
      <c r="K1849" s="3">
        <v>42546</v>
      </c>
      <c r="N1849" s="1" t="s">
        <v>89</v>
      </c>
      <c r="O1849" s="1">
        <v>116935</v>
      </c>
      <c r="P1849" s="1">
        <v>2000</v>
      </c>
      <c r="Q1849" s="1">
        <v>75.36</v>
      </c>
      <c r="R1849" s="1337">
        <v>150720</v>
      </c>
      <c r="S1849" s="4">
        <v>-20334.88</v>
      </c>
      <c r="T1849" s="1">
        <v>75.688000000000002</v>
      </c>
      <c r="U1849" s="1337">
        <v>151376</v>
      </c>
      <c r="V1849" s="1">
        <v>0.20469999999999999</v>
      </c>
      <c r="W1849" s="1336">
        <v>409.42</v>
      </c>
      <c r="X1849" s="1">
        <v>13</v>
      </c>
      <c r="Y1849" s="1">
        <v>130</v>
      </c>
      <c r="AA1849" s="1">
        <v>401</v>
      </c>
      <c r="AB1849" s="1336">
        <v>-656</v>
      </c>
    </row>
    <row r="1850" spans="1:28">
      <c r="A1850" s="1336" t="s">
        <v>924</v>
      </c>
      <c r="B1850" s="2" t="s">
        <v>1108</v>
      </c>
      <c r="C1850" s="1" t="s">
        <v>1109</v>
      </c>
      <c r="D1850" s="1" t="s">
        <v>65</v>
      </c>
      <c r="E1850" s="1">
        <v>130023</v>
      </c>
      <c r="F1850" s="1336" t="s">
        <v>153</v>
      </c>
      <c r="G1850" s="1" t="s">
        <v>32</v>
      </c>
      <c r="H1850" s="1">
        <v>420303</v>
      </c>
      <c r="I1850" s="3">
        <v>42541</v>
      </c>
      <c r="J1850" s="3">
        <v>42527</v>
      </c>
      <c r="K1850" s="3">
        <v>42546</v>
      </c>
      <c r="N1850" s="1" t="s">
        <v>89</v>
      </c>
      <c r="O1850" s="1">
        <v>116850</v>
      </c>
      <c r="P1850" s="1">
        <v>1000</v>
      </c>
      <c r="Q1850" s="1">
        <v>81.08</v>
      </c>
      <c r="R1850" s="1337">
        <v>81080</v>
      </c>
      <c r="S1850" s="4">
        <v>-12330.32</v>
      </c>
      <c r="T1850" s="1">
        <v>82.664000000000001</v>
      </c>
      <c r="U1850" s="1337">
        <v>82664</v>
      </c>
      <c r="V1850" s="1">
        <v>0.22720000000000001</v>
      </c>
      <c r="W1850" s="1336">
        <v>227.23</v>
      </c>
      <c r="X1850" s="1">
        <v>13</v>
      </c>
      <c r="Y1850" s="1">
        <v>130</v>
      </c>
      <c r="AA1850" s="1">
        <v>401</v>
      </c>
      <c r="AB1850" s="1337">
        <v>-1584</v>
      </c>
    </row>
    <row r="1851" spans="1:28">
      <c r="A1851" s="1336" t="s">
        <v>924</v>
      </c>
      <c r="B1851" s="2" t="s">
        <v>1110</v>
      </c>
      <c r="C1851" s="1" t="s">
        <v>1111</v>
      </c>
      <c r="D1851" s="1" t="s">
        <v>65</v>
      </c>
      <c r="E1851" s="1">
        <v>130099</v>
      </c>
      <c r="F1851" s="1336" t="s">
        <v>150</v>
      </c>
      <c r="G1851" s="1" t="s">
        <v>32</v>
      </c>
      <c r="H1851" s="1">
        <v>419058</v>
      </c>
      <c r="I1851" s="3">
        <v>42530</v>
      </c>
      <c r="J1851" s="3">
        <v>42529</v>
      </c>
      <c r="K1851" s="3">
        <v>42531</v>
      </c>
      <c r="L1851" s="1">
        <v>222135</v>
      </c>
      <c r="M1851" s="3">
        <v>42530</v>
      </c>
      <c r="N1851" s="1" t="s">
        <v>89</v>
      </c>
      <c r="O1851" s="1">
        <v>117009</v>
      </c>
      <c r="P1851" s="1">
        <v>1000</v>
      </c>
      <c r="Q1851" s="1">
        <v>94.66</v>
      </c>
      <c r="R1851" s="1337">
        <v>94660</v>
      </c>
      <c r="S1851" s="4">
        <v>-11172.41</v>
      </c>
      <c r="T1851" s="1">
        <v>93.656999999999996</v>
      </c>
      <c r="U1851" s="1337">
        <v>93657</v>
      </c>
      <c r="V1851" s="1">
        <v>0.27300000000000002</v>
      </c>
      <c r="W1851" s="1336">
        <v>272.95</v>
      </c>
      <c r="X1851" s="1">
        <v>13</v>
      </c>
      <c r="Y1851" s="1">
        <v>130</v>
      </c>
      <c r="AA1851" s="1">
        <v>401</v>
      </c>
      <c r="AB1851" s="1337">
        <v>1003</v>
      </c>
    </row>
    <row r="1852" spans="1:28">
      <c r="A1852" s="1336" t="s">
        <v>924</v>
      </c>
      <c r="B1852" s="2" t="s">
        <v>1112</v>
      </c>
      <c r="C1852" s="1" t="s">
        <v>1113</v>
      </c>
      <c r="D1852" s="1" t="s">
        <v>76</v>
      </c>
      <c r="E1852" s="1">
        <v>130023</v>
      </c>
      <c r="F1852" s="1336" t="s">
        <v>153</v>
      </c>
      <c r="G1852" s="1" t="s">
        <v>32</v>
      </c>
      <c r="H1852" s="1">
        <v>420303</v>
      </c>
      <c r="I1852" s="3">
        <v>42541</v>
      </c>
      <c r="J1852" s="3">
        <v>42527</v>
      </c>
      <c r="K1852" s="3">
        <v>42546</v>
      </c>
      <c r="N1852" s="1" t="s">
        <v>89</v>
      </c>
      <c r="O1852" s="1">
        <v>116850</v>
      </c>
      <c r="P1852" s="1">
        <v>500</v>
      </c>
      <c r="Q1852" s="1">
        <v>117.53</v>
      </c>
      <c r="R1852" s="1337">
        <v>58765</v>
      </c>
      <c r="S1852" s="4">
        <v>-8357</v>
      </c>
      <c r="T1852" s="1">
        <v>118.8</v>
      </c>
      <c r="U1852" s="1337">
        <v>59400</v>
      </c>
      <c r="V1852" s="1">
        <v>0.36359999999999998</v>
      </c>
      <c r="W1852" s="1336">
        <v>181.785</v>
      </c>
      <c r="X1852" s="1">
        <v>13</v>
      </c>
      <c r="Y1852" s="1">
        <v>130</v>
      </c>
      <c r="AA1852" s="1">
        <v>401</v>
      </c>
      <c r="AB1852" s="1336">
        <v>-635</v>
      </c>
    </row>
    <row r="1853" spans="1:28">
      <c r="A1853" s="1336" t="s">
        <v>924</v>
      </c>
      <c r="B1853" s="2" t="s">
        <v>1114</v>
      </c>
      <c r="C1853" s="1" t="s">
        <v>1115</v>
      </c>
      <c r="D1853" s="1" t="s">
        <v>129</v>
      </c>
      <c r="E1853" s="1">
        <v>130001</v>
      </c>
      <c r="F1853" s="1336" t="s">
        <v>132</v>
      </c>
      <c r="G1853" s="1" t="s">
        <v>32</v>
      </c>
      <c r="H1853" s="1">
        <v>420786</v>
      </c>
      <c r="I1853" s="3">
        <v>42545</v>
      </c>
      <c r="J1853" s="3">
        <v>42528</v>
      </c>
      <c r="K1853" s="3">
        <v>42546</v>
      </c>
      <c r="N1853" s="1" t="s">
        <v>89</v>
      </c>
      <c r="O1853" s="1">
        <v>116936</v>
      </c>
      <c r="P1853" s="1">
        <v>2000</v>
      </c>
      <c r="Q1853" s="1">
        <v>119.93</v>
      </c>
      <c r="R1853" s="1337">
        <v>239860</v>
      </c>
      <c r="S1853" s="4">
        <v>-28628</v>
      </c>
      <c r="T1853" s="1">
        <v>118.8</v>
      </c>
      <c r="U1853" s="1337">
        <v>237600</v>
      </c>
      <c r="V1853" s="1">
        <v>0.36359999999999998</v>
      </c>
      <c r="W1853" s="1336">
        <v>727.14</v>
      </c>
      <c r="X1853" s="1">
        <v>13</v>
      </c>
      <c r="Y1853" s="1">
        <v>130</v>
      </c>
      <c r="AA1853" s="1">
        <v>401</v>
      </c>
      <c r="AB1853" s="1337">
        <v>2260</v>
      </c>
    </row>
    <row r="1854" spans="1:28">
      <c r="A1854" s="1336" t="s">
        <v>924</v>
      </c>
      <c r="B1854" s="2" t="s">
        <v>1116</v>
      </c>
      <c r="C1854" s="1" t="s">
        <v>1117</v>
      </c>
      <c r="D1854" s="1" t="s">
        <v>65</v>
      </c>
      <c r="E1854" s="1">
        <v>140008</v>
      </c>
      <c r="F1854" s="1336" t="s">
        <v>123</v>
      </c>
      <c r="G1854" s="1" t="s">
        <v>32</v>
      </c>
      <c r="H1854" s="1">
        <v>419798</v>
      </c>
      <c r="I1854" s="3">
        <v>42536</v>
      </c>
      <c r="J1854" s="3">
        <v>42522</v>
      </c>
      <c r="K1854" s="3">
        <v>42545</v>
      </c>
      <c r="L1854" s="1">
        <v>222565</v>
      </c>
      <c r="M1854" s="3">
        <v>42536</v>
      </c>
      <c r="N1854" s="1" t="s">
        <v>89</v>
      </c>
      <c r="O1854" s="1">
        <v>116714</v>
      </c>
      <c r="P1854" s="1">
        <v>1000</v>
      </c>
      <c r="Q1854" s="1">
        <v>140.18</v>
      </c>
      <c r="R1854" s="1337">
        <v>140180</v>
      </c>
      <c r="S1854" s="4">
        <v>-13040.09</v>
      </c>
      <c r="T1854" s="1">
        <v>135.59299999999999</v>
      </c>
      <c r="U1854" s="1337">
        <v>135593</v>
      </c>
      <c r="V1854" s="1">
        <v>0.43169999999999997</v>
      </c>
      <c r="W1854" s="1336">
        <v>431.74</v>
      </c>
      <c r="X1854" s="1">
        <v>13</v>
      </c>
      <c r="Y1854" s="1">
        <v>141</v>
      </c>
      <c r="AA1854" s="1">
        <v>401</v>
      </c>
      <c r="AB1854" s="1337">
        <v>4587</v>
      </c>
    </row>
    <row r="1855" spans="1:28">
      <c r="A1855" s="1336" t="s">
        <v>924</v>
      </c>
      <c r="B1855" s="2" t="s">
        <v>1118</v>
      </c>
      <c r="C1855" s="1" t="s">
        <v>1119</v>
      </c>
      <c r="D1855" s="1" t="s">
        <v>394</v>
      </c>
      <c r="E1855" s="1">
        <v>130001</v>
      </c>
      <c r="F1855" s="1336" t="s">
        <v>132</v>
      </c>
      <c r="G1855" s="1" t="s">
        <v>32</v>
      </c>
      <c r="H1855" s="1">
        <v>420536</v>
      </c>
      <c r="I1855" s="3">
        <v>42543</v>
      </c>
      <c r="J1855" s="3">
        <v>42528</v>
      </c>
      <c r="K1855" s="3">
        <v>42546</v>
      </c>
      <c r="N1855" s="1" t="s">
        <v>89</v>
      </c>
      <c r="O1855" s="1">
        <v>116936</v>
      </c>
      <c r="P1855" s="1">
        <v>1200</v>
      </c>
      <c r="Q1855" s="1">
        <v>218</v>
      </c>
      <c r="R1855" s="1337">
        <v>261600</v>
      </c>
      <c r="S1855" s="4">
        <v>-23694.26</v>
      </c>
      <c r="T1855" s="1">
        <v>210.39400000000001</v>
      </c>
      <c r="U1855" s="1337">
        <v>252472.8</v>
      </c>
      <c r="V1855" s="1">
        <v>0.68240000000000001</v>
      </c>
      <c r="W1855" s="1336">
        <v>818.83199999999999</v>
      </c>
      <c r="X1855" s="1">
        <v>13</v>
      </c>
      <c r="Y1855" s="1">
        <v>130</v>
      </c>
      <c r="AA1855" s="1">
        <v>401</v>
      </c>
      <c r="AB1855" s="1337">
        <v>9127.2000000000007</v>
      </c>
    </row>
    <row r="1856" spans="1:28">
      <c r="A1856" s="1336" t="s">
        <v>924</v>
      </c>
      <c r="B1856" s="2" t="s">
        <v>1120</v>
      </c>
      <c r="C1856" s="1" t="s">
        <v>1121</v>
      </c>
      <c r="D1856" s="1" t="s">
        <v>129</v>
      </c>
      <c r="E1856" s="1">
        <v>140083</v>
      </c>
      <c r="F1856" s="1336" t="s">
        <v>117</v>
      </c>
      <c r="G1856" s="1" t="s">
        <v>32</v>
      </c>
      <c r="H1856" s="1">
        <v>420931</v>
      </c>
      <c r="I1856" s="3">
        <v>42544</v>
      </c>
      <c r="J1856" s="3">
        <v>42516</v>
      </c>
      <c r="K1856" s="3">
        <v>42546</v>
      </c>
      <c r="L1856" s="1">
        <v>223064</v>
      </c>
      <c r="M1856" s="3">
        <v>42543</v>
      </c>
      <c r="N1856" s="1" t="s">
        <v>89</v>
      </c>
      <c r="O1856" s="1">
        <v>116494</v>
      </c>
      <c r="P1856" s="1">
        <v>2000</v>
      </c>
      <c r="Q1856" s="1">
        <v>38.659999999999997</v>
      </c>
      <c r="R1856" s="1337">
        <v>77320</v>
      </c>
      <c r="S1856" s="4">
        <v>-8358.86</v>
      </c>
      <c r="T1856" s="1">
        <v>37.911000000000001</v>
      </c>
      <c r="U1856" s="1337">
        <v>75822</v>
      </c>
      <c r="V1856" s="1">
        <v>0.10879999999999999</v>
      </c>
      <c r="W1856" s="1336">
        <v>217.64</v>
      </c>
      <c r="X1856" s="1">
        <v>13</v>
      </c>
      <c r="Y1856" s="1">
        <v>141</v>
      </c>
      <c r="AA1856" s="1">
        <v>401</v>
      </c>
      <c r="AB1856" s="1337">
        <v>1498</v>
      </c>
    </row>
    <row r="1857" spans="1:28">
      <c r="A1857" s="1336" t="s">
        <v>924</v>
      </c>
      <c r="B1857" s="2" t="s">
        <v>1122</v>
      </c>
      <c r="C1857" s="1" t="s">
        <v>1123</v>
      </c>
      <c r="D1857" s="1" t="s">
        <v>116</v>
      </c>
      <c r="E1857" s="1">
        <v>130140</v>
      </c>
      <c r="F1857" s="1336" t="s">
        <v>222</v>
      </c>
      <c r="G1857" s="1" t="s">
        <v>32</v>
      </c>
      <c r="H1857" s="1">
        <v>418496</v>
      </c>
      <c r="I1857" s="3">
        <v>42527</v>
      </c>
      <c r="J1857" s="3">
        <v>42503</v>
      </c>
      <c r="K1857" s="3">
        <v>42530</v>
      </c>
      <c r="N1857" s="1" t="s">
        <v>89</v>
      </c>
      <c r="O1857" s="1">
        <v>116139</v>
      </c>
      <c r="P1857" s="1">
        <v>100</v>
      </c>
      <c r="Q1857" s="1">
        <v>97.12</v>
      </c>
      <c r="R1857" s="1337">
        <v>9712</v>
      </c>
      <c r="S1857" s="1">
        <v>612.79</v>
      </c>
      <c r="T1857" s="1">
        <v>80.524000000000001</v>
      </c>
      <c r="U1857" s="1337">
        <v>8052.4</v>
      </c>
      <c r="V1857" s="1">
        <v>0.22209999999999999</v>
      </c>
      <c r="W1857" s="1336">
        <v>22.212</v>
      </c>
      <c r="X1857" s="1">
        <v>13</v>
      </c>
      <c r="Y1857" s="1">
        <v>130</v>
      </c>
      <c r="AA1857" s="1">
        <v>401</v>
      </c>
      <c r="AB1857" s="1337">
        <v>1659.6</v>
      </c>
    </row>
    <row r="1858" spans="1:28">
      <c r="A1858" s="1336" t="s">
        <v>924</v>
      </c>
      <c r="B1858" s="2" t="s">
        <v>1124</v>
      </c>
      <c r="C1858" s="1" t="s">
        <v>1125</v>
      </c>
      <c r="D1858" s="1" t="s">
        <v>72</v>
      </c>
      <c r="E1858" s="1">
        <v>130140</v>
      </c>
      <c r="F1858" s="1336" t="s">
        <v>222</v>
      </c>
      <c r="G1858" s="1" t="s">
        <v>32</v>
      </c>
      <c r="H1858" s="1">
        <v>418495</v>
      </c>
      <c r="I1858" s="3">
        <v>42527</v>
      </c>
      <c r="J1858" s="3">
        <v>42503</v>
      </c>
      <c r="K1858" s="3">
        <v>42530</v>
      </c>
      <c r="N1858" s="1" t="s">
        <v>89</v>
      </c>
      <c r="O1858" s="1">
        <v>116139</v>
      </c>
      <c r="P1858" s="1">
        <v>600</v>
      </c>
      <c r="Q1858" s="1">
        <v>142.44</v>
      </c>
      <c r="R1858" s="1337">
        <v>85464</v>
      </c>
      <c r="S1858" s="4">
        <v>5420.68</v>
      </c>
      <c r="T1858" s="1">
        <v>118.05800000000001</v>
      </c>
      <c r="U1858" s="1337">
        <v>70834.8</v>
      </c>
      <c r="V1858" s="1">
        <v>0.33379999999999999</v>
      </c>
      <c r="W1858" s="1336">
        <v>200.304</v>
      </c>
      <c r="X1858" s="1">
        <v>13</v>
      </c>
      <c r="Y1858" s="1">
        <v>130</v>
      </c>
      <c r="AA1858" s="1">
        <v>401</v>
      </c>
      <c r="AB1858" s="1337">
        <v>14629.2</v>
      </c>
    </row>
    <row r="1859" spans="1:28">
      <c r="A1859" s="1336" t="s">
        <v>924</v>
      </c>
      <c r="B1859" s="2" t="s">
        <v>1126</v>
      </c>
      <c r="C1859" s="1" t="s">
        <v>1127</v>
      </c>
      <c r="D1859" s="1" t="s">
        <v>1128</v>
      </c>
      <c r="E1859" s="1">
        <v>140574</v>
      </c>
      <c r="F1859" s="1336" t="s">
        <v>1129</v>
      </c>
      <c r="G1859" s="1" t="s">
        <v>32</v>
      </c>
      <c r="H1859" s="1">
        <v>418735</v>
      </c>
      <c r="I1859" s="3">
        <v>42528</v>
      </c>
      <c r="J1859" s="3">
        <v>42479</v>
      </c>
      <c r="K1859" s="3">
        <v>42518</v>
      </c>
      <c r="L1859" s="1">
        <v>221870</v>
      </c>
      <c r="M1859" s="3">
        <v>42527</v>
      </c>
      <c r="N1859" s="1" t="s">
        <v>42</v>
      </c>
      <c r="O1859" s="1">
        <v>21470</v>
      </c>
      <c r="P1859" s="1">
        <v>1180</v>
      </c>
      <c r="Q1859" s="1">
        <v>33.119999999999997</v>
      </c>
      <c r="R1859" s="1337">
        <v>39081.599999999999</v>
      </c>
      <c r="S1859" s="4">
        <v>-1943.12</v>
      </c>
      <c r="T1859" s="1">
        <v>30.766999999999999</v>
      </c>
      <c r="U1859" s="1337">
        <v>36305.06</v>
      </c>
      <c r="V1859" s="1">
        <v>5.4300000000000001E-2</v>
      </c>
      <c r="W1859" s="1336">
        <v>64.038600000000002</v>
      </c>
      <c r="X1859" s="1">
        <v>13</v>
      </c>
      <c r="Y1859" s="1">
        <v>140</v>
      </c>
      <c r="AA1859" s="1">
        <v>401</v>
      </c>
      <c r="AB1859" s="1337">
        <v>2776.54</v>
      </c>
    </row>
    <row r="1860" spans="1:28">
      <c r="A1860" s="1336" t="s">
        <v>924</v>
      </c>
      <c r="B1860" s="2" t="s">
        <v>1130</v>
      </c>
      <c r="C1860" s="1" t="s">
        <v>1131</v>
      </c>
      <c r="D1860" s="1" t="s">
        <v>1132</v>
      </c>
      <c r="E1860" s="1">
        <v>140574</v>
      </c>
      <c r="F1860" s="1336" t="s">
        <v>1129</v>
      </c>
      <c r="G1860" s="1" t="s">
        <v>32</v>
      </c>
      <c r="H1860" s="1">
        <v>418735</v>
      </c>
      <c r="I1860" s="3">
        <v>42528</v>
      </c>
      <c r="J1860" s="3">
        <v>42479</v>
      </c>
      <c r="K1860" s="3">
        <v>42518</v>
      </c>
      <c r="L1860" s="1">
        <v>221870</v>
      </c>
      <c r="M1860" s="3">
        <v>42527</v>
      </c>
      <c r="N1860" s="1" t="s">
        <v>42</v>
      </c>
      <c r="O1860" s="1">
        <v>21470</v>
      </c>
      <c r="P1860" s="1">
        <v>2680</v>
      </c>
      <c r="Q1860" s="1">
        <v>50.27</v>
      </c>
      <c r="R1860" s="1337">
        <v>134723.6</v>
      </c>
      <c r="S1860" s="4">
        <v>8545.31</v>
      </c>
      <c r="T1860" s="1">
        <v>41.664999999999999</v>
      </c>
      <c r="U1860" s="1337">
        <v>111662.2</v>
      </c>
      <c r="V1860" s="1">
        <v>9.5299999999999996E-2</v>
      </c>
      <c r="W1860" s="1336">
        <v>255.5112</v>
      </c>
      <c r="X1860" s="1">
        <v>13</v>
      </c>
      <c r="Y1860" s="1">
        <v>140</v>
      </c>
      <c r="AA1860" s="1">
        <v>401</v>
      </c>
      <c r="AB1860" s="1337">
        <v>23061.4</v>
      </c>
    </row>
    <row r="1861" spans="1:28">
      <c r="A1861" s="1336" t="s">
        <v>924</v>
      </c>
      <c r="B1861" s="2" t="s">
        <v>1133</v>
      </c>
      <c r="C1861" s="1" t="s">
        <v>1134</v>
      </c>
      <c r="D1861" s="1" t="s">
        <v>1000</v>
      </c>
      <c r="E1861" s="1">
        <v>140083</v>
      </c>
      <c r="F1861" s="1336" t="s">
        <v>117</v>
      </c>
      <c r="G1861" s="1" t="s">
        <v>32</v>
      </c>
      <c r="H1861" s="1">
        <v>420012</v>
      </c>
      <c r="I1861" s="3">
        <v>42537</v>
      </c>
      <c r="J1861" s="3">
        <v>42471</v>
      </c>
      <c r="K1861" s="3">
        <v>42522</v>
      </c>
      <c r="L1861" s="1">
        <v>222624</v>
      </c>
      <c r="M1861" s="3">
        <v>42536</v>
      </c>
      <c r="N1861" s="1" t="s">
        <v>89</v>
      </c>
      <c r="O1861" s="1">
        <v>115278</v>
      </c>
      <c r="P1861" s="1">
        <v>400</v>
      </c>
      <c r="Q1861" s="1">
        <v>40.299999999999997</v>
      </c>
      <c r="R1861" s="1337">
        <v>16120</v>
      </c>
      <c r="S1861" s="1">
        <v>980.26</v>
      </c>
      <c r="T1861" s="1">
        <v>33.494999999999997</v>
      </c>
      <c r="U1861" s="1337">
        <v>13398</v>
      </c>
      <c r="V1861" s="1">
        <v>9.5299999999999996E-2</v>
      </c>
      <c r="W1861" s="1336">
        <v>38.136000000000003</v>
      </c>
      <c r="X1861" s="1">
        <v>13</v>
      </c>
      <c r="Y1861" s="1">
        <v>141</v>
      </c>
      <c r="AA1861" s="1">
        <v>401</v>
      </c>
      <c r="AB1861" s="1337">
        <v>2722</v>
      </c>
    </row>
    <row r="1862" spans="1:28">
      <c r="A1862" s="1336" t="s">
        <v>924</v>
      </c>
      <c r="B1862" s="2" t="s">
        <v>1135</v>
      </c>
      <c r="C1862" s="1" t="s">
        <v>1136</v>
      </c>
      <c r="D1862" s="1" t="s">
        <v>87</v>
      </c>
      <c r="E1862" s="1">
        <v>140083</v>
      </c>
      <c r="F1862" s="1336" t="s">
        <v>117</v>
      </c>
      <c r="G1862" s="1" t="s">
        <v>32</v>
      </c>
      <c r="H1862" s="1">
        <v>420083</v>
      </c>
      <c r="I1862" s="3">
        <v>42537</v>
      </c>
      <c r="J1862" s="3">
        <v>42471</v>
      </c>
      <c r="K1862" s="3">
        <v>42522</v>
      </c>
      <c r="L1862" s="1">
        <v>222635</v>
      </c>
      <c r="M1862" s="3">
        <v>42536</v>
      </c>
      <c r="N1862" s="1" t="s">
        <v>89</v>
      </c>
      <c r="O1862" s="1">
        <v>115278</v>
      </c>
      <c r="P1862" s="1">
        <v>200</v>
      </c>
      <c r="Q1862" s="1">
        <v>59.51</v>
      </c>
      <c r="R1862" s="1337">
        <v>11902</v>
      </c>
      <c r="S1862" s="1">
        <v>720.42</v>
      </c>
      <c r="T1862" s="1">
        <v>49.475999999999999</v>
      </c>
      <c r="U1862" s="1337">
        <v>9895.2000000000007</v>
      </c>
      <c r="V1862" s="1">
        <v>0.1363</v>
      </c>
      <c r="W1862" s="1336">
        <v>27.268000000000001</v>
      </c>
      <c r="X1862" s="1">
        <v>13</v>
      </c>
      <c r="Y1862" s="1">
        <v>141</v>
      </c>
      <c r="AA1862" s="1">
        <v>401</v>
      </c>
      <c r="AB1862" s="1337">
        <v>2006.8</v>
      </c>
    </row>
    <row r="1863" spans="1:28">
      <c r="A1863" s="1336" t="s">
        <v>924</v>
      </c>
      <c r="B1863" s="2" t="s">
        <v>1137</v>
      </c>
      <c r="C1863" s="1" t="s">
        <v>1138</v>
      </c>
      <c r="D1863" s="1" t="s">
        <v>87</v>
      </c>
      <c r="E1863" s="1">
        <v>140083</v>
      </c>
      <c r="F1863" s="1336" t="s">
        <v>117</v>
      </c>
      <c r="G1863" s="1" t="s">
        <v>32</v>
      </c>
      <c r="H1863" s="1">
        <v>420083</v>
      </c>
      <c r="I1863" s="3">
        <v>42537</v>
      </c>
      <c r="J1863" s="3">
        <v>42471</v>
      </c>
      <c r="K1863" s="3">
        <v>42522</v>
      </c>
      <c r="L1863" s="1">
        <v>222635</v>
      </c>
      <c r="M1863" s="3">
        <v>42536</v>
      </c>
      <c r="N1863" s="1" t="s">
        <v>89</v>
      </c>
      <c r="O1863" s="1">
        <v>115278</v>
      </c>
      <c r="P1863" s="1">
        <v>200</v>
      </c>
      <c r="Q1863" s="1">
        <v>84.46</v>
      </c>
      <c r="R1863" s="1337">
        <v>16892</v>
      </c>
      <c r="S1863" s="4">
        <v>1042.6199999999999</v>
      </c>
      <c r="T1863" s="1">
        <v>70.13</v>
      </c>
      <c r="U1863" s="1337">
        <v>14026</v>
      </c>
      <c r="V1863" s="1">
        <v>0.21809999999999999</v>
      </c>
      <c r="W1863" s="1336">
        <v>43.628</v>
      </c>
      <c r="X1863" s="1">
        <v>13</v>
      </c>
      <c r="Y1863" s="1">
        <v>141</v>
      </c>
      <c r="AA1863" s="1">
        <v>401</v>
      </c>
      <c r="AB1863" s="1337">
        <v>2866</v>
      </c>
    </row>
    <row r="1864" spans="1:28">
      <c r="A1864" s="1336" t="s">
        <v>924</v>
      </c>
      <c r="B1864" s="2" t="s">
        <v>1139</v>
      </c>
      <c r="C1864" s="1" t="s">
        <v>1140</v>
      </c>
      <c r="D1864" s="1" t="s">
        <v>645</v>
      </c>
      <c r="E1864" s="1">
        <v>140083</v>
      </c>
      <c r="F1864" s="1336" t="s">
        <v>117</v>
      </c>
      <c r="G1864" s="1" t="s">
        <v>32</v>
      </c>
      <c r="H1864" s="1">
        <v>420103</v>
      </c>
      <c r="I1864" s="3">
        <v>42537</v>
      </c>
      <c r="J1864" s="3">
        <v>42471</v>
      </c>
      <c r="K1864" s="3">
        <v>42522</v>
      </c>
      <c r="L1864" s="1">
        <v>222637</v>
      </c>
      <c r="M1864" s="3">
        <v>42536</v>
      </c>
      <c r="N1864" s="1" t="s">
        <v>89</v>
      </c>
      <c r="O1864" s="1">
        <v>115278</v>
      </c>
      <c r="P1864" s="1">
        <v>1750</v>
      </c>
      <c r="Q1864" s="1">
        <v>104.93</v>
      </c>
      <c r="R1864" s="1337">
        <v>183627.5</v>
      </c>
      <c r="S1864" s="4">
        <v>10095.94</v>
      </c>
      <c r="T1864" s="1">
        <v>87.753</v>
      </c>
      <c r="U1864" s="1337">
        <v>153567.75</v>
      </c>
      <c r="V1864" s="1">
        <v>0.2863</v>
      </c>
      <c r="W1864" s="1336">
        <v>501.04250000000002</v>
      </c>
      <c r="X1864" s="1">
        <v>13</v>
      </c>
      <c r="Y1864" s="1">
        <v>141</v>
      </c>
      <c r="AA1864" s="1">
        <v>401</v>
      </c>
      <c r="AB1864" s="1337">
        <v>30059.75</v>
      </c>
    </row>
    <row r="1865" spans="1:28">
      <c r="A1865" s="1336" t="s">
        <v>924</v>
      </c>
      <c r="B1865" s="2" t="s">
        <v>1141</v>
      </c>
      <c r="C1865" s="1" t="s">
        <v>1142</v>
      </c>
      <c r="D1865" s="1" t="s">
        <v>1143</v>
      </c>
      <c r="E1865" s="1">
        <v>140083</v>
      </c>
      <c r="F1865" s="1336" t="s">
        <v>117</v>
      </c>
      <c r="G1865" s="1" t="s">
        <v>32</v>
      </c>
      <c r="H1865" s="1">
        <v>420011</v>
      </c>
      <c r="I1865" s="3">
        <v>42537</v>
      </c>
      <c r="J1865" s="3">
        <v>42471</v>
      </c>
      <c r="K1865" s="3">
        <v>42522</v>
      </c>
      <c r="L1865" s="1">
        <v>222623</v>
      </c>
      <c r="M1865" s="3">
        <v>42536</v>
      </c>
      <c r="N1865" s="1" t="s">
        <v>89</v>
      </c>
      <c r="O1865" s="1">
        <v>115277</v>
      </c>
      <c r="P1865" s="1">
        <v>2819</v>
      </c>
      <c r="Q1865" s="1">
        <v>21.39</v>
      </c>
      <c r="R1865" s="1337">
        <v>60298.41</v>
      </c>
      <c r="S1865" s="4">
        <v>3386.81</v>
      </c>
      <c r="T1865" s="1">
        <v>17.866</v>
      </c>
      <c r="U1865" s="1337">
        <v>50364.25</v>
      </c>
      <c r="V1865" s="1">
        <v>2.7099999999999999E-2</v>
      </c>
      <c r="W1865" s="1336">
        <v>76.423100000000005</v>
      </c>
      <c r="X1865" s="1">
        <v>13</v>
      </c>
      <c r="Y1865" s="1">
        <v>141</v>
      </c>
      <c r="AA1865" s="1">
        <v>401</v>
      </c>
      <c r="AB1865" s="1337">
        <v>9934.16</v>
      </c>
    </row>
    <row r="1866" spans="1:28">
      <c r="A1866" s="1336" t="s">
        <v>924</v>
      </c>
      <c r="B1866" s="2" t="s">
        <v>1144</v>
      </c>
      <c r="C1866" s="1" t="s">
        <v>1142</v>
      </c>
      <c r="D1866" s="1" t="s">
        <v>131</v>
      </c>
      <c r="E1866" s="1">
        <v>140083</v>
      </c>
      <c r="F1866" s="1336" t="s">
        <v>117</v>
      </c>
      <c r="G1866" s="1" t="s">
        <v>32</v>
      </c>
      <c r="H1866" s="1">
        <v>420011</v>
      </c>
      <c r="I1866" s="3">
        <v>42537</v>
      </c>
      <c r="J1866" s="3">
        <v>42471</v>
      </c>
      <c r="K1866" s="3">
        <v>42522</v>
      </c>
      <c r="L1866" s="1">
        <v>222623</v>
      </c>
      <c r="M1866" s="3">
        <v>42536</v>
      </c>
      <c r="N1866" s="1" t="s">
        <v>89</v>
      </c>
      <c r="O1866" s="1">
        <v>115277</v>
      </c>
      <c r="P1866" s="1">
        <v>3000</v>
      </c>
      <c r="Q1866" s="1">
        <v>21.39</v>
      </c>
      <c r="R1866" s="1337">
        <v>64170</v>
      </c>
      <c r="S1866" s="4">
        <v>3604.26</v>
      </c>
      <c r="T1866" s="1">
        <v>17.866</v>
      </c>
      <c r="U1866" s="1337">
        <v>53598</v>
      </c>
      <c r="V1866" s="1">
        <v>2.7099999999999999E-2</v>
      </c>
      <c r="W1866" s="1336">
        <v>81.33</v>
      </c>
      <c r="X1866" s="1">
        <v>13</v>
      </c>
      <c r="Y1866" s="1">
        <v>141</v>
      </c>
      <c r="AA1866" s="1">
        <v>401</v>
      </c>
      <c r="AB1866" s="1337">
        <v>10572</v>
      </c>
    </row>
    <row r="1867" spans="1:28">
      <c r="A1867" s="1336" t="s">
        <v>924</v>
      </c>
      <c r="B1867" s="2" t="s">
        <v>1145</v>
      </c>
      <c r="C1867" s="1" t="s">
        <v>1146</v>
      </c>
      <c r="D1867" s="1" t="s">
        <v>1147</v>
      </c>
      <c r="E1867" s="1">
        <v>140083</v>
      </c>
      <c r="F1867" s="1336" t="s">
        <v>117</v>
      </c>
      <c r="G1867" s="1" t="s">
        <v>32</v>
      </c>
      <c r="H1867" s="1">
        <v>420082</v>
      </c>
      <c r="I1867" s="3">
        <v>42537</v>
      </c>
      <c r="J1867" s="3">
        <v>42471</v>
      </c>
      <c r="K1867" s="3">
        <v>42522</v>
      </c>
      <c r="L1867" s="1">
        <v>222638</v>
      </c>
      <c r="M1867" s="3">
        <v>42536</v>
      </c>
      <c r="N1867" s="1" t="s">
        <v>89</v>
      </c>
      <c r="O1867" s="1">
        <v>115277</v>
      </c>
      <c r="P1867" s="1">
        <v>1340</v>
      </c>
      <c r="Q1867" s="1">
        <v>24.82</v>
      </c>
      <c r="R1867" s="1337">
        <v>33258.800000000003</v>
      </c>
      <c r="S1867" s="4">
        <v>1901.23</v>
      </c>
      <c r="T1867" s="1">
        <v>20.709</v>
      </c>
      <c r="U1867" s="1337">
        <v>27750.06</v>
      </c>
      <c r="V1867" s="1">
        <v>4.07E-2</v>
      </c>
      <c r="W1867" s="1336">
        <v>54.484400000000001</v>
      </c>
      <c r="X1867" s="1">
        <v>13</v>
      </c>
      <c r="Y1867" s="1">
        <v>141</v>
      </c>
      <c r="AA1867" s="1">
        <v>401</v>
      </c>
      <c r="AB1867" s="1337">
        <v>5508.74</v>
      </c>
    </row>
    <row r="1868" spans="1:28">
      <c r="A1868" s="1336" t="s">
        <v>924</v>
      </c>
      <c r="B1868" s="2" t="s">
        <v>1148</v>
      </c>
      <c r="C1868" s="1" t="s">
        <v>1149</v>
      </c>
      <c r="D1868" s="1" t="s">
        <v>1150</v>
      </c>
      <c r="E1868" s="1">
        <v>140083</v>
      </c>
      <c r="F1868" s="1336" t="s">
        <v>117</v>
      </c>
      <c r="G1868" s="1" t="s">
        <v>32</v>
      </c>
      <c r="H1868" s="1">
        <v>420082</v>
      </c>
      <c r="I1868" s="3">
        <v>42537</v>
      </c>
      <c r="J1868" s="3">
        <v>42471</v>
      </c>
      <c r="K1868" s="3">
        <v>42522</v>
      </c>
      <c r="L1868" s="1">
        <v>222638</v>
      </c>
      <c r="M1868" s="3">
        <v>42536</v>
      </c>
      <c r="N1868" s="1" t="s">
        <v>89</v>
      </c>
      <c r="O1868" s="1">
        <v>115277</v>
      </c>
      <c r="P1868" s="1">
        <v>1220</v>
      </c>
      <c r="Q1868" s="1">
        <v>28.14</v>
      </c>
      <c r="R1868" s="1337">
        <v>34330.800000000003</v>
      </c>
      <c r="S1868" s="4">
        <v>2020.55</v>
      </c>
      <c r="T1868" s="1">
        <v>23.437000000000001</v>
      </c>
      <c r="U1868" s="1337">
        <v>28593.14</v>
      </c>
      <c r="V1868" s="1">
        <v>5.4300000000000001E-2</v>
      </c>
      <c r="W1868" s="1336">
        <v>66.209400000000002</v>
      </c>
      <c r="X1868" s="1">
        <v>13</v>
      </c>
      <c r="Y1868" s="1">
        <v>141</v>
      </c>
      <c r="AA1868" s="1">
        <v>401</v>
      </c>
      <c r="AB1868" s="1337">
        <v>5737.66</v>
      </c>
    </row>
    <row r="1869" spans="1:28">
      <c r="A1869" s="1336" t="s">
        <v>924</v>
      </c>
      <c r="B1869" s="2" t="s">
        <v>1151</v>
      </c>
      <c r="C1869" s="1" t="s">
        <v>1152</v>
      </c>
      <c r="D1869" s="1" t="s">
        <v>87</v>
      </c>
      <c r="E1869" s="1">
        <v>140083</v>
      </c>
      <c r="F1869" s="1336" t="s">
        <v>117</v>
      </c>
      <c r="G1869" s="1" t="s">
        <v>32</v>
      </c>
      <c r="H1869" s="1">
        <v>420083</v>
      </c>
      <c r="I1869" s="3">
        <v>42537</v>
      </c>
      <c r="J1869" s="3">
        <v>42471</v>
      </c>
      <c r="K1869" s="3">
        <v>42522</v>
      </c>
      <c r="L1869" s="1">
        <v>222635</v>
      </c>
      <c r="M1869" s="3">
        <v>42536</v>
      </c>
      <c r="N1869" s="1" t="s">
        <v>89</v>
      </c>
      <c r="O1869" s="1">
        <v>115278</v>
      </c>
      <c r="P1869" s="1">
        <v>200</v>
      </c>
      <c r="Q1869" s="1">
        <v>86.37</v>
      </c>
      <c r="R1869" s="1337">
        <v>17274</v>
      </c>
      <c r="S1869" s="4">
        <v>1071.1600000000001</v>
      </c>
      <c r="T1869" s="1">
        <v>71.694000000000003</v>
      </c>
      <c r="U1869" s="1337">
        <v>14338.8</v>
      </c>
      <c r="V1869" s="1">
        <v>0.22720000000000001</v>
      </c>
      <c r="W1869" s="1336">
        <v>45.445999999999998</v>
      </c>
      <c r="X1869" s="1">
        <v>13</v>
      </c>
      <c r="Y1869" s="1">
        <v>141</v>
      </c>
      <c r="AA1869" s="1">
        <v>401</v>
      </c>
      <c r="AB1869" s="1337">
        <v>2935.2</v>
      </c>
    </row>
    <row r="1870" spans="1:28">
      <c r="A1870" s="1336" t="s">
        <v>924</v>
      </c>
      <c r="B1870" s="2" t="s">
        <v>1153</v>
      </c>
      <c r="C1870" s="1" t="s">
        <v>1154</v>
      </c>
      <c r="D1870" s="1" t="s">
        <v>692</v>
      </c>
      <c r="E1870" s="1">
        <v>140083</v>
      </c>
      <c r="F1870" s="1336" t="s">
        <v>117</v>
      </c>
      <c r="G1870" s="1" t="s">
        <v>32</v>
      </c>
      <c r="H1870" s="1">
        <v>420082</v>
      </c>
      <c r="I1870" s="3">
        <v>42537</v>
      </c>
      <c r="J1870" s="3">
        <v>42471</v>
      </c>
      <c r="K1870" s="3">
        <v>42522</v>
      </c>
      <c r="L1870" s="1">
        <v>222638</v>
      </c>
      <c r="M1870" s="3">
        <v>42536</v>
      </c>
      <c r="N1870" s="1" t="s">
        <v>89</v>
      </c>
      <c r="O1870" s="1">
        <v>115277</v>
      </c>
      <c r="P1870" s="1">
        <v>800</v>
      </c>
      <c r="Q1870" s="1">
        <v>28.24</v>
      </c>
      <c r="R1870" s="1337">
        <v>22592</v>
      </c>
      <c r="S1870" s="1">
        <v>-58.62</v>
      </c>
      <c r="T1870" s="1">
        <v>25.056000000000001</v>
      </c>
      <c r="U1870" s="1337">
        <v>20044.8</v>
      </c>
      <c r="V1870" s="1">
        <v>4.53E-2</v>
      </c>
      <c r="W1870" s="1336">
        <v>36.247999999999998</v>
      </c>
      <c r="X1870" s="1">
        <v>13</v>
      </c>
      <c r="Y1870" s="1">
        <v>141</v>
      </c>
      <c r="AA1870" s="1">
        <v>401</v>
      </c>
      <c r="AB1870" s="1337">
        <v>2547.1999999999998</v>
      </c>
    </row>
    <row r="1871" spans="1:28">
      <c r="A1871" s="1336" t="s">
        <v>924</v>
      </c>
      <c r="B1871" s="2" t="s">
        <v>1155</v>
      </c>
      <c r="C1871" s="1" t="s">
        <v>1156</v>
      </c>
      <c r="D1871" s="1" t="s">
        <v>81</v>
      </c>
      <c r="E1871" s="1">
        <v>140083</v>
      </c>
      <c r="F1871" s="1336" t="s">
        <v>117</v>
      </c>
      <c r="G1871" s="1" t="s">
        <v>32</v>
      </c>
      <c r="H1871" s="1">
        <v>420082</v>
      </c>
      <c r="I1871" s="3">
        <v>42537</v>
      </c>
      <c r="J1871" s="3">
        <v>42471</v>
      </c>
      <c r="K1871" s="3">
        <v>42522</v>
      </c>
      <c r="L1871" s="1">
        <v>222638</v>
      </c>
      <c r="M1871" s="3">
        <v>42536</v>
      </c>
      <c r="N1871" s="1" t="s">
        <v>89</v>
      </c>
      <c r="O1871" s="1">
        <v>115277</v>
      </c>
      <c r="P1871" s="1">
        <v>300</v>
      </c>
      <c r="Q1871" s="1">
        <v>35.6</v>
      </c>
      <c r="R1871" s="1337">
        <v>10680</v>
      </c>
      <c r="S1871" s="1">
        <v>619.16</v>
      </c>
      <c r="T1871" s="1">
        <v>29.678000000000001</v>
      </c>
      <c r="U1871" s="1337">
        <v>8903.4</v>
      </c>
      <c r="V1871" s="1">
        <v>6.7900000000000002E-2</v>
      </c>
      <c r="W1871" s="1336">
        <v>20.37</v>
      </c>
      <c r="X1871" s="1">
        <v>13</v>
      </c>
      <c r="Y1871" s="1">
        <v>141</v>
      </c>
      <c r="AA1871" s="1">
        <v>401</v>
      </c>
      <c r="AB1871" s="1337">
        <v>1776.6</v>
      </c>
    </row>
    <row r="1872" spans="1:28">
      <c r="A1872" s="1336" t="s">
        <v>924</v>
      </c>
      <c r="B1872" s="2" t="s">
        <v>1157</v>
      </c>
      <c r="C1872" s="1" t="s">
        <v>1158</v>
      </c>
      <c r="D1872" s="1" t="s">
        <v>87</v>
      </c>
      <c r="E1872" s="1">
        <v>140502</v>
      </c>
      <c r="F1872" s="1336" t="s">
        <v>274</v>
      </c>
      <c r="G1872" s="1" t="s">
        <v>32</v>
      </c>
      <c r="H1872" s="1">
        <v>420115</v>
      </c>
      <c r="I1872" s="3">
        <v>42538</v>
      </c>
      <c r="J1872" s="3">
        <v>42501</v>
      </c>
      <c r="K1872" s="3">
        <v>42531</v>
      </c>
      <c r="L1872" s="1">
        <v>222700</v>
      </c>
      <c r="M1872" s="3">
        <v>42537</v>
      </c>
      <c r="N1872" s="1" t="s">
        <v>42</v>
      </c>
      <c r="O1872" s="1">
        <v>21537</v>
      </c>
      <c r="P1872" s="1">
        <v>200</v>
      </c>
      <c r="Q1872" s="1">
        <v>30.91</v>
      </c>
      <c r="R1872" s="1337">
        <v>6182</v>
      </c>
      <c r="S1872" s="4">
        <v>1100.1600000000001</v>
      </c>
      <c r="T1872" s="1">
        <v>22.486000000000001</v>
      </c>
      <c r="U1872" s="1337">
        <v>4497.2</v>
      </c>
      <c r="V1872" s="1">
        <v>2.8000000000000001E-2</v>
      </c>
      <c r="W1872" s="1336">
        <v>5.5919999999999996</v>
      </c>
      <c r="X1872" s="1">
        <v>13</v>
      </c>
      <c r="Y1872" s="1">
        <v>150</v>
      </c>
      <c r="AA1872" s="1">
        <v>401</v>
      </c>
      <c r="AB1872" s="1337">
        <v>1684.8</v>
      </c>
    </row>
    <row r="1873" spans="1:28">
      <c r="A1873" s="1336" t="s">
        <v>924</v>
      </c>
      <c r="B1873" s="2" t="s">
        <v>1159</v>
      </c>
      <c r="C1873" s="1" t="s">
        <v>1160</v>
      </c>
      <c r="D1873" s="1" t="s">
        <v>528</v>
      </c>
      <c r="E1873" s="1">
        <v>140502</v>
      </c>
      <c r="F1873" s="1336" t="s">
        <v>274</v>
      </c>
      <c r="G1873" s="1" t="s">
        <v>32</v>
      </c>
      <c r="H1873" s="1">
        <v>420116</v>
      </c>
      <c r="I1873" s="3">
        <v>42538</v>
      </c>
      <c r="J1873" s="3">
        <v>42501</v>
      </c>
      <c r="K1873" s="3">
        <v>42531</v>
      </c>
      <c r="L1873" s="1">
        <v>222702</v>
      </c>
      <c r="M1873" s="3">
        <v>42537</v>
      </c>
      <c r="N1873" s="1" t="s">
        <v>42</v>
      </c>
      <c r="O1873" s="1">
        <v>21537</v>
      </c>
      <c r="P1873" s="1">
        <v>1400</v>
      </c>
      <c r="Q1873" s="1">
        <v>35.82</v>
      </c>
      <c r="R1873" s="1337">
        <v>50148</v>
      </c>
      <c r="S1873" s="4">
        <v>9318.16</v>
      </c>
      <c r="T1873" s="1">
        <v>25.809000000000001</v>
      </c>
      <c r="U1873" s="1337">
        <v>36132.6</v>
      </c>
      <c r="V1873" s="1">
        <v>4.19E-2</v>
      </c>
      <c r="W1873" s="1336">
        <v>58.716000000000001</v>
      </c>
      <c r="X1873" s="1">
        <v>13</v>
      </c>
      <c r="Y1873" s="1">
        <v>150</v>
      </c>
      <c r="AA1873" s="1">
        <v>401</v>
      </c>
      <c r="AB1873" s="1337">
        <v>14015.4</v>
      </c>
    </row>
    <row r="1874" spans="1:28">
      <c r="A1874" s="1336" t="s">
        <v>924</v>
      </c>
      <c r="B1874" s="2" t="s">
        <v>1161</v>
      </c>
      <c r="C1874" s="1" t="s">
        <v>1162</v>
      </c>
      <c r="D1874" s="1" t="s">
        <v>1163</v>
      </c>
      <c r="E1874" s="1">
        <v>140502</v>
      </c>
      <c r="F1874" s="1336" t="s">
        <v>274</v>
      </c>
      <c r="G1874" s="1" t="s">
        <v>32</v>
      </c>
      <c r="H1874" s="1">
        <v>420115</v>
      </c>
      <c r="I1874" s="3">
        <v>42538</v>
      </c>
      <c r="J1874" s="3">
        <v>42501</v>
      </c>
      <c r="K1874" s="3">
        <v>42531</v>
      </c>
      <c r="L1874" s="1">
        <v>222700</v>
      </c>
      <c r="M1874" s="3">
        <v>42537</v>
      </c>
      <c r="N1874" s="1" t="s">
        <v>42</v>
      </c>
      <c r="O1874" s="1">
        <v>21537</v>
      </c>
      <c r="P1874" s="1">
        <v>350</v>
      </c>
      <c r="Q1874" s="1">
        <v>42.06</v>
      </c>
      <c r="R1874" s="1337">
        <v>14721</v>
      </c>
      <c r="S1874" s="4">
        <v>2683.17</v>
      </c>
      <c r="T1874" s="1">
        <v>30.437000000000001</v>
      </c>
      <c r="U1874" s="1337">
        <v>10652.95</v>
      </c>
      <c r="V1874" s="1">
        <v>5.6000000000000001E-2</v>
      </c>
      <c r="W1874" s="1336">
        <v>19.589500000000001</v>
      </c>
      <c r="X1874" s="1">
        <v>13</v>
      </c>
      <c r="Y1874" s="1">
        <v>150</v>
      </c>
      <c r="AA1874" s="1">
        <v>401</v>
      </c>
      <c r="AB1874" s="1337">
        <v>4068.05</v>
      </c>
    </row>
    <row r="1875" spans="1:28">
      <c r="A1875" s="1336" t="s">
        <v>924</v>
      </c>
      <c r="B1875" s="2" t="s">
        <v>1164</v>
      </c>
      <c r="C1875" s="1" t="s">
        <v>1165</v>
      </c>
      <c r="D1875" s="1" t="s">
        <v>1000</v>
      </c>
      <c r="E1875" s="1">
        <v>140502</v>
      </c>
      <c r="F1875" s="1336" t="s">
        <v>274</v>
      </c>
      <c r="G1875" s="1" t="s">
        <v>32</v>
      </c>
      <c r="H1875" s="1">
        <v>420116</v>
      </c>
      <c r="I1875" s="3">
        <v>42538</v>
      </c>
      <c r="J1875" s="3">
        <v>42501</v>
      </c>
      <c r="K1875" s="3">
        <v>42531</v>
      </c>
      <c r="L1875" s="1">
        <v>222702</v>
      </c>
      <c r="M1875" s="3">
        <v>42537</v>
      </c>
      <c r="N1875" s="1" t="s">
        <v>42</v>
      </c>
      <c r="O1875" s="1">
        <v>21537</v>
      </c>
      <c r="P1875" s="1">
        <v>400</v>
      </c>
      <c r="Q1875" s="1">
        <v>57.09</v>
      </c>
      <c r="R1875" s="1337">
        <v>22836</v>
      </c>
      <c r="S1875" s="4">
        <v>4463.5600000000004</v>
      </c>
      <c r="T1875" s="1">
        <v>40.646999999999998</v>
      </c>
      <c r="U1875" s="1337">
        <v>16258.8</v>
      </c>
      <c r="V1875" s="1">
        <v>8.43E-2</v>
      </c>
      <c r="W1875" s="1336">
        <v>33.716000000000001</v>
      </c>
      <c r="X1875" s="1">
        <v>13</v>
      </c>
      <c r="Y1875" s="1">
        <v>150</v>
      </c>
      <c r="AA1875" s="1">
        <v>401</v>
      </c>
      <c r="AB1875" s="1337">
        <v>6577.2</v>
      </c>
    </row>
    <row r="1876" spans="1:28">
      <c r="A1876" s="1336" t="s">
        <v>924</v>
      </c>
      <c r="B1876" s="2" t="s">
        <v>1166</v>
      </c>
      <c r="C1876" s="1" t="s">
        <v>1167</v>
      </c>
      <c r="D1876" s="1" t="s">
        <v>1168</v>
      </c>
      <c r="E1876" s="1">
        <v>140502</v>
      </c>
      <c r="F1876" s="1336" t="s">
        <v>274</v>
      </c>
      <c r="G1876" s="1" t="s">
        <v>32</v>
      </c>
      <c r="H1876" s="1">
        <v>420116</v>
      </c>
      <c r="I1876" s="3">
        <v>42538</v>
      </c>
      <c r="J1876" s="3">
        <v>42501</v>
      </c>
      <c r="K1876" s="3">
        <v>42531</v>
      </c>
      <c r="L1876" s="1">
        <v>222702</v>
      </c>
      <c r="M1876" s="3">
        <v>42537</v>
      </c>
      <c r="N1876" s="1" t="s">
        <v>42</v>
      </c>
      <c r="O1876" s="1">
        <v>21537</v>
      </c>
      <c r="P1876" s="1">
        <v>250</v>
      </c>
      <c r="Q1876" s="1">
        <v>103.32</v>
      </c>
      <c r="R1876" s="1337">
        <v>25830</v>
      </c>
      <c r="S1876" s="4">
        <v>5174.7299999999996</v>
      </c>
      <c r="T1876" s="1">
        <v>73.116</v>
      </c>
      <c r="U1876" s="1337">
        <v>18279</v>
      </c>
      <c r="V1876" s="1">
        <v>0.16889999999999999</v>
      </c>
      <c r="W1876" s="1336">
        <v>42.227499999999999</v>
      </c>
      <c r="X1876" s="1">
        <v>13</v>
      </c>
      <c r="Y1876" s="1">
        <v>150</v>
      </c>
      <c r="AA1876" s="1">
        <v>401</v>
      </c>
      <c r="AB1876" s="1337">
        <v>7551</v>
      </c>
    </row>
    <row r="1877" spans="1:28">
      <c r="A1877" s="1336" t="s">
        <v>1169</v>
      </c>
      <c r="B1877" s="2" t="s">
        <v>1170</v>
      </c>
      <c r="C1877" s="1" t="s">
        <v>1171</v>
      </c>
      <c r="D1877" s="1" t="s">
        <v>87</v>
      </c>
      <c r="E1877" s="1">
        <v>140083</v>
      </c>
      <c r="F1877" s="1336" t="s">
        <v>117</v>
      </c>
      <c r="G1877" s="1" t="s">
        <v>32</v>
      </c>
      <c r="H1877" s="1">
        <v>420113</v>
      </c>
      <c r="I1877" s="3">
        <v>42537</v>
      </c>
      <c r="J1877" s="3">
        <v>42471</v>
      </c>
      <c r="K1877" s="3">
        <v>42522</v>
      </c>
      <c r="L1877" s="1">
        <v>222633</v>
      </c>
      <c r="M1877" s="3">
        <v>42536</v>
      </c>
      <c r="N1877" s="1" t="s">
        <v>89</v>
      </c>
      <c r="O1877" s="1">
        <v>115279</v>
      </c>
      <c r="P1877" s="1">
        <v>200</v>
      </c>
      <c r="Q1877" s="1">
        <v>71.75</v>
      </c>
      <c r="R1877" s="1337">
        <v>14350</v>
      </c>
      <c r="S1877" s="1">
        <v>743.67</v>
      </c>
      <c r="T1877" s="1">
        <v>60.204999999999998</v>
      </c>
      <c r="U1877" s="1337">
        <v>12041</v>
      </c>
      <c r="V1877" s="1">
        <v>0.1363</v>
      </c>
      <c r="W1877" s="1336">
        <v>27.268000000000001</v>
      </c>
      <c r="X1877" s="1">
        <v>13</v>
      </c>
      <c r="Y1877" s="1">
        <v>141</v>
      </c>
      <c r="AA1877" s="1">
        <v>401</v>
      </c>
      <c r="AB1877" s="1337">
        <v>2309</v>
      </c>
    </row>
    <row r="1878" spans="1:28">
      <c r="A1878" s="1336" t="s">
        <v>1169</v>
      </c>
      <c r="B1878" s="2" t="s">
        <v>1172</v>
      </c>
      <c r="C1878" s="1" t="s">
        <v>1173</v>
      </c>
      <c r="D1878" s="1" t="s">
        <v>87</v>
      </c>
      <c r="E1878" s="1">
        <v>140083</v>
      </c>
      <c r="F1878" s="1336" t="s">
        <v>117</v>
      </c>
      <c r="G1878" s="1" t="s">
        <v>32</v>
      </c>
      <c r="H1878" s="1">
        <v>420113</v>
      </c>
      <c r="I1878" s="3">
        <v>42537</v>
      </c>
      <c r="J1878" s="3">
        <v>42471</v>
      </c>
      <c r="K1878" s="3">
        <v>42522</v>
      </c>
      <c r="L1878" s="1">
        <v>222633</v>
      </c>
      <c r="M1878" s="3">
        <v>42536</v>
      </c>
      <c r="N1878" s="1" t="s">
        <v>89</v>
      </c>
      <c r="O1878" s="1">
        <v>115279</v>
      </c>
      <c r="P1878" s="1">
        <v>200</v>
      </c>
      <c r="Q1878" s="1">
        <v>122.39</v>
      </c>
      <c r="R1878" s="1337">
        <v>24478</v>
      </c>
      <c r="S1878" s="4">
        <v>1338.31</v>
      </c>
      <c r="T1878" s="1">
        <v>102.38800000000001</v>
      </c>
      <c r="U1878" s="1337">
        <v>20477.599999999999</v>
      </c>
      <c r="V1878" s="1">
        <v>0.2863</v>
      </c>
      <c r="W1878" s="1336">
        <v>57.262</v>
      </c>
      <c r="X1878" s="1">
        <v>13</v>
      </c>
      <c r="Y1878" s="1">
        <v>141</v>
      </c>
      <c r="AA1878" s="1">
        <v>401</v>
      </c>
      <c r="AB1878" s="1337">
        <v>4000.4</v>
      </c>
    </row>
    <row r="1879" spans="1:28">
      <c r="A1879" s="1336" t="s">
        <v>1169</v>
      </c>
      <c r="B1879" s="2" t="s">
        <v>1174</v>
      </c>
      <c r="C1879" s="1" t="s">
        <v>1175</v>
      </c>
      <c r="D1879" s="1" t="s">
        <v>1176</v>
      </c>
      <c r="E1879" s="1">
        <v>140083</v>
      </c>
      <c r="F1879" s="1336" t="s">
        <v>117</v>
      </c>
      <c r="G1879" s="1" t="s">
        <v>32</v>
      </c>
      <c r="H1879" s="1">
        <v>420084</v>
      </c>
      <c r="I1879" s="3">
        <v>42537</v>
      </c>
      <c r="J1879" s="3">
        <v>42471</v>
      </c>
      <c r="K1879" s="3">
        <v>42522</v>
      </c>
      <c r="L1879" s="1">
        <v>222626</v>
      </c>
      <c r="M1879" s="3">
        <v>42536</v>
      </c>
      <c r="N1879" s="1" t="s">
        <v>89</v>
      </c>
      <c r="O1879" s="1">
        <v>115279</v>
      </c>
      <c r="P1879" s="1">
        <v>2580</v>
      </c>
      <c r="Q1879" s="1">
        <v>30.82</v>
      </c>
      <c r="R1879" s="1337">
        <v>79515.600000000006</v>
      </c>
      <c r="S1879" s="4">
        <v>4496.53</v>
      </c>
      <c r="T1879" s="1">
        <v>25.731999999999999</v>
      </c>
      <c r="U1879" s="1337">
        <v>66388.56</v>
      </c>
      <c r="V1879" s="1">
        <v>2.7099999999999999E-2</v>
      </c>
      <c r="W1879" s="1336">
        <v>69.943799999999996</v>
      </c>
      <c r="X1879" s="1">
        <v>13</v>
      </c>
      <c r="Y1879" s="1">
        <v>141</v>
      </c>
      <c r="AA1879" s="1">
        <v>401</v>
      </c>
      <c r="AB1879" s="1337">
        <v>13127.04</v>
      </c>
    </row>
    <row r="1880" spans="1:28">
      <c r="A1880" s="1336" t="s">
        <v>1169</v>
      </c>
      <c r="B1880" s="2" t="s">
        <v>1177</v>
      </c>
      <c r="C1880" s="1" t="s">
        <v>1175</v>
      </c>
      <c r="D1880" s="1" t="s">
        <v>131</v>
      </c>
      <c r="E1880" s="1">
        <v>140083</v>
      </c>
      <c r="F1880" s="1336" t="s">
        <v>117</v>
      </c>
      <c r="G1880" s="1" t="s">
        <v>32</v>
      </c>
      <c r="H1880" s="1">
        <v>420013</v>
      </c>
      <c r="I1880" s="3">
        <v>42537</v>
      </c>
      <c r="J1880" s="3">
        <v>42471</v>
      </c>
      <c r="K1880" s="3">
        <v>42522</v>
      </c>
      <c r="L1880" s="1">
        <v>222625</v>
      </c>
      <c r="M1880" s="3">
        <v>42536</v>
      </c>
      <c r="N1880" s="1" t="s">
        <v>89</v>
      </c>
      <c r="O1880" s="1">
        <v>115279</v>
      </c>
      <c r="P1880" s="1">
        <v>3000</v>
      </c>
      <c r="Q1880" s="1">
        <v>30.82</v>
      </c>
      <c r="R1880" s="1337">
        <v>92460</v>
      </c>
      <c r="S1880" s="4">
        <v>5228.5200000000004</v>
      </c>
      <c r="T1880" s="1">
        <v>25.731999999999999</v>
      </c>
      <c r="U1880" s="1337">
        <v>77196</v>
      </c>
      <c r="V1880" s="1">
        <v>2.7099999999999999E-2</v>
      </c>
      <c r="W1880" s="1336">
        <v>81.33</v>
      </c>
      <c r="X1880" s="1">
        <v>13</v>
      </c>
      <c r="Y1880" s="1">
        <v>141</v>
      </c>
      <c r="AA1880" s="1">
        <v>401</v>
      </c>
      <c r="AB1880" s="1337">
        <v>15264</v>
      </c>
    </row>
    <row r="1881" spans="1:28">
      <c r="A1881" s="1336" t="s">
        <v>1169</v>
      </c>
      <c r="B1881" s="2" t="s">
        <v>1177</v>
      </c>
      <c r="C1881" s="1" t="s">
        <v>1175</v>
      </c>
      <c r="D1881" s="1" t="s">
        <v>131</v>
      </c>
      <c r="E1881" s="1">
        <v>140083</v>
      </c>
      <c r="F1881" s="1336" t="s">
        <v>117</v>
      </c>
      <c r="G1881" s="1" t="s">
        <v>32</v>
      </c>
      <c r="H1881" s="1">
        <v>420013</v>
      </c>
      <c r="I1881" s="3">
        <v>42537</v>
      </c>
      <c r="J1881" s="3">
        <v>42471</v>
      </c>
      <c r="K1881" s="3">
        <v>42522</v>
      </c>
      <c r="L1881" s="1">
        <v>222625</v>
      </c>
      <c r="M1881" s="3">
        <v>42536</v>
      </c>
      <c r="N1881" s="1" t="s">
        <v>89</v>
      </c>
      <c r="O1881" s="1">
        <v>115279</v>
      </c>
      <c r="P1881" s="1">
        <v>3000</v>
      </c>
      <c r="Q1881" s="1">
        <v>30.82</v>
      </c>
      <c r="R1881" s="1337">
        <v>92460</v>
      </c>
      <c r="S1881" s="4">
        <v>5228.5200000000004</v>
      </c>
      <c r="T1881" s="1">
        <v>25.731999999999999</v>
      </c>
      <c r="U1881" s="1337">
        <v>77196</v>
      </c>
      <c r="V1881" s="1">
        <v>2.7099999999999999E-2</v>
      </c>
      <c r="W1881" s="1336">
        <v>81.33</v>
      </c>
      <c r="X1881" s="1">
        <v>13</v>
      </c>
      <c r="Y1881" s="1">
        <v>141</v>
      </c>
      <c r="AA1881" s="1">
        <v>401</v>
      </c>
      <c r="AB1881" s="1337">
        <v>15264</v>
      </c>
    </row>
    <row r="1882" spans="1:28">
      <c r="A1882" s="1336" t="s">
        <v>1169</v>
      </c>
      <c r="B1882" s="2" t="s">
        <v>1177</v>
      </c>
      <c r="C1882" s="1" t="s">
        <v>1175</v>
      </c>
      <c r="D1882" s="1" t="s">
        <v>131</v>
      </c>
      <c r="E1882" s="1">
        <v>140083</v>
      </c>
      <c r="F1882" s="1336" t="s">
        <v>117</v>
      </c>
      <c r="G1882" s="1" t="s">
        <v>32</v>
      </c>
      <c r="H1882" s="1">
        <v>420013</v>
      </c>
      <c r="I1882" s="3">
        <v>42537</v>
      </c>
      <c r="J1882" s="3">
        <v>42471</v>
      </c>
      <c r="K1882" s="3">
        <v>42522</v>
      </c>
      <c r="L1882" s="1">
        <v>222625</v>
      </c>
      <c r="M1882" s="3">
        <v>42536</v>
      </c>
      <c r="N1882" s="1" t="s">
        <v>89</v>
      </c>
      <c r="O1882" s="1">
        <v>115279</v>
      </c>
      <c r="P1882" s="1">
        <v>3000</v>
      </c>
      <c r="Q1882" s="1">
        <v>30.82</v>
      </c>
      <c r="R1882" s="1337">
        <v>92460</v>
      </c>
      <c r="S1882" s="4">
        <v>5228.5200000000004</v>
      </c>
      <c r="T1882" s="1">
        <v>25.731999999999999</v>
      </c>
      <c r="U1882" s="1337">
        <v>77196</v>
      </c>
      <c r="V1882" s="1">
        <v>2.7099999999999999E-2</v>
      </c>
      <c r="W1882" s="1336">
        <v>81.33</v>
      </c>
      <c r="X1882" s="1">
        <v>13</v>
      </c>
      <c r="Y1882" s="1">
        <v>141</v>
      </c>
      <c r="AA1882" s="1">
        <v>401</v>
      </c>
      <c r="AB1882" s="1337">
        <v>15264</v>
      </c>
    </row>
    <row r="1883" spans="1:28">
      <c r="A1883" s="1336" t="s">
        <v>1169</v>
      </c>
      <c r="B1883" s="2" t="s">
        <v>1178</v>
      </c>
      <c r="C1883" s="1" t="s">
        <v>1179</v>
      </c>
      <c r="D1883" s="1" t="s">
        <v>1180</v>
      </c>
      <c r="E1883" s="1">
        <v>140083</v>
      </c>
      <c r="F1883" s="1336" t="s">
        <v>117</v>
      </c>
      <c r="G1883" s="1" t="s">
        <v>32</v>
      </c>
      <c r="H1883" s="1">
        <v>420112</v>
      </c>
      <c r="I1883" s="3">
        <v>42537</v>
      </c>
      <c r="J1883" s="3">
        <v>42471</v>
      </c>
      <c r="K1883" s="3">
        <v>42522</v>
      </c>
      <c r="L1883" s="1">
        <v>222630</v>
      </c>
      <c r="M1883" s="3">
        <v>42536</v>
      </c>
      <c r="N1883" s="1" t="s">
        <v>89</v>
      </c>
      <c r="O1883" s="1">
        <v>115279</v>
      </c>
      <c r="P1883" s="1">
        <v>2015</v>
      </c>
      <c r="Q1883" s="1">
        <v>35.869999999999997</v>
      </c>
      <c r="R1883" s="1337">
        <v>72278.05</v>
      </c>
      <c r="S1883" s="4">
        <v>4153.9799999999996</v>
      </c>
      <c r="T1883" s="1">
        <v>29.919</v>
      </c>
      <c r="U1883" s="1337">
        <v>60286.79</v>
      </c>
      <c r="V1883" s="1">
        <v>4.07E-2</v>
      </c>
      <c r="W1883" s="1336">
        <v>81.929900000000004</v>
      </c>
      <c r="X1883" s="1">
        <v>13</v>
      </c>
      <c r="Y1883" s="1">
        <v>141</v>
      </c>
      <c r="AA1883" s="1">
        <v>401</v>
      </c>
      <c r="AB1883" s="1337">
        <v>11991.26</v>
      </c>
    </row>
    <row r="1884" spans="1:28">
      <c r="A1884" s="1336" t="s">
        <v>1169</v>
      </c>
      <c r="B1884" s="2" t="s">
        <v>1181</v>
      </c>
      <c r="C1884" s="1" t="s">
        <v>1182</v>
      </c>
      <c r="D1884" s="1" t="s">
        <v>76</v>
      </c>
      <c r="E1884" s="1">
        <v>140083</v>
      </c>
      <c r="F1884" s="1336" t="s">
        <v>117</v>
      </c>
      <c r="G1884" s="1" t="s">
        <v>32</v>
      </c>
      <c r="H1884" s="1">
        <v>420112</v>
      </c>
      <c r="I1884" s="3">
        <v>42537</v>
      </c>
      <c r="J1884" s="3">
        <v>42471</v>
      </c>
      <c r="K1884" s="3">
        <v>42522</v>
      </c>
      <c r="L1884" s="1">
        <v>222630</v>
      </c>
      <c r="M1884" s="3">
        <v>42536</v>
      </c>
      <c r="N1884" s="1" t="s">
        <v>89</v>
      </c>
      <c r="O1884" s="1">
        <v>115279</v>
      </c>
      <c r="P1884" s="1">
        <v>500</v>
      </c>
      <c r="Q1884" s="1">
        <v>38.619999999999997</v>
      </c>
      <c r="R1884" s="1337">
        <v>19310</v>
      </c>
      <c r="S1884" s="4">
        <v>1134.52</v>
      </c>
      <c r="T1884" s="1">
        <v>32.168999999999997</v>
      </c>
      <c r="U1884" s="1337">
        <v>16084.5</v>
      </c>
      <c r="V1884" s="1">
        <v>5.4300000000000001E-2</v>
      </c>
      <c r="W1884" s="1336">
        <v>27.135000000000002</v>
      </c>
      <c r="X1884" s="1">
        <v>13</v>
      </c>
      <c r="Y1884" s="1">
        <v>141</v>
      </c>
      <c r="AA1884" s="1">
        <v>401</v>
      </c>
      <c r="AB1884" s="1337">
        <v>3225.5</v>
      </c>
    </row>
    <row r="1885" spans="1:28">
      <c r="A1885" s="1336" t="s">
        <v>1169</v>
      </c>
      <c r="B1885" s="2" t="s">
        <v>1183</v>
      </c>
      <c r="C1885" s="1" t="s">
        <v>1184</v>
      </c>
      <c r="D1885" s="1" t="s">
        <v>81</v>
      </c>
      <c r="E1885" s="1">
        <v>140083</v>
      </c>
      <c r="F1885" s="1336" t="s">
        <v>117</v>
      </c>
      <c r="G1885" s="1" t="s">
        <v>32</v>
      </c>
      <c r="H1885" s="1">
        <v>420104</v>
      </c>
      <c r="I1885" s="3">
        <v>42537</v>
      </c>
      <c r="J1885" s="3">
        <v>42471</v>
      </c>
      <c r="K1885" s="3">
        <v>42522</v>
      </c>
      <c r="L1885" s="1">
        <v>222627</v>
      </c>
      <c r="M1885" s="3">
        <v>42536</v>
      </c>
      <c r="N1885" s="1" t="s">
        <v>89</v>
      </c>
      <c r="O1885" s="1">
        <v>115279</v>
      </c>
      <c r="P1885" s="1">
        <v>300</v>
      </c>
      <c r="Q1885" s="1">
        <v>35.6</v>
      </c>
      <c r="R1885" s="1337">
        <v>10680</v>
      </c>
      <c r="S1885" s="1">
        <v>115.4</v>
      </c>
      <c r="T1885" s="1">
        <v>31.164000000000001</v>
      </c>
      <c r="U1885" s="1337">
        <v>9349.2000000000007</v>
      </c>
      <c r="V1885" s="1">
        <v>4.53E-2</v>
      </c>
      <c r="W1885" s="1336">
        <v>13.593</v>
      </c>
      <c r="X1885" s="1">
        <v>13</v>
      </c>
      <c r="Y1885" s="1">
        <v>141</v>
      </c>
      <c r="AA1885" s="1">
        <v>401</v>
      </c>
      <c r="AB1885" s="1337">
        <v>1330.8</v>
      </c>
    </row>
    <row r="1886" spans="1:28">
      <c r="A1886" s="1336" t="s">
        <v>1169</v>
      </c>
      <c r="B1886" s="2" t="s">
        <v>1185</v>
      </c>
      <c r="C1886" s="1" t="s">
        <v>1186</v>
      </c>
      <c r="D1886" s="1" t="s">
        <v>1187</v>
      </c>
      <c r="E1886" s="1">
        <v>140147</v>
      </c>
      <c r="F1886" s="1336" t="s">
        <v>82</v>
      </c>
      <c r="G1886" s="1" t="s">
        <v>32</v>
      </c>
      <c r="H1886" s="1">
        <v>420465</v>
      </c>
      <c r="I1886" s="3">
        <v>42542</v>
      </c>
      <c r="J1886" s="3">
        <v>42503</v>
      </c>
      <c r="K1886" s="3">
        <v>42549</v>
      </c>
      <c r="L1886" s="1">
        <v>222921</v>
      </c>
      <c r="M1886" s="3">
        <v>42542</v>
      </c>
      <c r="N1886" s="1" t="s">
        <v>42</v>
      </c>
      <c r="O1886" s="1">
        <v>21551</v>
      </c>
      <c r="P1886" s="1">
        <v>180</v>
      </c>
      <c r="Q1886" s="1">
        <v>150</v>
      </c>
      <c r="R1886" s="1337">
        <v>27000</v>
      </c>
      <c r="S1886" s="4">
        <v>-2083.96</v>
      </c>
      <c r="T1886" s="1">
        <v>142.989</v>
      </c>
      <c r="U1886" s="1337">
        <v>25738.02</v>
      </c>
      <c r="V1886" s="1">
        <v>0.11310000000000001</v>
      </c>
      <c r="W1886" s="1336">
        <v>20.3508</v>
      </c>
      <c r="X1886" s="1">
        <v>13</v>
      </c>
      <c r="Y1886" s="1">
        <v>140</v>
      </c>
      <c r="AA1886" s="1">
        <v>401</v>
      </c>
      <c r="AB1886" s="1337">
        <v>1261.98</v>
      </c>
    </row>
    <row r="1887" spans="1:28">
      <c r="A1887" s="1336" t="s">
        <v>1169</v>
      </c>
      <c r="B1887" s="2" t="s">
        <v>1188</v>
      </c>
      <c r="C1887" s="1" t="s">
        <v>1189</v>
      </c>
      <c r="D1887" s="1" t="s">
        <v>1190</v>
      </c>
      <c r="E1887" s="1">
        <v>140034</v>
      </c>
      <c r="F1887" s="1336" t="s">
        <v>1191</v>
      </c>
      <c r="G1887" s="1" t="s">
        <v>32</v>
      </c>
      <c r="H1887" s="1">
        <v>419136</v>
      </c>
      <c r="I1887" s="3">
        <v>42531</v>
      </c>
      <c r="J1887" s="3">
        <v>42444</v>
      </c>
      <c r="K1887" s="3">
        <v>42493</v>
      </c>
      <c r="L1887" s="1">
        <v>222176</v>
      </c>
      <c r="M1887" s="3">
        <v>42530</v>
      </c>
      <c r="N1887" s="1" t="s">
        <v>42</v>
      </c>
      <c r="O1887" s="1">
        <v>21337</v>
      </c>
      <c r="P1887" s="1">
        <v>2040</v>
      </c>
      <c r="Q1887" s="1">
        <v>188</v>
      </c>
      <c r="R1887" s="1337">
        <v>383520</v>
      </c>
      <c r="S1887" s="4">
        <v>-34258.31</v>
      </c>
      <c r="T1887" s="1">
        <v>181.233</v>
      </c>
      <c r="U1887" s="1337">
        <v>369715.32</v>
      </c>
      <c r="V1887" s="1">
        <v>0.27100000000000002</v>
      </c>
      <c r="W1887" s="1336">
        <v>552.79920000000004</v>
      </c>
      <c r="X1887" s="1">
        <v>13</v>
      </c>
      <c r="Y1887" s="1">
        <v>140</v>
      </c>
      <c r="AA1887" s="1">
        <v>401</v>
      </c>
      <c r="AB1887" s="1337">
        <v>13804.68</v>
      </c>
    </row>
    <row r="1888" spans="1:28">
      <c r="A1888" s="1336" t="s">
        <v>1169</v>
      </c>
      <c r="B1888" s="2" t="s">
        <v>1192</v>
      </c>
      <c r="C1888" s="1" t="s">
        <v>1193</v>
      </c>
      <c r="D1888" s="1" t="s">
        <v>1194</v>
      </c>
      <c r="E1888" s="1">
        <v>140034</v>
      </c>
      <c r="F1888" s="1336" t="s">
        <v>1191</v>
      </c>
      <c r="G1888" s="1" t="s">
        <v>32</v>
      </c>
      <c r="H1888" s="1">
        <v>419138</v>
      </c>
      <c r="I1888" s="3">
        <v>42531</v>
      </c>
      <c r="J1888" s="3">
        <v>42444</v>
      </c>
      <c r="K1888" s="3">
        <v>42493</v>
      </c>
      <c r="L1888" s="1">
        <v>222180</v>
      </c>
      <c r="M1888" s="3">
        <v>42530</v>
      </c>
      <c r="N1888" s="1" t="s">
        <v>42</v>
      </c>
      <c r="O1888" s="1">
        <v>21339</v>
      </c>
      <c r="P1888" s="1">
        <v>580</v>
      </c>
      <c r="Q1888" s="1">
        <v>225</v>
      </c>
      <c r="R1888" s="1337">
        <v>130500</v>
      </c>
      <c r="S1888" s="4">
        <v>-10106.24</v>
      </c>
      <c r="T1888" s="1">
        <v>214.535</v>
      </c>
      <c r="U1888" s="1337">
        <v>124430.3</v>
      </c>
      <c r="V1888" s="1">
        <v>0.25459999999999999</v>
      </c>
      <c r="W1888" s="1336">
        <v>147.68539999999999</v>
      </c>
      <c r="X1888" s="1">
        <v>13</v>
      </c>
      <c r="Y1888" s="1">
        <v>140</v>
      </c>
      <c r="AA1888" s="1">
        <v>401</v>
      </c>
      <c r="AB1888" s="1337">
        <v>6069.7</v>
      </c>
    </row>
    <row r="1889" spans="1:28">
      <c r="A1889" s="1336" t="s">
        <v>1169</v>
      </c>
      <c r="B1889" s="2" t="s">
        <v>1195</v>
      </c>
      <c r="C1889" s="1" t="s">
        <v>1196</v>
      </c>
      <c r="D1889" s="1" t="s">
        <v>884</v>
      </c>
      <c r="E1889" s="1">
        <v>140034</v>
      </c>
      <c r="F1889" s="1336" t="s">
        <v>1191</v>
      </c>
      <c r="G1889" s="1" t="s">
        <v>32</v>
      </c>
      <c r="H1889" s="1">
        <v>419137</v>
      </c>
      <c r="I1889" s="3">
        <v>42531</v>
      </c>
      <c r="J1889" s="3">
        <v>42444</v>
      </c>
      <c r="K1889" s="3">
        <v>42493</v>
      </c>
      <c r="L1889" s="1">
        <v>222178</v>
      </c>
      <c r="M1889" s="3">
        <v>42530</v>
      </c>
      <c r="N1889" s="1" t="s">
        <v>42</v>
      </c>
      <c r="O1889" s="1">
        <v>21338</v>
      </c>
      <c r="P1889" s="1">
        <v>720</v>
      </c>
      <c r="Q1889" s="1">
        <v>116</v>
      </c>
      <c r="R1889" s="1337">
        <v>83520</v>
      </c>
      <c r="S1889" s="4">
        <v>-5613.95</v>
      </c>
      <c r="T1889" s="1">
        <v>109.55500000000001</v>
      </c>
      <c r="U1889" s="1337">
        <v>78879.600000000006</v>
      </c>
      <c r="V1889" s="1">
        <v>5.6500000000000002E-2</v>
      </c>
      <c r="W1889" s="1336">
        <v>40.701599999999999</v>
      </c>
      <c r="X1889" s="1">
        <v>13</v>
      </c>
      <c r="Y1889" s="1">
        <v>140</v>
      </c>
      <c r="AA1889" s="1">
        <v>401</v>
      </c>
      <c r="AB1889" s="1337">
        <v>4640.3999999999996</v>
      </c>
    </row>
    <row r="1890" spans="1:28">
      <c r="A1890" s="1336" t="s">
        <v>1169</v>
      </c>
      <c r="B1890" s="2" t="s">
        <v>1197</v>
      </c>
      <c r="C1890" s="1" t="s">
        <v>1196</v>
      </c>
      <c r="D1890" s="1" t="s">
        <v>1198</v>
      </c>
      <c r="E1890" s="1">
        <v>140034</v>
      </c>
      <c r="F1890" s="1336" t="s">
        <v>1191</v>
      </c>
      <c r="G1890" s="1" t="s">
        <v>32</v>
      </c>
      <c r="H1890" s="1">
        <v>419137</v>
      </c>
      <c r="I1890" s="3">
        <v>42531</v>
      </c>
      <c r="J1890" s="3">
        <v>42444</v>
      </c>
      <c r="K1890" s="3">
        <v>42493</v>
      </c>
      <c r="L1890" s="1">
        <v>222178</v>
      </c>
      <c r="M1890" s="3">
        <v>42530</v>
      </c>
      <c r="N1890" s="1" t="s">
        <v>42</v>
      </c>
      <c r="O1890" s="1">
        <v>21338</v>
      </c>
      <c r="P1890" s="1">
        <v>830</v>
      </c>
      <c r="Q1890" s="1">
        <v>116</v>
      </c>
      <c r="R1890" s="1337">
        <v>96280</v>
      </c>
      <c r="S1890" s="4">
        <v>-6471.63</v>
      </c>
      <c r="T1890" s="1">
        <v>109.55500000000001</v>
      </c>
      <c r="U1890" s="1337">
        <v>90930.65</v>
      </c>
      <c r="V1890" s="1">
        <v>5.6500000000000002E-2</v>
      </c>
      <c r="W1890" s="1336">
        <v>46.919899999999998</v>
      </c>
      <c r="X1890" s="1">
        <v>13</v>
      </c>
      <c r="Y1890" s="1">
        <v>140</v>
      </c>
      <c r="AA1890" s="1">
        <v>401</v>
      </c>
      <c r="AB1890" s="1337">
        <v>5349.35</v>
      </c>
    </row>
    <row r="1891" spans="1:28">
      <c r="A1891" s="1336" t="s">
        <v>1169</v>
      </c>
      <c r="B1891" s="2" t="s">
        <v>1199</v>
      </c>
      <c r="C1891" s="1" t="s">
        <v>1200</v>
      </c>
      <c r="D1891" s="1" t="s">
        <v>65</v>
      </c>
      <c r="E1891" s="1">
        <v>130349</v>
      </c>
      <c r="F1891" s="1336" t="s">
        <v>141</v>
      </c>
      <c r="G1891" s="1" t="s">
        <v>32</v>
      </c>
      <c r="H1891" s="1">
        <v>419990</v>
      </c>
      <c r="I1891" s="3">
        <v>42538</v>
      </c>
      <c r="J1891" s="3">
        <v>42520</v>
      </c>
      <c r="K1891" s="3">
        <v>42546</v>
      </c>
      <c r="N1891" s="1" t="s">
        <v>89</v>
      </c>
      <c r="O1891" s="1">
        <v>116613</v>
      </c>
      <c r="P1891" s="1">
        <v>1000</v>
      </c>
      <c r="Q1891" s="1">
        <v>26.92</v>
      </c>
      <c r="R1891" s="1337">
        <v>26920</v>
      </c>
      <c r="S1891" s="1">
        <v>-58.75</v>
      </c>
      <c r="T1891" s="1">
        <v>23.875</v>
      </c>
      <c r="U1891" s="1337">
        <v>23875</v>
      </c>
      <c r="V1891" s="1">
        <v>1.84E-2</v>
      </c>
      <c r="W1891" s="1336">
        <v>18.440000000000001</v>
      </c>
      <c r="X1891" s="1">
        <v>13</v>
      </c>
      <c r="Y1891" s="1">
        <v>141</v>
      </c>
      <c r="AA1891" s="1">
        <v>401</v>
      </c>
      <c r="AB1891" s="1337">
        <v>3045</v>
      </c>
    </row>
    <row r="1892" spans="1:28">
      <c r="A1892" s="1336" t="s">
        <v>1169</v>
      </c>
      <c r="B1892" s="2" t="s">
        <v>1201</v>
      </c>
      <c r="C1892" s="1" t="s">
        <v>1200</v>
      </c>
      <c r="D1892" s="1" t="s">
        <v>129</v>
      </c>
      <c r="E1892" s="1">
        <v>130023</v>
      </c>
      <c r="F1892" s="1336" t="s">
        <v>153</v>
      </c>
      <c r="G1892" s="1" t="s">
        <v>32</v>
      </c>
      <c r="H1892" s="1">
        <v>420304</v>
      </c>
      <c r="I1892" s="3">
        <v>42541</v>
      </c>
      <c r="J1892" s="3">
        <v>42527</v>
      </c>
      <c r="K1892" s="3">
        <v>42546</v>
      </c>
      <c r="N1892" s="1" t="s">
        <v>89</v>
      </c>
      <c r="O1892" s="1">
        <v>116851</v>
      </c>
      <c r="P1892" s="1">
        <v>2000</v>
      </c>
      <c r="Q1892" s="1">
        <v>26.38</v>
      </c>
      <c r="R1892" s="1337">
        <v>52760</v>
      </c>
      <c r="S1892" s="4">
        <v>-1197.5</v>
      </c>
      <c r="T1892" s="1">
        <v>23.875</v>
      </c>
      <c r="U1892" s="1337">
        <v>47750</v>
      </c>
      <c r="V1892" s="1">
        <v>1.84E-2</v>
      </c>
      <c r="W1892" s="1336">
        <v>36.880000000000003</v>
      </c>
      <c r="X1892" s="1">
        <v>13</v>
      </c>
      <c r="Y1892" s="1">
        <v>130</v>
      </c>
      <c r="AA1892" s="1">
        <v>401</v>
      </c>
      <c r="AB1892" s="1337">
        <v>5010</v>
      </c>
    </row>
    <row r="1893" spans="1:28">
      <c r="A1893" s="1336" t="s">
        <v>1169</v>
      </c>
      <c r="B1893" s="2" t="s">
        <v>1201</v>
      </c>
      <c r="C1893" s="1" t="s">
        <v>1200</v>
      </c>
      <c r="D1893" s="1" t="s">
        <v>129</v>
      </c>
      <c r="E1893" s="1">
        <v>130023</v>
      </c>
      <c r="F1893" s="1336" t="s">
        <v>153</v>
      </c>
      <c r="G1893" s="1" t="s">
        <v>32</v>
      </c>
      <c r="H1893" s="1">
        <v>420807</v>
      </c>
      <c r="I1893" s="3">
        <v>42545</v>
      </c>
      <c r="J1893" s="3">
        <v>42527</v>
      </c>
      <c r="K1893" s="3">
        <v>42546</v>
      </c>
      <c r="N1893" s="1" t="s">
        <v>89</v>
      </c>
      <c r="O1893" s="1">
        <v>116851</v>
      </c>
      <c r="P1893" s="1">
        <v>2000</v>
      </c>
      <c r="Q1893" s="1">
        <v>26.38</v>
      </c>
      <c r="R1893" s="1337">
        <v>52760</v>
      </c>
      <c r="S1893" s="4">
        <v>-1197.5</v>
      </c>
      <c r="T1893" s="1">
        <v>23.875</v>
      </c>
      <c r="U1893" s="1337">
        <v>47750</v>
      </c>
      <c r="V1893" s="1">
        <v>1.84E-2</v>
      </c>
      <c r="W1893" s="1336">
        <v>36.880000000000003</v>
      </c>
      <c r="X1893" s="1">
        <v>13</v>
      </c>
      <c r="Y1893" s="1">
        <v>130</v>
      </c>
      <c r="AA1893" s="1">
        <v>401</v>
      </c>
      <c r="AB1893" s="1337">
        <v>5010</v>
      </c>
    </row>
    <row r="1894" spans="1:28">
      <c r="A1894" s="1336" t="s">
        <v>1169</v>
      </c>
      <c r="B1894" s="2" t="s">
        <v>1202</v>
      </c>
      <c r="C1894" s="1" t="s">
        <v>1203</v>
      </c>
      <c r="D1894" s="1" t="s">
        <v>129</v>
      </c>
      <c r="E1894" s="1">
        <v>130001</v>
      </c>
      <c r="F1894" s="1336" t="s">
        <v>132</v>
      </c>
      <c r="G1894" s="1" t="s">
        <v>32</v>
      </c>
      <c r="H1894" s="1">
        <v>420762</v>
      </c>
      <c r="I1894" s="3">
        <v>42545</v>
      </c>
      <c r="J1894" s="3">
        <v>42528</v>
      </c>
      <c r="K1894" s="3">
        <v>42546</v>
      </c>
      <c r="N1894" s="1" t="s">
        <v>89</v>
      </c>
      <c r="O1894" s="1">
        <v>116934</v>
      </c>
      <c r="P1894" s="1">
        <v>2000</v>
      </c>
      <c r="Q1894" s="1">
        <v>34.97</v>
      </c>
      <c r="R1894" s="1337">
        <v>69940</v>
      </c>
      <c r="S1894" s="4">
        <v>2219.1</v>
      </c>
      <c r="T1894" s="1">
        <v>29.965</v>
      </c>
      <c r="U1894" s="1337">
        <v>59930</v>
      </c>
      <c r="V1894" s="1">
        <v>3.6900000000000002E-2</v>
      </c>
      <c r="W1894" s="1336">
        <v>73.78</v>
      </c>
      <c r="X1894" s="1">
        <v>13</v>
      </c>
      <c r="Y1894" s="1">
        <v>130</v>
      </c>
      <c r="AA1894" s="1">
        <v>401</v>
      </c>
      <c r="AB1894" s="1337">
        <v>10010</v>
      </c>
    </row>
    <row r="1895" spans="1:28">
      <c r="A1895" s="1336" t="s">
        <v>1169</v>
      </c>
      <c r="B1895" s="2" t="s">
        <v>1204</v>
      </c>
      <c r="C1895" s="1" t="s">
        <v>1205</v>
      </c>
      <c r="D1895" s="1" t="s">
        <v>76</v>
      </c>
      <c r="E1895" s="1">
        <v>140083</v>
      </c>
      <c r="F1895" s="1336" t="s">
        <v>117</v>
      </c>
      <c r="G1895" s="1" t="s">
        <v>32</v>
      </c>
      <c r="H1895" s="1">
        <v>420233</v>
      </c>
      <c r="I1895" s="3">
        <v>42539</v>
      </c>
      <c r="J1895" s="3">
        <v>42517</v>
      </c>
      <c r="K1895" s="3">
        <v>42536</v>
      </c>
      <c r="L1895" s="1">
        <v>222808</v>
      </c>
      <c r="M1895" s="3">
        <v>42538</v>
      </c>
      <c r="N1895" s="1" t="s">
        <v>89</v>
      </c>
      <c r="O1895" s="1">
        <v>116547</v>
      </c>
      <c r="P1895" s="1">
        <v>500</v>
      </c>
      <c r="Q1895" s="1">
        <v>44.26</v>
      </c>
      <c r="R1895" s="1337">
        <v>22130</v>
      </c>
      <c r="S1895" s="1">
        <v>185.97</v>
      </c>
      <c r="T1895" s="1">
        <v>38.838999999999999</v>
      </c>
      <c r="U1895" s="1337">
        <v>19419.5</v>
      </c>
      <c r="V1895" s="1">
        <v>5.5399999999999998E-2</v>
      </c>
      <c r="W1895" s="1336">
        <v>27.72</v>
      </c>
      <c r="X1895" s="1">
        <v>13</v>
      </c>
      <c r="Y1895" s="1">
        <v>141</v>
      </c>
      <c r="AA1895" s="1">
        <v>401</v>
      </c>
      <c r="AB1895" s="1337">
        <v>2710.5</v>
      </c>
    </row>
    <row r="1896" spans="1:28">
      <c r="A1896" s="1336" t="s">
        <v>1169</v>
      </c>
      <c r="B1896" s="2" t="s">
        <v>1206</v>
      </c>
      <c r="C1896" s="1" t="s">
        <v>1205</v>
      </c>
      <c r="D1896" s="1" t="s">
        <v>65</v>
      </c>
      <c r="E1896" s="1">
        <v>140083</v>
      </c>
      <c r="F1896" s="1336" t="s">
        <v>117</v>
      </c>
      <c r="G1896" s="1" t="s">
        <v>32</v>
      </c>
      <c r="H1896" s="1">
        <v>420233</v>
      </c>
      <c r="I1896" s="3">
        <v>42539</v>
      </c>
      <c r="J1896" s="3">
        <v>42517</v>
      </c>
      <c r="K1896" s="3">
        <v>42536</v>
      </c>
      <c r="L1896" s="1">
        <v>222808</v>
      </c>
      <c r="M1896" s="3">
        <v>42538</v>
      </c>
      <c r="N1896" s="1" t="s">
        <v>89</v>
      </c>
      <c r="O1896" s="1">
        <v>116547</v>
      </c>
      <c r="P1896" s="1">
        <v>2000</v>
      </c>
      <c r="Q1896" s="1">
        <v>44.26</v>
      </c>
      <c r="R1896" s="1337">
        <v>88520</v>
      </c>
      <c r="S1896" s="1">
        <v>743.86</v>
      </c>
      <c r="T1896" s="1">
        <v>38.838999999999999</v>
      </c>
      <c r="U1896" s="1337">
        <v>77678</v>
      </c>
      <c r="V1896" s="1">
        <v>5.5399999999999998E-2</v>
      </c>
      <c r="W1896" s="1336">
        <v>110.88</v>
      </c>
      <c r="X1896" s="1">
        <v>13</v>
      </c>
      <c r="Y1896" s="1">
        <v>141</v>
      </c>
      <c r="AA1896" s="1">
        <v>401</v>
      </c>
      <c r="AB1896" s="1337">
        <v>10842</v>
      </c>
    </row>
    <row r="1897" spans="1:28">
      <c r="A1897" s="1336" t="s">
        <v>1169</v>
      </c>
      <c r="B1897" s="2" t="s">
        <v>1207</v>
      </c>
      <c r="C1897" s="1" t="s">
        <v>1208</v>
      </c>
      <c r="D1897" s="1" t="s">
        <v>65</v>
      </c>
      <c r="E1897" s="1">
        <v>140083</v>
      </c>
      <c r="F1897" s="1336" t="s">
        <v>117</v>
      </c>
      <c r="G1897" s="1" t="s">
        <v>32</v>
      </c>
      <c r="H1897" s="1">
        <v>420240</v>
      </c>
      <c r="I1897" s="3">
        <v>42539</v>
      </c>
      <c r="J1897" s="3">
        <v>42517</v>
      </c>
      <c r="K1897" s="3">
        <v>42536</v>
      </c>
      <c r="L1897" s="1">
        <v>222814</v>
      </c>
      <c r="M1897" s="3">
        <v>42538</v>
      </c>
      <c r="N1897" s="1" t="s">
        <v>89</v>
      </c>
      <c r="O1897" s="1">
        <v>116547</v>
      </c>
      <c r="P1897" s="1">
        <v>3000</v>
      </c>
      <c r="Q1897" s="1">
        <v>53.5</v>
      </c>
      <c r="R1897" s="1337">
        <v>160500</v>
      </c>
      <c r="S1897" s="4">
        <v>-28122.99</v>
      </c>
      <c r="T1897" s="1">
        <v>55.640999999999998</v>
      </c>
      <c r="U1897" s="1337">
        <v>166923</v>
      </c>
      <c r="V1897" s="1">
        <v>7.3999999999999996E-2</v>
      </c>
      <c r="W1897" s="1336">
        <v>222</v>
      </c>
      <c r="X1897" s="1">
        <v>13</v>
      </c>
      <c r="Y1897" s="1">
        <v>141</v>
      </c>
      <c r="AA1897" s="1">
        <v>401</v>
      </c>
      <c r="AB1897" s="1337">
        <v>-6423</v>
      </c>
    </row>
    <row r="1898" spans="1:28">
      <c r="A1898" s="1336" t="s">
        <v>1169</v>
      </c>
      <c r="B1898" s="2" t="s">
        <v>1209</v>
      </c>
      <c r="C1898" s="1" t="s">
        <v>1208</v>
      </c>
      <c r="D1898" s="1" t="s">
        <v>394</v>
      </c>
      <c r="E1898" s="1">
        <v>140083</v>
      </c>
      <c r="F1898" s="1336" t="s">
        <v>117</v>
      </c>
      <c r="G1898" s="1" t="s">
        <v>32</v>
      </c>
      <c r="H1898" s="1">
        <v>420240</v>
      </c>
      <c r="I1898" s="3">
        <v>42539</v>
      </c>
      <c r="J1898" s="3">
        <v>42517</v>
      </c>
      <c r="K1898" s="3">
        <v>42536</v>
      </c>
      <c r="L1898" s="1">
        <v>222814</v>
      </c>
      <c r="M1898" s="3">
        <v>42538</v>
      </c>
      <c r="N1898" s="1" t="s">
        <v>89</v>
      </c>
      <c r="O1898" s="1">
        <v>116547</v>
      </c>
      <c r="P1898" s="1">
        <v>1200</v>
      </c>
      <c r="Q1898" s="1">
        <v>53.5</v>
      </c>
      <c r="R1898" s="1337">
        <v>64200</v>
      </c>
      <c r="S1898" s="4">
        <v>-11249.2</v>
      </c>
      <c r="T1898" s="1">
        <v>55.640999999999998</v>
      </c>
      <c r="U1898" s="1337">
        <v>66769.2</v>
      </c>
      <c r="V1898" s="1">
        <v>7.3999999999999996E-2</v>
      </c>
      <c r="W1898" s="1336">
        <v>88.8</v>
      </c>
      <c r="X1898" s="1">
        <v>13</v>
      </c>
      <c r="Y1898" s="1">
        <v>141</v>
      </c>
      <c r="AA1898" s="1">
        <v>401</v>
      </c>
      <c r="AB1898" s="1337">
        <v>-2569.1999999999998</v>
      </c>
    </row>
    <row r="1899" spans="1:28">
      <c r="A1899" s="1336" t="s">
        <v>1169</v>
      </c>
      <c r="B1899" s="2" t="s">
        <v>1210</v>
      </c>
      <c r="C1899" s="1" t="s">
        <v>1211</v>
      </c>
      <c r="D1899" s="1" t="s">
        <v>87</v>
      </c>
      <c r="E1899" s="1">
        <v>140083</v>
      </c>
      <c r="F1899" s="1336" t="s">
        <v>117</v>
      </c>
      <c r="G1899" s="1" t="s">
        <v>32</v>
      </c>
      <c r="H1899" s="1">
        <v>420219</v>
      </c>
      <c r="I1899" s="3">
        <v>42539</v>
      </c>
      <c r="J1899" s="3">
        <v>42517</v>
      </c>
      <c r="K1899" s="3">
        <v>42546</v>
      </c>
      <c r="L1899" s="1">
        <v>222806</v>
      </c>
      <c r="M1899" s="3">
        <v>42538</v>
      </c>
      <c r="N1899" s="1" t="s">
        <v>89</v>
      </c>
      <c r="O1899" s="1">
        <v>116547</v>
      </c>
      <c r="P1899" s="1">
        <v>200</v>
      </c>
      <c r="Q1899" s="1">
        <v>63.96</v>
      </c>
      <c r="R1899" s="1337">
        <v>12792</v>
      </c>
      <c r="S1899" s="4">
        <v>-1489.84</v>
      </c>
      <c r="T1899" s="1">
        <v>63.194000000000003</v>
      </c>
      <c r="U1899" s="1337">
        <v>12638.8</v>
      </c>
      <c r="V1899" s="1">
        <v>9.2499999999999999E-2</v>
      </c>
      <c r="W1899" s="1336">
        <v>18.5</v>
      </c>
      <c r="X1899" s="1">
        <v>13</v>
      </c>
      <c r="Y1899" s="1">
        <v>141</v>
      </c>
      <c r="AA1899" s="1">
        <v>401</v>
      </c>
      <c r="AB1899" s="1336">
        <v>153.19999999999999</v>
      </c>
    </row>
    <row r="1900" spans="1:28">
      <c r="A1900" s="1336" t="s">
        <v>1169</v>
      </c>
      <c r="B1900" s="2" t="s">
        <v>1212</v>
      </c>
      <c r="C1900" s="1" t="s">
        <v>1213</v>
      </c>
      <c r="D1900" s="1" t="s">
        <v>76</v>
      </c>
      <c r="E1900" s="1">
        <v>140083</v>
      </c>
      <c r="F1900" s="1336" t="s">
        <v>117</v>
      </c>
      <c r="G1900" s="1" t="s">
        <v>32</v>
      </c>
      <c r="H1900" s="1">
        <v>420239</v>
      </c>
      <c r="I1900" s="3">
        <v>42539</v>
      </c>
      <c r="J1900" s="3">
        <v>42517</v>
      </c>
      <c r="K1900" s="3">
        <v>42536</v>
      </c>
      <c r="L1900" s="1">
        <v>222813</v>
      </c>
      <c r="M1900" s="3">
        <v>42538</v>
      </c>
      <c r="N1900" s="1" t="s">
        <v>89</v>
      </c>
      <c r="O1900" s="1">
        <v>116547</v>
      </c>
      <c r="P1900" s="1">
        <v>500</v>
      </c>
      <c r="Q1900" s="1">
        <v>69.680000000000007</v>
      </c>
      <c r="R1900" s="1337">
        <v>34840</v>
      </c>
      <c r="S1900" s="4">
        <v>-4397.5600000000004</v>
      </c>
      <c r="T1900" s="1">
        <v>69.447000000000003</v>
      </c>
      <c r="U1900" s="1337">
        <v>34723.5</v>
      </c>
      <c r="V1900" s="1">
        <v>0.1111</v>
      </c>
      <c r="W1900" s="1336">
        <v>55.555</v>
      </c>
      <c r="X1900" s="1">
        <v>13</v>
      </c>
      <c r="Y1900" s="1">
        <v>141</v>
      </c>
      <c r="AA1900" s="1">
        <v>401</v>
      </c>
      <c r="AB1900" s="1336">
        <v>116.5</v>
      </c>
    </row>
    <row r="1901" spans="1:28">
      <c r="A1901" s="1336" t="s">
        <v>1169</v>
      </c>
      <c r="B1901" s="2" t="s">
        <v>1214</v>
      </c>
      <c r="C1901" s="1" t="s">
        <v>1213</v>
      </c>
      <c r="D1901" s="1" t="s">
        <v>65</v>
      </c>
      <c r="E1901" s="1">
        <v>140083</v>
      </c>
      <c r="F1901" s="1336" t="s">
        <v>117</v>
      </c>
      <c r="G1901" s="1" t="s">
        <v>32</v>
      </c>
      <c r="H1901" s="1">
        <v>420239</v>
      </c>
      <c r="I1901" s="3">
        <v>42539</v>
      </c>
      <c r="J1901" s="3">
        <v>42517</v>
      </c>
      <c r="K1901" s="3">
        <v>42536</v>
      </c>
      <c r="L1901" s="1">
        <v>222813</v>
      </c>
      <c r="M1901" s="3">
        <v>42538</v>
      </c>
      <c r="N1901" s="1" t="s">
        <v>89</v>
      </c>
      <c r="O1901" s="1">
        <v>116547</v>
      </c>
      <c r="P1901" s="1">
        <v>2000</v>
      </c>
      <c r="Q1901" s="1">
        <v>69.680000000000007</v>
      </c>
      <c r="R1901" s="1337">
        <v>139360</v>
      </c>
      <c r="S1901" s="4">
        <v>-17590.22</v>
      </c>
      <c r="T1901" s="1">
        <v>69.447000000000003</v>
      </c>
      <c r="U1901" s="1337">
        <v>138894</v>
      </c>
      <c r="V1901" s="1">
        <v>0.1111</v>
      </c>
      <c r="W1901" s="1336">
        <v>222.22</v>
      </c>
      <c r="X1901" s="1">
        <v>13</v>
      </c>
      <c r="Y1901" s="1">
        <v>141</v>
      </c>
      <c r="AA1901" s="1">
        <v>401</v>
      </c>
      <c r="AB1901" s="1336">
        <v>466</v>
      </c>
    </row>
    <row r="1902" spans="1:28">
      <c r="A1902" s="1336" t="s">
        <v>1169</v>
      </c>
      <c r="B1902" s="2" t="s">
        <v>1215</v>
      </c>
      <c r="C1902" s="1" t="s">
        <v>1216</v>
      </c>
      <c r="D1902" s="1" t="s">
        <v>116</v>
      </c>
      <c r="E1902" s="1">
        <v>140083</v>
      </c>
      <c r="F1902" s="1336" t="s">
        <v>117</v>
      </c>
      <c r="G1902" s="1" t="s">
        <v>32</v>
      </c>
      <c r="H1902" s="1">
        <v>420229</v>
      </c>
      <c r="I1902" s="3">
        <v>42539</v>
      </c>
      <c r="J1902" s="3">
        <v>42517</v>
      </c>
      <c r="K1902" s="3">
        <v>42546</v>
      </c>
      <c r="L1902" s="1">
        <v>222807</v>
      </c>
      <c r="M1902" s="3">
        <v>42538</v>
      </c>
      <c r="N1902" s="1" t="s">
        <v>89</v>
      </c>
      <c r="O1902" s="1">
        <v>116547</v>
      </c>
      <c r="P1902" s="1">
        <v>100</v>
      </c>
      <c r="Q1902" s="1">
        <v>84.76</v>
      </c>
      <c r="R1902" s="1337">
        <v>8476</v>
      </c>
      <c r="S1902" s="1">
        <v>-735.53</v>
      </c>
      <c r="T1902" s="1">
        <v>81.518000000000001</v>
      </c>
      <c r="U1902" s="1337">
        <v>8151.8</v>
      </c>
      <c r="V1902" s="1">
        <v>0.14799999999999999</v>
      </c>
      <c r="W1902" s="1336">
        <v>14.798999999999999</v>
      </c>
      <c r="X1902" s="1">
        <v>13</v>
      </c>
      <c r="Y1902" s="1">
        <v>141</v>
      </c>
      <c r="AA1902" s="1">
        <v>401</v>
      </c>
      <c r="AB1902" s="1336">
        <v>324.2</v>
      </c>
    </row>
    <row r="1903" spans="1:28">
      <c r="A1903" s="1336" t="s">
        <v>1169</v>
      </c>
      <c r="B1903" s="2" t="s">
        <v>1217</v>
      </c>
      <c r="C1903" s="1" t="s">
        <v>1218</v>
      </c>
      <c r="D1903" s="1" t="s">
        <v>76</v>
      </c>
      <c r="E1903" s="1">
        <v>140083</v>
      </c>
      <c r="F1903" s="1336" t="s">
        <v>117</v>
      </c>
      <c r="G1903" s="1" t="s">
        <v>32</v>
      </c>
      <c r="H1903" s="1">
        <v>419158</v>
      </c>
      <c r="I1903" s="3">
        <v>42531</v>
      </c>
      <c r="J1903" s="3">
        <v>42515</v>
      </c>
      <c r="K1903" s="3">
        <v>42541</v>
      </c>
      <c r="L1903" s="1">
        <v>222248</v>
      </c>
      <c r="M1903" s="3">
        <v>42531</v>
      </c>
      <c r="N1903" s="1" t="s">
        <v>89</v>
      </c>
      <c r="O1903" s="1">
        <v>116457</v>
      </c>
      <c r="P1903" s="1">
        <v>1000</v>
      </c>
      <c r="Q1903" s="1">
        <v>98.07</v>
      </c>
      <c r="R1903" s="1337">
        <v>98070</v>
      </c>
      <c r="S1903" s="4">
        <v>-3798.37</v>
      </c>
      <c r="T1903" s="1">
        <v>90.149000000000001</v>
      </c>
      <c r="U1903" s="1337">
        <v>90149</v>
      </c>
      <c r="V1903" s="1">
        <v>0.1757</v>
      </c>
      <c r="W1903" s="1336">
        <v>175.74</v>
      </c>
      <c r="X1903" s="1">
        <v>13</v>
      </c>
      <c r="Y1903" s="1">
        <v>141</v>
      </c>
      <c r="AA1903" s="1">
        <v>401</v>
      </c>
      <c r="AB1903" s="1337">
        <v>7921</v>
      </c>
    </row>
    <row r="1904" spans="1:28">
      <c r="A1904" s="1336" t="s">
        <v>1169</v>
      </c>
      <c r="B1904" s="2" t="s">
        <v>1219</v>
      </c>
      <c r="C1904" s="1" t="s">
        <v>1220</v>
      </c>
      <c r="D1904" s="1" t="s">
        <v>87</v>
      </c>
      <c r="E1904" s="1">
        <v>140083</v>
      </c>
      <c r="F1904" s="1336" t="s">
        <v>117</v>
      </c>
      <c r="G1904" s="1" t="s">
        <v>32</v>
      </c>
      <c r="H1904" s="1">
        <v>420131</v>
      </c>
      <c r="I1904" s="3">
        <v>42538</v>
      </c>
      <c r="J1904" s="3">
        <v>42517</v>
      </c>
      <c r="K1904" s="3">
        <v>42546</v>
      </c>
      <c r="L1904" s="1">
        <v>222761</v>
      </c>
      <c r="M1904" s="3">
        <v>42537</v>
      </c>
      <c r="N1904" s="1" t="s">
        <v>89</v>
      </c>
      <c r="O1904" s="1">
        <v>116547</v>
      </c>
      <c r="P1904" s="1">
        <v>200</v>
      </c>
      <c r="Q1904" s="1">
        <v>135.72</v>
      </c>
      <c r="R1904" s="1337">
        <v>27144</v>
      </c>
      <c r="S1904" s="4">
        <v>-2120.9699999999998</v>
      </c>
      <c r="T1904" s="1">
        <v>129.49100000000001</v>
      </c>
      <c r="U1904" s="1337">
        <v>25898.2</v>
      </c>
      <c r="V1904" s="1">
        <v>0.27779999999999999</v>
      </c>
      <c r="W1904" s="1336">
        <v>55.552</v>
      </c>
      <c r="X1904" s="1">
        <v>13</v>
      </c>
      <c r="Y1904" s="1">
        <v>141</v>
      </c>
      <c r="AA1904" s="1">
        <v>401</v>
      </c>
      <c r="AB1904" s="1337">
        <v>1245.8</v>
      </c>
    </row>
    <row r="1905" spans="1:28">
      <c r="A1905" s="1336" t="s">
        <v>1169</v>
      </c>
      <c r="B1905" s="2" t="s">
        <v>1221</v>
      </c>
      <c r="C1905" s="1" t="s">
        <v>1222</v>
      </c>
      <c r="D1905" s="1" t="s">
        <v>65</v>
      </c>
      <c r="E1905" s="1">
        <v>140083</v>
      </c>
      <c r="F1905" s="1336" t="s">
        <v>117</v>
      </c>
      <c r="G1905" s="1" t="s">
        <v>32</v>
      </c>
      <c r="H1905" s="1">
        <v>420237</v>
      </c>
      <c r="I1905" s="3">
        <v>42539</v>
      </c>
      <c r="J1905" s="3">
        <v>42517</v>
      </c>
      <c r="K1905" s="3">
        <v>42546</v>
      </c>
      <c r="L1905" s="1">
        <v>222811</v>
      </c>
      <c r="M1905" s="3">
        <v>42538</v>
      </c>
      <c r="N1905" s="1" t="s">
        <v>89</v>
      </c>
      <c r="O1905" s="1">
        <v>116547</v>
      </c>
      <c r="P1905" s="1">
        <v>1000</v>
      </c>
      <c r="Q1905" s="1">
        <v>26.26</v>
      </c>
      <c r="R1905" s="1337">
        <v>26260</v>
      </c>
      <c r="S1905" s="1">
        <v>-718.75</v>
      </c>
      <c r="T1905" s="1">
        <v>23.875</v>
      </c>
      <c r="U1905" s="1337">
        <v>23875</v>
      </c>
      <c r="V1905" s="1">
        <v>1.84E-2</v>
      </c>
      <c r="W1905" s="1336">
        <v>18.440000000000001</v>
      </c>
      <c r="X1905" s="1">
        <v>13</v>
      </c>
      <c r="Y1905" s="1">
        <v>141</v>
      </c>
      <c r="AA1905" s="1">
        <v>401</v>
      </c>
      <c r="AB1905" s="1337">
        <v>2385</v>
      </c>
    </row>
    <row r="1906" spans="1:28">
      <c r="A1906" s="1336" t="s">
        <v>1169</v>
      </c>
      <c r="B1906" s="2" t="s">
        <v>1223</v>
      </c>
      <c r="C1906" s="1" t="s">
        <v>1222</v>
      </c>
      <c r="D1906" s="1" t="s">
        <v>129</v>
      </c>
      <c r="E1906" s="1">
        <v>140083</v>
      </c>
      <c r="F1906" s="1336" t="s">
        <v>117</v>
      </c>
      <c r="G1906" s="1" t="s">
        <v>32</v>
      </c>
      <c r="H1906" s="1">
        <v>420237</v>
      </c>
      <c r="I1906" s="3">
        <v>42539</v>
      </c>
      <c r="J1906" s="3">
        <v>42517</v>
      </c>
      <c r="K1906" s="3">
        <v>42546</v>
      </c>
      <c r="L1906" s="1">
        <v>222811</v>
      </c>
      <c r="M1906" s="3">
        <v>42538</v>
      </c>
      <c r="N1906" s="1" t="s">
        <v>89</v>
      </c>
      <c r="O1906" s="1">
        <v>116547</v>
      </c>
      <c r="P1906" s="1">
        <v>12000</v>
      </c>
      <c r="Q1906" s="1">
        <v>26.26</v>
      </c>
      <c r="R1906" s="1337">
        <v>315120</v>
      </c>
      <c r="S1906" s="4">
        <v>-8625</v>
      </c>
      <c r="T1906" s="1">
        <v>23.875</v>
      </c>
      <c r="U1906" s="1337">
        <v>286500</v>
      </c>
      <c r="V1906" s="1">
        <v>1.84E-2</v>
      </c>
      <c r="W1906" s="1336">
        <v>221.28</v>
      </c>
      <c r="X1906" s="1">
        <v>13</v>
      </c>
      <c r="Y1906" s="1">
        <v>141</v>
      </c>
      <c r="AA1906" s="1">
        <v>401</v>
      </c>
      <c r="AB1906" s="1337">
        <v>28620</v>
      </c>
    </row>
    <row r="1907" spans="1:28">
      <c r="A1907" s="1336" t="s">
        <v>1169</v>
      </c>
      <c r="B1907" s="2" t="s">
        <v>1223</v>
      </c>
      <c r="C1907" s="1" t="s">
        <v>1222</v>
      </c>
      <c r="D1907" s="1" t="s">
        <v>129</v>
      </c>
      <c r="E1907" s="1">
        <v>140083</v>
      </c>
      <c r="F1907" s="1336" t="s">
        <v>117</v>
      </c>
      <c r="G1907" s="1" t="s">
        <v>32</v>
      </c>
      <c r="H1907" s="1">
        <v>421119</v>
      </c>
      <c r="I1907" s="3">
        <v>42546</v>
      </c>
      <c r="J1907" s="3">
        <v>42517</v>
      </c>
      <c r="K1907" s="3">
        <v>42546</v>
      </c>
      <c r="L1907" s="1">
        <v>223165</v>
      </c>
      <c r="M1907" s="3">
        <v>42545</v>
      </c>
      <c r="N1907" s="1" t="s">
        <v>89</v>
      </c>
      <c r="O1907" s="1">
        <v>116556</v>
      </c>
      <c r="P1907" s="1">
        <v>4000</v>
      </c>
      <c r="Q1907" s="1">
        <v>26.92</v>
      </c>
      <c r="R1907" s="1337">
        <v>107680</v>
      </c>
      <c r="S1907" s="1">
        <v>-235</v>
      </c>
      <c r="T1907" s="1">
        <v>23.875</v>
      </c>
      <c r="U1907" s="1337">
        <v>95500</v>
      </c>
      <c r="V1907" s="1">
        <v>1.84E-2</v>
      </c>
      <c r="W1907" s="1336">
        <v>73.760000000000005</v>
      </c>
      <c r="X1907" s="1">
        <v>13</v>
      </c>
      <c r="Y1907" s="1">
        <v>141</v>
      </c>
      <c r="AA1907" s="1">
        <v>401</v>
      </c>
      <c r="AB1907" s="1337">
        <v>12180</v>
      </c>
    </row>
    <row r="1908" spans="1:28">
      <c r="A1908" s="1336" t="s">
        <v>1169</v>
      </c>
      <c r="B1908" s="2" t="s">
        <v>1224</v>
      </c>
      <c r="C1908" s="1" t="s">
        <v>1222</v>
      </c>
      <c r="D1908" s="1" t="s">
        <v>1225</v>
      </c>
      <c r="E1908" s="1">
        <v>140083</v>
      </c>
      <c r="F1908" s="1336" t="s">
        <v>117</v>
      </c>
      <c r="G1908" s="1" t="s">
        <v>32</v>
      </c>
      <c r="H1908" s="1">
        <v>420588</v>
      </c>
      <c r="I1908" s="3">
        <v>42543</v>
      </c>
      <c r="J1908" s="3">
        <v>42517</v>
      </c>
      <c r="K1908" s="3">
        <v>42546</v>
      </c>
      <c r="L1908" s="1">
        <v>222982</v>
      </c>
      <c r="M1908" s="3">
        <v>42542</v>
      </c>
      <c r="N1908" s="1" t="s">
        <v>89</v>
      </c>
      <c r="O1908" s="1">
        <v>116556</v>
      </c>
      <c r="P1908" s="1">
        <v>2500</v>
      </c>
      <c r="Q1908" s="1">
        <v>26.92</v>
      </c>
      <c r="R1908" s="1337">
        <v>67300</v>
      </c>
      <c r="S1908" s="1">
        <v>-146.88</v>
      </c>
      <c r="T1908" s="1">
        <v>23.875</v>
      </c>
      <c r="U1908" s="1337">
        <v>59687.5</v>
      </c>
      <c r="V1908" s="1">
        <v>1.84E-2</v>
      </c>
      <c r="W1908" s="1336">
        <v>46.1</v>
      </c>
      <c r="X1908" s="1">
        <v>13</v>
      </c>
      <c r="Y1908" s="1">
        <v>141</v>
      </c>
      <c r="AA1908" s="1">
        <v>401</v>
      </c>
      <c r="AB1908" s="1337">
        <v>7612.5</v>
      </c>
    </row>
    <row r="1909" spans="1:28">
      <c r="A1909" s="1336" t="s">
        <v>1169</v>
      </c>
      <c r="B1909" s="2" t="s">
        <v>1226</v>
      </c>
      <c r="C1909" s="1" t="s">
        <v>1227</v>
      </c>
      <c r="D1909" s="1" t="s">
        <v>65</v>
      </c>
      <c r="E1909" s="1">
        <v>140083</v>
      </c>
      <c r="F1909" s="1336" t="s">
        <v>117</v>
      </c>
      <c r="G1909" s="1" t="s">
        <v>32</v>
      </c>
      <c r="H1909" s="1">
        <v>420235</v>
      </c>
      <c r="I1909" s="3">
        <v>42539</v>
      </c>
      <c r="J1909" s="3">
        <v>42517</v>
      </c>
      <c r="K1909" s="3">
        <v>42536</v>
      </c>
      <c r="L1909" s="1">
        <v>222810</v>
      </c>
      <c r="M1909" s="3">
        <v>42538</v>
      </c>
      <c r="N1909" s="1" t="s">
        <v>89</v>
      </c>
      <c r="O1909" s="1">
        <v>116547</v>
      </c>
      <c r="P1909" s="1">
        <v>3000</v>
      </c>
      <c r="Q1909" s="1">
        <v>29.92</v>
      </c>
      <c r="R1909" s="1337">
        <v>89760</v>
      </c>
      <c r="S1909" s="1">
        <v>382.65</v>
      </c>
      <c r="T1909" s="1">
        <v>26.364999999999998</v>
      </c>
      <c r="U1909" s="1337">
        <v>79095</v>
      </c>
      <c r="V1909" s="1">
        <v>2.76E-2</v>
      </c>
      <c r="W1909" s="1336">
        <v>82.92</v>
      </c>
      <c r="X1909" s="1">
        <v>13</v>
      </c>
      <c r="Y1909" s="1">
        <v>141</v>
      </c>
      <c r="AA1909" s="1">
        <v>401</v>
      </c>
      <c r="AB1909" s="1337">
        <v>10665</v>
      </c>
    </row>
    <row r="1910" spans="1:28">
      <c r="A1910" s="1336" t="s">
        <v>1169</v>
      </c>
      <c r="B1910" s="2" t="s">
        <v>1228</v>
      </c>
      <c r="C1910" s="1" t="s">
        <v>1227</v>
      </c>
      <c r="D1910" s="1" t="s">
        <v>394</v>
      </c>
      <c r="E1910" s="1">
        <v>140083</v>
      </c>
      <c r="F1910" s="1336" t="s">
        <v>117</v>
      </c>
      <c r="G1910" s="1" t="s">
        <v>32</v>
      </c>
      <c r="H1910" s="1">
        <v>420235</v>
      </c>
      <c r="I1910" s="3">
        <v>42539</v>
      </c>
      <c r="J1910" s="3">
        <v>42517</v>
      </c>
      <c r="K1910" s="3">
        <v>42536</v>
      </c>
      <c r="L1910" s="1">
        <v>222810</v>
      </c>
      <c r="M1910" s="3">
        <v>42538</v>
      </c>
      <c r="N1910" s="1" t="s">
        <v>89</v>
      </c>
      <c r="O1910" s="1">
        <v>116547</v>
      </c>
      <c r="P1910" s="1">
        <v>1200</v>
      </c>
      <c r="Q1910" s="1">
        <v>29.92</v>
      </c>
      <c r="R1910" s="1337">
        <v>35904</v>
      </c>
      <c r="S1910" s="1">
        <v>153.06</v>
      </c>
      <c r="T1910" s="1">
        <v>26.364999999999998</v>
      </c>
      <c r="U1910" s="1337">
        <v>31638</v>
      </c>
      <c r="V1910" s="1">
        <v>2.76E-2</v>
      </c>
      <c r="W1910" s="1336">
        <v>33.167999999999999</v>
      </c>
      <c r="X1910" s="1">
        <v>13</v>
      </c>
      <c r="Y1910" s="1">
        <v>141</v>
      </c>
      <c r="AA1910" s="1">
        <v>401</v>
      </c>
      <c r="AB1910" s="1337">
        <v>4266</v>
      </c>
    </row>
    <row r="1911" spans="1:28">
      <c r="A1911" s="1336" t="s">
        <v>1169</v>
      </c>
      <c r="B1911" s="2" t="s">
        <v>1229</v>
      </c>
      <c r="C1911" s="1" t="s">
        <v>1227</v>
      </c>
      <c r="D1911" s="1" t="s">
        <v>129</v>
      </c>
      <c r="E1911" s="1">
        <v>140083</v>
      </c>
      <c r="F1911" s="1336" t="s">
        <v>117</v>
      </c>
      <c r="G1911" s="1" t="s">
        <v>32</v>
      </c>
      <c r="H1911" s="1">
        <v>419696</v>
      </c>
      <c r="I1911" s="3">
        <v>42535</v>
      </c>
      <c r="J1911" s="3">
        <v>42516</v>
      </c>
      <c r="K1911" s="3">
        <v>42546</v>
      </c>
      <c r="L1911" s="1">
        <v>222450</v>
      </c>
      <c r="M1911" s="3">
        <v>42534</v>
      </c>
      <c r="N1911" s="1" t="s">
        <v>89</v>
      </c>
      <c r="O1911" s="1">
        <v>116497</v>
      </c>
      <c r="P1911" s="1">
        <v>2000</v>
      </c>
      <c r="Q1911" s="1">
        <v>30.67</v>
      </c>
      <c r="R1911" s="1337">
        <v>61340</v>
      </c>
      <c r="S1911" s="4">
        <v>1755.1</v>
      </c>
      <c r="T1911" s="1">
        <v>26.364999999999998</v>
      </c>
      <c r="U1911" s="1337">
        <v>52730</v>
      </c>
      <c r="V1911" s="1">
        <v>2.76E-2</v>
      </c>
      <c r="W1911" s="1336">
        <v>55.28</v>
      </c>
      <c r="X1911" s="1">
        <v>13</v>
      </c>
      <c r="Y1911" s="1">
        <v>141</v>
      </c>
      <c r="AA1911" s="1">
        <v>401</v>
      </c>
      <c r="AB1911" s="1337">
        <v>8610</v>
      </c>
    </row>
    <row r="1912" spans="1:28">
      <c r="A1912" s="1336" t="s">
        <v>1169</v>
      </c>
      <c r="B1912" s="2" t="s">
        <v>1230</v>
      </c>
      <c r="C1912" s="1" t="s">
        <v>1231</v>
      </c>
      <c r="D1912" s="1" t="s">
        <v>76</v>
      </c>
      <c r="E1912" s="1">
        <v>140083</v>
      </c>
      <c r="F1912" s="1336" t="s">
        <v>117</v>
      </c>
      <c r="G1912" s="1" t="s">
        <v>32</v>
      </c>
      <c r="H1912" s="1">
        <v>419780</v>
      </c>
      <c r="I1912" s="3">
        <v>42536</v>
      </c>
      <c r="J1912" s="3">
        <v>42516</v>
      </c>
      <c r="K1912" s="3">
        <v>42546</v>
      </c>
      <c r="L1912" s="1">
        <v>222549</v>
      </c>
      <c r="M1912" s="3">
        <v>42535</v>
      </c>
      <c r="N1912" s="1" t="s">
        <v>89</v>
      </c>
      <c r="O1912" s="1">
        <v>116497</v>
      </c>
      <c r="P1912" s="1">
        <v>500</v>
      </c>
      <c r="Q1912" s="1">
        <v>34.97</v>
      </c>
      <c r="R1912" s="1337">
        <v>17485</v>
      </c>
      <c r="S1912" s="1">
        <v>554.78</v>
      </c>
      <c r="T1912" s="1">
        <v>29.965</v>
      </c>
      <c r="U1912" s="1337">
        <v>14982.5</v>
      </c>
      <c r="V1912" s="1">
        <v>3.6900000000000002E-2</v>
      </c>
      <c r="W1912" s="1336">
        <v>18.445</v>
      </c>
      <c r="X1912" s="1">
        <v>13</v>
      </c>
      <c r="Y1912" s="1">
        <v>141</v>
      </c>
      <c r="AA1912" s="1">
        <v>401</v>
      </c>
      <c r="AB1912" s="1337">
        <v>2502.5</v>
      </c>
    </row>
    <row r="1913" spans="1:28">
      <c r="A1913" s="1336" t="s">
        <v>1169</v>
      </c>
      <c r="B1913" s="2" t="s">
        <v>1232</v>
      </c>
      <c r="C1913" s="1" t="s">
        <v>1231</v>
      </c>
      <c r="D1913" s="1" t="s">
        <v>65</v>
      </c>
      <c r="E1913" s="1">
        <v>140083</v>
      </c>
      <c r="F1913" s="1336" t="s">
        <v>117</v>
      </c>
      <c r="G1913" s="1" t="s">
        <v>32</v>
      </c>
      <c r="H1913" s="1">
        <v>419746</v>
      </c>
      <c r="I1913" s="3">
        <v>42535</v>
      </c>
      <c r="J1913" s="3">
        <v>42516</v>
      </c>
      <c r="K1913" s="3">
        <v>42546</v>
      </c>
      <c r="L1913" s="1">
        <v>222517</v>
      </c>
      <c r="M1913" s="3">
        <v>42535</v>
      </c>
      <c r="N1913" s="1" t="s">
        <v>89</v>
      </c>
      <c r="O1913" s="1">
        <v>116497</v>
      </c>
      <c r="P1913" s="1">
        <v>1000</v>
      </c>
      <c r="Q1913" s="1">
        <v>34.97</v>
      </c>
      <c r="R1913" s="1337">
        <v>34970</v>
      </c>
      <c r="S1913" s="4">
        <v>1109.55</v>
      </c>
      <c r="T1913" s="1">
        <v>29.965</v>
      </c>
      <c r="U1913" s="1337">
        <v>29965</v>
      </c>
      <c r="V1913" s="1">
        <v>3.6900000000000002E-2</v>
      </c>
      <c r="W1913" s="1336">
        <v>36.89</v>
      </c>
      <c r="X1913" s="1">
        <v>13</v>
      </c>
      <c r="Y1913" s="1">
        <v>141</v>
      </c>
      <c r="AA1913" s="1">
        <v>401</v>
      </c>
      <c r="AB1913" s="1337">
        <v>5005</v>
      </c>
    </row>
    <row r="1914" spans="1:28">
      <c r="A1914" s="1336" t="s">
        <v>1169</v>
      </c>
      <c r="B1914" s="2" t="s">
        <v>1232</v>
      </c>
      <c r="C1914" s="1" t="s">
        <v>1231</v>
      </c>
      <c r="D1914" s="1" t="s">
        <v>65</v>
      </c>
      <c r="E1914" s="1">
        <v>140083</v>
      </c>
      <c r="F1914" s="1336" t="s">
        <v>117</v>
      </c>
      <c r="G1914" s="1" t="s">
        <v>32</v>
      </c>
      <c r="H1914" s="1">
        <v>420242</v>
      </c>
      <c r="I1914" s="3">
        <v>42539</v>
      </c>
      <c r="J1914" s="3">
        <v>42517</v>
      </c>
      <c r="K1914" s="3">
        <v>42536</v>
      </c>
      <c r="L1914" s="1">
        <v>222816</v>
      </c>
      <c r="M1914" s="3">
        <v>42538</v>
      </c>
      <c r="N1914" s="1" t="s">
        <v>89</v>
      </c>
      <c r="O1914" s="1">
        <v>116547</v>
      </c>
      <c r="P1914" s="1">
        <v>2000</v>
      </c>
      <c r="Q1914" s="1">
        <v>34.119999999999997</v>
      </c>
      <c r="R1914" s="1337">
        <v>68240</v>
      </c>
      <c r="S1914" s="1">
        <v>519.1</v>
      </c>
      <c r="T1914" s="1">
        <v>29.965</v>
      </c>
      <c r="U1914" s="1337">
        <v>59930</v>
      </c>
      <c r="V1914" s="1">
        <v>3.6900000000000002E-2</v>
      </c>
      <c r="W1914" s="1336">
        <v>73.78</v>
      </c>
      <c r="X1914" s="1">
        <v>13</v>
      </c>
      <c r="Y1914" s="1">
        <v>141</v>
      </c>
      <c r="AA1914" s="1">
        <v>401</v>
      </c>
      <c r="AB1914" s="1337">
        <v>8310</v>
      </c>
    </row>
    <row r="1915" spans="1:28">
      <c r="A1915" s="1336" t="s">
        <v>1169</v>
      </c>
      <c r="B1915" s="2" t="s">
        <v>1233</v>
      </c>
      <c r="C1915" s="1" t="s">
        <v>1231</v>
      </c>
      <c r="D1915" s="1" t="s">
        <v>394</v>
      </c>
      <c r="E1915" s="1">
        <v>140083</v>
      </c>
      <c r="F1915" s="1336" t="s">
        <v>117</v>
      </c>
      <c r="G1915" s="1" t="s">
        <v>32</v>
      </c>
      <c r="H1915" s="1">
        <v>419699</v>
      </c>
      <c r="I1915" s="3">
        <v>42535</v>
      </c>
      <c r="J1915" s="3">
        <v>42517</v>
      </c>
      <c r="K1915" s="3">
        <v>42546</v>
      </c>
      <c r="L1915" s="1">
        <v>222463</v>
      </c>
      <c r="M1915" s="3">
        <v>42534</v>
      </c>
      <c r="N1915" s="1" t="s">
        <v>89</v>
      </c>
      <c r="O1915" s="1">
        <v>116556</v>
      </c>
      <c r="P1915" s="1">
        <v>1200</v>
      </c>
      <c r="Q1915" s="1">
        <v>34.97</v>
      </c>
      <c r="R1915" s="1337">
        <v>41964</v>
      </c>
      <c r="S1915" s="4">
        <v>1331.46</v>
      </c>
      <c r="T1915" s="1">
        <v>29.965</v>
      </c>
      <c r="U1915" s="1337">
        <v>35958</v>
      </c>
      <c r="V1915" s="1">
        <v>3.6900000000000002E-2</v>
      </c>
      <c r="W1915" s="1336">
        <v>44.268000000000001</v>
      </c>
      <c r="X1915" s="1">
        <v>13</v>
      </c>
      <c r="Y1915" s="1">
        <v>141</v>
      </c>
      <c r="AA1915" s="1">
        <v>401</v>
      </c>
      <c r="AB1915" s="1337">
        <v>6006</v>
      </c>
    </row>
    <row r="1916" spans="1:28">
      <c r="A1916" s="1336" t="s">
        <v>1169</v>
      </c>
      <c r="B1916" s="2" t="s">
        <v>1234</v>
      </c>
      <c r="C1916" s="1" t="s">
        <v>1231</v>
      </c>
      <c r="D1916" s="1" t="s">
        <v>528</v>
      </c>
      <c r="E1916" s="1">
        <v>140083</v>
      </c>
      <c r="F1916" s="1336" t="s">
        <v>117</v>
      </c>
      <c r="G1916" s="1" t="s">
        <v>32</v>
      </c>
      <c r="H1916" s="1">
        <v>420242</v>
      </c>
      <c r="I1916" s="3">
        <v>42539</v>
      </c>
      <c r="J1916" s="3">
        <v>42517</v>
      </c>
      <c r="K1916" s="3">
        <v>42546</v>
      </c>
      <c r="L1916" s="1">
        <v>222816</v>
      </c>
      <c r="M1916" s="3">
        <v>42538</v>
      </c>
      <c r="N1916" s="1" t="s">
        <v>89</v>
      </c>
      <c r="O1916" s="1">
        <v>116547</v>
      </c>
      <c r="P1916" s="1">
        <v>1400</v>
      </c>
      <c r="Q1916" s="1">
        <v>34.119999999999997</v>
      </c>
      <c r="R1916" s="1337">
        <v>47768</v>
      </c>
      <c r="S1916" s="1">
        <v>363.37</v>
      </c>
      <c r="T1916" s="1">
        <v>29.965</v>
      </c>
      <c r="U1916" s="1337">
        <v>41951</v>
      </c>
      <c r="V1916" s="1">
        <v>3.6900000000000002E-2</v>
      </c>
      <c r="W1916" s="1336">
        <v>51.646000000000001</v>
      </c>
      <c r="X1916" s="1">
        <v>13</v>
      </c>
      <c r="Y1916" s="1">
        <v>141</v>
      </c>
      <c r="AA1916" s="1">
        <v>401</v>
      </c>
      <c r="AB1916" s="1337">
        <v>5817</v>
      </c>
    </row>
    <row r="1917" spans="1:28">
      <c r="A1917" s="1336" t="s">
        <v>1169</v>
      </c>
      <c r="B1917" s="2" t="s">
        <v>1235</v>
      </c>
      <c r="C1917" s="1" t="s">
        <v>1236</v>
      </c>
      <c r="D1917" s="1" t="s">
        <v>65</v>
      </c>
      <c r="E1917" s="1">
        <v>130308</v>
      </c>
      <c r="F1917" s="1336" t="s">
        <v>126</v>
      </c>
      <c r="G1917" s="1" t="s">
        <v>32</v>
      </c>
      <c r="H1917" s="1">
        <v>420682</v>
      </c>
      <c r="I1917" s="3">
        <v>42543</v>
      </c>
      <c r="J1917" s="3">
        <v>42529</v>
      </c>
      <c r="K1917" s="3">
        <v>42546</v>
      </c>
      <c r="N1917" s="1" t="s">
        <v>89</v>
      </c>
      <c r="O1917" s="1">
        <v>117003</v>
      </c>
      <c r="P1917" s="1">
        <v>1000</v>
      </c>
      <c r="Q1917" s="1">
        <v>26.38</v>
      </c>
      <c r="R1917" s="1337">
        <v>26380</v>
      </c>
      <c r="S1917" s="1">
        <v>-594.23</v>
      </c>
      <c r="T1917" s="1">
        <v>23.870999999999999</v>
      </c>
      <c r="U1917" s="1337">
        <v>23871</v>
      </c>
      <c r="V1917" s="1">
        <v>1.84E-2</v>
      </c>
      <c r="W1917" s="1336">
        <v>18.440000000000001</v>
      </c>
      <c r="X1917" s="1">
        <v>13</v>
      </c>
      <c r="Y1917" s="1">
        <v>141</v>
      </c>
      <c r="AA1917" s="1">
        <v>401</v>
      </c>
      <c r="AB1917" s="1337">
        <v>2509</v>
      </c>
    </row>
    <row r="1918" spans="1:28">
      <c r="A1918" s="1336" t="s">
        <v>1169</v>
      </c>
      <c r="B1918" s="2" t="s">
        <v>1237</v>
      </c>
      <c r="C1918" s="1" t="s">
        <v>1238</v>
      </c>
      <c r="D1918" s="1" t="s">
        <v>65</v>
      </c>
      <c r="E1918" s="1">
        <v>130308</v>
      </c>
      <c r="F1918" s="1336" t="s">
        <v>126</v>
      </c>
      <c r="G1918" s="1" t="s">
        <v>32</v>
      </c>
      <c r="H1918" s="1">
        <v>420675</v>
      </c>
      <c r="I1918" s="3">
        <v>42543</v>
      </c>
      <c r="J1918" s="3">
        <v>42529</v>
      </c>
      <c r="K1918" s="3">
        <v>42546</v>
      </c>
      <c r="N1918" s="1" t="s">
        <v>89</v>
      </c>
      <c r="O1918" s="1">
        <v>117003</v>
      </c>
      <c r="P1918" s="1">
        <v>1000</v>
      </c>
      <c r="Q1918" s="1">
        <v>69.989999999999995</v>
      </c>
      <c r="R1918" s="1337">
        <v>69990</v>
      </c>
      <c r="S1918" s="4">
        <v>-8485.11</v>
      </c>
      <c r="T1918" s="1">
        <v>69.447000000000003</v>
      </c>
      <c r="U1918" s="1337">
        <v>69447</v>
      </c>
      <c r="V1918" s="1">
        <v>0.1111</v>
      </c>
      <c r="W1918" s="1336">
        <v>111.11</v>
      </c>
      <c r="X1918" s="1">
        <v>13</v>
      </c>
      <c r="Y1918" s="1">
        <v>141</v>
      </c>
      <c r="AA1918" s="1">
        <v>401</v>
      </c>
      <c r="AB1918" s="1336">
        <v>543</v>
      </c>
    </row>
    <row r="1919" spans="1:28">
      <c r="A1919" s="1336" t="s">
        <v>1169</v>
      </c>
      <c r="B1919" s="2" t="s">
        <v>1239</v>
      </c>
      <c r="C1919" s="1" t="s">
        <v>1240</v>
      </c>
      <c r="D1919" s="1" t="s">
        <v>65</v>
      </c>
      <c r="E1919" s="1">
        <v>140497</v>
      </c>
      <c r="F1919" s="1336" t="s">
        <v>1241</v>
      </c>
      <c r="G1919" s="1" t="s">
        <v>32</v>
      </c>
      <c r="H1919" s="1">
        <v>420506</v>
      </c>
      <c r="I1919" s="3">
        <v>42543</v>
      </c>
      <c r="J1919" s="3">
        <v>42523</v>
      </c>
      <c r="K1919" s="3">
        <v>42551</v>
      </c>
      <c r="N1919" s="1" t="s">
        <v>42</v>
      </c>
      <c r="O1919" s="1">
        <v>21626</v>
      </c>
      <c r="P1919" s="1">
        <v>1000</v>
      </c>
      <c r="Q1919" s="1">
        <v>159.47</v>
      </c>
      <c r="R1919" s="1337">
        <v>159470</v>
      </c>
      <c r="S1919" s="4">
        <v>13145.17</v>
      </c>
      <c r="T1919" s="1">
        <v>129.49100000000001</v>
      </c>
      <c r="U1919" s="1337">
        <v>129491</v>
      </c>
      <c r="V1919" s="1">
        <v>0.27779999999999999</v>
      </c>
      <c r="W1919" s="1336">
        <v>277.76</v>
      </c>
      <c r="X1919" s="1">
        <v>13</v>
      </c>
      <c r="Y1919" s="1">
        <v>140</v>
      </c>
      <c r="AA1919" s="1">
        <v>401</v>
      </c>
      <c r="AB1919" s="1337">
        <v>29979</v>
      </c>
    </row>
    <row r="1920" spans="1:28">
      <c r="A1920" s="1336" t="s">
        <v>1169</v>
      </c>
      <c r="B1920" s="2" t="s">
        <v>1242</v>
      </c>
      <c r="C1920" s="1" t="s">
        <v>1243</v>
      </c>
      <c r="D1920" s="1" t="s">
        <v>65</v>
      </c>
      <c r="E1920" s="1">
        <v>130308</v>
      </c>
      <c r="F1920" s="1336" t="s">
        <v>126</v>
      </c>
      <c r="G1920" s="1" t="s">
        <v>32</v>
      </c>
      <c r="H1920" s="1">
        <v>419247</v>
      </c>
      <c r="I1920" s="3">
        <v>42532</v>
      </c>
      <c r="J1920" s="3">
        <v>42529</v>
      </c>
      <c r="K1920" s="3">
        <v>42530</v>
      </c>
      <c r="N1920" s="1" t="s">
        <v>89</v>
      </c>
      <c r="O1920" s="1">
        <v>117003</v>
      </c>
      <c r="P1920" s="1">
        <v>1000</v>
      </c>
      <c r="Q1920" s="1">
        <v>29.41</v>
      </c>
      <c r="R1920" s="1337">
        <v>29410</v>
      </c>
      <c r="S1920" s="1">
        <v>-669.47</v>
      </c>
      <c r="T1920" s="1">
        <v>26.619</v>
      </c>
      <c r="U1920" s="1337">
        <v>26619</v>
      </c>
      <c r="V1920" s="1">
        <v>2.7199999999999998E-2</v>
      </c>
      <c r="W1920" s="1336">
        <v>27.19</v>
      </c>
      <c r="X1920" s="1">
        <v>13</v>
      </c>
      <c r="Y1920" s="1">
        <v>141</v>
      </c>
      <c r="AA1920" s="1">
        <v>401</v>
      </c>
      <c r="AB1920" s="1337">
        <v>2791</v>
      </c>
    </row>
    <row r="1921" spans="1:28">
      <c r="A1921" s="1336" t="s">
        <v>1169</v>
      </c>
      <c r="B1921" s="2" t="s">
        <v>1242</v>
      </c>
      <c r="C1921" s="1" t="s">
        <v>1243</v>
      </c>
      <c r="D1921" s="1" t="s">
        <v>65</v>
      </c>
      <c r="E1921" s="1">
        <v>130308</v>
      </c>
      <c r="F1921" s="1336" t="s">
        <v>126</v>
      </c>
      <c r="G1921" s="1" t="s">
        <v>32</v>
      </c>
      <c r="H1921" s="1">
        <v>419371</v>
      </c>
      <c r="I1921" s="3">
        <v>42532</v>
      </c>
      <c r="J1921" s="3">
        <v>42531</v>
      </c>
      <c r="K1921" s="3">
        <v>42531</v>
      </c>
      <c r="L1921" s="1">
        <v>222280</v>
      </c>
      <c r="M1921" s="3">
        <v>42532</v>
      </c>
      <c r="N1921" s="1" t="s">
        <v>89</v>
      </c>
      <c r="O1921" s="1">
        <v>117139</v>
      </c>
      <c r="P1921" s="1">
        <v>5000</v>
      </c>
      <c r="Q1921" s="1">
        <v>29.41</v>
      </c>
      <c r="R1921" s="1337">
        <v>147050</v>
      </c>
      <c r="S1921" s="4">
        <v>-3347.35</v>
      </c>
      <c r="T1921" s="1">
        <v>26.619</v>
      </c>
      <c r="U1921" s="1337">
        <v>133095</v>
      </c>
      <c r="V1921" s="1">
        <v>2.7199999999999998E-2</v>
      </c>
      <c r="W1921" s="1336">
        <v>135.94999999999999</v>
      </c>
      <c r="X1921" s="1">
        <v>13</v>
      </c>
      <c r="Y1921" s="1">
        <v>141</v>
      </c>
      <c r="AA1921" s="1">
        <v>401</v>
      </c>
      <c r="AB1921" s="1337">
        <v>13955</v>
      </c>
    </row>
    <row r="1922" spans="1:28">
      <c r="A1922" s="1336" t="s">
        <v>1169</v>
      </c>
      <c r="B1922" s="2" t="s">
        <v>1242</v>
      </c>
      <c r="C1922" s="1" t="s">
        <v>1243</v>
      </c>
      <c r="D1922" s="1" t="s">
        <v>65</v>
      </c>
      <c r="E1922" s="1">
        <v>140546</v>
      </c>
      <c r="F1922" s="1336" t="s">
        <v>428</v>
      </c>
      <c r="G1922" s="1" t="s">
        <v>32</v>
      </c>
      <c r="H1922" s="1">
        <v>420007</v>
      </c>
      <c r="I1922" s="3">
        <v>42539</v>
      </c>
      <c r="J1922" s="3">
        <v>42538</v>
      </c>
      <c r="K1922" s="3">
        <v>42538</v>
      </c>
      <c r="N1922" s="1" t="s">
        <v>89</v>
      </c>
      <c r="O1922" s="1">
        <v>117301</v>
      </c>
      <c r="P1922" s="1">
        <v>1000</v>
      </c>
      <c r="Q1922" s="1">
        <v>29.71</v>
      </c>
      <c r="R1922" s="1337">
        <v>29710</v>
      </c>
      <c r="S1922" s="1">
        <v>-369.47</v>
      </c>
      <c r="T1922" s="1">
        <v>26.619</v>
      </c>
      <c r="U1922" s="1337">
        <v>26619</v>
      </c>
      <c r="V1922" s="1">
        <v>2.7199999999999998E-2</v>
      </c>
      <c r="W1922" s="1336">
        <v>27.19</v>
      </c>
      <c r="X1922" s="1">
        <v>13</v>
      </c>
      <c r="Y1922" s="1">
        <v>141</v>
      </c>
      <c r="AA1922" s="1">
        <v>401</v>
      </c>
      <c r="AB1922" s="1337">
        <v>3091</v>
      </c>
    </row>
    <row r="1923" spans="1:28">
      <c r="A1923" s="1336" t="s">
        <v>1169</v>
      </c>
      <c r="B1923" s="2" t="s">
        <v>1242</v>
      </c>
      <c r="C1923" s="1" t="s">
        <v>1243</v>
      </c>
      <c r="D1923" s="1" t="s">
        <v>65</v>
      </c>
      <c r="E1923" s="1">
        <v>130308</v>
      </c>
      <c r="F1923" s="1336" t="s">
        <v>126</v>
      </c>
      <c r="G1923" s="1" t="s">
        <v>32</v>
      </c>
      <c r="H1923" s="1">
        <v>420720</v>
      </c>
      <c r="I1923" s="3">
        <v>42544</v>
      </c>
      <c r="J1923" s="3">
        <v>42543</v>
      </c>
      <c r="K1923" s="3">
        <v>42543</v>
      </c>
      <c r="N1923" s="1" t="s">
        <v>89</v>
      </c>
      <c r="O1923" s="1">
        <v>117403</v>
      </c>
      <c r="P1923" s="1">
        <v>1000</v>
      </c>
      <c r="Q1923" s="1">
        <v>29.41</v>
      </c>
      <c r="R1923" s="1337">
        <v>29410</v>
      </c>
      <c r="S1923" s="1">
        <v>-669.47</v>
      </c>
      <c r="T1923" s="1">
        <v>26.619</v>
      </c>
      <c r="U1923" s="1337">
        <v>26619</v>
      </c>
      <c r="V1923" s="1">
        <v>2.7199999999999998E-2</v>
      </c>
      <c r="W1923" s="1336">
        <v>27.19</v>
      </c>
      <c r="X1923" s="1">
        <v>13</v>
      </c>
      <c r="Y1923" s="1">
        <v>141</v>
      </c>
      <c r="AA1923" s="1">
        <v>401</v>
      </c>
      <c r="AB1923" s="1337">
        <v>2791</v>
      </c>
    </row>
    <row r="1924" spans="1:28">
      <c r="A1924" s="1336" t="s">
        <v>1169</v>
      </c>
      <c r="B1924" s="2" t="s">
        <v>1244</v>
      </c>
      <c r="C1924" s="1" t="s">
        <v>1243</v>
      </c>
      <c r="D1924" s="1" t="s">
        <v>129</v>
      </c>
      <c r="E1924" s="1">
        <v>140008</v>
      </c>
      <c r="F1924" s="1336" t="s">
        <v>123</v>
      </c>
      <c r="G1924" s="1" t="s">
        <v>32</v>
      </c>
      <c r="H1924" s="1">
        <v>418812</v>
      </c>
      <c r="I1924" s="3">
        <v>42528</v>
      </c>
      <c r="J1924" s="3">
        <v>42522</v>
      </c>
      <c r="K1924" s="3">
        <v>42527</v>
      </c>
      <c r="L1924" s="1">
        <v>221923</v>
      </c>
      <c r="M1924" s="3">
        <v>42528</v>
      </c>
      <c r="N1924" s="1" t="s">
        <v>89</v>
      </c>
      <c r="O1924" s="1">
        <v>116715</v>
      </c>
      <c r="P1924" s="1">
        <v>6000</v>
      </c>
      <c r="Q1924" s="1">
        <v>30.01</v>
      </c>
      <c r="R1924" s="1337">
        <v>180060</v>
      </c>
      <c r="S1924" s="1">
        <v>-416.82</v>
      </c>
      <c r="T1924" s="1">
        <v>26.619</v>
      </c>
      <c r="U1924" s="1337">
        <v>159714</v>
      </c>
      <c r="V1924" s="1">
        <v>2.7199999999999998E-2</v>
      </c>
      <c r="W1924" s="1336">
        <v>163.13999999999999</v>
      </c>
      <c r="X1924" s="1">
        <v>13</v>
      </c>
      <c r="Y1924" s="1">
        <v>141</v>
      </c>
      <c r="AA1924" s="1">
        <v>401</v>
      </c>
      <c r="AB1924" s="1337">
        <v>20346</v>
      </c>
    </row>
    <row r="1925" spans="1:28">
      <c r="A1925" s="1336" t="s">
        <v>1169</v>
      </c>
      <c r="B1925" s="2" t="s">
        <v>1244</v>
      </c>
      <c r="C1925" s="1" t="s">
        <v>1243</v>
      </c>
      <c r="D1925" s="1" t="s">
        <v>129</v>
      </c>
      <c r="E1925" s="1">
        <v>140008</v>
      </c>
      <c r="F1925" s="1336" t="s">
        <v>123</v>
      </c>
      <c r="G1925" s="1" t="s">
        <v>32</v>
      </c>
      <c r="H1925" s="1">
        <v>419799</v>
      </c>
      <c r="I1925" s="3">
        <v>42536</v>
      </c>
      <c r="J1925" s="3">
        <v>42522</v>
      </c>
      <c r="K1925" s="3">
        <v>42545</v>
      </c>
      <c r="L1925" s="1">
        <v>222595</v>
      </c>
      <c r="M1925" s="3">
        <v>42536</v>
      </c>
      <c r="N1925" s="1" t="s">
        <v>89</v>
      </c>
      <c r="O1925" s="1">
        <v>116715</v>
      </c>
      <c r="P1925" s="1">
        <v>4000</v>
      </c>
      <c r="Q1925" s="1">
        <v>30.01</v>
      </c>
      <c r="R1925" s="1337">
        <v>120040</v>
      </c>
      <c r="S1925" s="1">
        <v>-277.88</v>
      </c>
      <c r="T1925" s="1">
        <v>26.619</v>
      </c>
      <c r="U1925" s="1337">
        <v>106476</v>
      </c>
      <c r="V1925" s="1">
        <v>2.7199999999999998E-2</v>
      </c>
      <c r="W1925" s="1336">
        <v>108.76</v>
      </c>
      <c r="X1925" s="1">
        <v>13</v>
      </c>
      <c r="Y1925" s="1">
        <v>141</v>
      </c>
      <c r="AA1925" s="1">
        <v>401</v>
      </c>
      <c r="AB1925" s="1337">
        <v>13564</v>
      </c>
    </row>
    <row r="1926" spans="1:28">
      <c r="A1926" s="1336" t="s">
        <v>1169</v>
      </c>
      <c r="B1926" s="2" t="s">
        <v>1244</v>
      </c>
      <c r="C1926" s="1" t="s">
        <v>1243</v>
      </c>
      <c r="D1926" s="1" t="s">
        <v>129</v>
      </c>
      <c r="E1926" s="1">
        <v>130023</v>
      </c>
      <c r="F1926" s="1336" t="s">
        <v>153</v>
      </c>
      <c r="G1926" s="1" t="s">
        <v>32</v>
      </c>
      <c r="H1926" s="1">
        <v>420455</v>
      </c>
      <c r="I1926" s="3">
        <v>42542</v>
      </c>
      <c r="J1926" s="3">
        <v>42527</v>
      </c>
      <c r="K1926" s="3">
        <v>42546</v>
      </c>
      <c r="N1926" s="1" t="s">
        <v>89</v>
      </c>
      <c r="O1926" s="1">
        <v>116851</v>
      </c>
      <c r="P1926" s="1">
        <v>4000</v>
      </c>
      <c r="Q1926" s="1">
        <v>29.41</v>
      </c>
      <c r="R1926" s="1337">
        <v>117640</v>
      </c>
      <c r="S1926" s="4">
        <v>-2677.88</v>
      </c>
      <c r="T1926" s="1">
        <v>26.619</v>
      </c>
      <c r="U1926" s="1337">
        <v>106476</v>
      </c>
      <c r="V1926" s="1">
        <v>2.7199999999999998E-2</v>
      </c>
      <c r="W1926" s="1336">
        <v>108.76</v>
      </c>
      <c r="X1926" s="1">
        <v>13</v>
      </c>
      <c r="Y1926" s="1">
        <v>130</v>
      </c>
      <c r="AA1926" s="1">
        <v>401</v>
      </c>
      <c r="AB1926" s="1337">
        <v>11164</v>
      </c>
    </row>
    <row r="1927" spans="1:28">
      <c r="A1927" s="1336" t="s">
        <v>1169</v>
      </c>
      <c r="B1927" s="2" t="s">
        <v>1244</v>
      </c>
      <c r="C1927" s="1" t="s">
        <v>1243</v>
      </c>
      <c r="D1927" s="1" t="s">
        <v>129</v>
      </c>
      <c r="E1927" s="1">
        <v>130308</v>
      </c>
      <c r="F1927" s="1336" t="s">
        <v>126</v>
      </c>
      <c r="G1927" s="1" t="s">
        <v>32</v>
      </c>
      <c r="H1927" s="1">
        <v>420720</v>
      </c>
      <c r="I1927" s="3">
        <v>42544</v>
      </c>
      <c r="J1927" s="3">
        <v>42543</v>
      </c>
      <c r="K1927" s="3">
        <v>42543</v>
      </c>
      <c r="N1927" s="1" t="s">
        <v>89</v>
      </c>
      <c r="O1927" s="1">
        <v>117403</v>
      </c>
      <c r="P1927" s="1">
        <v>2000</v>
      </c>
      <c r="Q1927" s="1">
        <v>29.41</v>
      </c>
      <c r="R1927" s="1337">
        <v>58820</v>
      </c>
      <c r="S1927" s="4">
        <v>-1338.94</v>
      </c>
      <c r="T1927" s="1">
        <v>26.619</v>
      </c>
      <c r="U1927" s="1337">
        <v>53238</v>
      </c>
      <c r="V1927" s="1">
        <v>2.7199999999999998E-2</v>
      </c>
      <c r="W1927" s="1336">
        <v>54.38</v>
      </c>
      <c r="X1927" s="1">
        <v>13</v>
      </c>
      <c r="Y1927" s="1">
        <v>141</v>
      </c>
      <c r="AA1927" s="1">
        <v>401</v>
      </c>
      <c r="AB1927" s="1337">
        <v>5582</v>
      </c>
    </row>
    <row r="1928" spans="1:28">
      <c r="A1928" s="1336" t="s">
        <v>1169</v>
      </c>
      <c r="B1928" s="2" t="s">
        <v>1245</v>
      </c>
      <c r="C1928" s="1" t="s">
        <v>1246</v>
      </c>
      <c r="D1928" s="1" t="s">
        <v>76</v>
      </c>
      <c r="E1928" s="1">
        <v>130336</v>
      </c>
      <c r="F1928" s="1336" t="s">
        <v>302</v>
      </c>
      <c r="G1928" s="1" t="s">
        <v>53</v>
      </c>
      <c r="H1928" s="1">
        <v>7332</v>
      </c>
      <c r="I1928" s="3">
        <v>42548</v>
      </c>
      <c r="J1928" s="3">
        <v>42549</v>
      </c>
      <c r="K1928" s="3">
        <v>42551</v>
      </c>
      <c r="L1928" s="1">
        <v>223286</v>
      </c>
      <c r="N1928" s="1" t="s">
        <v>54</v>
      </c>
      <c r="O1928" s="1">
        <v>7526</v>
      </c>
      <c r="P1928" s="1">
        <v>-500</v>
      </c>
      <c r="Q1928" s="1">
        <v>34.74</v>
      </c>
      <c r="R1928" s="1337">
        <v>-17370</v>
      </c>
      <c r="S1928" s="1">
        <v>-382.15</v>
      </c>
      <c r="T1928" s="1">
        <v>30.067</v>
      </c>
      <c r="U1928" s="1337">
        <v>-15033.5</v>
      </c>
      <c r="V1928" s="1">
        <v>4.07E-2</v>
      </c>
      <c r="W1928" s="1336">
        <v>-20.37</v>
      </c>
      <c r="X1928" s="1">
        <v>13</v>
      </c>
      <c r="Y1928" s="1">
        <v>135</v>
      </c>
      <c r="Z1928" s="1" t="s">
        <v>90</v>
      </c>
      <c r="AA1928" s="1">
        <v>401</v>
      </c>
      <c r="AB1928" s="1337">
        <v>-2336.5</v>
      </c>
    </row>
    <row r="1929" spans="1:28">
      <c r="A1929" s="1336" t="s">
        <v>1169</v>
      </c>
      <c r="B1929" s="2" t="s">
        <v>1245</v>
      </c>
      <c r="C1929" s="1" t="s">
        <v>1246</v>
      </c>
      <c r="D1929" s="1" t="s">
        <v>76</v>
      </c>
      <c r="E1929" s="1">
        <v>130336</v>
      </c>
      <c r="F1929" s="1336" t="s">
        <v>302</v>
      </c>
      <c r="G1929" s="1" t="s">
        <v>32</v>
      </c>
      <c r="H1929" s="1">
        <v>421237</v>
      </c>
      <c r="I1929" s="3">
        <v>42548</v>
      </c>
      <c r="J1929" s="3">
        <v>42520</v>
      </c>
      <c r="K1929" s="3">
        <v>42551</v>
      </c>
      <c r="L1929" s="1">
        <v>223286</v>
      </c>
      <c r="M1929" s="3">
        <v>42548</v>
      </c>
      <c r="N1929" s="1" t="s">
        <v>89</v>
      </c>
      <c r="O1929" s="1">
        <v>116598</v>
      </c>
      <c r="P1929" s="1">
        <v>500</v>
      </c>
      <c r="Q1929" s="1">
        <v>34.74</v>
      </c>
      <c r="R1929" s="1337">
        <v>17370</v>
      </c>
      <c r="S1929" s="1">
        <v>382.15</v>
      </c>
      <c r="T1929" s="1">
        <v>30.067</v>
      </c>
      <c r="U1929" s="1337">
        <v>15033.5</v>
      </c>
      <c r="V1929" s="1">
        <v>4.07E-2</v>
      </c>
      <c r="W1929" s="1336">
        <v>20.37</v>
      </c>
      <c r="X1929" s="1">
        <v>13</v>
      </c>
      <c r="Y1929" s="1">
        <v>135</v>
      </c>
      <c r="Z1929" s="1" t="s">
        <v>90</v>
      </c>
      <c r="AA1929" s="1">
        <v>401</v>
      </c>
      <c r="AB1929" s="1337">
        <v>2336.5</v>
      </c>
    </row>
    <row r="1930" spans="1:28">
      <c r="A1930" s="1336" t="s">
        <v>1169</v>
      </c>
      <c r="B1930" s="2" t="s">
        <v>1245</v>
      </c>
      <c r="C1930" s="1" t="s">
        <v>1246</v>
      </c>
      <c r="D1930" s="1" t="s">
        <v>76</v>
      </c>
      <c r="E1930" s="1">
        <v>130336</v>
      </c>
      <c r="F1930" s="1336" t="s">
        <v>302</v>
      </c>
      <c r="G1930" s="1" t="s">
        <v>32</v>
      </c>
      <c r="H1930" s="1">
        <v>421425</v>
      </c>
      <c r="I1930" s="3">
        <v>42550</v>
      </c>
      <c r="J1930" s="3">
        <v>42549</v>
      </c>
      <c r="K1930" s="3">
        <v>42549</v>
      </c>
      <c r="L1930" s="1">
        <v>223365</v>
      </c>
      <c r="M1930" s="3">
        <v>42549</v>
      </c>
      <c r="N1930" s="1" t="s">
        <v>89</v>
      </c>
      <c r="O1930" s="1">
        <v>117544</v>
      </c>
      <c r="P1930" s="1">
        <v>500</v>
      </c>
      <c r="Q1930" s="1">
        <v>34.74</v>
      </c>
      <c r="R1930" s="1337">
        <v>17370</v>
      </c>
      <c r="S1930" s="1">
        <v>382.15</v>
      </c>
      <c r="T1930" s="1">
        <v>30.067</v>
      </c>
      <c r="U1930" s="1337">
        <v>15033.5</v>
      </c>
      <c r="V1930" s="1">
        <v>4.07E-2</v>
      </c>
      <c r="W1930" s="1336">
        <v>20.37</v>
      </c>
      <c r="X1930" s="1">
        <v>13</v>
      </c>
      <c r="Y1930" s="1">
        <v>135</v>
      </c>
      <c r="Z1930" s="1" t="s">
        <v>90</v>
      </c>
      <c r="AA1930" s="1">
        <v>401</v>
      </c>
      <c r="AB1930" s="1337">
        <v>2336.5</v>
      </c>
    </row>
    <row r="1931" spans="1:28">
      <c r="A1931" s="1336" t="s">
        <v>1169</v>
      </c>
      <c r="B1931" s="2" t="s">
        <v>1247</v>
      </c>
      <c r="C1931" s="1" t="s">
        <v>1246</v>
      </c>
      <c r="D1931" s="1" t="s">
        <v>65</v>
      </c>
      <c r="E1931" s="1">
        <v>130308</v>
      </c>
      <c r="F1931" s="1336" t="s">
        <v>126</v>
      </c>
      <c r="G1931" s="1" t="s">
        <v>32</v>
      </c>
      <c r="H1931" s="1">
        <v>419907</v>
      </c>
      <c r="I1931" s="3">
        <v>42537</v>
      </c>
      <c r="J1931" s="3">
        <v>42521</v>
      </c>
      <c r="K1931" s="3">
        <v>42522</v>
      </c>
      <c r="N1931" s="1" t="s">
        <v>89</v>
      </c>
      <c r="O1931" s="1">
        <v>116665</v>
      </c>
      <c r="P1931" s="1">
        <v>3000</v>
      </c>
      <c r="Q1931" s="1">
        <v>33.97</v>
      </c>
      <c r="R1931" s="1337">
        <v>101910</v>
      </c>
      <c r="S1931" s="1">
        <v>-17.13</v>
      </c>
      <c r="T1931" s="1">
        <v>30.067</v>
      </c>
      <c r="U1931" s="1337">
        <v>90201</v>
      </c>
      <c r="V1931" s="1">
        <v>4.07E-2</v>
      </c>
      <c r="W1931" s="1336">
        <v>122.22</v>
      </c>
      <c r="X1931" s="1">
        <v>13</v>
      </c>
      <c r="Y1931" s="1">
        <v>141</v>
      </c>
      <c r="AA1931" s="1">
        <v>401</v>
      </c>
      <c r="AB1931" s="1337">
        <v>11709</v>
      </c>
    </row>
    <row r="1932" spans="1:28">
      <c r="A1932" s="1336" t="s">
        <v>1169</v>
      </c>
      <c r="B1932" s="2" t="s">
        <v>1248</v>
      </c>
      <c r="C1932" s="1" t="s">
        <v>1249</v>
      </c>
      <c r="D1932" s="1" t="s">
        <v>129</v>
      </c>
      <c r="E1932" s="1">
        <v>130023</v>
      </c>
      <c r="F1932" s="1336" t="s">
        <v>153</v>
      </c>
      <c r="G1932" s="1" t="s">
        <v>32</v>
      </c>
      <c r="H1932" s="1">
        <v>421278</v>
      </c>
      <c r="I1932" s="3">
        <v>42549</v>
      </c>
      <c r="J1932" s="3">
        <v>42527</v>
      </c>
      <c r="K1932" s="3">
        <v>42546</v>
      </c>
      <c r="N1932" s="1" t="s">
        <v>89</v>
      </c>
      <c r="O1932" s="1">
        <v>116851</v>
      </c>
      <c r="P1932" s="1">
        <v>2000</v>
      </c>
      <c r="Q1932" s="1">
        <v>39.700000000000003</v>
      </c>
      <c r="R1932" s="1337">
        <v>79400</v>
      </c>
      <c r="S1932" s="1">
        <v>-762.2</v>
      </c>
      <c r="T1932" s="1">
        <v>35.47</v>
      </c>
      <c r="U1932" s="1337">
        <v>70940</v>
      </c>
      <c r="V1932" s="1">
        <v>5.4399999999999997E-2</v>
      </c>
      <c r="W1932" s="1336">
        <v>108.74</v>
      </c>
      <c r="X1932" s="1">
        <v>13</v>
      </c>
      <c r="Y1932" s="1">
        <v>130</v>
      </c>
      <c r="AA1932" s="1">
        <v>401</v>
      </c>
      <c r="AB1932" s="1337">
        <v>8460</v>
      </c>
    </row>
    <row r="1933" spans="1:28">
      <c r="A1933" s="1336" t="s">
        <v>1169</v>
      </c>
      <c r="B1933" s="2" t="s">
        <v>1248</v>
      </c>
      <c r="C1933" s="1" t="s">
        <v>1249</v>
      </c>
      <c r="D1933" s="1" t="s">
        <v>129</v>
      </c>
      <c r="E1933" s="1">
        <v>142049</v>
      </c>
      <c r="F1933" s="1336" t="s">
        <v>1250</v>
      </c>
      <c r="G1933" s="1" t="s">
        <v>32</v>
      </c>
      <c r="H1933" s="1">
        <v>421393</v>
      </c>
      <c r="I1933" s="3">
        <v>42539</v>
      </c>
      <c r="J1933" s="3">
        <v>42514</v>
      </c>
      <c r="K1933" s="3">
        <v>42535</v>
      </c>
      <c r="N1933" s="1" t="s">
        <v>56</v>
      </c>
      <c r="O1933" s="1">
        <v>6056</v>
      </c>
      <c r="P1933" s="1">
        <v>2000</v>
      </c>
      <c r="Q1933" s="1">
        <v>48.095100000000002</v>
      </c>
      <c r="R1933" s="1337">
        <v>96190.2</v>
      </c>
      <c r="S1933" s="4">
        <v>16028</v>
      </c>
      <c r="T1933" s="1">
        <v>35.47</v>
      </c>
      <c r="U1933" s="1337">
        <v>70940</v>
      </c>
      <c r="V1933" s="1">
        <v>5.4399999999999997E-2</v>
      </c>
      <c r="W1933" s="1336">
        <v>108.74</v>
      </c>
      <c r="X1933" s="1">
        <v>13</v>
      </c>
      <c r="Y1933" s="1">
        <v>144</v>
      </c>
      <c r="AA1933" s="1">
        <v>401</v>
      </c>
      <c r="AB1933" s="1337">
        <v>25250.2</v>
      </c>
    </row>
    <row r="1934" spans="1:28">
      <c r="A1934" s="1336" t="s">
        <v>1169</v>
      </c>
      <c r="B1934" s="2" t="s">
        <v>1251</v>
      </c>
      <c r="C1934" s="1" t="s">
        <v>1252</v>
      </c>
      <c r="D1934" s="1" t="s">
        <v>116</v>
      </c>
      <c r="E1934" s="1">
        <v>140083</v>
      </c>
      <c r="F1934" s="1336" t="s">
        <v>117</v>
      </c>
      <c r="G1934" s="1" t="s">
        <v>32</v>
      </c>
      <c r="H1934" s="1">
        <v>418859</v>
      </c>
      <c r="I1934" s="3">
        <v>42528</v>
      </c>
      <c r="J1934" s="3">
        <v>42516</v>
      </c>
      <c r="K1934" s="3">
        <v>42546</v>
      </c>
      <c r="L1934" s="1">
        <v>221926</v>
      </c>
      <c r="M1934" s="3">
        <v>42528</v>
      </c>
      <c r="N1934" s="1" t="s">
        <v>89</v>
      </c>
      <c r="O1934" s="1">
        <v>116497</v>
      </c>
      <c r="P1934" s="1">
        <v>500</v>
      </c>
      <c r="Q1934" s="1">
        <v>30.01</v>
      </c>
      <c r="R1934" s="1337">
        <v>15005</v>
      </c>
      <c r="S1934" s="1">
        <v>-34.74</v>
      </c>
      <c r="T1934" s="1">
        <v>26.619</v>
      </c>
      <c r="U1934" s="1337">
        <v>13309.5</v>
      </c>
      <c r="V1934" s="1">
        <v>2.7199999999999998E-2</v>
      </c>
      <c r="W1934" s="1336">
        <v>13.595000000000001</v>
      </c>
      <c r="X1934" s="1">
        <v>13</v>
      </c>
      <c r="Y1934" s="1">
        <v>141</v>
      </c>
      <c r="AA1934" s="1">
        <v>401</v>
      </c>
      <c r="AB1934" s="1337">
        <v>1695.5</v>
      </c>
    </row>
    <row r="1935" spans="1:28">
      <c r="A1935" s="1336" t="s">
        <v>1169</v>
      </c>
      <c r="B1935" s="2" t="s">
        <v>1253</v>
      </c>
      <c r="C1935" s="1" t="s">
        <v>1252</v>
      </c>
      <c r="D1935" s="1" t="s">
        <v>76</v>
      </c>
      <c r="E1935" s="1">
        <v>140083</v>
      </c>
      <c r="F1935" s="1336" t="s">
        <v>117</v>
      </c>
      <c r="G1935" s="1" t="s">
        <v>32</v>
      </c>
      <c r="H1935" s="1">
        <v>418893</v>
      </c>
      <c r="I1935" s="3">
        <v>42529</v>
      </c>
      <c r="J1935" s="3">
        <v>42516</v>
      </c>
      <c r="K1935" s="3">
        <v>42546</v>
      </c>
      <c r="L1935" s="1">
        <v>222008</v>
      </c>
      <c r="M1935" s="3">
        <v>42528</v>
      </c>
      <c r="N1935" s="1" t="s">
        <v>89</v>
      </c>
      <c r="O1935" s="1">
        <v>116497</v>
      </c>
      <c r="P1935" s="1">
        <v>500</v>
      </c>
      <c r="Q1935" s="1">
        <v>30.01</v>
      </c>
      <c r="R1935" s="1337">
        <v>15005</v>
      </c>
      <c r="S1935" s="1">
        <v>-34.74</v>
      </c>
      <c r="T1935" s="1">
        <v>26.619</v>
      </c>
      <c r="U1935" s="1337">
        <v>13309.5</v>
      </c>
      <c r="V1935" s="1">
        <v>2.7199999999999998E-2</v>
      </c>
      <c r="W1935" s="1336">
        <v>13.595000000000001</v>
      </c>
      <c r="X1935" s="1">
        <v>13</v>
      </c>
      <c r="Y1935" s="1">
        <v>141</v>
      </c>
      <c r="AA1935" s="1">
        <v>401</v>
      </c>
      <c r="AB1935" s="1337">
        <v>1695.5</v>
      </c>
    </row>
    <row r="1936" spans="1:28">
      <c r="A1936" s="1336" t="s">
        <v>1169</v>
      </c>
      <c r="B1936" s="2" t="s">
        <v>1254</v>
      </c>
      <c r="C1936" s="1" t="s">
        <v>1252</v>
      </c>
      <c r="D1936" s="1" t="s">
        <v>939</v>
      </c>
      <c r="E1936" s="1">
        <v>140083</v>
      </c>
      <c r="F1936" s="1336" t="s">
        <v>117</v>
      </c>
      <c r="G1936" s="1" t="s">
        <v>32</v>
      </c>
      <c r="H1936" s="1">
        <v>420241</v>
      </c>
      <c r="I1936" s="3">
        <v>42539</v>
      </c>
      <c r="J1936" s="3">
        <v>42517</v>
      </c>
      <c r="K1936" s="3">
        <v>42546</v>
      </c>
      <c r="L1936" s="1">
        <v>222815</v>
      </c>
      <c r="M1936" s="3">
        <v>42538</v>
      </c>
      <c r="N1936" s="1" t="s">
        <v>89</v>
      </c>
      <c r="O1936" s="1">
        <v>116547</v>
      </c>
      <c r="P1936" s="1">
        <v>900</v>
      </c>
      <c r="Q1936" s="1">
        <v>29.28</v>
      </c>
      <c r="R1936" s="1337">
        <v>26352</v>
      </c>
      <c r="S1936" s="1">
        <v>-719.52</v>
      </c>
      <c r="T1936" s="1">
        <v>26.619</v>
      </c>
      <c r="U1936" s="1337">
        <v>23957.1</v>
      </c>
      <c r="V1936" s="1">
        <v>2.7199999999999998E-2</v>
      </c>
      <c r="W1936" s="1336">
        <v>24.471</v>
      </c>
      <c r="X1936" s="1">
        <v>13</v>
      </c>
      <c r="Y1936" s="1">
        <v>141</v>
      </c>
      <c r="AA1936" s="1">
        <v>401</v>
      </c>
      <c r="AB1936" s="1337">
        <v>2394.9</v>
      </c>
    </row>
    <row r="1937" spans="1:28">
      <c r="A1937" s="1336" t="s">
        <v>1169</v>
      </c>
      <c r="B1937" s="2" t="s">
        <v>1255</v>
      </c>
      <c r="C1937" s="1" t="s">
        <v>1252</v>
      </c>
      <c r="D1937" s="1" t="s">
        <v>65</v>
      </c>
      <c r="E1937" s="1">
        <v>140083</v>
      </c>
      <c r="F1937" s="1336" t="s">
        <v>117</v>
      </c>
      <c r="G1937" s="1" t="s">
        <v>32</v>
      </c>
      <c r="H1937" s="1">
        <v>418429</v>
      </c>
      <c r="I1937" s="3">
        <v>42525</v>
      </c>
      <c r="J1937" s="3">
        <v>42516</v>
      </c>
      <c r="K1937" s="3">
        <v>42546</v>
      </c>
      <c r="L1937" s="1">
        <v>221720</v>
      </c>
      <c r="M1937" s="3">
        <v>42525</v>
      </c>
      <c r="N1937" s="1" t="s">
        <v>89</v>
      </c>
      <c r="O1937" s="1">
        <v>116497</v>
      </c>
      <c r="P1937" s="1">
        <v>1000</v>
      </c>
      <c r="Q1937" s="1">
        <v>30.01</v>
      </c>
      <c r="R1937" s="1337">
        <v>30010</v>
      </c>
      <c r="S1937" s="1">
        <v>-69.47</v>
      </c>
      <c r="T1937" s="1">
        <v>26.619</v>
      </c>
      <c r="U1937" s="1337">
        <v>26619</v>
      </c>
      <c r="V1937" s="1">
        <v>2.7199999999999998E-2</v>
      </c>
      <c r="W1937" s="1336">
        <v>27.19</v>
      </c>
      <c r="X1937" s="1">
        <v>13</v>
      </c>
      <c r="Y1937" s="1">
        <v>141</v>
      </c>
      <c r="AA1937" s="1">
        <v>401</v>
      </c>
      <c r="AB1937" s="1337">
        <v>3391</v>
      </c>
    </row>
    <row r="1938" spans="1:28">
      <c r="A1938" s="1336" t="s">
        <v>1169</v>
      </c>
      <c r="B1938" s="2" t="s">
        <v>1256</v>
      </c>
      <c r="C1938" s="1" t="s">
        <v>1252</v>
      </c>
      <c r="D1938" s="1" t="s">
        <v>467</v>
      </c>
      <c r="E1938" s="1">
        <v>140083</v>
      </c>
      <c r="F1938" s="1336" t="s">
        <v>117</v>
      </c>
      <c r="G1938" s="1" t="s">
        <v>32</v>
      </c>
      <c r="H1938" s="1">
        <v>418514</v>
      </c>
      <c r="I1938" s="3">
        <v>42527</v>
      </c>
      <c r="J1938" s="3">
        <v>42516</v>
      </c>
      <c r="K1938" s="3">
        <v>42546</v>
      </c>
      <c r="L1938" s="1">
        <v>221797</v>
      </c>
      <c r="M1938" s="3">
        <v>42526</v>
      </c>
      <c r="N1938" s="1" t="s">
        <v>89</v>
      </c>
      <c r="O1938" s="1">
        <v>116497</v>
      </c>
      <c r="P1938" s="1">
        <v>1500</v>
      </c>
      <c r="Q1938" s="1">
        <v>30.01</v>
      </c>
      <c r="R1938" s="1337">
        <v>45015</v>
      </c>
      <c r="S1938" s="1">
        <v>-104.21</v>
      </c>
      <c r="T1938" s="1">
        <v>26.619</v>
      </c>
      <c r="U1938" s="1337">
        <v>39928.5</v>
      </c>
      <c r="V1938" s="1">
        <v>2.7199999999999998E-2</v>
      </c>
      <c r="W1938" s="1336">
        <v>40.784999999999997</v>
      </c>
      <c r="X1938" s="1">
        <v>13</v>
      </c>
      <c r="Y1938" s="1">
        <v>141</v>
      </c>
      <c r="AA1938" s="1">
        <v>401</v>
      </c>
      <c r="AB1938" s="1337">
        <v>5086.5</v>
      </c>
    </row>
    <row r="1939" spans="1:28">
      <c r="A1939" s="1336" t="s">
        <v>1169</v>
      </c>
      <c r="B1939" s="2" t="s">
        <v>1257</v>
      </c>
      <c r="C1939" s="1" t="s">
        <v>1252</v>
      </c>
      <c r="D1939" s="1" t="s">
        <v>129</v>
      </c>
      <c r="E1939" s="1">
        <v>140083</v>
      </c>
      <c r="F1939" s="1336" t="s">
        <v>117</v>
      </c>
      <c r="G1939" s="1" t="s">
        <v>32</v>
      </c>
      <c r="H1939" s="1">
        <v>418514</v>
      </c>
      <c r="I1939" s="3">
        <v>42527</v>
      </c>
      <c r="J1939" s="3">
        <v>42516</v>
      </c>
      <c r="K1939" s="3">
        <v>42546</v>
      </c>
      <c r="L1939" s="1">
        <v>221797</v>
      </c>
      <c r="M1939" s="3">
        <v>42526</v>
      </c>
      <c r="N1939" s="1" t="s">
        <v>89</v>
      </c>
      <c r="O1939" s="1">
        <v>116497</v>
      </c>
      <c r="P1939" s="1">
        <v>6000</v>
      </c>
      <c r="Q1939" s="1">
        <v>30.01</v>
      </c>
      <c r="R1939" s="1337">
        <v>180060</v>
      </c>
      <c r="S1939" s="1">
        <v>-416.82</v>
      </c>
      <c r="T1939" s="1">
        <v>26.619</v>
      </c>
      <c r="U1939" s="1337">
        <v>159714</v>
      </c>
      <c r="V1939" s="1">
        <v>2.7199999999999998E-2</v>
      </c>
      <c r="W1939" s="1336">
        <v>163.13999999999999</v>
      </c>
      <c r="X1939" s="1">
        <v>13</v>
      </c>
      <c r="Y1939" s="1">
        <v>141</v>
      </c>
      <c r="AA1939" s="1">
        <v>401</v>
      </c>
      <c r="AB1939" s="1337">
        <v>20346</v>
      </c>
    </row>
    <row r="1940" spans="1:28">
      <c r="A1940" s="1336" t="s">
        <v>1169</v>
      </c>
      <c r="B1940" s="2" t="s">
        <v>1258</v>
      </c>
      <c r="C1940" s="1" t="s">
        <v>1259</v>
      </c>
      <c r="D1940" s="1" t="s">
        <v>129</v>
      </c>
      <c r="E1940" s="1">
        <v>140083</v>
      </c>
      <c r="F1940" s="1336" t="s">
        <v>117</v>
      </c>
      <c r="G1940" s="1" t="s">
        <v>32</v>
      </c>
      <c r="H1940" s="1">
        <v>418843</v>
      </c>
      <c r="I1940" s="3">
        <v>42528</v>
      </c>
      <c r="J1940" s="3">
        <v>42516</v>
      </c>
      <c r="K1940" s="3">
        <v>42546</v>
      </c>
      <c r="L1940" s="1">
        <v>221920</v>
      </c>
      <c r="M1940" s="3">
        <v>42528</v>
      </c>
      <c r="N1940" s="1" t="s">
        <v>89</v>
      </c>
      <c r="O1940" s="1">
        <v>116497</v>
      </c>
      <c r="P1940" s="1">
        <v>2000</v>
      </c>
      <c r="Q1940" s="1">
        <v>34.32</v>
      </c>
      <c r="R1940" s="1337">
        <v>68640</v>
      </c>
      <c r="S1940" s="1">
        <v>688.58</v>
      </c>
      <c r="T1940" s="1">
        <v>30.067</v>
      </c>
      <c r="U1940" s="1337">
        <v>60134</v>
      </c>
      <c r="V1940" s="1">
        <v>4.07E-2</v>
      </c>
      <c r="W1940" s="1336">
        <v>81.48</v>
      </c>
      <c r="X1940" s="1">
        <v>13</v>
      </c>
      <c r="Y1940" s="1">
        <v>141</v>
      </c>
      <c r="AA1940" s="1">
        <v>401</v>
      </c>
      <c r="AB1940" s="1337">
        <v>8506</v>
      </c>
    </row>
    <row r="1941" spans="1:28">
      <c r="A1941" s="1336" t="s">
        <v>1169</v>
      </c>
      <c r="B1941" s="2" t="s">
        <v>1258</v>
      </c>
      <c r="C1941" s="1" t="s">
        <v>1259</v>
      </c>
      <c r="D1941" s="1" t="s">
        <v>129</v>
      </c>
      <c r="E1941" s="1">
        <v>140083</v>
      </c>
      <c r="F1941" s="1336" t="s">
        <v>117</v>
      </c>
      <c r="G1941" s="1" t="s">
        <v>32</v>
      </c>
      <c r="H1941" s="1">
        <v>419380</v>
      </c>
      <c r="I1941" s="3">
        <v>42532</v>
      </c>
      <c r="J1941" s="3">
        <v>42516</v>
      </c>
      <c r="K1941" s="3">
        <v>42546</v>
      </c>
      <c r="L1941" s="1">
        <v>222323</v>
      </c>
      <c r="M1941" s="3">
        <v>42532</v>
      </c>
      <c r="N1941" s="1" t="s">
        <v>89</v>
      </c>
      <c r="O1941" s="1">
        <v>116497</v>
      </c>
      <c r="P1941" s="1">
        <v>2000</v>
      </c>
      <c r="Q1941" s="1">
        <v>34.32</v>
      </c>
      <c r="R1941" s="1337">
        <v>68640</v>
      </c>
      <c r="S1941" s="1">
        <v>688.58</v>
      </c>
      <c r="T1941" s="1">
        <v>30.067</v>
      </c>
      <c r="U1941" s="1337">
        <v>60134</v>
      </c>
      <c r="V1941" s="1">
        <v>4.07E-2</v>
      </c>
      <c r="W1941" s="1336">
        <v>81.48</v>
      </c>
      <c r="X1941" s="1">
        <v>13</v>
      </c>
      <c r="Y1941" s="1">
        <v>141</v>
      </c>
      <c r="AA1941" s="1">
        <v>401</v>
      </c>
      <c r="AB1941" s="1337">
        <v>8506</v>
      </c>
    </row>
    <row r="1942" spans="1:28">
      <c r="A1942" s="1336" t="s">
        <v>1169</v>
      </c>
      <c r="B1942" s="2" t="s">
        <v>1260</v>
      </c>
      <c r="C1942" s="1" t="s">
        <v>1261</v>
      </c>
      <c r="D1942" s="1" t="s">
        <v>87</v>
      </c>
      <c r="E1942" s="1">
        <v>140083</v>
      </c>
      <c r="F1942" s="1336" t="s">
        <v>117</v>
      </c>
      <c r="G1942" s="1" t="s">
        <v>32</v>
      </c>
      <c r="H1942" s="1">
        <v>420243</v>
      </c>
      <c r="I1942" s="3">
        <v>42539</v>
      </c>
      <c r="J1942" s="3">
        <v>42517</v>
      </c>
      <c r="K1942" s="3">
        <v>42546</v>
      </c>
      <c r="L1942" s="1">
        <v>222817</v>
      </c>
      <c r="M1942" s="3">
        <v>42538</v>
      </c>
      <c r="N1942" s="1" t="s">
        <v>89</v>
      </c>
      <c r="O1942" s="1">
        <v>116547</v>
      </c>
      <c r="P1942" s="1">
        <v>200</v>
      </c>
      <c r="Q1942" s="1">
        <v>39.520000000000003</v>
      </c>
      <c r="R1942" s="1337">
        <v>7904</v>
      </c>
      <c r="S1942" s="1">
        <v>-112.22</v>
      </c>
      <c r="T1942" s="1">
        <v>35.47</v>
      </c>
      <c r="U1942" s="1337">
        <v>7094</v>
      </c>
      <c r="V1942" s="1">
        <v>5.4399999999999997E-2</v>
      </c>
      <c r="W1942" s="1336">
        <v>10.874000000000001</v>
      </c>
      <c r="X1942" s="1">
        <v>13</v>
      </c>
      <c r="Y1942" s="1">
        <v>141</v>
      </c>
      <c r="AA1942" s="1">
        <v>401</v>
      </c>
      <c r="AB1942" s="1336">
        <v>810</v>
      </c>
    </row>
    <row r="1943" spans="1:28">
      <c r="A1943" s="1336" t="s">
        <v>1169</v>
      </c>
      <c r="B1943" s="2" t="s">
        <v>1262</v>
      </c>
      <c r="C1943" s="1" t="s">
        <v>1261</v>
      </c>
      <c r="D1943" s="1" t="s">
        <v>76</v>
      </c>
      <c r="E1943" s="1">
        <v>140083</v>
      </c>
      <c r="F1943" s="1336" t="s">
        <v>117</v>
      </c>
      <c r="G1943" s="1" t="s">
        <v>32</v>
      </c>
      <c r="H1943" s="1">
        <v>419355</v>
      </c>
      <c r="I1943" s="3">
        <v>42532</v>
      </c>
      <c r="J1943" s="3">
        <v>42516</v>
      </c>
      <c r="K1943" s="3">
        <v>42546</v>
      </c>
      <c r="L1943" s="1">
        <v>222321</v>
      </c>
      <c r="M1943" s="3">
        <v>42532</v>
      </c>
      <c r="N1943" s="1" t="s">
        <v>89</v>
      </c>
      <c r="O1943" s="1">
        <v>116497</v>
      </c>
      <c r="P1943" s="1">
        <v>500</v>
      </c>
      <c r="Q1943" s="1">
        <v>40.51</v>
      </c>
      <c r="R1943" s="1337">
        <v>20255</v>
      </c>
      <c r="S1943" s="1">
        <v>214.45</v>
      </c>
      <c r="T1943" s="1">
        <v>35.47</v>
      </c>
      <c r="U1943" s="1337">
        <v>17735</v>
      </c>
      <c r="V1943" s="1">
        <v>5.4399999999999997E-2</v>
      </c>
      <c r="W1943" s="1336">
        <v>27.184999999999999</v>
      </c>
      <c r="X1943" s="1">
        <v>13</v>
      </c>
      <c r="Y1943" s="1">
        <v>141</v>
      </c>
      <c r="AA1943" s="1">
        <v>401</v>
      </c>
      <c r="AB1943" s="1337">
        <v>2520</v>
      </c>
    </row>
    <row r="1944" spans="1:28">
      <c r="A1944" s="1336" t="s">
        <v>1169</v>
      </c>
      <c r="B1944" s="2" t="s">
        <v>1263</v>
      </c>
      <c r="C1944" s="1" t="s">
        <v>1261</v>
      </c>
      <c r="D1944" s="1" t="s">
        <v>65</v>
      </c>
      <c r="E1944" s="1">
        <v>140083</v>
      </c>
      <c r="F1944" s="1336" t="s">
        <v>117</v>
      </c>
      <c r="G1944" s="1" t="s">
        <v>32</v>
      </c>
      <c r="H1944" s="1">
        <v>418798</v>
      </c>
      <c r="I1944" s="3">
        <v>42528</v>
      </c>
      <c r="J1944" s="3">
        <v>42516</v>
      </c>
      <c r="K1944" s="3">
        <v>42546</v>
      </c>
      <c r="L1944" s="1">
        <v>221915</v>
      </c>
      <c r="M1944" s="3">
        <v>42528</v>
      </c>
      <c r="N1944" s="1" t="s">
        <v>89</v>
      </c>
      <c r="O1944" s="1">
        <v>116497</v>
      </c>
      <c r="P1944" s="1">
        <v>2000</v>
      </c>
      <c r="Q1944" s="1">
        <v>40.51</v>
      </c>
      <c r="R1944" s="1337">
        <v>81020</v>
      </c>
      <c r="S1944" s="1">
        <v>857.8</v>
      </c>
      <c r="T1944" s="1">
        <v>35.47</v>
      </c>
      <c r="U1944" s="1337">
        <v>70940</v>
      </c>
      <c r="V1944" s="1">
        <v>5.4399999999999997E-2</v>
      </c>
      <c r="W1944" s="1336">
        <v>108.74</v>
      </c>
      <c r="X1944" s="1">
        <v>13</v>
      </c>
      <c r="Y1944" s="1">
        <v>141</v>
      </c>
      <c r="AA1944" s="1">
        <v>401</v>
      </c>
      <c r="AB1944" s="1337">
        <v>10080</v>
      </c>
    </row>
    <row r="1945" spans="1:28">
      <c r="A1945" s="1336" t="s">
        <v>1169</v>
      </c>
      <c r="B1945" s="2" t="s">
        <v>1264</v>
      </c>
      <c r="C1945" s="1" t="s">
        <v>1261</v>
      </c>
      <c r="D1945" s="1" t="s">
        <v>129</v>
      </c>
      <c r="E1945" s="1">
        <v>140083</v>
      </c>
      <c r="F1945" s="1336" t="s">
        <v>117</v>
      </c>
      <c r="G1945" s="1" t="s">
        <v>32</v>
      </c>
      <c r="H1945" s="1">
        <v>418798</v>
      </c>
      <c r="I1945" s="3">
        <v>42528</v>
      </c>
      <c r="J1945" s="3">
        <v>42516</v>
      </c>
      <c r="K1945" s="3">
        <v>42546</v>
      </c>
      <c r="L1945" s="1">
        <v>221915</v>
      </c>
      <c r="M1945" s="3">
        <v>42528</v>
      </c>
      <c r="N1945" s="1" t="s">
        <v>89</v>
      </c>
      <c r="O1945" s="1">
        <v>116497</v>
      </c>
      <c r="P1945" s="1">
        <v>4000</v>
      </c>
      <c r="Q1945" s="1">
        <v>40.51</v>
      </c>
      <c r="R1945" s="1337">
        <v>162040</v>
      </c>
      <c r="S1945" s="4">
        <v>1715.6</v>
      </c>
      <c r="T1945" s="1">
        <v>35.47</v>
      </c>
      <c r="U1945" s="1337">
        <v>141880</v>
      </c>
      <c r="V1945" s="1">
        <v>5.4399999999999997E-2</v>
      </c>
      <c r="W1945" s="1336">
        <v>217.48</v>
      </c>
      <c r="X1945" s="1">
        <v>13</v>
      </c>
      <c r="Y1945" s="1">
        <v>141</v>
      </c>
      <c r="AA1945" s="1">
        <v>401</v>
      </c>
      <c r="AB1945" s="1337">
        <v>20160</v>
      </c>
    </row>
    <row r="1946" spans="1:28">
      <c r="A1946" s="1336" t="s">
        <v>1169</v>
      </c>
      <c r="B1946" s="2" t="s">
        <v>1265</v>
      </c>
      <c r="C1946" s="1" t="s">
        <v>1266</v>
      </c>
      <c r="D1946" s="1" t="s">
        <v>129</v>
      </c>
      <c r="E1946" s="1">
        <v>130140</v>
      </c>
      <c r="F1946" s="1336" t="s">
        <v>222</v>
      </c>
      <c r="G1946" s="1" t="s">
        <v>32</v>
      </c>
      <c r="H1946" s="1">
        <v>419547</v>
      </c>
      <c r="I1946" s="3">
        <v>42535</v>
      </c>
      <c r="J1946" s="3">
        <v>42534</v>
      </c>
      <c r="K1946" s="3">
        <v>42535</v>
      </c>
      <c r="N1946" s="1" t="s">
        <v>89</v>
      </c>
      <c r="O1946" s="1">
        <v>117152</v>
      </c>
      <c r="P1946" s="1">
        <v>2000</v>
      </c>
      <c r="Q1946" s="1">
        <v>47.81</v>
      </c>
      <c r="R1946" s="1337">
        <v>95620</v>
      </c>
      <c r="S1946" s="4">
        <v>3782.64</v>
      </c>
      <c r="T1946" s="1">
        <v>40.636000000000003</v>
      </c>
      <c r="U1946" s="1337">
        <v>81272</v>
      </c>
      <c r="V1946" s="1">
        <v>6.8000000000000005E-2</v>
      </c>
      <c r="W1946" s="1336">
        <v>136.06</v>
      </c>
      <c r="X1946" s="1">
        <v>13</v>
      </c>
      <c r="Y1946" s="1">
        <v>130</v>
      </c>
      <c r="AA1946" s="1">
        <v>401</v>
      </c>
      <c r="AB1946" s="1337">
        <v>14348</v>
      </c>
    </row>
    <row r="1947" spans="1:28">
      <c r="A1947" s="1336" t="s">
        <v>1169</v>
      </c>
      <c r="B1947" s="2" t="s">
        <v>1267</v>
      </c>
      <c r="C1947" s="1" t="s">
        <v>1268</v>
      </c>
      <c r="D1947" s="1" t="s">
        <v>81</v>
      </c>
      <c r="E1947" s="1">
        <v>140411</v>
      </c>
      <c r="F1947" s="1336" t="s">
        <v>1269</v>
      </c>
      <c r="G1947" s="1" t="s">
        <v>32</v>
      </c>
      <c r="H1947" s="1">
        <v>419770</v>
      </c>
      <c r="I1947" s="3">
        <v>42536</v>
      </c>
      <c r="J1947" s="3">
        <v>42507</v>
      </c>
      <c r="K1947" s="3">
        <v>42536</v>
      </c>
      <c r="L1947" s="1">
        <v>222530</v>
      </c>
      <c r="M1947" s="3">
        <v>42535</v>
      </c>
      <c r="N1947" s="1" t="s">
        <v>42</v>
      </c>
      <c r="O1947" s="1">
        <v>21554</v>
      </c>
      <c r="P1947" s="1">
        <v>300</v>
      </c>
      <c r="Q1947" s="1">
        <v>59.51</v>
      </c>
      <c r="R1947" s="1337">
        <v>17853</v>
      </c>
      <c r="S1947" s="4">
        <v>1230.81</v>
      </c>
      <c r="T1947" s="1">
        <v>49.033000000000001</v>
      </c>
      <c r="U1947" s="1337">
        <v>14709.9</v>
      </c>
      <c r="V1947" s="1">
        <v>9.5299999999999996E-2</v>
      </c>
      <c r="W1947" s="1336">
        <v>28.602</v>
      </c>
      <c r="X1947" s="1">
        <v>13</v>
      </c>
      <c r="Y1947" s="1">
        <v>140</v>
      </c>
      <c r="AA1947" s="1">
        <v>401</v>
      </c>
      <c r="AB1947" s="1337">
        <v>3143.1</v>
      </c>
    </row>
    <row r="1948" spans="1:28">
      <c r="A1948" s="1336" t="s">
        <v>1169</v>
      </c>
      <c r="B1948" s="2" t="s">
        <v>1270</v>
      </c>
      <c r="C1948" s="1" t="s">
        <v>1271</v>
      </c>
      <c r="D1948" s="1" t="s">
        <v>65</v>
      </c>
      <c r="E1948" s="1">
        <v>130308</v>
      </c>
      <c r="F1948" s="1336" t="s">
        <v>126</v>
      </c>
      <c r="G1948" s="1" t="s">
        <v>32</v>
      </c>
      <c r="H1948" s="1">
        <v>418645</v>
      </c>
      <c r="I1948" s="3">
        <v>42529</v>
      </c>
      <c r="J1948" s="3">
        <v>42528</v>
      </c>
      <c r="K1948" s="3">
        <v>42528</v>
      </c>
      <c r="N1948" s="1" t="s">
        <v>89</v>
      </c>
      <c r="O1948" s="1">
        <v>116908</v>
      </c>
      <c r="P1948" s="1">
        <v>1000</v>
      </c>
      <c r="Q1948" s="1">
        <v>58.1</v>
      </c>
      <c r="R1948" s="1337">
        <v>58100</v>
      </c>
      <c r="S1948" s="4">
        <v>2692.71</v>
      </c>
      <c r="T1948" s="1">
        <v>49.033000000000001</v>
      </c>
      <c r="U1948" s="1337">
        <v>49033</v>
      </c>
      <c r="V1948" s="1">
        <v>9.5299999999999996E-2</v>
      </c>
      <c r="W1948" s="1336">
        <v>95.34</v>
      </c>
      <c r="X1948" s="1">
        <v>13</v>
      </c>
      <c r="Y1948" s="1">
        <v>141</v>
      </c>
      <c r="AA1948" s="1">
        <v>401</v>
      </c>
      <c r="AB1948" s="1337">
        <v>9067</v>
      </c>
    </row>
    <row r="1949" spans="1:28">
      <c r="A1949" s="1336" t="s">
        <v>1169</v>
      </c>
      <c r="B1949" s="2" t="s">
        <v>1270</v>
      </c>
      <c r="C1949" s="1" t="s">
        <v>1271</v>
      </c>
      <c r="D1949" s="1" t="s">
        <v>65</v>
      </c>
      <c r="E1949" s="1">
        <v>130308</v>
      </c>
      <c r="F1949" s="1336" t="s">
        <v>126</v>
      </c>
      <c r="G1949" s="1" t="s">
        <v>32</v>
      </c>
      <c r="H1949" s="1">
        <v>419253</v>
      </c>
      <c r="I1949" s="3">
        <v>42532</v>
      </c>
      <c r="J1949" s="3">
        <v>42529</v>
      </c>
      <c r="K1949" s="3">
        <v>42530</v>
      </c>
      <c r="N1949" s="1" t="s">
        <v>89</v>
      </c>
      <c r="O1949" s="1">
        <v>117003</v>
      </c>
      <c r="P1949" s="1">
        <v>1000</v>
      </c>
      <c r="Q1949" s="1">
        <v>56.94</v>
      </c>
      <c r="R1949" s="1337">
        <v>56940</v>
      </c>
      <c r="S1949" s="4">
        <v>1532.71</v>
      </c>
      <c r="T1949" s="1">
        <v>49.033000000000001</v>
      </c>
      <c r="U1949" s="1337">
        <v>49033</v>
      </c>
      <c r="V1949" s="1">
        <v>9.5299999999999996E-2</v>
      </c>
      <c r="W1949" s="1336">
        <v>95.34</v>
      </c>
      <c r="X1949" s="1">
        <v>13</v>
      </c>
      <c r="Y1949" s="1">
        <v>141</v>
      </c>
      <c r="AA1949" s="1">
        <v>401</v>
      </c>
      <c r="AB1949" s="1337">
        <v>7907</v>
      </c>
    </row>
    <row r="1950" spans="1:28">
      <c r="A1950" s="1336" t="s">
        <v>1169</v>
      </c>
      <c r="B1950" s="2" t="s">
        <v>1270</v>
      </c>
      <c r="C1950" s="1" t="s">
        <v>1271</v>
      </c>
      <c r="D1950" s="1" t="s">
        <v>65</v>
      </c>
      <c r="E1950" s="1">
        <v>130140</v>
      </c>
      <c r="F1950" s="1336" t="s">
        <v>222</v>
      </c>
      <c r="G1950" s="1" t="s">
        <v>32</v>
      </c>
      <c r="H1950" s="1">
        <v>419548</v>
      </c>
      <c r="I1950" s="3">
        <v>42535</v>
      </c>
      <c r="J1950" s="3">
        <v>42534</v>
      </c>
      <c r="K1950" s="3">
        <v>42535</v>
      </c>
      <c r="N1950" s="1" t="s">
        <v>89</v>
      </c>
      <c r="O1950" s="1">
        <v>117152</v>
      </c>
      <c r="P1950" s="1">
        <v>1000</v>
      </c>
      <c r="Q1950" s="1">
        <v>58.1</v>
      </c>
      <c r="R1950" s="1337">
        <v>58100</v>
      </c>
      <c r="S1950" s="4">
        <v>2692.71</v>
      </c>
      <c r="T1950" s="1">
        <v>49.033000000000001</v>
      </c>
      <c r="U1950" s="1337">
        <v>49033</v>
      </c>
      <c r="V1950" s="1">
        <v>9.5299999999999996E-2</v>
      </c>
      <c r="W1950" s="1336">
        <v>95.34</v>
      </c>
      <c r="X1950" s="1">
        <v>13</v>
      </c>
      <c r="Y1950" s="1">
        <v>130</v>
      </c>
      <c r="AA1950" s="1">
        <v>401</v>
      </c>
      <c r="AB1950" s="1337">
        <v>9067</v>
      </c>
    </row>
    <row r="1951" spans="1:28">
      <c r="A1951" s="1336" t="s">
        <v>1169</v>
      </c>
      <c r="B1951" s="2" t="s">
        <v>1272</v>
      </c>
      <c r="C1951" s="1" t="s">
        <v>1273</v>
      </c>
      <c r="D1951" s="1" t="s">
        <v>1163</v>
      </c>
      <c r="E1951" s="1">
        <v>140411</v>
      </c>
      <c r="F1951" s="1336" t="s">
        <v>1269</v>
      </c>
      <c r="G1951" s="1" t="s">
        <v>32</v>
      </c>
      <c r="H1951" s="1">
        <v>419770</v>
      </c>
      <c r="I1951" s="3">
        <v>42536</v>
      </c>
      <c r="J1951" s="3">
        <v>42507</v>
      </c>
      <c r="K1951" s="3">
        <v>42536</v>
      </c>
      <c r="L1951" s="1">
        <v>222530</v>
      </c>
      <c r="M1951" s="3">
        <v>42535</v>
      </c>
      <c r="N1951" s="1" t="s">
        <v>42</v>
      </c>
      <c r="O1951" s="1">
        <v>21554</v>
      </c>
      <c r="P1951" s="1">
        <v>350</v>
      </c>
      <c r="Q1951" s="1">
        <v>87.91</v>
      </c>
      <c r="R1951" s="1337">
        <v>30768.5</v>
      </c>
      <c r="S1951" s="4">
        <v>-1464.75</v>
      </c>
      <c r="T1951" s="1">
        <v>81.5</v>
      </c>
      <c r="U1951" s="1337">
        <v>28525</v>
      </c>
      <c r="V1951" s="1">
        <v>0.1638</v>
      </c>
      <c r="W1951" s="1336">
        <v>57.319499999999998</v>
      </c>
      <c r="X1951" s="1">
        <v>13</v>
      </c>
      <c r="Y1951" s="1">
        <v>140</v>
      </c>
      <c r="AA1951" s="1">
        <v>401</v>
      </c>
      <c r="AB1951" s="1337">
        <v>2243.5</v>
      </c>
    </row>
    <row r="1952" spans="1:28">
      <c r="A1952" s="1336" t="s">
        <v>1169</v>
      </c>
      <c r="B1952" s="2" t="s">
        <v>1274</v>
      </c>
      <c r="C1952" s="1" t="s">
        <v>1275</v>
      </c>
      <c r="D1952" s="1" t="s">
        <v>116</v>
      </c>
      <c r="E1952" s="1">
        <v>130336</v>
      </c>
      <c r="F1952" s="1336" t="s">
        <v>302</v>
      </c>
      <c r="G1952" s="1" t="s">
        <v>53</v>
      </c>
      <c r="H1952" s="1">
        <v>7330</v>
      </c>
      <c r="I1952" s="3">
        <v>42548</v>
      </c>
      <c r="J1952" s="3">
        <v>42549</v>
      </c>
      <c r="K1952" s="3">
        <v>42551</v>
      </c>
      <c r="L1952" s="1">
        <v>223287</v>
      </c>
      <c r="N1952" s="1" t="s">
        <v>54</v>
      </c>
      <c r="O1952" s="1">
        <v>7524</v>
      </c>
      <c r="P1952" s="1">
        <v>-200</v>
      </c>
      <c r="Q1952" s="1">
        <v>123.01</v>
      </c>
      <c r="R1952" s="1337">
        <v>-24602</v>
      </c>
      <c r="S1952" s="4">
        <v>2172.2199999999998</v>
      </c>
      <c r="T1952" s="1">
        <v>118.47</v>
      </c>
      <c r="U1952" s="1337">
        <v>-23694</v>
      </c>
      <c r="V1952" s="1">
        <v>0.2727</v>
      </c>
      <c r="W1952" s="1336">
        <v>-54.536000000000001</v>
      </c>
      <c r="X1952" s="1">
        <v>13</v>
      </c>
      <c r="Y1952" s="1">
        <v>135</v>
      </c>
      <c r="Z1952" s="1" t="s">
        <v>90</v>
      </c>
      <c r="AA1952" s="1">
        <v>401</v>
      </c>
      <c r="AB1952" s="1336">
        <v>-908</v>
      </c>
    </row>
    <row r="1953" spans="1:28">
      <c r="A1953" s="1336" t="s">
        <v>1169</v>
      </c>
      <c r="B1953" s="2" t="s">
        <v>1274</v>
      </c>
      <c r="C1953" s="1" t="s">
        <v>1275</v>
      </c>
      <c r="D1953" s="1" t="s">
        <v>116</v>
      </c>
      <c r="E1953" s="1">
        <v>130336</v>
      </c>
      <c r="F1953" s="1336" t="s">
        <v>302</v>
      </c>
      <c r="G1953" s="1" t="s">
        <v>32</v>
      </c>
      <c r="H1953" s="1">
        <v>421236</v>
      </c>
      <c r="I1953" s="3">
        <v>42548</v>
      </c>
      <c r="J1953" s="3">
        <v>42520</v>
      </c>
      <c r="K1953" s="3">
        <v>42551</v>
      </c>
      <c r="L1953" s="1">
        <v>223287</v>
      </c>
      <c r="M1953" s="3">
        <v>42548</v>
      </c>
      <c r="N1953" s="1" t="s">
        <v>89</v>
      </c>
      <c r="O1953" s="1">
        <v>116597</v>
      </c>
      <c r="P1953" s="1">
        <v>200</v>
      </c>
      <c r="Q1953" s="1">
        <v>123.01</v>
      </c>
      <c r="R1953" s="1337">
        <v>24602</v>
      </c>
      <c r="S1953" s="4">
        <v>-2172.2199999999998</v>
      </c>
      <c r="T1953" s="1">
        <v>118.47</v>
      </c>
      <c r="U1953" s="1337">
        <v>23694</v>
      </c>
      <c r="V1953" s="1">
        <v>0.2727</v>
      </c>
      <c r="W1953" s="1336">
        <v>54.536000000000001</v>
      </c>
      <c r="X1953" s="1">
        <v>13</v>
      </c>
      <c r="Y1953" s="1">
        <v>135</v>
      </c>
      <c r="Z1953" s="1" t="s">
        <v>90</v>
      </c>
      <c r="AA1953" s="1">
        <v>401</v>
      </c>
      <c r="AB1953" s="1336">
        <v>908</v>
      </c>
    </row>
    <row r="1954" spans="1:28">
      <c r="A1954" s="1336" t="s">
        <v>1169</v>
      </c>
      <c r="B1954" s="2" t="s">
        <v>1274</v>
      </c>
      <c r="C1954" s="1" t="s">
        <v>1275</v>
      </c>
      <c r="D1954" s="1" t="s">
        <v>116</v>
      </c>
      <c r="E1954" s="1">
        <v>130336</v>
      </c>
      <c r="F1954" s="1336" t="s">
        <v>302</v>
      </c>
      <c r="G1954" s="1" t="s">
        <v>32</v>
      </c>
      <c r="H1954" s="1">
        <v>421423</v>
      </c>
      <c r="I1954" s="3">
        <v>42550</v>
      </c>
      <c r="J1954" s="3">
        <v>42549</v>
      </c>
      <c r="K1954" s="3">
        <v>42549</v>
      </c>
      <c r="L1954" s="1">
        <v>223363</v>
      </c>
      <c r="M1954" s="3">
        <v>42549</v>
      </c>
      <c r="N1954" s="1" t="s">
        <v>89</v>
      </c>
      <c r="O1954" s="1">
        <v>117542</v>
      </c>
      <c r="P1954" s="1">
        <v>200</v>
      </c>
      <c r="Q1954" s="1">
        <v>123.01</v>
      </c>
      <c r="R1954" s="1337">
        <v>24602</v>
      </c>
      <c r="S1954" s="4">
        <v>-2172.2199999999998</v>
      </c>
      <c r="T1954" s="1">
        <v>118.47</v>
      </c>
      <c r="U1954" s="1337">
        <v>23694</v>
      </c>
      <c r="V1954" s="1">
        <v>0.2727</v>
      </c>
      <c r="W1954" s="1336">
        <v>54.536000000000001</v>
      </c>
      <c r="X1954" s="1">
        <v>13</v>
      </c>
      <c r="Y1954" s="1">
        <v>135</v>
      </c>
      <c r="Z1954" s="1" t="s">
        <v>90</v>
      </c>
      <c r="AA1954" s="1">
        <v>401</v>
      </c>
      <c r="AB1954" s="1336">
        <v>908</v>
      </c>
    </row>
    <row r="1955" spans="1:28">
      <c r="A1955" s="1336" t="s">
        <v>1169</v>
      </c>
      <c r="B1955" s="2" t="s">
        <v>1276</v>
      </c>
      <c r="C1955" s="1" t="s">
        <v>1277</v>
      </c>
      <c r="D1955" s="1" t="s">
        <v>1000</v>
      </c>
      <c r="E1955" s="1">
        <v>140411</v>
      </c>
      <c r="F1955" s="1336" t="s">
        <v>1269</v>
      </c>
      <c r="G1955" s="1" t="s">
        <v>32</v>
      </c>
      <c r="H1955" s="1">
        <v>419770</v>
      </c>
      <c r="I1955" s="3">
        <v>42536</v>
      </c>
      <c r="J1955" s="3">
        <v>42507</v>
      </c>
      <c r="K1955" s="3">
        <v>42536</v>
      </c>
      <c r="L1955" s="1">
        <v>222530</v>
      </c>
      <c r="M1955" s="3">
        <v>42535</v>
      </c>
      <c r="N1955" s="1" t="s">
        <v>42</v>
      </c>
      <c r="O1955" s="1">
        <v>21554</v>
      </c>
      <c r="P1955" s="1">
        <v>400</v>
      </c>
      <c r="Q1955" s="1">
        <v>146.87</v>
      </c>
      <c r="R1955" s="1337">
        <v>58748</v>
      </c>
      <c r="S1955" s="4">
        <v>-2637.22</v>
      </c>
      <c r="T1955" s="1">
        <v>135.80799999999999</v>
      </c>
      <c r="U1955" s="1337">
        <v>54323.199999999997</v>
      </c>
      <c r="V1955" s="1">
        <v>0.32790000000000002</v>
      </c>
      <c r="W1955" s="1336">
        <v>131.14400000000001</v>
      </c>
      <c r="X1955" s="1">
        <v>13</v>
      </c>
      <c r="Y1955" s="1">
        <v>140</v>
      </c>
      <c r="AA1955" s="1">
        <v>401</v>
      </c>
      <c r="AB1955" s="1337">
        <v>4424.8</v>
      </c>
    </row>
    <row r="1956" spans="1:28">
      <c r="A1956" s="1336" t="s">
        <v>1169</v>
      </c>
      <c r="B1956" s="2" t="s">
        <v>1278</v>
      </c>
      <c r="C1956" s="1" t="s">
        <v>1277</v>
      </c>
      <c r="D1956" s="1" t="s">
        <v>65</v>
      </c>
      <c r="E1956" s="1">
        <v>130308</v>
      </c>
      <c r="F1956" s="1336" t="s">
        <v>126</v>
      </c>
      <c r="G1956" s="1" t="s">
        <v>32</v>
      </c>
      <c r="H1956" s="1">
        <v>420818</v>
      </c>
      <c r="I1956" s="3">
        <v>42545</v>
      </c>
      <c r="J1956" s="3">
        <v>42529</v>
      </c>
      <c r="K1956" s="3">
        <v>42546</v>
      </c>
      <c r="N1956" s="1" t="s">
        <v>89</v>
      </c>
      <c r="O1956" s="1">
        <v>117003</v>
      </c>
      <c r="P1956" s="1">
        <v>1000</v>
      </c>
      <c r="Q1956" s="1">
        <v>140.51</v>
      </c>
      <c r="R1956" s="1337">
        <v>140510</v>
      </c>
      <c r="S1956" s="4">
        <v>-12953.04</v>
      </c>
      <c r="T1956" s="1">
        <v>135.80799999999999</v>
      </c>
      <c r="U1956" s="1337">
        <v>135808</v>
      </c>
      <c r="V1956" s="1">
        <v>0.32790000000000002</v>
      </c>
      <c r="W1956" s="1336">
        <v>327.86</v>
      </c>
      <c r="X1956" s="1">
        <v>13</v>
      </c>
      <c r="Y1956" s="1">
        <v>141</v>
      </c>
      <c r="AA1956" s="1">
        <v>401</v>
      </c>
      <c r="AB1956" s="1337">
        <v>4702</v>
      </c>
    </row>
    <row r="1957" spans="1:28">
      <c r="A1957" s="1336" t="s">
        <v>1169</v>
      </c>
      <c r="B1957" s="2" t="s">
        <v>1278</v>
      </c>
      <c r="C1957" s="1" t="s">
        <v>1277</v>
      </c>
      <c r="D1957" s="1" t="s">
        <v>65</v>
      </c>
      <c r="E1957" s="1">
        <v>140008</v>
      </c>
      <c r="F1957" s="1336" t="s">
        <v>123</v>
      </c>
      <c r="G1957" s="1" t="s">
        <v>32</v>
      </c>
      <c r="H1957" s="1">
        <v>420955</v>
      </c>
      <c r="I1957" s="3">
        <v>42545</v>
      </c>
      <c r="J1957" s="3">
        <v>42522</v>
      </c>
      <c r="K1957" s="3">
        <v>42545</v>
      </c>
      <c r="L1957" s="1">
        <v>223135</v>
      </c>
      <c r="M1957" s="3">
        <v>42545</v>
      </c>
      <c r="N1957" s="1" t="s">
        <v>89</v>
      </c>
      <c r="O1957" s="1">
        <v>116715</v>
      </c>
      <c r="P1957" s="1">
        <v>1000</v>
      </c>
      <c r="Q1957" s="1">
        <v>143.38</v>
      </c>
      <c r="R1957" s="1337">
        <v>143380</v>
      </c>
      <c r="S1957" s="4">
        <v>-10083.040000000001</v>
      </c>
      <c r="T1957" s="1">
        <v>135.80799999999999</v>
      </c>
      <c r="U1957" s="1337">
        <v>135808</v>
      </c>
      <c r="V1957" s="1">
        <v>0.32790000000000002</v>
      </c>
      <c r="W1957" s="1336">
        <v>327.86</v>
      </c>
      <c r="X1957" s="1">
        <v>13</v>
      </c>
      <c r="Y1957" s="1">
        <v>141</v>
      </c>
      <c r="AA1957" s="1">
        <v>401</v>
      </c>
      <c r="AB1957" s="1337">
        <v>7572</v>
      </c>
    </row>
    <row r="1958" spans="1:28">
      <c r="A1958" s="1336" t="s">
        <v>1169</v>
      </c>
      <c r="B1958" s="2" t="s">
        <v>1279</v>
      </c>
      <c r="C1958" s="1" t="s">
        <v>1280</v>
      </c>
      <c r="D1958" s="1" t="s">
        <v>116</v>
      </c>
      <c r="E1958" s="1">
        <v>130336</v>
      </c>
      <c r="F1958" s="1336" t="s">
        <v>302</v>
      </c>
      <c r="G1958" s="1" t="s">
        <v>53</v>
      </c>
      <c r="H1958" s="1">
        <v>7330</v>
      </c>
      <c r="I1958" s="3">
        <v>42548</v>
      </c>
      <c r="J1958" s="3">
        <v>42549</v>
      </c>
      <c r="K1958" s="3">
        <v>42551</v>
      </c>
      <c r="L1958" s="1">
        <v>223287</v>
      </c>
      <c r="N1958" s="1" t="s">
        <v>54</v>
      </c>
      <c r="O1958" s="1">
        <v>7524</v>
      </c>
      <c r="P1958" s="1">
        <v>-300</v>
      </c>
      <c r="Q1958" s="1">
        <v>176.42</v>
      </c>
      <c r="R1958" s="1337">
        <v>-52926</v>
      </c>
      <c r="S1958" s="4">
        <v>1377.39</v>
      </c>
      <c r="T1958" s="1">
        <v>160.18700000000001</v>
      </c>
      <c r="U1958" s="1337">
        <v>-48056.1</v>
      </c>
      <c r="V1958" s="1">
        <v>0.40939999999999999</v>
      </c>
      <c r="W1958" s="1336">
        <v>-122.82599999999999</v>
      </c>
      <c r="X1958" s="1">
        <v>13</v>
      </c>
      <c r="Y1958" s="1">
        <v>135</v>
      </c>
      <c r="Z1958" s="1" t="s">
        <v>90</v>
      </c>
      <c r="AA1958" s="1">
        <v>401</v>
      </c>
      <c r="AB1958" s="1337">
        <v>-4869.8999999999996</v>
      </c>
    </row>
    <row r="1959" spans="1:28">
      <c r="A1959" s="1336" t="s">
        <v>1169</v>
      </c>
      <c r="B1959" s="2" t="s">
        <v>1279</v>
      </c>
      <c r="C1959" s="1" t="s">
        <v>1280</v>
      </c>
      <c r="D1959" s="1" t="s">
        <v>116</v>
      </c>
      <c r="E1959" s="1">
        <v>130336</v>
      </c>
      <c r="F1959" s="1336" t="s">
        <v>302</v>
      </c>
      <c r="G1959" s="1" t="s">
        <v>32</v>
      </c>
      <c r="H1959" s="1">
        <v>421236</v>
      </c>
      <c r="I1959" s="3">
        <v>42548</v>
      </c>
      <c r="J1959" s="3">
        <v>42520</v>
      </c>
      <c r="K1959" s="3">
        <v>42551</v>
      </c>
      <c r="L1959" s="1">
        <v>223287</v>
      </c>
      <c r="M1959" s="3">
        <v>42548</v>
      </c>
      <c r="N1959" s="1" t="s">
        <v>89</v>
      </c>
      <c r="O1959" s="1">
        <v>116597</v>
      </c>
      <c r="P1959" s="1">
        <v>300</v>
      </c>
      <c r="Q1959" s="1">
        <v>176.42</v>
      </c>
      <c r="R1959" s="1337">
        <v>52926</v>
      </c>
      <c r="S1959" s="4">
        <v>-1377.39</v>
      </c>
      <c r="T1959" s="1">
        <v>160.18700000000001</v>
      </c>
      <c r="U1959" s="1337">
        <v>48056.1</v>
      </c>
      <c r="V1959" s="1">
        <v>0.40939999999999999</v>
      </c>
      <c r="W1959" s="1336">
        <v>122.82599999999999</v>
      </c>
      <c r="X1959" s="1">
        <v>13</v>
      </c>
      <c r="Y1959" s="1">
        <v>135</v>
      </c>
      <c r="Z1959" s="1" t="s">
        <v>90</v>
      </c>
      <c r="AA1959" s="1">
        <v>401</v>
      </c>
      <c r="AB1959" s="1337">
        <v>4869.8999999999996</v>
      </c>
    </row>
    <row r="1960" spans="1:28">
      <c r="A1960" s="1336" t="s">
        <v>1169</v>
      </c>
      <c r="B1960" s="2" t="s">
        <v>1279</v>
      </c>
      <c r="C1960" s="1" t="s">
        <v>1280</v>
      </c>
      <c r="D1960" s="1" t="s">
        <v>116</v>
      </c>
      <c r="E1960" s="1">
        <v>130336</v>
      </c>
      <c r="F1960" s="1336" t="s">
        <v>302</v>
      </c>
      <c r="G1960" s="1" t="s">
        <v>32</v>
      </c>
      <c r="H1960" s="1">
        <v>421422</v>
      </c>
      <c r="I1960" s="3">
        <v>42550</v>
      </c>
      <c r="J1960" s="3">
        <v>42549</v>
      </c>
      <c r="K1960" s="3">
        <v>42549</v>
      </c>
      <c r="L1960" s="1">
        <v>223362</v>
      </c>
      <c r="M1960" s="3">
        <v>42549</v>
      </c>
      <c r="N1960" s="1" t="s">
        <v>89</v>
      </c>
      <c r="O1960" s="1">
        <v>117541</v>
      </c>
      <c r="P1960" s="1">
        <v>300</v>
      </c>
      <c r="Q1960" s="1">
        <v>176.42</v>
      </c>
      <c r="R1960" s="1337">
        <v>52926</v>
      </c>
      <c r="S1960" s="4">
        <v>-1377.39</v>
      </c>
      <c r="T1960" s="1">
        <v>160.18700000000001</v>
      </c>
      <c r="U1960" s="1337">
        <v>48056.1</v>
      </c>
      <c r="V1960" s="1">
        <v>0.40939999999999999</v>
      </c>
      <c r="W1960" s="1336">
        <v>122.82599999999999</v>
      </c>
      <c r="X1960" s="1">
        <v>13</v>
      </c>
      <c r="Y1960" s="1">
        <v>135</v>
      </c>
      <c r="Z1960" s="1" t="s">
        <v>90</v>
      </c>
      <c r="AA1960" s="1">
        <v>401</v>
      </c>
      <c r="AB1960" s="1337">
        <v>4869.8999999999996</v>
      </c>
    </row>
    <row r="1961" spans="1:28">
      <c r="A1961" s="1336" t="s">
        <v>1169</v>
      </c>
      <c r="B1961" s="2" t="s">
        <v>1281</v>
      </c>
      <c r="C1961" s="1" t="s">
        <v>1282</v>
      </c>
      <c r="D1961" s="1" t="s">
        <v>81</v>
      </c>
      <c r="E1961" s="1">
        <v>130369</v>
      </c>
      <c r="F1961" s="1336" t="s">
        <v>1283</v>
      </c>
      <c r="G1961" s="1" t="s">
        <v>32</v>
      </c>
      <c r="H1961" s="1">
        <v>419427</v>
      </c>
      <c r="I1961" s="3">
        <v>42534</v>
      </c>
      <c r="J1961" s="3">
        <v>42515</v>
      </c>
      <c r="K1961" s="3">
        <v>42543</v>
      </c>
      <c r="L1961" s="1">
        <v>222413</v>
      </c>
      <c r="M1961" s="3">
        <v>42534</v>
      </c>
      <c r="N1961" s="1" t="s">
        <v>89</v>
      </c>
      <c r="O1961" s="1">
        <v>116431</v>
      </c>
      <c r="P1961" s="1">
        <v>300</v>
      </c>
      <c r="Q1961" s="1">
        <v>182.79</v>
      </c>
      <c r="R1961" s="1337">
        <v>54837</v>
      </c>
      <c r="S1961" s="1">
        <v>533.61</v>
      </c>
      <c r="T1961" s="1">
        <v>160.18700000000001</v>
      </c>
      <c r="U1961" s="1337">
        <v>48056.1</v>
      </c>
      <c r="V1961" s="1">
        <v>0.40939999999999999</v>
      </c>
      <c r="W1961" s="1336">
        <v>122.82599999999999</v>
      </c>
      <c r="X1961" s="1">
        <v>13</v>
      </c>
      <c r="Y1961" s="1">
        <v>135</v>
      </c>
      <c r="Z1961" s="1" t="s">
        <v>259</v>
      </c>
      <c r="AA1961" s="1">
        <v>401</v>
      </c>
      <c r="AB1961" s="1337">
        <v>6780.9</v>
      </c>
    </row>
    <row r="1962" spans="1:28">
      <c r="A1962" s="1336" t="s">
        <v>1169</v>
      </c>
      <c r="B1962" s="2" t="s">
        <v>1284</v>
      </c>
      <c r="C1962" s="1" t="s">
        <v>1285</v>
      </c>
      <c r="D1962" s="1" t="s">
        <v>76</v>
      </c>
      <c r="E1962" s="1">
        <v>130369</v>
      </c>
      <c r="F1962" s="1336" t="s">
        <v>1283</v>
      </c>
      <c r="G1962" s="1" t="s">
        <v>32</v>
      </c>
      <c r="H1962" s="1">
        <v>419690</v>
      </c>
      <c r="I1962" s="3">
        <v>42535</v>
      </c>
      <c r="J1962" s="3">
        <v>42515</v>
      </c>
      <c r="K1962" s="3">
        <v>42543</v>
      </c>
      <c r="L1962" s="1">
        <v>222465</v>
      </c>
      <c r="M1962" s="3">
        <v>42534</v>
      </c>
      <c r="N1962" s="1" t="s">
        <v>89</v>
      </c>
      <c r="O1962" s="1">
        <v>116431</v>
      </c>
      <c r="P1962" s="1">
        <v>1000</v>
      </c>
      <c r="Q1962" s="1">
        <v>39.26</v>
      </c>
      <c r="R1962" s="1337">
        <v>39260</v>
      </c>
      <c r="S1962" s="4">
        <v>2394.88</v>
      </c>
      <c r="T1962" s="1">
        <v>32.624000000000002</v>
      </c>
      <c r="U1962" s="1337">
        <v>32624</v>
      </c>
      <c r="V1962" s="1">
        <v>4.53E-2</v>
      </c>
      <c r="W1962" s="1336">
        <v>45.31</v>
      </c>
      <c r="X1962" s="1">
        <v>13</v>
      </c>
      <c r="Y1962" s="1">
        <v>135</v>
      </c>
      <c r="Z1962" s="1" t="s">
        <v>259</v>
      </c>
      <c r="AA1962" s="1">
        <v>401</v>
      </c>
      <c r="AB1962" s="1337">
        <v>6636</v>
      </c>
    </row>
    <row r="1963" spans="1:28">
      <c r="A1963" s="1336" t="s">
        <v>1169</v>
      </c>
      <c r="B1963" s="2" t="s">
        <v>1286</v>
      </c>
      <c r="C1963" s="1" t="s">
        <v>1287</v>
      </c>
      <c r="D1963" s="1" t="s">
        <v>692</v>
      </c>
      <c r="E1963" s="1">
        <v>140411</v>
      </c>
      <c r="F1963" s="1336" t="s">
        <v>1269</v>
      </c>
      <c r="G1963" s="1" t="s">
        <v>32</v>
      </c>
      <c r="H1963" s="1">
        <v>419770</v>
      </c>
      <c r="I1963" s="3">
        <v>42536</v>
      </c>
      <c r="J1963" s="3">
        <v>42507</v>
      </c>
      <c r="K1963" s="3">
        <v>42536</v>
      </c>
      <c r="L1963" s="1">
        <v>222530</v>
      </c>
      <c r="M1963" s="3">
        <v>42535</v>
      </c>
      <c r="N1963" s="1" t="s">
        <v>42</v>
      </c>
      <c r="O1963" s="1">
        <v>21554</v>
      </c>
      <c r="P1963" s="1">
        <v>800</v>
      </c>
      <c r="Q1963" s="1">
        <v>54.6</v>
      </c>
      <c r="R1963" s="1337">
        <v>43680</v>
      </c>
      <c r="S1963" s="4">
        <v>1905.26</v>
      </c>
      <c r="T1963" s="1">
        <v>46.210999999999999</v>
      </c>
      <c r="U1963" s="1337">
        <v>36968.800000000003</v>
      </c>
      <c r="V1963" s="1">
        <v>9.06E-2</v>
      </c>
      <c r="W1963" s="1336">
        <v>72.495999999999995</v>
      </c>
      <c r="X1963" s="1">
        <v>13</v>
      </c>
      <c r="Y1963" s="1">
        <v>140</v>
      </c>
      <c r="AA1963" s="1">
        <v>401</v>
      </c>
      <c r="AB1963" s="1337">
        <v>6711.2</v>
      </c>
    </row>
    <row r="1964" spans="1:28">
      <c r="A1964" s="1336" t="s">
        <v>1169</v>
      </c>
      <c r="B1964" s="2" t="s">
        <v>1288</v>
      </c>
      <c r="C1964" s="1" t="s">
        <v>1289</v>
      </c>
      <c r="D1964" s="1" t="s">
        <v>65</v>
      </c>
      <c r="E1964" s="1">
        <v>140083</v>
      </c>
      <c r="F1964" s="1336" t="s">
        <v>117</v>
      </c>
      <c r="G1964" s="1" t="s">
        <v>32</v>
      </c>
      <c r="H1964" s="1">
        <v>420041</v>
      </c>
      <c r="I1964" s="3">
        <v>42537</v>
      </c>
      <c r="J1964" s="3">
        <v>42522</v>
      </c>
      <c r="K1964" s="3">
        <v>42545</v>
      </c>
      <c r="L1964" s="1">
        <v>222709</v>
      </c>
      <c r="M1964" s="3">
        <v>42537</v>
      </c>
      <c r="N1964" s="1" t="s">
        <v>89</v>
      </c>
      <c r="O1964" s="1">
        <v>116727</v>
      </c>
      <c r="P1964" s="1">
        <v>2000</v>
      </c>
      <c r="Q1964" s="1">
        <v>212.16</v>
      </c>
      <c r="R1964" s="1337">
        <v>424320</v>
      </c>
      <c r="S1964" s="4">
        <v>-29162.560000000001</v>
      </c>
      <c r="T1964" s="1">
        <v>200.65600000000001</v>
      </c>
      <c r="U1964" s="1337">
        <v>401312</v>
      </c>
      <c r="V1964" s="1">
        <v>0.5464</v>
      </c>
      <c r="W1964" s="1337">
        <v>1092.8599999999999</v>
      </c>
      <c r="X1964" s="1">
        <v>13</v>
      </c>
      <c r="Y1964" s="1">
        <v>141</v>
      </c>
      <c r="AA1964" s="1">
        <v>401</v>
      </c>
      <c r="AB1964" s="1337">
        <v>23008</v>
      </c>
    </row>
    <row r="1965" spans="1:28">
      <c r="A1965" s="1336" t="s">
        <v>1169</v>
      </c>
      <c r="B1965" s="2" t="s">
        <v>1288</v>
      </c>
      <c r="C1965" s="1" t="s">
        <v>1289</v>
      </c>
      <c r="D1965" s="1" t="s">
        <v>65</v>
      </c>
      <c r="E1965" s="1">
        <v>140083</v>
      </c>
      <c r="F1965" s="1336" t="s">
        <v>117</v>
      </c>
      <c r="G1965" s="1" t="s">
        <v>32</v>
      </c>
      <c r="H1965" s="1">
        <v>420599</v>
      </c>
      <c r="I1965" s="3">
        <v>42543</v>
      </c>
      <c r="J1965" s="3">
        <v>42522</v>
      </c>
      <c r="K1965" s="3">
        <v>42545</v>
      </c>
      <c r="L1965" s="1">
        <v>222942</v>
      </c>
      <c r="M1965" s="3">
        <v>42542</v>
      </c>
      <c r="N1965" s="1" t="s">
        <v>89</v>
      </c>
      <c r="O1965" s="1">
        <v>116727</v>
      </c>
      <c r="P1965" s="1">
        <v>1000</v>
      </c>
      <c r="Q1965" s="1">
        <v>212.16</v>
      </c>
      <c r="R1965" s="1337">
        <v>212160</v>
      </c>
      <c r="S1965" s="4">
        <v>-14581.28</v>
      </c>
      <c r="T1965" s="1">
        <v>200.65600000000001</v>
      </c>
      <c r="U1965" s="1337">
        <v>200656</v>
      </c>
      <c r="V1965" s="1">
        <v>0.5464</v>
      </c>
      <c r="W1965" s="1336">
        <v>546.42999999999995</v>
      </c>
      <c r="X1965" s="1">
        <v>13</v>
      </c>
      <c r="Y1965" s="1">
        <v>141</v>
      </c>
      <c r="AA1965" s="1">
        <v>401</v>
      </c>
      <c r="AB1965" s="1337">
        <v>11504</v>
      </c>
    </row>
    <row r="1966" spans="1:28">
      <c r="A1966" s="1336" t="s">
        <v>1169</v>
      </c>
      <c r="B1966" s="2" t="s">
        <v>1288</v>
      </c>
      <c r="C1966" s="1" t="s">
        <v>1289</v>
      </c>
      <c r="D1966" s="1" t="s">
        <v>65</v>
      </c>
      <c r="E1966" s="1">
        <v>140083</v>
      </c>
      <c r="F1966" s="1336" t="s">
        <v>117</v>
      </c>
      <c r="G1966" s="1" t="s">
        <v>32</v>
      </c>
      <c r="H1966" s="1">
        <v>420599</v>
      </c>
      <c r="I1966" s="3">
        <v>42543</v>
      </c>
      <c r="J1966" s="3">
        <v>42522</v>
      </c>
      <c r="K1966" s="3">
        <v>42545</v>
      </c>
      <c r="L1966" s="1">
        <v>222942</v>
      </c>
      <c r="M1966" s="3">
        <v>42542</v>
      </c>
      <c r="N1966" s="1" t="s">
        <v>89</v>
      </c>
      <c r="O1966" s="1">
        <v>116727</v>
      </c>
      <c r="P1966" s="1">
        <v>1000</v>
      </c>
      <c r="Q1966" s="1">
        <v>212.16</v>
      </c>
      <c r="R1966" s="1337">
        <v>212160</v>
      </c>
      <c r="S1966" s="4">
        <v>-14581.28</v>
      </c>
      <c r="T1966" s="1">
        <v>200.65600000000001</v>
      </c>
      <c r="U1966" s="1337">
        <v>200656</v>
      </c>
      <c r="V1966" s="1">
        <v>0.5464</v>
      </c>
      <c r="W1966" s="1336">
        <v>546.42999999999995</v>
      </c>
      <c r="X1966" s="1">
        <v>13</v>
      </c>
      <c r="Y1966" s="1">
        <v>141</v>
      </c>
      <c r="AA1966" s="1">
        <v>401</v>
      </c>
      <c r="AB1966" s="1337">
        <v>11504</v>
      </c>
    </row>
    <row r="1967" spans="1:28">
      <c r="A1967" s="1336" t="s">
        <v>1169</v>
      </c>
      <c r="B1967" s="2" t="s">
        <v>1290</v>
      </c>
      <c r="C1967" s="1" t="s">
        <v>1291</v>
      </c>
      <c r="D1967" s="1" t="s">
        <v>76</v>
      </c>
      <c r="E1967" s="1">
        <v>140083</v>
      </c>
      <c r="F1967" s="1336" t="s">
        <v>117</v>
      </c>
      <c r="G1967" s="1" t="s">
        <v>32</v>
      </c>
      <c r="H1967" s="1">
        <v>420238</v>
      </c>
      <c r="I1967" s="3">
        <v>42539</v>
      </c>
      <c r="J1967" s="3">
        <v>42517</v>
      </c>
      <c r="K1967" s="3">
        <v>42546</v>
      </c>
      <c r="L1967" s="1">
        <v>222812</v>
      </c>
      <c r="M1967" s="3">
        <v>42538</v>
      </c>
      <c r="N1967" s="1" t="s">
        <v>89</v>
      </c>
      <c r="O1967" s="1">
        <v>116547</v>
      </c>
      <c r="P1967" s="1">
        <v>500</v>
      </c>
      <c r="Q1967" s="1">
        <v>36.520000000000003</v>
      </c>
      <c r="R1967" s="1337">
        <v>18260</v>
      </c>
      <c r="S1967" s="1">
        <v>-172.56</v>
      </c>
      <c r="T1967" s="1">
        <v>32.624000000000002</v>
      </c>
      <c r="U1967" s="1337">
        <v>16312</v>
      </c>
      <c r="V1967" s="1">
        <v>4.53E-2</v>
      </c>
      <c r="W1967" s="1336">
        <v>22.655000000000001</v>
      </c>
      <c r="X1967" s="1">
        <v>13</v>
      </c>
      <c r="Y1967" s="1">
        <v>141</v>
      </c>
      <c r="AA1967" s="1">
        <v>401</v>
      </c>
      <c r="AB1967" s="1337">
        <v>1948</v>
      </c>
    </row>
    <row r="1968" spans="1:28">
      <c r="A1968" s="1336" t="s">
        <v>1169</v>
      </c>
      <c r="B1968" s="2" t="s">
        <v>1292</v>
      </c>
      <c r="C1968" s="1" t="s">
        <v>1293</v>
      </c>
      <c r="D1968" s="1" t="s">
        <v>129</v>
      </c>
      <c r="E1968" s="1">
        <v>140083</v>
      </c>
      <c r="F1968" s="1336" t="s">
        <v>117</v>
      </c>
      <c r="G1968" s="1" t="s">
        <v>32</v>
      </c>
      <c r="H1968" s="1">
        <v>420024</v>
      </c>
      <c r="I1968" s="3">
        <v>42537</v>
      </c>
      <c r="J1968" s="3">
        <v>42516</v>
      </c>
      <c r="K1968" s="3">
        <v>42546</v>
      </c>
      <c r="L1968" s="1">
        <v>222713</v>
      </c>
      <c r="M1968" s="3">
        <v>42537</v>
      </c>
      <c r="N1968" s="1" t="s">
        <v>89</v>
      </c>
      <c r="O1968" s="1">
        <v>116497</v>
      </c>
      <c r="P1968" s="1">
        <v>2000</v>
      </c>
      <c r="Q1968" s="1">
        <v>44.69</v>
      </c>
      <c r="R1968" s="1337">
        <v>89380</v>
      </c>
      <c r="S1968" s="4">
        <v>2297.6799999999998</v>
      </c>
      <c r="T1968" s="1">
        <v>38.531999999999996</v>
      </c>
      <c r="U1968" s="1337">
        <v>77064</v>
      </c>
      <c r="V1968" s="1">
        <v>6.7900000000000002E-2</v>
      </c>
      <c r="W1968" s="1336">
        <v>135.80000000000001</v>
      </c>
      <c r="X1968" s="1">
        <v>13</v>
      </c>
      <c r="Y1968" s="1">
        <v>141</v>
      </c>
      <c r="AA1968" s="1">
        <v>401</v>
      </c>
      <c r="AB1968" s="1337">
        <v>12316</v>
      </c>
    </row>
    <row r="1969" spans="1:28">
      <c r="A1969" s="1336" t="s">
        <v>1169</v>
      </c>
      <c r="B1969" s="2" t="s">
        <v>1294</v>
      </c>
      <c r="C1969" s="1" t="s">
        <v>1295</v>
      </c>
      <c r="D1969" s="1" t="s">
        <v>1000</v>
      </c>
      <c r="E1969" s="1">
        <v>140083</v>
      </c>
      <c r="F1969" s="1336" t="s">
        <v>117</v>
      </c>
      <c r="G1969" s="1" t="s">
        <v>32</v>
      </c>
      <c r="H1969" s="1">
        <v>420238</v>
      </c>
      <c r="I1969" s="3">
        <v>42539</v>
      </c>
      <c r="J1969" s="3">
        <v>42517</v>
      </c>
      <c r="K1969" s="3">
        <v>42546</v>
      </c>
      <c r="L1969" s="1">
        <v>222812</v>
      </c>
      <c r="M1969" s="3">
        <v>42538</v>
      </c>
      <c r="N1969" s="1" t="s">
        <v>89</v>
      </c>
      <c r="O1969" s="1">
        <v>116547</v>
      </c>
      <c r="P1969" s="1">
        <v>400</v>
      </c>
      <c r="Q1969" s="1">
        <v>52</v>
      </c>
      <c r="R1969" s="1337">
        <v>20800</v>
      </c>
      <c r="S1969" s="1">
        <v>-89.18</v>
      </c>
      <c r="T1969" s="1">
        <v>46.215000000000003</v>
      </c>
      <c r="U1969" s="1337">
        <v>18486</v>
      </c>
      <c r="V1969" s="1">
        <v>9.06E-2</v>
      </c>
      <c r="W1969" s="1336">
        <v>36.247999999999998</v>
      </c>
      <c r="X1969" s="1">
        <v>13</v>
      </c>
      <c r="Y1969" s="1">
        <v>141</v>
      </c>
      <c r="AA1969" s="1">
        <v>401</v>
      </c>
      <c r="AB1969" s="1337">
        <v>2314</v>
      </c>
    </row>
    <row r="1970" spans="1:28">
      <c r="A1970" s="1336" t="s">
        <v>1169</v>
      </c>
      <c r="B1970" s="2" t="s">
        <v>1296</v>
      </c>
      <c r="C1970" s="1" t="s">
        <v>1297</v>
      </c>
      <c r="D1970" s="1" t="s">
        <v>129</v>
      </c>
      <c r="E1970" s="1">
        <v>140008</v>
      </c>
      <c r="F1970" s="1336" t="s">
        <v>123</v>
      </c>
      <c r="G1970" s="1" t="s">
        <v>32</v>
      </c>
      <c r="H1970" s="1">
        <v>420595</v>
      </c>
      <c r="I1970" s="3">
        <v>42543</v>
      </c>
      <c r="J1970" s="3">
        <v>42522</v>
      </c>
      <c r="K1970" s="3">
        <v>42545</v>
      </c>
      <c r="L1970" s="1">
        <v>223014</v>
      </c>
      <c r="M1970" s="3">
        <v>42543</v>
      </c>
      <c r="N1970" s="1" t="s">
        <v>89</v>
      </c>
      <c r="O1970" s="1">
        <v>116715</v>
      </c>
      <c r="P1970" s="1">
        <v>2000</v>
      </c>
      <c r="Q1970" s="1">
        <v>98.07</v>
      </c>
      <c r="R1970" s="1337">
        <v>196140</v>
      </c>
      <c r="S1970" s="4">
        <v>-11273.76</v>
      </c>
      <c r="T1970" s="1">
        <v>91.775999999999996</v>
      </c>
      <c r="U1970" s="1337">
        <v>183552</v>
      </c>
      <c r="V1970" s="1">
        <v>0.20469999999999999</v>
      </c>
      <c r="W1970" s="1336">
        <v>409.42</v>
      </c>
      <c r="X1970" s="1">
        <v>13</v>
      </c>
      <c r="Y1970" s="1">
        <v>141</v>
      </c>
      <c r="AA1970" s="1">
        <v>401</v>
      </c>
      <c r="AB1970" s="1337">
        <v>12588</v>
      </c>
    </row>
    <row r="1971" spans="1:28">
      <c r="A1971" s="1336" t="s">
        <v>1169</v>
      </c>
      <c r="B1971" s="2" t="s">
        <v>1298</v>
      </c>
      <c r="C1971" s="1" t="s">
        <v>1299</v>
      </c>
      <c r="D1971" s="1" t="s">
        <v>129</v>
      </c>
      <c r="E1971" s="1">
        <v>140008</v>
      </c>
      <c r="F1971" s="1336" t="s">
        <v>123</v>
      </c>
      <c r="G1971" s="1" t="s">
        <v>32</v>
      </c>
      <c r="H1971" s="1">
        <v>419712</v>
      </c>
      <c r="I1971" s="3">
        <v>42535</v>
      </c>
      <c r="J1971" s="3">
        <v>42522</v>
      </c>
      <c r="K1971" s="3">
        <v>42545</v>
      </c>
      <c r="L1971" s="1">
        <v>222489</v>
      </c>
      <c r="M1971" s="3">
        <v>42535</v>
      </c>
      <c r="N1971" s="1" t="s">
        <v>89</v>
      </c>
      <c r="O1971" s="1">
        <v>116715</v>
      </c>
      <c r="P1971" s="1">
        <v>2000</v>
      </c>
      <c r="Q1971" s="1">
        <v>119.39</v>
      </c>
      <c r="R1971" s="1337">
        <v>238780</v>
      </c>
      <c r="S1971" s="4">
        <v>-17176.3</v>
      </c>
      <c r="T1971" s="1">
        <v>113.255</v>
      </c>
      <c r="U1971" s="1337">
        <v>226510</v>
      </c>
      <c r="V1971" s="1">
        <v>0.27300000000000002</v>
      </c>
      <c r="W1971" s="1336">
        <v>545.9</v>
      </c>
      <c r="X1971" s="1">
        <v>13</v>
      </c>
      <c r="Y1971" s="1">
        <v>141</v>
      </c>
      <c r="AA1971" s="1">
        <v>401</v>
      </c>
      <c r="AB1971" s="1337">
        <v>12270</v>
      </c>
    </row>
    <row r="1972" spans="1:28">
      <c r="A1972" s="1336" t="s">
        <v>1169</v>
      </c>
      <c r="B1972" s="2" t="s">
        <v>1300</v>
      </c>
      <c r="C1972" s="1" t="s">
        <v>1301</v>
      </c>
      <c r="D1972" s="1" t="s">
        <v>76</v>
      </c>
      <c r="E1972" s="1">
        <v>140008</v>
      </c>
      <c r="F1972" s="1336" t="s">
        <v>123</v>
      </c>
      <c r="G1972" s="1" t="s">
        <v>32</v>
      </c>
      <c r="H1972" s="1">
        <v>420932</v>
      </c>
      <c r="I1972" s="3">
        <v>42544</v>
      </c>
      <c r="J1972" s="3">
        <v>42516</v>
      </c>
      <c r="K1972" s="3">
        <v>42547</v>
      </c>
      <c r="L1972" s="1">
        <v>223061</v>
      </c>
      <c r="M1972" s="3">
        <v>42543</v>
      </c>
      <c r="N1972" s="1" t="s">
        <v>89</v>
      </c>
      <c r="O1972" s="1">
        <v>116508</v>
      </c>
      <c r="P1972" s="1">
        <v>500</v>
      </c>
      <c r="Q1972" s="1">
        <v>87.03</v>
      </c>
      <c r="R1972" s="1337">
        <v>43515</v>
      </c>
      <c r="S1972" s="4">
        <v>1368.26</v>
      </c>
      <c r="T1972" s="1">
        <v>74.596000000000004</v>
      </c>
      <c r="U1972" s="1337">
        <v>37298</v>
      </c>
      <c r="V1972" s="1">
        <v>0.1817</v>
      </c>
      <c r="W1972" s="1336">
        <v>90.86</v>
      </c>
      <c r="X1972" s="1">
        <v>13</v>
      </c>
      <c r="Y1972" s="1">
        <v>141</v>
      </c>
      <c r="AA1972" s="1">
        <v>401</v>
      </c>
      <c r="AB1972" s="1337">
        <v>6217</v>
      </c>
    </row>
    <row r="1973" spans="1:28">
      <c r="A1973" s="1336" t="s">
        <v>1169</v>
      </c>
      <c r="B1973" s="2" t="s">
        <v>1302</v>
      </c>
      <c r="C1973" s="1" t="s">
        <v>1303</v>
      </c>
      <c r="D1973" s="1" t="s">
        <v>76</v>
      </c>
      <c r="E1973" s="1">
        <v>140182</v>
      </c>
      <c r="F1973" s="1336" t="s">
        <v>487</v>
      </c>
      <c r="G1973" s="1" t="s">
        <v>32</v>
      </c>
      <c r="H1973" s="1">
        <v>420363</v>
      </c>
      <c r="I1973" s="3">
        <v>42542</v>
      </c>
      <c r="J1973" s="3">
        <v>42460</v>
      </c>
      <c r="K1973" s="3">
        <v>42487</v>
      </c>
      <c r="N1973" s="1" t="s">
        <v>42</v>
      </c>
      <c r="O1973" s="1">
        <v>21390</v>
      </c>
      <c r="P1973" s="1">
        <v>500</v>
      </c>
      <c r="Q1973" s="1">
        <v>126.05</v>
      </c>
      <c r="R1973" s="1337">
        <v>63025</v>
      </c>
      <c r="S1973" s="4">
        <v>9764.15</v>
      </c>
      <c r="T1973" s="1">
        <v>94.266999999999996</v>
      </c>
      <c r="U1973" s="1337">
        <v>47133.5</v>
      </c>
      <c r="V1973" s="1">
        <v>0.25469999999999998</v>
      </c>
      <c r="W1973" s="1336">
        <v>127.33</v>
      </c>
      <c r="X1973" s="1">
        <v>13</v>
      </c>
      <c r="Y1973" s="1">
        <v>140</v>
      </c>
      <c r="AA1973" s="1">
        <v>401</v>
      </c>
      <c r="AB1973" s="1337">
        <v>15891.5</v>
      </c>
    </row>
    <row r="1974" spans="1:28">
      <c r="A1974" s="1336" t="s">
        <v>1169</v>
      </c>
      <c r="B1974" s="2" t="s">
        <v>1304</v>
      </c>
      <c r="C1974" s="1" t="s">
        <v>1305</v>
      </c>
      <c r="D1974" s="1" t="s">
        <v>116</v>
      </c>
      <c r="E1974" s="1">
        <v>130336</v>
      </c>
      <c r="F1974" s="1336" t="s">
        <v>302</v>
      </c>
      <c r="G1974" s="1" t="s">
        <v>53</v>
      </c>
      <c r="H1974" s="1">
        <v>7331</v>
      </c>
      <c r="I1974" s="3">
        <v>42548</v>
      </c>
      <c r="J1974" s="3">
        <v>42549</v>
      </c>
      <c r="K1974" s="3">
        <v>42551</v>
      </c>
      <c r="L1974" s="1">
        <v>223288</v>
      </c>
      <c r="N1974" s="1" t="s">
        <v>54</v>
      </c>
      <c r="O1974" s="1">
        <v>7525</v>
      </c>
      <c r="P1974" s="1">
        <v>-500</v>
      </c>
      <c r="Q1974" s="1">
        <v>152.13999999999999</v>
      </c>
      <c r="R1974" s="1337">
        <v>-76070</v>
      </c>
      <c r="S1974" s="1">
        <v>650.22</v>
      </c>
      <c r="T1974" s="1">
        <v>135.78800000000001</v>
      </c>
      <c r="U1974" s="1337">
        <v>-67894</v>
      </c>
      <c r="V1974" s="1">
        <v>0.36420000000000002</v>
      </c>
      <c r="W1974" s="1336">
        <v>-182.08</v>
      </c>
      <c r="X1974" s="1">
        <v>13</v>
      </c>
      <c r="Y1974" s="1">
        <v>135</v>
      </c>
      <c r="Z1974" s="1" t="s">
        <v>90</v>
      </c>
      <c r="AA1974" s="1">
        <v>401</v>
      </c>
      <c r="AB1974" s="1337">
        <v>-8176</v>
      </c>
    </row>
    <row r="1975" spans="1:28">
      <c r="A1975" s="1336" t="s">
        <v>1169</v>
      </c>
      <c r="B1975" s="2" t="s">
        <v>1304</v>
      </c>
      <c r="C1975" s="1" t="s">
        <v>1305</v>
      </c>
      <c r="D1975" s="1" t="s">
        <v>116</v>
      </c>
      <c r="E1975" s="1">
        <v>130336</v>
      </c>
      <c r="F1975" s="1336" t="s">
        <v>302</v>
      </c>
      <c r="G1975" s="1" t="s">
        <v>32</v>
      </c>
      <c r="H1975" s="1">
        <v>421241</v>
      </c>
      <c r="I1975" s="3">
        <v>42548</v>
      </c>
      <c r="J1975" s="3">
        <v>42520</v>
      </c>
      <c r="K1975" s="3">
        <v>42551</v>
      </c>
      <c r="L1975" s="1">
        <v>223288</v>
      </c>
      <c r="M1975" s="3">
        <v>42548</v>
      </c>
      <c r="N1975" s="1" t="s">
        <v>89</v>
      </c>
      <c r="O1975" s="1">
        <v>116597</v>
      </c>
      <c r="P1975" s="1">
        <v>500</v>
      </c>
      <c r="Q1975" s="1">
        <v>152.13999999999999</v>
      </c>
      <c r="R1975" s="1337">
        <v>76070</v>
      </c>
      <c r="S1975" s="1">
        <v>-650.22</v>
      </c>
      <c r="T1975" s="1">
        <v>135.78800000000001</v>
      </c>
      <c r="U1975" s="1337">
        <v>67894</v>
      </c>
      <c r="V1975" s="1">
        <v>0.36420000000000002</v>
      </c>
      <c r="W1975" s="1336">
        <v>182.08</v>
      </c>
      <c r="X1975" s="1">
        <v>13</v>
      </c>
      <c r="Y1975" s="1">
        <v>135</v>
      </c>
      <c r="Z1975" s="1" t="s">
        <v>90</v>
      </c>
      <c r="AA1975" s="1">
        <v>401</v>
      </c>
      <c r="AB1975" s="1337">
        <v>8176</v>
      </c>
    </row>
    <row r="1976" spans="1:28">
      <c r="A1976" s="1336" t="s">
        <v>1169</v>
      </c>
      <c r="B1976" s="2" t="s">
        <v>1304</v>
      </c>
      <c r="C1976" s="1" t="s">
        <v>1305</v>
      </c>
      <c r="D1976" s="1" t="s">
        <v>116</v>
      </c>
      <c r="E1976" s="1">
        <v>130336</v>
      </c>
      <c r="F1976" s="1336" t="s">
        <v>302</v>
      </c>
      <c r="G1976" s="1" t="s">
        <v>32</v>
      </c>
      <c r="H1976" s="1">
        <v>421424</v>
      </c>
      <c r="I1976" s="3">
        <v>42550</v>
      </c>
      <c r="J1976" s="3">
        <v>42549</v>
      </c>
      <c r="K1976" s="3">
        <v>42549</v>
      </c>
      <c r="L1976" s="1">
        <v>223364</v>
      </c>
      <c r="M1976" s="3">
        <v>42549</v>
      </c>
      <c r="N1976" s="1" t="s">
        <v>89</v>
      </c>
      <c r="O1976" s="1">
        <v>117543</v>
      </c>
      <c r="P1976" s="1">
        <v>500</v>
      </c>
      <c r="Q1976" s="1">
        <v>152.13999999999999</v>
      </c>
      <c r="R1976" s="1337">
        <v>76070</v>
      </c>
      <c r="S1976" s="1">
        <v>-650.22</v>
      </c>
      <c r="T1976" s="1">
        <v>135.78800000000001</v>
      </c>
      <c r="U1976" s="1337">
        <v>67894</v>
      </c>
      <c r="V1976" s="1">
        <v>0.36420000000000002</v>
      </c>
      <c r="W1976" s="1336">
        <v>182.08</v>
      </c>
      <c r="X1976" s="1">
        <v>13</v>
      </c>
      <c r="Y1976" s="1">
        <v>135</v>
      </c>
      <c r="Z1976" s="1" t="s">
        <v>90</v>
      </c>
      <c r="AA1976" s="1">
        <v>401</v>
      </c>
      <c r="AB1976" s="1337">
        <v>8176</v>
      </c>
    </row>
    <row r="1977" spans="1:28">
      <c r="A1977" s="1336" t="s">
        <v>1169</v>
      </c>
      <c r="B1977" s="2" t="s">
        <v>1306</v>
      </c>
      <c r="C1977" s="1" t="s">
        <v>1307</v>
      </c>
      <c r="D1977" s="1" t="s">
        <v>1308</v>
      </c>
      <c r="E1977" s="1">
        <v>140008</v>
      </c>
      <c r="F1977" s="1336" t="s">
        <v>123</v>
      </c>
      <c r="G1977" s="1" t="s">
        <v>32</v>
      </c>
      <c r="H1977" s="1">
        <v>420878</v>
      </c>
      <c r="I1977" s="3">
        <v>42544</v>
      </c>
      <c r="J1977" s="3">
        <v>42516</v>
      </c>
      <c r="K1977" s="3">
        <v>42547</v>
      </c>
      <c r="L1977" s="1">
        <v>223059</v>
      </c>
      <c r="M1977" s="3">
        <v>42543</v>
      </c>
      <c r="N1977" s="1" t="s">
        <v>89</v>
      </c>
      <c r="O1977" s="1">
        <v>116508</v>
      </c>
      <c r="P1977" s="1">
        <v>420</v>
      </c>
      <c r="Q1977" s="1">
        <v>75.430000000000007</v>
      </c>
      <c r="R1977" s="1337">
        <v>31680.6</v>
      </c>
      <c r="S1977" s="4">
        <v>3412.95</v>
      </c>
      <c r="T1977" s="1">
        <v>59.561</v>
      </c>
      <c r="U1977" s="1337">
        <v>25015.62</v>
      </c>
      <c r="V1977" s="1">
        <v>0.1111</v>
      </c>
      <c r="W1977" s="1336">
        <v>46.645200000000003</v>
      </c>
      <c r="X1977" s="1">
        <v>13</v>
      </c>
      <c r="Y1977" s="1">
        <v>141</v>
      </c>
      <c r="AA1977" s="1">
        <v>401</v>
      </c>
      <c r="AB1977" s="1337">
        <v>6664.98</v>
      </c>
    </row>
    <row r="1978" spans="1:28">
      <c r="A1978" s="1336" t="s">
        <v>1169</v>
      </c>
      <c r="B1978" s="2" t="s">
        <v>1309</v>
      </c>
      <c r="C1978" s="1" t="s">
        <v>1310</v>
      </c>
      <c r="D1978" s="1" t="s">
        <v>87</v>
      </c>
      <c r="E1978" s="1">
        <v>130308</v>
      </c>
      <c r="F1978" s="1336" t="s">
        <v>126</v>
      </c>
      <c r="G1978" s="1" t="s">
        <v>53</v>
      </c>
      <c r="H1978" s="1">
        <v>7304</v>
      </c>
      <c r="I1978" s="3">
        <v>42532</v>
      </c>
      <c r="J1978" s="3">
        <v>42537</v>
      </c>
      <c r="K1978" s="3">
        <v>42537</v>
      </c>
      <c r="N1978" s="1" t="s">
        <v>54</v>
      </c>
      <c r="O1978" s="1">
        <v>7495</v>
      </c>
      <c r="P1978" s="1">
        <v>-200</v>
      </c>
      <c r="Q1978" s="1">
        <v>126.33</v>
      </c>
      <c r="R1978" s="1337">
        <v>-25266</v>
      </c>
      <c r="S1978" s="4">
        <v>-19794.310000000001</v>
      </c>
      <c r="T1978" s="1">
        <v>24.210999999999999</v>
      </c>
      <c r="U1978" s="1337">
        <v>-4842.2</v>
      </c>
      <c r="V1978" s="1">
        <v>2.07E-2</v>
      </c>
      <c r="W1978" s="1336">
        <v>-4.1459999999999999</v>
      </c>
      <c r="X1978" s="1">
        <v>13</v>
      </c>
      <c r="Y1978" s="1">
        <v>141</v>
      </c>
      <c r="AA1978" s="1">
        <v>401</v>
      </c>
      <c r="AB1978" s="1337">
        <v>-20423.8</v>
      </c>
    </row>
    <row r="1979" spans="1:28">
      <c r="A1979" s="1336" t="s">
        <v>1169</v>
      </c>
      <c r="B1979" s="2" t="s">
        <v>1309</v>
      </c>
      <c r="C1979" s="1" t="s">
        <v>1310</v>
      </c>
      <c r="D1979" s="1" t="s">
        <v>87</v>
      </c>
      <c r="E1979" s="1">
        <v>130308</v>
      </c>
      <c r="F1979" s="1336" t="s">
        <v>126</v>
      </c>
      <c r="G1979" s="1" t="s">
        <v>32</v>
      </c>
      <c r="H1979" s="1">
        <v>419245</v>
      </c>
      <c r="I1979" s="3">
        <v>42532</v>
      </c>
      <c r="J1979" s="3">
        <v>42506</v>
      </c>
      <c r="K1979" s="3">
        <v>42537</v>
      </c>
      <c r="N1979" s="1" t="s">
        <v>89</v>
      </c>
      <c r="O1979" s="1">
        <v>116204</v>
      </c>
      <c r="P1979" s="1">
        <v>200</v>
      </c>
      <c r="Q1979" s="1">
        <v>126.33</v>
      </c>
      <c r="R1979" s="1337">
        <v>25266</v>
      </c>
      <c r="S1979" s="4">
        <v>19794.310000000001</v>
      </c>
      <c r="T1979" s="1">
        <v>24.210999999999999</v>
      </c>
      <c r="U1979" s="1337">
        <v>4842.2</v>
      </c>
      <c r="V1979" s="1">
        <v>2.07E-2</v>
      </c>
      <c r="W1979" s="1336">
        <v>4.1459999999999999</v>
      </c>
      <c r="X1979" s="1">
        <v>13</v>
      </c>
      <c r="Y1979" s="1">
        <v>141</v>
      </c>
      <c r="AA1979" s="1">
        <v>401</v>
      </c>
      <c r="AB1979" s="1337">
        <v>20423.8</v>
      </c>
    </row>
    <row r="1980" spans="1:28">
      <c r="A1980" s="1336" t="s">
        <v>1169</v>
      </c>
      <c r="B1980" s="2" t="s">
        <v>1311</v>
      </c>
      <c r="C1980" s="1" t="s">
        <v>1310</v>
      </c>
      <c r="D1980" s="1" t="s">
        <v>65</v>
      </c>
      <c r="E1980" s="1">
        <v>130308</v>
      </c>
      <c r="F1980" s="1336" t="s">
        <v>126</v>
      </c>
      <c r="G1980" s="1" t="s">
        <v>32</v>
      </c>
      <c r="H1980" s="1">
        <v>418410</v>
      </c>
      <c r="I1980" s="3">
        <v>42527</v>
      </c>
      <c r="J1980" s="3">
        <v>42506</v>
      </c>
      <c r="K1980" s="3">
        <v>42537</v>
      </c>
      <c r="N1980" s="1" t="s">
        <v>89</v>
      </c>
      <c r="O1980" s="1">
        <v>116204</v>
      </c>
      <c r="P1980" s="1">
        <v>1000</v>
      </c>
      <c r="Q1980" s="1">
        <v>29.45</v>
      </c>
      <c r="R1980" s="1337">
        <v>29450</v>
      </c>
      <c r="S1980" s="4">
        <v>2091.5700000000002</v>
      </c>
      <c r="T1980" s="1">
        <v>24.210999999999999</v>
      </c>
      <c r="U1980" s="1337">
        <v>24211</v>
      </c>
      <c r="V1980" s="1">
        <v>2.07E-2</v>
      </c>
      <c r="W1980" s="1336">
        <v>20.73</v>
      </c>
      <c r="X1980" s="1">
        <v>13</v>
      </c>
      <c r="Y1980" s="1">
        <v>141</v>
      </c>
      <c r="AA1980" s="1">
        <v>401</v>
      </c>
      <c r="AB1980" s="1337">
        <v>5239</v>
      </c>
    </row>
    <row r="1981" spans="1:28">
      <c r="A1981" s="1336" t="s">
        <v>1169</v>
      </c>
      <c r="B1981" s="2" t="s">
        <v>1312</v>
      </c>
      <c r="C1981" s="1" t="s">
        <v>1313</v>
      </c>
      <c r="D1981" s="1" t="s">
        <v>87</v>
      </c>
      <c r="E1981" s="1">
        <v>130308</v>
      </c>
      <c r="F1981" s="1336" t="s">
        <v>126</v>
      </c>
      <c r="G1981" s="1" t="s">
        <v>32</v>
      </c>
      <c r="H1981" s="1">
        <v>421092</v>
      </c>
      <c r="I1981" s="3">
        <v>42548</v>
      </c>
      <c r="J1981" s="3">
        <v>42534</v>
      </c>
      <c r="K1981" s="3">
        <v>42543</v>
      </c>
      <c r="N1981" s="1" t="s">
        <v>89</v>
      </c>
      <c r="O1981" s="1">
        <v>117158</v>
      </c>
      <c r="P1981" s="1">
        <v>200</v>
      </c>
      <c r="Q1981" s="1">
        <v>126.33</v>
      </c>
      <c r="R1981" s="1337">
        <v>25266</v>
      </c>
      <c r="S1981" s="1">
        <v>-53.68</v>
      </c>
      <c r="T1981" s="1">
        <v>112.03400000000001</v>
      </c>
      <c r="U1981" s="1337">
        <v>22406.799999999999</v>
      </c>
      <c r="V1981" s="1">
        <v>0.20830000000000001</v>
      </c>
      <c r="W1981" s="1336">
        <v>41.664000000000001</v>
      </c>
      <c r="X1981" s="1">
        <v>13</v>
      </c>
      <c r="Y1981" s="1">
        <v>141</v>
      </c>
      <c r="AA1981" s="1">
        <v>401</v>
      </c>
      <c r="AB1981" s="1337">
        <v>2859.2</v>
      </c>
    </row>
    <row r="1982" spans="1:28">
      <c r="A1982" s="1336" t="s">
        <v>1169</v>
      </c>
      <c r="B1982" s="2" t="s">
        <v>1314</v>
      </c>
      <c r="C1982" s="1" t="s">
        <v>1315</v>
      </c>
      <c r="D1982" s="1" t="s">
        <v>692</v>
      </c>
      <c r="E1982" s="1">
        <v>140411</v>
      </c>
      <c r="F1982" s="1336" t="s">
        <v>1269</v>
      </c>
      <c r="G1982" s="1" t="s">
        <v>32</v>
      </c>
      <c r="H1982" s="1">
        <v>420572</v>
      </c>
      <c r="I1982" s="3">
        <v>42543</v>
      </c>
      <c r="J1982" s="3">
        <v>42488</v>
      </c>
      <c r="K1982" s="3">
        <v>42538</v>
      </c>
      <c r="L1982" s="1">
        <v>222951</v>
      </c>
      <c r="M1982" s="3">
        <v>42542</v>
      </c>
      <c r="N1982" s="1" t="s">
        <v>42</v>
      </c>
      <c r="O1982" s="1">
        <v>21502</v>
      </c>
      <c r="P1982" s="1">
        <v>800</v>
      </c>
      <c r="Q1982" s="1">
        <v>150.4</v>
      </c>
      <c r="R1982" s="1337">
        <v>120320</v>
      </c>
      <c r="S1982" s="1">
        <v>-990.47</v>
      </c>
      <c r="T1982" s="1">
        <v>134.19300000000001</v>
      </c>
      <c r="U1982" s="1337">
        <v>107354.4</v>
      </c>
      <c r="V1982" s="1">
        <v>0.3644</v>
      </c>
      <c r="W1982" s="1336">
        <v>291.50400000000002</v>
      </c>
      <c r="X1982" s="1">
        <v>13</v>
      </c>
      <c r="Y1982" s="1">
        <v>140</v>
      </c>
      <c r="AA1982" s="1">
        <v>401</v>
      </c>
      <c r="AB1982" s="1337">
        <v>12965.6</v>
      </c>
    </row>
    <row r="1983" spans="1:28">
      <c r="A1983" s="1336" t="s">
        <v>1169</v>
      </c>
      <c r="B1983" s="2" t="s">
        <v>1316</v>
      </c>
      <c r="C1983" s="1" t="s">
        <v>1317</v>
      </c>
      <c r="D1983" s="1" t="s">
        <v>1187</v>
      </c>
      <c r="E1983" s="1">
        <v>140409</v>
      </c>
      <c r="F1983" s="1336" t="s">
        <v>66</v>
      </c>
      <c r="G1983" s="1" t="s">
        <v>32</v>
      </c>
      <c r="H1983" s="1">
        <v>418965</v>
      </c>
      <c r="I1983" s="3">
        <v>42530</v>
      </c>
      <c r="J1983" s="3">
        <v>42405</v>
      </c>
      <c r="K1983" s="3">
        <v>42444</v>
      </c>
      <c r="L1983" s="1">
        <v>222084</v>
      </c>
      <c r="M1983" s="3">
        <v>42529</v>
      </c>
      <c r="N1983" s="1" t="s">
        <v>42</v>
      </c>
      <c r="O1983" s="1">
        <v>21188</v>
      </c>
      <c r="P1983" s="1">
        <v>180</v>
      </c>
      <c r="Q1983" s="1">
        <v>63.94</v>
      </c>
      <c r="R1983" s="1337">
        <v>11509.2</v>
      </c>
      <c r="S1983" s="1">
        <v>146.46</v>
      </c>
      <c r="T1983" s="1">
        <v>55.863999999999997</v>
      </c>
      <c r="U1983" s="1337">
        <v>10055.52</v>
      </c>
      <c r="V1983" s="1">
        <v>5.6099999999999997E-2</v>
      </c>
      <c r="W1983" s="1336">
        <v>10.0944</v>
      </c>
      <c r="X1983" s="1">
        <v>13</v>
      </c>
      <c r="Y1983" s="1">
        <v>140</v>
      </c>
      <c r="AA1983" s="1">
        <v>401</v>
      </c>
      <c r="AB1983" s="1337">
        <v>1453.68</v>
      </c>
    </row>
    <row r="1984" spans="1:28">
      <c r="A1984" s="1336" t="s">
        <v>1169</v>
      </c>
      <c r="B1984" s="2" t="s">
        <v>1318</v>
      </c>
      <c r="C1984" s="1" t="s">
        <v>1319</v>
      </c>
      <c r="D1984" s="1" t="s">
        <v>76</v>
      </c>
      <c r="E1984" s="1">
        <v>100028</v>
      </c>
      <c r="F1984" s="1336" t="s">
        <v>77</v>
      </c>
      <c r="G1984" s="1" t="s">
        <v>32</v>
      </c>
      <c r="H1984" s="1">
        <v>419608</v>
      </c>
      <c r="I1984" s="3">
        <v>42536</v>
      </c>
      <c r="J1984" s="3">
        <v>42366</v>
      </c>
      <c r="K1984" s="3">
        <v>42492</v>
      </c>
      <c r="N1984" s="1" t="s">
        <v>78</v>
      </c>
      <c r="O1984" s="1">
        <v>1066</v>
      </c>
      <c r="P1984" s="1">
        <v>5000</v>
      </c>
      <c r="Q1984" s="1">
        <v>53.7</v>
      </c>
      <c r="R1984" s="1337">
        <v>268500</v>
      </c>
      <c r="S1984" s="4">
        <v>-16700.7</v>
      </c>
      <c r="T1984" s="1">
        <v>50.478000000000002</v>
      </c>
      <c r="U1984" s="1337">
        <v>252390</v>
      </c>
      <c r="V1984" s="1">
        <v>4.2000000000000003E-2</v>
      </c>
      <c r="W1984" s="1336">
        <v>210.1</v>
      </c>
      <c r="X1984" s="1">
        <v>13</v>
      </c>
      <c r="Y1984" s="1">
        <v>100</v>
      </c>
      <c r="AA1984" s="1">
        <v>401</v>
      </c>
      <c r="AB1984" s="1337">
        <v>16110</v>
      </c>
    </row>
    <row r="1985" spans="1:28">
      <c r="A1985" s="1336" t="s">
        <v>1169</v>
      </c>
      <c r="B1985" s="2" t="s">
        <v>1320</v>
      </c>
      <c r="C1985" s="1" t="s">
        <v>1321</v>
      </c>
      <c r="D1985" s="1" t="s">
        <v>76</v>
      </c>
      <c r="E1985" s="1">
        <v>100028</v>
      </c>
      <c r="F1985" s="1336" t="s">
        <v>77</v>
      </c>
      <c r="G1985" s="1" t="s">
        <v>32</v>
      </c>
      <c r="H1985" s="1">
        <v>419608</v>
      </c>
      <c r="I1985" s="3">
        <v>42536</v>
      </c>
      <c r="J1985" s="3">
        <v>42366</v>
      </c>
      <c r="K1985" s="3">
        <v>42492</v>
      </c>
      <c r="N1985" s="1" t="s">
        <v>78</v>
      </c>
      <c r="O1985" s="1">
        <v>1066</v>
      </c>
      <c r="P1985" s="1">
        <v>3000</v>
      </c>
      <c r="Q1985" s="1">
        <v>69.84</v>
      </c>
      <c r="R1985" s="1337">
        <v>209520</v>
      </c>
      <c r="S1985" s="4">
        <v>-12219.9</v>
      </c>
      <c r="T1985" s="1">
        <v>65.41</v>
      </c>
      <c r="U1985" s="1337">
        <v>196230</v>
      </c>
      <c r="V1985" s="1">
        <v>7.0199999999999999E-2</v>
      </c>
      <c r="W1985" s="1336">
        <v>210.51</v>
      </c>
      <c r="X1985" s="1">
        <v>13</v>
      </c>
      <c r="Y1985" s="1">
        <v>100</v>
      </c>
      <c r="AA1985" s="1">
        <v>401</v>
      </c>
      <c r="AB1985" s="1337">
        <v>13290</v>
      </c>
    </row>
    <row r="1986" spans="1:28">
      <c r="A1986" s="1336" t="s">
        <v>1169</v>
      </c>
      <c r="B1986" s="2" t="s">
        <v>1322</v>
      </c>
      <c r="C1986" s="1" t="s">
        <v>1323</v>
      </c>
      <c r="D1986" s="1" t="s">
        <v>76</v>
      </c>
      <c r="E1986" s="1">
        <v>100028</v>
      </c>
      <c r="F1986" s="1336" t="s">
        <v>77</v>
      </c>
      <c r="G1986" s="1" t="s">
        <v>32</v>
      </c>
      <c r="H1986" s="1">
        <v>419608</v>
      </c>
      <c r="I1986" s="3">
        <v>42536</v>
      </c>
      <c r="J1986" s="3">
        <v>42366</v>
      </c>
      <c r="K1986" s="3">
        <v>42492</v>
      </c>
      <c r="N1986" s="1" t="s">
        <v>78</v>
      </c>
      <c r="O1986" s="1">
        <v>1066</v>
      </c>
      <c r="P1986" s="1">
        <v>500</v>
      </c>
      <c r="Q1986" s="1">
        <v>103.39</v>
      </c>
      <c r="R1986" s="1337">
        <v>51695</v>
      </c>
      <c r="S1986" s="1">
        <v>142.13999999999999</v>
      </c>
      <c r="T1986" s="1">
        <v>91.244</v>
      </c>
      <c r="U1986" s="1337">
        <v>45622</v>
      </c>
      <c r="V1986" s="1">
        <v>0.12670000000000001</v>
      </c>
      <c r="W1986" s="1336">
        <v>63.34</v>
      </c>
      <c r="X1986" s="1">
        <v>13</v>
      </c>
      <c r="Y1986" s="1">
        <v>100</v>
      </c>
      <c r="AA1986" s="1">
        <v>401</v>
      </c>
      <c r="AB1986" s="1337">
        <v>6073</v>
      </c>
    </row>
    <row r="1987" spans="1:28">
      <c r="A1987" s="1336" t="s">
        <v>1169</v>
      </c>
      <c r="B1987" s="2" t="s">
        <v>1324</v>
      </c>
      <c r="C1987" s="1" t="s">
        <v>1325</v>
      </c>
      <c r="D1987" s="1" t="s">
        <v>76</v>
      </c>
      <c r="E1987" s="1">
        <v>100028</v>
      </c>
      <c r="F1987" s="1336" t="s">
        <v>77</v>
      </c>
      <c r="G1987" s="1" t="s">
        <v>32</v>
      </c>
      <c r="H1987" s="1">
        <v>419608</v>
      </c>
      <c r="I1987" s="3">
        <v>42536</v>
      </c>
      <c r="J1987" s="3">
        <v>42366</v>
      </c>
      <c r="K1987" s="3">
        <v>42492</v>
      </c>
      <c r="N1987" s="1" t="s">
        <v>78</v>
      </c>
      <c r="O1987" s="1">
        <v>1066</v>
      </c>
      <c r="P1987" s="1">
        <v>7000</v>
      </c>
      <c r="Q1987" s="1">
        <v>140.24</v>
      </c>
      <c r="R1987" s="1337">
        <v>981680</v>
      </c>
      <c r="S1987" s="4">
        <v>113407.21</v>
      </c>
      <c r="T1987" s="1">
        <v>109.76900000000001</v>
      </c>
      <c r="U1987" s="1337">
        <v>768383</v>
      </c>
      <c r="V1987" s="1">
        <v>0.16889999999999999</v>
      </c>
      <c r="W1987" s="1337">
        <v>1182.3699999999999</v>
      </c>
      <c r="X1987" s="1">
        <v>13</v>
      </c>
      <c r="Y1987" s="1">
        <v>100</v>
      </c>
      <c r="AA1987" s="1">
        <v>401</v>
      </c>
      <c r="AB1987" s="1337">
        <v>213297</v>
      </c>
    </row>
    <row r="1988" spans="1:28">
      <c r="A1988" s="1336" t="s">
        <v>1169</v>
      </c>
      <c r="B1988" s="2" t="s">
        <v>1326</v>
      </c>
      <c r="C1988" s="1" t="s">
        <v>1327</v>
      </c>
      <c r="D1988" s="1" t="s">
        <v>76</v>
      </c>
      <c r="E1988" s="1">
        <v>100028</v>
      </c>
      <c r="F1988" s="1336" t="s">
        <v>77</v>
      </c>
      <c r="G1988" s="1" t="s">
        <v>32</v>
      </c>
      <c r="H1988" s="1">
        <v>419608</v>
      </c>
      <c r="I1988" s="3">
        <v>42536</v>
      </c>
      <c r="J1988" s="3">
        <v>42366</v>
      </c>
      <c r="K1988" s="3">
        <v>42492</v>
      </c>
      <c r="N1988" s="1" t="s">
        <v>78</v>
      </c>
      <c r="O1988" s="1">
        <v>1066</v>
      </c>
      <c r="P1988" s="1">
        <v>1000</v>
      </c>
      <c r="Q1988" s="1">
        <v>316.35000000000002</v>
      </c>
      <c r="R1988" s="1337">
        <v>316350</v>
      </c>
      <c r="S1988" s="4">
        <v>107243.5</v>
      </c>
      <c r="T1988" s="1">
        <v>185.05</v>
      </c>
      <c r="U1988" s="1337">
        <v>185050</v>
      </c>
      <c r="V1988" s="1">
        <v>0.3382</v>
      </c>
      <c r="W1988" s="1336">
        <v>338.15</v>
      </c>
      <c r="X1988" s="1">
        <v>13</v>
      </c>
      <c r="Y1988" s="1">
        <v>100</v>
      </c>
      <c r="AA1988" s="1">
        <v>401</v>
      </c>
      <c r="AB1988" s="1337">
        <v>131300</v>
      </c>
    </row>
    <row r="1989" spans="1:28">
      <c r="A1989" s="1336" t="s">
        <v>1169</v>
      </c>
      <c r="B1989" s="2" t="s">
        <v>1328</v>
      </c>
      <c r="C1989" s="1" t="s">
        <v>1329</v>
      </c>
      <c r="D1989" s="1" t="s">
        <v>76</v>
      </c>
      <c r="E1989" s="1">
        <v>100028</v>
      </c>
      <c r="F1989" s="1336" t="s">
        <v>77</v>
      </c>
      <c r="G1989" s="1" t="s">
        <v>32</v>
      </c>
      <c r="H1989" s="1">
        <v>419608</v>
      </c>
      <c r="I1989" s="3">
        <v>42536</v>
      </c>
      <c r="J1989" s="3">
        <v>42366</v>
      </c>
      <c r="K1989" s="3">
        <v>42492</v>
      </c>
      <c r="N1989" s="1" t="s">
        <v>78</v>
      </c>
      <c r="O1989" s="1">
        <v>1066</v>
      </c>
      <c r="P1989" s="1">
        <v>1000</v>
      </c>
      <c r="Q1989" s="1">
        <v>65.430000000000007</v>
      </c>
      <c r="R1989" s="1337">
        <v>65430</v>
      </c>
      <c r="S1989" s="1">
        <v>-29.77</v>
      </c>
      <c r="T1989" s="1">
        <v>57.929000000000002</v>
      </c>
      <c r="U1989" s="1337">
        <v>57929</v>
      </c>
      <c r="V1989" s="1">
        <v>6.7299999999999999E-2</v>
      </c>
      <c r="W1989" s="1336">
        <v>67.28</v>
      </c>
      <c r="X1989" s="1">
        <v>13</v>
      </c>
      <c r="Y1989" s="1">
        <v>100</v>
      </c>
      <c r="AA1989" s="1">
        <v>401</v>
      </c>
      <c r="AB1989" s="1337">
        <v>7501</v>
      </c>
    </row>
    <row r="1990" spans="1:28">
      <c r="A1990" s="1336" t="s">
        <v>1169</v>
      </c>
      <c r="B1990" s="2" t="s">
        <v>1330</v>
      </c>
      <c r="C1990" s="1" t="s">
        <v>1331</v>
      </c>
      <c r="D1990" s="1" t="s">
        <v>76</v>
      </c>
      <c r="E1990" s="1">
        <v>100028</v>
      </c>
      <c r="F1990" s="1336" t="s">
        <v>77</v>
      </c>
      <c r="G1990" s="1" t="s">
        <v>32</v>
      </c>
      <c r="H1990" s="1">
        <v>419608</v>
      </c>
      <c r="I1990" s="3">
        <v>42536</v>
      </c>
      <c r="J1990" s="3">
        <v>42366</v>
      </c>
      <c r="K1990" s="3">
        <v>42492</v>
      </c>
      <c r="N1990" s="1" t="s">
        <v>78</v>
      </c>
      <c r="O1990" s="1">
        <v>1066</v>
      </c>
      <c r="P1990" s="1">
        <v>2000</v>
      </c>
      <c r="Q1990" s="1">
        <v>96.36</v>
      </c>
      <c r="R1990" s="1337">
        <v>192720</v>
      </c>
      <c r="S1990" s="1">
        <v>-3.76</v>
      </c>
      <c r="T1990" s="1">
        <v>85.275999999999996</v>
      </c>
      <c r="U1990" s="1337">
        <v>170552</v>
      </c>
      <c r="V1990" s="1">
        <v>0.11260000000000001</v>
      </c>
      <c r="W1990" s="1336">
        <v>225.16</v>
      </c>
      <c r="X1990" s="1">
        <v>13</v>
      </c>
      <c r="Y1990" s="1">
        <v>100</v>
      </c>
      <c r="AA1990" s="1">
        <v>401</v>
      </c>
      <c r="AB1990" s="1337">
        <v>22168</v>
      </c>
    </row>
    <row r="1991" spans="1:28">
      <c r="A1991" s="1336" t="s">
        <v>1169</v>
      </c>
      <c r="B1991" s="2" t="s">
        <v>1332</v>
      </c>
      <c r="C1991" s="1" t="s">
        <v>1333</v>
      </c>
      <c r="D1991" s="1" t="s">
        <v>76</v>
      </c>
      <c r="E1991" s="1">
        <v>100028</v>
      </c>
      <c r="F1991" s="1336" t="s">
        <v>77</v>
      </c>
      <c r="G1991" s="1" t="s">
        <v>32</v>
      </c>
      <c r="H1991" s="1">
        <v>419608</v>
      </c>
      <c r="I1991" s="3">
        <v>42536</v>
      </c>
      <c r="J1991" s="3">
        <v>42366</v>
      </c>
      <c r="K1991" s="3">
        <v>42492</v>
      </c>
      <c r="N1991" s="1" t="s">
        <v>78</v>
      </c>
      <c r="O1991" s="1">
        <v>1066</v>
      </c>
      <c r="P1991" s="1">
        <v>3000</v>
      </c>
      <c r="Q1991" s="1">
        <v>149.19999999999999</v>
      </c>
      <c r="R1991" s="1337">
        <v>447600</v>
      </c>
      <c r="S1991" s="4">
        <v>52956.54</v>
      </c>
      <c r="T1991" s="1">
        <v>116.414</v>
      </c>
      <c r="U1991" s="1337">
        <v>349242</v>
      </c>
      <c r="V1991" s="1">
        <v>0.20319999999999999</v>
      </c>
      <c r="W1991" s="1336">
        <v>609.72</v>
      </c>
      <c r="X1991" s="1">
        <v>13</v>
      </c>
      <c r="Y1991" s="1">
        <v>100</v>
      </c>
      <c r="AA1991" s="1">
        <v>401</v>
      </c>
      <c r="AB1991" s="1337">
        <v>98358</v>
      </c>
    </row>
    <row r="1992" spans="1:28">
      <c r="A1992" s="1336" t="s">
        <v>1169</v>
      </c>
      <c r="B1992" s="2" t="s">
        <v>1334</v>
      </c>
      <c r="C1992" s="1" t="s">
        <v>1335</v>
      </c>
      <c r="D1992" s="1" t="s">
        <v>76</v>
      </c>
      <c r="E1992" s="1">
        <v>100028</v>
      </c>
      <c r="F1992" s="1336" t="s">
        <v>77</v>
      </c>
      <c r="G1992" s="1" t="s">
        <v>32</v>
      </c>
      <c r="H1992" s="1">
        <v>419608</v>
      </c>
      <c r="I1992" s="3">
        <v>42536</v>
      </c>
      <c r="J1992" s="3">
        <v>42366</v>
      </c>
      <c r="K1992" s="3">
        <v>42492</v>
      </c>
      <c r="N1992" s="1" t="s">
        <v>78</v>
      </c>
      <c r="O1992" s="1">
        <v>1066</v>
      </c>
      <c r="P1992" s="1">
        <v>500</v>
      </c>
      <c r="Q1992" s="1">
        <v>172.3</v>
      </c>
      <c r="R1992" s="1337">
        <v>86150</v>
      </c>
      <c r="S1992" s="4">
        <v>10618.54</v>
      </c>
      <c r="T1992" s="1">
        <v>133.684</v>
      </c>
      <c r="U1992" s="1337">
        <v>66842</v>
      </c>
      <c r="V1992" s="1">
        <v>0.27100000000000002</v>
      </c>
      <c r="W1992" s="1336">
        <v>135.49</v>
      </c>
      <c r="X1992" s="1">
        <v>13</v>
      </c>
      <c r="Y1992" s="1">
        <v>100</v>
      </c>
      <c r="AA1992" s="1">
        <v>401</v>
      </c>
      <c r="AB1992" s="1337">
        <v>19308</v>
      </c>
    </row>
    <row r="1993" spans="1:28">
      <c r="A1993" s="1336" t="s">
        <v>1169</v>
      </c>
      <c r="B1993" s="2" t="s">
        <v>1336</v>
      </c>
      <c r="C1993" s="1" t="s">
        <v>1337</v>
      </c>
      <c r="D1993" s="1" t="s">
        <v>1338</v>
      </c>
      <c r="E1993" s="1">
        <v>140409</v>
      </c>
      <c r="F1993" s="1336" t="s">
        <v>66</v>
      </c>
      <c r="G1993" s="1" t="s">
        <v>32</v>
      </c>
      <c r="H1993" s="1">
        <v>418965</v>
      </c>
      <c r="I1993" s="3">
        <v>42530</v>
      </c>
      <c r="J1993" s="3">
        <v>42405</v>
      </c>
      <c r="K1993" s="3">
        <v>42444</v>
      </c>
      <c r="L1993" s="1">
        <v>222084</v>
      </c>
      <c r="M1993" s="3">
        <v>42529</v>
      </c>
      <c r="N1993" s="1" t="s">
        <v>42</v>
      </c>
      <c r="O1993" s="1">
        <v>21188</v>
      </c>
      <c r="P1993" s="1">
        <v>230</v>
      </c>
      <c r="Q1993" s="1">
        <v>60.69</v>
      </c>
      <c r="R1993" s="1337">
        <v>13958.7</v>
      </c>
      <c r="S1993" s="1">
        <v>214.67</v>
      </c>
      <c r="T1993" s="1">
        <v>52.881999999999998</v>
      </c>
      <c r="U1993" s="1337">
        <v>12162.86</v>
      </c>
      <c r="V1993" s="1">
        <v>7.22E-2</v>
      </c>
      <c r="W1993" s="1336">
        <v>16.6037</v>
      </c>
      <c r="X1993" s="1">
        <v>13</v>
      </c>
      <c r="Y1993" s="1">
        <v>140</v>
      </c>
      <c r="AA1993" s="1">
        <v>401</v>
      </c>
      <c r="AB1993" s="1337">
        <v>1795.84</v>
      </c>
    </row>
    <row r="1994" spans="1:28">
      <c r="A1994" s="1336" t="s">
        <v>1169</v>
      </c>
      <c r="B1994" s="2" t="s">
        <v>1339</v>
      </c>
      <c r="C1994" s="1" t="s">
        <v>1340</v>
      </c>
      <c r="D1994" s="1" t="s">
        <v>76</v>
      </c>
      <c r="E1994" s="1">
        <v>100028</v>
      </c>
      <c r="F1994" s="1336" t="s">
        <v>77</v>
      </c>
      <c r="G1994" s="1" t="s">
        <v>32</v>
      </c>
      <c r="H1994" s="1">
        <v>419608</v>
      </c>
      <c r="I1994" s="3">
        <v>42536</v>
      </c>
      <c r="J1994" s="3">
        <v>42366</v>
      </c>
      <c r="K1994" s="3">
        <v>42492</v>
      </c>
      <c r="N1994" s="1" t="s">
        <v>78</v>
      </c>
      <c r="O1994" s="1">
        <v>1066</v>
      </c>
      <c r="P1994" s="1">
        <v>10000</v>
      </c>
      <c r="Q1994" s="1">
        <v>82.38</v>
      </c>
      <c r="R1994" s="1337">
        <v>823800</v>
      </c>
      <c r="S1994" s="4">
        <v>51558</v>
      </c>
      <c r="T1994" s="1">
        <v>68.34</v>
      </c>
      <c r="U1994" s="1337">
        <v>683400</v>
      </c>
      <c r="V1994" s="1">
        <v>0.108</v>
      </c>
      <c r="W1994" s="1337">
        <v>1079.5999999999999</v>
      </c>
      <c r="X1994" s="1">
        <v>13</v>
      </c>
      <c r="Y1994" s="1">
        <v>100</v>
      </c>
      <c r="AA1994" s="1">
        <v>401</v>
      </c>
      <c r="AB1994" s="1337">
        <v>140400</v>
      </c>
    </row>
    <row r="1995" spans="1:28">
      <c r="A1995" s="1336" t="s">
        <v>1169</v>
      </c>
      <c r="B1995" s="2" t="s">
        <v>1341</v>
      </c>
      <c r="C1995" s="1" t="s">
        <v>1342</v>
      </c>
      <c r="D1995" s="1" t="s">
        <v>76</v>
      </c>
      <c r="E1995" s="1">
        <v>100028</v>
      </c>
      <c r="F1995" s="1336" t="s">
        <v>77</v>
      </c>
      <c r="G1995" s="1" t="s">
        <v>32</v>
      </c>
      <c r="H1995" s="1">
        <v>419608</v>
      </c>
      <c r="I1995" s="3">
        <v>42536</v>
      </c>
      <c r="J1995" s="3">
        <v>42366</v>
      </c>
      <c r="K1995" s="3">
        <v>42492</v>
      </c>
      <c r="N1995" s="1" t="s">
        <v>78</v>
      </c>
      <c r="O1995" s="1">
        <v>1066</v>
      </c>
      <c r="P1995" s="1">
        <v>10500</v>
      </c>
      <c r="Q1995" s="1">
        <v>99.9</v>
      </c>
      <c r="R1995" s="1337">
        <v>1048950</v>
      </c>
      <c r="S1995" s="4">
        <v>128439.57</v>
      </c>
      <c r="T1995" s="1">
        <v>77.581999999999994</v>
      </c>
      <c r="U1995" s="1337">
        <v>814611</v>
      </c>
      <c r="V1995" s="1">
        <v>0.1444</v>
      </c>
      <c r="W1995" s="1337">
        <v>1515.885</v>
      </c>
      <c r="X1995" s="1">
        <v>13</v>
      </c>
      <c r="Y1995" s="1">
        <v>100</v>
      </c>
      <c r="AA1995" s="1">
        <v>401</v>
      </c>
      <c r="AB1995" s="1337">
        <v>234339</v>
      </c>
    </row>
    <row r="1996" spans="1:28">
      <c r="A1996" s="1336" t="s">
        <v>1169</v>
      </c>
      <c r="B1996" s="2" t="s">
        <v>1343</v>
      </c>
      <c r="C1996" s="1" t="s">
        <v>1344</v>
      </c>
      <c r="D1996" s="1" t="s">
        <v>76</v>
      </c>
      <c r="E1996" s="1">
        <v>100028</v>
      </c>
      <c r="F1996" s="1336" t="s">
        <v>77</v>
      </c>
      <c r="G1996" s="1" t="s">
        <v>32</v>
      </c>
      <c r="H1996" s="1">
        <v>419608</v>
      </c>
      <c r="I1996" s="3">
        <v>42536</v>
      </c>
      <c r="J1996" s="3">
        <v>42366</v>
      </c>
      <c r="K1996" s="3">
        <v>42492</v>
      </c>
      <c r="N1996" s="1" t="s">
        <v>78</v>
      </c>
      <c r="O1996" s="1">
        <v>1066</v>
      </c>
      <c r="P1996" s="1">
        <v>3500</v>
      </c>
      <c r="Q1996" s="1">
        <v>122.3</v>
      </c>
      <c r="R1996" s="1337">
        <v>428050</v>
      </c>
      <c r="S1996" s="4">
        <v>52178.67</v>
      </c>
      <c r="T1996" s="1">
        <v>95.037000000000006</v>
      </c>
      <c r="U1996" s="1337">
        <v>332629.5</v>
      </c>
      <c r="V1996" s="1">
        <v>0.1807</v>
      </c>
      <c r="W1996" s="1336">
        <v>632.27499999999998</v>
      </c>
      <c r="X1996" s="1">
        <v>13</v>
      </c>
      <c r="Y1996" s="1">
        <v>100</v>
      </c>
      <c r="AA1996" s="1">
        <v>401</v>
      </c>
      <c r="AB1996" s="1337">
        <v>95420.5</v>
      </c>
    </row>
    <row r="1997" spans="1:28">
      <c r="A1997" s="1336" t="s">
        <v>1169</v>
      </c>
      <c r="B1997" s="2" t="s">
        <v>1345</v>
      </c>
      <c r="C1997" s="1" t="s">
        <v>1346</v>
      </c>
      <c r="D1997" s="1" t="s">
        <v>76</v>
      </c>
      <c r="E1997" s="1">
        <v>100028</v>
      </c>
      <c r="F1997" s="1336" t="s">
        <v>77</v>
      </c>
      <c r="G1997" s="1" t="s">
        <v>32</v>
      </c>
      <c r="H1997" s="1">
        <v>419608</v>
      </c>
      <c r="I1997" s="3">
        <v>42536</v>
      </c>
      <c r="J1997" s="3">
        <v>42366</v>
      </c>
      <c r="K1997" s="3">
        <v>42492</v>
      </c>
      <c r="N1997" s="1" t="s">
        <v>78</v>
      </c>
      <c r="O1997" s="1">
        <v>1066</v>
      </c>
      <c r="P1997" s="1">
        <v>5000</v>
      </c>
      <c r="Q1997" s="1">
        <v>184.96</v>
      </c>
      <c r="R1997" s="1337">
        <v>924800</v>
      </c>
      <c r="S1997" s="4">
        <v>117669.25</v>
      </c>
      <c r="T1997" s="1">
        <v>142.85499999999999</v>
      </c>
      <c r="U1997" s="1337">
        <v>714275</v>
      </c>
      <c r="V1997" s="1">
        <v>0.3261</v>
      </c>
      <c r="W1997" s="1337">
        <v>1630.65</v>
      </c>
      <c r="X1997" s="1">
        <v>13</v>
      </c>
      <c r="Y1997" s="1">
        <v>100</v>
      </c>
      <c r="AA1997" s="1">
        <v>401</v>
      </c>
      <c r="AB1997" s="1337">
        <v>210525</v>
      </c>
    </row>
    <row r="1998" spans="1:28">
      <c r="A1998" s="1336" t="s">
        <v>1169</v>
      </c>
      <c r="B1998" s="2" t="s">
        <v>1347</v>
      </c>
      <c r="C1998" s="1" t="s">
        <v>1348</v>
      </c>
      <c r="D1998" s="1" t="s">
        <v>76</v>
      </c>
      <c r="E1998" s="1">
        <v>100028</v>
      </c>
      <c r="F1998" s="1336" t="s">
        <v>77</v>
      </c>
      <c r="G1998" s="1" t="s">
        <v>32</v>
      </c>
      <c r="H1998" s="1">
        <v>419608</v>
      </c>
      <c r="I1998" s="3">
        <v>42536</v>
      </c>
      <c r="J1998" s="3">
        <v>42366</v>
      </c>
      <c r="K1998" s="3">
        <v>42492</v>
      </c>
      <c r="N1998" s="1" t="s">
        <v>78</v>
      </c>
      <c r="O1998" s="1">
        <v>1066</v>
      </c>
      <c r="P1998" s="1">
        <v>500</v>
      </c>
      <c r="Q1998" s="1">
        <v>257.77</v>
      </c>
      <c r="R1998" s="1337">
        <v>128885</v>
      </c>
      <c r="S1998" s="4">
        <v>30836.03</v>
      </c>
      <c r="T1998" s="1">
        <v>173.53800000000001</v>
      </c>
      <c r="U1998" s="1337">
        <v>86769</v>
      </c>
      <c r="V1998" s="1">
        <v>0.43480000000000002</v>
      </c>
      <c r="W1998" s="1336">
        <v>217.42</v>
      </c>
      <c r="X1998" s="1">
        <v>13</v>
      </c>
      <c r="Y1998" s="1">
        <v>100</v>
      </c>
      <c r="AA1998" s="1">
        <v>401</v>
      </c>
      <c r="AB1998" s="1337">
        <v>42116</v>
      </c>
    </row>
    <row r="1999" spans="1:28">
      <c r="A1999" s="1336" t="s">
        <v>1169</v>
      </c>
      <c r="B1999" s="2" t="s">
        <v>1349</v>
      </c>
      <c r="C1999" s="1" t="s">
        <v>1350</v>
      </c>
      <c r="D1999" s="1" t="s">
        <v>674</v>
      </c>
      <c r="E1999" s="1">
        <v>140409</v>
      </c>
      <c r="F1999" s="1336" t="s">
        <v>66</v>
      </c>
      <c r="G1999" s="1" t="s">
        <v>32</v>
      </c>
      <c r="H1999" s="1">
        <v>418970</v>
      </c>
      <c r="I1999" s="3">
        <v>42530</v>
      </c>
      <c r="J1999" s="3">
        <v>42501</v>
      </c>
      <c r="K1999" s="3">
        <v>42520</v>
      </c>
      <c r="L1999" s="1">
        <v>222088</v>
      </c>
      <c r="M1999" s="3">
        <v>42529</v>
      </c>
      <c r="N1999" s="1" t="s">
        <v>42</v>
      </c>
      <c r="O1999" s="1">
        <v>21538</v>
      </c>
      <c r="P1999" s="1">
        <v>210</v>
      </c>
      <c r="Q1999" s="1">
        <v>71.22</v>
      </c>
      <c r="R1999" s="1337">
        <v>14956.2</v>
      </c>
      <c r="S1999" s="1">
        <v>264.25</v>
      </c>
      <c r="T1999" s="1">
        <v>61.912999999999997</v>
      </c>
      <c r="U1999" s="1337">
        <v>13001.73</v>
      </c>
      <c r="V1999" s="1">
        <v>0.108</v>
      </c>
      <c r="W1999" s="1336">
        <v>22.686299999999999</v>
      </c>
      <c r="X1999" s="1">
        <v>13</v>
      </c>
      <c r="Y1999" s="1">
        <v>140</v>
      </c>
      <c r="AA1999" s="1">
        <v>401</v>
      </c>
      <c r="AB1999" s="1337">
        <v>1954.47</v>
      </c>
    </row>
    <row r="2000" spans="1:28">
      <c r="A2000" s="1336" t="s">
        <v>1169</v>
      </c>
      <c r="B2000" s="2" t="s">
        <v>1351</v>
      </c>
      <c r="C2000" s="1" t="s">
        <v>1352</v>
      </c>
      <c r="D2000" s="1" t="s">
        <v>76</v>
      </c>
      <c r="E2000" s="1">
        <v>100028</v>
      </c>
      <c r="F2000" s="1336" t="s">
        <v>77</v>
      </c>
      <c r="G2000" s="1" t="s">
        <v>32</v>
      </c>
      <c r="H2000" s="1">
        <v>419608</v>
      </c>
      <c r="I2000" s="3">
        <v>42536</v>
      </c>
      <c r="J2000" s="3">
        <v>42366</v>
      </c>
      <c r="K2000" s="3">
        <v>42492</v>
      </c>
      <c r="N2000" s="1" t="s">
        <v>78</v>
      </c>
      <c r="O2000" s="1">
        <v>1066</v>
      </c>
      <c r="P2000" s="1">
        <v>500</v>
      </c>
      <c r="Q2000" s="1">
        <v>80.94</v>
      </c>
      <c r="R2000" s="1337">
        <v>40470</v>
      </c>
      <c r="S2000" s="4">
        <v>4924.16</v>
      </c>
      <c r="T2000" s="1">
        <v>62.912999999999997</v>
      </c>
      <c r="U2000" s="1337">
        <v>31456.5</v>
      </c>
      <c r="V2000" s="1">
        <v>0.108</v>
      </c>
      <c r="W2000" s="1336">
        <v>54.015000000000001</v>
      </c>
      <c r="X2000" s="1">
        <v>13</v>
      </c>
      <c r="Y2000" s="1">
        <v>100</v>
      </c>
      <c r="AA2000" s="1">
        <v>401</v>
      </c>
      <c r="AB2000" s="1337">
        <v>9013.5</v>
      </c>
    </row>
    <row r="2001" spans="1:28">
      <c r="A2001" s="1336" t="s">
        <v>1169</v>
      </c>
      <c r="B2001" s="2" t="s">
        <v>1353</v>
      </c>
      <c r="C2001" s="1" t="s">
        <v>1354</v>
      </c>
      <c r="D2001" s="1" t="s">
        <v>76</v>
      </c>
      <c r="E2001" s="1">
        <v>100028</v>
      </c>
      <c r="F2001" s="1336" t="s">
        <v>77</v>
      </c>
      <c r="G2001" s="1" t="s">
        <v>32</v>
      </c>
      <c r="H2001" s="1">
        <v>419608</v>
      </c>
      <c r="I2001" s="3">
        <v>42536</v>
      </c>
      <c r="J2001" s="3">
        <v>42366</v>
      </c>
      <c r="K2001" s="3">
        <v>42492</v>
      </c>
      <c r="N2001" s="1" t="s">
        <v>78</v>
      </c>
      <c r="O2001" s="1">
        <v>1066</v>
      </c>
      <c r="P2001" s="1">
        <v>9500</v>
      </c>
      <c r="Q2001" s="1">
        <v>130.72999999999999</v>
      </c>
      <c r="R2001" s="1337">
        <v>1241935</v>
      </c>
      <c r="S2001" s="4">
        <v>155595.94</v>
      </c>
      <c r="T2001" s="1">
        <v>101.196</v>
      </c>
      <c r="U2001" s="1337">
        <v>961362</v>
      </c>
      <c r="V2001" s="1">
        <v>0.21560000000000001</v>
      </c>
      <c r="W2001" s="1337">
        <v>2048.4850000000001</v>
      </c>
      <c r="X2001" s="1">
        <v>13</v>
      </c>
      <c r="Y2001" s="1">
        <v>100</v>
      </c>
      <c r="AA2001" s="1">
        <v>401</v>
      </c>
      <c r="AB2001" s="1337">
        <v>280573</v>
      </c>
    </row>
    <row r="2002" spans="1:28">
      <c r="A2002" s="1336" t="s">
        <v>1169</v>
      </c>
      <c r="B2002" s="2" t="s">
        <v>1355</v>
      </c>
      <c r="C2002" s="1" t="s">
        <v>1356</v>
      </c>
      <c r="D2002" s="1" t="s">
        <v>76</v>
      </c>
      <c r="E2002" s="1">
        <v>100028</v>
      </c>
      <c r="F2002" s="1336" t="s">
        <v>77</v>
      </c>
      <c r="G2002" s="1" t="s">
        <v>32</v>
      </c>
      <c r="H2002" s="1">
        <v>419607</v>
      </c>
      <c r="I2002" s="3">
        <v>42536</v>
      </c>
      <c r="J2002" s="3">
        <v>42366</v>
      </c>
      <c r="K2002" s="3">
        <v>42492</v>
      </c>
      <c r="N2002" s="1" t="s">
        <v>78</v>
      </c>
      <c r="O2002" s="1">
        <v>1065</v>
      </c>
      <c r="P2002" s="1">
        <v>12500</v>
      </c>
      <c r="Q2002" s="1">
        <v>81.180000000000007</v>
      </c>
      <c r="R2002" s="1337">
        <v>1014750</v>
      </c>
      <c r="S2002" s="4">
        <v>118787.13</v>
      </c>
      <c r="T2002" s="1">
        <v>63.430999999999997</v>
      </c>
      <c r="U2002" s="1337">
        <v>792887.5</v>
      </c>
      <c r="V2002" s="1">
        <v>0.1077</v>
      </c>
      <c r="W2002" s="1337">
        <v>1346.375</v>
      </c>
      <c r="X2002" s="1">
        <v>13</v>
      </c>
      <c r="Y2002" s="1">
        <v>100</v>
      </c>
      <c r="AA2002" s="1">
        <v>401</v>
      </c>
      <c r="AB2002" s="1337">
        <v>221862.5</v>
      </c>
    </row>
    <row r="2003" spans="1:28">
      <c r="A2003" s="1336" t="s">
        <v>1169</v>
      </c>
      <c r="B2003" s="2" t="s">
        <v>1357</v>
      </c>
      <c r="C2003" s="1" t="s">
        <v>1358</v>
      </c>
      <c r="D2003" s="1" t="s">
        <v>76</v>
      </c>
      <c r="E2003" s="1">
        <v>100028</v>
      </c>
      <c r="F2003" s="1336" t="s">
        <v>77</v>
      </c>
      <c r="G2003" s="1" t="s">
        <v>32</v>
      </c>
      <c r="H2003" s="1">
        <v>419607</v>
      </c>
      <c r="I2003" s="3">
        <v>42536</v>
      </c>
      <c r="J2003" s="3">
        <v>42366</v>
      </c>
      <c r="K2003" s="3">
        <v>42492</v>
      </c>
      <c r="N2003" s="1" t="s">
        <v>78</v>
      </c>
      <c r="O2003" s="1">
        <v>1065</v>
      </c>
      <c r="P2003" s="1">
        <v>1000</v>
      </c>
      <c r="Q2003" s="1">
        <v>114.96</v>
      </c>
      <c r="R2003" s="1337">
        <v>114960</v>
      </c>
      <c r="S2003" s="4">
        <v>15090.6</v>
      </c>
      <c r="T2003" s="1">
        <v>88.38</v>
      </c>
      <c r="U2003" s="1337">
        <v>88380</v>
      </c>
      <c r="V2003" s="1">
        <v>0.21560000000000001</v>
      </c>
      <c r="W2003" s="1336">
        <v>215.63</v>
      </c>
      <c r="X2003" s="1">
        <v>13</v>
      </c>
      <c r="Y2003" s="1">
        <v>100</v>
      </c>
      <c r="AA2003" s="1">
        <v>401</v>
      </c>
      <c r="AB2003" s="1337">
        <v>26580</v>
      </c>
    </row>
    <row r="2004" spans="1:28">
      <c r="A2004" s="1336" t="s">
        <v>1359</v>
      </c>
      <c r="B2004" s="2" t="s">
        <v>1360</v>
      </c>
      <c r="C2004" s="1" t="s">
        <v>1361</v>
      </c>
      <c r="D2004" s="1" t="s">
        <v>1362</v>
      </c>
      <c r="E2004" s="1">
        <v>140574</v>
      </c>
      <c r="F2004" s="1336" t="s">
        <v>1129</v>
      </c>
      <c r="G2004" s="1" t="s">
        <v>32</v>
      </c>
      <c r="H2004" s="1">
        <v>418736</v>
      </c>
      <c r="I2004" s="3">
        <v>42528</v>
      </c>
      <c r="J2004" s="3">
        <v>42479</v>
      </c>
      <c r="K2004" s="3">
        <v>42518</v>
      </c>
      <c r="L2004" s="1">
        <v>221869</v>
      </c>
      <c r="M2004" s="3">
        <v>42527</v>
      </c>
      <c r="N2004" s="1" t="s">
        <v>42</v>
      </c>
      <c r="O2004" s="1">
        <v>21471</v>
      </c>
      <c r="P2004" s="1">
        <v>860</v>
      </c>
      <c r="Q2004" s="1">
        <v>120.8</v>
      </c>
      <c r="R2004" s="1337">
        <v>103888</v>
      </c>
      <c r="S2004" s="4">
        <v>13154.92</v>
      </c>
      <c r="T2004" s="1">
        <v>93.366</v>
      </c>
      <c r="U2004" s="1337">
        <v>80294.759999999995</v>
      </c>
      <c r="V2004" s="1">
        <v>0.16800000000000001</v>
      </c>
      <c r="W2004" s="1336">
        <v>144.47139999999999</v>
      </c>
      <c r="X2004" s="1">
        <v>13</v>
      </c>
      <c r="Y2004" s="1">
        <v>140</v>
      </c>
      <c r="AA2004" s="1">
        <v>401</v>
      </c>
      <c r="AB2004" s="1337">
        <v>23593.24</v>
      </c>
    </row>
    <row r="2005" spans="1:28">
      <c r="A2005" s="1336" t="s">
        <v>1359</v>
      </c>
      <c r="B2005" s="2" t="s">
        <v>1363</v>
      </c>
      <c r="C2005" s="1" t="s">
        <v>1364</v>
      </c>
      <c r="D2005" s="1" t="s">
        <v>87</v>
      </c>
      <c r="E2005" s="1">
        <v>140147</v>
      </c>
      <c r="F2005" s="1336" t="s">
        <v>82</v>
      </c>
      <c r="G2005" s="1" t="s">
        <v>32</v>
      </c>
      <c r="H2005" s="1">
        <v>417995</v>
      </c>
      <c r="I2005" s="3">
        <v>42522</v>
      </c>
      <c r="J2005" s="3">
        <v>42488</v>
      </c>
      <c r="K2005" s="3">
        <v>42518</v>
      </c>
      <c r="L2005" s="1">
        <v>221457</v>
      </c>
      <c r="M2005" s="3">
        <v>42522</v>
      </c>
      <c r="N2005" s="1" t="s">
        <v>42</v>
      </c>
      <c r="O2005" s="1">
        <v>21498</v>
      </c>
      <c r="P2005" s="1">
        <v>200</v>
      </c>
      <c r="Q2005" s="1">
        <v>38.18</v>
      </c>
      <c r="R2005" s="1337">
        <v>7636</v>
      </c>
      <c r="S2005" s="1">
        <v>-40.32</v>
      </c>
      <c r="T2005" s="1">
        <v>33.966000000000001</v>
      </c>
      <c r="U2005" s="1337">
        <v>6793.2</v>
      </c>
      <c r="V2005" s="1">
        <v>2.7900000000000001E-2</v>
      </c>
      <c r="W2005" s="1336">
        <v>5.5780000000000003</v>
      </c>
      <c r="X2005" s="1">
        <v>13</v>
      </c>
      <c r="Y2005" s="1">
        <v>140</v>
      </c>
      <c r="AA2005" s="1">
        <v>401</v>
      </c>
      <c r="AB2005" s="1336">
        <v>842.8</v>
      </c>
    </row>
    <row r="2006" spans="1:28">
      <c r="A2006" s="1336" t="s">
        <v>1359</v>
      </c>
      <c r="B2006" s="2" t="s">
        <v>1365</v>
      </c>
      <c r="C2006" s="1" t="s">
        <v>1366</v>
      </c>
      <c r="D2006" s="1" t="s">
        <v>65</v>
      </c>
      <c r="E2006" s="1">
        <v>140173</v>
      </c>
      <c r="F2006" s="1336" t="s">
        <v>1367</v>
      </c>
      <c r="G2006" s="1" t="s">
        <v>32</v>
      </c>
      <c r="H2006" s="1">
        <v>418200</v>
      </c>
      <c r="I2006" s="3">
        <v>42524</v>
      </c>
      <c r="J2006" s="3">
        <v>42480</v>
      </c>
      <c r="K2006" s="3">
        <v>42515</v>
      </c>
      <c r="N2006" s="1" t="s">
        <v>42</v>
      </c>
      <c r="O2006" s="1">
        <v>21478</v>
      </c>
      <c r="P2006" s="1">
        <v>1000</v>
      </c>
      <c r="Q2006" s="1">
        <v>26.43</v>
      </c>
      <c r="R2006" s="1337">
        <v>26430</v>
      </c>
      <c r="S2006" s="4">
        <v>6292.27</v>
      </c>
      <c r="T2006" s="1">
        <v>17.821000000000002</v>
      </c>
      <c r="U2006" s="1337">
        <v>17821</v>
      </c>
      <c r="V2006" s="1">
        <v>2.8000000000000001E-2</v>
      </c>
      <c r="W2006" s="1336">
        <v>28.04</v>
      </c>
      <c r="X2006" s="1">
        <v>13</v>
      </c>
      <c r="Y2006" s="1">
        <v>140</v>
      </c>
      <c r="AA2006" s="1">
        <v>401</v>
      </c>
      <c r="AB2006" s="1337">
        <v>8609</v>
      </c>
    </row>
    <row r="2007" spans="1:28">
      <c r="A2007" s="1336" t="s">
        <v>1359</v>
      </c>
      <c r="B2007" s="2" t="s">
        <v>1368</v>
      </c>
      <c r="C2007" s="1" t="s">
        <v>1369</v>
      </c>
      <c r="D2007" s="1" t="s">
        <v>1168</v>
      </c>
      <c r="E2007" s="1">
        <v>140034</v>
      </c>
      <c r="F2007" s="1336" t="s">
        <v>1191</v>
      </c>
      <c r="G2007" s="1" t="s">
        <v>32</v>
      </c>
      <c r="H2007" s="1">
        <v>419405</v>
      </c>
      <c r="I2007" s="3">
        <v>42534</v>
      </c>
      <c r="J2007" s="3">
        <v>42501</v>
      </c>
      <c r="K2007" s="3">
        <v>42531</v>
      </c>
      <c r="L2007" s="1">
        <v>222379</v>
      </c>
      <c r="M2007" s="3">
        <v>42534</v>
      </c>
      <c r="N2007" s="1" t="s">
        <v>42</v>
      </c>
      <c r="O2007" s="1">
        <v>21539</v>
      </c>
      <c r="P2007" s="1">
        <v>250</v>
      </c>
      <c r="Q2007" s="1">
        <v>27.13</v>
      </c>
      <c r="R2007" s="1337">
        <v>6782.5</v>
      </c>
      <c r="S2007" s="4">
        <v>1424.61</v>
      </c>
      <c r="T2007" s="1">
        <v>18.966000000000001</v>
      </c>
      <c r="U2007" s="1337">
        <v>4741.5</v>
      </c>
      <c r="V2007" s="1">
        <v>1.38E-2</v>
      </c>
      <c r="W2007" s="1336">
        <v>3.4575</v>
      </c>
      <c r="X2007" s="1">
        <v>13</v>
      </c>
      <c r="Y2007" s="1">
        <v>140</v>
      </c>
      <c r="AA2007" s="1">
        <v>401</v>
      </c>
      <c r="AB2007" s="1337">
        <v>2041</v>
      </c>
    </row>
    <row r="2008" spans="1:28">
      <c r="A2008" s="1336" t="s">
        <v>1370</v>
      </c>
      <c r="B2008" s="2" t="s">
        <v>1371</v>
      </c>
      <c r="C2008" s="1" t="s">
        <v>1372</v>
      </c>
      <c r="D2008" s="1" t="s">
        <v>116</v>
      </c>
      <c r="E2008" s="1">
        <v>130191</v>
      </c>
      <c r="F2008" s="1336" t="s">
        <v>1373</v>
      </c>
      <c r="G2008" s="1" t="s">
        <v>32</v>
      </c>
      <c r="H2008" s="1">
        <v>418098</v>
      </c>
      <c r="I2008" s="3">
        <v>42523</v>
      </c>
      <c r="J2008" s="3">
        <v>42515</v>
      </c>
      <c r="K2008" s="3">
        <v>42522</v>
      </c>
      <c r="L2008" s="1">
        <v>221486</v>
      </c>
      <c r="M2008" s="3">
        <v>42522</v>
      </c>
      <c r="N2008" s="1" t="s">
        <v>89</v>
      </c>
      <c r="O2008" s="1">
        <v>116483</v>
      </c>
      <c r="P2008" s="1">
        <v>7000</v>
      </c>
      <c r="Q2008" s="1">
        <v>6.62</v>
      </c>
      <c r="R2008" s="1337">
        <v>46340</v>
      </c>
      <c r="S2008" s="4">
        <v>6398</v>
      </c>
      <c r="T2008" s="1">
        <v>5.7060000000000004</v>
      </c>
      <c r="U2008" s="1337">
        <v>39942</v>
      </c>
      <c r="V2008" s="1">
        <v>1.72E-2</v>
      </c>
      <c r="W2008" s="1336">
        <v>120.47</v>
      </c>
      <c r="Y2008" s="1">
        <v>135</v>
      </c>
      <c r="Z2008" s="1" t="s">
        <v>436</v>
      </c>
      <c r="AA2008" s="1">
        <v>401</v>
      </c>
      <c r="AB2008" s="1337">
        <v>6398</v>
      </c>
    </row>
    <row r="2009" spans="1:28">
      <c r="A2009" s="1336" t="s">
        <v>1370</v>
      </c>
      <c r="B2009" s="2" t="s">
        <v>1371</v>
      </c>
      <c r="C2009" s="1" t="s">
        <v>1372</v>
      </c>
      <c r="D2009" s="1" t="s">
        <v>116</v>
      </c>
      <c r="E2009" s="1">
        <v>130019</v>
      </c>
      <c r="F2009" s="1336" t="s">
        <v>412</v>
      </c>
      <c r="G2009" s="1" t="s">
        <v>32</v>
      </c>
      <c r="H2009" s="1">
        <v>418355</v>
      </c>
      <c r="I2009" s="3">
        <v>42527</v>
      </c>
      <c r="J2009" s="3">
        <v>42522</v>
      </c>
      <c r="K2009" s="3">
        <v>42523</v>
      </c>
      <c r="N2009" s="1" t="s">
        <v>89</v>
      </c>
      <c r="O2009" s="1">
        <v>116730</v>
      </c>
      <c r="P2009" s="1">
        <v>20000</v>
      </c>
      <c r="Q2009" s="1">
        <v>6.83</v>
      </c>
      <c r="R2009" s="1337">
        <v>136600</v>
      </c>
      <c r="S2009" s="4">
        <v>22480</v>
      </c>
      <c r="T2009" s="1">
        <v>5.7060000000000004</v>
      </c>
      <c r="U2009" s="1337">
        <v>114120</v>
      </c>
      <c r="V2009" s="1">
        <v>1.72E-2</v>
      </c>
      <c r="W2009" s="1336">
        <v>344.2</v>
      </c>
      <c r="Y2009" s="1">
        <v>130</v>
      </c>
      <c r="AA2009" s="1">
        <v>401</v>
      </c>
      <c r="AB2009" s="1337">
        <v>22480</v>
      </c>
    </row>
    <row r="2010" spans="1:28">
      <c r="A2010" s="1336" t="s">
        <v>1370</v>
      </c>
      <c r="B2010" s="2" t="s">
        <v>1371</v>
      </c>
      <c r="C2010" s="1" t="s">
        <v>1372</v>
      </c>
      <c r="D2010" s="1" t="s">
        <v>116</v>
      </c>
      <c r="E2010" s="1">
        <v>130004</v>
      </c>
      <c r="F2010" s="1336" t="s">
        <v>125</v>
      </c>
      <c r="G2010" s="1" t="s">
        <v>32</v>
      </c>
      <c r="H2010" s="1">
        <v>418432</v>
      </c>
      <c r="I2010" s="3">
        <v>42525</v>
      </c>
      <c r="J2010" s="3">
        <v>42521</v>
      </c>
      <c r="K2010" s="3">
        <v>42523</v>
      </c>
      <c r="L2010" s="1">
        <v>221745</v>
      </c>
      <c r="M2010" s="3">
        <v>42525</v>
      </c>
      <c r="N2010" s="1" t="s">
        <v>89</v>
      </c>
      <c r="O2010" s="1">
        <v>116632</v>
      </c>
      <c r="P2010" s="1">
        <v>5000</v>
      </c>
      <c r="Q2010" s="1">
        <v>6.83</v>
      </c>
      <c r="R2010" s="1337">
        <v>34150</v>
      </c>
      <c r="S2010" s="4">
        <v>5620</v>
      </c>
      <c r="T2010" s="1">
        <v>5.7060000000000004</v>
      </c>
      <c r="U2010" s="1337">
        <v>28530</v>
      </c>
      <c r="V2010" s="1">
        <v>1.72E-2</v>
      </c>
      <c r="W2010" s="1336">
        <v>86.05</v>
      </c>
      <c r="Y2010" s="1">
        <v>130</v>
      </c>
      <c r="AA2010" s="1">
        <v>401</v>
      </c>
      <c r="AB2010" s="1337">
        <v>5620</v>
      </c>
    </row>
    <row r="2011" spans="1:28">
      <c r="A2011" s="1336" t="s">
        <v>1370</v>
      </c>
      <c r="B2011" s="2" t="s">
        <v>1371</v>
      </c>
      <c r="C2011" s="1" t="s">
        <v>1372</v>
      </c>
      <c r="D2011" s="1" t="s">
        <v>116</v>
      </c>
      <c r="E2011" s="1">
        <v>130349</v>
      </c>
      <c r="F2011" s="1336" t="s">
        <v>141</v>
      </c>
      <c r="G2011" s="1" t="s">
        <v>32</v>
      </c>
      <c r="H2011" s="1">
        <v>418588</v>
      </c>
      <c r="I2011" s="3">
        <v>42528</v>
      </c>
      <c r="J2011" s="3">
        <v>42524</v>
      </c>
      <c r="K2011" s="3">
        <v>42528</v>
      </c>
      <c r="N2011" s="1" t="s">
        <v>89</v>
      </c>
      <c r="O2011" s="1">
        <v>116797</v>
      </c>
      <c r="P2011" s="1">
        <v>2000</v>
      </c>
      <c r="Q2011" s="1">
        <v>6.42</v>
      </c>
      <c r="R2011" s="1337">
        <v>12840</v>
      </c>
      <c r="S2011" s="4">
        <v>1428</v>
      </c>
      <c r="T2011" s="1">
        <v>5.7060000000000004</v>
      </c>
      <c r="U2011" s="1337">
        <v>11412</v>
      </c>
      <c r="V2011" s="1">
        <v>1.72E-2</v>
      </c>
      <c r="W2011" s="1336">
        <v>34.42</v>
      </c>
      <c r="Y2011" s="1">
        <v>141</v>
      </c>
      <c r="AA2011" s="1">
        <v>401</v>
      </c>
      <c r="AB2011" s="1337">
        <v>1428</v>
      </c>
    </row>
    <row r="2012" spans="1:28">
      <c r="A2012" s="1336" t="s">
        <v>1370</v>
      </c>
      <c r="B2012" s="2" t="s">
        <v>1371</v>
      </c>
      <c r="C2012" s="1" t="s">
        <v>1372</v>
      </c>
      <c r="D2012" s="1" t="s">
        <v>116</v>
      </c>
      <c r="E2012" s="1">
        <v>130003</v>
      </c>
      <c r="F2012" s="1336" t="s">
        <v>145</v>
      </c>
      <c r="G2012" s="1" t="s">
        <v>32</v>
      </c>
      <c r="H2012" s="1">
        <v>418641</v>
      </c>
      <c r="I2012" s="3">
        <v>42528</v>
      </c>
      <c r="J2012" s="3">
        <v>42522</v>
      </c>
      <c r="K2012" s="3">
        <v>42524</v>
      </c>
      <c r="N2012" s="1" t="s">
        <v>89</v>
      </c>
      <c r="O2012" s="1">
        <v>116692</v>
      </c>
      <c r="P2012" s="1">
        <v>10000</v>
      </c>
      <c r="Q2012" s="1">
        <v>6.83</v>
      </c>
      <c r="R2012" s="1337">
        <v>68300</v>
      </c>
      <c r="S2012" s="4">
        <v>11240</v>
      </c>
      <c r="T2012" s="1">
        <v>5.7060000000000004</v>
      </c>
      <c r="U2012" s="1337">
        <v>57060</v>
      </c>
      <c r="V2012" s="1">
        <v>1.72E-2</v>
      </c>
      <c r="W2012" s="1336">
        <v>172.1</v>
      </c>
      <c r="Y2012" s="1">
        <v>130</v>
      </c>
      <c r="AA2012" s="1">
        <v>401</v>
      </c>
      <c r="AB2012" s="1337">
        <v>11240</v>
      </c>
    </row>
    <row r="2013" spans="1:28">
      <c r="A2013" s="1336" t="s">
        <v>1370</v>
      </c>
      <c r="B2013" s="2" t="s">
        <v>1371</v>
      </c>
      <c r="C2013" s="1" t="s">
        <v>1372</v>
      </c>
      <c r="D2013" s="1" t="s">
        <v>116</v>
      </c>
      <c r="E2013" s="1">
        <v>130060</v>
      </c>
      <c r="F2013" s="1336" t="s">
        <v>413</v>
      </c>
      <c r="G2013" s="1" t="s">
        <v>32</v>
      </c>
      <c r="H2013" s="1">
        <v>418902</v>
      </c>
      <c r="I2013" s="3">
        <v>42529</v>
      </c>
      <c r="J2013" s="3">
        <v>42524</v>
      </c>
      <c r="K2013" s="3">
        <v>42527</v>
      </c>
      <c r="L2013" s="1">
        <v>222069</v>
      </c>
      <c r="M2013" s="3">
        <v>42529</v>
      </c>
      <c r="N2013" s="1" t="s">
        <v>89</v>
      </c>
      <c r="O2013" s="1">
        <v>116804</v>
      </c>
      <c r="P2013" s="1">
        <v>200</v>
      </c>
      <c r="Q2013" s="1">
        <v>6.83</v>
      </c>
      <c r="R2013" s="1337">
        <v>1366</v>
      </c>
      <c r="S2013" s="1">
        <v>224.8</v>
      </c>
      <c r="T2013" s="1">
        <v>5.7060000000000004</v>
      </c>
      <c r="U2013" s="1337">
        <v>1141.2</v>
      </c>
      <c r="V2013" s="1">
        <v>1.72E-2</v>
      </c>
      <c r="W2013" s="1336">
        <v>3.4420000000000002</v>
      </c>
      <c r="Y2013" s="1">
        <v>135</v>
      </c>
      <c r="Z2013" s="1" t="s">
        <v>90</v>
      </c>
      <c r="AA2013" s="1">
        <v>401</v>
      </c>
      <c r="AB2013" s="1336">
        <v>224.8</v>
      </c>
    </row>
    <row r="2014" spans="1:28">
      <c r="A2014" s="1336" t="s">
        <v>1370</v>
      </c>
      <c r="B2014" s="2" t="s">
        <v>1371</v>
      </c>
      <c r="C2014" s="1" t="s">
        <v>1372</v>
      </c>
      <c r="D2014" s="1" t="s">
        <v>116</v>
      </c>
      <c r="E2014" s="1">
        <v>130001</v>
      </c>
      <c r="F2014" s="1336" t="s">
        <v>132</v>
      </c>
      <c r="G2014" s="1" t="s">
        <v>32</v>
      </c>
      <c r="H2014" s="1">
        <v>419280</v>
      </c>
      <c r="I2014" s="3">
        <v>42532</v>
      </c>
      <c r="J2014" s="3">
        <v>42528</v>
      </c>
      <c r="K2014" s="3">
        <v>42529</v>
      </c>
      <c r="N2014" s="1" t="s">
        <v>89</v>
      </c>
      <c r="O2014" s="1">
        <v>116971</v>
      </c>
      <c r="P2014" s="1">
        <v>20000</v>
      </c>
      <c r="Q2014" s="1">
        <v>6.83</v>
      </c>
      <c r="R2014" s="1337">
        <v>136600</v>
      </c>
      <c r="S2014" s="4">
        <v>22480</v>
      </c>
      <c r="T2014" s="1">
        <v>5.7060000000000004</v>
      </c>
      <c r="U2014" s="1337">
        <v>114120</v>
      </c>
      <c r="V2014" s="1">
        <v>1.72E-2</v>
      </c>
      <c r="W2014" s="1336">
        <v>344.2</v>
      </c>
      <c r="Y2014" s="1">
        <v>130</v>
      </c>
      <c r="AA2014" s="1">
        <v>401</v>
      </c>
      <c r="AB2014" s="1337">
        <v>22480</v>
      </c>
    </row>
    <row r="2015" spans="1:28">
      <c r="A2015" s="1336" t="s">
        <v>1370</v>
      </c>
      <c r="B2015" s="2" t="s">
        <v>1371</v>
      </c>
      <c r="C2015" s="1" t="s">
        <v>1372</v>
      </c>
      <c r="D2015" s="1" t="s">
        <v>116</v>
      </c>
      <c r="E2015" s="1">
        <v>130339</v>
      </c>
      <c r="F2015" s="1336" t="s">
        <v>258</v>
      </c>
      <c r="G2015" s="1" t="s">
        <v>32</v>
      </c>
      <c r="H2015" s="1">
        <v>419365</v>
      </c>
      <c r="I2015" s="3">
        <v>42532</v>
      </c>
      <c r="J2015" s="3">
        <v>42527</v>
      </c>
      <c r="K2015" s="3">
        <v>42529</v>
      </c>
      <c r="L2015" s="1">
        <v>222253</v>
      </c>
      <c r="M2015" s="3">
        <v>42531</v>
      </c>
      <c r="N2015" s="1" t="s">
        <v>89</v>
      </c>
      <c r="O2015" s="1">
        <v>116857</v>
      </c>
      <c r="P2015" s="1">
        <v>2000</v>
      </c>
      <c r="Q2015" s="1">
        <v>6.62</v>
      </c>
      <c r="R2015" s="1337">
        <v>13240</v>
      </c>
      <c r="S2015" s="4">
        <v>1828</v>
      </c>
      <c r="T2015" s="1">
        <v>5.7060000000000004</v>
      </c>
      <c r="U2015" s="1337">
        <v>11412</v>
      </c>
      <c r="V2015" s="1">
        <v>1.72E-2</v>
      </c>
      <c r="W2015" s="1336">
        <v>34.42</v>
      </c>
      <c r="Y2015" s="1">
        <v>135</v>
      </c>
      <c r="Z2015" s="1" t="s">
        <v>259</v>
      </c>
      <c r="AA2015" s="1">
        <v>401</v>
      </c>
      <c r="AB2015" s="1337">
        <v>1828</v>
      </c>
    </row>
    <row r="2016" spans="1:28">
      <c r="A2016" s="1336" t="s">
        <v>1370</v>
      </c>
      <c r="B2016" s="2" t="s">
        <v>1371</v>
      </c>
      <c r="C2016" s="1" t="s">
        <v>1372</v>
      </c>
      <c r="D2016" s="1" t="s">
        <v>116</v>
      </c>
      <c r="E2016" s="1">
        <v>130089</v>
      </c>
      <c r="F2016" s="1336" t="s">
        <v>1374</v>
      </c>
      <c r="G2016" s="1" t="s">
        <v>32</v>
      </c>
      <c r="H2016" s="1">
        <v>419445</v>
      </c>
      <c r="I2016" s="3">
        <v>42534</v>
      </c>
      <c r="J2016" s="3">
        <v>42527</v>
      </c>
      <c r="K2016" s="3">
        <v>42529</v>
      </c>
      <c r="L2016" s="1">
        <v>222401</v>
      </c>
      <c r="M2016" s="3">
        <v>42534</v>
      </c>
      <c r="N2016" s="1" t="s">
        <v>89</v>
      </c>
      <c r="O2016" s="1">
        <v>116860</v>
      </c>
      <c r="P2016" s="1">
        <v>500</v>
      </c>
      <c r="Q2016" s="1">
        <v>6.76</v>
      </c>
      <c r="R2016" s="1337">
        <v>3380</v>
      </c>
      <c r="S2016" s="1">
        <v>527</v>
      </c>
      <c r="T2016" s="1">
        <v>5.7060000000000004</v>
      </c>
      <c r="U2016" s="1337">
        <v>2853</v>
      </c>
      <c r="V2016" s="1">
        <v>1.72E-2</v>
      </c>
      <c r="W2016" s="1336">
        <v>8.6050000000000004</v>
      </c>
      <c r="Y2016" s="1">
        <v>135</v>
      </c>
      <c r="Z2016" s="1" t="s">
        <v>143</v>
      </c>
      <c r="AA2016" s="1">
        <v>401</v>
      </c>
      <c r="AB2016" s="1336">
        <v>527</v>
      </c>
    </row>
    <row r="2017" spans="1:28">
      <c r="A2017" s="1336" t="s">
        <v>1370</v>
      </c>
      <c r="B2017" s="2" t="s">
        <v>1371</v>
      </c>
      <c r="C2017" s="1" t="s">
        <v>1372</v>
      </c>
      <c r="D2017" s="1" t="s">
        <v>116</v>
      </c>
      <c r="E2017" s="1">
        <v>130339</v>
      </c>
      <c r="F2017" s="1336" t="s">
        <v>258</v>
      </c>
      <c r="G2017" s="1" t="s">
        <v>32</v>
      </c>
      <c r="H2017" s="1">
        <v>419448</v>
      </c>
      <c r="I2017" s="3">
        <v>42534</v>
      </c>
      <c r="J2017" s="3">
        <v>42527</v>
      </c>
      <c r="K2017" s="3">
        <v>42528</v>
      </c>
      <c r="L2017" s="1">
        <v>222349</v>
      </c>
      <c r="M2017" s="3">
        <v>42532</v>
      </c>
      <c r="N2017" s="1" t="s">
        <v>89</v>
      </c>
      <c r="O2017" s="1">
        <v>116866</v>
      </c>
      <c r="P2017" s="1">
        <v>1000</v>
      </c>
      <c r="Q2017" s="1">
        <v>6.62</v>
      </c>
      <c r="R2017" s="1337">
        <v>6620</v>
      </c>
      <c r="S2017" s="1">
        <v>914</v>
      </c>
      <c r="T2017" s="1">
        <v>5.7060000000000004</v>
      </c>
      <c r="U2017" s="1337">
        <v>5706</v>
      </c>
      <c r="V2017" s="1">
        <v>1.72E-2</v>
      </c>
      <c r="W2017" s="1336">
        <v>17.21</v>
      </c>
      <c r="Y2017" s="1">
        <v>135</v>
      </c>
      <c r="Z2017" s="1" t="s">
        <v>259</v>
      </c>
      <c r="AA2017" s="1">
        <v>401</v>
      </c>
      <c r="AB2017" s="1336">
        <v>914</v>
      </c>
    </row>
    <row r="2018" spans="1:28">
      <c r="A2018" s="1336" t="s">
        <v>1370</v>
      </c>
      <c r="B2018" s="2" t="s">
        <v>1371</v>
      </c>
      <c r="C2018" s="1" t="s">
        <v>1372</v>
      </c>
      <c r="D2018" s="1" t="s">
        <v>116</v>
      </c>
      <c r="E2018" s="1">
        <v>130023</v>
      </c>
      <c r="F2018" s="1336" t="s">
        <v>153</v>
      </c>
      <c r="G2018" s="1" t="s">
        <v>32</v>
      </c>
      <c r="H2018" s="1">
        <v>419556</v>
      </c>
      <c r="I2018" s="3">
        <v>42535</v>
      </c>
      <c r="J2018" s="3">
        <v>42534</v>
      </c>
      <c r="K2018" s="3">
        <v>42534</v>
      </c>
      <c r="N2018" s="1" t="s">
        <v>89</v>
      </c>
      <c r="O2018" s="1">
        <v>117150</v>
      </c>
      <c r="P2018" s="1">
        <v>3000</v>
      </c>
      <c r="Q2018" s="1">
        <v>6.83</v>
      </c>
      <c r="R2018" s="1337">
        <v>20490</v>
      </c>
      <c r="S2018" s="4">
        <v>3372</v>
      </c>
      <c r="T2018" s="1">
        <v>5.7060000000000004</v>
      </c>
      <c r="U2018" s="1337">
        <v>17118</v>
      </c>
      <c r="V2018" s="1">
        <v>1.72E-2</v>
      </c>
      <c r="W2018" s="1336">
        <v>51.63</v>
      </c>
      <c r="Y2018" s="1">
        <v>130</v>
      </c>
      <c r="AA2018" s="1">
        <v>401</v>
      </c>
      <c r="AB2018" s="1337">
        <v>3372</v>
      </c>
    </row>
    <row r="2019" spans="1:28">
      <c r="A2019" s="1336" t="s">
        <v>1370</v>
      </c>
      <c r="B2019" s="2" t="s">
        <v>1371</v>
      </c>
      <c r="C2019" s="1" t="s">
        <v>1372</v>
      </c>
      <c r="D2019" s="1" t="s">
        <v>116</v>
      </c>
      <c r="E2019" s="1">
        <v>130050</v>
      </c>
      <c r="F2019" s="1336" t="s">
        <v>218</v>
      </c>
      <c r="G2019" s="1" t="s">
        <v>32</v>
      </c>
      <c r="H2019" s="1">
        <v>419956</v>
      </c>
      <c r="I2019" s="3">
        <v>42538</v>
      </c>
      <c r="J2019" s="3">
        <v>42529</v>
      </c>
      <c r="K2019" s="3">
        <v>42530</v>
      </c>
      <c r="N2019" s="1" t="s">
        <v>89</v>
      </c>
      <c r="O2019" s="1">
        <v>116988</v>
      </c>
      <c r="P2019" s="1">
        <v>1000</v>
      </c>
      <c r="Q2019" s="1">
        <v>6.97</v>
      </c>
      <c r="R2019" s="1337">
        <v>6970</v>
      </c>
      <c r="S2019" s="4">
        <v>1264</v>
      </c>
      <c r="T2019" s="1">
        <v>5.7060000000000004</v>
      </c>
      <c r="U2019" s="1337">
        <v>5706</v>
      </c>
      <c r="V2019" s="1">
        <v>1.72E-2</v>
      </c>
      <c r="W2019" s="1336">
        <v>17.21</v>
      </c>
      <c r="Y2019" s="1">
        <v>130</v>
      </c>
      <c r="AA2019" s="1">
        <v>401</v>
      </c>
      <c r="AB2019" s="1337">
        <v>1264</v>
      </c>
    </row>
    <row r="2020" spans="1:28">
      <c r="A2020" s="1336" t="s">
        <v>1370</v>
      </c>
      <c r="B2020" s="2" t="s">
        <v>1371</v>
      </c>
      <c r="C2020" s="1" t="s">
        <v>1372</v>
      </c>
      <c r="D2020" s="1" t="s">
        <v>116</v>
      </c>
      <c r="E2020" s="1">
        <v>130019</v>
      </c>
      <c r="F2020" s="1336" t="s">
        <v>412</v>
      </c>
      <c r="G2020" s="1" t="s">
        <v>32</v>
      </c>
      <c r="H2020" s="1">
        <v>420246</v>
      </c>
      <c r="I2020" s="3">
        <v>42541</v>
      </c>
      <c r="J2020" s="3">
        <v>42538</v>
      </c>
      <c r="K2020" s="3">
        <v>42541</v>
      </c>
      <c r="N2020" s="1" t="s">
        <v>89</v>
      </c>
      <c r="O2020" s="1">
        <v>117309</v>
      </c>
      <c r="P2020" s="1">
        <v>20000</v>
      </c>
      <c r="Q2020" s="1">
        <v>6.83</v>
      </c>
      <c r="R2020" s="1337">
        <v>136600</v>
      </c>
      <c r="S2020" s="4">
        <v>22480</v>
      </c>
      <c r="T2020" s="1">
        <v>5.7060000000000004</v>
      </c>
      <c r="U2020" s="1337">
        <v>114120</v>
      </c>
      <c r="V2020" s="1">
        <v>1.72E-2</v>
      </c>
      <c r="W2020" s="1336">
        <v>344.2</v>
      </c>
      <c r="Y2020" s="1">
        <v>130</v>
      </c>
      <c r="AA2020" s="1">
        <v>401</v>
      </c>
      <c r="AB2020" s="1337">
        <v>22480</v>
      </c>
    </row>
    <row r="2021" spans="1:28">
      <c r="A2021" s="1336" t="s">
        <v>1370</v>
      </c>
      <c r="B2021" s="2" t="s">
        <v>1371</v>
      </c>
      <c r="C2021" s="1" t="s">
        <v>1372</v>
      </c>
      <c r="D2021" s="1" t="s">
        <v>116</v>
      </c>
      <c r="E2021" s="1">
        <v>130004</v>
      </c>
      <c r="F2021" s="1336" t="s">
        <v>125</v>
      </c>
      <c r="G2021" s="1" t="s">
        <v>32</v>
      </c>
      <c r="H2021" s="1">
        <v>420493</v>
      </c>
      <c r="I2021" s="3">
        <v>42542</v>
      </c>
      <c r="J2021" s="3">
        <v>42538</v>
      </c>
      <c r="K2021" s="3">
        <v>42541</v>
      </c>
      <c r="L2021" s="1">
        <v>222928</v>
      </c>
      <c r="M2021" s="3">
        <v>42542</v>
      </c>
      <c r="N2021" s="1" t="s">
        <v>89</v>
      </c>
      <c r="O2021" s="1">
        <v>117302</v>
      </c>
      <c r="P2021" s="1">
        <v>3000</v>
      </c>
      <c r="Q2021" s="1">
        <v>6.83</v>
      </c>
      <c r="R2021" s="1337">
        <v>20490</v>
      </c>
      <c r="S2021" s="4">
        <v>3372</v>
      </c>
      <c r="T2021" s="1">
        <v>5.7060000000000004</v>
      </c>
      <c r="U2021" s="1337">
        <v>17118</v>
      </c>
      <c r="V2021" s="1">
        <v>1.72E-2</v>
      </c>
      <c r="W2021" s="1336">
        <v>51.63</v>
      </c>
      <c r="Y2021" s="1">
        <v>130</v>
      </c>
      <c r="AA2021" s="1">
        <v>401</v>
      </c>
      <c r="AB2021" s="1337">
        <v>3372</v>
      </c>
    </row>
    <row r="2022" spans="1:28">
      <c r="A2022" s="1336" t="s">
        <v>1370</v>
      </c>
      <c r="B2022" s="2" t="s">
        <v>1371</v>
      </c>
      <c r="C2022" s="1" t="s">
        <v>1372</v>
      </c>
      <c r="D2022" s="1" t="s">
        <v>116</v>
      </c>
      <c r="E2022" s="1">
        <v>130349</v>
      </c>
      <c r="F2022" s="1336" t="s">
        <v>141</v>
      </c>
      <c r="G2022" s="1" t="s">
        <v>32</v>
      </c>
      <c r="H2022" s="1">
        <v>420547</v>
      </c>
      <c r="I2022" s="3">
        <v>42543</v>
      </c>
      <c r="J2022" s="3">
        <v>42541</v>
      </c>
      <c r="K2022" s="3">
        <v>42542</v>
      </c>
      <c r="N2022" s="1" t="s">
        <v>89</v>
      </c>
      <c r="O2022" s="1">
        <v>117342</v>
      </c>
      <c r="P2022" s="1">
        <v>10000</v>
      </c>
      <c r="Q2022" s="1">
        <v>6.42</v>
      </c>
      <c r="R2022" s="1337">
        <v>64200</v>
      </c>
      <c r="S2022" s="4">
        <v>7140</v>
      </c>
      <c r="T2022" s="1">
        <v>5.7060000000000004</v>
      </c>
      <c r="U2022" s="1337">
        <v>57060</v>
      </c>
      <c r="V2022" s="1">
        <v>1.72E-2</v>
      </c>
      <c r="W2022" s="1336">
        <v>172.1</v>
      </c>
      <c r="Y2022" s="1">
        <v>141</v>
      </c>
      <c r="AA2022" s="1">
        <v>401</v>
      </c>
      <c r="AB2022" s="1337">
        <v>7140</v>
      </c>
    </row>
    <row r="2023" spans="1:28">
      <c r="A2023" s="1336" t="s">
        <v>1370</v>
      </c>
      <c r="B2023" s="2" t="s">
        <v>1371</v>
      </c>
      <c r="C2023" s="1" t="s">
        <v>1372</v>
      </c>
      <c r="D2023" s="1" t="s">
        <v>116</v>
      </c>
      <c r="E2023" s="1">
        <v>130023</v>
      </c>
      <c r="F2023" s="1336" t="s">
        <v>153</v>
      </c>
      <c r="G2023" s="1" t="s">
        <v>32</v>
      </c>
      <c r="H2023" s="1">
        <v>420714</v>
      </c>
      <c r="I2023" s="3">
        <v>42544</v>
      </c>
      <c r="J2023" s="3">
        <v>42543</v>
      </c>
      <c r="K2023" s="3">
        <v>42544</v>
      </c>
      <c r="N2023" s="1" t="s">
        <v>89</v>
      </c>
      <c r="O2023" s="1">
        <v>117398</v>
      </c>
      <c r="P2023" s="1">
        <v>3000</v>
      </c>
      <c r="Q2023" s="1">
        <v>6.83</v>
      </c>
      <c r="R2023" s="1337">
        <v>20490</v>
      </c>
      <c r="S2023" s="4">
        <v>3372</v>
      </c>
      <c r="T2023" s="1">
        <v>5.7060000000000004</v>
      </c>
      <c r="U2023" s="1337">
        <v>17118</v>
      </c>
      <c r="V2023" s="1">
        <v>1.72E-2</v>
      </c>
      <c r="W2023" s="1336">
        <v>51.63</v>
      </c>
      <c r="Y2023" s="1">
        <v>130</v>
      </c>
      <c r="AA2023" s="1">
        <v>401</v>
      </c>
      <c r="AB2023" s="1337">
        <v>3372</v>
      </c>
    </row>
    <row r="2024" spans="1:28">
      <c r="A2024" s="1336" t="s">
        <v>1370</v>
      </c>
      <c r="B2024" s="2" t="s">
        <v>1375</v>
      </c>
      <c r="C2024" s="1" t="s">
        <v>1372</v>
      </c>
      <c r="D2024" s="1" t="s">
        <v>76</v>
      </c>
      <c r="E2024" s="1">
        <v>130060</v>
      </c>
      <c r="F2024" s="1336" t="s">
        <v>413</v>
      </c>
      <c r="G2024" s="1" t="s">
        <v>32</v>
      </c>
      <c r="H2024" s="1">
        <v>421229</v>
      </c>
      <c r="I2024" s="3">
        <v>42548</v>
      </c>
      <c r="J2024" s="3">
        <v>42531</v>
      </c>
      <c r="K2024" s="3">
        <v>42550</v>
      </c>
      <c r="L2024" s="1">
        <v>223281</v>
      </c>
      <c r="M2024" s="3">
        <v>42548</v>
      </c>
      <c r="N2024" s="1" t="s">
        <v>89</v>
      </c>
      <c r="O2024" s="1">
        <v>117137</v>
      </c>
      <c r="P2024" s="1">
        <v>500</v>
      </c>
      <c r="Q2024" s="1">
        <v>6.83</v>
      </c>
      <c r="R2024" s="1337">
        <v>3415</v>
      </c>
      <c r="S2024" s="1">
        <v>562</v>
      </c>
      <c r="T2024" s="1">
        <v>5.7060000000000004</v>
      </c>
      <c r="U2024" s="1337">
        <v>2853</v>
      </c>
      <c r="V2024" s="1">
        <v>1.72E-2</v>
      </c>
      <c r="W2024" s="1336">
        <v>8.6050000000000004</v>
      </c>
      <c r="Y2024" s="1">
        <v>135</v>
      </c>
      <c r="Z2024" s="1" t="s">
        <v>90</v>
      </c>
      <c r="AA2024" s="1">
        <v>401</v>
      </c>
      <c r="AB2024" s="1336">
        <v>562</v>
      </c>
    </row>
    <row r="2025" spans="1:28">
      <c r="A2025" s="1336" t="s">
        <v>1370</v>
      </c>
      <c r="B2025" s="2" t="s">
        <v>1375</v>
      </c>
      <c r="C2025" s="1" t="s">
        <v>1372</v>
      </c>
      <c r="D2025" s="1" t="s">
        <v>76</v>
      </c>
      <c r="E2025" s="1">
        <v>130060</v>
      </c>
      <c r="F2025" s="1336" t="s">
        <v>413</v>
      </c>
      <c r="G2025" s="1" t="s">
        <v>32</v>
      </c>
      <c r="H2025" s="1">
        <v>421372</v>
      </c>
      <c r="I2025" s="3">
        <v>42549</v>
      </c>
      <c r="J2025" s="3">
        <v>42531</v>
      </c>
      <c r="K2025" s="3">
        <v>42550</v>
      </c>
      <c r="L2025" s="1">
        <v>223331</v>
      </c>
      <c r="M2025" s="3">
        <v>42549</v>
      </c>
      <c r="N2025" s="1" t="s">
        <v>89</v>
      </c>
      <c r="O2025" s="1">
        <v>117137</v>
      </c>
      <c r="P2025" s="1">
        <v>500</v>
      </c>
      <c r="Q2025" s="1">
        <v>6.83</v>
      </c>
      <c r="R2025" s="1337">
        <v>3415</v>
      </c>
      <c r="S2025" s="1">
        <v>562</v>
      </c>
      <c r="T2025" s="1">
        <v>5.7060000000000004</v>
      </c>
      <c r="U2025" s="1337">
        <v>2853</v>
      </c>
      <c r="V2025" s="1">
        <v>1.72E-2</v>
      </c>
      <c r="W2025" s="1336">
        <v>8.6050000000000004</v>
      </c>
      <c r="Y2025" s="1">
        <v>135</v>
      </c>
      <c r="Z2025" s="1" t="s">
        <v>90</v>
      </c>
      <c r="AA2025" s="1">
        <v>401</v>
      </c>
      <c r="AB2025" s="1336">
        <v>562</v>
      </c>
    </row>
    <row r="2026" spans="1:28">
      <c r="A2026" s="1336" t="s">
        <v>1370</v>
      </c>
      <c r="B2026" s="2" t="s">
        <v>1376</v>
      </c>
      <c r="C2026" s="1" t="s">
        <v>1372</v>
      </c>
      <c r="D2026" s="1" t="s">
        <v>65</v>
      </c>
      <c r="E2026" s="1">
        <v>130191</v>
      </c>
      <c r="F2026" s="1336" t="s">
        <v>1373</v>
      </c>
      <c r="G2026" s="1" t="s">
        <v>32</v>
      </c>
      <c r="H2026" s="1">
        <v>419048</v>
      </c>
      <c r="I2026" s="3">
        <v>42530</v>
      </c>
      <c r="J2026" s="3">
        <v>42502</v>
      </c>
      <c r="K2026" s="3">
        <v>42531</v>
      </c>
      <c r="L2026" s="1">
        <v>222136</v>
      </c>
      <c r="M2026" s="3">
        <v>42530</v>
      </c>
      <c r="N2026" s="1" t="s">
        <v>89</v>
      </c>
      <c r="O2026" s="1">
        <v>116054</v>
      </c>
      <c r="P2026" s="1">
        <v>1000</v>
      </c>
      <c r="Q2026" s="1">
        <v>6.69</v>
      </c>
      <c r="R2026" s="1337">
        <v>6690</v>
      </c>
      <c r="S2026" s="1">
        <v>984</v>
      </c>
      <c r="T2026" s="1">
        <v>5.7060000000000004</v>
      </c>
      <c r="U2026" s="1337">
        <v>5706</v>
      </c>
      <c r="V2026" s="1">
        <v>1.72E-2</v>
      </c>
      <c r="W2026" s="1336">
        <v>17.21</v>
      </c>
      <c r="Y2026" s="1">
        <v>135</v>
      </c>
      <c r="Z2026" s="1" t="s">
        <v>436</v>
      </c>
      <c r="AA2026" s="1">
        <v>401</v>
      </c>
      <c r="AB2026" s="1336">
        <v>984</v>
      </c>
    </row>
    <row r="2027" spans="1:28">
      <c r="A2027" s="1336" t="s">
        <v>1370</v>
      </c>
      <c r="B2027" s="2" t="s">
        <v>1377</v>
      </c>
      <c r="C2027" s="1" t="s">
        <v>1378</v>
      </c>
      <c r="D2027" s="1" t="s">
        <v>116</v>
      </c>
      <c r="E2027" s="1">
        <v>130003</v>
      </c>
      <c r="F2027" s="1336" t="s">
        <v>145</v>
      </c>
      <c r="G2027" s="1" t="s">
        <v>32</v>
      </c>
      <c r="H2027" s="1">
        <v>417947</v>
      </c>
      <c r="I2027" s="3">
        <v>42522</v>
      </c>
      <c r="J2027" s="3">
        <v>42521</v>
      </c>
      <c r="K2027" s="3">
        <v>42522</v>
      </c>
      <c r="N2027" s="1" t="s">
        <v>89</v>
      </c>
      <c r="O2027" s="1">
        <v>116659</v>
      </c>
      <c r="P2027" s="1">
        <v>30000</v>
      </c>
      <c r="Q2027" s="1">
        <v>9.8699999999999992</v>
      </c>
      <c r="R2027" s="1337">
        <v>296100</v>
      </c>
      <c r="S2027" s="4">
        <v>55980</v>
      </c>
      <c r="T2027" s="1">
        <v>8.0039999999999996</v>
      </c>
      <c r="U2027" s="1337">
        <v>240120</v>
      </c>
      <c r="V2027" s="1">
        <v>2.5600000000000001E-2</v>
      </c>
      <c r="W2027" s="1336">
        <v>768</v>
      </c>
      <c r="Y2027" s="1">
        <v>130</v>
      </c>
      <c r="AA2027" s="1">
        <v>401</v>
      </c>
      <c r="AB2027" s="1337">
        <v>55980</v>
      </c>
    </row>
    <row r="2028" spans="1:28">
      <c r="A2028" s="1336" t="s">
        <v>1370</v>
      </c>
      <c r="B2028" s="2" t="s">
        <v>1377</v>
      </c>
      <c r="C2028" s="1" t="s">
        <v>1378</v>
      </c>
      <c r="D2028" s="1" t="s">
        <v>116</v>
      </c>
      <c r="E2028" s="1">
        <v>130191</v>
      </c>
      <c r="F2028" s="1336" t="s">
        <v>1373</v>
      </c>
      <c r="G2028" s="1" t="s">
        <v>32</v>
      </c>
      <c r="H2028" s="1">
        <v>418113</v>
      </c>
      <c r="I2028" s="3">
        <v>42523</v>
      </c>
      <c r="J2028" s="3">
        <v>42521</v>
      </c>
      <c r="K2028" s="3">
        <v>42522</v>
      </c>
      <c r="L2028" s="1">
        <v>221482</v>
      </c>
      <c r="M2028" s="3">
        <v>42522</v>
      </c>
      <c r="N2028" s="1" t="s">
        <v>89</v>
      </c>
      <c r="O2028" s="1">
        <v>116662</v>
      </c>
      <c r="P2028" s="1">
        <v>5000</v>
      </c>
      <c r="Q2028" s="1">
        <v>9.57</v>
      </c>
      <c r="R2028" s="1337">
        <v>47850</v>
      </c>
      <c r="S2028" s="4">
        <v>7830</v>
      </c>
      <c r="T2028" s="1">
        <v>8.0039999999999996</v>
      </c>
      <c r="U2028" s="1337">
        <v>40020</v>
      </c>
      <c r="V2028" s="1">
        <v>2.5600000000000001E-2</v>
      </c>
      <c r="W2028" s="1336">
        <v>128</v>
      </c>
      <c r="Y2028" s="1">
        <v>135</v>
      </c>
      <c r="Z2028" s="1" t="s">
        <v>436</v>
      </c>
      <c r="AA2028" s="1">
        <v>401</v>
      </c>
      <c r="AB2028" s="1337">
        <v>7830</v>
      </c>
    </row>
    <row r="2029" spans="1:28">
      <c r="A2029" s="1336" t="s">
        <v>1370</v>
      </c>
      <c r="B2029" s="2" t="s">
        <v>1377</v>
      </c>
      <c r="C2029" s="1" t="s">
        <v>1378</v>
      </c>
      <c r="D2029" s="1" t="s">
        <v>116</v>
      </c>
      <c r="E2029" s="1">
        <v>130004</v>
      </c>
      <c r="F2029" s="1336" t="s">
        <v>125</v>
      </c>
      <c r="G2029" s="1" t="s">
        <v>32</v>
      </c>
      <c r="H2029" s="1">
        <v>418129</v>
      </c>
      <c r="I2029" s="3">
        <v>42523</v>
      </c>
      <c r="J2029" s="3">
        <v>42521</v>
      </c>
      <c r="K2029" s="3">
        <v>42523</v>
      </c>
      <c r="L2029" s="1">
        <v>221525</v>
      </c>
      <c r="M2029" s="3">
        <v>42523</v>
      </c>
      <c r="N2029" s="1" t="s">
        <v>89</v>
      </c>
      <c r="O2029" s="1">
        <v>116632</v>
      </c>
      <c r="P2029" s="1">
        <v>20000</v>
      </c>
      <c r="Q2029" s="1">
        <v>9.8699999999999992</v>
      </c>
      <c r="R2029" s="1337">
        <v>197400</v>
      </c>
      <c r="S2029" s="4">
        <v>37320</v>
      </c>
      <c r="T2029" s="1">
        <v>8.0039999999999996</v>
      </c>
      <c r="U2029" s="1337">
        <v>160080</v>
      </c>
      <c r="V2029" s="1">
        <v>2.5600000000000001E-2</v>
      </c>
      <c r="W2029" s="1336">
        <v>512</v>
      </c>
      <c r="Y2029" s="1">
        <v>130</v>
      </c>
      <c r="AA2029" s="1">
        <v>401</v>
      </c>
      <c r="AB2029" s="1337">
        <v>37320</v>
      </c>
    </row>
    <row r="2030" spans="1:28">
      <c r="A2030" s="1336" t="s">
        <v>1370</v>
      </c>
      <c r="B2030" s="2" t="s">
        <v>1377</v>
      </c>
      <c r="C2030" s="1" t="s">
        <v>1378</v>
      </c>
      <c r="D2030" s="1" t="s">
        <v>116</v>
      </c>
      <c r="E2030" s="1">
        <v>130145</v>
      </c>
      <c r="F2030" s="1336" t="s">
        <v>435</v>
      </c>
      <c r="G2030" s="1" t="s">
        <v>32</v>
      </c>
      <c r="H2030" s="1">
        <v>418163</v>
      </c>
      <c r="I2030" s="3">
        <v>42523</v>
      </c>
      <c r="J2030" s="3">
        <v>42520</v>
      </c>
      <c r="K2030" s="3">
        <v>42522</v>
      </c>
      <c r="L2030" s="1">
        <v>221558</v>
      </c>
      <c r="M2030" s="3">
        <v>42523</v>
      </c>
      <c r="N2030" s="1" t="s">
        <v>89</v>
      </c>
      <c r="O2030" s="1">
        <v>116604</v>
      </c>
      <c r="P2030" s="1">
        <v>3000</v>
      </c>
      <c r="Q2030" s="1">
        <v>9.67</v>
      </c>
      <c r="R2030" s="1337">
        <v>29010</v>
      </c>
      <c r="S2030" s="4">
        <v>4998</v>
      </c>
      <c r="T2030" s="1">
        <v>8.0039999999999996</v>
      </c>
      <c r="U2030" s="1337">
        <v>24012</v>
      </c>
      <c r="V2030" s="1">
        <v>2.5600000000000001E-2</v>
      </c>
      <c r="W2030" s="1336">
        <v>76.8</v>
      </c>
      <c r="Y2030" s="1">
        <v>135</v>
      </c>
      <c r="Z2030" s="1" t="s">
        <v>436</v>
      </c>
      <c r="AA2030" s="1">
        <v>401</v>
      </c>
      <c r="AB2030" s="1337">
        <v>4998</v>
      </c>
    </row>
    <row r="2031" spans="1:28">
      <c r="A2031" s="1336" t="s">
        <v>1370</v>
      </c>
      <c r="B2031" s="2" t="s">
        <v>1377</v>
      </c>
      <c r="C2031" s="1" t="s">
        <v>1378</v>
      </c>
      <c r="D2031" s="1" t="s">
        <v>116</v>
      </c>
      <c r="E2031" s="1">
        <v>130019</v>
      </c>
      <c r="F2031" s="1336" t="s">
        <v>412</v>
      </c>
      <c r="G2031" s="1" t="s">
        <v>32</v>
      </c>
      <c r="H2031" s="1">
        <v>418582</v>
      </c>
      <c r="I2031" s="3">
        <v>42527</v>
      </c>
      <c r="J2031" s="3">
        <v>42522</v>
      </c>
      <c r="K2031" s="3">
        <v>42523</v>
      </c>
      <c r="N2031" s="1" t="s">
        <v>89</v>
      </c>
      <c r="O2031" s="1">
        <v>116730</v>
      </c>
      <c r="P2031" s="1">
        <v>20000</v>
      </c>
      <c r="Q2031" s="1">
        <v>9.8699999999999992</v>
      </c>
      <c r="R2031" s="1337">
        <v>197400</v>
      </c>
      <c r="S2031" s="4">
        <v>37320</v>
      </c>
      <c r="T2031" s="1">
        <v>8.0039999999999996</v>
      </c>
      <c r="U2031" s="1337">
        <v>160080</v>
      </c>
      <c r="V2031" s="1">
        <v>2.5600000000000001E-2</v>
      </c>
      <c r="W2031" s="1336">
        <v>512</v>
      </c>
      <c r="Y2031" s="1">
        <v>130</v>
      </c>
      <c r="AA2031" s="1">
        <v>401</v>
      </c>
      <c r="AB2031" s="1337">
        <v>37320</v>
      </c>
    </row>
    <row r="2032" spans="1:28">
      <c r="A2032" s="1336" t="s">
        <v>1370</v>
      </c>
      <c r="B2032" s="2" t="s">
        <v>1377</v>
      </c>
      <c r="C2032" s="1" t="s">
        <v>1378</v>
      </c>
      <c r="D2032" s="1" t="s">
        <v>116</v>
      </c>
      <c r="E2032" s="1">
        <v>130140</v>
      </c>
      <c r="F2032" s="1336" t="s">
        <v>222</v>
      </c>
      <c r="G2032" s="1" t="s">
        <v>32</v>
      </c>
      <c r="H2032" s="1">
        <v>418612</v>
      </c>
      <c r="I2032" s="3">
        <v>42528</v>
      </c>
      <c r="J2032" s="3">
        <v>42524</v>
      </c>
      <c r="K2032" s="3">
        <v>42527</v>
      </c>
      <c r="N2032" s="1" t="s">
        <v>89</v>
      </c>
      <c r="O2032" s="1">
        <v>116782</v>
      </c>
      <c r="P2032" s="1">
        <v>2000</v>
      </c>
      <c r="Q2032" s="1">
        <v>9.8699999999999992</v>
      </c>
      <c r="R2032" s="1337">
        <v>19740</v>
      </c>
      <c r="S2032" s="4">
        <v>3732</v>
      </c>
      <c r="T2032" s="1">
        <v>8.0039999999999996</v>
      </c>
      <c r="U2032" s="1337">
        <v>16008</v>
      </c>
      <c r="V2032" s="1">
        <v>2.5600000000000001E-2</v>
      </c>
      <c r="W2032" s="1336">
        <v>51.2</v>
      </c>
      <c r="Y2032" s="1">
        <v>130</v>
      </c>
      <c r="AA2032" s="1">
        <v>401</v>
      </c>
      <c r="AB2032" s="1337">
        <v>3732</v>
      </c>
    </row>
    <row r="2033" spans="1:28">
      <c r="A2033" s="1336" t="s">
        <v>1370</v>
      </c>
      <c r="B2033" s="2" t="s">
        <v>1377</v>
      </c>
      <c r="C2033" s="1" t="s">
        <v>1378</v>
      </c>
      <c r="D2033" s="1" t="s">
        <v>116</v>
      </c>
      <c r="E2033" s="1">
        <v>130003</v>
      </c>
      <c r="F2033" s="1336" t="s">
        <v>145</v>
      </c>
      <c r="G2033" s="1" t="s">
        <v>32</v>
      </c>
      <c r="H2033" s="1">
        <v>418660</v>
      </c>
      <c r="I2033" s="3">
        <v>42529</v>
      </c>
      <c r="J2033" s="3">
        <v>42528</v>
      </c>
      <c r="K2033" s="3">
        <v>42529</v>
      </c>
      <c r="N2033" s="1" t="s">
        <v>89</v>
      </c>
      <c r="O2033" s="1">
        <v>116953</v>
      </c>
      <c r="P2033" s="1">
        <v>20000</v>
      </c>
      <c r="Q2033" s="1">
        <v>9.8699999999999992</v>
      </c>
      <c r="R2033" s="1337">
        <v>197400</v>
      </c>
      <c r="S2033" s="4">
        <v>37320</v>
      </c>
      <c r="T2033" s="1">
        <v>8.0039999999999996</v>
      </c>
      <c r="U2033" s="1337">
        <v>160080</v>
      </c>
      <c r="V2033" s="1">
        <v>2.5600000000000001E-2</v>
      </c>
      <c r="W2033" s="1336">
        <v>512</v>
      </c>
      <c r="Y2033" s="1">
        <v>130</v>
      </c>
      <c r="AA2033" s="1">
        <v>401</v>
      </c>
      <c r="AB2033" s="1337">
        <v>37320</v>
      </c>
    </row>
    <row r="2034" spans="1:28">
      <c r="A2034" s="1336" t="s">
        <v>1370</v>
      </c>
      <c r="B2034" s="2" t="s">
        <v>1377</v>
      </c>
      <c r="C2034" s="1" t="s">
        <v>1378</v>
      </c>
      <c r="D2034" s="1" t="s">
        <v>116</v>
      </c>
      <c r="E2034" s="1">
        <v>130013</v>
      </c>
      <c r="F2034" s="1336" t="s">
        <v>221</v>
      </c>
      <c r="G2034" s="1" t="s">
        <v>32</v>
      </c>
      <c r="H2034" s="1">
        <v>418674</v>
      </c>
      <c r="I2034" s="3">
        <v>42529</v>
      </c>
      <c r="J2034" s="3">
        <v>42528</v>
      </c>
      <c r="K2034" s="3">
        <v>42528</v>
      </c>
      <c r="N2034" s="1" t="s">
        <v>89</v>
      </c>
      <c r="O2034" s="1">
        <v>116924</v>
      </c>
      <c r="P2034" s="1">
        <v>5000</v>
      </c>
      <c r="Q2034" s="1">
        <v>9.8699999999999992</v>
      </c>
      <c r="R2034" s="1337">
        <v>49350</v>
      </c>
      <c r="S2034" s="4">
        <v>9330</v>
      </c>
      <c r="T2034" s="1">
        <v>8.0039999999999996</v>
      </c>
      <c r="U2034" s="1337">
        <v>40020</v>
      </c>
      <c r="V2034" s="1">
        <v>2.5600000000000001E-2</v>
      </c>
      <c r="W2034" s="1336">
        <v>128</v>
      </c>
      <c r="Y2034" s="1">
        <v>130</v>
      </c>
      <c r="AA2034" s="1">
        <v>401</v>
      </c>
      <c r="AB2034" s="1337">
        <v>9330</v>
      </c>
    </row>
    <row r="2035" spans="1:28">
      <c r="A2035" s="1336" t="s">
        <v>1370</v>
      </c>
      <c r="B2035" s="2" t="s">
        <v>1377</v>
      </c>
      <c r="C2035" s="1" t="s">
        <v>1378</v>
      </c>
      <c r="D2035" s="1" t="s">
        <v>116</v>
      </c>
      <c r="E2035" s="1">
        <v>130060</v>
      </c>
      <c r="F2035" s="1336" t="s">
        <v>413</v>
      </c>
      <c r="G2035" s="1" t="s">
        <v>32</v>
      </c>
      <c r="H2035" s="1">
        <v>418902</v>
      </c>
      <c r="I2035" s="3">
        <v>42529</v>
      </c>
      <c r="J2035" s="3">
        <v>42524</v>
      </c>
      <c r="K2035" s="3">
        <v>42527</v>
      </c>
      <c r="L2035" s="1">
        <v>222069</v>
      </c>
      <c r="M2035" s="3">
        <v>42529</v>
      </c>
      <c r="N2035" s="1" t="s">
        <v>89</v>
      </c>
      <c r="O2035" s="1">
        <v>116804</v>
      </c>
      <c r="P2035" s="1">
        <v>200</v>
      </c>
      <c r="Q2035" s="1">
        <v>9.8699999999999992</v>
      </c>
      <c r="R2035" s="1337">
        <v>1974</v>
      </c>
      <c r="S2035" s="1">
        <v>373.2</v>
      </c>
      <c r="T2035" s="1">
        <v>8.0039999999999996</v>
      </c>
      <c r="U2035" s="1337">
        <v>1600.8</v>
      </c>
      <c r="V2035" s="1">
        <v>2.5600000000000001E-2</v>
      </c>
      <c r="W2035" s="1336">
        <v>5.12</v>
      </c>
      <c r="Y2035" s="1">
        <v>135</v>
      </c>
      <c r="Z2035" s="1" t="s">
        <v>90</v>
      </c>
      <c r="AA2035" s="1">
        <v>401</v>
      </c>
      <c r="AB2035" s="1336">
        <v>373.2</v>
      </c>
    </row>
    <row r="2036" spans="1:28">
      <c r="A2036" s="1336" t="s">
        <v>1370</v>
      </c>
      <c r="B2036" s="2" t="s">
        <v>1377</v>
      </c>
      <c r="C2036" s="1" t="s">
        <v>1378</v>
      </c>
      <c r="D2036" s="1" t="s">
        <v>116</v>
      </c>
      <c r="E2036" s="1">
        <v>130060</v>
      </c>
      <c r="F2036" s="1336" t="s">
        <v>413</v>
      </c>
      <c r="G2036" s="1" t="s">
        <v>32</v>
      </c>
      <c r="H2036" s="1">
        <v>418902</v>
      </c>
      <c r="I2036" s="3">
        <v>42529</v>
      </c>
      <c r="J2036" s="3">
        <v>42524</v>
      </c>
      <c r="K2036" s="3">
        <v>42527</v>
      </c>
      <c r="L2036" s="1">
        <v>222069</v>
      </c>
      <c r="M2036" s="3">
        <v>42529</v>
      </c>
      <c r="N2036" s="1" t="s">
        <v>89</v>
      </c>
      <c r="O2036" s="1">
        <v>116804</v>
      </c>
      <c r="P2036" s="1">
        <v>10000</v>
      </c>
      <c r="Q2036" s="1">
        <v>9.8699999999999992</v>
      </c>
      <c r="R2036" s="1337">
        <v>98700</v>
      </c>
      <c r="S2036" s="4">
        <v>18660</v>
      </c>
      <c r="T2036" s="1">
        <v>8.0039999999999996</v>
      </c>
      <c r="U2036" s="1337">
        <v>80040</v>
      </c>
      <c r="V2036" s="1">
        <v>2.5600000000000001E-2</v>
      </c>
      <c r="W2036" s="1336">
        <v>256</v>
      </c>
      <c r="Y2036" s="1">
        <v>135</v>
      </c>
      <c r="Z2036" s="1" t="s">
        <v>90</v>
      </c>
      <c r="AA2036" s="1">
        <v>401</v>
      </c>
      <c r="AB2036" s="1337">
        <v>18660</v>
      </c>
    </row>
    <row r="2037" spans="1:28">
      <c r="A2037" s="1336" t="s">
        <v>1370</v>
      </c>
      <c r="B2037" s="2" t="s">
        <v>1377</v>
      </c>
      <c r="C2037" s="1" t="s">
        <v>1378</v>
      </c>
      <c r="D2037" s="1" t="s">
        <v>116</v>
      </c>
      <c r="E2037" s="1">
        <v>130308</v>
      </c>
      <c r="F2037" s="1336" t="s">
        <v>126</v>
      </c>
      <c r="G2037" s="1" t="s">
        <v>32</v>
      </c>
      <c r="H2037" s="1">
        <v>419092</v>
      </c>
      <c r="I2037" s="3">
        <v>42531</v>
      </c>
      <c r="J2037" s="3">
        <v>42522</v>
      </c>
      <c r="K2037" s="3">
        <v>42523</v>
      </c>
      <c r="N2037" s="1" t="s">
        <v>89</v>
      </c>
      <c r="O2037" s="1">
        <v>116675</v>
      </c>
      <c r="P2037" s="1">
        <v>20000</v>
      </c>
      <c r="Q2037" s="1">
        <v>10.18</v>
      </c>
      <c r="R2037" s="1337">
        <v>203600</v>
      </c>
      <c r="S2037" s="4">
        <v>43520</v>
      </c>
      <c r="T2037" s="1">
        <v>8.0039999999999996</v>
      </c>
      <c r="U2037" s="1337">
        <v>160080</v>
      </c>
      <c r="V2037" s="1">
        <v>2.5600000000000001E-2</v>
      </c>
      <c r="W2037" s="1336">
        <v>512</v>
      </c>
      <c r="Y2037" s="1">
        <v>141</v>
      </c>
      <c r="AA2037" s="1">
        <v>401</v>
      </c>
      <c r="AB2037" s="1337">
        <v>43520</v>
      </c>
    </row>
    <row r="2038" spans="1:28">
      <c r="A2038" s="1336" t="s">
        <v>1370</v>
      </c>
      <c r="B2038" s="2" t="s">
        <v>1377</v>
      </c>
      <c r="C2038" s="1" t="s">
        <v>1378</v>
      </c>
      <c r="D2038" s="1" t="s">
        <v>116</v>
      </c>
      <c r="E2038" s="1">
        <v>130001</v>
      </c>
      <c r="F2038" s="1336" t="s">
        <v>132</v>
      </c>
      <c r="G2038" s="1" t="s">
        <v>32</v>
      </c>
      <c r="H2038" s="1">
        <v>419277</v>
      </c>
      <c r="I2038" s="3">
        <v>42532</v>
      </c>
      <c r="J2038" s="3">
        <v>42528</v>
      </c>
      <c r="K2038" s="3">
        <v>42529</v>
      </c>
      <c r="N2038" s="1" t="s">
        <v>89</v>
      </c>
      <c r="O2038" s="1">
        <v>116971</v>
      </c>
      <c r="P2038" s="1">
        <v>30000</v>
      </c>
      <c r="Q2038" s="1">
        <v>9.8699999999999992</v>
      </c>
      <c r="R2038" s="1337">
        <v>296100</v>
      </c>
      <c r="S2038" s="4">
        <v>55980</v>
      </c>
      <c r="T2038" s="1">
        <v>8.0039999999999996</v>
      </c>
      <c r="U2038" s="1337">
        <v>240120</v>
      </c>
      <c r="V2038" s="1">
        <v>2.5600000000000001E-2</v>
      </c>
      <c r="W2038" s="1336">
        <v>768</v>
      </c>
      <c r="Y2038" s="1">
        <v>130</v>
      </c>
      <c r="AA2038" s="1">
        <v>401</v>
      </c>
      <c r="AB2038" s="1337">
        <v>55980</v>
      </c>
    </row>
    <row r="2039" spans="1:28">
      <c r="A2039" s="1336" t="s">
        <v>1370</v>
      </c>
      <c r="B2039" s="2" t="s">
        <v>1377</v>
      </c>
      <c r="C2039" s="1" t="s">
        <v>1378</v>
      </c>
      <c r="D2039" s="1" t="s">
        <v>116</v>
      </c>
      <c r="E2039" s="1">
        <v>130339</v>
      </c>
      <c r="F2039" s="1336" t="s">
        <v>258</v>
      </c>
      <c r="G2039" s="1" t="s">
        <v>32</v>
      </c>
      <c r="H2039" s="1">
        <v>419401</v>
      </c>
      <c r="I2039" s="3">
        <v>42532</v>
      </c>
      <c r="J2039" s="3">
        <v>42527</v>
      </c>
      <c r="K2039" s="3">
        <v>42529</v>
      </c>
      <c r="L2039" s="1">
        <v>222255</v>
      </c>
      <c r="M2039" s="3">
        <v>42531</v>
      </c>
      <c r="N2039" s="1" t="s">
        <v>89</v>
      </c>
      <c r="O2039" s="1">
        <v>116857</v>
      </c>
      <c r="P2039" s="1">
        <v>10000</v>
      </c>
      <c r="Q2039" s="1">
        <v>9.57</v>
      </c>
      <c r="R2039" s="1337">
        <v>95700</v>
      </c>
      <c r="S2039" s="4">
        <v>15660</v>
      </c>
      <c r="T2039" s="1">
        <v>8.0039999999999996</v>
      </c>
      <c r="U2039" s="1337">
        <v>80040</v>
      </c>
      <c r="V2039" s="1">
        <v>2.5600000000000001E-2</v>
      </c>
      <c r="W2039" s="1336">
        <v>256</v>
      </c>
      <c r="Y2039" s="1">
        <v>135</v>
      </c>
      <c r="Z2039" s="1" t="s">
        <v>259</v>
      </c>
      <c r="AA2039" s="1">
        <v>401</v>
      </c>
      <c r="AB2039" s="1337">
        <v>15660</v>
      </c>
    </row>
    <row r="2040" spans="1:28">
      <c r="A2040" s="1336" t="s">
        <v>1370</v>
      </c>
      <c r="B2040" s="2" t="s">
        <v>1377</v>
      </c>
      <c r="C2040" s="1" t="s">
        <v>1378</v>
      </c>
      <c r="D2040" s="1" t="s">
        <v>116</v>
      </c>
      <c r="E2040" s="1">
        <v>130339</v>
      </c>
      <c r="F2040" s="1336" t="s">
        <v>258</v>
      </c>
      <c r="G2040" s="1" t="s">
        <v>32</v>
      </c>
      <c r="H2040" s="1">
        <v>419448</v>
      </c>
      <c r="I2040" s="3">
        <v>42534</v>
      </c>
      <c r="J2040" s="3">
        <v>42527</v>
      </c>
      <c r="K2040" s="3">
        <v>42528</v>
      </c>
      <c r="L2040" s="1">
        <v>222349</v>
      </c>
      <c r="M2040" s="3">
        <v>42532</v>
      </c>
      <c r="N2040" s="1" t="s">
        <v>89</v>
      </c>
      <c r="O2040" s="1">
        <v>116866</v>
      </c>
      <c r="P2040" s="1">
        <v>3000</v>
      </c>
      <c r="Q2040" s="1">
        <v>9.57</v>
      </c>
      <c r="R2040" s="1337">
        <v>28710</v>
      </c>
      <c r="S2040" s="4">
        <v>4698</v>
      </c>
      <c r="T2040" s="1">
        <v>8.0039999999999996</v>
      </c>
      <c r="U2040" s="1337">
        <v>24012</v>
      </c>
      <c r="V2040" s="1">
        <v>2.5600000000000001E-2</v>
      </c>
      <c r="W2040" s="1336">
        <v>76.8</v>
      </c>
      <c r="Y2040" s="1">
        <v>135</v>
      </c>
      <c r="Z2040" s="1" t="s">
        <v>259</v>
      </c>
      <c r="AA2040" s="1">
        <v>401</v>
      </c>
      <c r="AB2040" s="1337">
        <v>4698</v>
      </c>
    </row>
    <row r="2041" spans="1:28">
      <c r="A2041" s="1336" t="s">
        <v>1370</v>
      </c>
      <c r="B2041" s="2" t="s">
        <v>1377</v>
      </c>
      <c r="C2041" s="1" t="s">
        <v>1378</v>
      </c>
      <c r="D2041" s="1" t="s">
        <v>116</v>
      </c>
      <c r="E2041" s="1">
        <v>130020</v>
      </c>
      <c r="F2041" s="1336" t="s">
        <v>191</v>
      </c>
      <c r="G2041" s="1" t="s">
        <v>32</v>
      </c>
      <c r="H2041" s="1">
        <v>419628</v>
      </c>
      <c r="I2041" s="3">
        <v>42536</v>
      </c>
      <c r="J2041" s="3">
        <v>42531</v>
      </c>
      <c r="K2041" s="3">
        <v>42534</v>
      </c>
      <c r="N2041" s="1" t="s">
        <v>89</v>
      </c>
      <c r="O2041" s="1">
        <v>117125</v>
      </c>
      <c r="P2041" s="1">
        <v>10000</v>
      </c>
      <c r="Q2041" s="1">
        <v>9.8699999999999992</v>
      </c>
      <c r="R2041" s="1337">
        <v>98700</v>
      </c>
      <c r="S2041" s="4">
        <v>18660</v>
      </c>
      <c r="T2041" s="1">
        <v>8.0039999999999996</v>
      </c>
      <c r="U2041" s="1337">
        <v>80040</v>
      </c>
      <c r="V2041" s="1">
        <v>2.5600000000000001E-2</v>
      </c>
      <c r="W2041" s="1336">
        <v>256</v>
      </c>
      <c r="Y2041" s="1">
        <v>130</v>
      </c>
      <c r="AA2041" s="1">
        <v>401</v>
      </c>
      <c r="AB2041" s="1337">
        <v>18660</v>
      </c>
    </row>
    <row r="2042" spans="1:28">
      <c r="A2042" s="1336" t="s">
        <v>1370</v>
      </c>
      <c r="B2042" s="2" t="s">
        <v>1377</v>
      </c>
      <c r="C2042" s="1" t="s">
        <v>1378</v>
      </c>
      <c r="D2042" s="1" t="s">
        <v>116</v>
      </c>
      <c r="E2042" s="1">
        <v>130322</v>
      </c>
      <c r="F2042" s="1336" t="s">
        <v>142</v>
      </c>
      <c r="G2042" s="1" t="s">
        <v>32</v>
      </c>
      <c r="H2042" s="1">
        <v>420068</v>
      </c>
      <c r="I2042" s="3">
        <v>42537</v>
      </c>
      <c r="J2042" s="3">
        <v>42535</v>
      </c>
      <c r="K2042" s="3">
        <v>42536</v>
      </c>
      <c r="L2042" s="1">
        <v>222645</v>
      </c>
      <c r="M2042" s="3">
        <v>42536</v>
      </c>
      <c r="N2042" s="1" t="s">
        <v>89</v>
      </c>
      <c r="O2042" s="1">
        <v>117210</v>
      </c>
      <c r="P2042" s="1">
        <v>10000</v>
      </c>
      <c r="Q2042" s="1">
        <v>9.6</v>
      </c>
      <c r="R2042" s="1337">
        <v>96000</v>
      </c>
      <c r="S2042" s="4">
        <v>15960</v>
      </c>
      <c r="T2042" s="1">
        <v>8.0039999999999996</v>
      </c>
      <c r="U2042" s="1337">
        <v>80040</v>
      </c>
      <c r="V2042" s="1">
        <v>2.5600000000000001E-2</v>
      </c>
      <c r="W2042" s="1336">
        <v>256</v>
      </c>
      <c r="Y2042" s="1">
        <v>135</v>
      </c>
      <c r="Z2042" s="1" t="s">
        <v>143</v>
      </c>
      <c r="AA2042" s="1">
        <v>401</v>
      </c>
      <c r="AB2042" s="1337">
        <v>15960</v>
      </c>
    </row>
    <row r="2043" spans="1:28">
      <c r="A2043" s="1336" t="s">
        <v>1370</v>
      </c>
      <c r="B2043" s="2" t="s">
        <v>1377</v>
      </c>
      <c r="C2043" s="1" t="s">
        <v>1378</v>
      </c>
      <c r="D2043" s="1" t="s">
        <v>116</v>
      </c>
      <c r="E2043" s="1">
        <v>130001</v>
      </c>
      <c r="F2043" s="1336" t="s">
        <v>132</v>
      </c>
      <c r="G2043" s="1" t="s">
        <v>32</v>
      </c>
      <c r="H2043" s="1">
        <v>420195</v>
      </c>
      <c r="I2043" s="3">
        <v>42541</v>
      </c>
      <c r="J2043" s="3">
        <v>42528</v>
      </c>
      <c r="K2043" s="3">
        <v>42529</v>
      </c>
      <c r="N2043" s="1" t="s">
        <v>89</v>
      </c>
      <c r="O2043" s="1">
        <v>116971</v>
      </c>
      <c r="P2043" s="1">
        <v>30000</v>
      </c>
      <c r="Q2043" s="1">
        <v>9.8699999999999992</v>
      </c>
      <c r="R2043" s="1337">
        <v>296100</v>
      </c>
      <c r="S2043" s="4">
        <v>55980</v>
      </c>
      <c r="T2043" s="1">
        <v>8.0039999999999996</v>
      </c>
      <c r="U2043" s="1337">
        <v>240120</v>
      </c>
      <c r="V2043" s="1">
        <v>2.5600000000000001E-2</v>
      </c>
      <c r="W2043" s="1336">
        <v>768</v>
      </c>
      <c r="Y2043" s="1">
        <v>130</v>
      </c>
      <c r="AA2043" s="1">
        <v>401</v>
      </c>
      <c r="AB2043" s="1337">
        <v>55980</v>
      </c>
    </row>
    <row r="2044" spans="1:28">
      <c r="A2044" s="1336" t="s">
        <v>1370</v>
      </c>
      <c r="B2044" s="2" t="s">
        <v>1377</v>
      </c>
      <c r="C2044" s="1" t="s">
        <v>1378</v>
      </c>
      <c r="D2044" s="1" t="s">
        <v>116</v>
      </c>
      <c r="E2044" s="1">
        <v>130322</v>
      </c>
      <c r="F2044" s="1336" t="s">
        <v>142</v>
      </c>
      <c r="G2044" s="1" t="s">
        <v>32</v>
      </c>
      <c r="H2044" s="1">
        <v>420227</v>
      </c>
      <c r="I2044" s="3">
        <v>42539</v>
      </c>
      <c r="J2044" s="3">
        <v>42537</v>
      </c>
      <c r="K2044" s="3">
        <v>42538</v>
      </c>
      <c r="L2044" s="1">
        <v>222798</v>
      </c>
      <c r="M2044" s="3">
        <v>42538</v>
      </c>
      <c r="N2044" s="1" t="s">
        <v>89</v>
      </c>
      <c r="O2044" s="1">
        <v>117265</v>
      </c>
      <c r="P2044" s="1">
        <v>20000</v>
      </c>
      <c r="Q2044" s="1">
        <v>9.6</v>
      </c>
      <c r="R2044" s="1337">
        <v>192000</v>
      </c>
      <c r="S2044" s="4">
        <v>31920</v>
      </c>
      <c r="T2044" s="1">
        <v>8.0039999999999996</v>
      </c>
      <c r="U2044" s="1337">
        <v>160080</v>
      </c>
      <c r="V2044" s="1">
        <v>2.5600000000000001E-2</v>
      </c>
      <c r="W2044" s="1336">
        <v>512</v>
      </c>
      <c r="Y2044" s="1">
        <v>135</v>
      </c>
      <c r="Z2044" s="1" t="s">
        <v>143</v>
      </c>
      <c r="AA2044" s="1">
        <v>401</v>
      </c>
      <c r="AB2044" s="1337">
        <v>31920</v>
      </c>
    </row>
    <row r="2045" spans="1:28">
      <c r="A2045" s="1336" t="s">
        <v>1370</v>
      </c>
      <c r="B2045" s="2" t="s">
        <v>1377</v>
      </c>
      <c r="C2045" s="1" t="s">
        <v>1378</v>
      </c>
      <c r="D2045" s="1" t="s">
        <v>116</v>
      </c>
      <c r="E2045" s="1">
        <v>130019</v>
      </c>
      <c r="F2045" s="1336" t="s">
        <v>412</v>
      </c>
      <c r="G2045" s="1" t="s">
        <v>32</v>
      </c>
      <c r="H2045" s="1">
        <v>420270</v>
      </c>
      <c r="I2045" s="3">
        <v>42541</v>
      </c>
      <c r="J2045" s="3">
        <v>42538</v>
      </c>
      <c r="K2045" s="3">
        <v>42541</v>
      </c>
      <c r="N2045" s="1" t="s">
        <v>89</v>
      </c>
      <c r="O2045" s="1">
        <v>117309</v>
      </c>
      <c r="P2045" s="1">
        <v>20000</v>
      </c>
      <c r="Q2045" s="1">
        <v>9.8699999999999992</v>
      </c>
      <c r="R2045" s="1337">
        <v>197400</v>
      </c>
      <c r="S2045" s="4">
        <v>37320</v>
      </c>
      <c r="T2045" s="1">
        <v>8.0039999999999996</v>
      </c>
      <c r="U2045" s="1337">
        <v>160080</v>
      </c>
      <c r="V2045" s="1">
        <v>2.5600000000000001E-2</v>
      </c>
      <c r="W2045" s="1336">
        <v>512</v>
      </c>
      <c r="Y2045" s="1">
        <v>130</v>
      </c>
      <c r="AA2045" s="1">
        <v>401</v>
      </c>
      <c r="AB2045" s="1337">
        <v>37320</v>
      </c>
    </row>
    <row r="2046" spans="1:28">
      <c r="A2046" s="1336" t="s">
        <v>1370</v>
      </c>
      <c r="B2046" s="2" t="s">
        <v>1377</v>
      </c>
      <c r="C2046" s="1" t="s">
        <v>1378</v>
      </c>
      <c r="D2046" s="1" t="s">
        <v>116</v>
      </c>
      <c r="E2046" s="1">
        <v>130140</v>
      </c>
      <c r="F2046" s="1336" t="s">
        <v>222</v>
      </c>
      <c r="G2046" s="1" t="s">
        <v>32</v>
      </c>
      <c r="H2046" s="1">
        <v>420273</v>
      </c>
      <c r="I2046" s="3">
        <v>42541</v>
      </c>
      <c r="J2046" s="3">
        <v>42534</v>
      </c>
      <c r="K2046" s="3">
        <v>42535</v>
      </c>
      <c r="N2046" s="1" t="s">
        <v>89</v>
      </c>
      <c r="O2046" s="1">
        <v>117172</v>
      </c>
      <c r="P2046" s="1">
        <v>5000</v>
      </c>
      <c r="Q2046" s="1">
        <v>9.8699999999999992</v>
      </c>
      <c r="R2046" s="1337">
        <v>49350</v>
      </c>
      <c r="S2046" s="4">
        <v>9330</v>
      </c>
      <c r="T2046" s="1">
        <v>8.0039999999999996</v>
      </c>
      <c r="U2046" s="1337">
        <v>40020</v>
      </c>
      <c r="V2046" s="1">
        <v>2.5600000000000001E-2</v>
      </c>
      <c r="W2046" s="1336">
        <v>128</v>
      </c>
      <c r="Y2046" s="1">
        <v>130</v>
      </c>
      <c r="AA2046" s="1">
        <v>401</v>
      </c>
      <c r="AB2046" s="1337">
        <v>9330</v>
      </c>
    </row>
    <row r="2047" spans="1:28">
      <c r="A2047" s="1336" t="s">
        <v>1370</v>
      </c>
      <c r="B2047" s="2" t="s">
        <v>1377</v>
      </c>
      <c r="C2047" s="1" t="s">
        <v>1378</v>
      </c>
      <c r="D2047" s="1" t="s">
        <v>116</v>
      </c>
      <c r="E2047" s="1">
        <v>130349</v>
      </c>
      <c r="F2047" s="1336" t="s">
        <v>141</v>
      </c>
      <c r="G2047" s="1" t="s">
        <v>32</v>
      </c>
      <c r="H2047" s="1">
        <v>420547</v>
      </c>
      <c r="I2047" s="3">
        <v>42543</v>
      </c>
      <c r="J2047" s="3">
        <v>42541</v>
      </c>
      <c r="K2047" s="3">
        <v>42542</v>
      </c>
      <c r="N2047" s="1" t="s">
        <v>89</v>
      </c>
      <c r="O2047" s="1">
        <v>117342</v>
      </c>
      <c r="P2047" s="1">
        <v>5000</v>
      </c>
      <c r="Q2047" s="1">
        <v>9.2799999999999994</v>
      </c>
      <c r="R2047" s="1337">
        <v>46400</v>
      </c>
      <c r="S2047" s="4">
        <v>6380</v>
      </c>
      <c r="T2047" s="1">
        <v>8.0039999999999996</v>
      </c>
      <c r="U2047" s="1337">
        <v>40020</v>
      </c>
      <c r="V2047" s="1">
        <v>2.5600000000000001E-2</v>
      </c>
      <c r="W2047" s="1336">
        <v>128</v>
      </c>
      <c r="Y2047" s="1">
        <v>141</v>
      </c>
      <c r="AA2047" s="1">
        <v>401</v>
      </c>
      <c r="AB2047" s="1337">
        <v>6380</v>
      </c>
    </row>
    <row r="2048" spans="1:28">
      <c r="A2048" s="1336" t="s">
        <v>1370</v>
      </c>
      <c r="B2048" s="2" t="s">
        <v>1377</v>
      </c>
      <c r="C2048" s="1" t="s">
        <v>1378</v>
      </c>
      <c r="D2048" s="1" t="s">
        <v>116</v>
      </c>
      <c r="E2048" s="1">
        <v>130023</v>
      </c>
      <c r="F2048" s="1336" t="s">
        <v>153</v>
      </c>
      <c r="G2048" s="1" t="s">
        <v>32</v>
      </c>
      <c r="H2048" s="1">
        <v>420714</v>
      </c>
      <c r="I2048" s="3">
        <v>42544</v>
      </c>
      <c r="J2048" s="3">
        <v>42543</v>
      </c>
      <c r="K2048" s="3">
        <v>42544</v>
      </c>
      <c r="N2048" s="1" t="s">
        <v>89</v>
      </c>
      <c r="O2048" s="1">
        <v>117398</v>
      </c>
      <c r="P2048" s="1">
        <v>10000</v>
      </c>
      <c r="Q2048" s="1">
        <v>9.8699999999999992</v>
      </c>
      <c r="R2048" s="1337">
        <v>98700</v>
      </c>
      <c r="S2048" s="4">
        <v>18660</v>
      </c>
      <c r="T2048" s="1">
        <v>8.0039999999999996</v>
      </c>
      <c r="U2048" s="1337">
        <v>80040</v>
      </c>
      <c r="V2048" s="1">
        <v>2.5600000000000001E-2</v>
      </c>
      <c r="W2048" s="1336">
        <v>256</v>
      </c>
      <c r="Y2048" s="1">
        <v>130</v>
      </c>
      <c r="AA2048" s="1">
        <v>401</v>
      </c>
      <c r="AB2048" s="1337">
        <v>18660</v>
      </c>
    </row>
    <row r="2049" spans="1:28">
      <c r="A2049" s="1336" t="s">
        <v>1370</v>
      </c>
      <c r="B2049" s="2" t="s">
        <v>1377</v>
      </c>
      <c r="C2049" s="1" t="s">
        <v>1378</v>
      </c>
      <c r="D2049" s="1" t="s">
        <v>116</v>
      </c>
      <c r="E2049" s="1">
        <v>130349</v>
      </c>
      <c r="F2049" s="1336" t="s">
        <v>141</v>
      </c>
      <c r="G2049" s="1" t="s">
        <v>32</v>
      </c>
      <c r="H2049" s="1">
        <v>420873</v>
      </c>
      <c r="I2049" s="3">
        <v>42546</v>
      </c>
      <c r="J2049" s="3">
        <v>42545</v>
      </c>
      <c r="K2049" s="3">
        <v>42548</v>
      </c>
      <c r="N2049" s="1" t="s">
        <v>89</v>
      </c>
      <c r="O2049" s="1">
        <v>117460</v>
      </c>
      <c r="P2049" s="1">
        <v>10000</v>
      </c>
      <c r="Q2049" s="1">
        <v>9.2799999999999994</v>
      </c>
      <c r="R2049" s="1337">
        <v>92800</v>
      </c>
      <c r="S2049" s="4">
        <v>12760</v>
      </c>
      <c r="T2049" s="1">
        <v>8.0039999999999996</v>
      </c>
      <c r="U2049" s="1337">
        <v>80040</v>
      </c>
      <c r="V2049" s="1">
        <v>2.5600000000000001E-2</v>
      </c>
      <c r="W2049" s="1336">
        <v>256</v>
      </c>
      <c r="Y2049" s="1">
        <v>141</v>
      </c>
      <c r="AA2049" s="1">
        <v>401</v>
      </c>
      <c r="AB2049" s="1337">
        <v>12760</v>
      </c>
    </row>
    <row r="2050" spans="1:28">
      <c r="A2050" s="1336" t="s">
        <v>1370</v>
      </c>
      <c r="B2050" s="2" t="s">
        <v>1377</v>
      </c>
      <c r="C2050" s="1" t="s">
        <v>1378</v>
      </c>
      <c r="D2050" s="1" t="s">
        <v>116</v>
      </c>
      <c r="E2050" s="1">
        <v>130322</v>
      </c>
      <c r="F2050" s="1336" t="s">
        <v>142</v>
      </c>
      <c r="G2050" s="1" t="s">
        <v>32</v>
      </c>
      <c r="H2050" s="1">
        <v>421135</v>
      </c>
      <c r="I2050" s="3">
        <v>42546</v>
      </c>
      <c r="J2050" s="3">
        <v>42543</v>
      </c>
      <c r="K2050" s="3">
        <v>42544</v>
      </c>
      <c r="L2050" s="1">
        <v>223219</v>
      </c>
      <c r="M2050" s="3">
        <v>42546</v>
      </c>
      <c r="N2050" s="1" t="s">
        <v>89</v>
      </c>
      <c r="O2050" s="1">
        <v>117397</v>
      </c>
      <c r="P2050" s="1">
        <v>20000</v>
      </c>
      <c r="Q2050" s="1">
        <v>9.6</v>
      </c>
      <c r="R2050" s="1337">
        <v>192000</v>
      </c>
      <c r="S2050" s="4">
        <v>31920</v>
      </c>
      <c r="T2050" s="1">
        <v>8.0039999999999996</v>
      </c>
      <c r="U2050" s="1337">
        <v>160080</v>
      </c>
      <c r="V2050" s="1">
        <v>2.5600000000000001E-2</v>
      </c>
      <c r="W2050" s="1336">
        <v>512</v>
      </c>
      <c r="Y2050" s="1">
        <v>135</v>
      </c>
      <c r="Z2050" s="1" t="s">
        <v>143</v>
      </c>
      <c r="AA2050" s="1">
        <v>401</v>
      </c>
      <c r="AB2050" s="1337">
        <v>31920</v>
      </c>
    </row>
    <row r="2051" spans="1:28">
      <c r="A2051" s="1336" t="s">
        <v>1370</v>
      </c>
      <c r="B2051" s="2" t="s">
        <v>1379</v>
      </c>
      <c r="C2051" s="1" t="s">
        <v>1378</v>
      </c>
      <c r="D2051" s="1" t="s">
        <v>76</v>
      </c>
      <c r="E2051" s="1">
        <v>130060</v>
      </c>
      <c r="F2051" s="1336" t="s">
        <v>413</v>
      </c>
      <c r="G2051" s="1" t="s">
        <v>32</v>
      </c>
      <c r="H2051" s="1">
        <v>421229</v>
      </c>
      <c r="I2051" s="3">
        <v>42548</v>
      </c>
      <c r="J2051" s="3">
        <v>42531</v>
      </c>
      <c r="K2051" s="3">
        <v>42550</v>
      </c>
      <c r="L2051" s="1">
        <v>223281</v>
      </c>
      <c r="M2051" s="3">
        <v>42548</v>
      </c>
      <c r="N2051" s="1" t="s">
        <v>89</v>
      </c>
      <c r="O2051" s="1">
        <v>117137</v>
      </c>
      <c r="P2051" s="1">
        <v>1000</v>
      </c>
      <c r="Q2051" s="1">
        <v>9.8699999999999992</v>
      </c>
      <c r="R2051" s="1337">
        <v>9870</v>
      </c>
      <c r="S2051" s="4">
        <v>1866</v>
      </c>
      <c r="T2051" s="1">
        <v>8.0039999999999996</v>
      </c>
      <c r="U2051" s="1337">
        <v>8004</v>
      </c>
      <c r="V2051" s="1">
        <v>2.5600000000000001E-2</v>
      </c>
      <c r="W2051" s="1336">
        <v>25.6</v>
      </c>
      <c r="Y2051" s="1">
        <v>135</v>
      </c>
      <c r="Z2051" s="1" t="s">
        <v>90</v>
      </c>
      <c r="AA2051" s="1">
        <v>401</v>
      </c>
      <c r="AB2051" s="1337">
        <v>1866</v>
      </c>
    </row>
    <row r="2052" spans="1:28">
      <c r="A2052" s="1336" t="s">
        <v>1370</v>
      </c>
      <c r="B2052" s="2" t="s">
        <v>1380</v>
      </c>
      <c r="C2052" s="1" t="s">
        <v>1378</v>
      </c>
      <c r="D2052" s="1" t="s">
        <v>65</v>
      </c>
      <c r="E2052" s="1">
        <v>130004</v>
      </c>
      <c r="F2052" s="1336" t="s">
        <v>125</v>
      </c>
      <c r="G2052" s="1" t="s">
        <v>32</v>
      </c>
      <c r="H2052" s="1">
        <v>418295</v>
      </c>
      <c r="I2052" s="3">
        <v>42524</v>
      </c>
      <c r="J2052" s="3">
        <v>42521</v>
      </c>
      <c r="K2052" s="3">
        <v>42523</v>
      </c>
      <c r="L2052" s="1">
        <v>221661</v>
      </c>
      <c r="M2052" s="3">
        <v>42524</v>
      </c>
      <c r="N2052" s="1" t="s">
        <v>89</v>
      </c>
      <c r="O2052" s="1">
        <v>116642</v>
      </c>
      <c r="P2052" s="1">
        <v>1000</v>
      </c>
      <c r="Q2052" s="1">
        <v>9.8699999999999992</v>
      </c>
      <c r="R2052" s="1337">
        <v>9870</v>
      </c>
      <c r="S2052" s="4">
        <v>1866</v>
      </c>
      <c r="T2052" s="1">
        <v>8.0039999999999996</v>
      </c>
      <c r="U2052" s="1337">
        <v>8004</v>
      </c>
      <c r="V2052" s="1">
        <v>2.5600000000000001E-2</v>
      </c>
      <c r="W2052" s="1336">
        <v>25.6</v>
      </c>
      <c r="Y2052" s="1">
        <v>130</v>
      </c>
      <c r="AA2052" s="1">
        <v>401</v>
      </c>
      <c r="AB2052" s="1337">
        <v>1866</v>
      </c>
    </row>
    <row r="2053" spans="1:28">
      <c r="A2053" s="1336" t="s">
        <v>1370</v>
      </c>
      <c r="B2053" s="2" t="s">
        <v>1381</v>
      </c>
      <c r="C2053" s="1" t="s">
        <v>1382</v>
      </c>
      <c r="D2053" s="1" t="s">
        <v>116</v>
      </c>
      <c r="E2053" s="1">
        <v>130004</v>
      </c>
      <c r="F2053" s="1336" t="s">
        <v>125</v>
      </c>
      <c r="G2053" s="1" t="s">
        <v>32</v>
      </c>
      <c r="H2053" s="1">
        <v>418092</v>
      </c>
      <c r="I2053" s="3">
        <v>42523</v>
      </c>
      <c r="J2053" s="3">
        <v>42514</v>
      </c>
      <c r="K2053" s="3">
        <v>42516</v>
      </c>
      <c r="L2053" s="1">
        <v>221530</v>
      </c>
      <c r="M2053" s="3">
        <v>42523</v>
      </c>
      <c r="N2053" s="1" t="s">
        <v>89</v>
      </c>
      <c r="O2053" s="1">
        <v>116403</v>
      </c>
      <c r="P2053" s="1">
        <v>3000</v>
      </c>
      <c r="Q2053" s="1">
        <v>15.92</v>
      </c>
      <c r="R2053" s="1337">
        <v>47760</v>
      </c>
      <c r="S2053" s="4">
        <v>12339</v>
      </c>
      <c r="T2053" s="1">
        <v>11.807</v>
      </c>
      <c r="U2053" s="1337">
        <v>35421</v>
      </c>
      <c r="V2053" s="1">
        <v>4.2000000000000003E-2</v>
      </c>
      <c r="W2053" s="1336">
        <v>126.06</v>
      </c>
      <c r="Y2053" s="1">
        <v>130</v>
      </c>
      <c r="AA2053" s="1">
        <v>401</v>
      </c>
      <c r="AB2053" s="1337">
        <v>12339</v>
      </c>
    </row>
    <row r="2054" spans="1:28">
      <c r="A2054" s="1336" t="s">
        <v>1370</v>
      </c>
      <c r="B2054" s="2" t="s">
        <v>1381</v>
      </c>
      <c r="C2054" s="1" t="s">
        <v>1382</v>
      </c>
      <c r="D2054" s="1" t="s">
        <v>116</v>
      </c>
      <c r="E2054" s="1">
        <v>130191</v>
      </c>
      <c r="F2054" s="1336" t="s">
        <v>1373</v>
      </c>
      <c r="G2054" s="1" t="s">
        <v>32</v>
      </c>
      <c r="H2054" s="1">
        <v>418098</v>
      </c>
      <c r="I2054" s="3">
        <v>42523</v>
      </c>
      <c r="J2054" s="3">
        <v>42515</v>
      </c>
      <c r="K2054" s="3">
        <v>42522</v>
      </c>
      <c r="L2054" s="1">
        <v>221486</v>
      </c>
      <c r="M2054" s="3">
        <v>42522</v>
      </c>
      <c r="N2054" s="1" t="s">
        <v>89</v>
      </c>
      <c r="O2054" s="1">
        <v>116483</v>
      </c>
      <c r="P2054" s="1">
        <v>5000</v>
      </c>
      <c r="Q2054" s="1">
        <v>15.43</v>
      </c>
      <c r="R2054" s="1337">
        <v>77150</v>
      </c>
      <c r="S2054" s="4">
        <v>18115</v>
      </c>
      <c r="T2054" s="1">
        <v>11.807</v>
      </c>
      <c r="U2054" s="1337">
        <v>59035</v>
      </c>
      <c r="V2054" s="1">
        <v>4.2000000000000003E-2</v>
      </c>
      <c r="W2054" s="1336">
        <v>210.1</v>
      </c>
      <c r="Y2054" s="1">
        <v>135</v>
      </c>
      <c r="Z2054" s="1" t="s">
        <v>436</v>
      </c>
      <c r="AA2054" s="1">
        <v>401</v>
      </c>
      <c r="AB2054" s="1337">
        <v>18115</v>
      </c>
    </row>
    <row r="2055" spans="1:28">
      <c r="A2055" s="1336" t="s">
        <v>1370</v>
      </c>
      <c r="B2055" s="2" t="s">
        <v>1381</v>
      </c>
      <c r="C2055" s="1" t="s">
        <v>1382</v>
      </c>
      <c r="D2055" s="1" t="s">
        <v>116</v>
      </c>
      <c r="E2055" s="1">
        <v>130004</v>
      </c>
      <c r="F2055" s="1336" t="s">
        <v>125</v>
      </c>
      <c r="G2055" s="1" t="s">
        <v>32</v>
      </c>
      <c r="H2055" s="1">
        <v>418109</v>
      </c>
      <c r="I2055" s="3">
        <v>42523</v>
      </c>
      <c r="J2055" s="3">
        <v>42521</v>
      </c>
      <c r="K2055" s="3">
        <v>42523</v>
      </c>
      <c r="L2055" s="1">
        <v>221523</v>
      </c>
      <c r="M2055" s="3">
        <v>42523</v>
      </c>
      <c r="N2055" s="1" t="s">
        <v>89</v>
      </c>
      <c r="O2055" s="1">
        <v>116632</v>
      </c>
      <c r="P2055" s="1">
        <v>10000</v>
      </c>
      <c r="Q2055" s="1">
        <v>15.92</v>
      </c>
      <c r="R2055" s="1337">
        <v>159200</v>
      </c>
      <c r="S2055" s="4">
        <v>41130</v>
      </c>
      <c r="T2055" s="1">
        <v>11.807</v>
      </c>
      <c r="U2055" s="1337">
        <v>118070</v>
      </c>
      <c r="V2055" s="1">
        <v>4.2000000000000003E-2</v>
      </c>
      <c r="W2055" s="1336">
        <v>420.2</v>
      </c>
      <c r="Y2055" s="1">
        <v>130</v>
      </c>
      <c r="AA2055" s="1">
        <v>401</v>
      </c>
      <c r="AB2055" s="1337">
        <v>41130</v>
      </c>
    </row>
    <row r="2056" spans="1:28">
      <c r="A2056" s="1336" t="s">
        <v>1370</v>
      </c>
      <c r="B2056" s="2" t="s">
        <v>1381</v>
      </c>
      <c r="C2056" s="1" t="s">
        <v>1382</v>
      </c>
      <c r="D2056" s="1" t="s">
        <v>116</v>
      </c>
      <c r="E2056" s="1">
        <v>130145</v>
      </c>
      <c r="F2056" s="1336" t="s">
        <v>435</v>
      </c>
      <c r="G2056" s="1" t="s">
        <v>32</v>
      </c>
      <c r="H2056" s="1">
        <v>418163</v>
      </c>
      <c r="I2056" s="3">
        <v>42523</v>
      </c>
      <c r="J2056" s="3">
        <v>42520</v>
      </c>
      <c r="K2056" s="3">
        <v>42522</v>
      </c>
      <c r="L2056" s="1">
        <v>221558</v>
      </c>
      <c r="M2056" s="3">
        <v>42523</v>
      </c>
      <c r="N2056" s="1" t="s">
        <v>89</v>
      </c>
      <c r="O2056" s="1">
        <v>116604</v>
      </c>
      <c r="P2056" s="1">
        <v>2000</v>
      </c>
      <c r="Q2056" s="1">
        <v>15.59</v>
      </c>
      <c r="R2056" s="1337">
        <v>31180</v>
      </c>
      <c r="S2056" s="4">
        <v>7566</v>
      </c>
      <c r="T2056" s="1">
        <v>11.807</v>
      </c>
      <c r="U2056" s="1337">
        <v>23614</v>
      </c>
      <c r="V2056" s="1">
        <v>4.2000000000000003E-2</v>
      </c>
      <c r="W2056" s="1336">
        <v>84.04</v>
      </c>
      <c r="Y2056" s="1">
        <v>135</v>
      </c>
      <c r="Z2056" s="1" t="s">
        <v>436</v>
      </c>
      <c r="AA2056" s="1">
        <v>401</v>
      </c>
      <c r="AB2056" s="1337">
        <v>7566</v>
      </c>
    </row>
    <row r="2057" spans="1:28">
      <c r="A2057" s="1336" t="s">
        <v>1370</v>
      </c>
      <c r="B2057" s="2" t="s">
        <v>1381</v>
      </c>
      <c r="C2057" s="1" t="s">
        <v>1382</v>
      </c>
      <c r="D2057" s="1" t="s">
        <v>116</v>
      </c>
      <c r="E2057" s="1">
        <v>130314</v>
      </c>
      <c r="F2057" s="1336" t="s">
        <v>144</v>
      </c>
      <c r="G2057" s="1" t="s">
        <v>32</v>
      </c>
      <c r="H2057" s="1">
        <v>418310</v>
      </c>
      <c r="I2057" s="3">
        <v>42524</v>
      </c>
      <c r="J2057" s="3">
        <v>42513</v>
      </c>
      <c r="K2057" s="3">
        <v>42522</v>
      </c>
      <c r="L2057" s="1">
        <v>221623</v>
      </c>
      <c r="M2057" s="3">
        <v>42523</v>
      </c>
      <c r="N2057" s="1" t="s">
        <v>89</v>
      </c>
      <c r="O2057" s="1">
        <v>116299</v>
      </c>
      <c r="P2057" s="1">
        <v>3000</v>
      </c>
      <c r="Q2057" s="1">
        <v>15.6</v>
      </c>
      <c r="R2057" s="1337">
        <v>46800</v>
      </c>
      <c r="S2057" s="4">
        <v>11379</v>
      </c>
      <c r="T2057" s="1">
        <v>11.807</v>
      </c>
      <c r="U2057" s="1337">
        <v>35421</v>
      </c>
      <c r="V2057" s="1">
        <v>4.2000000000000003E-2</v>
      </c>
      <c r="W2057" s="1336">
        <v>126.06</v>
      </c>
      <c r="Y2057" s="1">
        <v>130</v>
      </c>
      <c r="AA2057" s="1">
        <v>401</v>
      </c>
      <c r="AB2057" s="1337">
        <v>11379</v>
      </c>
    </row>
    <row r="2058" spans="1:28">
      <c r="A2058" s="1336" t="s">
        <v>1370</v>
      </c>
      <c r="B2058" s="2" t="s">
        <v>1381</v>
      </c>
      <c r="C2058" s="1" t="s">
        <v>1382</v>
      </c>
      <c r="D2058" s="1" t="s">
        <v>116</v>
      </c>
      <c r="E2058" s="1">
        <v>130019</v>
      </c>
      <c r="F2058" s="1336" t="s">
        <v>412</v>
      </c>
      <c r="G2058" s="1" t="s">
        <v>32</v>
      </c>
      <c r="H2058" s="1">
        <v>418356</v>
      </c>
      <c r="I2058" s="3">
        <v>42527</v>
      </c>
      <c r="J2058" s="3">
        <v>42522</v>
      </c>
      <c r="K2058" s="3">
        <v>42523</v>
      </c>
      <c r="N2058" s="1" t="s">
        <v>89</v>
      </c>
      <c r="O2058" s="1">
        <v>116730</v>
      </c>
      <c r="P2058" s="1">
        <v>20000</v>
      </c>
      <c r="Q2058" s="1">
        <v>15.92</v>
      </c>
      <c r="R2058" s="1337">
        <v>318400</v>
      </c>
      <c r="S2058" s="4">
        <v>82260</v>
      </c>
      <c r="T2058" s="1">
        <v>11.807</v>
      </c>
      <c r="U2058" s="1337">
        <v>236140</v>
      </c>
      <c r="V2058" s="1">
        <v>4.2000000000000003E-2</v>
      </c>
      <c r="W2058" s="1336">
        <v>840.4</v>
      </c>
      <c r="Y2058" s="1">
        <v>130</v>
      </c>
      <c r="AA2058" s="1">
        <v>401</v>
      </c>
      <c r="AB2058" s="1337">
        <v>82260</v>
      </c>
    </row>
    <row r="2059" spans="1:28">
      <c r="A2059" s="1336" t="s">
        <v>1370</v>
      </c>
      <c r="B2059" s="2" t="s">
        <v>1381</v>
      </c>
      <c r="C2059" s="1" t="s">
        <v>1382</v>
      </c>
      <c r="D2059" s="1" t="s">
        <v>116</v>
      </c>
      <c r="E2059" s="1">
        <v>130018</v>
      </c>
      <c r="F2059" s="1336" t="s">
        <v>124</v>
      </c>
      <c r="G2059" s="1" t="s">
        <v>32</v>
      </c>
      <c r="H2059" s="1">
        <v>418388</v>
      </c>
      <c r="I2059" s="3">
        <v>42527</v>
      </c>
      <c r="J2059" s="3">
        <v>42521</v>
      </c>
      <c r="K2059" s="3">
        <v>42523</v>
      </c>
      <c r="N2059" s="1" t="s">
        <v>89</v>
      </c>
      <c r="O2059" s="1">
        <v>116647</v>
      </c>
      <c r="P2059" s="1">
        <v>5000</v>
      </c>
      <c r="Q2059" s="1">
        <v>15.92</v>
      </c>
      <c r="R2059" s="1337">
        <v>79600</v>
      </c>
      <c r="S2059" s="4">
        <v>20565</v>
      </c>
      <c r="T2059" s="1">
        <v>11.807</v>
      </c>
      <c r="U2059" s="1337">
        <v>59035</v>
      </c>
      <c r="V2059" s="1">
        <v>4.2000000000000003E-2</v>
      </c>
      <c r="W2059" s="1336">
        <v>210.1</v>
      </c>
      <c r="Y2059" s="1">
        <v>130</v>
      </c>
      <c r="AA2059" s="1">
        <v>401</v>
      </c>
      <c r="AB2059" s="1337">
        <v>20565</v>
      </c>
    </row>
    <row r="2060" spans="1:28">
      <c r="A2060" s="1336" t="s">
        <v>1370</v>
      </c>
      <c r="B2060" s="2" t="s">
        <v>1381</v>
      </c>
      <c r="C2060" s="1" t="s">
        <v>1382</v>
      </c>
      <c r="D2060" s="1" t="s">
        <v>116</v>
      </c>
      <c r="E2060" s="1">
        <v>130349</v>
      </c>
      <c r="F2060" s="1336" t="s">
        <v>141</v>
      </c>
      <c r="G2060" s="1" t="s">
        <v>32</v>
      </c>
      <c r="H2060" s="1">
        <v>418621</v>
      </c>
      <c r="I2060" s="3">
        <v>42528</v>
      </c>
      <c r="J2060" s="3">
        <v>42524</v>
      </c>
      <c r="K2060" s="3">
        <v>42528</v>
      </c>
      <c r="N2060" s="1" t="s">
        <v>89</v>
      </c>
      <c r="O2060" s="1">
        <v>116797</v>
      </c>
      <c r="P2060" s="1">
        <v>10000</v>
      </c>
      <c r="Q2060" s="1">
        <v>14.96</v>
      </c>
      <c r="R2060" s="1337">
        <v>149600</v>
      </c>
      <c r="S2060" s="4">
        <v>31530</v>
      </c>
      <c r="T2060" s="1">
        <v>11.807</v>
      </c>
      <c r="U2060" s="1337">
        <v>118070</v>
      </c>
      <c r="V2060" s="1">
        <v>4.2000000000000003E-2</v>
      </c>
      <c r="W2060" s="1336">
        <v>420.2</v>
      </c>
      <c r="Y2060" s="1">
        <v>141</v>
      </c>
      <c r="AA2060" s="1">
        <v>401</v>
      </c>
      <c r="AB2060" s="1337">
        <v>31530</v>
      </c>
    </row>
    <row r="2061" spans="1:28">
      <c r="A2061" s="1336" t="s">
        <v>1370</v>
      </c>
      <c r="B2061" s="2" t="s">
        <v>1381</v>
      </c>
      <c r="C2061" s="1" t="s">
        <v>1382</v>
      </c>
      <c r="D2061" s="1" t="s">
        <v>116</v>
      </c>
      <c r="E2061" s="1">
        <v>130003</v>
      </c>
      <c r="F2061" s="1336" t="s">
        <v>145</v>
      </c>
      <c r="G2061" s="1" t="s">
        <v>32</v>
      </c>
      <c r="H2061" s="1">
        <v>418641</v>
      </c>
      <c r="I2061" s="3">
        <v>42528</v>
      </c>
      <c r="J2061" s="3">
        <v>42522</v>
      </c>
      <c r="K2061" s="3">
        <v>42524</v>
      </c>
      <c r="N2061" s="1" t="s">
        <v>89</v>
      </c>
      <c r="O2061" s="1">
        <v>116692</v>
      </c>
      <c r="P2061" s="1">
        <v>10000</v>
      </c>
      <c r="Q2061" s="1">
        <v>15.92</v>
      </c>
      <c r="R2061" s="1337">
        <v>159200</v>
      </c>
      <c r="S2061" s="4">
        <v>41130</v>
      </c>
      <c r="T2061" s="1">
        <v>11.807</v>
      </c>
      <c r="U2061" s="1337">
        <v>118070</v>
      </c>
      <c r="V2061" s="1">
        <v>4.2000000000000003E-2</v>
      </c>
      <c r="W2061" s="1336">
        <v>420.2</v>
      </c>
      <c r="Y2061" s="1">
        <v>130</v>
      </c>
      <c r="AA2061" s="1">
        <v>401</v>
      </c>
      <c r="AB2061" s="1337">
        <v>41130</v>
      </c>
    </row>
    <row r="2062" spans="1:28">
      <c r="A2062" s="1336" t="s">
        <v>1370</v>
      </c>
      <c r="B2062" s="2" t="s">
        <v>1381</v>
      </c>
      <c r="C2062" s="1" t="s">
        <v>1382</v>
      </c>
      <c r="D2062" s="1" t="s">
        <v>116</v>
      </c>
      <c r="E2062" s="1">
        <v>130060</v>
      </c>
      <c r="F2062" s="1336" t="s">
        <v>413</v>
      </c>
      <c r="G2062" s="1" t="s">
        <v>32</v>
      </c>
      <c r="H2062" s="1">
        <v>418902</v>
      </c>
      <c r="I2062" s="3">
        <v>42529</v>
      </c>
      <c r="J2062" s="3">
        <v>42524</v>
      </c>
      <c r="K2062" s="3">
        <v>42527</v>
      </c>
      <c r="L2062" s="1">
        <v>222069</v>
      </c>
      <c r="M2062" s="3">
        <v>42529</v>
      </c>
      <c r="N2062" s="1" t="s">
        <v>89</v>
      </c>
      <c r="O2062" s="1">
        <v>116804</v>
      </c>
      <c r="P2062" s="1">
        <v>5000</v>
      </c>
      <c r="Q2062" s="1">
        <v>15.92</v>
      </c>
      <c r="R2062" s="1337">
        <v>79600</v>
      </c>
      <c r="S2062" s="4">
        <v>20565</v>
      </c>
      <c r="T2062" s="1">
        <v>11.807</v>
      </c>
      <c r="U2062" s="1337">
        <v>59035</v>
      </c>
      <c r="V2062" s="1">
        <v>4.2000000000000003E-2</v>
      </c>
      <c r="W2062" s="1336">
        <v>210.1</v>
      </c>
      <c r="Y2062" s="1">
        <v>135</v>
      </c>
      <c r="Z2062" s="1" t="s">
        <v>90</v>
      </c>
      <c r="AA2062" s="1">
        <v>401</v>
      </c>
      <c r="AB2062" s="1337">
        <v>20565</v>
      </c>
    </row>
    <row r="2063" spans="1:28">
      <c r="A2063" s="1336" t="s">
        <v>1370</v>
      </c>
      <c r="B2063" s="2" t="s">
        <v>1381</v>
      </c>
      <c r="C2063" s="1" t="s">
        <v>1382</v>
      </c>
      <c r="D2063" s="1" t="s">
        <v>116</v>
      </c>
      <c r="E2063" s="1">
        <v>130001</v>
      </c>
      <c r="F2063" s="1336" t="s">
        <v>132</v>
      </c>
      <c r="G2063" s="1" t="s">
        <v>32</v>
      </c>
      <c r="H2063" s="1">
        <v>419274</v>
      </c>
      <c r="I2063" s="3">
        <v>42532</v>
      </c>
      <c r="J2063" s="3">
        <v>42528</v>
      </c>
      <c r="K2063" s="3">
        <v>42529</v>
      </c>
      <c r="N2063" s="1" t="s">
        <v>89</v>
      </c>
      <c r="O2063" s="1">
        <v>116971</v>
      </c>
      <c r="P2063" s="1">
        <v>20000</v>
      </c>
      <c r="Q2063" s="1">
        <v>15.92</v>
      </c>
      <c r="R2063" s="1337">
        <v>318400</v>
      </c>
      <c r="S2063" s="4">
        <v>82260</v>
      </c>
      <c r="T2063" s="1">
        <v>11.807</v>
      </c>
      <c r="U2063" s="1337">
        <v>236140</v>
      </c>
      <c r="V2063" s="1">
        <v>4.2000000000000003E-2</v>
      </c>
      <c r="W2063" s="1336">
        <v>840.4</v>
      </c>
      <c r="Y2063" s="1">
        <v>130</v>
      </c>
      <c r="AA2063" s="1">
        <v>401</v>
      </c>
      <c r="AB2063" s="1337">
        <v>82260</v>
      </c>
    </row>
    <row r="2064" spans="1:28">
      <c r="A2064" s="1336" t="s">
        <v>1370</v>
      </c>
      <c r="B2064" s="2" t="s">
        <v>1381</v>
      </c>
      <c r="C2064" s="1" t="s">
        <v>1382</v>
      </c>
      <c r="D2064" s="1" t="s">
        <v>116</v>
      </c>
      <c r="E2064" s="1">
        <v>130339</v>
      </c>
      <c r="F2064" s="1336" t="s">
        <v>258</v>
      </c>
      <c r="G2064" s="1" t="s">
        <v>32</v>
      </c>
      <c r="H2064" s="1">
        <v>419365</v>
      </c>
      <c r="I2064" s="3">
        <v>42532</v>
      </c>
      <c r="J2064" s="3">
        <v>42527</v>
      </c>
      <c r="K2064" s="3">
        <v>42529</v>
      </c>
      <c r="L2064" s="1">
        <v>222253</v>
      </c>
      <c r="M2064" s="3">
        <v>42531</v>
      </c>
      <c r="N2064" s="1" t="s">
        <v>89</v>
      </c>
      <c r="O2064" s="1">
        <v>116857</v>
      </c>
      <c r="P2064" s="1">
        <v>5000</v>
      </c>
      <c r="Q2064" s="1">
        <v>15.43</v>
      </c>
      <c r="R2064" s="1337">
        <v>77150</v>
      </c>
      <c r="S2064" s="4">
        <v>18115</v>
      </c>
      <c r="T2064" s="1">
        <v>11.807</v>
      </c>
      <c r="U2064" s="1337">
        <v>59035</v>
      </c>
      <c r="V2064" s="1">
        <v>4.2000000000000003E-2</v>
      </c>
      <c r="W2064" s="1336">
        <v>210.1</v>
      </c>
      <c r="Y2064" s="1">
        <v>135</v>
      </c>
      <c r="Z2064" s="1" t="s">
        <v>259</v>
      </c>
      <c r="AA2064" s="1">
        <v>401</v>
      </c>
      <c r="AB2064" s="1337">
        <v>18115</v>
      </c>
    </row>
    <row r="2065" spans="1:28">
      <c r="A2065" s="1336" t="s">
        <v>1370</v>
      </c>
      <c r="B2065" s="2" t="s">
        <v>1381</v>
      </c>
      <c r="C2065" s="1" t="s">
        <v>1382</v>
      </c>
      <c r="D2065" s="1" t="s">
        <v>116</v>
      </c>
      <c r="E2065" s="1">
        <v>130003</v>
      </c>
      <c r="F2065" s="1336" t="s">
        <v>145</v>
      </c>
      <c r="G2065" s="1" t="s">
        <v>32</v>
      </c>
      <c r="H2065" s="1">
        <v>419436</v>
      </c>
      <c r="I2065" s="3">
        <v>42534</v>
      </c>
      <c r="J2065" s="3">
        <v>42522</v>
      </c>
      <c r="K2065" s="3">
        <v>42536</v>
      </c>
      <c r="L2065" s="1">
        <v>222407</v>
      </c>
      <c r="M2065" s="3">
        <v>42534</v>
      </c>
      <c r="N2065" s="1" t="s">
        <v>89</v>
      </c>
      <c r="O2065" s="1">
        <v>116697</v>
      </c>
      <c r="P2065" s="1">
        <v>8300</v>
      </c>
      <c r="Q2065" s="1">
        <v>15.92</v>
      </c>
      <c r="R2065" s="1337">
        <v>132136</v>
      </c>
      <c r="S2065" s="4">
        <v>34137.9</v>
      </c>
      <c r="T2065" s="1">
        <v>11.807</v>
      </c>
      <c r="U2065" s="1337">
        <v>97998.1</v>
      </c>
      <c r="V2065" s="1">
        <v>4.2000000000000003E-2</v>
      </c>
      <c r="W2065" s="1336">
        <v>348.76600000000002</v>
      </c>
      <c r="Y2065" s="1">
        <v>130</v>
      </c>
      <c r="AA2065" s="1">
        <v>401</v>
      </c>
      <c r="AB2065" s="1337">
        <v>34137.9</v>
      </c>
    </row>
    <row r="2066" spans="1:28">
      <c r="A2066" s="1336" t="s">
        <v>1370</v>
      </c>
      <c r="B2066" s="2" t="s">
        <v>1381</v>
      </c>
      <c r="C2066" s="1" t="s">
        <v>1382</v>
      </c>
      <c r="D2066" s="1" t="s">
        <v>116</v>
      </c>
      <c r="E2066" s="1">
        <v>130339</v>
      </c>
      <c r="F2066" s="1336" t="s">
        <v>258</v>
      </c>
      <c r="G2066" s="1" t="s">
        <v>32</v>
      </c>
      <c r="H2066" s="1">
        <v>419448</v>
      </c>
      <c r="I2066" s="3">
        <v>42534</v>
      </c>
      <c r="J2066" s="3">
        <v>42527</v>
      </c>
      <c r="K2066" s="3">
        <v>42528</v>
      </c>
      <c r="L2066" s="1">
        <v>222349</v>
      </c>
      <c r="M2066" s="3">
        <v>42532</v>
      </c>
      <c r="N2066" s="1" t="s">
        <v>89</v>
      </c>
      <c r="O2066" s="1">
        <v>116866</v>
      </c>
      <c r="P2066" s="1">
        <v>2000</v>
      </c>
      <c r="Q2066" s="1">
        <v>15.43</v>
      </c>
      <c r="R2066" s="1337">
        <v>30860</v>
      </c>
      <c r="S2066" s="4">
        <v>7246</v>
      </c>
      <c r="T2066" s="1">
        <v>11.807</v>
      </c>
      <c r="U2066" s="1337">
        <v>23614</v>
      </c>
      <c r="V2066" s="1">
        <v>4.2000000000000003E-2</v>
      </c>
      <c r="W2066" s="1336">
        <v>84.04</v>
      </c>
      <c r="Y2066" s="1">
        <v>135</v>
      </c>
      <c r="Z2066" s="1" t="s">
        <v>259</v>
      </c>
      <c r="AA2066" s="1">
        <v>401</v>
      </c>
      <c r="AB2066" s="1337">
        <v>7246</v>
      </c>
    </row>
    <row r="2067" spans="1:28">
      <c r="A2067" s="1336" t="s">
        <v>1370</v>
      </c>
      <c r="B2067" s="2" t="s">
        <v>1381</v>
      </c>
      <c r="C2067" s="1" t="s">
        <v>1382</v>
      </c>
      <c r="D2067" s="1" t="s">
        <v>116</v>
      </c>
      <c r="E2067" s="1">
        <v>130020</v>
      </c>
      <c r="F2067" s="1336" t="s">
        <v>191</v>
      </c>
      <c r="G2067" s="1" t="s">
        <v>32</v>
      </c>
      <c r="H2067" s="1">
        <v>419628</v>
      </c>
      <c r="I2067" s="3">
        <v>42536</v>
      </c>
      <c r="J2067" s="3">
        <v>42531</v>
      </c>
      <c r="K2067" s="3">
        <v>42534</v>
      </c>
      <c r="N2067" s="1" t="s">
        <v>89</v>
      </c>
      <c r="O2067" s="1">
        <v>117125</v>
      </c>
      <c r="P2067" s="1">
        <v>5000</v>
      </c>
      <c r="Q2067" s="1">
        <v>15.92</v>
      </c>
      <c r="R2067" s="1337">
        <v>79600</v>
      </c>
      <c r="S2067" s="4">
        <v>20565</v>
      </c>
      <c r="T2067" s="1">
        <v>11.807</v>
      </c>
      <c r="U2067" s="1337">
        <v>59035</v>
      </c>
      <c r="V2067" s="1">
        <v>4.2000000000000003E-2</v>
      </c>
      <c r="W2067" s="1336">
        <v>210.1</v>
      </c>
      <c r="Y2067" s="1">
        <v>130</v>
      </c>
      <c r="AA2067" s="1">
        <v>401</v>
      </c>
      <c r="AB2067" s="1337">
        <v>20565</v>
      </c>
    </row>
    <row r="2068" spans="1:28">
      <c r="A2068" s="1336" t="s">
        <v>1370</v>
      </c>
      <c r="B2068" s="2" t="s">
        <v>1381</v>
      </c>
      <c r="C2068" s="1" t="s">
        <v>1382</v>
      </c>
      <c r="D2068" s="1" t="s">
        <v>116</v>
      </c>
      <c r="E2068" s="1">
        <v>130001</v>
      </c>
      <c r="F2068" s="1336" t="s">
        <v>132</v>
      </c>
      <c r="G2068" s="1" t="s">
        <v>32</v>
      </c>
      <c r="H2068" s="1">
        <v>420190</v>
      </c>
      <c r="I2068" s="3">
        <v>42541</v>
      </c>
      <c r="J2068" s="3">
        <v>42528</v>
      </c>
      <c r="K2068" s="3">
        <v>42529</v>
      </c>
      <c r="N2068" s="1" t="s">
        <v>89</v>
      </c>
      <c r="O2068" s="1">
        <v>116971</v>
      </c>
      <c r="P2068" s="1">
        <v>20000</v>
      </c>
      <c r="Q2068" s="1">
        <v>15.92</v>
      </c>
      <c r="R2068" s="1337">
        <v>318400</v>
      </c>
      <c r="S2068" s="4">
        <v>82260</v>
      </c>
      <c r="T2068" s="1">
        <v>11.807</v>
      </c>
      <c r="U2068" s="1337">
        <v>236140</v>
      </c>
      <c r="V2068" s="1">
        <v>4.2000000000000003E-2</v>
      </c>
      <c r="W2068" s="1336">
        <v>840.4</v>
      </c>
      <c r="Y2068" s="1">
        <v>130</v>
      </c>
      <c r="AA2068" s="1">
        <v>401</v>
      </c>
      <c r="AB2068" s="1337">
        <v>82260</v>
      </c>
    </row>
    <row r="2069" spans="1:28">
      <c r="A2069" s="1336" t="s">
        <v>1370</v>
      </c>
      <c r="B2069" s="2" t="s">
        <v>1381</v>
      </c>
      <c r="C2069" s="1" t="s">
        <v>1382</v>
      </c>
      <c r="D2069" s="1" t="s">
        <v>116</v>
      </c>
      <c r="E2069" s="1">
        <v>130019</v>
      </c>
      <c r="F2069" s="1336" t="s">
        <v>412</v>
      </c>
      <c r="G2069" s="1" t="s">
        <v>32</v>
      </c>
      <c r="H2069" s="1">
        <v>420245</v>
      </c>
      <c r="I2069" s="3">
        <v>42541</v>
      </c>
      <c r="J2069" s="3">
        <v>42538</v>
      </c>
      <c r="K2069" s="3">
        <v>42541</v>
      </c>
      <c r="N2069" s="1" t="s">
        <v>89</v>
      </c>
      <c r="O2069" s="1">
        <v>117309</v>
      </c>
      <c r="P2069" s="1">
        <v>20000</v>
      </c>
      <c r="Q2069" s="1">
        <v>15.92</v>
      </c>
      <c r="R2069" s="1337">
        <v>318400</v>
      </c>
      <c r="S2069" s="4">
        <v>82260</v>
      </c>
      <c r="T2069" s="1">
        <v>11.807</v>
      </c>
      <c r="U2069" s="1337">
        <v>236140</v>
      </c>
      <c r="V2069" s="1">
        <v>4.2000000000000003E-2</v>
      </c>
      <c r="W2069" s="1336">
        <v>840.4</v>
      </c>
      <c r="Y2069" s="1">
        <v>130</v>
      </c>
      <c r="AA2069" s="1">
        <v>401</v>
      </c>
      <c r="AB2069" s="1337">
        <v>82260</v>
      </c>
    </row>
    <row r="2070" spans="1:28">
      <c r="A2070" s="1336" t="s">
        <v>1370</v>
      </c>
      <c r="B2070" s="2" t="s">
        <v>1381</v>
      </c>
      <c r="C2070" s="1" t="s">
        <v>1382</v>
      </c>
      <c r="D2070" s="1" t="s">
        <v>116</v>
      </c>
      <c r="E2070" s="1">
        <v>130003</v>
      </c>
      <c r="F2070" s="1336" t="s">
        <v>145</v>
      </c>
      <c r="G2070" s="1" t="s">
        <v>32</v>
      </c>
      <c r="H2070" s="1">
        <v>420422</v>
      </c>
      <c r="I2070" s="3">
        <v>42542</v>
      </c>
      <c r="J2070" s="3">
        <v>42522</v>
      </c>
      <c r="K2070" s="3">
        <v>42536</v>
      </c>
      <c r="L2070" s="1">
        <v>222903</v>
      </c>
      <c r="M2070" s="3">
        <v>42541</v>
      </c>
      <c r="N2070" s="1" t="s">
        <v>89</v>
      </c>
      <c r="O2070" s="1">
        <v>116697</v>
      </c>
      <c r="P2070" s="1">
        <v>3300</v>
      </c>
      <c r="Q2070" s="1">
        <v>15.92</v>
      </c>
      <c r="R2070" s="1337">
        <v>52536</v>
      </c>
      <c r="S2070" s="4">
        <v>13572.9</v>
      </c>
      <c r="T2070" s="1">
        <v>11.807</v>
      </c>
      <c r="U2070" s="1337">
        <v>38963.1</v>
      </c>
      <c r="V2070" s="1">
        <v>4.2000000000000003E-2</v>
      </c>
      <c r="W2070" s="1336">
        <v>138.666</v>
      </c>
      <c r="Y2070" s="1">
        <v>130</v>
      </c>
      <c r="AA2070" s="1">
        <v>401</v>
      </c>
      <c r="AB2070" s="1337">
        <v>13572.9</v>
      </c>
    </row>
    <row r="2071" spans="1:28">
      <c r="A2071" s="1336" t="s">
        <v>1370</v>
      </c>
      <c r="B2071" s="2" t="s">
        <v>1381</v>
      </c>
      <c r="C2071" s="1" t="s">
        <v>1382</v>
      </c>
      <c r="D2071" s="1" t="s">
        <v>116</v>
      </c>
      <c r="E2071" s="1">
        <v>130003</v>
      </c>
      <c r="F2071" s="1336" t="s">
        <v>145</v>
      </c>
      <c r="G2071" s="1" t="s">
        <v>32</v>
      </c>
      <c r="H2071" s="1">
        <v>420425</v>
      </c>
      <c r="I2071" s="3">
        <v>42542</v>
      </c>
      <c r="J2071" s="3">
        <v>42534</v>
      </c>
      <c r="K2071" s="3">
        <v>42535</v>
      </c>
      <c r="L2071" s="1">
        <v>222907</v>
      </c>
      <c r="M2071" s="3">
        <v>42541</v>
      </c>
      <c r="N2071" s="1" t="s">
        <v>89</v>
      </c>
      <c r="O2071" s="1">
        <v>117171</v>
      </c>
      <c r="P2071" s="1">
        <v>5000</v>
      </c>
      <c r="Q2071" s="1">
        <v>15.92</v>
      </c>
      <c r="R2071" s="1337">
        <v>79600</v>
      </c>
      <c r="S2071" s="4">
        <v>20565</v>
      </c>
      <c r="T2071" s="1">
        <v>11.807</v>
      </c>
      <c r="U2071" s="1337">
        <v>59035</v>
      </c>
      <c r="V2071" s="1">
        <v>4.2000000000000003E-2</v>
      </c>
      <c r="W2071" s="1336">
        <v>210.1</v>
      </c>
      <c r="Y2071" s="1">
        <v>130</v>
      </c>
      <c r="AA2071" s="1">
        <v>401</v>
      </c>
      <c r="AB2071" s="1337">
        <v>20565</v>
      </c>
    </row>
    <row r="2072" spans="1:28">
      <c r="A2072" s="1336" t="s">
        <v>1370</v>
      </c>
      <c r="B2072" s="2" t="s">
        <v>1381</v>
      </c>
      <c r="C2072" s="1" t="s">
        <v>1382</v>
      </c>
      <c r="D2072" s="1" t="s">
        <v>116</v>
      </c>
      <c r="E2072" s="1">
        <v>130003</v>
      </c>
      <c r="F2072" s="1336" t="s">
        <v>145</v>
      </c>
      <c r="G2072" s="1" t="s">
        <v>32</v>
      </c>
      <c r="H2072" s="1">
        <v>420429</v>
      </c>
      <c r="I2072" s="3">
        <v>42542</v>
      </c>
      <c r="J2072" s="3">
        <v>42541</v>
      </c>
      <c r="K2072" s="3">
        <v>42542</v>
      </c>
      <c r="L2072" s="1">
        <v>222910</v>
      </c>
      <c r="M2072" s="3">
        <v>42541</v>
      </c>
      <c r="N2072" s="1" t="s">
        <v>89</v>
      </c>
      <c r="O2072" s="1">
        <v>117349</v>
      </c>
      <c r="P2072" s="1">
        <v>300</v>
      </c>
      <c r="Q2072" s="1">
        <v>15.92</v>
      </c>
      <c r="R2072" s="1337">
        <v>4776</v>
      </c>
      <c r="S2072" s="4">
        <v>1233.9000000000001</v>
      </c>
      <c r="T2072" s="1">
        <v>11.807</v>
      </c>
      <c r="U2072" s="1337">
        <v>3542.1</v>
      </c>
      <c r="V2072" s="1">
        <v>4.2000000000000003E-2</v>
      </c>
      <c r="W2072" s="1336">
        <v>12.606</v>
      </c>
      <c r="Y2072" s="1">
        <v>130</v>
      </c>
      <c r="AA2072" s="1">
        <v>401</v>
      </c>
      <c r="AB2072" s="1337">
        <v>1233.9000000000001</v>
      </c>
    </row>
    <row r="2073" spans="1:28">
      <c r="A2073" s="1336" t="s">
        <v>1370</v>
      </c>
      <c r="B2073" s="2" t="s">
        <v>1381</v>
      </c>
      <c r="C2073" s="1" t="s">
        <v>1382</v>
      </c>
      <c r="D2073" s="1" t="s">
        <v>116</v>
      </c>
      <c r="E2073" s="1">
        <v>130004</v>
      </c>
      <c r="F2073" s="1336" t="s">
        <v>125</v>
      </c>
      <c r="G2073" s="1" t="s">
        <v>32</v>
      </c>
      <c r="H2073" s="1">
        <v>420493</v>
      </c>
      <c r="I2073" s="3">
        <v>42542</v>
      </c>
      <c r="J2073" s="3">
        <v>42538</v>
      </c>
      <c r="K2073" s="3">
        <v>42541</v>
      </c>
      <c r="L2073" s="1">
        <v>222928</v>
      </c>
      <c r="M2073" s="3">
        <v>42542</v>
      </c>
      <c r="N2073" s="1" t="s">
        <v>89</v>
      </c>
      <c r="O2073" s="1">
        <v>117302</v>
      </c>
      <c r="P2073" s="1">
        <v>4000</v>
      </c>
      <c r="Q2073" s="1">
        <v>15.92</v>
      </c>
      <c r="R2073" s="1337">
        <v>63680</v>
      </c>
      <c r="S2073" s="4">
        <v>16452</v>
      </c>
      <c r="T2073" s="1">
        <v>11.807</v>
      </c>
      <c r="U2073" s="1337">
        <v>47228</v>
      </c>
      <c r="V2073" s="1">
        <v>4.2000000000000003E-2</v>
      </c>
      <c r="W2073" s="1336">
        <v>168.08</v>
      </c>
      <c r="Y2073" s="1">
        <v>130</v>
      </c>
      <c r="AA2073" s="1">
        <v>401</v>
      </c>
      <c r="AB2073" s="1337">
        <v>16452</v>
      </c>
    </row>
    <row r="2074" spans="1:28">
      <c r="A2074" s="1336" t="s">
        <v>1370</v>
      </c>
      <c r="B2074" s="2" t="s">
        <v>1381</v>
      </c>
      <c r="C2074" s="1" t="s">
        <v>1382</v>
      </c>
      <c r="D2074" s="1" t="s">
        <v>116</v>
      </c>
      <c r="E2074" s="1">
        <v>130349</v>
      </c>
      <c r="F2074" s="1336" t="s">
        <v>141</v>
      </c>
      <c r="G2074" s="1" t="s">
        <v>32</v>
      </c>
      <c r="H2074" s="1">
        <v>420547</v>
      </c>
      <c r="I2074" s="3">
        <v>42543</v>
      </c>
      <c r="J2074" s="3">
        <v>42541</v>
      </c>
      <c r="K2074" s="3">
        <v>42542</v>
      </c>
      <c r="N2074" s="1" t="s">
        <v>89</v>
      </c>
      <c r="O2074" s="1">
        <v>117342</v>
      </c>
      <c r="P2074" s="1">
        <v>5000</v>
      </c>
      <c r="Q2074" s="1">
        <v>14.96</v>
      </c>
      <c r="R2074" s="1337">
        <v>74800</v>
      </c>
      <c r="S2074" s="4">
        <v>15765</v>
      </c>
      <c r="T2074" s="1">
        <v>11.807</v>
      </c>
      <c r="U2074" s="1337">
        <v>59035</v>
      </c>
      <c r="V2074" s="1">
        <v>4.2000000000000003E-2</v>
      </c>
      <c r="W2074" s="1336">
        <v>210.1</v>
      </c>
      <c r="Y2074" s="1">
        <v>141</v>
      </c>
      <c r="AA2074" s="1">
        <v>401</v>
      </c>
      <c r="AB2074" s="1337">
        <v>15765</v>
      </c>
    </row>
    <row r="2075" spans="1:28">
      <c r="A2075" s="1336" t="s">
        <v>1370</v>
      </c>
      <c r="B2075" s="2" t="s">
        <v>1381</v>
      </c>
      <c r="C2075" s="1" t="s">
        <v>1382</v>
      </c>
      <c r="D2075" s="1" t="s">
        <v>116</v>
      </c>
      <c r="E2075" s="1">
        <v>130371</v>
      </c>
      <c r="F2075" s="1336" t="s">
        <v>658</v>
      </c>
      <c r="G2075" s="1" t="s">
        <v>32</v>
      </c>
      <c r="H2075" s="1">
        <v>420623</v>
      </c>
      <c r="I2075" s="3">
        <v>42543</v>
      </c>
      <c r="J2075" s="3">
        <v>42538</v>
      </c>
      <c r="K2075" s="3">
        <v>42542</v>
      </c>
      <c r="L2075" s="1">
        <v>222994</v>
      </c>
      <c r="M2075" s="3">
        <v>42543</v>
      </c>
      <c r="N2075" s="1" t="s">
        <v>89</v>
      </c>
      <c r="O2075" s="1">
        <v>117317</v>
      </c>
      <c r="P2075" s="1">
        <v>5000</v>
      </c>
      <c r="Q2075" s="1">
        <v>15.48</v>
      </c>
      <c r="R2075" s="1337">
        <v>77400</v>
      </c>
      <c r="S2075" s="4">
        <v>18365</v>
      </c>
      <c r="T2075" s="1">
        <v>11.807</v>
      </c>
      <c r="U2075" s="1337">
        <v>59035</v>
      </c>
      <c r="V2075" s="1">
        <v>4.2000000000000003E-2</v>
      </c>
      <c r="W2075" s="1336">
        <v>210.1</v>
      </c>
      <c r="Y2075" s="1">
        <v>135</v>
      </c>
      <c r="Z2075" s="1" t="s">
        <v>143</v>
      </c>
      <c r="AA2075" s="1">
        <v>401</v>
      </c>
      <c r="AB2075" s="1337">
        <v>18365</v>
      </c>
    </row>
    <row r="2076" spans="1:28">
      <c r="A2076" s="1336" t="s">
        <v>1370</v>
      </c>
      <c r="B2076" s="2" t="s">
        <v>1381</v>
      </c>
      <c r="C2076" s="1" t="s">
        <v>1382</v>
      </c>
      <c r="D2076" s="1" t="s">
        <v>116</v>
      </c>
      <c r="E2076" s="1">
        <v>130322</v>
      </c>
      <c r="F2076" s="1336" t="s">
        <v>142</v>
      </c>
      <c r="G2076" s="1" t="s">
        <v>32</v>
      </c>
      <c r="H2076" s="1">
        <v>420977</v>
      </c>
      <c r="I2076" s="3">
        <v>42545</v>
      </c>
      <c r="J2076" s="3">
        <v>42543</v>
      </c>
      <c r="K2076" s="3">
        <v>42544</v>
      </c>
      <c r="L2076" s="1">
        <v>223133</v>
      </c>
      <c r="M2076" s="3">
        <v>42545</v>
      </c>
      <c r="N2076" s="1" t="s">
        <v>89</v>
      </c>
      <c r="O2076" s="1">
        <v>117397</v>
      </c>
      <c r="P2076" s="1">
        <v>10000</v>
      </c>
      <c r="Q2076" s="1">
        <v>15.48</v>
      </c>
      <c r="R2076" s="1337">
        <v>154800</v>
      </c>
      <c r="S2076" s="4">
        <v>36730</v>
      </c>
      <c r="T2076" s="1">
        <v>11.807</v>
      </c>
      <c r="U2076" s="1337">
        <v>118070</v>
      </c>
      <c r="V2076" s="1">
        <v>4.2000000000000003E-2</v>
      </c>
      <c r="W2076" s="1336">
        <v>420.2</v>
      </c>
      <c r="Y2076" s="1">
        <v>135</v>
      </c>
      <c r="Z2076" s="1" t="s">
        <v>143</v>
      </c>
      <c r="AA2076" s="1">
        <v>401</v>
      </c>
      <c r="AB2076" s="1337">
        <v>36730</v>
      </c>
    </row>
    <row r="2077" spans="1:28">
      <c r="A2077" s="1336" t="s">
        <v>1370</v>
      </c>
      <c r="B2077" s="2" t="s">
        <v>1381</v>
      </c>
      <c r="C2077" s="1" t="s">
        <v>1382</v>
      </c>
      <c r="D2077" s="1" t="s">
        <v>116</v>
      </c>
      <c r="E2077" s="1">
        <v>140532</v>
      </c>
      <c r="F2077" s="1336" t="s">
        <v>1383</v>
      </c>
      <c r="G2077" s="1" t="s">
        <v>32</v>
      </c>
      <c r="H2077" s="1">
        <v>421010</v>
      </c>
      <c r="I2077" s="3">
        <v>42546</v>
      </c>
      <c r="J2077" s="3">
        <v>42516</v>
      </c>
      <c r="K2077" s="3">
        <v>42517</v>
      </c>
      <c r="N2077" s="1" t="s">
        <v>42</v>
      </c>
      <c r="O2077" s="1">
        <v>21603</v>
      </c>
      <c r="P2077" s="1">
        <v>2000</v>
      </c>
      <c r="Q2077" s="1">
        <v>13.43</v>
      </c>
      <c r="R2077" s="1337">
        <v>26860</v>
      </c>
      <c r="S2077" s="4">
        <v>3246</v>
      </c>
      <c r="T2077" s="1">
        <v>11.807</v>
      </c>
      <c r="U2077" s="1337">
        <v>23614</v>
      </c>
      <c r="V2077" s="1">
        <v>4.2000000000000003E-2</v>
      </c>
      <c r="W2077" s="1336">
        <v>84.04</v>
      </c>
      <c r="Y2077" s="1">
        <v>140</v>
      </c>
      <c r="AA2077" s="1">
        <v>401</v>
      </c>
      <c r="AB2077" s="1337">
        <v>3246</v>
      </c>
    </row>
    <row r="2078" spans="1:28">
      <c r="A2078" s="1336" t="s">
        <v>1370</v>
      </c>
      <c r="B2078" s="2" t="s">
        <v>1384</v>
      </c>
      <c r="C2078" s="1" t="s">
        <v>1382</v>
      </c>
      <c r="D2078" s="1" t="s">
        <v>65</v>
      </c>
      <c r="E2078" s="1">
        <v>130004</v>
      </c>
      <c r="F2078" s="1336" t="s">
        <v>125</v>
      </c>
      <c r="G2078" s="1" t="s">
        <v>32</v>
      </c>
      <c r="H2078" s="1">
        <v>418295</v>
      </c>
      <c r="I2078" s="3">
        <v>42524</v>
      </c>
      <c r="J2078" s="3">
        <v>42521</v>
      </c>
      <c r="K2078" s="3">
        <v>42523</v>
      </c>
      <c r="L2078" s="1">
        <v>221661</v>
      </c>
      <c r="M2078" s="3">
        <v>42524</v>
      </c>
      <c r="N2078" s="1" t="s">
        <v>89</v>
      </c>
      <c r="O2078" s="1">
        <v>116642</v>
      </c>
      <c r="P2078" s="1">
        <v>2000</v>
      </c>
      <c r="Q2078" s="1">
        <v>15.92</v>
      </c>
      <c r="R2078" s="1337">
        <v>31840</v>
      </c>
      <c r="S2078" s="4">
        <v>8226</v>
      </c>
      <c r="T2078" s="1">
        <v>11.807</v>
      </c>
      <c r="U2078" s="1337">
        <v>23614</v>
      </c>
      <c r="V2078" s="1">
        <v>4.2000000000000003E-2</v>
      </c>
      <c r="W2078" s="1336">
        <v>84.04</v>
      </c>
      <c r="Y2078" s="1">
        <v>130</v>
      </c>
      <c r="AA2078" s="1">
        <v>401</v>
      </c>
      <c r="AB2078" s="1337">
        <v>8226</v>
      </c>
    </row>
    <row r="2079" spans="1:28">
      <c r="A2079" s="1336" t="s">
        <v>1370</v>
      </c>
      <c r="B2079" s="2" t="s">
        <v>1385</v>
      </c>
      <c r="C2079" s="1" t="s">
        <v>1386</v>
      </c>
      <c r="D2079" s="1" t="s">
        <v>116</v>
      </c>
      <c r="E2079" s="1">
        <v>130241</v>
      </c>
      <c r="F2079" s="1336" t="s">
        <v>368</v>
      </c>
      <c r="G2079" s="1" t="s">
        <v>32</v>
      </c>
      <c r="H2079" s="1">
        <v>418087</v>
      </c>
      <c r="I2079" s="3">
        <v>42523</v>
      </c>
      <c r="J2079" s="3">
        <v>42509</v>
      </c>
      <c r="K2079" s="3">
        <v>42531</v>
      </c>
      <c r="L2079" s="1">
        <v>221518</v>
      </c>
      <c r="M2079" s="3">
        <v>42522</v>
      </c>
      <c r="N2079" s="1" t="s">
        <v>89</v>
      </c>
      <c r="O2079" s="1">
        <v>116293</v>
      </c>
      <c r="P2079" s="1">
        <v>4000</v>
      </c>
      <c r="Q2079" s="1">
        <v>24.14</v>
      </c>
      <c r="R2079" s="1337">
        <v>96560</v>
      </c>
      <c r="S2079" s="4">
        <v>24800</v>
      </c>
      <c r="T2079" s="1">
        <v>17.940000000000001</v>
      </c>
      <c r="U2079" s="1337">
        <v>71760</v>
      </c>
      <c r="V2079" s="1">
        <v>7.1900000000000006E-2</v>
      </c>
      <c r="W2079" s="1336">
        <v>287.44</v>
      </c>
      <c r="Y2079" s="1">
        <v>135</v>
      </c>
      <c r="Z2079" s="1" t="s">
        <v>143</v>
      </c>
      <c r="AA2079" s="1">
        <v>401</v>
      </c>
      <c r="AB2079" s="1337">
        <v>24800</v>
      </c>
    </row>
    <row r="2080" spans="1:28">
      <c r="A2080" s="1336" t="s">
        <v>1370</v>
      </c>
      <c r="B2080" s="2" t="s">
        <v>1385</v>
      </c>
      <c r="C2080" s="1" t="s">
        <v>1386</v>
      </c>
      <c r="D2080" s="1" t="s">
        <v>116</v>
      </c>
      <c r="E2080" s="1">
        <v>130314</v>
      </c>
      <c r="F2080" s="1336" t="s">
        <v>144</v>
      </c>
      <c r="G2080" s="1" t="s">
        <v>32</v>
      </c>
      <c r="H2080" s="1">
        <v>418276</v>
      </c>
      <c r="I2080" s="3">
        <v>42524</v>
      </c>
      <c r="J2080" s="3">
        <v>42513</v>
      </c>
      <c r="K2080" s="3">
        <v>42522</v>
      </c>
      <c r="L2080" s="1">
        <v>221621</v>
      </c>
      <c r="M2080" s="3">
        <v>42523</v>
      </c>
      <c r="N2080" s="1" t="s">
        <v>89</v>
      </c>
      <c r="O2080" s="1">
        <v>116299</v>
      </c>
      <c r="P2080" s="1">
        <v>20000</v>
      </c>
      <c r="Q2080" s="1">
        <v>24.15</v>
      </c>
      <c r="R2080" s="1337">
        <v>483000</v>
      </c>
      <c r="S2080" s="4">
        <v>124200</v>
      </c>
      <c r="T2080" s="1">
        <v>17.940000000000001</v>
      </c>
      <c r="U2080" s="1337">
        <v>358800</v>
      </c>
      <c r="V2080" s="1">
        <v>7.1900000000000006E-2</v>
      </c>
      <c r="W2080" s="1337">
        <v>1437.2</v>
      </c>
      <c r="Y2080" s="1">
        <v>130</v>
      </c>
      <c r="AA2080" s="1">
        <v>401</v>
      </c>
      <c r="AB2080" s="1337">
        <v>124200</v>
      </c>
    </row>
    <row r="2081" spans="1:28">
      <c r="A2081" s="1336" t="s">
        <v>1370</v>
      </c>
      <c r="B2081" s="2" t="s">
        <v>1385</v>
      </c>
      <c r="C2081" s="1" t="s">
        <v>1386</v>
      </c>
      <c r="D2081" s="1" t="s">
        <v>116</v>
      </c>
      <c r="E2081" s="1">
        <v>130145</v>
      </c>
      <c r="F2081" s="1336" t="s">
        <v>435</v>
      </c>
      <c r="G2081" s="1" t="s">
        <v>32</v>
      </c>
      <c r="H2081" s="1">
        <v>419790</v>
      </c>
      <c r="I2081" s="3">
        <v>42536</v>
      </c>
      <c r="J2081" s="3">
        <v>42520</v>
      </c>
      <c r="K2081" s="3">
        <v>42541</v>
      </c>
      <c r="L2081" s="1">
        <v>222581</v>
      </c>
      <c r="M2081" s="3">
        <v>42536</v>
      </c>
      <c r="N2081" s="1" t="s">
        <v>89</v>
      </c>
      <c r="O2081" s="1">
        <v>116604</v>
      </c>
      <c r="P2081" s="1">
        <v>1000</v>
      </c>
      <c r="Q2081" s="1">
        <v>24.14</v>
      </c>
      <c r="R2081" s="1337">
        <v>24140</v>
      </c>
      <c r="S2081" s="4">
        <v>6200</v>
      </c>
      <c r="T2081" s="1">
        <v>17.940000000000001</v>
      </c>
      <c r="U2081" s="1337">
        <v>17940</v>
      </c>
      <c r="V2081" s="1">
        <v>7.1900000000000006E-2</v>
      </c>
      <c r="W2081" s="1336">
        <v>71.86</v>
      </c>
      <c r="Y2081" s="1">
        <v>135</v>
      </c>
      <c r="Z2081" s="1" t="s">
        <v>436</v>
      </c>
      <c r="AA2081" s="1">
        <v>401</v>
      </c>
      <c r="AB2081" s="1337">
        <v>6200</v>
      </c>
    </row>
    <row r="2082" spans="1:28">
      <c r="A2082" s="1336" t="s">
        <v>1370</v>
      </c>
      <c r="B2082" s="2" t="s">
        <v>1385</v>
      </c>
      <c r="C2082" s="1" t="s">
        <v>1386</v>
      </c>
      <c r="D2082" s="1" t="s">
        <v>116</v>
      </c>
      <c r="E2082" s="1">
        <v>130347</v>
      </c>
      <c r="F2082" s="1336" t="s">
        <v>88</v>
      </c>
      <c r="G2082" s="1" t="s">
        <v>32</v>
      </c>
      <c r="H2082" s="1">
        <v>419791</v>
      </c>
      <c r="I2082" s="3">
        <v>42536</v>
      </c>
      <c r="J2082" s="3">
        <v>42522</v>
      </c>
      <c r="K2082" s="3">
        <v>42542</v>
      </c>
      <c r="L2082" s="1">
        <v>222583</v>
      </c>
      <c r="M2082" s="3">
        <v>42536</v>
      </c>
      <c r="N2082" s="1" t="s">
        <v>89</v>
      </c>
      <c r="O2082" s="1">
        <v>116666</v>
      </c>
      <c r="P2082" s="1">
        <v>1000</v>
      </c>
      <c r="Q2082" s="1">
        <v>24.88</v>
      </c>
      <c r="R2082" s="1337">
        <v>24880</v>
      </c>
      <c r="S2082" s="4">
        <v>6940</v>
      </c>
      <c r="T2082" s="1">
        <v>17.940000000000001</v>
      </c>
      <c r="U2082" s="1337">
        <v>17940</v>
      </c>
      <c r="V2082" s="1">
        <v>7.1900000000000006E-2</v>
      </c>
      <c r="W2082" s="1336">
        <v>71.86</v>
      </c>
      <c r="Y2082" s="1">
        <v>135</v>
      </c>
      <c r="Z2082" s="1" t="s">
        <v>90</v>
      </c>
      <c r="AA2082" s="1">
        <v>401</v>
      </c>
      <c r="AB2082" s="1337">
        <v>6940</v>
      </c>
    </row>
    <row r="2083" spans="1:28">
      <c r="A2083" s="1336" t="s">
        <v>1370</v>
      </c>
      <c r="B2083" s="2" t="s">
        <v>1385</v>
      </c>
      <c r="C2083" s="1" t="s">
        <v>1386</v>
      </c>
      <c r="D2083" s="1" t="s">
        <v>116</v>
      </c>
      <c r="E2083" s="1">
        <v>130099</v>
      </c>
      <c r="F2083" s="1336" t="s">
        <v>150</v>
      </c>
      <c r="G2083" s="1" t="s">
        <v>32</v>
      </c>
      <c r="H2083" s="1">
        <v>419953</v>
      </c>
      <c r="I2083" s="3">
        <v>42538</v>
      </c>
      <c r="J2083" s="3">
        <v>42513</v>
      </c>
      <c r="K2083" s="3">
        <v>42536</v>
      </c>
      <c r="N2083" s="1" t="s">
        <v>89</v>
      </c>
      <c r="O2083" s="1">
        <v>116321</v>
      </c>
      <c r="P2083" s="1">
        <v>5000</v>
      </c>
      <c r="Q2083" s="1">
        <v>25.14</v>
      </c>
      <c r="R2083" s="1337">
        <v>125700</v>
      </c>
      <c r="S2083" s="4">
        <v>36000</v>
      </c>
      <c r="T2083" s="1">
        <v>17.940000000000001</v>
      </c>
      <c r="U2083" s="1337">
        <v>89700</v>
      </c>
      <c r="V2083" s="1">
        <v>7.1900000000000006E-2</v>
      </c>
      <c r="W2083" s="1336">
        <v>359.3</v>
      </c>
      <c r="Y2083" s="1">
        <v>130</v>
      </c>
      <c r="AA2083" s="1">
        <v>401</v>
      </c>
      <c r="AB2083" s="1337">
        <v>36000</v>
      </c>
    </row>
    <row r="2084" spans="1:28">
      <c r="A2084" s="1336" t="s">
        <v>1370</v>
      </c>
      <c r="B2084" s="2" t="s">
        <v>1385</v>
      </c>
      <c r="C2084" s="1" t="s">
        <v>1386</v>
      </c>
      <c r="D2084" s="1" t="s">
        <v>116</v>
      </c>
      <c r="E2084" s="1">
        <v>130099</v>
      </c>
      <c r="F2084" s="1336" t="s">
        <v>150</v>
      </c>
      <c r="G2084" s="1" t="s">
        <v>32</v>
      </c>
      <c r="H2084" s="1">
        <v>419954</v>
      </c>
      <c r="I2084" s="3">
        <v>42538</v>
      </c>
      <c r="J2084" s="3">
        <v>42515</v>
      </c>
      <c r="K2084" s="3">
        <v>42536</v>
      </c>
      <c r="N2084" s="1" t="s">
        <v>89</v>
      </c>
      <c r="O2084" s="1">
        <v>116443</v>
      </c>
      <c r="P2084" s="1">
        <v>5000</v>
      </c>
      <c r="Q2084" s="1">
        <v>24.89</v>
      </c>
      <c r="R2084" s="1337">
        <v>124450</v>
      </c>
      <c r="S2084" s="4">
        <v>34750</v>
      </c>
      <c r="T2084" s="1">
        <v>17.940000000000001</v>
      </c>
      <c r="U2084" s="1337">
        <v>89700</v>
      </c>
      <c r="V2084" s="1">
        <v>7.1900000000000006E-2</v>
      </c>
      <c r="W2084" s="1336">
        <v>359.3</v>
      </c>
      <c r="Y2084" s="1">
        <v>130</v>
      </c>
      <c r="AA2084" s="1">
        <v>401</v>
      </c>
      <c r="AB2084" s="1337">
        <v>34750</v>
      </c>
    </row>
    <row r="2085" spans="1:28">
      <c r="A2085" s="1336" t="s">
        <v>1370</v>
      </c>
      <c r="B2085" s="2" t="s">
        <v>1385</v>
      </c>
      <c r="C2085" s="1" t="s">
        <v>1386</v>
      </c>
      <c r="D2085" s="1" t="s">
        <v>116</v>
      </c>
      <c r="E2085" s="1">
        <v>130308</v>
      </c>
      <c r="F2085" s="1336" t="s">
        <v>126</v>
      </c>
      <c r="G2085" s="1" t="s">
        <v>32</v>
      </c>
      <c r="H2085" s="1">
        <v>419966</v>
      </c>
      <c r="I2085" s="3">
        <v>42538</v>
      </c>
      <c r="J2085" s="3">
        <v>42522</v>
      </c>
      <c r="K2085" s="3">
        <v>42523</v>
      </c>
      <c r="N2085" s="1" t="s">
        <v>89</v>
      </c>
      <c r="O2085" s="1">
        <v>116675</v>
      </c>
      <c r="P2085" s="1">
        <v>3000</v>
      </c>
      <c r="Q2085" s="1">
        <v>25.41</v>
      </c>
      <c r="R2085" s="1337">
        <v>76230</v>
      </c>
      <c r="S2085" s="4">
        <v>22410</v>
      </c>
      <c r="T2085" s="1">
        <v>17.940000000000001</v>
      </c>
      <c r="U2085" s="1337">
        <v>53820</v>
      </c>
      <c r="V2085" s="1">
        <v>7.1900000000000006E-2</v>
      </c>
      <c r="W2085" s="1336">
        <v>215.58</v>
      </c>
      <c r="Y2085" s="1">
        <v>141</v>
      </c>
      <c r="AA2085" s="1">
        <v>401</v>
      </c>
      <c r="AB2085" s="1337">
        <v>22410</v>
      </c>
    </row>
    <row r="2086" spans="1:28">
      <c r="A2086" s="1336" t="s">
        <v>1370</v>
      </c>
      <c r="B2086" s="2" t="s">
        <v>1385</v>
      </c>
      <c r="C2086" s="1" t="s">
        <v>1386</v>
      </c>
      <c r="D2086" s="1" t="s">
        <v>116</v>
      </c>
      <c r="E2086" s="1">
        <v>130241</v>
      </c>
      <c r="F2086" s="1336" t="s">
        <v>368</v>
      </c>
      <c r="G2086" s="1" t="s">
        <v>32</v>
      </c>
      <c r="H2086" s="1">
        <v>420017</v>
      </c>
      <c r="I2086" s="3">
        <v>42537</v>
      </c>
      <c r="J2086" s="3">
        <v>42509</v>
      </c>
      <c r="K2086" s="3">
        <v>42531</v>
      </c>
      <c r="L2086" s="1">
        <v>222642</v>
      </c>
      <c r="M2086" s="3">
        <v>42536</v>
      </c>
      <c r="N2086" s="1" t="s">
        <v>89</v>
      </c>
      <c r="O2086" s="1">
        <v>116293</v>
      </c>
      <c r="P2086" s="1">
        <v>2400</v>
      </c>
      <c r="Q2086" s="1">
        <v>24.14</v>
      </c>
      <c r="R2086" s="1337">
        <v>57936</v>
      </c>
      <c r="S2086" s="4">
        <v>14880</v>
      </c>
      <c r="T2086" s="1">
        <v>17.940000000000001</v>
      </c>
      <c r="U2086" s="1337">
        <v>43056</v>
      </c>
      <c r="V2086" s="1">
        <v>7.1900000000000006E-2</v>
      </c>
      <c r="W2086" s="1336">
        <v>172.464</v>
      </c>
      <c r="Y2086" s="1">
        <v>135</v>
      </c>
      <c r="Z2086" s="1" t="s">
        <v>143</v>
      </c>
      <c r="AA2086" s="1">
        <v>401</v>
      </c>
      <c r="AB2086" s="1337">
        <v>14880</v>
      </c>
    </row>
    <row r="2087" spans="1:28">
      <c r="A2087" s="1336" t="s">
        <v>1370</v>
      </c>
      <c r="B2087" s="2" t="s">
        <v>1385</v>
      </c>
      <c r="C2087" s="1" t="s">
        <v>1386</v>
      </c>
      <c r="D2087" s="1" t="s">
        <v>116</v>
      </c>
      <c r="E2087" s="1">
        <v>130007</v>
      </c>
      <c r="F2087" s="1336" t="s">
        <v>146</v>
      </c>
      <c r="G2087" s="1" t="s">
        <v>32</v>
      </c>
      <c r="H2087" s="1">
        <v>420051</v>
      </c>
      <c r="I2087" s="3">
        <v>42537</v>
      </c>
      <c r="J2087" s="3">
        <v>42527</v>
      </c>
      <c r="K2087" s="3">
        <v>42546</v>
      </c>
      <c r="L2087" s="1">
        <v>222678</v>
      </c>
      <c r="M2087" s="3">
        <v>42537</v>
      </c>
      <c r="N2087" s="1" t="s">
        <v>89</v>
      </c>
      <c r="O2087" s="1">
        <v>116841</v>
      </c>
      <c r="P2087" s="1">
        <v>1000</v>
      </c>
      <c r="Q2087" s="1">
        <v>25.14</v>
      </c>
      <c r="R2087" s="1337">
        <v>25140</v>
      </c>
      <c r="S2087" s="4">
        <v>7200</v>
      </c>
      <c r="T2087" s="1">
        <v>17.940000000000001</v>
      </c>
      <c r="U2087" s="1337">
        <v>17940</v>
      </c>
      <c r="V2087" s="1">
        <v>7.1900000000000006E-2</v>
      </c>
      <c r="W2087" s="1336">
        <v>71.86</v>
      </c>
      <c r="Y2087" s="1">
        <v>130</v>
      </c>
      <c r="AA2087" s="1">
        <v>401</v>
      </c>
      <c r="AB2087" s="1337">
        <v>7200</v>
      </c>
    </row>
    <row r="2088" spans="1:28">
      <c r="A2088" s="1336" t="s">
        <v>1370</v>
      </c>
      <c r="B2088" s="2" t="s">
        <v>1385</v>
      </c>
      <c r="C2088" s="1" t="s">
        <v>1386</v>
      </c>
      <c r="D2088" s="1" t="s">
        <v>116</v>
      </c>
      <c r="E2088" s="1">
        <v>130004</v>
      </c>
      <c r="F2088" s="1336" t="s">
        <v>125</v>
      </c>
      <c r="G2088" s="1" t="s">
        <v>32</v>
      </c>
      <c r="H2088" s="1">
        <v>420247</v>
      </c>
      <c r="I2088" s="3">
        <v>42541</v>
      </c>
      <c r="J2088" s="3">
        <v>42514</v>
      </c>
      <c r="K2088" s="3">
        <v>42537</v>
      </c>
      <c r="L2088" s="1">
        <v>222831</v>
      </c>
      <c r="M2088" s="3">
        <v>42541</v>
      </c>
      <c r="N2088" s="1" t="s">
        <v>89</v>
      </c>
      <c r="O2088" s="1">
        <v>116403</v>
      </c>
      <c r="P2088" s="1">
        <v>1500</v>
      </c>
      <c r="Q2088" s="1">
        <v>24.64</v>
      </c>
      <c r="R2088" s="1337">
        <v>36960</v>
      </c>
      <c r="S2088" s="4">
        <v>10050</v>
      </c>
      <c r="T2088" s="1">
        <v>17.940000000000001</v>
      </c>
      <c r="U2088" s="1337">
        <v>26910</v>
      </c>
      <c r="V2088" s="1">
        <v>7.1900000000000006E-2</v>
      </c>
      <c r="W2088" s="1336">
        <v>107.79</v>
      </c>
      <c r="Y2088" s="1">
        <v>130</v>
      </c>
      <c r="AA2088" s="1">
        <v>401</v>
      </c>
      <c r="AB2088" s="1337">
        <v>10050</v>
      </c>
    </row>
    <row r="2089" spans="1:28">
      <c r="A2089" s="1336" t="s">
        <v>1370</v>
      </c>
      <c r="B2089" s="2" t="s">
        <v>1385</v>
      </c>
      <c r="C2089" s="1" t="s">
        <v>1386</v>
      </c>
      <c r="D2089" s="1" t="s">
        <v>116</v>
      </c>
      <c r="E2089" s="1">
        <v>130004</v>
      </c>
      <c r="F2089" s="1336" t="s">
        <v>125</v>
      </c>
      <c r="G2089" s="1" t="s">
        <v>32</v>
      </c>
      <c r="H2089" s="1">
        <v>420252</v>
      </c>
      <c r="I2089" s="3">
        <v>42541</v>
      </c>
      <c r="J2089" s="3">
        <v>42521</v>
      </c>
      <c r="K2089" s="3">
        <v>42536</v>
      </c>
      <c r="L2089" s="1">
        <v>222829</v>
      </c>
      <c r="M2089" s="3">
        <v>42541</v>
      </c>
      <c r="N2089" s="1" t="s">
        <v>89</v>
      </c>
      <c r="O2089" s="1">
        <v>116632</v>
      </c>
      <c r="P2089" s="1">
        <v>2500</v>
      </c>
      <c r="Q2089" s="1">
        <v>24.64</v>
      </c>
      <c r="R2089" s="1337">
        <v>61600</v>
      </c>
      <c r="S2089" s="4">
        <v>16750</v>
      </c>
      <c r="T2089" s="1">
        <v>17.940000000000001</v>
      </c>
      <c r="U2089" s="1337">
        <v>44850</v>
      </c>
      <c r="V2089" s="1">
        <v>7.1900000000000006E-2</v>
      </c>
      <c r="W2089" s="1336">
        <v>179.65</v>
      </c>
      <c r="Y2089" s="1">
        <v>130</v>
      </c>
      <c r="AA2089" s="1">
        <v>401</v>
      </c>
      <c r="AB2089" s="1337">
        <v>16750</v>
      </c>
    </row>
    <row r="2090" spans="1:28">
      <c r="A2090" s="1336" t="s">
        <v>1370</v>
      </c>
      <c r="B2090" s="2" t="s">
        <v>1385</v>
      </c>
      <c r="C2090" s="1" t="s">
        <v>1386</v>
      </c>
      <c r="D2090" s="1" t="s">
        <v>116</v>
      </c>
      <c r="E2090" s="1">
        <v>130349</v>
      </c>
      <c r="F2090" s="1336" t="s">
        <v>141</v>
      </c>
      <c r="G2090" s="1" t="s">
        <v>32</v>
      </c>
      <c r="H2090" s="1">
        <v>420403</v>
      </c>
      <c r="I2090" s="3">
        <v>42542</v>
      </c>
      <c r="J2090" s="3">
        <v>42524</v>
      </c>
      <c r="K2090" s="3">
        <v>42541</v>
      </c>
      <c r="N2090" s="1" t="s">
        <v>89</v>
      </c>
      <c r="O2090" s="1">
        <v>116797</v>
      </c>
      <c r="P2090" s="1">
        <v>2000</v>
      </c>
      <c r="Q2090" s="1">
        <v>23.16</v>
      </c>
      <c r="R2090" s="1337">
        <v>46320</v>
      </c>
      <c r="S2090" s="4">
        <v>10440</v>
      </c>
      <c r="T2090" s="1">
        <v>17.940000000000001</v>
      </c>
      <c r="U2090" s="1337">
        <v>35880</v>
      </c>
      <c r="V2090" s="1">
        <v>7.1900000000000006E-2</v>
      </c>
      <c r="W2090" s="1336">
        <v>143.72</v>
      </c>
      <c r="Y2090" s="1">
        <v>141</v>
      </c>
      <c r="AA2090" s="1">
        <v>401</v>
      </c>
      <c r="AB2090" s="1337">
        <v>10440</v>
      </c>
    </row>
    <row r="2091" spans="1:28">
      <c r="A2091" s="1336" t="s">
        <v>1370</v>
      </c>
      <c r="B2091" s="2" t="s">
        <v>1385</v>
      </c>
      <c r="C2091" s="1" t="s">
        <v>1386</v>
      </c>
      <c r="D2091" s="1" t="s">
        <v>116</v>
      </c>
      <c r="E2091" s="1">
        <v>130322</v>
      </c>
      <c r="F2091" s="1336" t="s">
        <v>142</v>
      </c>
      <c r="G2091" s="1" t="s">
        <v>32</v>
      </c>
      <c r="H2091" s="1">
        <v>420977</v>
      </c>
      <c r="I2091" s="3">
        <v>42545</v>
      </c>
      <c r="J2091" s="3">
        <v>42543</v>
      </c>
      <c r="K2091" s="3">
        <v>42544</v>
      </c>
      <c r="L2091" s="1">
        <v>223133</v>
      </c>
      <c r="M2091" s="3">
        <v>42545</v>
      </c>
      <c r="N2091" s="1" t="s">
        <v>89</v>
      </c>
      <c r="O2091" s="1">
        <v>117397</v>
      </c>
      <c r="P2091" s="1">
        <v>9200</v>
      </c>
      <c r="Q2091" s="1">
        <v>23.96</v>
      </c>
      <c r="R2091" s="1337">
        <v>220432</v>
      </c>
      <c r="S2091" s="4">
        <v>55384</v>
      </c>
      <c r="T2091" s="1">
        <v>17.940000000000001</v>
      </c>
      <c r="U2091" s="1337">
        <v>165048</v>
      </c>
      <c r="V2091" s="1">
        <v>7.1900000000000006E-2</v>
      </c>
      <c r="W2091" s="1336">
        <v>661.11199999999997</v>
      </c>
      <c r="Y2091" s="1">
        <v>135</v>
      </c>
      <c r="Z2091" s="1" t="s">
        <v>143</v>
      </c>
      <c r="AA2091" s="1">
        <v>401</v>
      </c>
      <c r="AB2091" s="1337">
        <v>55384</v>
      </c>
    </row>
    <row r="2092" spans="1:28">
      <c r="A2092" s="1336" t="s">
        <v>1370</v>
      </c>
      <c r="B2092" s="2" t="s">
        <v>1387</v>
      </c>
      <c r="C2092" s="1" t="s">
        <v>1386</v>
      </c>
      <c r="D2092" s="1" t="s">
        <v>76</v>
      </c>
      <c r="E2092" s="1">
        <v>130060</v>
      </c>
      <c r="F2092" s="1336" t="s">
        <v>413</v>
      </c>
      <c r="G2092" s="1" t="s">
        <v>32</v>
      </c>
      <c r="H2092" s="1">
        <v>421224</v>
      </c>
      <c r="I2092" s="3">
        <v>42548</v>
      </c>
      <c r="J2092" s="3">
        <v>42524</v>
      </c>
      <c r="K2092" s="3">
        <v>42551</v>
      </c>
      <c r="L2092" s="1">
        <v>223279</v>
      </c>
      <c r="M2092" s="3">
        <v>42548</v>
      </c>
      <c r="N2092" s="1" t="s">
        <v>89</v>
      </c>
      <c r="O2092" s="1">
        <v>116804</v>
      </c>
      <c r="P2092" s="1">
        <v>500</v>
      </c>
      <c r="Q2092" s="1">
        <v>24.65</v>
      </c>
      <c r="R2092" s="1337">
        <v>12325</v>
      </c>
      <c r="S2092" s="4">
        <v>3355</v>
      </c>
      <c r="T2092" s="1">
        <v>17.940000000000001</v>
      </c>
      <c r="U2092" s="1337">
        <v>8970</v>
      </c>
      <c r="V2092" s="1">
        <v>7.1900000000000006E-2</v>
      </c>
      <c r="W2092" s="1336">
        <v>35.93</v>
      </c>
      <c r="Y2092" s="1">
        <v>135</v>
      </c>
      <c r="Z2092" s="1" t="s">
        <v>90</v>
      </c>
      <c r="AA2092" s="1">
        <v>401</v>
      </c>
      <c r="AB2092" s="1337">
        <v>3355</v>
      </c>
    </row>
    <row r="2093" spans="1:28">
      <c r="A2093" s="1336" t="s">
        <v>1370</v>
      </c>
      <c r="B2093" s="2" t="s">
        <v>1388</v>
      </c>
      <c r="C2093" s="1" t="s">
        <v>1389</v>
      </c>
      <c r="D2093" s="1" t="s">
        <v>116</v>
      </c>
      <c r="E2093" s="1">
        <v>130322</v>
      </c>
      <c r="F2093" s="1336" t="s">
        <v>142</v>
      </c>
      <c r="G2093" s="1" t="s">
        <v>32</v>
      </c>
      <c r="H2093" s="1">
        <v>418275</v>
      </c>
      <c r="I2093" s="3">
        <v>42524</v>
      </c>
      <c r="J2093" s="3">
        <v>42506</v>
      </c>
      <c r="K2093" s="3">
        <v>42527</v>
      </c>
      <c r="L2093" s="1">
        <v>221591</v>
      </c>
      <c r="M2093" s="3">
        <v>42523</v>
      </c>
      <c r="N2093" s="1" t="s">
        <v>89</v>
      </c>
      <c r="O2093" s="1">
        <v>116163</v>
      </c>
      <c r="P2093" s="1">
        <v>1600</v>
      </c>
      <c r="Q2093" s="1">
        <v>10.09</v>
      </c>
      <c r="R2093" s="1337">
        <v>16144</v>
      </c>
      <c r="S2093" s="4">
        <v>2936</v>
      </c>
      <c r="T2093" s="1">
        <v>8.2550000000000008</v>
      </c>
      <c r="U2093" s="1337">
        <v>13208</v>
      </c>
      <c r="V2093" s="1">
        <v>2.58E-2</v>
      </c>
      <c r="W2093" s="1336">
        <v>41.295999999999999</v>
      </c>
      <c r="Y2093" s="1">
        <v>135</v>
      </c>
      <c r="Z2093" s="1" t="s">
        <v>143</v>
      </c>
      <c r="AA2093" s="1">
        <v>401</v>
      </c>
      <c r="AB2093" s="1337">
        <v>2936</v>
      </c>
    </row>
    <row r="2094" spans="1:28">
      <c r="A2094" s="1336" t="s">
        <v>1370</v>
      </c>
      <c r="B2094" s="2" t="s">
        <v>1388</v>
      </c>
      <c r="C2094" s="1" t="s">
        <v>1389</v>
      </c>
      <c r="D2094" s="1" t="s">
        <v>116</v>
      </c>
      <c r="E2094" s="1">
        <v>130322</v>
      </c>
      <c r="F2094" s="1336" t="s">
        <v>142</v>
      </c>
      <c r="G2094" s="1" t="s">
        <v>32</v>
      </c>
      <c r="H2094" s="1">
        <v>419785</v>
      </c>
      <c r="I2094" s="3">
        <v>42536</v>
      </c>
      <c r="J2094" s="3">
        <v>42520</v>
      </c>
      <c r="K2094" s="3">
        <v>42537</v>
      </c>
      <c r="L2094" s="1">
        <v>222553</v>
      </c>
      <c r="M2094" s="3">
        <v>42535</v>
      </c>
      <c r="N2094" s="1" t="s">
        <v>89</v>
      </c>
      <c r="O2094" s="1">
        <v>116567</v>
      </c>
      <c r="P2094" s="1">
        <v>2500</v>
      </c>
      <c r="Q2094" s="1">
        <v>10.09</v>
      </c>
      <c r="R2094" s="1337">
        <v>25225</v>
      </c>
      <c r="S2094" s="4">
        <v>4587.5</v>
      </c>
      <c r="T2094" s="1">
        <v>8.2550000000000008</v>
      </c>
      <c r="U2094" s="1337">
        <v>20637.5</v>
      </c>
      <c r="V2094" s="1">
        <v>2.58E-2</v>
      </c>
      <c r="W2094" s="1336">
        <v>64.525000000000006</v>
      </c>
      <c r="Y2094" s="1">
        <v>135</v>
      </c>
      <c r="Z2094" s="1" t="s">
        <v>143</v>
      </c>
      <c r="AA2094" s="1">
        <v>401</v>
      </c>
      <c r="AB2094" s="1337">
        <v>4587.5</v>
      </c>
    </row>
    <row r="2095" spans="1:28">
      <c r="A2095" s="1336" t="s">
        <v>1370</v>
      </c>
      <c r="B2095" s="2" t="s">
        <v>1390</v>
      </c>
      <c r="C2095" s="1" t="s">
        <v>1391</v>
      </c>
      <c r="D2095" s="1" t="s">
        <v>116</v>
      </c>
      <c r="E2095" s="1">
        <v>130099</v>
      </c>
      <c r="F2095" s="1336" t="s">
        <v>150</v>
      </c>
      <c r="G2095" s="1" t="s">
        <v>32</v>
      </c>
      <c r="H2095" s="1">
        <v>418114</v>
      </c>
      <c r="I2095" s="3">
        <v>42523</v>
      </c>
      <c r="J2095" s="3">
        <v>42503</v>
      </c>
      <c r="K2095" s="3">
        <v>42526</v>
      </c>
      <c r="N2095" s="1" t="s">
        <v>89</v>
      </c>
      <c r="O2095" s="1">
        <v>116105</v>
      </c>
      <c r="P2095" s="1">
        <v>2000</v>
      </c>
      <c r="Q2095" s="1">
        <v>13.81</v>
      </c>
      <c r="R2095" s="1337">
        <v>27620</v>
      </c>
      <c r="S2095" s="4">
        <v>5186</v>
      </c>
      <c r="T2095" s="1">
        <v>11.217000000000001</v>
      </c>
      <c r="U2095" s="1337">
        <v>22434</v>
      </c>
      <c r="V2095" s="1">
        <v>3.8399999999999997E-2</v>
      </c>
      <c r="W2095" s="1336">
        <v>76.78</v>
      </c>
      <c r="Y2095" s="1">
        <v>130</v>
      </c>
      <c r="AA2095" s="1">
        <v>401</v>
      </c>
      <c r="AB2095" s="1337">
        <v>5186</v>
      </c>
    </row>
    <row r="2096" spans="1:28">
      <c r="A2096" s="1336" t="s">
        <v>1370</v>
      </c>
      <c r="B2096" s="2" t="s">
        <v>1390</v>
      </c>
      <c r="C2096" s="1" t="s">
        <v>1391</v>
      </c>
      <c r="D2096" s="1" t="s">
        <v>116</v>
      </c>
      <c r="E2096" s="1">
        <v>130099</v>
      </c>
      <c r="F2096" s="1336" t="s">
        <v>150</v>
      </c>
      <c r="G2096" s="1" t="s">
        <v>32</v>
      </c>
      <c r="H2096" s="1">
        <v>419562</v>
      </c>
      <c r="I2096" s="3">
        <v>42535</v>
      </c>
      <c r="J2096" s="3">
        <v>42515</v>
      </c>
      <c r="K2096" s="3">
        <v>42536</v>
      </c>
      <c r="N2096" s="1" t="s">
        <v>89</v>
      </c>
      <c r="O2096" s="1">
        <v>116444</v>
      </c>
      <c r="P2096" s="1">
        <v>2000</v>
      </c>
      <c r="Q2096" s="1">
        <v>13.57</v>
      </c>
      <c r="R2096" s="1337">
        <v>27140</v>
      </c>
      <c r="S2096" s="4">
        <v>4706</v>
      </c>
      <c r="T2096" s="1">
        <v>11.217000000000001</v>
      </c>
      <c r="U2096" s="1337">
        <v>22434</v>
      </c>
      <c r="V2096" s="1">
        <v>3.8399999999999997E-2</v>
      </c>
      <c r="W2096" s="1336">
        <v>76.78</v>
      </c>
      <c r="Y2096" s="1">
        <v>130</v>
      </c>
      <c r="AA2096" s="1">
        <v>401</v>
      </c>
      <c r="AB2096" s="1337">
        <v>4706</v>
      </c>
    </row>
    <row r="2097" spans="1:28">
      <c r="A2097" s="1336" t="s">
        <v>1370</v>
      </c>
      <c r="B2097" s="2" t="s">
        <v>1390</v>
      </c>
      <c r="C2097" s="1" t="s">
        <v>1391</v>
      </c>
      <c r="D2097" s="1" t="s">
        <v>116</v>
      </c>
      <c r="E2097" s="1">
        <v>130322</v>
      </c>
      <c r="F2097" s="1336" t="s">
        <v>142</v>
      </c>
      <c r="G2097" s="1" t="s">
        <v>32</v>
      </c>
      <c r="H2097" s="1">
        <v>419700</v>
      </c>
      <c r="I2097" s="3">
        <v>42535</v>
      </c>
      <c r="J2097" s="3">
        <v>42520</v>
      </c>
      <c r="K2097" s="3">
        <v>42537</v>
      </c>
      <c r="L2097" s="1">
        <v>222510</v>
      </c>
      <c r="M2097" s="3">
        <v>42535</v>
      </c>
      <c r="N2097" s="1" t="s">
        <v>89</v>
      </c>
      <c r="O2097" s="1">
        <v>116567</v>
      </c>
      <c r="P2097" s="1">
        <v>2000</v>
      </c>
      <c r="Q2097" s="1">
        <v>13.2</v>
      </c>
      <c r="R2097" s="1337">
        <v>26400</v>
      </c>
      <c r="S2097" s="4">
        <v>3966</v>
      </c>
      <c r="T2097" s="1">
        <v>11.217000000000001</v>
      </c>
      <c r="U2097" s="1337">
        <v>22434</v>
      </c>
      <c r="V2097" s="1">
        <v>3.8399999999999997E-2</v>
      </c>
      <c r="W2097" s="1336">
        <v>76.78</v>
      </c>
      <c r="Y2097" s="1">
        <v>135</v>
      </c>
      <c r="Z2097" s="1" t="s">
        <v>143</v>
      </c>
      <c r="AA2097" s="1">
        <v>401</v>
      </c>
      <c r="AB2097" s="1337">
        <v>3966</v>
      </c>
    </row>
    <row r="2098" spans="1:28">
      <c r="A2098" s="1336" t="s">
        <v>1370</v>
      </c>
      <c r="B2098" s="2" t="s">
        <v>1390</v>
      </c>
      <c r="C2098" s="1" t="s">
        <v>1391</v>
      </c>
      <c r="D2098" s="1" t="s">
        <v>116</v>
      </c>
      <c r="E2098" s="1">
        <v>130004</v>
      </c>
      <c r="F2098" s="1336" t="s">
        <v>125</v>
      </c>
      <c r="G2098" s="1" t="s">
        <v>32</v>
      </c>
      <c r="H2098" s="1">
        <v>419748</v>
      </c>
      <c r="I2098" s="3">
        <v>42535</v>
      </c>
      <c r="J2098" s="3">
        <v>42521</v>
      </c>
      <c r="K2098" s="3">
        <v>42541</v>
      </c>
      <c r="L2098" s="1">
        <v>222472</v>
      </c>
      <c r="M2098" s="3">
        <v>42534</v>
      </c>
      <c r="N2098" s="1" t="s">
        <v>89</v>
      </c>
      <c r="O2098" s="1">
        <v>116634</v>
      </c>
      <c r="P2098" s="1">
        <v>1000</v>
      </c>
      <c r="Q2098" s="1">
        <v>13.39</v>
      </c>
      <c r="R2098" s="1337">
        <v>13390</v>
      </c>
      <c r="S2098" s="4">
        <v>2173</v>
      </c>
      <c r="T2098" s="1">
        <v>11.217000000000001</v>
      </c>
      <c r="U2098" s="1337">
        <v>11217</v>
      </c>
      <c r="V2098" s="1">
        <v>3.8399999999999997E-2</v>
      </c>
      <c r="W2098" s="1336">
        <v>38.39</v>
      </c>
      <c r="Y2098" s="1">
        <v>130</v>
      </c>
      <c r="AA2098" s="1">
        <v>401</v>
      </c>
      <c r="AB2098" s="1337">
        <v>2173</v>
      </c>
    </row>
    <row r="2099" spans="1:28">
      <c r="A2099" s="1336" t="s">
        <v>1370</v>
      </c>
      <c r="B2099" s="2" t="s">
        <v>1390</v>
      </c>
      <c r="C2099" s="1" t="s">
        <v>1391</v>
      </c>
      <c r="D2099" s="1" t="s">
        <v>116</v>
      </c>
      <c r="E2099" s="1">
        <v>130019</v>
      </c>
      <c r="F2099" s="1336" t="s">
        <v>412</v>
      </c>
      <c r="G2099" s="1" t="s">
        <v>32</v>
      </c>
      <c r="H2099" s="1">
        <v>419992</v>
      </c>
      <c r="I2099" s="3">
        <v>42538</v>
      </c>
      <c r="J2099" s="3">
        <v>42522</v>
      </c>
      <c r="K2099" s="3">
        <v>42541</v>
      </c>
      <c r="N2099" s="1" t="s">
        <v>89</v>
      </c>
      <c r="O2099" s="1">
        <v>116730</v>
      </c>
      <c r="P2099" s="1">
        <v>5000</v>
      </c>
      <c r="Q2099" s="1">
        <v>13.52</v>
      </c>
      <c r="R2099" s="1337">
        <v>67600</v>
      </c>
      <c r="S2099" s="4">
        <v>11515</v>
      </c>
      <c r="T2099" s="1">
        <v>11.217000000000001</v>
      </c>
      <c r="U2099" s="1337">
        <v>56085</v>
      </c>
      <c r="V2099" s="1">
        <v>3.8399999999999997E-2</v>
      </c>
      <c r="W2099" s="1336">
        <v>191.95</v>
      </c>
      <c r="Y2099" s="1">
        <v>130</v>
      </c>
      <c r="AA2099" s="1">
        <v>401</v>
      </c>
      <c r="AB2099" s="1337">
        <v>11515</v>
      </c>
    </row>
    <row r="2100" spans="1:28">
      <c r="A2100" s="1336" t="s">
        <v>1370</v>
      </c>
      <c r="B2100" s="2" t="s">
        <v>1390</v>
      </c>
      <c r="C2100" s="1" t="s">
        <v>1391</v>
      </c>
      <c r="D2100" s="1" t="s">
        <v>116</v>
      </c>
      <c r="E2100" s="1">
        <v>130322</v>
      </c>
      <c r="F2100" s="1336" t="s">
        <v>142</v>
      </c>
      <c r="G2100" s="1" t="s">
        <v>32</v>
      </c>
      <c r="H2100" s="1">
        <v>420900</v>
      </c>
      <c r="I2100" s="3">
        <v>42544</v>
      </c>
      <c r="J2100" s="3">
        <v>42528</v>
      </c>
      <c r="K2100" s="3">
        <v>42548</v>
      </c>
      <c r="L2100" s="1">
        <v>223083</v>
      </c>
      <c r="M2100" s="3">
        <v>42544</v>
      </c>
      <c r="N2100" s="1" t="s">
        <v>89</v>
      </c>
      <c r="O2100" s="1">
        <v>116954</v>
      </c>
      <c r="P2100" s="1">
        <v>4000</v>
      </c>
      <c r="Q2100" s="1">
        <v>13.2</v>
      </c>
      <c r="R2100" s="1337">
        <v>52800</v>
      </c>
      <c r="S2100" s="4">
        <v>7932</v>
      </c>
      <c r="T2100" s="1">
        <v>11.217000000000001</v>
      </c>
      <c r="U2100" s="1337">
        <v>44868</v>
      </c>
      <c r="V2100" s="1">
        <v>3.8399999999999997E-2</v>
      </c>
      <c r="W2100" s="1336">
        <v>153.56</v>
      </c>
      <c r="Y2100" s="1">
        <v>135</v>
      </c>
      <c r="Z2100" s="1" t="s">
        <v>143</v>
      </c>
      <c r="AA2100" s="1">
        <v>401</v>
      </c>
      <c r="AB2100" s="1337">
        <v>7932</v>
      </c>
    </row>
    <row r="2101" spans="1:28">
      <c r="A2101" s="1336" t="s">
        <v>1370</v>
      </c>
      <c r="B2101" s="2" t="s">
        <v>1390</v>
      </c>
      <c r="C2101" s="1" t="s">
        <v>1391</v>
      </c>
      <c r="D2101" s="1" t="s">
        <v>116</v>
      </c>
      <c r="E2101" s="1">
        <v>130157</v>
      </c>
      <c r="F2101" s="1336" t="s">
        <v>415</v>
      </c>
      <c r="G2101" s="1" t="s">
        <v>32</v>
      </c>
      <c r="H2101" s="1">
        <v>420903</v>
      </c>
      <c r="I2101" s="3">
        <v>42544</v>
      </c>
      <c r="J2101" s="3">
        <v>42529</v>
      </c>
      <c r="K2101" s="3">
        <v>42546</v>
      </c>
      <c r="L2101" s="1">
        <v>223100</v>
      </c>
      <c r="M2101" s="3">
        <v>42544</v>
      </c>
      <c r="N2101" s="1" t="s">
        <v>89</v>
      </c>
      <c r="O2101" s="1">
        <v>116982</v>
      </c>
      <c r="P2101" s="1">
        <v>3000</v>
      </c>
      <c r="Q2101" s="1">
        <v>13.39</v>
      </c>
      <c r="R2101" s="1337">
        <v>40170</v>
      </c>
      <c r="S2101" s="4">
        <v>6519</v>
      </c>
      <c r="T2101" s="1">
        <v>11.217000000000001</v>
      </c>
      <c r="U2101" s="1337">
        <v>33651</v>
      </c>
      <c r="V2101" s="1">
        <v>3.8399999999999997E-2</v>
      </c>
      <c r="W2101" s="1336">
        <v>115.17</v>
      </c>
      <c r="Y2101" s="1">
        <v>130</v>
      </c>
      <c r="AA2101" s="1">
        <v>401</v>
      </c>
      <c r="AB2101" s="1337">
        <v>6519</v>
      </c>
    </row>
    <row r="2102" spans="1:28">
      <c r="A2102" s="1336" t="s">
        <v>1370</v>
      </c>
      <c r="B2102" s="2" t="s">
        <v>1390</v>
      </c>
      <c r="C2102" s="1" t="s">
        <v>1391</v>
      </c>
      <c r="D2102" s="1" t="s">
        <v>116</v>
      </c>
      <c r="E2102" s="1">
        <v>130001</v>
      </c>
      <c r="F2102" s="1336" t="s">
        <v>132</v>
      </c>
      <c r="G2102" s="1" t="s">
        <v>32</v>
      </c>
      <c r="H2102" s="1">
        <v>421101</v>
      </c>
      <c r="I2102" s="3">
        <v>42548</v>
      </c>
      <c r="J2102" s="3">
        <v>42528</v>
      </c>
      <c r="K2102" s="3">
        <v>42546</v>
      </c>
      <c r="N2102" s="1" t="s">
        <v>89</v>
      </c>
      <c r="O2102" s="1">
        <v>116972</v>
      </c>
      <c r="P2102" s="1">
        <v>2000</v>
      </c>
      <c r="Q2102" s="1">
        <v>13.2</v>
      </c>
      <c r="R2102" s="1337">
        <v>26400</v>
      </c>
      <c r="S2102" s="4">
        <v>3966</v>
      </c>
      <c r="T2102" s="1">
        <v>11.217000000000001</v>
      </c>
      <c r="U2102" s="1337">
        <v>22434</v>
      </c>
      <c r="V2102" s="1">
        <v>3.8399999999999997E-2</v>
      </c>
      <c r="W2102" s="1336">
        <v>76.78</v>
      </c>
      <c r="Y2102" s="1">
        <v>130</v>
      </c>
      <c r="AA2102" s="1">
        <v>401</v>
      </c>
      <c r="AB2102" s="1337">
        <v>3966</v>
      </c>
    </row>
    <row r="2103" spans="1:28">
      <c r="A2103" s="1336" t="s">
        <v>1370</v>
      </c>
      <c r="B2103" s="2" t="s">
        <v>1390</v>
      </c>
      <c r="C2103" s="1" t="s">
        <v>1391</v>
      </c>
      <c r="D2103" s="1" t="s">
        <v>116</v>
      </c>
      <c r="E2103" s="1">
        <v>130007</v>
      </c>
      <c r="F2103" s="1336" t="s">
        <v>146</v>
      </c>
      <c r="G2103" s="1" t="s">
        <v>32</v>
      </c>
      <c r="H2103" s="1">
        <v>421188</v>
      </c>
      <c r="I2103" s="3">
        <v>42548</v>
      </c>
      <c r="J2103" s="3">
        <v>42527</v>
      </c>
      <c r="K2103" s="3">
        <v>42546</v>
      </c>
      <c r="L2103" s="1">
        <v>223243</v>
      </c>
      <c r="M2103" s="3">
        <v>42547</v>
      </c>
      <c r="N2103" s="1" t="s">
        <v>89</v>
      </c>
      <c r="O2103" s="1">
        <v>116842</v>
      </c>
      <c r="P2103" s="1">
        <v>1000</v>
      </c>
      <c r="Q2103" s="1">
        <v>13.52</v>
      </c>
      <c r="R2103" s="1337">
        <v>13520</v>
      </c>
      <c r="S2103" s="4">
        <v>2303</v>
      </c>
      <c r="T2103" s="1">
        <v>11.217000000000001</v>
      </c>
      <c r="U2103" s="1337">
        <v>11217</v>
      </c>
      <c r="V2103" s="1">
        <v>3.8399999999999997E-2</v>
      </c>
      <c r="W2103" s="1336">
        <v>38.39</v>
      </c>
      <c r="Y2103" s="1">
        <v>130</v>
      </c>
      <c r="AA2103" s="1">
        <v>401</v>
      </c>
      <c r="AB2103" s="1337">
        <v>2303</v>
      </c>
    </row>
    <row r="2104" spans="1:28">
      <c r="A2104" s="1336" t="s">
        <v>1370</v>
      </c>
      <c r="B2104" s="2" t="s">
        <v>1392</v>
      </c>
      <c r="C2104" s="1" t="s">
        <v>1393</v>
      </c>
      <c r="D2104" s="1" t="s">
        <v>116</v>
      </c>
      <c r="E2104" s="1">
        <v>130004</v>
      </c>
      <c r="F2104" s="1336" t="s">
        <v>125</v>
      </c>
      <c r="G2104" s="1" t="s">
        <v>32</v>
      </c>
      <c r="H2104" s="1">
        <v>418012</v>
      </c>
      <c r="I2104" s="3">
        <v>42522</v>
      </c>
      <c r="J2104" s="3">
        <v>42521</v>
      </c>
      <c r="K2104" s="3">
        <v>42523</v>
      </c>
      <c r="L2104" s="1">
        <v>221462</v>
      </c>
      <c r="M2104" s="3">
        <v>42522</v>
      </c>
      <c r="N2104" s="1" t="s">
        <v>89</v>
      </c>
      <c r="O2104" s="1">
        <v>116634</v>
      </c>
      <c r="P2104" s="1">
        <v>10000</v>
      </c>
      <c r="Q2104" s="1">
        <v>18.71</v>
      </c>
      <c r="R2104" s="1337">
        <v>187100</v>
      </c>
      <c r="S2104" s="4">
        <v>16200</v>
      </c>
      <c r="T2104" s="1">
        <v>17.09</v>
      </c>
      <c r="U2104" s="1337">
        <v>170900</v>
      </c>
      <c r="V2104" s="1">
        <v>6.3E-2</v>
      </c>
      <c r="W2104" s="1336">
        <v>630.29999999999995</v>
      </c>
      <c r="Y2104" s="1">
        <v>130</v>
      </c>
      <c r="AA2104" s="1">
        <v>401</v>
      </c>
      <c r="AB2104" s="1337">
        <v>16200</v>
      </c>
    </row>
    <row r="2105" spans="1:28">
      <c r="A2105" s="1336" t="s">
        <v>1370</v>
      </c>
      <c r="B2105" s="2" t="s">
        <v>1392</v>
      </c>
      <c r="C2105" s="1" t="s">
        <v>1393</v>
      </c>
      <c r="D2105" s="1" t="s">
        <v>116</v>
      </c>
      <c r="E2105" s="1">
        <v>140083</v>
      </c>
      <c r="F2105" s="1336" t="s">
        <v>117</v>
      </c>
      <c r="G2105" s="1" t="s">
        <v>32</v>
      </c>
      <c r="H2105" s="1">
        <v>418100</v>
      </c>
      <c r="I2105" s="3">
        <v>42523</v>
      </c>
      <c r="J2105" s="3">
        <v>42516</v>
      </c>
      <c r="K2105" s="3">
        <v>42522</v>
      </c>
      <c r="L2105" s="1">
        <v>221513</v>
      </c>
      <c r="M2105" s="3">
        <v>42522</v>
      </c>
      <c r="N2105" s="1" t="s">
        <v>89</v>
      </c>
      <c r="O2105" s="1">
        <v>116502</v>
      </c>
      <c r="P2105" s="1">
        <v>7000</v>
      </c>
      <c r="Q2105" s="1">
        <v>18.45</v>
      </c>
      <c r="R2105" s="1337">
        <v>129150</v>
      </c>
      <c r="S2105" s="4">
        <v>9520</v>
      </c>
      <c r="T2105" s="1">
        <v>17.09</v>
      </c>
      <c r="U2105" s="1337">
        <v>119630</v>
      </c>
      <c r="V2105" s="1">
        <v>6.3E-2</v>
      </c>
      <c r="W2105" s="1336">
        <v>441.21</v>
      </c>
      <c r="Y2105" s="1">
        <v>141</v>
      </c>
      <c r="AA2105" s="1">
        <v>401</v>
      </c>
      <c r="AB2105" s="1337">
        <v>9520</v>
      </c>
    </row>
    <row r="2106" spans="1:28">
      <c r="A2106" s="1336" t="s">
        <v>1370</v>
      </c>
      <c r="B2106" s="2" t="s">
        <v>1392</v>
      </c>
      <c r="C2106" s="1" t="s">
        <v>1393</v>
      </c>
      <c r="D2106" s="1" t="s">
        <v>116</v>
      </c>
      <c r="E2106" s="1">
        <v>130191</v>
      </c>
      <c r="F2106" s="1336" t="s">
        <v>1373</v>
      </c>
      <c r="G2106" s="1" t="s">
        <v>32</v>
      </c>
      <c r="H2106" s="1">
        <v>418112</v>
      </c>
      <c r="I2106" s="3">
        <v>42523</v>
      </c>
      <c r="J2106" s="3">
        <v>42521</v>
      </c>
      <c r="K2106" s="3">
        <v>42522</v>
      </c>
      <c r="L2106" s="1">
        <v>221481</v>
      </c>
      <c r="M2106" s="3">
        <v>42522</v>
      </c>
      <c r="N2106" s="1" t="s">
        <v>89</v>
      </c>
      <c r="O2106" s="1">
        <v>116661</v>
      </c>
      <c r="P2106" s="1">
        <v>2000</v>
      </c>
      <c r="Q2106" s="1">
        <v>18.899999999999999</v>
      </c>
      <c r="R2106" s="1337">
        <v>37800</v>
      </c>
      <c r="S2106" s="4">
        <v>3620</v>
      </c>
      <c r="T2106" s="1">
        <v>17.09</v>
      </c>
      <c r="U2106" s="1337">
        <v>34180</v>
      </c>
      <c r="V2106" s="1">
        <v>6.3E-2</v>
      </c>
      <c r="W2106" s="1336">
        <v>126.06</v>
      </c>
      <c r="Y2106" s="1">
        <v>135</v>
      </c>
      <c r="Z2106" s="1" t="s">
        <v>436</v>
      </c>
      <c r="AA2106" s="1">
        <v>401</v>
      </c>
      <c r="AB2106" s="1337">
        <v>3620</v>
      </c>
    </row>
    <row r="2107" spans="1:28">
      <c r="A2107" s="1336" t="s">
        <v>1370</v>
      </c>
      <c r="B2107" s="2" t="s">
        <v>1392</v>
      </c>
      <c r="C2107" s="1" t="s">
        <v>1393</v>
      </c>
      <c r="D2107" s="1" t="s">
        <v>116</v>
      </c>
      <c r="E2107" s="1">
        <v>130018</v>
      </c>
      <c r="F2107" s="1336" t="s">
        <v>124</v>
      </c>
      <c r="G2107" s="1" t="s">
        <v>32</v>
      </c>
      <c r="H2107" s="1">
        <v>418387</v>
      </c>
      <c r="I2107" s="3">
        <v>42527</v>
      </c>
      <c r="J2107" s="3">
        <v>42521</v>
      </c>
      <c r="K2107" s="3">
        <v>42523</v>
      </c>
      <c r="N2107" s="1" t="s">
        <v>89</v>
      </c>
      <c r="O2107" s="1">
        <v>116646</v>
      </c>
      <c r="P2107" s="1">
        <v>2000</v>
      </c>
      <c r="Q2107" s="1">
        <v>18.52</v>
      </c>
      <c r="R2107" s="1337">
        <v>37040</v>
      </c>
      <c r="S2107" s="4">
        <v>2860</v>
      </c>
      <c r="T2107" s="1">
        <v>17.09</v>
      </c>
      <c r="U2107" s="1337">
        <v>34180</v>
      </c>
      <c r="V2107" s="1">
        <v>6.3E-2</v>
      </c>
      <c r="W2107" s="1336">
        <v>126.06</v>
      </c>
      <c r="Y2107" s="1">
        <v>130</v>
      </c>
      <c r="AA2107" s="1">
        <v>401</v>
      </c>
      <c r="AB2107" s="1337">
        <v>2860</v>
      </c>
    </row>
    <row r="2108" spans="1:28">
      <c r="A2108" s="1336" t="s">
        <v>1370</v>
      </c>
      <c r="B2108" s="2" t="s">
        <v>1392</v>
      </c>
      <c r="C2108" s="1" t="s">
        <v>1393</v>
      </c>
      <c r="D2108" s="1" t="s">
        <v>116</v>
      </c>
      <c r="E2108" s="1">
        <v>130004</v>
      </c>
      <c r="F2108" s="1336" t="s">
        <v>125</v>
      </c>
      <c r="G2108" s="1" t="s">
        <v>32</v>
      </c>
      <c r="H2108" s="1">
        <v>418426</v>
      </c>
      <c r="I2108" s="3">
        <v>42525</v>
      </c>
      <c r="J2108" s="3">
        <v>42514</v>
      </c>
      <c r="K2108" s="3">
        <v>42516</v>
      </c>
      <c r="L2108" s="1">
        <v>221709</v>
      </c>
      <c r="M2108" s="3">
        <v>42525</v>
      </c>
      <c r="N2108" s="1" t="s">
        <v>89</v>
      </c>
      <c r="O2108" s="1">
        <v>116404</v>
      </c>
      <c r="P2108" s="1">
        <v>3000</v>
      </c>
      <c r="Q2108" s="1">
        <v>18.96</v>
      </c>
      <c r="R2108" s="1337">
        <v>56880</v>
      </c>
      <c r="S2108" s="4">
        <v>5610</v>
      </c>
      <c r="T2108" s="1">
        <v>17.09</v>
      </c>
      <c r="U2108" s="1337">
        <v>51270</v>
      </c>
      <c r="V2108" s="1">
        <v>6.3E-2</v>
      </c>
      <c r="W2108" s="1336">
        <v>189.09</v>
      </c>
      <c r="Y2108" s="1">
        <v>130</v>
      </c>
      <c r="AA2108" s="1">
        <v>401</v>
      </c>
      <c r="AB2108" s="1337">
        <v>5610</v>
      </c>
    </row>
    <row r="2109" spans="1:28">
      <c r="A2109" s="1336" t="s">
        <v>1370</v>
      </c>
      <c r="B2109" s="2" t="s">
        <v>1392</v>
      </c>
      <c r="C2109" s="1" t="s">
        <v>1393</v>
      </c>
      <c r="D2109" s="1" t="s">
        <v>116</v>
      </c>
      <c r="E2109" s="1">
        <v>130019</v>
      </c>
      <c r="F2109" s="1336" t="s">
        <v>412</v>
      </c>
      <c r="G2109" s="1" t="s">
        <v>32</v>
      </c>
      <c r="H2109" s="1">
        <v>418580</v>
      </c>
      <c r="I2109" s="3">
        <v>42527</v>
      </c>
      <c r="J2109" s="3">
        <v>42522</v>
      </c>
      <c r="K2109" s="3">
        <v>42523</v>
      </c>
      <c r="N2109" s="1" t="s">
        <v>89</v>
      </c>
      <c r="O2109" s="1">
        <v>116730</v>
      </c>
      <c r="P2109" s="1">
        <v>5000</v>
      </c>
      <c r="Q2109" s="1">
        <v>18.899999999999999</v>
      </c>
      <c r="R2109" s="1337">
        <v>94500</v>
      </c>
      <c r="S2109" s="4">
        <v>9050</v>
      </c>
      <c r="T2109" s="1">
        <v>17.09</v>
      </c>
      <c r="U2109" s="1337">
        <v>85450</v>
      </c>
      <c r="V2109" s="1">
        <v>6.3E-2</v>
      </c>
      <c r="W2109" s="1336">
        <v>315.14999999999998</v>
      </c>
      <c r="Y2109" s="1">
        <v>130</v>
      </c>
      <c r="AA2109" s="1">
        <v>401</v>
      </c>
      <c r="AB2109" s="1337">
        <v>9050</v>
      </c>
    </row>
    <row r="2110" spans="1:28">
      <c r="A2110" s="1336" t="s">
        <v>1370</v>
      </c>
      <c r="B2110" s="2" t="s">
        <v>1392</v>
      </c>
      <c r="C2110" s="1" t="s">
        <v>1393</v>
      </c>
      <c r="D2110" s="1" t="s">
        <v>116</v>
      </c>
      <c r="E2110" s="1">
        <v>130140</v>
      </c>
      <c r="F2110" s="1336" t="s">
        <v>222</v>
      </c>
      <c r="G2110" s="1" t="s">
        <v>32</v>
      </c>
      <c r="H2110" s="1">
        <v>418611</v>
      </c>
      <c r="I2110" s="3">
        <v>42528</v>
      </c>
      <c r="J2110" s="3">
        <v>42524</v>
      </c>
      <c r="K2110" s="3">
        <v>42527</v>
      </c>
      <c r="N2110" s="1" t="s">
        <v>89</v>
      </c>
      <c r="O2110" s="1">
        <v>116781</v>
      </c>
      <c r="P2110" s="1">
        <v>2000</v>
      </c>
      <c r="Q2110" s="1">
        <v>18.899999999999999</v>
      </c>
      <c r="R2110" s="1337">
        <v>37800</v>
      </c>
      <c r="S2110" s="4">
        <v>3620</v>
      </c>
      <c r="T2110" s="1">
        <v>17.09</v>
      </c>
      <c r="U2110" s="1337">
        <v>34180</v>
      </c>
      <c r="V2110" s="1">
        <v>6.3E-2</v>
      </c>
      <c r="W2110" s="1336">
        <v>126.06</v>
      </c>
      <c r="Y2110" s="1">
        <v>130</v>
      </c>
      <c r="AA2110" s="1">
        <v>401</v>
      </c>
      <c r="AB2110" s="1337">
        <v>3620</v>
      </c>
    </row>
    <row r="2111" spans="1:28">
      <c r="A2111" s="1336" t="s">
        <v>1370</v>
      </c>
      <c r="B2111" s="2" t="s">
        <v>1392</v>
      </c>
      <c r="C2111" s="1" t="s">
        <v>1393</v>
      </c>
      <c r="D2111" s="1" t="s">
        <v>116</v>
      </c>
      <c r="E2111" s="1">
        <v>130003</v>
      </c>
      <c r="F2111" s="1336" t="s">
        <v>145</v>
      </c>
      <c r="G2111" s="1" t="s">
        <v>32</v>
      </c>
      <c r="H2111" s="1">
        <v>418642</v>
      </c>
      <c r="I2111" s="3">
        <v>42528</v>
      </c>
      <c r="J2111" s="3">
        <v>42522</v>
      </c>
      <c r="K2111" s="3">
        <v>42524</v>
      </c>
      <c r="N2111" s="1" t="s">
        <v>89</v>
      </c>
      <c r="O2111" s="1">
        <v>116695</v>
      </c>
      <c r="P2111" s="1">
        <v>15000</v>
      </c>
      <c r="Q2111" s="1">
        <v>18.52</v>
      </c>
      <c r="R2111" s="1337">
        <v>277800</v>
      </c>
      <c r="S2111" s="4">
        <v>21450</v>
      </c>
      <c r="T2111" s="1">
        <v>17.09</v>
      </c>
      <c r="U2111" s="1337">
        <v>256350</v>
      </c>
      <c r="V2111" s="1">
        <v>6.3E-2</v>
      </c>
      <c r="W2111" s="1336">
        <v>945.45</v>
      </c>
      <c r="Y2111" s="1">
        <v>130</v>
      </c>
      <c r="AA2111" s="1">
        <v>401</v>
      </c>
      <c r="AB2111" s="1337">
        <v>21450</v>
      </c>
    </row>
    <row r="2112" spans="1:28">
      <c r="A2112" s="1336" t="s">
        <v>1370</v>
      </c>
      <c r="B2112" s="2" t="s">
        <v>1392</v>
      </c>
      <c r="C2112" s="1" t="s">
        <v>1393</v>
      </c>
      <c r="D2112" s="1" t="s">
        <v>116</v>
      </c>
      <c r="E2112" s="1">
        <v>130019</v>
      </c>
      <c r="F2112" s="1336" t="s">
        <v>412</v>
      </c>
      <c r="G2112" s="1" t="s">
        <v>32</v>
      </c>
      <c r="H2112" s="1">
        <v>418733</v>
      </c>
      <c r="I2112" s="3">
        <v>42530</v>
      </c>
      <c r="J2112" s="3">
        <v>42529</v>
      </c>
      <c r="K2112" s="3">
        <v>42531</v>
      </c>
      <c r="N2112" s="1" t="s">
        <v>89</v>
      </c>
      <c r="O2112" s="1">
        <v>117018</v>
      </c>
      <c r="P2112" s="1">
        <v>5000</v>
      </c>
      <c r="Q2112" s="1">
        <v>18.899999999999999</v>
      </c>
      <c r="R2112" s="1337">
        <v>94500</v>
      </c>
      <c r="S2112" s="4">
        <v>9050</v>
      </c>
      <c r="T2112" s="1">
        <v>17.09</v>
      </c>
      <c r="U2112" s="1337">
        <v>85450</v>
      </c>
      <c r="V2112" s="1">
        <v>6.3E-2</v>
      </c>
      <c r="W2112" s="1336">
        <v>315.14999999999998</v>
      </c>
      <c r="Y2112" s="1">
        <v>130</v>
      </c>
      <c r="AA2112" s="1">
        <v>401</v>
      </c>
      <c r="AB2112" s="1337">
        <v>9050</v>
      </c>
    </row>
    <row r="2113" spans="1:28">
      <c r="A2113" s="1336" t="s">
        <v>1370</v>
      </c>
      <c r="B2113" s="2" t="s">
        <v>1392</v>
      </c>
      <c r="C2113" s="1" t="s">
        <v>1393</v>
      </c>
      <c r="D2113" s="1" t="s">
        <v>116</v>
      </c>
      <c r="E2113" s="1">
        <v>130322</v>
      </c>
      <c r="F2113" s="1336" t="s">
        <v>142</v>
      </c>
      <c r="G2113" s="1" t="s">
        <v>32</v>
      </c>
      <c r="H2113" s="1">
        <v>419010</v>
      </c>
      <c r="I2113" s="3">
        <v>42530</v>
      </c>
      <c r="J2113" s="3">
        <v>42528</v>
      </c>
      <c r="K2113" s="3">
        <v>42529</v>
      </c>
      <c r="L2113" s="1">
        <v>222129</v>
      </c>
      <c r="M2113" s="3">
        <v>42529</v>
      </c>
      <c r="N2113" s="1" t="s">
        <v>89</v>
      </c>
      <c r="O2113" s="1">
        <v>116954</v>
      </c>
      <c r="P2113" s="1">
        <v>10000</v>
      </c>
      <c r="Q2113" s="1">
        <v>18.45</v>
      </c>
      <c r="R2113" s="1337">
        <v>184500</v>
      </c>
      <c r="S2113" s="4">
        <v>13600</v>
      </c>
      <c r="T2113" s="1">
        <v>17.09</v>
      </c>
      <c r="U2113" s="1337">
        <v>170900</v>
      </c>
      <c r="V2113" s="1">
        <v>6.3E-2</v>
      </c>
      <c r="W2113" s="1336">
        <v>630.29999999999995</v>
      </c>
      <c r="Y2113" s="1">
        <v>135</v>
      </c>
      <c r="Z2113" s="1" t="s">
        <v>143</v>
      </c>
      <c r="AA2113" s="1">
        <v>401</v>
      </c>
      <c r="AB2113" s="1337">
        <v>13600</v>
      </c>
    </row>
    <row r="2114" spans="1:28">
      <c r="A2114" s="1336" t="s">
        <v>1370</v>
      </c>
      <c r="B2114" s="2" t="s">
        <v>1392</v>
      </c>
      <c r="C2114" s="1" t="s">
        <v>1393</v>
      </c>
      <c r="D2114" s="1" t="s">
        <v>116</v>
      </c>
      <c r="E2114" s="1">
        <v>130157</v>
      </c>
      <c r="F2114" s="1336" t="s">
        <v>415</v>
      </c>
      <c r="G2114" s="1" t="s">
        <v>32</v>
      </c>
      <c r="H2114" s="1">
        <v>419194</v>
      </c>
      <c r="I2114" s="3">
        <v>42531</v>
      </c>
      <c r="J2114" s="3">
        <v>42529</v>
      </c>
      <c r="K2114" s="3">
        <v>42530</v>
      </c>
      <c r="L2114" s="1">
        <v>222162</v>
      </c>
      <c r="M2114" s="3">
        <v>42530</v>
      </c>
      <c r="N2114" s="1" t="s">
        <v>89</v>
      </c>
      <c r="O2114" s="1">
        <v>117034</v>
      </c>
      <c r="P2114" s="1">
        <v>5000</v>
      </c>
      <c r="Q2114" s="1">
        <v>18.71</v>
      </c>
      <c r="R2114" s="1337">
        <v>93550</v>
      </c>
      <c r="S2114" s="4">
        <v>8100</v>
      </c>
      <c r="T2114" s="1">
        <v>17.09</v>
      </c>
      <c r="U2114" s="1337">
        <v>85450</v>
      </c>
      <c r="V2114" s="1">
        <v>6.3E-2</v>
      </c>
      <c r="W2114" s="1336">
        <v>315.14999999999998</v>
      </c>
      <c r="Y2114" s="1">
        <v>130</v>
      </c>
      <c r="AA2114" s="1">
        <v>401</v>
      </c>
      <c r="AB2114" s="1337">
        <v>8100</v>
      </c>
    </row>
    <row r="2115" spans="1:28">
      <c r="A2115" s="1336" t="s">
        <v>1370</v>
      </c>
      <c r="B2115" s="2" t="s">
        <v>1392</v>
      </c>
      <c r="C2115" s="1" t="s">
        <v>1393</v>
      </c>
      <c r="D2115" s="1" t="s">
        <v>116</v>
      </c>
      <c r="E2115" s="1">
        <v>130001</v>
      </c>
      <c r="F2115" s="1336" t="s">
        <v>132</v>
      </c>
      <c r="G2115" s="1" t="s">
        <v>32</v>
      </c>
      <c r="H2115" s="1">
        <v>419275</v>
      </c>
      <c r="I2115" s="3">
        <v>42532</v>
      </c>
      <c r="J2115" s="3">
        <v>42528</v>
      </c>
      <c r="K2115" s="3">
        <v>42529</v>
      </c>
      <c r="N2115" s="1" t="s">
        <v>89</v>
      </c>
      <c r="O2115" s="1">
        <v>116972</v>
      </c>
      <c r="P2115" s="1">
        <v>10000</v>
      </c>
      <c r="Q2115" s="1">
        <v>18.45</v>
      </c>
      <c r="R2115" s="1337">
        <v>184500</v>
      </c>
      <c r="S2115" s="4">
        <v>13600</v>
      </c>
      <c r="T2115" s="1">
        <v>17.09</v>
      </c>
      <c r="U2115" s="1337">
        <v>170900</v>
      </c>
      <c r="V2115" s="1">
        <v>6.3E-2</v>
      </c>
      <c r="W2115" s="1336">
        <v>630.29999999999995</v>
      </c>
      <c r="Y2115" s="1">
        <v>130</v>
      </c>
      <c r="AA2115" s="1">
        <v>401</v>
      </c>
      <c r="AB2115" s="1337">
        <v>13600</v>
      </c>
    </row>
    <row r="2116" spans="1:28">
      <c r="A2116" s="1336" t="s">
        <v>1370</v>
      </c>
      <c r="B2116" s="2" t="s">
        <v>1392</v>
      </c>
      <c r="C2116" s="1" t="s">
        <v>1393</v>
      </c>
      <c r="D2116" s="1" t="s">
        <v>116</v>
      </c>
      <c r="E2116" s="1">
        <v>140083</v>
      </c>
      <c r="F2116" s="1336" t="s">
        <v>117</v>
      </c>
      <c r="G2116" s="1" t="s">
        <v>32</v>
      </c>
      <c r="H2116" s="1">
        <v>419369</v>
      </c>
      <c r="I2116" s="3">
        <v>42532</v>
      </c>
      <c r="J2116" s="3">
        <v>42529</v>
      </c>
      <c r="K2116" s="3">
        <v>42530</v>
      </c>
      <c r="L2116" s="1">
        <v>222275</v>
      </c>
      <c r="M2116" s="3">
        <v>42531</v>
      </c>
      <c r="N2116" s="1" t="s">
        <v>89</v>
      </c>
      <c r="O2116" s="1">
        <v>117004</v>
      </c>
      <c r="P2116" s="1">
        <v>4000</v>
      </c>
      <c r="Q2116" s="1">
        <v>18</v>
      </c>
      <c r="R2116" s="1337">
        <v>72000</v>
      </c>
      <c r="S2116" s="4">
        <v>3640</v>
      </c>
      <c r="T2116" s="1">
        <v>17.09</v>
      </c>
      <c r="U2116" s="1337">
        <v>68360</v>
      </c>
      <c r="V2116" s="1">
        <v>6.3E-2</v>
      </c>
      <c r="W2116" s="1336">
        <v>252.12</v>
      </c>
      <c r="Y2116" s="1">
        <v>141</v>
      </c>
      <c r="AA2116" s="1">
        <v>401</v>
      </c>
      <c r="AB2116" s="1337">
        <v>3640</v>
      </c>
    </row>
    <row r="2117" spans="1:28">
      <c r="A2117" s="1336" t="s">
        <v>1370</v>
      </c>
      <c r="B2117" s="2" t="s">
        <v>1392</v>
      </c>
      <c r="C2117" s="1" t="s">
        <v>1393</v>
      </c>
      <c r="D2117" s="1" t="s">
        <v>116</v>
      </c>
      <c r="E2117" s="1">
        <v>130003</v>
      </c>
      <c r="F2117" s="1336" t="s">
        <v>145</v>
      </c>
      <c r="G2117" s="1" t="s">
        <v>32</v>
      </c>
      <c r="H2117" s="1">
        <v>419437</v>
      </c>
      <c r="I2117" s="3">
        <v>42534</v>
      </c>
      <c r="J2117" s="3">
        <v>42522</v>
      </c>
      <c r="K2117" s="3">
        <v>42536</v>
      </c>
      <c r="L2117" s="1">
        <v>222408</v>
      </c>
      <c r="M2117" s="3">
        <v>42534</v>
      </c>
      <c r="N2117" s="1" t="s">
        <v>89</v>
      </c>
      <c r="O2117" s="1">
        <v>116698</v>
      </c>
      <c r="P2117" s="1">
        <v>5600</v>
      </c>
      <c r="Q2117" s="1">
        <v>18.52</v>
      </c>
      <c r="R2117" s="1337">
        <v>103712</v>
      </c>
      <c r="S2117" s="4">
        <v>8008</v>
      </c>
      <c r="T2117" s="1">
        <v>17.09</v>
      </c>
      <c r="U2117" s="1337">
        <v>95704</v>
      </c>
      <c r="V2117" s="1">
        <v>6.3E-2</v>
      </c>
      <c r="W2117" s="1336">
        <v>352.96800000000002</v>
      </c>
      <c r="Y2117" s="1">
        <v>130</v>
      </c>
      <c r="AA2117" s="1">
        <v>401</v>
      </c>
      <c r="AB2117" s="1337">
        <v>8008</v>
      </c>
    </row>
    <row r="2118" spans="1:28">
      <c r="A2118" s="1336" t="s">
        <v>1370</v>
      </c>
      <c r="B2118" s="2" t="s">
        <v>1392</v>
      </c>
      <c r="C2118" s="1" t="s">
        <v>1393</v>
      </c>
      <c r="D2118" s="1" t="s">
        <v>116</v>
      </c>
      <c r="E2118" s="1">
        <v>130375</v>
      </c>
      <c r="F2118" s="1336" t="s">
        <v>458</v>
      </c>
      <c r="G2118" s="1" t="s">
        <v>32</v>
      </c>
      <c r="H2118" s="1">
        <v>419741</v>
      </c>
      <c r="I2118" s="3">
        <v>42535</v>
      </c>
      <c r="J2118" s="3">
        <v>42531</v>
      </c>
      <c r="K2118" s="3">
        <v>42534</v>
      </c>
      <c r="L2118" s="1">
        <v>222484</v>
      </c>
      <c r="M2118" s="3">
        <v>42535</v>
      </c>
      <c r="N2118" s="1" t="s">
        <v>89</v>
      </c>
      <c r="O2118" s="1">
        <v>117133</v>
      </c>
      <c r="P2118" s="1">
        <v>3000</v>
      </c>
      <c r="Q2118" s="1">
        <v>19.16</v>
      </c>
      <c r="R2118" s="1337">
        <v>57480</v>
      </c>
      <c r="S2118" s="4">
        <v>6210</v>
      </c>
      <c r="T2118" s="1">
        <v>17.09</v>
      </c>
      <c r="U2118" s="1337">
        <v>51270</v>
      </c>
      <c r="V2118" s="1">
        <v>6.3E-2</v>
      </c>
      <c r="W2118" s="1336">
        <v>189.09</v>
      </c>
      <c r="Y2118" s="1">
        <v>135</v>
      </c>
      <c r="Z2118" s="1" t="s">
        <v>259</v>
      </c>
      <c r="AA2118" s="1">
        <v>401</v>
      </c>
      <c r="AB2118" s="1337">
        <v>6210</v>
      </c>
    </row>
    <row r="2119" spans="1:28">
      <c r="A2119" s="1336" t="s">
        <v>1370</v>
      </c>
      <c r="B2119" s="2" t="s">
        <v>1392</v>
      </c>
      <c r="C2119" s="1" t="s">
        <v>1393</v>
      </c>
      <c r="D2119" s="1" t="s">
        <v>116</v>
      </c>
      <c r="E2119" s="1">
        <v>130099</v>
      </c>
      <c r="F2119" s="1336" t="s">
        <v>150</v>
      </c>
      <c r="G2119" s="1" t="s">
        <v>32</v>
      </c>
      <c r="H2119" s="1">
        <v>419859</v>
      </c>
      <c r="I2119" s="3">
        <v>42536</v>
      </c>
      <c r="J2119" s="3">
        <v>42535</v>
      </c>
      <c r="K2119" s="3">
        <v>42536</v>
      </c>
      <c r="N2119" s="1" t="s">
        <v>89</v>
      </c>
      <c r="O2119" s="1">
        <v>117198</v>
      </c>
      <c r="P2119" s="1">
        <v>20000</v>
      </c>
      <c r="Q2119" s="1">
        <v>18.52</v>
      </c>
      <c r="R2119" s="1337">
        <v>370400</v>
      </c>
      <c r="S2119" s="4">
        <v>28600</v>
      </c>
      <c r="T2119" s="1">
        <v>17.09</v>
      </c>
      <c r="U2119" s="1337">
        <v>341800</v>
      </c>
      <c r="V2119" s="1">
        <v>6.3E-2</v>
      </c>
      <c r="W2119" s="1337">
        <v>1260.5999999999999</v>
      </c>
      <c r="Y2119" s="1">
        <v>130</v>
      </c>
      <c r="AA2119" s="1">
        <v>401</v>
      </c>
      <c r="AB2119" s="1337">
        <v>28600</v>
      </c>
    </row>
    <row r="2120" spans="1:28">
      <c r="A2120" s="1336" t="s">
        <v>1370</v>
      </c>
      <c r="B2120" s="2" t="s">
        <v>1392</v>
      </c>
      <c r="C2120" s="1" t="s">
        <v>1393</v>
      </c>
      <c r="D2120" s="1" t="s">
        <v>116</v>
      </c>
      <c r="E2120" s="1">
        <v>130308</v>
      </c>
      <c r="F2120" s="1336" t="s">
        <v>126</v>
      </c>
      <c r="G2120" s="1" t="s">
        <v>32</v>
      </c>
      <c r="H2120" s="1">
        <v>419940</v>
      </c>
      <c r="I2120" s="3">
        <v>42537</v>
      </c>
      <c r="J2120" s="3">
        <v>42536</v>
      </c>
      <c r="K2120" s="3">
        <v>42537</v>
      </c>
      <c r="N2120" s="1" t="s">
        <v>89</v>
      </c>
      <c r="O2120" s="1">
        <v>117247</v>
      </c>
      <c r="P2120" s="1">
        <v>10000</v>
      </c>
      <c r="Q2120" s="1">
        <v>18.52</v>
      </c>
      <c r="R2120" s="1337">
        <v>185200</v>
      </c>
      <c r="S2120" s="4">
        <v>14300</v>
      </c>
      <c r="T2120" s="1">
        <v>17.09</v>
      </c>
      <c r="U2120" s="1337">
        <v>170900</v>
      </c>
      <c r="V2120" s="1">
        <v>6.3E-2</v>
      </c>
      <c r="W2120" s="1336">
        <v>630.29999999999995</v>
      </c>
      <c r="Y2120" s="1">
        <v>141</v>
      </c>
      <c r="AA2120" s="1">
        <v>401</v>
      </c>
      <c r="AB2120" s="1337">
        <v>14300</v>
      </c>
    </row>
    <row r="2121" spans="1:28">
      <c r="A2121" s="1336" t="s">
        <v>1370</v>
      </c>
      <c r="B2121" s="2" t="s">
        <v>1392</v>
      </c>
      <c r="C2121" s="1" t="s">
        <v>1393</v>
      </c>
      <c r="D2121" s="1" t="s">
        <v>116</v>
      </c>
      <c r="E2121" s="1">
        <v>130013</v>
      </c>
      <c r="F2121" s="1336" t="s">
        <v>221</v>
      </c>
      <c r="G2121" s="1" t="s">
        <v>32</v>
      </c>
      <c r="H2121" s="1">
        <v>419967</v>
      </c>
      <c r="I2121" s="3">
        <v>42538</v>
      </c>
      <c r="J2121" s="3">
        <v>42528</v>
      </c>
      <c r="K2121" s="3">
        <v>42529</v>
      </c>
      <c r="N2121" s="1" t="s">
        <v>89</v>
      </c>
      <c r="O2121" s="1">
        <v>116956</v>
      </c>
      <c r="P2121" s="1">
        <v>4000</v>
      </c>
      <c r="Q2121" s="1">
        <v>18.34</v>
      </c>
      <c r="R2121" s="1337">
        <v>73360</v>
      </c>
      <c r="S2121" s="4">
        <v>5000</v>
      </c>
      <c r="T2121" s="1">
        <v>17.09</v>
      </c>
      <c r="U2121" s="1337">
        <v>68360</v>
      </c>
      <c r="V2121" s="1">
        <v>6.3E-2</v>
      </c>
      <c r="W2121" s="1336">
        <v>252.12</v>
      </c>
      <c r="Y2121" s="1">
        <v>130</v>
      </c>
      <c r="AA2121" s="1">
        <v>401</v>
      </c>
      <c r="AB2121" s="1337">
        <v>5000</v>
      </c>
    </row>
    <row r="2122" spans="1:28">
      <c r="A2122" s="1336" t="s">
        <v>1370</v>
      </c>
      <c r="B2122" s="2" t="s">
        <v>1392</v>
      </c>
      <c r="C2122" s="1" t="s">
        <v>1393</v>
      </c>
      <c r="D2122" s="1" t="s">
        <v>116</v>
      </c>
      <c r="E2122" s="1">
        <v>130001</v>
      </c>
      <c r="F2122" s="1336" t="s">
        <v>132</v>
      </c>
      <c r="G2122" s="1" t="s">
        <v>32</v>
      </c>
      <c r="H2122" s="1">
        <v>420191</v>
      </c>
      <c r="I2122" s="3">
        <v>42541</v>
      </c>
      <c r="J2122" s="3">
        <v>42528</v>
      </c>
      <c r="K2122" s="3">
        <v>42529</v>
      </c>
      <c r="N2122" s="1" t="s">
        <v>89</v>
      </c>
      <c r="O2122" s="1">
        <v>116972</v>
      </c>
      <c r="P2122" s="1">
        <v>10000</v>
      </c>
      <c r="Q2122" s="1">
        <v>18.45</v>
      </c>
      <c r="R2122" s="1337">
        <v>184500</v>
      </c>
      <c r="S2122" s="4">
        <v>13600</v>
      </c>
      <c r="T2122" s="1">
        <v>17.09</v>
      </c>
      <c r="U2122" s="1337">
        <v>170900</v>
      </c>
      <c r="V2122" s="1">
        <v>6.3E-2</v>
      </c>
      <c r="W2122" s="1336">
        <v>630.29999999999995</v>
      </c>
      <c r="Y2122" s="1">
        <v>130</v>
      </c>
      <c r="AA2122" s="1">
        <v>401</v>
      </c>
      <c r="AB2122" s="1337">
        <v>13600</v>
      </c>
    </row>
    <row r="2123" spans="1:28">
      <c r="A2123" s="1336" t="s">
        <v>1370</v>
      </c>
      <c r="B2123" s="2" t="s">
        <v>1392</v>
      </c>
      <c r="C2123" s="1" t="s">
        <v>1393</v>
      </c>
      <c r="D2123" s="1" t="s">
        <v>116</v>
      </c>
      <c r="E2123" s="1">
        <v>130019</v>
      </c>
      <c r="F2123" s="1336" t="s">
        <v>412</v>
      </c>
      <c r="G2123" s="1" t="s">
        <v>32</v>
      </c>
      <c r="H2123" s="1">
        <v>420376</v>
      </c>
      <c r="I2123" s="3">
        <v>42542</v>
      </c>
      <c r="J2123" s="3">
        <v>42538</v>
      </c>
      <c r="K2123" s="3">
        <v>42541</v>
      </c>
      <c r="N2123" s="1" t="s">
        <v>89</v>
      </c>
      <c r="O2123" s="1">
        <v>117311</v>
      </c>
      <c r="P2123" s="1">
        <v>5000</v>
      </c>
      <c r="Q2123" s="1">
        <v>18.899999999999999</v>
      </c>
      <c r="R2123" s="1337">
        <v>94500</v>
      </c>
      <c r="S2123" s="4">
        <v>9050</v>
      </c>
      <c r="T2123" s="1">
        <v>17.09</v>
      </c>
      <c r="U2123" s="1337">
        <v>85450</v>
      </c>
      <c r="V2123" s="1">
        <v>6.3E-2</v>
      </c>
      <c r="W2123" s="1336">
        <v>315.14999999999998</v>
      </c>
      <c r="Y2123" s="1">
        <v>130</v>
      </c>
      <c r="AA2123" s="1">
        <v>401</v>
      </c>
      <c r="AB2123" s="1337">
        <v>9050</v>
      </c>
    </row>
    <row r="2124" spans="1:28">
      <c r="A2124" s="1336" t="s">
        <v>1370</v>
      </c>
      <c r="B2124" s="2" t="s">
        <v>1392</v>
      </c>
      <c r="C2124" s="1" t="s">
        <v>1393</v>
      </c>
      <c r="D2124" s="1" t="s">
        <v>116</v>
      </c>
      <c r="E2124" s="1">
        <v>130003</v>
      </c>
      <c r="F2124" s="1336" t="s">
        <v>145</v>
      </c>
      <c r="G2124" s="1" t="s">
        <v>32</v>
      </c>
      <c r="H2124" s="1">
        <v>420423</v>
      </c>
      <c r="I2124" s="3">
        <v>42542</v>
      </c>
      <c r="J2124" s="3">
        <v>42522</v>
      </c>
      <c r="K2124" s="3">
        <v>42536</v>
      </c>
      <c r="L2124" s="1">
        <v>222904</v>
      </c>
      <c r="M2124" s="3">
        <v>42541</v>
      </c>
      <c r="N2124" s="1" t="s">
        <v>89</v>
      </c>
      <c r="O2124" s="1">
        <v>116698</v>
      </c>
      <c r="P2124" s="1">
        <v>5600</v>
      </c>
      <c r="Q2124" s="1">
        <v>18.52</v>
      </c>
      <c r="R2124" s="1337">
        <v>103712</v>
      </c>
      <c r="S2124" s="4">
        <v>8008</v>
      </c>
      <c r="T2124" s="1">
        <v>17.09</v>
      </c>
      <c r="U2124" s="1337">
        <v>95704</v>
      </c>
      <c r="V2124" s="1">
        <v>6.3E-2</v>
      </c>
      <c r="W2124" s="1336">
        <v>352.96800000000002</v>
      </c>
      <c r="Y2124" s="1">
        <v>130</v>
      </c>
      <c r="AA2124" s="1">
        <v>401</v>
      </c>
      <c r="AB2124" s="1337">
        <v>8008</v>
      </c>
    </row>
    <row r="2125" spans="1:28">
      <c r="A2125" s="1336" t="s">
        <v>1370</v>
      </c>
      <c r="B2125" s="2" t="s">
        <v>1392</v>
      </c>
      <c r="C2125" s="1" t="s">
        <v>1393</v>
      </c>
      <c r="D2125" s="1" t="s">
        <v>116</v>
      </c>
      <c r="E2125" s="1">
        <v>130001</v>
      </c>
      <c r="F2125" s="1336" t="s">
        <v>132</v>
      </c>
      <c r="G2125" s="1" t="s">
        <v>32</v>
      </c>
      <c r="H2125" s="1">
        <v>420516</v>
      </c>
      <c r="I2125" s="3">
        <v>42543</v>
      </c>
      <c r="J2125" s="3">
        <v>42530</v>
      </c>
      <c r="K2125" s="3">
        <v>42531</v>
      </c>
      <c r="N2125" s="1" t="s">
        <v>89</v>
      </c>
      <c r="O2125" s="1">
        <v>117055</v>
      </c>
      <c r="P2125" s="1">
        <v>20000</v>
      </c>
      <c r="Q2125" s="1">
        <v>18.45</v>
      </c>
      <c r="R2125" s="1337">
        <v>369000</v>
      </c>
      <c r="S2125" s="4">
        <v>27200</v>
      </c>
      <c r="T2125" s="1">
        <v>17.09</v>
      </c>
      <c r="U2125" s="1337">
        <v>341800</v>
      </c>
      <c r="V2125" s="1">
        <v>6.3E-2</v>
      </c>
      <c r="W2125" s="1337">
        <v>1260.5999999999999</v>
      </c>
      <c r="Y2125" s="1">
        <v>130</v>
      </c>
      <c r="AA2125" s="1">
        <v>401</v>
      </c>
      <c r="AB2125" s="1337">
        <v>27200</v>
      </c>
    </row>
    <row r="2126" spans="1:28">
      <c r="A2126" s="1336" t="s">
        <v>1370</v>
      </c>
      <c r="B2126" s="2" t="s">
        <v>1392</v>
      </c>
      <c r="C2126" s="1" t="s">
        <v>1393</v>
      </c>
      <c r="D2126" s="1" t="s">
        <v>116</v>
      </c>
      <c r="E2126" s="1">
        <v>130371</v>
      </c>
      <c r="F2126" s="1336" t="s">
        <v>658</v>
      </c>
      <c r="G2126" s="1" t="s">
        <v>32</v>
      </c>
      <c r="H2126" s="1">
        <v>420624</v>
      </c>
      <c r="I2126" s="3">
        <v>42543</v>
      </c>
      <c r="J2126" s="3">
        <v>42538</v>
      </c>
      <c r="K2126" s="3">
        <v>42542</v>
      </c>
      <c r="L2126" s="1">
        <v>222998</v>
      </c>
      <c r="M2126" s="3">
        <v>42543</v>
      </c>
      <c r="N2126" s="1" t="s">
        <v>89</v>
      </c>
      <c r="O2126" s="1">
        <v>117318</v>
      </c>
      <c r="P2126" s="1">
        <v>3000</v>
      </c>
      <c r="Q2126" s="1">
        <v>18.899999999999999</v>
      </c>
      <c r="R2126" s="1337">
        <v>56700</v>
      </c>
      <c r="S2126" s="4">
        <v>5430</v>
      </c>
      <c r="T2126" s="1">
        <v>17.09</v>
      </c>
      <c r="U2126" s="1337">
        <v>51270</v>
      </c>
      <c r="V2126" s="1">
        <v>6.3E-2</v>
      </c>
      <c r="W2126" s="1336">
        <v>189.09</v>
      </c>
      <c r="Y2126" s="1">
        <v>135</v>
      </c>
      <c r="Z2126" s="1" t="s">
        <v>143</v>
      </c>
      <c r="AA2126" s="1">
        <v>401</v>
      </c>
      <c r="AB2126" s="1337">
        <v>5430</v>
      </c>
    </row>
    <row r="2127" spans="1:28">
      <c r="A2127" s="1336" t="s">
        <v>1370</v>
      </c>
      <c r="B2127" s="2" t="s">
        <v>1392</v>
      </c>
      <c r="C2127" s="1" t="s">
        <v>1393</v>
      </c>
      <c r="D2127" s="1" t="s">
        <v>116</v>
      </c>
      <c r="E2127" s="1">
        <v>142040</v>
      </c>
      <c r="F2127" s="1336" t="s">
        <v>1394</v>
      </c>
      <c r="G2127" s="1" t="s">
        <v>32</v>
      </c>
      <c r="H2127" s="1">
        <v>421389</v>
      </c>
      <c r="I2127" s="3">
        <v>42531</v>
      </c>
      <c r="J2127" s="3">
        <v>42528</v>
      </c>
      <c r="K2127" s="3">
        <v>42530</v>
      </c>
      <c r="N2127" s="1" t="s">
        <v>56</v>
      </c>
      <c r="O2127" s="1">
        <v>6106</v>
      </c>
      <c r="P2127" s="1">
        <v>2000</v>
      </c>
      <c r="Q2127" s="1">
        <v>20.618099999999998</v>
      </c>
      <c r="R2127" s="1337">
        <v>41236.199999999997</v>
      </c>
      <c r="S2127" s="4">
        <v>7056.2</v>
      </c>
      <c r="T2127" s="1">
        <v>17.09</v>
      </c>
      <c r="U2127" s="1337">
        <v>34180</v>
      </c>
      <c r="V2127" s="1">
        <v>6.3E-2</v>
      </c>
      <c r="W2127" s="1336">
        <v>126.06</v>
      </c>
      <c r="Y2127" s="1">
        <v>144</v>
      </c>
      <c r="AA2127" s="1">
        <v>401</v>
      </c>
      <c r="AB2127" s="1337">
        <v>7056.2</v>
      </c>
    </row>
    <row r="2128" spans="1:28">
      <c r="A2128" s="1336" t="s">
        <v>1370</v>
      </c>
      <c r="B2128" s="2" t="s">
        <v>1395</v>
      </c>
      <c r="C2128" s="1" t="s">
        <v>1393</v>
      </c>
      <c r="D2128" s="1" t="s">
        <v>65</v>
      </c>
      <c r="E2128" s="1">
        <v>130191</v>
      </c>
      <c r="F2128" s="1336" t="s">
        <v>1373</v>
      </c>
      <c r="G2128" s="1" t="s">
        <v>32</v>
      </c>
      <c r="H2128" s="1">
        <v>418079</v>
      </c>
      <c r="I2128" s="3">
        <v>42523</v>
      </c>
      <c r="J2128" s="3">
        <v>42502</v>
      </c>
      <c r="K2128" s="3">
        <v>42531</v>
      </c>
      <c r="L2128" s="1">
        <v>221484</v>
      </c>
      <c r="M2128" s="3">
        <v>42522</v>
      </c>
      <c r="N2128" s="1" t="s">
        <v>89</v>
      </c>
      <c r="O2128" s="1">
        <v>116055</v>
      </c>
      <c r="P2128" s="1">
        <v>1000</v>
      </c>
      <c r="Q2128" s="1">
        <v>18.899999999999999</v>
      </c>
      <c r="R2128" s="1337">
        <v>18900</v>
      </c>
      <c r="S2128" s="4">
        <v>1810</v>
      </c>
      <c r="T2128" s="1">
        <v>17.09</v>
      </c>
      <c r="U2128" s="1337">
        <v>17090</v>
      </c>
      <c r="V2128" s="1">
        <v>6.3E-2</v>
      </c>
      <c r="W2128" s="1336">
        <v>63.03</v>
      </c>
      <c r="Y2128" s="1">
        <v>135</v>
      </c>
      <c r="Z2128" s="1" t="s">
        <v>436</v>
      </c>
      <c r="AA2128" s="1">
        <v>401</v>
      </c>
      <c r="AB2128" s="1337">
        <v>1810</v>
      </c>
    </row>
    <row r="2129" spans="1:28">
      <c r="A2129" s="1336" t="s">
        <v>1370</v>
      </c>
      <c r="B2129" s="2" t="s">
        <v>1396</v>
      </c>
      <c r="C2129" s="1" t="s">
        <v>1397</v>
      </c>
      <c r="D2129" s="1" t="s">
        <v>116</v>
      </c>
      <c r="E2129" s="1">
        <v>140083</v>
      </c>
      <c r="F2129" s="1336" t="s">
        <v>117</v>
      </c>
      <c r="G2129" s="1" t="s">
        <v>32</v>
      </c>
      <c r="H2129" s="1">
        <v>418007</v>
      </c>
      <c r="I2129" s="3">
        <v>42522</v>
      </c>
      <c r="J2129" s="3">
        <v>42516</v>
      </c>
      <c r="K2129" s="3">
        <v>42546</v>
      </c>
      <c r="L2129" s="1">
        <v>221448</v>
      </c>
      <c r="M2129" s="3">
        <v>42522</v>
      </c>
      <c r="N2129" s="1" t="s">
        <v>89</v>
      </c>
      <c r="O2129" s="1">
        <v>116502</v>
      </c>
      <c r="P2129" s="1">
        <v>6000</v>
      </c>
      <c r="Q2129" s="1">
        <v>29.07</v>
      </c>
      <c r="R2129" s="1337">
        <v>174420</v>
      </c>
      <c r="S2129" s="4">
        <v>3570</v>
      </c>
      <c r="T2129" s="1">
        <v>28.475000000000001</v>
      </c>
      <c r="U2129" s="1337">
        <v>170850</v>
      </c>
      <c r="V2129" s="1">
        <v>0.10780000000000001</v>
      </c>
      <c r="W2129" s="1336">
        <v>646.79999999999995</v>
      </c>
      <c r="Y2129" s="1">
        <v>141</v>
      </c>
      <c r="AA2129" s="1">
        <v>401</v>
      </c>
      <c r="AB2129" s="1337">
        <v>3570</v>
      </c>
    </row>
    <row r="2130" spans="1:28">
      <c r="A2130" s="1336" t="s">
        <v>1370</v>
      </c>
      <c r="B2130" s="2" t="s">
        <v>1396</v>
      </c>
      <c r="C2130" s="1" t="s">
        <v>1397</v>
      </c>
      <c r="D2130" s="1" t="s">
        <v>116</v>
      </c>
      <c r="E2130" s="1">
        <v>130004</v>
      </c>
      <c r="F2130" s="1336" t="s">
        <v>125</v>
      </c>
      <c r="G2130" s="1" t="s">
        <v>32</v>
      </c>
      <c r="H2130" s="1">
        <v>418434</v>
      </c>
      <c r="I2130" s="3">
        <v>42525</v>
      </c>
      <c r="J2130" s="3">
        <v>42521</v>
      </c>
      <c r="K2130" s="3">
        <v>42523</v>
      </c>
      <c r="L2130" s="1">
        <v>221747</v>
      </c>
      <c r="M2130" s="3">
        <v>42525</v>
      </c>
      <c r="N2130" s="1" t="s">
        <v>89</v>
      </c>
      <c r="O2130" s="1">
        <v>116634</v>
      </c>
      <c r="P2130" s="1">
        <v>2000</v>
      </c>
      <c r="Q2130" s="1">
        <v>29.48</v>
      </c>
      <c r="R2130" s="1337">
        <v>58960</v>
      </c>
      <c r="S2130" s="4">
        <v>2010</v>
      </c>
      <c r="T2130" s="1">
        <v>28.475000000000001</v>
      </c>
      <c r="U2130" s="1337">
        <v>56950</v>
      </c>
      <c r="V2130" s="1">
        <v>0.10780000000000001</v>
      </c>
      <c r="W2130" s="1336">
        <v>215.6</v>
      </c>
      <c r="Y2130" s="1">
        <v>130</v>
      </c>
      <c r="AA2130" s="1">
        <v>401</v>
      </c>
      <c r="AB2130" s="1337">
        <v>2010</v>
      </c>
    </row>
    <row r="2131" spans="1:28">
      <c r="A2131" s="1336" t="s">
        <v>1370</v>
      </c>
      <c r="B2131" s="2" t="s">
        <v>1396</v>
      </c>
      <c r="C2131" s="1" t="s">
        <v>1397</v>
      </c>
      <c r="D2131" s="1" t="s">
        <v>116</v>
      </c>
      <c r="E2131" s="1">
        <v>130019</v>
      </c>
      <c r="F2131" s="1336" t="s">
        <v>412</v>
      </c>
      <c r="G2131" s="1" t="s">
        <v>32</v>
      </c>
      <c r="H2131" s="1">
        <v>418576</v>
      </c>
      <c r="I2131" s="3">
        <v>42527</v>
      </c>
      <c r="J2131" s="3">
        <v>42507</v>
      </c>
      <c r="K2131" s="3">
        <v>42538</v>
      </c>
      <c r="N2131" s="1" t="s">
        <v>89</v>
      </c>
      <c r="O2131" s="1">
        <v>116239</v>
      </c>
      <c r="P2131" s="1">
        <v>1000</v>
      </c>
      <c r="Q2131" s="1">
        <v>30.95</v>
      </c>
      <c r="R2131" s="1337">
        <v>30950</v>
      </c>
      <c r="S2131" s="4">
        <v>2475</v>
      </c>
      <c r="T2131" s="1">
        <v>28.475000000000001</v>
      </c>
      <c r="U2131" s="1337">
        <v>28475</v>
      </c>
      <c r="V2131" s="1">
        <v>0.10780000000000001</v>
      </c>
      <c r="W2131" s="1336">
        <v>107.8</v>
      </c>
      <c r="Y2131" s="1">
        <v>130</v>
      </c>
      <c r="AA2131" s="1">
        <v>401</v>
      </c>
      <c r="AB2131" s="1337">
        <v>2475</v>
      </c>
    </row>
    <row r="2132" spans="1:28">
      <c r="A2132" s="1336" t="s">
        <v>1370</v>
      </c>
      <c r="B2132" s="2" t="s">
        <v>1396</v>
      </c>
      <c r="C2132" s="1" t="s">
        <v>1397</v>
      </c>
      <c r="D2132" s="1" t="s">
        <v>116</v>
      </c>
      <c r="E2132" s="1">
        <v>130003</v>
      </c>
      <c r="F2132" s="1336" t="s">
        <v>145</v>
      </c>
      <c r="G2132" s="1" t="s">
        <v>32</v>
      </c>
      <c r="H2132" s="1">
        <v>418701</v>
      </c>
      <c r="I2132" s="3">
        <v>42529</v>
      </c>
      <c r="J2132" s="3">
        <v>42522</v>
      </c>
      <c r="K2132" s="3">
        <v>42524</v>
      </c>
      <c r="N2132" s="1" t="s">
        <v>89</v>
      </c>
      <c r="O2132" s="1">
        <v>116695</v>
      </c>
      <c r="P2132" s="1">
        <v>2000</v>
      </c>
      <c r="Q2132" s="1">
        <v>29.18</v>
      </c>
      <c r="R2132" s="1337">
        <v>58360</v>
      </c>
      <c r="S2132" s="4">
        <v>1410</v>
      </c>
      <c r="T2132" s="1">
        <v>28.475000000000001</v>
      </c>
      <c r="U2132" s="1337">
        <v>56950</v>
      </c>
      <c r="V2132" s="1">
        <v>0.10780000000000001</v>
      </c>
      <c r="W2132" s="1336">
        <v>215.6</v>
      </c>
      <c r="Y2132" s="1">
        <v>130</v>
      </c>
      <c r="AA2132" s="1">
        <v>401</v>
      </c>
      <c r="AB2132" s="1337">
        <v>1410</v>
      </c>
    </row>
    <row r="2133" spans="1:28">
      <c r="A2133" s="1336" t="s">
        <v>1370</v>
      </c>
      <c r="B2133" s="2" t="s">
        <v>1396</v>
      </c>
      <c r="C2133" s="1" t="s">
        <v>1397</v>
      </c>
      <c r="D2133" s="1" t="s">
        <v>116</v>
      </c>
      <c r="E2133" s="1">
        <v>130019</v>
      </c>
      <c r="F2133" s="1336" t="s">
        <v>412</v>
      </c>
      <c r="G2133" s="1" t="s">
        <v>32</v>
      </c>
      <c r="H2133" s="1">
        <v>418728</v>
      </c>
      <c r="I2133" s="3">
        <v>42530</v>
      </c>
      <c r="J2133" s="3">
        <v>42529</v>
      </c>
      <c r="K2133" s="3">
        <v>42531</v>
      </c>
      <c r="N2133" s="1" t="s">
        <v>89</v>
      </c>
      <c r="O2133" s="1">
        <v>117018</v>
      </c>
      <c r="P2133" s="1">
        <v>1600</v>
      </c>
      <c r="Q2133" s="1">
        <v>29.78</v>
      </c>
      <c r="R2133" s="1337">
        <v>47648</v>
      </c>
      <c r="S2133" s="4">
        <v>2088</v>
      </c>
      <c r="T2133" s="1">
        <v>28.475000000000001</v>
      </c>
      <c r="U2133" s="1337">
        <v>45560</v>
      </c>
      <c r="V2133" s="1">
        <v>0.10780000000000001</v>
      </c>
      <c r="W2133" s="1336">
        <v>172.48</v>
      </c>
      <c r="Y2133" s="1">
        <v>130</v>
      </c>
      <c r="AA2133" s="1">
        <v>401</v>
      </c>
      <c r="AB2133" s="1337">
        <v>2088</v>
      </c>
    </row>
    <row r="2134" spans="1:28">
      <c r="A2134" s="1336" t="s">
        <v>1370</v>
      </c>
      <c r="B2134" s="2" t="s">
        <v>1396</v>
      </c>
      <c r="C2134" s="1" t="s">
        <v>1397</v>
      </c>
      <c r="D2134" s="1" t="s">
        <v>116</v>
      </c>
      <c r="E2134" s="1">
        <v>140083</v>
      </c>
      <c r="F2134" s="1336" t="s">
        <v>117</v>
      </c>
      <c r="G2134" s="1" t="s">
        <v>32</v>
      </c>
      <c r="H2134" s="1">
        <v>419369</v>
      </c>
      <c r="I2134" s="3">
        <v>42532</v>
      </c>
      <c r="J2134" s="3">
        <v>42529</v>
      </c>
      <c r="K2134" s="3">
        <v>42530</v>
      </c>
      <c r="L2134" s="1">
        <v>222275</v>
      </c>
      <c r="M2134" s="3">
        <v>42531</v>
      </c>
      <c r="N2134" s="1" t="s">
        <v>89</v>
      </c>
      <c r="O2134" s="1">
        <v>117004</v>
      </c>
      <c r="P2134" s="1">
        <v>4000</v>
      </c>
      <c r="Q2134" s="1">
        <v>28.36</v>
      </c>
      <c r="R2134" s="1337">
        <v>113440</v>
      </c>
      <c r="S2134" s="1">
        <v>-460</v>
      </c>
      <c r="T2134" s="1">
        <v>28.475000000000001</v>
      </c>
      <c r="U2134" s="1337">
        <v>113900</v>
      </c>
      <c r="V2134" s="1">
        <v>0.10780000000000001</v>
      </c>
      <c r="W2134" s="1336">
        <v>431.2</v>
      </c>
      <c r="Y2134" s="1">
        <v>141</v>
      </c>
      <c r="AA2134" s="1">
        <v>401</v>
      </c>
      <c r="AB2134" s="1336">
        <v>-460</v>
      </c>
    </row>
    <row r="2135" spans="1:28">
      <c r="A2135" s="1336" t="s">
        <v>1370</v>
      </c>
      <c r="B2135" s="2" t="s">
        <v>1396</v>
      </c>
      <c r="C2135" s="1" t="s">
        <v>1397</v>
      </c>
      <c r="D2135" s="1" t="s">
        <v>116</v>
      </c>
      <c r="E2135" s="1">
        <v>130007</v>
      </c>
      <c r="F2135" s="1336" t="s">
        <v>146</v>
      </c>
      <c r="G2135" s="1" t="s">
        <v>32</v>
      </c>
      <c r="H2135" s="1">
        <v>420057</v>
      </c>
      <c r="I2135" s="3">
        <v>42537</v>
      </c>
      <c r="J2135" s="3">
        <v>42531</v>
      </c>
      <c r="K2135" s="3">
        <v>42546</v>
      </c>
      <c r="L2135" s="1">
        <v>222675</v>
      </c>
      <c r="M2135" s="3">
        <v>42537</v>
      </c>
      <c r="N2135" s="1" t="s">
        <v>89</v>
      </c>
      <c r="O2135" s="1">
        <v>117111</v>
      </c>
      <c r="P2135" s="1">
        <v>500</v>
      </c>
      <c r="Q2135" s="1">
        <v>36.869999999999997</v>
      </c>
      <c r="R2135" s="1337">
        <v>18435</v>
      </c>
      <c r="S2135" s="4">
        <v>4197.5</v>
      </c>
      <c r="T2135" s="1">
        <v>28.475000000000001</v>
      </c>
      <c r="U2135" s="1337">
        <v>14237.5</v>
      </c>
      <c r="V2135" s="1">
        <v>0.10780000000000001</v>
      </c>
      <c r="W2135" s="1336">
        <v>53.9</v>
      </c>
      <c r="Y2135" s="1">
        <v>130</v>
      </c>
      <c r="AA2135" s="1">
        <v>401</v>
      </c>
      <c r="AB2135" s="1337">
        <v>4197.5</v>
      </c>
    </row>
    <row r="2136" spans="1:28">
      <c r="A2136" s="1336" t="s">
        <v>1370</v>
      </c>
      <c r="B2136" s="2" t="s">
        <v>1396</v>
      </c>
      <c r="C2136" s="1" t="s">
        <v>1397</v>
      </c>
      <c r="D2136" s="1" t="s">
        <v>116</v>
      </c>
      <c r="E2136" s="1">
        <v>130375</v>
      </c>
      <c r="F2136" s="1336" t="s">
        <v>458</v>
      </c>
      <c r="G2136" s="1" t="s">
        <v>32</v>
      </c>
      <c r="H2136" s="1">
        <v>420058</v>
      </c>
      <c r="I2136" s="3">
        <v>42537</v>
      </c>
      <c r="J2136" s="3">
        <v>42531</v>
      </c>
      <c r="K2136" s="3">
        <v>42546</v>
      </c>
      <c r="L2136" s="1">
        <v>222613</v>
      </c>
      <c r="M2136" s="3">
        <v>42536</v>
      </c>
      <c r="N2136" s="1" t="s">
        <v>89</v>
      </c>
      <c r="O2136" s="1">
        <v>117133</v>
      </c>
      <c r="P2136" s="1">
        <v>800</v>
      </c>
      <c r="Q2136" s="1">
        <v>30.18</v>
      </c>
      <c r="R2136" s="1337">
        <v>24144</v>
      </c>
      <c r="S2136" s="4">
        <v>1364</v>
      </c>
      <c r="T2136" s="1">
        <v>28.475000000000001</v>
      </c>
      <c r="U2136" s="1337">
        <v>22780</v>
      </c>
      <c r="V2136" s="1">
        <v>0.10780000000000001</v>
      </c>
      <c r="W2136" s="1336">
        <v>86.24</v>
      </c>
      <c r="Y2136" s="1">
        <v>135</v>
      </c>
      <c r="Z2136" s="1" t="s">
        <v>259</v>
      </c>
      <c r="AA2136" s="1">
        <v>401</v>
      </c>
      <c r="AB2136" s="1337">
        <v>1364</v>
      </c>
    </row>
    <row r="2137" spans="1:28">
      <c r="A2137" s="1336" t="s">
        <v>1370</v>
      </c>
      <c r="B2137" s="2" t="s">
        <v>1396</v>
      </c>
      <c r="C2137" s="1" t="s">
        <v>1397</v>
      </c>
      <c r="D2137" s="1" t="s">
        <v>116</v>
      </c>
      <c r="E2137" s="1">
        <v>130019</v>
      </c>
      <c r="F2137" s="1336" t="s">
        <v>412</v>
      </c>
      <c r="G2137" s="1" t="s">
        <v>32</v>
      </c>
      <c r="H2137" s="1">
        <v>420665</v>
      </c>
      <c r="I2137" s="3">
        <v>42543</v>
      </c>
      <c r="J2137" s="3">
        <v>42529</v>
      </c>
      <c r="K2137" s="3">
        <v>42546</v>
      </c>
      <c r="N2137" s="1" t="s">
        <v>89</v>
      </c>
      <c r="O2137" s="1">
        <v>117018</v>
      </c>
      <c r="P2137" s="1">
        <v>1400</v>
      </c>
      <c r="Q2137" s="1">
        <v>29.78</v>
      </c>
      <c r="R2137" s="1337">
        <v>41692</v>
      </c>
      <c r="S2137" s="4">
        <v>1827</v>
      </c>
      <c r="T2137" s="1">
        <v>28.475000000000001</v>
      </c>
      <c r="U2137" s="1337">
        <v>39865</v>
      </c>
      <c r="V2137" s="1">
        <v>0.10780000000000001</v>
      </c>
      <c r="W2137" s="1336">
        <v>150.91999999999999</v>
      </c>
      <c r="Y2137" s="1">
        <v>130</v>
      </c>
      <c r="AA2137" s="1">
        <v>401</v>
      </c>
      <c r="AB2137" s="1337">
        <v>1827</v>
      </c>
    </row>
    <row r="2138" spans="1:28">
      <c r="A2138" s="1336" t="s">
        <v>1370</v>
      </c>
      <c r="B2138" s="2" t="s">
        <v>1396</v>
      </c>
      <c r="C2138" s="1" t="s">
        <v>1397</v>
      </c>
      <c r="D2138" s="1" t="s">
        <v>116</v>
      </c>
      <c r="E2138" s="1">
        <v>130375</v>
      </c>
      <c r="F2138" s="1336" t="s">
        <v>458</v>
      </c>
      <c r="G2138" s="1" t="s">
        <v>32</v>
      </c>
      <c r="H2138" s="1">
        <v>420909</v>
      </c>
      <c r="I2138" s="3">
        <v>42544</v>
      </c>
      <c r="J2138" s="3">
        <v>42531</v>
      </c>
      <c r="K2138" s="3">
        <v>42546</v>
      </c>
      <c r="L2138" s="1">
        <v>223093</v>
      </c>
      <c r="M2138" s="3">
        <v>42544</v>
      </c>
      <c r="N2138" s="1" t="s">
        <v>89</v>
      </c>
      <c r="O2138" s="1">
        <v>117133</v>
      </c>
      <c r="P2138" s="1">
        <v>700</v>
      </c>
      <c r="Q2138" s="1">
        <v>30.18</v>
      </c>
      <c r="R2138" s="1337">
        <v>21126</v>
      </c>
      <c r="S2138" s="4">
        <v>1193.5</v>
      </c>
      <c r="T2138" s="1">
        <v>28.475000000000001</v>
      </c>
      <c r="U2138" s="1337">
        <v>19932.5</v>
      </c>
      <c r="V2138" s="1">
        <v>0.10780000000000001</v>
      </c>
      <c r="W2138" s="1336">
        <v>75.459999999999994</v>
      </c>
      <c r="Y2138" s="1">
        <v>135</v>
      </c>
      <c r="Z2138" s="1" t="s">
        <v>259</v>
      </c>
      <c r="AA2138" s="1">
        <v>401</v>
      </c>
      <c r="AB2138" s="1337">
        <v>1193.5</v>
      </c>
    </row>
    <row r="2139" spans="1:28">
      <c r="A2139" s="1336" t="s">
        <v>1370</v>
      </c>
      <c r="B2139" s="2" t="s">
        <v>1398</v>
      </c>
      <c r="C2139" s="1" t="s">
        <v>1397</v>
      </c>
      <c r="D2139" s="1" t="s">
        <v>65</v>
      </c>
      <c r="E2139" s="1">
        <v>130236</v>
      </c>
      <c r="F2139" s="1336" t="s">
        <v>427</v>
      </c>
      <c r="G2139" s="1" t="s">
        <v>32</v>
      </c>
      <c r="H2139" s="1">
        <v>420958</v>
      </c>
      <c r="I2139" s="3">
        <v>42545</v>
      </c>
      <c r="J2139" s="3">
        <v>42530</v>
      </c>
      <c r="K2139" s="3">
        <v>42546</v>
      </c>
      <c r="L2139" s="1">
        <v>223138</v>
      </c>
      <c r="M2139" s="3">
        <v>42545</v>
      </c>
      <c r="N2139" s="1" t="s">
        <v>89</v>
      </c>
      <c r="O2139" s="1">
        <v>117039</v>
      </c>
      <c r="P2139" s="1">
        <v>1000</v>
      </c>
      <c r="Q2139" s="1">
        <v>70.900000000000006</v>
      </c>
      <c r="R2139" s="1337">
        <v>70900</v>
      </c>
      <c r="S2139" s="4">
        <v>42425</v>
      </c>
      <c r="T2139" s="1">
        <v>28.475000000000001</v>
      </c>
      <c r="U2139" s="1337">
        <v>28475</v>
      </c>
      <c r="V2139" s="1">
        <v>0.10780000000000001</v>
      </c>
      <c r="W2139" s="1336">
        <v>107.8</v>
      </c>
      <c r="Y2139" s="1">
        <v>135</v>
      </c>
      <c r="Z2139" s="1" t="s">
        <v>143</v>
      </c>
      <c r="AA2139" s="1">
        <v>401</v>
      </c>
      <c r="AB2139" s="1337">
        <v>42425</v>
      </c>
    </row>
    <row r="2140" spans="1:28">
      <c r="A2140" s="1336" t="s">
        <v>1399</v>
      </c>
      <c r="B2140" s="2" t="s">
        <v>1400</v>
      </c>
      <c r="C2140" s="1" t="s">
        <v>1401</v>
      </c>
      <c r="D2140" s="1" t="s">
        <v>116</v>
      </c>
      <c r="E2140" s="1">
        <v>130099</v>
      </c>
      <c r="F2140" s="1336" t="s">
        <v>150</v>
      </c>
      <c r="G2140" s="1" t="s">
        <v>32</v>
      </c>
      <c r="H2140" s="1">
        <v>418116</v>
      </c>
      <c r="I2140" s="3">
        <v>42523</v>
      </c>
      <c r="J2140" s="3">
        <v>42515</v>
      </c>
      <c r="K2140" s="3">
        <v>42536</v>
      </c>
      <c r="N2140" s="1" t="s">
        <v>89</v>
      </c>
      <c r="O2140" s="1">
        <v>116443</v>
      </c>
      <c r="P2140" s="1">
        <v>100</v>
      </c>
      <c r="Q2140" s="1">
        <v>64.069999999999993</v>
      </c>
      <c r="R2140" s="1337">
        <v>6407</v>
      </c>
      <c r="S2140" s="4">
        <v>2228</v>
      </c>
      <c r="T2140" s="1">
        <v>41.79</v>
      </c>
      <c r="U2140" s="1337">
        <v>4179</v>
      </c>
      <c r="V2140" s="1">
        <v>0.1807</v>
      </c>
      <c r="W2140" s="1336">
        <v>18.065999999999999</v>
      </c>
      <c r="Y2140" s="1">
        <v>130</v>
      </c>
      <c r="AA2140" s="1">
        <v>401</v>
      </c>
      <c r="AB2140" s="1337">
        <v>2228</v>
      </c>
    </row>
    <row r="2141" spans="1:28">
      <c r="A2141" s="1336" t="s">
        <v>1399</v>
      </c>
      <c r="B2141" s="2" t="s">
        <v>1400</v>
      </c>
      <c r="C2141" s="1" t="s">
        <v>1401</v>
      </c>
      <c r="D2141" s="1" t="s">
        <v>116</v>
      </c>
      <c r="E2141" s="1">
        <v>130004</v>
      </c>
      <c r="F2141" s="1336" t="s">
        <v>125</v>
      </c>
      <c r="G2141" s="1" t="s">
        <v>32</v>
      </c>
      <c r="H2141" s="1">
        <v>418455</v>
      </c>
      <c r="I2141" s="3">
        <v>42525</v>
      </c>
      <c r="J2141" s="3">
        <v>42514</v>
      </c>
      <c r="K2141" s="3">
        <v>42516</v>
      </c>
      <c r="L2141" s="1">
        <v>221744</v>
      </c>
      <c r="M2141" s="3">
        <v>42525</v>
      </c>
      <c r="N2141" s="1" t="s">
        <v>89</v>
      </c>
      <c r="O2141" s="1">
        <v>116403</v>
      </c>
      <c r="P2141" s="1">
        <v>300</v>
      </c>
      <c r="Q2141" s="1">
        <v>63.42</v>
      </c>
      <c r="R2141" s="1337">
        <v>19026</v>
      </c>
      <c r="S2141" s="4">
        <v>6489</v>
      </c>
      <c r="T2141" s="1">
        <v>41.79</v>
      </c>
      <c r="U2141" s="1337">
        <v>12537</v>
      </c>
      <c r="V2141" s="1">
        <v>0.1807</v>
      </c>
      <c r="W2141" s="1336">
        <v>54.198</v>
      </c>
      <c r="Y2141" s="1">
        <v>130</v>
      </c>
      <c r="AA2141" s="1">
        <v>401</v>
      </c>
      <c r="AB2141" s="1337">
        <v>6489</v>
      </c>
    </row>
    <row r="2142" spans="1:28">
      <c r="A2142" s="1336" t="s">
        <v>1399</v>
      </c>
      <c r="B2142" s="2" t="s">
        <v>1400</v>
      </c>
      <c r="C2142" s="1" t="s">
        <v>1401</v>
      </c>
      <c r="D2142" s="1" t="s">
        <v>116</v>
      </c>
      <c r="E2142" s="1">
        <v>130004</v>
      </c>
      <c r="F2142" s="1336" t="s">
        <v>125</v>
      </c>
      <c r="G2142" s="1" t="s">
        <v>32</v>
      </c>
      <c r="H2142" s="1">
        <v>418457</v>
      </c>
      <c r="I2142" s="3">
        <v>42525</v>
      </c>
      <c r="J2142" s="3">
        <v>42521</v>
      </c>
      <c r="K2142" s="3">
        <v>42523</v>
      </c>
      <c r="L2142" s="1">
        <v>221751</v>
      </c>
      <c r="M2142" s="3">
        <v>42525</v>
      </c>
      <c r="N2142" s="1" t="s">
        <v>89</v>
      </c>
      <c r="O2142" s="1">
        <v>116632</v>
      </c>
      <c r="P2142" s="1">
        <v>300</v>
      </c>
      <c r="Q2142" s="1">
        <v>63.42</v>
      </c>
      <c r="R2142" s="1337">
        <v>19026</v>
      </c>
      <c r="S2142" s="4">
        <v>6489</v>
      </c>
      <c r="T2142" s="1">
        <v>41.79</v>
      </c>
      <c r="U2142" s="1337">
        <v>12537</v>
      </c>
      <c r="V2142" s="1">
        <v>0.1807</v>
      </c>
      <c r="W2142" s="1336">
        <v>54.198</v>
      </c>
      <c r="Y2142" s="1">
        <v>130</v>
      </c>
      <c r="AA2142" s="1">
        <v>401</v>
      </c>
      <c r="AB2142" s="1337">
        <v>6489</v>
      </c>
    </row>
    <row r="2143" spans="1:28">
      <c r="A2143" s="1336" t="s">
        <v>1399</v>
      </c>
      <c r="B2143" s="2" t="s">
        <v>1400</v>
      </c>
      <c r="C2143" s="1" t="s">
        <v>1401</v>
      </c>
      <c r="D2143" s="1" t="s">
        <v>116</v>
      </c>
      <c r="E2143" s="1">
        <v>130004</v>
      </c>
      <c r="F2143" s="1336" t="s">
        <v>125</v>
      </c>
      <c r="G2143" s="1" t="s">
        <v>32</v>
      </c>
      <c r="H2143" s="1">
        <v>419198</v>
      </c>
      <c r="I2143" s="3">
        <v>42531</v>
      </c>
      <c r="J2143" s="3">
        <v>42530</v>
      </c>
      <c r="K2143" s="3">
        <v>42531</v>
      </c>
      <c r="L2143" s="1">
        <v>222214</v>
      </c>
      <c r="M2143" s="3">
        <v>42531</v>
      </c>
      <c r="N2143" s="1" t="s">
        <v>89</v>
      </c>
      <c r="O2143" s="1">
        <v>117047</v>
      </c>
      <c r="P2143" s="1">
        <v>1000</v>
      </c>
      <c r="Q2143" s="1">
        <v>63.42</v>
      </c>
      <c r="R2143" s="1337">
        <v>63420</v>
      </c>
      <c r="S2143" s="4">
        <v>21630</v>
      </c>
      <c r="T2143" s="1">
        <v>41.79</v>
      </c>
      <c r="U2143" s="1337">
        <v>41790</v>
      </c>
      <c r="V2143" s="1">
        <v>0.1807</v>
      </c>
      <c r="W2143" s="1336">
        <v>180.66</v>
      </c>
      <c r="Y2143" s="1">
        <v>130</v>
      </c>
      <c r="AA2143" s="1">
        <v>401</v>
      </c>
      <c r="AB2143" s="1337">
        <v>21630</v>
      </c>
    </row>
    <row r="2144" spans="1:28">
      <c r="A2144" s="1336" t="s">
        <v>1399</v>
      </c>
      <c r="B2144" s="2" t="s">
        <v>1400</v>
      </c>
      <c r="C2144" s="1" t="s">
        <v>1401</v>
      </c>
      <c r="D2144" s="1" t="s">
        <v>116</v>
      </c>
      <c r="E2144" s="1">
        <v>130241</v>
      </c>
      <c r="F2144" s="1336" t="s">
        <v>368</v>
      </c>
      <c r="G2144" s="1" t="s">
        <v>32</v>
      </c>
      <c r="H2144" s="1">
        <v>420059</v>
      </c>
      <c r="I2144" s="3">
        <v>42537</v>
      </c>
      <c r="J2144" s="3">
        <v>42531</v>
      </c>
      <c r="K2144" s="3">
        <v>42534</v>
      </c>
      <c r="L2144" s="1">
        <v>222644</v>
      </c>
      <c r="M2144" s="3">
        <v>42536</v>
      </c>
      <c r="N2144" s="1" t="s">
        <v>89</v>
      </c>
      <c r="O2144" s="1">
        <v>117140</v>
      </c>
      <c r="P2144" s="1">
        <v>300</v>
      </c>
      <c r="Q2144" s="1">
        <v>62.14</v>
      </c>
      <c r="R2144" s="1337">
        <v>18642</v>
      </c>
      <c r="S2144" s="4">
        <v>6105</v>
      </c>
      <c r="T2144" s="1">
        <v>41.79</v>
      </c>
      <c r="U2144" s="1337">
        <v>12537</v>
      </c>
      <c r="V2144" s="1">
        <v>0.1807</v>
      </c>
      <c r="W2144" s="1336">
        <v>54.198</v>
      </c>
      <c r="Y2144" s="1">
        <v>135</v>
      </c>
      <c r="Z2144" s="1" t="s">
        <v>143</v>
      </c>
      <c r="AA2144" s="1">
        <v>401</v>
      </c>
      <c r="AB2144" s="1337">
        <v>6105</v>
      </c>
    </row>
    <row r="2145" spans="1:28">
      <c r="A2145" s="1336" t="s">
        <v>1399</v>
      </c>
      <c r="B2145" s="2" t="s">
        <v>1400</v>
      </c>
      <c r="C2145" s="1" t="s">
        <v>1401</v>
      </c>
      <c r="D2145" s="1" t="s">
        <v>116</v>
      </c>
      <c r="E2145" s="1">
        <v>130241</v>
      </c>
      <c r="F2145" s="1336" t="s">
        <v>368</v>
      </c>
      <c r="G2145" s="1" t="s">
        <v>32</v>
      </c>
      <c r="H2145" s="1">
        <v>420066</v>
      </c>
      <c r="I2145" s="3">
        <v>42537</v>
      </c>
      <c r="J2145" s="3">
        <v>42534</v>
      </c>
      <c r="K2145" s="3">
        <v>42536</v>
      </c>
      <c r="L2145" s="1">
        <v>222609</v>
      </c>
      <c r="M2145" s="3">
        <v>42536</v>
      </c>
      <c r="N2145" s="1" t="s">
        <v>89</v>
      </c>
      <c r="O2145" s="1">
        <v>117192</v>
      </c>
      <c r="P2145" s="1">
        <v>100</v>
      </c>
      <c r="Q2145" s="1">
        <v>62.14</v>
      </c>
      <c r="R2145" s="1337">
        <v>6214</v>
      </c>
      <c r="S2145" s="4">
        <v>2035</v>
      </c>
      <c r="T2145" s="1">
        <v>41.79</v>
      </c>
      <c r="U2145" s="1337">
        <v>4179</v>
      </c>
      <c r="V2145" s="1">
        <v>0.1807</v>
      </c>
      <c r="W2145" s="1336">
        <v>18.065999999999999</v>
      </c>
      <c r="Y2145" s="1">
        <v>135</v>
      </c>
      <c r="Z2145" s="1" t="s">
        <v>143</v>
      </c>
      <c r="AA2145" s="1">
        <v>401</v>
      </c>
      <c r="AB2145" s="1337">
        <v>2035</v>
      </c>
    </row>
    <row r="2146" spans="1:28">
      <c r="A2146" s="1336" t="s">
        <v>1399</v>
      </c>
      <c r="B2146" s="2" t="s">
        <v>1402</v>
      </c>
      <c r="C2146" s="1" t="s">
        <v>1401</v>
      </c>
      <c r="D2146" s="1" t="s">
        <v>76</v>
      </c>
      <c r="E2146" s="1">
        <v>130004</v>
      </c>
      <c r="F2146" s="1336" t="s">
        <v>125</v>
      </c>
      <c r="G2146" s="1" t="s">
        <v>32</v>
      </c>
      <c r="H2146" s="1">
        <v>418269</v>
      </c>
      <c r="I2146" s="3">
        <v>42524</v>
      </c>
      <c r="J2146" s="3">
        <v>42493</v>
      </c>
      <c r="K2146" s="3">
        <v>42515</v>
      </c>
      <c r="L2146" s="1">
        <v>221664</v>
      </c>
      <c r="M2146" s="3">
        <v>42524</v>
      </c>
      <c r="N2146" s="1" t="s">
        <v>89</v>
      </c>
      <c r="O2146" s="1">
        <v>115730</v>
      </c>
      <c r="P2146" s="1">
        <v>500</v>
      </c>
      <c r="Q2146" s="1">
        <v>63.42</v>
      </c>
      <c r="R2146" s="1337">
        <v>31710</v>
      </c>
      <c r="S2146" s="4">
        <v>10815</v>
      </c>
      <c r="T2146" s="1">
        <v>41.79</v>
      </c>
      <c r="U2146" s="1337">
        <v>20895</v>
      </c>
      <c r="V2146" s="1">
        <v>0.1807</v>
      </c>
      <c r="W2146" s="1336">
        <v>90.33</v>
      </c>
      <c r="Y2146" s="1">
        <v>130</v>
      </c>
      <c r="AA2146" s="1">
        <v>401</v>
      </c>
      <c r="AB2146" s="1337">
        <v>10815</v>
      </c>
    </row>
    <row r="2147" spans="1:28">
      <c r="A2147" s="1336" t="s">
        <v>1399</v>
      </c>
      <c r="B2147" s="2" t="s">
        <v>1403</v>
      </c>
      <c r="C2147" s="1" t="s">
        <v>1401</v>
      </c>
      <c r="D2147" s="1" t="s">
        <v>65</v>
      </c>
      <c r="E2147" s="1">
        <v>130236</v>
      </c>
      <c r="F2147" s="1336" t="s">
        <v>427</v>
      </c>
      <c r="G2147" s="1" t="s">
        <v>32</v>
      </c>
      <c r="H2147" s="1">
        <v>418191</v>
      </c>
      <c r="I2147" s="3">
        <v>42523</v>
      </c>
      <c r="J2147" s="3">
        <v>42503</v>
      </c>
      <c r="K2147" s="3">
        <v>42531</v>
      </c>
      <c r="L2147" s="1">
        <v>221584</v>
      </c>
      <c r="M2147" s="3">
        <v>42523</v>
      </c>
      <c r="N2147" s="1" t="s">
        <v>89</v>
      </c>
      <c r="O2147" s="1">
        <v>116145</v>
      </c>
      <c r="P2147" s="1">
        <v>1000</v>
      </c>
      <c r="Q2147" s="1">
        <v>61.48</v>
      </c>
      <c r="R2147" s="1337">
        <v>61480</v>
      </c>
      <c r="S2147" s="4">
        <v>19690</v>
      </c>
      <c r="T2147" s="1">
        <v>41.79</v>
      </c>
      <c r="U2147" s="1337">
        <v>41790</v>
      </c>
      <c r="V2147" s="1">
        <v>0.1807</v>
      </c>
      <c r="W2147" s="1336">
        <v>180.66</v>
      </c>
      <c r="Y2147" s="1">
        <v>135</v>
      </c>
      <c r="Z2147" s="1" t="s">
        <v>143</v>
      </c>
      <c r="AA2147" s="1">
        <v>401</v>
      </c>
      <c r="AB2147" s="1337">
        <v>19690</v>
      </c>
    </row>
    <row r="2148" spans="1:28">
      <c r="A2148" s="1336" t="s">
        <v>1399</v>
      </c>
      <c r="B2148" s="2" t="s">
        <v>1404</v>
      </c>
      <c r="C2148" s="1" t="s">
        <v>1405</v>
      </c>
      <c r="D2148" s="1" t="s">
        <v>116</v>
      </c>
      <c r="E2148" s="1">
        <v>130004</v>
      </c>
      <c r="F2148" s="1336" t="s">
        <v>125</v>
      </c>
      <c r="G2148" s="1" t="s">
        <v>32</v>
      </c>
      <c r="H2148" s="1">
        <v>418457</v>
      </c>
      <c r="I2148" s="3">
        <v>42525</v>
      </c>
      <c r="J2148" s="3">
        <v>42521</v>
      </c>
      <c r="K2148" s="3">
        <v>42523</v>
      </c>
      <c r="L2148" s="1">
        <v>221751</v>
      </c>
      <c r="M2148" s="3">
        <v>42525</v>
      </c>
      <c r="N2148" s="1" t="s">
        <v>89</v>
      </c>
      <c r="O2148" s="1">
        <v>116632</v>
      </c>
      <c r="P2148" s="1">
        <v>300</v>
      </c>
      <c r="Q2148" s="1">
        <v>98.3</v>
      </c>
      <c r="R2148" s="1337">
        <v>29490</v>
      </c>
      <c r="S2148" s="4">
        <v>10505.7</v>
      </c>
      <c r="T2148" s="1">
        <v>63.280999999999999</v>
      </c>
      <c r="U2148" s="1337">
        <v>18984.3</v>
      </c>
      <c r="V2148" s="1">
        <v>0.28670000000000001</v>
      </c>
      <c r="W2148" s="1336">
        <v>86.013000000000005</v>
      </c>
      <c r="Y2148" s="1">
        <v>130</v>
      </c>
      <c r="AA2148" s="1">
        <v>401</v>
      </c>
      <c r="AB2148" s="1337">
        <v>10505.7</v>
      </c>
    </row>
    <row r="2149" spans="1:28">
      <c r="A2149" s="1336" t="s">
        <v>1399</v>
      </c>
      <c r="B2149" s="2" t="s">
        <v>1404</v>
      </c>
      <c r="C2149" s="1" t="s">
        <v>1405</v>
      </c>
      <c r="D2149" s="1" t="s">
        <v>116</v>
      </c>
      <c r="E2149" s="1">
        <v>130359</v>
      </c>
      <c r="F2149" s="1336" t="s">
        <v>675</v>
      </c>
      <c r="G2149" s="1" t="s">
        <v>32</v>
      </c>
      <c r="H2149" s="1">
        <v>418825</v>
      </c>
      <c r="I2149" s="3">
        <v>42528</v>
      </c>
      <c r="J2149" s="3">
        <v>42527</v>
      </c>
      <c r="K2149" s="3">
        <v>42528</v>
      </c>
      <c r="L2149" s="1">
        <v>221898</v>
      </c>
      <c r="M2149" s="3">
        <v>42528</v>
      </c>
      <c r="N2149" s="1" t="s">
        <v>89</v>
      </c>
      <c r="O2149" s="1">
        <v>116827</v>
      </c>
      <c r="P2149" s="1">
        <v>300</v>
      </c>
      <c r="Q2149" s="1">
        <v>96.3</v>
      </c>
      <c r="R2149" s="1337">
        <v>28890</v>
      </c>
      <c r="S2149" s="4">
        <v>9905.7000000000007</v>
      </c>
      <c r="T2149" s="1">
        <v>63.280999999999999</v>
      </c>
      <c r="U2149" s="1337">
        <v>18984.3</v>
      </c>
      <c r="V2149" s="1">
        <v>0.28670000000000001</v>
      </c>
      <c r="W2149" s="1336">
        <v>86.013000000000005</v>
      </c>
      <c r="Y2149" s="1">
        <v>135</v>
      </c>
      <c r="Z2149" s="1" t="s">
        <v>436</v>
      </c>
      <c r="AA2149" s="1">
        <v>401</v>
      </c>
      <c r="AB2149" s="1337">
        <v>9905.7000000000007</v>
      </c>
    </row>
    <row r="2150" spans="1:28">
      <c r="A2150" s="1336" t="s">
        <v>1399</v>
      </c>
      <c r="B2150" s="2" t="s">
        <v>1406</v>
      </c>
      <c r="C2150" s="1" t="s">
        <v>1405</v>
      </c>
      <c r="D2150" s="1" t="s">
        <v>76</v>
      </c>
      <c r="E2150" s="1">
        <v>130004</v>
      </c>
      <c r="F2150" s="1336" t="s">
        <v>125</v>
      </c>
      <c r="G2150" s="1" t="s">
        <v>32</v>
      </c>
      <c r="H2150" s="1">
        <v>418269</v>
      </c>
      <c r="I2150" s="3">
        <v>42524</v>
      </c>
      <c r="J2150" s="3">
        <v>42493</v>
      </c>
      <c r="K2150" s="3">
        <v>42515</v>
      </c>
      <c r="L2150" s="1">
        <v>221664</v>
      </c>
      <c r="M2150" s="3">
        <v>42524</v>
      </c>
      <c r="N2150" s="1" t="s">
        <v>89</v>
      </c>
      <c r="O2150" s="1">
        <v>115730</v>
      </c>
      <c r="P2150" s="1">
        <v>500</v>
      </c>
      <c r="Q2150" s="1">
        <v>98.3</v>
      </c>
      <c r="R2150" s="1337">
        <v>49150</v>
      </c>
      <c r="S2150" s="4">
        <v>17509.5</v>
      </c>
      <c r="T2150" s="1">
        <v>63.280999999999999</v>
      </c>
      <c r="U2150" s="1337">
        <v>31640.5</v>
      </c>
      <c r="V2150" s="1">
        <v>0.28670000000000001</v>
      </c>
      <c r="W2150" s="1336">
        <v>143.35499999999999</v>
      </c>
      <c r="Y2150" s="1">
        <v>130</v>
      </c>
      <c r="AA2150" s="1">
        <v>401</v>
      </c>
      <c r="AB2150" s="1337">
        <v>17509.5</v>
      </c>
    </row>
    <row r="2151" spans="1:28">
      <c r="A2151" s="1336" t="s">
        <v>1399</v>
      </c>
      <c r="B2151" s="2" t="s">
        <v>1407</v>
      </c>
      <c r="C2151" s="1" t="s">
        <v>1408</v>
      </c>
      <c r="D2151" s="1" t="s">
        <v>116</v>
      </c>
      <c r="E2151" s="1">
        <v>130236</v>
      </c>
      <c r="F2151" s="1336" t="s">
        <v>427</v>
      </c>
      <c r="G2151" s="1" t="s">
        <v>53</v>
      </c>
      <c r="H2151" s="1">
        <v>7337</v>
      </c>
      <c r="I2151" s="3">
        <v>42534</v>
      </c>
      <c r="J2151" s="3">
        <v>42549</v>
      </c>
      <c r="K2151" s="3">
        <v>42549</v>
      </c>
      <c r="L2151" s="1">
        <v>222392</v>
      </c>
      <c r="N2151" s="1" t="s">
        <v>54</v>
      </c>
      <c r="O2151" s="1">
        <v>7531</v>
      </c>
      <c r="P2151" s="1">
        <v>-1000</v>
      </c>
      <c r="Q2151" s="1">
        <v>47.7</v>
      </c>
      <c r="R2151" s="1337">
        <v>-47700</v>
      </c>
      <c r="S2151" s="4">
        <v>-20819</v>
      </c>
      <c r="T2151" s="1">
        <v>26.881</v>
      </c>
      <c r="U2151" s="1337">
        <v>-26881</v>
      </c>
      <c r="V2151" s="1">
        <v>0.1072</v>
      </c>
      <c r="W2151" s="1336">
        <v>-107.22</v>
      </c>
      <c r="Y2151" s="1">
        <v>135</v>
      </c>
      <c r="Z2151" s="1" t="s">
        <v>143</v>
      </c>
      <c r="AA2151" s="1">
        <v>401</v>
      </c>
      <c r="AB2151" s="1337">
        <v>-20819</v>
      </c>
    </row>
    <row r="2152" spans="1:28">
      <c r="A2152" s="1336" t="s">
        <v>1399</v>
      </c>
      <c r="B2152" s="2" t="s">
        <v>1407</v>
      </c>
      <c r="C2152" s="1" t="s">
        <v>1408</v>
      </c>
      <c r="D2152" s="1" t="s">
        <v>116</v>
      </c>
      <c r="E2152" s="1">
        <v>130314</v>
      </c>
      <c r="F2152" s="1336" t="s">
        <v>144</v>
      </c>
      <c r="G2152" s="1" t="s">
        <v>32</v>
      </c>
      <c r="H2152" s="1">
        <v>418310</v>
      </c>
      <c r="I2152" s="3">
        <v>42524</v>
      </c>
      <c r="J2152" s="3">
        <v>42513</v>
      </c>
      <c r="K2152" s="3">
        <v>42522</v>
      </c>
      <c r="L2152" s="1">
        <v>221623</v>
      </c>
      <c r="M2152" s="3">
        <v>42523</v>
      </c>
      <c r="N2152" s="1" t="s">
        <v>89</v>
      </c>
      <c r="O2152" s="1">
        <v>116299</v>
      </c>
      <c r="P2152" s="1">
        <v>1000</v>
      </c>
      <c r="Q2152" s="1">
        <v>38.450000000000003</v>
      </c>
      <c r="R2152" s="1337">
        <v>38450</v>
      </c>
      <c r="S2152" s="4">
        <v>11569</v>
      </c>
      <c r="T2152" s="1">
        <v>26.881</v>
      </c>
      <c r="U2152" s="1337">
        <v>26881</v>
      </c>
      <c r="V2152" s="1">
        <v>0.1072</v>
      </c>
      <c r="W2152" s="1336">
        <v>107.22</v>
      </c>
      <c r="Y2152" s="1">
        <v>130</v>
      </c>
      <c r="AA2152" s="1">
        <v>401</v>
      </c>
      <c r="AB2152" s="1337">
        <v>11569</v>
      </c>
    </row>
    <row r="2153" spans="1:28">
      <c r="A2153" s="1336" t="s">
        <v>1399</v>
      </c>
      <c r="B2153" s="2" t="s">
        <v>1407</v>
      </c>
      <c r="C2153" s="1" t="s">
        <v>1408</v>
      </c>
      <c r="D2153" s="1" t="s">
        <v>116</v>
      </c>
      <c r="E2153" s="1">
        <v>130004</v>
      </c>
      <c r="F2153" s="1336" t="s">
        <v>125</v>
      </c>
      <c r="G2153" s="1" t="s">
        <v>32</v>
      </c>
      <c r="H2153" s="1">
        <v>418425</v>
      </c>
      <c r="I2153" s="3">
        <v>42525</v>
      </c>
      <c r="J2153" s="3">
        <v>42514</v>
      </c>
      <c r="K2153" s="3">
        <v>42516</v>
      </c>
      <c r="L2153" s="1">
        <v>221727</v>
      </c>
      <c r="M2153" s="3">
        <v>42525</v>
      </c>
      <c r="N2153" s="1" t="s">
        <v>89</v>
      </c>
      <c r="O2153" s="1">
        <v>116403</v>
      </c>
      <c r="P2153" s="1">
        <v>500</v>
      </c>
      <c r="Q2153" s="1">
        <v>39.24</v>
      </c>
      <c r="R2153" s="1337">
        <v>19620</v>
      </c>
      <c r="S2153" s="4">
        <v>6179.5</v>
      </c>
      <c r="T2153" s="1">
        <v>26.881</v>
      </c>
      <c r="U2153" s="1337">
        <v>13440.5</v>
      </c>
      <c r="V2153" s="1">
        <v>0.1072</v>
      </c>
      <c r="W2153" s="1336">
        <v>53.61</v>
      </c>
      <c r="Y2153" s="1">
        <v>130</v>
      </c>
      <c r="AA2153" s="1">
        <v>401</v>
      </c>
      <c r="AB2153" s="1337">
        <v>6179.5</v>
      </c>
    </row>
    <row r="2154" spans="1:28">
      <c r="A2154" s="1336" t="s">
        <v>1399</v>
      </c>
      <c r="B2154" s="2" t="s">
        <v>1407</v>
      </c>
      <c r="C2154" s="1" t="s">
        <v>1408</v>
      </c>
      <c r="D2154" s="1" t="s">
        <v>116</v>
      </c>
      <c r="E2154" s="1">
        <v>130004</v>
      </c>
      <c r="F2154" s="1336" t="s">
        <v>125</v>
      </c>
      <c r="G2154" s="1" t="s">
        <v>32</v>
      </c>
      <c r="H2154" s="1">
        <v>418432</v>
      </c>
      <c r="I2154" s="3">
        <v>42525</v>
      </c>
      <c r="J2154" s="3">
        <v>42521</v>
      </c>
      <c r="K2154" s="3">
        <v>42523</v>
      </c>
      <c r="L2154" s="1">
        <v>221745</v>
      </c>
      <c r="M2154" s="3">
        <v>42525</v>
      </c>
      <c r="N2154" s="1" t="s">
        <v>89</v>
      </c>
      <c r="O2154" s="1">
        <v>116632</v>
      </c>
      <c r="P2154" s="1">
        <v>500</v>
      </c>
      <c r="Q2154" s="1">
        <v>39.24</v>
      </c>
      <c r="R2154" s="1337">
        <v>19620</v>
      </c>
      <c r="S2154" s="4">
        <v>6179.5</v>
      </c>
      <c r="T2154" s="1">
        <v>26.881</v>
      </c>
      <c r="U2154" s="1337">
        <v>13440.5</v>
      </c>
      <c r="V2154" s="1">
        <v>0.1072</v>
      </c>
      <c r="W2154" s="1336">
        <v>53.61</v>
      </c>
      <c r="Y2154" s="1">
        <v>130</v>
      </c>
      <c r="AA2154" s="1">
        <v>401</v>
      </c>
      <c r="AB2154" s="1337">
        <v>6179.5</v>
      </c>
    </row>
    <row r="2155" spans="1:28">
      <c r="A2155" s="1336" t="s">
        <v>1399</v>
      </c>
      <c r="B2155" s="2" t="s">
        <v>1407</v>
      </c>
      <c r="C2155" s="1" t="s">
        <v>1408</v>
      </c>
      <c r="D2155" s="1" t="s">
        <v>116</v>
      </c>
      <c r="E2155" s="1">
        <v>130347</v>
      </c>
      <c r="F2155" s="1336" t="s">
        <v>88</v>
      </c>
      <c r="G2155" s="1" t="s">
        <v>32</v>
      </c>
      <c r="H2155" s="1">
        <v>418526</v>
      </c>
      <c r="I2155" s="3">
        <v>42527</v>
      </c>
      <c r="J2155" s="3">
        <v>42522</v>
      </c>
      <c r="K2155" s="3">
        <v>42524</v>
      </c>
      <c r="L2155" s="1">
        <v>221765</v>
      </c>
      <c r="M2155" s="3">
        <v>42526</v>
      </c>
      <c r="N2155" s="1" t="s">
        <v>89</v>
      </c>
      <c r="O2155" s="1">
        <v>116666</v>
      </c>
      <c r="P2155" s="1">
        <v>400</v>
      </c>
      <c r="Q2155" s="1">
        <v>39.64</v>
      </c>
      <c r="R2155" s="1337">
        <v>15856</v>
      </c>
      <c r="S2155" s="4">
        <v>5103.6000000000004</v>
      </c>
      <c r="T2155" s="1">
        <v>26.881</v>
      </c>
      <c r="U2155" s="1337">
        <v>10752.4</v>
      </c>
      <c r="V2155" s="1">
        <v>0.1072</v>
      </c>
      <c r="W2155" s="1336">
        <v>42.887999999999998</v>
      </c>
      <c r="Y2155" s="1">
        <v>135</v>
      </c>
      <c r="Z2155" s="1" t="s">
        <v>90</v>
      </c>
      <c r="AA2155" s="1">
        <v>401</v>
      </c>
      <c r="AB2155" s="1337">
        <v>5103.6000000000004</v>
      </c>
    </row>
    <row r="2156" spans="1:28">
      <c r="A2156" s="1336" t="s">
        <v>1399</v>
      </c>
      <c r="B2156" s="2" t="s">
        <v>1407</v>
      </c>
      <c r="C2156" s="1" t="s">
        <v>1408</v>
      </c>
      <c r="D2156" s="1" t="s">
        <v>116</v>
      </c>
      <c r="E2156" s="1">
        <v>130019</v>
      </c>
      <c r="F2156" s="1336" t="s">
        <v>412</v>
      </c>
      <c r="G2156" s="1" t="s">
        <v>32</v>
      </c>
      <c r="H2156" s="1">
        <v>418577</v>
      </c>
      <c r="I2156" s="3">
        <v>42527</v>
      </c>
      <c r="J2156" s="3">
        <v>42509</v>
      </c>
      <c r="K2156" s="3">
        <v>42517</v>
      </c>
      <c r="N2156" s="1" t="s">
        <v>89</v>
      </c>
      <c r="O2156" s="1">
        <v>116285</v>
      </c>
      <c r="P2156" s="1">
        <v>700</v>
      </c>
      <c r="Q2156" s="1">
        <v>39.24</v>
      </c>
      <c r="R2156" s="1337">
        <v>27468</v>
      </c>
      <c r="S2156" s="4">
        <v>8651.2999999999993</v>
      </c>
      <c r="T2156" s="1">
        <v>26.881</v>
      </c>
      <c r="U2156" s="1337">
        <v>18816.7</v>
      </c>
      <c r="V2156" s="1">
        <v>0.1072</v>
      </c>
      <c r="W2156" s="1336">
        <v>75.054000000000002</v>
      </c>
      <c r="Y2156" s="1">
        <v>130</v>
      </c>
      <c r="AA2156" s="1">
        <v>401</v>
      </c>
      <c r="AB2156" s="1337">
        <v>8651.2999999999993</v>
      </c>
    </row>
    <row r="2157" spans="1:28">
      <c r="A2157" s="1336" t="s">
        <v>1399</v>
      </c>
      <c r="B2157" s="2" t="s">
        <v>1407</v>
      </c>
      <c r="C2157" s="1" t="s">
        <v>1408</v>
      </c>
      <c r="D2157" s="1" t="s">
        <v>116</v>
      </c>
      <c r="E2157" s="1">
        <v>130349</v>
      </c>
      <c r="F2157" s="1336" t="s">
        <v>141</v>
      </c>
      <c r="G2157" s="1" t="s">
        <v>32</v>
      </c>
      <c r="H2157" s="1">
        <v>418588</v>
      </c>
      <c r="I2157" s="3">
        <v>42528</v>
      </c>
      <c r="J2157" s="3">
        <v>42524</v>
      </c>
      <c r="K2157" s="3">
        <v>42541</v>
      </c>
      <c r="N2157" s="1" t="s">
        <v>89</v>
      </c>
      <c r="O2157" s="1">
        <v>116797</v>
      </c>
      <c r="P2157" s="1">
        <v>2000</v>
      </c>
      <c r="Q2157" s="1">
        <v>36.880000000000003</v>
      </c>
      <c r="R2157" s="1337">
        <v>73760</v>
      </c>
      <c r="S2157" s="4">
        <v>19998</v>
      </c>
      <c r="T2157" s="1">
        <v>26.881</v>
      </c>
      <c r="U2157" s="1337">
        <v>53762</v>
      </c>
      <c r="V2157" s="1">
        <v>0.1072</v>
      </c>
      <c r="W2157" s="1336">
        <v>214.44</v>
      </c>
      <c r="Y2157" s="1">
        <v>141</v>
      </c>
      <c r="AA2157" s="1">
        <v>401</v>
      </c>
      <c r="AB2157" s="1337">
        <v>19998</v>
      </c>
    </row>
    <row r="2158" spans="1:28">
      <c r="A2158" s="1336" t="s">
        <v>1399</v>
      </c>
      <c r="B2158" s="2" t="s">
        <v>1407</v>
      </c>
      <c r="C2158" s="1" t="s">
        <v>1408</v>
      </c>
      <c r="D2158" s="1" t="s">
        <v>116</v>
      </c>
      <c r="E2158" s="1">
        <v>130140</v>
      </c>
      <c r="F2158" s="1336" t="s">
        <v>222</v>
      </c>
      <c r="G2158" s="1" t="s">
        <v>32</v>
      </c>
      <c r="H2158" s="1">
        <v>418602</v>
      </c>
      <c r="I2158" s="3">
        <v>42528</v>
      </c>
      <c r="J2158" s="3">
        <v>42527</v>
      </c>
      <c r="K2158" s="3">
        <v>42528</v>
      </c>
      <c r="N2158" s="1" t="s">
        <v>89</v>
      </c>
      <c r="O2158" s="1">
        <v>116876</v>
      </c>
      <c r="P2158" s="1">
        <v>400</v>
      </c>
      <c r="Q2158" s="1">
        <v>39.24</v>
      </c>
      <c r="R2158" s="1337">
        <v>15696</v>
      </c>
      <c r="S2158" s="4">
        <v>4943.6000000000004</v>
      </c>
      <c r="T2158" s="1">
        <v>26.881</v>
      </c>
      <c r="U2158" s="1337">
        <v>10752.4</v>
      </c>
      <c r="V2158" s="1">
        <v>0.1072</v>
      </c>
      <c r="W2158" s="1336">
        <v>42.887999999999998</v>
      </c>
      <c r="Y2158" s="1">
        <v>130</v>
      </c>
      <c r="AA2158" s="1">
        <v>401</v>
      </c>
      <c r="AB2158" s="1337">
        <v>4943.6000000000004</v>
      </c>
    </row>
    <row r="2159" spans="1:28">
      <c r="A2159" s="1336" t="s">
        <v>1399</v>
      </c>
      <c r="B2159" s="2" t="s">
        <v>1407</v>
      </c>
      <c r="C2159" s="1" t="s">
        <v>1408</v>
      </c>
      <c r="D2159" s="1" t="s">
        <v>116</v>
      </c>
      <c r="E2159" s="1">
        <v>130019</v>
      </c>
      <c r="F2159" s="1336" t="s">
        <v>412</v>
      </c>
      <c r="G2159" s="1" t="s">
        <v>32</v>
      </c>
      <c r="H2159" s="1">
        <v>418729</v>
      </c>
      <c r="I2159" s="3">
        <v>42530</v>
      </c>
      <c r="J2159" s="3">
        <v>42522</v>
      </c>
      <c r="K2159" s="3">
        <v>42541</v>
      </c>
      <c r="N2159" s="1" t="s">
        <v>89</v>
      </c>
      <c r="O2159" s="1">
        <v>116730</v>
      </c>
      <c r="P2159" s="1">
        <v>2000</v>
      </c>
      <c r="Q2159" s="1">
        <v>39.24</v>
      </c>
      <c r="R2159" s="1337">
        <v>78480</v>
      </c>
      <c r="S2159" s="4">
        <v>24718</v>
      </c>
      <c r="T2159" s="1">
        <v>26.881</v>
      </c>
      <c r="U2159" s="1337">
        <v>53762</v>
      </c>
      <c r="V2159" s="1">
        <v>0.1072</v>
      </c>
      <c r="W2159" s="1336">
        <v>214.44</v>
      </c>
      <c r="Y2159" s="1">
        <v>130</v>
      </c>
      <c r="AA2159" s="1">
        <v>401</v>
      </c>
      <c r="AB2159" s="1337">
        <v>24718</v>
      </c>
    </row>
    <row r="2160" spans="1:28">
      <c r="A2160" s="1336" t="s">
        <v>1399</v>
      </c>
      <c r="B2160" s="2" t="s">
        <v>1407</v>
      </c>
      <c r="C2160" s="1" t="s">
        <v>1408</v>
      </c>
      <c r="D2160" s="1" t="s">
        <v>116</v>
      </c>
      <c r="E2160" s="1">
        <v>130308</v>
      </c>
      <c r="F2160" s="1336" t="s">
        <v>126</v>
      </c>
      <c r="G2160" s="1" t="s">
        <v>32</v>
      </c>
      <c r="H2160" s="1">
        <v>419091</v>
      </c>
      <c r="I2160" s="3">
        <v>42531</v>
      </c>
      <c r="J2160" s="3">
        <v>42522</v>
      </c>
      <c r="K2160" s="3">
        <v>42523</v>
      </c>
      <c r="N2160" s="1" t="s">
        <v>89</v>
      </c>
      <c r="O2160" s="1">
        <v>116675</v>
      </c>
      <c r="P2160" s="1">
        <v>800</v>
      </c>
      <c r="Q2160" s="1">
        <v>40.47</v>
      </c>
      <c r="R2160" s="1337">
        <v>32376</v>
      </c>
      <c r="S2160" s="4">
        <v>10871.2</v>
      </c>
      <c r="T2160" s="1">
        <v>26.881</v>
      </c>
      <c r="U2160" s="1337">
        <v>21504.799999999999</v>
      </c>
      <c r="V2160" s="1">
        <v>0.1072</v>
      </c>
      <c r="W2160" s="1336">
        <v>85.775999999999996</v>
      </c>
      <c r="Y2160" s="1">
        <v>141</v>
      </c>
      <c r="AA2160" s="1">
        <v>401</v>
      </c>
      <c r="AB2160" s="1337">
        <v>10871.2</v>
      </c>
    </row>
    <row r="2161" spans="1:28">
      <c r="A2161" s="1336" t="s">
        <v>1399</v>
      </c>
      <c r="B2161" s="2" t="s">
        <v>1407</v>
      </c>
      <c r="C2161" s="1" t="s">
        <v>1408</v>
      </c>
      <c r="D2161" s="1" t="s">
        <v>116</v>
      </c>
      <c r="E2161" s="1">
        <v>130236</v>
      </c>
      <c r="F2161" s="1336" t="s">
        <v>427</v>
      </c>
      <c r="G2161" s="1" t="s">
        <v>32</v>
      </c>
      <c r="H2161" s="1">
        <v>419498</v>
      </c>
      <c r="I2161" s="3">
        <v>42534</v>
      </c>
      <c r="J2161" s="3">
        <v>42530</v>
      </c>
      <c r="K2161" s="3">
        <v>42531</v>
      </c>
      <c r="L2161" s="1">
        <v>222392</v>
      </c>
      <c r="M2161" s="3">
        <v>42534</v>
      </c>
      <c r="N2161" s="1" t="s">
        <v>89</v>
      </c>
      <c r="O2161" s="1">
        <v>117038</v>
      </c>
      <c r="P2161" s="1">
        <v>1000</v>
      </c>
      <c r="Q2161" s="1">
        <v>47.7</v>
      </c>
      <c r="R2161" s="1337">
        <v>47700</v>
      </c>
      <c r="S2161" s="4">
        <v>20819</v>
      </c>
      <c r="T2161" s="1">
        <v>26.881</v>
      </c>
      <c r="U2161" s="1337">
        <v>26881</v>
      </c>
      <c r="V2161" s="1">
        <v>0.1072</v>
      </c>
      <c r="W2161" s="1336">
        <v>107.22</v>
      </c>
      <c r="Y2161" s="1">
        <v>135</v>
      </c>
      <c r="Z2161" s="1" t="s">
        <v>143</v>
      </c>
      <c r="AA2161" s="1">
        <v>401</v>
      </c>
      <c r="AB2161" s="1337">
        <v>20819</v>
      </c>
    </row>
    <row r="2162" spans="1:28">
      <c r="A2162" s="1336" t="s">
        <v>1399</v>
      </c>
      <c r="B2162" s="2" t="s">
        <v>1407</v>
      </c>
      <c r="C2162" s="1" t="s">
        <v>1408</v>
      </c>
      <c r="D2162" s="1" t="s">
        <v>116</v>
      </c>
      <c r="E2162" s="1">
        <v>130308</v>
      </c>
      <c r="F2162" s="1336" t="s">
        <v>126</v>
      </c>
      <c r="G2162" s="1" t="s">
        <v>32</v>
      </c>
      <c r="H2162" s="1">
        <v>419648</v>
      </c>
      <c r="I2162" s="3">
        <v>42536</v>
      </c>
      <c r="J2162" s="3">
        <v>42522</v>
      </c>
      <c r="K2162" s="3">
        <v>42546</v>
      </c>
      <c r="N2162" s="1" t="s">
        <v>89</v>
      </c>
      <c r="O2162" s="1">
        <v>116675</v>
      </c>
      <c r="P2162" s="1">
        <v>1200</v>
      </c>
      <c r="Q2162" s="1">
        <v>40.47</v>
      </c>
      <c r="R2162" s="1337">
        <v>48564</v>
      </c>
      <c r="S2162" s="4">
        <v>16306.8</v>
      </c>
      <c r="T2162" s="1">
        <v>26.881</v>
      </c>
      <c r="U2162" s="1337">
        <v>32257.200000000001</v>
      </c>
      <c r="V2162" s="1">
        <v>0.1072</v>
      </c>
      <c r="W2162" s="1336">
        <v>128.66399999999999</v>
      </c>
      <c r="Y2162" s="1">
        <v>141</v>
      </c>
      <c r="AA2162" s="1">
        <v>401</v>
      </c>
      <c r="AB2162" s="1337">
        <v>16306.8</v>
      </c>
    </row>
    <row r="2163" spans="1:28">
      <c r="A2163" s="1336" t="s">
        <v>1399</v>
      </c>
      <c r="B2163" s="2" t="s">
        <v>1407</v>
      </c>
      <c r="C2163" s="1" t="s">
        <v>1408</v>
      </c>
      <c r="D2163" s="1" t="s">
        <v>116</v>
      </c>
      <c r="E2163" s="1">
        <v>130018</v>
      </c>
      <c r="F2163" s="1336" t="s">
        <v>124</v>
      </c>
      <c r="G2163" s="1" t="s">
        <v>32</v>
      </c>
      <c r="H2163" s="1">
        <v>420745</v>
      </c>
      <c r="I2163" s="3">
        <v>42544</v>
      </c>
      <c r="J2163" s="3">
        <v>42535</v>
      </c>
      <c r="K2163" s="3">
        <v>42536</v>
      </c>
      <c r="N2163" s="1" t="s">
        <v>89</v>
      </c>
      <c r="O2163" s="1">
        <v>117217</v>
      </c>
      <c r="P2163" s="1">
        <v>1000</v>
      </c>
      <c r="Q2163" s="1">
        <v>39.24</v>
      </c>
      <c r="R2163" s="1337">
        <v>39240</v>
      </c>
      <c r="S2163" s="4">
        <v>12359</v>
      </c>
      <c r="T2163" s="1">
        <v>26.881</v>
      </c>
      <c r="U2163" s="1337">
        <v>26881</v>
      </c>
      <c r="V2163" s="1">
        <v>0.1072</v>
      </c>
      <c r="W2163" s="1336">
        <v>107.22</v>
      </c>
      <c r="Y2163" s="1">
        <v>130</v>
      </c>
      <c r="AA2163" s="1">
        <v>401</v>
      </c>
      <c r="AB2163" s="1337">
        <v>12359</v>
      </c>
    </row>
    <row r="2164" spans="1:28">
      <c r="A2164" s="1336" t="s">
        <v>1399</v>
      </c>
      <c r="B2164" s="2" t="s">
        <v>1407</v>
      </c>
      <c r="C2164" s="1" t="s">
        <v>1408</v>
      </c>
      <c r="D2164" s="1" t="s">
        <v>116</v>
      </c>
      <c r="E2164" s="1">
        <v>130236</v>
      </c>
      <c r="F2164" s="1336" t="s">
        <v>427</v>
      </c>
      <c r="G2164" s="1" t="s">
        <v>32</v>
      </c>
      <c r="H2164" s="1">
        <v>421405</v>
      </c>
      <c r="I2164" s="3">
        <v>42534</v>
      </c>
      <c r="J2164" s="3">
        <v>42549</v>
      </c>
      <c r="K2164" s="3">
        <v>42549</v>
      </c>
      <c r="N2164" s="1" t="s">
        <v>89</v>
      </c>
      <c r="O2164" s="1">
        <v>117560</v>
      </c>
      <c r="P2164" s="1">
        <v>1000</v>
      </c>
      <c r="Q2164" s="1">
        <v>38.44</v>
      </c>
      <c r="R2164" s="1337">
        <v>38440</v>
      </c>
      <c r="S2164" s="4">
        <v>11559</v>
      </c>
      <c r="T2164" s="1">
        <v>26.881</v>
      </c>
      <c r="U2164" s="1337">
        <v>26881</v>
      </c>
      <c r="V2164" s="1">
        <v>0.1072</v>
      </c>
      <c r="W2164" s="1336">
        <v>107.22</v>
      </c>
      <c r="Y2164" s="1">
        <v>135</v>
      </c>
      <c r="Z2164" s="1" t="s">
        <v>143</v>
      </c>
      <c r="AA2164" s="1">
        <v>401</v>
      </c>
      <c r="AB2164" s="1337">
        <v>11559</v>
      </c>
    </row>
    <row r="2165" spans="1:28">
      <c r="A2165" s="1336" t="s">
        <v>1399</v>
      </c>
      <c r="B2165" s="2" t="s">
        <v>1409</v>
      </c>
      <c r="C2165" s="1" t="s">
        <v>1408</v>
      </c>
      <c r="D2165" s="1" t="s">
        <v>76</v>
      </c>
      <c r="E2165" s="1">
        <v>130004</v>
      </c>
      <c r="F2165" s="1336" t="s">
        <v>125</v>
      </c>
      <c r="G2165" s="1" t="s">
        <v>32</v>
      </c>
      <c r="H2165" s="1">
        <v>420032</v>
      </c>
      <c r="I2165" s="3">
        <v>42537</v>
      </c>
      <c r="J2165" s="3">
        <v>42521</v>
      </c>
      <c r="K2165" s="3">
        <v>42546</v>
      </c>
      <c r="L2165" s="1">
        <v>222651</v>
      </c>
      <c r="M2165" s="3">
        <v>42536</v>
      </c>
      <c r="N2165" s="1" t="s">
        <v>89</v>
      </c>
      <c r="O2165" s="1">
        <v>116642</v>
      </c>
      <c r="P2165" s="1">
        <v>500</v>
      </c>
      <c r="Q2165" s="1">
        <v>39.24</v>
      </c>
      <c r="R2165" s="1337">
        <v>19620</v>
      </c>
      <c r="S2165" s="4">
        <v>6179.5</v>
      </c>
      <c r="T2165" s="1">
        <v>26.881</v>
      </c>
      <c r="U2165" s="1337">
        <v>13440.5</v>
      </c>
      <c r="V2165" s="1">
        <v>0.1072</v>
      </c>
      <c r="W2165" s="1336">
        <v>53.61</v>
      </c>
      <c r="Y2165" s="1">
        <v>130</v>
      </c>
      <c r="AA2165" s="1">
        <v>401</v>
      </c>
      <c r="AB2165" s="1337">
        <v>6179.5</v>
      </c>
    </row>
    <row r="2166" spans="1:28">
      <c r="A2166" s="1336" t="s">
        <v>1399</v>
      </c>
      <c r="B2166" s="2" t="s">
        <v>1410</v>
      </c>
      <c r="C2166" s="1" t="s">
        <v>1411</v>
      </c>
      <c r="D2166" s="1" t="s">
        <v>116</v>
      </c>
      <c r="E2166" s="1">
        <v>130001</v>
      </c>
      <c r="F2166" s="1336" t="s">
        <v>132</v>
      </c>
      <c r="G2166" s="1" t="s">
        <v>32</v>
      </c>
      <c r="H2166" s="1">
        <v>421104</v>
      </c>
      <c r="I2166" s="3">
        <v>42548</v>
      </c>
      <c r="J2166" s="3">
        <v>42528</v>
      </c>
      <c r="K2166" s="3">
        <v>42546</v>
      </c>
      <c r="N2166" s="1" t="s">
        <v>89</v>
      </c>
      <c r="O2166" s="1">
        <v>116972</v>
      </c>
      <c r="P2166" s="1">
        <v>500</v>
      </c>
      <c r="Q2166" s="1">
        <v>65.19</v>
      </c>
      <c r="R2166" s="1337">
        <v>32595</v>
      </c>
      <c r="S2166" s="4">
        <v>1218</v>
      </c>
      <c r="T2166" s="1">
        <v>62.753999999999998</v>
      </c>
      <c r="U2166" s="1337">
        <v>31377</v>
      </c>
      <c r="V2166" s="1">
        <v>0.27100000000000002</v>
      </c>
      <c r="W2166" s="1336">
        <v>135.495</v>
      </c>
      <c r="Y2166" s="1">
        <v>130</v>
      </c>
      <c r="AA2166" s="1">
        <v>401</v>
      </c>
      <c r="AB2166" s="1337">
        <v>1218</v>
      </c>
    </row>
    <row r="2167" spans="1:28">
      <c r="A2167" s="1336" t="s">
        <v>1399</v>
      </c>
      <c r="B2167" s="2" t="s">
        <v>1410</v>
      </c>
      <c r="C2167" s="1" t="s">
        <v>1411</v>
      </c>
      <c r="D2167" s="1" t="s">
        <v>116</v>
      </c>
      <c r="E2167" s="1">
        <v>130001</v>
      </c>
      <c r="F2167" s="1336" t="s">
        <v>132</v>
      </c>
      <c r="G2167" s="1" t="s">
        <v>32</v>
      </c>
      <c r="H2167" s="1">
        <v>421106</v>
      </c>
      <c r="I2167" s="3">
        <v>42548</v>
      </c>
      <c r="J2167" s="3">
        <v>42530</v>
      </c>
      <c r="K2167" s="3">
        <v>42546</v>
      </c>
      <c r="N2167" s="1" t="s">
        <v>89</v>
      </c>
      <c r="O2167" s="1">
        <v>117055</v>
      </c>
      <c r="P2167" s="1">
        <v>500</v>
      </c>
      <c r="Q2167" s="1">
        <v>65.19</v>
      </c>
      <c r="R2167" s="1337">
        <v>32595</v>
      </c>
      <c r="S2167" s="4">
        <v>1218</v>
      </c>
      <c r="T2167" s="1">
        <v>62.753999999999998</v>
      </c>
      <c r="U2167" s="1337">
        <v>31377</v>
      </c>
      <c r="V2167" s="1">
        <v>0.27100000000000002</v>
      </c>
      <c r="W2167" s="1336">
        <v>135.495</v>
      </c>
      <c r="Y2167" s="1">
        <v>130</v>
      </c>
      <c r="AA2167" s="1">
        <v>401</v>
      </c>
      <c r="AB2167" s="1337">
        <v>1218</v>
      </c>
    </row>
    <row r="2168" spans="1:28">
      <c r="A2168" s="1336" t="s">
        <v>1399</v>
      </c>
      <c r="B2168" s="2" t="s">
        <v>1412</v>
      </c>
      <c r="C2168" s="1" t="s">
        <v>1413</v>
      </c>
      <c r="D2168" s="1" t="s">
        <v>116</v>
      </c>
      <c r="E2168" s="1">
        <v>130241</v>
      </c>
      <c r="F2168" s="1336" t="s">
        <v>368</v>
      </c>
      <c r="G2168" s="1" t="s">
        <v>32</v>
      </c>
      <c r="H2168" s="1">
        <v>418872</v>
      </c>
      <c r="I2168" s="3">
        <v>42529</v>
      </c>
      <c r="J2168" s="3">
        <v>42503</v>
      </c>
      <c r="K2168" s="3">
        <v>42526</v>
      </c>
      <c r="L2168" s="1">
        <v>222028</v>
      </c>
      <c r="M2168" s="3">
        <v>42528</v>
      </c>
      <c r="N2168" s="1" t="s">
        <v>89</v>
      </c>
      <c r="O2168" s="1">
        <v>116150</v>
      </c>
      <c r="P2168" s="1">
        <v>3000</v>
      </c>
      <c r="Q2168" s="1">
        <v>41.85</v>
      </c>
      <c r="R2168" s="1337">
        <v>125550</v>
      </c>
      <c r="S2168" s="4">
        <v>7152</v>
      </c>
      <c r="T2168" s="1">
        <v>39.466000000000001</v>
      </c>
      <c r="U2168" s="1337">
        <v>118398</v>
      </c>
      <c r="V2168" s="1">
        <v>0.1608</v>
      </c>
      <c r="W2168" s="1336">
        <v>482.49</v>
      </c>
      <c r="Y2168" s="1">
        <v>135</v>
      </c>
      <c r="Z2168" s="1" t="s">
        <v>143</v>
      </c>
      <c r="AA2168" s="1">
        <v>401</v>
      </c>
      <c r="AB2168" s="1337">
        <v>7152</v>
      </c>
    </row>
    <row r="2169" spans="1:28">
      <c r="A2169" s="1336" t="s">
        <v>1399</v>
      </c>
      <c r="B2169" s="2" t="s">
        <v>1412</v>
      </c>
      <c r="C2169" s="1" t="s">
        <v>1413</v>
      </c>
      <c r="D2169" s="1" t="s">
        <v>116</v>
      </c>
      <c r="E2169" s="1">
        <v>130004</v>
      </c>
      <c r="F2169" s="1336" t="s">
        <v>125</v>
      </c>
      <c r="G2169" s="1" t="s">
        <v>32</v>
      </c>
      <c r="H2169" s="1">
        <v>419703</v>
      </c>
      <c r="I2169" s="3">
        <v>42535</v>
      </c>
      <c r="J2169" s="3">
        <v>42521</v>
      </c>
      <c r="K2169" s="3">
        <v>42541</v>
      </c>
      <c r="L2169" s="1">
        <v>222470</v>
      </c>
      <c r="M2169" s="3">
        <v>42534</v>
      </c>
      <c r="N2169" s="1" t="s">
        <v>89</v>
      </c>
      <c r="O2169" s="1">
        <v>116634</v>
      </c>
      <c r="P2169" s="1">
        <v>300</v>
      </c>
      <c r="Q2169" s="1">
        <v>44.62</v>
      </c>
      <c r="R2169" s="1337">
        <v>13386</v>
      </c>
      <c r="S2169" s="4">
        <v>1546.2</v>
      </c>
      <c r="T2169" s="1">
        <v>39.466000000000001</v>
      </c>
      <c r="U2169" s="1337">
        <v>11839.8</v>
      </c>
      <c r="V2169" s="1">
        <v>0.1608</v>
      </c>
      <c r="W2169" s="1336">
        <v>48.249000000000002</v>
      </c>
      <c r="Y2169" s="1">
        <v>130</v>
      </c>
      <c r="AA2169" s="1">
        <v>401</v>
      </c>
      <c r="AB2169" s="1337">
        <v>1546.2</v>
      </c>
    </row>
    <row r="2170" spans="1:28">
      <c r="A2170" s="1336" t="s">
        <v>1399</v>
      </c>
      <c r="B2170" s="2" t="s">
        <v>1412</v>
      </c>
      <c r="C2170" s="1" t="s">
        <v>1413</v>
      </c>
      <c r="D2170" s="1" t="s">
        <v>116</v>
      </c>
      <c r="E2170" s="1">
        <v>130157</v>
      </c>
      <c r="F2170" s="1336" t="s">
        <v>415</v>
      </c>
      <c r="G2170" s="1" t="s">
        <v>32</v>
      </c>
      <c r="H2170" s="1">
        <v>420424</v>
      </c>
      <c r="I2170" s="3">
        <v>42542</v>
      </c>
      <c r="J2170" s="3">
        <v>42529</v>
      </c>
      <c r="K2170" s="3">
        <v>42546</v>
      </c>
      <c r="L2170" s="1">
        <v>222911</v>
      </c>
      <c r="M2170" s="3">
        <v>42541</v>
      </c>
      <c r="N2170" s="1" t="s">
        <v>89</v>
      </c>
      <c r="O2170" s="1">
        <v>116982</v>
      </c>
      <c r="P2170" s="1">
        <v>400</v>
      </c>
      <c r="Q2170" s="1">
        <v>44.62</v>
      </c>
      <c r="R2170" s="1337">
        <v>17848</v>
      </c>
      <c r="S2170" s="4">
        <v>2061.6</v>
      </c>
      <c r="T2170" s="1">
        <v>39.466000000000001</v>
      </c>
      <c r="U2170" s="1337">
        <v>15786.4</v>
      </c>
      <c r="V2170" s="1">
        <v>0.1608</v>
      </c>
      <c r="W2170" s="1336">
        <v>64.331999999999994</v>
      </c>
      <c r="Y2170" s="1">
        <v>130</v>
      </c>
      <c r="AA2170" s="1">
        <v>401</v>
      </c>
      <c r="AB2170" s="1337">
        <v>2061.6</v>
      </c>
    </row>
    <row r="2171" spans="1:28">
      <c r="A2171" s="1336" t="s">
        <v>1414</v>
      </c>
      <c r="B2171" s="2" t="s">
        <v>1415</v>
      </c>
      <c r="C2171" s="1" t="s">
        <v>1416</v>
      </c>
      <c r="D2171" s="1" t="s">
        <v>116</v>
      </c>
      <c r="E2171" s="1">
        <v>130003</v>
      </c>
      <c r="F2171" s="1336" t="s">
        <v>145</v>
      </c>
      <c r="G2171" s="1" t="s">
        <v>32</v>
      </c>
      <c r="H2171" s="1">
        <v>418065</v>
      </c>
      <c r="I2171" s="3">
        <v>42523</v>
      </c>
      <c r="J2171" s="3">
        <v>42522</v>
      </c>
      <c r="K2171" s="3">
        <v>42537</v>
      </c>
      <c r="N2171" s="1" t="s">
        <v>89</v>
      </c>
      <c r="O2171" s="1">
        <v>116672</v>
      </c>
      <c r="P2171" s="1">
        <v>30000</v>
      </c>
      <c r="Q2171" s="1">
        <v>3.38</v>
      </c>
      <c r="R2171" s="1337">
        <v>101400</v>
      </c>
      <c r="S2171" s="4">
        <v>6073.2</v>
      </c>
      <c r="T2171" s="1">
        <v>2.8119999999999998</v>
      </c>
      <c r="U2171" s="1337">
        <v>84360</v>
      </c>
      <c r="V2171" s="1">
        <v>1.2800000000000001E-2</v>
      </c>
      <c r="W2171" s="1336">
        <v>384</v>
      </c>
      <c r="X2171" s="1">
        <v>13</v>
      </c>
      <c r="Y2171" s="1">
        <v>130</v>
      </c>
      <c r="AA2171" s="1">
        <v>401</v>
      </c>
      <c r="AB2171" s="1337">
        <v>17040</v>
      </c>
    </row>
    <row r="2172" spans="1:28">
      <c r="A2172" s="1336" t="s">
        <v>1414</v>
      </c>
      <c r="B2172" s="2" t="s">
        <v>1415</v>
      </c>
      <c r="C2172" s="1" t="s">
        <v>1416</v>
      </c>
      <c r="D2172" s="1" t="s">
        <v>116</v>
      </c>
      <c r="E2172" s="1">
        <v>130004</v>
      </c>
      <c r="F2172" s="1336" t="s">
        <v>125</v>
      </c>
      <c r="G2172" s="1" t="s">
        <v>32</v>
      </c>
      <c r="H2172" s="1">
        <v>418111</v>
      </c>
      <c r="I2172" s="3">
        <v>42523</v>
      </c>
      <c r="J2172" s="3">
        <v>42521</v>
      </c>
      <c r="K2172" s="3">
        <v>42523</v>
      </c>
      <c r="L2172" s="1">
        <v>221522</v>
      </c>
      <c r="M2172" s="3">
        <v>42523</v>
      </c>
      <c r="N2172" s="1" t="s">
        <v>89</v>
      </c>
      <c r="O2172" s="1">
        <v>116635</v>
      </c>
      <c r="P2172" s="1">
        <v>15000</v>
      </c>
      <c r="Q2172" s="1">
        <v>3.41</v>
      </c>
      <c r="R2172" s="1337">
        <v>51150</v>
      </c>
      <c r="S2172" s="4">
        <v>3486.6</v>
      </c>
      <c r="T2172" s="1">
        <v>2.8119999999999998</v>
      </c>
      <c r="U2172" s="1337">
        <v>42180</v>
      </c>
      <c r="V2172" s="1">
        <v>1.2800000000000001E-2</v>
      </c>
      <c r="W2172" s="1336">
        <v>192</v>
      </c>
      <c r="X2172" s="1">
        <v>13</v>
      </c>
      <c r="Y2172" s="1">
        <v>130</v>
      </c>
      <c r="AA2172" s="1">
        <v>401</v>
      </c>
      <c r="AB2172" s="1337">
        <v>8970</v>
      </c>
    </row>
    <row r="2173" spans="1:28">
      <c r="A2173" s="1336" t="s">
        <v>1414</v>
      </c>
      <c r="B2173" s="2" t="s">
        <v>1415</v>
      </c>
      <c r="C2173" s="1" t="s">
        <v>1416</v>
      </c>
      <c r="D2173" s="1" t="s">
        <v>116</v>
      </c>
      <c r="E2173" s="1">
        <v>140083</v>
      </c>
      <c r="F2173" s="1336" t="s">
        <v>117</v>
      </c>
      <c r="G2173" s="1" t="s">
        <v>32</v>
      </c>
      <c r="H2173" s="1">
        <v>418133</v>
      </c>
      <c r="I2173" s="3">
        <v>42523</v>
      </c>
      <c r="J2173" s="3">
        <v>42520</v>
      </c>
      <c r="K2173" s="3">
        <v>42522</v>
      </c>
      <c r="L2173" s="1">
        <v>221508</v>
      </c>
      <c r="M2173" s="3">
        <v>42522</v>
      </c>
      <c r="N2173" s="1" t="s">
        <v>89</v>
      </c>
      <c r="O2173" s="1">
        <v>116570</v>
      </c>
      <c r="P2173" s="1">
        <v>20000</v>
      </c>
      <c r="Q2173" s="1">
        <v>3.36</v>
      </c>
      <c r="R2173" s="1337">
        <v>67200</v>
      </c>
      <c r="S2173" s="4">
        <v>3648.8</v>
      </c>
      <c r="T2173" s="1">
        <v>2.8119999999999998</v>
      </c>
      <c r="U2173" s="1337">
        <v>56240</v>
      </c>
      <c r="V2173" s="1">
        <v>1.2800000000000001E-2</v>
      </c>
      <c r="W2173" s="1336">
        <v>256</v>
      </c>
      <c r="X2173" s="1">
        <v>13</v>
      </c>
      <c r="Y2173" s="1">
        <v>141</v>
      </c>
      <c r="AA2173" s="1">
        <v>401</v>
      </c>
      <c r="AB2173" s="1337">
        <v>10960</v>
      </c>
    </row>
    <row r="2174" spans="1:28">
      <c r="A2174" s="1336" t="s">
        <v>1414</v>
      </c>
      <c r="B2174" s="2" t="s">
        <v>1415</v>
      </c>
      <c r="C2174" s="1" t="s">
        <v>1416</v>
      </c>
      <c r="D2174" s="1" t="s">
        <v>116</v>
      </c>
      <c r="E2174" s="1">
        <v>130007</v>
      </c>
      <c r="F2174" s="1336" t="s">
        <v>146</v>
      </c>
      <c r="G2174" s="1" t="s">
        <v>32</v>
      </c>
      <c r="H2174" s="1">
        <v>418517</v>
      </c>
      <c r="I2174" s="3">
        <v>42527</v>
      </c>
      <c r="J2174" s="3">
        <v>42517</v>
      </c>
      <c r="K2174" s="3">
        <v>42523</v>
      </c>
      <c r="L2174" s="1">
        <v>221778</v>
      </c>
      <c r="M2174" s="3">
        <v>42526</v>
      </c>
      <c r="N2174" s="1" t="s">
        <v>89</v>
      </c>
      <c r="O2174" s="1">
        <v>116529</v>
      </c>
      <c r="P2174" s="1">
        <v>5000</v>
      </c>
      <c r="Q2174" s="1">
        <v>3.44</v>
      </c>
      <c r="R2174" s="1337">
        <v>17200</v>
      </c>
      <c r="S2174" s="4">
        <v>1312.2</v>
      </c>
      <c r="T2174" s="1">
        <v>2.8119999999999998</v>
      </c>
      <c r="U2174" s="1337">
        <v>14060</v>
      </c>
      <c r="V2174" s="1">
        <v>1.2800000000000001E-2</v>
      </c>
      <c r="W2174" s="1336">
        <v>64</v>
      </c>
      <c r="X2174" s="1">
        <v>13</v>
      </c>
      <c r="Y2174" s="1">
        <v>130</v>
      </c>
      <c r="AA2174" s="1">
        <v>401</v>
      </c>
      <c r="AB2174" s="1337">
        <v>3140</v>
      </c>
    </row>
    <row r="2175" spans="1:28">
      <c r="A2175" s="1336" t="s">
        <v>1414</v>
      </c>
      <c r="B2175" s="2" t="s">
        <v>1415</v>
      </c>
      <c r="C2175" s="1" t="s">
        <v>1416</v>
      </c>
      <c r="D2175" s="1" t="s">
        <v>116</v>
      </c>
      <c r="E2175" s="1">
        <v>130100</v>
      </c>
      <c r="F2175" s="1336" t="s">
        <v>1417</v>
      </c>
      <c r="G2175" s="1" t="s">
        <v>32</v>
      </c>
      <c r="H2175" s="1">
        <v>418524</v>
      </c>
      <c r="I2175" s="3">
        <v>42527</v>
      </c>
      <c r="J2175" s="3">
        <v>42521</v>
      </c>
      <c r="K2175" s="3">
        <v>42522</v>
      </c>
      <c r="L2175" s="1">
        <v>221764</v>
      </c>
      <c r="M2175" s="3">
        <v>42526</v>
      </c>
      <c r="N2175" s="1" t="s">
        <v>89</v>
      </c>
      <c r="O2175" s="1">
        <v>116650</v>
      </c>
      <c r="P2175" s="1">
        <v>2000</v>
      </c>
      <c r="Q2175" s="1">
        <v>3.36</v>
      </c>
      <c r="R2175" s="1337">
        <v>6720</v>
      </c>
      <c r="S2175" s="1">
        <v>364.88</v>
      </c>
      <c r="T2175" s="1">
        <v>2.8119999999999998</v>
      </c>
      <c r="U2175" s="1337">
        <v>5624</v>
      </c>
      <c r="V2175" s="1">
        <v>1.2800000000000001E-2</v>
      </c>
      <c r="W2175" s="1336">
        <v>25.6</v>
      </c>
      <c r="X2175" s="1">
        <v>13</v>
      </c>
      <c r="Y2175" s="1">
        <v>135</v>
      </c>
      <c r="Z2175" s="1" t="s">
        <v>436</v>
      </c>
      <c r="AA2175" s="1">
        <v>401</v>
      </c>
      <c r="AB2175" s="1337">
        <v>1096</v>
      </c>
    </row>
    <row r="2176" spans="1:28">
      <c r="A2176" s="1336" t="s">
        <v>1414</v>
      </c>
      <c r="B2176" s="2" t="s">
        <v>1415</v>
      </c>
      <c r="C2176" s="1" t="s">
        <v>1416</v>
      </c>
      <c r="D2176" s="1" t="s">
        <v>116</v>
      </c>
      <c r="E2176" s="1">
        <v>140008</v>
      </c>
      <c r="F2176" s="1336" t="s">
        <v>123</v>
      </c>
      <c r="G2176" s="1" t="s">
        <v>32</v>
      </c>
      <c r="H2176" s="1">
        <v>418528</v>
      </c>
      <c r="I2176" s="3">
        <v>42527</v>
      </c>
      <c r="J2176" s="3">
        <v>42522</v>
      </c>
      <c r="K2176" s="3">
        <v>42527</v>
      </c>
      <c r="L2176" s="1">
        <v>221788</v>
      </c>
      <c r="M2176" s="3">
        <v>42526</v>
      </c>
      <c r="N2176" s="1" t="s">
        <v>89</v>
      </c>
      <c r="O2176" s="1">
        <v>116689</v>
      </c>
      <c r="P2176" s="1">
        <v>30000</v>
      </c>
      <c r="Q2176" s="1">
        <v>3.36</v>
      </c>
      <c r="R2176" s="1337">
        <v>100800</v>
      </c>
      <c r="S2176" s="4">
        <v>5473.2</v>
      </c>
      <c r="T2176" s="1">
        <v>2.8119999999999998</v>
      </c>
      <c r="U2176" s="1337">
        <v>84360</v>
      </c>
      <c r="V2176" s="1">
        <v>1.2800000000000001E-2</v>
      </c>
      <c r="W2176" s="1336">
        <v>384</v>
      </c>
      <c r="X2176" s="1">
        <v>13</v>
      </c>
      <c r="Y2176" s="1">
        <v>141</v>
      </c>
      <c r="AA2176" s="1">
        <v>401</v>
      </c>
      <c r="AB2176" s="1337">
        <v>16440</v>
      </c>
    </row>
    <row r="2177" spans="1:28">
      <c r="A2177" s="1336" t="s">
        <v>1414</v>
      </c>
      <c r="B2177" s="2" t="s">
        <v>1415</v>
      </c>
      <c r="C2177" s="1" t="s">
        <v>1416</v>
      </c>
      <c r="D2177" s="1" t="s">
        <v>116</v>
      </c>
      <c r="E2177" s="1">
        <v>130019</v>
      </c>
      <c r="F2177" s="1336" t="s">
        <v>412</v>
      </c>
      <c r="G2177" s="1" t="s">
        <v>32</v>
      </c>
      <c r="H2177" s="1">
        <v>418723</v>
      </c>
      <c r="I2177" s="3">
        <v>42530</v>
      </c>
      <c r="J2177" s="3">
        <v>42529</v>
      </c>
      <c r="K2177" s="3">
        <v>42531</v>
      </c>
      <c r="N2177" s="1" t="s">
        <v>89</v>
      </c>
      <c r="O2177" s="1">
        <v>117014</v>
      </c>
      <c r="P2177" s="1">
        <v>20000</v>
      </c>
      <c r="Q2177" s="1">
        <v>3.44</v>
      </c>
      <c r="R2177" s="1337">
        <v>68800</v>
      </c>
      <c r="S2177" s="4">
        <v>5248.8</v>
      </c>
      <c r="T2177" s="1">
        <v>2.8119999999999998</v>
      </c>
      <c r="U2177" s="1337">
        <v>56240</v>
      </c>
      <c r="V2177" s="1">
        <v>1.2800000000000001E-2</v>
      </c>
      <c r="W2177" s="1336">
        <v>256</v>
      </c>
      <c r="X2177" s="1">
        <v>13</v>
      </c>
      <c r="Y2177" s="1">
        <v>130</v>
      </c>
      <c r="AA2177" s="1">
        <v>401</v>
      </c>
      <c r="AB2177" s="1337">
        <v>12560</v>
      </c>
    </row>
    <row r="2178" spans="1:28">
      <c r="A2178" s="1336" t="s">
        <v>1414</v>
      </c>
      <c r="B2178" s="2" t="s">
        <v>1415</v>
      </c>
      <c r="C2178" s="1" t="s">
        <v>1416</v>
      </c>
      <c r="D2178" s="1" t="s">
        <v>116</v>
      </c>
      <c r="E2178" s="1">
        <v>130339</v>
      </c>
      <c r="F2178" s="1336" t="s">
        <v>258</v>
      </c>
      <c r="G2178" s="1" t="s">
        <v>32</v>
      </c>
      <c r="H2178" s="1">
        <v>418904</v>
      </c>
      <c r="I2178" s="3">
        <v>42529</v>
      </c>
      <c r="J2178" s="3">
        <v>42527</v>
      </c>
      <c r="K2178" s="3">
        <v>42528</v>
      </c>
      <c r="L2178" s="1">
        <v>222062</v>
      </c>
      <c r="M2178" s="3">
        <v>42529</v>
      </c>
      <c r="N2178" s="1" t="s">
        <v>89</v>
      </c>
      <c r="O2178" s="1">
        <v>116828</v>
      </c>
      <c r="P2178" s="1">
        <v>20000</v>
      </c>
      <c r="Q2178" s="1">
        <v>3.2</v>
      </c>
      <c r="R2178" s="1337">
        <v>64000</v>
      </c>
      <c r="S2178" s="1">
        <v>448.8</v>
      </c>
      <c r="T2178" s="1">
        <v>2.8119999999999998</v>
      </c>
      <c r="U2178" s="1337">
        <v>56240</v>
      </c>
      <c r="V2178" s="1">
        <v>1.2800000000000001E-2</v>
      </c>
      <c r="W2178" s="1336">
        <v>256</v>
      </c>
      <c r="X2178" s="1">
        <v>13</v>
      </c>
      <c r="Y2178" s="1">
        <v>135</v>
      </c>
      <c r="Z2178" s="1" t="s">
        <v>259</v>
      </c>
      <c r="AA2178" s="1">
        <v>401</v>
      </c>
      <c r="AB2178" s="1337">
        <v>7760</v>
      </c>
    </row>
    <row r="2179" spans="1:28">
      <c r="A2179" s="1336" t="s">
        <v>1414</v>
      </c>
      <c r="B2179" s="2" t="s">
        <v>1415</v>
      </c>
      <c r="C2179" s="1" t="s">
        <v>1416</v>
      </c>
      <c r="D2179" s="1" t="s">
        <v>116</v>
      </c>
      <c r="E2179" s="1">
        <v>130236</v>
      </c>
      <c r="F2179" s="1336" t="s">
        <v>427</v>
      </c>
      <c r="G2179" s="1" t="s">
        <v>32</v>
      </c>
      <c r="H2179" s="1">
        <v>418905</v>
      </c>
      <c r="I2179" s="3">
        <v>42529</v>
      </c>
      <c r="J2179" s="3">
        <v>42527</v>
      </c>
      <c r="K2179" s="3">
        <v>42528</v>
      </c>
      <c r="L2179" s="1">
        <v>222011</v>
      </c>
      <c r="M2179" s="3">
        <v>42528</v>
      </c>
      <c r="N2179" s="1" t="s">
        <v>89</v>
      </c>
      <c r="O2179" s="1">
        <v>116843</v>
      </c>
      <c r="P2179" s="1">
        <v>20000</v>
      </c>
      <c r="Q2179" s="1">
        <v>3.25</v>
      </c>
      <c r="R2179" s="1337">
        <v>65000</v>
      </c>
      <c r="S2179" s="4">
        <v>1448.8</v>
      </c>
      <c r="T2179" s="1">
        <v>2.8119999999999998</v>
      </c>
      <c r="U2179" s="1337">
        <v>56240</v>
      </c>
      <c r="V2179" s="1">
        <v>1.2800000000000001E-2</v>
      </c>
      <c r="W2179" s="1336">
        <v>256</v>
      </c>
      <c r="X2179" s="1">
        <v>13</v>
      </c>
      <c r="Y2179" s="1">
        <v>135</v>
      </c>
      <c r="Z2179" s="1" t="s">
        <v>143</v>
      </c>
      <c r="AA2179" s="1">
        <v>401</v>
      </c>
      <c r="AB2179" s="1337">
        <v>8760</v>
      </c>
    </row>
    <row r="2180" spans="1:28">
      <c r="A2180" s="1336" t="s">
        <v>1414</v>
      </c>
      <c r="B2180" s="2" t="s">
        <v>1415</v>
      </c>
      <c r="C2180" s="1" t="s">
        <v>1416</v>
      </c>
      <c r="D2180" s="1" t="s">
        <v>116</v>
      </c>
      <c r="E2180" s="1">
        <v>130118</v>
      </c>
      <c r="F2180" s="1336" t="s">
        <v>697</v>
      </c>
      <c r="G2180" s="1" t="s">
        <v>32</v>
      </c>
      <c r="H2180" s="1">
        <v>419053</v>
      </c>
      <c r="I2180" s="3">
        <v>42530</v>
      </c>
      <c r="J2180" s="3">
        <v>42527</v>
      </c>
      <c r="K2180" s="3">
        <v>42528</v>
      </c>
      <c r="L2180" s="1">
        <v>222142</v>
      </c>
      <c r="M2180" s="3">
        <v>42530</v>
      </c>
      <c r="N2180" s="1" t="s">
        <v>89</v>
      </c>
      <c r="O2180" s="1">
        <v>116821</v>
      </c>
      <c r="P2180" s="1">
        <v>3000</v>
      </c>
      <c r="Q2180" s="1">
        <v>3.44</v>
      </c>
      <c r="R2180" s="1337">
        <v>10320</v>
      </c>
      <c r="S2180" s="1">
        <v>787.32</v>
      </c>
      <c r="T2180" s="1">
        <v>2.8119999999999998</v>
      </c>
      <c r="U2180" s="1337">
        <v>8436</v>
      </c>
      <c r="V2180" s="1">
        <v>1.2800000000000001E-2</v>
      </c>
      <c r="W2180" s="1336">
        <v>38.4</v>
      </c>
      <c r="X2180" s="1">
        <v>13</v>
      </c>
      <c r="Y2180" s="1">
        <v>135</v>
      </c>
      <c r="Z2180" s="1" t="s">
        <v>436</v>
      </c>
      <c r="AA2180" s="1">
        <v>401</v>
      </c>
      <c r="AB2180" s="1337">
        <v>1884</v>
      </c>
    </row>
    <row r="2181" spans="1:28">
      <c r="A2181" s="1336" t="s">
        <v>1414</v>
      </c>
      <c r="B2181" s="2" t="s">
        <v>1415</v>
      </c>
      <c r="C2181" s="1" t="s">
        <v>1416</v>
      </c>
      <c r="D2181" s="1" t="s">
        <v>116</v>
      </c>
      <c r="E2181" s="1">
        <v>130308</v>
      </c>
      <c r="F2181" s="1336" t="s">
        <v>126</v>
      </c>
      <c r="G2181" s="1" t="s">
        <v>32</v>
      </c>
      <c r="H2181" s="1">
        <v>419087</v>
      </c>
      <c r="I2181" s="3">
        <v>42531</v>
      </c>
      <c r="J2181" s="3">
        <v>42529</v>
      </c>
      <c r="K2181" s="3">
        <v>42530</v>
      </c>
      <c r="N2181" s="1" t="s">
        <v>89</v>
      </c>
      <c r="O2181" s="1">
        <v>116993</v>
      </c>
      <c r="P2181" s="1">
        <v>50000</v>
      </c>
      <c r="Q2181" s="1">
        <v>3.38</v>
      </c>
      <c r="R2181" s="1337">
        <v>169000</v>
      </c>
      <c r="S2181" s="4">
        <v>10122</v>
      </c>
      <c r="T2181" s="1">
        <v>2.8119999999999998</v>
      </c>
      <c r="U2181" s="1337">
        <v>140600</v>
      </c>
      <c r="V2181" s="1">
        <v>1.2800000000000001E-2</v>
      </c>
      <c r="W2181" s="1336">
        <v>640</v>
      </c>
      <c r="X2181" s="1">
        <v>13</v>
      </c>
      <c r="Y2181" s="1">
        <v>141</v>
      </c>
      <c r="AA2181" s="1">
        <v>401</v>
      </c>
      <c r="AB2181" s="1337">
        <v>28400</v>
      </c>
    </row>
    <row r="2182" spans="1:28">
      <c r="A2182" s="1336" t="s">
        <v>1414</v>
      </c>
      <c r="B2182" s="2" t="s">
        <v>1415</v>
      </c>
      <c r="C2182" s="1" t="s">
        <v>1416</v>
      </c>
      <c r="D2182" s="1" t="s">
        <v>116</v>
      </c>
      <c r="E2182" s="1">
        <v>130001</v>
      </c>
      <c r="F2182" s="1336" t="s">
        <v>132</v>
      </c>
      <c r="G2182" s="1" t="s">
        <v>32</v>
      </c>
      <c r="H2182" s="1">
        <v>419265</v>
      </c>
      <c r="I2182" s="3">
        <v>42532</v>
      </c>
      <c r="J2182" s="3">
        <v>42528</v>
      </c>
      <c r="K2182" s="3">
        <v>42529</v>
      </c>
      <c r="N2182" s="1" t="s">
        <v>89</v>
      </c>
      <c r="O2182" s="1">
        <v>116965</v>
      </c>
      <c r="P2182" s="1">
        <v>30000</v>
      </c>
      <c r="Q2182" s="1">
        <v>3.36</v>
      </c>
      <c r="R2182" s="1337">
        <v>100800</v>
      </c>
      <c r="S2182" s="4">
        <v>5473.2</v>
      </c>
      <c r="T2182" s="1">
        <v>2.8119999999999998</v>
      </c>
      <c r="U2182" s="1337">
        <v>84360</v>
      </c>
      <c r="V2182" s="1">
        <v>1.2800000000000001E-2</v>
      </c>
      <c r="W2182" s="1336">
        <v>384</v>
      </c>
      <c r="X2182" s="1">
        <v>13</v>
      </c>
      <c r="Y2182" s="1">
        <v>130</v>
      </c>
      <c r="AA2182" s="1">
        <v>401</v>
      </c>
      <c r="AB2182" s="1337">
        <v>16440</v>
      </c>
    </row>
    <row r="2183" spans="1:28">
      <c r="A2183" s="1336" t="s">
        <v>1414</v>
      </c>
      <c r="B2183" s="2" t="s">
        <v>1415</v>
      </c>
      <c r="C2183" s="1" t="s">
        <v>1416</v>
      </c>
      <c r="D2183" s="1" t="s">
        <v>116</v>
      </c>
      <c r="E2183" s="1">
        <v>140083</v>
      </c>
      <c r="F2183" s="1336" t="s">
        <v>117</v>
      </c>
      <c r="G2183" s="1" t="s">
        <v>32</v>
      </c>
      <c r="H2183" s="1">
        <v>419398</v>
      </c>
      <c r="I2183" s="3">
        <v>42532</v>
      </c>
      <c r="J2183" s="3">
        <v>42527</v>
      </c>
      <c r="K2183" s="3">
        <v>42528</v>
      </c>
      <c r="L2183" s="1">
        <v>222273</v>
      </c>
      <c r="M2183" s="3">
        <v>42531</v>
      </c>
      <c r="N2183" s="1" t="s">
        <v>89</v>
      </c>
      <c r="O2183" s="1">
        <v>116822</v>
      </c>
      <c r="P2183" s="1">
        <v>5000</v>
      </c>
      <c r="Q2183" s="1">
        <v>3.28</v>
      </c>
      <c r="R2183" s="1337">
        <v>16400</v>
      </c>
      <c r="S2183" s="1">
        <v>512.20000000000005</v>
      </c>
      <c r="T2183" s="1">
        <v>2.8119999999999998</v>
      </c>
      <c r="U2183" s="1337">
        <v>14060</v>
      </c>
      <c r="V2183" s="1">
        <v>1.2800000000000001E-2</v>
      </c>
      <c r="W2183" s="1336">
        <v>64</v>
      </c>
      <c r="X2183" s="1">
        <v>13</v>
      </c>
      <c r="Y2183" s="1">
        <v>141</v>
      </c>
      <c r="AA2183" s="1">
        <v>401</v>
      </c>
      <c r="AB2183" s="1337">
        <v>2340</v>
      </c>
    </row>
    <row r="2184" spans="1:28">
      <c r="A2184" s="1336" t="s">
        <v>1414</v>
      </c>
      <c r="B2184" s="2" t="s">
        <v>1415</v>
      </c>
      <c r="C2184" s="1" t="s">
        <v>1416</v>
      </c>
      <c r="D2184" s="1" t="s">
        <v>116</v>
      </c>
      <c r="E2184" s="1">
        <v>130089</v>
      </c>
      <c r="F2184" s="1336" t="s">
        <v>1374</v>
      </c>
      <c r="G2184" s="1" t="s">
        <v>32</v>
      </c>
      <c r="H2184" s="1">
        <v>419444</v>
      </c>
      <c r="I2184" s="3">
        <v>42534</v>
      </c>
      <c r="J2184" s="3">
        <v>42527</v>
      </c>
      <c r="K2184" s="3">
        <v>42529</v>
      </c>
      <c r="L2184" s="1">
        <v>222403</v>
      </c>
      <c r="M2184" s="3">
        <v>42534</v>
      </c>
      <c r="N2184" s="1" t="s">
        <v>89</v>
      </c>
      <c r="O2184" s="1">
        <v>116859</v>
      </c>
      <c r="P2184" s="1">
        <v>500</v>
      </c>
      <c r="Q2184" s="1">
        <v>3.44</v>
      </c>
      <c r="R2184" s="1337">
        <v>1720</v>
      </c>
      <c r="S2184" s="1">
        <v>131.22</v>
      </c>
      <c r="T2184" s="1">
        <v>2.8119999999999998</v>
      </c>
      <c r="U2184" s="1337">
        <v>1406</v>
      </c>
      <c r="V2184" s="1">
        <v>1.2800000000000001E-2</v>
      </c>
      <c r="W2184" s="1336">
        <v>6.4</v>
      </c>
      <c r="X2184" s="1">
        <v>13</v>
      </c>
      <c r="Y2184" s="1">
        <v>135</v>
      </c>
      <c r="Z2184" s="1" t="s">
        <v>143</v>
      </c>
      <c r="AA2184" s="1">
        <v>401</v>
      </c>
      <c r="AB2184" s="1336">
        <v>314</v>
      </c>
    </row>
    <row r="2185" spans="1:28">
      <c r="A2185" s="1336" t="s">
        <v>1414</v>
      </c>
      <c r="B2185" s="2" t="s">
        <v>1415</v>
      </c>
      <c r="C2185" s="1" t="s">
        <v>1416</v>
      </c>
      <c r="D2185" s="1" t="s">
        <v>116</v>
      </c>
      <c r="E2185" s="1">
        <v>130339</v>
      </c>
      <c r="F2185" s="1336" t="s">
        <v>258</v>
      </c>
      <c r="G2185" s="1" t="s">
        <v>32</v>
      </c>
      <c r="H2185" s="1">
        <v>419486</v>
      </c>
      <c r="I2185" s="3">
        <v>42534</v>
      </c>
      <c r="J2185" s="3">
        <v>42527</v>
      </c>
      <c r="K2185" s="3">
        <v>42528</v>
      </c>
      <c r="L2185" s="1">
        <v>222361</v>
      </c>
      <c r="M2185" s="3">
        <v>42532</v>
      </c>
      <c r="N2185" s="1" t="s">
        <v>89</v>
      </c>
      <c r="O2185" s="1">
        <v>116864</v>
      </c>
      <c r="P2185" s="1">
        <v>15000</v>
      </c>
      <c r="Q2185" s="1">
        <v>3.2</v>
      </c>
      <c r="R2185" s="1337">
        <v>48000</v>
      </c>
      <c r="S2185" s="1">
        <v>336.6</v>
      </c>
      <c r="T2185" s="1">
        <v>2.8119999999999998</v>
      </c>
      <c r="U2185" s="1337">
        <v>42180</v>
      </c>
      <c r="V2185" s="1">
        <v>1.2800000000000001E-2</v>
      </c>
      <c r="W2185" s="1336">
        <v>192</v>
      </c>
      <c r="X2185" s="1">
        <v>13</v>
      </c>
      <c r="Y2185" s="1">
        <v>135</v>
      </c>
      <c r="Z2185" s="1" t="s">
        <v>259</v>
      </c>
      <c r="AA2185" s="1">
        <v>401</v>
      </c>
      <c r="AB2185" s="1337">
        <v>5820</v>
      </c>
    </row>
    <row r="2186" spans="1:28">
      <c r="A2186" s="1336" t="s">
        <v>1414</v>
      </c>
      <c r="B2186" s="2" t="s">
        <v>1415</v>
      </c>
      <c r="C2186" s="1" t="s">
        <v>1416</v>
      </c>
      <c r="D2186" s="1" t="s">
        <v>116</v>
      </c>
      <c r="E2186" s="1">
        <v>130308</v>
      </c>
      <c r="F2186" s="1336" t="s">
        <v>126</v>
      </c>
      <c r="G2186" s="1" t="s">
        <v>32</v>
      </c>
      <c r="H2186" s="1">
        <v>419524</v>
      </c>
      <c r="I2186" s="3">
        <v>42535</v>
      </c>
      <c r="J2186" s="3">
        <v>42530</v>
      </c>
      <c r="K2186" s="3">
        <v>42531</v>
      </c>
      <c r="N2186" s="1" t="s">
        <v>89</v>
      </c>
      <c r="O2186" s="1">
        <v>117071</v>
      </c>
      <c r="P2186" s="1">
        <v>50000</v>
      </c>
      <c r="Q2186" s="1">
        <v>3.2</v>
      </c>
      <c r="R2186" s="1337">
        <v>160000</v>
      </c>
      <c r="S2186" s="4">
        <v>1122</v>
      </c>
      <c r="T2186" s="1">
        <v>2.8119999999999998</v>
      </c>
      <c r="U2186" s="1337">
        <v>140600</v>
      </c>
      <c r="V2186" s="1">
        <v>1.2800000000000001E-2</v>
      </c>
      <c r="W2186" s="1336">
        <v>640</v>
      </c>
      <c r="X2186" s="1">
        <v>13</v>
      </c>
      <c r="Y2186" s="1">
        <v>141</v>
      </c>
      <c r="AA2186" s="1">
        <v>401</v>
      </c>
      <c r="AB2186" s="1337">
        <v>19400</v>
      </c>
    </row>
    <row r="2187" spans="1:28">
      <c r="A2187" s="1336" t="s">
        <v>1414</v>
      </c>
      <c r="B2187" s="2" t="s">
        <v>1415</v>
      </c>
      <c r="C2187" s="1" t="s">
        <v>1416</v>
      </c>
      <c r="D2187" s="1" t="s">
        <v>116</v>
      </c>
      <c r="E2187" s="1">
        <v>130349</v>
      </c>
      <c r="F2187" s="1336" t="s">
        <v>141</v>
      </c>
      <c r="G2187" s="1" t="s">
        <v>32</v>
      </c>
      <c r="H2187" s="1">
        <v>419583</v>
      </c>
      <c r="I2187" s="3">
        <v>42535</v>
      </c>
      <c r="J2187" s="3">
        <v>42524</v>
      </c>
      <c r="K2187" s="3">
        <v>42528</v>
      </c>
      <c r="N2187" s="1" t="s">
        <v>89</v>
      </c>
      <c r="O2187" s="1">
        <v>116795</v>
      </c>
      <c r="P2187" s="1">
        <v>12000</v>
      </c>
      <c r="Q2187" s="1">
        <v>3.37</v>
      </c>
      <c r="R2187" s="1337">
        <v>40440</v>
      </c>
      <c r="S2187" s="4">
        <v>2309.2800000000002</v>
      </c>
      <c r="T2187" s="1">
        <v>2.8119999999999998</v>
      </c>
      <c r="U2187" s="1337">
        <v>33744</v>
      </c>
      <c r="V2187" s="1">
        <v>1.2800000000000001E-2</v>
      </c>
      <c r="W2187" s="1336">
        <v>153.6</v>
      </c>
      <c r="X2187" s="1">
        <v>13</v>
      </c>
      <c r="Y2187" s="1">
        <v>141</v>
      </c>
      <c r="AA2187" s="1">
        <v>401</v>
      </c>
      <c r="AB2187" s="1337">
        <v>6696</v>
      </c>
    </row>
    <row r="2188" spans="1:28">
      <c r="A2188" s="1336" t="s">
        <v>1414</v>
      </c>
      <c r="B2188" s="2" t="s">
        <v>1415</v>
      </c>
      <c r="C2188" s="1" t="s">
        <v>1416</v>
      </c>
      <c r="D2188" s="1" t="s">
        <v>116</v>
      </c>
      <c r="E2188" s="1">
        <v>130020</v>
      </c>
      <c r="F2188" s="1336" t="s">
        <v>191</v>
      </c>
      <c r="G2188" s="1" t="s">
        <v>32</v>
      </c>
      <c r="H2188" s="1">
        <v>419634</v>
      </c>
      <c r="I2188" s="3">
        <v>42536</v>
      </c>
      <c r="J2188" s="3">
        <v>42531</v>
      </c>
      <c r="K2188" s="3">
        <v>42534</v>
      </c>
      <c r="N2188" s="1" t="s">
        <v>89</v>
      </c>
      <c r="O2188" s="1">
        <v>117131</v>
      </c>
      <c r="P2188" s="1">
        <v>2500</v>
      </c>
      <c r="Q2188" s="1">
        <v>3.38</v>
      </c>
      <c r="R2188" s="1337">
        <v>8450</v>
      </c>
      <c r="S2188" s="1">
        <v>506.1</v>
      </c>
      <c r="T2188" s="1">
        <v>2.8119999999999998</v>
      </c>
      <c r="U2188" s="1337">
        <v>7030</v>
      </c>
      <c r="V2188" s="1">
        <v>1.2800000000000001E-2</v>
      </c>
      <c r="W2188" s="1336">
        <v>32</v>
      </c>
      <c r="X2188" s="1">
        <v>13</v>
      </c>
      <c r="Y2188" s="1">
        <v>130</v>
      </c>
      <c r="AA2188" s="1">
        <v>401</v>
      </c>
      <c r="AB2188" s="1337">
        <v>1420</v>
      </c>
    </row>
    <row r="2189" spans="1:28">
      <c r="A2189" s="1336" t="s">
        <v>1414</v>
      </c>
      <c r="B2189" s="2" t="s">
        <v>1415</v>
      </c>
      <c r="C2189" s="1" t="s">
        <v>1416</v>
      </c>
      <c r="D2189" s="1" t="s">
        <v>116</v>
      </c>
      <c r="E2189" s="1">
        <v>130110</v>
      </c>
      <c r="F2189" s="1336" t="s">
        <v>198</v>
      </c>
      <c r="G2189" s="1" t="s">
        <v>32</v>
      </c>
      <c r="H2189" s="1">
        <v>419661</v>
      </c>
      <c r="I2189" s="3">
        <v>42536</v>
      </c>
      <c r="J2189" s="3">
        <v>42534</v>
      </c>
      <c r="K2189" s="3">
        <v>42535</v>
      </c>
      <c r="N2189" s="1" t="s">
        <v>89</v>
      </c>
      <c r="O2189" s="1">
        <v>117170</v>
      </c>
      <c r="P2189" s="1">
        <v>10000</v>
      </c>
      <c r="Q2189" s="1">
        <v>3.38</v>
      </c>
      <c r="R2189" s="1337">
        <v>33800</v>
      </c>
      <c r="S2189" s="4">
        <v>2024.4</v>
      </c>
      <c r="T2189" s="1">
        <v>2.8119999999999998</v>
      </c>
      <c r="U2189" s="1337">
        <v>28120</v>
      </c>
      <c r="V2189" s="1">
        <v>1.2800000000000001E-2</v>
      </c>
      <c r="W2189" s="1336">
        <v>128</v>
      </c>
      <c r="X2189" s="1">
        <v>13</v>
      </c>
      <c r="Y2189" s="1">
        <v>130</v>
      </c>
      <c r="AA2189" s="1">
        <v>401</v>
      </c>
      <c r="AB2189" s="1337">
        <v>5680</v>
      </c>
    </row>
    <row r="2190" spans="1:28">
      <c r="A2190" s="1336" t="s">
        <v>1414</v>
      </c>
      <c r="B2190" s="2" t="s">
        <v>1415</v>
      </c>
      <c r="C2190" s="1" t="s">
        <v>1416</v>
      </c>
      <c r="D2190" s="1" t="s">
        <v>116</v>
      </c>
      <c r="E2190" s="1">
        <v>130216</v>
      </c>
      <c r="F2190" s="1336" t="s">
        <v>810</v>
      </c>
      <c r="G2190" s="1" t="s">
        <v>32</v>
      </c>
      <c r="H2190" s="1">
        <v>420002</v>
      </c>
      <c r="I2190" s="3">
        <v>42536</v>
      </c>
      <c r="J2190" s="3">
        <v>42534</v>
      </c>
      <c r="K2190" s="3">
        <v>42537</v>
      </c>
      <c r="L2190" s="1">
        <v>222622</v>
      </c>
      <c r="M2190" s="3">
        <v>42536</v>
      </c>
      <c r="N2190" s="1" t="s">
        <v>89</v>
      </c>
      <c r="O2190" s="1">
        <v>117193</v>
      </c>
      <c r="P2190" s="1">
        <v>1000</v>
      </c>
      <c r="Q2190" s="1">
        <v>3.44</v>
      </c>
      <c r="R2190" s="1337">
        <v>3440</v>
      </c>
      <c r="S2190" s="1">
        <v>262.44</v>
      </c>
      <c r="T2190" s="1">
        <v>2.8119999999999998</v>
      </c>
      <c r="U2190" s="1337">
        <v>2812</v>
      </c>
      <c r="V2190" s="1">
        <v>1.2800000000000001E-2</v>
      </c>
      <c r="W2190" s="1336">
        <v>12.8</v>
      </c>
      <c r="X2190" s="1">
        <v>13</v>
      </c>
      <c r="Y2190" s="1">
        <v>135</v>
      </c>
      <c r="Z2190" s="1" t="s">
        <v>436</v>
      </c>
      <c r="AA2190" s="1">
        <v>401</v>
      </c>
      <c r="AB2190" s="1336">
        <v>628</v>
      </c>
    </row>
    <row r="2191" spans="1:28">
      <c r="A2191" s="1336" t="s">
        <v>1414</v>
      </c>
      <c r="B2191" s="2" t="s">
        <v>1415</v>
      </c>
      <c r="C2191" s="1" t="s">
        <v>1416</v>
      </c>
      <c r="D2191" s="1" t="s">
        <v>116</v>
      </c>
      <c r="E2191" s="1">
        <v>130001</v>
      </c>
      <c r="F2191" s="1336" t="s">
        <v>132</v>
      </c>
      <c r="G2191" s="1" t="s">
        <v>32</v>
      </c>
      <c r="H2191" s="1">
        <v>420288</v>
      </c>
      <c r="I2191" s="3">
        <v>42541</v>
      </c>
      <c r="J2191" s="3">
        <v>42528</v>
      </c>
      <c r="K2191" s="3">
        <v>42529</v>
      </c>
      <c r="N2191" s="1" t="s">
        <v>89</v>
      </c>
      <c r="O2191" s="1">
        <v>116965</v>
      </c>
      <c r="P2191" s="1">
        <v>30000</v>
      </c>
      <c r="Q2191" s="1">
        <v>3.36</v>
      </c>
      <c r="R2191" s="1337">
        <v>100800</v>
      </c>
      <c r="S2191" s="4">
        <v>5473.2</v>
      </c>
      <c r="T2191" s="1">
        <v>2.8119999999999998</v>
      </c>
      <c r="U2191" s="1337">
        <v>84360</v>
      </c>
      <c r="V2191" s="1">
        <v>1.2800000000000001E-2</v>
      </c>
      <c r="W2191" s="1336">
        <v>384</v>
      </c>
      <c r="X2191" s="1">
        <v>13</v>
      </c>
      <c r="Y2191" s="1">
        <v>130</v>
      </c>
      <c r="AA2191" s="1">
        <v>401</v>
      </c>
      <c r="AB2191" s="1337">
        <v>16440</v>
      </c>
    </row>
    <row r="2192" spans="1:28">
      <c r="A2192" s="1336" t="s">
        <v>1414</v>
      </c>
      <c r="B2192" s="2" t="s">
        <v>1415</v>
      </c>
      <c r="C2192" s="1" t="s">
        <v>1416</v>
      </c>
      <c r="D2192" s="1" t="s">
        <v>116</v>
      </c>
      <c r="E2192" s="1">
        <v>130365</v>
      </c>
      <c r="F2192" s="1336" t="s">
        <v>432</v>
      </c>
      <c r="G2192" s="1" t="s">
        <v>32</v>
      </c>
      <c r="H2192" s="1">
        <v>420353</v>
      </c>
      <c r="I2192" s="3">
        <v>42541</v>
      </c>
      <c r="J2192" s="3">
        <v>42538</v>
      </c>
      <c r="K2192" s="3">
        <v>42539</v>
      </c>
      <c r="L2192" s="1">
        <v>222858</v>
      </c>
      <c r="M2192" s="3">
        <v>42541</v>
      </c>
      <c r="N2192" s="1" t="s">
        <v>89</v>
      </c>
      <c r="O2192" s="1">
        <v>117294</v>
      </c>
      <c r="P2192" s="1">
        <v>1000</v>
      </c>
      <c r="Q2192" s="1">
        <v>3.36</v>
      </c>
      <c r="R2192" s="1337">
        <v>3360</v>
      </c>
      <c r="S2192" s="1">
        <v>182.44</v>
      </c>
      <c r="T2192" s="1">
        <v>2.8119999999999998</v>
      </c>
      <c r="U2192" s="1337">
        <v>2812</v>
      </c>
      <c r="V2192" s="1">
        <v>1.2800000000000001E-2</v>
      </c>
      <c r="W2192" s="1336">
        <v>12.8</v>
      </c>
      <c r="X2192" s="1">
        <v>13</v>
      </c>
      <c r="Y2192" s="1">
        <v>135</v>
      </c>
      <c r="Z2192" s="1" t="s">
        <v>90</v>
      </c>
      <c r="AA2192" s="1">
        <v>401</v>
      </c>
      <c r="AB2192" s="1336">
        <v>548</v>
      </c>
    </row>
    <row r="2193" spans="1:28">
      <c r="A2193" s="1336" t="s">
        <v>1414</v>
      </c>
      <c r="B2193" s="2" t="s">
        <v>1415</v>
      </c>
      <c r="C2193" s="1" t="s">
        <v>1416</v>
      </c>
      <c r="D2193" s="1" t="s">
        <v>116</v>
      </c>
      <c r="E2193" s="1">
        <v>130001</v>
      </c>
      <c r="F2193" s="1336" t="s">
        <v>132</v>
      </c>
      <c r="G2193" s="1" t="s">
        <v>32</v>
      </c>
      <c r="H2193" s="1">
        <v>420515</v>
      </c>
      <c r="I2193" s="3">
        <v>42543</v>
      </c>
      <c r="J2193" s="3">
        <v>42530</v>
      </c>
      <c r="K2193" s="3">
        <v>42530</v>
      </c>
      <c r="N2193" s="1" t="s">
        <v>89</v>
      </c>
      <c r="O2193" s="1">
        <v>117049</v>
      </c>
      <c r="P2193" s="1">
        <v>30000</v>
      </c>
      <c r="Q2193" s="1">
        <v>3.36</v>
      </c>
      <c r="R2193" s="1337">
        <v>100800</v>
      </c>
      <c r="S2193" s="4">
        <v>5473.2</v>
      </c>
      <c r="T2193" s="1">
        <v>2.8119999999999998</v>
      </c>
      <c r="U2193" s="1337">
        <v>84360</v>
      </c>
      <c r="V2193" s="1">
        <v>1.2800000000000001E-2</v>
      </c>
      <c r="W2193" s="1336">
        <v>384</v>
      </c>
      <c r="X2193" s="1">
        <v>13</v>
      </c>
      <c r="Y2193" s="1">
        <v>130</v>
      </c>
      <c r="AA2193" s="1">
        <v>401</v>
      </c>
      <c r="AB2193" s="1337">
        <v>16440</v>
      </c>
    </row>
    <row r="2194" spans="1:28">
      <c r="A2194" s="1336" t="s">
        <v>1414</v>
      </c>
      <c r="B2194" s="2" t="s">
        <v>1415</v>
      </c>
      <c r="C2194" s="1" t="s">
        <v>1416</v>
      </c>
      <c r="D2194" s="1" t="s">
        <v>116</v>
      </c>
      <c r="E2194" s="1">
        <v>130371</v>
      </c>
      <c r="F2194" s="1336" t="s">
        <v>658</v>
      </c>
      <c r="G2194" s="1" t="s">
        <v>32</v>
      </c>
      <c r="H2194" s="1">
        <v>420625</v>
      </c>
      <c r="I2194" s="3">
        <v>42543</v>
      </c>
      <c r="J2194" s="3">
        <v>42538</v>
      </c>
      <c r="K2194" s="3">
        <v>42542</v>
      </c>
      <c r="L2194" s="1">
        <v>222995</v>
      </c>
      <c r="M2194" s="3">
        <v>42543</v>
      </c>
      <c r="N2194" s="1" t="s">
        <v>89</v>
      </c>
      <c r="O2194" s="1">
        <v>117319</v>
      </c>
      <c r="P2194" s="1">
        <v>3000</v>
      </c>
      <c r="Q2194" s="1">
        <v>3.44</v>
      </c>
      <c r="R2194" s="1337">
        <v>10320</v>
      </c>
      <c r="S2194" s="1">
        <v>787.32</v>
      </c>
      <c r="T2194" s="1">
        <v>2.8119999999999998</v>
      </c>
      <c r="U2194" s="1337">
        <v>8436</v>
      </c>
      <c r="V2194" s="1">
        <v>1.2800000000000001E-2</v>
      </c>
      <c r="W2194" s="1336">
        <v>38.4</v>
      </c>
      <c r="X2194" s="1">
        <v>13</v>
      </c>
      <c r="Y2194" s="1">
        <v>135</v>
      </c>
      <c r="Z2194" s="1" t="s">
        <v>143</v>
      </c>
      <c r="AA2194" s="1">
        <v>401</v>
      </c>
      <c r="AB2194" s="1337">
        <v>1884</v>
      </c>
    </row>
    <row r="2195" spans="1:28">
      <c r="A2195" s="1336" t="s">
        <v>1414</v>
      </c>
      <c r="B2195" s="2" t="s">
        <v>1415</v>
      </c>
      <c r="C2195" s="1" t="s">
        <v>1416</v>
      </c>
      <c r="D2195" s="1" t="s">
        <v>116</v>
      </c>
      <c r="E2195" s="1">
        <v>130322</v>
      </c>
      <c r="F2195" s="1336" t="s">
        <v>142</v>
      </c>
      <c r="G2195" s="1" t="s">
        <v>32</v>
      </c>
      <c r="H2195" s="1">
        <v>420925</v>
      </c>
      <c r="I2195" s="3">
        <v>42544</v>
      </c>
      <c r="J2195" s="3">
        <v>42543</v>
      </c>
      <c r="K2195" s="3">
        <v>42544</v>
      </c>
      <c r="L2195" s="1">
        <v>223082</v>
      </c>
      <c r="M2195" s="3">
        <v>42544</v>
      </c>
      <c r="N2195" s="1" t="s">
        <v>89</v>
      </c>
      <c r="O2195" s="1">
        <v>117391</v>
      </c>
      <c r="P2195" s="1">
        <v>10000</v>
      </c>
      <c r="Q2195" s="1">
        <v>3.25</v>
      </c>
      <c r="R2195" s="1337">
        <v>32500</v>
      </c>
      <c r="S2195" s="1">
        <v>724.4</v>
      </c>
      <c r="T2195" s="1">
        <v>2.8119999999999998</v>
      </c>
      <c r="U2195" s="1337">
        <v>28120</v>
      </c>
      <c r="V2195" s="1">
        <v>1.2800000000000001E-2</v>
      </c>
      <c r="W2195" s="1336">
        <v>128</v>
      </c>
      <c r="X2195" s="1">
        <v>13</v>
      </c>
      <c r="Y2195" s="1">
        <v>135</v>
      </c>
      <c r="Z2195" s="1" t="s">
        <v>143</v>
      </c>
      <c r="AA2195" s="1">
        <v>401</v>
      </c>
      <c r="AB2195" s="1337">
        <v>4380</v>
      </c>
    </row>
    <row r="2196" spans="1:28">
      <c r="A2196" s="1336" t="s">
        <v>1414</v>
      </c>
      <c r="B2196" s="2" t="s">
        <v>1415</v>
      </c>
      <c r="C2196" s="1" t="s">
        <v>1416</v>
      </c>
      <c r="D2196" s="1" t="s">
        <v>116</v>
      </c>
      <c r="E2196" s="1">
        <v>130004</v>
      </c>
      <c r="F2196" s="1336" t="s">
        <v>125</v>
      </c>
      <c r="G2196" s="1" t="s">
        <v>32</v>
      </c>
      <c r="H2196" s="1">
        <v>420999</v>
      </c>
      <c r="I2196" s="3">
        <v>42545</v>
      </c>
      <c r="J2196" s="3">
        <v>42545</v>
      </c>
      <c r="K2196" s="3">
        <v>42548</v>
      </c>
      <c r="L2196" s="1">
        <v>223156</v>
      </c>
      <c r="M2196" s="3">
        <v>42545</v>
      </c>
      <c r="N2196" s="1" t="s">
        <v>89</v>
      </c>
      <c r="O2196" s="1">
        <v>117452</v>
      </c>
      <c r="P2196" s="1">
        <v>6000</v>
      </c>
      <c r="Q2196" s="1">
        <v>3.28</v>
      </c>
      <c r="R2196" s="1337">
        <v>19680</v>
      </c>
      <c r="S2196" s="1">
        <v>614.64</v>
      </c>
      <c r="T2196" s="1">
        <v>2.8119999999999998</v>
      </c>
      <c r="U2196" s="1337">
        <v>16872</v>
      </c>
      <c r="V2196" s="1">
        <v>1.2800000000000001E-2</v>
      </c>
      <c r="W2196" s="1336">
        <v>76.8</v>
      </c>
      <c r="X2196" s="1">
        <v>13</v>
      </c>
      <c r="Y2196" s="1">
        <v>130</v>
      </c>
      <c r="AA2196" s="1">
        <v>401</v>
      </c>
      <c r="AB2196" s="1337">
        <v>2808</v>
      </c>
    </row>
    <row r="2197" spans="1:28">
      <c r="A2197" s="1336" t="s">
        <v>1414</v>
      </c>
      <c r="B2197" s="2" t="s">
        <v>1415</v>
      </c>
      <c r="C2197" s="1" t="s">
        <v>1416</v>
      </c>
      <c r="D2197" s="1" t="s">
        <v>116</v>
      </c>
      <c r="E2197" s="1">
        <v>142049</v>
      </c>
      <c r="F2197" s="1336" t="s">
        <v>1250</v>
      </c>
      <c r="G2197" s="1" t="s">
        <v>32</v>
      </c>
      <c r="H2197" s="1">
        <v>421394</v>
      </c>
      <c r="I2197" s="3">
        <v>42539</v>
      </c>
      <c r="J2197" s="3">
        <v>42531</v>
      </c>
      <c r="K2197" s="3">
        <v>42535</v>
      </c>
      <c r="N2197" s="1" t="s">
        <v>56</v>
      </c>
      <c r="O2197" s="1">
        <v>6113</v>
      </c>
      <c r="P2197" s="1">
        <v>6200</v>
      </c>
      <c r="Q2197" s="1">
        <v>3.8616000000000001</v>
      </c>
      <c r="R2197" s="1337">
        <v>23941.919999999998</v>
      </c>
      <c r="S2197" s="4">
        <v>4241.05</v>
      </c>
      <c r="T2197" s="1">
        <v>2.8119999999999998</v>
      </c>
      <c r="U2197" s="1337">
        <v>17434.400000000001</v>
      </c>
      <c r="V2197" s="1">
        <v>1.2800000000000001E-2</v>
      </c>
      <c r="W2197" s="1336">
        <v>79.36</v>
      </c>
      <c r="X2197" s="1">
        <v>13</v>
      </c>
      <c r="Y2197" s="1">
        <v>144</v>
      </c>
      <c r="AA2197" s="1">
        <v>401</v>
      </c>
      <c r="AB2197" s="1337">
        <v>6507.52</v>
      </c>
    </row>
    <row r="2198" spans="1:28">
      <c r="A2198" s="1336" t="s">
        <v>1414</v>
      </c>
      <c r="B2198" s="2" t="s">
        <v>1418</v>
      </c>
      <c r="C2198" s="1" t="s">
        <v>1416</v>
      </c>
      <c r="D2198" s="1" t="s">
        <v>76</v>
      </c>
      <c r="E2198" s="1">
        <v>140008</v>
      </c>
      <c r="F2198" s="1336" t="s">
        <v>123</v>
      </c>
      <c r="G2198" s="1" t="s">
        <v>32</v>
      </c>
      <c r="H2198" s="1">
        <v>418570</v>
      </c>
      <c r="I2198" s="3">
        <v>42527</v>
      </c>
      <c r="J2198" s="3">
        <v>42522</v>
      </c>
      <c r="K2198" s="3">
        <v>42527</v>
      </c>
      <c r="L2198" s="1">
        <v>221813</v>
      </c>
      <c r="M2198" s="3">
        <v>42526</v>
      </c>
      <c r="N2198" s="1" t="s">
        <v>89</v>
      </c>
      <c r="O2198" s="1">
        <v>116689</v>
      </c>
      <c r="P2198" s="1">
        <v>10000</v>
      </c>
      <c r="Q2198" s="1">
        <v>3.36</v>
      </c>
      <c r="R2198" s="1337">
        <v>33600</v>
      </c>
      <c r="S2198" s="4">
        <v>1824.4</v>
      </c>
      <c r="T2198" s="1">
        <v>2.8119999999999998</v>
      </c>
      <c r="U2198" s="1337">
        <v>28120</v>
      </c>
      <c r="V2198" s="1">
        <v>1.2800000000000001E-2</v>
      </c>
      <c r="W2198" s="1336">
        <v>128</v>
      </c>
      <c r="X2198" s="1">
        <v>13</v>
      </c>
      <c r="Y2198" s="1">
        <v>141</v>
      </c>
      <c r="AA2198" s="1">
        <v>401</v>
      </c>
      <c r="AB2198" s="1337">
        <v>5480</v>
      </c>
    </row>
    <row r="2199" spans="1:28">
      <c r="A2199" s="1336" t="s">
        <v>1414</v>
      </c>
      <c r="B2199" s="2" t="s">
        <v>1418</v>
      </c>
      <c r="C2199" s="1" t="s">
        <v>1416</v>
      </c>
      <c r="D2199" s="1" t="s">
        <v>76</v>
      </c>
      <c r="E2199" s="1">
        <v>130023</v>
      </c>
      <c r="F2199" s="1336" t="s">
        <v>153</v>
      </c>
      <c r="G2199" s="1" t="s">
        <v>32</v>
      </c>
      <c r="H2199" s="1">
        <v>418757</v>
      </c>
      <c r="I2199" s="3">
        <v>42530</v>
      </c>
      <c r="J2199" s="3">
        <v>42528</v>
      </c>
      <c r="K2199" s="3">
        <v>42529</v>
      </c>
      <c r="N2199" s="1" t="s">
        <v>89</v>
      </c>
      <c r="O2199" s="1">
        <v>116902</v>
      </c>
      <c r="P2199" s="1">
        <v>1000</v>
      </c>
      <c r="Q2199" s="1">
        <v>3.38</v>
      </c>
      <c r="R2199" s="1337">
        <v>3380</v>
      </c>
      <c r="S2199" s="1">
        <v>202.44</v>
      </c>
      <c r="T2199" s="1">
        <v>2.8119999999999998</v>
      </c>
      <c r="U2199" s="1337">
        <v>2812</v>
      </c>
      <c r="V2199" s="1">
        <v>1.2800000000000001E-2</v>
      </c>
      <c r="W2199" s="1336">
        <v>12.8</v>
      </c>
      <c r="X2199" s="1">
        <v>13</v>
      </c>
      <c r="Y2199" s="1">
        <v>130</v>
      </c>
      <c r="AA2199" s="1">
        <v>401</v>
      </c>
      <c r="AB2199" s="1336">
        <v>568</v>
      </c>
    </row>
    <row r="2200" spans="1:28">
      <c r="A2200" s="1336" t="s">
        <v>1414</v>
      </c>
      <c r="B2200" s="2" t="s">
        <v>1419</v>
      </c>
      <c r="C2200" s="1" t="s">
        <v>1420</v>
      </c>
      <c r="D2200" s="1" t="s">
        <v>116</v>
      </c>
      <c r="E2200" s="1">
        <v>130004</v>
      </c>
      <c r="F2200" s="1336" t="s">
        <v>125</v>
      </c>
      <c r="G2200" s="1" t="s">
        <v>32</v>
      </c>
      <c r="H2200" s="1">
        <v>418021</v>
      </c>
      <c r="I2200" s="3">
        <v>42522</v>
      </c>
      <c r="J2200" s="3">
        <v>42521</v>
      </c>
      <c r="K2200" s="3">
        <v>42523</v>
      </c>
      <c r="L2200" s="1">
        <v>221450</v>
      </c>
      <c r="M2200" s="3">
        <v>42522</v>
      </c>
      <c r="N2200" s="1" t="s">
        <v>89</v>
      </c>
      <c r="O2200" s="1">
        <v>116635</v>
      </c>
      <c r="P2200" s="1">
        <v>30000</v>
      </c>
      <c r="Q2200" s="1">
        <v>3.41</v>
      </c>
      <c r="R2200" s="1337">
        <v>102300</v>
      </c>
      <c r="S2200" s="4">
        <v>6973.2</v>
      </c>
      <c r="T2200" s="1">
        <v>2.8119999999999998</v>
      </c>
      <c r="U2200" s="1337">
        <v>84360</v>
      </c>
      <c r="V2200" s="1">
        <v>1.2800000000000001E-2</v>
      </c>
      <c r="W2200" s="1336">
        <v>384</v>
      </c>
      <c r="X2200" s="1">
        <v>13</v>
      </c>
      <c r="Y2200" s="1">
        <v>130</v>
      </c>
      <c r="AA2200" s="1">
        <v>401</v>
      </c>
      <c r="AB2200" s="1337">
        <v>17940</v>
      </c>
    </row>
    <row r="2201" spans="1:28">
      <c r="A2201" s="1336" t="s">
        <v>1414</v>
      </c>
      <c r="B2201" s="2" t="s">
        <v>1419</v>
      </c>
      <c r="C2201" s="1" t="s">
        <v>1420</v>
      </c>
      <c r="D2201" s="1" t="s">
        <v>116</v>
      </c>
      <c r="E2201" s="1">
        <v>130003</v>
      </c>
      <c r="F2201" s="1336" t="s">
        <v>145</v>
      </c>
      <c r="G2201" s="1" t="s">
        <v>32</v>
      </c>
      <c r="H2201" s="1">
        <v>418072</v>
      </c>
      <c r="I2201" s="3">
        <v>42523</v>
      </c>
      <c r="J2201" s="3">
        <v>42522</v>
      </c>
      <c r="K2201" s="3">
        <v>42537</v>
      </c>
      <c r="N2201" s="1" t="s">
        <v>89</v>
      </c>
      <c r="O2201" s="1">
        <v>116672</v>
      </c>
      <c r="P2201" s="1">
        <v>20000</v>
      </c>
      <c r="Q2201" s="1">
        <v>3.38</v>
      </c>
      <c r="R2201" s="1337">
        <v>67600</v>
      </c>
      <c r="S2201" s="4">
        <v>4048.8</v>
      </c>
      <c r="T2201" s="1">
        <v>2.8119999999999998</v>
      </c>
      <c r="U2201" s="1337">
        <v>56240</v>
      </c>
      <c r="V2201" s="1">
        <v>1.2800000000000001E-2</v>
      </c>
      <c r="W2201" s="1336">
        <v>256</v>
      </c>
      <c r="X2201" s="1">
        <v>13</v>
      </c>
      <c r="Y2201" s="1">
        <v>130</v>
      </c>
      <c r="AA2201" s="1">
        <v>401</v>
      </c>
      <c r="AB2201" s="1337">
        <v>11360</v>
      </c>
    </row>
    <row r="2202" spans="1:28">
      <c r="A2202" s="1336" t="s">
        <v>1414</v>
      </c>
      <c r="B2202" s="2" t="s">
        <v>1419</v>
      </c>
      <c r="C2202" s="1" t="s">
        <v>1420</v>
      </c>
      <c r="D2202" s="1" t="s">
        <v>116</v>
      </c>
      <c r="E2202" s="1">
        <v>130004</v>
      </c>
      <c r="F2202" s="1336" t="s">
        <v>125</v>
      </c>
      <c r="G2202" s="1" t="s">
        <v>32</v>
      </c>
      <c r="H2202" s="1">
        <v>418091</v>
      </c>
      <c r="I2202" s="3">
        <v>42523</v>
      </c>
      <c r="J2202" s="3">
        <v>42514</v>
      </c>
      <c r="K2202" s="3">
        <v>42516</v>
      </c>
      <c r="L2202" s="1">
        <v>221531</v>
      </c>
      <c r="M2202" s="3">
        <v>42523</v>
      </c>
      <c r="N2202" s="1" t="s">
        <v>89</v>
      </c>
      <c r="O2202" s="1">
        <v>116401</v>
      </c>
      <c r="P2202" s="1">
        <v>5000</v>
      </c>
      <c r="Q2202" s="1">
        <v>3.46</v>
      </c>
      <c r="R2202" s="1337">
        <v>17300</v>
      </c>
      <c r="S2202" s="4">
        <v>1412.2</v>
      </c>
      <c r="T2202" s="1">
        <v>2.8119999999999998</v>
      </c>
      <c r="U2202" s="1337">
        <v>14060</v>
      </c>
      <c r="V2202" s="1">
        <v>1.2800000000000001E-2</v>
      </c>
      <c r="W2202" s="1336">
        <v>64</v>
      </c>
      <c r="X2202" s="1">
        <v>13</v>
      </c>
      <c r="Y2202" s="1">
        <v>130</v>
      </c>
      <c r="AA2202" s="1">
        <v>401</v>
      </c>
      <c r="AB2202" s="1337">
        <v>3240</v>
      </c>
    </row>
    <row r="2203" spans="1:28">
      <c r="A2203" s="1336" t="s">
        <v>1414</v>
      </c>
      <c r="B2203" s="2" t="s">
        <v>1419</v>
      </c>
      <c r="C2203" s="1" t="s">
        <v>1420</v>
      </c>
      <c r="D2203" s="1" t="s">
        <v>116</v>
      </c>
      <c r="E2203" s="1">
        <v>140083</v>
      </c>
      <c r="F2203" s="1336" t="s">
        <v>117</v>
      </c>
      <c r="G2203" s="1" t="s">
        <v>32</v>
      </c>
      <c r="H2203" s="1">
        <v>418132</v>
      </c>
      <c r="I2203" s="3">
        <v>42523</v>
      </c>
      <c r="J2203" s="3">
        <v>42520</v>
      </c>
      <c r="K2203" s="3">
        <v>42522</v>
      </c>
      <c r="L2203" s="1">
        <v>221507</v>
      </c>
      <c r="M2203" s="3">
        <v>42522</v>
      </c>
      <c r="N2203" s="1" t="s">
        <v>89</v>
      </c>
      <c r="O2203" s="1">
        <v>116570</v>
      </c>
      <c r="P2203" s="1">
        <v>35000</v>
      </c>
      <c r="Q2203" s="1">
        <v>3.36</v>
      </c>
      <c r="R2203" s="1337">
        <v>117600</v>
      </c>
      <c r="S2203" s="4">
        <v>6385.4</v>
      </c>
      <c r="T2203" s="1">
        <v>2.8119999999999998</v>
      </c>
      <c r="U2203" s="1337">
        <v>98420</v>
      </c>
      <c r="V2203" s="1">
        <v>1.2800000000000001E-2</v>
      </c>
      <c r="W2203" s="1336">
        <v>448</v>
      </c>
      <c r="X2203" s="1">
        <v>13</v>
      </c>
      <c r="Y2203" s="1">
        <v>141</v>
      </c>
      <c r="AA2203" s="1">
        <v>401</v>
      </c>
      <c r="AB2203" s="1337">
        <v>19180</v>
      </c>
    </row>
    <row r="2204" spans="1:28">
      <c r="A2204" s="1336" t="s">
        <v>1414</v>
      </c>
      <c r="B2204" s="2" t="s">
        <v>1419</v>
      </c>
      <c r="C2204" s="1" t="s">
        <v>1420</v>
      </c>
      <c r="D2204" s="1" t="s">
        <v>116</v>
      </c>
      <c r="E2204" s="1">
        <v>130370</v>
      </c>
      <c r="F2204" s="1336" t="s">
        <v>457</v>
      </c>
      <c r="G2204" s="1" t="s">
        <v>32</v>
      </c>
      <c r="H2204" s="1">
        <v>418142</v>
      </c>
      <c r="I2204" s="3">
        <v>42523</v>
      </c>
      <c r="J2204" s="3">
        <v>42521</v>
      </c>
      <c r="K2204" s="3">
        <v>42522</v>
      </c>
      <c r="L2204" s="1">
        <v>221548</v>
      </c>
      <c r="M2204" s="3">
        <v>42523</v>
      </c>
      <c r="N2204" s="1" t="s">
        <v>89</v>
      </c>
      <c r="O2204" s="1">
        <v>116626</v>
      </c>
      <c r="P2204" s="1">
        <v>5000</v>
      </c>
      <c r="Q2204" s="1">
        <v>3.36</v>
      </c>
      <c r="R2204" s="1337">
        <v>16800</v>
      </c>
      <c r="S2204" s="1">
        <v>912.2</v>
      </c>
      <c r="T2204" s="1">
        <v>2.8119999999999998</v>
      </c>
      <c r="U2204" s="1337">
        <v>14060</v>
      </c>
      <c r="V2204" s="1">
        <v>1.2800000000000001E-2</v>
      </c>
      <c r="W2204" s="1336">
        <v>64</v>
      </c>
      <c r="X2204" s="1">
        <v>13</v>
      </c>
      <c r="Y2204" s="1">
        <v>135</v>
      </c>
      <c r="Z2204" s="1" t="s">
        <v>436</v>
      </c>
      <c r="AA2204" s="1">
        <v>401</v>
      </c>
      <c r="AB2204" s="1337">
        <v>2740</v>
      </c>
    </row>
    <row r="2205" spans="1:28">
      <c r="A2205" s="1336" t="s">
        <v>1414</v>
      </c>
      <c r="B2205" s="2" t="s">
        <v>1419</v>
      </c>
      <c r="C2205" s="1" t="s">
        <v>1420</v>
      </c>
      <c r="D2205" s="1" t="s">
        <v>116</v>
      </c>
      <c r="E2205" s="1">
        <v>130018</v>
      </c>
      <c r="F2205" s="1336" t="s">
        <v>124</v>
      </c>
      <c r="G2205" s="1" t="s">
        <v>32</v>
      </c>
      <c r="H2205" s="1">
        <v>418383</v>
      </c>
      <c r="I2205" s="3">
        <v>42527</v>
      </c>
      <c r="J2205" s="3">
        <v>42521</v>
      </c>
      <c r="K2205" s="3">
        <v>42523</v>
      </c>
      <c r="N2205" s="1" t="s">
        <v>89</v>
      </c>
      <c r="O2205" s="1">
        <v>116645</v>
      </c>
      <c r="P2205" s="1">
        <v>5000</v>
      </c>
      <c r="Q2205" s="1">
        <v>3.38</v>
      </c>
      <c r="R2205" s="1337">
        <v>16900</v>
      </c>
      <c r="S2205" s="4">
        <v>1012.2</v>
      </c>
      <c r="T2205" s="1">
        <v>2.8119999999999998</v>
      </c>
      <c r="U2205" s="1337">
        <v>14060</v>
      </c>
      <c r="V2205" s="1">
        <v>1.2800000000000001E-2</v>
      </c>
      <c r="W2205" s="1336">
        <v>64</v>
      </c>
      <c r="X2205" s="1">
        <v>13</v>
      </c>
      <c r="Y2205" s="1">
        <v>130</v>
      </c>
      <c r="AA2205" s="1">
        <v>401</v>
      </c>
      <c r="AB2205" s="1337">
        <v>2840</v>
      </c>
    </row>
    <row r="2206" spans="1:28">
      <c r="A2206" s="1336" t="s">
        <v>1414</v>
      </c>
      <c r="B2206" s="2" t="s">
        <v>1419</v>
      </c>
      <c r="C2206" s="1" t="s">
        <v>1420</v>
      </c>
      <c r="D2206" s="1" t="s">
        <v>116</v>
      </c>
      <c r="E2206" s="1">
        <v>130007</v>
      </c>
      <c r="F2206" s="1336" t="s">
        <v>146</v>
      </c>
      <c r="G2206" s="1" t="s">
        <v>32</v>
      </c>
      <c r="H2206" s="1">
        <v>418517</v>
      </c>
      <c r="I2206" s="3">
        <v>42527</v>
      </c>
      <c r="J2206" s="3">
        <v>42517</v>
      </c>
      <c r="K2206" s="3">
        <v>42523</v>
      </c>
      <c r="L2206" s="1">
        <v>221778</v>
      </c>
      <c r="M2206" s="3">
        <v>42526</v>
      </c>
      <c r="N2206" s="1" t="s">
        <v>89</v>
      </c>
      <c r="O2206" s="1">
        <v>116529</v>
      </c>
      <c r="P2206" s="1">
        <v>5000</v>
      </c>
      <c r="Q2206" s="1">
        <v>3.44</v>
      </c>
      <c r="R2206" s="1337">
        <v>17200</v>
      </c>
      <c r="S2206" s="4">
        <v>1312.2</v>
      </c>
      <c r="T2206" s="1">
        <v>2.8119999999999998</v>
      </c>
      <c r="U2206" s="1337">
        <v>14060</v>
      </c>
      <c r="V2206" s="1">
        <v>1.2800000000000001E-2</v>
      </c>
      <c r="W2206" s="1336">
        <v>64</v>
      </c>
      <c r="X2206" s="1">
        <v>13</v>
      </c>
      <c r="Y2206" s="1">
        <v>130</v>
      </c>
      <c r="AA2206" s="1">
        <v>401</v>
      </c>
      <c r="AB2206" s="1337">
        <v>3140</v>
      </c>
    </row>
    <row r="2207" spans="1:28">
      <c r="A2207" s="1336" t="s">
        <v>1414</v>
      </c>
      <c r="B2207" s="2" t="s">
        <v>1419</v>
      </c>
      <c r="C2207" s="1" t="s">
        <v>1420</v>
      </c>
      <c r="D2207" s="1" t="s">
        <v>116</v>
      </c>
      <c r="E2207" s="1">
        <v>140008</v>
      </c>
      <c r="F2207" s="1336" t="s">
        <v>123</v>
      </c>
      <c r="G2207" s="1" t="s">
        <v>32</v>
      </c>
      <c r="H2207" s="1">
        <v>418556</v>
      </c>
      <c r="I2207" s="3">
        <v>42527</v>
      </c>
      <c r="J2207" s="3">
        <v>42522</v>
      </c>
      <c r="K2207" s="3">
        <v>42527</v>
      </c>
      <c r="L2207" s="1">
        <v>221796</v>
      </c>
      <c r="M2207" s="3">
        <v>42526</v>
      </c>
      <c r="N2207" s="1" t="s">
        <v>89</v>
      </c>
      <c r="O2207" s="1">
        <v>116689</v>
      </c>
      <c r="P2207" s="1">
        <v>30000</v>
      </c>
      <c r="Q2207" s="1">
        <v>3.36</v>
      </c>
      <c r="R2207" s="1337">
        <v>100800</v>
      </c>
      <c r="S2207" s="4">
        <v>5473.2</v>
      </c>
      <c r="T2207" s="1">
        <v>2.8119999999999998</v>
      </c>
      <c r="U2207" s="1337">
        <v>84360</v>
      </c>
      <c r="V2207" s="1">
        <v>1.2800000000000001E-2</v>
      </c>
      <c r="W2207" s="1336">
        <v>384</v>
      </c>
      <c r="X2207" s="1">
        <v>13</v>
      </c>
      <c r="Y2207" s="1">
        <v>141</v>
      </c>
      <c r="AA2207" s="1">
        <v>401</v>
      </c>
      <c r="AB2207" s="1337">
        <v>16440</v>
      </c>
    </row>
    <row r="2208" spans="1:28">
      <c r="A2208" s="1336" t="s">
        <v>1414</v>
      </c>
      <c r="B2208" s="2" t="s">
        <v>1419</v>
      </c>
      <c r="C2208" s="1" t="s">
        <v>1420</v>
      </c>
      <c r="D2208" s="1" t="s">
        <v>116</v>
      </c>
      <c r="E2208" s="1">
        <v>130019</v>
      </c>
      <c r="F2208" s="1336" t="s">
        <v>412</v>
      </c>
      <c r="G2208" s="1" t="s">
        <v>32</v>
      </c>
      <c r="H2208" s="1">
        <v>418721</v>
      </c>
      <c r="I2208" s="3">
        <v>42530</v>
      </c>
      <c r="J2208" s="3">
        <v>42529</v>
      </c>
      <c r="K2208" s="3">
        <v>42531</v>
      </c>
      <c r="N2208" s="1" t="s">
        <v>89</v>
      </c>
      <c r="O2208" s="1">
        <v>117014</v>
      </c>
      <c r="P2208" s="1">
        <v>30000</v>
      </c>
      <c r="Q2208" s="1">
        <v>3.44</v>
      </c>
      <c r="R2208" s="1337">
        <v>103200</v>
      </c>
      <c r="S2208" s="4">
        <v>7873.2</v>
      </c>
      <c r="T2208" s="1">
        <v>2.8119999999999998</v>
      </c>
      <c r="U2208" s="1337">
        <v>84360</v>
      </c>
      <c r="V2208" s="1">
        <v>1.2800000000000001E-2</v>
      </c>
      <c r="W2208" s="1336">
        <v>384</v>
      </c>
      <c r="X2208" s="1">
        <v>13</v>
      </c>
      <c r="Y2208" s="1">
        <v>130</v>
      </c>
      <c r="AA2208" s="1">
        <v>401</v>
      </c>
      <c r="AB2208" s="1337">
        <v>18840</v>
      </c>
    </row>
    <row r="2209" spans="1:28">
      <c r="A2209" s="1336" t="s">
        <v>1414</v>
      </c>
      <c r="B2209" s="2" t="s">
        <v>1419</v>
      </c>
      <c r="C2209" s="1" t="s">
        <v>1420</v>
      </c>
      <c r="D2209" s="1" t="s">
        <v>116</v>
      </c>
      <c r="E2209" s="1">
        <v>130023</v>
      </c>
      <c r="F2209" s="1336" t="s">
        <v>153</v>
      </c>
      <c r="G2209" s="1" t="s">
        <v>32</v>
      </c>
      <c r="H2209" s="1">
        <v>418746</v>
      </c>
      <c r="I2209" s="3">
        <v>42530</v>
      </c>
      <c r="J2209" s="3">
        <v>42528</v>
      </c>
      <c r="K2209" s="3">
        <v>42528</v>
      </c>
      <c r="N2209" s="1" t="s">
        <v>89</v>
      </c>
      <c r="O2209" s="1">
        <v>116952</v>
      </c>
      <c r="P2209" s="1">
        <v>40000</v>
      </c>
      <c r="Q2209" s="1">
        <v>3.38</v>
      </c>
      <c r="R2209" s="1337">
        <v>135200</v>
      </c>
      <c r="S2209" s="4">
        <v>8097.6</v>
      </c>
      <c r="T2209" s="1">
        <v>2.8119999999999998</v>
      </c>
      <c r="U2209" s="1337">
        <v>112480</v>
      </c>
      <c r="V2209" s="1">
        <v>1.2800000000000001E-2</v>
      </c>
      <c r="W2209" s="1336">
        <v>512</v>
      </c>
      <c r="X2209" s="1">
        <v>13</v>
      </c>
      <c r="Y2209" s="1">
        <v>130</v>
      </c>
      <c r="AA2209" s="1">
        <v>401</v>
      </c>
      <c r="AB2209" s="1337">
        <v>22720</v>
      </c>
    </row>
    <row r="2210" spans="1:28">
      <c r="A2210" s="1336" t="s">
        <v>1414</v>
      </c>
      <c r="B2210" s="2" t="s">
        <v>1419</v>
      </c>
      <c r="C2210" s="1" t="s">
        <v>1420</v>
      </c>
      <c r="D2210" s="1" t="s">
        <v>116</v>
      </c>
      <c r="E2210" s="1">
        <v>130165</v>
      </c>
      <c r="F2210" s="1336" t="s">
        <v>164</v>
      </c>
      <c r="G2210" s="1" t="s">
        <v>32</v>
      </c>
      <c r="H2210" s="1">
        <v>418815</v>
      </c>
      <c r="I2210" s="3">
        <v>42528</v>
      </c>
      <c r="J2210" s="3">
        <v>42522</v>
      </c>
      <c r="K2210" s="3">
        <v>42523</v>
      </c>
      <c r="L2210" s="1">
        <v>221890</v>
      </c>
      <c r="M2210" s="3">
        <v>42527</v>
      </c>
      <c r="N2210" s="1" t="s">
        <v>89</v>
      </c>
      <c r="O2210" s="1">
        <v>116725</v>
      </c>
      <c r="P2210" s="1">
        <v>2000</v>
      </c>
      <c r="Q2210" s="1">
        <v>3.49</v>
      </c>
      <c r="R2210" s="1337">
        <v>6980</v>
      </c>
      <c r="S2210" s="1">
        <v>624.88</v>
      </c>
      <c r="T2210" s="1">
        <v>2.8119999999999998</v>
      </c>
      <c r="U2210" s="1337">
        <v>5624</v>
      </c>
      <c r="V2210" s="1">
        <v>1.2800000000000001E-2</v>
      </c>
      <c r="W2210" s="1336">
        <v>25.6</v>
      </c>
      <c r="X2210" s="1">
        <v>13</v>
      </c>
      <c r="Y2210" s="1">
        <v>135</v>
      </c>
      <c r="Z2210" s="1" t="s">
        <v>90</v>
      </c>
      <c r="AA2210" s="1">
        <v>401</v>
      </c>
      <c r="AB2210" s="1337">
        <v>1356</v>
      </c>
    </row>
    <row r="2211" spans="1:28">
      <c r="A2211" s="1336" t="s">
        <v>1414</v>
      </c>
      <c r="B2211" s="2" t="s">
        <v>1419</v>
      </c>
      <c r="C2211" s="1" t="s">
        <v>1420</v>
      </c>
      <c r="D2211" s="1" t="s">
        <v>116</v>
      </c>
      <c r="E2211" s="1">
        <v>130236</v>
      </c>
      <c r="F2211" s="1336" t="s">
        <v>427</v>
      </c>
      <c r="G2211" s="1" t="s">
        <v>32</v>
      </c>
      <c r="H2211" s="1">
        <v>418933</v>
      </c>
      <c r="I2211" s="3">
        <v>42529</v>
      </c>
      <c r="J2211" s="3">
        <v>42527</v>
      </c>
      <c r="K2211" s="3">
        <v>42528</v>
      </c>
      <c r="L2211" s="1">
        <v>222013</v>
      </c>
      <c r="M2211" s="3">
        <v>42528</v>
      </c>
      <c r="N2211" s="1" t="s">
        <v>89</v>
      </c>
      <c r="O2211" s="1">
        <v>116843</v>
      </c>
      <c r="P2211" s="1">
        <v>20000</v>
      </c>
      <c r="Q2211" s="1">
        <v>3.25</v>
      </c>
      <c r="R2211" s="1337">
        <v>65000</v>
      </c>
      <c r="S2211" s="4">
        <v>1448.8</v>
      </c>
      <c r="T2211" s="1">
        <v>2.8119999999999998</v>
      </c>
      <c r="U2211" s="1337">
        <v>56240</v>
      </c>
      <c r="V2211" s="1">
        <v>1.2800000000000001E-2</v>
      </c>
      <c r="W2211" s="1336">
        <v>256</v>
      </c>
      <c r="X2211" s="1">
        <v>13</v>
      </c>
      <c r="Y2211" s="1">
        <v>135</v>
      </c>
      <c r="Z2211" s="1" t="s">
        <v>143</v>
      </c>
      <c r="AA2211" s="1">
        <v>401</v>
      </c>
      <c r="AB2211" s="1337">
        <v>8760</v>
      </c>
    </row>
    <row r="2212" spans="1:28">
      <c r="A2212" s="1336" t="s">
        <v>1414</v>
      </c>
      <c r="B2212" s="2" t="s">
        <v>1419</v>
      </c>
      <c r="C2212" s="1" t="s">
        <v>1420</v>
      </c>
      <c r="D2212" s="1" t="s">
        <v>116</v>
      </c>
      <c r="E2212" s="1">
        <v>130154</v>
      </c>
      <c r="F2212" s="1336" t="s">
        <v>170</v>
      </c>
      <c r="G2212" s="1" t="s">
        <v>32</v>
      </c>
      <c r="H2212" s="1">
        <v>419019</v>
      </c>
      <c r="I2212" s="3">
        <v>42530</v>
      </c>
      <c r="J2212" s="3">
        <v>42527</v>
      </c>
      <c r="K2212" s="3">
        <v>42528</v>
      </c>
      <c r="L2212" s="1">
        <v>222104</v>
      </c>
      <c r="M2212" s="3">
        <v>42529</v>
      </c>
      <c r="N2212" s="1" t="s">
        <v>89</v>
      </c>
      <c r="O2212" s="1">
        <v>116869</v>
      </c>
      <c r="P2212" s="1">
        <v>400</v>
      </c>
      <c r="Q2212" s="1">
        <v>3.44</v>
      </c>
      <c r="R2212" s="1337">
        <v>1376</v>
      </c>
      <c r="S2212" s="1">
        <v>104.98</v>
      </c>
      <c r="T2212" s="1">
        <v>2.8119999999999998</v>
      </c>
      <c r="U2212" s="1337">
        <v>1124.8</v>
      </c>
      <c r="V2212" s="1">
        <v>1.2800000000000001E-2</v>
      </c>
      <c r="W2212" s="1336">
        <v>5.12</v>
      </c>
      <c r="X2212" s="1">
        <v>13</v>
      </c>
      <c r="Y2212" s="1">
        <v>135</v>
      </c>
      <c r="Z2212" s="1" t="s">
        <v>143</v>
      </c>
      <c r="AA2212" s="1">
        <v>401</v>
      </c>
      <c r="AB2212" s="1336">
        <v>251.2</v>
      </c>
    </row>
    <row r="2213" spans="1:28">
      <c r="A2213" s="1336" t="s">
        <v>1414</v>
      </c>
      <c r="B2213" s="2" t="s">
        <v>1419</v>
      </c>
      <c r="C2213" s="1" t="s">
        <v>1420</v>
      </c>
      <c r="D2213" s="1" t="s">
        <v>116</v>
      </c>
      <c r="E2213" s="1">
        <v>130157</v>
      </c>
      <c r="F2213" s="1336" t="s">
        <v>415</v>
      </c>
      <c r="G2213" s="1" t="s">
        <v>32</v>
      </c>
      <c r="H2213" s="1">
        <v>419228</v>
      </c>
      <c r="I2213" s="3">
        <v>42531</v>
      </c>
      <c r="J2213" s="3">
        <v>42529</v>
      </c>
      <c r="K2213" s="3">
        <v>42530</v>
      </c>
      <c r="L2213" s="1">
        <v>222175</v>
      </c>
      <c r="M2213" s="3">
        <v>42530</v>
      </c>
      <c r="N2213" s="1" t="s">
        <v>89</v>
      </c>
      <c r="O2213" s="1">
        <v>116985</v>
      </c>
      <c r="P2213" s="1">
        <v>15000</v>
      </c>
      <c r="Q2213" s="1">
        <v>3.41</v>
      </c>
      <c r="R2213" s="1337">
        <v>51150</v>
      </c>
      <c r="S2213" s="4">
        <v>3486.6</v>
      </c>
      <c r="T2213" s="1">
        <v>2.8119999999999998</v>
      </c>
      <c r="U2213" s="1337">
        <v>42180</v>
      </c>
      <c r="V2213" s="1">
        <v>1.2800000000000001E-2</v>
      </c>
      <c r="W2213" s="1336">
        <v>192</v>
      </c>
      <c r="X2213" s="1">
        <v>13</v>
      </c>
      <c r="Y2213" s="1">
        <v>130</v>
      </c>
      <c r="AA2213" s="1">
        <v>401</v>
      </c>
      <c r="AB2213" s="1337">
        <v>8970</v>
      </c>
    </row>
    <row r="2214" spans="1:28">
      <c r="A2214" s="1336" t="s">
        <v>1414</v>
      </c>
      <c r="B2214" s="2" t="s">
        <v>1419</v>
      </c>
      <c r="C2214" s="1" t="s">
        <v>1420</v>
      </c>
      <c r="D2214" s="1" t="s">
        <v>116</v>
      </c>
      <c r="E2214" s="1">
        <v>130283</v>
      </c>
      <c r="F2214" s="1336" t="s">
        <v>1421</v>
      </c>
      <c r="G2214" s="1" t="s">
        <v>32</v>
      </c>
      <c r="H2214" s="1">
        <v>419337</v>
      </c>
      <c r="I2214" s="3">
        <v>42534</v>
      </c>
      <c r="J2214" s="3">
        <v>42531</v>
      </c>
      <c r="K2214" s="3">
        <v>42534</v>
      </c>
      <c r="N2214" s="1" t="s">
        <v>89</v>
      </c>
      <c r="O2214" s="1">
        <v>117135</v>
      </c>
      <c r="P2214" s="1">
        <v>6600</v>
      </c>
      <c r="Q2214" s="1">
        <v>3.41</v>
      </c>
      <c r="R2214" s="1337">
        <v>22506</v>
      </c>
      <c r="S2214" s="4">
        <v>1534.1</v>
      </c>
      <c r="T2214" s="1">
        <v>2.8119999999999998</v>
      </c>
      <c r="U2214" s="1337">
        <v>18559.2</v>
      </c>
      <c r="V2214" s="1">
        <v>1.2800000000000001E-2</v>
      </c>
      <c r="W2214" s="1336">
        <v>84.48</v>
      </c>
      <c r="X2214" s="1">
        <v>13</v>
      </c>
      <c r="Y2214" s="1">
        <v>135</v>
      </c>
      <c r="Z2214" s="1" t="s">
        <v>90</v>
      </c>
      <c r="AA2214" s="1">
        <v>401</v>
      </c>
      <c r="AB2214" s="1337">
        <v>3946.8</v>
      </c>
    </row>
    <row r="2215" spans="1:28">
      <c r="A2215" s="1336" t="s">
        <v>1414</v>
      </c>
      <c r="B2215" s="2" t="s">
        <v>1419</v>
      </c>
      <c r="C2215" s="1" t="s">
        <v>1420</v>
      </c>
      <c r="D2215" s="1" t="s">
        <v>116</v>
      </c>
      <c r="E2215" s="1">
        <v>140083</v>
      </c>
      <c r="F2215" s="1336" t="s">
        <v>117</v>
      </c>
      <c r="G2215" s="1" t="s">
        <v>32</v>
      </c>
      <c r="H2215" s="1">
        <v>419391</v>
      </c>
      <c r="I2215" s="3">
        <v>42532</v>
      </c>
      <c r="J2215" s="3">
        <v>42527</v>
      </c>
      <c r="K2215" s="3">
        <v>42528</v>
      </c>
      <c r="L2215" s="1">
        <v>222272</v>
      </c>
      <c r="M2215" s="3">
        <v>42531</v>
      </c>
      <c r="N2215" s="1" t="s">
        <v>89</v>
      </c>
      <c r="O2215" s="1">
        <v>116822</v>
      </c>
      <c r="P2215" s="1">
        <v>20000</v>
      </c>
      <c r="Q2215" s="1">
        <v>3.28</v>
      </c>
      <c r="R2215" s="1337">
        <v>65600</v>
      </c>
      <c r="S2215" s="4">
        <v>2048.8000000000002</v>
      </c>
      <c r="T2215" s="1">
        <v>2.8119999999999998</v>
      </c>
      <c r="U2215" s="1337">
        <v>56240</v>
      </c>
      <c r="V2215" s="1">
        <v>1.2800000000000001E-2</v>
      </c>
      <c r="W2215" s="1336">
        <v>256</v>
      </c>
      <c r="X2215" s="1">
        <v>13</v>
      </c>
      <c r="Y2215" s="1">
        <v>141</v>
      </c>
      <c r="AA2215" s="1">
        <v>401</v>
      </c>
      <c r="AB2215" s="1337">
        <v>9360</v>
      </c>
    </row>
    <row r="2216" spans="1:28">
      <c r="A2216" s="1336" t="s">
        <v>1414</v>
      </c>
      <c r="B2216" s="2" t="s">
        <v>1419</v>
      </c>
      <c r="C2216" s="1" t="s">
        <v>1420</v>
      </c>
      <c r="D2216" s="1" t="s">
        <v>116</v>
      </c>
      <c r="E2216" s="1">
        <v>130089</v>
      </c>
      <c r="F2216" s="1336" t="s">
        <v>1374</v>
      </c>
      <c r="G2216" s="1" t="s">
        <v>32</v>
      </c>
      <c r="H2216" s="1">
        <v>419444</v>
      </c>
      <c r="I2216" s="3">
        <v>42534</v>
      </c>
      <c r="J2216" s="3">
        <v>42527</v>
      </c>
      <c r="K2216" s="3">
        <v>42529</v>
      </c>
      <c r="L2216" s="1">
        <v>222403</v>
      </c>
      <c r="M2216" s="3">
        <v>42534</v>
      </c>
      <c r="N2216" s="1" t="s">
        <v>89</v>
      </c>
      <c r="O2216" s="1">
        <v>116859</v>
      </c>
      <c r="P2216" s="1">
        <v>1000</v>
      </c>
      <c r="Q2216" s="1">
        <v>3.44</v>
      </c>
      <c r="R2216" s="1337">
        <v>3440</v>
      </c>
      <c r="S2216" s="1">
        <v>262.44</v>
      </c>
      <c r="T2216" s="1">
        <v>2.8119999999999998</v>
      </c>
      <c r="U2216" s="1337">
        <v>2812</v>
      </c>
      <c r="V2216" s="1">
        <v>1.2800000000000001E-2</v>
      </c>
      <c r="W2216" s="1336">
        <v>12.8</v>
      </c>
      <c r="X2216" s="1">
        <v>13</v>
      </c>
      <c r="Y2216" s="1">
        <v>135</v>
      </c>
      <c r="Z2216" s="1" t="s">
        <v>143</v>
      </c>
      <c r="AA2216" s="1">
        <v>401</v>
      </c>
      <c r="AB2216" s="1336">
        <v>628</v>
      </c>
    </row>
    <row r="2217" spans="1:28">
      <c r="A2217" s="1336" t="s">
        <v>1414</v>
      </c>
      <c r="B2217" s="2" t="s">
        <v>1419</v>
      </c>
      <c r="C2217" s="1" t="s">
        <v>1420</v>
      </c>
      <c r="D2217" s="1" t="s">
        <v>116</v>
      </c>
      <c r="E2217" s="1">
        <v>130339</v>
      </c>
      <c r="F2217" s="1336" t="s">
        <v>258</v>
      </c>
      <c r="G2217" s="1" t="s">
        <v>32</v>
      </c>
      <c r="H2217" s="1">
        <v>419484</v>
      </c>
      <c r="I2217" s="3">
        <v>42534</v>
      </c>
      <c r="J2217" s="3">
        <v>42527</v>
      </c>
      <c r="K2217" s="3">
        <v>42528</v>
      </c>
      <c r="L2217" s="1">
        <v>222359</v>
      </c>
      <c r="M2217" s="3">
        <v>42532</v>
      </c>
      <c r="N2217" s="1" t="s">
        <v>89</v>
      </c>
      <c r="O2217" s="1">
        <v>116864</v>
      </c>
      <c r="P2217" s="1">
        <v>10000</v>
      </c>
      <c r="Q2217" s="1">
        <v>3.2</v>
      </c>
      <c r="R2217" s="1337">
        <v>32000</v>
      </c>
      <c r="S2217" s="1">
        <v>224.4</v>
      </c>
      <c r="T2217" s="1">
        <v>2.8119999999999998</v>
      </c>
      <c r="U2217" s="1337">
        <v>28120</v>
      </c>
      <c r="V2217" s="1">
        <v>1.2800000000000001E-2</v>
      </c>
      <c r="W2217" s="1336">
        <v>128</v>
      </c>
      <c r="X2217" s="1">
        <v>13</v>
      </c>
      <c r="Y2217" s="1">
        <v>135</v>
      </c>
      <c r="Z2217" s="1" t="s">
        <v>259</v>
      </c>
      <c r="AA2217" s="1">
        <v>401</v>
      </c>
      <c r="AB2217" s="1337">
        <v>3880</v>
      </c>
    </row>
    <row r="2218" spans="1:28">
      <c r="A2218" s="1336" t="s">
        <v>1414</v>
      </c>
      <c r="B2218" s="2" t="s">
        <v>1419</v>
      </c>
      <c r="C2218" s="1" t="s">
        <v>1420</v>
      </c>
      <c r="D2218" s="1" t="s">
        <v>116</v>
      </c>
      <c r="E2218" s="1">
        <v>130349</v>
      </c>
      <c r="F2218" s="1336" t="s">
        <v>141</v>
      </c>
      <c r="G2218" s="1" t="s">
        <v>32</v>
      </c>
      <c r="H2218" s="1">
        <v>419583</v>
      </c>
      <c r="I2218" s="3">
        <v>42535</v>
      </c>
      <c r="J2218" s="3">
        <v>42524</v>
      </c>
      <c r="K2218" s="3">
        <v>42528</v>
      </c>
      <c r="N2218" s="1" t="s">
        <v>89</v>
      </c>
      <c r="O2218" s="1">
        <v>116795</v>
      </c>
      <c r="P2218" s="1">
        <v>18000</v>
      </c>
      <c r="Q2218" s="1">
        <v>3.37</v>
      </c>
      <c r="R2218" s="1337">
        <v>60660</v>
      </c>
      <c r="S2218" s="4">
        <v>3463.92</v>
      </c>
      <c r="T2218" s="1">
        <v>2.8119999999999998</v>
      </c>
      <c r="U2218" s="1337">
        <v>50616</v>
      </c>
      <c r="V2218" s="1">
        <v>1.2800000000000001E-2</v>
      </c>
      <c r="W2218" s="1336">
        <v>230.4</v>
      </c>
      <c r="X2218" s="1">
        <v>13</v>
      </c>
      <c r="Y2218" s="1">
        <v>141</v>
      </c>
      <c r="AA2218" s="1">
        <v>401</v>
      </c>
      <c r="AB2218" s="1337">
        <v>10044</v>
      </c>
    </row>
    <row r="2219" spans="1:28">
      <c r="A2219" s="1336" t="s">
        <v>1414</v>
      </c>
      <c r="B2219" s="2" t="s">
        <v>1419</v>
      </c>
      <c r="C2219" s="1" t="s">
        <v>1420</v>
      </c>
      <c r="D2219" s="1" t="s">
        <v>116</v>
      </c>
      <c r="E2219" s="1">
        <v>130308</v>
      </c>
      <c r="F2219" s="1336" t="s">
        <v>126</v>
      </c>
      <c r="G2219" s="1" t="s">
        <v>32</v>
      </c>
      <c r="H2219" s="1">
        <v>419611</v>
      </c>
      <c r="I2219" s="3">
        <v>42536</v>
      </c>
      <c r="J2219" s="3">
        <v>42529</v>
      </c>
      <c r="K2219" s="3">
        <v>42530</v>
      </c>
      <c r="N2219" s="1" t="s">
        <v>89</v>
      </c>
      <c r="O2219" s="1">
        <v>116993</v>
      </c>
      <c r="P2219" s="1">
        <v>50000</v>
      </c>
      <c r="Q2219" s="1">
        <v>3.38</v>
      </c>
      <c r="R2219" s="1337">
        <v>169000</v>
      </c>
      <c r="S2219" s="4">
        <v>10122</v>
      </c>
      <c r="T2219" s="1">
        <v>2.8119999999999998</v>
      </c>
      <c r="U2219" s="1337">
        <v>140600</v>
      </c>
      <c r="V2219" s="1">
        <v>1.2800000000000001E-2</v>
      </c>
      <c r="W2219" s="1336">
        <v>640</v>
      </c>
      <c r="X2219" s="1">
        <v>13</v>
      </c>
      <c r="Y2219" s="1">
        <v>141</v>
      </c>
      <c r="AA2219" s="1">
        <v>401</v>
      </c>
      <c r="AB2219" s="1337">
        <v>28400</v>
      </c>
    </row>
    <row r="2220" spans="1:28">
      <c r="A2220" s="1336" t="s">
        <v>1414</v>
      </c>
      <c r="B2220" s="2" t="s">
        <v>1419</v>
      </c>
      <c r="C2220" s="1" t="s">
        <v>1420</v>
      </c>
      <c r="D2220" s="1" t="s">
        <v>116</v>
      </c>
      <c r="E2220" s="1">
        <v>130020</v>
      </c>
      <c r="F2220" s="1336" t="s">
        <v>191</v>
      </c>
      <c r="G2220" s="1" t="s">
        <v>32</v>
      </c>
      <c r="H2220" s="1">
        <v>419634</v>
      </c>
      <c r="I2220" s="3">
        <v>42536</v>
      </c>
      <c r="J2220" s="3">
        <v>42531</v>
      </c>
      <c r="K2220" s="3">
        <v>42534</v>
      </c>
      <c r="N2220" s="1" t="s">
        <v>89</v>
      </c>
      <c r="O2220" s="1">
        <v>117131</v>
      </c>
      <c r="P2220" s="1">
        <v>2500</v>
      </c>
      <c r="Q2220" s="1">
        <v>3.38</v>
      </c>
      <c r="R2220" s="1337">
        <v>8450</v>
      </c>
      <c r="S2220" s="1">
        <v>506.1</v>
      </c>
      <c r="T2220" s="1">
        <v>2.8119999999999998</v>
      </c>
      <c r="U2220" s="1337">
        <v>7030</v>
      </c>
      <c r="V2220" s="1">
        <v>1.2800000000000001E-2</v>
      </c>
      <c r="W2220" s="1336">
        <v>32</v>
      </c>
      <c r="X2220" s="1">
        <v>13</v>
      </c>
      <c r="Y2220" s="1">
        <v>130</v>
      </c>
      <c r="AA2220" s="1">
        <v>401</v>
      </c>
      <c r="AB2220" s="1337">
        <v>1420</v>
      </c>
    </row>
    <row r="2221" spans="1:28">
      <c r="A2221" s="1336" t="s">
        <v>1414</v>
      </c>
      <c r="B2221" s="2" t="s">
        <v>1419</v>
      </c>
      <c r="C2221" s="1" t="s">
        <v>1420</v>
      </c>
      <c r="D2221" s="1" t="s">
        <v>116</v>
      </c>
      <c r="E2221" s="1">
        <v>130110</v>
      </c>
      <c r="F2221" s="1336" t="s">
        <v>198</v>
      </c>
      <c r="G2221" s="1" t="s">
        <v>32</v>
      </c>
      <c r="H2221" s="1">
        <v>419661</v>
      </c>
      <c r="I2221" s="3">
        <v>42536</v>
      </c>
      <c r="J2221" s="3">
        <v>42534</v>
      </c>
      <c r="K2221" s="3">
        <v>42535</v>
      </c>
      <c r="N2221" s="1" t="s">
        <v>89</v>
      </c>
      <c r="O2221" s="1">
        <v>117170</v>
      </c>
      <c r="P2221" s="1">
        <v>10000</v>
      </c>
      <c r="Q2221" s="1">
        <v>3.38</v>
      </c>
      <c r="R2221" s="1337">
        <v>33800</v>
      </c>
      <c r="S2221" s="4">
        <v>2024.4</v>
      </c>
      <c r="T2221" s="1">
        <v>2.8119999999999998</v>
      </c>
      <c r="U2221" s="1337">
        <v>28120</v>
      </c>
      <c r="V2221" s="1">
        <v>1.2800000000000001E-2</v>
      </c>
      <c r="W2221" s="1336">
        <v>128</v>
      </c>
      <c r="X2221" s="1">
        <v>13</v>
      </c>
      <c r="Y2221" s="1">
        <v>130</v>
      </c>
      <c r="AA2221" s="1">
        <v>401</v>
      </c>
      <c r="AB2221" s="1337">
        <v>5680</v>
      </c>
    </row>
    <row r="2222" spans="1:28">
      <c r="A2222" s="1336" t="s">
        <v>1414</v>
      </c>
      <c r="B2222" s="2" t="s">
        <v>1419</v>
      </c>
      <c r="C2222" s="1" t="s">
        <v>1420</v>
      </c>
      <c r="D2222" s="1" t="s">
        <v>116</v>
      </c>
      <c r="E2222" s="1">
        <v>130365</v>
      </c>
      <c r="F2222" s="1336" t="s">
        <v>432</v>
      </c>
      <c r="G2222" s="1" t="s">
        <v>32</v>
      </c>
      <c r="H2222" s="1">
        <v>419765</v>
      </c>
      <c r="I2222" s="3">
        <v>42535</v>
      </c>
      <c r="J2222" s="3">
        <v>42531</v>
      </c>
      <c r="K2222" s="3">
        <v>42531</v>
      </c>
      <c r="L2222" s="1">
        <v>222501</v>
      </c>
      <c r="M2222" s="3">
        <v>42535</v>
      </c>
      <c r="N2222" s="1" t="s">
        <v>89</v>
      </c>
      <c r="O2222" s="1">
        <v>117107</v>
      </c>
      <c r="P2222" s="1">
        <v>2000</v>
      </c>
      <c r="Q2222" s="1">
        <v>3.36</v>
      </c>
      <c r="R2222" s="1337">
        <v>6720</v>
      </c>
      <c r="S2222" s="1">
        <v>364.88</v>
      </c>
      <c r="T2222" s="1">
        <v>2.8119999999999998</v>
      </c>
      <c r="U2222" s="1337">
        <v>5624</v>
      </c>
      <c r="V2222" s="1">
        <v>1.2800000000000001E-2</v>
      </c>
      <c r="W2222" s="1336">
        <v>25.6</v>
      </c>
      <c r="X2222" s="1">
        <v>13</v>
      </c>
      <c r="Y2222" s="1">
        <v>135</v>
      </c>
      <c r="Z2222" s="1" t="s">
        <v>90</v>
      </c>
      <c r="AA2222" s="1">
        <v>401</v>
      </c>
      <c r="AB2222" s="1337">
        <v>1096</v>
      </c>
    </row>
    <row r="2223" spans="1:28">
      <c r="A2223" s="1336" t="s">
        <v>1414</v>
      </c>
      <c r="B2223" s="2" t="s">
        <v>1419</v>
      </c>
      <c r="C2223" s="1" t="s">
        <v>1420</v>
      </c>
      <c r="D2223" s="1" t="s">
        <v>116</v>
      </c>
      <c r="E2223" s="1">
        <v>130365</v>
      </c>
      <c r="F2223" s="1336" t="s">
        <v>432</v>
      </c>
      <c r="G2223" s="1" t="s">
        <v>32</v>
      </c>
      <c r="H2223" s="1">
        <v>419817</v>
      </c>
      <c r="I2223" s="3">
        <v>42536</v>
      </c>
      <c r="J2223" s="3">
        <v>42535</v>
      </c>
      <c r="K2223" s="3">
        <v>42535</v>
      </c>
      <c r="L2223" s="1">
        <v>222527</v>
      </c>
      <c r="M2223" s="3">
        <v>42535</v>
      </c>
      <c r="N2223" s="1" t="s">
        <v>89</v>
      </c>
      <c r="O2223" s="1">
        <v>117196</v>
      </c>
      <c r="P2223" s="1">
        <v>2000</v>
      </c>
      <c r="Q2223" s="1">
        <v>3.36</v>
      </c>
      <c r="R2223" s="1337">
        <v>6720</v>
      </c>
      <c r="S2223" s="1">
        <v>364.88</v>
      </c>
      <c r="T2223" s="1">
        <v>2.8119999999999998</v>
      </c>
      <c r="U2223" s="1337">
        <v>5624</v>
      </c>
      <c r="V2223" s="1">
        <v>1.2800000000000001E-2</v>
      </c>
      <c r="W2223" s="1336">
        <v>25.6</v>
      </c>
      <c r="X2223" s="1">
        <v>13</v>
      </c>
      <c r="Y2223" s="1">
        <v>135</v>
      </c>
      <c r="Z2223" s="1" t="s">
        <v>90</v>
      </c>
      <c r="AA2223" s="1">
        <v>401</v>
      </c>
      <c r="AB2223" s="1337">
        <v>1096</v>
      </c>
    </row>
    <row r="2224" spans="1:28">
      <c r="A2224" s="1336" t="s">
        <v>1414</v>
      </c>
      <c r="B2224" s="2" t="s">
        <v>1419</v>
      </c>
      <c r="C2224" s="1" t="s">
        <v>1420</v>
      </c>
      <c r="D2224" s="1" t="s">
        <v>116</v>
      </c>
      <c r="E2224" s="1">
        <v>130352</v>
      </c>
      <c r="F2224" s="1336" t="s">
        <v>1422</v>
      </c>
      <c r="G2224" s="1" t="s">
        <v>32</v>
      </c>
      <c r="H2224" s="1">
        <v>419848</v>
      </c>
      <c r="I2224" s="3">
        <v>42536</v>
      </c>
      <c r="J2224" s="3">
        <v>42535</v>
      </c>
      <c r="K2224" s="3">
        <v>42537</v>
      </c>
      <c r="L2224" s="1">
        <v>222588</v>
      </c>
      <c r="M2224" s="3">
        <v>42536</v>
      </c>
      <c r="N2224" s="1" t="s">
        <v>89</v>
      </c>
      <c r="O2224" s="1">
        <v>117230</v>
      </c>
      <c r="P2224" s="1">
        <v>5000</v>
      </c>
      <c r="Q2224" s="1">
        <v>3.36</v>
      </c>
      <c r="R2224" s="1337">
        <v>16800</v>
      </c>
      <c r="S2224" s="1">
        <v>912.2</v>
      </c>
      <c r="T2224" s="1">
        <v>2.8119999999999998</v>
      </c>
      <c r="U2224" s="1337">
        <v>14060</v>
      </c>
      <c r="V2224" s="1">
        <v>1.2800000000000001E-2</v>
      </c>
      <c r="W2224" s="1336">
        <v>64</v>
      </c>
      <c r="X2224" s="1">
        <v>13</v>
      </c>
      <c r="Y2224" s="1">
        <v>135</v>
      </c>
      <c r="Z2224" s="1" t="s">
        <v>259</v>
      </c>
      <c r="AA2224" s="1">
        <v>401</v>
      </c>
      <c r="AB2224" s="1337">
        <v>2740</v>
      </c>
    </row>
    <row r="2225" spans="1:28">
      <c r="A2225" s="1336" t="s">
        <v>1414</v>
      </c>
      <c r="B2225" s="2" t="s">
        <v>1419</v>
      </c>
      <c r="C2225" s="1" t="s">
        <v>1420</v>
      </c>
      <c r="D2225" s="1" t="s">
        <v>116</v>
      </c>
      <c r="E2225" s="1">
        <v>130001</v>
      </c>
      <c r="F2225" s="1336" t="s">
        <v>132</v>
      </c>
      <c r="G2225" s="1" t="s">
        <v>32</v>
      </c>
      <c r="H2225" s="1">
        <v>420284</v>
      </c>
      <c r="I2225" s="3">
        <v>42541</v>
      </c>
      <c r="J2225" s="3">
        <v>42528</v>
      </c>
      <c r="K2225" s="3">
        <v>42529</v>
      </c>
      <c r="N2225" s="1" t="s">
        <v>89</v>
      </c>
      <c r="O2225" s="1">
        <v>116965</v>
      </c>
      <c r="P2225" s="1">
        <v>30000</v>
      </c>
      <c r="Q2225" s="1">
        <v>3.36</v>
      </c>
      <c r="R2225" s="1337">
        <v>100800</v>
      </c>
      <c r="S2225" s="4">
        <v>5473.2</v>
      </c>
      <c r="T2225" s="1">
        <v>2.8119999999999998</v>
      </c>
      <c r="U2225" s="1337">
        <v>84360</v>
      </c>
      <c r="V2225" s="1">
        <v>1.2800000000000001E-2</v>
      </c>
      <c r="W2225" s="1336">
        <v>384</v>
      </c>
      <c r="X2225" s="1">
        <v>13</v>
      </c>
      <c r="Y2225" s="1">
        <v>130</v>
      </c>
      <c r="AA2225" s="1">
        <v>401</v>
      </c>
      <c r="AB2225" s="1337">
        <v>16440</v>
      </c>
    </row>
    <row r="2226" spans="1:28">
      <c r="A2226" s="1336" t="s">
        <v>1414</v>
      </c>
      <c r="B2226" s="2" t="s">
        <v>1419</v>
      </c>
      <c r="C2226" s="1" t="s">
        <v>1420</v>
      </c>
      <c r="D2226" s="1" t="s">
        <v>116</v>
      </c>
      <c r="E2226" s="1">
        <v>130308</v>
      </c>
      <c r="F2226" s="1336" t="s">
        <v>126</v>
      </c>
      <c r="G2226" s="1" t="s">
        <v>32</v>
      </c>
      <c r="H2226" s="1">
        <v>420309</v>
      </c>
      <c r="I2226" s="3">
        <v>42541</v>
      </c>
      <c r="J2226" s="3">
        <v>42537</v>
      </c>
      <c r="K2226" s="3">
        <v>42538</v>
      </c>
      <c r="N2226" s="1" t="s">
        <v>89</v>
      </c>
      <c r="O2226" s="1">
        <v>117266</v>
      </c>
      <c r="P2226" s="1">
        <v>50000</v>
      </c>
      <c r="Q2226" s="1">
        <v>3.38</v>
      </c>
      <c r="R2226" s="1337">
        <v>169000</v>
      </c>
      <c r="S2226" s="4">
        <v>10122</v>
      </c>
      <c r="T2226" s="1">
        <v>2.8119999999999998</v>
      </c>
      <c r="U2226" s="1337">
        <v>140600</v>
      </c>
      <c r="V2226" s="1">
        <v>1.2800000000000001E-2</v>
      </c>
      <c r="W2226" s="1336">
        <v>640</v>
      </c>
      <c r="X2226" s="1">
        <v>13</v>
      </c>
      <c r="Y2226" s="1">
        <v>141</v>
      </c>
      <c r="AA2226" s="1">
        <v>401</v>
      </c>
      <c r="AB2226" s="1337">
        <v>28400</v>
      </c>
    </row>
    <row r="2227" spans="1:28">
      <c r="A2227" s="1336" t="s">
        <v>1414</v>
      </c>
      <c r="B2227" s="2" t="s">
        <v>1419</v>
      </c>
      <c r="C2227" s="1" t="s">
        <v>1420</v>
      </c>
      <c r="D2227" s="1" t="s">
        <v>116</v>
      </c>
      <c r="E2227" s="1">
        <v>130157</v>
      </c>
      <c r="F2227" s="1336" t="s">
        <v>415</v>
      </c>
      <c r="G2227" s="1" t="s">
        <v>32</v>
      </c>
      <c r="H2227" s="1">
        <v>420427</v>
      </c>
      <c r="I2227" s="3">
        <v>42542</v>
      </c>
      <c r="J2227" s="3">
        <v>42541</v>
      </c>
      <c r="K2227" s="3">
        <v>42542</v>
      </c>
      <c r="L2227" s="1">
        <v>222895</v>
      </c>
      <c r="M2227" s="3">
        <v>42541</v>
      </c>
      <c r="N2227" s="1" t="s">
        <v>89</v>
      </c>
      <c r="O2227" s="1">
        <v>117324</v>
      </c>
      <c r="P2227" s="1">
        <v>5000</v>
      </c>
      <c r="Q2227" s="1">
        <v>3.41</v>
      </c>
      <c r="R2227" s="1337">
        <v>17050</v>
      </c>
      <c r="S2227" s="4">
        <v>1162.2</v>
      </c>
      <c r="T2227" s="1">
        <v>2.8119999999999998</v>
      </c>
      <c r="U2227" s="1337">
        <v>14060</v>
      </c>
      <c r="V2227" s="1">
        <v>1.2800000000000001E-2</v>
      </c>
      <c r="W2227" s="1336">
        <v>64</v>
      </c>
      <c r="X2227" s="1">
        <v>13</v>
      </c>
      <c r="Y2227" s="1">
        <v>130</v>
      </c>
      <c r="AA2227" s="1">
        <v>401</v>
      </c>
      <c r="AB2227" s="1337">
        <v>2990</v>
      </c>
    </row>
    <row r="2228" spans="1:28">
      <c r="A2228" s="1336" t="s">
        <v>1414</v>
      </c>
      <c r="B2228" s="2" t="s">
        <v>1419</v>
      </c>
      <c r="C2228" s="1" t="s">
        <v>1420</v>
      </c>
      <c r="D2228" s="1" t="s">
        <v>116</v>
      </c>
      <c r="E2228" s="1">
        <v>130157</v>
      </c>
      <c r="F2228" s="1336" t="s">
        <v>415</v>
      </c>
      <c r="G2228" s="1" t="s">
        <v>32</v>
      </c>
      <c r="H2228" s="1">
        <v>420435</v>
      </c>
      <c r="I2228" s="3">
        <v>42542</v>
      </c>
      <c r="J2228" s="3">
        <v>42541</v>
      </c>
      <c r="K2228" s="3">
        <v>42542</v>
      </c>
      <c r="L2228" s="1">
        <v>222908</v>
      </c>
      <c r="M2228" s="3">
        <v>42541</v>
      </c>
      <c r="N2228" s="1" t="s">
        <v>89</v>
      </c>
      <c r="O2228" s="1">
        <v>117325</v>
      </c>
      <c r="P2228" s="1">
        <v>10000</v>
      </c>
      <c r="Q2228" s="1">
        <v>3.41</v>
      </c>
      <c r="R2228" s="1337">
        <v>34100</v>
      </c>
      <c r="S2228" s="4">
        <v>2324.4</v>
      </c>
      <c r="T2228" s="1">
        <v>2.8119999999999998</v>
      </c>
      <c r="U2228" s="1337">
        <v>28120</v>
      </c>
      <c r="V2228" s="1">
        <v>1.2800000000000001E-2</v>
      </c>
      <c r="W2228" s="1336">
        <v>128</v>
      </c>
      <c r="X2228" s="1">
        <v>13</v>
      </c>
      <c r="Y2228" s="1">
        <v>130</v>
      </c>
      <c r="AA2228" s="1">
        <v>401</v>
      </c>
      <c r="AB2228" s="1337">
        <v>5980</v>
      </c>
    </row>
    <row r="2229" spans="1:28">
      <c r="A2229" s="1336" t="s">
        <v>1414</v>
      </c>
      <c r="B2229" s="2" t="s">
        <v>1419</v>
      </c>
      <c r="C2229" s="1" t="s">
        <v>1420</v>
      </c>
      <c r="D2229" s="1" t="s">
        <v>116</v>
      </c>
      <c r="E2229" s="1">
        <v>130004</v>
      </c>
      <c r="F2229" s="1336" t="s">
        <v>125</v>
      </c>
      <c r="G2229" s="1" t="s">
        <v>32</v>
      </c>
      <c r="H2229" s="1">
        <v>420501</v>
      </c>
      <c r="I2229" s="3">
        <v>42542</v>
      </c>
      <c r="J2229" s="3">
        <v>42538</v>
      </c>
      <c r="K2229" s="3">
        <v>42541</v>
      </c>
      <c r="L2229" s="1">
        <v>222938</v>
      </c>
      <c r="M2229" s="3">
        <v>42542</v>
      </c>
      <c r="N2229" s="1" t="s">
        <v>89</v>
      </c>
      <c r="O2229" s="1">
        <v>117303</v>
      </c>
      <c r="P2229" s="1">
        <v>5000</v>
      </c>
      <c r="Q2229" s="1">
        <v>3.38</v>
      </c>
      <c r="R2229" s="1337">
        <v>16900</v>
      </c>
      <c r="S2229" s="4">
        <v>1012.2</v>
      </c>
      <c r="T2229" s="1">
        <v>2.8119999999999998</v>
      </c>
      <c r="U2229" s="1337">
        <v>14060</v>
      </c>
      <c r="V2229" s="1">
        <v>1.2800000000000001E-2</v>
      </c>
      <c r="W2229" s="1336">
        <v>64</v>
      </c>
      <c r="X2229" s="1">
        <v>13</v>
      </c>
      <c r="Y2229" s="1">
        <v>130</v>
      </c>
      <c r="AA2229" s="1">
        <v>401</v>
      </c>
      <c r="AB2229" s="1337">
        <v>2840</v>
      </c>
    </row>
    <row r="2230" spans="1:28">
      <c r="A2230" s="1336" t="s">
        <v>1414</v>
      </c>
      <c r="B2230" s="2" t="s">
        <v>1419</v>
      </c>
      <c r="C2230" s="1" t="s">
        <v>1420</v>
      </c>
      <c r="D2230" s="1" t="s">
        <v>116</v>
      </c>
      <c r="E2230" s="1">
        <v>130001</v>
      </c>
      <c r="F2230" s="1336" t="s">
        <v>132</v>
      </c>
      <c r="G2230" s="1" t="s">
        <v>32</v>
      </c>
      <c r="H2230" s="1">
        <v>420512</v>
      </c>
      <c r="I2230" s="3">
        <v>42543</v>
      </c>
      <c r="J2230" s="3">
        <v>42528</v>
      </c>
      <c r="K2230" s="3">
        <v>42529</v>
      </c>
      <c r="N2230" s="1" t="s">
        <v>89</v>
      </c>
      <c r="O2230" s="1">
        <v>116965</v>
      </c>
      <c r="P2230" s="1">
        <v>30000</v>
      </c>
      <c r="Q2230" s="1">
        <v>3.36</v>
      </c>
      <c r="R2230" s="1337">
        <v>100800</v>
      </c>
      <c r="S2230" s="4">
        <v>5473.2</v>
      </c>
      <c r="T2230" s="1">
        <v>2.8119999999999998</v>
      </c>
      <c r="U2230" s="1337">
        <v>84360</v>
      </c>
      <c r="V2230" s="1">
        <v>1.2800000000000001E-2</v>
      </c>
      <c r="W2230" s="1336">
        <v>384</v>
      </c>
      <c r="X2230" s="1">
        <v>13</v>
      </c>
      <c r="Y2230" s="1">
        <v>130</v>
      </c>
      <c r="AA2230" s="1">
        <v>401</v>
      </c>
      <c r="AB2230" s="1337">
        <v>16440</v>
      </c>
    </row>
    <row r="2231" spans="1:28">
      <c r="A2231" s="1336" t="s">
        <v>1414</v>
      </c>
      <c r="B2231" s="2" t="s">
        <v>1419</v>
      </c>
      <c r="C2231" s="1" t="s">
        <v>1420</v>
      </c>
      <c r="D2231" s="1" t="s">
        <v>116</v>
      </c>
      <c r="E2231" s="1">
        <v>130001</v>
      </c>
      <c r="F2231" s="1336" t="s">
        <v>132</v>
      </c>
      <c r="G2231" s="1" t="s">
        <v>32</v>
      </c>
      <c r="H2231" s="1">
        <v>420853</v>
      </c>
      <c r="I2231" s="3">
        <v>42545</v>
      </c>
      <c r="J2231" s="3">
        <v>42530</v>
      </c>
      <c r="K2231" s="3">
        <v>42530</v>
      </c>
      <c r="N2231" s="1" t="s">
        <v>89</v>
      </c>
      <c r="O2231" s="1">
        <v>117049</v>
      </c>
      <c r="P2231" s="1">
        <v>50000</v>
      </c>
      <c r="Q2231" s="1">
        <v>3.36</v>
      </c>
      <c r="R2231" s="1337">
        <v>168000</v>
      </c>
      <c r="S2231" s="4">
        <v>9122</v>
      </c>
      <c r="T2231" s="1">
        <v>2.8119999999999998</v>
      </c>
      <c r="U2231" s="1337">
        <v>140600</v>
      </c>
      <c r="V2231" s="1">
        <v>1.2800000000000001E-2</v>
      </c>
      <c r="W2231" s="1336">
        <v>640</v>
      </c>
      <c r="X2231" s="1">
        <v>13</v>
      </c>
      <c r="Y2231" s="1">
        <v>130</v>
      </c>
      <c r="AA2231" s="1">
        <v>401</v>
      </c>
      <c r="AB2231" s="1337">
        <v>27400</v>
      </c>
    </row>
    <row r="2232" spans="1:28">
      <c r="A2232" s="1336" t="s">
        <v>1414</v>
      </c>
      <c r="B2232" s="2" t="s">
        <v>1419</v>
      </c>
      <c r="C2232" s="1" t="s">
        <v>1420</v>
      </c>
      <c r="D2232" s="1" t="s">
        <v>116</v>
      </c>
      <c r="E2232" s="1">
        <v>140546</v>
      </c>
      <c r="F2232" s="1336" t="s">
        <v>428</v>
      </c>
      <c r="G2232" s="1" t="s">
        <v>32</v>
      </c>
      <c r="H2232" s="1">
        <v>420871</v>
      </c>
      <c r="I2232" s="3">
        <v>42546</v>
      </c>
      <c r="J2232" s="3">
        <v>42544</v>
      </c>
      <c r="K2232" s="3">
        <v>42545</v>
      </c>
      <c r="N2232" s="1" t="s">
        <v>89</v>
      </c>
      <c r="O2232" s="1">
        <v>117433</v>
      </c>
      <c r="P2232" s="1">
        <v>5000</v>
      </c>
      <c r="Q2232" s="1">
        <v>3.36</v>
      </c>
      <c r="R2232" s="1337">
        <v>16800</v>
      </c>
      <c r="S2232" s="1">
        <v>912.2</v>
      </c>
      <c r="T2232" s="1">
        <v>2.8119999999999998</v>
      </c>
      <c r="U2232" s="1337">
        <v>14060</v>
      </c>
      <c r="V2232" s="1">
        <v>1.2800000000000001E-2</v>
      </c>
      <c r="W2232" s="1336">
        <v>64</v>
      </c>
      <c r="X2232" s="1">
        <v>13</v>
      </c>
      <c r="Y2232" s="1">
        <v>141</v>
      </c>
      <c r="AA2232" s="1">
        <v>401</v>
      </c>
      <c r="AB2232" s="1337">
        <v>2740</v>
      </c>
    </row>
    <row r="2233" spans="1:28">
      <c r="A2233" s="1336" t="s">
        <v>1414</v>
      </c>
      <c r="B2233" s="2" t="s">
        <v>1419</v>
      </c>
      <c r="C2233" s="1" t="s">
        <v>1420</v>
      </c>
      <c r="D2233" s="1" t="s">
        <v>116</v>
      </c>
      <c r="E2233" s="1">
        <v>130322</v>
      </c>
      <c r="F2233" s="1336" t="s">
        <v>142</v>
      </c>
      <c r="G2233" s="1" t="s">
        <v>32</v>
      </c>
      <c r="H2233" s="1">
        <v>420988</v>
      </c>
      <c r="I2233" s="3">
        <v>42545</v>
      </c>
      <c r="J2233" s="3">
        <v>42543</v>
      </c>
      <c r="K2233" s="3">
        <v>42544</v>
      </c>
      <c r="L2233" s="1">
        <v>223107</v>
      </c>
      <c r="M2233" s="3">
        <v>42544</v>
      </c>
      <c r="N2233" s="1" t="s">
        <v>89</v>
      </c>
      <c r="O2233" s="1">
        <v>117391</v>
      </c>
      <c r="P2233" s="1">
        <v>20000</v>
      </c>
      <c r="Q2233" s="1">
        <v>3.25</v>
      </c>
      <c r="R2233" s="1337">
        <v>65000</v>
      </c>
      <c r="S2233" s="4">
        <v>1448.8</v>
      </c>
      <c r="T2233" s="1">
        <v>2.8119999999999998</v>
      </c>
      <c r="U2233" s="1337">
        <v>56240</v>
      </c>
      <c r="V2233" s="1">
        <v>1.2800000000000001E-2</v>
      </c>
      <c r="W2233" s="1336">
        <v>256</v>
      </c>
      <c r="X2233" s="1">
        <v>13</v>
      </c>
      <c r="Y2233" s="1">
        <v>135</v>
      </c>
      <c r="Z2233" s="1" t="s">
        <v>143</v>
      </c>
      <c r="AA2233" s="1">
        <v>401</v>
      </c>
      <c r="AB2233" s="1337">
        <v>8760</v>
      </c>
    </row>
    <row r="2234" spans="1:28">
      <c r="A2234" s="1336" t="s">
        <v>1414</v>
      </c>
      <c r="B2234" s="2" t="s">
        <v>1419</v>
      </c>
      <c r="C2234" s="1" t="s">
        <v>1420</v>
      </c>
      <c r="D2234" s="1" t="s">
        <v>116</v>
      </c>
      <c r="E2234" s="1">
        <v>130004</v>
      </c>
      <c r="F2234" s="1336" t="s">
        <v>125</v>
      </c>
      <c r="G2234" s="1" t="s">
        <v>32</v>
      </c>
      <c r="H2234" s="1">
        <v>420997</v>
      </c>
      <c r="I2234" s="3">
        <v>42545</v>
      </c>
      <c r="J2234" s="3">
        <v>42545</v>
      </c>
      <c r="K2234" s="3">
        <v>42548</v>
      </c>
      <c r="L2234" s="1">
        <v>223155</v>
      </c>
      <c r="M2234" s="3">
        <v>42545</v>
      </c>
      <c r="N2234" s="1" t="s">
        <v>89</v>
      </c>
      <c r="O2234" s="1">
        <v>117452</v>
      </c>
      <c r="P2234" s="1">
        <v>10000</v>
      </c>
      <c r="Q2234" s="1">
        <v>3.28</v>
      </c>
      <c r="R2234" s="1337">
        <v>32800</v>
      </c>
      <c r="S2234" s="4">
        <v>1024.4000000000001</v>
      </c>
      <c r="T2234" s="1">
        <v>2.8119999999999998</v>
      </c>
      <c r="U2234" s="1337">
        <v>28120</v>
      </c>
      <c r="V2234" s="1">
        <v>1.2800000000000001E-2</v>
      </c>
      <c r="W2234" s="1336">
        <v>128</v>
      </c>
      <c r="X2234" s="1">
        <v>13</v>
      </c>
      <c r="Y2234" s="1">
        <v>130</v>
      </c>
      <c r="AA2234" s="1">
        <v>401</v>
      </c>
      <c r="AB2234" s="1337">
        <v>4680</v>
      </c>
    </row>
    <row r="2235" spans="1:28">
      <c r="A2235" s="1336" t="s">
        <v>1414</v>
      </c>
      <c r="B2235" s="2" t="s">
        <v>1419</v>
      </c>
      <c r="C2235" s="1" t="s">
        <v>1420</v>
      </c>
      <c r="D2235" s="1" t="s">
        <v>116</v>
      </c>
      <c r="E2235" s="1">
        <v>130004</v>
      </c>
      <c r="F2235" s="1336" t="s">
        <v>125</v>
      </c>
      <c r="G2235" s="1" t="s">
        <v>32</v>
      </c>
      <c r="H2235" s="1">
        <v>420999</v>
      </c>
      <c r="I2235" s="3">
        <v>42545</v>
      </c>
      <c r="J2235" s="3">
        <v>42545</v>
      </c>
      <c r="K2235" s="3">
        <v>42548</v>
      </c>
      <c r="L2235" s="1">
        <v>223156</v>
      </c>
      <c r="M2235" s="3">
        <v>42545</v>
      </c>
      <c r="N2235" s="1" t="s">
        <v>89</v>
      </c>
      <c r="O2235" s="1">
        <v>117452</v>
      </c>
      <c r="P2235" s="1">
        <v>3000</v>
      </c>
      <c r="Q2235" s="1">
        <v>3.28</v>
      </c>
      <c r="R2235" s="1337">
        <v>9840</v>
      </c>
      <c r="S2235" s="1">
        <v>307.32</v>
      </c>
      <c r="T2235" s="1">
        <v>2.8119999999999998</v>
      </c>
      <c r="U2235" s="1337">
        <v>8436</v>
      </c>
      <c r="V2235" s="1">
        <v>1.2800000000000001E-2</v>
      </c>
      <c r="W2235" s="1336">
        <v>38.4</v>
      </c>
      <c r="X2235" s="1">
        <v>13</v>
      </c>
      <c r="Y2235" s="1">
        <v>130</v>
      </c>
      <c r="AA2235" s="1">
        <v>401</v>
      </c>
      <c r="AB2235" s="1337">
        <v>1404</v>
      </c>
    </row>
    <row r="2236" spans="1:28">
      <c r="A2236" s="1336" t="s">
        <v>1414</v>
      </c>
      <c r="B2236" s="2" t="s">
        <v>1423</v>
      </c>
      <c r="C2236" s="1" t="s">
        <v>1420</v>
      </c>
      <c r="D2236" s="1" t="s">
        <v>76</v>
      </c>
      <c r="E2236" s="1">
        <v>140008</v>
      </c>
      <c r="F2236" s="1336" t="s">
        <v>123</v>
      </c>
      <c r="G2236" s="1" t="s">
        <v>32</v>
      </c>
      <c r="H2236" s="1">
        <v>418570</v>
      </c>
      <c r="I2236" s="3">
        <v>42527</v>
      </c>
      <c r="J2236" s="3">
        <v>42522</v>
      </c>
      <c r="K2236" s="3">
        <v>42527</v>
      </c>
      <c r="L2236" s="1">
        <v>221813</v>
      </c>
      <c r="M2236" s="3">
        <v>42526</v>
      </c>
      <c r="N2236" s="1" t="s">
        <v>89</v>
      </c>
      <c r="O2236" s="1">
        <v>116689</v>
      </c>
      <c r="P2236" s="1">
        <v>7500</v>
      </c>
      <c r="Q2236" s="1">
        <v>3.36</v>
      </c>
      <c r="R2236" s="1337">
        <v>25200</v>
      </c>
      <c r="S2236" s="4">
        <v>1368.3</v>
      </c>
      <c r="T2236" s="1">
        <v>2.8119999999999998</v>
      </c>
      <c r="U2236" s="1337">
        <v>21090</v>
      </c>
      <c r="V2236" s="1">
        <v>1.2800000000000001E-2</v>
      </c>
      <c r="W2236" s="1336">
        <v>96</v>
      </c>
      <c r="X2236" s="1">
        <v>13</v>
      </c>
      <c r="Y2236" s="1">
        <v>141</v>
      </c>
      <c r="AA2236" s="1">
        <v>401</v>
      </c>
      <c r="AB2236" s="1337">
        <v>4110</v>
      </c>
    </row>
    <row r="2237" spans="1:28">
      <c r="A2237" s="1336" t="s">
        <v>1414</v>
      </c>
      <c r="B2237" s="2" t="s">
        <v>1423</v>
      </c>
      <c r="C2237" s="1" t="s">
        <v>1420</v>
      </c>
      <c r="D2237" s="1" t="s">
        <v>76</v>
      </c>
      <c r="E2237" s="1">
        <v>130023</v>
      </c>
      <c r="F2237" s="1336" t="s">
        <v>153</v>
      </c>
      <c r="G2237" s="1" t="s">
        <v>32</v>
      </c>
      <c r="H2237" s="1">
        <v>418761</v>
      </c>
      <c r="I2237" s="3">
        <v>42530</v>
      </c>
      <c r="J2237" s="3">
        <v>42528</v>
      </c>
      <c r="K2237" s="3">
        <v>42546</v>
      </c>
      <c r="N2237" s="1" t="s">
        <v>89</v>
      </c>
      <c r="O2237" s="1">
        <v>116902</v>
      </c>
      <c r="P2237" s="1">
        <v>1000</v>
      </c>
      <c r="Q2237" s="1">
        <v>3.38</v>
      </c>
      <c r="R2237" s="1337">
        <v>3380</v>
      </c>
      <c r="S2237" s="1">
        <v>202.44</v>
      </c>
      <c r="T2237" s="1">
        <v>2.8119999999999998</v>
      </c>
      <c r="U2237" s="1337">
        <v>2812</v>
      </c>
      <c r="V2237" s="1">
        <v>1.2800000000000001E-2</v>
      </c>
      <c r="W2237" s="1336">
        <v>12.8</v>
      </c>
      <c r="X2237" s="1">
        <v>13</v>
      </c>
      <c r="Y2237" s="1">
        <v>130</v>
      </c>
      <c r="AA2237" s="1">
        <v>401</v>
      </c>
      <c r="AB2237" s="1336">
        <v>568</v>
      </c>
    </row>
    <row r="2238" spans="1:28">
      <c r="A2238" s="1336" t="s">
        <v>1414</v>
      </c>
      <c r="B2238" s="2" t="s">
        <v>1423</v>
      </c>
      <c r="C2238" s="1" t="s">
        <v>1420</v>
      </c>
      <c r="D2238" s="1" t="s">
        <v>76</v>
      </c>
      <c r="E2238" s="1">
        <v>140008</v>
      </c>
      <c r="F2238" s="1336" t="s">
        <v>123</v>
      </c>
      <c r="G2238" s="1" t="s">
        <v>32</v>
      </c>
      <c r="H2238" s="1">
        <v>419174</v>
      </c>
      <c r="I2238" s="3">
        <v>42531</v>
      </c>
      <c r="J2238" s="3">
        <v>42522</v>
      </c>
      <c r="K2238" s="3">
        <v>42541</v>
      </c>
      <c r="L2238" s="1">
        <v>222264</v>
      </c>
      <c r="M2238" s="3">
        <v>42531</v>
      </c>
      <c r="N2238" s="1" t="s">
        <v>89</v>
      </c>
      <c r="O2238" s="1">
        <v>116689</v>
      </c>
      <c r="P2238" s="1">
        <v>2500</v>
      </c>
      <c r="Q2238" s="1">
        <v>3.36</v>
      </c>
      <c r="R2238" s="1337">
        <v>8400</v>
      </c>
      <c r="S2238" s="1">
        <v>456.1</v>
      </c>
      <c r="T2238" s="1">
        <v>2.8119999999999998</v>
      </c>
      <c r="U2238" s="1337">
        <v>7030</v>
      </c>
      <c r="V2238" s="1">
        <v>1.2800000000000001E-2</v>
      </c>
      <c r="W2238" s="1336">
        <v>32</v>
      </c>
      <c r="X2238" s="1">
        <v>13</v>
      </c>
      <c r="Y2238" s="1">
        <v>141</v>
      </c>
      <c r="AA2238" s="1">
        <v>401</v>
      </c>
      <c r="AB2238" s="1337">
        <v>1370</v>
      </c>
    </row>
    <row r="2239" spans="1:28">
      <c r="A2239" s="1336" t="s">
        <v>1414</v>
      </c>
      <c r="B2239" s="2" t="s">
        <v>1424</v>
      </c>
      <c r="C2239" s="1" t="s">
        <v>1425</v>
      </c>
      <c r="D2239" s="1" t="s">
        <v>116</v>
      </c>
      <c r="E2239" s="1">
        <v>130003</v>
      </c>
      <c r="F2239" s="1336" t="s">
        <v>145</v>
      </c>
      <c r="G2239" s="1" t="s">
        <v>32</v>
      </c>
      <c r="H2239" s="1">
        <v>418372</v>
      </c>
      <c r="I2239" s="3">
        <v>42527</v>
      </c>
      <c r="J2239" s="3">
        <v>42522</v>
      </c>
      <c r="K2239" s="3">
        <v>42537</v>
      </c>
      <c r="N2239" s="1" t="s">
        <v>89</v>
      </c>
      <c r="O2239" s="1">
        <v>116672</v>
      </c>
      <c r="P2239" s="1">
        <v>5000</v>
      </c>
      <c r="Q2239" s="1">
        <v>3.38</v>
      </c>
      <c r="R2239" s="1337">
        <v>16900</v>
      </c>
      <c r="S2239" s="4">
        <v>1012.2</v>
      </c>
      <c r="T2239" s="1">
        <v>2.8119999999999998</v>
      </c>
      <c r="U2239" s="1337">
        <v>14060</v>
      </c>
      <c r="V2239" s="1">
        <v>1.2800000000000001E-2</v>
      </c>
      <c r="W2239" s="1336">
        <v>64</v>
      </c>
      <c r="X2239" s="1">
        <v>13</v>
      </c>
      <c r="Y2239" s="1">
        <v>130</v>
      </c>
      <c r="AA2239" s="1">
        <v>401</v>
      </c>
      <c r="AB2239" s="1337">
        <v>2840</v>
      </c>
    </row>
    <row r="2240" spans="1:28">
      <c r="A2240" s="1336" t="s">
        <v>1414</v>
      </c>
      <c r="B2240" s="2" t="s">
        <v>1424</v>
      </c>
      <c r="C2240" s="1" t="s">
        <v>1425</v>
      </c>
      <c r="D2240" s="1" t="s">
        <v>116</v>
      </c>
      <c r="E2240" s="1">
        <v>130004</v>
      </c>
      <c r="F2240" s="1336" t="s">
        <v>125</v>
      </c>
      <c r="G2240" s="1" t="s">
        <v>32</v>
      </c>
      <c r="H2240" s="1">
        <v>418436</v>
      </c>
      <c r="I2240" s="3">
        <v>42525</v>
      </c>
      <c r="J2240" s="3">
        <v>42521</v>
      </c>
      <c r="K2240" s="3">
        <v>42523</v>
      </c>
      <c r="L2240" s="1">
        <v>221715</v>
      </c>
      <c r="M2240" s="3">
        <v>42525</v>
      </c>
      <c r="N2240" s="1" t="s">
        <v>89</v>
      </c>
      <c r="O2240" s="1">
        <v>116637</v>
      </c>
      <c r="P2240" s="1">
        <v>5000</v>
      </c>
      <c r="Q2240" s="1">
        <v>3.41</v>
      </c>
      <c r="R2240" s="1337">
        <v>17050</v>
      </c>
      <c r="S2240" s="4">
        <v>1162.2</v>
      </c>
      <c r="T2240" s="1">
        <v>2.8119999999999998</v>
      </c>
      <c r="U2240" s="1337">
        <v>14060</v>
      </c>
      <c r="V2240" s="1">
        <v>1.2800000000000001E-2</v>
      </c>
      <c r="W2240" s="1336">
        <v>64</v>
      </c>
      <c r="X2240" s="1">
        <v>13</v>
      </c>
      <c r="Y2240" s="1">
        <v>130</v>
      </c>
      <c r="AA2240" s="1">
        <v>401</v>
      </c>
      <c r="AB2240" s="1337">
        <v>2990</v>
      </c>
    </row>
    <row r="2241" spans="1:28">
      <c r="A2241" s="1336" t="s">
        <v>1414</v>
      </c>
      <c r="B2241" s="2" t="s">
        <v>1424</v>
      </c>
      <c r="C2241" s="1" t="s">
        <v>1425</v>
      </c>
      <c r="D2241" s="1" t="s">
        <v>116</v>
      </c>
      <c r="E2241" s="1">
        <v>140008</v>
      </c>
      <c r="F2241" s="1336" t="s">
        <v>123</v>
      </c>
      <c r="G2241" s="1" t="s">
        <v>32</v>
      </c>
      <c r="H2241" s="1">
        <v>418568</v>
      </c>
      <c r="I2241" s="3">
        <v>42527</v>
      </c>
      <c r="J2241" s="3">
        <v>42522</v>
      </c>
      <c r="K2241" s="3">
        <v>42527</v>
      </c>
      <c r="L2241" s="1">
        <v>221807</v>
      </c>
      <c r="M2241" s="3">
        <v>42526</v>
      </c>
      <c r="N2241" s="1" t="s">
        <v>89</v>
      </c>
      <c r="O2241" s="1">
        <v>116689</v>
      </c>
      <c r="P2241" s="1">
        <v>10000</v>
      </c>
      <c r="Q2241" s="1">
        <v>3.36</v>
      </c>
      <c r="R2241" s="1337">
        <v>33600</v>
      </c>
      <c r="S2241" s="4">
        <v>1824.4</v>
      </c>
      <c r="T2241" s="1">
        <v>2.8119999999999998</v>
      </c>
      <c r="U2241" s="1337">
        <v>28120</v>
      </c>
      <c r="V2241" s="1">
        <v>1.2800000000000001E-2</v>
      </c>
      <c r="W2241" s="1336">
        <v>128</v>
      </c>
      <c r="X2241" s="1">
        <v>13</v>
      </c>
      <c r="Y2241" s="1">
        <v>141</v>
      </c>
      <c r="AA2241" s="1">
        <v>401</v>
      </c>
      <c r="AB2241" s="1337">
        <v>5480</v>
      </c>
    </row>
    <row r="2242" spans="1:28">
      <c r="A2242" s="1336" t="s">
        <v>1414</v>
      </c>
      <c r="B2242" s="2" t="s">
        <v>1424</v>
      </c>
      <c r="C2242" s="1" t="s">
        <v>1425</v>
      </c>
      <c r="D2242" s="1" t="s">
        <v>116</v>
      </c>
      <c r="E2242" s="1">
        <v>130349</v>
      </c>
      <c r="F2242" s="1336" t="s">
        <v>141</v>
      </c>
      <c r="G2242" s="1" t="s">
        <v>32</v>
      </c>
      <c r="H2242" s="1">
        <v>418584</v>
      </c>
      <c r="I2242" s="3">
        <v>42528</v>
      </c>
      <c r="J2242" s="3">
        <v>42524</v>
      </c>
      <c r="K2242" s="3">
        <v>42528</v>
      </c>
      <c r="N2242" s="1" t="s">
        <v>89</v>
      </c>
      <c r="O2242" s="1">
        <v>116795</v>
      </c>
      <c r="P2242" s="1">
        <v>5000</v>
      </c>
      <c r="Q2242" s="1">
        <v>3.37</v>
      </c>
      <c r="R2242" s="1337">
        <v>16850</v>
      </c>
      <c r="S2242" s="1">
        <v>962.2</v>
      </c>
      <c r="T2242" s="1">
        <v>2.8119999999999998</v>
      </c>
      <c r="U2242" s="1337">
        <v>14060</v>
      </c>
      <c r="V2242" s="1">
        <v>1.2800000000000001E-2</v>
      </c>
      <c r="W2242" s="1336">
        <v>64</v>
      </c>
      <c r="X2242" s="1">
        <v>13</v>
      </c>
      <c r="Y2242" s="1">
        <v>141</v>
      </c>
      <c r="AA2242" s="1">
        <v>401</v>
      </c>
      <c r="AB2242" s="1337">
        <v>2790</v>
      </c>
    </row>
    <row r="2243" spans="1:28">
      <c r="A2243" s="1336" t="s">
        <v>1414</v>
      </c>
      <c r="B2243" s="2" t="s">
        <v>1424</v>
      </c>
      <c r="C2243" s="1" t="s">
        <v>1425</v>
      </c>
      <c r="D2243" s="1" t="s">
        <v>116</v>
      </c>
      <c r="E2243" s="1">
        <v>130236</v>
      </c>
      <c r="F2243" s="1336" t="s">
        <v>427</v>
      </c>
      <c r="G2243" s="1" t="s">
        <v>32</v>
      </c>
      <c r="H2243" s="1">
        <v>418946</v>
      </c>
      <c r="I2243" s="3">
        <v>42529</v>
      </c>
      <c r="J2243" s="3">
        <v>42527</v>
      </c>
      <c r="K2243" s="3">
        <v>42528</v>
      </c>
      <c r="L2243" s="1">
        <v>222015</v>
      </c>
      <c r="M2243" s="3">
        <v>42528</v>
      </c>
      <c r="N2243" s="1" t="s">
        <v>89</v>
      </c>
      <c r="O2243" s="1">
        <v>116843</v>
      </c>
      <c r="P2243" s="1">
        <v>10000</v>
      </c>
      <c r="Q2243" s="1">
        <v>3.25</v>
      </c>
      <c r="R2243" s="1337">
        <v>32500</v>
      </c>
      <c r="S2243" s="1">
        <v>724.4</v>
      </c>
      <c r="T2243" s="1">
        <v>2.8119999999999998</v>
      </c>
      <c r="U2243" s="1337">
        <v>28120</v>
      </c>
      <c r="V2243" s="1">
        <v>1.2800000000000001E-2</v>
      </c>
      <c r="W2243" s="1336">
        <v>128</v>
      </c>
      <c r="X2243" s="1">
        <v>13</v>
      </c>
      <c r="Y2243" s="1">
        <v>135</v>
      </c>
      <c r="Z2243" s="1" t="s">
        <v>143</v>
      </c>
      <c r="AA2243" s="1">
        <v>401</v>
      </c>
      <c r="AB2243" s="1337">
        <v>4380</v>
      </c>
    </row>
    <row r="2244" spans="1:28">
      <c r="A2244" s="1336" t="s">
        <v>1414</v>
      </c>
      <c r="B2244" s="2" t="s">
        <v>1424</v>
      </c>
      <c r="C2244" s="1" t="s">
        <v>1425</v>
      </c>
      <c r="D2244" s="1" t="s">
        <v>116</v>
      </c>
      <c r="E2244" s="1">
        <v>130118</v>
      </c>
      <c r="F2244" s="1336" t="s">
        <v>697</v>
      </c>
      <c r="G2244" s="1" t="s">
        <v>32</v>
      </c>
      <c r="H2244" s="1">
        <v>419053</v>
      </c>
      <c r="I2244" s="3">
        <v>42530</v>
      </c>
      <c r="J2244" s="3">
        <v>42527</v>
      </c>
      <c r="K2244" s="3">
        <v>42528</v>
      </c>
      <c r="L2244" s="1">
        <v>222142</v>
      </c>
      <c r="M2244" s="3">
        <v>42530</v>
      </c>
      <c r="N2244" s="1" t="s">
        <v>89</v>
      </c>
      <c r="O2244" s="1">
        <v>116821</v>
      </c>
      <c r="P2244" s="1">
        <v>2000</v>
      </c>
      <c r="Q2244" s="1">
        <v>3.44</v>
      </c>
      <c r="R2244" s="1337">
        <v>6880</v>
      </c>
      <c r="S2244" s="1">
        <v>524.88</v>
      </c>
      <c r="T2244" s="1">
        <v>2.8119999999999998</v>
      </c>
      <c r="U2244" s="1337">
        <v>5624</v>
      </c>
      <c r="V2244" s="1">
        <v>1.2800000000000001E-2</v>
      </c>
      <c r="W2244" s="1336">
        <v>25.6</v>
      </c>
      <c r="X2244" s="1">
        <v>13</v>
      </c>
      <c r="Y2244" s="1">
        <v>135</v>
      </c>
      <c r="Z2244" s="1" t="s">
        <v>436</v>
      </c>
      <c r="AA2244" s="1">
        <v>401</v>
      </c>
      <c r="AB2244" s="1337">
        <v>1256</v>
      </c>
    </row>
    <row r="2245" spans="1:28">
      <c r="A2245" s="1336" t="s">
        <v>1414</v>
      </c>
      <c r="B2245" s="2" t="s">
        <v>1424</v>
      </c>
      <c r="C2245" s="1" t="s">
        <v>1425</v>
      </c>
      <c r="D2245" s="1" t="s">
        <v>116</v>
      </c>
      <c r="E2245" s="1">
        <v>130308</v>
      </c>
      <c r="F2245" s="1336" t="s">
        <v>126</v>
      </c>
      <c r="G2245" s="1" t="s">
        <v>32</v>
      </c>
      <c r="H2245" s="1">
        <v>419526</v>
      </c>
      <c r="I2245" s="3">
        <v>42535</v>
      </c>
      <c r="J2245" s="3">
        <v>42530</v>
      </c>
      <c r="K2245" s="3">
        <v>42531</v>
      </c>
      <c r="N2245" s="1" t="s">
        <v>89</v>
      </c>
      <c r="O2245" s="1">
        <v>117073</v>
      </c>
      <c r="P2245" s="1">
        <v>50000</v>
      </c>
      <c r="Q2245" s="1">
        <v>3.2</v>
      </c>
      <c r="R2245" s="1337">
        <v>160000</v>
      </c>
      <c r="S2245" s="4">
        <v>1122</v>
      </c>
      <c r="T2245" s="1">
        <v>2.8119999999999998</v>
      </c>
      <c r="U2245" s="1337">
        <v>140600</v>
      </c>
      <c r="V2245" s="1">
        <v>1.2800000000000001E-2</v>
      </c>
      <c r="W2245" s="1336">
        <v>640</v>
      </c>
      <c r="X2245" s="1">
        <v>13</v>
      </c>
      <c r="Y2245" s="1">
        <v>141</v>
      </c>
      <c r="AA2245" s="1">
        <v>401</v>
      </c>
      <c r="AB2245" s="1337">
        <v>19400</v>
      </c>
    </row>
    <row r="2246" spans="1:28">
      <c r="A2246" s="1336" t="s">
        <v>1414</v>
      </c>
      <c r="B2246" s="2" t="s">
        <v>1424</v>
      </c>
      <c r="C2246" s="1" t="s">
        <v>1425</v>
      </c>
      <c r="D2246" s="1" t="s">
        <v>116</v>
      </c>
      <c r="E2246" s="1">
        <v>130216</v>
      </c>
      <c r="F2246" s="1336" t="s">
        <v>810</v>
      </c>
      <c r="G2246" s="1" t="s">
        <v>32</v>
      </c>
      <c r="H2246" s="1">
        <v>420002</v>
      </c>
      <c r="I2246" s="3">
        <v>42536</v>
      </c>
      <c r="J2246" s="3">
        <v>42534</v>
      </c>
      <c r="K2246" s="3">
        <v>42537</v>
      </c>
      <c r="L2246" s="1">
        <v>222622</v>
      </c>
      <c r="M2246" s="3">
        <v>42536</v>
      </c>
      <c r="N2246" s="1" t="s">
        <v>89</v>
      </c>
      <c r="O2246" s="1">
        <v>117193</v>
      </c>
      <c r="P2246" s="1">
        <v>1000</v>
      </c>
      <c r="Q2246" s="1">
        <v>3.44</v>
      </c>
      <c r="R2246" s="1337">
        <v>3440</v>
      </c>
      <c r="S2246" s="1">
        <v>262.44</v>
      </c>
      <c r="T2246" s="1">
        <v>2.8119999999999998</v>
      </c>
      <c r="U2246" s="1337">
        <v>2812</v>
      </c>
      <c r="V2246" s="1">
        <v>1.2800000000000001E-2</v>
      </c>
      <c r="W2246" s="1336">
        <v>12.8</v>
      </c>
      <c r="X2246" s="1">
        <v>13</v>
      </c>
      <c r="Y2246" s="1">
        <v>135</v>
      </c>
      <c r="Z2246" s="1" t="s">
        <v>436</v>
      </c>
      <c r="AA2246" s="1">
        <v>401</v>
      </c>
      <c r="AB2246" s="1336">
        <v>628</v>
      </c>
    </row>
    <row r="2247" spans="1:28">
      <c r="A2247" s="1336" t="s">
        <v>1414</v>
      </c>
      <c r="B2247" s="2" t="s">
        <v>1424</v>
      </c>
      <c r="C2247" s="1" t="s">
        <v>1425</v>
      </c>
      <c r="D2247" s="1" t="s">
        <v>116</v>
      </c>
      <c r="E2247" s="1">
        <v>130371</v>
      </c>
      <c r="F2247" s="1336" t="s">
        <v>658</v>
      </c>
      <c r="G2247" s="1" t="s">
        <v>32</v>
      </c>
      <c r="H2247" s="1">
        <v>420659</v>
      </c>
      <c r="I2247" s="3">
        <v>42543</v>
      </c>
      <c r="J2247" s="3">
        <v>42538</v>
      </c>
      <c r="K2247" s="3">
        <v>42542</v>
      </c>
      <c r="L2247" s="1">
        <v>223003</v>
      </c>
      <c r="M2247" s="3">
        <v>42543</v>
      </c>
      <c r="N2247" s="1" t="s">
        <v>89</v>
      </c>
      <c r="O2247" s="1">
        <v>117319</v>
      </c>
      <c r="P2247" s="1">
        <v>3000</v>
      </c>
      <c r="Q2247" s="1">
        <v>3.44</v>
      </c>
      <c r="R2247" s="1337">
        <v>10320</v>
      </c>
      <c r="S2247" s="1">
        <v>787.32</v>
      </c>
      <c r="T2247" s="1">
        <v>2.8119999999999998</v>
      </c>
      <c r="U2247" s="1337">
        <v>8436</v>
      </c>
      <c r="V2247" s="1">
        <v>1.2800000000000001E-2</v>
      </c>
      <c r="W2247" s="1336">
        <v>38.4</v>
      </c>
      <c r="X2247" s="1">
        <v>13</v>
      </c>
      <c r="Y2247" s="1">
        <v>135</v>
      </c>
      <c r="Z2247" s="1" t="s">
        <v>143</v>
      </c>
      <c r="AA2247" s="1">
        <v>401</v>
      </c>
      <c r="AB2247" s="1337">
        <v>1884</v>
      </c>
    </row>
    <row r="2248" spans="1:28">
      <c r="A2248" s="1336" t="s">
        <v>1414</v>
      </c>
      <c r="B2248" s="2" t="s">
        <v>1424</v>
      </c>
      <c r="C2248" s="1" t="s">
        <v>1425</v>
      </c>
      <c r="D2248" s="1" t="s">
        <v>116</v>
      </c>
      <c r="E2248" s="1">
        <v>130322</v>
      </c>
      <c r="F2248" s="1336" t="s">
        <v>142</v>
      </c>
      <c r="G2248" s="1" t="s">
        <v>32</v>
      </c>
      <c r="H2248" s="1">
        <v>420988</v>
      </c>
      <c r="I2248" s="3">
        <v>42545</v>
      </c>
      <c r="J2248" s="3">
        <v>42543</v>
      </c>
      <c r="K2248" s="3">
        <v>42544</v>
      </c>
      <c r="L2248" s="1">
        <v>223107</v>
      </c>
      <c r="M2248" s="3">
        <v>42544</v>
      </c>
      <c r="N2248" s="1" t="s">
        <v>89</v>
      </c>
      <c r="O2248" s="1">
        <v>117391</v>
      </c>
      <c r="P2248" s="1">
        <v>5000</v>
      </c>
      <c r="Q2248" s="1">
        <v>3.25</v>
      </c>
      <c r="R2248" s="1337">
        <v>16250</v>
      </c>
      <c r="S2248" s="1">
        <v>362.2</v>
      </c>
      <c r="T2248" s="1">
        <v>2.8119999999999998</v>
      </c>
      <c r="U2248" s="1337">
        <v>14060</v>
      </c>
      <c r="V2248" s="1">
        <v>1.2800000000000001E-2</v>
      </c>
      <c r="W2248" s="1336">
        <v>64</v>
      </c>
      <c r="X2248" s="1">
        <v>13</v>
      </c>
      <c r="Y2248" s="1">
        <v>135</v>
      </c>
      <c r="Z2248" s="1" t="s">
        <v>143</v>
      </c>
      <c r="AA2248" s="1">
        <v>401</v>
      </c>
      <c r="AB2248" s="1337">
        <v>2190</v>
      </c>
    </row>
    <row r="2249" spans="1:28">
      <c r="A2249" s="1336" t="s">
        <v>1414</v>
      </c>
      <c r="B2249" s="2" t="s">
        <v>1426</v>
      </c>
      <c r="C2249" s="1" t="s">
        <v>1427</v>
      </c>
      <c r="D2249" s="1" t="s">
        <v>116</v>
      </c>
      <c r="E2249" s="1">
        <v>130118</v>
      </c>
      <c r="F2249" s="1336" t="s">
        <v>697</v>
      </c>
      <c r="G2249" s="1" t="s">
        <v>53</v>
      </c>
      <c r="H2249" s="1">
        <v>7334</v>
      </c>
      <c r="I2249" s="3">
        <v>42545</v>
      </c>
      <c r="J2249" s="3">
        <v>42549</v>
      </c>
      <c r="K2249" s="3">
        <v>42549</v>
      </c>
      <c r="L2249" s="1">
        <v>223148</v>
      </c>
      <c r="N2249" s="1" t="s">
        <v>54</v>
      </c>
      <c r="O2249" s="1">
        <v>7528</v>
      </c>
      <c r="P2249" s="1">
        <v>-5000</v>
      </c>
      <c r="Q2249" s="1">
        <v>3.44</v>
      </c>
      <c r="R2249" s="1337">
        <v>-17200</v>
      </c>
      <c r="S2249" s="4">
        <v>-1312.2</v>
      </c>
      <c r="T2249" s="1">
        <v>2.8119999999999998</v>
      </c>
      <c r="U2249" s="1337">
        <v>-14060</v>
      </c>
      <c r="V2249" s="1">
        <v>1.2800000000000001E-2</v>
      </c>
      <c r="W2249" s="1336">
        <v>-64</v>
      </c>
      <c r="X2249" s="1">
        <v>13</v>
      </c>
      <c r="Y2249" s="1">
        <v>135</v>
      </c>
      <c r="Z2249" s="1" t="s">
        <v>436</v>
      </c>
      <c r="AA2249" s="1">
        <v>401</v>
      </c>
      <c r="AB2249" s="1337">
        <v>-3140</v>
      </c>
    </row>
    <row r="2250" spans="1:28">
      <c r="A2250" s="1336" t="s">
        <v>1414</v>
      </c>
      <c r="B2250" s="2" t="s">
        <v>1426</v>
      </c>
      <c r="C2250" s="1" t="s">
        <v>1427</v>
      </c>
      <c r="D2250" s="1" t="s">
        <v>116</v>
      </c>
      <c r="E2250" s="1">
        <v>130004</v>
      </c>
      <c r="F2250" s="1336" t="s">
        <v>125</v>
      </c>
      <c r="G2250" s="1" t="s">
        <v>32</v>
      </c>
      <c r="H2250" s="1">
        <v>418013</v>
      </c>
      <c r="I2250" s="3">
        <v>42522</v>
      </c>
      <c r="J2250" s="3">
        <v>42521</v>
      </c>
      <c r="K2250" s="3">
        <v>42523</v>
      </c>
      <c r="L2250" s="1">
        <v>221446</v>
      </c>
      <c r="M2250" s="3">
        <v>42522</v>
      </c>
      <c r="N2250" s="1" t="s">
        <v>89</v>
      </c>
      <c r="O2250" s="1">
        <v>116635</v>
      </c>
      <c r="P2250" s="1">
        <v>30000</v>
      </c>
      <c r="Q2250" s="1">
        <v>3.41</v>
      </c>
      <c r="R2250" s="1337">
        <v>102300</v>
      </c>
      <c r="S2250" s="4">
        <v>6973.2</v>
      </c>
      <c r="T2250" s="1">
        <v>2.8119999999999998</v>
      </c>
      <c r="U2250" s="1337">
        <v>84360</v>
      </c>
      <c r="V2250" s="1">
        <v>1.2800000000000001E-2</v>
      </c>
      <c r="W2250" s="1336">
        <v>384</v>
      </c>
      <c r="X2250" s="1">
        <v>13</v>
      </c>
      <c r="Y2250" s="1">
        <v>130</v>
      </c>
      <c r="AA2250" s="1">
        <v>401</v>
      </c>
      <c r="AB2250" s="1337">
        <v>17940</v>
      </c>
    </row>
    <row r="2251" spans="1:28">
      <c r="A2251" s="1336" t="s">
        <v>1414</v>
      </c>
      <c r="B2251" s="2" t="s">
        <v>1426</v>
      </c>
      <c r="C2251" s="1" t="s">
        <v>1427</v>
      </c>
      <c r="D2251" s="1" t="s">
        <v>116</v>
      </c>
      <c r="E2251" s="1">
        <v>130003</v>
      </c>
      <c r="F2251" s="1336" t="s">
        <v>145</v>
      </c>
      <c r="G2251" s="1" t="s">
        <v>32</v>
      </c>
      <c r="H2251" s="1">
        <v>418067</v>
      </c>
      <c r="I2251" s="3">
        <v>42523</v>
      </c>
      <c r="J2251" s="3">
        <v>42522</v>
      </c>
      <c r="K2251" s="3">
        <v>42537</v>
      </c>
      <c r="N2251" s="1" t="s">
        <v>89</v>
      </c>
      <c r="O2251" s="1">
        <v>116672</v>
      </c>
      <c r="P2251" s="1">
        <v>20000</v>
      </c>
      <c r="Q2251" s="1">
        <v>3.38</v>
      </c>
      <c r="R2251" s="1337">
        <v>67600</v>
      </c>
      <c r="S2251" s="4">
        <v>4048.8</v>
      </c>
      <c r="T2251" s="1">
        <v>2.8119999999999998</v>
      </c>
      <c r="U2251" s="1337">
        <v>56240</v>
      </c>
      <c r="V2251" s="1">
        <v>1.2800000000000001E-2</v>
      </c>
      <c r="W2251" s="1336">
        <v>256</v>
      </c>
      <c r="X2251" s="1">
        <v>13</v>
      </c>
      <c r="Y2251" s="1">
        <v>130</v>
      </c>
      <c r="AA2251" s="1">
        <v>401</v>
      </c>
      <c r="AB2251" s="1337">
        <v>11360</v>
      </c>
    </row>
    <row r="2252" spans="1:28">
      <c r="A2252" s="1336" t="s">
        <v>1414</v>
      </c>
      <c r="B2252" s="2" t="s">
        <v>1426</v>
      </c>
      <c r="C2252" s="1" t="s">
        <v>1427</v>
      </c>
      <c r="D2252" s="1" t="s">
        <v>116</v>
      </c>
      <c r="E2252" s="1">
        <v>140083</v>
      </c>
      <c r="F2252" s="1336" t="s">
        <v>117</v>
      </c>
      <c r="G2252" s="1" t="s">
        <v>32</v>
      </c>
      <c r="H2252" s="1">
        <v>418125</v>
      </c>
      <c r="I2252" s="3">
        <v>42523</v>
      </c>
      <c r="J2252" s="3">
        <v>42520</v>
      </c>
      <c r="K2252" s="3">
        <v>42522</v>
      </c>
      <c r="L2252" s="1">
        <v>221506</v>
      </c>
      <c r="M2252" s="3">
        <v>42522</v>
      </c>
      <c r="N2252" s="1" t="s">
        <v>89</v>
      </c>
      <c r="O2252" s="1">
        <v>116570</v>
      </c>
      <c r="P2252" s="1">
        <v>35000</v>
      </c>
      <c r="Q2252" s="1">
        <v>3.36</v>
      </c>
      <c r="R2252" s="1337">
        <v>117600</v>
      </c>
      <c r="S2252" s="4">
        <v>6385.4</v>
      </c>
      <c r="T2252" s="1">
        <v>2.8119999999999998</v>
      </c>
      <c r="U2252" s="1337">
        <v>98420</v>
      </c>
      <c r="V2252" s="1">
        <v>1.2800000000000001E-2</v>
      </c>
      <c r="W2252" s="1336">
        <v>448</v>
      </c>
      <c r="X2252" s="1">
        <v>13</v>
      </c>
      <c r="Y2252" s="1">
        <v>141</v>
      </c>
      <c r="AA2252" s="1">
        <v>401</v>
      </c>
      <c r="AB2252" s="1337">
        <v>19180</v>
      </c>
    </row>
    <row r="2253" spans="1:28">
      <c r="A2253" s="1336" t="s">
        <v>1414</v>
      </c>
      <c r="B2253" s="2" t="s">
        <v>1426</v>
      </c>
      <c r="C2253" s="1" t="s">
        <v>1427</v>
      </c>
      <c r="D2253" s="1" t="s">
        <v>116</v>
      </c>
      <c r="E2253" s="1">
        <v>130370</v>
      </c>
      <c r="F2253" s="1336" t="s">
        <v>457</v>
      </c>
      <c r="G2253" s="1" t="s">
        <v>32</v>
      </c>
      <c r="H2253" s="1">
        <v>418142</v>
      </c>
      <c r="I2253" s="3">
        <v>42523</v>
      </c>
      <c r="J2253" s="3">
        <v>42521</v>
      </c>
      <c r="K2253" s="3">
        <v>42522</v>
      </c>
      <c r="L2253" s="1">
        <v>221548</v>
      </c>
      <c r="M2253" s="3">
        <v>42523</v>
      </c>
      <c r="N2253" s="1" t="s">
        <v>89</v>
      </c>
      <c r="O2253" s="1">
        <v>116626</v>
      </c>
      <c r="P2253" s="1">
        <v>5000</v>
      </c>
      <c r="Q2253" s="1">
        <v>3.36</v>
      </c>
      <c r="R2253" s="1337">
        <v>16800</v>
      </c>
      <c r="S2253" s="1">
        <v>912.2</v>
      </c>
      <c r="T2253" s="1">
        <v>2.8119999999999998</v>
      </c>
      <c r="U2253" s="1337">
        <v>14060</v>
      </c>
      <c r="V2253" s="1">
        <v>1.2800000000000001E-2</v>
      </c>
      <c r="W2253" s="1336">
        <v>64</v>
      </c>
      <c r="X2253" s="1">
        <v>13</v>
      </c>
      <c r="Y2253" s="1">
        <v>135</v>
      </c>
      <c r="Z2253" s="1" t="s">
        <v>436</v>
      </c>
      <c r="AA2253" s="1">
        <v>401</v>
      </c>
      <c r="AB2253" s="1337">
        <v>2740</v>
      </c>
    </row>
    <row r="2254" spans="1:28">
      <c r="A2254" s="1336" t="s">
        <v>1414</v>
      </c>
      <c r="B2254" s="2" t="s">
        <v>1426</v>
      </c>
      <c r="C2254" s="1" t="s">
        <v>1427</v>
      </c>
      <c r="D2254" s="1" t="s">
        <v>116</v>
      </c>
      <c r="E2254" s="1">
        <v>130018</v>
      </c>
      <c r="F2254" s="1336" t="s">
        <v>124</v>
      </c>
      <c r="G2254" s="1" t="s">
        <v>32</v>
      </c>
      <c r="H2254" s="1">
        <v>418383</v>
      </c>
      <c r="I2254" s="3">
        <v>42527</v>
      </c>
      <c r="J2254" s="3">
        <v>42521</v>
      </c>
      <c r="K2254" s="3">
        <v>42523</v>
      </c>
      <c r="N2254" s="1" t="s">
        <v>89</v>
      </c>
      <c r="O2254" s="1">
        <v>116645</v>
      </c>
      <c r="P2254" s="1">
        <v>5000</v>
      </c>
      <c r="Q2254" s="1">
        <v>3.38</v>
      </c>
      <c r="R2254" s="1337">
        <v>16900</v>
      </c>
      <c r="S2254" s="4">
        <v>1012.2</v>
      </c>
      <c r="T2254" s="1">
        <v>2.8119999999999998</v>
      </c>
      <c r="U2254" s="1337">
        <v>14060</v>
      </c>
      <c r="V2254" s="1">
        <v>1.2800000000000001E-2</v>
      </c>
      <c r="W2254" s="1336">
        <v>64</v>
      </c>
      <c r="X2254" s="1">
        <v>13</v>
      </c>
      <c r="Y2254" s="1">
        <v>130</v>
      </c>
      <c r="AA2254" s="1">
        <v>401</v>
      </c>
      <c r="AB2254" s="1337">
        <v>2840</v>
      </c>
    </row>
    <row r="2255" spans="1:28">
      <c r="A2255" s="1336" t="s">
        <v>1414</v>
      </c>
      <c r="B2255" s="2" t="s">
        <v>1426</v>
      </c>
      <c r="C2255" s="1" t="s">
        <v>1427</v>
      </c>
      <c r="D2255" s="1" t="s">
        <v>116</v>
      </c>
      <c r="E2255" s="1">
        <v>130007</v>
      </c>
      <c r="F2255" s="1336" t="s">
        <v>146</v>
      </c>
      <c r="G2255" s="1" t="s">
        <v>32</v>
      </c>
      <c r="H2255" s="1">
        <v>418517</v>
      </c>
      <c r="I2255" s="3">
        <v>42527</v>
      </c>
      <c r="J2255" s="3">
        <v>42517</v>
      </c>
      <c r="K2255" s="3">
        <v>42523</v>
      </c>
      <c r="L2255" s="1">
        <v>221778</v>
      </c>
      <c r="M2255" s="3">
        <v>42526</v>
      </c>
      <c r="N2255" s="1" t="s">
        <v>89</v>
      </c>
      <c r="O2255" s="1">
        <v>116529</v>
      </c>
      <c r="P2255" s="1">
        <v>5000</v>
      </c>
      <c r="Q2255" s="1">
        <v>3.44</v>
      </c>
      <c r="R2255" s="1337">
        <v>17200</v>
      </c>
      <c r="S2255" s="4">
        <v>1312.2</v>
      </c>
      <c r="T2255" s="1">
        <v>2.8119999999999998</v>
      </c>
      <c r="U2255" s="1337">
        <v>14060</v>
      </c>
      <c r="V2255" s="1">
        <v>1.2800000000000001E-2</v>
      </c>
      <c r="W2255" s="1336">
        <v>64</v>
      </c>
      <c r="X2255" s="1">
        <v>13</v>
      </c>
      <c r="Y2255" s="1">
        <v>130</v>
      </c>
      <c r="AA2255" s="1">
        <v>401</v>
      </c>
      <c r="AB2255" s="1337">
        <v>3140</v>
      </c>
    </row>
    <row r="2256" spans="1:28">
      <c r="A2256" s="1336" t="s">
        <v>1414</v>
      </c>
      <c r="B2256" s="2" t="s">
        <v>1426</v>
      </c>
      <c r="C2256" s="1" t="s">
        <v>1427</v>
      </c>
      <c r="D2256" s="1" t="s">
        <v>116</v>
      </c>
      <c r="E2256" s="1">
        <v>130100</v>
      </c>
      <c r="F2256" s="1336" t="s">
        <v>1417</v>
      </c>
      <c r="G2256" s="1" t="s">
        <v>32</v>
      </c>
      <c r="H2256" s="1">
        <v>418524</v>
      </c>
      <c r="I2256" s="3">
        <v>42527</v>
      </c>
      <c r="J2256" s="3">
        <v>42521</v>
      </c>
      <c r="K2256" s="3">
        <v>42522</v>
      </c>
      <c r="L2256" s="1">
        <v>221764</v>
      </c>
      <c r="M2256" s="3">
        <v>42526</v>
      </c>
      <c r="N2256" s="1" t="s">
        <v>89</v>
      </c>
      <c r="O2256" s="1">
        <v>116650</v>
      </c>
      <c r="P2256" s="1">
        <v>2000</v>
      </c>
      <c r="Q2256" s="1">
        <v>3.36</v>
      </c>
      <c r="R2256" s="1337">
        <v>6720</v>
      </c>
      <c r="S2256" s="1">
        <v>364.88</v>
      </c>
      <c r="T2256" s="1">
        <v>2.8119999999999998</v>
      </c>
      <c r="U2256" s="1337">
        <v>5624</v>
      </c>
      <c r="V2256" s="1">
        <v>1.2800000000000001E-2</v>
      </c>
      <c r="W2256" s="1336">
        <v>25.6</v>
      </c>
      <c r="X2256" s="1">
        <v>13</v>
      </c>
      <c r="Y2256" s="1">
        <v>135</v>
      </c>
      <c r="Z2256" s="1" t="s">
        <v>436</v>
      </c>
      <c r="AA2256" s="1">
        <v>401</v>
      </c>
      <c r="AB2256" s="1337">
        <v>1096</v>
      </c>
    </row>
    <row r="2257" spans="1:28">
      <c r="A2257" s="1336" t="s">
        <v>1414</v>
      </c>
      <c r="B2257" s="2" t="s">
        <v>1426</v>
      </c>
      <c r="C2257" s="1" t="s">
        <v>1427</v>
      </c>
      <c r="D2257" s="1" t="s">
        <v>116</v>
      </c>
      <c r="E2257" s="1">
        <v>140008</v>
      </c>
      <c r="F2257" s="1336" t="s">
        <v>123</v>
      </c>
      <c r="G2257" s="1" t="s">
        <v>32</v>
      </c>
      <c r="H2257" s="1">
        <v>418548</v>
      </c>
      <c r="I2257" s="3">
        <v>42527</v>
      </c>
      <c r="J2257" s="3">
        <v>42522</v>
      </c>
      <c r="K2257" s="3">
        <v>42527</v>
      </c>
      <c r="L2257" s="1">
        <v>221792</v>
      </c>
      <c r="M2257" s="3">
        <v>42526</v>
      </c>
      <c r="N2257" s="1" t="s">
        <v>89</v>
      </c>
      <c r="O2257" s="1">
        <v>116689</v>
      </c>
      <c r="P2257" s="1">
        <v>30000</v>
      </c>
      <c r="Q2257" s="1">
        <v>3.36</v>
      </c>
      <c r="R2257" s="1337">
        <v>100800</v>
      </c>
      <c r="S2257" s="4">
        <v>5473.2</v>
      </c>
      <c r="T2257" s="1">
        <v>2.8119999999999998</v>
      </c>
      <c r="U2257" s="1337">
        <v>84360</v>
      </c>
      <c r="V2257" s="1">
        <v>1.2800000000000001E-2</v>
      </c>
      <c r="W2257" s="1336">
        <v>384</v>
      </c>
      <c r="X2257" s="1">
        <v>13</v>
      </c>
      <c r="Y2257" s="1">
        <v>141</v>
      </c>
      <c r="AA2257" s="1">
        <v>401</v>
      </c>
      <c r="AB2257" s="1337">
        <v>16440</v>
      </c>
    </row>
    <row r="2258" spans="1:28">
      <c r="A2258" s="1336" t="s">
        <v>1414</v>
      </c>
      <c r="B2258" s="2" t="s">
        <v>1426</v>
      </c>
      <c r="C2258" s="1" t="s">
        <v>1427</v>
      </c>
      <c r="D2258" s="1" t="s">
        <v>116</v>
      </c>
      <c r="E2258" s="1">
        <v>130349</v>
      </c>
      <c r="F2258" s="1336" t="s">
        <v>141</v>
      </c>
      <c r="G2258" s="1" t="s">
        <v>32</v>
      </c>
      <c r="H2258" s="1">
        <v>418584</v>
      </c>
      <c r="I2258" s="3">
        <v>42528</v>
      </c>
      <c r="J2258" s="3">
        <v>42524</v>
      </c>
      <c r="K2258" s="3">
        <v>42528</v>
      </c>
      <c r="N2258" s="1" t="s">
        <v>89</v>
      </c>
      <c r="O2258" s="1">
        <v>116795</v>
      </c>
      <c r="P2258" s="1">
        <v>21000</v>
      </c>
      <c r="Q2258" s="1">
        <v>3.37</v>
      </c>
      <c r="R2258" s="1337">
        <v>70770</v>
      </c>
      <c r="S2258" s="4">
        <v>4041.24</v>
      </c>
      <c r="T2258" s="1">
        <v>2.8119999999999998</v>
      </c>
      <c r="U2258" s="1337">
        <v>59052</v>
      </c>
      <c r="V2258" s="1">
        <v>1.2800000000000001E-2</v>
      </c>
      <c r="W2258" s="1336">
        <v>268.8</v>
      </c>
      <c r="X2258" s="1">
        <v>13</v>
      </c>
      <c r="Y2258" s="1">
        <v>141</v>
      </c>
      <c r="AA2258" s="1">
        <v>401</v>
      </c>
      <c r="AB2258" s="1337">
        <v>11718</v>
      </c>
    </row>
    <row r="2259" spans="1:28">
      <c r="A2259" s="1336" t="s">
        <v>1414</v>
      </c>
      <c r="B2259" s="2" t="s">
        <v>1426</v>
      </c>
      <c r="C2259" s="1" t="s">
        <v>1427</v>
      </c>
      <c r="D2259" s="1" t="s">
        <v>116</v>
      </c>
      <c r="E2259" s="1">
        <v>140546</v>
      </c>
      <c r="F2259" s="1336" t="s">
        <v>428</v>
      </c>
      <c r="G2259" s="1" t="s">
        <v>32</v>
      </c>
      <c r="H2259" s="1">
        <v>418597</v>
      </c>
      <c r="I2259" s="3">
        <v>42527</v>
      </c>
      <c r="J2259" s="3">
        <v>42527</v>
      </c>
      <c r="K2259" s="3">
        <v>42527</v>
      </c>
      <c r="L2259" s="1">
        <v>221888</v>
      </c>
      <c r="M2259" s="3">
        <v>42527</v>
      </c>
      <c r="N2259" s="1" t="s">
        <v>89</v>
      </c>
      <c r="O2259" s="1">
        <v>116826</v>
      </c>
      <c r="P2259" s="1">
        <v>400</v>
      </c>
      <c r="Q2259" s="1">
        <v>3.44</v>
      </c>
      <c r="R2259" s="1337">
        <v>1376</v>
      </c>
      <c r="S2259" s="1">
        <v>104.98</v>
      </c>
      <c r="T2259" s="1">
        <v>2.8119999999999998</v>
      </c>
      <c r="U2259" s="1337">
        <v>1124.8</v>
      </c>
      <c r="V2259" s="1">
        <v>1.2800000000000001E-2</v>
      </c>
      <c r="W2259" s="1336">
        <v>5.12</v>
      </c>
      <c r="X2259" s="1">
        <v>13</v>
      </c>
      <c r="Y2259" s="1">
        <v>141</v>
      </c>
      <c r="AA2259" s="1">
        <v>401</v>
      </c>
      <c r="AB2259" s="1336">
        <v>251.2</v>
      </c>
    </row>
    <row r="2260" spans="1:28">
      <c r="A2260" s="1336" t="s">
        <v>1414</v>
      </c>
      <c r="B2260" s="2" t="s">
        <v>1426</v>
      </c>
      <c r="C2260" s="1" t="s">
        <v>1427</v>
      </c>
      <c r="D2260" s="1" t="s">
        <v>116</v>
      </c>
      <c r="E2260" s="1">
        <v>130019</v>
      </c>
      <c r="F2260" s="1336" t="s">
        <v>412</v>
      </c>
      <c r="G2260" s="1" t="s">
        <v>32</v>
      </c>
      <c r="H2260" s="1">
        <v>418722</v>
      </c>
      <c r="I2260" s="3">
        <v>42530</v>
      </c>
      <c r="J2260" s="3">
        <v>42529</v>
      </c>
      <c r="K2260" s="3">
        <v>42531</v>
      </c>
      <c r="N2260" s="1" t="s">
        <v>89</v>
      </c>
      <c r="O2260" s="1">
        <v>117014</v>
      </c>
      <c r="P2260" s="1">
        <v>20000</v>
      </c>
      <c r="Q2260" s="1">
        <v>3.44</v>
      </c>
      <c r="R2260" s="1337">
        <v>68800</v>
      </c>
      <c r="S2260" s="4">
        <v>5248.8</v>
      </c>
      <c r="T2260" s="1">
        <v>2.8119999999999998</v>
      </c>
      <c r="U2260" s="1337">
        <v>56240</v>
      </c>
      <c r="V2260" s="1">
        <v>1.2800000000000001E-2</v>
      </c>
      <c r="W2260" s="1336">
        <v>256</v>
      </c>
      <c r="X2260" s="1">
        <v>13</v>
      </c>
      <c r="Y2260" s="1">
        <v>130</v>
      </c>
      <c r="AA2260" s="1">
        <v>401</v>
      </c>
      <c r="AB2260" s="1337">
        <v>12560</v>
      </c>
    </row>
    <row r="2261" spans="1:28">
      <c r="A2261" s="1336" t="s">
        <v>1414</v>
      </c>
      <c r="B2261" s="2" t="s">
        <v>1426</v>
      </c>
      <c r="C2261" s="1" t="s">
        <v>1427</v>
      </c>
      <c r="D2261" s="1" t="s">
        <v>116</v>
      </c>
      <c r="E2261" s="1">
        <v>130023</v>
      </c>
      <c r="F2261" s="1336" t="s">
        <v>153</v>
      </c>
      <c r="G2261" s="1" t="s">
        <v>32</v>
      </c>
      <c r="H2261" s="1">
        <v>418731</v>
      </c>
      <c r="I2261" s="3">
        <v>42530</v>
      </c>
      <c r="J2261" s="3">
        <v>42528</v>
      </c>
      <c r="K2261" s="3">
        <v>42528</v>
      </c>
      <c r="N2261" s="1" t="s">
        <v>89</v>
      </c>
      <c r="O2261" s="1">
        <v>116952</v>
      </c>
      <c r="P2261" s="1">
        <v>30000</v>
      </c>
      <c r="Q2261" s="1">
        <v>3.38</v>
      </c>
      <c r="R2261" s="1337">
        <v>101400</v>
      </c>
      <c r="S2261" s="4">
        <v>6073.2</v>
      </c>
      <c r="T2261" s="1">
        <v>2.8119999999999998</v>
      </c>
      <c r="U2261" s="1337">
        <v>84360</v>
      </c>
      <c r="V2261" s="1">
        <v>1.2800000000000001E-2</v>
      </c>
      <c r="W2261" s="1336">
        <v>384</v>
      </c>
      <c r="X2261" s="1">
        <v>13</v>
      </c>
      <c r="Y2261" s="1">
        <v>130</v>
      </c>
      <c r="AA2261" s="1">
        <v>401</v>
      </c>
      <c r="AB2261" s="1337">
        <v>17040</v>
      </c>
    </row>
    <row r="2262" spans="1:28">
      <c r="A2262" s="1336" t="s">
        <v>1414</v>
      </c>
      <c r="B2262" s="2" t="s">
        <v>1426</v>
      </c>
      <c r="C2262" s="1" t="s">
        <v>1427</v>
      </c>
      <c r="D2262" s="1" t="s">
        <v>116</v>
      </c>
      <c r="E2262" s="1">
        <v>130023</v>
      </c>
      <c r="F2262" s="1336" t="s">
        <v>153</v>
      </c>
      <c r="G2262" s="1" t="s">
        <v>32</v>
      </c>
      <c r="H2262" s="1">
        <v>418744</v>
      </c>
      <c r="I2262" s="3">
        <v>42530</v>
      </c>
      <c r="J2262" s="3">
        <v>42528</v>
      </c>
      <c r="K2262" s="3">
        <v>42528</v>
      </c>
      <c r="N2262" s="1" t="s">
        <v>89</v>
      </c>
      <c r="O2262" s="1">
        <v>116952</v>
      </c>
      <c r="P2262" s="1">
        <v>30000</v>
      </c>
      <c r="Q2262" s="1">
        <v>3.38</v>
      </c>
      <c r="R2262" s="1337">
        <v>101400</v>
      </c>
      <c r="S2262" s="4">
        <v>6073.2</v>
      </c>
      <c r="T2262" s="1">
        <v>2.8119999999999998</v>
      </c>
      <c r="U2262" s="1337">
        <v>84360</v>
      </c>
      <c r="V2262" s="1">
        <v>1.2800000000000001E-2</v>
      </c>
      <c r="W2262" s="1336">
        <v>384</v>
      </c>
      <c r="X2262" s="1">
        <v>13</v>
      </c>
      <c r="Y2262" s="1">
        <v>130</v>
      </c>
      <c r="AA2262" s="1">
        <v>401</v>
      </c>
      <c r="AB2262" s="1337">
        <v>17040</v>
      </c>
    </row>
    <row r="2263" spans="1:28">
      <c r="A2263" s="1336" t="s">
        <v>1414</v>
      </c>
      <c r="B2263" s="2" t="s">
        <v>1426</v>
      </c>
      <c r="C2263" s="1" t="s">
        <v>1427</v>
      </c>
      <c r="D2263" s="1" t="s">
        <v>116</v>
      </c>
      <c r="E2263" s="1">
        <v>130165</v>
      </c>
      <c r="F2263" s="1336" t="s">
        <v>164</v>
      </c>
      <c r="G2263" s="1" t="s">
        <v>32</v>
      </c>
      <c r="H2263" s="1">
        <v>418815</v>
      </c>
      <c r="I2263" s="3">
        <v>42528</v>
      </c>
      <c r="J2263" s="3">
        <v>42522</v>
      </c>
      <c r="K2263" s="3">
        <v>42523</v>
      </c>
      <c r="L2263" s="1">
        <v>221890</v>
      </c>
      <c r="M2263" s="3">
        <v>42527</v>
      </c>
      <c r="N2263" s="1" t="s">
        <v>89</v>
      </c>
      <c r="O2263" s="1">
        <v>116725</v>
      </c>
      <c r="P2263" s="1">
        <v>2000</v>
      </c>
      <c r="Q2263" s="1">
        <v>3.49</v>
      </c>
      <c r="R2263" s="1337">
        <v>6980</v>
      </c>
      <c r="S2263" s="1">
        <v>624.88</v>
      </c>
      <c r="T2263" s="1">
        <v>2.8119999999999998</v>
      </c>
      <c r="U2263" s="1337">
        <v>5624</v>
      </c>
      <c r="V2263" s="1">
        <v>1.2800000000000001E-2</v>
      </c>
      <c r="W2263" s="1336">
        <v>25.6</v>
      </c>
      <c r="X2263" s="1">
        <v>13</v>
      </c>
      <c r="Y2263" s="1">
        <v>135</v>
      </c>
      <c r="Z2263" s="1" t="s">
        <v>90</v>
      </c>
      <c r="AA2263" s="1">
        <v>401</v>
      </c>
      <c r="AB2263" s="1337">
        <v>1356</v>
      </c>
    </row>
    <row r="2264" spans="1:28">
      <c r="A2264" s="1336" t="s">
        <v>1414</v>
      </c>
      <c r="B2264" s="2" t="s">
        <v>1426</v>
      </c>
      <c r="C2264" s="1" t="s">
        <v>1427</v>
      </c>
      <c r="D2264" s="1" t="s">
        <v>116</v>
      </c>
      <c r="E2264" s="1">
        <v>130236</v>
      </c>
      <c r="F2264" s="1336" t="s">
        <v>427</v>
      </c>
      <c r="G2264" s="1" t="s">
        <v>32</v>
      </c>
      <c r="H2264" s="1">
        <v>418933</v>
      </c>
      <c r="I2264" s="3">
        <v>42529</v>
      </c>
      <c r="J2264" s="3">
        <v>42527</v>
      </c>
      <c r="K2264" s="3">
        <v>42528</v>
      </c>
      <c r="L2264" s="1">
        <v>222013</v>
      </c>
      <c r="M2264" s="3">
        <v>42528</v>
      </c>
      <c r="N2264" s="1" t="s">
        <v>89</v>
      </c>
      <c r="O2264" s="1">
        <v>116843</v>
      </c>
      <c r="P2264" s="1">
        <v>10000</v>
      </c>
      <c r="Q2264" s="1">
        <v>3.25</v>
      </c>
      <c r="R2264" s="1337">
        <v>32500</v>
      </c>
      <c r="S2264" s="1">
        <v>724.4</v>
      </c>
      <c r="T2264" s="1">
        <v>2.8119999999999998</v>
      </c>
      <c r="U2264" s="1337">
        <v>28120</v>
      </c>
      <c r="V2264" s="1">
        <v>1.2800000000000001E-2</v>
      </c>
      <c r="W2264" s="1336">
        <v>128</v>
      </c>
      <c r="X2264" s="1">
        <v>13</v>
      </c>
      <c r="Y2264" s="1">
        <v>135</v>
      </c>
      <c r="Z2264" s="1" t="s">
        <v>143</v>
      </c>
      <c r="AA2264" s="1">
        <v>401</v>
      </c>
      <c r="AB2264" s="1337">
        <v>4380</v>
      </c>
    </row>
    <row r="2265" spans="1:28">
      <c r="A2265" s="1336" t="s">
        <v>1414</v>
      </c>
      <c r="B2265" s="2" t="s">
        <v>1426</v>
      </c>
      <c r="C2265" s="1" t="s">
        <v>1427</v>
      </c>
      <c r="D2265" s="1" t="s">
        <v>116</v>
      </c>
      <c r="E2265" s="1">
        <v>130339</v>
      </c>
      <c r="F2265" s="1336" t="s">
        <v>258</v>
      </c>
      <c r="G2265" s="1" t="s">
        <v>32</v>
      </c>
      <c r="H2265" s="1">
        <v>418954</v>
      </c>
      <c r="I2265" s="3">
        <v>42529</v>
      </c>
      <c r="J2265" s="3">
        <v>42527</v>
      </c>
      <c r="K2265" s="3">
        <v>42528</v>
      </c>
      <c r="L2265" s="1">
        <v>222068</v>
      </c>
      <c r="M2265" s="3">
        <v>42529</v>
      </c>
      <c r="N2265" s="1" t="s">
        <v>89</v>
      </c>
      <c r="O2265" s="1">
        <v>116828</v>
      </c>
      <c r="P2265" s="1">
        <v>25000</v>
      </c>
      <c r="Q2265" s="1">
        <v>3.2</v>
      </c>
      <c r="R2265" s="1337">
        <v>80000</v>
      </c>
      <c r="S2265" s="1">
        <v>561</v>
      </c>
      <c r="T2265" s="1">
        <v>2.8119999999999998</v>
      </c>
      <c r="U2265" s="1337">
        <v>70300</v>
      </c>
      <c r="V2265" s="1">
        <v>1.2800000000000001E-2</v>
      </c>
      <c r="W2265" s="1336">
        <v>320</v>
      </c>
      <c r="X2265" s="1">
        <v>13</v>
      </c>
      <c r="Y2265" s="1">
        <v>135</v>
      </c>
      <c r="Z2265" s="1" t="s">
        <v>259</v>
      </c>
      <c r="AA2265" s="1">
        <v>401</v>
      </c>
      <c r="AB2265" s="1337">
        <v>9700</v>
      </c>
    </row>
    <row r="2266" spans="1:28">
      <c r="A2266" s="1336" t="s">
        <v>1414</v>
      </c>
      <c r="B2266" s="2" t="s">
        <v>1426</v>
      </c>
      <c r="C2266" s="1" t="s">
        <v>1427</v>
      </c>
      <c r="D2266" s="1" t="s">
        <v>116</v>
      </c>
      <c r="E2266" s="1">
        <v>130118</v>
      </c>
      <c r="F2266" s="1336" t="s">
        <v>697</v>
      </c>
      <c r="G2266" s="1" t="s">
        <v>32</v>
      </c>
      <c r="H2266" s="1">
        <v>419053</v>
      </c>
      <c r="I2266" s="3">
        <v>42530</v>
      </c>
      <c r="J2266" s="3">
        <v>42527</v>
      </c>
      <c r="K2266" s="3">
        <v>42528</v>
      </c>
      <c r="L2266" s="1">
        <v>222142</v>
      </c>
      <c r="M2266" s="3">
        <v>42530</v>
      </c>
      <c r="N2266" s="1" t="s">
        <v>89</v>
      </c>
      <c r="O2266" s="1">
        <v>116821</v>
      </c>
      <c r="P2266" s="1">
        <v>5000</v>
      </c>
      <c r="Q2266" s="1">
        <v>3.44</v>
      </c>
      <c r="R2266" s="1337">
        <v>17200</v>
      </c>
      <c r="S2266" s="4">
        <v>1312.2</v>
      </c>
      <c r="T2266" s="1">
        <v>2.8119999999999998</v>
      </c>
      <c r="U2266" s="1337">
        <v>14060</v>
      </c>
      <c r="V2266" s="1">
        <v>1.2800000000000001E-2</v>
      </c>
      <c r="W2266" s="1336">
        <v>64</v>
      </c>
      <c r="X2266" s="1">
        <v>13</v>
      </c>
      <c r="Y2266" s="1">
        <v>135</v>
      </c>
      <c r="Z2266" s="1" t="s">
        <v>436</v>
      </c>
      <c r="AA2266" s="1">
        <v>401</v>
      </c>
      <c r="AB2266" s="1337">
        <v>3140</v>
      </c>
    </row>
    <row r="2267" spans="1:28">
      <c r="A2267" s="1336" t="s">
        <v>1414</v>
      </c>
      <c r="B2267" s="2" t="s">
        <v>1426</v>
      </c>
      <c r="C2267" s="1" t="s">
        <v>1427</v>
      </c>
      <c r="D2267" s="1" t="s">
        <v>116</v>
      </c>
      <c r="E2267" s="1">
        <v>130375</v>
      </c>
      <c r="F2267" s="1336" t="s">
        <v>458</v>
      </c>
      <c r="G2267" s="1" t="s">
        <v>32</v>
      </c>
      <c r="H2267" s="1">
        <v>419055</v>
      </c>
      <c r="I2267" s="3">
        <v>42530</v>
      </c>
      <c r="J2267" s="3">
        <v>42527</v>
      </c>
      <c r="K2267" s="3">
        <v>42528</v>
      </c>
      <c r="L2267" s="1">
        <v>222144</v>
      </c>
      <c r="M2267" s="3">
        <v>42530</v>
      </c>
      <c r="N2267" s="1" t="s">
        <v>89</v>
      </c>
      <c r="O2267" s="1">
        <v>116837</v>
      </c>
      <c r="P2267" s="1">
        <v>2000</v>
      </c>
      <c r="Q2267" s="1">
        <v>3.53</v>
      </c>
      <c r="R2267" s="1337">
        <v>7060</v>
      </c>
      <c r="S2267" s="1">
        <v>704.88</v>
      </c>
      <c r="T2267" s="1">
        <v>2.8119999999999998</v>
      </c>
      <c r="U2267" s="1337">
        <v>5624</v>
      </c>
      <c r="V2267" s="1">
        <v>1.2800000000000001E-2</v>
      </c>
      <c r="W2267" s="1336">
        <v>25.6</v>
      </c>
      <c r="X2267" s="1">
        <v>13</v>
      </c>
      <c r="Y2267" s="1">
        <v>135</v>
      </c>
      <c r="Z2267" s="1" t="s">
        <v>259</v>
      </c>
      <c r="AA2267" s="1">
        <v>401</v>
      </c>
      <c r="AB2267" s="1337">
        <v>1436</v>
      </c>
    </row>
    <row r="2268" spans="1:28">
      <c r="A2268" s="1336" t="s">
        <v>1414</v>
      </c>
      <c r="B2268" s="2" t="s">
        <v>1426</v>
      </c>
      <c r="C2268" s="1" t="s">
        <v>1427</v>
      </c>
      <c r="D2268" s="1" t="s">
        <v>116</v>
      </c>
      <c r="E2268" s="1">
        <v>130308</v>
      </c>
      <c r="F2268" s="1336" t="s">
        <v>126</v>
      </c>
      <c r="G2268" s="1" t="s">
        <v>32</v>
      </c>
      <c r="H2268" s="1">
        <v>419088</v>
      </c>
      <c r="I2268" s="3">
        <v>42531</v>
      </c>
      <c r="J2268" s="3">
        <v>42529</v>
      </c>
      <c r="K2268" s="3">
        <v>42530</v>
      </c>
      <c r="N2268" s="1" t="s">
        <v>89</v>
      </c>
      <c r="O2268" s="1">
        <v>116993</v>
      </c>
      <c r="P2268" s="1">
        <v>50000</v>
      </c>
      <c r="Q2268" s="1">
        <v>3.38</v>
      </c>
      <c r="R2268" s="1337">
        <v>169000</v>
      </c>
      <c r="S2268" s="4">
        <v>10122</v>
      </c>
      <c r="T2268" s="1">
        <v>2.8119999999999998</v>
      </c>
      <c r="U2268" s="1337">
        <v>140600</v>
      </c>
      <c r="V2268" s="1">
        <v>1.2800000000000001E-2</v>
      </c>
      <c r="W2268" s="1336">
        <v>640</v>
      </c>
      <c r="X2268" s="1">
        <v>13</v>
      </c>
      <c r="Y2268" s="1">
        <v>141</v>
      </c>
      <c r="AA2268" s="1">
        <v>401</v>
      </c>
      <c r="AB2268" s="1337">
        <v>28400</v>
      </c>
    </row>
    <row r="2269" spans="1:28">
      <c r="A2269" s="1336" t="s">
        <v>1414</v>
      </c>
      <c r="B2269" s="2" t="s">
        <v>1426</v>
      </c>
      <c r="C2269" s="1" t="s">
        <v>1427</v>
      </c>
      <c r="D2269" s="1" t="s">
        <v>116</v>
      </c>
      <c r="E2269" s="1">
        <v>130308</v>
      </c>
      <c r="F2269" s="1336" t="s">
        <v>126</v>
      </c>
      <c r="G2269" s="1" t="s">
        <v>32</v>
      </c>
      <c r="H2269" s="1">
        <v>419089</v>
      </c>
      <c r="I2269" s="3">
        <v>42531</v>
      </c>
      <c r="J2269" s="3">
        <v>42529</v>
      </c>
      <c r="K2269" s="3">
        <v>42530</v>
      </c>
      <c r="N2269" s="1" t="s">
        <v>89</v>
      </c>
      <c r="O2269" s="1">
        <v>116993</v>
      </c>
      <c r="P2269" s="1">
        <v>50000</v>
      </c>
      <c r="Q2269" s="1">
        <v>3.38</v>
      </c>
      <c r="R2269" s="1337">
        <v>169000</v>
      </c>
      <c r="S2269" s="4">
        <v>10122</v>
      </c>
      <c r="T2269" s="1">
        <v>2.8119999999999998</v>
      </c>
      <c r="U2269" s="1337">
        <v>140600</v>
      </c>
      <c r="V2269" s="1">
        <v>1.2800000000000001E-2</v>
      </c>
      <c r="W2269" s="1336">
        <v>640</v>
      </c>
      <c r="X2269" s="1">
        <v>13</v>
      </c>
      <c r="Y2269" s="1">
        <v>141</v>
      </c>
      <c r="AA2269" s="1">
        <v>401</v>
      </c>
      <c r="AB2269" s="1337">
        <v>28400</v>
      </c>
    </row>
    <row r="2270" spans="1:28">
      <c r="A2270" s="1336" t="s">
        <v>1414</v>
      </c>
      <c r="B2270" s="2" t="s">
        <v>1426</v>
      </c>
      <c r="C2270" s="1" t="s">
        <v>1427</v>
      </c>
      <c r="D2270" s="1" t="s">
        <v>116</v>
      </c>
      <c r="E2270" s="1">
        <v>130157</v>
      </c>
      <c r="F2270" s="1336" t="s">
        <v>415</v>
      </c>
      <c r="G2270" s="1" t="s">
        <v>32</v>
      </c>
      <c r="H2270" s="1">
        <v>419228</v>
      </c>
      <c r="I2270" s="3">
        <v>42531</v>
      </c>
      <c r="J2270" s="3">
        <v>42529</v>
      </c>
      <c r="K2270" s="3">
        <v>42530</v>
      </c>
      <c r="L2270" s="1">
        <v>222175</v>
      </c>
      <c r="M2270" s="3">
        <v>42530</v>
      </c>
      <c r="N2270" s="1" t="s">
        <v>89</v>
      </c>
      <c r="O2270" s="1">
        <v>116985</v>
      </c>
      <c r="P2270" s="1">
        <v>10000</v>
      </c>
      <c r="Q2270" s="1">
        <v>3.41</v>
      </c>
      <c r="R2270" s="1337">
        <v>34100</v>
      </c>
      <c r="S2270" s="4">
        <v>2324.4</v>
      </c>
      <c r="T2270" s="1">
        <v>2.8119999999999998</v>
      </c>
      <c r="U2270" s="1337">
        <v>28120</v>
      </c>
      <c r="V2270" s="1">
        <v>1.2800000000000001E-2</v>
      </c>
      <c r="W2270" s="1336">
        <v>128</v>
      </c>
      <c r="X2270" s="1">
        <v>13</v>
      </c>
      <c r="Y2270" s="1">
        <v>130</v>
      </c>
      <c r="AA2270" s="1">
        <v>401</v>
      </c>
      <c r="AB2270" s="1337">
        <v>5980</v>
      </c>
    </row>
    <row r="2271" spans="1:28">
      <c r="A2271" s="1336" t="s">
        <v>1414</v>
      </c>
      <c r="B2271" s="2" t="s">
        <v>1426</v>
      </c>
      <c r="C2271" s="1" t="s">
        <v>1427</v>
      </c>
      <c r="D2271" s="1" t="s">
        <v>116</v>
      </c>
      <c r="E2271" s="1">
        <v>130001</v>
      </c>
      <c r="F2271" s="1336" t="s">
        <v>132</v>
      </c>
      <c r="G2271" s="1" t="s">
        <v>32</v>
      </c>
      <c r="H2271" s="1">
        <v>419271</v>
      </c>
      <c r="I2271" s="3">
        <v>42532</v>
      </c>
      <c r="J2271" s="3">
        <v>42528</v>
      </c>
      <c r="K2271" s="3">
        <v>42529</v>
      </c>
      <c r="N2271" s="1" t="s">
        <v>89</v>
      </c>
      <c r="O2271" s="1">
        <v>116965</v>
      </c>
      <c r="P2271" s="1">
        <v>30000</v>
      </c>
      <c r="Q2271" s="1">
        <v>3.36</v>
      </c>
      <c r="R2271" s="1337">
        <v>100800</v>
      </c>
      <c r="S2271" s="4">
        <v>5473.2</v>
      </c>
      <c r="T2271" s="1">
        <v>2.8119999999999998</v>
      </c>
      <c r="U2271" s="1337">
        <v>84360</v>
      </c>
      <c r="V2271" s="1">
        <v>1.2800000000000001E-2</v>
      </c>
      <c r="W2271" s="1336">
        <v>384</v>
      </c>
      <c r="X2271" s="1">
        <v>13</v>
      </c>
      <c r="Y2271" s="1">
        <v>130</v>
      </c>
      <c r="AA2271" s="1">
        <v>401</v>
      </c>
      <c r="AB2271" s="1337">
        <v>16440</v>
      </c>
    </row>
    <row r="2272" spans="1:28">
      <c r="A2272" s="1336" t="s">
        <v>1414</v>
      </c>
      <c r="B2272" s="2" t="s">
        <v>1426</v>
      </c>
      <c r="C2272" s="1" t="s">
        <v>1427</v>
      </c>
      <c r="D2272" s="1" t="s">
        <v>116</v>
      </c>
      <c r="E2272" s="1">
        <v>140083</v>
      </c>
      <c r="F2272" s="1336" t="s">
        <v>117</v>
      </c>
      <c r="G2272" s="1" t="s">
        <v>32</v>
      </c>
      <c r="H2272" s="1">
        <v>419398</v>
      </c>
      <c r="I2272" s="3">
        <v>42532</v>
      </c>
      <c r="J2272" s="3">
        <v>42527</v>
      </c>
      <c r="K2272" s="3">
        <v>42528</v>
      </c>
      <c r="L2272" s="1">
        <v>222273</v>
      </c>
      <c r="M2272" s="3">
        <v>42531</v>
      </c>
      <c r="N2272" s="1" t="s">
        <v>89</v>
      </c>
      <c r="O2272" s="1">
        <v>116822</v>
      </c>
      <c r="P2272" s="1">
        <v>5000</v>
      </c>
      <c r="Q2272" s="1">
        <v>3.28</v>
      </c>
      <c r="R2272" s="1337">
        <v>16400</v>
      </c>
      <c r="S2272" s="1">
        <v>512.20000000000005</v>
      </c>
      <c r="T2272" s="1">
        <v>2.8119999999999998</v>
      </c>
      <c r="U2272" s="1337">
        <v>14060</v>
      </c>
      <c r="V2272" s="1">
        <v>1.2800000000000001E-2</v>
      </c>
      <c r="W2272" s="1336">
        <v>64</v>
      </c>
      <c r="X2272" s="1">
        <v>13</v>
      </c>
      <c r="Y2272" s="1">
        <v>141</v>
      </c>
      <c r="AA2272" s="1">
        <v>401</v>
      </c>
      <c r="AB2272" s="1337">
        <v>2340</v>
      </c>
    </row>
    <row r="2273" spans="1:28">
      <c r="A2273" s="1336" t="s">
        <v>1414</v>
      </c>
      <c r="B2273" s="2" t="s">
        <v>1426</v>
      </c>
      <c r="C2273" s="1" t="s">
        <v>1427</v>
      </c>
      <c r="D2273" s="1" t="s">
        <v>116</v>
      </c>
      <c r="E2273" s="1">
        <v>130089</v>
      </c>
      <c r="F2273" s="1336" t="s">
        <v>1374</v>
      </c>
      <c r="G2273" s="1" t="s">
        <v>32</v>
      </c>
      <c r="H2273" s="1">
        <v>419444</v>
      </c>
      <c r="I2273" s="3">
        <v>42534</v>
      </c>
      <c r="J2273" s="3">
        <v>42527</v>
      </c>
      <c r="K2273" s="3">
        <v>42529</v>
      </c>
      <c r="L2273" s="1">
        <v>222403</v>
      </c>
      <c r="M2273" s="3">
        <v>42534</v>
      </c>
      <c r="N2273" s="1" t="s">
        <v>89</v>
      </c>
      <c r="O2273" s="1">
        <v>116859</v>
      </c>
      <c r="P2273" s="1">
        <v>1000</v>
      </c>
      <c r="Q2273" s="1">
        <v>3.44</v>
      </c>
      <c r="R2273" s="1337">
        <v>3440</v>
      </c>
      <c r="S2273" s="1">
        <v>262.44</v>
      </c>
      <c r="T2273" s="1">
        <v>2.8119999999999998</v>
      </c>
      <c r="U2273" s="1337">
        <v>2812</v>
      </c>
      <c r="V2273" s="1">
        <v>1.2800000000000001E-2</v>
      </c>
      <c r="W2273" s="1336">
        <v>12.8</v>
      </c>
      <c r="X2273" s="1">
        <v>13</v>
      </c>
      <c r="Y2273" s="1">
        <v>135</v>
      </c>
      <c r="Z2273" s="1" t="s">
        <v>143</v>
      </c>
      <c r="AA2273" s="1">
        <v>401</v>
      </c>
      <c r="AB2273" s="1336">
        <v>628</v>
      </c>
    </row>
    <row r="2274" spans="1:28">
      <c r="A2274" s="1336" t="s">
        <v>1414</v>
      </c>
      <c r="B2274" s="2" t="s">
        <v>1426</v>
      </c>
      <c r="C2274" s="1" t="s">
        <v>1427</v>
      </c>
      <c r="D2274" s="1" t="s">
        <v>116</v>
      </c>
      <c r="E2274" s="1">
        <v>130339</v>
      </c>
      <c r="F2274" s="1336" t="s">
        <v>258</v>
      </c>
      <c r="G2274" s="1" t="s">
        <v>32</v>
      </c>
      <c r="H2274" s="1">
        <v>419485</v>
      </c>
      <c r="I2274" s="3">
        <v>42534</v>
      </c>
      <c r="J2274" s="3">
        <v>42527</v>
      </c>
      <c r="K2274" s="3">
        <v>42528</v>
      </c>
      <c r="L2274" s="1">
        <v>222360</v>
      </c>
      <c r="M2274" s="3">
        <v>42532</v>
      </c>
      <c r="N2274" s="1" t="s">
        <v>89</v>
      </c>
      <c r="O2274" s="1">
        <v>116864</v>
      </c>
      <c r="P2274" s="1">
        <v>15000</v>
      </c>
      <c r="Q2274" s="1">
        <v>3.2</v>
      </c>
      <c r="R2274" s="1337">
        <v>48000</v>
      </c>
      <c r="S2274" s="1">
        <v>336.6</v>
      </c>
      <c r="T2274" s="1">
        <v>2.8119999999999998</v>
      </c>
      <c r="U2274" s="1337">
        <v>42180</v>
      </c>
      <c r="V2274" s="1">
        <v>1.2800000000000001E-2</v>
      </c>
      <c r="W2274" s="1336">
        <v>192</v>
      </c>
      <c r="X2274" s="1">
        <v>13</v>
      </c>
      <c r="Y2274" s="1">
        <v>135</v>
      </c>
      <c r="Z2274" s="1" t="s">
        <v>259</v>
      </c>
      <c r="AA2274" s="1">
        <v>401</v>
      </c>
      <c r="AB2274" s="1337">
        <v>5820</v>
      </c>
    </row>
    <row r="2275" spans="1:28">
      <c r="A2275" s="1336" t="s">
        <v>1414</v>
      </c>
      <c r="B2275" s="2" t="s">
        <v>1426</v>
      </c>
      <c r="C2275" s="1" t="s">
        <v>1427</v>
      </c>
      <c r="D2275" s="1" t="s">
        <v>116</v>
      </c>
      <c r="E2275" s="1">
        <v>130020</v>
      </c>
      <c r="F2275" s="1336" t="s">
        <v>191</v>
      </c>
      <c r="G2275" s="1" t="s">
        <v>32</v>
      </c>
      <c r="H2275" s="1">
        <v>419634</v>
      </c>
      <c r="I2275" s="3">
        <v>42536</v>
      </c>
      <c r="J2275" s="3">
        <v>42531</v>
      </c>
      <c r="K2275" s="3">
        <v>42534</v>
      </c>
      <c r="N2275" s="1" t="s">
        <v>89</v>
      </c>
      <c r="O2275" s="1">
        <v>117131</v>
      </c>
      <c r="P2275" s="1">
        <v>2500</v>
      </c>
      <c r="Q2275" s="1">
        <v>3.38</v>
      </c>
      <c r="R2275" s="1337">
        <v>8450</v>
      </c>
      <c r="S2275" s="1">
        <v>506.1</v>
      </c>
      <c r="T2275" s="1">
        <v>2.8119999999999998</v>
      </c>
      <c r="U2275" s="1337">
        <v>7030</v>
      </c>
      <c r="V2275" s="1">
        <v>1.2800000000000001E-2</v>
      </c>
      <c r="W2275" s="1336">
        <v>32</v>
      </c>
      <c r="X2275" s="1">
        <v>13</v>
      </c>
      <c r="Y2275" s="1">
        <v>130</v>
      </c>
      <c r="AA2275" s="1">
        <v>401</v>
      </c>
      <c r="AB2275" s="1337">
        <v>1420</v>
      </c>
    </row>
    <row r="2276" spans="1:28">
      <c r="A2276" s="1336" t="s">
        <v>1414</v>
      </c>
      <c r="B2276" s="2" t="s">
        <v>1426</v>
      </c>
      <c r="C2276" s="1" t="s">
        <v>1427</v>
      </c>
      <c r="D2276" s="1" t="s">
        <v>116</v>
      </c>
      <c r="E2276" s="1">
        <v>130110</v>
      </c>
      <c r="F2276" s="1336" t="s">
        <v>198</v>
      </c>
      <c r="G2276" s="1" t="s">
        <v>32</v>
      </c>
      <c r="H2276" s="1">
        <v>419661</v>
      </c>
      <c r="I2276" s="3">
        <v>42536</v>
      </c>
      <c r="J2276" s="3">
        <v>42534</v>
      </c>
      <c r="K2276" s="3">
        <v>42535</v>
      </c>
      <c r="N2276" s="1" t="s">
        <v>89</v>
      </c>
      <c r="O2276" s="1">
        <v>117170</v>
      </c>
      <c r="P2276" s="1">
        <v>10000</v>
      </c>
      <c r="Q2276" s="1">
        <v>3.38</v>
      </c>
      <c r="R2276" s="1337">
        <v>33800</v>
      </c>
      <c r="S2276" s="4">
        <v>2024.4</v>
      </c>
      <c r="T2276" s="1">
        <v>2.8119999999999998</v>
      </c>
      <c r="U2276" s="1337">
        <v>28120</v>
      </c>
      <c r="V2276" s="1">
        <v>1.2800000000000001E-2</v>
      </c>
      <c r="W2276" s="1336">
        <v>128</v>
      </c>
      <c r="X2276" s="1">
        <v>13</v>
      </c>
      <c r="Y2276" s="1">
        <v>130</v>
      </c>
      <c r="AA2276" s="1">
        <v>401</v>
      </c>
      <c r="AB2276" s="1337">
        <v>5680</v>
      </c>
    </row>
    <row r="2277" spans="1:28">
      <c r="A2277" s="1336" t="s">
        <v>1414</v>
      </c>
      <c r="B2277" s="2" t="s">
        <v>1426</v>
      </c>
      <c r="C2277" s="1" t="s">
        <v>1427</v>
      </c>
      <c r="D2277" s="1" t="s">
        <v>116</v>
      </c>
      <c r="E2277" s="1">
        <v>130365</v>
      </c>
      <c r="F2277" s="1336" t="s">
        <v>432</v>
      </c>
      <c r="G2277" s="1" t="s">
        <v>32</v>
      </c>
      <c r="H2277" s="1">
        <v>419765</v>
      </c>
      <c r="I2277" s="3">
        <v>42535</v>
      </c>
      <c r="J2277" s="3">
        <v>42531</v>
      </c>
      <c r="K2277" s="3">
        <v>42531</v>
      </c>
      <c r="L2277" s="1">
        <v>222501</v>
      </c>
      <c r="M2277" s="3">
        <v>42535</v>
      </c>
      <c r="N2277" s="1" t="s">
        <v>89</v>
      </c>
      <c r="O2277" s="1">
        <v>117107</v>
      </c>
      <c r="P2277" s="1">
        <v>1000</v>
      </c>
      <c r="Q2277" s="1">
        <v>3.36</v>
      </c>
      <c r="R2277" s="1337">
        <v>3360</v>
      </c>
      <c r="S2277" s="1">
        <v>182.44</v>
      </c>
      <c r="T2277" s="1">
        <v>2.8119999999999998</v>
      </c>
      <c r="U2277" s="1337">
        <v>2812</v>
      </c>
      <c r="V2277" s="1">
        <v>1.2800000000000001E-2</v>
      </c>
      <c r="W2277" s="1336">
        <v>12.8</v>
      </c>
      <c r="X2277" s="1">
        <v>13</v>
      </c>
      <c r="Y2277" s="1">
        <v>135</v>
      </c>
      <c r="Z2277" s="1" t="s">
        <v>90</v>
      </c>
      <c r="AA2277" s="1">
        <v>401</v>
      </c>
      <c r="AB2277" s="1336">
        <v>548</v>
      </c>
    </row>
    <row r="2278" spans="1:28">
      <c r="A2278" s="1336" t="s">
        <v>1414</v>
      </c>
      <c r="B2278" s="2" t="s">
        <v>1426</v>
      </c>
      <c r="C2278" s="1" t="s">
        <v>1427</v>
      </c>
      <c r="D2278" s="1" t="s">
        <v>116</v>
      </c>
      <c r="E2278" s="1">
        <v>140546</v>
      </c>
      <c r="F2278" s="1336" t="s">
        <v>428</v>
      </c>
      <c r="G2278" s="1" t="s">
        <v>32</v>
      </c>
      <c r="H2278" s="1">
        <v>419820</v>
      </c>
      <c r="I2278" s="3">
        <v>42536</v>
      </c>
      <c r="J2278" s="3">
        <v>42536</v>
      </c>
      <c r="K2278" s="3">
        <v>42536</v>
      </c>
      <c r="L2278" s="1">
        <v>222604</v>
      </c>
      <c r="M2278" s="3">
        <v>42536</v>
      </c>
      <c r="N2278" s="1" t="s">
        <v>89</v>
      </c>
      <c r="O2278" s="1">
        <v>117248</v>
      </c>
      <c r="P2278" s="1">
        <v>500</v>
      </c>
      <c r="Q2278" s="1">
        <v>3.41</v>
      </c>
      <c r="R2278" s="1337">
        <v>1705</v>
      </c>
      <c r="S2278" s="1">
        <v>116.22</v>
      </c>
      <c r="T2278" s="1">
        <v>2.8119999999999998</v>
      </c>
      <c r="U2278" s="1337">
        <v>1406</v>
      </c>
      <c r="V2278" s="1">
        <v>1.2800000000000001E-2</v>
      </c>
      <c r="W2278" s="1336">
        <v>6.4</v>
      </c>
      <c r="X2278" s="1">
        <v>13</v>
      </c>
      <c r="Y2278" s="1">
        <v>141</v>
      </c>
      <c r="AA2278" s="1">
        <v>401</v>
      </c>
      <c r="AB2278" s="1336">
        <v>299</v>
      </c>
    </row>
    <row r="2279" spans="1:28">
      <c r="A2279" s="1336" t="s">
        <v>1414</v>
      </c>
      <c r="B2279" s="2" t="s">
        <v>1426</v>
      </c>
      <c r="C2279" s="1" t="s">
        <v>1427</v>
      </c>
      <c r="D2279" s="1" t="s">
        <v>116</v>
      </c>
      <c r="E2279" s="1">
        <v>130013</v>
      </c>
      <c r="F2279" s="1336" t="s">
        <v>221</v>
      </c>
      <c r="G2279" s="1" t="s">
        <v>32</v>
      </c>
      <c r="H2279" s="1">
        <v>420188</v>
      </c>
      <c r="I2279" s="3">
        <v>42539</v>
      </c>
      <c r="J2279" s="3">
        <v>42538</v>
      </c>
      <c r="K2279" s="3">
        <v>42538</v>
      </c>
      <c r="N2279" s="1" t="s">
        <v>89</v>
      </c>
      <c r="O2279" s="1">
        <v>117284</v>
      </c>
      <c r="P2279" s="1">
        <v>5000</v>
      </c>
      <c r="Q2279" s="1">
        <v>3.34</v>
      </c>
      <c r="R2279" s="1337">
        <v>16700</v>
      </c>
      <c r="S2279" s="1">
        <v>812.2</v>
      </c>
      <c r="T2279" s="1">
        <v>2.8119999999999998</v>
      </c>
      <c r="U2279" s="1337">
        <v>14060</v>
      </c>
      <c r="V2279" s="1">
        <v>1.2800000000000001E-2</v>
      </c>
      <c r="W2279" s="1336">
        <v>64</v>
      </c>
      <c r="X2279" s="1">
        <v>13</v>
      </c>
      <c r="Y2279" s="1">
        <v>130</v>
      </c>
      <c r="AA2279" s="1">
        <v>401</v>
      </c>
      <c r="AB2279" s="1337">
        <v>2640</v>
      </c>
    </row>
    <row r="2280" spans="1:28">
      <c r="A2280" s="1336" t="s">
        <v>1414</v>
      </c>
      <c r="B2280" s="2" t="s">
        <v>1426</v>
      </c>
      <c r="C2280" s="1" t="s">
        <v>1427</v>
      </c>
      <c r="D2280" s="1" t="s">
        <v>116</v>
      </c>
      <c r="E2280" s="1">
        <v>130001</v>
      </c>
      <c r="F2280" s="1336" t="s">
        <v>132</v>
      </c>
      <c r="G2280" s="1" t="s">
        <v>32</v>
      </c>
      <c r="H2280" s="1">
        <v>420286</v>
      </c>
      <c r="I2280" s="3">
        <v>42541</v>
      </c>
      <c r="J2280" s="3">
        <v>42528</v>
      </c>
      <c r="K2280" s="3">
        <v>42529</v>
      </c>
      <c r="N2280" s="1" t="s">
        <v>89</v>
      </c>
      <c r="O2280" s="1">
        <v>116965</v>
      </c>
      <c r="P2280" s="1">
        <v>30000</v>
      </c>
      <c r="Q2280" s="1">
        <v>3.36</v>
      </c>
      <c r="R2280" s="1337">
        <v>100800</v>
      </c>
      <c r="S2280" s="4">
        <v>5473.2</v>
      </c>
      <c r="T2280" s="1">
        <v>2.8119999999999998</v>
      </c>
      <c r="U2280" s="1337">
        <v>84360</v>
      </c>
      <c r="V2280" s="1">
        <v>1.2800000000000001E-2</v>
      </c>
      <c r="W2280" s="1336">
        <v>384</v>
      </c>
      <c r="X2280" s="1">
        <v>13</v>
      </c>
      <c r="Y2280" s="1">
        <v>130</v>
      </c>
      <c r="AA2280" s="1">
        <v>401</v>
      </c>
      <c r="AB2280" s="1337">
        <v>16440</v>
      </c>
    </row>
    <row r="2281" spans="1:28">
      <c r="A2281" s="1336" t="s">
        <v>1414</v>
      </c>
      <c r="B2281" s="2" t="s">
        <v>1426</v>
      </c>
      <c r="C2281" s="1" t="s">
        <v>1427</v>
      </c>
      <c r="D2281" s="1" t="s">
        <v>116</v>
      </c>
      <c r="E2281" s="1">
        <v>130308</v>
      </c>
      <c r="F2281" s="1336" t="s">
        <v>126</v>
      </c>
      <c r="G2281" s="1" t="s">
        <v>32</v>
      </c>
      <c r="H2281" s="1">
        <v>420307</v>
      </c>
      <c r="I2281" s="3">
        <v>42541</v>
      </c>
      <c r="J2281" s="3">
        <v>42537</v>
      </c>
      <c r="K2281" s="3">
        <v>42538</v>
      </c>
      <c r="N2281" s="1" t="s">
        <v>89</v>
      </c>
      <c r="O2281" s="1">
        <v>117266</v>
      </c>
      <c r="P2281" s="1">
        <v>50000</v>
      </c>
      <c r="Q2281" s="1">
        <v>3.38</v>
      </c>
      <c r="R2281" s="1337">
        <v>169000</v>
      </c>
      <c r="S2281" s="4">
        <v>10122</v>
      </c>
      <c r="T2281" s="1">
        <v>2.8119999999999998</v>
      </c>
      <c r="U2281" s="1337">
        <v>140600</v>
      </c>
      <c r="V2281" s="1">
        <v>1.2800000000000001E-2</v>
      </c>
      <c r="W2281" s="1336">
        <v>640</v>
      </c>
      <c r="X2281" s="1">
        <v>13</v>
      </c>
      <c r="Y2281" s="1">
        <v>141</v>
      </c>
      <c r="AA2281" s="1">
        <v>401</v>
      </c>
      <c r="AB2281" s="1337">
        <v>28400</v>
      </c>
    </row>
    <row r="2282" spans="1:28">
      <c r="A2282" s="1336" t="s">
        <v>1414</v>
      </c>
      <c r="B2282" s="2" t="s">
        <v>1426</v>
      </c>
      <c r="C2282" s="1" t="s">
        <v>1427</v>
      </c>
      <c r="D2282" s="1" t="s">
        <v>116</v>
      </c>
      <c r="E2282" s="1">
        <v>130019</v>
      </c>
      <c r="F2282" s="1336" t="s">
        <v>412</v>
      </c>
      <c r="G2282" s="1" t="s">
        <v>32</v>
      </c>
      <c r="H2282" s="1">
        <v>420368</v>
      </c>
      <c r="I2282" s="3">
        <v>42542</v>
      </c>
      <c r="J2282" s="3">
        <v>42538</v>
      </c>
      <c r="K2282" s="3">
        <v>42541</v>
      </c>
      <c r="N2282" s="1" t="s">
        <v>89</v>
      </c>
      <c r="O2282" s="1">
        <v>117308</v>
      </c>
      <c r="P2282" s="1">
        <v>20000</v>
      </c>
      <c r="Q2282" s="1">
        <v>3.44</v>
      </c>
      <c r="R2282" s="1337">
        <v>68800</v>
      </c>
      <c r="S2282" s="4">
        <v>5248.8</v>
      </c>
      <c r="T2282" s="1">
        <v>2.8119999999999998</v>
      </c>
      <c r="U2282" s="1337">
        <v>56240</v>
      </c>
      <c r="V2282" s="1">
        <v>1.2800000000000001E-2</v>
      </c>
      <c r="W2282" s="1336">
        <v>256</v>
      </c>
      <c r="X2282" s="1">
        <v>13</v>
      </c>
      <c r="Y2282" s="1">
        <v>130</v>
      </c>
      <c r="AA2282" s="1">
        <v>401</v>
      </c>
      <c r="AB2282" s="1337">
        <v>12560</v>
      </c>
    </row>
    <row r="2283" spans="1:28">
      <c r="A2283" s="1336" t="s">
        <v>1414</v>
      </c>
      <c r="B2283" s="2" t="s">
        <v>1426</v>
      </c>
      <c r="C2283" s="1" t="s">
        <v>1427</v>
      </c>
      <c r="D2283" s="1" t="s">
        <v>116</v>
      </c>
      <c r="E2283" s="1">
        <v>130157</v>
      </c>
      <c r="F2283" s="1336" t="s">
        <v>415</v>
      </c>
      <c r="G2283" s="1" t="s">
        <v>32</v>
      </c>
      <c r="H2283" s="1">
        <v>420427</v>
      </c>
      <c r="I2283" s="3">
        <v>42542</v>
      </c>
      <c r="J2283" s="3">
        <v>42541</v>
      </c>
      <c r="K2283" s="3">
        <v>42542</v>
      </c>
      <c r="L2283" s="1">
        <v>222895</v>
      </c>
      <c r="M2283" s="3">
        <v>42541</v>
      </c>
      <c r="N2283" s="1" t="s">
        <v>89</v>
      </c>
      <c r="O2283" s="1">
        <v>117324</v>
      </c>
      <c r="P2283" s="1">
        <v>5000</v>
      </c>
      <c r="Q2283" s="1">
        <v>3.41</v>
      </c>
      <c r="R2283" s="1337">
        <v>17050</v>
      </c>
      <c r="S2283" s="4">
        <v>1162.2</v>
      </c>
      <c r="T2283" s="1">
        <v>2.8119999999999998</v>
      </c>
      <c r="U2283" s="1337">
        <v>14060</v>
      </c>
      <c r="V2283" s="1">
        <v>1.2800000000000001E-2</v>
      </c>
      <c r="W2283" s="1336">
        <v>64</v>
      </c>
      <c r="X2283" s="1">
        <v>13</v>
      </c>
      <c r="Y2283" s="1">
        <v>130</v>
      </c>
      <c r="AA2283" s="1">
        <v>401</v>
      </c>
      <c r="AB2283" s="1337">
        <v>2990</v>
      </c>
    </row>
    <row r="2284" spans="1:28">
      <c r="A2284" s="1336" t="s">
        <v>1414</v>
      </c>
      <c r="B2284" s="2" t="s">
        <v>1426</v>
      </c>
      <c r="C2284" s="1" t="s">
        <v>1427</v>
      </c>
      <c r="D2284" s="1" t="s">
        <v>116</v>
      </c>
      <c r="E2284" s="1">
        <v>130157</v>
      </c>
      <c r="F2284" s="1336" t="s">
        <v>415</v>
      </c>
      <c r="G2284" s="1" t="s">
        <v>32</v>
      </c>
      <c r="H2284" s="1">
        <v>420435</v>
      </c>
      <c r="I2284" s="3">
        <v>42542</v>
      </c>
      <c r="J2284" s="3">
        <v>42541</v>
      </c>
      <c r="K2284" s="3">
        <v>42542</v>
      </c>
      <c r="L2284" s="1">
        <v>222908</v>
      </c>
      <c r="M2284" s="3">
        <v>42541</v>
      </c>
      <c r="N2284" s="1" t="s">
        <v>89</v>
      </c>
      <c r="O2284" s="1">
        <v>117325</v>
      </c>
      <c r="P2284" s="1">
        <v>10000</v>
      </c>
      <c r="Q2284" s="1">
        <v>3.41</v>
      </c>
      <c r="R2284" s="1337">
        <v>34100</v>
      </c>
      <c r="S2284" s="4">
        <v>2324.4</v>
      </c>
      <c r="T2284" s="1">
        <v>2.8119999999999998</v>
      </c>
      <c r="U2284" s="1337">
        <v>28120</v>
      </c>
      <c r="V2284" s="1">
        <v>1.2800000000000001E-2</v>
      </c>
      <c r="W2284" s="1336">
        <v>128</v>
      </c>
      <c r="X2284" s="1">
        <v>13</v>
      </c>
      <c r="Y2284" s="1">
        <v>130</v>
      </c>
      <c r="AA2284" s="1">
        <v>401</v>
      </c>
      <c r="AB2284" s="1337">
        <v>5980</v>
      </c>
    </row>
    <row r="2285" spans="1:28">
      <c r="A2285" s="1336" t="s">
        <v>1414</v>
      </c>
      <c r="B2285" s="2" t="s">
        <v>1426</v>
      </c>
      <c r="C2285" s="1" t="s">
        <v>1427</v>
      </c>
      <c r="D2285" s="1" t="s">
        <v>116</v>
      </c>
      <c r="E2285" s="1">
        <v>130004</v>
      </c>
      <c r="F2285" s="1336" t="s">
        <v>125</v>
      </c>
      <c r="G2285" s="1" t="s">
        <v>32</v>
      </c>
      <c r="H2285" s="1">
        <v>420501</v>
      </c>
      <c r="I2285" s="3">
        <v>42542</v>
      </c>
      <c r="J2285" s="3">
        <v>42538</v>
      </c>
      <c r="K2285" s="3">
        <v>42541</v>
      </c>
      <c r="L2285" s="1">
        <v>222938</v>
      </c>
      <c r="M2285" s="3">
        <v>42542</v>
      </c>
      <c r="N2285" s="1" t="s">
        <v>89</v>
      </c>
      <c r="O2285" s="1">
        <v>117303</v>
      </c>
      <c r="P2285" s="1">
        <v>5000</v>
      </c>
      <c r="Q2285" s="1">
        <v>3.38</v>
      </c>
      <c r="R2285" s="1337">
        <v>16900</v>
      </c>
      <c r="S2285" s="4">
        <v>1012.2</v>
      </c>
      <c r="T2285" s="1">
        <v>2.8119999999999998</v>
      </c>
      <c r="U2285" s="1337">
        <v>14060</v>
      </c>
      <c r="V2285" s="1">
        <v>1.2800000000000001E-2</v>
      </c>
      <c r="W2285" s="1336">
        <v>64</v>
      </c>
      <c r="X2285" s="1">
        <v>13</v>
      </c>
      <c r="Y2285" s="1">
        <v>130</v>
      </c>
      <c r="AA2285" s="1">
        <v>401</v>
      </c>
      <c r="AB2285" s="1337">
        <v>2840</v>
      </c>
    </row>
    <row r="2286" spans="1:28">
      <c r="A2286" s="1336" t="s">
        <v>1414</v>
      </c>
      <c r="B2286" s="2" t="s">
        <v>1426</v>
      </c>
      <c r="C2286" s="1" t="s">
        <v>1427</v>
      </c>
      <c r="D2286" s="1" t="s">
        <v>116</v>
      </c>
      <c r="E2286" s="1">
        <v>140546</v>
      </c>
      <c r="F2286" s="1336" t="s">
        <v>428</v>
      </c>
      <c r="G2286" s="1" t="s">
        <v>32</v>
      </c>
      <c r="H2286" s="1">
        <v>420509</v>
      </c>
      <c r="I2286" s="3">
        <v>42543</v>
      </c>
      <c r="J2286" s="3">
        <v>42541</v>
      </c>
      <c r="K2286" s="3">
        <v>42542</v>
      </c>
      <c r="N2286" s="1" t="s">
        <v>89</v>
      </c>
      <c r="O2286" s="1">
        <v>117344</v>
      </c>
      <c r="P2286" s="1">
        <v>10000</v>
      </c>
      <c r="Q2286" s="1">
        <v>3.4</v>
      </c>
      <c r="R2286" s="1337">
        <v>34000</v>
      </c>
      <c r="S2286" s="4">
        <v>2224.4</v>
      </c>
      <c r="T2286" s="1">
        <v>2.8119999999999998</v>
      </c>
      <c r="U2286" s="1337">
        <v>28120</v>
      </c>
      <c r="V2286" s="1">
        <v>1.2800000000000001E-2</v>
      </c>
      <c r="W2286" s="1336">
        <v>128</v>
      </c>
      <c r="X2286" s="1">
        <v>13</v>
      </c>
      <c r="Y2286" s="1">
        <v>141</v>
      </c>
      <c r="AA2286" s="1">
        <v>401</v>
      </c>
      <c r="AB2286" s="1337">
        <v>5880</v>
      </c>
    </row>
    <row r="2287" spans="1:28">
      <c r="A2287" s="1336" t="s">
        <v>1414</v>
      </c>
      <c r="B2287" s="2" t="s">
        <v>1426</v>
      </c>
      <c r="C2287" s="1" t="s">
        <v>1427</v>
      </c>
      <c r="D2287" s="1" t="s">
        <v>116</v>
      </c>
      <c r="E2287" s="1">
        <v>130371</v>
      </c>
      <c r="F2287" s="1336" t="s">
        <v>658</v>
      </c>
      <c r="G2287" s="1" t="s">
        <v>32</v>
      </c>
      <c r="H2287" s="1">
        <v>420625</v>
      </c>
      <c r="I2287" s="3">
        <v>42543</v>
      </c>
      <c r="J2287" s="3">
        <v>42538</v>
      </c>
      <c r="K2287" s="3">
        <v>42542</v>
      </c>
      <c r="L2287" s="1">
        <v>222995</v>
      </c>
      <c r="M2287" s="3">
        <v>42543</v>
      </c>
      <c r="N2287" s="1" t="s">
        <v>89</v>
      </c>
      <c r="O2287" s="1">
        <v>117319</v>
      </c>
      <c r="P2287" s="1">
        <v>3000</v>
      </c>
      <c r="Q2287" s="1">
        <v>3.44</v>
      </c>
      <c r="R2287" s="1337">
        <v>10320</v>
      </c>
      <c r="S2287" s="1">
        <v>787.32</v>
      </c>
      <c r="T2287" s="1">
        <v>2.8119999999999998</v>
      </c>
      <c r="U2287" s="1337">
        <v>8436</v>
      </c>
      <c r="V2287" s="1">
        <v>1.2800000000000001E-2</v>
      </c>
      <c r="W2287" s="1336">
        <v>38.4</v>
      </c>
      <c r="X2287" s="1">
        <v>13</v>
      </c>
      <c r="Y2287" s="1">
        <v>135</v>
      </c>
      <c r="Z2287" s="1" t="s">
        <v>143</v>
      </c>
      <c r="AA2287" s="1">
        <v>401</v>
      </c>
      <c r="AB2287" s="1337">
        <v>1884</v>
      </c>
    </row>
    <row r="2288" spans="1:28">
      <c r="A2288" s="1336" t="s">
        <v>1414</v>
      </c>
      <c r="B2288" s="2" t="s">
        <v>1426</v>
      </c>
      <c r="C2288" s="1" t="s">
        <v>1427</v>
      </c>
      <c r="D2288" s="1" t="s">
        <v>116</v>
      </c>
      <c r="E2288" s="1">
        <v>130001</v>
      </c>
      <c r="F2288" s="1336" t="s">
        <v>132</v>
      </c>
      <c r="G2288" s="1" t="s">
        <v>32</v>
      </c>
      <c r="H2288" s="1">
        <v>420847</v>
      </c>
      <c r="I2288" s="3">
        <v>42545</v>
      </c>
      <c r="J2288" s="3">
        <v>42528</v>
      </c>
      <c r="K2288" s="3">
        <v>42529</v>
      </c>
      <c r="N2288" s="1" t="s">
        <v>89</v>
      </c>
      <c r="O2288" s="1">
        <v>116965</v>
      </c>
      <c r="P2288" s="1">
        <v>30000</v>
      </c>
      <c r="Q2288" s="1">
        <v>3.36</v>
      </c>
      <c r="R2288" s="1337">
        <v>100800</v>
      </c>
      <c r="S2288" s="4">
        <v>5473.2</v>
      </c>
      <c r="T2288" s="1">
        <v>2.8119999999999998</v>
      </c>
      <c r="U2288" s="1337">
        <v>84360</v>
      </c>
      <c r="V2288" s="1">
        <v>1.2800000000000001E-2</v>
      </c>
      <c r="W2288" s="1336">
        <v>384</v>
      </c>
      <c r="X2288" s="1">
        <v>13</v>
      </c>
      <c r="Y2288" s="1">
        <v>130</v>
      </c>
      <c r="AA2288" s="1">
        <v>401</v>
      </c>
      <c r="AB2288" s="1337">
        <v>16440</v>
      </c>
    </row>
    <row r="2289" spans="1:28">
      <c r="A2289" s="1336" t="s">
        <v>1414</v>
      </c>
      <c r="B2289" s="2" t="s">
        <v>1426</v>
      </c>
      <c r="C2289" s="1" t="s">
        <v>1427</v>
      </c>
      <c r="D2289" s="1" t="s">
        <v>116</v>
      </c>
      <c r="E2289" s="1">
        <v>130001</v>
      </c>
      <c r="F2289" s="1336" t="s">
        <v>132</v>
      </c>
      <c r="G2289" s="1" t="s">
        <v>32</v>
      </c>
      <c r="H2289" s="1">
        <v>420852</v>
      </c>
      <c r="I2289" s="3">
        <v>42545</v>
      </c>
      <c r="J2289" s="3">
        <v>42528</v>
      </c>
      <c r="K2289" s="3">
        <v>42529</v>
      </c>
      <c r="N2289" s="1" t="s">
        <v>89</v>
      </c>
      <c r="O2289" s="1">
        <v>116965</v>
      </c>
      <c r="P2289" s="1">
        <v>30000</v>
      </c>
      <c r="Q2289" s="1">
        <v>3.36</v>
      </c>
      <c r="R2289" s="1337">
        <v>100800</v>
      </c>
      <c r="S2289" s="4">
        <v>5473.2</v>
      </c>
      <c r="T2289" s="1">
        <v>2.8119999999999998</v>
      </c>
      <c r="U2289" s="1337">
        <v>84360</v>
      </c>
      <c r="V2289" s="1">
        <v>1.2800000000000001E-2</v>
      </c>
      <c r="W2289" s="1336">
        <v>384</v>
      </c>
      <c r="X2289" s="1">
        <v>13</v>
      </c>
      <c r="Y2289" s="1">
        <v>130</v>
      </c>
      <c r="AA2289" s="1">
        <v>401</v>
      </c>
      <c r="AB2289" s="1337">
        <v>16440</v>
      </c>
    </row>
    <row r="2290" spans="1:28">
      <c r="A2290" s="1336" t="s">
        <v>1414</v>
      </c>
      <c r="B2290" s="2" t="s">
        <v>1426</v>
      </c>
      <c r="C2290" s="1" t="s">
        <v>1427</v>
      </c>
      <c r="D2290" s="1" t="s">
        <v>116</v>
      </c>
      <c r="E2290" s="1">
        <v>130001</v>
      </c>
      <c r="F2290" s="1336" t="s">
        <v>132</v>
      </c>
      <c r="G2290" s="1" t="s">
        <v>32</v>
      </c>
      <c r="H2290" s="1">
        <v>420858</v>
      </c>
      <c r="I2290" s="3">
        <v>42545</v>
      </c>
      <c r="J2290" s="3">
        <v>42530</v>
      </c>
      <c r="K2290" s="3">
        <v>42530</v>
      </c>
      <c r="N2290" s="1" t="s">
        <v>89</v>
      </c>
      <c r="O2290" s="1">
        <v>117049</v>
      </c>
      <c r="P2290" s="1">
        <v>50000</v>
      </c>
      <c r="Q2290" s="1">
        <v>3.36</v>
      </c>
      <c r="R2290" s="1337">
        <v>168000</v>
      </c>
      <c r="S2290" s="4">
        <v>9122</v>
      </c>
      <c r="T2290" s="1">
        <v>2.8119999999999998</v>
      </c>
      <c r="U2290" s="1337">
        <v>140600</v>
      </c>
      <c r="V2290" s="1">
        <v>1.2800000000000001E-2</v>
      </c>
      <c r="W2290" s="1336">
        <v>640</v>
      </c>
      <c r="X2290" s="1">
        <v>13</v>
      </c>
      <c r="Y2290" s="1">
        <v>130</v>
      </c>
      <c r="AA2290" s="1">
        <v>401</v>
      </c>
      <c r="AB2290" s="1337">
        <v>27400</v>
      </c>
    </row>
    <row r="2291" spans="1:28">
      <c r="A2291" s="1336" t="s">
        <v>1414</v>
      </c>
      <c r="B2291" s="2" t="s">
        <v>1426</v>
      </c>
      <c r="C2291" s="1" t="s">
        <v>1427</v>
      </c>
      <c r="D2291" s="1" t="s">
        <v>116</v>
      </c>
      <c r="E2291" s="1">
        <v>130322</v>
      </c>
      <c r="F2291" s="1336" t="s">
        <v>142</v>
      </c>
      <c r="G2291" s="1" t="s">
        <v>32</v>
      </c>
      <c r="H2291" s="1">
        <v>420925</v>
      </c>
      <c r="I2291" s="3">
        <v>42544</v>
      </c>
      <c r="J2291" s="3">
        <v>42543</v>
      </c>
      <c r="K2291" s="3">
        <v>42544</v>
      </c>
      <c r="L2291" s="1">
        <v>223082</v>
      </c>
      <c r="M2291" s="3">
        <v>42544</v>
      </c>
      <c r="N2291" s="1" t="s">
        <v>89</v>
      </c>
      <c r="O2291" s="1">
        <v>117391</v>
      </c>
      <c r="P2291" s="1">
        <v>10000</v>
      </c>
      <c r="Q2291" s="1">
        <v>3.25</v>
      </c>
      <c r="R2291" s="1337">
        <v>32500</v>
      </c>
      <c r="S2291" s="1">
        <v>724.4</v>
      </c>
      <c r="T2291" s="1">
        <v>2.8119999999999998</v>
      </c>
      <c r="U2291" s="1337">
        <v>28120</v>
      </c>
      <c r="V2291" s="1">
        <v>1.2800000000000001E-2</v>
      </c>
      <c r="W2291" s="1336">
        <v>128</v>
      </c>
      <c r="X2291" s="1">
        <v>13</v>
      </c>
      <c r="Y2291" s="1">
        <v>135</v>
      </c>
      <c r="Z2291" s="1" t="s">
        <v>143</v>
      </c>
      <c r="AA2291" s="1">
        <v>401</v>
      </c>
      <c r="AB2291" s="1337">
        <v>4380</v>
      </c>
    </row>
    <row r="2292" spans="1:28">
      <c r="A2292" s="1336" t="s">
        <v>1414</v>
      </c>
      <c r="B2292" s="2" t="s">
        <v>1426</v>
      </c>
      <c r="C2292" s="1" t="s">
        <v>1427</v>
      </c>
      <c r="D2292" s="1" t="s">
        <v>116</v>
      </c>
      <c r="E2292" s="1">
        <v>130118</v>
      </c>
      <c r="F2292" s="1336" t="s">
        <v>697</v>
      </c>
      <c r="G2292" s="1" t="s">
        <v>32</v>
      </c>
      <c r="H2292" s="1">
        <v>420978</v>
      </c>
      <c r="I2292" s="3">
        <v>42545</v>
      </c>
      <c r="J2292" s="3">
        <v>42543</v>
      </c>
      <c r="K2292" s="3">
        <v>42543</v>
      </c>
      <c r="L2292" s="1">
        <v>223148</v>
      </c>
      <c r="M2292" s="3">
        <v>42545</v>
      </c>
      <c r="N2292" s="1" t="s">
        <v>89</v>
      </c>
      <c r="O2292" s="1">
        <v>117414</v>
      </c>
      <c r="P2292" s="1">
        <v>5000</v>
      </c>
      <c r="Q2292" s="1">
        <v>3.44</v>
      </c>
      <c r="R2292" s="1337">
        <v>17200</v>
      </c>
      <c r="S2292" s="4">
        <v>1312.2</v>
      </c>
      <c r="T2292" s="1">
        <v>2.8119999999999998</v>
      </c>
      <c r="U2292" s="1337">
        <v>14060</v>
      </c>
      <c r="V2292" s="1">
        <v>1.2800000000000001E-2</v>
      </c>
      <c r="W2292" s="1336">
        <v>64</v>
      </c>
      <c r="X2292" s="1">
        <v>13</v>
      </c>
      <c r="Y2292" s="1">
        <v>135</v>
      </c>
      <c r="Z2292" s="1" t="s">
        <v>436</v>
      </c>
      <c r="AA2292" s="1">
        <v>401</v>
      </c>
      <c r="AB2292" s="1337">
        <v>3140</v>
      </c>
    </row>
    <row r="2293" spans="1:28">
      <c r="A2293" s="1336" t="s">
        <v>1414</v>
      </c>
      <c r="B2293" s="2" t="s">
        <v>1426</v>
      </c>
      <c r="C2293" s="1" t="s">
        <v>1427</v>
      </c>
      <c r="D2293" s="1" t="s">
        <v>116</v>
      </c>
      <c r="E2293" s="1">
        <v>130004</v>
      </c>
      <c r="F2293" s="1336" t="s">
        <v>125</v>
      </c>
      <c r="G2293" s="1" t="s">
        <v>32</v>
      </c>
      <c r="H2293" s="1">
        <v>420997</v>
      </c>
      <c r="I2293" s="3">
        <v>42545</v>
      </c>
      <c r="J2293" s="3">
        <v>42545</v>
      </c>
      <c r="K2293" s="3">
        <v>42548</v>
      </c>
      <c r="L2293" s="1">
        <v>223155</v>
      </c>
      <c r="M2293" s="3">
        <v>42545</v>
      </c>
      <c r="N2293" s="1" t="s">
        <v>89</v>
      </c>
      <c r="O2293" s="1">
        <v>117452</v>
      </c>
      <c r="P2293" s="1">
        <v>10000</v>
      </c>
      <c r="Q2293" s="1">
        <v>3.28</v>
      </c>
      <c r="R2293" s="1337">
        <v>32800</v>
      </c>
      <c r="S2293" s="4">
        <v>1024.4000000000001</v>
      </c>
      <c r="T2293" s="1">
        <v>2.8119999999999998</v>
      </c>
      <c r="U2293" s="1337">
        <v>28120</v>
      </c>
      <c r="V2293" s="1">
        <v>1.2800000000000001E-2</v>
      </c>
      <c r="W2293" s="1336">
        <v>128</v>
      </c>
      <c r="X2293" s="1">
        <v>13</v>
      </c>
      <c r="Y2293" s="1">
        <v>130</v>
      </c>
      <c r="AA2293" s="1">
        <v>401</v>
      </c>
      <c r="AB2293" s="1337">
        <v>4680</v>
      </c>
    </row>
    <row r="2294" spans="1:28">
      <c r="A2294" s="1336" t="s">
        <v>1414</v>
      </c>
      <c r="B2294" s="2" t="s">
        <v>1426</v>
      </c>
      <c r="C2294" s="1" t="s">
        <v>1427</v>
      </c>
      <c r="D2294" s="1" t="s">
        <v>116</v>
      </c>
      <c r="E2294" s="1">
        <v>142049</v>
      </c>
      <c r="F2294" s="1336" t="s">
        <v>1250</v>
      </c>
      <c r="G2294" s="1" t="s">
        <v>32</v>
      </c>
      <c r="H2294" s="1">
        <v>421394</v>
      </c>
      <c r="I2294" s="3">
        <v>42539</v>
      </c>
      <c r="J2294" s="3">
        <v>42531</v>
      </c>
      <c r="K2294" s="3">
        <v>42535</v>
      </c>
      <c r="N2294" s="1" t="s">
        <v>56</v>
      </c>
      <c r="O2294" s="1">
        <v>6113</v>
      </c>
      <c r="P2294" s="1">
        <v>3600</v>
      </c>
      <c r="Q2294" s="1">
        <v>3.8616000000000001</v>
      </c>
      <c r="R2294" s="1337">
        <v>13901.76</v>
      </c>
      <c r="S2294" s="4">
        <v>2462.54</v>
      </c>
      <c r="T2294" s="1">
        <v>2.8119999999999998</v>
      </c>
      <c r="U2294" s="1337">
        <v>10123.200000000001</v>
      </c>
      <c r="V2294" s="1">
        <v>1.2800000000000001E-2</v>
      </c>
      <c r="W2294" s="1336">
        <v>46.08</v>
      </c>
      <c r="X2294" s="1">
        <v>13</v>
      </c>
      <c r="Y2294" s="1">
        <v>144</v>
      </c>
      <c r="AA2294" s="1">
        <v>401</v>
      </c>
      <c r="AB2294" s="1337">
        <v>3778.56</v>
      </c>
    </row>
    <row r="2295" spans="1:28">
      <c r="A2295" s="1336" t="s">
        <v>1414</v>
      </c>
      <c r="B2295" s="2" t="s">
        <v>1426</v>
      </c>
      <c r="C2295" s="1" t="s">
        <v>1427</v>
      </c>
      <c r="D2295" s="1" t="s">
        <v>116</v>
      </c>
      <c r="E2295" s="1">
        <v>130118</v>
      </c>
      <c r="F2295" s="1336" t="s">
        <v>697</v>
      </c>
      <c r="G2295" s="1" t="s">
        <v>32</v>
      </c>
      <c r="H2295" s="1">
        <v>421407</v>
      </c>
      <c r="I2295" s="3">
        <v>42545</v>
      </c>
      <c r="J2295" s="3">
        <v>42549</v>
      </c>
      <c r="K2295" s="3">
        <v>42549</v>
      </c>
      <c r="N2295" s="1" t="s">
        <v>89</v>
      </c>
      <c r="O2295" s="1">
        <v>117557</v>
      </c>
      <c r="P2295" s="1">
        <v>5000</v>
      </c>
      <c r="Q2295" s="1">
        <v>3.44</v>
      </c>
      <c r="R2295" s="1337">
        <v>17200</v>
      </c>
      <c r="S2295" s="4">
        <v>1312.2</v>
      </c>
      <c r="T2295" s="1">
        <v>2.8119999999999998</v>
      </c>
      <c r="U2295" s="1337">
        <v>14060</v>
      </c>
      <c r="V2295" s="1">
        <v>1.2800000000000001E-2</v>
      </c>
      <c r="W2295" s="1336">
        <v>64</v>
      </c>
      <c r="X2295" s="1">
        <v>13</v>
      </c>
      <c r="Y2295" s="1">
        <v>135</v>
      </c>
      <c r="Z2295" s="1" t="s">
        <v>436</v>
      </c>
      <c r="AA2295" s="1">
        <v>401</v>
      </c>
      <c r="AB2295" s="1337">
        <v>3140</v>
      </c>
    </row>
    <row r="2296" spans="1:28">
      <c r="A2296" s="1336" t="s">
        <v>1414</v>
      </c>
      <c r="B2296" s="2" t="s">
        <v>1428</v>
      </c>
      <c r="C2296" s="1" t="s">
        <v>1427</v>
      </c>
      <c r="D2296" s="1" t="s">
        <v>76</v>
      </c>
      <c r="E2296" s="1">
        <v>140008</v>
      </c>
      <c r="F2296" s="1336" t="s">
        <v>123</v>
      </c>
      <c r="G2296" s="1" t="s">
        <v>32</v>
      </c>
      <c r="H2296" s="1">
        <v>418571</v>
      </c>
      <c r="I2296" s="3">
        <v>42527</v>
      </c>
      <c r="J2296" s="3">
        <v>42522</v>
      </c>
      <c r="K2296" s="3">
        <v>42527</v>
      </c>
      <c r="L2296" s="1">
        <v>221815</v>
      </c>
      <c r="M2296" s="3">
        <v>42526</v>
      </c>
      <c r="N2296" s="1" t="s">
        <v>89</v>
      </c>
      <c r="O2296" s="1">
        <v>116689</v>
      </c>
      <c r="P2296" s="1">
        <v>20000</v>
      </c>
      <c r="Q2296" s="1">
        <v>3.36</v>
      </c>
      <c r="R2296" s="1337">
        <v>67200</v>
      </c>
      <c r="S2296" s="4">
        <v>3648.8</v>
      </c>
      <c r="T2296" s="1">
        <v>2.8119999999999998</v>
      </c>
      <c r="U2296" s="1337">
        <v>56240</v>
      </c>
      <c r="V2296" s="1">
        <v>1.2800000000000001E-2</v>
      </c>
      <c r="W2296" s="1336">
        <v>256</v>
      </c>
      <c r="X2296" s="1">
        <v>13</v>
      </c>
      <c r="Y2296" s="1">
        <v>141</v>
      </c>
      <c r="AA2296" s="1">
        <v>401</v>
      </c>
      <c r="AB2296" s="1337">
        <v>10960</v>
      </c>
    </row>
    <row r="2297" spans="1:28">
      <c r="A2297" s="1336" t="s">
        <v>1414</v>
      </c>
      <c r="B2297" s="2" t="s">
        <v>1428</v>
      </c>
      <c r="C2297" s="1" t="s">
        <v>1427</v>
      </c>
      <c r="D2297" s="1" t="s">
        <v>76</v>
      </c>
      <c r="E2297" s="1">
        <v>130023</v>
      </c>
      <c r="F2297" s="1336" t="s">
        <v>153</v>
      </c>
      <c r="G2297" s="1" t="s">
        <v>32</v>
      </c>
      <c r="H2297" s="1">
        <v>418757</v>
      </c>
      <c r="I2297" s="3">
        <v>42530</v>
      </c>
      <c r="J2297" s="3">
        <v>42528</v>
      </c>
      <c r="K2297" s="3">
        <v>42529</v>
      </c>
      <c r="N2297" s="1" t="s">
        <v>89</v>
      </c>
      <c r="O2297" s="1">
        <v>116902</v>
      </c>
      <c r="P2297" s="1">
        <v>1000</v>
      </c>
      <c r="Q2297" s="1">
        <v>3.38</v>
      </c>
      <c r="R2297" s="1337">
        <v>3380</v>
      </c>
      <c r="S2297" s="1">
        <v>202.44</v>
      </c>
      <c r="T2297" s="1">
        <v>2.8119999999999998</v>
      </c>
      <c r="U2297" s="1337">
        <v>2812</v>
      </c>
      <c r="V2297" s="1">
        <v>1.2800000000000001E-2</v>
      </c>
      <c r="W2297" s="1336">
        <v>12.8</v>
      </c>
      <c r="X2297" s="1">
        <v>13</v>
      </c>
      <c r="Y2297" s="1">
        <v>130</v>
      </c>
      <c r="AA2297" s="1">
        <v>401</v>
      </c>
      <c r="AB2297" s="1336">
        <v>568</v>
      </c>
    </row>
    <row r="2298" spans="1:28">
      <c r="A2298" s="1336" t="s">
        <v>1414</v>
      </c>
      <c r="B2298" s="2" t="s">
        <v>1429</v>
      </c>
      <c r="C2298" s="1" t="s">
        <v>1427</v>
      </c>
      <c r="D2298" s="1" t="s">
        <v>592</v>
      </c>
      <c r="E2298" s="1">
        <v>130322</v>
      </c>
      <c r="F2298" s="1336" t="s">
        <v>142</v>
      </c>
      <c r="G2298" s="1" t="s">
        <v>32</v>
      </c>
      <c r="H2298" s="1">
        <v>421205</v>
      </c>
      <c r="I2298" s="3">
        <v>42548</v>
      </c>
      <c r="J2298" s="3">
        <v>42534</v>
      </c>
      <c r="K2298" s="3">
        <v>42549</v>
      </c>
      <c r="L2298" s="1">
        <v>223240</v>
      </c>
      <c r="M2298" s="3">
        <v>42547</v>
      </c>
      <c r="N2298" s="1" t="s">
        <v>89</v>
      </c>
      <c r="O2298" s="1">
        <v>117173</v>
      </c>
      <c r="P2298" s="1">
        <v>1300</v>
      </c>
      <c r="Q2298" s="1">
        <v>3.33</v>
      </c>
      <c r="R2298" s="1337">
        <v>4329</v>
      </c>
      <c r="S2298" s="1">
        <v>198.17</v>
      </c>
      <c r="T2298" s="1">
        <v>2.8119999999999998</v>
      </c>
      <c r="U2298" s="1337">
        <v>3655.6</v>
      </c>
      <c r="V2298" s="1">
        <v>1.2800000000000001E-2</v>
      </c>
      <c r="W2298" s="1336">
        <v>16.64</v>
      </c>
      <c r="X2298" s="1">
        <v>13</v>
      </c>
      <c r="Y2298" s="1">
        <v>135</v>
      </c>
      <c r="Z2298" s="1" t="s">
        <v>143</v>
      </c>
      <c r="AA2298" s="1">
        <v>401</v>
      </c>
      <c r="AB2298" s="1336">
        <v>673.4</v>
      </c>
    </row>
    <row r="2299" spans="1:28">
      <c r="A2299" s="1336" t="s">
        <v>1414</v>
      </c>
      <c r="B2299" s="2" t="s">
        <v>1430</v>
      </c>
      <c r="C2299" s="1" t="s">
        <v>1431</v>
      </c>
      <c r="D2299" s="1" t="s">
        <v>116</v>
      </c>
      <c r="E2299" s="1">
        <v>130118</v>
      </c>
      <c r="F2299" s="1336" t="s">
        <v>697</v>
      </c>
      <c r="G2299" s="1" t="s">
        <v>53</v>
      </c>
      <c r="H2299" s="1">
        <v>7334</v>
      </c>
      <c r="I2299" s="3">
        <v>42545</v>
      </c>
      <c r="J2299" s="3">
        <v>42549</v>
      </c>
      <c r="K2299" s="3">
        <v>42549</v>
      </c>
      <c r="L2299" s="1">
        <v>223148</v>
      </c>
      <c r="N2299" s="1" t="s">
        <v>54</v>
      </c>
      <c r="O2299" s="1">
        <v>7528</v>
      </c>
      <c r="P2299" s="1">
        <v>-5000</v>
      </c>
      <c r="Q2299" s="1">
        <v>3.44</v>
      </c>
      <c r="R2299" s="1337">
        <v>-17200</v>
      </c>
      <c r="S2299" s="4">
        <v>-1312.2</v>
      </c>
      <c r="T2299" s="1">
        <v>2.8119999999999998</v>
      </c>
      <c r="U2299" s="1337">
        <v>-14060</v>
      </c>
      <c r="V2299" s="1">
        <v>1.2800000000000001E-2</v>
      </c>
      <c r="W2299" s="1336">
        <v>-64</v>
      </c>
      <c r="X2299" s="1">
        <v>13</v>
      </c>
      <c r="Y2299" s="1">
        <v>135</v>
      </c>
      <c r="Z2299" s="1" t="s">
        <v>436</v>
      </c>
      <c r="AA2299" s="1">
        <v>401</v>
      </c>
      <c r="AB2299" s="1337">
        <v>-3140</v>
      </c>
    </row>
    <row r="2300" spans="1:28">
      <c r="A2300" s="1336" t="s">
        <v>1414</v>
      </c>
      <c r="B2300" s="2" t="s">
        <v>1430</v>
      </c>
      <c r="C2300" s="1" t="s">
        <v>1431</v>
      </c>
      <c r="D2300" s="1" t="s">
        <v>116</v>
      </c>
      <c r="E2300" s="1">
        <v>130003</v>
      </c>
      <c r="F2300" s="1336" t="s">
        <v>145</v>
      </c>
      <c r="G2300" s="1" t="s">
        <v>32</v>
      </c>
      <c r="H2300" s="1">
        <v>418066</v>
      </c>
      <c r="I2300" s="3">
        <v>42523</v>
      </c>
      <c r="J2300" s="3">
        <v>42522</v>
      </c>
      <c r="K2300" s="3">
        <v>42537</v>
      </c>
      <c r="N2300" s="1" t="s">
        <v>89</v>
      </c>
      <c r="O2300" s="1">
        <v>116672</v>
      </c>
      <c r="P2300" s="1">
        <v>40000</v>
      </c>
      <c r="Q2300" s="1">
        <v>3.38</v>
      </c>
      <c r="R2300" s="1337">
        <v>135200</v>
      </c>
      <c r="S2300" s="4">
        <v>8097.6</v>
      </c>
      <c r="T2300" s="1">
        <v>2.8119999999999998</v>
      </c>
      <c r="U2300" s="1337">
        <v>112480</v>
      </c>
      <c r="V2300" s="1">
        <v>1.2800000000000001E-2</v>
      </c>
      <c r="W2300" s="1336">
        <v>512</v>
      </c>
      <c r="X2300" s="1">
        <v>13</v>
      </c>
      <c r="Y2300" s="1">
        <v>130</v>
      </c>
      <c r="AA2300" s="1">
        <v>401</v>
      </c>
      <c r="AB2300" s="1337">
        <v>22720</v>
      </c>
    </row>
    <row r="2301" spans="1:28">
      <c r="A2301" s="1336" t="s">
        <v>1414</v>
      </c>
      <c r="B2301" s="2" t="s">
        <v>1430</v>
      </c>
      <c r="C2301" s="1" t="s">
        <v>1431</v>
      </c>
      <c r="D2301" s="1" t="s">
        <v>116</v>
      </c>
      <c r="E2301" s="1">
        <v>130007</v>
      </c>
      <c r="F2301" s="1336" t="s">
        <v>146</v>
      </c>
      <c r="G2301" s="1" t="s">
        <v>32</v>
      </c>
      <c r="H2301" s="1">
        <v>418102</v>
      </c>
      <c r="I2301" s="3">
        <v>42523</v>
      </c>
      <c r="J2301" s="3">
        <v>42517</v>
      </c>
      <c r="K2301" s="3">
        <v>42523</v>
      </c>
      <c r="L2301" s="1">
        <v>221539</v>
      </c>
      <c r="M2301" s="3">
        <v>42523</v>
      </c>
      <c r="N2301" s="1" t="s">
        <v>89</v>
      </c>
      <c r="O2301" s="1">
        <v>116529</v>
      </c>
      <c r="P2301" s="1">
        <v>10000</v>
      </c>
      <c r="Q2301" s="1">
        <v>3.44</v>
      </c>
      <c r="R2301" s="1337">
        <v>34400</v>
      </c>
      <c r="S2301" s="4">
        <v>2624.4</v>
      </c>
      <c r="T2301" s="1">
        <v>2.8119999999999998</v>
      </c>
      <c r="U2301" s="1337">
        <v>28120</v>
      </c>
      <c r="V2301" s="1">
        <v>1.2800000000000001E-2</v>
      </c>
      <c r="W2301" s="1336">
        <v>128</v>
      </c>
      <c r="X2301" s="1">
        <v>13</v>
      </c>
      <c r="Y2301" s="1">
        <v>130</v>
      </c>
      <c r="AA2301" s="1">
        <v>401</v>
      </c>
      <c r="AB2301" s="1337">
        <v>6280</v>
      </c>
    </row>
    <row r="2302" spans="1:28">
      <c r="A2302" s="1336" t="s">
        <v>1414</v>
      </c>
      <c r="B2302" s="2" t="s">
        <v>1430</v>
      </c>
      <c r="C2302" s="1" t="s">
        <v>1431</v>
      </c>
      <c r="D2302" s="1" t="s">
        <v>116</v>
      </c>
      <c r="E2302" s="1">
        <v>130004</v>
      </c>
      <c r="F2302" s="1336" t="s">
        <v>125</v>
      </c>
      <c r="G2302" s="1" t="s">
        <v>32</v>
      </c>
      <c r="H2302" s="1">
        <v>418111</v>
      </c>
      <c r="I2302" s="3">
        <v>42523</v>
      </c>
      <c r="J2302" s="3">
        <v>42521</v>
      </c>
      <c r="K2302" s="3">
        <v>42523</v>
      </c>
      <c r="L2302" s="1">
        <v>221522</v>
      </c>
      <c r="M2302" s="3">
        <v>42523</v>
      </c>
      <c r="N2302" s="1" t="s">
        <v>89</v>
      </c>
      <c r="O2302" s="1">
        <v>116635</v>
      </c>
      <c r="P2302" s="1">
        <v>15000</v>
      </c>
      <c r="Q2302" s="1">
        <v>3.41</v>
      </c>
      <c r="R2302" s="1337">
        <v>51150</v>
      </c>
      <c r="S2302" s="4">
        <v>3486.6</v>
      </c>
      <c r="T2302" s="1">
        <v>2.8119999999999998</v>
      </c>
      <c r="U2302" s="1337">
        <v>42180</v>
      </c>
      <c r="V2302" s="1">
        <v>1.2800000000000001E-2</v>
      </c>
      <c r="W2302" s="1336">
        <v>192</v>
      </c>
      <c r="X2302" s="1">
        <v>13</v>
      </c>
      <c r="Y2302" s="1">
        <v>130</v>
      </c>
      <c r="AA2302" s="1">
        <v>401</v>
      </c>
      <c r="AB2302" s="1337">
        <v>8970</v>
      </c>
    </row>
    <row r="2303" spans="1:28">
      <c r="A2303" s="1336" t="s">
        <v>1414</v>
      </c>
      <c r="B2303" s="2" t="s">
        <v>1430</v>
      </c>
      <c r="C2303" s="1" t="s">
        <v>1431</v>
      </c>
      <c r="D2303" s="1" t="s">
        <v>116</v>
      </c>
      <c r="E2303" s="1">
        <v>140083</v>
      </c>
      <c r="F2303" s="1336" t="s">
        <v>117</v>
      </c>
      <c r="G2303" s="1" t="s">
        <v>32</v>
      </c>
      <c r="H2303" s="1">
        <v>418135</v>
      </c>
      <c r="I2303" s="3">
        <v>42523</v>
      </c>
      <c r="J2303" s="3">
        <v>42520</v>
      </c>
      <c r="K2303" s="3">
        <v>42522</v>
      </c>
      <c r="L2303" s="1">
        <v>221536</v>
      </c>
      <c r="M2303" s="3">
        <v>42523</v>
      </c>
      <c r="N2303" s="1" t="s">
        <v>89</v>
      </c>
      <c r="O2303" s="1">
        <v>116570</v>
      </c>
      <c r="P2303" s="1">
        <v>25000</v>
      </c>
      <c r="Q2303" s="1">
        <v>3.36</v>
      </c>
      <c r="R2303" s="1337">
        <v>84000</v>
      </c>
      <c r="S2303" s="4">
        <v>4561</v>
      </c>
      <c r="T2303" s="1">
        <v>2.8119999999999998</v>
      </c>
      <c r="U2303" s="1337">
        <v>70300</v>
      </c>
      <c r="V2303" s="1">
        <v>1.2800000000000001E-2</v>
      </c>
      <c r="W2303" s="1336">
        <v>320</v>
      </c>
      <c r="X2303" s="1">
        <v>13</v>
      </c>
      <c r="Y2303" s="1">
        <v>141</v>
      </c>
      <c r="AA2303" s="1">
        <v>401</v>
      </c>
      <c r="AB2303" s="1337">
        <v>13700</v>
      </c>
    </row>
    <row r="2304" spans="1:28">
      <c r="A2304" s="1336" t="s">
        <v>1414</v>
      </c>
      <c r="B2304" s="2" t="s">
        <v>1430</v>
      </c>
      <c r="C2304" s="1" t="s">
        <v>1431</v>
      </c>
      <c r="D2304" s="1" t="s">
        <v>116</v>
      </c>
      <c r="E2304" s="1">
        <v>130018</v>
      </c>
      <c r="F2304" s="1336" t="s">
        <v>124</v>
      </c>
      <c r="G2304" s="1" t="s">
        <v>32</v>
      </c>
      <c r="H2304" s="1">
        <v>418383</v>
      </c>
      <c r="I2304" s="3">
        <v>42527</v>
      </c>
      <c r="J2304" s="3">
        <v>42521</v>
      </c>
      <c r="K2304" s="3">
        <v>42523</v>
      </c>
      <c r="N2304" s="1" t="s">
        <v>89</v>
      </c>
      <c r="O2304" s="1">
        <v>116645</v>
      </c>
      <c r="P2304" s="1">
        <v>5000</v>
      </c>
      <c r="Q2304" s="1">
        <v>3.38</v>
      </c>
      <c r="R2304" s="1337">
        <v>16900</v>
      </c>
      <c r="S2304" s="4">
        <v>1012.2</v>
      </c>
      <c r="T2304" s="1">
        <v>2.8119999999999998</v>
      </c>
      <c r="U2304" s="1337">
        <v>14060</v>
      </c>
      <c r="V2304" s="1">
        <v>1.2800000000000001E-2</v>
      </c>
      <c r="W2304" s="1336">
        <v>64</v>
      </c>
      <c r="X2304" s="1">
        <v>13</v>
      </c>
      <c r="Y2304" s="1">
        <v>130</v>
      </c>
      <c r="AA2304" s="1">
        <v>401</v>
      </c>
      <c r="AB2304" s="1337">
        <v>2840</v>
      </c>
    </row>
    <row r="2305" spans="1:28">
      <c r="A2305" s="1336" t="s">
        <v>1414</v>
      </c>
      <c r="B2305" s="2" t="s">
        <v>1430</v>
      </c>
      <c r="C2305" s="1" t="s">
        <v>1431</v>
      </c>
      <c r="D2305" s="1" t="s">
        <v>116</v>
      </c>
      <c r="E2305" s="1">
        <v>130004</v>
      </c>
      <c r="F2305" s="1336" t="s">
        <v>125</v>
      </c>
      <c r="G2305" s="1" t="s">
        <v>32</v>
      </c>
      <c r="H2305" s="1">
        <v>418423</v>
      </c>
      <c r="I2305" s="3">
        <v>42525</v>
      </c>
      <c r="J2305" s="3">
        <v>42514</v>
      </c>
      <c r="K2305" s="3">
        <v>42516</v>
      </c>
      <c r="L2305" s="1">
        <v>221723</v>
      </c>
      <c r="M2305" s="3">
        <v>42525</v>
      </c>
      <c r="N2305" s="1" t="s">
        <v>89</v>
      </c>
      <c r="O2305" s="1">
        <v>116401</v>
      </c>
      <c r="P2305" s="1">
        <v>5000</v>
      </c>
      <c r="Q2305" s="1">
        <v>3.46</v>
      </c>
      <c r="R2305" s="1337">
        <v>17300</v>
      </c>
      <c r="S2305" s="4">
        <v>1412.2</v>
      </c>
      <c r="T2305" s="1">
        <v>2.8119999999999998</v>
      </c>
      <c r="U2305" s="1337">
        <v>14060</v>
      </c>
      <c r="V2305" s="1">
        <v>1.2800000000000001E-2</v>
      </c>
      <c r="W2305" s="1336">
        <v>64</v>
      </c>
      <c r="X2305" s="1">
        <v>13</v>
      </c>
      <c r="Y2305" s="1">
        <v>130</v>
      </c>
      <c r="AA2305" s="1">
        <v>401</v>
      </c>
      <c r="AB2305" s="1337">
        <v>3240</v>
      </c>
    </row>
    <row r="2306" spans="1:28">
      <c r="A2306" s="1336" t="s">
        <v>1414</v>
      </c>
      <c r="B2306" s="2" t="s">
        <v>1430</v>
      </c>
      <c r="C2306" s="1" t="s">
        <v>1431</v>
      </c>
      <c r="D2306" s="1" t="s">
        <v>116</v>
      </c>
      <c r="E2306" s="1">
        <v>130100</v>
      </c>
      <c r="F2306" s="1336" t="s">
        <v>1417</v>
      </c>
      <c r="G2306" s="1" t="s">
        <v>32</v>
      </c>
      <c r="H2306" s="1">
        <v>418524</v>
      </c>
      <c r="I2306" s="3">
        <v>42527</v>
      </c>
      <c r="J2306" s="3">
        <v>42521</v>
      </c>
      <c r="K2306" s="3">
        <v>42522</v>
      </c>
      <c r="L2306" s="1">
        <v>221764</v>
      </c>
      <c r="M2306" s="3">
        <v>42526</v>
      </c>
      <c r="N2306" s="1" t="s">
        <v>89</v>
      </c>
      <c r="O2306" s="1">
        <v>116650</v>
      </c>
      <c r="P2306" s="1">
        <v>2000</v>
      </c>
      <c r="Q2306" s="1">
        <v>3.36</v>
      </c>
      <c r="R2306" s="1337">
        <v>6720</v>
      </c>
      <c r="S2306" s="1">
        <v>364.88</v>
      </c>
      <c r="T2306" s="1">
        <v>2.8119999999999998</v>
      </c>
      <c r="U2306" s="1337">
        <v>5624</v>
      </c>
      <c r="V2306" s="1">
        <v>1.2800000000000001E-2</v>
      </c>
      <c r="W2306" s="1336">
        <v>25.6</v>
      </c>
      <c r="X2306" s="1">
        <v>13</v>
      </c>
      <c r="Y2306" s="1">
        <v>135</v>
      </c>
      <c r="Z2306" s="1" t="s">
        <v>436</v>
      </c>
      <c r="AA2306" s="1">
        <v>401</v>
      </c>
      <c r="AB2306" s="1337">
        <v>1096</v>
      </c>
    </row>
    <row r="2307" spans="1:28">
      <c r="A2307" s="1336" t="s">
        <v>1414</v>
      </c>
      <c r="B2307" s="2" t="s">
        <v>1430</v>
      </c>
      <c r="C2307" s="1" t="s">
        <v>1431</v>
      </c>
      <c r="D2307" s="1" t="s">
        <v>116</v>
      </c>
      <c r="E2307" s="1">
        <v>140008</v>
      </c>
      <c r="F2307" s="1336" t="s">
        <v>123</v>
      </c>
      <c r="G2307" s="1" t="s">
        <v>32</v>
      </c>
      <c r="H2307" s="1">
        <v>418561</v>
      </c>
      <c r="I2307" s="3">
        <v>42527</v>
      </c>
      <c r="J2307" s="3">
        <v>42522</v>
      </c>
      <c r="K2307" s="3">
        <v>42527</v>
      </c>
      <c r="L2307" s="1">
        <v>221800</v>
      </c>
      <c r="M2307" s="3">
        <v>42526</v>
      </c>
      <c r="N2307" s="1" t="s">
        <v>89</v>
      </c>
      <c r="O2307" s="1">
        <v>116689</v>
      </c>
      <c r="P2307" s="1">
        <v>30000</v>
      </c>
      <c r="Q2307" s="1">
        <v>3.36</v>
      </c>
      <c r="R2307" s="1337">
        <v>100800</v>
      </c>
      <c r="S2307" s="4">
        <v>5473.2</v>
      </c>
      <c r="T2307" s="1">
        <v>2.8119999999999998</v>
      </c>
      <c r="U2307" s="1337">
        <v>84360</v>
      </c>
      <c r="V2307" s="1">
        <v>1.2800000000000001E-2</v>
      </c>
      <c r="W2307" s="1336">
        <v>384</v>
      </c>
      <c r="X2307" s="1">
        <v>13</v>
      </c>
      <c r="Y2307" s="1">
        <v>141</v>
      </c>
      <c r="AA2307" s="1">
        <v>401</v>
      </c>
      <c r="AB2307" s="1337">
        <v>16440</v>
      </c>
    </row>
    <row r="2308" spans="1:28">
      <c r="A2308" s="1336" t="s">
        <v>1414</v>
      </c>
      <c r="B2308" s="2" t="s">
        <v>1430</v>
      </c>
      <c r="C2308" s="1" t="s">
        <v>1431</v>
      </c>
      <c r="D2308" s="1" t="s">
        <v>116</v>
      </c>
      <c r="E2308" s="1">
        <v>130349</v>
      </c>
      <c r="F2308" s="1336" t="s">
        <v>141</v>
      </c>
      <c r="G2308" s="1" t="s">
        <v>32</v>
      </c>
      <c r="H2308" s="1">
        <v>418586</v>
      </c>
      <c r="I2308" s="3">
        <v>42528</v>
      </c>
      <c r="J2308" s="3">
        <v>42524</v>
      </c>
      <c r="K2308" s="3">
        <v>42528</v>
      </c>
      <c r="N2308" s="1" t="s">
        <v>89</v>
      </c>
      <c r="O2308" s="1">
        <v>116795</v>
      </c>
      <c r="P2308" s="1">
        <v>15000</v>
      </c>
      <c r="Q2308" s="1">
        <v>3.37</v>
      </c>
      <c r="R2308" s="1337">
        <v>50550</v>
      </c>
      <c r="S2308" s="4">
        <v>2886.6</v>
      </c>
      <c r="T2308" s="1">
        <v>2.8119999999999998</v>
      </c>
      <c r="U2308" s="1337">
        <v>42180</v>
      </c>
      <c r="V2308" s="1">
        <v>1.2800000000000001E-2</v>
      </c>
      <c r="W2308" s="1336">
        <v>192</v>
      </c>
      <c r="X2308" s="1">
        <v>13</v>
      </c>
      <c r="Y2308" s="1">
        <v>141</v>
      </c>
      <c r="AA2308" s="1">
        <v>401</v>
      </c>
      <c r="AB2308" s="1337">
        <v>8370</v>
      </c>
    </row>
    <row r="2309" spans="1:28">
      <c r="A2309" s="1336" t="s">
        <v>1414</v>
      </c>
      <c r="B2309" s="2" t="s">
        <v>1430</v>
      </c>
      <c r="C2309" s="1" t="s">
        <v>1431</v>
      </c>
      <c r="D2309" s="1" t="s">
        <v>116</v>
      </c>
      <c r="E2309" s="1">
        <v>130019</v>
      </c>
      <c r="F2309" s="1336" t="s">
        <v>412</v>
      </c>
      <c r="G2309" s="1" t="s">
        <v>32</v>
      </c>
      <c r="H2309" s="1">
        <v>418723</v>
      </c>
      <c r="I2309" s="3">
        <v>42530</v>
      </c>
      <c r="J2309" s="3">
        <v>42529</v>
      </c>
      <c r="K2309" s="3">
        <v>42531</v>
      </c>
      <c r="N2309" s="1" t="s">
        <v>89</v>
      </c>
      <c r="O2309" s="1">
        <v>117014</v>
      </c>
      <c r="P2309" s="1">
        <v>20000</v>
      </c>
      <c r="Q2309" s="1">
        <v>3.44</v>
      </c>
      <c r="R2309" s="1337">
        <v>68800</v>
      </c>
      <c r="S2309" s="4">
        <v>5248.8</v>
      </c>
      <c r="T2309" s="1">
        <v>2.8119999999999998</v>
      </c>
      <c r="U2309" s="1337">
        <v>56240</v>
      </c>
      <c r="V2309" s="1">
        <v>1.2800000000000001E-2</v>
      </c>
      <c r="W2309" s="1336">
        <v>256</v>
      </c>
      <c r="X2309" s="1">
        <v>13</v>
      </c>
      <c r="Y2309" s="1">
        <v>130</v>
      </c>
      <c r="AA2309" s="1">
        <v>401</v>
      </c>
      <c r="AB2309" s="1337">
        <v>12560</v>
      </c>
    </row>
    <row r="2310" spans="1:28">
      <c r="A2310" s="1336" t="s">
        <v>1414</v>
      </c>
      <c r="B2310" s="2" t="s">
        <v>1430</v>
      </c>
      <c r="C2310" s="1" t="s">
        <v>1431</v>
      </c>
      <c r="D2310" s="1" t="s">
        <v>116</v>
      </c>
      <c r="E2310" s="1">
        <v>130165</v>
      </c>
      <c r="F2310" s="1336" t="s">
        <v>164</v>
      </c>
      <c r="G2310" s="1" t="s">
        <v>32</v>
      </c>
      <c r="H2310" s="1">
        <v>418815</v>
      </c>
      <c r="I2310" s="3">
        <v>42528</v>
      </c>
      <c r="J2310" s="3">
        <v>42522</v>
      </c>
      <c r="K2310" s="3">
        <v>42523</v>
      </c>
      <c r="L2310" s="1">
        <v>221890</v>
      </c>
      <c r="M2310" s="3">
        <v>42527</v>
      </c>
      <c r="N2310" s="1" t="s">
        <v>89</v>
      </c>
      <c r="O2310" s="1">
        <v>116725</v>
      </c>
      <c r="P2310" s="1">
        <v>1500</v>
      </c>
      <c r="Q2310" s="1">
        <v>3.49</v>
      </c>
      <c r="R2310" s="1337">
        <v>5235</v>
      </c>
      <c r="S2310" s="1">
        <v>468.66</v>
      </c>
      <c r="T2310" s="1">
        <v>2.8119999999999998</v>
      </c>
      <c r="U2310" s="1337">
        <v>4218</v>
      </c>
      <c r="V2310" s="1">
        <v>1.2800000000000001E-2</v>
      </c>
      <c r="W2310" s="1336">
        <v>19.2</v>
      </c>
      <c r="X2310" s="1">
        <v>13</v>
      </c>
      <c r="Y2310" s="1">
        <v>135</v>
      </c>
      <c r="Z2310" s="1" t="s">
        <v>90</v>
      </c>
      <c r="AA2310" s="1">
        <v>401</v>
      </c>
      <c r="AB2310" s="1337">
        <v>1017</v>
      </c>
    </row>
    <row r="2311" spans="1:28">
      <c r="A2311" s="1336" t="s">
        <v>1414</v>
      </c>
      <c r="B2311" s="2" t="s">
        <v>1430</v>
      </c>
      <c r="C2311" s="1" t="s">
        <v>1431</v>
      </c>
      <c r="D2311" s="1" t="s">
        <v>116</v>
      </c>
      <c r="E2311" s="1">
        <v>130339</v>
      </c>
      <c r="F2311" s="1336" t="s">
        <v>258</v>
      </c>
      <c r="G2311" s="1" t="s">
        <v>32</v>
      </c>
      <c r="H2311" s="1">
        <v>418932</v>
      </c>
      <c r="I2311" s="3">
        <v>42529</v>
      </c>
      <c r="J2311" s="3">
        <v>42527</v>
      </c>
      <c r="K2311" s="3">
        <v>42528</v>
      </c>
      <c r="L2311" s="1">
        <v>222064</v>
      </c>
      <c r="M2311" s="3">
        <v>42529</v>
      </c>
      <c r="N2311" s="1" t="s">
        <v>89</v>
      </c>
      <c r="O2311" s="1">
        <v>116828</v>
      </c>
      <c r="P2311" s="1">
        <v>25000</v>
      </c>
      <c r="Q2311" s="1">
        <v>3.2</v>
      </c>
      <c r="R2311" s="1337">
        <v>80000</v>
      </c>
      <c r="S2311" s="1">
        <v>561</v>
      </c>
      <c r="T2311" s="1">
        <v>2.8119999999999998</v>
      </c>
      <c r="U2311" s="1337">
        <v>70300</v>
      </c>
      <c r="V2311" s="1">
        <v>1.2800000000000001E-2</v>
      </c>
      <c r="W2311" s="1336">
        <v>320</v>
      </c>
      <c r="X2311" s="1">
        <v>13</v>
      </c>
      <c r="Y2311" s="1">
        <v>135</v>
      </c>
      <c r="Z2311" s="1" t="s">
        <v>259</v>
      </c>
      <c r="AA2311" s="1">
        <v>401</v>
      </c>
      <c r="AB2311" s="1337">
        <v>9700</v>
      </c>
    </row>
    <row r="2312" spans="1:28">
      <c r="A2312" s="1336" t="s">
        <v>1414</v>
      </c>
      <c r="B2312" s="2" t="s">
        <v>1430</v>
      </c>
      <c r="C2312" s="1" t="s">
        <v>1431</v>
      </c>
      <c r="D2312" s="1" t="s">
        <v>116</v>
      </c>
      <c r="E2312" s="1">
        <v>130375</v>
      </c>
      <c r="F2312" s="1336" t="s">
        <v>458</v>
      </c>
      <c r="G2312" s="1" t="s">
        <v>32</v>
      </c>
      <c r="H2312" s="1">
        <v>419055</v>
      </c>
      <c r="I2312" s="3">
        <v>42530</v>
      </c>
      <c r="J2312" s="3">
        <v>42527</v>
      </c>
      <c r="K2312" s="3">
        <v>42528</v>
      </c>
      <c r="L2312" s="1">
        <v>222144</v>
      </c>
      <c r="M2312" s="3">
        <v>42530</v>
      </c>
      <c r="N2312" s="1" t="s">
        <v>89</v>
      </c>
      <c r="O2312" s="1">
        <v>116837</v>
      </c>
      <c r="P2312" s="1">
        <v>3000</v>
      </c>
      <c r="Q2312" s="1">
        <v>3.53</v>
      </c>
      <c r="R2312" s="1337">
        <v>10590</v>
      </c>
      <c r="S2312" s="4">
        <v>1057.32</v>
      </c>
      <c r="T2312" s="1">
        <v>2.8119999999999998</v>
      </c>
      <c r="U2312" s="1337">
        <v>8436</v>
      </c>
      <c r="V2312" s="1">
        <v>1.2800000000000001E-2</v>
      </c>
      <c r="W2312" s="1336">
        <v>38.4</v>
      </c>
      <c r="X2312" s="1">
        <v>13</v>
      </c>
      <c r="Y2312" s="1">
        <v>135</v>
      </c>
      <c r="Z2312" s="1" t="s">
        <v>259</v>
      </c>
      <c r="AA2312" s="1">
        <v>401</v>
      </c>
      <c r="AB2312" s="1337">
        <v>2154</v>
      </c>
    </row>
    <row r="2313" spans="1:28">
      <c r="A2313" s="1336" t="s">
        <v>1414</v>
      </c>
      <c r="B2313" s="2" t="s">
        <v>1430</v>
      </c>
      <c r="C2313" s="1" t="s">
        <v>1431</v>
      </c>
      <c r="D2313" s="1" t="s">
        <v>116</v>
      </c>
      <c r="E2313" s="1">
        <v>130308</v>
      </c>
      <c r="F2313" s="1336" t="s">
        <v>126</v>
      </c>
      <c r="G2313" s="1" t="s">
        <v>32</v>
      </c>
      <c r="H2313" s="1">
        <v>419096</v>
      </c>
      <c r="I2313" s="3">
        <v>42531</v>
      </c>
      <c r="J2313" s="3">
        <v>42529</v>
      </c>
      <c r="K2313" s="3">
        <v>42530</v>
      </c>
      <c r="N2313" s="1" t="s">
        <v>89</v>
      </c>
      <c r="O2313" s="1">
        <v>116993</v>
      </c>
      <c r="P2313" s="1">
        <v>50000</v>
      </c>
      <c r="Q2313" s="1">
        <v>3.38</v>
      </c>
      <c r="R2313" s="1337">
        <v>169000</v>
      </c>
      <c r="S2313" s="4">
        <v>10122</v>
      </c>
      <c r="T2313" s="1">
        <v>2.8119999999999998</v>
      </c>
      <c r="U2313" s="1337">
        <v>140600</v>
      </c>
      <c r="V2313" s="1">
        <v>1.2800000000000001E-2</v>
      </c>
      <c r="W2313" s="1336">
        <v>640</v>
      </c>
      <c r="X2313" s="1">
        <v>13</v>
      </c>
      <c r="Y2313" s="1">
        <v>141</v>
      </c>
      <c r="AA2313" s="1">
        <v>401</v>
      </c>
      <c r="AB2313" s="1337">
        <v>28400</v>
      </c>
    </row>
    <row r="2314" spans="1:28">
      <c r="A2314" s="1336" t="s">
        <v>1414</v>
      </c>
      <c r="B2314" s="2" t="s">
        <v>1430</v>
      </c>
      <c r="C2314" s="1" t="s">
        <v>1431</v>
      </c>
      <c r="D2314" s="1" t="s">
        <v>116</v>
      </c>
      <c r="E2314" s="1">
        <v>130023</v>
      </c>
      <c r="F2314" s="1336" t="s">
        <v>153</v>
      </c>
      <c r="G2314" s="1" t="s">
        <v>32</v>
      </c>
      <c r="H2314" s="1">
        <v>419288</v>
      </c>
      <c r="I2314" s="3">
        <v>42534</v>
      </c>
      <c r="J2314" s="3">
        <v>42530</v>
      </c>
      <c r="K2314" s="3">
        <v>42530</v>
      </c>
      <c r="N2314" s="1" t="s">
        <v>89</v>
      </c>
      <c r="O2314" s="1">
        <v>117050</v>
      </c>
      <c r="P2314" s="1">
        <v>40000</v>
      </c>
      <c r="Q2314" s="1">
        <v>3.38</v>
      </c>
      <c r="R2314" s="1337">
        <v>135200</v>
      </c>
      <c r="S2314" s="4">
        <v>8097.6</v>
      </c>
      <c r="T2314" s="1">
        <v>2.8119999999999998</v>
      </c>
      <c r="U2314" s="1337">
        <v>112480</v>
      </c>
      <c r="V2314" s="1">
        <v>1.2800000000000001E-2</v>
      </c>
      <c r="W2314" s="1336">
        <v>512</v>
      </c>
      <c r="X2314" s="1">
        <v>13</v>
      </c>
      <c r="Y2314" s="1">
        <v>130</v>
      </c>
      <c r="AA2314" s="1">
        <v>401</v>
      </c>
      <c r="AB2314" s="1337">
        <v>22720</v>
      </c>
    </row>
    <row r="2315" spans="1:28">
      <c r="A2315" s="1336" t="s">
        <v>1414</v>
      </c>
      <c r="B2315" s="2" t="s">
        <v>1430</v>
      </c>
      <c r="C2315" s="1" t="s">
        <v>1431</v>
      </c>
      <c r="D2315" s="1" t="s">
        <v>116</v>
      </c>
      <c r="E2315" s="1">
        <v>130023</v>
      </c>
      <c r="F2315" s="1336" t="s">
        <v>153</v>
      </c>
      <c r="G2315" s="1" t="s">
        <v>32</v>
      </c>
      <c r="H2315" s="1">
        <v>419289</v>
      </c>
      <c r="I2315" s="3">
        <v>42534</v>
      </c>
      <c r="J2315" s="3">
        <v>42530</v>
      </c>
      <c r="K2315" s="3">
        <v>42530</v>
      </c>
      <c r="N2315" s="1" t="s">
        <v>89</v>
      </c>
      <c r="O2315" s="1">
        <v>117050</v>
      </c>
      <c r="P2315" s="1">
        <v>30000</v>
      </c>
      <c r="Q2315" s="1">
        <v>3.38</v>
      </c>
      <c r="R2315" s="1337">
        <v>101400</v>
      </c>
      <c r="S2315" s="4">
        <v>6073.2</v>
      </c>
      <c r="T2315" s="1">
        <v>2.8119999999999998</v>
      </c>
      <c r="U2315" s="1337">
        <v>84360</v>
      </c>
      <c r="V2315" s="1">
        <v>1.2800000000000001E-2</v>
      </c>
      <c r="W2315" s="1336">
        <v>384</v>
      </c>
      <c r="X2315" s="1">
        <v>13</v>
      </c>
      <c r="Y2315" s="1">
        <v>130</v>
      </c>
      <c r="AA2315" s="1">
        <v>401</v>
      </c>
      <c r="AB2315" s="1337">
        <v>17040</v>
      </c>
    </row>
    <row r="2316" spans="1:28">
      <c r="A2316" s="1336" t="s">
        <v>1414</v>
      </c>
      <c r="B2316" s="2" t="s">
        <v>1430</v>
      </c>
      <c r="C2316" s="1" t="s">
        <v>1431</v>
      </c>
      <c r="D2316" s="1" t="s">
        <v>116</v>
      </c>
      <c r="E2316" s="1">
        <v>130283</v>
      </c>
      <c r="F2316" s="1336" t="s">
        <v>1421</v>
      </c>
      <c r="G2316" s="1" t="s">
        <v>32</v>
      </c>
      <c r="H2316" s="1">
        <v>419337</v>
      </c>
      <c r="I2316" s="3">
        <v>42534</v>
      </c>
      <c r="J2316" s="3">
        <v>42531</v>
      </c>
      <c r="K2316" s="3">
        <v>42534</v>
      </c>
      <c r="N2316" s="1" t="s">
        <v>89</v>
      </c>
      <c r="O2316" s="1">
        <v>117135</v>
      </c>
      <c r="P2316" s="1">
        <v>8000</v>
      </c>
      <c r="Q2316" s="1">
        <v>3.41</v>
      </c>
      <c r="R2316" s="1337">
        <v>27280</v>
      </c>
      <c r="S2316" s="4">
        <v>1859.52</v>
      </c>
      <c r="T2316" s="1">
        <v>2.8119999999999998</v>
      </c>
      <c r="U2316" s="1337">
        <v>22496</v>
      </c>
      <c r="V2316" s="1">
        <v>1.2800000000000001E-2</v>
      </c>
      <c r="W2316" s="1336">
        <v>102.4</v>
      </c>
      <c r="X2316" s="1">
        <v>13</v>
      </c>
      <c r="Y2316" s="1">
        <v>135</v>
      </c>
      <c r="Z2316" s="1" t="s">
        <v>90</v>
      </c>
      <c r="AA2316" s="1">
        <v>401</v>
      </c>
      <c r="AB2316" s="1337">
        <v>4784</v>
      </c>
    </row>
    <row r="2317" spans="1:28">
      <c r="A2317" s="1336" t="s">
        <v>1414</v>
      </c>
      <c r="B2317" s="2" t="s">
        <v>1430</v>
      </c>
      <c r="C2317" s="1" t="s">
        <v>1431</v>
      </c>
      <c r="D2317" s="1" t="s">
        <v>116</v>
      </c>
      <c r="E2317" s="1">
        <v>130339</v>
      </c>
      <c r="F2317" s="1336" t="s">
        <v>258</v>
      </c>
      <c r="G2317" s="1" t="s">
        <v>32</v>
      </c>
      <c r="H2317" s="1">
        <v>419485</v>
      </c>
      <c r="I2317" s="3">
        <v>42534</v>
      </c>
      <c r="J2317" s="3">
        <v>42527</v>
      </c>
      <c r="K2317" s="3">
        <v>42528</v>
      </c>
      <c r="L2317" s="1">
        <v>222360</v>
      </c>
      <c r="M2317" s="3">
        <v>42532</v>
      </c>
      <c r="N2317" s="1" t="s">
        <v>89</v>
      </c>
      <c r="O2317" s="1">
        <v>116864</v>
      </c>
      <c r="P2317" s="1">
        <v>15000</v>
      </c>
      <c r="Q2317" s="1">
        <v>3.2</v>
      </c>
      <c r="R2317" s="1337">
        <v>48000</v>
      </c>
      <c r="S2317" s="1">
        <v>336.6</v>
      </c>
      <c r="T2317" s="1">
        <v>2.8119999999999998</v>
      </c>
      <c r="U2317" s="1337">
        <v>42180</v>
      </c>
      <c r="V2317" s="1">
        <v>1.2800000000000001E-2</v>
      </c>
      <c r="W2317" s="1336">
        <v>192</v>
      </c>
      <c r="X2317" s="1">
        <v>13</v>
      </c>
      <c r="Y2317" s="1">
        <v>135</v>
      </c>
      <c r="Z2317" s="1" t="s">
        <v>259</v>
      </c>
      <c r="AA2317" s="1">
        <v>401</v>
      </c>
      <c r="AB2317" s="1337">
        <v>5820</v>
      </c>
    </row>
    <row r="2318" spans="1:28">
      <c r="A2318" s="1336" t="s">
        <v>1414</v>
      </c>
      <c r="B2318" s="2" t="s">
        <v>1430</v>
      </c>
      <c r="C2318" s="1" t="s">
        <v>1431</v>
      </c>
      <c r="D2318" s="1" t="s">
        <v>116</v>
      </c>
      <c r="E2318" s="1">
        <v>130308</v>
      </c>
      <c r="F2318" s="1336" t="s">
        <v>126</v>
      </c>
      <c r="G2318" s="1" t="s">
        <v>32</v>
      </c>
      <c r="H2318" s="1">
        <v>419525</v>
      </c>
      <c r="I2318" s="3">
        <v>42535</v>
      </c>
      <c r="J2318" s="3">
        <v>42530</v>
      </c>
      <c r="K2318" s="3">
        <v>42531</v>
      </c>
      <c r="N2318" s="1" t="s">
        <v>89</v>
      </c>
      <c r="O2318" s="1">
        <v>117071</v>
      </c>
      <c r="P2318" s="1">
        <v>50000</v>
      </c>
      <c r="Q2318" s="1">
        <v>3.2</v>
      </c>
      <c r="R2318" s="1337">
        <v>160000</v>
      </c>
      <c r="S2318" s="4">
        <v>1122</v>
      </c>
      <c r="T2318" s="1">
        <v>2.8119999999999998</v>
      </c>
      <c r="U2318" s="1337">
        <v>140600</v>
      </c>
      <c r="V2318" s="1">
        <v>1.2800000000000001E-2</v>
      </c>
      <c r="W2318" s="1336">
        <v>640</v>
      </c>
      <c r="X2318" s="1">
        <v>13</v>
      </c>
      <c r="Y2318" s="1">
        <v>141</v>
      </c>
      <c r="AA2318" s="1">
        <v>401</v>
      </c>
      <c r="AB2318" s="1337">
        <v>19400</v>
      </c>
    </row>
    <row r="2319" spans="1:28">
      <c r="A2319" s="1336" t="s">
        <v>1414</v>
      </c>
      <c r="B2319" s="2" t="s">
        <v>1430</v>
      </c>
      <c r="C2319" s="1" t="s">
        <v>1431</v>
      </c>
      <c r="D2319" s="1" t="s">
        <v>116</v>
      </c>
      <c r="E2319" s="1">
        <v>130110</v>
      </c>
      <c r="F2319" s="1336" t="s">
        <v>198</v>
      </c>
      <c r="G2319" s="1" t="s">
        <v>32</v>
      </c>
      <c r="H2319" s="1">
        <v>419660</v>
      </c>
      <c r="I2319" s="3">
        <v>42536</v>
      </c>
      <c r="J2319" s="3">
        <v>42534</v>
      </c>
      <c r="K2319" s="3">
        <v>42535</v>
      </c>
      <c r="N2319" s="1" t="s">
        <v>89</v>
      </c>
      <c r="O2319" s="1">
        <v>117170</v>
      </c>
      <c r="P2319" s="1">
        <v>10000</v>
      </c>
      <c r="Q2319" s="1">
        <v>3.38</v>
      </c>
      <c r="R2319" s="1337">
        <v>33800</v>
      </c>
      <c r="S2319" s="4">
        <v>2024.4</v>
      </c>
      <c r="T2319" s="1">
        <v>2.8119999999999998</v>
      </c>
      <c r="U2319" s="1337">
        <v>28120</v>
      </c>
      <c r="V2319" s="1">
        <v>1.2800000000000001E-2</v>
      </c>
      <c r="W2319" s="1336">
        <v>128</v>
      </c>
      <c r="X2319" s="1">
        <v>13</v>
      </c>
      <c r="Y2319" s="1">
        <v>130</v>
      </c>
      <c r="AA2319" s="1">
        <v>401</v>
      </c>
      <c r="AB2319" s="1337">
        <v>5680</v>
      </c>
    </row>
    <row r="2320" spans="1:28">
      <c r="A2320" s="1336" t="s">
        <v>1414</v>
      </c>
      <c r="B2320" s="2" t="s">
        <v>1430</v>
      </c>
      <c r="C2320" s="1" t="s">
        <v>1431</v>
      </c>
      <c r="D2320" s="1" t="s">
        <v>116</v>
      </c>
      <c r="E2320" s="1">
        <v>130352</v>
      </c>
      <c r="F2320" s="1336" t="s">
        <v>1422</v>
      </c>
      <c r="G2320" s="1" t="s">
        <v>32</v>
      </c>
      <c r="H2320" s="1">
        <v>419848</v>
      </c>
      <c r="I2320" s="3">
        <v>42536</v>
      </c>
      <c r="J2320" s="3">
        <v>42535</v>
      </c>
      <c r="K2320" s="3">
        <v>42537</v>
      </c>
      <c r="L2320" s="1">
        <v>222588</v>
      </c>
      <c r="M2320" s="3">
        <v>42536</v>
      </c>
      <c r="N2320" s="1" t="s">
        <v>89</v>
      </c>
      <c r="O2320" s="1">
        <v>117230</v>
      </c>
      <c r="P2320" s="1">
        <v>5000</v>
      </c>
      <c r="Q2320" s="1">
        <v>3.36</v>
      </c>
      <c r="R2320" s="1337">
        <v>16800</v>
      </c>
      <c r="S2320" s="1">
        <v>912.2</v>
      </c>
      <c r="T2320" s="1">
        <v>2.8119999999999998</v>
      </c>
      <c r="U2320" s="1337">
        <v>14060</v>
      </c>
      <c r="V2320" s="1">
        <v>1.2800000000000001E-2</v>
      </c>
      <c r="W2320" s="1336">
        <v>64</v>
      </c>
      <c r="X2320" s="1">
        <v>13</v>
      </c>
      <c r="Y2320" s="1">
        <v>135</v>
      </c>
      <c r="Z2320" s="1" t="s">
        <v>259</v>
      </c>
      <c r="AA2320" s="1">
        <v>401</v>
      </c>
      <c r="AB2320" s="1337">
        <v>2740</v>
      </c>
    </row>
    <row r="2321" spans="1:28">
      <c r="A2321" s="1336" t="s">
        <v>1414</v>
      </c>
      <c r="B2321" s="2" t="s">
        <v>1430</v>
      </c>
      <c r="C2321" s="1" t="s">
        <v>1431</v>
      </c>
      <c r="D2321" s="1" t="s">
        <v>116</v>
      </c>
      <c r="E2321" s="1">
        <v>130001</v>
      </c>
      <c r="F2321" s="1336" t="s">
        <v>132</v>
      </c>
      <c r="G2321" s="1" t="s">
        <v>32</v>
      </c>
      <c r="H2321" s="1">
        <v>419916</v>
      </c>
      <c r="I2321" s="3">
        <v>42537</v>
      </c>
      <c r="J2321" s="3">
        <v>42528</v>
      </c>
      <c r="K2321" s="3">
        <v>42529</v>
      </c>
      <c r="N2321" s="1" t="s">
        <v>89</v>
      </c>
      <c r="O2321" s="1">
        <v>116965</v>
      </c>
      <c r="P2321" s="1">
        <v>30000</v>
      </c>
      <c r="Q2321" s="1">
        <v>3.36</v>
      </c>
      <c r="R2321" s="1337">
        <v>100800</v>
      </c>
      <c r="S2321" s="4">
        <v>5473.2</v>
      </c>
      <c r="T2321" s="1">
        <v>2.8119999999999998</v>
      </c>
      <c r="U2321" s="1337">
        <v>84360</v>
      </c>
      <c r="V2321" s="1">
        <v>1.2800000000000001E-2</v>
      </c>
      <c r="W2321" s="1336">
        <v>384</v>
      </c>
      <c r="X2321" s="1">
        <v>13</v>
      </c>
      <c r="Y2321" s="1">
        <v>130</v>
      </c>
      <c r="AA2321" s="1">
        <v>401</v>
      </c>
      <c r="AB2321" s="1337">
        <v>16440</v>
      </c>
    </row>
    <row r="2322" spans="1:28">
      <c r="A2322" s="1336" t="s">
        <v>1414</v>
      </c>
      <c r="B2322" s="2" t="s">
        <v>1430</v>
      </c>
      <c r="C2322" s="1" t="s">
        <v>1431</v>
      </c>
      <c r="D2322" s="1" t="s">
        <v>116</v>
      </c>
      <c r="E2322" s="1">
        <v>130001</v>
      </c>
      <c r="F2322" s="1336" t="s">
        <v>132</v>
      </c>
      <c r="G2322" s="1" t="s">
        <v>32</v>
      </c>
      <c r="H2322" s="1">
        <v>420396</v>
      </c>
      <c r="I2322" s="3">
        <v>42542</v>
      </c>
      <c r="J2322" s="3">
        <v>42528</v>
      </c>
      <c r="K2322" s="3">
        <v>42529</v>
      </c>
      <c r="N2322" s="1" t="s">
        <v>89</v>
      </c>
      <c r="O2322" s="1">
        <v>116965</v>
      </c>
      <c r="P2322" s="1">
        <v>20000</v>
      </c>
      <c r="Q2322" s="1">
        <v>3.36</v>
      </c>
      <c r="R2322" s="1337">
        <v>67200</v>
      </c>
      <c r="S2322" s="4">
        <v>3648.8</v>
      </c>
      <c r="T2322" s="1">
        <v>2.8119999999999998</v>
      </c>
      <c r="U2322" s="1337">
        <v>56240</v>
      </c>
      <c r="V2322" s="1">
        <v>1.2800000000000001E-2</v>
      </c>
      <c r="W2322" s="1336">
        <v>256</v>
      </c>
      <c r="X2322" s="1">
        <v>13</v>
      </c>
      <c r="Y2322" s="1">
        <v>130</v>
      </c>
      <c r="AA2322" s="1">
        <v>401</v>
      </c>
      <c r="AB2322" s="1337">
        <v>10960</v>
      </c>
    </row>
    <row r="2323" spans="1:28">
      <c r="A2323" s="1336" t="s">
        <v>1414</v>
      </c>
      <c r="B2323" s="2" t="s">
        <v>1430</v>
      </c>
      <c r="C2323" s="1" t="s">
        <v>1431</v>
      </c>
      <c r="D2323" s="1" t="s">
        <v>116</v>
      </c>
      <c r="E2323" s="1">
        <v>130371</v>
      </c>
      <c r="F2323" s="1336" t="s">
        <v>658</v>
      </c>
      <c r="G2323" s="1" t="s">
        <v>32</v>
      </c>
      <c r="H2323" s="1">
        <v>420625</v>
      </c>
      <c r="I2323" s="3">
        <v>42543</v>
      </c>
      <c r="J2323" s="3">
        <v>42538</v>
      </c>
      <c r="K2323" s="3">
        <v>42542</v>
      </c>
      <c r="L2323" s="1">
        <v>222995</v>
      </c>
      <c r="M2323" s="3">
        <v>42543</v>
      </c>
      <c r="N2323" s="1" t="s">
        <v>89</v>
      </c>
      <c r="O2323" s="1">
        <v>117319</v>
      </c>
      <c r="P2323" s="1">
        <v>3000</v>
      </c>
      <c r="Q2323" s="1">
        <v>3.44</v>
      </c>
      <c r="R2323" s="1337">
        <v>10320</v>
      </c>
      <c r="S2323" s="1">
        <v>787.32</v>
      </c>
      <c r="T2323" s="1">
        <v>2.8119999999999998</v>
      </c>
      <c r="U2323" s="1337">
        <v>8436</v>
      </c>
      <c r="V2323" s="1">
        <v>1.2800000000000001E-2</v>
      </c>
      <c r="W2323" s="1336">
        <v>38.4</v>
      </c>
      <c r="X2323" s="1">
        <v>13</v>
      </c>
      <c r="Y2323" s="1">
        <v>135</v>
      </c>
      <c r="Z2323" s="1" t="s">
        <v>143</v>
      </c>
      <c r="AA2323" s="1">
        <v>401</v>
      </c>
      <c r="AB2323" s="1337">
        <v>1884</v>
      </c>
    </row>
    <row r="2324" spans="1:28">
      <c r="A2324" s="1336" t="s">
        <v>1414</v>
      </c>
      <c r="B2324" s="2" t="s">
        <v>1430</v>
      </c>
      <c r="C2324" s="1" t="s">
        <v>1431</v>
      </c>
      <c r="D2324" s="1" t="s">
        <v>116</v>
      </c>
      <c r="E2324" s="1">
        <v>130001</v>
      </c>
      <c r="F2324" s="1336" t="s">
        <v>132</v>
      </c>
      <c r="G2324" s="1" t="s">
        <v>32</v>
      </c>
      <c r="H2324" s="1">
        <v>420710</v>
      </c>
      <c r="I2324" s="3">
        <v>42544</v>
      </c>
      <c r="J2324" s="3">
        <v>42528</v>
      </c>
      <c r="K2324" s="3">
        <v>42529</v>
      </c>
      <c r="N2324" s="1" t="s">
        <v>89</v>
      </c>
      <c r="O2324" s="1">
        <v>116965</v>
      </c>
      <c r="P2324" s="1">
        <v>20000</v>
      </c>
      <c r="Q2324" s="1">
        <v>3.36</v>
      </c>
      <c r="R2324" s="1337">
        <v>67200</v>
      </c>
      <c r="S2324" s="4">
        <v>3648.8</v>
      </c>
      <c r="T2324" s="1">
        <v>2.8119999999999998</v>
      </c>
      <c r="U2324" s="1337">
        <v>56240</v>
      </c>
      <c r="V2324" s="1">
        <v>1.2800000000000001E-2</v>
      </c>
      <c r="W2324" s="1336">
        <v>256</v>
      </c>
      <c r="X2324" s="1">
        <v>13</v>
      </c>
      <c r="Y2324" s="1">
        <v>130</v>
      </c>
      <c r="AA2324" s="1">
        <v>401</v>
      </c>
      <c r="AB2324" s="1337">
        <v>10960</v>
      </c>
    </row>
    <row r="2325" spans="1:28">
      <c r="A2325" s="1336" t="s">
        <v>1414</v>
      </c>
      <c r="B2325" s="2" t="s">
        <v>1430</v>
      </c>
      <c r="C2325" s="1" t="s">
        <v>1431</v>
      </c>
      <c r="D2325" s="1" t="s">
        <v>116</v>
      </c>
      <c r="E2325" s="1">
        <v>130001</v>
      </c>
      <c r="F2325" s="1336" t="s">
        <v>132</v>
      </c>
      <c r="G2325" s="1" t="s">
        <v>32</v>
      </c>
      <c r="H2325" s="1">
        <v>420848</v>
      </c>
      <c r="I2325" s="3">
        <v>42545</v>
      </c>
      <c r="J2325" s="3">
        <v>42528</v>
      </c>
      <c r="K2325" s="3">
        <v>42529</v>
      </c>
      <c r="N2325" s="1" t="s">
        <v>89</v>
      </c>
      <c r="O2325" s="1">
        <v>116965</v>
      </c>
      <c r="P2325" s="1">
        <v>30000</v>
      </c>
      <c r="Q2325" s="1">
        <v>3.36</v>
      </c>
      <c r="R2325" s="1337">
        <v>100800</v>
      </c>
      <c r="S2325" s="4">
        <v>5473.2</v>
      </c>
      <c r="T2325" s="1">
        <v>2.8119999999999998</v>
      </c>
      <c r="U2325" s="1337">
        <v>84360</v>
      </c>
      <c r="V2325" s="1">
        <v>1.2800000000000001E-2</v>
      </c>
      <c r="W2325" s="1336">
        <v>384</v>
      </c>
      <c r="X2325" s="1">
        <v>13</v>
      </c>
      <c r="Y2325" s="1">
        <v>130</v>
      </c>
      <c r="AA2325" s="1">
        <v>401</v>
      </c>
      <c r="AB2325" s="1337">
        <v>16440</v>
      </c>
    </row>
    <row r="2326" spans="1:28">
      <c r="A2326" s="1336" t="s">
        <v>1414</v>
      </c>
      <c r="B2326" s="2" t="s">
        <v>1430</v>
      </c>
      <c r="C2326" s="1" t="s">
        <v>1431</v>
      </c>
      <c r="D2326" s="1" t="s">
        <v>116</v>
      </c>
      <c r="E2326" s="1">
        <v>130001</v>
      </c>
      <c r="F2326" s="1336" t="s">
        <v>132</v>
      </c>
      <c r="G2326" s="1" t="s">
        <v>32</v>
      </c>
      <c r="H2326" s="1">
        <v>420854</v>
      </c>
      <c r="I2326" s="3">
        <v>42545</v>
      </c>
      <c r="J2326" s="3">
        <v>42530</v>
      </c>
      <c r="K2326" s="3">
        <v>42531</v>
      </c>
      <c r="N2326" s="1" t="s">
        <v>89</v>
      </c>
      <c r="O2326" s="1">
        <v>117051</v>
      </c>
      <c r="P2326" s="1">
        <v>50000</v>
      </c>
      <c r="Q2326" s="1">
        <v>3.36</v>
      </c>
      <c r="R2326" s="1337">
        <v>168000</v>
      </c>
      <c r="S2326" s="4">
        <v>9122</v>
      </c>
      <c r="T2326" s="1">
        <v>2.8119999999999998</v>
      </c>
      <c r="U2326" s="1337">
        <v>140600</v>
      </c>
      <c r="V2326" s="1">
        <v>1.2800000000000001E-2</v>
      </c>
      <c r="W2326" s="1336">
        <v>640</v>
      </c>
      <c r="X2326" s="1">
        <v>13</v>
      </c>
      <c r="Y2326" s="1">
        <v>130</v>
      </c>
      <c r="AA2326" s="1">
        <v>401</v>
      </c>
      <c r="AB2326" s="1337">
        <v>27400</v>
      </c>
    </row>
    <row r="2327" spans="1:28">
      <c r="A2327" s="1336" t="s">
        <v>1414</v>
      </c>
      <c r="B2327" s="2" t="s">
        <v>1430</v>
      </c>
      <c r="C2327" s="1" t="s">
        <v>1431</v>
      </c>
      <c r="D2327" s="1" t="s">
        <v>116</v>
      </c>
      <c r="E2327" s="1">
        <v>130322</v>
      </c>
      <c r="F2327" s="1336" t="s">
        <v>142</v>
      </c>
      <c r="G2327" s="1" t="s">
        <v>32</v>
      </c>
      <c r="H2327" s="1">
        <v>420974</v>
      </c>
      <c r="I2327" s="3">
        <v>42545</v>
      </c>
      <c r="J2327" s="3">
        <v>42543</v>
      </c>
      <c r="K2327" s="3">
        <v>42544</v>
      </c>
      <c r="L2327" s="1">
        <v>223106</v>
      </c>
      <c r="M2327" s="3">
        <v>42544</v>
      </c>
      <c r="N2327" s="1" t="s">
        <v>89</v>
      </c>
      <c r="O2327" s="1">
        <v>117391</v>
      </c>
      <c r="P2327" s="1">
        <v>20000</v>
      </c>
      <c r="Q2327" s="1">
        <v>3.25</v>
      </c>
      <c r="R2327" s="1337">
        <v>65000</v>
      </c>
      <c r="S2327" s="4">
        <v>1448.8</v>
      </c>
      <c r="T2327" s="1">
        <v>2.8119999999999998</v>
      </c>
      <c r="U2327" s="1337">
        <v>56240</v>
      </c>
      <c r="V2327" s="1">
        <v>1.2800000000000001E-2</v>
      </c>
      <c r="W2327" s="1336">
        <v>256</v>
      </c>
      <c r="X2327" s="1">
        <v>13</v>
      </c>
      <c r="Y2327" s="1">
        <v>135</v>
      </c>
      <c r="Z2327" s="1" t="s">
        <v>143</v>
      </c>
      <c r="AA2327" s="1">
        <v>401</v>
      </c>
      <c r="AB2327" s="1337">
        <v>8760</v>
      </c>
    </row>
    <row r="2328" spans="1:28">
      <c r="A2328" s="1336" t="s">
        <v>1414</v>
      </c>
      <c r="B2328" s="2" t="s">
        <v>1430</v>
      </c>
      <c r="C2328" s="1" t="s">
        <v>1431</v>
      </c>
      <c r="D2328" s="1" t="s">
        <v>116</v>
      </c>
      <c r="E2328" s="1">
        <v>130118</v>
      </c>
      <c r="F2328" s="1336" t="s">
        <v>697</v>
      </c>
      <c r="G2328" s="1" t="s">
        <v>32</v>
      </c>
      <c r="H2328" s="1">
        <v>420978</v>
      </c>
      <c r="I2328" s="3">
        <v>42545</v>
      </c>
      <c r="J2328" s="3">
        <v>42543</v>
      </c>
      <c r="K2328" s="3">
        <v>42543</v>
      </c>
      <c r="L2328" s="1">
        <v>223148</v>
      </c>
      <c r="M2328" s="3">
        <v>42545</v>
      </c>
      <c r="N2328" s="1" t="s">
        <v>89</v>
      </c>
      <c r="O2328" s="1">
        <v>117414</v>
      </c>
      <c r="P2328" s="1">
        <v>5000</v>
      </c>
      <c r="Q2328" s="1">
        <v>3.44</v>
      </c>
      <c r="R2328" s="1337">
        <v>17200</v>
      </c>
      <c r="S2328" s="4">
        <v>1312.2</v>
      </c>
      <c r="T2328" s="1">
        <v>2.8119999999999998</v>
      </c>
      <c r="U2328" s="1337">
        <v>14060</v>
      </c>
      <c r="V2328" s="1">
        <v>1.2800000000000001E-2</v>
      </c>
      <c r="W2328" s="1336">
        <v>64</v>
      </c>
      <c r="X2328" s="1">
        <v>13</v>
      </c>
      <c r="Y2328" s="1">
        <v>135</v>
      </c>
      <c r="Z2328" s="1" t="s">
        <v>436</v>
      </c>
      <c r="AA2328" s="1">
        <v>401</v>
      </c>
      <c r="AB2328" s="1337">
        <v>3140</v>
      </c>
    </row>
    <row r="2329" spans="1:28">
      <c r="A2329" s="1336" t="s">
        <v>1414</v>
      </c>
      <c r="B2329" s="2" t="s">
        <v>1430</v>
      </c>
      <c r="C2329" s="1" t="s">
        <v>1431</v>
      </c>
      <c r="D2329" s="1" t="s">
        <v>116</v>
      </c>
      <c r="E2329" s="1">
        <v>142049</v>
      </c>
      <c r="F2329" s="1336" t="s">
        <v>1250</v>
      </c>
      <c r="G2329" s="1" t="s">
        <v>32</v>
      </c>
      <c r="H2329" s="1">
        <v>421394</v>
      </c>
      <c r="I2329" s="3">
        <v>42539</v>
      </c>
      <c r="J2329" s="3">
        <v>42531</v>
      </c>
      <c r="K2329" s="3">
        <v>42535</v>
      </c>
      <c r="N2329" s="1" t="s">
        <v>56</v>
      </c>
      <c r="O2329" s="1">
        <v>6113</v>
      </c>
      <c r="P2329" s="1">
        <v>5000</v>
      </c>
      <c r="Q2329" s="1">
        <v>3.8616000000000001</v>
      </c>
      <c r="R2329" s="1337">
        <v>19308</v>
      </c>
      <c r="S2329" s="4">
        <v>3420.2</v>
      </c>
      <c r="T2329" s="1">
        <v>2.8119999999999998</v>
      </c>
      <c r="U2329" s="1337">
        <v>14060</v>
      </c>
      <c r="V2329" s="1">
        <v>1.2800000000000001E-2</v>
      </c>
      <c r="W2329" s="1336">
        <v>64</v>
      </c>
      <c r="X2329" s="1">
        <v>13</v>
      </c>
      <c r="Y2329" s="1">
        <v>144</v>
      </c>
      <c r="AA2329" s="1">
        <v>401</v>
      </c>
      <c r="AB2329" s="1337">
        <v>5248</v>
      </c>
    </row>
    <row r="2330" spans="1:28">
      <c r="A2330" s="1336" t="s">
        <v>1414</v>
      </c>
      <c r="B2330" s="2" t="s">
        <v>1430</v>
      </c>
      <c r="C2330" s="1" t="s">
        <v>1431</v>
      </c>
      <c r="D2330" s="1" t="s">
        <v>116</v>
      </c>
      <c r="E2330" s="1">
        <v>130370</v>
      </c>
      <c r="F2330" s="1336" t="s">
        <v>457</v>
      </c>
      <c r="G2330" s="1" t="s">
        <v>32</v>
      </c>
      <c r="H2330" s="1">
        <v>421408</v>
      </c>
      <c r="I2330" s="3">
        <v>42545</v>
      </c>
      <c r="J2330" s="3">
        <v>42549</v>
      </c>
      <c r="K2330" s="3">
        <v>42549</v>
      </c>
      <c r="N2330" s="1" t="s">
        <v>89</v>
      </c>
      <c r="O2330" s="1">
        <v>117558</v>
      </c>
      <c r="P2330" s="1">
        <v>5000</v>
      </c>
      <c r="Q2330" s="1">
        <v>3.25</v>
      </c>
      <c r="R2330" s="1337">
        <v>16250</v>
      </c>
      <c r="S2330" s="1">
        <v>362.2</v>
      </c>
      <c r="T2330" s="1">
        <v>2.8119999999999998</v>
      </c>
      <c r="U2330" s="1337">
        <v>14060</v>
      </c>
      <c r="V2330" s="1">
        <v>1.2800000000000001E-2</v>
      </c>
      <c r="W2330" s="1336">
        <v>64</v>
      </c>
      <c r="X2330" s="1">
        <v>13</v>
      </c>
      <c r="Y2330" s="1">
        <v>135</v>
      </c>
      <c r="Z2330" s="1" t="s">
        <v>436</v>
      </c>
      <c r="AA2330" s="1">
        <v>401</v>
      </c>
      <c r="AB2330" s="1337">
        <v>2190</v>
      </c>
    </row>
    <row r="2331" spans="1:28">
      <c r="A2331" s="1336" t="s">
        <v>1414</v>
      </c>
      <c r="B2331" s="2" t="s">
        <v>1432</v>
      </c>
      <c r="C2331" s="1" t="s">
        <v>1431</v>
      </c>
      <c r="D2331" s="1" t="s">
        <v>592</v>
      </c>
      <c r="E2331" s="1">
        <v>130322</v>
      </c>
      <c r="F2331" s="1336" t="s">
        <v>142</v>
      </c>
      <c r="G2331" s="1" t="s">
        <v>32</v>
      </c>
      <c r="H2331" s="1">
        <v>421205</v>
      </c>
      <c r="I2331" s="3">
        <v>42548</v>
      </c>
      <c r="J2331" s="3">
        <v>42534</v>
      </c>
      <c r="K2331" s="3">
        <v>42549</v>
      </c>
      <c r="L2331" s="1">
        <v>223240</v>
      </c>
      <c r="M2331" s="3">
        <v>42547</v>
      </c>
      <c r="N2331" s="1" t="s">
        <v>89</v>
      </c>
      <c r="O2331" s="1">
        <v>117173</v>
      </c>
      <c r="P2331" s="1">
        <v>1300</v>
      </c>
      <c r="Q2331" s="1">
        <v>3.33</v>
      </c>
      <c r="R2331" s="1337">
        <v>4329</v>
      </c>
      <c r="S2331" s="1">
        <v>198.17</v>
      </c>
      <c r="T2331" s="1">
        <v>2.8119999999999998</v>
      </c>
      <c r="U2331" s="1337">
        <v>3655.6</v>
      </c>
      <c r="V2331" s="1">
        <v>1.2800000000000001E-2</v>
      </c>
      <c r="W2331" s="1336">
        <v>16.64</v>
      </c>
      <c r="X2331" s="1">
        <v>13</v>
      </c>
      <c r="Y2331" s="1">
        <v>135</v>
      </c>
      <c r="Z2331" s="1" t="s">
        <v>143</v>
      </c>
      <c r="AA2331" s="1">
        <v>401</v>
      </c>
      <c r="AB2331" s="1336">
        <v>673.4</v>
      </c>
    </row>
    <row r="2332" spans="1:28">
      <c r="A2332" s="1336" t="s">
        <v>1414</v>
      </c>
      <c r="B2332" s="2" t="s">
        <v>1433</v>
      </c>
      <c r="C2332" s="1" t="s">
        <v>1434</v>
      </c>
      <c r="D2332" s="1" t="s">
        <v>116</v>
      </c>
      <c r="E2332" s="1">
        <v>130004</v>
      </c>
      <c r="F2332" s="1336" t="s">
        <v>125</v>
      </c>
      <c r="G2332" s="1" t="s">
        <v>32</v>
      </c>
      <c r="H2332" s="1">
        <v>418032</v>
      </c>
      <c r="I2332" s="3">
        <v>42522</v>
      </c>
      <c r="J2332" s="3">
        <v>42521</v>
      </c>
      <c r="K2332" s="3">
        <v>42523</v>
      </c>
      <c r="L2332" s="1">
        <v>221496</v>
      </c>
      <c r="M2332" s="3">
        <v>42522</v>
      </c>
      <c r="N2332" s="1" t="s">
        <v>89</v>
      </c>
      <c r="O2332" s="1">
        <v>116637</v>
      </c>
      <c r="P2332" s="1">
        <v>10000</v>
      </c>
      <c r="Q2332" s="1">
        <v>3.41</v>
      </c>
      <c r="R2332" s="1337">
        <v>34100</v>
      </c>
      <c r="S2332" s="4">
        <v>2324.4</v>
      </c>
      <c r="T2332" s="1">
        <v>2.8119999999999998</v>
      </c>
      <c r="U2332" s="1337">
        <v>28120</v>
      </c>
      <c r="V2332" s="1">
        <v>1.2800000000000001E-2</v>
      </c>
      <c r="W2332" s="1336">
        <v>128</v>
      </c>
      <c r="X2332" s="1">
        <v>13</v>
      </c>
      <c r="Y2332" s="1">
        <v>130</v>
      </c>
      <c r="AA2332" s="1">
        <v>401</v>
      </c>
      <c r="AB2332" s="1337">
        <v>5980</v>
      </c>
    </row>
    <row r="2333" spans="1:28">
      <c r="A2333" s="1336" t="s">
        <v>1414</v>
      </c>
      <c r="B2333" s="2" t="s">
        <v>1433</v>
      </c>
      <c r="C2333" s="1" t="s">
        <v>1434</v>
      </c>
      <c r="D2333" s="1" t="s">
        <v>116</v>
      </c>
      <c r="E2333" s="1">
        <v>130003</v>
      </c>
      <c r="F2333" s="1336" t="s">
        <v>145</v>
      </c>
      <c r="G2333" s="1" t="s">
        <v>32</v>
      </c>
      <c r="H2333" s="1">
        <v>418072</v>
      </c>
      <c r="I2333" s="3">
        <v>42523</v>
      </c>
      <c r="J2333" s="3">
        <v>42522</v>
      </c>
      <c r="K2333" s="3">
        <v>42537</v>
      </c>
      <c r="N2333" s="1" t="s">
        <v>89</v>
      </c>
      <c r="O2333" s="1">
        <v>116672</v>
      </c>
      <c r="P2333" s="1">
        <v>10000</v>
      </c>
      <c r="Q2333" s="1">
        <v>3.38</v>
      </c>
      <c r="R2333" s="1337">
        <v>33800</v>
      </c>
      <c r="S2333" s="4">
        <v>2024.4</v>
      </c>
      <c r="T2333" s="1">
        <v>2.8119999999999998</v>
      </c>
      <c r="U2333" s="1337">
        <v>28120</v>
      </c>
      <c r="V2333" s="1">
        <v>1.2800000000000001E-2</v>
      </c>
      <c r="W2333" s="1336">
        <v>128</v>
      </c>
      <c r="X2333" s="1">
        <v>13</v>
      </c>
      <c r="Y2333" s="1">
        <v>130</v>
      </c>
      <c r="AA2333" s="1">
        <v>401</v>
      </c>
      <c r="AB2333" s="1337">
        <v>5680</v>
      </c>
    </row>
    <row r="2334" spans="1:28">
      <c r="A2334" s="1336" t="s">
        <v>1414</v>
      </c>
      <c r="B2334" s="2" t="s">
        <v>1433</v>
      </c>
      <c r="C2334" s="1" t="s">
        <v>1434</v>
      </c>
      <c r="D2334" s="1" t="s">
        <v>116</v>
      </c>
      <c r="E2334" s="1">
        <v>130370</v>
      </c>
      <c r="F2334" s="1336" t="s">
        <v>457</v>
      </c>
      <c r="G2334" s="1" t="s">
        <v>32</v>
      </c>
      <c r="H2334" s="1">
        <v>418142</v>
      </c>
      <c r="I2334" s="3">
        <v>42523</v>
      </c>
      <c r="J2334" s="3">
        <v>42521</v>
      </c>
      <c r="K2334" s="3">
        <v>42522</v>
      </c>
      <c r="L2334" s="1">
        <v>221548</v>
      </c>
      <c r="M2334" s="3">
        <v>42523</v>
      </c>
      <c r="N2334" s="1" t="s">
        <v>89</v>
      </c>
      <c r="O2334" s="1">
        <v>116626</v>
      </c>
      <c r="P2334" s="1">
        <v>10000</v>
      </c>
      <c r="Q2334" s="1">
        <v>3.36</v>
      </c>
      <c r="R2334" s="1337">
        <v>33600</v>
      </c>
      <c r="S2334" s="4">
        <v>1824.4</v>
      </c>
      <c r="T2334" s="1">
        <v>2.8119999999999998</v>
      </c>
      <c r="U2334" s="1337">
        <v>28120</v>
      </c>
      <c r="V2334" s="1">
        <v>1.2800000000000001E-2</v>
      </c>
      <c r="W2334" s="1336">
        <v>128</v>
      </c>
      <c r="X2334" s="1">
        <v>13</v>
      </c>
      <c r="Y2334" s="1">
        <v>135</v>
      </c>
      <c r="Z2334" s="1" t="s">
        <v>436</v>
      </c>
      <c r="AA2334" s="1">
        <v>401</v>
      </c>
      <c r="AB2334" s="1337">
        <v>5480</v>
      </c>
    </row>
    <row r="2335" spans="1:28">
      <c r="A2335" s="1336" t="s">
        <v>1414</v>
      </c>
      <c r="B2335" s="2" t="s">
        <v>1433</v>
      </c>
      <c r="C2335" s="1" t="s">
        <v>1434</v>
      </c>
      <c r="D2335" s="1" t="s">
        <v>116</v>
      </c>
      <c r="E2335" s="1">
        <v>140008</v>
      </c>
      <c r="F2335" s="1336" t="s">
        <v>123</v>
      </c>
      <c r="G2335" s="1" t="s">
        <v>32</v>
      </c>
      <c r="H2335" s="1">
        <v>418568</v>
      </c>
      <c r="I2335" s="3">
        <v>42527</v>
      </c>
      <c r="J2335" s="3">
        <v>42522</v>
      </c>
      <c r="K2335" s="3">
        <v>42527</v>
      </c>
      <c r="L2335" s="1">
        <v>221807</v>
      </c>
      <c r="M2335" s="3">
        <v>42526</v>
      </c>
      <c r="N2335" s="1" t="s">
        <v>89</v>
      </c>
      <c r="O2335" s="1">
        <v>116689</v>
      </c>
      <c r="P2335" s="1">
        <v>10000</v>
      </c>
      <c r="Q2335" s="1">
        <v>3.36</v>
      </c>
      <c r="R2335" s="1337">
        <v>33600</v>
      </c>
      <c r="S2335" s="4">
        <v>1824.4</v>
      </c>
      <c r="T2335" s="1">
        <v>2.8119999999999998</v>
      </c>
      <c r="U2335" s="1337">
        <v>28120</v>
      </c>
      <c r="V2335" s="1">
        <v>1.2800000000000001E-2</v>
      </c>
      <c r="W2335" s="1336">
        <v>128</v>
      </c>
      <c r="X2335" s="1">
        <v>13</v>
      </c>
      <c r="Y2335" s="1">
        <v>141</v>
      </c>
      <c r="AA2335" s="1">
        <v>401</v>
      </c>
      <c r="AB2335" s="1337">
        <v>5480</v>
      </c>
    </row>
    <row r="2336" spans="1:28">
      <c r="A2336" s="1336" t="s">
        <v>1414</v>
      </c>
      <c r="B2336" s="2" t="s">
        <v>1433</v>
      </c>
      <c r="C2336" s="1" t="s">
        <v>1434</v>
      </c>
      <c r="D2336" s="1" t="s">
        <v>116</v>
      </c>
      <c r="E2336" s="1">
        <v>140083</v>
      </c>
      <c r="F2336" s="1336" t="s">
        <v>117</v>
      </c>
      <c r="G2336" s="1" t="s">
        <v>32</v>
      </c>
      <c r="H2336" s="1">
        <v>418594</v>
      </c>
      <c r="I2336" s="3">
        <v>42527</v>
      </c>
      <c r="J2336" s="3">
        <v>42520</v>
      </c>
      <c r="K2336" s="3">
        <v>42522</v>
      </c>
      <c r="L2336" s="1">
        <v>221873</v>
      </c>
      <c r="M2336" s="3">
        <v>42527</v>
      </c>
      <c r="N2336" s="1" t="s">
        <v>89</v>
      </c>
      <c r="O2336" s="1">
        <v>116570</v>
      </c>
      <c r="P2336" s="1">
        <v>10000</v>
      </c>
      <c r="Q2336" s="1">
        <v>3.36</v>
      </c>
      <c r="R2336" s="1337">
        <v>33600</v>
      </c>
      <c r="S2336" s="4">
        <v>1824.4</v>
      </c>
      <c r="T2336" s="1">
        <v>2.8119999999999998</v>
      </c>
      <c r="U2336" s="1337">
        <v>28120</v>
      </c>
      <c r="V2336" s="1">
        <v>1.2800000000000001E-2</v>
      </c>
      <c r="W2336" s="1336">
        <v>128</v>
      </c>
      <c r="X2336" s="1">
        <v>13</v>
      </c>
      <c r="Y2336" s="1">
        <v>141</v>
      </c>
      <c r="AA2336" s="1">
        <v>401</v>
      </c>
      <c r="AB2336" s="1337">
        <v>5480</v>
      </c>
    </row>
    <row r="2337" spans="1:28">
      <c r="A2337" s="1336" t="s">
        <v>1414</v>
      </c>
      <c r="B2337" s="2" t="s">
        <v>1433</v>
      </c>
      <c r="C2337" s="1" t="s">
        <v>1434</v>
      </c>
      <c r="D2337" s="1" t="s">
        <v>116</v>
      </c>
      <c r="E2337" s="1">
        <v>130060</v>
      </c>
      <c r="F2337" s="1336" t="s">
        <v>413</v>
      </c>
      <c r="G2337" s="1" t="s">
        <v>32</v>
      </c>
      <c r="H2337" s="1">
        <v>418900</v>
      </c>
      <c r="I2337" s="3">
        <v>42529</v>
      </c>
      <c r="J2337" s="3">
        <v>42524</v>
      </c>
      <c r="K2337" s="3">
        <v>42527</v>
      </c>
      <c r="L2337" s="1">
        <v>222061</v>
      </c>
      <c r="M2337" s="3">
        <v>42529</v>
      </c>
      <c r="N2337" s="1" t="s">
        <v>89</v>
      </c>
      <c r="O2337" s="1">
        <v>116801</v>
      </c>
      <c r="P2337" s="1">
        <v>5000</v>
      </c>
      <c r="Q2337" s="1">
        <v>3.36</v>
      </c>
      <c r="R2337" s="1337">
        <v>16800</v>
      </c>
      <c r="S2337" s="1">
        <v>912.2</v>
      </c>
      <c r="T2337" s="1">
        <v>2.8119999999999998</v>
      </c>
      <c r="U2337" s="1337">
        <v>14060</v>
      </c>
      <c r="V2337" s="1">
        <v>1.2800000000000001E-2</v>
      </c>
      <c r="W2337" s="1336">
        <v>64</v>
      </c>
      <c r="X2337" s="1">
        <v>13</v>
      </c>
      <c r="Y2337" s="1">
        <v>135</v>
      </c>
      <c r="Z2337" s="1" t="s">
        <v>90</v>
      </c>
      <c r="AA2337" s="1">
        <v>401</v>
      </c>
      <c r="AB2337" s="1337">
        <v>2740</v>
      </c>
    </row>
    <row r="2338" spans="1:28">
      <c r="A2338" s="1336" t="s">
        <v>1414</v>
      </c>
      <c r="B2338" s="2" t="s">
        <v>1433</v>
      </c>
      <c r="C2338" s="1" t="s">
        <v>1434</v>
      </c>
      <c r="D2338" s="1" t="s">
        <v>116</v>
      </c>
      <c r="E2338" s="1">
        <v>130314</v>
      </c>
      <c r="F2338" s="1336" t="s">
        <v>144</v>
      </c>
      <c r="G2338" s="1" t="s">
        <v>32</v>
      </c>
      <c r="H2338" s="1">
        <v>419117</v>
      </c>
      <c r="I2338" s="3">
        <v>42531</v>
      </c>
      <c r="J2338" s="3">
        <v>42529</v>
      </c>
      <c r="K2338" s="3">
        <v>42535</v>
      </c>
      <c r="N2338" s="1" t="s">
        <v>89</v>
      </c>
      <c r="O2338" s="1">
        <v>117026</v>
      </c>
      <c r="P2338" s="1">
        <v>5000</v>
      </c>
      <c r="Q2338" s="1">
        <v>3.38</v>
      </c>
      <c r="R2338" s="1337">
        <v>16900</v>
      </c>
      <c r="S2338" s="4">
        <v>1012.2</v>
      </c>
      <c r="T2338" s="1">
        <v>2.8119999999999998</v>
      </c>
      <c r="U2338" s="1337">
        <v>14060</v>
      </c>
      <c r="V2338" s="1">
        <v>1.2800000000000001E-2</v>
      </c>
      <c r="W2338" s="1336">
        <v>64</v>
      </c>
      <c r="X2338" s="1">
        <v>13</v>
      </c>
      <c r="Y2338" s="1">
        <v>130</v>
      </c>
      <c r="AA2338" s="1">
        <v>401</v>
      </c>
      <c r="AB2338" s="1337">
        <v>2840</v>
      </c>
    </row>
    <row r="2339" spans="1:28">
      <c r="A2339" s="1336" t="s">
        <v>1414</v>
      </c>
      <c r="B2339" s="2" t="s">
        <v>1433</v>
      </c>
      <c r="C2339" s="1" t="s">
        <v>1434</v>
      </c>
      <c r="D2339" s="1" t="s">
        <v>116</v>
      </c>
      <c r="E2339" s="1">
        <v>130308</v>
      </c>
      <c r="F2339" s="1336" t="s">
        <v>126</v>
      </c>
      <c r="G2339" s="1" t="s">
        <v>32</v>
      </c>
      <c r="H2339" s="1">
        <v>419520</v>
      </c>
      <c r="I2339" s="3">
        <v>42535</v>
      </c>
      <c r="J2339" s="3">
        <v>42530</v>
      </c>
      <c r="K2339" s="3">
        <v>42531</v>
      </c>
      <c r="N2339" s="1" t="s">
        <v>89</v>
      </c>
      <c r="O2339" s="1">
        <v>117073</v>
      </c>
      <c r="P2339" s="1">
        <v>50000</v>
      </c>
      <c r="Q2339" s="1">
        <v>3.2</v>
      </c>
      <c r="R2339" s="1337">
        <v>160000</v>
      </c>
      <c r="S2339" s="4">
        <v>1122</v>
      </c>
      <c r="T2339" s="1">
        <v>2.8119999999999998</v>
      </c>
      <c r="U2339" s="1337">
        <v>140600</v>
      </c>
      <c r="V2339" s="1">
        <v>1.2800000000000001E-2</v>
      </c>
      <c r="W2339" s="1336">
        <v>640</v>
      </c>
      <c r="X2339" s="1">
        <v>13</v>
      </c>
      <c r="Y2339" s="1">
        <v>141</v>
      </c>
      <c r="AA2339" s="1">
        <v>401</v>
      </c>
      <c r="AB2339" s="1337">
        <v>19400</v>
      </c>
    </row>
    <row r="2340" spans="1:28">
      <c r="A2340" s="1336" t="s">
        <v>1414</v>
      </c>
      <c r="B2340" s="2" t="s">
        <v>1433</v>
      </c>
      <c r="C2340" s="1" t="s">
        <v>1434</v>
      </c>
      <c r="D2340" s="1" t="s">
        <v>116</v>
      </c>
      <c r="E2340" s="1">
        <v>130308</v>
      </c>
      <c r="F2340" s="1336" t="s">
        <v>126</v>
      </c>
      <c r="G2340" s="1" t="s">
        <v>32</v>
      </c>
      <c r="H2340" s="1">
        <v>419612</v>
      </c>
      <c r="I2340" s="3">
        <v>42536</v>
      </c>
      <c r="J2340" s="3">
        <v>42529</v>
      </c>
      <c r="K2340" s="3">
        <v>42530</v>
      </c>
      <c r="N2340" s="1" t="s">
        <v>89</v>
      </c>
      <c r="O2340" s="1">
        <v>116993</v>
      </c>
      <c r="P2340" s="1">
        <v>30000</v>
      </c>
      <c r="Q2340" s="1">
        <v>3.38</v>
      </c>
      <c r="R2340" s="1337">
        <v>101400</v>
      </c>
      <c r="S2340" s="4">
        <v>6073.2</v>
      </c>
      <c r="T2340" s="1">
        <v>2.8119999999999998</v>
      </c>
      <c r="U2340" s="1337">
        <v>84360</v>
      </c>
      <c r="V2340" s="1">
        <v>1.2800000000000001E-2</v>
      </c>
      <c r="W2340" s="1336">
        <v>384</v>
      </c>
      <c r="X2340" s="1">
        <v>13</v>
      </c>
      <c r="Y2340" s="1">
        <v>141</v>
      </c>
      <c r="AA2340" s="1">
        <v>401</v>
      </c>
      <c r="AB2340" s="1337">
        <v>17040</v>
      </c>
    </row>
    <row r="2341" spans="1:28">
      <c r="A2341" s="1336" t="s">
        <v>1414</v>
      </c>
      <c r="B2341" s="2" t="s">
        <v>1433</v>
      </c>
      <c r="C2341" s="1" t="s">
        <v>1434</v>
      </c>
      <c r="D2341" s="1" t="s">
        <v>116</v>
      </c>
      <c r="E2341" s="1">
        <v>130308</v>
      </c>
      <c r="F2341" s="1336" t="s">
        <v>126</v>
      </c>
      <c r="G2341" s="1" t="s">
        <v>32</v>
      </c>
      <c r="H2341" s="1">
        <v>419613</v>
      </c>
      <c r="I2341" s="3">
        <v>42536</v>
      </c>
      <c r="J2341" s="3">
        <v>42529</v>
      </c>
      <c r="K2341" s="3">
        <v>42530</v>
      </c>
      <c r="N2341" s="1" t="s">
        <v>89</v>
      </c>
      <c r="O2341" s="1">
        <v>116993</v>
      </c>
      <c r="P2341" s="1">
        <v>30000</v>
      </c>
      <c r="Q2341" s="1">
        <v>3.38</v>
      </c>
      <c r="R2341" s="1337">
        <v>101400</v>
      </c>
      <c r="S2341" s="4">
        <v>6073.2</v>
      </c>
      <c r="T2341" s="1">
        <v>2.8119999999999998</v>
      </c>
      <c r="U2341" s="1337">
        <v>84360</v>
      </c>
      <c r="V2341" s="1">
        <v>1.2800000000000001E-2</v>
      </c>
      <c r="W2341" s="1336">
        <v>384</v>
      </c>
      <c r="X2341" s="1">
        <v>13</v>
      </c>
      <c r="Y2341" s="1">
        <v>141</v>
      </c>
      <c r="AA2341" s="1">
        <v>401</v>
      </c>
      <c r="AB2341" s="1337">
        <v>17040</v>
      </c>
    </row>
    <row r="2342" spans="1:28">
      <c r="A2342" s="1336" t="s">
        <v>1414</v>
      </c>
      <c r="B2342" s="2" t="s">
        <v>1433</v>
      </c>
      <c r="C2342" s="1" t="s">
        <v>1434</v>
      </c>
      <c r="D2342" s="1" t="s">
        <v>116</v>
      </c>
      <c r="E2342" s="1">
        <v>130216</v>
      </c>
      <c r="F2342" s="1336" t="s">
        <v>810</v>
      </c>
      <c r="G2342" s="1" t="s">
        <v>32</v>
      </c>
      <c r="H2342" s="1">
        <v>420002</v>
      </c>
      <c r="I2342" s="3">
        <v>42536</v>
      </c>
      <c r="J2342" s="3">
        <v>42534</v>
      </c>
      <c r="K2342" s="3">
        <v>42537</v>
      </c>
      <c r="L2342" s="1">
        <v>222622</v>
      </c>
      <c r="M2342" s="3">
        <v>42536</v>
      </c>
      <c r="N2342" s="1" t="s">
        <v>89</v>
      </c>
      <c r="O2342" s="1">
        <v>117193</v>
      </c>
      <c r="P2342" s="1">
        <v>3000</v>
      </c>
      <c r="Q2342" s="1">
        <v>3.44</v>
      </c>
      <c r="R2342" s="1337">
        <v>10320</v>
      </c>
      <c r="S2342" s="1">
        <v>787.32</v>
      </c>
      <c r="T2342" s="1">
        <v>2.8119999999999998</v>
      </c>
      <c r="U2342" s="1337">
        <v>8436</v>
      </c>
      <c r="V2342" s="1">
        <v>1.2800000000000001E-2</v>
      </c>
      <c r="W2342" s="1336">
        <v>38.4</v>
      </c>
      <c r="X2342" s="1">
        <v>13</v>
      </c>
      <c r="Y2342" s="1">
        <v>135</v>
      </c>
      <c r="Z2342" s="1" t="s">
        <v>436</v>
      </c>
      <c r="AA2342" s="1">
        <v>401</v>
      </c>
      <c r="AB2342" s="1337">
        <v>1884</v>
      </c>
    </row>
    <row r="2343" spans="1:28">
      <c r="A2343" s="1336" t="s">
        <v>1414</v>
      </c>
      <c r="B2343" s="2" t="s">
        <v>1433</v>
      </c>
      <c r="C2343" s="1" t="s">
        <v>1434</v>
      </c>
      <c r="D2343" s="1" t="s">
        <v>116</v>
      </c>
      <c r="E2343" s="1">
        <v>130013</v>
      </c>
      <c r="F2343" s="1336" t="s">
        <v>221</v>
      </c>
      <c r="G2343" s="1" t="s">
        <v>32</v>
      </c>
      <c r="H2343" s="1">
        <v>420188</v>
      </c>
      <c r="I2343" s="3">
        <v>42539</v>
      </c>
      <c r="J2343" s="3">
        <v>42538</v>
      </c>
      <c r="K2343" s="3">
        <v>42538</v>
      </c>
      <c r="N2343" s="1" t="s">
        <v>89</v>
      </c>
      <c r="O2343" s="1">
        <v>117284</v>
      </c>
      <c r="P2343" s="1">
        <v>5000</v>
      </c>
      <c r="Q2343" s="1">
        <v>3.34</v>
      </c>
      <c r="R2343" s="1337">
        <v>16700</v>
      </c>
      <c r="S2343" s="1">
        <v>812.2</v>
      </c>
      <c r="T2343" s="1">
        <v>2.8119999999999998</v>
      </c>
      <c r="U2343" s="1337">
        <v>14060</v>
      </c>
      <c r="V2343" s="1">
        <v>1.2800000000000001E-2</v>
      </c>
      <c r="W2343" s="1336">
        <v>64</v>
      </c>
      <c r="X2343" s="1">
        <v>13</v>
      </c>
      <c r="Y2343" s="1">
        <v>130</v>
      </c>
      <c r="AA2343" s="1">
        <v>401</v>
      </c>
      <c r="AB2343" s="1337">
        <v>2640</v>
      </c>
    </row>
    <row r="2344" spans="1:28">
      <c r="A2344" s="1336" t="s">
        <v>1414</v>
      </c>
      <c r="B2344" s="2" t="s">
        <v>1433</v>
      </c>
      <c r="C2344" s="1" t="s">
        <v>1434</v>
      </c>
      <c r="D2344" s="1" t="s">
        <v>116</v>
      </c>
      <c r="E2344" s="1">
        <v>130001</v>
      </c>
      <c r="F2344" s="1336" t="s">
        <v>132</v>
      </c>
      <c r="G2344" s="1" t="s">
        <v>32</v>
      </c>
      <c r="H2344" s="1">
        <v>420399</v>
      </c>
      <c r="I2344" s="3">
        <v>42542</v>
      </c>
      <c r="J2344" s="3">
        <v>42530</v>
      </c>
      <c r="K2344" s="3">
        <v>42531</v>
      </c>
      <c r="N2344" s="1" t="s">
        <v>89</v>
      </c>
      <c r="O2344" s="1">
        <v>117051</v>
      </c>
      <c r="P2344" s="1">
        <v>10000</v>
      </c>
      <c r="Q2344" s="1">
        <v>3.36</v>
      </c>
      <c r="R2344" s="1337">
        <v>33600</v>
      </c>
      <c r="S2344" s="4">
        <v>1824.4</v>
      </c>
      <c r="T2344" s="1">
        <v>2.8119999999999998</v>
      </c>
      <c r="U2344" s="1337">
        <v>28120</v>
      </c>
      <c r="V2344" s="1">
        <v>1.2800000000000001E-2</v>
      </c>
      <c r="W2344" s="1336">
        <v>128</v>
      </c>
      <c r="X2344" s="1">
        <v>13</v>
      </c>
      <c r="Y2344" s="1">
        <v>130</v>
      </c>
      <c r="AA2344" s="1">
        <v>401</v>
      </c>
      <c r="AB2344" s="1337">
        <v>5480</v>
      </c>
    </row>
    <row r="2345" spans="1:28">
      <c r="A2345" s="1336" t="s">
        <v>1414</v>
      </c>
      <c r="B2345" s="2" t="s">
        <v>1433</v>
      </c>
      <c r="C2345" s="1" t="s">
        <v>1434</v>
      </c>
      <c r="D2345" s="1" t="s">
        <v>116</v>
      </c>
      <c r="E2345" s="1">
        <v>130339</v>
      </c>
      <c r="F2345" s="1336" t="s">
        <v>258</v>
      </c>
      <c r="G2345" s="1" t="s">
        <v>32</v>
      </c>
      <c r="H2345" s="1">
        <v>420980</v>
      </c>
      <c r="I2345" s="3">
        <v>42545</v>
      </c>
      <c r="J2345" s="3">
        <v>42544</v>
      </c>
      <c r="K2345" s="3">
        <v>42544</v>
      </c>
      <c r="L2345" s="1">
        <v>223119</v>
      </c>
      <c r="M2345" s="3">
        <v>42544</v>
      </c>
      <c r="N2345" s="1" t="s">
        <v>89</v>
      </c>
      <c r="O2345" s="1">
        <v>117424</v>
      </c>
      <c r="P2345" s="1">
        <v>10000</v>
      </c>
      <c r="Q2345" s="1">
        <v>3.2</v>
      </c>
      <c r="R2345" s="1337">
        <v>32000</v>
      </c>
      <c r="S2345" s="1">
        <v>224.4</v>
      </c>
      <c r="T2345" s="1">
        <v>2.8119999999999998</v>
      </c>
      <c r="U2345" s="1337">
        <v>28120</v>
      </c>
      <c r="V2345" s="1">
        <v>1.2800000000000001E-2</v>
      </c>
      <c r="W2345" s="1336">
        <v>128</v>
      </c>
      <c r="X2345" s="1">
        <v>13</v>
      </c>
      <c r="Y2345" s="1">
        <v>135</v>
      </c>
      <c r="Z2345" s="1" t="s">
        <v>259</v>
      </c>
      <c r="AA2345" s="1">
        <v>401</v>
      </c>
      <c r="AB2345" s="1337">
        <v>3880</v>
      </c>
    </row>
    <row r="2346" spans="1:28">
      <c r="A2346" s="1336" t="s">
        <v>1414</v>
      </c>
      <c r="B2346" s="2" t="s">
        <v>1433</v>
      </c>
      <c r="C2346" s="1" t="s">
        <v>1434</v>
      </c>
      <c r="D2346" s="1" t="s">
        <v>116</v>
      </c>
      <c r="E2346" s="1">
        <v>130322</v>
      </c>
      <c r="F2346" s="1336" t="s">
        <v>142</v>
      </c>
      <c r="G2346" s="1" t="s">
        <v>32</v>
      </c>
      <c r="H2346" s="1">
        <v>420988</v>
      </c>
      <c r="I2346" s="3">
        <v>42545</v>
      </c>
      <c r="J2346" s="3">
        <v>42543</v>
      </c>
      <c r="K2346" s="3">
        <v>42544</v>
      </c>
      <c r="L2346" s="1">
        <v>223107</v>
      </c>
      <c r="M2346" s="3">
        <v>42544</v>
      </c>
      <c r="N2346" s="1" t="s">
        <v>89</v>
      </c>
      <c r="O2346" s="1">
        <v>117391</v>
      </c>
      <c r="P2346" s="1">
        <v>10000</v>
      </c>
      <c r="Q2346" s="1">
        <v>3.25</v>
      </c>
      <c r="R2346" s="1337">
        <v>32500</v>
      </c>
      <c r="S2346" s="1">
        <v>724.4</v>
      </c>
      <c r="T2346" s="1">
        <v>2.8119999999999998</v>
      </c>
      <c r="U2346" s="1337">
        <v>28120</v>
      </c>
      <c r="V2346" s="1">
        <v>1.2800000000000001E-2</v>
      </c>
      <c r="W2346" s="1336">
        <v>128</v>
      </c>
      <c r="X2346" s="1">
        <v>13</v>
      </c>
      <c r="Y2346" s="1">
        <v>135</v>
      </c>
      <c r="Z2346" s="1" t="s">
        <v>143</v>
      </c>
      <c r="AA2346" s="1">
        <v>401</v>
      </c>
      <c r="AB2346" s="1337">
        <v>4380</v>
      </c>
    </row>
    <row r="2347" spans="1:28">
      <c r="A2347" s="1336" t="s">
        <v>1414</v>
      </c>
      <c r="B2347" s="2" t="s">
        <v>1433</v>
      </c>
      <c r="C2347" s="1" t="s">
        <v>1434</v>
      </c>
      <c r="D2347" s="1" t="s">
        <v>116</v>
      </c>
      <c r="E2347" s="1">
        <v>130004</v>
      </c>
      <c r="F2347" s="1336" t="s">
        <v>125</v>
      </c>
      <c r="G2347" s="1" t="s">
        <v>32</v>
      </c>
      <c r="H2347" s="1">
        <v>420997</v>
      </c>
      <c r="I2347" s="3">
        <v>42545</v>
      </c>
      <c r="J2347" s="3">
        <v>42545</v>
      </c>
      <c r="K2347" s="3">
        <v>42548</v>
      </c>
      <c r="L2347" s="1">
        <v>223155</v>
      </c>
      <c r="M2347" s="3">
        <v>42545</v>
      </c>
      <c r="N2347" s="1" t="s">
        <v>89</v>
      </c>
      <c r="O2347" s="1">
        <v>117452</v>
      </c>
      <c r="P2347" s="1">
        <v>10000</v>
      </c>
      <c r="Q2347" s="1">
        <v>3.28</v>
      </c>
      <c r="R2347" s="1337">
        <v>32800</v>
      </c>
      <c r="S2347" s="4">
        <v>1024.4000000000001</v>
      </c>
      <c r="T2347" s="1">
        <v>2.8119999999999998</v>
      </c>
      <c r="U2347" s="1337">
        <v>28120</v>
      </c>
      <c r="V2347" s="1">
        <v>1.2800000000000001E-2</v>
      </c>
      <c r="W2347" s="1336">
        <v>128</v>
      </c>
      <c r="X2347" s="1">
        <v>13</v>
      </c>
      <c r="Y2347" s="1">
        <v>130</v>
      </c>
      <c r="AA2347" s="1">
        <v>401</v>
      </c>
      <c r="AB2347" s="1337">
        <v>4680</v>
      </c>
    </row>
    <row r="2348" spans="1:28">
      <c r="A2348" s="1336" t="s">
        <v>1414</v>
      </c>
      <c r="B2348" s="2" t="s">
        <v>1433</v>
      </c>
      <c r="C2348" s="1" t="s">
        <v>1434</v>
      </c>
      <c r="D2348" s="1" t="s">
        <v>116</v>
      </c>
      <c r="E2348" s="1">
        <v>142049</v>
      </c>
      <c r="F2348" s="1336" t="s">
        <v>1250</v>
      </c>
      <c r="G2348" s="1" t="s">
        <v>32</v>
      </c>
      <c r="H2348" s="1">
        <v>421394</v>
      </c>
      <c r="I2348" s="3">
        <v>42539</v>
      </c>
      <c r="J2348" s="3">
        <v>42531</v>
      </c>
      <c r="K2348" s="3">
        <v>42535</v>
      </c>
      <c r="N2348" s="1" t="s">
        <v>56</v>
      </c>
      <c r="O2348" s="1">
        <v>6113</v>
      </c>
      <c r="P2348" s="1">
        <v>5000</v>
      </c>
      <c r="Q2348" s="1">
        <v>3.8616000000000001</v>
      </c>
      <c r="R2348" s="1337">
        <v>19308</v>
      </c>
      <c r="S2348" s="4">
        <v>3420.2</v>
      </c>
      <c r="T2348" s="1">
        <v>2.8119999999999998</v>
      </c>
      <c r="U2348" s="1337">
        <v>14060</v>
      </c>
      <c r="V2348" s="1">
        <v>1.2800000000000001E-2</v>
      </c>
      <c r="W2348" s="1336">
        <v>64</v>
      </c>
      <c r="X2348" s="1">
        <v>13</v>
      </c>
      <c r="Y2348" s="1">
        <v>144</v>
      </c>
      <c r="AA2348" s="1">
        <v>401</v>
      </c>
      <c r="AB2348" s="1337">
        <v>5248</v>
      </c>
    </row>
    <row r="2349" spans="1:28">
      <c r="A2349" s="1336" t="s">
        <v>1414</v>
      </c>
      <c r="B2349" s="2" t="s">
        <v>1435</v>
      </c>
      <c r="C2349" s="1" t="s">
        <v>1436</v>
      </c>
      <c r="D2349" s="1" t="s">
        <v>116</v>
      </c>
      <c r="E2349" s="1">
        <v>130308</v>
      </c>
      <c r="F2349" s="1336" t="s">
        <v>126</v>
      </c>
      <c r="G2349" s="1" t="s">
        <v>32</v>
      </c>
      <c r="H2349" s="1">
        <v>417926</v>
      </c>
      <c r="I2349" s="3">
        <v>42522</v>
      </c>
      <c r="J2349" s="3">
        <v>42509</v>
      </c>
      <c r="K2349" s="3">
        <v>42530</v>
      </c>
      <c r="N2349" s="1" t="s">
        <v>89</v>
      </c>
      <c r="O2349" s="1">
        <v>116294</v>
      </c>
      <c r="P2349" s="1">
        <v>20000</v>
      </c>
      <c r="Q2349" s="1">
        <v>3.2</v>
      </c>
      <c r="R2349" s="1337">
        <v>64000</v>
      </c>
      <c r="S2349" s="1">
        <v>448.8</v>
      </c>
      <c r="T2349" s="1">
        <v>2.8119999999999998</v>
      </c>
      <c r="U2349" s="1337">
        <v>56240</v>
      </c>
      <c r="V2349" s="1">
        <v>1.2800000000000001E-2</v>
      </c>
      <c r="W2349" s="1336">
        <v>256</v>
      </c>
      <c r="X2349" s="1">
        <v>13</v>
      </c>
      <c r="Y2349" s="1">
        <v>141</v>
      </c>
      <c r="AA2349" s="1">
        <v>401</v>
      </c>
      <c r="AB2349" s="1337">
        <v>7760</v>
      </c>
    </row>
    <row r="2350" spans="1:28">
      <c r="A2350" s="1336" t="s">
        <v>1414</v>
      </c>
      <c r="B2350" s="2" t="s">
        <v>1435</v>
      </c>
      <c r="C2350" s="1" t="s">
        <v>1436</v>
      </c>
      <c r="D2350" s="1" t="s">
        <v>116</v>
      </c>
      <c r="E2350" s="1">
        <v>130308</v>
      </c>
      <c r="F2350" s="1336" t="s">
        <v>126</v>
      </c>
      <c r="G2350" s="1" t="s">
        <v>32</v>
      </c>
      <c r="H2350" s="1">
        <v>417926</v>
      </c>
      <c r="I2350" s="3">
        <v>42522</v>
      </c>
      <c r="J2350" s="3">
        <v>42509</v>
      </c>
      <c r="K2350" s="3">
        <v>42530</v>
      </c>
      <c r="N2350" s="1" t="s">
        <v>89</v>
      </c>
      <c r="O2350" s="1">
        <v>116294</v>
      </c>
      <c r="P2350" s="1">
        <v>30000</v>
      </c>
      <c r="Q2350" s="1">
        <v>3.2</v>
      </c>
      <c r="R2350" s="1337">
        <v>96000</v>
      </c>
      <c r="S2350" s="1">
        <v>673.2</v>
      </c>
      <c r="T2350" s="1">
        <v>2.8119999999999998</v>
      </c>
      <c r="U2350" s="1337">
        <v>84360</v>
      </c>
      <c r="V2350" s="1">
        <v>1.2800000000000001E-2</v>
      </c>
      <c r="W2350" s="1336">
        <v>384</v>
      </c>
      <c r="X2350" s="1">
        <v>13</v>
      </c>
      <c r="Y2350" s="1">
        <v>141</v>
      </c>
      <c r="AA2350" s="1">
        <v>401</v>
      </c>
      <c r="AB2350" s="1337">
        <v>11640</v>
      </c>
    </row>
    <row r="2351" spans="1:28">
      <c r="A2351" s="1336" t="s">
        <v>1414</v>
      </c>
      <c r="B2351" s="2" t="s">
        <v>1435</v>
      </c>
      <c r="C2351" s="1" t="s">
        <v>1436</v>
      </c>
      <c r="D2351" s="1" t="s">
        <v>116</v>
      </c>
      <c r="E2351" s="1">
        <v>130099</v>
      </c>
      <c r="F2351" s="1336" t="s">
        <v>150</v>
      </c>
      <c r="G2351" s="1" t="s">
        <v>32</v>
      </c>
      <c r="H2351" s="1">
        <v>418068</v>
      </c>
      <c r="I2351" s="3">
        <v>42523</v>
      </c>
      <c r="J2351" s="3">
        <v>42513</v>
      </c>
      <c r="K2351" s="3">
        <v>42531</v>
      </c>
      <c r="N2351" s="1" t="s">
        <v>89</v>
      </c>
      <c r="O2351" s="1">
        <v>116326</v>
      </c>
      <c r="P2351" s="1">
        <v>10000</v>
      </c>
      <c r="Q2351" s="1">
        <v>3.46</v>
      </c>
      <c r="R2351" s="1337">
        <v>34600</v>
      </c>
      <c r="S2351" s="4">
        <v>2824.4</v>
      </c>
      <c r="T2351" s="1">
        <v>2.8119999999999998</v>
      </c>
      <c r="U2351" s="1337">
        <v>28120</v>
      </c>
      <c r="V2351" s="1">
        <v>1.2800000000000001E-2</v>
      </c>
      <c r="W2351" s="1336">
        <v>128</v>
      </c>
      <c r="X2351" s="1">
        <v>13</v>
      </c>
      <c r="Y2351" s="1">
        <v>130</v>
      </c>
      <c r="AA2351" s="1">
        <v>401</v>
      </c>
      <c r="AB2351" s="1337">
        <v>6480</v>
      </c>
    </row>
    <row r="2352" spans="1:28">
      <c r="A2352" s="1336" t="s">
        <v>1414</v>
      </c>
      <c r="B2352" s="2" t="s">
        <v>1435</v>
      </c>
      <c r="C2352" s="1" t="s">
        <v>1436</v>
      </c>
      <c r="D2352" s="1" t="s">
        <v>116</v>
      </c>
      <c r="E2352" s="1">
        <v>130099</v>
      </c>
      <c r="F2352" s="1336" t="s">
        <v>150</v>
      </c>
      <c r="G2352" s="1" t="s">
        <v>32</v>
      </c>
      <c r="H2352" s="1">
        <v>418068</v>
      </c>
      <c r="I2352" s="3">
        <v>42523</v>
      </c>
      <c r="J2352" s="3">
        <v>42513</v>
      </c>
      <c r="K2352" s="3">
        <v>42531</v>
      </c>
      <c r="N2352" s="1" t="s">
        <v>89</v>
      </c>
      <c r="O2352" s="1">
        <v>116326</v>
      </c>
      <c r="P2352" s="1">
        <v>5000</v>
      </c>
      <c r="Q2352" s="1">
        <v>3.46</v>
      </c>
      <c r="R2352" s="1337">
        <v>17300</v>
      </c>
      <c r="S2352" s="4">
        <v>1412.2</v>
      </c>
      <c r="T2352" s="1">
        <v>2.8119999999999998</v>
      </c>
      <c r="U2352" s="1337">
        <v>14060</v>
      </c>
      <c r="V2352" s="1">
        <v>1.2800000000000001E-2</v>
      </c>
      <c r="W2352" s="1336">
        <v>64</v>
      </c>
      <c r="X2352" s="1">
        <v>13</v>
      </c>
      <c r="Y2352" s="1">
        <v>130</v>
      </c>
      <c r="AA2352" s="1">
        <v>401</v>
      </c>
      <c r="AB2352" s="1337">
        <v>3240</v>
      </c>
    </row>
    <row r="2353" spans="1:28">
      <c r="A2353" s="1336" t="s">
        <v>1414</v>
      </c>
      <c r="B2353" s="2" t="s">
        <v>1435</v>
      </c>
      <c r="C2353" s="1" t="s">
        <v>1436</v>
      </c>
      <c r="D2353" s="1" t="s">
        <v>116</v>
      </c>
      <c r="E2353" s="1">
        <v>130099</v>
      </c>
      <c r="F2353" s="1336" t="s">
        <v>150</v>
      </c>
      <c r="G2353" s="1" t="s">
        <v>32</v>
      </c>
      <c r="H2353" s="1">
        <v>418068</v>
      </c>
      <c r="I2353" s="3">
        <v>42523</v>
      </c>
      <c r="J2353" s="3">
        <v>42513</v>
      </c>
      <c r="K2353" s="3">
        <v>42531</v>
      </c>
      <c r="N2353" s="1" t="s">
        <v>89</v>
      </c>
      <c r="O2353" s="1">
        <v>116326</v>
      </c>
      <c r="P2353" s="1">
        <v>15000</v>
      </c>
      <c r="Q2353" s="1">
        <v>3.46</v>
      </c>
      <c r="R2353" s="1337">
        <v>51900</v>
      </c>
      <c r="S2353" s="4">
        <v>4236.6000000000004</v>
      </c>
      <c r="T2353" s="1">
        <v>2.8119999999999998</v>
      </c>
      <c r="U2353" s="1337">
        <v>42180</v>
      </c>
      <c r="V2353" s="1">
        <v>1.2800000000000001E-2</v>
      </c>
      <c r="W2353" s="1336">
        <v>192</v>
      </c>
      <c r="X2353" s="1">
        <v>13</v>
      </c>
      <c r="Y2353" s="1">
        <v>130</v>
      </c>
      <c r="AA2353" s="1">
        <v>401</v>
      </c>
      <c r="AB2353" s="1337">
        <v>9720</v>
      </c>
    </row>
    <row r="2354" spans="1:28">
      <c r="A2354" s="1336" t="s">
        <v>1414</v>
      </c>
      <c r="B2354" s="2" t="s">
        <v>1435</v>
      </c>
      <c r="C2354" s="1" t="s">
        <v>1436</v>
      </c>
      <c r="D2354" s="1" t="s">
        <v>116</v>
      </c>
      <c r="E2354" s="1">
        <v>130099</v>
      </c>
      <c r="F2354" s="1336" t="s">
        <v>150</v>
      </c>
      <c r="G2354" s="1" t="s">
        <v>32</v>
      </c>
      <c r="H2354" s="1">
        <v>418069</v>
      </c>
      <c r="I2354" s="3">
        <v>42523</v>
      </c>
      <c r="J2354" s="3">
        <v>42515</v>
      </c>
      <c r="K2354" s="3">
        <v>42536</v>
      </c>
      <c r="N2354" s="1" t="s">
        <v>89</v>
      </c>
      <c r="O2354" s="1">
        <v>116429</v>
      </c>
      <c r="P2354" s="1">
        <v>10000</v>
      </c>
      <c r="Q2354" s="1">
        <v>3.44</v>
      </c>
      <c r="R2354" s="1337">
        <v>34400</v>
      </c>
      <c r="S2354" s="4">
        <v>2624.4</v>
      </c>
      <c r="T2354" s="1">
        <v>2.8119999999999998</v>
      </c>
      <c r="U2354" s="1337">
        <v>28120</v>
      </c>
      <c r="V2354" s="1">
        <v>1.2800000000000001E-2</v>
      </c>
      <c r="W2354" s="1336">
        <v>128</v>
      </c>
      <c r="X2354" s="1">
        <v>13</v>
      </c>
      <c r="Y2354" s="1">
        <v>130</v>
      </c>
      <c r="AA2354" s="1">
        <v>401</v>
      </c>
      <c r="AB2354" s="1337">
        <v>6280</v>
      </c>
    </row>
    <row r="2355" spans="1:28">
      <c r="A2355" s="1336" t="s">
        <v>1414</v>
      </c>
      <c r="B2355" s="2" t="s">
        <v>1435</v>
      </c>
      <c r="C2355" s="1" t="s">
        <v>1436</v>
      </c>
      <c r="D2355" s="1" t="s">
        <v>116</v>
      </c>
      <c r="E2355" s="1">
        <v>130099</v>
      </c>
      <c r="F2355" s="1336" t="s">
        <v>150</v>
      </c>
      <c r="G2355" s="1" t="s">
        <v>32</v>
      </c>
      <c r="H2355" s="1">
        <v>418069</v>
      </c>
      <c r="I2355" s="3">
        <v>42523</v>
      </c>
      <c r="J2355" s="3">
        <v>42515</v>
      </c>
      <c r="K2355" s="3">
        <v>42536</v>
      </c>
      <c r="N2355" s="1" t="s">
        <v>89</v>
      </c>
      <c r="O2355" s="1">
        <v>116429</v>
      </c>
      <c r="P2355" s="1">
        <v>5000</v>
      </c>
      <c r="Q2355" s="1">
        <v>3.44</v>
      </c>
      <c r="R2355" s="1337">
        <v>17200</v>
      </c>
      <c r="S2355" s="4">
        <v>1312.2</v>
      </c>
      <c r="T2355" s="1">
        <v>2.8119999999999998</v>
      </c>
      <c r="U2355" s="1337">
        <v>14060</v>
      </c>
      <c r="V2355" s="1">
        <v>1.2800000000000001E-2</v>
      </c>
      <c r="W2355" s="1336">
        <v>64</v>
      </c>
      <c r="X2355" s="1">
        <v>13</v>
      </c>
      <c r="Y2355" s="1">
        <v>130</v>
      </c>
      <c r="AA2355" s="1">
        <v>401</v>
      </c>
      <c r="AB2355" s="1337">
        <v>3140</v>
      </c>
    </row>
    <row r="2356" spans="1:28">
      <c r="A2356" s="1336" t="s">
        <v>1414</v>
      </c>
      <c r="B2356" s="2" t="s">
        <v>1435</v>
      </c>
      <c r="C2356" s="1" t="s">
        <v>1436</v>
      </c>
      <c r="D2356" s="1" t="s">
        <v>116</v>
      </c>
      <c r="E2356" s="1">
        <v>130099</v>
      </c>
      <c r="F2356" s="1336" t="s">
        <v>150</v>
      </c>
      <c r="G2356" s="1" t="s">
        <v>32</v>
      </c>
      <c r="H2356" s="1">
        <v>418069</v>
      </c>
      <c r="I2356" s="3">
        <v>42523</v>
      </c>
      <c r="J2356" s="3">
        <v>42515</v>
      </c>
      <c r="K2356" s="3">
        <v>42536</v>
      </c>
      <c r="N2356" s="1" t="s">
        <v>89</v>
      </c>
      <c r="O2356" s="1">
        <v>116429</v>
      </c>
      <c r="P2356" s="1">
        <v>5000</v>
      </c>
      <c r="Q2356" s="1">
        <v>3.44</v>
      </c>
      <c r="R2356" s="1337">
        <v>17200</v>
      </c>
      <c r="S2356" s="4">
        <v>1312.2</v>
      </c>
      <c r="T2356" s="1">
        <v>2.8119999999999998</v>
      </c>
      <c r="U2356" s="1337">
        <v>14060</v>
      </c>
      <c r="V2356" s="1">
        <v>1.2800000000000001E-2</v>
      </c>
      <c r="W2356" s="1336">
        <v>64</v>
      </c>
      <c r="X2356" s="1">
        <v>13</v>
      </c>
      <c r="Y2356" s="1">
        <v>130</v>
      </c>
      <c r="AA2356" s="1">
        <v>401</v>
      </c>
      <c r="AB2356" s="1337">
        <v>3140</v>
      </c>
    </row>
    <row r="2357" spans="1:28">
      <c r="A2357" s="1336" t="s">
        <v>1414</v>
      </c>
      <c r="B2357" s="2" t="s">
        <v>1435</v>
      </c>
      <c r="C2357" s="1" t="s">
        <v>1436</v>
      </c>
      <c r="D2357" s="1" t="s">
        <v>116</v>
      </c>
      <c r="E2357" s="1">
        <v>130004</v>
      </c>
      <c r="F2357" s="1336" t="s">
        <v>125</v>
      </c>
      <c r="G2357" s="1" t="s">
        <v>32</v>
      </c>
      <c r="H2357" s="1">
        <v>418073</v>
      </c>
      <c r="I2357" s="3">
        <v>42523</v>
      </c>
      <c r="J2357" s="3">
        <v>42486</v>
      </c>
      <c r="K2357" s="3">
        <v>42505</v>
      </c>
      <c r="L2357" s="1">
        <v>221520</v>
      </c>
      <c r="M2357" s="3">
        <v>42523</v>
      </c>
      <c r="N2357" s="1" t="s">
        <v>89</v>
      </c>
      <c r="O2357" s="1">
        <v>115557</v>
      </c>
      <c r="P2357" s="1">
        <v>5000</v>
      </c>
      <c r="Q2357" s="1">
        <v>3.62</v>
      </c>
      <c r="R2357" s="1337">
        <v>18100</v>
      </c>
      <c r="S2357" s="4">
        <v>2212.1999999999998</v>
      </c>
      <c r="T2357" s="1">
        <v>2.8119999999999998</v>
      </c>
      <c r="U2357" s="1337">
        <v>14060</v>
      </c>
      <c r="V2357" s="1">
        <v>1.2800000000000001E-2</v>
      </c>
      <c r="W2357" s="1336">
        <v>64</v>
      </c>
      <c r="X2357" s="1">
        <v>13</v>
      </c>
      <c r="Y2357" s="1">
        <v>130</v>
      </c>
      <c r="AA2357" s="1">
        <v>401</v>
      </c>
      <c r="AB2357" s="1337">
        <v>4040</v>
      </c>
    </row>
    <row r="2358" spans="1:28">
      <c r="A2358" s="1336" t="s">
        <v>1414</v>
      </c>
      <c r="B2358" s="2" t="s">
        <v>1435</v>
      </c>
      <c r="C2358" s="1" t="s">
        <v>1436</v>
      </c>
      <c r="D2358" s="1" t="s">
        <v>116</v>
      </c>
      <c r="E2358" s="1">
        <v>130004</v>
      </c>
      <c r="F2358" s="1336" t="s">
        <v>125</v>
      </c>
      <c r="G2358" s="1" t="s">
        <v>32</v>
      </c>
      <c r="H2358" s="1">
        <v>418075</v>
      </c>
      <c r="I2358" s="3">
        <v>42523</v>
      </c>
      <c r="J2358" s="3">
        <v>42493</v>
      </c>
      <c r="K2358" s="3">
        <v>42515</v>
      </c>
      <c r="L2358" s="1">
        <v>221533</v>
      </c>
      <c r="M2358" s="3">
        <v>42523</v>
      </c>
      <c r="N2358" s="1" t="s">
        <v>89</v>
      </c>
      <c r="O2358" s="1">
        <v>115734</v>
      </c>
      <c r="P2358" s="1">
        <v>10000</v>
      </c>
      <c r="Q2358" s="1">
        <v>3.57</v>
      </c>
      <c r="R2358" s="1337">
        <v>35700</v>
      </c>
      <c r="S2358" s="4">
        <v>3924.4</v>
      </c>
      <c r="T2358" s="1">
        <v>2.8119999999999998</v>
      </c>
      <c r="U2358" s="1337">
        <v>28120</v>
      </c>
      <c r="V2358" s="1">
        <v>1.2800000000000001E-2</v>
      </c>
      <c r="W2358" s="1336">
        <v>128</v>
      </c>
      <c r="X2358" s="1">
        <v>13</v>
      </c>
      <c r="Y2358" s="1">
        <v>130</v>
      </c>
      <c r="AA2358" s="1">
        <v>401</v>
      </c>
      <c r="AB2358" s="1337">
        <v>7580</v>
      </c>
    </row>
    <row r="2359" spans="1:28">
      <c r="A2359" s="1336" t="s">
        <v>1414</v>
      </c>
      <c r="B2359" s="2" t="s">
        <v>1435</v>
      </c>
      <c r="C2359" s="1" t="s">
        <v>1436</v>
      </c>
      <c r="D2359" s="1" t="s">
        <v>116</v>
      </c>
      <c r="E2359" s="1">
        <v>130004</v>
      </c>
      <c r="F2359" s="1336" t="s">
        <v>125</v>
      </c>
      <c r="G2359" s="1" t="s">
        <v>32</v>
      </c>
      <c r="H2359" s="1">
        <v>418077</v>
      </c>
      <c r="I2359" s="3">
        <v>42523</v>
      </c>
      <c r="J2359" s="3">
        <v>42499</v>
      </c>
      <c r="K2359" s="3">
        <v>42515</v>
      </c>
      <c r="L2359" s="1">
        <v>221532</v>
      </c>
      <c r="M2359" s="3">
        <v>42523</v>
      </c>
      <c r="N2359" s="1" t="s">
        <v>89</v>
      </c>
      <c r="O2359" s="1">
        <v>115916</v>
      </c>
      <c r="P2359" s="1">
        <v>5000</v>
      </c>
      <c r="Q2359" s="1">
        <v>3.57</v>
      </c>
      <c r="R2359" s="1337">
        <v>17850</v>
      </c>
      <c r="S2359" s="4">
        <v>1962.2</v>
      </c>
      <c r="T2359" s="1">
        <v>2.8119999999999998</v>
      </c>
      <c r="U2359" s="1337">
        <v>14060</v>
      </c>
      <c r="V2359" s="1">
        <v>1.2800000000000001E-2</v>
      </c>
      <c r="W2359" s="1336">
        <v>64</v>
      </c>
      <c r="X2359" s="1">
        <v>13</v>
      </c>
      <c r="Y2359" s="1">
        <v>130</v>
      </c>
      <c r="AA2359" s="1">
        <v>401</v>
      </c>
      <c r="AB2359" s="1337">
        <v>3790</v>
      </c>
    </row>
    <row r="2360" spans="1:28">
      <c r="A2360" s="1336" t="s">
        <v>1414</v>
      </c>
      <c r="B2360" s="2" t="s">
        <v>1435</v>
      </c>
      <c r="C2360" s="1" t="s">
        <v>1436</v>
      </c>
      <c r="D2360" s="1" t="s">
        <v>116</v>
      </c>
      <c r="E2360" s="1">
        <v>130241</v>
      </c>
      <c r="F2360" s="1336" t="s">
        <v>368</v>
      </c>
      <c r="G2360" s="1" t="s">
        <v>32</v>
      </c>
      <c r="H2360" s="1">
        <v>418083</v>
      </c>
      <c r="I2360" s="3">
        <v>42523</v>
      </c>
      <c r="J2360" s="3">
        <v>42503</v>
      </c>
      <c r="K2360" s="3">
        <v>42526</v>
      </c>
      <c r="L2360" s="1">
        <v>221514</v>
      </c>
      <c r="M2360" s="3">
        <v>42522</v>
      </c>
      <c r="N2360" s="1" t="s">
        <v>89</v>
      </c>
      <c r="O2360" s="1">
        <v>116153</v>
      </c>
      <c r="P2360" s="1">
        <v>10000</v>
      </c>
      <c r="Q2360" s="1">
        <v>3.2</v>
      </c>
      <c r="R2360" s="1337">
        <v>32000</v>
      </c>
      <c r="S2360" s="1">
        <v>224.4</v>
      </c>
      <c r="T2360" s="1">
        <v>2.8119999999999998</v>
      </c>
      <c r="U2360" s="1337">
        <v>28120</v>
      </c>
      <c r="V2360" s="1">
        <v>1.2800000000000001E-2</v>
      </c>
      <c r="W2360" s="1336">
        <v>128</v>
      </c>
      <c r="X2360" s="1">
        <v>13</v>
      </c>
      <c r="Y2360" s="1">
        <v>135</v>
      </c>
      <c r="Z2360" s="1" t="s">
        <v>143</v>
      </c>
      <c r="AA2360" s="1">
        <v>401</v>
      </c>
      <c r="AB2360" s="1337">
        <v>3880</v>
      </c>
    </row>
    <row r="2361" spans="1:28">
      <c r="A2361" s="1336" t="s">
        <v>1414</v>
      </c>
      <c r="B2361" s="2" t="s">
        <v>1435</v>
      </c>
      <c r="C2361" s="1" t="s">
        <v>1436</v>
      </c>
      <c r="D2361" s="1" t="s">
        <v>116</v>
      </c>
      <c r="E2361" s="1">
        <v>130241</v>
      </c>
      <c r="F2361" s="1336" t="s">
        <v>368</v>
      </c>
      <c r="G2361" s="1" t="s">
        <v>32</v>
      </c>
      <c r="H2361" s="1">
        <v>418083</v>
      </c>
      <c r="I2361" s="3">
        <v>42523</v>
      </c>
      <c r="J2361" s="3">
        <v>42503</v>
      </c>
      <c r="K2361" s="3">
        <v>42526</v>
      </c>
      <c r="L2361" s="1">
        <v>221514</v>
      </c>
      <c r="M2361" s="3">
        <v>42522</v>
      </c>
      <c r="N2361" s="1" t="s">
        <v>89</v>
      </c>
      <c r="O2361" s="1">
        <v>116153</v>
      </c>
      <c r="P2361" s="1">
        <v>10000</v>
      </c>
      <c r="Q2361" s="1">
        <v>3.2</v>
      </c>
      <c r="R2361" s="1337">
        <v>32000</v>
      </c>
      <c r="S2361" s="1">
        <v>224.4</v>
      </c>
      <c r="T2361" s="1">
        <v>2.8119999999999998</v>
      </c>
      <c r="U2361" s="1337">
        <v>28120</v>
      </c>
      <c r="V2361" s="1">
        <v>1.2800000000000001E-2</v>
      </c>
      <c r="W2361" s="1336">
        <v>128</v>
      </c>
      <c r="X2361" s="1">
        <v>13</v>
      </c>
      <c r="Y2361" s="1">
        <v>135</v>
      </c>
      <c r="Z2361" s="1" t="s">
        <v>143</v>
      </c>
      <c r="AA2361" s="1">
        <v>401</v>
      </c>
      <c r="AB2361" s="1337">
        <v>3880</v>
      </c>
    </row>
    <row r="2362" spans="1:28">
      <c r="A2362" s="1336" t="s">
        <v>1414</v>
      </c>
      <c r="B2362" s="2" t="s">
        <v>1435</v>
      </c>
      <c r="C2362" s="1" t="s">
        <v>1436</v>
      </c>
      <c r="D2362" s="1" t="s">
        <v>116</v>
      </c>
      <c r="E2362" s="1">
        <v>130003</v>
      </c>
      <c r="F2362" s="1336" t="s">
        <v>145</v>
      </c>
      <c r="G2362" s="1" t="s">
        <v>32</v>
      </c>
      <c r="H2362" s="1">
        <v>418370</v>
      </c>
      <c r="I2362" s="3">
        <v>42527</v>
      </c>
      <c r="J2362" s="3">
        <v>42494</v>
      </c>
      <c r="K2362" s="3">
        <v>42515</v>
      </c>
      <c r="N2362" s="1" t="s">
        <v>89</v>
      </c>
      <c r="O2362" s="1">
        <v>115765</v>
      </c>
      <c r="P2362" s="1">
        <v>5000</v>
      </c>
      <c r="Q2362" s="1">
        <v>3.58</v>
      </c>
      <c r="R2362" s="1337">
        <v>17900</v>
      </c>
      <c r="S2362" s="4">
        <v>2012.2</v>
      </c>
      <c r="T2362" s="1">
        <v>2.8119999999999998</v>
      </c>
      <c r="U2362" s="1337">
        <v>14060</v>
      </c>
      <c r="V2362" s="1">
        <v>1.2800000000000001E-2</v>
      </c>
      <c r="W2362" s="1336">
        <v>64</v>
      </c>
      <c r="X2362" s="1">
        <v>13</v>
      </c>
      <c r="Y2362" s="1">
        <v>130</v>
      </c>
      <c r="AA2362" s="1">
        <v>401</v>
      </c>
      <c r="AB2362" s="1337">
        <v>3840</v>
      </c>
    </row>
    <row r="2363" spans="1:28">
      <c r="A2363" s="1336" t="s">
        <v>1414</v>
      </c>
      <c r="B2363" s="2" t="s">
        <v>1435</v>
      </c>
      <c r="C2363" s="1" t="s">
        <v>1436</v>
      </c>
      <c r="D2363" s="1" t="s">
        <v>116</v>
      </c>
      <c r="E2363" s="1">
        <v>130003</v>
      </c>
      <c r="F2363" s="1336" t="s">
        <v>145</v>
      </c>
      <c r="G2363" s="1" t="s">
        <v>32</v>
      </c>
      <c r="H2363" s="1">
        <v>418372</v>
      </c>
      <c r="I2363" s="3">
        <v>42527</v>
      </c>
      <c r="J2363" s="3">
        <v>42522</v>
      </c>
      <c r="K2363" s="3">
        <v>42537</v>
      </c>
      <c r="N2363" s="1" t="s">
        <v>89</v>
      </c>
      <c r="O2363" s="1">
        <v>116672</v>
      </c>
      <c r="P2363" s="1">
        <v>5000</v>
      </c>
      <c r="Q2363" s="1">
        <v>3.38</v>
      </c>
      <c r="R2363" s="1337">
        <v>16900</v>
      </c>
      <c r="S2363" s="4">
        <v>1012.2</v>
      </c>
      <c r="T2363" s="1">
        <v>2.8119999999999998</v>
      </c>
      <c r="U2363" s="1337">
        <v>14060</v>
      </c>
      <c r="V2363" s="1">
        <v>1.2800000000000001E-2</v>
      </c>
      <c r="W2363" s="1336">
        <v>64</v>
      </c>
      <c r="X2363" s="1">
        <v>13</v>
      </c>
      <c r="Y2363" s="1">
        <v>130</v>
      </c>
      <c r="AA2363" s="1">
        <v>401</v>
      </c>
      <c r="AB2363" s="1337">
        <v>2840</v>
      </c>
    </row>
    <row r="2364" spans="1:28">
      <c r="A2364" s="1336" t="s">
        <v>1414</v>
      </c>
      <c r="B2364" s="2" t="s">
        <v>1435</v>
      </c>
      <c r="C2364" s="1" t="s">
        <v>1436</v>
      </c>
      <c r="D2364" s="1" t="s">
        <v>116</v>
      </c>
      <c r="E2364" s="1">
        <v>130004</v>
      </c>
      <c r="F2364" s="1336" t="s">
        <v>125</v>
      </c>
      <c r="G2364" s="1" t="s">
        <v>32</v>
      </c>
      <c r="H2364" s="1">
        <v>418436</v>
      </c>
      <c r="I2364" s="3">
        <v>42525</v>
      </c>
      <c r="J2364" s="3">
        <v>42521</v>
      </c>
      <c r="K2364" s="3">
        <v>42523</v>
      </c>
      <c r="L2364" s="1">
        <v>221715</v>
      </c>
      <c r="M2364" s="3">
        <v>42525</v>
      </c>
      <c r="N2364" s="1" t="s">
        <v>89</v>
      </c>
      <c r="O2364" s="1">
        <v>116637</v>
      </c>
      <c r="P2364" s="1">
        <v>10000</v>
      </c>
      <c r="Q2364" s="1">
        <v>3.41</v>
      </c>
      <c r="R2364" s="1337">
        <v>34100</v>
      </c>
      <c r="S2364" s="4">
        <v>2324.4</v>
      </c>
      <c r="T2364" s="1">
        <v>2.8119999999999998</v>
      </c>
      <c r="U2364" s="1337">
        <v>28120</v>
      </c>
      <c r="V2364" s="1">
        <v>1.2800000000000001E-2</v>
      </c>
      <c r="W2364" s="1336">
        <v>128</v>
      </c>
      <c r="X2364" s="1">
        <v>13</v>
      </c>
      <c r="Y2364" s="1">
        <v>130</v>
      </c>
      <c r="AA2364" s="1">
        <v>401</v>
      </c>
      <c r="AB2364" s="1337">
        <v>5980</v>
      </c>
    </row>
    <row r="2365" spans="1:28">
      <c r="A2365" s="1336" t="s">
        <v>1414</v>
      </c>
      <c r="B2365" s="2" t="s">
        <v>1435</v>
      </c>
      <c r="C2365" s="1" t="s">
        <v>1436</v>
      </c>
      <c r="D2365" s="1" t="s">
        <v>116</v>
      </c>
      <c r="E2365" s="1">
        <v>140008</v>
      </c>
      <c r="F2365" s="1336" t="s">
        <v>123</v>
      </c>
      <c r="G2365" s="1" t="s">
        <v>32</v>
      </c>
      <c r="H2365" s="1">
        <v>418568</v>
      </c>
      <c r="I2365" s="3">
        <v>42527</v>
      </c>
      <c r="J2365" s="3">
        <v>42522</v>
      </c>
      <c r="K2365" s="3">
        <v>42527</v>
      </c>
      <c r="L2365" s="1">
        <v>221807</v>
      </c>
      <c r="M2365" s="3">
        <v>42526</v>
      </c>
      <c r="N2365" s="1" t="s">
        <v>89</v>
      </c>
      <c r="O2365" s="1">
        <v>116689</v>
      </c>
      <c r="P2365" s="1">
        <v>10000</v>
      </c>
      <c r="Q2365" s="1">
        <v>3.36</v>
      </c>
      <c r="R2365" s="1337">
        <v>33600</v>
      </c>
      <c r="S2365" s="4">
        <v>1824.4</v>
      </c>
      <c r="T2365" s="1">
        <v>2.8119999999999998</v>
      </c>
      <c r="U2365" s="1337">
        <v>28120</v>
      </c>
      <c r="V2365" s="1">
        <v>1.2800000000000001E-2</v>
      </c>
      <c r="W2365" s="1336">
        <v>128</v>
      </c>
      <c r="X2365" s="1">
        <v>13</v>
      </c>
      <c r="Y2365" s="1">
        <v>141</v>
      </c>
      <c r="AA2365" s="1">
        <v>401</v>
      </c>
      <c r="AB2365" s="1337">
        <v>5480</v>
      </c>
    </row>
    <row r="2366" spans="1:28">
      <c r="A2366" s="1336" t="s">
        <v>1414</v>
      </c>
      <c r="B2366" s="2" t="s">
        <v>1435</v>
      </c>
      <c r="C2366" s="1" t="s">
        <v>1436</v>
      </c>
      <c r="D2366" s="1" t="s">
        <v>116</v>
      </c>
      <c r="E2366" s="1">
        <v>130349</v>
      </c>
      <c r="F2366" s="1336" t="s">
        <v>141</v>
      </c>
      <c r="G2366" s="1" t="s">
        <v>32</v>
      </c>
      <c r="H2366" s="1">
        <v>418586</v>
      </c>
      <c r="I2366" s="3">
        <v>42528</v>
      </c>
      <c r="J2366" s="3">
        <v>42524</v>
      </c>
      <c r="K2366" s="3">
        <v>42528</v>
      </c>
      <c r="N2366" s="1" t="s">
        <v>89</v>
      </c>
      <c r="O2366" s="1">
        <v>116795</v>
      </c>
      <c r="P2366" s="1">
        <v>5000</v>
      </c>
      <c r="Q2366" s="1">
        <v>3.37</v>
      </c>
      <c r="R2366" s="1337">
        <v>16850</v>
      </c>
      <c r="S2366" s="1">
        <v>962.2</v>
      </c>
      <c r="T2366" s="1">
        <v>2.8119999999999998</v>
      </c>
      <c r="U2366" s="1337">
        <v>14060</v>
      </c>
      <c r="V2366" s="1">
        <v>1.2800000000000001E-2</v>
      </c>
      <c r="W2366" s="1336">
        <v>64</v>
      </c>
      <c r="X2366" s="1">
        <v>13</v>
      </c>
      <c r="Y2366" s="1">
        <v>141</v>
      </c>
      <c r="AA2366" s="1">
        <v>401</v>
      </c>
      <c r="AB2366" s="1337">
        <v>2790</v>
      </c>
    </row>
    <row r="2367" spans="1:28">
      <c r="A2367" s="1336" t="s">
        <v>1414</v>
      </c>
      <c r="B2367" s="2" t="s">
        <v>1435</v>
      </c>
      <c r="C2367" s="1" t="s">
        <v>1436</v>
      </c>
      <c r="D2367" s="1" t="s">
        <v>116</v>
      </c>
      <c r="E2367" s="1">
        <v>140083</v>
      </c>
      <c r="F2367" s="1336" t="s">
        <v>117</v>
      </c>
      <c r="G2367" s="1" t="s">
        <v>32</v>
      </c>
      <c r="H2367" s="1">
        <v>418594</v>
      </c>
      <c r="I2367" s="3">
        <v>42527</v>
      </c>
      <c r="J2367" s="3">
        <v>42520</v>
      </c>
      <c r="K2367" s="3">
        <v>42541</v>
      </c>
      <c r="L2367" s="1">
        <v>221873</v>
      </c>
      <c r="M2367" s="3">
        <v>42527</v>
      </c>
      <c r="N2367" s="1" t="s">
        <v>89</v>
      </c>
      <c r="O2367" s="1">
        <v>116570</v>
      </c>
      <c r="P2367" s="1">
        <v>5000</v>
      </c>
      <c r="Q2367" s="1">
        <v>3.36</v>
      </c>
      <c r="R2367" s="1337">
        <v>16800</v>
      </c>
      <c r="S2367" s="1">
        <v>912.2</v>
      </c>
      <c r="T2367" s="1">
        <v>2.8119999999999998</v>
      </c>
      <c r="U2367" s="1337">
        <v>14060</v>
      </c>
      <c r="V2367" s="1">
        <v>1.2800000000000001E-2</v>
      </c>
      <c r="W2367" s="1336">
        <v>64</v>
      </c>
      <c r="X2367" s="1">
        <v>13</v>
      </c>
      <c r="Y2367" s="1">
        <v>141</v>
      </c>
      <c r="AA2367" s="1">
        <v>401</v>
      </c>
      <c r="AB2367" s="1337">
        <v>2740</v>
      </c>
    </row>
    <row r="2368" spans="1:28">
      <c r="A2368" s="1336" t="s">
        <v>1414</v>
      </c>
      <c r="B2368" s="2" t="s">
        <v>1435</v>
      </c>
      <c r="C2368" s="1" t="s">
        <v>1436</v>
      </c>
      <c r="D2368" s="1" t="s">
        <v>116</v>
      </c>
      <c r="E2368" s="1">
        <v>130236</v>
      </c>
      <c r="F2368" s="1336" t="s">
        <v>427</v>
      </c>
      <c r="G2368" s="1" t="s">
        <v>32</v>
      </c>
      <c r="H2368" s="1">
        <v>418946</v>
      </c>
      <c r="I2368" s="3">
        <v>42529</v>
      </c>
      <c r="J2368" s="3">
        <v>42527</v>
      </c>
      <c r="K2368" s="3">
        <v>42528</v>
      </c>
      <c r="L2368" s="1">
        <v>222015</v>
      </c>
      <c r="M2368" s="3">
        <v>42528</v>
      </c>
      <c r="N2368" s="1" t="s">
        <v>89</v>
      </c>
      <c r="O2368" s="1">
        <v>116843</v>
      </c>
      <c r="P2368" s="1">
        <v>10000</v>
      </c>
      <c r="Q2368" s="1">
        <v>3.25</v>
      </c>
      <c r="R2368" s="1337">
        <v>32500</v>
      </c>
      <c r="S2368" s="1">
        <v>724.4</v>
      </c>
      <c r="T2368" s="1">
        <v>2.8119999999999998</v>
      </c>
      <c r="U2368" s="1337">
        <v>28120</v>
      </c>
      <c r="V2368" s="1">
        <v>1.2800000000000001E-2</v>
      </c>
      <c r="W2368" s="1336">
        <v>128</v>
      </c>
      <c r="X2368" s="1">
        <v>13</v>
      </c>
      <c r="Y2368" s="1">
        <v>135</v>
      </c>
      <c r="Z2368" s="1" t="s">
        <v>143</v>
      </c>
      <c r="AA2368" s="1">
        <v>401</v>
      </c>
      <c r="AB2368" s="1337">
        <v>4380</v>
      </c>
    </row>
    <row r="2369" spans="1:28">
      <c r="A2369" s="1336" t="s">
        <v>1414</v>
      </c>
      <c r="B2369" s="2" t="s">
        <v>1435</v>
      </c>
      <c r="C2369" s="1" t="s">
        <v>1436</v>
      </c>
      <c r="D2369" s="1" t="s">
        <v>116</v>
      </c>
      <c r="E2369" s="1">
        <v>130118</v>
      </c>
      <c r="F2369" s="1336" t="s">
        <v>697</v>
      </c>
      <c r="G2369" s="1" t="s">
        <v>32</v>
      </c>
      <c r="H2369" s="1">
        <v>419053</v>
      </c>
      <c r="I2369" s="3">
        <v>42530</v>
      </c>
      <c r="J2369" s="3">
        <v>42527</v>
      </c>
      <c r="K2369" s="3">
        <v>42528</v>
      </c>
      <c r="L2369" s="1">
        <v>222142</v>
      </c>
      <c r="M2369" s="3">
        <v>42530</v>
      </c>
      <c r="N2369" s="1" t="s">
        <v>89</v>
      </c>
      <c r="O2369" s="1">
        <v>116821</v>
      </c>
      <c r="P2369" s="1">
        <v>5000</v>
      </c>
      <c r="Q2369" s="1">
        <v>3.44</v>
      </c>
      <c r="R2369" s="1337">
        <v>17200</v>
      </c>
      <c r="S2369" s="4">
        <v>1312.2</v>
      </c>
      <c r="T2369" s="1">
        <v>2.8119999999999998</v>
      </c>
      <c r="U2369" s="1337">
        <v>14060</v>
      </c>
      <c r="V2369" s="1">
        <v>1.2800000000000001E-2</v>
      </c>
      <c r="W2369" s="1336">
        <v>64</v>
      </c>
      <c r="X2369" s="1">
        <v>13</v>
      </c>
      <c r="Y2369" s="1">
        <v>135</v>
      </c>
      <c r="Z2369" s="1" t="s">
        <v>436</v>
      </c>
      <c r="AA2369" s="1">
        <v>401</v>
      </c>
      <c r="AB2369" s="1337">
        <v>3140</v>
      </c>
    </row>
    <row r="2370" spans="1:28">
      <c r="A2370" s="1336" t="s">
        <v>1414</v>
      </c>
      <c r="B2370" s="2" t="s">
        <v>1435</v>
      </c>
      <c r="C2370" s="1" t="s">
        <v>1436</v>
      </c>
      <c r="D2370" s="1" t="s">
        <v>116</v>
      </c>
      <c r="E2370" s="1">
        <v>130001</v>
      </c>
      <c r="F2370" s="1336" t="s">
        <v>132</v>
      </c>
      <c r="G2370" s="1" t="s">
        <v>32</v>
      </c>
      <c r="H2370" s="1">
        <v>419268</v>
      </c>
      <c r="I2370" s="3">
        <v>42532</v>
      </c>
      <c r="J2370" s="3">
        <v>42528</v>
      </c>
      <c r="K2370" s="3">
        <v>42529</v>
      </c>
      <c r="N2370" s="1" t="s">
        <v>89</v>
      </c>
      <c r="O2370" s="1">
        <v>116965</v>
      </c>
      <c r="P2370" s="1">
        <v>5000</v>
      </c>
      <c r="Q2370" s="1">
        <v>3.36</v>
      </c>
      <c r="R2370" s="1337">
        <v>16800</v>
      </c>
      <c r="S2370" s="1">
        <v>912.2</v>
      </c>
      <c r="T2370" s="1">
        <v>2.8119999999999998</v>
      </c>
      <c r="U2370" s="1337">
        <v>14060</v>
      </c>
      <c r="V2370" s="1">
        <v>1.2800000000000001E-2</v>
      </c>
      <c r="W2370" s="1336">
        <v>64</v>
      </c>
      <c r="X2370" s="1">
        <v>13</v>
      </c>
      <c r="Y2370" s="1">
        <v>130</v>
      </c>
      <c r="AA2370" s="1">
        <v>401</v>
      </c>
      <c r="AB2370" s="1337">
        <v>2740</v>
      </c>
    </row>
    <row r="2371" spans="1:28">
      <c r="A2371" s="1336" t="s">
        <v>1414</v>
      </c>
      <c r="B2371" s="2" t="s">
        <v>1435</v>
      </c>
      <c r="C2371" s="1" t="s">
        <v>1436</v>
      </c>
      <c r="D2371" s="1" t="s">
        <v>116</v>
      </c>
      <c r="E2371" s="1">
        <v>130001</v>
      </c>
      <c r="F2371" s="1336" t="s">
        <v>132</v>
      </c>
      <c r="G2371" s="1" t="s">
        <v>32</v>
      </c>
      <c r="H2371" s="1">
        <v>419268</v>
      </c>
      <c r="I2371" s="3">
        <v>42532</v>
      </c>
      <c r="J2371" s="3">
        <v>42528</v>
      </c>
      <c r="K2371" s="3">
        <v>42529</v>
      </c>
      <c r="N2371" s="1" t="s">
        <v>89</v>
      </c>
      <c r="O2371" s="1">
        <v>116965</v>
      </c>
      <c r="P2371" s="1">
        <v>200</v>
      </c>
      <c r="Q2371" s="1">
        <v>3.36</v>
      </c>
      <c r="R2371" s="1336">
        <v>672</v>
      </c>
      <c r="S2371" s="1">
        <v>36.49</v>
      </c>
      <c r="T2371" s="1">
        <v>2.8119999999999998</v>
      </c>
      <c r="U2371" s="1336">
        <v>562.4</v>
      </c>
      <c r="V2371" s="1">
        <v>1.2800000000000001E-2</v>
      </c>
      <c r="W2371" s="1336">
        <v>2.56</v>
      </c>
      <c r="X2371" s="1">
        <v>13</v>
      </c>
      <c r="Y2371" s="1">
        <v>130</v>
      </c>
      <c r="AA2371" s="1">
        <v>401</v>
      </c>
      <c r="AB2371" s="1336">
        <v>109.6</v>
      </c>
    </row>
    <row r="2372" spans="1:28">
      <c r="A2372" s="1336" t="s">
        <v>1414</v>
      </c>
      <c r="B2372" s="2" t="s">
        <v>1435</v>
      </c>
      <c r="C2372" s="1" t="s">
        <v>1436</v>
      </c>
      <c r="D2372" s="1" t="s">
        <v>116</v>
      </c>
      <c r="E2372" s="1">
        <v>130001</v>
      </c>
      <c r="F2372" s="1336" t="s">
        <v>132</v>
      </c>
      <c r="G2372" s="1" t="s">
        <v>32</v>
      </c>
      <c r="H2372" s="1">
        <v>419919</v>
      </c>
      <c r="I2372" s="3">
        <v>42537</v>
      </c>
      <c r="J2372" s="3">
        <v>42528</v>
      </c>
      <c r="K2372" s="3">
        <v>42529</v>
      </c>
      <c r="N2372" s="1" t="s">
        <v>89</v>
      </c>
      <c r="O2372" s="1">
        <v>116965</v>
      </c>
      <c r="P2372" s="1">
        <v>44800</v>
      </c>
      <c r="Q2372" s="1">
        <v>3.36</v>
      </c>
      <c r="R2372" s="1337">
        <v>150528</v>
      </c>
      <c r="S2372" s="4">
        <v>8173.31</v>
      </c>
      <c r="T2372" s="1">
        <v>2.8119999999999998</v>
      </c>
      <c r="U2372" s="1337">
        <v>125977.60000000001</v>
      </c>
      <c r="V2372" s="1">
        <v>1.2800000000000001E-2</v>
      </c>
      <c r="W2372" s="1336">
        <v>573.44000000000005</v>
      </c>
      <c r="X2372" s="1">
        <v>13</v>
      </c>
      <c r="Y2372" s="1">
        <v>130</v>
      </c>
      <c r="AA2372" s="1">
        <v>401</v>
      </c>
      <c r="AB2372" s="1337">
        <v>24550.400000000001</v>
      </c>
    </row>
    <row r="2373" spans="1:28">
      <c r="A2373" s="1336" t="s">
        <v>1414</v>
      </c>
      <c r="B2373" s="2" t="s">
        <v>1435</v>
      </c>
      <c r="C2373" s="1" t="s">
        <v>1436</v>
      </c>
      <c r="D2373" s="1" t="s">
        <v>116</v>
      </c>
      <c r="E2373" s="1">
        <v>130308</v>
      </c>
      <c r="F2373" s="1336" t="s">
        <v>126</v>
      </c>
      <c r="G2373" s="1" t="s">
        <v>32</v>
      </c>
      <c r="H2373" s="1">
        <v>419938</v>
      </c>
      <c r="I2373" s="3">
        <v>42537</v>
      </c>
      <c r="J2373" s="3">
        <v>42530</v>
      </c>
      <c r="K2373" s="3">
        <v>42546</v>
      </c>
      <c r="N2373" s="1" t="s">
        <v>89</v>
      </c>
      <c r="O2373" s="1">
        <v>117073</v>
      </c>
      <c r="P2373" s="1">
        <v>50000</v>
      </c>
      <c r="Q2373" s="1">
        <v>3.2</v>
      </c>
      <c r="R2373" s="1337">
        <v>160000</v>
      </c>
      <c r="S2373" s="4">
        <v>1122</v>
      </c>
      <c r="T2373" s="1">
        <v>2.8119999999999998</v>
      </c>
      <c r="U2373" s="1337">
        <v>140600</v>
      </c>
      <c r="V2373" s="1">
        <v>1.2800000000000001E-2</v>
      </c>
      <c r="W2373" s="1336">
        <v>640</v>
      </c>
      <c r="X2373" s="1">
        <v>13</v>
      </c>
      <c r="Y2373" s="1">
        <v>141</v>
      </c>
      <c r="AA2373" s="1">
        <v>401</v>
      </c>
      <c r="AB2373" s="1337">
        <v>19400</v>
      </c>
    </row>
    <row r="2374" spans="1:28">
      <c r="A2374" s="1336" t="s">
        <v>1414</v>
      </c>
      <c r="B2374" s="2" t="s">
        <v>1435</v>
      </c>
      <c r="C2374" s="1" t="s">
        <v>1436</v>
      </c>
      <c r="D2374" s="1" t="s">
        <v>116</v>
      </c>
      <c r="E2374" s="1">
        <v>130216</v>
      </c>
      <c r="F2374" s="1336" t="s">
        <v>810</v>
      </c>
      <c r="G2374" s="1" t="s">
        <v>32</v>
      </c>
      <c r="H2374" s="1">
        <v>420351</v>
      </c>
      <c r="I2374" s="3">
        <v>42541</v>
      </c>
      <c r="J2374" s="3">
        <v>42534</v>
      </c>
      <c r="K2374" s="3">
        <v>42546</v>
      </c>
      <c r="L2374" s="1">
        <v>222859</v>
      </c>
      <c r="M2374" s="3">
        <v>42541</v>
      </c>
      <c r="N2374" s="1" t="s">
        <v>89</v>
      </c>
      <c r="O2374" s="1">
        <v>117193</v>
      </c>
      <c r="P2374" s="1">
        <v>1000</v>
      </c>
      <c r="Q2374" s="1">
        <v>3.44</v>
      </c>
      <c r="R2374" s="1337">
        <v>3440</v>
      </c>
      <c r="S2374" s="1">
        <v>262.44</v>
      </c>
      <c r="T2374" s="1">
        <v>2.8119999999999998</v>
      </c>
      <c r="U2374" s="1337">
        <v>2812</v>
      </c>
      <c r="V2374" s="1">
        <v>1.2800000000000001E-2</v>
      </c>
      <c r="W2374" s="1336">
        <v>12.8</v>
      </c>
      <c r="X2374" s="1">
        <v>13</v>
      </c>
      <c r="Y2374" s="1">
        <v>135</v>
      </c>
      <c r="Z2374" s="1" t="s">
        <v>436</v>
      </c>
      <c r="AA2374" s="1">
        <v>401</v>
      </c>
      <c r="AB2374" s="1336">
        <v>628</v>
      </c>
    </row>
    <row r="2375" spans="1:28">
      <c r="A2375" s="1336" t="s">
        <v>1414</v>
      </c>
      <c r="B2375" s="2" t="s">
        <v>1435</v>
      </c>
      <c r="C2375" s="1" t="s">
        <v>1436</v>
      </c>
      <c r="D2375" s="1" t="s">
        <v>116</v>
      </c>
      <c r="E2375" s="1">
        <v>130001</v>
      </c>
      <c r="F2375" s="1336" t="s">
        <v>132</v>
      </c>
      <c r="G2375" s="1" t="s">
        <v>32</v>
      </c>
      <c r="H2375" s="1">
        <v>420399</v>
      </c>
      <c r="I2375" s="3">
        <v>42542</v>
      </c>
      <c r="J2375" s="3">
        <v>42530</v>
      </c>
      <c r="K2375" s="3">
        <v>42541</v>
      </c>
      <c r="N2375" s="1" t="s">
        <v>89</v>
      </c>
      <c r="O2375" s="1">
        <v>117051</v>
      </c>
      <c r="P2375" s="1">
        <v>10000</v>
      </c>
      <c r="Q2375" s="1">
        <v>3.36</v>
      </c>
      <c r="R2375" s="1337">
        <v>33600</v>
      </c>
      <c r="S2375" s="4">
        <v>1824.4</v>
      </c>
      <c r="T2375" s="1">
        <v>2.8119999999999998</v>
      </c>
      <c r="U2375" s="1337">
        <v>28120</v>
      </c>
      <c r="V2375" s="1">
        <v>1.2800000000000001E-2</v>
      </c>
      <c r="W2375" s="1336">
        <v>128</v>
      </c>
      <c r="X2375" s="1">
        <v>13</v>
      </c>
      <c r="Y2375" s="1">
        <v>130</v>
      </c>
      <c r="AA2375" s="1">
        <v>401</v>
      </c>
      <c r="AB2375" s="1337">
        <v>5480</v>
      </c>
    </row>
    <row r="2376" spans="1:28">
      <c r="A2376" s="1336" t="s">
        <v>1414</v>
      </c>
      <c r="B2376" s="2" t="s">
        <v>1435</v>
      </c>
      <c r="C2376" s="1" t="s">
        <v>1436</v>
      </c>
      <c r="D2376" s="1" t="s">
        <v>116</v>
      </c>
      <c r="E2376" s="1">
        <v>130371</v>
      </c>
      <c r="F2376" s="1336" t="s">
        <v>658</v>
      </c>
      <c r="G2376" s="1" t="s">
        <v>32</v>
      </c>
      <c r="H2376" s="1">
        <v>420659</v>
      </c>
      <c r="I2376" s="3">
        <v>42543</v>
      </c>
      <c r="J2376" s="3">
        <v>42538</v>
      </c>
      <c r="K2376" s="3">
        <v>42542</v>
      </c>
      <c r="L2376" s="1">
        <v>223003</v>
      </c>
      <c r="M2376" s="3">
        <v>42543</v>
      </c>
      <c r="N2376" s="1" t="s">
        <v>89</v>
      </c>
      <c r="O2376" s="1">
        <v>117319</v>
      </c>
      <c r="P2376" s="1">
        <v>3000</v>
      </c>
      <c r="Q2376" s="1">
        <v>3.44</v>
      </c>
      <c r="R2376" s="1337">
        <v>10320</v>
      </c>
      <c r="S2376" s="1">
        <v>787.32</v>
      </c>
      <c r="T2376" s="1">
        <v>2.8119999999999998</v>
      </c>
      <c r="U2376" s="1337">
        <v>8436</v>
      </c>
      <c r="V2376" s="1">
        <v>1.2800000000000001E-2</v>
      </c>
      <c r="W2376" s="1336">
        <v>38.4</v>
      </c>
      <c r="X2376" s="1">
        <v>13</v>
      </c>
      <c r="Y2376" s="1">
        <v>135</v>
      </c>
      <c r="Z2376" s="1" t="s">
        <v>143</v>
      </c>
      <c r="AA2376" s="1">
        <v>401</v>
      </c>
      <c r="AB2376" s="1337">
        <v>1884</v>
      </c>
    </row>
    <row r="2377" spans="1:28">
      <c r="A2377" s="1336" t="s">
        <v>1414</v>
      </c>
      <c r="B2377" s="2" t="s">
        <v>1437</v>
      </c>
      <c r="C2377" s="1" t="s">
        <v>1438</v>
      </c>
      <c r="D2377" s="1" t="s">
        <v>116</v>
      </c>
      <c r="E2377" s="1">
        <v>130004</v>
      </c>
      <c r="F2377" s="1336" t="s">
        <v>125</v>
      </c>
      <c r="G2377" s="1" t="s">
        <v>32</v>
      </c>
      <c r="H2377" s="1">
        <v>418025</v>
      </c>
      <c r="I2377" s="3">
        <v>42522</v>
      </c>
      <c r="J2377" s="3">
        <v>42521</v>
      </c>
      <c r="K2377" s="3">
        <v>42523</v>
      </c>
      <c r="L2377" s="1">
        <v>221493</v>
      </c>
      <c r="M2377" s="3">
        <v>42522</v>
      </c>
      <c r="N2377" s="1" t="s">
        <v>89</v>
      </c>
      <c r="O2377" s="1">
        <v>116635</v>
      </c>
      <c r="P2377" s="1">
        <v>10000</v>
      </c>
      <c r="Q2377" s="1">
        <v>3.41</v>
      </c>
      <c r="R2377" s="1337">
        <v>34100</v>
      </c>
      <c r="S2377" s="4">
        <v>2324.4</v>
      </c>
      <c r="T2377" s="1">
        <v>2.8119999999999998</v>
      </c>
      <c r="U2377" s="1337">
        <v>28120</v>
      </c>
      <c r="V2377" s="1">
        <v>1.2800000000000001E-2</v>
      </c>
      <c r="W2377" s="1336">
        <v>128</v>
      </c>
      <c r="X2377" s="1">
        <v>13</v>
      </c>
      <c r="Y2377" s="1">
        <v>130</v>
      </c>
      <c r="AA2377" s="1">
        <v>401</v>
      </c>
      <c r="AB2377" s="1337">
        <v>5980</v>
      </c>
    </row>
    <row r="2378" spans="1:28">
      <c r="A2378" s="1336" t="s">
        <v>1414</v>
      </c>
      <c r="B2378" s="2" t="s">
        <v>1437</v>
      </c>
      <c r="C2378" s="1" t="s">
        <v>1438</v>
      </c>
      <c r="D2378" s="1" t="s">
        <v>116</v>
      </c>
      <c r="E2378" s="1">
        <v>130003</v>
      </c>
      <c r="F2378" s="1336" t="s">
        <v>145</v>
      </c>
      <c r="G2378" s="1" t="s">
        <v>32</v>
      </c>
      <c r="H2378" s="1">
        <v>418372</v>
      </c>
      <c r="I2378" s="3">
        <v>42527</v>
      </c>
      <c r="J2378" s="3">
        <v>42522</v>
      </c>
      <c r="K2378" s="3">
        <v>42537</v>
      </c>
      <c r="N2378" s="1" t="s">
        <v>89</v>
      </c>
      <c r="O2378" s="1">
        <v>116672</v>
      </c>
      <c r="P2378" s="1">
        <v>10000</v>
      </c>
      <c r="Q2378" s="1">
        <v>3.38</v>
      </c>
      <c r="R2378" s="1337">
        <v>33800</v>
      </c>
      <c r="S2378" s="4">
        <v>2024.4</v>
      </c>
      <c r="T2378" s="1">
        <v>2.8119999999999998</v>
      </c>
      <c r="U2378" s="1337">
        <v>28120</v>
      </c>
      <c r="V2378" s="1">
        <v>1.2800000000000001E-2</v>
      </c>
      <c r="W2378" s="1336">
        <v>128</v>
      </c>
      <c r="X2378" s="1">
        <v>13</v>
      </c>
      <c r="Y2378" s="1">
        <v>130</v>
      </c>
      <c r="AA2378" s="1">
        <v>401</v>
      </c>
      <c r="AB2378" s="1337">
        <v>5680</v>
      </c>
    </row>
    <row r="2379" spans="1:28">
      <c r="A2379" s="1336" t="s">
        <v>1414</v>
      </c>
      <c r="B2379" s="2" t="s">
        <v>1437</v>
      </c>
      <c r="C2379" s="1" t="s">
        <v>1438</v>
      </c>
      <c r="D2379" s="1" t="s">
        <v>116</v>
      </c>
      <c r="E2379" s="1">
        <v>130018</v>
      </c>
      <c r="F2379" s="1336" t="s">
        <v>124</v>
      </c>
      <c r="G2379" s="1" t="s">
        <v>32</v>
      </c>
      <c r="H2379" s="1">
        <v>418383</v>
      </c>
      <c r="I2379" s="3">
        <v>42527</v>
      </c>
      <c r="J2379" s="3">
        <v>42521</v>
      </c>
      <c r="K2379" s="3">
        <v>42523</v>
      </c>
      <c r="N2379" s="1" t="s">
        <v>89</v>
      </c>
      <c r="O2379" s="1">
        <v>116645</v>
      </c>
      <c r="P2379" s="1">
        <v>5000</v>
      </c>
      <c r="Q2379" s="1">
        <v>3.38</v>
      </c>
      <c r="R2379" s="1337">
        <v>16900</v>
      </c>
      <c r="S2379" s="4">
        <v>1012.2</v>
      </c>
      <c r="T2379" s="1">
        <v>2.8119999999999998</v>
      </c>
      <c r="U2379" s="1337">
        <v>14060</v>
      </c>
      <c r="V2379" s="1">
        <v>1.2800000000000001E-2</v>
      </c>
      <c r="W2379" s="1336">
        <v>64</v>
      </c>
      <c r="X2379" s="1">
        <v>13</v>
      </c>
      <c r="Y2379" s="1">
        <v>130</v>
      </c>
      <c r="AA2379" s="1">
        <v>401</v>
      </c>
      <c r="AB2379" s="1337">
        <v>2840</v>
      </c>
    </row>
    <row r="2380" spans="1:28">
      <c r="A2380" s="1336" t="s">
        <v>1414</v>
      </c>
      <c r="B2380" s="2" t="s">
        <v>1437</v>
      </c>
      <c r="C2380" s="1" t="s">
        <v>1438</v>
      </c>
      <c r="D2380" s="1" t="s">
        <v>116</v>
      </c>
      <c r="E2380" s="1">
        <v>130004</v>
      </c>
      <c r="F2380" s="1336" t="s">
        <v>125</v>
      </c>
      <c r="G2380" s="1" t="s">
        <v>32</v>
      </c>
      <c r="H2380" s="1">
        <v>418423</v>
      </c>
      <c r="I2380" s="3">
        <v>42525</v>
      </c>
      <c r="J2380" s="3">
        <v>42514</v>
      </c>
      <c r="K2380" s="3">
        <v>42516</v>
      </c>
      <c r="L2380" s="1">
        <v>221723</v>
      </c>
      <c r="M2380" s="3">
        <v>42525</v>
      </c>
      <c r="N2380" s="1" t="s">
        <v>89</v>
      </c>
      <c r="O2380" s="1">
        <v>116401</v>
      </c>
      <c r="P2380" s="1">
        <v>5000</v>
      </c>
      <c r="Q2380" s="1">
        <v>3.46</v>
      </c>
      <c r="R2380" s="1337">
        <v>17300</v>
      </c>
      <c r="S2380" s="4">
        <v>1412.2</v>
      </c>
      <c r="T2380" s="1">
        <v>2.8119999999999998</v>
      </c>
      <c r="U2380" s="1337">
        <v>14060</v>
      </c>
      <c r="V2380" s="1">
        <v>1.2800000000000001E-2</v>
      </c>
      <c r="W2380" s="1336">
        <v>64</v>
      </c>
      <c r="X2380" s="1">
        <v>13</v>
      </c>
      <c r="Y2380" s="1">
        <v>130</v>
      </c>
      <c r="AA2380" s="1">
        <v>401</v>
      </c>
      <c r="AB2380" s="1337">
        <v>3240</v>
      </c>
    </row>
    <row r="2381" spans="1:28">
      <c r="A2381" s="1336" t="s">
        <v>1414</v>
      </c>
      <c r="B2381" s="2" t="s">
        <v>1437</v>
      </c>
      <c r="C2381" s="1" t="s">
        <v>1438</v>
      </c>
      <c r="D2381" s="1" t="s">
        <v>116</v>
      </c>
      <c r="E2381" s="1">
        <v>130007</v>
      </c>
      <c r="F2381" s="1336" t="s">
        <v>146</v>
      </c>
      <c r="G2381" s="1" t="s">
        <v>32</v>
      </c>
      <c r="H2381" s="1">
        <v>418517</v>
      </c>
      <c r="I2381" s="3">
        <v>42527</v>
      </c>
      <c r="J2381" s="3">
        <v>42517</v>
      </c>
      <c r="K2381" s="3">
        <v>42523</v>
      </c>
      <c r="L2381" s="1">
        <v>221778</v>
      </c>
      <c r="M2381" s="3">
        <v>42526</v>
      </c>
      <c r="N2381" s="1" t="s">
        <v>89</v>
      </c>
      <c r="O2381" s="1">
        <v>116529</v>
      </c>
      <c r="P2381" s="1">
        <v>5000</v>
      </c>
      <c r="Q2381" s="1">
        <v>3.44</v>
      </c>
      <c r="R2381" s="1337">
        <v>17200</v>
      </c>
      <c r="S2381" s="4">
        <v>1312.2</v>
      </c>
      <c r="T2381" s="1">
        <v>2.8119999999999998</v>
      </c>
      <c r="U2381" s="1337">
        <v>14060</v>
      </c>
      <c r="V2381" s="1">
        <v>1.2800000000000001E-2</v>
      </c>
      <c r="W2381" s="1336">
        <v>64</v>
      </c>
      <c r="X2381" s="1">
        <v>13</v>
      </c>
      <c r="Y2381" s="1">
        <v>130</v>
      </c>
      <c r="AA2381" s="1">
        <v>401</v>
      </c>
      <c r="AB2381" s="1337">
        <v>3140</v>
      </c>
    </row>
    <row r="2382" spans="1:28">
      <c r="A2382" s="1336" t="s">
        <v>1414</v>
      </c>
      <c r="B2382" s="2" t="s">
        <v>1437</v>
      </c>
      <c r="C2382" s="1" t="s">
        <v>1438</v>
      </c>
      <c r="D2382" s="1" t="s">
        <v>116</v>
      </c>
      <c r="E2382" s="1">
        <v>130100</v>
      </c>
      <c r="F2382" s="1336" t="s">
        <v>1417</v>
      </c>
      <c r="G2382" s="1" t="s">
        <v>32</v>
      </c>
      <c r="H2382" s="1">
        <v>418524</v>
      </c>
      <c r="I2382" s="3">
        <v>42527</v>
      </c>
      <c r="J2382" s="3">
        <v>42521</v>
      </c>
      <c r="K2382" s="3">
        <v>42522</v>
      </c>
      <c r="L2382" s="1">
        <v>221764</v>
      </c>
      <c r="M2382" s="3">
        <v>42526</v>
      </c>
      <c r="N2382" s="1" t="s">
        <v>89</v>
      </c>
      <c r="O2382" s="1">
        <v>116650</v>
      </c>
      <c r="P2382" s="1">
        <v>2000</v>
      </c>
      <c r="Q2382" s="1">
        <v>3.36</v>
      </c>
      <c r="R2382" s="1337">
        <v>6720</v>
      </c>
      <c r="S2382" s="1">
        <v>364.88</v>
      </c>
      <c r="T2382" s="1">
        <v>2.8119999999999998</v>
      </c>
      <c r="U2382" s="1337">
        <v>5624</v>
      </c>
      <c r="V2382" s="1">
        <v>1.2800000000000001E-2</v>
      </c>
      <c r="W2382" s="1336">
        <v>25.6</v>
      </c>
      <c r="X2382" s="1">
        <v>13</v>
      </c>
      <c r="Y2382" s="1">
        <v>135</v>
      </c>
      <c r="Z2382" s="1" t="s">
        <v>436</v>
      </c>
      <c r="AA2382" s="1">
        <v>401</v>
      </c>
      <c r="AB2382" s="1337">
        <v>1096</v>
      </c>
    </row>
    <row r="2383" spans="1:28">
      <c r="A2383" s="1336" t="s">
        <v>1414</v>
      </c>
      <c r="B2383" s="2" t="s">
        <v>1437</v>
      </c>
      <c r="C2383" s="1" t="s">
        <v>1438</v>
      </c>
      <c r="D2383" s="1" t="s">
        <v>116</v>
      </c>
      <c r="E2383" s="1">
        <v>140008</v>
      </c>
      <c r="F2383" s="1336" t="s">
        <v>123</v>
      </c>
      <c r="G2383" s="1" t="s">
        <v>32</v>
      </c>
      <c r="H2383" s="1">
        <v>418569</v>
      </c>
      <c r="I2383" s="3">
        <v>42527</v>
      </c>
      <c r="J2383" s="3">
        <v>42522</v>
      </c>
      <c r="K2383" s="3">
        <v>42527</v>
      </c>
      <c r="L2383" s="1">
        <v>221810</v>
      </c>
      <c r="M2383" s="3">
        <v>42526</v>
      </c>
      <c r="N2383" s="1" t="s">
        <v>89</v>
      </c>
      <c r="O2383" s="1">
        <v>116689</v>
      </c>
      <c r="P2383" s="1">
        <v>10000</v>
      </c>
      <c r="Q2383" s="1">
        <v>3.36</v>
      </c>
      <c r="R2383" s="1337">
        <v>33600</v>
      </c>
      <c r="S2383" s="4">
        <v>1824.4</v>
      </c>
      <c r="T2383" s="1">
        <v>2.8119999999999998</v>
      </c>
      <c r="U2383" s="1337">
        <v>28120</v>
      </c>
      <c r="V2383" s="1">
        <v>1.2800000000000001E-2</v>
      </c>
      <c r="W2383" s="1336">
        <v>128</v>
      </c>
      <c r="X2383" s="1">
        <v>13</v>
      </c>
      <c r="Y2383" s="1">
        <v>141</v>
      </c>
      <c r="AA2383" s="1">
        <v>401</v>
      </c>
      <c r="AB2383" s="1337">
        <v>5480</v>
      </c>
    </row>
    <row r="2384" spans="1:28">
      <c r="A2384" s="1336" t="s">
        <v>1414</v>
      </c>
      <c r="B2384" s="2" t="s">
        <v>1437</v>
      </c>
      <c r="C2384" s="1" t="s">
        <v>1438</v>
      </c>
      <c r="D2384" s="1" t="s">
        <v>116</v>
      </c>
      <c r="E2384" s="1">
        <v>130349</v>
      </c>
      <c r="F2384" s="1336" t="s">
        <v>141</v>
      </c>
      <c r="G2384" s="1" t="s">
        <v>32</v>
      </c>
      <c r="H2384" s="1">
        <v>418586</v>
      </c>
      <c r="I2384" s="3">
        <v>42528</v>
      </c>
      <c r="J2384" s="3">
        <v>42524</v>
      </c>
      <c r="K2384" s="3">
        <v>42528</v>
      </c>
      <c r="N2384" s="1" t="s">
        <v>89</v>
      </c>
      <c r="O2384" s="1">
        <v>116795</v>
      </c>
      <c r="P2384" s="1">
        <v>5000</v>
      </c>
      <c r="Q2384" s="1">
        <v>3.37</v>
      </c>
      <c r="R2384" s="1337">
        <v>16850</v>
      </c>
      <c r="S2384" s="1">
        <v>962.2</v>
      </c>
      <c r="T2384" s="1">
        <v>2.8119999999999998</v>
      </c>
      <c r="U2384" s="1337">
        <v>14060</v>
      </c>
      <c r="V2384" s="1">
        <v>1.2800000000000001E-2</v>
      </c>
      <c r="W2384" s="1336">
        <v>64</v>
      </c>
      <c r="X2384" s="1">
        <v>13</v>
      </c>
      <c r="Y2384" s="1">
        <v>141</v>
      </c>
      <c r="AA2384" s="1">
        <v>401</v>
      </c>
      <c r="AB2384" s="1337">
        <v>2790</v>
      </c>
    </row>
    <row r="2385" spans="1:28">
      <c r="A2385" s="1336" t="s">
        <v>1414</v>
      </c>
      <c r="B2385" s="2" t="s">
        <v>1437</v>
      </c>
      <c r="C2385" s="1" t="s">
        <v>1438</v>
      </c>
      <c r="D2385" s="1" t="s">
        <v>116</v>
      </c>
      <c r="E2385" s="1">
        <v>140083</v>
      </c>
      <c r="F2385" s="1336" t="s">
        <v>117</v>
      </c>
      <c r="G2385" s="1" t="s">
        <v>32</v>
      </c>
      <c r="H2385" s="1">
        <v>418594</v>
      </c>
      <c r="I2385" s="3">
        <v>42527</v>
      </c>
      <c r="J2385" s="3">
        <v>42520</v>
      </c>
      <c r="K2385" s="3">
        <v>42522</v>
      </c>
      <c r="L2385" s="1">
        <v>221873</v>
      </c>
      <c r="M2385" s="3">
        <v>42527</v>
      </c>
      <c r="N2385" s="1" t="s">
        <v>89</v>
      </c>
      <c r="O2385" s="1">
        <v>116570</v>
      </c>
      <c r="P2385" s="1">
        <v>15000</v>
      </c>
      <c r="Q2385" s="1">
        <v>3.36</v>
      </c>
      <c r="R2385" s="1337">
        <v>50400</v>
      </c>
      <c r="S2385" s="4">
        <v>2736.6</v>
      </c>
      <c r="T2385" s="1">
        <v>2.8119999999999998</v>
      </c>
      <c r="U2385" s="1337">
        <v>42180</v>
      </c>
      <c r="V2385" s="1">
        <v>1.2800000000000001E-2</v>
      </c>
      <c r="W2385" s="1336">
        <v>192</v>
      </c>
      <c r="X2385" s="1">
        <v>13</v>
      </c>
      <c r="Y2385" s="1">
        <v>141</v>
      </c>
      <c r="AA2385" s="1">
        <v>401</v>
      </c>
      <c r="AB2385" s="1337">
        <v>8220</v>
      </c>
    </row>
    <row r="2386" spans="1:28">
      <c r="A2386" s="1336" t="s">
        <v>1414</v>
      </c>
      <c r="B2386" s="2" t="s">
        <v>1437</v>
      </c>
      <c r="C2386" s="1" t="s">
        <v>1438</v>
      </c>
      <c r="D2386" s="1" t="s">
        <v>116</v>
      </c>
      <c r="E2386" s="1">
        <v>130308</v>
      </c>
      <c r="F2386" s="1336" t="s">
        <v>126</v>
      </c>
      <c r="G2386" s="1" t="s">
        <v>32</v>
      </c>
      <c r="H2386" s="1">
        <v>419086</v>
      </c>
      <c r="I2386" s="3">
        <v>42531</v>
      </c>
      <c r="J2386" s="3">
        <v>42529</v>
      </c>
      <c r="K2386" s="3">
        <v>42530</v>
      </c>
      <c r="N2386" s="1" t="s">
        <v>89</v>
      </c>
      <c r="O2386" s="1">
        <v>116993</v>
      </c>
      <c r="P2386" s="1">
        <v>50000</v>
      </c>
      <c r="Q2386" s="1">
        <v>3.38</v>
      </c>
      <c r="R2386" s="1337">
        <v>169000</v>
      </c>
      <c r="S2386" s="4">
        <v>10122</v>
      </c>
      <c r="T2386" s="1">
        <v>2.8119999999999998</v>
      </c>
      <c r="U2386" s="1337">
        <v>140600</v>
      </c>
      <c r="V2386" s="1">
        <v>1.2800000000000001E-2</v>
      </c>
      <c r="W2386" s="1336">
        <v>640</v>
      </c>
      <c r="X2386" s="1">
        <v>13</v>
      </c>
      <c r="Y2386" s="1">
        <v>141</v>
      </c>
      <c r="AA2386" s="1">
        <v>401</v>
      </c>
      <c r="AB2386" s="1337">
        <v>28400</v>
      </c>
    </row>
    <row r="2387" spans="1:28">
      <c r="A2387" s="1336" t="s">
        <v>1414</v>
      </c>
      <c r="B2387" s="2" t="s">
        <v>1437</v>
      </c>
      <c r="C2387" s="1" t="s">
        <v>1438</v>
      </c>
      <c r="D2387" s="1" t="s">
        <v>116</v>
      </c>
      <c r="E2387" s="1">
        <v>130283</v>
      </c>
      <c r="F2387" s="1336" t="s">
        <v>1421</v>
      </c>
      <c r="G2387" s="1" t="s">
        <v>32</v>
      </c>
      <c r="H2387" s="1">
        <v>419337</v>
      </c>
      <c r="I2387" s="3">
        <v>42534</v>
      </c>
      <c r="J2387" s="3">
        <v>42531</v>
      </c>
      <c r="K2387" s="3">
        <v>42534</v>
      </c>
      <c r="N2387" s="1" t="s">
        <v>89</v>
      </c>
      <c r="O2387" s="1">
        <v>117135</v>
      </c>
      <c r="P2387" s="1">
        <v>8000</v>
      </c>
      <c r="Q2387" s="1">
        <v>3.41</v>
      </c>
      <c r="R2387" s="1337">
        <v>27280</v>
      </c>
      <c r="S2387" s="4">
        <v>1859.52</v>
      </c>
      <c r="T2387" s="1">
        <v>2.8119999999999998</v>
      </c>
      <c r="U2387" s="1337">
        <v>22496</v>
      </c>
      <c r="V2387" s="1">
        <v>1.2800000000000001E-2</v>
      </c>
      <c r="W2387" s="1336">
        <v>102.4</v>
      </c>
      <c r="X2387" s="1">
        <v>13</v>
      </c>
      <c r="Y2387" s="1">
        <v>135</v>
      </c>
      <c r="Z2387" s="1" t="s">
        <v>90</v>
      </c>
      <c r="AA2387" s="1">
        <v>401</v>
      </c>
      <c r="AB2387" s="1337">
        <v>4784</v>
      </c>
    </row>
    <row r="2388" spans="1:28">
      <c r="A2388" s="1336" t="s">
        <v>1414</v>
      </c>
      <c r="B2388" s="2" t="s">
        <v>1437</v>
      </c>
      <c r="C2388" s="1" t="s">
        <v>1438</v>
      </c>
      <c r="D2388" s="1" t="s">
        <v>116</v>
      </c>
      <c r="E2388" s="1">
        <v>130020</v>
      </c>
      <c r="F2388" s="1336" t="s">
        <v>191</v>
      </c>
      <c r="G2388" s="1" t="s">
        <v>32</v>
      </c>
      <c r="H2388" s="1">
        <v>419634</v>
      </c>
      <c r="I2388" s="3">
        <v>42536</v>
      </c>
      <c r="J2388" s="3">
        <v>42531</v>
      </c>
      <c r="K2388" s="3">
        <v>42534</v>
      </c>
      <c r="N2388" s="1" t="s">
        <v>89</v>
      </c>
      <c r="O2388" s="1">
        <v>117131</v>
      </c>
      <c r="P2388" s="1">
        <v>2500</v>
      </c>
      <c r="Q2388" s="1">
        <v>3.38</v>
      </c>
      <c r="R2388" s="1337">
        <v>8450</v>
      </c>
      <c r="S2388" s="1">
        <v>506.1</v>
      </c>
      <c r="T2388" s="1">
        <v>2.8119999999999998</v>
      </c>
      <c r="U2388" s="1337">
        <v>7030</v>
      </c>
      <c r="V2388" s="1">
        <v>1.2800000000000001E-2</v>
      </c>
      <c r="W2388" s="1336">
        <v>32</v>
      </c>
      <c r="X2388" s="1">
        <v>13</v>
      </c>
      <c r="Y2388" s="1">
        <v>130</v>
      </c>
      <c r="AA2388" s="1">
        <v>401</v>
      </c>
      <c r="AB2388" s="1337">
        <v>1420</v>
      </c>
    </row>
    <row r="2389" spans="1:28">
      <c r="A2389" s="1336" t="s">
        <v>1414</v>
      </c>
      <c r="B2389" s="2" t="s">
        <v>1437</v>
      </c>
      <c r="C2389" s="1" t="s">
        <v>1438</v>
      </c>
      <c r="D2389" s="1" t="s">
        <v>116</v>
      </c>
      <c r="E2389" s="1">
        <v>130110</v>
      </c>
      <c r="F2389" s="1336" t="s">
        <v>198</v>
      </c>
      <c r="G2389" s="1" t="s">
        <v>32</v>
      </c>
      <c r="H2389" s="1">
        <v>419660</v>
      </c>
      <c r="I2389" s="3">
        <v>42536</v>
      </c>
      <c r="J2389" s="3">
        <v>42534</v>
      </c>
      <c r="K2389" s="3">
        <v>42535</v>
      </c>
      <c r="N2389" s="1" t="s">
        <v>89</v>
      </c>
      <c r="O2389" s="1">
        <v>117170</v>
      </c>
      <c r="P2389" s="1">
        <v>10000</v>
      </c>
      <c r="Q2389" s="1">
        <v>3.38</v>
      </c>
      <c r="R2389" s="1337">
        <v>33800</v>
      </c>
      <c r="S2389" s="4">
        <v>2024.4</v>
      </c>
      <c r="T2389" s="1">
        <v>2.8119999999999998</v>
      </c>
      <c r="U2389" s="1337">
        <v>28120</v>
      </c>
      <c r="V2389" s="1">
        <v>1.2800000000000001E-2</v>
      </c>
      <c r="W2389" s="1336">
        <v>128</v>
      </c>
      <c r="X2389" s="1">
        <v>13</v>
      </c>
      <c r="Y2389" s="1">
        <v>130</v>
      </c>
      <c r="AA2389" s="1">
        <v>401</v>
      </c>
      <c r="AB2389" s="1337">
        <v>5680</v>
      </c>
    </row>
    <row r="2390" spans="1:28">
      <c r="A2390" s="1336" t="s">
        <v>1414</v>
      </c>
      <c r="B2390" s="2" t="s">
        <v>1437</v>
      </c>
      <c r="C2390" s="1" t="s">
        <v>1438</v>
      </c>
      <c r="D2390" s="1" t="s">
        <v>116</v>
      </c>
      <c r="E2390" s="1">
        <v>130365</v>
      </c>
      <c r="F2390" s="1336" t="s">
        <v>432</v>
      </c>
      <c r="G2390" s="1" t="s">
        <v>32</v>
      </c>
      <c r="H2390" s="1">
        <v>419817</v>
      </c>
      <c r="I2390" s="3">
        <v>42536</v>
      </c>
      <c r="J2390" s="3">
        <v>42535</v>
      </c>
      <c r="K2390" s="3">
        <v>42535</v>
      </c>
      <c r="L2390" s="1">
        <v>222527</v>
      </c>
      <c r="M2390" s="3">
        <v>42535</v>
      </c>
      <c r="N2390" s="1" t="s">
        <v>89</v>
      </c>
      <c r="O2390" s="1">
        <v>117196</v>
      </c>
      <c r="P2390" s="1">
        <v>2500</v>
      </c>
      <c r="Q2390" s="1">
        <v>3.36</v>
      </c>
      <c r="R2390" s="1337">
        <v>8400</v>
      </c>
      <c r="S2390" s="1">
        <v>456.1</v>
      </c>
      <c r="T2390" s="1">
        <v>2.8119999999999998</v>
      </c>
      <c r="U2390" s="1337">
        <v>7030</v>
      </c>
      <c r="V2390" s="1">
        <v>1.2800000000000001E-2</v>
      </c>
      <c r="W2390" s="1336">
        <v>32</v>
      </c>
      <c r="X2390" s="1">
        <v>13</v>
      </c>
      <c r="Y2390" s="1">
        <v>135</v>
      </c>
      <c r="Z2390" s="1" t="s">
        <v>90</v>
      </c>
      <c r="AA2390" s="1">
        <v>401</v>
      </c>
      <c r="AB2390" s="1337">
        <v>1370</v>
      </c>
    </row>
    <row r="2391" spans="1:28">
      <c r="A2391" s="1336" t="s">
        <v>1414</v>
      </c>
      <c r="B2391" s="2" t="s">
        <v>1437</v>
      </c>
      <c r="C2391" s="1" t="s">
        <v>1438</v>
      </c>
      <c r="D2391" s="1" t="s">
        <v>116</v>
      </c>
      <c r="E2391" s="1">
        <v>130001</v>
      </c>
      <c r="F2391" s="1336" t="s">
        <v>132</v>
      </c>
      <c r="G2391" s="1" t="s">
        <v>32</v>
      </c>
      <c r="H2391" s="1">
        <v>419914</v>
      </c>
      <c r="I2391" s="3">
        <v>42537</v>
      </c>
      <c r="J2391" s="3">
        <v>42528</v>
      </c>
      <c r="K2391" s="3">
        <v>42529</v>
      </c>
      <c r="N2391" s="1" t="s">
        <v>89</v>
      </c>
      <c r="O2391" s="1">
        <v>116965</v>
      </c>
      <c r="P2391" s="1">
        <v>30000</v>
      </c>
      <c r="Q2391" s="1">
        <v>3.36</v>
      </c>
      <c r="R2391" s="1337">
        <v>100800</v>
      </c>
      <c r="S2391" s="4">
        <v>5473.2</v>
      </c>
      <c r="T2391" s="1">
        <v>2.8119999999999998</v>
      </c>
      <c r="U2391" s="1337">
        <v>84360</v>
      </c>
      <c r="V2391" s="1">
        <v>1.2800000000000001E-2</v>
      </c>
      <c r="W2391" s="1336">
        <v>384</v>
      </c>
      <c r="X2391" s="1">
        <v>13</v>
      </c>
      <c r="Y2391" s="1">
        <v>130</v>
      </c>
      <c r="AA2391" s="1">
        <v>401</v>
      </c>
      <c r="AB2391" s="1337">
        <v>16440</v>
      </c>
    </row>
    <row r="2392" spans="1:28">
      <c r="A2392" s="1336" t="s">
        <v>1414</v>
      </c>
      <c r="B2392" s="2" t="s">
        <v>1437</v>
      </c>
      <c r="C2392" s="1" t="s">
        <v>1438</v>
      </c>
      <c r="D2392" s="1" t="s">
        <v>116</v>
      </c>
      <c r="E2392" s="1">
        <v>130308</v>
      </c>
      <c r="F2392" s="1336" t="s">
        <v>126</v>
      </c>
      <c r="G2392" s="1" t="s">
        <v>32</v>
      </c>
      <c r="H2392" s="1">
        <v>420306</v>
      </c>
      <c r="I2392" s="3">
        <v>42541</v>
      </c>
      <c r="J2392" s="3">
        <v>42537</v>
      </c>
      <c r="K2392" s="3">
        <v>42538</v>
      </c>
      <c r="N2392" s="1" t="s">
        <v>89</v>
      </c>
      <c r="O2392" s="1">
        <v>117266</v>
      </c>
      <c r="P2392" s="1">
        <v>50000</v>
      </c>
      <c r="Q2392" s="1">
        <v>3.38</v>
      </c>
      <c r="R2392" s="1337">
        <v>169000</v>
      </c>
      <c r="S2392" s="4">
        <v>10122</v>
      </c>
      <c r="T2392" s="1">
        <v>2.8119999999999998</v>
      </c>
      <c r="U2392" s="1337">
        <v>140600</v>
      </c>
      <c r="V2392" s="1">
        <v>1.2800000000000001E-2</v>
      </c>
      <c r="W2392" s="1336">
        <v>640</v>
      </c>
      <c r="X2392" s="1">
        <v>13</v>
      </c>
      <c r="Y2392" s="1">
        <v>141</v>
      </c>
      <c r="AA2392" s="1">
        <v>401</v>
      </c>
      <c r="AB2392" s="1337">
        <v>28400</v>
      </c>
    </row>
    <row r="2393" spans="1:28">
      <c r="A2393" s="1336" t="s">
        <v>1414</v>
      </c>
      <c r="B2393" s="2" t="s">
        <v>1437</v>
      </c>
      <c r="C2393" s="1" t="s">
        <v>1438</v>
      </c>
      <c r="D2393" s="1" t="s">
        <v>116</v>
      </c>
      <c r="E2393" s="1">
        <v>130019</v>
      </c>
      <c r="F2393" s="1336" t="s">
        <v>412</v>
      </c>
      <c r="G2393" s="1" t="s">
        <v>32</v>
      </c>
      <c r="H2393" s="1">
        <v>420368</v>
      </c>
      <c r="I2393" s="3">
        <v>42542</v>
      </c>
      <c r="J2393" s="3">
        <v>42538</v>
      </c>
      <c r="K2393" s="3">
        <v>42541</v>
      </c>
      <c r="N2393" s="1" t="s">
        <v>89</v>
      </c>
      <c r="O2393" s="1">
        <v>117308</v>
      </c>
      <c r="P2393" s="1">
        <v>20000</v>
      </c>
      <c r="Q2393" s="1">
        <v>3.44</v>
      </c>
      <c r="R2393" s="1337">
        <v>68800</v>
      </c>
      <c r="S2393" s="4">
        <v>5248.8</v>
      </c>
      <c r="T2393" s="1">
        <v>2.8119999999999998</v>
      </c>
      <c r="U2393" s="1337">
        <v>56240</v>
      </c>
      <c r="V2393" s="1">
        <v>1.2800000000000001E-2</v>
      </c>
      <c r="W2393" s="1336">
        <v>256</v>
      </c>
      <c r="X2393" s="1">
        <v>13</v>
      </c>
      <c r="Y2393" s="1">
        <v>130</v>
      </c>
      <c r="AA2393" s="1">
        <v>401</v>
      </c>
      <c r="AB2393" s="1337">
        <v>12560</v>
      </c>
    </row>
    <row r="2394" spans="1:28">
      <c r="A2394" s="1336" t="s">
        <v>1414</v>
      </c>
      <c r="B2394" s="2" t="s">
        <v>1437</v>
      </c>
      <c r="C2394" s="1" t="s">
        <v>1438</v>
      </c>
      <c r="D2394" s="1" t="s">
        <v>116</v>
      </c>
      <c r="E2394" s="1">
        <v>130001</v>
      </c>
      <c r="F2394" s="1336" t="s">
        <v>132</v>
      </c>
      <c r="G2394" s="1" t="s">
        <v>32</v>
      </c>
      <c r="H2394" s="1">
        <v>420850</v>
      </c>
      <c r="I2394" s="3">
        <v>42545</v>
      </c>
      <c r="J2394" s="3">
        <v>42530</v>
      </c>
      <c r="K2394" s="3">
        <v>42530</v>
      </c>
      <c r="N2394" s="1" t="s">
        <v>89</v>
      </c>
      <c r="O2394" s="1">
        <v>117049</v>
      </c>
      <c r="P2394" s="1">
        <v>30000</v>
      </c>
      <c r="Q2394" s="1">
        <v>3.36</v>
      </c>
      <c r="R2394" s="1337">
        <v>100800</v>
      </c>
      <c r="S2394" s="4">
        <v>5473.2</v>
      </c>
      <c r="T2394" s="1">
        <v>2.8119999999999998</v>
      </c>
      <c r="U2394" s="1337">
        <v>84360</v>
      </c>
      <c r="V2394" s="1">
        <v>1.2800000000000001E-2</v>
      </c>
      <c r="W2394" s="1336">
        <v>384</v>
      </c>
      <c r="X2394" s="1">
        <v>13</v>
      </c>
      <c r="Y2394" s="1">
        <v>130</v>
      </c>
      <c r="AA2394" s="1">
        <v>401</v>
      </c>
      <c r="AB2394" s="1337">
        <v>16440</v>
      </c>
    </row>
    <row r="2395" spans="1:28">
      <c r="A2395" s="1336" t="s">
        <v>1414</v>
      </c>
      <c r="B2395" s="2" t="s">
        <v>1437</v>
      </c>
      <c r="C2395" s="1" t="s">
        <v>1438</v>
      </c>
      <c r="D2395" s="1" t="s">
        <v>116</v>
      </c>
      <c r="E2395" s="1">
        <v>130322</v>
      </c>
      <c r="F2395" s="1336" t="s">
        <v>142</v>
      </c>
      <c r="G2395" s="1" t="s">
        <v>32</v>
      </c>
      <c r="H2395" s="1">
        <v>420974</v>
      </c>
      <c r="I2395" s="3">
        <v>42545</v>
      </c>
      <c r="J2395" s="3">
        <v>42543</v>
      </c>
      <c r="K2395" s="3">
        <v>42544</v>
      </c>
      <c r="L2395" s="1">
        <v>223106</v>
      </c>
      <c r="M2395" s="3">
        <v>42544</v>
      </c>
      <c r="N2395" s="1" t="s">
        <v>89</v>
      </c>
      <c r="O2395" s="1">
        <v>117391</v>
      </c>
      <c r="P2395" s="1">
        <v>10000</v>
      </c>
      <c r="Q2395" s="1">
        <v>3.25</v>
      </c>
      <c r="R2395" s="1337">
        <v>32500</v>
      </c>
      <c r="S2395" s="1">
        <v>724.4</v>
      </c>
      <c r="T2395" s="1">
        <v>2.8119999999999998</v>
      </c>
      <c r="U2395" s="1337">
        <v>28120</v>
      </c>
      <c r="V2395" s="1">
        <v>1.2800000000000001E-2</v>
      </c>
      <c r="W2395" s="1336">
        <v>128</v>
      </c>
      <c r="X2395" s="1">
        <v>13</v>
      </c>
      <c r="Y2395" s="1">
        <v>135</v>
      </c>
      <c r="Z2395" s="1" t="s">
        <v>143</v>
      </c>
      <c r="AA2395" s="1">
        <v>401</v>
      </c>
      <c r="AB2395" s="1337">
        <v>4380</v>
      </c>
    </row>
    <row r="2396" spans="1:28">
      <c r="A2396" s="1336" t="s">
        <v>1414</v>
      </c>
      <c r="B2396" s="2" t="s">
        <v>1437</v>
      </c>
      <c r="C2396" s="1" t="s">
        <v>1438</v>
      </c>
      <c r="D2396" s="1" t="s">
        <v>116</v>
      </c>
      <c r="E2396" s="1">
        <v>130004</v>
      </c>
      <c r="F2396" s="1336" t="s">
        <v>125</v>
      </c>
      <c r="G2396" s="1" t="s">
        <v>32</v>
      </c>
      <c r="H2396" s="1">
        <v>420999</v>
      </c>
      <c r="I2396" s="3">
        <v>42545</v>
      </c>
      <c r="J2396" s="3">
        <v>42545</v>
      </c>
      <c r="K2396" s="3">
        <v>42548</v>
      </c>
      <c r="L2396" s="1">
        <v>223156</v>
      </c>
      <c r="M2396" s="3">
        <v>42545</v>
      </c>
      <c r="N2396" s="1" t="s">
        <v>89</v>
      </c>
      <c r="O2396" s="1">
        <v>117452</v>
      </c>
      <c r="P2396" s="1">
        <v>4000</v>
      </c>
      <c r="Q2396" s="1">
        <v>3.28</v>
      </c>
      <c r="R2396" s="1337">
        <v>13120</v>
      </c>
      <c r="S2396" s="1">
        <v>409.76</v>
      </c>
      <c r="T2396" s="1">
        <v>2.8119999999999998</v>
      </c>
      <c r="U2396" s="1337">
        <v>11248</v>
      </c>
      <c r="V2396" s="1">
        <v>1.2800000000000001E-2</v>
      </c>
      <c r="W2396" s="1336">
        <v>51.2</v>
      </c>
      <c r="X2396" s="1">
        <v>13</v>
      </c>
      <c r="Y2396" s="1">
        <v>130</v>
      </c>
      <c r="AA2396" s="1">
        <v>401</v>
      </c>
      <c r="AB2396" s="1337">
        <v>1872</v>
      </c>
    </row>
    <row r="2397" spans="1:28">
      <c r="A2397" s="1336" t="s">
        <v>1414</v>
      </c>
      <c r="B2397" s="2" t="s">
        <v>1437</v>
      </c>
      <c r="C2397" s="1" t="s">
        <v>1438</v>
      </c>
      <c r="D2397" s="1" t="s">
        <v>116</v>
      </c>
      <c r="E2397" s="1">
        <v>142049</v>
      </c>
      <c r="F2397" s="1336" t="s">
        <v>1250</v>
      </c>
      <c r="G2397" s="1" t="s">
        <v>32</v>
      </c>
      <c r="H2397" s="1">
        <v>421394</v>
      </c>
      <c r="I2397" s="3">
        <v>42539</v>
      </c>
      <c r="J2397" s="3">
        <v>42531</v>
      </c>
      <c r="K2397" s="3">
        <v>42535</v>
      </c>
      <c r="N2397" s="1" t="s">
        <v>56</v>
      </c>
      <c r="O2397" s="1">
        <v>6113</v>
      </c>
      <c r="P2397" s="1">
        <v>2000</v>
      </c>
      <c r="Q2397" s="1">
        <v>3.8616000000000001</v>
      </c>
      <c r="R2397" s="1337">
        <v>7723.2</v>
      </c>
      <c r="S2397" s="4">
        <v>1368.08</v>
      </c>
      <c r="T2397" s="1">
        <v>2.8119999999999998</v>
      </c>
      <c r="U2397" s="1337">
        <v>5624</v>
      </c>
      <c r="V2397" s="1">
        <v>1.2800000000000001E-2</v>
      </c>
      <c r="W2397" s="1336">
        <v>25.6</v>
      </c>
      <c r="X2397" s="1">
        <v>13</v>
      </c>
      <c r="Y2397" s="1">
        <v>144</v>
      </c>
      <c r="AA2397" s="1">
        <v>401</v>
      </c>
      <c r="AB2397" s="1337">
        <v>2099.1999999999998</v>
      </c>
    </row>
    <row r="2398" spans="1:28">
      <c r="A2398" s="1336" t="s">
        <v>1414</v>
      </c>
      <c r="B2398" s="2" t="s">
        <v>1439</v>
      </c>
      <c r="C2398" s="1" t="s">
        <v>1440</v>
      </c>
      <c r="D2398" s="1" t="s">
        <v>116</v>
      </c>
      <c r="E2398" s="1">
        <v>130004</v>
      </c>
      <c r="F2398" s="1336" t="s">
        <v>125</v>
      </c>
      <c r="G2398" s="1" t="s">
        <v>32</v>
      </c>
      <c r="H2398" s="1">
        <v>418025</v>
      </c>
      <c r="I2398" s="3">
        <v>42522</v>
      </c>
      <c r="J2398" s="3">
        <v>42521</v>
      </c>
      <c r="K2398" s="3">
        <v>42523</v>
      </c>
      <c r="L2398" s="1">
        <v>221493</v>
      </c>
      <c r="M2398" s="3">
        <v>42522</v>
      </c>
      <c r="N2398" s="1" t="s">
        <v>89</v>
      </c>
      <c r="O2398" s="1">
        <v>116635</v>
      </c>
      <c r="P2398" s="1">
        <v>15000</v>
      </c>
      <c r="Q2398" s="1">
        <v>3.41</v>
      </c>
      <c r="R2398" s="1337">
        <v>51150</v>
      </c>
      <c r="S2398" s="4">
        <v>3486.6</v>
      </c>
      <c r="T2398" s="1">
        <v>2.8119999999999998</v>
      </c>
      <c r="U2398" s="1337">
        <v>42180</v>
      </c>
      <c r="V2398" s="1">
        <v>1.2800000000000001E-2</v>
      </c>
      <c r="W2398" s="1336">
        <v>192</v>
      </c>
      <c r="X2398" s="1">
        <v>13</v>
      </c>
      <c r="Y2398" s="1">
        <v>130</v>
      </c>
      <c r="AA2398" s="1">
        <v>401</v>
      </c>
      <c r="AB2398" s="1337">
        <v>8970</v>
      </c>
    </row>
    <row r="2399" spans="1:28">
      <c r="A2399" s="1336" t="s">
        <v>1414</v>
      </c>
      <c r="B2399" s="2" t="s">
        <v>1439</v>
      </c>
      <c r="C2399" s="1" t="s">
        <v>1440</v>
      </c>
      <c r="D2399" s="1" t="s">
        <v>116</v>
      </c>
      <c r="E2399" s="1">
        <v>130007</v>
      </c>
      <c r="F2399" s="1336" t="s">
        <v>146</v>
      </c>
      <c r="G2399" s="1" t="s">
        <v>32</v>
      </c>
      <c r="H2399" s="1">
        <v>418102</v>
      </c>
      <c r="I2399" s="3">
        <v>42523</v>
      </c>
      <c r="J2399" s="3">
        <v>42517</v>
      </c>
      <c r="K2399" s="3">
        <v>42523</v>
      </c>
      <c r="L2399" s="1">
        <v>221539</v>
      </c>
      <c r="M2399" s="3">
        <v>42523</v>
      </c>
      <c r="N2399" s="1" t="s">
        <v>89</v>
      </c>
      <c r="O2399" s="1">
        <v>116529</v>
      </c>
      <c r="P2399" s="1">
        <v>5000</v>
      </c>
      <c r="Q2399" s="1">
        <v>3.44</v>
      </c>
      <c r="R2399" s="1337">
        <v>17200</v>
      </c>
      <c r="S2399" s="4">
        <v>1312.2</v>
      </c>
      <c r="T2399" s="1">
        <v>2.8119999999999998</v>
      </c>
      <c r="U2399" s="1337">
        <v>14060</v>
      </c>
      <c r="V2399" s="1">
        <v>1.2800000000000001E-2</v>
      </c>
      <c r="W2399" s="1336">
        <v>64</v>
      </c>
      <c r="X2399" s="1">
        <v>13</v>
      </c>
      <c r="Y2399" s="1">
        <v>130</v>
      </c>
      <c r="AA2399" s="1">
        <v>401</v>
      </c>
      <c r="AB2399" s="1337">
        <v>3140</v>
      </c>
    </row>
    <row r="2400" spans="1:28">
      <c r="A2400" s="1336" t="s">
        <v>1414</v>
      </c>
      <c r="B2400" s="2" t="s">
        <v>1439</v>
      </c>
      <c r="C2400" s="1" t="s">
        <v>1440</v>
      </c>
      <c r="D2400" s="1" t="s">
        <v>116</v>
      </c>
      <c r="E2400" s="1">
        <v>140083</v>
      </c>
      <c r="F2400" s="1336" t="s">
        <v>117</v>
      </c>
      <c r="G2400" s="1" t="s">
        <v>32</v>
      </c>
      <c r="H2400" s="1">
        <v>418133</v>
      </c>
      <c r="I2400" s="3">
        <v>42523</v>
      </c>
      <c r="J2400" s="3">
        <v>42520</v>
      </c>
      <c r="K2400" s="3">
        <v>42522</v>
      </c>
      <c r="L2400" s="1">
        <v>221508</v>
      </c>
      <c r="M2400" s="3">
        <v>42522</v>
      </c>
      <c r="N2400" s="1" t="s">
        <v>89</v>
      </c>
      <c r="O2400" s="1">
        <v>116570</v>
      </c>
      <c r="P2400" s="1">
        <v>10000</v>
      </c>
      <c r="Q2400" s="1">
        <v>3.36</v>
      </c>
      <c r="R2400" s="1337">
        <v>33600</v>
      </c>
      <c r="S2400" s="4">
        <v>1824.4</v>
      </c>
      <c r="T2400" s="1">
        <v>2.8119999999999998</v>
      </c>
      <c r="U2400" s="1337">
        <v>28120</v>
      </c>
      <c r="V2400" s="1">
        <v>1.2800000000000001E-2</v>
      </c>
      <c r="W2400" s="1336">
        <v>128</v>
      </c>
      <c r="X2400" s="1">
        <v>13</v>
      </c>
      <c r="Y2400" s="1">
        <v>141</v>
      </c>
      <c r="AA2400" s="1">
        <v>401</v>
      </c>
      <c r="AB2400" s="1337">
        <v>5480</v>
      </c>
    </row>
    <row r="2401" spans="1:28">
      <c r="A2401" s="1336" t="s">
        <v>1414</v>
      </c>
      <c r="B2401" s="2" t="s">
        <v>1439</v>
      </c>
      <c r="C2401" s="1" t="s">
        <v>1440</v>
      </c>
      <c r="D2401" s="1" t="s">
        <v>116</v>
      </c>
      <c r="E2401" s="1">
        <v>130370</v>
      </c>
      <c r="F2401" s="1336" t="s">
        <v>457</v>
      </c>
      <c r="G2401" s="1" t="s">
        <v>32</v>
      </c>
      <c r="H2401" s="1">
        <v>418142</v>
      </c>
      <c r="I2401" s="3">
        <v>42523</v>
      </c>
      <c r="J2401" s="3">
        <v>42521</v>
      </c>
      <c r="K2401" s="3">
        <v>42522</v>
      </c>
      <c r="L2401" s="1">
        <v>221548</v>
      </c>
      <c r="M2401" s="3">
        <v>42523</v>
      </c>
      <c r="N2401" s="1" t="s">
        <v>89</v>
      </c>
      <c r="O2401" s="1">
        <v>116626</v>
      </c>
      <c r="P2401" s="1">
        <v>5000</v>
      </c>
      <c r="Q2401" s="1">
        <v>3.36</v>
      </c>
      <c r="R2401" s="1337">
        <v>16800</v>
      </c>
      <c r="S2401" s="1">
        <v>912.2</v>
      </c>
      <c r="T2401" s="1">
        <v>2.8119999999999998</v>
      </c>
      <c r="U2401" s="1337">
        <v>14060</v>
      </c>
      <c r="V2401" s="1">
        <v>1.2800000000000001E-2</v>
      </c>
      <c r="W2401" s="1336">
        <v>64</v>
      </c>
      <c r="X2401" s="1">
        <v>13</v>
      </c>
      <c r="Y2401" s="1">
        <v>135</v>
      </c>
      <c r="Z2401" s="1" t="s">
        <v>436</v>
      </c>
      <c r="AA2401" s="1">
        <v>401</v>
      </c>
      <c r="AB2401" s="1337">
        <v>2740</v>
      </c>
    </row>
    <row r="2402" spans="1:28">
      <c r="A2402" s="1336" t="s">
        <v>1414</v>
      </c>
      <c r="B2402" s="2" t="s">
        <v>1439</v>
      </c>
      <c r="C2402" s="1" t="s">
        <v>1440</v>
      </c>
      <c r="D2402" s="1" t="s">
        <v>116</v>
      </c>
      <c r="E2402" s="1">
        <v>130003</v>
      </c>
      <c r="F2402" s="1336" t="s">
        <v>145</v>
      </c>
      <c r="G2402" s="1" t="s">
        <v>32</v>
      </c>
      <c r="H2402" s="1">
        <v>418372</v>
      </c>
      <c r="I2402" s="3">
        <v>42527</v>
      </c>
      <c r="J2402" s="3">
        <v>42522</v>
      </c>
      <c r="K2402" s="3">
        <v>42537</v>
      </c>
      <c r="N2402" s="1" t="s">
        <v>89</v>
      </c>
      <c r="O2402" s="1">
        <v>116672</v>
      </c>
      <c r="P2402" s="1">
        <v>10000</v>
      </c>
      <c r="Q2402" s="1">
        <v>3.38</v>
      </c>
      <c r="R2402" s="1337">
        <v>33800</v>
      </c>
      <c r="S2402" s="4">
        <v>2024.4</v>
      </c>
      <c r="T2402" s="1">
        <v>2.8119999999999998</v>
      </c>
      <c r="U2402" s="1337">
        <v>28120</v>
      </c>
      <c r="V2402" s="1">
        <v>1.2800000000000001E-2</v>
      </c>
      <c r="W2402" s="1336">
        <v>128</v>
      </c>
      <c r="X2402" s="1">
        <v>13</v>
      </c>
      <c r="Y2402" s="1">
        <v>130</v>
      </c>
      <c r="AA2402" s="1">
        <v>401</v>
      </c>
      <c r="AB2402" s="1337">
        <v>5680</v>
      </c>
    </row>
    <row r="2403" spans="1:28">
      <c r="A2403" s="1336" t="s">
        <v>1414</v>
      </c>
      <c r="B2403" s="2" t="s">
        <v>1439</v>
      </c>
      <c r="C2403" s="1" t="s">
        <v>1440</v>
      </c>
      <c r="D2403" s="1" t="s">
        <v>116</v>
      </c>
      <c r="E2403" s="1">
        <v>140008</v>
      </c>
      <c r="F2403" s="1336" t="s">
        <v>123</v>
      </c>
      <c r="G2403" s="1" t="s">
        <v>32</v>
      </c>
      <c r="H2403" s="1">
        <v>418566</v>
      </c>
      <c r="I2403" s="3">
        <v>42527</v>
      </c>
      <c r="J2403" s="3">
        <v>42522</v>
      </c>
      <c r="K2403" s="3">
        <v>42527</v>
      </c>
      <c r="L2403" s="1">
        <v>221804</v>
      </c>
      <c r="M2403" s="3">
        <v>42526</v>
      </c>
      <c r="N2403" s="1" t="s">
        <v>89</v>
      </c>
      <c r="O2403" s="1">
        <v>116689</v>
      </c>
      <c r="P2403" s="1">
        <v>30000</v>
      </c>
      <c r="Q2403" s="1">
        <v>3.36</v>
      </c>
      <c r="R2403" s="1337">
        <v>100800</v>
      </c>
      <c r="S2403" s="4">
        <v>5473.2</v>
      </c>
      <c r="T2403" s="1">
        <v>2.8119999999999998</v>
      </c>
      <c r="U2403" s="1337">
        <v>84360</v>
      </c>
      <c r="V2403" s="1">
        <v>1.2800000000000001E-2</v>
      </c>
      <c r="W2403" s="1336">
        <v>384</v>
      </c>
      <c r="X2403" s="1">
        <v>13</v>
      </c>
      <c r="Y2403" s="1">
        <v>141</v>
      </c>
      <c r="AA2403" s="1">
        <v>401</v>
      </c>
      <c r="AB2403" s="1337">
        <v>16440</v>
      </c>
    </row>
    <row r="2404" spans="1:28">
      <c r="A2404" s="1336" t="s">
        <v>1414</v>
      </c>
      <c r="B2404" s="2" t="s">
        <v>1439</v>
      </c>
      <c r="C2404" s="1" t="s">
        <v>1440</v>
      </c>
      <c r="D2404" s="1" t="s">
        <v>116</v>
      </c>
      <c r="E2404" s="1">
        <v>130349</v>
      </c>
      <c r="F2404" s="1336" t="s">
        <v>141</v>
      </c>
      <c r="G2404" s="1" t="s">
        <v>32</v>
      </c>
      <c r="H2404" s="1">
        <v>418586</v>
      </c>
      <c r="I2404" s="3">
        <v>42528</v>
      </c>
      <c r="J2404" s="3">
        <v>42524</v>
      </c>
      <c r="K2404" s="3">
        <v>42528</v>
      </c>
      <c r="N2404" s="1" t="s">
        <v>89</v>
      </c>
      <c r="O2404" s="1">
        <v>116795</v>
      </c>
      <c r="P2404" s="1">
        <v>5000</v>
      </c>
      <c r="Q2404" s="1">
        <v>3.37</v>
      </c>
      <c r="R2404" s="1337">
        <v>16850</v>
      </c>
      <c r="S2404" s="1">
        <v>962.2</v>
      </c>
      <c r="T2404" s="1">
        <v>2.8119999999999998</v>
      </c>
      <c r="U2404" s="1337">
        <v>14060</v>
      </c>
      <c r="V2404" s="1">
        <v>1.2800000000000001E-2</v>
      </c>
      <c r="W2404" s="1336">
        <v>64</v>
      </c>
      <c r="X2404" s="1">
        <v>13</v>
      </c>
      <c r="Y2404" s="1">
        <v>141</v>
      </c>
      <c r="AA2404" s="1">
        <v>401</v>
      </c>
      <c r="AB2404" s="1337">
        <v>2790</v>
      </c>
    </row>
    <row r="2405" spans="1:28">
      <c r="A2405" s="1336" t="s">
        <v>1414</v>
      </c>
      <c r="B2405" s="2" t="s">
        <v>1439</v>
      </c>
      <c r="C2405" s="1" t="s">
        <v>1440</v>
      </c>
      <c r="D2405" s="1" t="s">
        <v>116</v>
      </c>
      <c r="E2405" s="1">
        <v>130060</v>
      </c>
      <c r="F2405" s="1336" t="s">
        <v>413</v>
      </c>
      <c r="G2405" s="1" t="s">
        <v>32</v>
      </c>
      <c r="H2405" s="1">
        <v>418900</v>
      </c>
      <c r="I2405" s="3">
        <v>42529</v>
      </c>
      <c r="J2405" s="3">
        <v>42524</v>
      </c>
      <c r="K2405" s="3">
        <v>42527</v>
      </c>
      <c r="L2405" s="1">
        <v>222061</v>
      </c>
      <c r="M2405" s="3">
        <v>42529</v>
      </c>
      <c r="N2405" s="1" t="s">
        <v>89</v>
      </c>
      <c r="O2405" s="1">
        <v>116801</v>
      </c>
      <c r="P2405" s="1">
        <v>5000</v>
      </c>
      <c r="Q2405" s="1">
        <v>3.36</v>
      </c>
      <c r="R2405" s="1337">
        <v>16800</v>
      </c>
      <c r="S2405" s="1">
        <v>912.2</v>
      </c>
      <c r="T2405" s="1">
        <v>2.8119999999999998</v>
      </c>
      <c r="U2405" s="1337">
        <v>14060</v>
      </c>
      <c r="V2405" s="1">
        <v>1.2800000000000001E-2</v>
      </c>
      <c r="W2405" s="1336">
        <v>64</v>
      </c>
      <c r="X2405" s="1">
        <v>13</v>
      </c>
      <c r="Y2405" s="1">
        <v>135</v>
      </c>
      <c r="Z2405" s="1" t="s">
        <v>90</v>
      </c>
      <c r="AA2405" s="1">
        <v>401</v>
      </c>
      <c r="AB2405" s="1337">
        <v>2740</v>
      </c>
    </row>
    <row r="2406" spans="1:28">
      <c r="A2406" s="1336" t="s">
        <v>1414</v>
      </c>
      <c r="B2406" s="2" t="s">
        <v>1439</v>
      </c>
      <c r="C2406" s="1" t="s">
        <v>1440</v>
      </c>
      <c r="D2406" s="1" t="s">
        <v>116</v>
      </c>
      <c r="E2406" s="1">
        <v>130236</v>
      </c>
      <c r="F2406" s="1336" t="s">
        <v>427</v>
      </c>
      <c r="G2406" s="1" t="s">
        <v>32</v>
      </c>
      <c r="H2406" s="1">
        <v>418905</v>
      </c>
      <c r="I2406" s="3">
        <v>42529</v>
      </c>
      <c r="J2406" s="3">
        <v>42527</v>
      </c>
      <c r="K2406" s="3">
        <v>42528</v>
      </c>
      <c r="L2406" s="1">
        <v>222011</v>
      </c>
      <c r="M2406" s="3">
        <v>42528</v>
      </c>
      <c r="N2406" s="1" t="s">
        <v>89</v>
      </c>
      <c r="O2406" s="1">
        <v>116843</v>
      </c>
      <c r="P2406" s="1">
        <v>20000</v>
      </c>
      <c r="Q2406" s="1">
        <v>3.25</v>
      </c>
      <c r="R2406" s="1337">
        <v>65000</v>
      </c>
      <c r="S2406" s="4">
        <v>1448.8</v>
      </c>
      <c r="T2406" s="1">
        <v>2.8119999999999998</v>
      </c>
      <c r="U2406" s="1337">
        <v>56240</v>
      </c>
      <c r="V2406" s="1">
        <v>1.2800000000000001E-2</v>
      </c>
      <c r="W2406" s="1336">
        <v>256</v>
      </c>
      <c r="X2406" s="1">
        <v>13</v>
      </c>
      <c r="Y2406" s="1">
        <v>135</v>
      </c>
      <c r="Z2406" s="1" t="s">
        <v>143</v>
      </c>
      <c r="AA2406" s="1">
        <v>401</v>
      </c>
      <c r="AB2406" s="1337">
        <v>8760</v>
      </c>
    </row>
    <row r="2407" spans="1:28">
      <c r="A2407" s="1336" t="s">
        <v>1414</v>
      </c>
      <c r="B2407" s="2" t="s">
        <v>1439</v>
      </c>
      <c r="C2407" s="1" t="s">
        <v>1440</v>
      </c>
      <c r="D2407" s="1" t="s">
        <v>116</v>
      </c>
      <c r="E2407" s="1">
        <v>130339</v>
      </c>
      <c r="F2407" s="1336" t="s">
        <v>258</v>
      </c>
      <c r="G2407" s="1" t="s">
        <v>32</v>
      </c>
      <c r="H2407" s="1">
        <v>418945</v>
      </c>
      <c r="I2407" s="3">
        <v>42529</v>
      </c>
      <c r="J2407" s="3">
        <v>42527</v>
      </c>
      <c r="K2407" s="3">
        <v>42528</v>
      </c>
      <c r="L2407" s="1">
        <v>222066</v>
      </c>
      <c r="M2407" s="3">
        <v>42529</v>
      </c>
      <c r="N2407" s="1" t="s">
        <v>89</v>
      </c>
      <c r="O2407" s="1">
        <v>116828</v>
      </c>
      <c r="P2407" s="1">
        <v>25000</v>
      </c>
      <c r="Q2407" s="1">
        <v>3.2</v>
      </c>
      <c r="R2407" s="1337">
        <v>80000</v>
      </c>
      <c r="S2407" s="1">
        <v>561</v>
      </c>
      <c r="T2407" s="1">
        <v>2.8119999999999998</v>
      </c>
      <c r="U2407" s="1337">
        <v>70300</v>
      </c>
      <c r="V2407" s="1">
        <v>1.2800000000000001E-2</v>
      </c>
      <c r="W2407" s="1336">
        <v>320</v>
      </c>
      <c r="X2407" s="1">
        <v>13</v>
      </c>
      <c r="Y2407" s="1">
        <v>135</v>
      </c>
      <c r="Z2407" s="1" t="s">
        <v>259</v>
      </c>
      <c r="AA2407" s="1">
        <v>401</v>
      </c>
      <c r="AB2407" s="1337">
        <v>9700</v>
      </c>
    </row>
    <row r="2408" spans="1:28">
      <c r="A2408" s="1336" t="s">
        <v>1414</v>
      </c>
      <c r="B2408" s="2" t="s">
        <v>1439</v>
      </c>
      <c r="C2408" s="1" t="s">
        <v>1440</v>
      </c>
      <c r="D2408" s="1" t="s">
        <v>116</v>
      </c>
      <c r="E2408" s="1">
        <v>130118</v>
      </c>
      <c r="F2408" s="1336" t="s">
        <v>697</v>
      </c>
      <c r="G2408" s="1" t="s">
        <v>32</v>
      </c>
      <c r="H2408" s="1">
        <v>419053</v>
      </c>
      <c r="I2408" s="3">
        <v>42530</v>
      </c>
      <c r="J2408" s="3">
        <v>42527</v>
      </c>
      <c r="K2408" s="3">
        <v>42528</v>
      </c>
      <c r="L2408" s="1">
        <v>222142</v>
      </c>
      <c r="M2408" s="3">
        <v>42530</v>
      </c>
      <c r="N2408" s="1" t="s">
        <v>89</v>
      </c>
      <c r="O2408" s="1">
        <v>116821</v>
      </c>
      <c r="P2408" s="1">
        <v>3000</v>
      </c>
      <c r="Q2408" s="1">
        <v>3.44</v>
      </c>
      <c r="R2408" s="1337">
        <v>10320</v>
      </c>
      <c r="S2408" s="1">
        <v>787.32</v>
      </c>
      <c r="T2408" s="1">
        <v>2.8119999999999998</v>
      </c>
      <c r="U2408" s="1337">
        <v>8436</v>
      </c>
      <c r="V2408" s="1">
        <v>1.2800000000000001E-2</v>
      </c>
      <c r="W2408" s="1336">
        <v>38.4</v>
      </c>
      <c r="X2408" s="1">
        <v>13</v>
      </c>
      <c r="Y2408" s="1">
        <v>135</v>
      </c>
      <c r="Z2408" s="1" t="s">
        <v>436</v>
      </c>
      <c r="AA2408" s="1">
        <v>401</v>
      </c>
      <c r="AB2408" s="1337">
        <v>1884</v>
      </c>
    </row>
    <row r="2409" spans="1:28">
      <c r="A2409" s="1336" t="s">
        <v>1414</v>
      </c>
      <c r="B2409" s="2" t="s">
        <v>1439</v>
      </c>
      <c r="C2409" s="1" t="s">
        <v>1440</v>
      </c>
      <c r="D2409" s="1" t="s">
        <v>116</v>
      </c>
      <c r="E2409" s="1">
        <v>130308</v>
      </c>
      <c r="F2409" s="1336" t="s">
        <v>126</v>
      </c>
      <c r="G2409" s="1" t="s">
        <v>32</v>
      </c>
      <c r="H2409" s="1">
        <v>419090</v>
      </c>
      <c r="I2409" s="3">
        <v>42531</v>
      </c>
      <c r="J2409" s="3">
        <v>42529</v>
      </c>
      <c r="K2409" s="3">
        <v>42530</v>
      </c>
      <c r="N2409" s="1" t="s">
        <v>89</v>
      </c>
      <c r="O2409" s="1">
        <v>116993</v>
      </c>
      <c r="P2409" s="1">
        <v>50000</v>
      </c>
      <c r="Q2409" s="1">
        <v>3.38</v>
      </c>
      <c r="R2409" s="1337">
        <v>169000</v>
      </c>
      <c r="S2409" s="4">
        <v>10122</v>
      </c>
      <c r="T2409" s="1">
        <v>2.8119999999999998</v>
      </c>
      <c r="U2409" s="1337">
        <v>140600</v>
      </c>
      <c r="V2409" s="1">
        <v>1.2800000000000001E-2</v>
      </c>
      <c r="W2409" s="1336">
        <v>640</v>
      </c>
      <c r="X2409" s="1">
        <v>13</v>
      </c>
      <c r="Y2409" s="1">
        <v>141</v>
      </c>
      <c r="AA2409" s="1">
        <v>401</v>
      </c>
      <c r="AB2409" s="1337">
        <v>28400</v>
      </c>
    </row>
    <row r="2410" spans="1:28">
      <c r="A2410" s="1336" t="s">
        <v>1414</v>
      </c>
      <c r="B2410" s="2" t="s">
        <v>1439</v>
      </c>
      <c r="C2410" s="1" t="s">
        <v>1440</v>
      </c>
      <c r="D2410" s="1" t="s">
        <v>116</v>
      </c>
      <c r="E2410" s="1">
        <v>130157</v>
      </c>
      <c r="F2410" s="1336" t="s">
        <v>415</v>
      </c>
      <c r="G2410" s="1" t="s">
        <v>32</v>
      </c>
      <c r="H2410" s="1">
        <v>419228</v>
      </c>
      <c r="I2410" s="3">
        <v>42531</v>
      </c>
      <c r="J2410" s="3">
        <v>42529</v>
      </c>
      <c r="K2410" s="3">
        <v>42530</v>
      </c>
      <c r="L2410" s="1">
        <v>222175</v>
      </c>
      <c r="M2410" s="3">
        <v>42530</v>
      </c>
      <c r="N2410" s="1" t="s">
        <v>89</v>
      </c>
      <c r="O2410" s="1">
        <v>116985</v>
      </c>
      <c r="P2410" s="1">
        <v>5000</v>
      </c>
      <c r="Q2410" s="1">
        <v>3.41</v>
      </c>
      <c r="R2410" s="1337">
        <v>17050</v>
      </c>
      <c r="S2410" s="4">
        <v>1162.2</v>
      </c>
      <c r="T2410" s="1">
        <v>2.8119999999999998</v>
      </c>
      <c r="U2410" s="1337">
        <v>14060</v>
      </c>
      <c r="V2410" s="1">
        <v>1.2800000000000001E-2</v>
      </c>
      <c r="W2410" s="1336">
        <v>64</v>
      </c>
      <c r="X2410" s="1">
        <v>13</v>
      </c>
      <c r="Y2410" s="1">
        <v>130</v>
      </c>
      <c r="AA2410" s="1">
        <v>401</v>
      </c>
      <c r="AB2410" s="1337">
        <v>2990</v>
      </c>
    </row>
    <row r="2411" spans="1:28">
      <c r="A2411" s="1336" t="s">
        <v>1414</v>
      </c>
      <c r="B2411" s="2" t="s">
        <v>1439</v>
      </c>
      <c r="C2411" s="1" t="s">
        <v>1440</v>
      </c>
      <c r="D2411" s="1" t="s">
        <v>116</v>
      </c>
      <c r="E2411" s="1">
        <v>140083</v>
      </c>
      <c r="F2411" s="1336" t="s">
        <v>117</v>
      </c>
      <c r="G2411" s="1" t="s">
        <v>32</v>
      </c>
      <c r="H2411" s="1">
        <v>419398</v>
      </c>
      <c r="I2411" s="3">
        <v>42532</v>
      </c>
      <c r="J2411" s="3">
        <v>42527</v>
      </c>
      <c r="K2411" s="3">
        <v>42528</v>
      </c>
      <c r="L2411" s="1">
        <v>222273</v>
      </c>
      <c r="M2411" s="3">
        <v>42531</v>
      </c>
      <c r="N2411" s="1" t="s">
        <v>89</v>
      </c>
      <c r="O2411" s="1">
        <v>116822</v>
      </c>
      <c r="P2411" s="1">
        <v>5000</v>
      </c>
      <c r="Q2411" s="1">
        <v>3.28</v>
      </c>
      <c r="R2411" s="1337">
        <v>16400</v>
      </c>
      <c r="S2411" s="1">
        <v>512.20000000000005</v>
      </c>
      <c r="T2411" s="1">
        <v>2.8119999999999998</v>
      </c>
      <c r="U2411" s="1337">
        <v>14060</v>
      </c>
      <c r="V2411" s="1">
        <v>1.2800000000000001E-2</v>
      </c>
      <c r="W2411" s="1336">
        <v>64</v>
      </c>
      <c r="X2411" s="1">
        <v>13</v>
      </c>
      <c r="Y2411" s="1">
        <v>141</v>
      </c>
      <c r="AA2411" s="1">
        <v>401</v>
      </c>
      <c r="AB2411" s="1337">
        <v>2340</v>
      </c>
    </row>
    <row r="2412" spans="1:28">
      <c r="A2412" s="1336" t="s">
        <v>1414</v>
      </c>
      <c r="B2412" s="2" t="s">
        <v>1439</v>
      </c>
      <c r="C2412" s="1" t="s">
        <v>1440</v>
      </c>
      <c r="D2412" s="1" t="s">
        <v>116</v>
      </c>
      <c r="E2412" s="1">
        <v>130339</v>
      </c>
      <c r="F2412" s="1336" t="s">
        <v>258</v>
      </c>
      <c r="G2412" s="1" t="s">
        <v>32</v>
      </c>
      <c r="H2412" s="1">
        <v>419484</v>
      </c>
      <c r="I2412" s="3">
        <v>42534</v>
      </c>
      <c r="J2412" s="3">
        <v>42527</v>
      </c>
      <c r="K2412" s="3">
        <v>42528</v>
      </c>
      <c r="L2412" s="1">
        <v>222359</v>
      </c>
      <c r="M2412" s="3">
        <v>42532</v>
      </c>
      <c r="N2412" s="1" t="s">
        <v>89</v>
      </c>
      <c r="O2412" s="1">
        <v>116864</v>
      </c>
      <c r="P2412" s="1">
        <v>10000</v>
      </c>
      <c r="Q2412" s="1">
        <v>3.2</v>
      </c>
      <c r="R2412" s="1337">
        <v>32000</v>
      </c>
      <c r="S2412" s="1">
        <v>224.4</v>
      </c>
      <c r="T2412" s="1">
        <v>2.8119999999999998</v>
      </c>
      <c r="U2412" s="1337">
        <v>28120</v>
      </c>
      <c r="V2412" s="1">
        <v>1.2800000000000001E-2</v>
      </c>
      <c r="W2412" s="1336">
        <v>128</v>
      </c>
      <c r="X2412" s="1">
        <v>13</v>
      </c>
      <c r="Y2412" s="1">
        <v>135</v>
      </c>
      <c r="Z2412" s="1" t="s">
        <v>259</v>
      </c>
      <c r="AA2412" s="1">
        <v>401</v>
      </c>
      <c r="AB2412" s="1337">
        <v>3880</v>
      </c>
    </row>
    <row r="2413" spans="1:28">
      <c r="A2413" s="1336" t="s">
        <v>1414</v>
      </c>
      <c r="B2413" s="2" t="s">
        <v>1439</v>
      </c>
      <c r="C2413" s="1" t="s">
        <v>1440</v>
      </c>
      <c r="D2413" s="1" t="s">
        <v>116</v>
      </c>
      <c r="E2413" s="1">
        <v>130308</v>
      </c>
      <c r="F2413" s="1336" t="s">
        <v>126</v>
      </c>
      <c r="G2413" s="1" t="s">
        <v>32</v>
      </c>
      <c r="H2413" s="1">
        <v>419522</v>
      </c>
      <c r="I2413" s="3">
        <v>42535</v>
      </c>
      <c r="J2413" s="3">
        <v>42530</v>
      </c>
      <c r="K2413" s="3">
        <v>42531</v>
      </c>
      <c r="N2413" s="1" t="s">
        <v>89</v>
      </c>
      <c r="O2413" s="1">
        <v>117071</v>
      </c>
      <c r="P2413" s="1">
        <v>50000</v>
      </c>
      <c r="Q2413" s="1">
        <v>3.2</v>
      </c>
      <c r="R2413" s="1337">
        <v>160000</v>
      </c>
      <c r="S2413" s="4">
        <v>1122</v>
      </c>
      <c r="T2413" s="1">
        <v>2.8119999999999998</v>
      </c>
      <c r="U2413" s="1337">
        <v>140600</v>
      </c>
      <c r="V2413" s="1">
        <v>1.2800000000000001E-2</v>
      </c>
      <c r="W2413" s="1336">
        <v>640</v>
      </c>
      <c r="X2413" s="1">
        <v>13</v>
      </c>
      <c r="Y2413" s="1">
        <v>141</v>
      </c>
      <c r="AA2413" s="1">
        <v>401</v>
      </c>
      <c r="AB2413" s="1337">
        <v>19400</v>
      </c>
    </row>
    <row r="2414" spans="1:28">
      <c r="A2414" s="1336" t="s">
        <v>1414</v>
      </c>
      <c r="B2414" s="2" t="s">
        <v>1439</v>
      </c>
      <c r="C2414" s="1" t="s">
        <v>1440</v>
      </c>
      <c r="D2414" s="1" t="s">
        <v>116</v>
      </c>
      <c r="E2414" s="1">
        <v>130001</v>
      </c>
      <c r="F2414" s="1336" t="s">
        <v>132</v>
      </c>
      <c r="G2414" s="1" t="s">
        <v>32</v>
      </c>
      <c r="H2414" s="1">
        <v>419566</v>
      </c>
      <c r="I2414" s="3">
        <v>42535</v>
      </c>
      <c r="J2414" s="3">
        <v>42528</v>
      </c>
      <c r="K2414" s="3">
        <v>42529</v>
      </c>
      <c r="N2414" s="1" t="s">
        <v>89</v>
      </c>
      <c r="O2414" s="1">
        <v>116965</v>
      </c>
      <c r="P2414" s="1">
        <v>30000</v>
      </c>
      <c r="Q2414" s="1">
        <v>3.36</v>
      </c>
      <c r="R2414" s="1337">
        <v>100800</v>
      </c>
      <c r="S2414" s="4">
        <v>5473.2</v>
      </c>
      <c r="T2414" s="1">
        <v>2.8119999999999998</v>
      </c>
      <c r="U2414" s="1337">
        <v>84360</v>
      </c>
      <c r="V2414" s="1">
        <v>1.2800000000000001E-2</v>
      </c>
      <c r="W2414" s="1336">
        <v>384</v>
      </c>
      <c r="X2414" s="1">
        <v>13</v>
      </c>
      <c r="Y2414" s="1">
        <v>130</v>
      </c>
      <c r="AA2414" s="1">
        <v>401</v>
      </c>
      <c r="AB2414" s="1337">
        <v>16440</v>
      </c>
    </row>
    <row r="2415" spans="1:28">
      <c r="A2415" s="1336" t="s">
        <v>1414</v>
      </c>
      <c r="B2415" s="2" t="s">
        <v>1439</v>
      </c>
      <c r="C2415" s="1" t="s">
        <v>1440</v>
      </c>
      <c r="D2415" s="1" t="s">
        <v>116</v>
      </c>
      <c r="E2415" s="1">
        <v>130365</v>
      </c>
      <c r="F2415" s="1336" t="s">
        <v>432</v>
      </c>
      <c r="G2415" s="1" t="s">
        <v>32</v>
      </c>
      <c r="H2415" s="1">
        <v>419817</v>
      </c>
      <c r="I2415" s="3">
        <v>42536</v>
      </c>
      <c r="J2415" s="3">
        <v>42535</v>
      </c>
      <c r="K2415" s="3">
        <v>42535</v>
      </c>
      <c r="L2415" s="1">
        <v>222527</v>
      </c>
      <c r="M2415" s="3">
        <v>42535</v>
      </c>
      <c r="N2415" s="1" t="s">
        <v>89</v>
      </c>
      <c r="O2415" s="1">
        <v>117196</v>
      </c>
      <c r="P2415" s="1">
        <v>1000</v>
      </c>
      <c r="Q2415" s="1">
        <v>3.36</v>
      </c>
      <c r="R2415" s="1337">
        <v>3360</v>
      </c>
      <c r="S2415" s="1">
        <v>182.44</v>
      </c>
      <c r="T2415" s="1">
        <v>2.8119999999999998</v>
      </c>
      <c r="U2415" s="1337">
        <v>2812</v>
      </c>
      <c r="V2415" s="1">
        <v>1.2800000000000001E-2</v>
      </c>
      <c r="W2415" s="1336">
        <v>12.8</v>
      </c>
      <c r="X2415" s="1">
        <v>13</v>
      </c>
      <c r="Y2415" s="1">
        <v>135</v>
      </c>
      <c r="Z2415" s="1" t="s">
        <v>90</v>
      </c>
      <c r="AA2415" s="1">
        <v>401</v>
      </c>
      <c r="AB2415" s="1336">
        <v>548</v>
      </c>
    </row>
    <row r="2416" spans="1:28">
      <c r="A2416" s="1336" t="s">
        <v>1414</v>
      </c>
      <c r="B2416" s="2" t="s">
        <v>1439</v>
      </c>
      <c r="C2416" s="1" t="s">
        <v>1440</v>
      </c>
      <c r="D2416" s="1" t="s">
        <v>116</v>
      </c>
      <c r="E2416" s="1">
        <v>130001</v>
      </c>
      <c r="F2416" s="1336" t="s">
        <v>132</v>
      </c>
      <c r="G2416" s="1" t="s">
        <v>32</v>
      </c>
      <c r="H2416" s="1">
        <v>420398</v>
      </c>
      <c r="I2416" s="3">
        <v>42542</v>
      </c>
      <c r="J2416" s="3">
        <v>42530</v>
      </c>
      <c r="K2416" s="3">
        <v>42530</v>
      </c>
      <c r="N2416" s="1" t="s">
        <v>89</v>
      </c>
      <c r="O2416" s="1">
        <v>117049</v>
      </c>
      <c r="P2416" s="1">
        <v>29000</v>
      </c>
      <c r="Q2416" s="1">
        <v>3.36</v>
      </c>
      <c r="R2416" s="1337">
        <v>97440</v>
      </c>
      <c r="S2416" s="4">
        <v>5290.76</v>
      </c>
      <c r="T2416" s="1">
        <v>2.8119999999999998</v>
      </c>
      <c r="U2416" s="1337">
        <v>81548</v>
      </c>
      <c r="V2416" s="1">
        <v>1.2800000000000001E-2</v>
      </c>
      <c r="W2416" s="1336">
        <v>371.2</v>
      </c>
      <c r="X2416" s="1">
        <v>13</v>
      </c>
      <c r="Y2416" s="1">
        <v>130</v>
      </c>
      <c r="AA2416" s="1">
        <v>401</v>
      </c>
      <c r="AB2416" s="1337">
        <v>15892</v>
      </c>
    </row>
    <row r="2417" spans="1:28">
      <c r="A2417" s="1336" t="s">
        <v>1414</v>
      </c>
      <c r="B2417" s="2" t="s">
        <v>1439</v>
      </c>
      <c r="C2417" s="1" t="s">
        <v>1440</v>
      </c>
      <c r="D2417" s="1" t="s">
        <v>116</v>
      </c>
      <c r="E2417" s="1">
        <v>130216</v>
      </c>
      <c r="F2417" s="1336" t="s">
        <v>810</v>
      </c>
      <c r="G2417" s="1" t="s">
        <v>32</v>
      </c>
      <c r="H2417" s="1">
        <v>420618</v>
      </c>
      <c r="I2417" s="3">
        <v>42543</v>
      </c>
      <c r="J2417" s="3">
        <v>42534</v>
      </c>
      <c r="K2417" s="3">
        <v>42546</v>
      </c>
      <c r="L2417" s="1">
        <v>222988</v>
      </c>
      <c r="M2417" s="3">
        <v>42543</v>
      </c>
      <c r="N2417" s="1" t="s">
        <v>89</v>
      </c>
      <c r="O2417" s="1">
        <v>117193</v>
      </c>
      <c r="P2417" s="1">
        <v>5000</v>
      </c>
      <c r="Q2417" s="1">
        <v>3.44</v>
      </c>
      <c r="R2417" s="1337">
        <v>17200</v>
      </c>
      <c r="S2417" s="4">
        <v>1312.2</v>
      </c>
      <c r="T2417" s="1">
        <v>2.8119999999999998</v>
      </c>
      <c r="U2417" s="1337">
        <v>14060</v>
      </c>
      <c r="V2417" s="1">
        <v>1.2800000000000001E-2</v>
      </c>
      <c r="W2417" s="1336">
        <v>64</v>
      </c>
      <c r="X2417" s="1">
        <v>13</v>
      </c>
      <c r="Y2417" s="1">
        <v>135</v>
      </c>
      <c r="Z2417" s="1" t="s">
        <v>436</v>
      </c>
      <c r="AA2417" s="1">
        <v>401</v>
      </c>
      <c r="AB2417" s="1337">
        <v>3140</v>
      </c>
    </row>
    <row r="2418" spans="1:28">
      <c r="A2418" s="1336" t="s">
        <v>1414</v>
      </c>
      <c r="B2418" s="2" t="s">
        <v>1439</v>
      </c>
      <c r="C2418" s="1" t="s">
        <v>1440</v>
      </c>
      <c r="D2418" s="1" t="s">
        <v>116</v>
      </c>
      <c r="E2418" s="1">
        <v>130371</v>
      </c>
      <c r="F2418" s="1336" t="s">
        <v>658</v>
      </c>
      <c r="G2418" s="1" t="s">
        <v>32</v>
      </c>
      <c r="H2418" s="1">
        <v>420659</v>
      </c>
      <c r="I2418" s="3">
        <v>42543</v>
      </c>
      <c r="J2418" s="3">
        <v>42538</v>
      </c>
      <c r="K2418" s="3">
        <v>42542</v>
      </c>
      <c r="L2418" s="1">
        <v>223003</v>
      </c>
      <c r="M2418" s="3">
        <v>42543</v>
      </c>
      <c r="N2418" s="1" t="s">
        <v>89</v>
      </c>
      <c r="O2418" s="1">
        <v>117319</v>
      </c>
      <c r="P2418" s="1">
        <v>3000</v>
      </c>
      <c r="Q2418" s="1">
        <v>3.44</v>
      </c>
      <c r="R2418" s="1337">
        <v>10320</v>
      </c>
      <c r="S2418" s="1">
        <v>787.32</v>
      </c>
      <c r="T2418" s="1">
        <v>2.8119999999999998</v>
      </c>
      <c r="U2418" s="1337">
        <v>8436</v>
      </c>
      <c r="V2418" s="1">
        <v>1.2800000000000001E-2</v>
      </c>
      <c r="W2418" s="1336">
        <v>38.4</v>
      </c>
      <c r="X2418" s="1">
        <v>13</v>
      </c>
      <c r="Y2418" s="1">
        <v>135</v>
      </c>
      <c r="Z2418" s="1" t="s">
        <v>143</v>
      </c>
      <c r="AA2418" s="1">
        <v>401</v>
      </c>
      <c r="AB2418" s="1337">
        <v>1884</v>
      </c>
    </row>
    <row r="2419" spans="1:28">
      <c r="A2419" s="1336" t="s">
        <v>1414</v>
      </c>
      <c r="B2419" s="2" t="s">
        <v>1439</v>
      </c>
      <c r="C2419" s="1" t="s">
        <v>1440</v>
      </c>
      <c r="D2419" s="1" t="s">
        <v>116</v>
      </c>
      <c r="E2419" s="1">
        <v>130110</v>
      </c>
      <c r="F2419" s="1336" t="s">
        <v>198</v>
      </c>
      <c r="G2419" s="1" t="s">
        <v>32</v>
      </c>
      <c r="H2419" s="1">
        <v>420666</v>
      </c>
      <c r="I2419" s="3">
        <v>42543</v>
      </c>
      <c r="J2419" s="3">
        <v>42534</v>
      </c>
      <c r="K2419" s="3">
        <v>42552</v>
      </c>
      <c r="N2419" s="1" t="s">
        <v>89</v>
      </c>
      <c r="O2419" s="1">
        <v>117170</v>
      </c>
      <c r="P2419" s="1">
        <v>10000</v>
      </c>
      <c r="Q2419" s="1">
        <v>3.38</v>
      </c>
      <c r="R2419" s="1337">
        <v>33800</v>
      </c>
      <c r="S2419" s="4">
        <v>2024.4</v>
      </c>
      <c r="T2419" s="1">
        <v>2.8119999999999998</v>
      </c>
      <c r="U2419" s="1337">
        <v>28120</v>
      </c>
      <c r="V2419" s="1">
        <v>1.2800000000000001E-2</v>
      </c>
      <c r="W2419" s="1336">
        <v>128</v>
      </c>
      <c r="X2419" s="1">
        <v>13</v>
      </c>
      <c r="Y2419" s="1">
        <v>130</v>
      </c>
      <c r="AA2419" s="1">
        <v>401</v>
      </c>
      <c r="AB2419" s="1337">
        <v>5680</v>
      </c>
    </row>
    <row r="2420" spans="1:28">
      <c r="A2420" s="1336" t="s">
        <v>1414</v>
      </c>
      <c r="B2420" s="2" t="s">
        <v>1439</v>
      </c>
      <c r="C2420" s="1" t="s">
        <v>1440</v>
      </c>
      <c r="D2420" s="1" t="s">
        <v>116</v>
      </c>
      <c r="E2420" s="1">
        <v>130157</v>
      </c>
      <c r="F2420" s="1336" t="s">
        <v>415</v>
      </c>
      <c r="G2420" s="1" t="s">
        <v>32</v>
      </c>
      <c r="H2420" s="1">
        <v>420688</v>
      </c>
      <c r="I2420" s="3">
        <v>42543</v>
      </c>
      <c r="J2420" s="3">
        <v>42542</v>
      </c>
      <c r="K2420" s="3">
        <v>42543</v>
      </c>
      <c r="L2420" s="1">
        <v>223025</v>
      </c>
      <c r="M2420" s="3">
        <v>42543</v>
      </c>
      <c r="N2420" s="1" t="s">
        <v>89</v>
      </c>
      <c r="O2420" s="1">
        <v>117390</v>
      </c>
      <c r="P2420" s="1">
        <v>10000</v>
      </c>
      <c r="Q2420" s="1">
        <v>3.41</v>
      </c>
      <c r="R2420" s="1337">
        <v>34100</v>
      </c>
      <c r="S2420" s="4">
        <v>2324.4</v>
      </c>
      <c r="T2420" s="1">
        <v>2.8119999999999998</v>
      </c>
      <c r="U2420" s="1337">
        <v>28120</v>
      </c>
      <c r="V2420" s="1">
        <v>1.2800000000000001E-2</v>
      </c>
      <c r="W2420" s="1336">
        <v>128</v>
      </c>
      <c r="X2420" s="1">
        <v>13</v>
      </c>
      <c r="Y2420" s="1">
        <v>130</v>
      </c>
      <c r="AA2420" s="1">
        <v>401</v>
      </c>
      <c r="AB2420" s="1337">
        <v>5980</v>
      </c>
    </row>
    <row r="2421" spans="1:28">
      <c r="A2421" s="1336" t="s">
        <v>1414</v>
      </c>
      <c r="B2421" s="2" t="s">
        <v>1439</v>
      </c>
      <c r="C2421" s="1" t="s">
        <v>1440</v>
      </c>
      <c r="D2421" s="1" t="s">
        <v>116</v>
      </c>
      <c r="E2421" s="1">
        <v>130308</v>
      </c>
      <c r="F2421" s="1336" t="s">
        <v>126</v>
      </c>
      <c r="G2421" s="1" t="s">
        <v>32</v>
      </c>
      <c r="H2421" s="1">
        <v>420705</v>
      </c>
      <c r="I2421" s="3">
        <v>42543</v>
      </c>
      <c r="J2421" s="3">
        <v>42541</v>
      </c>
      <c r="K2421" s="3">
        <v>42542</v>
      </c>
      <c r="N2421" s="1" t="s">
        <v>89</v>
      </c>
      <c r="O2421" s="1">
        <v>117346</v>
      </c>
      <c r="P2421" s="1">
        <v>41100</v>
      </c>
      <c r="Q2421" s="1">
        <v>3.38</v>
      </c>
      <c r="R2421" s="1337">
        <v>138918</v>
      </c>
      <c r="S2421" s="4">
        <v>8320.2800000000007</v>
      </c>
      <c r="T2421" s="1">
        <v>2.8119999999999998</v>
      </c>
      <c r="U2421" s="1337">
        <v>115573.2</v>
      </c>
      <c r="V2421" s="1">
        <v>1.2800000000000001E-2</v>
      </c>
      <c r="W2421" s="1336">
        <v>526.08000000000004</v>
      </c>
      <c r="X2421" s="1">
        <v>13</v>
      </c>
      <c r="Y2421" s="1">
        <v>141</v>
      </c>
      <c r="AA2421" s="1">
        <v>401</v>
      </c>
      <c r="AB2421" s="1337">
        <v>23344.799999999999</v>
      </c>
    </row>
    <row r="2422" spans="1:28">
      <c r="A2422" s="1336" t="s">
        <v>1414</v>
      </c>
      <c r="B2422" s="2" t="s">
        <v>1439</v>
      </c>
      <c r="C2422" s="1" t="s">
        <v>1440</v>
      </c>
      <c r="D2422" s="1" t="s">
        <v>116</v>
      </c>
      <c r="E2422" s="1">
        <v>130308</v>
      </c>
      <c r="F2422" s="1336" t="s">
        <v>126</v>
      </c>
      <c r="G2422" s="1" t="s">
        <v>32</v>
      </c>
      <c r="H2422" s="1">
        <v>420705</v>
      </c>
      <c r="I2422" s="3">
        <v>42543</v>
      </c>
      <c r="J2422" s="3">
        <v>42541</v>
      </c>
      <c r="K2422" s="3">
        <v>42542</v>
      </c>
      <c r="N2422" s="1" t="s">
        <v>89</v>
      </c>
      <c r="O2422" s="1">
        <v>117346</v>
      </c>
      <c r="P2422" s="1">
        <v>8900</v>
      </c>
      <c r="Q2422" s="1">
        <v>3.38</v>
      </c>
      <c r="R2422" s="1337">
        <v>30082</v>
      </c>
      <c r="S2422" s="4">
        <v>1801.72</v>
      </c>
      <c r="T2422" s="1">
        <v>2.8119999999999998</v>
      </c>
      <c r="U2422" s="1337">
        <v>25026.799999999999</v>
      </c>
      <c r="V2422" s="1">
        <v>1.2800000000000001E-2</v>
      </c>
      <c r="W2422" s="1336">
        <v>113.92</v>
      </c>
      <c r="X2422" s="1">
        <v>13</v>
      </c>
      <c r="Y2422" s="1">
        <v>141</v>
      </c>
      <c r="AA2422" s="1">
        <v>401</v>
      </c>
      <c r="AB2422" s="1337">
        <v>5055.2</v>
      </c>
    </row>
    <row r="2423" spans="1:28">
      <c r="A2423" s="1336" t="s">
        <v>1414</v>
      </c>
      <c r="B2423" s="2" t="s">
        <v>1439</v>
      </c>
      <c r="C2423" s="1" t="s">
        <v>1440</v>
      </c>
      <c r="D2423" s="1" t="s">
        <v>116</v>
      </c>
      <c r="E2423" s="1">
        <v>130001</v>
      </c>
      <c r="F2423" s="1336" t="s">
        <v>132</v>
      </c>
      <c r="G2423" s="1" t="s">
        <v>32</v>
      </c>
      <c r="H2423" s="1">
        <v>420860</v>
      </c>
      <c r="I2423" s="3">
        <v>42545</v>
      </c>
      <c r="J2423" s="3">
        <v>42530</v>
      </c>
      <c r="K2423" s="3">
        <v>42530</v>
      </c>
      <c r="N2423" s="1" t="s">
        <v>89</v>
      </c>
      <c r="O2423" s="1">
        <v>117049</v>
      </c>
      <c r="P2423" s="1">
        <v>1000</v>
      </c>
      <c r="Q2423" s="1">
        <v>3.36</v>
      </c>
      <c r="R2423" s="1337">
        <v>3360</v>
      </c>
      <c r="S2423" s="1">
        <v>182.44</v>
      </c>
      <c r="T2423" s="1">
        <v>2.8119999999999998</v>
      </c>
      <c r="U2423" s="1337">
        <v>2812</v>
      </c>
      <c r="V2423" s="1">
        <v>1.2800000000000001E-2</v>
      </c>
      <c r="W2423" s="1336">
        <v>12.8</v>
      </c>
      <c r="X2423" s="1">
        <v>13</v>
      </c>
      <c r="Y2423" s="1">
        <v>130</v>
      </c>
      <c r="AA2423" s="1">
        <v>401</v>
      </c>
      <c r="AB2423" s="1336">
        <v>548</v>
      </c>
    </row>
    <row r="2424" spans="1:28">
      <c r="A2424" s="1336" t="s">
        <v>1414</v>
      </c>
      <c r="B2424" s="2" t="s">
        <v>1439</v>
      </c>
      <c r="C2424" s="1" t="s">
        <v>1440</v>
      </c>
      <c r="D2424" s="1" t="s">
        <v>116</v>
      </c>
      <c r="E2424" s="1">
        <v>130322</v>
      </c>
      <c r="F2424" s="1336" t="s">
        <v>142</v>
      </c>
      <c r="G2424" s="1" t="s">
        <v>32</v>
      </c>
      <c r="H2424" s="1">
        <v>420925</v>
      </c>
      <c r="I2424" s="3">
        <v>42544</v>
      </c>
      <c r="J2424" s="3">
        <v>42543</v>
      </c>
      <c r="K2424" s="3">
        <v>42544</v>
      </c>
      <c r="L2424" s="1">
        <v>223082</v>
      </c>
      <c r="M2424" s="3">
        <v>42544</v>
      </c>
      <c r="N2424" s="1" t="s">
        <v>89</v>
      </c>
      <c r="O2424" s="1">
        <v>117391</v>
      </c>
      <c r="P2424" s="1">
        <v>10000</v>
      </c>
      <c r="Q2424" s="1">
        <v>3.25</v>
      </c>
      <c r="R2424" s="1337">
        <v>32500</v>
      </c>
      <c r="S2424" s="1">
        <v>724.4</v>
      </c>
      <c r="T2424" s="1">
        <v>2.8119999999999998</v>
      </c>
      <c r="U2424" s="1337">
        <v>28120</v>
      </c>
      <c r="V2424" s="1">
        <v>1.2800000000000001E-2</v>
      </c>
      <c r="W2424" s="1336">
        <v>128</v>
      </c>
      <c r="X2424" s="1">
        <v>13</v>
      </c>
      <c r="Y2424" s="1">
        <v>135</v>
      </c>
      <c r="Z2424" s="1" t="s">
        <v>143</v>
      </c>
      <c r="AA2424" s="1">
        <v>401</v>
      </c>
      <c r="AB2424" s="1337">
        <v>4380</v>
      </c>
    </row>
    <row r="2425" spans="1:28">
      <c r="A2425" s="1336" t="s">
        <v>1414</v>
      </c>
      <c r="B2425" s="2" t="s">
        <v>1439</v>
      </c>
      <c r="C2425" s="1" t="s">
        <v>1440</v>
      </c>
      <c r="D2425" s="1" t="s">
        <v>116</v>
      </c>
      <c r="E2425" s="1">
        <v>142049</v>
      </c>
      <c r="F2425" s="1336" t="s">
        <v>1250</v>
      </c>
      <c r="G2425" s="1" t="s">
        <v>32</v>
      </c>
      <c r="H2425" s="1">
        <v>421394</v>
      </c>
      <c r="I2425" s="3">
        <v>42539</v>
      </c>
      <c r="J2425" s="3">
        <v>42531</v>
      </c>
      <c r="K2425" s="3">
        <v>42535</v>
      </c>
      <c r="N2425" s="1" t="s">
        <v>56</v>
      </c>
      <c r="O2425" s="1">
        <v>6113</v>
      </c>
      <c r="P2425" s="1">
        <v>2000</v>
      </c>
      <c r="Q2425" s="1">
        <v>3.8616000000000001</v>
      </c>
      <c r="R2425" s="1337">
        <v>7723.2</v>
      </c>
      <c r="S2425" s="4">
        <v>1368.08</v>
      </c>
      <c r="T2425" s="1">
        <v>2.8119999999999998</v>
      </c>
      <c r="U2425" s="1337">
        <v>5624</v>
      </c>
      <c r="V2425" s="1">
        <v>1.2800000000000001E-2</v>
      </c>
      <c r="W2425" s="1336">
        <v>25.6</v>
      </c>
      <c r="X2425" s="1">
        <v>13</v>
      </c>
      <c r="Y2425" s="1">
        <v>144</v>
      </c>
      <c r="AA2425" s="1">
        <v>401</v>
      </c>
      <c r="AB2425" s="1337">
        <v>2099.1999999999998</v>
      </c>
    </row>
    <row r="2426" spans="1:28">
      <c r="A2426" s="1336" t="s">
        <v>1414</v>
      </c>
      <c r="B2426" s="2" t="s">
        <v>1441</v>
      </c>
      <c r="C2426" s="1" t="s">
        <v>1442</v>
      </c>
      <c r="D2426" s="1" t="s">
        <v>116</v>
      </c>
      <c r="E2426" s="1">
        <v>142059</v>
      </c>
      <c r="F2426" s="1336" t="s">
        <v>1443</v>
      </c>
      <c r="G2426" s="1" t="s">
        <v>32</v>
      </c>
      <c r="H2426" s="1">
        <v>421383</v>
      </c>
      <c r="I2426" s="3">
        <v>42526</v>
      </c>
      <c r="J2426" s="3">
        <v>42461</v>
      </c>
      <c r="K2426" s="3">
        <v>42482</v>
      </c>
      <c r="N2426" s="1" t="s">
        <v>56</v>
      </c>
      <c r="O2426" s="1">
        <v>5961</v>
      </c>
      <c r="P2426" s="1">
        <v>2200</v>
      </c>
      <c r="Q2426" s="1">
        <v>3.8942000000000001</v>
      </c>
      <c r="R2426" s="1337">
        <v>8567.24</v>
      </c>
      <c r="S2426" s="1">
        <v>-399.76</v>
      </c>
      <c r="T2426" s="1">
        <v>3.6070000000000002</v>
      </c>
      <c r="U2426" s="1337">
        <v>7935.4</v>
      </c>
      <c r="V2426" s="1">
        <v>1.3899999999999999E-2</v>
      </c>
      <c r="W2426" s="1336">
        <v>30.602</v>
      </c>
      <c r="X2426" s="1">
        <v>13</v>
      </c>
      <c r="Y2426" s="1">
        <v>144</v>
      </c>
      <c r="AA2426" s="1">
        <v>401</v>
      </c>
      <c r="AB2426" s="1336">
        <v>631.84</v>
      </c>
    </row>
    <row r="2427" spans="1:28">
      <c r="A2427" s="1336" t="s">
        <v>1414</v>
      </c>
      <c r="B2427" s="2" t="s">
        <v>1441</v>
      </c>
      <c r="C2427" s="1" t="s">
        <v>1442</v>
      </c>
      <c r="D2427" s="1" t="s">
        <v>116</v>
      </c>
      <c r="E2427" s="1">
        <v>142059</v>
      </c>
      <c r="F2427" s="1336" t="s">
        <v>1443</v>
      </c>
      <c r="G2427" s="1" t="s">
        <v>32</v>
      </c>
      <c r="H2427" s="1">
        <v>421383</v>
      </c>
      <c r="I2427" s="3">
        <v>42526</v>
      </c>
      <c r="J2427" s="3">
        <v>42461</v>
      </c>
      <c r="K2427" s="3">
        <v>42482</v>
      </c>
      <c r="N2427" s="1" t="s">
        <v>56</v>
      </c>
      <c r="O2427" s="1">
        <v>5961</v>
      </c>
      <c r="P2427" s="1">
        <v>27800</v>
      </c>
      <c r="Q2427" s="1">
        <v>3.8942000000000001</v>
      </c>
      <c r="R2427" s="1337">
        <v>108258.76</v>
      </c>
      <c r="S2427" s="4">
        <v>-5051.54</v>
      </c>
      <c r="T2427" s="1">
        <v>3.6070000000000002</v>
      </c>
      <c r="U2427" s="1337">
        <v>100274.6</v>
      </c>
      <c r="V2427" s="1">
        <v>1.3899999999999999E-2</v>
      </c>
      <c r="W2427" s="1336">
        <v>386.69799999999998</v>
      </c>
      <c r="X2427" s="1">
        <v>13</v>
      </c>
      <c r="Y2427" s="1">
        <v>144</v>
      </c>
      <c r="AA2427" s="1">
        <v>401</v>
      </c>
      <c r="AB2427" s="1337">
        <v>7984.16</v>
      </c>
    </row>
    <row r="2428" spans="1:28">
      <c r="A2428" s="1336" t="s">
        <v>1414</v>
      </c>
      <c r="B2428" s="2" t="s">
        <v>1441</v>
      </c>
      <c r="C2428" s="1" t="s">
        <v>1442</v>
      </c>
      <c r="D2428" s="1" t="s">
        <v>116</v>
      </c>
      <c r="E2428" s="1">
        <v>142060</v>
      </c>
      <c r="F2428" s="1336" t="s">
        <v>147</v>
      </c>
      <c r="G2428" s="1" t="s">
        <v>32</v>
      </c>
      <c r="H2428" s="1">
        <v>421434</v>
      </c>
      <c r="I2428" s="3">
        <v>42545</v>
      </c>
      <c r="J2428" s="3">
        <v>42500</v>
      </c>
      <c r="K2428" s="3">
        <v>42531</v>
      </c>
      <c r="N2428" s="1" t="s">
        <v>56</v>
      </c>
      <c r="O2428" s="1">
        <v>6038</v>
      </c>
      <c r="P2428" s="1">
        <v>20000</v>
      </c>
      <c r="Q2428" s="1">
        <v>4.2031000000000001</v>
      </c>
      <c r="R2428" s="1337">
        <v>84062</v>
      </c>
      <c r="S2428" s="4">
        <v>2543.8000000000002</v>
      </c>
      <c r="T2428" s="1">
        <v>3.6070000000000002</v>
      </c>
      <c r="U2428" s="1337">
        <v>72140</v>
      </c>
      <c r="V2428" s="1">
        <v>1.3899999999999999E-2</v>
      </c>
      <c r="W2428" s="1336">
        <v>278.2</v>
      </c>
      <c r="X2428" s="1">
        <v>13</v>
      </c>
      <c r="Y2428" s="1">
        <v>143</v>
      </c>
      <c r="AA2428" s="1">
        <v>401</v>
      </c>
      <c r="AB2428" s="1337">
        <v>11922</v>
      </c>
    </row>
    <row r="2429" spans="1:28">
      <c r="A2429" s="1336" t="s">
        <v>1414</v>
      </c>
      <c r="B2429" s="2" t="s">
        <v>1441</v>
      </c>
      <c r="C2429" s="1" t="s">
        <v>1442</v>
      </c>
      <c r="D2429" s="1" t="s">
        <v>116</v>
      </c>
      <c r="E2429" s="1">
        <v>142060</v>
      </c>
      <c r="F2429" s="1336" t="s">
        <v>147</v>
      </c>
      <c r="G2429" s="1" t="s">
        <v>32</v>
      </c>
      <c r="H2429" s="1">
        <v>421442</v>
      </c>
      <c r="I2429" s="3">
        <v>42545</v>
      </c>
      <c r="J2429" s="3">
        <v>42522</v>
      </c>
      <c r="K2429" s="3">
        <v>42536</v>
      </c>
      <c r="N2429" s="1" t="s">
        <v>56</v>
      </c>
      <c r="O2429" s="1">
        <v>6078</v>
      </c>
      <c r="P2429" s="1">
        <v>25800</v>
      </c>
      <c r="Q2429" s="1">
        <v>4.2031000000000001</v>
      </c>
      <c r="R2429" s="1337">
        <v>108439.98</v>
      </c>
      <c r="S2429" s="4">
        <v>3281.5</v>
      </c>
      <c r="T2429" s="1">
        <v>3.6070000000000002</v>
      </c>
      <c r="U2429" s="1337">
        <v>93060.6</v>
      </c>
      <c r="V2429" s="1">
        <v>1.3899999999999999E-2</v>
      </c>
      <c r="W2429" s="1336">
        <v>358.87799999999999</v>
      </c>
      <c r="X2429" s="1">
        <v>13</v>
      </c>
      <c r="Y2429" s="1">
        <v>143</v>
      </c>
      <c r="AA2429" s="1">
        <v>401</v>
      </c>
      <c r="AB2429" s="1337">
        <v>15379.38</v>
      </c>
    </row>
    <row r="2430" spans="1:28">
      <c r="A2430" s="1336" t="s">
        <v>1414</v>
      </c>
      <c r="B2430" s="2" t="s">
        <v>1444</v>
      </c>
      <c r="C2430" s="1" t="s">
        <v>1445</v>
      </c>
      <c r="D2430" s="1" t="s">
        <v>116</v>
      </c>
      <c r="E2430" s="1">
        <v>142059</v>
      </c>
      <c r="F2430" s="1336" t="s">
        <v>1443</v>
      </c>
      <c r="G2430" s="1" t="s">
        <v>32</v>
      </c>
      <c r="H2430" s="1">
        <v>421383</v>
      </c>
      <c r="I2430" s="3">
        <v>42526</v>
      </c>
      <c r="J2430" s="3">
        <v>42461</v>
      </c>
      <c r="K2430" s="3">
        <v>42482</v>
      </c>
      <c r="N2430" s="1" t="s">
        <v>56</v>
      </c>
      <c r="O2430" s="1">
        <v>5961</v>
      </c>
      <c r="P2430" s="1">
        <v>2300</v>
      </c>
      <c r="Q2430" s="1">
        <v>3.8942000000000001</v>
      </c>
      <c r="R2430" s="1337">
        <v>8956.66</v>
      </c>
      <c r="S2430" s="1">
        <v>-417.93</v>
      </c>
      <c r="T2430" s="1">
        <v>3.6070000000000002</v>
      </c>
      <c r="U2430" s="1337">
        <v>8296.1</v>
      </c>
      <c r="V2430" s="1">
        <v>1.3899999999999999E-2</v>
      </c>
      <c r="W2430" s="1336">
        <v>31.992999999999999</v>
      </c>
      <c r="X2430" s="1">
        <v>13</v>
      </c>
      <c r="Y2430" s="1">
        <v>144</v>
      </c>
      <c r="AA2430" s="1">
        <v>401</v>
      </c>
      <c r="AB2430" s="1336">
        <v>660.56</v>
      </c>
    </row>
    <row r="2431" spans="1:28">
      <c r="A2431" s="1336" t="s">
        <v>1414</v>
      </c>
      <c r="B2431" s="2" t="s">
        <v>1444</v>
      </c>
      <c r="C2431" s="1" t="s">
        <v>1445</v>
      </c>
      <c r="D2431" s="1" t="s">
        <v>116</v>
      </c>
      <c r="E2431" s="1">
        <v>142059</v>
      </c>
      <c r="F2431" s="1336" t="s">
        <v>1443</v>
      </c>
      <c r="G2431" s="1" t="s">
        <v>32</v>
      </c>
      <c r="H2431" s="1">
        <v>421383</v>
      </c>
      <c r="I2431" s="3">
        <v>42526</v>
      </c>
      <c r="J2431" s="3">
        <v>42461</v>
      </c>
      <c r="K2431" s="3">
        <v>42482</v>
      </c>
      <c r="N2431" s="1" t="s">
        <v>56</v>
      </c>
      <c r="O2431" s="1">
        <v>5961</v>
      </c>
      <c r="P2431" s="1">
        <v>27700</v>
      </c>
      <c r="Q2431" s="1">
        <v>3.8942000000000001</v>
      </c>
      <c r="R2431" s="1337">
        <v>107869.34</v>
      </c>
      <c r="S2431" s="4">
        <v>-5033.37</v>
      </c>
      <c r="T2431" s="1">
        <v>3.6070000000000002</v>
      </c>
      <c r="U2431" s="1337">
        <v>99913.9</v>
      </c>
      <c r="V2431" s="1">
        <v>1.3899999999999999E-2</v>
      </c>
      <c r="W2431" s="1336">
        <v>385.30700000000002</v>
      </c>
      <c r="X2431" s="1">
        <v>13</v>
      </c>
      <c r="Y2431" s="1">
        <v>144</v>
      </c>
      <c r="AA2431" s="1">
        <v>401</v>
      </c>
      <c r="AB2431" s="1337">
        <v>7955.44</v>
      </c>
    </row>
    <row r="2432" spans="1:28">
      <c r="A2432" s="1336" t="s">
        <v>1414</v>
      </c>
      <c r="B2432" s="2" t="s">
        <v>1444</v>
      </c>
      <c r="C2432" s="1" t="s">
        <v>1445</v>
      </c>
      <c r="D2432" s="1" t="s">
        <v>116</v>
      </c>
      <c r="E2432" s="1">
        <v>142060</v>
      </c>
      <c r="F2432" s="1336" t="s">
        <v>147</v>
      </c>
      <c r="G2432" s="1" t="s">
        <v>32</v>
      </c>
      <c r="H2432" s="1">
        <v>421434</v>
      </c>
      <c r="I2432" s="3">
        <v>42545</v>
      </c>
      <c r="J2432" s="3">
        <v>42500</v>
      </c>
      <c r="K2432" s="3">
        <v>42531</v>
      </c>
      <c r="N2432" s="1" t="s">
        <v>56</v>
      </c>
      <c r="O2432" s="1">
        <v>6038</v>
      </c>
      <c r="P2432" s="1">
        <v>5000</v>
      </c>
      <c r="Q2432" s="1">
        <v>4.2031000000000001</v>
      </c>
      <c r="R2432" s="1337">
        <v>21015.5</v>
      </c>
      <c r="S2432" s="1">
        <v>635.95000000000005</v>
      </c>
      <c r="T2432" s="1">
        <v>3.6070000000000002</v>
      </c>
      <c r="U2432" s="1337">
        <v>18035</v>
      </c>
      <c r="V2432" s="1">
        <v>1.3899999999999999E-2</v>
      </c>
      <c r="W2432" s="1336">
        <v>69.55</v>
      </c>
      <c r="X2432" s="1">
        <v>13</v>
      </c>
      <c r="Y2432" s="1">
        <v>143</v>
      </c>
      <c r="AA2432" s="1">
        <v>401</v>
      </c>
      <c r="AB2432" s="1337">
        <v>2980.5</v>
      </c>
    </row>
    <row r="2433" spans="1:28">
      <c r="A2433" s="1336" t="s">
        <v>1414</v>
      </c>
      <c r="B2433" s="2" t="s">
        <v>1444</v>
      </c>
      <c r="C2433" s="1" t="s">
        <v>1445</v>
      </c>
      <c r="D2433" s="1" t="s">
        <v>116</v>
      </c>
      <c r="E2433" s="1">
        <v>142060</v>
      </c>
      <c r="F2433" s="1336" t="s">
        <v>147</v>
      </c>
      <c r="G2433" s="1" t="s">
        <v>32</v>
      </c>
      <c r="H2433" s="1">
        <v>421442</v>
      </c>
      <c r="I2433" s="3">
        <v>42545</v>
      </c>
      <c r="J2433" s="3">
        <v>42522</v>
      </c>
      <c r="K2433" s="3">
        <v>42536</v>
      </c>
      <c r="N2433" s="1" t="s">
        <v>56</v>
      </c>
      <c r="O2433" s="1">
        <v>6078</v>
      </c>
      <c r="P2433" s="1">
        <v>25800</v>
      </c>
      <c r="Q2433" s="1">
        <v>4.2031000000000001</v>
      </c>
      <c r="R2433" s="1337">
        <v>108439.98</v>
      </c>
      <c r="S2433" s="4">
        <v>3281.5</v>
      </c>
      <c r="T2433" s="1">
        <v>3.6070000000000002</v>
      </c>
      <c r="U2433" s="1337">
        <v>93060.6</v>
      </c>
      <c r="V2433" s="1">
        <v>1.3899999999999999E-2</v>
      </c>
      <c r="W2433" s="1336">
        <v>358.87799999999999</v>
      </c>
      <c r="X2433" s="1">
        <v>13</v>
      </c>
      <c r="Y2433" s="1">
        <v>143</v>
      </c>
      <c r="AA2433" s="1">
        <v>401</v>
      </c>
      <c r="AB2433" s="1337">
        <v>15379.38</v>
      </c>
    </row>
    <row r="2434" spans="1:28">
      <c r="A2434" s="1336" t="s">
        <v>1414</v>
      </c>
      <c r="B2434" s="2" t="s">
        <v>1446</v>
      </c>
      <c r="C2434" s="1" t="s">
        <v>1447</v>
      </c>
      <c r="D2434" s="1" t="s">
        <v>116</v>
      </c>
      <c r="E2434" s="1">
        <v>142060</v>
      </c>
      <c r="F2434" s="1336" t="s">
        <v>147</v>
      </c>
      <c r="G2434" s="1" t="s">
        <v>32</v>
      </c>
      <c r="H2434" s="1">
        <v>421434</v>
      </c>
      <c r="I2434" s="3">
        <v>42545</v>
      </c>
      <c r="J2434" s="3">
        <v>42500</v>
      </c>
      <c r="K2434" s="3">
        <v>42531</v>
      </c>
      <c r="N2434" s="1" t="s">
        <v>56</v>
      </c>
      <c r="O2434" s="1">
        <v>6038</v>
      </c>
      <c r="P2434" s="1">
        <v>10000</v>
      </c>
      <c r="Q2434" s="1">
        <v>4.2031000000000001</v>
      </c>
      <c r="R2434" s="1337">
        <v>42031</v>
      </c>
      <c r="S2434" s="4">
        <v>1271.9000000000001</v>
      </c>
      <c r="T2434" s="1">
        <v>3.6070000000000002</v>
      </c>
      <c r="U2434" s="1337">
        <v>36070</v>
      </c>
      <c r="V2434" s="1">
        <v>1.3899999999999999E-2</v>
      </c>
      <c r="W2434" s="1336">
        <v>139.1</v>
      </c>
      <c r="X2434" s="1">
        <v>13</v>
      </c>
      <c r="Y2434" s="1">
        <v>143</v>
      </c>
      <c r="AA2434" s="1">
        <v>401</v>
      </c>
      <c r="AB2434" s="1337">
        <v>5961</v>
      </c>
    </row>
    <row r="2435" spans="1:28">
      <c r="A2435" s="1336" t="s">
        <v>1414</v>
      </c>
      <c r="B2435" s="2" t="s">
        <v>1448</v>
      </c>
      <c r="C2435" s="1" t="s">
        <v>1449</v>
      </c>
      <c r="D2435" s="1" t="s">
        <v>116</v>
      </c>
      <c r="E2435" s="1">
        <v>142059</v>
      </c>
      <c r="F2435" s="1336" t="s">
        <v>1443</v>
      </c>
      <c r="G2435" s="1" t="s">
        <v>32</v>
      </c>
      <c r="H2435" s="1">
        <v>421383</v>
      </c>
      <c r="I2435" s="3">
        <v>42526</v>
      </c>
      <c r="J2435" s="3">
        <v>42461</v>
      </c>
      <c r="K2435" s="3">
        <v>42482</v>
      </c>
      <c r="N2435" s="1" t="s">
        <v>56</v>
      </c>
      <c r="O2435" s="1">
        <v>5961</v>
      </c>
      <c r="P2435" s="1">
        <v>2900</v>
      </c>
      <c r="Q2435" s="1">
        <v>3.8942000000000001</v>
      </c>
      <c r="R2435" s="1337">
        <v>11293.18</v>
      </c>
      <c r="S2435" s="1">
        <v>-526.96</v>
      </c>
      <c r="T2435" s="1">
        <v>3.6070000000000002</v>
      </c>
      <c r="U2435" s="1337">
        <v>10460.299999999999</v>
      </c>
      <c r="V2435" s="1">
        <v>1.3899999999999999E-2</v>
      </c>
      <c r="W2435" s="1336">
        <v>40.338999999999999</v>
      </c>
      <c r="X2435" s="1">
        <v>13</v>
      </c>
      <c r="Y2435" s="1">
        <v>144</v>
      </c>
      <c r="AA2435" s="1">
        <v>401</v>
      </c>
      <c r="AB2435" s="1336">
        <v>832.88</v>
      </c>
    </row>
    <row r="2436" spans="1:28">
      <c r="A2436" s="1336" t="s">
        <v>1414</v>
      </c>
      <c r="B2436" s="2" t="s">
        <v>1448</v>
      </c>
      <c r="C2436" s="1" t="s">
        <v>1449</v>
      </c>
      <c r="D2436" s="1" t="s">
        <v>116</v>
      </c>
      <c r="E2436" s="1">
        <v>142059</v>
      </c>
      <c r="F2436" s="1336" t="s">
        <v>1443</v>
      </c>
      <c r="G2436" s="1" t="s">
        <v>32</v>
      </c>
      <c r="H2436" s="1">
        <v>421383</v>
      </c>
      <c r="I2436" s="3">
        <v>42526</v>
      </c>
      <c r="J2436" s="3">
        <v>42461</v>
      </c>
      <c r="K2436" s="3">
        <v>42482</v>
      </c>
      <c r="N2436" s="1" t="s">
        <v>56</v>
      </c>
      <c r="O2436" s="1">
        <v>5961</v>
      </c>
      <c r="P2436" s="1">
        <v>26600</v>
      </c>
      <c r="Q2436" s="1">
        <v>3.8942000000000001</v>
      </c>
      <c r="R2436" s="1337">
        <v>103585.72</v>
      </c>
      <c r="S2436" s="4">
        <v>-4833.49</v>
      </c>
      <c r="T2436" s="1">
        <v>3.6070000000000002</v>
      </c>
      <c r="U2436" s="1337">
        <v>95946.2</v>
      </c>
      <c r="V2436" s="1">
        <v>1.3899999999999999E-2</v>
      </c>
      <c r="W2436" s="1336">
        <v>370.00599999999997</v>
      </c>
      <c r="X2436" s="1">
        <v>13</v>
      </c>
      <c r="Y2436" s="1">
        <v>144</v>
      </c>
      <c r="AA2436" s="1">
        <v>401</v>
      </c>
      <c r="AB2436" s="1337">
        <v>7639.52</v>
      </c>
    </row>
    <row r="2437" spans="1:28">
      <c r="A2437" s="1336" t="s">
        <v>1414</v>
      </c>
      <c r="B2437" s="2" t="s">
        <v>1448</v>
      </c>
      <c r="C2437" s="1" t="s">
        <v>1449</v>
      </c>
      <c r="D2437" s="1" t="s">
        <v>116</v>
      </c>
      <c r="E2437" s="1">
        <v>142059</v>
      </c>
      <c r="F2437" s="1336" t="s">
        <v>1443</v>
      </c>
      <c r="G2437" s="1" t="s">
        <v>32</v>
      </c>
      <c r="H2437" s="1">
        <v>421383</v>
      </c>
      <c r="I2437" s="3">
        <v>42526</v>
      </c>
      <c r="J2437" s="3">
        <v>42461</v>
      </c>
      <c r="K2437" s="3">
        <v>42482</v>
      </c>
      <c r="N2437" s="1" t="s">
        <v>56</v>
      </c>
      <c r="O2437" s="1">
        <v>5961</v>
      </c>
      <c r="P2437" s="1">
        <v>500</v>
      </c>
      <c r="Q2437" s="1">
        <v>3.8942000000000001</v>
      </c>
      <c r="R2437" s="1337">
        <v>1947.1</v>
      </c>
      <c r="S2437" s="1">
        <v>-90.86</v>
      </c>
      <c r="T2437" s="1">
        <v>3.6070000000000002</v>
      </c>
      <c r="U2437" s="1337">
        <v>1803.5</v>
      </c>
      <c r="V2437" s="1">
        <v>1.3899999999999999E-2</v>
      </c>
      <c r="W2437" s="1336">
        <v>6.9550000000000001</v>
      </c>
      <c r="X2437" s="1">
        <v>13</v>
      </c>
      <c r="Y2437" s="1">
        <v>144</v>
      </c>
      <c r="AA2437" s="1">
        <v>401</v>
      </c>
      <c r="AB2437" s="1336">
        <v>143.6</v>
      </c>
    </row>
    <row r="2438" spans="1:28">
      <c r="A2438" s="1336" t="s">
        <v>1414</v>
      </c>
      <c r="B2438" s="2" t="s">
        <v>1448</v>
      </c>
      <c r="C2438" s="1" t="s">
        <v>1449</v>
      </c>
      <c r="D2438" s="1" t="s">
        <v>116</v>
      </c>
      <c r="E2438" s="1">
        <v>142060</v>
      </c>
      <c r="F2438" s="1336" t="s">
        <v>147</v>
      </c>
      <c r="G2438" s="1" t="s">
        <v>32</v>
      </c>
      <c r="H2438" s="1">
        <v>421442</v>
      </c>
      <c r="I2438" s="3">
        <v>42545</v>
      </c>
      <c r="J2438" s="3">
        <v>42522</v>
      </c>
      <c r="K2438" s="3">
        <v>42536</v>
      </c>
      <c r="N2438" s="1" t="s">
        <v>56</v>
      </c>
      <c r="O2438" s="1">
        <v>6078</v>
      </c>
      <c r="P2438" s="1">
        <v>25800</v>
      </c>
      <c r="Q2438" s="1">
        <v>4.2031000000000001</v>
      </c>
      <c r="R2438" s="1337">
        <v>108439.98</v>
      </c>
      <c r="S2438" s="4">
        <v>3281.5</v>
      </c>
      <c r="T2438" s="1">
        <v>3.6070000000000002</v>
      </c>
      <c r="U2438" s="1337">
        <v>93060.6</v>
      </c>
      <c r="V2438" s="1">
        <v>1.3899999999999999E-2</v>
      </c>
      <c r="W2438" s="1336">
        <v>358.87799999999999</v>
      </c>
      <c r="X2438" s="1">
        <v>13</v>
      </c>
      <c r="Y2438" s="1">
        <v>143</v>
      </c>
      <c r="AA2438" s="1">
        <v>401</v>
      </c>
      <c r="AB2438" s="1337">
        <v>15379.38</v>
      </c>
    </row>
    <row r="2439" spans="1:28">
      <c r="A2439" s="1336" t="s">
        <v>1414</v>
      </c>
      <c r="B2439" s="2" t="s">
        <v>1450</v>
      </c>
      <c r="C2439" s="1" t="s">
        <v>1451</v>
      </c>
      <c r="D2439" s="1" t="s">
        <v>116</v>
      </c>
      <c r="E2439" s="1">
        <v>142060</v>
      </c>
      <c r="F2439" s="1336" t="s">
        <v>147</v>
      </c>
      <c r="G2439" s="1" t="s">
        <v>32</v>
      </c>
      <c r="H2439" s="1">
        <v>421434</v>
      </c>
      <c r="I2439" s="3">
        <v>42545</v>
      </c>
      <c r="J2439" s="3">
        <v>42500</v>
      </c>
      <c r="K2439" s="3">
        <v>42531</v>
      </c>
      <c r="N2439" s="1" t="s">
        <v>56</v>
      </c>
      <c r="O2439" s="1">
        <v>6038</v>
      </c>
      <c r="P2439" s="1">
        <v>5000</v>
      </c>
      <c r="Q2439" s="1">
        <v>4.2031000000000001</v>
      </c>
      <c r="R2439" s="1337">
        <v>21015.5</v>
      </c>
      <c r="S2439" s="1">
        <v>635.95000000000005</v>
      </c>
      <c r="T2439" s="1">
        <v>3.6070000000000002</v>
      </c>
      <c r="U2439" s="1337">
        <v>18035</v>
      </c>
      <c r="V2439" s="1">
        <v>1.3899999999999999E-2</v>
      </c>
      <c r="W2439" s="1336">
        <v>69.55</v>
      </c>
      <c r="X2439" s="1">
        <v>13</v>
      </c>
      <c r="Y2439" s="1">
        <v>143</v>
      </c>
      <c r="AA2439" s="1">
        <v>401</v>
      </c>
      <c r="AB2439" s="1337">
        <v>2980.5</v>
      </c>
    </row>
    <row r="2440" spans="1:28">
      <c r="A2440" s="1336" t="s">
        <v>1414</v>
      </c>
      <c r="B2440" s="2" t="s">
        <v>1452</v>
      </c>
      <c r="C2440" s="1" t="s">
        <v>1453</v>
      </c>
      <c r="D2440" s="1" t="s">
        <v>116</v>
      </c>
      <c r="E2440" s="1">
        <v>142059</v>
      </c>
      <c r="F2440" s="1336" t="s">
        <v>1443</v>
      </c>
      <c r="G2440" s="1" t="s">
        <v>32</v>
      </c>
      <c r="H2440" s="1">
        <v>421383</v>
      </c>
      <c r="I2440" s="3">
        <v>42526</v>
      </c>
      <c r="J2440" s="3">
        <v>42461</v>
      </c>
      <c r="K2440" s="3">
        <v>42482</v>
      </c>
      <c r="N2440" s="1" t="s">
        <v>56</v>
      </c>
      <c r="O2440" s="1">
        <v>5961</v>
      </c>
      <c r="P2440" s="1">
        <v>3800</v>
      </c>
      <c r="Q2440" s="1">
        <v>3.8942000000000001</v>
      </c>
      <c r="R2440" s="1337">
        <v>14797.96</v>
      </c>
      <c r="S2440" s="1">
        <v>-690.5</v>
      </c>
      <c r="T2440" s="1">
        <v>3.6070000000000002</v>
      </c>
      <c r="U2440" s="1337">
        <v>13706.6</v>
      </c>
      <c r="V2440" s="1">
        <v>1.3899999999999999E-2</v>
      </c>
      <c r="W2440" s="1336">
        <v>52.857999999999997</v>
      </c>
      <c r="X2440" s="1">
        <v>13</v>
      </c>
      <c r="Y2440" s="1">
        <v>144</v>
      </c>
      <c r="AA2440" s="1">
        <v>401</v>
      </c>
      <c r="AB2440" s="1337">
        <v>1091.3599999999999</v>
      </c>
    </row>
    <row r="2441" spans="1:28">
      <c r="A2441" s="1336" t="s">
        <v>1414</v>
      </c>
      <c r="B2441" s="2" t="s">
        <v>1452</v>
      </c>
      <c r="C2441" s="1" t="s">
        <v>1453</v>
      </c>
      <c r="D2441" s="1" t="s">
        <v>116</v>
      </c>
      <c r="E2441" s="1">
        <v>142059</v>
      </c>
      <c r="F2441" s="1336" t="s">
        <v>1443</v>
      </c>
      <c r="G2441" s="1" t="s">
        <v>32</v>
      </c>
      <c r="H2441" s="1">
        <v>421383</v>
      </c>
      <c r="I2441" s="3">
        <v>42526</v>
      </c>
      <c r="J2441" s="3">
        <v>42461</v>
      </c>
      <c r="K2441" s="3">
        <v>42482</v>
      </c>
      <c r="N2441" s="1" t="s">
        <v>56</v>
      </c>
      <c r="O2441" s="1">
        <v>5961</v>
      </c>
      <c r="P2441" s="1">
        <v>10400</v>
      </c>
      <c r="Q2441" s="1">
        <v>3.8942000000000001</v>
      </c>
      <c r="R2441" s="1337">
        <v>40499.68</v>
      </c>
      <c r="S2441" s="4">
        <v>-1889.78</v>
      </c>
      <c r="T2441" s="1">
        <v>3.6070000000000002</v>
      </c>
      <c r="U2441" s="1337">
        <v>37512.800000000003</v>
      </c>
      <c r="V2441" s="1">
        <v>1.3899999999999999E-2</v>
      </c>
      <c r="W2441" s="1336">
        <v>144.66399999999999</v>
      </c>
      <c r="X2441" s="1">
        <v>13</v>
      </c>
      <c r="Y2441" s="1">
        <v>144</v>
      </c>
      <c r="AA2441" s="1">
        <v>401</v>
      </c>
      <c r="AB2441" s="1337">
        <v>2986.88</v>
      </c>
    </row>
    <row r="2442" spans="1:28">
      <c r="A2442" s="1336" t="s">
        <v>1414</v>
      </c>
      <c r="B2442" s="2" t="s">
        <v>1452</v>
      </c>
      <c r="C2442" s="1" t="s">
        <v>1453</v>
      </c>
      <c r="D2442" s="1" t="s">
        <v>116</v>
      </c>
      <c r="E2442" s="1">
        <v>142059</v>
      </c>
      <c r="F2442" s="1336" t="s">
        <v>1443</v>
      </c>
      <c r="G2442" s="1" t="s">
        <v>32</v>
      </c>
      <c r="H2442" s="1">
        <v>421383</v>
      </c>
      <c r="I2442" s="3">
        <v>42526</v>
      </c>
      <c r="J2442" s="3">
        <v>42461</v>
      </c>
      <c r="K2442" s="3">
        <v>42482</v>
      </c>
      <c r="N2442" s="1" t="s">
        <v>56</v>
      </c>
      <c r="O2442" s="1">
        <v>5961</v>
      </c>
      <c r="P2442" s="1">
        <v>800</v>
      </c>
      <c r="Q2442" s="1">
        <v>3.8942000000000001</v>
      </c>
      <c r="R2442" s="1337">
        <v>3115.36</v>
      </c>
      <c r="S2442" s="1">
        <v>-145.37</v>
      </c>
      <c r="T2442" s="1">
        <v>3.6070000000000002</v>
      </c>
      <c r="U2442" s="1337">
        <v>2885.6</v>
      </c>
      <c r="V2442" s="1">
        <v>1.3899999999999999E-2</v>
      </c>
      <c r="W2442" s="1336">
        <v>11.128</v>
      </c>
      <c r="X2442" s="1">
        <v>13</v>
      </c>
      <c r="Y2442" s="1">
        <v>144</v>
      </c>
      <c r="AA2442" s="1">
        <v>401</v>
      </c>
      <c r="AB2442" s="1336">
        <v>229.76</v>
      </c>
    </row>
    <row r="2443" spans="1:28">
      <c r="A2443" s="1336" t="s">
        <v>1414</v>
      </c>
      <c r="B2443" s="2" t="s">
        <v>1452</v>
      </c>
      <c r="C2443" s="1" t="s">
        <v>1453</v>
      </c>
      <c r="D2443" s="1" t="s">
        <v>116</v>
      </c>
      <c r="E2443" s="1">
        <v>142060</v>
      </c>
      <c r="F2443" s="1336" t="s">
        <v>147</v>
      </c>
      <c r="G2443" s="1" t="s">
        <v>32</v>
      </c>
      <c r="H2443" s="1">
        <v>421434</v>
      </c>
      <c r="I2443" s="3">
        <v>42545</v>
      </c>
      <c r="J2443" s="3">
        <v>42500</v>
      </c>
      <c r="K2443" s="3">
        <v>42531</v>
      </c>
      <c r="N2443" s="1" t="s">
        <v>56</v>
      </c>
      <c r="O2443" s="1">
        <v>6038</v>
      </c>
      <c r="P2443" s="1">
        <v>8000</v>
      </c>
      <c r="Q2443" s="1">
        <v>4.2031000000000001</v>
      </c>
      <c r="R2443" s="1337">
        <v>33624.800000000003</v>
      </c>
      <c r="S2443" s="4">
        <v>1017.52</v>
      </c>
      <c r="T2443" s="1">
        <v>3.6070000000000002</v>
      </c>
      <c r="U2443" s="1337">
        <v>28856</v>
      </c>
      <c r="V2443" s="1">
        <v>1.3899999999999999E-2</v>
      </c>
      <c r="W2443" s="1336">
        <v>111.28</v>
      </c>
      <c r="X2443" s="1">
        <v>13</v>
      </c>
      <c r="Y2443" s="1">
        <v>143</v>
      </c>
      <c r="AA2443" s="1">
        <v>401</v>
      </c>
      <c r="AB2443" s="1337">
        <v>4768.8</v>
      </c>
    </row>
    <row r="2444" spans="1:28">
      <c r="A2444" s="1336" t="s">
        <v>1414</v>
      </c>
      <c r="B2444" s="2" t="s">
        <v>1452</v>
      </c>
      <c r="C2444" s="1" t="s">
        <v>1453</v>
      </c>
      <c r="D2444" s="1" t="s">
        <v>116</v>
      </c>
      <c r="E2444" s="1">
        <v>142060</v>
      </c>
      <c r="F2444" s="1336" t="s">
        <v>147</v>
      </c>
      <c r="G2444" s="1" t="s">
        <v>32</v>
      </c>
      <c r="H2444" s="1">
        <v>421434</v>
      </c>
      <c r="I2444" s="3">
        <v>42545</v>
      </c>
      <c r="J2444" s="3">
        <v>42500</v>
      </c>
      <c r="K2444" s="3">
        <v>42531</v>
      </c>
      <c r="N2444" s="1" t="s">
        <v>56</v>
      </c>
      <c r="O2444" s="1">
        <v>6038</v>
      </c>
      <c r="P2444" s="1">
        <v>2000</v>
      </c>
      <c r="Q2444" s="1">
        <v>4.2031000000000001</v>
      </c>
      <c r="R2444" s="1337">
        <v>8406.2000000000007</v>
      </c>
      <c r="S2444" s="1">
        <v>254.38</v>
      </c>
      <c r="T2444" s="1">
        <v>3.6070000000000002</v>
      </c>
      <c r="U2444" s="1337">
        <v>7214</v>
      </c>
      <c r="V2444" s="1">
        <v>1.3899999999999999E-2</v>
      </c>
      <c r="W2444" s="1336">
        <v>27.82</v>
      </c>
      <c r="X2444" s="1">
        <v>13</v>
      </c>
      <c r="Y2444" s="1">
        <v>143</v>
      </c>
      <c r="AA2444" s="1">
        <v>401</v>
      </c>
      <c r="AB2444" s="1337">
        <v>1192.2</v>
      </c>
    </row>
    <row r="2445" spans="1:28">
      <c r="A2445" s="1336" t="s">
        <v>1414</v>
      </c>
      <c r="B2445" s="2" t="s">
        <v>1452</v>
      </c>
      <c r="C2445" s="1" t="s">
        <v>1453</v>
      </c>
      <c r="D2445" s="1" t="s">
        <v>116</v>
      </c>
      <c r="E2445" s="1">
        <v>142060</v>
      </c>
      <c r="F2445" s="1336" t="s">
        <v>147</v>
      </c>
      <c r="G2445" s="1" t="s">
        <v>32</v>
      </c>
      <c r="H2445" s="1">
        <v>421442</v>
      </c>
      <c r="I2445" s="3">
        <v>42545</v>
      </c>
      <c r="J2445" s="3">
        <v>42522</v>
      </c>
      <c r="K2445" s="3">
        <v>42536</v>
      </c>
      <c r="N2445" s="1" t="s">
        <v>56</v>
      </c>
      <c r="O2445" s="1">
        <v>6078</v>
      </c>
      <c r="P2445" s="1">
        <v>25800</v>
      </c>
      <c r="Q2445" s="1">
        <v>4.2031000000000001</v>
      </c>
      <c r="R2445" s="1337">
        <v>108439.98</v>
      </c>
      <c r="S2445" s="4">
        <v>3281.5</v>
      </c>
      <c r="T2445" s="1">
        <v>3.6070000000000002</v>
      </c>
      <c r="U2445" s="1337">
        <v>93060.6</v>
      </c>
      <c r="V2445" s="1">
        <v>1.3899999999999999E-2</v>
      </c>
      <c r="W2445" s="1336">
        <v>358.87799999999999</v>
      </c>
      <c r="X2445" s="1">
        <v>13</v>
      </c>
      <c r="Y2445" s="1">
        <v>143</v>
      </c>
      <c r="AA2445" s="1">
        <v>401</v>
      </c>
      <c r="AB2445" s="1337">
        <v>15379.38</v>
      </c>
    </row>
    <row r="2446" spans="1:28">
      <c r="A2446" s="1336" t="s">
        <v>1414</v>
      </c>
      <c r="B2446" s="2" t="s">
        <v>1454</v>
      </c>
      <c r="C2446" s="1" t="s">
        <v>1455</v>
      </c>
      <c r="D2446" s="1" t="s">
        <v>116</v>
      </c>
      <c r="E2446" s="1">
        <v>142059</v>
      </c>
      <c r="F2446" s="1336" t="s">
        <v>1443</v>
      </c>
      <c r="G2446" s="1" t="s">
        <v>32</v>
      </c>
      <c r="H2446" s="1">
        <v>421383</v>
      </c>
      <c r="I2446" s="3">
        <v>42526</v>
      </c>
      <c r="J2446" s="3">
        <v>42461</v>
      </c>
      <c r="K2446" s="3">
        <v>42482</v>
      </c>
      <c r="N2446" s="1" t="s">
        <v>56</v>
      </c>
      <c r="O2446" s="1">
        <v>5961</v>
      </c>
      <c r="P2446" s="1">
        <v>2100</v>
      </c>
      <c r="Q2446" s="1">
        <v>3.8942000000000001</v>
      </c>
      <c r="R2446" s="1337">
        <v>8177.82</v>
      </c>
      <c r="S2446" s="1">
        <v>-381.59</v>
      </c>
      <c r="T2446" s="1">
        <v>3.6070000000000002</v>
      </c>
      <c r="U2446" s="1337">
        <v>7574.7</v>
      </c>
      <c r="V2446" s="1">
        <v>1.3899999999999999E-2</v>
      </c>
      <c r="W2446" s="1336">
        <v>29.210999999999999</v>
      </c>
      <c r="X2446" s="1">
        <v>13</v>
      </c>
      <c r="Y2446" s="1">
        <v>144</v>
      </c>
      <c r="AA2446" s="1">
        <v>401</v>
      </c>
      <c r="AB2446" s="1336">
        <v>603.12</v>
      </c>
    </row>
    <row r="2447" spans="1:28">
      <c r="A2447" s="1336" t="s">
        <v>1414</v>
      </c>
      <c r="B2447" s="2" t="s">
        <v>1454</v>
      </c>
      <c r="C2447" s="1" t="s">
        <v>1455</v>
      </c>
      <c r="D2447" s="1" t="s">
        <v>116</v>
      </c>
      <c r="E2447" s="1">
        <v>142059</v>
      </c>
      <c r="F2447" s="1336" t="s">
        <v>1443</v>
      </c>
      <c r="G2447" s="1" t="s">
        <v>32</v>
      </c>
      <c r="H2447" s="1">
        <v>421383</v>
      </c>
      <c r="I2447" s="3">
        <v>42526</v>
      </c>
      <c r="J2447" s="3">
        <v>42461</v>
      </c>
      <c r="K2447" s="3">
        <v>42482</v>
      </c>
      <c r="N2447" s="1" t="s">
        <v>56</v>
      </c>
      <c r="O2447" s="1">
        <v>5961</v>
      </c>
      <c r="P2447" s="1">
        <v>12900</v>
      </c>
      <c r="Q2447" s="1">
        <v>3.8942000000000001</v>
      </c>
      <c r="R2447" s="1337">
        <v>50235.18</v>
      </c>
      <c r="S2447" s="4">
        <v>-2344.06</v>
      </c>
      <c r="T2447" s="1">
        <v>3.6070000000000002</v>
      </c>
      <c r="U2447" s="1337">
        <v>46530.3</v>
      </c>
      <c r="V2447" s="1">
        <v>1.3899999999999999E-2</v>
      </c>
      <c r="W2447" s="1336">
        <v>179.43899999999999</v>
      </c>
      <c r="X2447" s="1">
        <v>13</v>
      </c>
      <c r="Y2447" s="1">
        <v>144</v>
      </c>
      <c r="AA2447" s="1">
        <v>401</v>
      </c>
      <c r="AB2447" s="1337">
        <v>3704.88</v>
      </c>
    </row>
    <row r="2448" spans="1:28">
      <c r="A2448" s="1336" t="s">
        <v>1414</v>
      </c>
      <c r="B2448" s="2" t="s">
        <v>1454</v>
      </c>
      <c r="C2448" s="1" t="s">
        <v>1455</v>
      </c>
      <c r="D2448" s="1" t="s">
        <v>116</v>
      </c>
      <c r="E2448" s="1">
        <v>142060</v>
      </c>
      <c r="F2448" s="1336" t="s">
        <v>147</v>
      </c>
      <c r="G2448" s="1" t="s">
        <v>32</v>
      </c>
      <c r="H2448" s="1">
        <v>421442</v>
      </c>
      <c r="I2448" s="3">
        <v>42545</v>
      </c>
      <c r="J2448" s="3">
        <v>42522</v>
      </c>
      <c r="K2448" s="3">
        <v>42536</v>
      </c>
      <c r="N2448" s="1" t="s">
        <v>56</v>
      </c>
      <c r="O2448" s="1">
        <v>6078</v>
      </c>
      <c r="P2448" s="1">
        <v>25800</v>
      </c>
      <c r="Q2448" s="1">
        <v>4.2031000000000001</v>
      </c>
      <c r="R2448" s="1337">
        <v>108439.98</v>
      </c>
      <c r="S2448" s="4">
        <v>3281.5</v>
      </c>
      <c r="T2448" s="1">
        <v>3.6070000000000002</v>
      </c>
      <c r="U2448" s="1337">
        <v>93060.6</v>
      </c>
      <c r="V2448" s="1">
        <v>1.3899999999999999E-2</v>
      </c>
      <c r="W2448" s="1336">
        <v>358.87799999999999</v>
      </c>
      <c r="X2448" s="1">
        <v>13</v>
      </c>
      <c r="Y2448" s="1">
        <v>143</v>
      </c>
      <c r="AA2448" s="1">
        <v>401</v>
      </c>
      <c r="AB2448" s="1337">
        <v>15379.38</v>
      </c>
    </row>
    <row r="2449" spans="1:28">
      <c r="A2449" s="1336" t="s">
        <v>1414</v>
      </c>
      <c r="B2449" s="2" t="s">
        <v>1456</v>
      </c>
      <c r="C2449" s="1" t="s">
        <v>1457</v>
      </c>
      <c r="D2449" s="1" t="s">
        <v>116</v>
      </c>
      <c r="E2449" s="1">
        <v>140083</v>
      </c>
      <c r="F2449" s="1336" t="s">
        <v>117</v>
      </c>
      <c r="G2449" s="1" t="s">
        <v>32</v>
      </c>
      <c r="H2449" s="1">
        <v>418122</v>
      </c>
      <c r="I2449" s="3">
        <v>42523</v>
      </c>
      <c r="J2449" s="3">
        <v>42515</v>
      </c>
      <c r="K2449" s="3">
        <v>42522</v>
      </c>
      <c r="L2449" s="1">
        <v>221509</v>
      </c>
      <c r="M2449" s="3">
        <v>42522</v>
      </c>
      <c r="N2449" s="1" t="s">
        <v>89</v>
      </c>
      <c r="O2449" s="1">
        <v>116471</v>
      </c>
      <c r="P2449" s="1">
        <v>10000</v>
      </c>
      <c r="Q2449" s="1">
        <v>4.96</v>
      </c>
      <c r="R2449" s="1337">
        <v>49600</v>
      </c>
      <c r="S2449" s="1">
        <v>411.1</v>
      </c>
      <c r="T2449" s="1">
        <v>4.3529999999999998</v>
      </c>
      <c r="U2449" s="1337">
        <v>43530</v>
      </c>
      <c r="V2449" s="1">
        <v>2.1000000000000001E-2</v>
      </c>
      <c r="W2449" s="1336">
        <v>210.1</v>
      </c>
      <c r="X2449" s="1">
        <v>13</v>
      </c>
      <c r="Y2449" s="1">
        <v>141</v>
      </c>
      <c r="AA2449" s="1">
        <v>401</v>
      </c>
      <c r="AB2449" s="1337">
        <v>6070</v>
      </c>
    </row>
    <row r="2450" spans="1:28">
      <c r="A2450" s="1336" t="s">
        <v>1414</v>
      </c>
      <c r="B2450" s="2" t="s">
        <v>1456</v>
      </c>
      <c r="C2450" s="1" t="s">
        <v>1457</v>
      </c>
      <c r="D2450" s="1" t="s">
        <v>116</v>
      </c>
      <c r="E2450" s="1">
        <v>130007</v>
      </c>
      <c r="F2450" s="1336" t="s">
        <v>146</v>
      </c>
      <c r="G2450" s="1" t="s">
        <v>32</v>
      </c>
      <c r="H2450" s="1">
        <v>418124</v>
      </c>
      <c r="I2450" s="3">
        <v>42523</v>
      </c>
      <c r="J2450" s="3">
        <v>42517</v>
      </c>
      <c r="K2450" s="3">
        <v>42523</v>
      </c>
      <c r="L2450" s="1">
        <v>221537</v>
      </c>
      <c r="M2450" s="3">
        <v>42523</v>
      </c>
      <c r="N2450" s="1" t="s">
        <v>89</v>
      </c>
      <c r="O2450" s="1">
        <v>116530</v>
      </c>
      <c r="P2450" s="1">
        <v>5000</v>
      </c>
      <c r="Q2450" s="1">
        <v>5.08</v>
      </c>
      <c r="R2450" s="1337">
        <v>25400</v>
      </c>
      <c r="S2450" s="1">
        <v>805.55</v>
      </c>
      <c r="T2450" s="1">
        <v>4.3529999999999998</v>
      </c>
      <c r="U2450" s="1337">
        <v>21765</v>
      </c>
      <c r="V2450" s="1">
        <v>2.1000000000000001E-2</v>
      </c>
      <c r="W2450" s="1336">
        <v>105.05</v>
      </c>
      <c r="X2450" s="1">
        <v>13</v>
      </c>
      <c r="Y2450" s="1">
        <v>130</v>
      </c>
      <c r="AA2450" s="1">
        <v>401</v>
      </c>
      <c r="AB2450" s="1337">
        <v>3635</v>
      </c>
    </row>
    <row r="2451" spans="1:28">
      <c r="A2451" s="1336" t="s">
        <v>1414</v>
      </c>
      <c r="B2451" s="2" t="s">
        <v>1456</v>
      </c>
      <c r="C2451" s="1" t="s">
        <v>1457</v>
      </c>
      <c r="D2451" s="1" t="s">
        <v>116</v>
      </c>
      <c r="E2451" s="1">
        <v>140083</v>
      </c>
      <c r="F2451" s="1336" t="s">
        <v>117</v>
      </c>
      <c r="G2451" s="1" t="s">
        <v>32</v>
      </c>
      <c r="H2451" s="1">
        <v>418134</v>
      </c>
      <c r="I2451" s="3">
        <v>42523</v>
      </c>
      <c r="J2451" s="3">
        <v>42520</v>
      </c>
      <c r="K2451" s="3">
        <v>42522</v>
      </c>
      <c r="L2451" s="1">
        <v>221510</v>
      </c>
      <c r="M2451" s="3">
        <v>42522</v>
      </c>
      <c r="N2451" s="1" t="s">
        <v>89</v>
      </c>
      <c r="O2451" s="1">
        <v>116570</v>
      </c>
      <c r="P2451" s="1">
        <v>10000</v>
      </c>
      <c r="Q2451" s="1">
        <v>4.96</v>
      </c>
      <c r="R2451" s="1337">
        <v>49600</v>
      </c>
      <c r="S2451" s="1">
        <v>411.1</v>
      </c>
      <c r="T2451" s="1">
        <v>4.3529999999999998</v>
      </c>
      <c r="U2451" s="1337">
        <v>43530</v>
      </c>
      <c r="V2451" s="1">
        <v>2.1000000000000001E-2</v>
      </c>
      <c r="W2451" s="1336">
        <v>210.1</v>
      </c>
      <c r="X2451" s="1">
        <v>13</v>
      </c>
      <c r="Y2451" s="1">
        <v>141</v>
      </c>
      <c r="AA2451" s="1">
        <v>401</v>
      </c>
      <c r="AB2451" s="1337">
        <v>6070</v>
      </c>
    </row>
    <row r="2452" spans="1:28">
      <c r="A2452" s="1336" t="s">
        <v>1414</v>
      </c>
      <c r="B2452" s="2" t="s">
        <v>1456</v>
      </c>
      <c r="C2452" s="1" t="s">
        <v>1457</v>
      </c>
      <c r="D2452" s="1" t="s">
        <v>116</v>
      </c>
      <c r="E2452" s="1">
        <v>130003</v>
      </c>
      <c r="F2452" s="1336" t="s">
        <v>145</v>
      </c>
      <c r="G2452" s="1" t="s">
        <v>32</v>
      </c>
      <c r="H2452" s="1">
        <v>418219</v>
      </c>
      <c r="I2452" s="3">
        <v>42524</v>
      </c>
      <c r="J2452" s="3">
        <v>42522</v>
      </c>
      <c r="K2452" s="3">
        <v>42537</v>
      </c>
      <c r="N2452" s="1" t="s">
        <v>89</v>
      </c>
      <c r="O2452" s="1">
        <v>116678</v>
      </c>
      <c r="P2452" s="1">
        <v>30000</v>
      </c>
      <c r="Q2452" s="1">
        <v>4.9800000000000004</v>
      </c>
      <c r="R2452" s="1337">
        <v>149400</v>
      </c>
      <c r="S2452" s="4">
        <v>1833.3</v>
      </c>
      <c r="T2452" s="1">
        <v>4.3529999999999998</v>
      </c>
      <c r="U2452" s="1337">
        <v>130590</v>
      </c>
      <c r="V2452" s="1">
        <v>2.1000000000000001E-2</v>
      </c>
      <c r="W2452" s="1336">
        <v>630.29999999999995</v>
      </c>
      <c r="X2452" s="1">
        <v>13</v>
      </c>
      <c r="Y2452" s="1">
        <v>130</v>
      </c>
      <c r="AA2452" s="1">
        <v>401</v>
      </c>
      <c r="AB2452" s="1337">
        <v>18810</v>
      </c>
    </row>
    <row r="2453" spans="1:28">
      <c r="A2453" s="1336" t="s">
        <v>1414</v>
      </c>
      <c r="B2453" s="2" t="s">
        <v>1456</v>
      </c>
      <c r="C2453" s="1" t="s">
        <v>1457</v>
      </c>
      <c r="D2453" s="1" t="s">
        <v>116</v>
      </c>
      <c r="E2453" s="1">
        <v>130004</v>
      </c>
      <c r="F2453" s="1336" t="s">
        <v>125</v>
      </c>
      <c r="G2453" s="1" t="s">
        <v>32</v>
      </c>
      <c r="H2453" s="1">
        <v>418321</v>
      </c>
      <c r="I2453" s="3">
        <v>42524</v>
      </c>
      <c r="J2453" s="3">
        <v>42521</v>
      </c>
      <c r="K2453" s="3">
        <v>42523</v>
      </c>
      <c r="L2453" s="1">
        <v>221605</v>
      </c>
      <c r="M2453" s="3">
        <v>42523</v>
      </c>
      <c r="N2453" s="1" t="s">
        <v>89</v>
      </c>
      <c r="O2453" s="1">
        <v>116637</v>
      </c>
      <c r="P2453" s="1">
        <v>20000</v>
      </c>
      <c r="Q2453" s="1">
        <v>5.03</v>
      </c>
      <c r="R2453" s="1337">
        <v>100600</v>
      </c>
      <c r="S2453" s="4">
        <v>2222.1999999999998</v>
      </c>
      <c r="T2453" s="1">
        <v>4.3529999999999998</v>
      </c>
      <c r="U2453" s="1337">
        <v>87060</v>
      </c>
      <c r="V2453" s="1">
        <v>2.1000000000000001E-2</v>
      </c>
      <c r="W2453" s="1336">
        <v>420.2</v>
      </c>
      <c r="X2453" s="1">
        <v>13</v>
      </c>
      <c r="Y2453" s="1">
        <v>130</v>
      </c>
      <c r="AA2453" s="1">
        <v>401</v>
      </c>
      <c r="AB2453" s="1337">
        <v>13540</v>
      </c>
    </row>
    <row r="2454" spans="1:28">
      <c r="A2454" s="1336" t="s">
        <v>1414</v>
      </c>
      <c r="B2454" s="2" t="s">
        <v>1456</v>
      </c>
      <c r="C2454" s="1" t="s">
        <v>1457</v>
      </c>
      <c r="D2454" s="1" t="s">
        <v>116</v>
      </c>
      <c r="E2454" s="1">
        <v>130018</v>
      </c>
      <c r="F2454" s="1336" t="s">
        <v>124</v>
      </c>
      <c r="G2454" s="1" t="s">
        <v>32</v>
      </c>
      <c r="H2454" s="1">
        <v>418382</v>
      </c>
      <c r="I2454" s="3">
        <v>42527</v>
      </c>
      <c r="J2454" s="3">
        <v>42521</v>
      </c>
      <c r="K2454" s="3">
        <v>42523</v>
      </c>
      <c r="N2454" s="1" t="s">
        <v>89</v>
      </c>
      <c r="O2454" s="1">
        <v>116645</v>
      </c>
      <c r="P2454" s="1">
        <v>5000</v>
      </c>
      <c r="Q2454" s="1">
        <v>4.9800000000000004</v>
      </c>
      <c r="R2454" s="1337">
        <v>24900</v>
      </c>
      <c r="S2454" s="1">
        <v>305.55</v>
      </c>
      <c r="T2454" s="1">
        <v>4.3529999999999998</v>
      </c>
      <c r="U2454" s="1337">
        <v>21765</v>
      </c>
      <c r="V2454" s="1">
        <v>2.1000000000000001E-2</v>
      </c>
      <c r="W2454" s="1336">
        <v>105.05</v>
      </c>
      <c r="X2454" s="1">
        <v>13</v>
      </c>
      <c r="Y2454" s="1">
        <v>130</v>
      </c>
      <c r="AA2454" s="1">
        <v>401</v>
      </c>
      <c r="AB2454" s="1337">
        <v>3135</v>
      </c>
    </row>
    <row r="2455" spans="1:28">
      <c r="A2455" s="1336" t="s">
        <v>1414</v>
      </c>
      <c r="B2455" s="2" t="s">
        <v>1456</v>
      </c>
      <c r="C2455" s="1" t="s">
        <v>1457</v>
      </c>
      <c r="D2455" s="1" t="s">
        <v>116</v>
      </c>
      <c r="E2455" s="1">
        <v>140008</v>
      </c>
      <c r="F2455" s="1336" t="s">
        <v>123</v>
      </c>
      <c r="G2455" s="1" t="s">
        <v>32</v>
      </c>
      <c r="H2455" s="1">
        <v>418486</v>
      </c>
      <c r="I2455" s="3">
        <v>42525</v>
      </c>
      <c r="J2455" s="3">
        <v>42522</v>
      </c>
      <c r="K2455" s="3">
        <v>42527</v>
      </c>
      <c r="L2455" s="1">
        <v>221705</v>
      </c>
      <c r="M2455" s="3">
        <v>42525</v>
      </c>
      <c r="N2455" s="1" t="s">
        <v>89</v>
      </c>
      <c r="O2455" s="1">
        <v>116696</v>
      </c>
      <c r="P2455" s="1">
        <v>50000</v>
      </c>
      <c r="Q2455" s="1">
        <v>4.96</v>
      </c>
      <c r="R2455" s="1337">
        <v>248000</v>
      </c>
      <c r="S2455" s="4">
        <v>2055.5</v>
      </c>
      <c r="T2455" s="1">
        <v>4.3529999999999998</v>
      </c>
      <c r="U2455" s="1337">
        <v>217650</v>
      </c>
      <c r="V2455" s="1">
        <v>2.1000000000000001E-2</v>
      </c>
      <c r="W2455" s="1337">
        <v>1050.5</v>
      </c>
      <c r="X2455" s="1">
        <v>13</v>
      </c>
      <c r="Y2455" s="1">
        <v>141</v>
      </c>
      <c r="AA2455" s="1">
        <v>401</v>
      </c>
      <c r="AB2455" s="1337">
        <v>30350</v>
      </c>
    </row>
    <row r="2456" spans="1:28">
      <c r="A2456" s="1336" t="s">
        <v>1414</v>
      </c>
      <c r="B2456" s="2" t="s">
        <v>1456</v>
      </c>
      <c r="C2456" s="1" t="s">
        <v>1457</v>
      </c>
      <c r="D2456" s="1" t="s">
        <v>116</v>
      </c>
      <c r="E2456" s="1">
        <v>130236</v>
      </c>
      <c r="F2456" s="1336" t="s">
        <v>427</v>
      </c>
      <c r="G2456" s="1" t="s">
        <v>32</v>
      </c>
      <c r="H2456" s="1">
        <v>418955</v>
      </c>
      <c r="I2456" s="3">
        <v>42529</v>
      </c>
      <c r="J2456" s="3">
        <v>42527</v>
      </c>
      <c r="K2456" s="3">
        <v>42528</v>
      </c>
      <c r="L2456" s="1">
        <v>222017</v>
      </c>
      <c r="M2456" s="3">
        <v>42528</v>
      </c>
      <c r="N2456" s="1" t="s">
        <v>89</v>
      </c>
      <c r="O2456" s="1">
        <v>116843</v>
      </c>
      <c r="P2456" s="1">
        <v>10000</v>
      </c>
      <c r="Q2456" s="1">
        <v>4.79</v>
      </c>
      <c r="R2456" s="1337">
        <v>47900</v>
      </c>
      <c r="S2456" s="4">
        <v>-1288.9000000000001</v>
      </c>
      <c r="T2456" s="1">
        <v>4.3529999999999998</v>
      </c>
      <c r="U2456" s="1337">
        <v>43530</v>
      </c>
      <c r="V2456" s="1">
        <v>2.1000000000000001E-2</v>
      </c>
      <c r="W2456" s="1336">
        <v>210.1</v>
      </c>
      <c r="X2456" s="1">
        <v>13</v>
      </c>
      <c r="Y2456" s="1">
        <v>135</v>
      </c>
      <c r="Z2456" s="1" t="s">
        <v>143</v>
      </c>
      <c r="AA2456" s="1">
        <v>401</v>
      </c>
      <c r="AB2456" s="1337">
        <v>4370</v>
      </c>
    </row>
    <row r="2457" spans="1:28">
      <c r="A2457" s="1336" t="s">
        <v>1414</v>
      </c>
      <c r="B2457" s="2" t="s">
        <v>1456</v>
      </c>
      <c r="C2457" s="1" t="s">
        <v>1457</v>
      </c>
      <c r="D2457" s="1" t="s">
        <v>116</v>
      </c>
      <c r="E2457" s="1">
        <v>130339</v>
      </c>
      <c r="F2457" s="1336" t="s">
        <v>258</v>
      </c>
      <c r="G2457" s="1" t="s">
        <v>32</v>
      </c>
      <c r="H2457" s="1">
        <v>418960</v>
      </c>
      <c r="I2457" s="3">
        <v>42529</v>
      </c>
      <c r="J2457" s="3">
        <v>42527</v>
      </c>
      <c r="K2457" s="3">
        <v>42528</v>
      </c>
      <c r="L2457" s="1">
        <v>222072</v>
      </c>
      <c r="M2457" s="3">
        <v>42529</v>
      </c>
      <c r="N2457" s="1" t="s">
        <v>89</v>
      </c>
      <c r="O2457" s="1">
        <v>116828</v>
      </c>
      <c r="P2457" s="1">
        <v>30000</v>
      </c>
      <c r="Q2457" s="1">
        <v>4.72</v>
      </c>
      <c r="R2457" s="1337">
        <v>141600</v>
      </c>
      <c r="S2457" s="4">
        <v>-5966.7</v>
      </c>
      <c r="T2457" s="1">
        <v>4.3529999999999998</v>
      </c>
      <c r="U2457" s="1337">
        <v>130590</v>
      </c>
      <c r="V2457" s="1">
        <v>2.1000000000000001E-2</v>
      </c>
      <c r="W2457" s="1336">
        <v>630.29999999999995</v>
      </c>
      <c r="X2457" s="1">
        <v>13</v>
      </c>
      <c r="Y2457" s="1">
        <v>135</v>
      </c>
      <c r="Z2457" s="1" t="s">
        <v>259</v>
      </c>
      <c r="AA2457" s="1">
        <v>401</v>
      </c>
      <c r="AB2457" s="1337">
        <v>11010</v>
      </c>
    </row>
    <row r="2458" spans="1:28">
      <c r="A2458" s="1336" t="s">
        <v>1414</v>
      </c>
      <c r="B2458" s="2" t="s">
        <v>1456</v>
      </c>
      <c r="C2458" s="1" t="s">
        <v>1457</v>
      </c>
      <c r="D2458" s="1" t="s">
        <v>116</v>
      </c>
      <c r="E2458" s="1">
        <v>130154</v>
      </c>
      <c r="F2458" s="1336" t="s">
        <v>170</v>
      </c>
      <c r="G2458" s="1" t="s">
        <v>32</v>
      </c>
      <c r="H2458" s="1">
        <v>419019</v>
      </c>
      <c r="I2458" s="3">
        <v>42530</v>
      </c>
      <c r="J2458" s="3">
        <v>42527</v>
      </c>
      <c r="K2458" s="3">
        <v>42528</v>
      </c>
      <c r="L2458" s="1">
        <v>222104</v>
      </c>
      <c r="M2458" s="3">
        <v>42529</v>
      </c>
      <c r="N2458" s="1" t="s">
        <v>89</v>
      </c>
      <c r="O2458" s="1">
        <v>116869</v>
      </c>
      <c r="P2458" s="1">
        <v>2000</v>
      </c>
      <c r="Q2458" s="1">
        <v>5.08</v>
      </c>
      <c r="R2458" s="1337">
        <v>10160</v>
      </c>
      <c r="S2458" s="1">
        <v>322.22000000000003</v>
      </c>
      <c r="T2458" s="1">
        <v>4.3529999999999998</v>
      </c>
      <c r="U2458" s="1337">
        <v>8706</v>
      </c>
      <c r="V2458" s="1">
        <v>2.1000000000000001E-2</v>
      </c>
      <c r="W2458" s="1336">
        <v>42.02</v>
      </c>
      <c r="X2458" s="1">
        <v>13</v>
      </c>
      <c r="Y2458" s="1">
        <v>135</v>
      </c>
      <c r="Z2458" s="1" t="s">
        <v>143</v>
      </c>
      <c r="AA2458" s="1">
        <v>401</v>
      </c>
      <c r="AB2458" s="1337">
        <v>1454</v>
      </c>
    </row>
    <row r="2459" spans="1:28">
      <c r="A2459" s="1336" t="s">
        <v>1414</v>
      </c>
      <c r="B2459" s="2" t="s">
        <v>1456</v>
      </c>
      <c r="C2459" s="1" t="s">
        <v>1457</v>
      </c>
      <c r="D2459" s="1" t="s">
        <v>116</v>
      </c>
      <c r="E2459" s="1">
        <v>130314</v>
      </c>
      <c r="F2459" s="1336" t="s">
        <v>144</v>
      </c>
      <c r="G2459" s="1" t="s">
        <v>32</v>
      </c>
      <c r="H2459" s="1">
        <v>419117</v>
      </c>
      <c r="I2459" s="3">
        <v>42531</v>
      </c>
      <c r="J2459" s="3">
        <v>42529</v>
      </c>
      <c r="K2459" s="3">
        <v>42535</v>
      </c>
      <c r="N2459" s="1" t="s">
        <v>89</v>
      </c>
      <c r="O2459" s="1">
        <v>117026</v>
      </c>
      <c r="P2459" s="1">
        <v>10000</v>
      </c>
      <c r="Q2459" s="1">
        <v>4.9800000000000004</v>
      </c>
      <c r="R2459" s="1337">
        <v>49800</v>
      </c>
      <c r="S2459" s="1">
        <v>611.1</v>
      </c>
      <c r="T2459" s="1">
        <v>4.3529999999999998</v>
      </c>
      <c r="U2459" s="1337">
        <v>43530</v>
      </c>
      <c r="V2459" s="1">
        <v>2.1000000000000001E-2</v>
      </c>
      <c r="W2459" s="1336">
        <v>210.1</v>
      </c>
      <c r="X2459" s="1">
        <v>13</v>
      </c>
      <c r="Y2459" s="1">
        <v>130</v>
      </c>
      <c r="AA2459" s="1">
        <v>401</v>
      </c>
      <c r="AB2459" s="1337">
        <v>6270</v>
      </c>
    </row>
    <row r="2460" spans="1:28">
      <c r="A2460" s="1336" t="s">
        <v>1414</v>
      </c>
      <c r="B2460" s="2" t="s">
        <v>1456</v>
      </c>
      <c r="C2460" s="1" t="s">
        <v>1457</v>
      </c>
      <c r="D2460" s="1" t="s">
        <v>116</v>
      </c>
      <c r="E2460" s="1">
        <v>130004</v>
      </c>
      <c r="F2460" s="1336" t="s">
        <v>125</v>
      </c>
      <c r="G2460" s="1" t="s">
        <v>32</v>
      </c>
      <c r="H2460" s="1">
        <v>419229</v>
      </c>
      <c r="I2460" s="3">
        <v>42531</v>
      </c>
      <c r="J2460" s="3">
        <v>42530</v>
      </c>
      <c r="K2460" s="3">
        <v>42531</v>
      </c>
      <c r="L2460" s="1">
        <v>222209</v>
      </c>
      <c r="M2460" s="3">
        <v>42531</v>
      </c>
      <c r="N2460" s="1" t="s">
        <v>89</v>
      </c>
      <c r="O2460" s="1">
        <v>117045</v>
      </c>
      <c r="P2460" s="1">
        <v>5000</v>
      </c>
      <c r="Q2460" s="1">
        <v>5.03</v>
      </c>
      <c r="R2460" s="1337">
        <v>25150</v>
      </c>
      <c r="S2460" s="1">
        <v>555.54999999999995</v>
      </c>
      <c r="T2460" s="1">
        <v>4.3529999999999998</v>
      </c>
      <c r="U2460" s="1337">
        <v>21765</v>
      </c>
      <c r="V2460" s="1">
        <v>2.1000000000000001E-2</v>
      </c>
      <c r="W2460" s="1336">
        <v>105.05</v>
      </c>
      <c r="X2460" s="1">
        <v>13</v>
      </c>
      <c r="Y2460" s="1">
        <v>130</v>
      </c>
      <c r="AA2460" s="1">
        <v>401</v>
      </c>
      <c r="AB2460" s="1337">
        <v>3385</v>
      </c>
    </row>
    <row r="2461" spans="1:28">
      <c r="A2461" s="1336" t="s">
        <v>1414</v>
      </c>
      <c r="B2461" s="2" t="s">
        <v>1456</v>
      </c>
      <c r="C2461" s="1" t="s">
        <v>1457</v>
      </c>
      <c r="D2461" s="1" t="s">
        <v>116</v>
      </c>
      <c r="E2461" s="1">
        <v>130157</v>
      </c>
      <c r="F2461" s="1336" t="s">
        <v>415</v>
      </c>
      <c r="G2461" s="1" t="s">
        <v>32</v>
      </c>
      <c r="H2461" s="1">
        <v>419233</v>
      </c>
      <c r="I2461" s="3">
        <v>42531</v>
      </c>
      <c r="J2461" s="3">
        <v>42529</v>
      </c>
      <c r="K2461" s="3">
        <v>42530</v>
      </c>
      <c r="L2461" s="1">
        <v>222183</v>
      </c>
      <c r="M2461" s="3">
        <v>42530</v>
      </c>
      <c r="N2461" s="1" t="s">
        <v>89</v>
      </c>
      <c r="O2461" s="1">
        <v>116985</v>
      </c>
      <c r="P2461" s="1">
        <v>20000</v>
      </c>
      <c r="Q2461" s="1">
        <v>5.03</v>
      </c>
      <c r="R2461" s="1337">
        <v>100600</v>
      </c>
      <c r="S2461" s="4">
        <v>2222.1999999999998</v>
      </c>
      <c r="T2461" s="1">
        <v>4.3529999999999998</v>
      </c>
      <c r="U2461" s="1337">
        <v>87060</v>
      </c>
      <c r="V2461" s="1">
        <v>2.1000000000000001E-2</v>
      </c>
      <c r="W2461" s="1336">
        <v>420.2</v>
      </c>
      <c r="X2461" s="1">
        <v>13</v>
      </c>
      <c r="Y2461" s="1">
        <v>130</v>
      </c>
      <c r="AA2461" s="1">
        <v>401</v>
      </c>
      <c r="AB2461" s="1337">
        <v>13540</v>
      </c>
    </row>
    <row r="2462" spans="1:28">
      <c r="A2462" s="1336" t="s">
        <v>1414</v>
      </c>
      <c r="B2462" s="2" t="s">
        <v>1456</v>
      </c>
      <c r="C2462" s="1" t="s">
        <v>1457</v>
      </c>
      <c r="D2462" s="1" t="s">
        <v>116</v>
      </c>
      <c r="E2462" s="1">
        <v>130023</v>
      </c>
      <c r="F2462" s="1336" t="s">
        <v>153</v>
      </c>
      <c r="G2462" s="1" t="s">
        <v>32</v>
      </c>
      <c r="H2462" s="1">
        <v>419287</v>
      </c>
      <c r="I2462" s="3">
        <v>42534</v>
      </c>
      <c r="J2462" s="3">
        <v>42530</v>
      </c>
      <c r="K2462" s="3">
        <v>42530</v>
      </c>
      <c r="N2462" s="1" t="s">
        <v>89</v>
      </c>
      <c r="O2462" s="1">
        <v>117050</v>
      </c>
      <c r="P2462" s="1">
        <v>40000</v>
      </c>
      <c r="Q2462" s="1">
        <v>4.9800000000000004</v>
      </c>
      <c r="R2462" s="1337">
        <v>199200</v>
      </c>
      <c r="S2462" s="4">
        <v>2444.4</v>
      </c>
      <c r="T2462" s="1">
        <v>4.3529999999999998</v>
      </c>
      <c r="U2462" s="1337">
        <v>174120</v>
      </c>
      <c r="V2462" s="1">
        <v>2.1000000000000001E-2</v>
      </c>
      <c r="W2462" s="1336">
        <v>840.4</v>
      </c>
      <c r="X2462" s="1">
        <v>13</v>
      </c>
      <c r="Y2462" s="1">
        <v>130</v>
      </c>
      <c r="AA2462" s="1">
        <v>401</v>
      </c>
      <c r="AB2462" s="1337">
        <v>25080</v>
      </c>
    </row>
    <row r="2463" spans="1:28">
      <c r="A2463" s="1336" t="s">
        <v>1414</v>
      </c>
      <c r="B2463" s="2" t="s">
        <v>1456</v>
      </c>
      <c r="C2463" s="1" t="s">
        <v>1457</v>
      </c>
      <c r="D2463" s="1" t="s">
        <v>116</v>
      </c>
      <c r="E2463" s="1">
        <v>130349</v>
      </c>
      <c r="F2463" s="1336" t="s">
        <v>141</v>
      </c>
      <c r="G2463" s="1" t="s">
        <v>32</v>
      </c>
      <c r="H2463" s="1">
        <v>419298</v>
      </c>
      <c r="I2463" s="3">
        <v>42534</v>
      </c>
      <c r="J2463" s="3">
        <v>42524</v>
      </c>
      <c r="K2463" s="3">
        <v>42528</v>
      </c>
      <c r="N2463" s="1" t="s">
        <v>89</v>
      </c>
      <c r="O2463" s="1">
        <v>116795</v>
      </c>
      <c r="P2463" s="1">
        <v>16000</v>
      </c>
      <c r="Q2463" s="1">
        <v>4.9800000000000004</v>
      </c>
      <c r="R2463" s="1337">
        <v>79680</v>
      </c>
      <c r="S2463" s="1">
        <v>977.76</v>
      </c>
      <c r="T2463" s="1">
        <v>4.3529999999999998</v>
      </c>
      <c r="U2463" s="1337">
        <v>69648</v>
      </c>
      <c r="V2463" s="1">
        <v>2.1000000000000001E-2</v>
      </c>
      <c r="W2463" s="1336">
        <v>336.16</v>
      </c>
      <c r="X2463" s="1">
        <v>13</v>
      </c>
      <c r="Y2463" s="1">
        <v>141</v>
      </c>
      <c r="AA2463" s="1">
        <v>401</v>
      </c>
      <c r="AB2463" s="1337">
        <v>10032</v>
      </c>
    </row>
    <row r="2464" spans="1:28">
      <c r="A2464" s="1336" t="s">
        <v>1414</v>
      </c>
      <c r="B2464" s="2" t="s">
        <v>1456</v>
      </c>
      <c r="C2464" s="1" t="s">
        <v>1457</v>
      </c>
      <c r="D2464" s="1" t="s">
        <v>116</v>
      </c>
      <c r="E2464" s="1">
        <v>140083</v>
      </c>
      <c r="F2464" s="1336" t="s">
        <v>117</v>
      </c>
      <c r="G2464" s="1" t="s">
        <v>32</v>
      </c>
      <c r="H2464" s="1">
        <v>419383</v>
      </c>
      <c r="I2464" s="3">
        <v>42532</v>
      </c>
      <c r="J2464" s="3">
        <v>42527</v>
      </c>
      <c r="K2464" s="3">
        <v>42528</v>
      </c>
      <c r="L2464" s="1">
        <v>222271</v>
      </c>
      <c r="M2464" s="3">
        <v>42531</v>
      </c>
      <c r="N2464" s="1" t="s">
        <v>89</v>
      </c>
      <c r="O2464" s="1">
        <v>116822</v>
      </c>
      <c r="P2464" s="1">
        <v>10000</v>
      </c>
      <c r="Q2464" s="1">
        <v>4.84</v>
      </c>
      <c r="R2464" s="1337">
        <v>48400</v>
      </c>
      <c r="S2464" s="1">
        <v>-788.9</v>
      </c>
      <c r="T2464" s="1">
        <v>4.3529999999999998</v>
      </c>
      <c r="U2464" s="1337">
        <v>43530</v>
      </c>
      <c r="V2464" s="1">
        <v>2.1000000000000001E-2</v>
      </c>
      <c r="W2464" s="1336">
        <v>210.1</v>
      </c>
      <c r="X2464" s="1">
        <v>13</v>
      </c>
      <c r="Y2464" s="1">
        <v>141</v>
      </c>
      <c r="AA2464" s="1">
        <v>401</v>
      </c>
      <c r="AB2464" s="1337">
        <v>4870</v>
      </c>
    </row>
    <row r="2465" spans="1:28">
      <c r="A2465" s="1336" t="s">
        <v>1414</v>
      </c>
      <c r="B2465" s="2" t="s">
        <v>1456</v>
      </c>
      <c r="C2465" s="1" t="s">
        <v>1457</v>
      </c>
      <c r="D2465" s="1" t="s">
        <v>116</v>
      </c>
      <c r="E2465" s="1">
        <v>130089</v>
      </c>
      <c r="F2465" s="1336" t="s">
        <v>1374</v>
      </c>
      <c r="G2465" s="1" t="s">
        <v>32</v>
      </c>
      <c r="H2465" s="1">
        <v>419474</v>
      </c>
      <c r="I2465" s="3">
        <v>42534</v>
      </c>
      <c r="J2465" s="3">
        <v>42527</v>
      </c>
      <c r="K2465" s="3">
        <v>42529</v>
      </c>
      <c r="L2465" s="1">
        <v>222404</v>
      </c>
      <c r="M2465" s="3">
        <v>42534</v>
      </c>
      <c r="N2465" s="1" t="s">
        <v>89</v>
      </c>
      <c r="O2465" s="1">
        <v>116859</v>
      </c>
      <c r="P2465" s="1">
        <v>1000</v>
      </c>
      <c r="Q2465" s="1">
        <v>5.08</v>
      </c>
      <c r="R2465" s="1337">
        <v>5080</v>
      </c>
      <c r="S2465" s="1">
        <v>161.11000000000001</v>
      </c>
      <c r="T2465" s="1">
        <v>4.3529999999999998</v>
      </c>
      <c r="U2465" s="1337">
        <v>4353</v>
      </c>
      <c r="V2465" s="1">
        <v>2.1000000000000001E-2</v>
      </c>
      <c r="W2465" s="1336">
        <v>21.01</v>
      </c>
      <c r="X2465" s="1">
        <v>13</v>
      </c>
      <c r="Y2465" s="1">
        <v>135</v>
      </c>
      <c r="Z2465" s="1" t="s">
        <v>143</v>
      </c>
      <c r="AA2465" s="1">
        <v>401</v>
      </c>
      <c r="AB2465" s="1336">
        <v>727</v>
      </c>
    </row>
    <row r="2466" spans="1:28">
      <c r="A2466" s="1336" t="s">
        <v>1414</v>
      </c>
      <c r="B2466" s="2" t="s">
        <v>1456</v>
      </c>
      <c r="C2466" s="1" t="s">
        <v>1457</v>
      </c>
      <c r="D2466" s="1" t="s">
        <v>116</v>
      </c>
      <c r="E2466" s="1">
        <v>130339</v>
      </c>
      <c r="F2466" s="1336" t="s">
        <v>258</v>
      </c>
      <c r="G2466" s="1" t="s">
        <v>32</v>
      </c>
      <c r="H2466" s="1">
        <v>419483</v>
      </c>
      <c r="I2466" s="3">
        <v>42534</v>
      </c>
      <c r="J2466" s="3">
        <v>42527</v>
      </c>
      <c r="K2466" s="3">
        <v>42528</v>
      </c>
      <c r="L2466" s="1">
        <v>222358</v>
      </c>
      <c r="M2466" s="3">
        <v>42532</v>
      </c>
      <c r="N2466" s="1" t="s">
        <v>89</v>
      </c>
      <c r="O2466" s="1">
        <v>116864</v>
      </c>
      <c r="P2466" s="1">
        <v>10000</v>
      </c>
      <c r="Q2466" s="1">
        <v>4.72</v>
      </c>
      <c r="R2466" s="1337">
        <v>47200</v>
      </c>
      <c r="S2466" s="4">
        <v>-1988.9</v>
      </c>
      <c r="T2466" s="1">
        <v>4.3529999999999998</v>
      </c>
      <c r="U2466" s="1337">
        <v>43530</v>
      </c>
      <c r="V2466" s="1">
        <v>2.1000000000000001E-2</v>
      </c>
      <c r="W2466" s="1336">
        <v>210.1</v>
      </c>
      <c r="X2466" s="1">
        <v>13</v>
      </c>
      <c r="Y2466" s="1">
        <v>135</v>
      </c>
      <c r="Z2466" s="1" t="s">
        <v>259</v>
      </c>
      <c r="AA2466" s="1">
        <v>401</v>
      </c>
      <c r="AB2466" s="1337">
        <v>3670</v>
      </c>
    </row>
    <row r="2467" spans="1:28">
      <c r="A2467" s="1336" t="s">
        <v>1414</v>
      </c>
      <c r="B2467" s="2" t="s">
        <v>1456</v>
      </c>
      <c r="C2467" s="1" t="s">
        <v>1457</v>
      </c>
      <c r="D2467" s="1" t="s">
        <v>116</v>
      </c>
      <c r="E2467" s="1">
        <v>130308</v>
      </c>
      <c r="F2467" s="1336" t="s">
        <v>126</v>
      </c>
      <c r="G2467" s="1" t="s">
        <v>32</v>
      </c>
      <c r="H2467" s="1">
        <v>419519</v>
      </c>
      <c r="I2467" s="3">
        <v>42535</v>
      </c>
      <c r="J2467" s="3">
        <v>42530</v>
      </c>
      <c r="K2467" s="3">
        <v>42531</v>
      </c>
      <c r="N2467" s="1" t="s">
        <v>89</v>
      </c>
      <c r="O2467" s="1">
        <v>117071</v>
      </c>
      <c r="P2467" s="1">
        <v>50000</v>
      </c>
      <c r="Q2467" s="1">
        <v>4.72</v>
      </c>
      <c r="R2467" s="1337">
        <v>236000</v>
      </c>
      <c r="S2467" s="4">
        <v>-9944.5</v>
      </c>
      <c r="T2467" s="1">
        <v>4.3529999999999998</v>
      </c>
      <c r="U2467" s="1337">
        <v>217650</v>
      </c>
      <c r="V2467" s="1">
        <v>2.1000000000000001E-2</v>
      </c>
      <c r="W2467" s="1337">
        <v>1050.5</v>
      </c>
      <c r="X2467" s="1">
        <v>13</v>
      </c>
      <c r="Y2467" s="1">
        <v>141</v>
      </c>
      <c r="AA2467" s="1">
        <v>401</v>
      </c>
      <c r="AB2467" s="1337">
        <v>18350</v>
      </c>
    </row>
    <row r="2468" spans="1:28">
      <c r="A2468" s="1336" t="s">
        <v>1414</v>
      </c>
      <c r="B2468" s="2" t="s">
        <v>1456</v>
      </c>
      <c r="C2468" s="1" t="s">
        <v>1457</v>
      </c>
      <c r="D2468" s="1" t="s">
        <v>116</v>
      </c>
      <c r="E2468" s="1">
        <v>130308</v>
      </c>
      <c r="F2468" s="1336" t="s">
        <v>126</v>
      </c>
      <c r="G2468" s="1" t="s">
        <v>32</v>
      </c>
      <c r="H2468" s="1">
        <v>419614</v>
      </c>
      <c r="I2468" s="3">
        <v>42536</v>
      </c>
      <c r="J2468" s="3">
        <v>42529</v>
      </c>
      <c r="K2468" s="3">
        <v>42530</v>
      </c>
      <c r="N2468" s="1" t="s">
        <v>89</v>
      </c>
      <c r="O2468" s="1">
        <v>116993</v>
      </c>
      <c r="P2468" s="1">
        <v>40000</v>
      </c>
      <c r="Q2468" s="1">
        <v>4.9800000000000004</v>
      </c>
      <c r="R2468" s="1337">
        <v>199200</v>
      </c>
      <c r="S2468" s="4">
        <v>2444.4</v>
      </c>
      <c r="T2468" s="1">
        <v>4.3529999999999998</v>
      </c>
      <c r="U2468" s="1337">
        <v>174120</v>
      </c>
      <c r="V2468" s="1">
        <v>2.1000000000000001E-2</v>
      </c>
      <c r="W2468" s="1336">
        <v>840.4</v>
      </c>
      <c r="X2468" s="1">
        <v>13</v>
      </c>
      <c r="Y2468" s="1">
        <v>141</v>
      </c>
      <c r="AA2468" s="1">
        <v>401</v>
      </c>
      <c r="AB2468" s="1337">
        <v>25080</v>
      </c>
    </row>
    <row r="2469" spans="1:28">
      <c r="A2469" s="1336" t="s">
        <v>1414</v>
      </c>
      <c r="B2469" s="2" t="s">
        <v>1456</v>
      </c>
      <c r="C2469" s="1" t="s">
        <v>1457</v>
      </c>
      <c r="D2469" s="1" t="s">
        <v>116</v>
      </c>
      <c r="E2469" s="1">
        <v>130020</v>
      </c>
      <c r="F2469" s="1336" t="s">
        <v>191</v>
      </c>
      <c r="G2469" s="1" t="s">
        <v>32</v>
      </c>
      <c r="H2469" s="1">
        <v>419630</v>
      </c>
      <c r="I2469" s="3">
        <v>42536</v>
      </c>
      <c r="J2469" s="3">
        <v>42531</v>
      </c>
      <c r="K2469" s="3">
        <v>42534</v>
      </c>
      <c r="N2469" s="1" t="s">
        <v>89</v>
      </c>
      <c r="O2469" s="1">
        <v>117131</v>
      </c>
      <c r="P2469" s="1">
        <v>2500</v>
      </c>
      <c r="Q2469" s="1">
        <v>4.9800000000000004</v>
      </c>
      <c r="R2469" s="1337">
        <v>12450</v>
      </c>
      <c r="S2469" s="1">
        <v>152.78</v>
      </c>
      <c r="T2469" s="1">
        <v>4.3529999999999998</v>
      </c>
      <c r="U2469" s="1337">
        <v>10882.5</v>
      </c>
      <c r="V2469" s="1">
        <v>2.1000000000000001E-2</v>
      </c>
      <c r="W2469" s="1336">
        <v>52.524999999999999</v>
      </c>
      <c r="X2469" s="1">
        <v>13</v>
      </c>
      <c r="Y2469" s="1">
        <v>130</v>
      </c>
      <c r="AA2469" s="1">
        <v>401</v>
      </c>
      <c r="AB2469" s="1337">
        <v>1567.5</v>
      </c>
    </row>
    <row r="2470" spans="1:28">
      <c r="A2470" s="1336" t="s">
        <v>1414</v>
      </c>
      <c r="B2470" s="2" t="s">
        <v>1456</v>
      </c>
      <c r="C2470" s="1" t="s">
        <v>1457</v>
      </c>
      <c r="D2470" s="1" t="s">
        <v>116</v>
      </c>
      <c r="E2470" s="1">
        <v>130110</v>
      </c>
      <c r="F2470" s="1336" t="s">
        <v>198</v>
      </c>
      <c r="G2470" s="1" t="s">
        <v>32</v>
      </c>
      <c r="H2470" s="1">
        <v>419659</v>
      </c>
      <c r="I2470" s="3">
        <v>42536</v>
      </c>
      <c r="J2470" s="3">
        <v>42534</v>
      </c>
      <c r="K2470" s="3">
        <v>42535</v>
      </c>
      <c r="N2470" s="1" t="s">
        <v>89</v>
      </c>
      <c r="O2470" s="1">
        <v>117170</v>
      </c>
      <c r="P2470" s="1">
        <v>15000</v>
      </c>
      <c r="Q2470" s="1">
        <v>4.9800000000000004</v>
      </c>
      <c r="R2470" s="1337">
        <v>74700</v>
      </c>
      <c r="S2470" s="1">
        <v>916.65</v>
      </c>
      <c r="T2470" s="1">
        <v>4.3529999999999998</v>
      </c>
      <c r="U2470" s="1337">
        <v>65295</v>
      </c>
      <c r="V2470" s="1">
        <v>2.1000000000000001E-2</v>
      </c>
      <c r="W2470" s="1336">
        <v>315.14999999999998</v>
      </c>
      <c r="X2470" s="1">
        <v>13</v>
      </c>
      <c r="Y2470" s="1">
        <v>130</v>
      </c>
      <c r="AA2470" s="1">
        <v>401</v>
      </c>
      <c r="AB2470" s="1337">
        <v>9405</v>
      </c>
    </row>
    <row r="2471" spans="1:28">
      <c r="A2471" s="1336" t="s">
        <v>1414</v>
      </c>
      <c r="B2471" s="2" t="s">
        <v>1456</v>
      </c>
      <c r="C2471" s="1" t="s">
        <v>1457</v>
      </c>
      <c r="D2471" s="1" t="s">
        <v>116</v>
      </c>
      <c r="E2471" s="1">
        <v>130365</v>
      </c>
      <c r="F2471" s="1336" t="s">
        <v>432</v>
      </c>
      <c r="G2471" s="1" t="s">
        <v>32</v>
      </c>
      <c r="H2471" s="1">
        <v>419768</v>
      </c>
      <c r="I2471" s="3">
        <v>42535</v>
      </c>
      <c r="J2471" s="3">
        <v>42531</v>
      </c>
      <c r="K2471" s="3">
        <v>42531</v>
      </c>
      <c r="L2471" s="1">
        <v>222500</v>
      </c>
      <c r="M2471" s="3">
        <v>42535</v>
      </c>
      <c r="N2471" s="1" t="s">
        <v>89</v>
      </c>
      <c r="O2471" s="1">
        <v>117107</v>
      </c>
      <c r="P2471" s="1">
        <v>4000</v>
      </c>
      <c r="Q2471" s="1">
        <v>4.96</v>
      </c>
      <c r="R2471" s="1337">
        <v>19840</v>
      </c>
      <c r="S2471" s="1">
        <v>164.44</v>
      </c>
      <c r="T2471" s="1">
        <v>4.3529999999999998</v>
      </c>
      <c r="U2471" s="1337">
        <v>17412</v>
      </c>
      <c r="V2471" s="1">
        <v>2.1000000000000001E-2</v>
      </c>
      <c r="W2471" s="1336">
        <v>84.04</v>
      </c>
      <c r="X2471" s="1">
        <v>13</v>
      </c>
      <c r="Y2471" s="1">
        <v>135</v>
      </c>
      <c r="Z2471" s="1" t="s">
        <v>90</v>
      </c>
      <c r="AA2471" s="1">
        <v>401</v>
      </c>
      <c r="AB2471" s="1337">
        <v>2428</v>
      </c>
    </row>
    <row r="2472" spans="1:28">
      <c r="A2472" s="1336" t="s">
        <v>1414</v>
      </c>
      <c r="B2472" s="2" t="s">
        <v>1456</v>
      </c>
      <c r="C2472" s="1" t="s">
        <v>1457</v>
      </c>
      <c r="D2472" s="1" t="s">
        <v>116</v>
      </c>
      <c r="E2472" s="1">
        <v>130241</v>
      </c>
      <c r="F2472" s="1336" t="s">
        <v>368</v>
      </c>
      <c r="G2472" s="1" t="s">
        <v>32</v>
      </c>
      <c r="H2472" s="1">
        <v>420166</v>
      </c>
      <c r="I2472" s="3">
        <v>42538</v>
      </c>
      <c r="J2472" s="3">
        <v>42537</v>
      </c>
      <c r="K2472" s="3">
        <v>42538</v>
      </c>
      <c r="L2472" s="1">
        <v>222741</v>
      </c>
      <c r="M2472" s="3">
        <v>42537</v>
      </c>
      <c r="N2472" s="1" t="s">
        <v>89</v>
      </c>
      <c r="O2472" s="1">
        <v>117258</v>
      </c>
      <c r="P2472" s="1">
        <v>20000</v>
      </c>
      <c r="Q2472" s="1">
        <v>4.72</v>
      </c>
      <c r="R2472" s="1337">
        <v>94400</v>
      </c>
      <c r="S2472" s="4">
        <v>-3977.8</v>
      </c>
      <c r="T2472" s="1">
        <v>4.3529999999999998</v>
      </c>
      <c r="U2472" s="1337">
        <v>87060</v>
      </c>
      <c r="V2472" s="1">
        <v>2.1000000000000001E-2</v>
      </c>
      <c r="W2472" s="1336">
        <v>420.2</v>
      </c>
      <c r="X2472" s="1">
        <v>13</v>
      </c>
      <c r="Y2472" s="1">
        <v>135</v>
      </c>
      <c r="Z2472" s="1" t="s">
        <v>143</v>
      </c>
      <c r="AA2472" s="1">
        <v>401</v>
      </c>
      <c r="AB2472" s="1337">
        <v>7340</v>
      </c>
    </row>
    <row r="2473" spans="1:28">
      <c r="A2473" s="1336" t="s">
        <v>1414</v>
      </c>
      <c r="B2473" s="2" t="s">
        <v>1456</v>
      </c>
      <c r="C2473" s="1" t="s">
        <v>1457</v>
      </c>
      <c r="D2473" s="1" t="s">
        <v>116</v>
      </c>
      <c r="E2473" s="1">
        <v>130019</v>
      </c>
      <c r="F2473" s="1336" t="s">
        <v>412</v>
      </c>
      <c r="G2473" s="1" t="s">
        <v>32</v>
      </c>
      <c r="H2473" s="1">
        <v>420372</v>
      </c>
      <c r="I2473" s="3">
        <v>42542</v>
      </c>
      <c r="J2473" s="3">
        <v>42538</v>
      </c>
      <c r="K2473" s="3">
        <v>42541</v>
      </c>
      <c r="N2473" s="1" t="s">
        <v>89</v>
      </c>
      <c r="O2473" s="1">
        <v>117308</v>
      </c>
      <c r="P2473" s="1">
        <v>20000</v>
      </c>
      <c r="Q2473" s="1">
        <v>5.08</v>
      </c>
      <c r="R2473" s="1337">
        <v>101600</v>
      </c>
      <c r="S2473" s="4">
        <v>3222.2</v>
      </c>
      <c r="T2473" s="1">
        <v>4.3529999999999998</v>
      </c>
      <c r="U2473" s="1337">
        <v>87060</v>
      </c>
      <c r="V2473" s="1">
        <v>2.1000000000000001E-2</v>
      </c>
      <c r="W2473" s="1336">
        <v>420.2</v>
      </c>
      <c r="X2473" s="1">
        <v>13</v>
      </c>
      <c r="Y2473" s="1">
        <v>130</v>
      </c>
      <c r="AA2473" s="1">
        <v>401</v>
      </c>
      <c r="AB2473" s="1337">
        <v>14540</v>
      </c>
    </row>
    <row r="2474" spans="1:28">
      <c r="A2474" s="1336" t="s">
        <v>1414</v>
      </c>
      <c r="B2474" s="2" t="s">
        <v>1456</v>
      </c>
      <c r="C2474" s="1" t="s">
        <v>1457</v>
      </c>
      <c r="D2474" s="1" t="s">
        <v>116</v>
      </c>
      <c r="E2474" s="1">
        <v>130371</v>
      </c>
      <c r="F2474" s="1336" t="s">
        <v>658</v>
      </c>
      <c r="G2474" s="1" t="s">
        <v>32</v>
      </c>
      <c r="H2474" s="1">
        <v>420654</v>
      </c>
      <c r="I2474" s="3">
        <v>42543</v>
      </c>
      <c r="J2474" s="3">
        <v>42538</v>
      </c>
      <c r="K2474" s="3">
        <v>42542</v>
      </c>
      <c r="L2474" s="1">
        <v>223000</v>
      </c>
      <c r="M2474" s="3">
        <v>42543</v>
      </c>
      <c r="N2474" s="1" t="s">
        <v>89</v>
      </c>
      <c r="O2474" s="1">
        <v>117319</v>
      </c>
      <c r="P2474" s="1">
        <v>3000</v>
      </c>
      <c r="Q2474" s="1">
        <v>5.08</v>
      </c>
      <c r="R2474" s="1337">
        <v>15240</v>
      </c>
      <c r="S2474" s="1">
        <v>483.33</v>
      </c>
      <c r="T2474" s="1">
        <v>4.3529999999999998</v>
      </c>
      <c r="U2474" s="1337">
        <v>13059</v>
      </c>
      <c r="V2474" s="1">
        <v>2.1000000000000001E-2</v>
      </c>
      <c r="W2474" s="1336">
        <v>63.03</v>
      </c>
      <c r="X2474" s="1">
        <v>13</v>
      </c>
      <c r="Y2474" s="1">
        <v>135</v>
      </c>
      <c r="Z2474" s="1" t="s">
        <v>143</v>
      </c>
      <c r="AA2474" s="1">
        <v>401</v>
      </c>
      <c r="AB2474" s="1337">
        <v>2181</v>
      </c>
    </row>
    <row r="2475" spans="1:28">
      <c r="A2475" s="1336" t="s">
        <v>1414</v>
      </c>
      <c r="B2475" s="2" t="s">
        <v>1456</v>
      </c>
      <c r="C2475" s="1" t="s">
        <v>1457</v>
      </c>
      <c r="D2475" s="1" t="s">
        <v>116</v>
      </c>
      <c r="E2475" s="1">
        <v>130001</v>
      </c>
      <c r="F2475" s="1336" t="s">
        <v>132</v>
      </c>
      <c r="G2475" s="1" t="s">
        <v>32</v>
      </c>
      <c r="H2475" s="1">
        <v>420859</v>
      </c>
      <c r="I2475" s="3">
        <v>42545</v>
      </c>
      <c r="J2475" s="3">
        <v>42530</v>
      </c>
      <c r="K2475" s="3">
        <v>42531</v>
      </c>
      <c r="N2475" s="1" t="s">
        <v>89</v>
      </c>
      <c r="O2475" s="1">
        <v>117051</v>
      </c>
      <c r="P2475" s="1">
        <v>50000</v>
      </c>
      <c r="Q2475" s="1">
        <v>4.96</v>
      </c>
      <c r="R2475" s="1337">
        <v>248000</v>
      </c>
      <c r="S2475" s="4">
        <v>2055.5</v>
      </c>
      <c r="T2475" s="1">
        <v>4.3529999999999998</v>
      </c>
      <c r="U2475" s="1337">
        <v>217650</v>
      </c>
      <c r="V2475" s="1">
        <v>2.1000000000000001E-2</v>
      </c>
      <c r="W2475" s="1337">
        <v>1050.5</v>
      </c>
      <c r="X2475" s="1">
        <v>13</v>
      </c>
      <c r="Y2475" s="1">
        <v>130</v>
      </c>
      <c r="AA2475" s="1">
        <v>401</v>
      </c>
      <c r="AB2475" s="1337">
        <v>30350</v>
      </c>
    </row>
    <row r="2476" spans="1:28">
      <c r="A2476" s="1336" t="s">
        <v>1414</v>
      </c>
      <c r="B2476" s="2" t="s">
        <v>1456</v>
      </c>
      <c r="C2476" s="1" t="s">
        <v>1457</v>
      </c>
      <c r="D2476" s="1" t="s">
        <v>116</v>
      </c>
      <c r="E2476" s="1">
        <v>130004</v>
      </c>
      <c r="F2476" s="1336" t="s">
        <v>125</v>
      </c>
      <c r="G2476" s="1" t="s">
        <v>32</v>
      </c>
      <c r="H2476" s="1">
        <v>420990</v>
      </c>
      <c r="I2476" s="3">
        <v>42545</v>
      </c>
      <c r="J2476" s="3">
        <v>42545</v>
      </c>
      <c r="K2476" s="3">
        <v>42548</v>
      </c>
      <c r="L2476" s="1">
        <v>223151</v>
      </c>
      <c r="M2476" s="3">
        <v>42545</v>
      </c>
      <c r="N2476" s="1" t="s">
        <v>89</v>
      </c>
      <c r="O2476" s="1">
        <v>117452</v>
      </c>
      <c r="P2476" s="1">
        <v>10000</v>
      </c>
      <c r="Q2476" s="1">
        <v>4.84</v>
      </c>
      <c r="R2476" s="1337">
        <v>48400</v>
      </c>
      <c r="S2476" s="1">
        <v>-788.9</v>
      </c>
      <c r="T2476" s="1">
        <v>4.3529999999999998</v>
      </c>
      <c r="U2476" s="1337">
        <v>43530</v>
      </c>
      <c r="V2476" s="1">
        <v>2.1000000000000001E-2</v>
      </c>
      <c r="W2476" s="1336">
        <v>210.1</v>
      </c>
      <c r="X2476" s="1">
        <v>13</v>
      </c>
      <c r="Y2476" s="1">
        <v>130</v>
      </c>
      <c r="AA2476" s="1">
        <v>401</v>
      </c>
      <c r="AB2476" s="1337">
        <v>4870</v>
      </c>
    </row>
    <row r="2477" spans="1:28">
      <c r="A2477" s="1336" t="s">
        <v>1414</v>
      </c>
      <c r="B2477" s="2" t="s">
        <v>1456</v>
      </c>
      <c r="C2477" s="1" t="s">
        <v>1457</v>
      </c>
      <c r="D2477" s="1" t="s">
        <v>116</v>
      </c>
      <c r="E2477" s="1">
        <v>130322</v>
      </c>
      <c r="F2477" s="1336" t="s">
        <v>142</v>
      </c>
      <c r="G2477" s="1" t="s">
        <v>32</v>
      </c>
      <c r="H2477" s="1">
        <v>420993</v>
      </c>
      <c r="I2477" s="3">
        <v>42545</v>
      </c>
      <c r="J2477" s="3">
        <v>42543</v>
      </c>
      <c r="K2477" s="3">
        <v>42544</v>
      </c>
      <c r="L2477" s="1">
        <v>223117</v>
      </c>
      <c r="M2477" s="3">
        <v>42544</v>
      </c>
      <c r="N2477" s="1" t="s">
        <v>89</v>
      </c>
      <c r="O2477" s="1">
        <v>117391</v>
      </c>
      <c r="P2477" s="1">
        <v>10000</v>
      </c>
      <c r="Q2477" s="1">
        <v>4.79</v>
      </c>
      <c r="R2477" s="1337">
        <v>47900</v>
      </c>
      <c r="S2477" s="4">
        <v>-1288.9000000000001</v>
      </c>
      <c r="T2477" s="1">
        <v>4.3529999999999998</v>
      </c>
      <c r="U2477" s="1337">
        <v>43530</v>
      </c>
      <c r="V2477" s="1">
        <v>2.1000000000000001E-2</v>
      </c>
      <c r="W2477" s="1336">
        <v>210.1</v>
      </c>
      <c r="X2477" s="1">
        <v>13</v>
      </c>
      <c r="Y2477" s="1">
        <v>135</v>
      </c>
      <c r="Z2477" s="1" t="s">
        <v>143</v>
      </c>
      <c r="AA2477" s="1">
        <v>401</v>
      </c>
      <c r="AB2477" s="1337">
        <v>4370</v>
      </c>
    </row>
    <row r="2478" spans="1:28">
      <c r="A2478" s="1336" t="s">
        <v>1414</v>
      </c>
      <c r="B2478" s="2" t="s">
        <v>1456</v>
      </c>
      <c r="C2478" s="1" t="s">
        <v>1457</v>
      </c>
      <c r="D2478" s="1" t="s">
        <v>116</v>
      </c>
      <c r="E2478" s="1">
        <v>130001</v>
      </c>
      <c r="F2478" s="1336" t="s">
        <v>132</v>
      </c>
      <c r="G2478" s="1" t="s">
        <v>32</v>
      </c>
      <c r="H2478" s="1">
        <v>421016</v>
      </c>
      <c r="I2478" s="3">
        <v>42546</v>
      </c>
      <c r="J2478" s="3">
        <v>42528</v>
      </c>
      <c r="K2478" s="3">
        <v>42529</v>
      </c>
      <c r="N2478" s="1" t="s">
        <v>89</v>
      </c>
      <c r="O2478" s="1">
        <v>116965</v>
      </c>
      <c r="P2478" s="1">
        <v>40000</v>
      </c>
      <c r="Q2478" s="1">
        <v>4.96</v>
      </c>
      <c r="R2478" s="1337">
        <v>198400</v>
      </c>
      <c r="S2478" s="4">
        <v>1644.4</v>
      </c>
      <c r="T2478" s="1">
        <v>4.3529999999999998</v>
      </c>
      <c r="U2478" s="1337">
        <v>174120</v>
      </c>
      <c r="V2478" s="1">
        <v>2.1000000000000001E-2</v>
      </c>
      <c r="W2478" s="1336">
        <v>840.4</v>
      </c>
      <c r="X2478" s="1">
        <v>13</v>
      </c>
      <c r="Y2478" s="1">
        <v>130</v>
      </c>
      <c r="AA2478" s="1">
        <v>401</v>
      </c>
      <c r="AB2478" s="1337">
        <v>24280</v>
      </c>
    </row>
    <row r="2479" spans="1:28">
      <c r="A2479" s="1336" t="s">
        <v>1414</v>
      </c>
      <c r="B2479" s="2" t="s">
        <v>1456</v>
      </c>
      <c r="C2479" s="1" t="s">
        <v>1457</v>
      </c>
      <c r="D2479" s="1" t="s">
        <v>116</v>
      </c>
      <c r="E2479" s="1">
        <v>142049</v>
      </c>
      <c r="F2479" s="1336" t="s">
        <v>1250</v>
      </c>
      <c r="G2479" s="1" t="s">
        <v>32</v>
      </c>
      <c r="H2479" s="1">
        <v>421394</v>
      </c>
      <c r="I2479" s="3">
        <v>42539</v>
      </c>
      <c r="J2479" s="3">
        <v>42531</v>
      </c>
      <c r="K2479" s="3">
        <v>42535</v>
      </c>
      <c r="N2479" s="1" t="s">
        <v>56</v>
      </c>
      <c r="O2479" s="1">
        <v>6113</v>
      </c>
      <c r="P2479" s="1">
        <v>3000</v>
      </c>
      <c r="Q2479" s="1">
        <v>5.968</v>
      </c>
      <c r="R2479" s="1337">
        <v>17904</v>
      </c>
      <c r="S2479" s="4">
        <v>3147.33</v>
      </c>
      <c r="T2479" s="1">
        <v>4.3529999999999998</v>
      </c>
      <c r="U2479" s="1337">
        <v>13059</v>
      </c>
      <c r="V2479" s="1">
        <v>2.1000000000000001E-2</v>
      </c>
      <c r="W2479" s="1336">
        <v>63.03</v>
      </c>
      <c r="X2479" s="1">
        <v>13</v>
      </c>
      <c r="Y2479" s="1">
        <v>144</v>
      </c>
      <c r="AA2479" s="1">
        <v>401</v>
      </c>
      <c r="AB2479" s="1337">
        <v>4845</v>
      </c>
    </row>
    <row r="2480" spans="1:28">
      <c r="A2480" s="1336" t="s">
        <v>1414</v>
      </c>
      <c r="B2480" s="2" t="s">
        <v>1458</v>
      </c>
      <c r="C2480" s="1" t="s">
        <v>1457</v>
      </c>
      <c r="D2480" s="1" t="s">
        <v>692</v>
      </c>
      <c r="E2480" s="1">
        <v>130140</v>
      </c>
      <c r="F2480" s="1336" t="s">
        <v>222</v>
      </c>
      <c r="G2480" s="1" t="s">
        <v>32</v>
      </c>
      <c r="H2480" s="1">
        <v>418682</v>
      </c>
      <c r="I2480" s="3">
        <v>42529</v>
      </c>
      <c r="J2480" s="3">
        <v>42515</v>
      </c>
      <c r="K2480" s="3">
        <v>42536</v>
      </c>
      <c r="N2480" s="1" t="s">
        <v>89</v>
      </c>
      <c r="O2480" s="1">
        <v>116448</v>
      </c>
      <c r="P2480" s="1">
        <v>800</v>
      </c>
      <c r="Q2480" s="1">
        <v>5.08</v>
      </c>
      <c r="R2480" s="1337">
        <v>4064</v>
      </c>
      <c r="S2480" s="1">
        <v>128.88999999999999</v>
      </c>
      <c r="T2480" s="1">
        <v>4.3529999999999998</v>
      </c>
      <c r="U2480" s="1337">
        <v>3482.4</v>
      </c>
      <c r="V2480" s="1">
        <v>2.1000000000000001E-2</v>
      </c>
      <c r="W2480" s="1336">
        <v>16.808</v>
      </c>
      <c r="X2480" s="1">
        <v>13</v>
      </c>
      <c r="Y2480" s="1">
        <v>130</v>
      </c>
      <c r="AA2480" s="1">
        <v>401</v>
      </c>
      <c r="AB2480" s="1336">
        <v>581.6</v>
      </c>
    </row>
    <row r="2481" spans="1:28">
      <c r="A2481" s="1336" t="s">
        <v>1414</v>
      </c>
      <c r="B2481" s="2" t="s">
        <v>1459</v>
      </c>
      <c r="C2481" s="1" t="s">
        <v>1457</v>
      </c>
      <c r="D2481" s="1" t="s">
        <v>467</v>
      </c>
      <c r="E2481" s="1">
        <v>130140</v>
      </c>
      <c r="F2481" s="1336" t="s">
        <v>222</v>
      </c>
      <c r="G2481" s="1" t="s">
        <v>32</v>
      </c>
      <c r="H2481" s="1">
        <v>419942</v>
      </c>
      <c r="I2481" s="3">
        <v>42537</v>
      </c>
      <c r="J2481" s="3">
        <v>42515</v>
      </c>
      <c r="K2481" s="3">
        <v>42536</v>
      </c>
      <c r="N2481" s="1" t="s">
        <v>89</v>
      </c>
      <c r="O2481" s="1">
        <v>116448</v>
      </c>
      <c r="P2481" s="1">
        <v>1500</v>
      </c>
      <c r="Q2481" s="1">
        <v>5.08</v>
      </c>
      <c r="R2481" s="1337">
        <v>7620</v>
      </c>
      <c r="S2481" s="1">
        <v>241.67</v>
      </c>
      <c r="T2481" s="1">
        <v>4.3529999999999998</v>
      </c>
      <c r="U2481" s="1337">
        <v>6529.5</v>
      </c>
      <c r="V2481" s="1">
        <v>2.1000000000000001E-2</v>
      </c>
      <c r="W2481" s="1336">
        <v>31.515000000000001</v>
      </c>
      <c r="X2481" s="1">
        <v>13</v>
      </c>
      <c r="Y2481" s="1">
        <v>130</v>
      </c>
      <c r="AA2481" s="1">
        <v>401</v>
      </c>
      <c r="AB2481" s="1337">
        <v>1090.5</v>
      </c>
    </row>
    <row r="2482" spans="1:28">
      <c r="A2482" s="1336" t="s">
        <v>1414</v>
      </c>
      <c r="B2482" s="2" t="s">
        <v>1460</v>
      </c>
      <c r="C2482" s="1" t="s">
        <v>1457</v>
      </c>
      <c r="D2482" s="1" t="s">
        <v>131</v>
      </c>
      <c r="E2482" s="1">
        <v>130001</v>
      </c>
      <c r="F2482" s="1336" t="s">
        <v>132</v>
      </c>
      <c r="G2482" s="1" t="s">
        <v>32</v>
      </c>
      <c r="H2482" s="1">
        <v>421088</v>
      </c>
      <c r="I2482" s="3">
        <v>42548</v>
      </c>
      <c r="J2482" s="3">
        <v>42530</v>
      </c>
      <c r="K2482" s="3">
        <v>42546</v>
      </c>
      <c r="N2482" s="1" t="s">
        <v>89</v>
      </c>
      <c r="O2482" s="1">
        <v>117058</v>
      </c>
      <c r="P2482" s="1">
        <v>6000</v>
      </c>
      <c r="Q2482" s="1">
        <v>4.96</v>
      </c>
      <c r="R2482" s="1337">
        <v>29760</v>
      </c>
      <c r="S2482" s="1">
        <v>246.66</v>
      </c>
      <c r="T2482" s="1">
        <v>4.3529999999999998</v>
      </c>
      <c r="U2482" s="1337">
        <v>26118</v>
      </c>
      <c r="V2482" s="1">
        <v>2.1000000000000001E-2</v>
      </c>
      <c r="W2482" s="1336">
        <v>126.06</v>
      </c>
      <c r="X2482" s="1">
        <v>13</v>
      </c>
      <c r="Y2482" s="1">
        <v>130</v>
      </c>
      <c r="AA2482" s="1">
        <v>401</v>
      </c>
      <c r="AB2482" s="1337">
        <v>3642</v>
      </c>
    </row>
    <row r="2483" spans="1:28">
      <c r="A2483" s="1336" t="s">
        <v>1414</v>
      </c>
      <c r="B2483" s="2" t="s">
        <v>1461</v>
      </c>
      <c r="C2483" s="1" t="s">
        <v>1462</v>
      </c>
      <c r="D2483" s="1" t="s">
        <v>116</v>
      </c>
      <c r="E2483" s="1">
        <v>130004</v>
      </c>
      <c r="F2483" s="1336" t="s">
        <v>125</v>
      </c>
      <c r="G2483" s="1" t="s">
        <v>32</v>
      </c>
      <c r="H2483" s="1">
        <v>418026</v>
      </c>
      <c r="I2483" s="3">
        <v>42522</v>
      </c>
      <c r="J2483" s="3">
        <v>42521</v>
      </c>
      <c r="K2483" s="3">
        <v>42523</v>
      </c>
      <c r="L2483" s="1">
        <v>221458</v>
      </c>
      <c r="M2483" s="3">
        <v>42522</v>
      </c>
      <c r="N2483" s="1" t="s">
        <v>89</v>
      </c>
      <c r="O2483" s="1">
        <v>116637</v>
      </c>
      <c r="P2483" s="1">
        <v>50000</v>
      </c>
      <c r="Q2483" s="1">
        <v>5.03</v>
      </c>
      <c r="R2483" s="1337">
        <v>251500</v>
      </c>
      <c r="S2483" s="4">
        <v>5555.5</v>
      </c>
      <c r="T2483" s="1">
        <v>4.3529999999999998</v>
      </c>
      <c r="U2483" s="1337">
        <v>217650</v>
      </c>
      <c r="V2483" s="1">
        <v>2.1000000000000001E-2</v>
      </c>
      <c r="W2483" s="1337">
        <v>1050.5</v>
      </c>
      <c r="X2483" s="1">
        <v>13</v>
      </c>
      <c r="Y2483" s="1">
        <v>130</v>
      </c>
      <c r="AA2483" s="1">
        <v>401</v>
      </c>
      <c r="AB2483" s="1337">
        <v>33850</v>
      </c>
    </row>
    <row r="2484" spans="1:28">
      <c r="A2484" s="1336" t="s">
        <v>1414</v>
      </c>
      <c r="B2484" s="2" t="s">
        <v>1461</v>
      </c>
      <c r="C2484" s="1" t="s">
        <v>1462</v>
      </c>
      <c r="D2484" s="1" t="s">
        <v>116</v>
      </c>
      <c r="E2484" s="1">
        <v>140083</v>
      </c>
      <c r="F2484" s="1336" t="s">
        <v>117</v>
      </c>
      <c r="G2484" s="1" t="s">
        <v>32</v>
      </c>
      <c r="H2484" s="1">
        <v>418122</v>
      </c>
      <c r="I2484" s="3">
        <v>42523</v>
      </c>
      <c r="J2484" s="3">
        <v>42515</v>
      </c>
      <c r="K2484" s="3">
        <v>42522</v>
      </c>
      <c r="L2484" s="1">
        <v>221509</v>
      </c>
      <c r="M2484" s="3">
        <v>42522</v>
      </c>
      <c r="N2484" s="1" t="s">
        <v>89</v>
      </c>
      <c r="O2484" s="1">
        <v>116471</v>
      </c>
      <c r="P2484" s="1">
        <v>5000</v>
      </c>
      <c r="Q2484" s="1">
        <v>4.96</v>
      </c>
      <c r="R2484" s="1337">
        <v>24800</v>
      </c>
      <c r="S2484" s="1">
        <v>205.55</v>
      </c>
      <c r="T2484" s="1">
        <v>4.3529999999999998</v>
      </c>
      <c r="U2484" s="1337">
        <v>21765</v>
      </c>
      <c r="V2484" s="1">
        <v>2.1000000000000001E-2</v>
      </c>
      <c r="W2484" s="1336">
        <v>105.05</v>
      </c>
      <c r="X2484" s="1">
        <v>13</v>
      </c>
      <c r="Y2484" s="1">
        <v>141</v>
      </c>
      <c r="AA2484" s="1">
        <v>401</v>
      </c>
      <c r="AB2484" s="1337">
        <v>3035</v>
      </c>
    </row>
    <row r="2485" spans="1:28">
      <c r="A2485" s="1336" t="s">
        <v>1414</v>
      </c>
      <c r="B2485" s="2" t="s">
        <v>1461</v>
      </c>
      <c r="C2485" s="1" t="s">
        <v>1462</v>
      </c>
      <c r="D2485" s="1" t="s">
        <v>116</v>
      </c>
      <c r="E2485" s="1">
        <v>130007</v>
      </c>
      <c r="F2485" s="1336" t="s">
        <v>146</v>
      </c>
      <c r="G2485" s="1" t="s">
        <v>32</v>
      </c>
      <c r="H2485" s="1">
        <v>418124</v>
      </c>
      <c r="I2485" s="3">
        <v>42523</v>
      </c>
      <c r="J2485" s="3">
        <v>42517</v>
      </c>
      <c r="K2485" s="3">
        <v>42523</v>
      </c>
      <c r="L2485" s="1">
        <v>221537</v>
      </c>
      <c r="M2485" s="3">
        <v>42523</v>
      </c>
      <c r="N2485" s="1" t="s">
        <v>89</v>
      </c>
      <c r="O2485" s="1">
        <v>116530</v>
      </c>
      <c r="P2485" s="1">
        <v>10000</v>
      </c>
      <c r="Q2485" s="1">
        <v>5.08</v>
      </c>
      <c r="R2485" s="1337">
        <v>50800</v>
      </c>
      <c r="S2485" s="4">
        <v>1611.1</v>
      </c>
      <c r="T2485" s="1">
        <v>4.3529999999999998</v>
      </c>
      <c r="U2485" s="1337">
        <v>43530</v>
      </c>
      <c r="V2485" s="1">
        <v>2.1000000000000001E-2</v>
      </c>
      <c r="W2485" s="1336">
        <v>210.1</v>
      </c>
      <c r="X2485" s="1">
        <v>13</v>
      </c>
      <c r="Y2485" s="1">
        <v>130</v>
      </c>
      <c r="AA2485" s="1">
        <v>401</v>
      </c>
      <c r="AB2485" s="1337">
        <v>7270</v>
      </c>
    </row>
    <row r="2486" spans="1:28">
      <c r="A2486" s="1336" t="s">
        <v>1414</v>
      </c>
      <c r="B2486" s="2" t="s">
        <v>1461</v>
      </c>
      <c r="C2486" s="1" t="s">
        <v>1462</v>
      </c>
      <c r="D2486" s="1" t="s">
        <v>116</v>
      </c>
      <c r="E2486" s="1">
        <v>140083</v>
      </c>
      <c r="F2486" s="1336" t="s">
        <v>117</v>
      </c>
      <c r="G2486" s="1" t="s">
        <v>32</v>
      </c>
      <c r="H2486" s="1">
        <v>418134</v>
      </c>
      <c r="I2486" s="3">
        <v>42523</v>
      </c>
      <c r="J2486" s="3">
        <v>42520</v>
      </c>
      <c r="K2486" s="3">
        <v>42522</v>
      </c>
      <c r="L2486" s="1">
        <v>221510</v>
      </c>
      <c r="M2486" s="3">
        <v>42522</v>
      </c>
      <c r="N2486" s="1" t="s">
        <v>89</v>
      </c>
      <c r="O2486" s="1">
        <v>116570</v>
      </c>
      <c r="P2486" s="1">
        <v>15000</v>
      </c>
      <c r="Q2486" s="1">
        <v>4.96</v>
      </c>
      <c r="R2486" s="1337">
        <v>74400</v>
      </c>
      <c r="S2486" s="1">
        <v>616.65</v>
      </c>
      <c r="T2486" s="1">
        <v>4.3529999999999998</v>
      </c>
      <c r="U2486" s="1337">
        <v>65295</v>
      </c>
      <c r="V2486" s="1">
        <v>2.1000000000000001E-2</v>
      </c>
      <c r="W2486" s="1336">
        <v>315.14999999999998</v>
      </c>
      <c r="X2486" s="1">
        <v>13</v>
      </c>
      <c r="Y2486" s="1">
        <v>141</v>
      </c>
      <c r="AA2486" s="1">
        <v>401</v>
      </c>
      <c r="AB2486" s="1337">
        <v>9105</v>
      </c>
    </row>
    <row r="2487" spans="1:28">
      <c r="A2487" s="1336" t="s">
        <v>1414</v>
      </c>
      <c r="B2487" s="2" t="s">
        <v>1461</v>
      </c>
      <c r="C2487" s="1" t="s">
        <v>1462</v>
      </c>
      <c r="D2487" s="1" t="s">
        <v>116</v>
      </c>
      <c r="E2487" s="1">
        <v>130370</v>
      </c>
      <c r="F2487" s="1336" t="s">
        <v>457</v>
      </c>
      <c r="G2487" s="1" t="s">
        <v>32</v>
      </c>
      <c r="H2487" s="1">
        <v>418141</v>
      </c>
      <c r="I2487" s="3">
        <v>42523</v>
      </c>
      <c r="J2487" s="3">
        <v>42521</v>
      </c>
      <c r="K2487" s="3">
        <v>42522</v>
      </c>
      <c r="L2487" s="1">
        <v>221547</v>
      </c>
      <c r="M2487" s="3">
        <v>42523</v>
      </c>
      <c r="N2487" s="1" t="s">
        <v>89</v>
      </c>
      <c r="O2487" s="1">
        <v>116626</v>
      </c>
      <c r="P2487" s="1">
        <v>5000</v>
      </c>
      <c r="Q2487" s="1">
        <v>4.96</v>
      </c>
      <c r="R2487" s="1337">
        <v>24800</v>
      </c>
      <c r="S2487" s="1">
        <v>205.55</v>
      </c>
      <c r="T2487" s="1">
        <v>4.3529999999999998</v>
      </c>
      <c r="U2487" s="1337">
        <v>21765</v>
      </c>
      <c r="V2487" s="1">
        <v>2.1000000000000001E-2</v>
      </c>
      <c r="W2487" s="1336">
        <v>105.05</v>
      </c>
      <c r="X2487" s="1">
        <v>13</v>
      </c>
      <c r="Y2487" s="1">
        <v>135</v>
      </c>
      <c r="Z2487" s="1" t="s">
        <v>436</v>
      </c>
      <c r="AA2487" s="1">
        <v>401</v>
      </c>
      <c r="AB2487" s="1337">
        <v>3035</v>
      </c>
    </row>
    <row r="2488" spans="1:28">
      <c r="A2488" s="1336" t="s">
        <v>1414</v>
      </c>
      <c r="B2488" s="2" t="s">
        <v>1461</v>
      </c>
      <c r="C2488" s="1" t="s">
        <v>1462</v>
      </c>
      <c r="D2488" s="1" t="s">
        <v>116</v>
      </c>
      <c r="E2488" s="1">
        <v>140008</v>
      </c>
      <c r="F2488" s="1336" t="s">
        <v>123</v>
      </c>
      <c r="G2488" s="1" t="s">
        <v>32</v>
      </c>
      <c r="H2488" s="1">
        <v>418324</v>
      </c>
      <c r="I2488" s="3">
        <v>42524</v>
      </c>
      <c r="J2488" s="3">
        <v>42522</v>
      </c>
      <c r="K2488" s="3">
        <v>42527</v>
      </c>
      <c r="L2488" s="1">
        <v>221675</v>
      </c>
      <c r="M2488" s="3">
        <v>42524</v>
      </c>
      <c r="N2488" s="1" t="s">
        <v>89</v>
      </c>
      <c r="O2488" s="1">
        <v>116696</v>
      </c>
      <c r="P2488" s="1">
        <v>50000</v>
      </c>
      <c r="Q2488" s="1">
        <v>4.96</v>
      </c>
      <c r="R2488" s="1337">
        <v>248000</v>
      </c>
      <c r="S2488" s="4">
        <v>2055.5</v>
      </c>
      <c r="T2488" s="1">
        <v>4.3529999999999998</v>
      </c>
      <c r="U2488" s="1337">
        <v>217650</v>
      </c>
      <c r="V2488" s="1">
        <v>2.1000000000000001E-2</v>
      </c>
      <c r="W2488" s="1337">
        <v>1050.5</v>
      </c>
      <c r="X2488" s="1">
        <v>13</v>
      </c>
      <c r="Y2488" s="1">
        <v>141</v>
      </c>
      <c r="AA2488" s="1">
        <v>401</v>
      </c>
      <c r="AB2488" s="1337">
        <v>30350</v>
      </c>
    </row>
    <row r="2489" spans="1:28">
      <c r="A2489" s="1336" t="s">
        <v>1414</v>
      </c>
      <c r="B2489" s="2" t="s">
        <v>1461</v>
      </c>
      <c r="C2489" s="1" t="s">
        <v>1462</v>
      </c>
      <c r="D2489" s="1" t="s">
        <v>116</v>
      </c>
      <c r="E2489" s="1">
        <v>140008</v>
      </c>
      <c r="F2489" s="1336" t="s">
        <v>123</v>
      </c>
      <c r="G2489" s="1" t="s">
        <v>32</v>
      </c>
      <c r="H2489" s="1">
        <v>418330</v>
      </c>
      <c r="I2489" s="3">
        <v>42524</v>
      </c>
      <c r="J2489" s="3">
        <v>42522</v>
      </c>
      <c r="K2489" s="3">
        <v>42527</v>
      </c>
      <c r="L2489" s="1">
        <v>221677</v>
      </c>
      <c r="M2489" s="3">
        <v>42524</v>
      </c>
      <c r="N2489" s="1" t="s">
        <v>89</v>
      </c>
      <c r="O2489" s="1">
        <v>116696</v>
      </c>
      <c r="P2489" s="1">
        <v>30000</v>
      </c>
      <c r="Q2489" s="1">
        <v>4.96</v>
      </c>
      <c r="R2489" s="1337">
        <v>148800</v>
      </c>
      <c r="S2489" s="4">
        <v>1233.3</v>
      </c>
      <c r="T2489" s="1">
        <v>4.3529999999999998</v>
      </c>
      <c r="U2489" s="1337">
        <v>130590</v>
      </c>
      <c r="V2489" s="1">
        <v>2.1000000000000001E-2</v>
      </c>
      <c r="W2489" s="1336">
        <v>630.29999999999995</v>
      </c>
      <c r="X2489" s="1">
        <v>13</v>
      </c>
      <c r="Y2489" s="1">
        <v>141</v>
      </c>
      <c r="AA2489" s="1">
        <v>401</v>
      </c>
      <c r="AB2489" s="1337">
        <v>18210</v>
      </c>
    </row>
    <row r="2490" spans="1:28">
      <c r="A2490" s="1336" t="s">
        <v>1414</v>
      </c>
      <c r="B2490" s="2" t="s">
        <v>1461</v>
      </c>
      <c r="C2490" s="1" t="s">
        <v>1462</v>
      </c>
      <c r="D2490" s="1" t="s">
        <v>116</v>
      </c>
      <c r="E2490" s="1">
        <v>130018</v>
      </c>
      <c r="F2490" s="1336" t="s">
        <v>124</v>
      </c>
      <c r="G2490" s="1" t="s">
        <v>32</v>
      </c>
      <c r="H2490" s="1">
        <v>418382</v>
      </c>
      <c r="I2490" s="3">
        <v>42527</v>
      </c>
      <c r="J2490" s="3">
        <v>42521</v>
      </c>
      <c r="K2490" s="3">
        <v>42523</v>
      </c>
      <c r="N2490" s="1" t="s">
        <v>89</v>
      </c>
      <c r="O2490" s="1">
        <v>116645</v>
      </c>
      <c r="P2490" s="1">
        <v>5000</v>
      </c>
      <c r="Q2490" s="1">
        <v>4.9800000000000004</v>
      </c>
      <c r="R2490" s="1337">
        <v>24900</v>
      </c>
      <c r="S2490" s="1">
        <v>305.55</v>
      </c>
      <c r="T2490" s="1">
        <v>4.3529999999999998</v>
      </c>
      <c r="U2490" s="1337">
        <v>21765</v>
      </c>
      <c r="V2490" s="1">
        <v>2.1000000000000001E-2</v>
      </c>
      <c r="W2490" s="1336">
        <v>105.05</v>
      </c>
      <c r="X2490" s="1">
        <v>13</v>
      </c>
      <c r="Y2490" s="1">
        <v>130</v>
      </c>
      <c r="AA2490" s="1">
        <v>401</v>
      </c>
      <c r="AB2490" s="1337">
        <v>3135</v>
      </c>
    </row>
    <row r="2491" spans="1:28">
      <c r="A2491" s="1336" t="s">
        <v>1414</v>
      </c>
      <c r="B2491" s="2" t="s">
        <v>1461</v>
      </c>
      <c r="C2491" s="1" t="s">
        <v>1462</v>
      </c>
      <c r="D2491" s="1" t="s">
        <v>116</v>
      </c>
      <c r="E2491" s="1">
        <v>130308</v>
      </c>
      <c r="F2491" s="1336" t="s">
        <v>126</v>
      </c>
      <c r="G2491" s="1" t="s">
        <v>32</v>
      </c>
      <c r="H2491" s="1">
        <v>418402</v>
      </c>
      <c r="I2491" s="3">
        <v>42527</v>
      </c>
      <c r="J2491" s="3">
        <v>42523</v>
      </c>
      <c r="K2491" s="3">
        <v>42524</v>
      </c>
      <c r="N2491" s="1" t="s">
        <v>89</v>
      </c>
      <c r="O2491" s="1">
        <v>116765</v>
      </c>
      <c r="P2491" s="1">
        <v>50000</v>
      </c>
      <c r="Q2491" s="1">
        <v>5.08</v>
      </c>
      <c r="R2491" s="1337">
        <v>254000</v>
      </c>
      <c r="S2491" s="4">
        <v>8055.5</v>
      </c>
      <c r="T2491" s="1">
        <v>4.3529999999999998</v>
      </c>
      <c r="U2491" s="1337">
        <v>217650</v>
      </c>
      <c r="V2491" s="1">
        <v>2.1000000000000001E-2</v>
      </c>
      <c r="W2491" s="1337">
        <v>1050.5</v>
      </c>
      <c r="X2491" s="1">
        <v>13</v>
      </c>
      <c r="Y2491" s="1">
        <v>141</v>
      </c>
      <c r="AA2491" s="1">
        <v>401</v>
      </c>
      <c r="AB2491" s="1337">
        <v>36350</v>
      </c>
    </row>
    <row r="2492" spans="1:28">
      <c r="A2492" s="1336" t="s">
        <v>1414</v>
      </c>
      <c r="B2492" s="2" t="s">
        <v>1461</v>
      </c>
      <c r="C2492" s="1" t="s">
        <v>1462</v>
      </c>
      <c r="D2492" s="1" t="s">
        <v>116</v>
      </c>
      <c r="E2492" s="1">
        <v>130100</v>
      </c>
      <c r="F2492" s="1336" t="s">
        <v>1417</v>
      </c>
      <c r="G2492" s="1" t="s">
        <v>32</v>
      </c>
      <c r="H2492" s="1">
        <v>418545</v>
      </c>
      <c r="I2492" s="3">
        <v>42527</v>
      </c>
      <c r="J2492" s="3">
        <v>42521</v>
      </c>
      <c r="K2492" s="3">
        <v>42522</v>
      </c>
      <c r="L2492" s="1">
        <v>221767</v>
      </c>
      <c r="M2492" s="3">
        <v>42526</v>
      </c>
      <c r="N2492" s="1" t="s">
        <v>89</v>
      </c>
      <c r="O2492" s="1">
        <v>116650</v>
      </c>
      <c r="P2492" s="1">
        <v>2000</v>
      </c>
      <c r="Q2492" s="1">
        <v>4.96</v>
      </c>
      <c r="R2492" s="1337">
        <v>9920</v>
      </c>
      <c r="S2492" s="1">
        <v>82.22</v>
      </c>
      <c r="T2492" s="1">
        <v>4.3529999999999998</v>
      </c>
      <c r="U2492" s="1337">
        <v>8706</v>
      </c>
      <c r="V2492" s="1">
        <v>2.1000000000000001E-2</v>
      </c>
      <c r="W2492" s="1336">
        <v>42.02</v>
      </c>
      <c r="X2492" s="1">
        <v>13</v>
      </c>
      <c r="Y2492" s="1">
        <v>135</v>
      </c>
      <c r="Z2492" s="1" t="s">
        <v>436</v>
      </c>
      <c r="AA2492" s="1">
        <v>401</v>
      </c>
      <c r="AB2492" s="1337">
        <v>1214</v>
      </c>
    </row>
    <row r="2493" spans="1:28">
      <c r="A2493" s="1336" t="s">
        <v>1414</v>
      </c>
      <c r="B2493" s="2" t="s">
        <v>1461</v>
      </c>
      <c r="C2493" s="1" t="s">
        <v>1462</v>
      </c>
      <c r="D2493" s="1" t="s">
        <v>116</v>
      </c>
      <c r="E2493" s="1">
        <v>130349</v>
      </c>
      <c r="F2493" s="1336" t="s">
        <v>141</v>
      </c>
      <c r="G2493" s="1" t="s">
        <v>32</v>
      </c>
      <c r="H2493" s="1">
        <v>418587</v>
      </c>
      <c r="I2493" s="3">
        <v>42528</v>
      </c>
      <c r="J2493" s="3">
        <v>42524</v>
      </c>
      <c r="K2493" s="3">
        <v>42528</v>
      </c>
      <c r="N2493" s="1" t="s">
        <v>89</v>
      </c>
      <c r="O2493" s="1">
        <v>116795</v>
      </c>
      <c r="P2493" s="1">
        <v>27000</v>
      </c>
      <c r="Q2493" s="1">
        <v>4.9800000000000004</v>
      </c>
      <c r="R2493" s="1337">
        <v>134460</v>
      </c>
      <c r="S2493" s="4">
        <v>1649.97</v>
      </c>
      <c r="T2493" s="1">
        <v>4.3529999999999998</v>
      </c>
      <c r="U2493" s="1337">
        <v>117531</v>
      </c>
      <c r="V2493" s="1">
        <v>2.1000000000000001E-2</v>
      </c>
      <c r="W2493" s="1336">
        <v>567.27</v>
      </c>
      <c r="X2493" s="1">
        <v>13</v>
      </c>
      <c r="Y2493" s="1">
        <v>141</v>
      </c>
      <c r="AA2493" s="1">
        <v>401</v>
      </c>
      <c r="AB2493" s="1337">
        <v>16929</v>
      </c>
    </row>
    <row r="2494" spans="1:28">
      <c r="A2494" s="1336" t="s">
        <v>1414</v>
      </c>
      <c r="B2494" s="2" t="s">
        <v>1461</v>
      </c>
      <c r="C2494" s="1" t="s">
        <v>1462</v>
      </c>
      <c r="D2494" s="1" t="s">
        <v>116</v>
      </c>
      <c r="E2494" s="1">
        <v>130019</v>
      </c>
      <c r="F2494" s="1336" t="s">
        <v>412</v>
      </c>
      <c r="G2494" s="1" t="s">
        <v>32</v>
      </c>
      <c r="H2494" s="1">
        <v>418725</v>
      </c>
      <c r="I2494" s="3">
        <v>42530</v>
      </c>
      <c r="J2494" s="3">
        <v>42529</v>
      </c>
      <c r="K2494" s="3">
        <v>42531</v>
      </c>
      <c r="N2494" s="1" t="s">
        <v>89</v>
      </c>
      <c r="O2494" s="1">
        <v>117014</v>
      </c>
      <c r="P2494" s="1">
        <v>20000</v>
      </c>
      <c r="Q2494" s="1">
        <v>5.08</v>
      </c>
      <c r="R2494" s="1337">
        <v>101600</v>
      </c>
      <c r="S2494" s="4">
        <v>3222.2</v>
      </c>
      <c r="T2494" s="1">
        <v>4.3529999999999998</v>
      </c>
      <c r="U2494" s="1337">
        <v>87060</v>
      </c>
      <c r="V2494" s="1">
        <v>2.1000000000000001E-2</v>
      </c>
      <c r="W2494" s="1336">
        <v>420.2</v>
      </c>
      <c r="X2494" s="1">
        <v>13</v>
      </c>
      <c r="Y2494" s="1">
        <v>130</v>
      </c>
      <c r="AA2494" s="1">
        <v>401</v>
      </c>
      <c r="AB2494" s="1337">
        <v>14540</v>
      </c>
    </row>
    <row r="2495" spans="1:28">
      <c r="A2495" s="1336" t="s">
        <v>1414</v>
      </c>
      <c r="B2495" s="2" t="s">
        <v>1461</v>
      </c>
      <c r="C2495" s="1" t="s">
        <v>1462</v>
      </c>
      <c r="D2495" s="1" t="s">
        <v>116</v>
      </c>
      <c r="E2495" s="1">
        <v>130165</v>
      </c>
      <c r="F2495" s="1336" t="s">
        <v>164</v>
      </c>
      <c r="G2495" s="1" t="s">
        <v>32</v>
      </c>
      <c r="H2495" s="1">
        <v>418815</v>
      </c>
      <c r="I2495" s="3">
        <v>42528</v>
      </c>
      <c r="J2495" s="3">
        <v>42522</v>
      </c>
      <c r="K2495" s="3">
        <v>42523</v>
      </c>
      <c r="L2495" s="1">
        <v>221890</v>
      </c>
      <c r="M2495" s="3">
        <v>42527</v>
      </c>
      <c r="N2495" s="1" t="s">
        <v>89</v>
      </c>
      <c r="O2495" s="1">
        <v>116725</v>
      </c>
      <c r="P2495" s="1">
        <v>2000</v>
      </c>
      <c r="Q2495" s="1">
        <v>5.15</v>
      </c>
      <c r="R2495" s="1337">
        <v>10300</v>
      </c>
      <c r="S2495" s="1">
        <v>462.22</v>
      </c>
      <c r="T2495" s="1">
        <v>4.3529999999999998</v>
      </c>
      <c r="U2495" s="1337">
        <v>8706</v>
      </c>
      <c r="V2495" s="1">
        <v>2.1000000000000001E-2</v>
      </c>
      <c r="W2495" s="1336">
        <v>42.02</v>
      </c>
      <c r="X2495" s="1">
        <v>13</v>
      </c>
      <c r="Y2495" s="1">
        <v>135</v>
      </c>
      <c r="Z2495" s="1" t="s">
        <v>90</v>
      </c>
      <c r="AA2495" s="1">
        <v>401</v>
      </c>
      <c r="AB2495" s="1337">
        <v>1594</v>
      </c>
    </row>
    <row r="2496" spans="1:28">
      <c r="A2496" s="1336" t="s">
        <v>1414</v>
      </c>
      <c r="B2496" s="2" t="s">
        <v>1461</v>
      </c>
      <c r="C2496" s="1" t="s">
        <v>1462</v>
      </c>
      <c r="D2496" s="1" t="s">
        <v>116</v>
      </c>
      <c r="E2496" s="1">
        <v>130060</v>
      </c>
      <c r="F2496" s="1336" t="s">
        <v>413</v>
      </c>
      <c r="G2496" s="1" t="s">
        <v>32</v>
      </c>
      <c r="H2496" s="1">
        <v>418900</v>
      </c>
      <c r="I2496" s="3">
        <v>42529</v>
      </c>
      <c r="J2496" s="3">
        <v>42524</v>
      </c>
      <c r="K2496" s="3">
        <v>42527</v>
      </c>
      <c r="L2496" s="1">
        <v>222061</v>
      </c>
      <c r="M2496" s="3">
        <v>42529</v>
      </c>
      <c r="N2496" s="1" t="s">
        <v>89</v>
      </c>
      <c r="O2496" s="1">
        <v>116801</v>
      </c>
      <c r="P2496" s="1">
        <v>5000</v>
      </c>
      <c r="Q2496" s="1">
        <v>4.96</v>
      </c>
      <c r="R2496" s="1337">
        <v>24800</v>
      </c>
      <c r="S2496" s="1">
        <v>205.55</v>
      </c>
      <c r="T2496" s="1">
        <v>4.3529999999999998</v>
      </c>
      <c r="U2496" s="1337">
        <v>21765</v>
      </c>
      <c r="V2496" s="1">
        <v>2.1000000000000001E-2</v>
      </c>
      <c r="W2496" s="1336">
        <v>105.05</v>
      </c>
      <c r="X2496" s="1">
        <v>13</v>
      </c>
      <c r="Y2496" s="1">
        <v>135</v>
      </c>
      <c r="Z2496" s="1" t="s">
        <v>90</v>
      </c>
      <c r="AA2496" s="1">
        <v>401</v>
      </c>
      <c r="AB2496" s="1337">
        <v>3035</v>
      </c>
    </row>
    <row r="2497" spans="1:28">
      <c r="A2497" s="1336" t="s">
        <v>1414</v>
      </c>
      <c r="B2497" s="2" t="s">
        <v>1461</v>
      </c>
      <c r="C2497" s="1" t="s">
        <v>1462</v>
      </c>
      <c r="D2497" s="1" t="s">
        <v>116</v>
      </c>
      <c r="E2497" s="1">
        <v>130236</v>
      </c>
      <c r="F2497" s="1336" t="s">
        <v>427</v>
      </c>
      <c r="G2497" s="1" t="s">
        <v>32</v>
      </c>
      <c r="H2497" s="1">
        <v>418961</v>
      </c>
      <c r="I2497" s="3">
        <v>42529</v>
      </c>
      <c r="J2497" s="3">
        <v>42527</v>
      </c>
      <c r="K2497" s="3">
        <v>42528</v>
      </c>
      <c r="L2497" s="1">
        <v>222023</v>
      </c>
      <c r="M2497" s="3">
        <v>42528</v>
      </c>
      <c r="N2497" s="1" t="s">
        <v>89</v>
      </c>
      <c r="O2497" s="1">
        <v>116843</v>
      </c>
      <c r="P2497" s="1">
        <v>20000</v>
      </c>
      <c r="Q2497" s="1">
        <v>4.79</v>
      </c>
      <c r="R2497" s="1337">
        <v>95800</v>
      </c>
      <c r="S2497" s="4">
        <v>-2577.8000000000002</v>
      </c>
      <c r="T2497" s="1">
        <v>4.3529999999999998</v>
      </c>
      <c r="U2497" s="1337">
        <v>87060</v>
      </c>
      <c r="V2497" s="1">
        <v>2.1000000000000001E-2</v>
      </c>
      <c r="W2497" s="1336">
        <v>420.2</v>
      </c>
      <c r="X2497" s="1">
        <v>13</v>
      </c>
      <c r="Y2497" s="1">
        <v>135</v>
      </c>
      <c r="Z2497" s="1" t="s">
        <v>143</v>
      </c>
      <c r="AA2497" s="1">
        <v>401</v>
      </c>
      <c r="AB2497" s="1337">
        <v>8740</v>
      </c>
    </row>
    <row r="2498" spans="1:28">
      <c r="A2498" s="1336" t="s">
        <v>1414</v>
      </c>
      <c r="B2498" s="2" t="s">
        <v>1461</v>
      </c>
      <c r="C2498" s="1" t="s">
        <v>1462</v>
      </c>
      <c r="D2498" s="1" t="s">
        <v>116</v>
      </c>
      <c r="E2498" s="1">
        <v>130154</v>
      </c>
      <c r="F2498" s="1336" t="s">
        <v>170</v>
      </c>
      <c r="G2498" s="1" t="s">
        <v>32</v>
      </c>
      <c r="H2498" s="1">
        <v>419019</v>
      </c>
      <c r="I2498" s="3">
        <v>42530</v>
      </c>
      <c r="J2498" s="3">
        <v>42527</v>
      </c>
      <c r="K2498" s="3">
        <v>42528</v>
      </c>
      <c r="L2498" s="1">
        <v>222104</v>
      </c>
      <c r="M2498" s="3">
        <v>42529</v>
      </c>
      <c r="N2498" s="1" t="s">
        <v>89</v>
      </c>
      <c r="O2498" s="1">
        <v>116869</v>
      </c>
      <c r="P2498" s="1">
        <v>5000</v>
      </c>
      <c r="Q2498" s="1">
        <v>5.08</v>
      </c>
      <c r="R2498" s="1337">
        <v>25400</v>
      </c>
      <c r="S2498" s="1">
        <v>805.55</v>
      </c>
      <c r="T2498" s="1">
        <v>4.3529999999999998</v>
      </c>
      <c r="U2498" s="1337">
        <v>21765</v>
      </c>
      <c r="V2498" s="1">
        <v>2.1000000000000001E-2</v>
      </c>
      <c r="W2498" s="1336">
        <v>105.05</v>
      </c>
      <c r="X2498" s="1">
        <v>13</v>
      </c>
      <c r="Y2498" s="1">
        <v>135</v>
      </c>
      <c r="Z2498" s="1" t="s">
        <v>143</v>
      </c>
      <c r="AA2498" s="1">
        <v>401</v>
      </c>
      <c r="AB2498" s="1337">
        <v>3635</v>
      </c>
    </row>
    <row r="2499" spans="1:28">
      <c r="A2499" s="1336" t="s">
        <v>1414</v>
      </c>
      <c r="B2499" s="2" t="s">
        <v>1461</v>
      </c>
      <c r="C2499" s="1" t="s">
        <v>1462</v>
      </c>
      <c r="D2499" s="1" t="s">
        <v>116</v>
      </c>
      <c r="E2499" s="1">
        <v>130375</v>
      </c>
      <c r="F2499" s="1336" t="s">
        <v>458</v>
      </c>
      <c r="G2499" s="1" t="s">
        <v>32</v>
      </c>
      <c r="H2499" s="1">
        <v>419055</v>
      </c>
      <c r="I2499" s="3">
        <v>42530</v>
      </c>
      <c r="J2499" s="3">
        <v>42527</v>
      </c>
      <c r="K2499" s="3">
        <v>42528</v>
      </c>
      <c r="L2499" s="1">
        <v>222144</v>
      </c>
      <c r="M2499" s="3">
        <v>42530</v>
      </c>
      <c r="N2499" s="1" t="s">
        <v>89</v>
      </c>
      <c r="O2499" s="1">
        <v>116837</v>
      </c>
      <c r="P2499" s="1">
        <v>3000</v>
      </c>
      <c r="Q2499" s="1">
        <v>5.2</v>
      </c>
      <c r="R2499" s="1337">
        <v>15600</v>
      </c>
      <c r="S2499" s="1">
        <v>843.33</v>
      </c>
      <c r="T2499" s="1">
        <v>4.3529999999999998</v>
      </c>
      <c r="U2499" s="1337">
        <v>13059</v>
      </c>
      <c r="V2499" s="1">
        <v>2.1000000000000001E-2</v>
      </c>
      <c r="W2499" s="1336">
        <v>63.03</v>
      </c>
      <c r="X2499" s="1">
        <v>13</v>
      </c>
      <c r="Y2499" s="1">
        <v>135</v>
      </c>
      <c r="Z2499" s="1" t="s">
        <v>259</v>
      </c>
      <c r="AA2499" s="1">
        <v>401</v>
      </c>
      <c r="AB2499" s="1337">
        <v>2541</v>
      </c>
    </row>
    <row r="2500" spans="1:28">
      <c r="A2500" s="1336" t="s">
        <v>1414</v>
      </c>
      <c r="B2500" s="2" t="s">
        <v>1461</v>
      </c>
      <c r="C2500" s="1" t="s">
        <v>1462</v>
      </c>
      <c r="D2500" s="1" t="s">
        <v>116</v>
      </c>
      <c r="E2500" s="1">
        <v>130308</v>
      </c>
      <c r="F2500" s="1336" t="s">
        <v>126</v>
      </c>
      <c r="G2500" s="1" t="s">
        <v>32</v>
      </c>
      <c r="H2500" s="1">
        <v>419114</v>
      </c>
      <c r="I2500" s="3">
        <v>42531</v>
      </c>
      <c r="J2500" s="3">
        <v>42529</v>
      </c>
      <c r="K2500" s="3">
        <v>42530</v>
      </c>
      <c r="N2500" s="1" t="s">
        <v>89</v>
      </c>
      <c r="O2500" s="1">
        <v>116993</v>
      </c>
      <c r="P2500" s="1">
        <v>30000</v>
      </c>
      <c r="Q2500" s="1">
        <v>4.9800000000000004</v>
      </c>
      <c r="R2500" s="1337">
        <v>149400</v>
      </c>
      <c r="S2500" s="4">
        <v>1833.3</v>
      </c>
      <c r="T2500" s="1">
        <v>4.3529999999999998</v>
      </c>
      <c r="U2500" s="1337">
        <v>130590</v>
      </c>
      <c r="V2500" s="1">
        <v>2.1000000000000001E-2</v>
      </c>
      <c r="W2500" s="1336">
        <v>630.29999999999995</v>
      </c>
      <c r="X2500" s="1">
        <v>13</v>
      </c>
      <c r="Y2500" s="1">
        <v>141</v>
      </c>
      <c r="AA2500" s="1">
        <v>401</v>
      </c>
      <c r="AB2500" s="1337">
        <v>18810</v>
      </c>
    </row>
    <row r="2501" spans="1:28">
      <c r="A2501" s="1336" t="s">
        <v>1414</v>
      </c>
      <c r="B2501" s="2" t="s">
        <v>1461</v>
      </c>
      <c r="C2501" s="1" t="s">
        <v>1462</v>
      </c>
      <c r="D2501" s="1" t="s">
        <v>116</v>
      </c>
      <c r="E2501" s="1">
        <v>130314</v>
      </c>
      <c r="F2501" s="1336" t="s">
        <v>144</v>
      </c>
      <c r="G2501" s="1" t="s">
        <v>32</v>
      </c>
      <c r="H2501" s="1">
        <v>419117</v>
      </c>
      <c r="I2501" s="3">
        <v>42531</v>
      </c>
      <c r="J2501" s="3">
        <v>42529</v>
      </c>
      <c r="K2501" s="3">
        <v>42535</v>
      </c>
      <c r="N2501" s="1" t="s">
        <v>89</v>
      </c>
      <c r="O2501" s="1">
        <v>117026</v>
      </c>
      <c r="P2501" s="1">
        <v>20000</v>
      </c>
      <c r="Q2501" s="1">
        <v>4.9800000000000004</v>
      </c>
      <c r="R2501" s="1337">
        <v>99600</v>
      </c>
      <c r="S2501" s="4">
        <v>1222.2</v>
      </c>
      <c r="T2501" s="1">
        <v>4.3529999999999998</v>
      </c>
      <c r="U2501" s="1337">
        <v>87060</v>
      </c>
      <c r="V2501" s="1">
        <v>2.1000000000000001E-2</v>
      </c>
      <c r="W2501" s="1336">
        <v>420.2</v>
      </c>
      <c r="X2501" s="1">
        <v>13</v>
      </c>
      <c r="Y2501" s="1">
        <v>130</v>
      </c>
      <c r="AA2501" s="1">
        <v>401</v>
      </c>
      <c r="AB2501" s="1337">
        <v>12540</v>
      </c>
    </row>
    <row r="2502" spans="1:28">
      <c r="A2502" s="1336" t="s">
        <v>1414</v>
      </c>
      <c r="B2502" s="2" t="s">
        <v>1461</v>
      </c>
      <c r="C2502" s="1" t="s">
        <v>1462</v>
      </c>
      <c r="D2502" s="1" t="s">
        <v>116</v>
      </c>
      <c r="E2502" s="1">
        <v>130004</v>
      </c>
      <c r="F2502" s="1336" t="s">
        <v>125</v>
      </c>
      <c r="G2502" s="1" t="s">
        <v>32</v>
      </c>
      <c r="H2502" s="1">
        <v>419225</v>
      </c>
      <c r="I2502" s="3">
        <v>42531</v>
      </c>
      <c r="J2502" s="3">
        <v>42530</v>
      </c>
      <c r="K2502" s="3">
        <v>42531</v>
      </c>
      <c r="L2502" s="1">
        <v>222206</v>
      </c>
      <c r="M2502" s="3">
        <v>42531</v>
      </c>
      <c r="N2502" s="1" t="s">
        <v>89</v>
      </c>
      <c r="O2502" s="1">
        <v>117045</v>
      </c>
      <c r="P2502" s="1">
        <v>10000</v>
      </c>
      <c r="Q2502" s="1">
        <v>5.03</v>
      </c>
      <c r="R2502" s="1337">
        <v>50300</v>
      </c>
      <c r="S2502" s="4">
        <v>1111.0999999999999</v>
      </c>
      <c r="T2502" s="1">
        <v>4.3529999999999998</v>
      </c>
      <c r="U2502" s="1337">
        <v>43530</v>
      </c>
      <c r="V2502" s="1">
        <v>2.1000000000000001E-2</v>
      </c>
      <c r="W2502" s="1336">
        <v>210.1</v>
      </c>
      <c r="X2502" s="1">
        <v>13</v>
      </c>
      <c r="Y2502" s="1">
        <v>130</v>
      </c>
      <c r="AA2502" s="1">
        <v>401</v>
      </c>
      <c r="AB2502" s="1337">
        <v>6770</v>
      </c>
    </row>
    <row r="2503" spans="1:28">
      <c r="A2503" s="1336" t="s">
        <v>1414</v>
      </c>
      <c r="B2503" s="2" t="s">
        <v>1461</v>
      </c>
      <c r="C2503" s="1" t="s">
        <v>1462</v>
      </c>
      <c r="D2503" s="1" t="s">
        <v>116</v>
      </c>
      <c r="E2503" s="1">
        <v>130004</v>
      </c>
      <c r="F2503" s="1336" t="s">
        <v>125</v>
      </c>
      <c r="G2503" s="1" t="s">
        <v>32</v>
      </c>
      <c r="H2503" s="1">
        <v>419229</v>
      </c>
      <c r="I2503" s="3">
        <v>42531</v>
      </c>
      <c r="J2503" s="3">
        <v>42530</v>
      </c>
      <c r="K2503" s="3">
        <v>42531</v>
      </c>
      <c r="L2503" s="1">
        <v>222209</v>
      </c>
      <c r="M2503" s="3">
        <v>42531</v>
      </c>
      <c r="N2503" s="1" t="s">
        <v>89</v>
      </c>
      <c r="O2503" s="1">
        <v>117045</v>
      </c>
      <c r="P2503" s="1">
        <v>15000</v>
      </c>
      <c r="Q2503" s="1">
        <v>5.03</v>
      </c>
      <c r="R2503" s="1337">
        <v>75450</v>
      </c>
      <c r="S2503" s="4">
        <v>1666.65</v>
      </c>
      <c r="T2503" s="1">
        <v>4.3529999999999998</v>
      </c>
      <c r="U2503" s="1337">
        <v>65295</v>
      </c>
      <c r="V2503" s="1">
        <v>2.1000000000000001E-2</v>
      </c>
      <c r="W2503" s="1336">
        <v>315.14999999999998</v>
      </c>
      <c r="X2503" s="1">
        <v>13</v>
      </c>
      <c r="Y2503" s="1">
        <v>130</v>
      </c>
      <c r="AA2503" s="1">
        <v>401</v>
      </c>
      <c r="AB2503" s="1337">
        <v>10155</v>
      </c>
    </row>
    <row r="2504" spans="1:28">
      <c r="A2504" s="1336" t="s">
        <v>1414</v>
      </c>
      <c r="B2504" s="2" t="s">
        <v>1461</v>
      </c>
      <c r="C2504" s="1" t="s">
        <v>1462</v>
      </c>
      <c r="D2504" s="1" t="s">
        <v>116</v>
      </c>
      <c r="E2504" s="1">
        <v>130157</v>
      </c>
      <c r="F2504" s="1336" t="s">
        <v>415</v>
      </c>
      <c r="G2504" s="1" t="s">
        <v>32</v>
      </c>
      <c r="H2504" s="1">
        <v>419230</v>
      </c>
      <c r="I2504" s="3">
        <v>42531</v>
      </c>
      <c r="J2504" s="3">
        <v>42529</v>
      </c>
      <c r="K2504" s="3">
        <v>42530</v>
      </c>
      <c r="L2504" s="1">
        <v>222177</v>
      </c>
      <c r="M2504" s="3">
        <v>42530</v>
      </c>
      <c r="N2504" s="1" t="s">
        <v>89</v>
      </c>
      <c r="O2504" s="1">
        <v>116985</v>
      </c>
      <c r="P2504" s="1">
        <v>30000</v>
      </c>
      <c r="Q2504" s="1">
        <v>5.03</v>
      </c>
      <c r="R2504" s="1337">
        <v>150900</v>
      </c>
      <c r="S2504" s="4">
        <v>3333.3</v>
      </c>
      <c r="T2504" s="1">
        <v>4.3529999999999998</v>
      </c>
      <c r="U2504" s="1337">
        <v>130590</v>
      </c>
      <c r="V2504" s="1">
        <v>2.1000000000000001E-2</v>
      </c>
      <c r="W2504" s="1336">
        <v>630.29999999999995</v>
      </c>
      <c r="X2504" s="1">
        <v>13</v>
      </c>
      <c r="Y2504" s="1">
        <v>130</v>
      </c>
      <c r="AA2504" s="1">
        <v>401</v>
      </c>
      <c r="AB2504" s="1337">
        <v>20310</v>
      </c>
    </row>
    <row r="2505" spans="1:28">
      <c r="A2505" s="1336" t="s">
        <v>1414</v>
      </c>
      <c r="B2505" s="2" t="s">
        <v>1461</v>
      </c>
      <c r="C2505" s="1" t="s">
        <v>1462</v>
      </c>
      <c r="D2505" s="1" t="s">
        <v>116</v>
      </c>
      <c r="E2505" s="1">
        <v>130157</v>
      </c>
      <c r="F2505" s="1336" t="s">
        <v>415</v>
      </c>
      <c r="G2505" s="1" t="s">
        <v>32</v>
      </c>
      <c r="H2505" s="1">
        <v>419231</v>
      </c>
      <c r="I2505" s="3">
        <v>42531</v>
      </c>
      <c r="J2505" s="3">
        <v>42529</v>
      </c>
      <c r="K2505" s="3">
        <v>42530</v>
      </c>
      <c r="L2505" s="1">
        <v>222179</v>
      </c>
      <c r="M2505" s="3">
        <v>42530</v>
      </c>
      <c r="N2505" s="1" t="s">
        <v>89</v>
      </c>
      <c r="O2505" s="1">
        <v>116985</v>
      </c>
      <c r="P2505" s="1">
        <v>30000</v>
      </c>
      <c r="Q2505" s="1">
        <v>5.03</v>
      </c>
      <c r="R2505" s="1337">
        <v>150900</v>
      </c>
      <c r="S2505" s="4">
        <v>3333.3</v>
      </c>
      <c r="T2505" s="1">
        <v>4.3529999999999998</v>
      </c>
      <c r="U2505" s="1337">
        <v>130590</v>
      </c>
      <c r="V2505" s="1">
        <v>2.1000000000000001E-2</v>
      </c>
      <c r="W2505" s="1336">
        <v>630.29999999999995</v>
      </c>
      <c r="X2505" s="1">
        <v>13</v>
      </c>
      <c r="Y2505" s="1">
        <v>130</v>
      </c>
      <c r="AA2505" s="1">
        <v>401</v>
      </c>
      <c r="AB2505" s="1337">
        <v>20310</v>
      </c>
    </row>
    <row r="2506" spans="1:28">
      <c r="A2506" s="1336" t="s">
        <v>1414</v>
      </c>
      <c r="B2506" s="2" t="s">
        <v>1461</v>
      </c>
      <c r="C2506" s="1" t="s">
        <v>1462</v>
      </c>
      <c r="D2506" s="1" t="s">
        <v>116</v>
      </c>
      <c r="E2506" s="1">
        <v>130023</v>
      </c>
      <c r="F2506" s="1336" t="s">
        <v>153</v>
      </c>
      <c r="G2506" s="1" t="s">
        <v>32</v>
      </c>
      <c r="H2506" s="1">
        <v>419285</v>
      </c>
      <c r="I2506" s="3">
        <v>42534</v>
      </c>
      <c r="J2506" s="3">
        <v>42530</v>
      </c>
      <c r="K2506" s="3">
        <v>42530</v>
      </c>
      <c r="N2506" s="1" t="s">
        <v>89</v>
      </c>
      <c r="O2506" s="1">
        <v>117050</v>
      </c>
      <c r="P2506" s="1">
        <v>50000</v>
      </c>
      <c r="Q2506" s="1">
        <v>4.9800000000000004</v>
      </c>
      <c r="R2506" s="1337">
        <v>249000</v>
      </c>
      <c r="S2506" s="4">
        <v>3055.5</v>
      </c>
      <c r="T2506" s="1">
        <v>4.3529999999999998</v>
      </c>
      <c r="U2506" s="1337">
        <v>217650</v>
      </c>
      <c r="V2506" s="1">
        <v>2.1000000000000001E-2</v>
      </c>
      <c r="W2506" s="1337">
        <v>1050.5</v>
      </c>
      <c r="X2506" s="1">
        <v>13</v>
      </c>
      <c r="Y2506" s="1">
        <v>130</v>
      </c>
      <c r="AA2506" s="1">
        <v>401</v>
      </c>
      <c r="AB2506" s="1337">
        <v>31350</v>
      </c>
    </row>
    <row r="2507" spans="1:28">
      <c r="A2507" s="1336" t="s">
        <v>1414</v>
      </c>
      <c r="B2507" s="2" t="s">
        <v>1461</v>
      </c>
      <c r="C2507" s="1" t="s">
        <v>1462</v>
      </c>
      <c r="D2507" s="1" t="s">
        <v>116</v>
      </c>
      <c r="E2507" s="1">
        <v>130023</v>
      </c>
      <c r="F2507" s="1336" t="s">
        <v>153</v>
      </c>
      <c r="G2507" s="1" t="s">
        <v>32</v>
      </c>
      <c r="H2507" s="1">
        <v>419286</v>
      </c>
      <c r="I2507" s="3">
        <v>42534</v>
      </c>
      <c r="J2507" s="3">
        <v>42530</v>
      </c>
      <c r="K2507" s="3">
        <v>42530</v>
      </c>
      <c r="N2507" s="1" t="s">
        <v>89</v>
      </c>
      <c r="O2507" s="1">
        <v>117050</v>
      </c>
      <c r="P2507" s="1">
        <v>50000</v>
      </c>
      <c r="Q2507" s="1">
        <v>4.9800000000000004</v>
      </c>
      <c r="R2507" s="1337">
        <v>249000</v>
      </c>
      <c r="S2507" s="4">
        <v>3055.5</v>
      </c>
      <c r="T2507" s="1">
        <v>4.3529999999999998</v>
      </c>
      <c r="U2507" s="1337">
        <v>217650</v>
      </c>
      <c r="V2507" s="1">
        <v>2.1000000000000001E-2</v>
      </c>
      <c r="W2507" s="1337">
        <v>1050.5</v>
      </c>
      <c r="X2507" s="1">
        <v>13</v>
      </c>
      <c r="Y2507" s="1">
        <v>130</v>
      </c>
      <c r="AA2507" s="1">
        <v>401</v>
      </c>
      <c r="AB2507" s="1337">
        <v>31350</v>
      </c>
    </row>
    <row r="2508" spans="1:28">
      <c r="A2508" s="1336" t="s">
        <v>1414</v>
      </c>
      <c r="B2508" s="2" t="s">
        <v>1461</v>
      </c>
      <c r="C2508" s="1" t="s">
        <v>1462</v>
      </c>
      <c r="D2508" s="1" t="s">
        <v>116</v>
      </c>
      <c r="E2508" s="1">
        <v>130283</v>
      </c>
      <c r="F2508" s="1336" t="s">
        <v>1421</v>
      </c>
      <c r="G2508" s="1" t="s">
        <v>32</v>
      </c>
      <c r="H2508" s="1">
        <v>419336</v>
      </c>
      <c r="I2508" s="3">
        <v>42534</v>
      </c>
      <c r="J2508" s="3">
        <v>42531</v>
      </c>
      <c r="K2508" s="3">
        <v>42534</v>
      </c>
      <c r="N2508" s="1" t="s">
        <v>89</v>
      </c>
      <c r="O2508" s="1">
        <v>117135</v>
      </c>
      <c r="P2508" s="1">
        <v>6600</v>
      </c>
      <c r="Q2508" s="1">
        <v>5.03</v>
      </c>
      <c r="R2508" s="1337">
        <v>33198</v>
      </c>
      <c r="S2508" s="1">
        <v>733.33</v>
      </c>
      <c r="T2508" s="1">
        <v>4.3529999999999998</v>
      </c>
      <c r="U2508" s="1337">
        <v>28729.8</v>
      </c>
      <c r="V2508" s="1">
        <v>2.1000000000000001E-2</v>
      </c>
      <c r="W2508" s="1336">
        <v>138.666</v>
      </c>
      <c r="X2508" s="1">
        <v>13</v>
      </c>
      <c r="Y2508" s="1">
        <v>135</v>
      </c>
      <c r="Z2508" s="1" t="s">
        <v>90</v>
      </c>
      <c r="AA2508" s="1">
        <v>401</v>
      </c>
      <c r="AB2508" s="1337">
        <v>4468.2</v>
      </c>
    </row>
    <row r="2509" spans="1:28">
      <c r="A2509" s="1336" t="s">
        <v>1414</v>
      </c>
      <c r="B2509" s="2" t="s">
        <v>1461</v>
      </c>
      <c r="C2509" s="1" t="s">
        <v>1462</v>
      </c>
      <c r="D2509" s="1" t="s">
        <v>116</v>
      </c>
      <c r="E2509" s="1">
        <v>140083</v>
      </c>
      <c r="F2509" s="1336" t="s">
        <v>117</v>
      </c>
      <c r="G2509" s="1" t="s">
        <v>32</v>
      </c>
      <c r="H2509" s="1">
        <v>419383</v>
      </c>
      <c r="I2509" s="3">
        <v>42532</v>
      </c>
      <c r="J2509" s="3">
        <v>42527</v>
      </c>
      <c r="K2509" s="3">
        <v>42528</v>
      </c>
      <c r="L2509" s="1">
        <v>222271</v>
      </c>
      <c r="M2509" s="3">
        <v>42531</v>
      </c>
      <c r="N2509" s="1" t="s">
        <v>89</v>
      </c>
      <c r="O2509" s="1">
        <v>116822</v>
      </c>
      <c r="P2509" s="1">
        <v>5000</v>
      </c>
      <c r="Q2509" s="1">
        <v>4.84</v>
      </c>
      <c r="R2509" s="1337">
        <v>24200</v>
      </c>
      <c r="S2509" s="1">
        <v>-394.45</v>
      </c>
      <c r="T2509" s="1">
        <v>4.3529999999999998</v>
      </c>
      <c r="U2509" s="1337">
        <v>21765</v>
      </c>
      <c r="V2509" s="1">
        <v>2.1000000000000001E-2</v>
      </c>
      <c r="W2509" s="1336">
        <v>105.05</v>
      </c>
      <c r="X2509" s="1">
        <v>13</v>
      </c>
      <c r="Y2509" s="1">
        <v>141</v>
      </c>
      <c r="AA2509" s="1">
        <v>401</v>
      </c>
      <c r="AB2509" s="1337">
        <v>2435</v>
      </c>
    </row>
    <row r="2510" spans="1:28">
      <c r="A2510" s="1336" t="s">
        <v>1414</v>
      </c>
      <c r="B2510" s="2" t="s">
        <v>1461</v>
      </c>
      <c r="C2510" s="1" t="s">
        <v>1462</v>
      </c>
      <c r="D2510" s="1" t="s">
        <v>116</v>
      </c>
      <c r="E2510" s="1">
        <v>130089</v>
      </c>
      <c r="F2510" s="1336" t="s">
        <v>1374</v>
      </c>
      <c r="G2510" s="1" t="s">
        <v>32</v>
      </c>
      <c r="H2510" s="1">
        <v>419474</v>
      </c>
      <c r="I2510" s="3">
        <v>42534</v>
      </c>
      <c r="J2510" s="3">
        <v>42527</v>
      </c>
      <c r="K2510" s="3">
        <v>42529</v>
      </c>
      <c r="L2510" s="1">
        <v>222404</v>
      </c>
      <c r="M2510" s="3">
        <v>42534</v>
      </c>
      <c r="N2510" s="1" t="s">
        <v>89</v>
      </c>
      <c r="O2510" s="1">
        <v>116859</v>
      </c>
      <c r="P2510" s="1">
        <v>500</v>
      </c>
      <c r="Q2510" s="1">
        <v>5.08</v>
      </c>
      <c r="R2510" s="1337">
        <v>2540</v>
      </c>
      <c r="S2510" s="1">
        <v>80.56</v>
      </c>
      <c r="T2510" s="1">
        <v>4.3529999999999998</v>
      </c>
      <c r="U2510" s="1337">
        <v>2176.5</v>
      </c>
      <c r="V2510" s="1">
        <v>2.1000000000000001E-2</v>
      </c>
      <c r="W2510" s="1336">
        <v>10.505000000000001</v>
      </c>
      <c r="X2510" s="1">
        <v>13</v>
      </c>
      <c r="Y2510" s="1">
        <v>135</v>
      </c>
      <c r="Z2510" s="1" t="s">
        <v>143</v>
      </c>
      <c r="AA2510" s="1">
        <v>401</v>
      </c>
      <c r="AB2510" s="1336">
        <v>363.5</v>
      </c>
    </row>
    <row r="2511" spans="1:28">
      <c r="A2511" s="1336" t="s">
        <v>1414</v>
      </c>
      <c r="B2511" s="2" t="s">
        <v>1461</v>
      </c>
      <c r="C2511" s="1" t="s">
        <v>1462</v>
      </c>
      <c r="D2511" s="1" t="s">
        <v>116</v>
      </c>
      <c r="E2511" s="1">
        <v>130339</v>
      </c>
      <c r="F2511" s="1336" t="s">
        <v>258</v>
      </c>
      <c r="G2511" s="1" t="s">
        <v>32</v>
      </c>
      <c r="H2511" s="1">
        <v>419483</v>
      </c>
      <c r="I2511" s="3">
        <v>42534</v>
      </c>
      <c r="J2511" s="3">
        <v>42527</v>
      </c>
      <c r="K2511" s="3">
        <v>42528</v>
      </c>
      <c r="L2511" s="1">
        <v>222358</v>
      </c>
      <c r="M2511" s="3">
        <v>42532</v>
      </c>
      <c r="N2511" s="1" t="s">
        <v>89</v>
      </c>
      <c r="O2511" s="1">
        <v>116864</v>
      </c>
      <c r="P2511" s="1">
        <v>10000</v>
      </c>
      <c r="Q2511" s="1">
        <v>4.72</v>
      </c>
      <c r="R2511" s="1337">
        <v>47200</v>
      </c>
      <c r="S2511" s="4">
        <v>-1988.9</v>
      </c>
      <c r="T2511" s="1">
        <v>4.3529999999999998</v>
      </c>
      <c r="U2511" s="1337">
        <v>43530</v>
      </c>
      <c r="V2511" s="1">
        <v>2.1000000000000001E-2</v>
      </c>
      <c r="W2511" s="1336">
        <v>210.1</v>
      </c>
      <c r="X2511" s="1">
        <v>13</v>
      </c>
      <c r="Y2511" s="1">
        <v>135</v>
      </c>
      <c r="Z2511" s="1" t="s">
        <v>259</v>
      </c>
      <c r="AA2511" s="1">
        <v>401</v>
      </c>
      <c r="AB2511" s="1337">
        <v>3670</v>
      </c>
    </row>
    <row r="2512" spans="1:28">
      <c r="A2512" s="1336" t="s">
        <v>1414</v>
      </c>
      <c r="B2512" s="2" t="s">
        <v>1461</v>
      </c>
      <c r="C2512" s="1" t="s">
        <v>1462</v>
      </c>
      <c r="D2512" s="1" t="s">
        <v>116</v>
      </c>
      <c r="E2512" s="1">
        <v>130308</v>
      </c>
      <c r="F2512" s="1336" t="s">
        <v>126</v>
      </c>
      <c r="G2512" s="1" t="s">
        <v>32</v>
      </c>
      <c r="H2512" s="1">
        <v>419511</v>
      </c>
      <c r="I2512" s="3">
        <v>42534</v>
      </c>
      <c r="J2512" s="3">
        <v>42530</v>
      </c>
      <c r="K2512" s="3">
        <v>42531</v>
      </c>
      <c r="N2512" s="1" t="s">
        <v>89</v>
      </c>
      <c r="O2512" s="1">
        <v>117074</v>
      </c>
      <c r="P2512" s="1">
        <v>50000</v>
      </c>
      <c r="Q2512" s="1">
        <v>4.9800000000000004</v>
      </c>
      <c r="R2512" s="1337">
        <v>249000</v>
      </c>
      <c r="S2512" s="4">
        <v>3055.5</v>
      </c>
      <c r="T2512" s="1">
        <v>4.3529999999999998</v>
      </c>
      <c r="U2512" s="1337">
        <v>217650</v>
      </c>
      <c r="V2512" s="1">
        <v>2.1000000000000001E-2</v>
      </c>
      <c r="W2512" s="1337">
        <v>1050.5</v>
      </c>
      <c r="X2512" s="1">
        <v>13</v>
      </c>
      <c r="Y2512" s="1">
        <v>141</v>
      </c>
      <c r="AA2512" s="1">
        <v>401</v>
      </c>
      <c r="AB2512" s="1337">
        <v>31350</v>
      </c>
    </row>
    <row r="2513" spans="1:28">
      <c r="A2513" s="1336" t="s">
        <v>1414</v>
      </c>
      <c r="B2513" s="2" t="s">
        <v>1461</v>
      </c>
      <c r="C2513" s="1" t="s">
        <v>1462</v>
      </c>
      <c r="D2513" s="1" t="s">
        <v>116</v>
      </c>
      <c r="E2513" s="1">
        <v>130020</v>
      </c>
      <c r="F2513" s="1336" t="s">
        <v>191</v>
      </c>
      <c r="G2513" s="1" t="s">
        <v>32</v>
      </c>
      <c r="H2513" s="1">
        <v>419630</v>
      </c>
      <c r="I2513" s="3">
        <v>42536</v>
      </c>
      <c r="J2513" s="3">
        <v>42531</v>
      </c>
      <c r="K2513" s="3">
        <v>42534</v>
      </c>
      <c r="N2513" s="1" t="s">
        <v>89</v>
      </c>
      <c r="O2513" s="1">
        <v>117131</v>
      </c>
      <c r="P2513" s="1">
        <v>5000</v>
      </c>
      <c r="Q2513" s="1">
        <v>4.9800000000000004</v>
      </c>
      <c r="R2513" s="1337">
        <v>24900</v>
      </c>
      <c r="S2513" s="1">
        <v>305.55</v>
      </c>
      <c r="T2513" s="1">
        <v>4.3529999999999998</v>
      </c>
      <c r="U2513" s="1337">
        <v>21765</v>
      </c>
      <c r="V2513" s="1">
        <v>2.1000000000000001E-2</v>
      </c>
      <c r="W2513" s="1336">
        <v>105.05</v>
      </c>
      <c r="X2513" s="1">
        <v>13</v>
      </c>
      <c r="Y2513" s="1">
        <v>130</v>
      </c>
      <c r="AA2513" s="1">
        <v>401</v>
      </c>
      <c r="AB2513" s="1337">
        <v>3135</v>
      </c>
    </row>
    <row r="2514" spans="1:28">
      <c r="A2514" s="1336" t="s">
        <v>1414</v>
      </c>
      <c r="B2514" s="2" t="s">
        <v>1461</v>
      </c>
      <c r="C2514" s="1" t="s">
        <v>1462</v>
      </c>
      <c r="D2514" s="1" t="s">
        <v>116</v>
      </c>
      <c r="E2514" s="1">
        <v>130110</v>
      </c>
      <c r="F2514" s="1336" t="s">
        <v>198</v>
      </c>
      <c r="G2514" s="1" t="s">
        <v>32</v>
      </c>
      <c r="H2514" s="1">
        <v>419659</v>
      </c>
      <c r="I2514" s="3">
        <v>42536</v>
      </c>
      <c r="J2514" s="3">
        <v>42534</v>
      </c>
      <c r="K2514" s="3">
        <v>42535</v>
      </c>
      <c r="N2514" s="1" t="s">
        <v>89</v>
      </c>
      <c r="O2514" s="1">
        <v>117170</v>
      </c>
      <c r="P2514" s="1">
        <v>15000</v>
      </c>
      <c r="Q2514" s="1">
        <v>4.9800000000000004</v>
      </c>
      <c r="R2514" s="1337">
        <v>74700</v>
      </c>
      <c r="S2514" s="1">
        <v>916.65</v>
      </c>
      <c r="T2514" s="1">
        <v>4.3529999999999998</v>
      </c>
      <c r="U2514" s="1337">
        <v>65295</v>
      </c>
      <c r="V2514" s="1">
        <v>2.1000000000000001E-2</v>
      </c>
      <c r="W2514" s="1336">
        <v>315.14999999999998</v>
      </c>
      <c r="X2514" s="1">
        <v>13</v>
      </c>
      <c r="Y2514" s="1">
        <v>130</v>
      </c>
      <c r="AA2514" s="1">
        <v>401</v>
      </c>
      <c r="AB2514" s="1337">
        <v>9405</v>
      </c>
    </row>
    <row r="2515" spans="1:28">
      <c r="A2515" s="1336" t="s">
        <v>1414</v>
      </c>
      <c r="B2515" s="2" t="s">
        <v>1461</v>
      </c>
      <c r="C2515" s="1" t="s">
        <v>1462</v>
      </c>
      <c r="D2515" s="1" t="s">
        <v>116</v>
      </c>
      <c r="E2515" s="1">
        <v>130352</v>
      </c>
      <c r="F2515" s="1336" t="s">
        <v>1422</v>
      </c>
      <c r="G2515" s="1" t="s">
        <v>32</v>
      </c>
      <c r="H2515" s="1">
        <v>419848</v>
      </c>
      <c r="I2515" s="3">
        <v>42536</v>
      </c>
      <c r="J2515" s="3">
        <v>42535</v>
      </c>
      <c r="K2515" s="3">
        <v>42537</v>
      </c>
      <c r="L2515" s="1">
        <v>222588</v>
      </c>
      <c r="M2515" s="3">
        <v>42536</v>
      </c>
      <c r="N2515" s="1" t="s">
        <v>89</v>
      </c>
      <c r="O2515" s="1">
        <v>117230</v>
      </c>
      <c r="P2515" s="1">
        <v>5000</v>
      </c>
      <c r="Q2515" s="1">
        <v>4.96</v>
      </c>
      <c r="R2515" s="1337">
        <v>24800</v>
      </c>
      <c r="S2515" s="1">
        <v>205.55</v>
      </c>
      <c r="T2515" s="1">
        <v>4.3529999999999998</v>
      </c>
      <c r="U2515" s="1337">
        <v>21765</v>
      </c>
      <c r="V2515" s="1">
        <v>2.1000000000000001E-2</v>
      </c>
      <c r="W2515" s="1336">
        <v>105.05</v>
      </c>
      <c r="X2515" s="1">
        <v>13</v>
      </c>
      <c r="Y2515" s="1">
        <v>135</v>
      </c>
      <c r="Z2515" s="1" t="s">
        <v>259</v>
      </c>
      <c r="AA2515" s="1">
        <v>401</v>
      </c>
      <c r="AB2515" s="1337">
        <v>3035</v>
      </c>
    </row>
    <row r="2516" spans="1:28">
      <c r="A2516" s="1336" t="s">
        <v>1414</v>
      </c>
      <c r="B2516" s="2" t="s">
        <v>1461</v>
      </c>
      <c r="C2516" s="1" t="s">
        <v>1462</v>
      </c>
      <c r="D2516" s="1" t="s">
        <v>116</v>
      </c>
      <c r="E2516" s="1">
        <v>130241</v>
      </c>
      <c r="F2516" s="1336" t="s">
        <v>368</v>
      </c>
      <c r="G2516" s="1" t="s">
        <v>32</v>
      </c>
      <c r="H2516" s="1">
        <v>420157</v>
      </c>
      <c r="I2516" s="3">
        <v>42538</v>
      </c>
      <c r="J2516" s="3">
        <v>42537</v>
      </c>
      <c r="K2516" s="3">
        <v>42538</v>
      </c>
      <c r="L2516" s="1">
        <v>222738</v>
      </c>
      <c r="M2516" s="3">
        <v>42537</v>
      </c>
      <c r="N2516" s="1" t="s">
        <v>89</v>
      </c>
      <c r="O2516" s="1">
        <v>117258</v>
      </c>
      <c r="P2516" s="1">
        <v>30000</v>
      </c>
      <c r="Q2516" s="1">
        <v>4.72</v>
      </c>
      <c r="R2516" s="1337">
        <v>141600</v>
      </c>
      <c r="S2516" s="4">
        <v>-5966.7</v>
      </c>
      <c r="T2516" s="1">
        <v>4.3529999999999998</v>
      </c>
      <c r="U2516" s="1337">
        <v>130590</v>
      </c>
      <c r="V2516" s="1">
        <v>2.1000000000000001E-2</v>
      </c>
      <c r="W2516" s="1336">
        <v>630.29999999999995</v>
      </c>
      <c r="X2516" s="1">
        <v>13</v>
      </c>
      <c r="Y2516" s="1">
        <v>135</v>
      </c>
      <c r="Z2516" s="1" t="s">
        <v>143</v>
      </c>
      <c r="AA2516" s="1">
        <v>401</v>
      </c>
      <c r="AB2516" s="1337">
        <v>11010</v>
      </c>
    </row>
    <row r="2517" spans="1:28">
      <c r="A2517" s="1336" t="s">
        <v>1414</v>
      </c>
      <c r="B2517" s="2" t="s">
        <v>1461</v>
      </c>
      <c r="C2517" s="1" t="s">
        <v>1462</v>
      </c>
      <c r="D2517" s="1" t="s">
        <v>116</v>
      </c>
      <c r="E2517" s="1">
        <v>130241</v>
      </c>
      <c r="F2517" s="1336" t="s">
        <v>368</v>
      </c>
      <c r="G2517" s="1" t="s">
        <v>32</v>
      </c>
      <c r="H2517" s="1">
        <v>420161</v>
      </c>
      <c r="I2517" s="3">
        <v>42538</v>
      </c>
      <c r="J2517" s="3">
        <v>42537</v>
      </c>
      <c r="K2517" s="3">
        <v>42538</v>
      </c>
      <c r="L2517" s="1">
        <v>222739</v>
      </c>
      <c r="M2517" s="3">
        <v>42537</v>
      </c>
      <c r="N2517" s="1" t="s">
        <v>89</v>
      </c>
      <c r="O2517" s="1">
        <v>117258</v>
      </c>
      <c r="P2517" s="1">
        <v>30000</v>
      </c>
      <c r="Q2517" s="1">
        <v>4.72</v>
      </c>
      <c r="R2517" s="1337">
        <v>141600</v>
      </c>
      <c r="S2517" s="4">
        <v>-5966.7</v>
      </c>
      <c r="T2517" s="1">
        <v>4.3529999999999998</v>
      </c>
      <c r="U2517" s="1337">
        <v>130590</v>
      </c>
      <c r="V2517" s="1">
        <v>2.1000000000000001E-2</v>
      </c>
      <c r="W2517" s="1336">
        <v>630.29999999999995</v>
      </c>
      <c r="X2517" s="1">
        <v>13</v>
      </c>
      <c r="Y2517" s="1">
        <v>135</v>
      </c>
      <c r="Z2517" s="1" t="s">
        <v>143</v>
      </c>
      <c r="AA2517" s="1">
        <v>401</v>
      </c>
      <c r="AB2517" s="1337">
        <v>11010</v>
      </c>
    </row>
    <row r="2518" spans="1:28">
      <c r="A2518" s="1336" t="s">
        <v>1414</v>
      </c>
      <c r="B2518" s="2" t="s">
        <v>1461</v>
      </c>
      <c r="C2518" s="1" t="s">
        <v>1462</v>
      </c>
      <c r="D2518" s="1" t="s">
        <v>116</v>
      </c>
      <c r="E2518" s="1">
        <v>130308</v>
      </c>
      <c r="F2518" s="1336" t="s">
        <v>126</v>
      </c>
      <c r="G2518" s="1" t="s">
        <v>32</v>
      </c>
      <c r="H2518" s="1">
        <v>420202</v>
      </c>
      <c r="I2518" s="3">
        <v>42541</v>
      </c>
      <c r="J2518" s="3">
        <v>42537</v>
      </c>
      <c r="K2518" s="3">
        <v>42538</v>
      </c>
      <c r="N2518" s="1" t="s">
        <v>89</v>
      </c>
      <c r="O2518" s="1">
        <v>117266</v>
      </c>
      <c r="P2518" s="1">
        <v>50000</v>
      </c>
      <c r="Q2518" s="1">
        <v>4.9800000000000004</v>
      </c>
      <c r="R2518" s="1337">
        <v>249000</v>
      </c>
      <c r="S2518" s="4">
        <v>3055.5</v>
      </c>
      <c r="T2518" s="1">
        <v>4.3529999999999998</v>
      </c>
      <c r="U2518" s="1337">
        <v>217650</v>
      </c>
      <c r="V2518" s="1">
        <v>2.1000000000000001E-2</v>
      </c>
      <c r="W2518" s="1337">
        <v>1050.5</v>
      </c>
      <c r="X2518" s="1">
        <v>13</v>
      </c>
      <c r="Y2518" s="1">
        <v>141</v>
      </c>
      <c r="AA2518" s="1">
        <v>401</v>
      </c>
      <c r="AB2518" s="1337">
        <v>31350</v>
      </c>
    </row>
    <row r="2519" spans="1:28">
      <c r="A2519" s="1336" t="s">
        <v>1414</v>
      </c>
      <c r="B2519" s="2" t="s">
        <v>1461</v>
      </c>
      <c r="C2519" s="1" t="s">
        <v>1462</v>
      </c>
      <c r="D2519" s="1" t="s">
        <v>116</v>
      </c>
      <c r="E2519" s="1">
        <v>130308</v>
      </c>
      <c r="F2519" s="1336" t="s">
        <v>126</v>
      </c>
      <c r="G2519" s="1" t="s">
        <v>32</v>
      </c>
      <c r="H2519" s="1">
        <v>420203</v>
      </c>
      <c r="I2519" s="3">
        <v>42541</v>
      </c>
      <c r="J2519" s="3">
        <v>42537</v>
      </c>
      <c r="K2519" s="3">
        <v>42538</v>
      </c>
      <c r="N2519" s="1" t="s">
        <v>89</v>
      </c>
      <c r="O2519" s="1">
        <v>117266</v>
      </c>
      <c r="P2519" s="1">
        <v>50000</v>
      </c>
      <c r="Q2519" s="1">
        <v>4.9800000000000004</v>
      </c>
      <c r="R2519" s="1337">
        <v>249000</v>
      </c>
      <c r="S2519" s="4">
        <v>3055.5</v>
      </c>
      <c r="T2519" s="1">
        <v>4.3529999999999998</v>
      </c>
      <c r="U2519" s="1337">
        <v>217650</v>
      </c>
      <c r="V2519" s="1">
        <v>2.1000000000000001E-2</v>
      </c>
      <c r="W2519" s="1337">
        <v>1050.5</v>
      </c>
      <c r="X2519" s="1">
        <v>13</v>
      </c>
      <c r="Y2519" s="1">
        <v>141</v>
      </c>
      <c r="AA2519" s="1">
        <v>401</v>
      </c>
      <c r="AB2519" s="1337">
        <v>31350</v>
      </c>
    </row>
    <row r="2520" spans="1:28">
      <c r="A2520" s="1336" t="s">
        <v>1414</v>
      </c>
      <c r="B2520" s="2" t="s">
        <v>1461</v>
      </c>
      <c r="C2520" s="1" t="s">
        <v>1462</v>
      </c>
      <c r="D2520" s="1" t="s">
        <v>116</v>
      </c>
      <c r="E2520" s="1">
        <v>130019</v>
      </c>
      <c r="F2520" s="1336" t="s">
        <v>412</v>
      </c>
      <c r="G2520" s="1" t="s">
        <v>32</v>
      </c>
      <c r="H2520" s="1">
        <v>420374</v>
      </c>
      <c r="I2520" s="3">
        <v>42542</v>
      </c>
      <c r="J2520" s="3">
        <v>42538</v>
      </c>
      <c r="K2520" s="3">
        <v>42541</v>
      </c>
      <c r="N2520" s="1" t="s">
        <v>89</v>
      </c>
      <c r="O2520" s="1">
        <v>117308</v>
      </c>
      <c r="P2520" s="1">
        <v>20000</v>
      </c>
      <c r="Q2520" s="1">
        <v>5.08</v>
      </c>
      <c r="R2520" s="1337">
        <v>101600</v>
      </c>
      <c r="S2520" s="4">
        <v>3222.2</v>
      </c>
      <c r="T2520" s="1">
        <v>4.3529999999999998</v>
      </c>
      <c r="U2520" s="1337">
        <v>87060</v>
      </c>
      <c r="V2520" s="1">
        <v>2.1000000000000001E-2</v>
      </c>
      <c r="W2520" s="1336">
        <v>420.2</v>
      </c>
      <c r="X2520" s="1">
        <v>13</v>
      </c>
      <c r="Y2520" s="1">
        <v>130</v>
      </c>
      <c r="AA2520" s="1">
        <v>401</v>
      </c>
      <c r="AB2520" s="1337">
        <v>14540</v>
      </c>
    </row>
    <row r="2521" spans="1:28">
      <c r="A2521" s="1336" t="s">
        <v>1414</v>
      </c>
      <c r="B2521" s="2" t="s">
        <v>1461</v>
      </c>
      <c r="C2521" s="1" t="s">
        <v>1462</v>
      </c>
      <c r="D2521" s="1" t="s">
        <v>116</v>
      </c>
      <c r="E2521" s="1">
        <v>130118</v>
      </c>
      <c r="F2521" s="1336" t="s">
        <v>697</v>
      </c>
      <c r="G2521" s="1" t="s">
        <v>32</v>
      </c>
      <c r="H2521" s="1">
        <v>420627</v>
      </c>
      <c r="I2521" s="3">
        <v>42543</v>
      </c>
      <c r="J2521" s="3">
        <v>42541</v>
      </c>
      <c r="K2521" s="3">
        <v>42543</v>
      </c>
      <c r="L2521" s="1">
        <v>222987</v>
      </c>
      <c r="M2521" s="3">
        <v>42543</v>
      </c>
      <c r="N2521" s="1" t="s">
        <v>89</v>
      </c>
      <c r="O2521" s="1">
        <v>117336</v>
      </c>
      <c r="P2521" s="1">
        <v>5000</v>
      </c>
      <c r="Q2521" s="1">
        <v>5.03</v>
      </c>
      <c r="R2521" s="1337">
        <v>25150</v>
      </c>
      <c r="S2521" s="1">
        <v>555.54999999999995</v>
      </c>
      <c r="T2521" s="1">
        <v>4.3529999999999998</v>
      </c>
      <c r="U2521" s="1337">
        <v>21765</v>
      </c>
      <c r="V2521" s="1">
        <v>2.1000000000000001E-2</v>
      </c>
      <c r="W2521" s="1336">
        <v>105.05</v>
      </c>
      <c r="X2521" s="1">
        <v>13</v>
      </c>
      <c r="Y2521" s="1">
        <v>135</v>
      </c>
      <c r="Z2521" s="1" t="s">
        <v>436</v>
      </c>
      <c r="AA2521" s="1">
        <v>401</v>
      </c>
      <c r="AB2521" s="1337">
        <v>3385</v>
      </c>
    </row>
    <row r="2522" spans="1:28">
      <c r="A2522" s="1336" t="s">
        <v>1414</v>
      </c>
      <c r="B2522" s="2" t="s">
        <v>1461</v>
      </c>
      <c r="C2522" s="1" t="s">
        <v>1462</v>
      </c>
      <c r="D2522" s="1" t="s">
        <v>116</v>
      </c>
      <c r="E2522" s="1">
        <v>130001</v>
      </c>
      <c r="F2522" s="1336" t="s">
        <v>132</v>
      </c>
      <c r="G2522" s="1" t="s">
        <v>32</v>
      </c>
      <c r="H2522" s="1">
        <v>420841</v>
      </c>
      <c r="I2522" s="3">
        <v>42545</v>
      </c>
      <c r="J2522" s="3">
        <v>42528</v>
      </c>
      <c r="K2522" s="3">
        <v>42529</v>
      </c>
      <c r="N2522" s="1" t="s">
        <v>89</v>
      </c>
      <c r="O2522" s="1">
        <v>116965</v>
      </c>
      <c r="P2522" s="1">
        <v>30000</v>
      </c>
      <c r="Q2522" s="1">
        <v>4.96</v>
      </c>
      <c r="R2522" s="1337">
        <v>148800</v>
      </c>
      <c r="S2522" s="4">
        <v>1233.3</v>
      </c>
      <c r="T2522" s="1">
        <v>4.3529999999999998</v>
      </c>
      <c r="U2522" s="1337">
        <v>130590</v>
      </c>
      <c r="V2522" s="1">
        <v>2.1000000000000001E-2</v>
      </c>
      <c r="W2522" s="1336">
        <v>630.29999999999995</v>
      </c>
      <c r="X2522" s="1">
        <v>13</v>
      </c>
      <c r="Y2522" s="1">
        <v>130</v>
      </c>
      <c r="AA2522" s="1">
        <v>401</v>
      </c>
      <c r="AB2522" s="1337">
        <v>18210</v>
      </c>
    </row>
    <row r="2523" spans="1:28">
      <c r="A2523" s="1336" t="s">
        <v>1414</v>
      </c>
      <c r="B2523" s="2" t="s">
        <v>1461</v>
      </c>
      <c r="C2523" s="1" t="s">
        <v>1462</v>
      </c>
      <c r="D2523" s="1" t="s">
        <v>116</v>
      </c>
      <c r="E2523" s="1">
        <v>140546</v>
      </c>
      <c r="F2523" s="1336" t="s">
        <v>428</v>
      </c>
      <c r="G2523" s="1" t="s">
        <v>32</v>
      </c>
      <c r="H2523" s="1">
        <v>420871</v>
      </c>
      <c r="I2523" s="3">
        <v>42546</v>
      </c>
      <c r="J2523" s="3">
        <v>42544</v>
      </c>
      <c r="K2523" s="3">
        <v>42545</v>
      </c>
      <c r="N2523" s="1" t="s">
        <v>89</v>
      </c>
      <c r="O2523" s="1">
        <v>117433</v>
      </c>
      <c r="P2523" s="1">
        <v>5000</v>
      </c>
      <c r="Q2523" s="1">
        <v>4.96</v>
      </c>
      <c r="R2523" s="1337">
        <v>24800</v>
      </c>
      <c r="S2523" s="1">
        <v>205.55</v>
      </c>
      <c r="T2523" s="1">
        <v>4.3529999999999998</v>
      </c>
      <c r="U2523" s="1337">
        <v>21765</v>
      </c>
      <c r="V2523" s="1">
        <v>2.1000000000000001E-2</v>
      </c>
      <c r="W2523" s="1336">
        <v>105.05</v>
      </c>
      <c r="X2523" s="1">
        <v>13</v>
      </c>
      <c r="Y2523" s="1">
        <v>141</v>
      </c>
      <c r="AA2523" s="1">
        <v>401</v>
      </c>
      <c r="AB2523" s="1337">
        <v>3035</v>
      </c>
    </row>
    <row r="2524" spans="1:28">
      <c r="A2524" s="1336" t="s">
        <v>1414</v>
      </c>
      <c r="B2524" s="2" t="s">
        <v>1461</v>
      </c>
      <c r="C2524" s="1" t="s">
        <v>1462</v>
      </c>
      <c r="D2524" s="1" t="s">
        <v>116</v>
      </c>
      <c r="E2524" s="1">
        <v>130322</v>
      </c>
      <c r="F2524" s="1336" t="s">
        <v>142</v>
      </c>
      <c r="G2524" s="1" t="s">
        <v>32</v>
      </c>
      <c r="H2524" s="1">
        <v>420975</v>
      </c>
      <c r="I2524" s="3">
        <v>42545</v>
      </c>
      <c r="J2524" s="3">
        <v>42543</v>
      </c>
      <c r="K2524" s="3">
        <v>42544</v>
      </c>
      <c r="L2524" s="1">
        <v>223110</v>
      </c>
      <c r="M2524" s="3">
        <v>42544</v>
      </c>
      <c r="N2524" s="1" t="s">
        <v>89</v>
      </c>
      <c r="O2524" s="1">
        <v>117392</v>
      </c>
      <c r="P2524" s="1">
        <v>20000</v>
      </c>
      <c r="Q2524" s="1">
        <v>4.79</v>
      </c>
      <c r="R2524" s="1337">
        <v>95800</v>
      </c>
      <c r="S2524" s="4">
        <v>-2577.8000000000002</v>
      </c>
      <c r="T2524" s="1">
        <v>4.3529999999999998</v>
      </c>
      <c r="U2524" s="1337">
        <v>87060</v>
      </c>
      <c r="V2524" s="1">
        <v>2.1000000000000001E-2</v>
      </c>
      <c r="W2524" s="1336">
        <v>420.2</v>
      </c>
      <c r="X2524" s="1">
        <v>13</v>
      </c>
      <c r="Y2524" s="1">
        <v>135</v>
      </c>
      <c r="Z2524" s="1" t="s">
        <v>143</v>
      </c>
      <c r="AA2524" s="1">
        <v>401</v>
      </c>
      <c r="AB2524" s="1337">
        <v>8740</v>
      </c>
    </row>
    <row r="2525" spans="1:28">
      <c r="A2525" s="1336" t="s">
        <v>1414</v>
      </c>
      <c r="B2525" s="2" t="s">
        <v>1461</v>
      </c>
      <c r="C2525" s="1" t="s">
        <v>1462</v>
      </c>
      <c r="D2525" s="1" t="s">
        <v>116</v>
      </c>
      <c r="E2525" s="1">
        <v>130004</v>
      </c>
      <c r="F2525" s="1336" t="s">
        <v>125</v>
      </c>
      <c r="G2525" s="1" t="s">
        <v>32</v>
      </c>
      <c r="H2525" s="1">
        <v>420990</v>
      </c>
      <c r="I2525" s="3">
        <v>42545</v>
      </c>
      <c r="J2525" s="3">
        <v>42545</v>
      </c>
      <c r="K2525" s="3">
        <v>42548</v>
      </c>
      <c r="L2525" s="1">
        <v>223151</v>
      </c>
      <c r="M2525" s="3">
        <v>42545</v>
      </c>
      <c r="N2525" s="1" t="s">
        <v>89</v>
      </c>
      <c r="O2525" s="1">
        <v>117452</v>
      </c>
      <c r="P2525" s="1">
        <v>10000</v>
      </c>
      <c r="Q2525" s="1">
        <v>4.84</v>
      </c>
      <c r="R2525" s="1337">
        <v>48400</v>
      </c>
      <c r="S2525" s="1">
        <v>-788.9</v>
      </c>
      <c r="T2525" s="1">
        <v>4.3529999999999998</v>
      </c>
      <c r="U2525" s="1337">
        <v>43530</v>
      </c>
      <c r="V2525" s="1">
        <v>2.1000000000000001E-2</v>
      </c>
      <c r="W2525" s="1336">
        <v>210.1</v>
      </c>
      <c r="X2525" s="1">
        <v>13</v>
      </c>
      <c r="Y2525" s="1">
        <v>130</v>
      </c>
      <c r="AA2525" s="1">
        <v>401</v>
      </c>
      <c r="AB2525" s="1337">
        <v>4870</v>
      </c>
    </row>
    <row r="2526" spans="1:28">
      <c r="A2526" s="1336" t="s">
        <v>1414</v>
      </c>
      <c r="B2526" s="2" t="s">
        <v>1461</v>
      </c>
      <c r="C2526" s="1" t="s">
        <v>1462</v>
      </c>
      <c r="D2526" s="1" t="s">
        <v>116</v>
      </c>
      <c r="E2526" s="1">
        <v>130001</v>
      </c>
      <c r="F2526" s="1336" t="s">
        <v>132</v>
      </c>
      <c r="G2526" s="1" t="s">
        <v>32</v>
      </c>
      <c r="H2526" s="1">
        <v>421018</v>
      </c>
      <c r="I2526" s="3">
        <v>42546</v>
      </c>
      <c r="J2526" s="3">
        <v>42530</v>
      </c>
      <c r="K2526" s="3">
        <v>42531</v>
      </c>
      <c r="N2526" s="1" t="s">
        <v>89</v>
      </c>
      <c r="O2526" s="1">
        <v>117051</v>
      </c>
      <c r="P2526" s="1">
        <v>30000</v>
      </c>
      <c r="Q2526" s="1">
        <v>4.96</v>
      </c>
      <c r="R2526" s="1337">
        <v>148800</v>
      </c>
      <c r="S2526" s="4">
        <v>1233.3</v>
      </c>
      <c r="T2526" s="1">
        <v>4.3529999999999998</v>
      </c>
      <c r="U2526" s="1337">
        <v>130590</v>
      </c>
      <c r="V2526" s="1">
        <v>2.1000000000000001E-2</v>
      </c>
      <c r="W2526" s="1336">
        <v>630.29999999999995</v>
      </c>
      <c r="X2526" s="1">
        <v>13</v>
      </c>
      <c r="Y2526" s="1">
        <v>130</v>
      </c>
      <c r="AA2526" s="1">
        <v>401</v>
      </c>
      <c r="AB2526" s="1337">
        <v>18210</v>
      </c>
    </row>
    <row r="2527" spans="1:28">
      <c r="A2527" s="1336" t="s">
        <v>1414</v>
      </c>
      <c r="B2527" s="2" t="s">
        <v>1461</v>
      </c>
      <c r="C2527" s="1" t="s">
        <v>1462</v>
      </c>
      <c r="D2527" s="1" t="s">
        <v>116</v>
      </c>
      <c r="E2527" s="1">
        <v>130001</v>
      </c>
      <c r="F2527" s="1336" t="s">
        <v>132</v>
      </c>
      <c r="G2527" s="1" t="s">
        <v>32</v>
      </c>
      <c r="H2527" s="1">
        <v>421024</v>
      </c>
      <c r="I2527" s="3">
        <v>42546</v>
      </c>
      <c r="J2527" s="3">
        <v>42530</v>
      </c>
      <c r="K2527" s="3">
        <v>42531</v>
      </c>
      <c r="N2527" s="1" t="s">
        <v>89</v>
      </c>
      <c r="O2527" s="1">
        <v>117051</v>
      </c>
      <c r="P2527" s="1">
        <v>30000</v>
      </c>
      <c r="Q2527" s="1">
        <v>4.96</v>
      </c>
      <c r="R2527" s="1337">
        <v>148800</v>
      </c>
      <c r="S2527" s="4">
        <v>1233.3</v>
      </c>
      <c r="T2527" s="1">
        <v>4.3529999999999998</v>
      </c>
      <c r="U2527" s="1337">
        <v>130590</v>
      </c>
      <c r="V2527" s="1">
        <v>2.1000000000000001E-2</v>
      </c>
      <c r="W2527" s="1336">
        <v>630.29999999999995</v>
      </c>
      <c r="X2527" s="1">
        <v>13</v>
      </c>
      <c r="Y2527" s="1">
        <v>130</v>
      </c>
      <c r="AA2527" s="1">
        <v>401</v>
      </c>
      <c r="AB2527" s="1337">
        <v>18210</v>
      </c>
    </row>
    <row r="2528" spans="1:28">
      <c r="A2528" s="1336" t="s">
        <v>1414</v>
      </c>
      <c r="B2528" s="2" t="s">
        <v>1463</v>
      </c>
      <c r="C2528" s="1" t="s">
        <v>1464</v>
      </c>
      <c r="D2528" s="1" t="s">
        <v>116</v>
      </c>
      <c r="E2528" s="1">
        <v>130140</v>
      </c>
      <c r="F2528" s="1336" t="s">
        <v>222</v>
      </c>
      <c r="G2528" s="1" t="s">
        <v>53</v>
      </c>
      <c r="H2528" s="1">
        <v>7328</v>
      </c>
      <c r="I2528" s="3">
        <v>42541</v>
      </c>
      <c r="J2528" s="3">
        <v>42543</v>
      </c>
      <c r="K2528" s="3">
        <v>42543</v>
      </c>
      <c r="N2528" s="1" t="s">
        <v>54</v>
      </c>
      <c r="O2528" s="1">
        <v>7522</v>
      </c>
      <c r="P2528" s="1">
        <v>-6000</v>
      </c>
      <c r="Q2528" s="1">
        <v>4.9800000000000004</v>
      </c>
      <c r="R2528" s="1337">
        <v>-29880</v>
      </c>
      <c r="S2528" s="1">
        <v>-366.66</v>
      </c>
      <c r="T2528" s="1">
        <v>4.3529999999999998</v>
      </c>
      <c r="U2528" s="1337">
        <v>-26118</v>
      </c>
      <c r="V2528" s="1">
        <v>2.1000000000000001E-2</v>
      </c>
      <c r="W2528" s="1336">
        <v>-126.06</v>
      </c>
      <c r="X2528" s="1">
        <v>13</v>
      </c>
      <c r="Y2528" s="1">
        <v>130</v>
      </c>
      <c r="AA2528" s="1">
        <v>401</v>
      </c>
      <c r="AB2528" s="1337">
        <v>-3762</v>
      </c>
    </row>
    <row r="2529" spans="1:28">
      <c r="A2529" s="1336" t="s">
        <v>1414</v>
      </c>
      <c r="B2529" s="2" t="s">
        <v>1463</v>
      </c>
      <c r="C2529" s="1" t="s">
        <v>1464</v>
      </c>
      <c r="D2529" s="1" t="s">
        <v>116</v>
      </c>
      <c r="E2529" s="1">
        <v>130308</v>
      </c>
      <c r="F2529" s="1336" t="s">
        <v>126</v>
      </c>
      <c r="G2529" s="1" t="s">
        <v>32</v>
      </c>
      <c r="H2529" s="1">
        <v>417928</v>
      </c>
      <c r="I2529" s="3">
        <v>42522</v>
      </c>
      <c r="J2529" s="3">
        <v>42509</v>
      </c>
      <c r="K2529" s="3">
        <v>42530</v>
      </c>
      <c r="N2529" s="1" t="s">
        <v>89</v>
      </c>
      <c r="O2529" s="1">
        <v>116294</v>
      </c>
      <c r="P2529" s="1">
        <v>5000</v>
      </c>
      <c r="Q2529" s="1">
        <v>4.72</v>
      </c>
      <c r="R2529" s="1337">
        <v>23600</v>
      </c>
      <c r="S2529" s="1">
        <v>-994.45</v>
      </c>
      <c r="T2529" s="1">
        <v>4.3529999999999998</v>
      </c>
      <c r="U2529" s="1337">
        <v>21765</v>
      </c>
      <c r="V2529" s="1">
        <v>2.1000000000000001E-2</v>
      </c>
      <c r="W2529" s="1336">
        <v>105.05</v>
      </c>
      <c r="X2529" s="1">
        <v>13</v>
      </c>
      <c r="Y2529" s="1">
        <v>141</v>
      </c>
      <c r="AA2529" s="1">
        <v>401</v>
      </c>
      <c r="AB2529" s="1337">
        <v>1835</v>
      </c>
    </row>
    <row r="2530" spans="1:28">
      <c r="A2530" s="1336" t="s">
        <v>1414</v>
      </c>
      <c r="B2530" s="2" t="s">
        <v>1463</v>
      </c>
      <c r="C2530" s="1" t="s">
        <v>1464</v>
      </c>
      <c r="D2530" s="1" t="s">
        <v>116</v>
      </c>
      <c r="E2530" s="1">
        <v>130308</v>
      </c>
      <c r="F2530" s="1336" t="s">
        <v>126</v>
      </c>
      <c r="G2530" s="1" t="s">
        <v>32</v>
      </c>
      <c r="H2530" s="1">
        <v>417928</v>
      </c>
      <c r="I2530" s="3">
        <v>42522</v>
      </c>
      <c r="J2530" s="3">
        <v>42509</v>
      </c>
      <c r="K2530" s="3">
        <v>42530</v>
      </c>
      <c r="N2530" s="1" t="s">
        <v>89</v>
      </c>
      <c r="O2530" s="1">
        <v>116294</v>
      </c>
      <c r="P2530" s="1">
        <v>13000</v>
      </c>
      <c r="Q2530" s="1">
        <v>4.72</v>
      </c>
      <c r="R2530" s="1337">
        <v>61360</v>
      </c>
      <c r="S2530" s="4">
        <v>-2585.5700000000002</v>
      </c>
      <c r="T2530" s="1">
        <v>4.3529999999999998</v>
      </c>
      <c r="U2530" s="1337">
        <v>56589</v>
      </c>
      <c r="V2530" s="1">
        <v>2.1000000000000001E-2</v>
      </c>
      <c r="W2530" s="1336">
        <v>273.13</v>
      </c>
      <c r="X2530" s="1">
        <v>13</v>
      </c>
      <c r="Y2530" s="1">
        <v>141</v>
      </c>
      <c r="AA2530" s="1">
        <v>401</v>
      </c>
      <c r="AB2530" s="1337">
        <v>4771</v>
      </c>
    </row>
    <row r="2531" spans="1:28">
      <c r="A2531" s="1336" t="s">
        <v>1414</v>
      </c>
      <c r="B2531" s="2" t="s">
        <v>1463</v>
      </c>
      <c r="C2531" s="1" t="s">
        <v>1464</v>
      </c>
      <c r="D2531" s="1" t="s">
        <v>116</v>
      </c>
      <c r="E2531" s="1">
        <v>130099</v>
      </c>
      <c r="F2531" s="1336" t="s">
        <v>150</v>
      </c>
      <c r="G2531" s="1" t="s">
        <v>32</v>
      </c>
      <c r="H2531" s="1">
        <v>418070</v>
      </c>
      <c r="I2531" s="3">
        <v>42523</v>
      </c>
      <c r="J2531" s="3">
        <v>42513</v>
      </c>
      <c r="K2531" s="3">
        <v>42531</v>
      </c>
      <c r="N2531" s="1" t="s">
        <v>89</v>
      </c>
      <c r="O2531" s="1">
        <v>116326</v>
      </c>
      <c r="P2531" s="1">
        <v>10000</v>
      </c>
      <c r="Q2531" s="1">
        <v>5.0999999999999996</v>
      </c>
      <c r="R2531" s="1337">
        <v>51000</v>
      </c>
      <c r="S2531" s="4">
        <v>1811.1</v>
      </c>
      <c r="T2531" s="1">
        <v>4.3529999999999998</v>
      </c>
      <c r="U2531" s="1337">
        <v>43530</v>
      </c>
      <c r="V2531" s="1">
        <v>2.1000000000000001E-2</v>
      </c>
      <c r="W2531" s="1336">
        <v>210.1</v>
      </c>
      <c r="X2531" s="1">
        <v>13</v>
      </c>
      <c r="Y2531" s="1">
        <v>130</v>
      </c>
      <c r="AA2531" s="1">
        <v>401</v>
      </c>
      <c r="AB2531" s="1337">
        <v>7470</v>
      </c>
    </row>
    <row r="2532" spans="1:28">
      <c r="A2532" s="1336" t="s">
        <v>1414</v>
      </c>
      <c r="B2532" s="2" t="s">
        <v>1463</v>
      </c>
      <c r="C2532" s="1" t="s">
        <v>1464</v>
      </c>
      <c r="D2532" s="1" t="s">
        <v>116</v>
      </c>
      <c r="E2532" s="1">
        <v>130099</v>
      </c>
      <c r="F2532" s="1336" t="s">
        <v>150</v>
      </c>
      <c r="G2532" s="1" t="s">
        <v>32</v>
      </c>
      <c r="H2532" s="1">
        <v>418071</v>
      </c>
      <c r="I2532" s="3">
        <v>42523</v>
      </c>
      <c r="J2532" s="3">
        <v>42515</v>
      </c>
      <c r="K2532" s="3">
        <v>42536</v>
      </c>
      <c r="N2532" s="1" t="s">
        <v>89</v>
      </c>
      <c r="O2532" s="1">
        <v>116429</v>
      </c>
      <c r="P2532" s="1">
        <v>10000</v>
      </c>
      <c r="Q2532" s="1">
        <v>5.08</v>
      </c>
      <c r="R2532" s="1337">
        <v>50800</v>
      </c>
      <c r="S2532" s="4">
        <v>1611.1</v>
      </c>
      <c r="T2532" s="1">
        <v>4.3529999999999998</v>
      </c>
      <c r="U2532" s="1337">
        <v>43530</v>
      </c>
      <c r="V2532" s="1">
        <v>2.1000000000000001E-2</v>
      </c>
      <c r="W2532" s="1336">
        <v>210.1</v>
      </c>
      <c r="X2532" s="1">
        <v>13</v>
      </c>
      <c r="Y2532" s="1">
        <v>130</v>
      </c>
      <c r="AA2532" s="1">
        <v>401</v>
      </c>
      <c r="AB2532" s="1337">
        <v>7270</v>
      </c>
    </row>
    <row r="2533" spans="1:28">
      <c r="A2533" s="1336" t="s">
        <v>1414</v>
      </c>
      <c r="B2533" s="2" t="s">
        <v>1463</v>
      </c>
      <c r="C2533" s="1" t="s">
        <v>1464</v>
      </c>
      <c r="D2533" s="1" t="s">
        <v>116</v>
      </c>
      <c r="E2533" s="1">
        <v>140083</v>
      </c>
      <c r="F2533" s="1336" t="s">
        <v>117</v>
      </c>
      <c r="G2533" s="1" t="s">
        <v>32</v>
      </c>
      <c r="H2533" s="1">
        <v>418097</v>
      </c>
      <c r="I2533" s="3">
        <v>42523</v>
      </c>
      <c r="J2533" s="3">
        <v>42515</v>
      </c>
      <c r="K2533" s="3">
        <v>42536</v>
      </c>
      <c r="L2533" s="1">
        <v>221511</v>
      </c>
      <c r="M2533" s="3">
        <v>42522</v>
      </c>
      <c r="N2533" s="1" t="s">
        <v>89</v>
      </c>
      <c r="O2533" s="1">
        <v>116474</v>
      </c>
      <c r="P2533" s="1">
        <v>5000</v>
      </c>
      <c r="Q2533" s="1">
        <v>4.96</v>
      </c>
      <c r="R2533" s="1337">
        <v>24800</v>
      </c>
      <c r="S2533" s="1">
        <v>205.55</v>
      </c>
      <c r="T2533" s="1">
        <v>4.3529999999999998</v>
      </c>
      <c r="U2533" s="1337">
        <v>21765</v>
      </c>
      <c r="V2533" s="1">
        <v>2.1000000000000001E-2</v>
      </c>
      <c r="W2533" s="1336">
        <v>105.05</v>
      </c>
      <c r="X2533" s="1">
        <v>13</v>
      </c>
      <c r="Y2533" s="1">
        <v>141</v>
      </c>
      <c r="AA2533" s="1">
        <v>401</v>
      </c>
      <c r="AB2533" s="1337">
        <v>3035</v>
      </c>
    </row>
    <row r="2534" spans="1:28">
      <c r="A2534" s="1336" t="s">
        <v>1414</v>
      </c>
      <c r="B2534" s="2" t="s">
        <v>1463</v>
      </c>
      <c r="C2534" s="1" t="s">
        <v>1464</v>
      </c>
      <c r="D2534" s="1" t="s">
        <v>116</v>
      </c>
      <c r="E2534" s="1">
        <v>140083</v>
      </c>
      <c r="F2534" s="1336" t="s">
        <v>117</v>
      </c>
      <c r="G2534" s="1" t="s">
        <v>32</v>
      </c>
      <c r="H2534" s="1">
        <v>418134</v>
      </c>
      <c r="I2534" s="3">
        <v>42523</v>
      </c>
      <c r="J2534" s="3">
        <v>42520</v>
      </c>
      <c r="K2534" s="3">
        <v>42522</v>
      </c>
      <c r="L2534" s="1">
        <v>221510</v>
      </c>
      <c r="M2534" s="3">
        <v>42522</v>
      </c>
      <c r="N2534" s="1" t="s">
        <v>89</v>
      </c>
      <c r="O2534" s="1">
        <v>116570</v>
      </c>
      <c r="P2534" s="1">
        <v>7100</v>
      </c>
      <c r="Q2534" s="1">
        <v>4.96</v>
      </c>
      <c r="R2534" s="1337">
        <v>35216</v>
      </c>
      <c r="S2534" s="1">
        <v>291.88</v>
      </c>
      <c r="T2534" s="1">
        <v>4.3529999999999998</v>
      </c>
      <c r="U2534" s="1337">
        <v>30906.3</v>
      </c>
      <c r="V2534" s="1">
        <v>2.1000000000000001E-2</v>
      </c>
      <c r="W2534" s="1336">
        <v>149.17099999999999</v>
      </c>
      <c r="X2534" s="1">
        <v>13</v>
      </c>
      <c r="Y2534" s="1">
        <v>141</v>
      </c>
      <c r="AA2534" s="1">
        <v>401</v>
      </c>
      <c r="AB2534" s="1337">
        <v>4309.7</v>
      </c>
    </row>
    <row r="2535" spans="1:28">
      <c r="A2535" s="1336" t="s">
        <v>1414</v>
      </c>
      <c r="B2535" s="2" t="s">
        <v>1463</v>
      </c>
      <c r="C2535" s="1" t="s">
        <v>1464</v>
      </c>
      <c r="D2535" s="1" t="s">
        <v>116</v>
      </c>
      <c r="E2535" s="1">
        <v>140083</v>
      </c>
      <c r="F2535" s="1336" t="s">
        <v>117</v>
      </c>
      <c r="G2535" s="1" t="s">
        <v>32</v>
      </c>
      <c r="H2535" s="1">
        <v>418134</v>
      </c>
      <c r="I2535" s="3">
        <v>42523</v>
      </c>
      <c r="J2535" s="3">
        <v>42520</v>
      </c>
      <c r="K2535" s="3">
        <v>42522</v>
      </c>
      <c r="L2535" s="1">
        <v>221510</v>
      </c>
      <c r="M2535" s="3">
        <v>42522</v>
      </c>
      <c r="N2535" s="1" t="s">
        <v>89</v>
      </c>
      <c r="O2535" s="1">
        <v>116570</v>
      </c>
      <c r="P2535" s="1">
        <v>2900</v>
      </c>
      <c r="Q2535" s="1">
        <v>4.96</v>
      </c>
      <c r="R2535" s="1337">
        <v>14384</v>
      </c>
      <c r="S2535" s="1">
        <v>119.22</v>
      </c>
      <c r="T2535" s="1">
        <v>4.3529999999999998</v>
      </c>
      <c r="U2535" s="1337">
        <v>12623.7</v>
      </c>
      <c r="V2535" s="1">
        <v>2.1000000000000001E-2</v>
      </c>
      <c r="W2535" s="1336">
        <v>60.929000000000002</v>
      </c>
      <c r="X2535" s="1">
        <v>13</v>
      </c>
      <c r="Y2535" s="1">
        <v>141</v>
      </c>
      <c r="AA2535" s="1">
        <v>401</v>
      </c>
      <c r="AB2535" s="1337">
        <v>1760.3</v>
      </c>
    </row>
    <row r="2536" spans="1:28">
      <c r="A2536" s="1336" t="s">
        <v>1414</v>
      </c>
      <c r="B2536" s="2" t="s">
        <v>1463</v>
      </c>
      <c r="C2536" s="1" t="s">
        <v>1464</v>
      </c>
      <c r="D2536" s="1" t="s">
        <v>116</v>
      </c>
      <c r="E2536" s="1">
        <v>130118</v>
      </c>
      <c r="F2536" s="1336" t="s">
        <v>697</v>
      </c>
      <c r="G2536" s="1" t="s">
        <v>32</v>
      </c>
      <c r="H2536" s="1">
        <v>418144</v>
      </c>
      <c r="I2536" s="3">
        <v>42523</v>
      </c>
      <c r="J2536" s="3">
        <v>42515</v>
      </c>
      <c r="K2536" s="3">
        <v>42527</v>
      </c>
      <c r="L2536" s="1">
        <v>221553</v>
      </c>
      <c r="M2536" s="3">
        <v>42523</v>
      </c>
      <c r="N2536" s="1" t="s">
        <v>89</v>
      </c>
      <c r="O2536" s="1">
        <v>116432</v>
      </c>
      <c r="P2536" s="1">
        <v>5000</v>
      </c>
      <c r="Q2536" s="1">
        <v>5.15</v>
      </c>
      <c r="R2536" s="1337">
        <v>25750</v>
      </c>
      <c r="S2536" s="4">
        <v>1155.55</v>
      </c>
      <c r="T2536" s="1">
        <v>4.3529999999999998</v>
      </c>
      <c r="U2536" s="1337">
        <v>21765</v>
      </c>
      <c r="V2536" s="1">
        <v>2.1000000000000001E-2</v>
      </c>
      <c r="W2536" s="1336">
        <v>105.05</v>
      </c>
      <c r="X2536" s="1">
        <v>13</v>
      </c>
      <c r="Y2536" s="1">
        <v>135</v>
      </c>
      <c r="Z2536" s="1" t="s">
        <v>436</v>
      </c>
      <c r="AA2536" s="1">
        <v>401</v>
      </c>
      <c r="AB2536" s="1337">
        <v>3985</v>
      </c>
    </row>
    <row r="2537" spans="1:28">
      <c r="A2537" s="1336" t="s">
        <v>1414</v>
      </c>
      <c r="B2537" s="2" t="s">
        <v>1463</v>
      </c>
      <c r="C2537" s="1" t="s">
        <v>1464</v>
      </c>
      <c r="D2537" s="1" t="s">
        <v>116</v>
      </c>
      <c r="E2537" s="1">
        <v>130003</v>
      </c>
      <c r="F2537" s="1336" t="s">
        <v>145</v>
      </c>
      <c r="G2537" s="1" t="s">
        <v>32</v>
      </c>
      <c r="H2537" s="1">
        <v>418232</v>
      </c>
      <c r="I2537" s="3">
        <v>42524</v>
      </c>
      <c r="J2537" s="3">
        <v>42522</v>
      </c>
      <c r="K2537" s="3">
        <v>42537</v>
      </c>
      <c r="N2537" s="1" t="s">
        <v>89</v>
      </c>
      <c r="O2537" s="1">
        <v>116678</v>
      </c>
      <c r="P2537" s="1">
        <v>7100</v>
      </c>
      <c r="Q2537" s="1">
        <v>4.9800000000000004</v>
      </c>
      <c r="R2537" s="1337">
        <v>35358</v>
      </c>
      <c r="S2537" s="1">
        <v>433.88</v>
      </c>
      <c r="T2537" s="1">
        <v>4.3529999999999998</v>
      </c>
      <c r="U2537" s="1337">
        <v>30906.3</v>
      </c>
      <c r="V2537" s="1">
        <v>2.1000000000000001E-2</v>
      </c>
      <c r="W2537" s="1336">
        <v>149.17099999999999</v>
      </c>
      <c r="X2537" s="1">
        <v>13</v>
      </c>
      <c r="Y2537" s="1">
        <v>130</v>
      </c>
      <c r="AA2537" s="1">
        <v>401</v>
      </c>
      <c r="AB2537" s="1337">
        <v>4451.7</v>
      </c>
    </row>
    <row r="2538" spans="1:28">
      <c r="A2538" s="1336" t="s">
        <v>1414</v>
      </c>
      <c r="B2538" s="2" t="s">
        <v>1463</v>
      </c>
      <c r="C2538" s="1" t="s">
        <v>1464</v>
      </c>
      <c r="D2538" s="1" t="s">
        <v>116</v>
      </c>
      <c r="E2538" s="1">
        <v>130003</v>
      </c>
      <c r="F2538" s="1336" t="s">
        <v>145</v>
      </c>
      <c r="G2538" s="1" t="s">
        <v>32</v>
      </c>
      <c r="H2538" s="1">
        <v>418232</v>
      </c>
      <c r="I2538" s="3">
        <v>42524</v>
      </c>
      <c r="J2538" s="3">
        <v>42522</v>
      </c>
      <c r="K2538" s="3">
        <v>42537</v>
      </c>
      <c r="N2538" s="1" t="s">
        <v>89</v>
      </c>
      <c r="O2538" s="1">
        <v>116678</v>
      </c>
      <c r="P2538" s="1">
        <v>5000</v>
      </c>
      <c r="Q2538" s="1">
        <v>4.9800000000000004</v>
      </c>
      <c r="R2538" s="1337">
        <v>24900</v>
      </c>
      <c r="S2538" s="1">
        <v>305.55</v>
      </c>
      <c r="T2538" s="1">
        <v>4.3529999999999998</v>
      </c>
      <c r="U2538" s="1337">
        <v>21765</v>
      </c>
      <c r="V2538" s="1">
        <v>2.1000000000000001E-2</v>
      </c>
      <c r="W2538" s="1336">
        <v>105.05</v>
      </c>
      <c r="X2538" s="1">
        <v>13</v>
      </c>
      <c r="Y2538" s="1">
        <v>130</v>
      </c>
      <c r="AA2538" s="1">
        <v>401</v>
      </c>
      <c r="AB2538" s="1337">
        <v>3135</v>
      </c>
    </row>
    <row r="2539" spans="1:28">
      <c r="A2539" s="1336" t="s">
        <v>1414</v>
      </c>
      <c r="B2539" s="2" t="s">
        <v>1463</v>
      </c>
      <c r="C2539" s="1" t="s">
        <v>1464</v>
      </c>
      <c r="D2539" s="1" t="s">
        <v>116</v>
      </c>
      <c r="E2539" s="1">
        <v>130004</v>
      </c>
      <c r="F2539" s="1336" t="s">
        <v>125</v>
      </c>
      <c r="G2539" s="1" t="s">
        <v>32</v>
      </c>
      <c r="H2539" s="1">
        <v>418321</v>
      </c>
      <c r="I2539" s="3">
        <v>42524</v>
      </c>
      <c r="J2539" s="3">
        <v>42521</v>
      </c>
      <c r="K2539" s="3">
        <v>42523</v>
      </c>
      <c r="L2539" s="1">
        <v>221605</v>
      </c>
      <c r="M2539" s="3">
        <v>42523</v>
      </c>
      <c r="N2539" s="1" t="s">
        <v>89</v>
      </c>
      <c r="O2539" s="1">
        <v>116637</v>
      </c>
      <c r="P2539" s="1">
        <v>15000</v>
      </c>
      <c r="Q2539" s="1">
        <v>5.03</v>
      </c>
      <c r="R2539" s="1337">
        <v>75450</v>
      </c>
      <c r="S2539" s="4">
        <v>1666.65</v>
      </c>
      <c r="T2539" s="1">
        <v>4.3529999999999998</v>
      </c>
      <c r="U2539" s="1337">
        <v>65295</v>
      </c>
      <c r="V2539" s="1">
        <v>2.1000000000000001E-2</v>
      </c>
      <c r="W2539" s="1336">
        <v>315.14999999999998</v>
      </c>
      <c r="X2539" s="1">
        <v>13</v>
      </c>
      <c r="Y2539" s="1">
        <v>130</v>
      </c>
      <c r="AA2539" s="1">
        <v>401</v>
      </c>
      <c r="AB2539" s="1337">
        <v>10155</v>
      </c>
    </row>
    <row r="2540" spans="1:28">
      <c r="A2540" s="1336" t="s">
        <v>1414</v>
      </c>
      <c r="B2540" s="2" t="s">
        <v>1463</v>
      </c>
      <c r="C2540" s="1" t="s">
        <v>1464</v>
      </c>
      <c r="D2540" s="1" t="s">
        <v>116</v>
      </c>
      <c r="E2540" s="1">
        <v>130007</v>
      </c>
      <c r="F2540" s="1336" t="s">
        <v>146</v>
      </c>
      <c r="G2540" s="1" t="s">
        <v>32</v>
      </c>
      <c r="H2540" s="1">
        <v>418518</v>
      </c>
      <c r="I2540" s="3">
        <v>42527</v>
      </c>
      <c r="J2540" s="3">
        <v>42517</v>
      </c>
      <c r="K2540" s="3">
        <v>42536</v>
      </c>
      <c r="L2540" s="1">
        <v>221786</v>
      </c>
      <c r="M2540" s="3">
        <v>42526</v>
      </c>
      <c r="N2540" s="1" t="s">
        <v>89</v>
      </c>
      <c r="O2540" s="1">
        <v>116530</v>
      </c>
      <c r="P2540" s="1">
        <v>5000</v>
      </c>
      <c r="Q2540" s="1">
        <v>5.08</v>
      </c>
      <c r="R2540" s="1337">
        <v>25400</v>
      </c>
      <c r="S2540" s="1">
        <v>805.55</v>
      </c>
      <c r="T2540" s="1">
        <v>4.3529999999999998</v>
      </c>
      <c r="U2540" s="1337">
        <v>21765</v>
      </c>
      <c r="V2540" s="1">
        <v>2.1000000000000001E-2</v>
      </c>
      <c r="W2540" s="1336">
        <v>105.05</v>
      </c>
      <c r="X2540" s="1">
        <v>13</v>
      </c>
      <c r="Y2540" s="1">
        <v>130</v>
      </c>
      <c r="AA2540" s="1">
        <v>401</v>
      </c>
      <c r="AB2540" s="1337">
        <v>3635</v>
      </c>
    </row>
    <row r="2541" spans="1:28">
      <c r="A2541" s="1336" t="s">
        <v>1414</v>
      </c>
      <c r="B2541" s="2" t="s">
        <v>1463</v>
      </c>
      <c r="C2541" s="1" t="s">
        <v>1464</v>
      </c>
      <c r="D2541" s="1" t="s">
        <v>116</v>
      </c>
      <c r="E2541" s="1">
        <v>130140</v>
      </c>
      <c r="F2541" s="1336" t="s">
        <v>222</v>
      </c>
      <c r="G2541" s="1" t="s">
        <v>32</v>
      </c>
      <c r="H2541" s="1">
        <v>418607</v>
      </c>
      <c r="I2541" s="3">
        <v>42528</v>
      </c>
      <c r="J2541" s="3">
        <v>42524</v>
      </c>
      <c r="K2541" s="3">
        <v>42546</v>
      </c>
      <c r="N2541" s="1" t="s">
        <v>89</v>
      </c>
      <c r="O2541" s="1">
        <v>116778</v>
      </c>
      <c r="P2541" s="1">
        <v>5000</v>
      </c>
      <c r="Q2541" s="1">
        <v>5.08</v>
      </c>
      <c r="R2541" s="1337">
        <v>25400</v>
      </c>
      <c r="S2541" s="1">
        <v>805.55</v>
      </c>
      <c r="T2541" s="1">
        <v>4.3529999999999998</v>
      </c>
      <c r="U2541" s="1337">
        <v>21765</v>
      </c>
      <c r="V2541" s="1">
        <v>2.1000000000000001E-2</v>
      </c>
      <c r="W2541" s="1336">
        <v>105.05</v>
      </c>
      <c r="X2541" s="1">
        <v>13</v>
      </c>
      <c r="Y2541" s="1">
        <v>130</v>
      </c>
      <c r="AA2541" s="1">
        <v>401</v>
      </c>
      <c r="AB2541" s="1337">
        <v>3635</v>
      </c>
    </row>
    <row r="2542" spans="1:28">
      <c r="A2542" s="1336" t="s">
        <v>1414</v>
      </c>
      <c r="B2542" s="2" t="s">
        <v>1463</v>
      </c>
      <c r="C2542" s="1" t="s">
        <v>1464</v>
      </c>
      <c r="D2542" s="1" t="s">
        <v>116</v>
      </c>
      <c r="E2542" s="1">
        <v>130003</v>
      </c>
      <c r="F2542" s="1336" t="s">
        <v>145</v>
      </c>
      <c r="G2542" s="1" t="s">
        <v>32</v>
      </c>
      <c r="H2542" s="1">
        <v>418698</v>
      </c>
      <c r="I2542" s="3">
        <v>42529</v>
      </c>
      <c r="J2542" s="3">
        <v>42522</v>
      </c>
      <c r="K2542" s="3">
        <v>42537</v>
      </c>
      <c r="N2542" s="1" t="s">
        <v>89</v>
      </c>
      <c r="O2542" s="1">
        <v>116678</v>
      </c>
      <c r="P2542" s="1">
        <v>2900</v>
      </c>
      <c r="Q2542" s="1">
        <v>4.9800000000000004</v>
      </c>
      <c r="R2542" s="1337">
        <v>14442</v>
      </c>
      <c r="S2542" s="1">
        <v>177.22</v>
      </c>
      <c r="T2542" s="1">
        <v>4.3529999999999998</v>
      </c>
      <c r="U2542" s="1337">
        <v>12623.7</v>
      </c>
      <c r="V2542" s="1">
        <v>2.1000000000000001E-2</v>
      </c>
      <c r="W2542" s="1336">
        <v>60.929000000000002</v>
      </c>
      <c r="X2542" s="1">
        <v>13</v>
      </c>
      <c r="Y2542" s="1">
        <v>130</v>
      </c>
      <c r="AA2542" s="1">
        <v>401</v>
      </c>
      <c r="AB2542" s="1337">
        <v>1818.3</v>
      </c>
    </row>
    <row r="2543" spans="1:28">
      <c r="A2543" s="1336" t="s">
        <v>1414</v>
      </c>
      <c r="B2543" s="2" t="s">
        <v>1463</v>
      </c>
      <c r="C2543" s="1" t="s">
        <v>1464</v>
      </c>
      <c r="D2543" s="1" t="s">
        <v>116</v>
      </c>
      <c r="E2543" s="1">
        <v>140008</v>
      </c>
      <c r="F2543" s="1336" t="s">
        <v>123</v>
      </c>
      <c r="G2543" s="1" t="s">
        <v>32</v>
      </c>
      <c r="H2543" s="1">
        <v>418895</v>
      </c>
      <c r="I2543" s="3">
        <v>42529</v>
      </c>
      <c r="J2543" s="3">
        <v>42522</v>
      </c>
      <c r="K2543" s="3">
        <v>42541</v>
      </c>
      <c r="L2543" s="1">
        <v>222003</v>
      </c>
      <c r="M2543" s="3">
        <v>42528</v>
      </c>
      <c r="N2543" s="1" t="s">
        <v>89</v>
      </c>
      <c r="O2543" s="1">
        <v>116696</v>
      </c>
      <c r="P2543" s="1">
        <v>30000</v>
      </c>
      <c r="Q2543" s="1">
        <v>4.96</v>
      </c>
      <c r="R2543" s="1337">
        <v>148800</v>
      </c>
      <c r="S2543" s="4">
        <v>1233.3</v>
      </c>
      <c r="T2543" s="1">
        <v>4.3529999999999998</v>
      </c>
      <c r="U2543" s="1337">
        <v>130590</v>
      </c>
      <c r="V2543" s="1">
        <v>2.1000000000000001E-2</v>
      </c>
      <c r="W2543" s="1336">
        <v>630.29999999999995</v>
      </c>
      <c r="X2543" s="1">
        <v>13</v>
      </c>
      <c r="Y2543" s="1">
        <v>141</v>
      </c>
      <c r="AA2543" s="1">
        <v>401</v>
      </c>
      <c r="AB2543" s="1337">
        <v>18210</v>
      </c>
    </row>
    <row r="2544" spans="1:28">
      <c r="A2544" s="1336" t="s">
        <v>1414</v>
      </c>
      <c r="B2544" s="2" t="s">
        <v>1463</v>
      </c>
      <c r="C2544" s="1" t="s">
        <v>1464</v>
      </c>
      <c r="D2544" s="1" t="s">
        <v>116</v>
      </c>
      <c r="E2544" s="1">
        <v>130118</v>
      </c>
      <c r="F2544" s="1336" t="s">
        <v>697</v>
      </c>
      <c r="G2544" s="1" t="s">
        <v>32</v>
      </c>
      <c r="H2544" s="1">
        <v>419063</v>
      </c>
      <c r="I2544" s="3">
        <v>42530</v>
      </c>
      <c r="J2544" s="3">
        <v>42527</v>
      </c>
      <c r="K2544" s="3">
        <v>42528</v>
      </c>
      <c r="L2544" s="1">
        <v>222146</v>
      </c>
      <c r="M2544" s="3">
        <v>42530</v>
      </c>
      <c r="N2544" s="1" t="s">
        <v>89</v>
      </c>
      <c r="O2544" s="1">
        <v>116821</v>
      </c>
      <c r="P2544" s="1">
        <v>5000</v>
      </c>
      <c r="Q2544" s="1">
        <v>5.08</v>
      </c>
      <c r="R2544" s="1337">
        <v>25400</v>
      </c>
      <c r="S2544" s="1">
        <v>805.55</v>
      </c>
      <c r="T2544" s="1">
        <v>4.3529999999999998</v>
      </c>
      <c r="U2544" s="1337">
        <v>21765</v>
      </c>
      <c r="V2544" s="1">
        <v>2.1000000000000001E-2</v>
      </c>
      <c r="W2544" s="1336">
        <v>105.05</v>
      </c>
      <c r="X2544" s="1">
        <v>13</v>
      </c>
      <c r="Y2544" s="1">
        <v>135</v>
      </c>
      <c r="Z2544" s="1" t="s">
        <v>436</v>
      </c>
      <c r="AA2544" s="1">
        <v>401</v>
      </c>
      <c r="AB2544" s="1337">
        <v>3635</v>
      </c>
    </row>
    <row r="2545" spans="1:28">
      <c r="A2545" s="1336" t="s">
        <v>1414</v>
      </c>
      <c r="B2545" s="2" t="s">
        <v>1463</v>
      </c>
      <c r="C2545" s="1" t="s">
        <v>1464</v>
      </c>
      <c r="D2545" s="1" t="s">
        <v>116</v>
      </c>
      <c r="E2545" s="1">
        <v>140083</v>
      </c>
      <c r="F2545" s="1336" t="s">
        <v>117</v>
      </c>
      <c r="G2545" s="1" t="s">
        <v>32</v>
      </c>
      <c r="H2545" s="1">
        <v>419184</v>
      </c>
      <c r="I2545" s="3">
        <v>42531</v>
      </c>
      <c r="J2545" s="3">
        <v>42527</v>
      </c>
      <c r="K2545" s="3">
        <v>42528</v>
      </c>
      <c r="L2545" s="1">
        <v>222266</v>
      </c>
      <c r="M2545" s="3">
        <v>42531</v>
      </c>
      <c r="N2545" s="1" t="s">
        <v>89</v>
      </c>
      <c r="O2545" s="1">
        <v>116822</v>
      </c>
      <c r="P2545" s="1">
        <v>5000</v>
      </c>
      <c r="Q2545" s="1">
        <v>4.84</v>
      </c>
      <c r="R2545" s="1337">
        <v>24200</v>
      </c>
      <c r="S2545" s="1">
        <v>-394.45</v>
      </c>
      <c r="T2545" s="1">
        <v>4.3529999999999998</v>
      </c>
      <c r="U2545" s="1337">
        <v>21765</v>
      </c>
      <c r="V2545" s="1">
        <v>2.1000000000000001E-2</v>
      </c>
      <c r="W2545" s="1336">
        <v>105.05</v>
      </c>
      <c r="X2545" s="1">
        <v>13</v>
      </c>
      <c r="Y2545" s="1">
        <v>141</v>
      </c>
      <c r="AA2545" s="1">
        <v>401</v>
      </c>
      <c r="AB2545" s="1337">
        <v>2435</v>
      </c>
    </row>
    <row r="2546" spans="1:28">
      <c r="A2546" s="1336" t="s">
        <v>1414</v>
      </c>
      <c r="B2546" s="2" t="s">
        <v>1463</v>
      </c>
      <c r="C2546" s="1" t="s">
        <v>1464</v>
      </c>
      <c r="D2546" s="1" t="s">
        <v>116</v>
      </c>
      <c r="E2546" s="1">
        <v>130001</v>
      </c>
      <c r="F2546" s="1336" t="s">
        <v>132</v>
      </c>
      <c r="G2546" s="1" t="s">
        <v>32</v>
      </c>
      <c r="H2546" s="1">
        <v>419568</v>
      </c>
      <c r="I2546" s="3">
        <v>42535</v>
      </c>
      <c r="J2546" s="3">
        <v>42528</v>
      </c>
      <c r="K2546" s="3">
        <v>42529</v>
      </c>
      <c r="N2546" s="1" t="s">
        <v>89</v>
      </c>
      <c r="O2546" s="1">
        <v>116966</v>
      </c>
      <c r="P2546" s="1">
        <v>20000</v>
      </c>
      <c r="Q2546" s="1">
        <v>4.96</v>
      </c>
      <c r="R2546" s="1337">
        <v>99200</v>
      </c>
      <c r="S2546" s="1">
        <v>822.2</v>
      </c>
      <c r="T2546" s="1">
        <v>4.3529999999999998</v>
      </c>
      <c r="U2546" s="1337">
        <v>87060</v>
      </c>
      <c r="V2546" s="1">
        <v>2.1000000000000001E-2</v>
      </c>
      <c r="W2546" s="1336">
        <v>420.2</v>
      </c>
      <c r="X2546" s="1">
        <v>13</v>
      </c>
      <c r="Y2546" s="1">
        <v>130</v>
      </c>
      <c r="AA2546" s="1">
        <v>401</v>
      </c>
      <c r="AB2546" s="1337">
        <v>12140</v>
      </c>
    </row>
    <row r="2547" spans="1:28">
      <c r="A2547" s="1336" t="s">
        <v>1414</v>
      </c>
      <c r="B2547" s="2" t="s">
        <v>1463</v>
      </c>
      <c r="C2547" s="1" t="s">
        <v>1464</v>
      </c>
      <c r="D2547" s="1" t="s">
        <v>116</v>
      </c>
      <c r="E2547" s="1">
        <v>130365</v>
      </c>
      <c r="F2547" s="1336" t="s">
        <v>432</v>
      </c>
      <c r="G2547" s="1" t="s">
        <v>32</v>
      </c>
      <c r="H2547" s="1">
        <v>419768</v>
      </c>
      <c r="I2547" s="3">
        <v>42535</v>
      </c>
      <c r="J2547" s="3">
        <v>42531</v>
      </c>
      <c r="K2547" s="3">
        <v>42531</v>
      </c>
      <c r="L2547" s="1">
        <v>222500</v>
      </c>
      <c r="M2547" s="3">
        <v>42535</v>
      </c>
      <c r="N2547" s="1" t="s">
        <v>89</v>
      </c>
      <c r="O2547" s="1">
        <v>117107</v>
      </c>
      <c r="P2547" s="1">
        <v>4000</v>
      </c>
      <c r="Q2547" s="1">
        <v>4.96</v>
      </c>
      <c r="R2547" s="1337">
        <v>19840</v>
      </c>
      <c r="S2547" s="1">
        <v>164.44</v>
      </c>
      <c r="T2547" s="1">
        <v>4.3529999999999998</v>
      </c>
      <c r="U2547" s="1337">
        <v>17412</v>
      </c>
      <c r="V2547" s="1">
        <v>2.1000000000000001E-2</v>
      </c>
      <c r="W2547" s="1336">
        <v>84.04</v>
      </c>
      <c r="X2547" s="1">
        <v>13</v>
      </c>
      <c r="Y2547" s="1">
        <v>135</v>
      </c>
      <c r="Z2547" s="1" t="s">
        <v>90</v>
      </c>
      <c r="AA2547" s="1">
        <v>401</v>
      </c>
      <c r="AB2547" s="1337">
        <v>2428</v>
      </c>
    </row>
    <row r="2548" spans="1:28">
      <c r="A2548" s="1336" t="s">
        <v>1414</v>
      </c>
      <c r="B2548" s="2" t="s">
        <v>1463</v>
      </c>
      <c r="C2548" s="1" t="s">
        <v>1464</v>
      </c>
      <c r="D2548" s="1" t="s">
        <v>116</v>
      </c>
      <c r="E2548" s="1">
        <v>130110</v>
      </c>
      <c r="F2548" s="1336" t="s">
        <v>198</v>
      </c>
      <c r="G2548" s="1" t="s">
        <v>32</v>
      </c>
      <c r="H2548" s="1">
        <v>419949</v>
      </c>
      <c r="I2548" s="3">
        <v>42538</v>
      </c>
      <c r="J2548" s="3">
        <v>42534</v>
      </c>
      <c r="K2548" s="3">
        <v>42535</v>
      </c>
      <c r="N2548" s="1" t="s">
        <v>89</v>
      </c>
      <c r="O2548" s="1">
        <v>117170</v>
      </c>
      <c r="P2548" s="1">
        <v>3000</v>
      </c>
      <c r="Q2548" s="1">
        <v>4.9800000000000004</v>
      </c>
      <c r="R2548" s="1337">
        <v>14940</v>
      </c>
      <c r="S2548" s="1">
        <v>183.33</v>
      </c>
      <c r="T2548" s="1">
        <v>4.3529999999999998</v>
      </c>
      <c r="U2548" s="1337">
        <v>13059</v>
      </c>
      <c r="V2548" s="1">
        <v>2.1000000000000001E-2</v>
      </c>
      <c r="W2548" s="1336">
        <v>63.03</v>
      </c>
      <c r="X2548" s="1">
        <v>13</v>
      </c>
      <c r="Y2548" s="1">
        <v>130</v>
      </c>
      <c r="AA2548" s="1">
        <v>401</v>
      </c>
      <c r="AB2548" s="1337">
        <v>1881</v>
      </c>
    </row>
    <row r="2549" spans="1:28">
      <c r="A2549" s="1336" t="s">
        <v>1414</v>
      </c>
      <c r="B2549" s="2" t="s">
        <v>1463</v>
      </c>
      <c r="C2549" s="1" t="s">
        <v>1464</v>
      </c>
      <c r="D2549" s="1" t="s">
        <v>116</v>
      </c>
      <c r="E2549" s="1">
        <v>130308</v>
      </c>
      <c r="F2549" s="1336" t="s">
        <v>126</v>
      </c>
      <c r="G2549" s="1" t="s">
        <v>32</v>
      </c>
      <c r="H2549" s="1">
        <v>420208</v>
      </c>
      <c r="I2549" s="3">
        <v>42541</v>
      </c>
      <c r="J2549" s="3">
        <v>42537</v>
      </c>
      <c r="K2549" s="3">
        <v>42538</v>
      </c>
      <c r="N2549" s="1" t="s">
        <v>89</v>
      </c>
      <c r="O2549" s="1">
        <v>117266</v>
      </c>
      <c r="P2549" s="1">
        <v>50000</v>
      </c>
      <c r="Q2549" s="1">
        <v>4.9800000000000004</v>
      </c>
      <c r="R2549" s="1337">
        <v>249000</v>
      </c>
      <c r="S2549" s="4">
        <v>3055.5</v>
      </c>
      <c r="T2549" s="1">
        <v>4.3529999999999998</v>
      </c>
      <c r="U2549" s="1337">
        <v>217650</v>
      </c>
      <c r="V2549" s="1">
        <v>2.1000000000000001E-2</v>
      </c>
      <c r="W2549" s="1337">
        <v>1050.5</v>
      </c>
      <c r="X2549" s="1">
        <v>13</v>
      </c>
      <c r="Y2549" s="1">
        <v>141</v>
      </c>
      <c r="AA2549" s="1">
        <v>401</v>
      </c>
      <c r="AB2549" s="1337">
        <v>31350</v>
      </c>
    </row>
    <row r="2550" spans="1:28">
      <c r="A2550" s="1336" t="s">
        <v>1414</v>
      </c>
      <c r="B2550" s="2" t="s">
        <v>1463</v>
      </c>
      <c r="C2550" s="1" t="s">
        <v>1464</v>
      </c>
      <c r="D2550" s="1" t="s">
        <v>116</v>
      </c>
      <c r="E2550" s="1">
        <v>130140</v>
      </c>
      <c r="F2550" s="1336" t="s">
        <v>222</v>
      </c>
      <c r="G2550" s="1" t="s">
        <v>32</v>
      </c>
      <c r="H2550" s="1">
        <v>420275</v>
      </c>
      <c r="I2550" s="3">
        <v>42541</v>
      </c>
      <c r="J2550" s="3">
        <v>42538</v>
      </c>
      <c r="K2550" s="3">
        <v>42538</v>
      </c>
      <c r="N2550" s="1" t="s">
        <v>89</v>
      </c>
      <c r="O2550" s="1">
        <v>117296</v>
      </c>
      <c r="P2550" s="1">
        <v>6000</v>
      </c>
      <c r="Q2550" s="1">
        <v>4.9800000000000004</v>
      </c>
      <c r="R2550" s="1337">
        <v>29880</v>
      </c>
      <c r="S2550" s="1">
        <v>366.66</v>
      </c>
      <c r="T2550" s="1">
        <v>4.3529999999999998</v>
      </c>
      <c r="U2550" s="1337">
        <v>26118</v>
      </c>
      <c r="V2550" s="1">
        <v>2.1000000000000001E-2</v>
      </c>
      <c r="W2550" s="1336">
        <v>126.06</v>
      </c>
      <c r="X2550" s="1">
        <v>13</v>
      </c>
      <c r="Y2550" s="1">
        <v>130</v>
      </c>
      <c r="AA2550" s="1">
        <v>401</v>
      </c>
      <c r="AB2550" s="1337">
        <v>3762</v>
      </c>
    </row>
    <row r="2551" spans="1:28">
      <c r="A2551" s="1336" t="s">
        <v>1414</v>
      </c>
      <c r="B2551" s="2" t="s">
        <v>1463</v>
      </c>
      <c r="C2551" s="1" t="s">
        <v>1464</v>
      </c>
      <c r="D2551" s="1" t="s">
        <v>116</v>
      </c>
      <c r="E2551" s="1">
        <v>130140</v>
      </c>
      <c r="F2551" s="1336" t="s">
        <v>222</v>
      </c>
      <c r="G2551" s="1" t="s">
        <v>32</v>
      </c>
      <c r="H2551" s="1">
        <v>420638</v>
      </c>
      <c r="I2551" s="3">
        <v>42541</v>
      </c>
      <c r="J2551" s="3">
        <v>42543</v>
      </c>
      <c r="K2551" s="3">
        <v>42543</v>
      </c>
      <c r="N2551" s="1" t="s">
        <v>89</v>
      </c>
      <c r="O2551" s="1">
        <v>117407</v>
      </c>
      <c r="P2551" s="1">
        <v>6000</v>
      </c>
      <c r="Q2551" s="1">
        <v>4.9800000000000004</v>
      </c>
      <c r="R2551" s="1337">
        <v>29880</v>
      </c>
      <c r="S2551" s="1">
        <v>366.66</v>
      </c>
      <c r="T2551" s="1">
        <v>4.3529999999999998</v>
      </c>
      <c r="U2551" s="1337">
        <v>26118</v>
      </c>
      <c r="V2551" s="1">
        <v>2.1000000000000001E-2</v>
      </c>
      <c r="W2551" s="1336">
        <v>126.06</v>
      </c>
      <c r="X2551" s="1">
        <v>13</v>
      </c>
      <c r="Y2551" s="1">
        <v>130</v>
      </c>
      <c r="AA2551" s="1">
        <v>401</v>
      </c>
      <c r="AB2551" s="1337">
        <v>3762</v>
      </c>
    </row>
    <row r="2552" spans="1:28">
      <c r="A2552" s="1336" t="s">
        <v>1414</v>
      </c>
      <c r="B2552" s="2" t="s">
        <v>1463</v>
      </c>
      <c r="C2552" s="1" t="s">
        <v>1464</v>
      </c>
      <c r="D2552" s="1" t="s">
        <v>116</v>
      </c>
      <c r="E2552" s="1">
        <v>130371</v>
      </c>
      <c r="F2552" s="1336" t="s">
        <v>658</v>
      </c>
      <c r="G2552" s="1" t="s">
        <v>32</v>
      </c>
      <c r="H2552" s="1">
        <v>420654</v>
      </c>
      <c r="I2552" s="3">
        <v>42543</v>
      </c>
      <c r="J2552" s="3">
        <v>42538</v>
      </c>
      <c r="K2552" s="3">
        <v>42542</v>
      </c>
      <c r="L2552" s="1">
        <v>223000</v>
      </c>
      <c r="M2552" s="3">
        <v>42543</v>
      </c>
      <c r="N2552" s="1" t="s">
        <v>89</v>
      </c>
      <c r="O2552" s="1">
        <v>117319</v>
      </c>
      <c r="P2552" s="1">
        <v>3000</v>
      </c>
      <c r="Q2552" s="1">
        <v>5.08</v>
      </c>
      <c r="R2552" s="1337">
        <v>15240</v>
      </c>
      <c r="S2552" s="1">
        <v>483.33</v>
      </c>
      <c r="T2552" s="1">
        <v>4.3529999999999998</v>
      </c>
      <c r="U2552" s="1337">
        <v>13059</v>
      </c>
      <c r="V2552" s="1">
        <v>2.1000000000000001E-2</v>
      </c>
      <c r="W2552" s="1336">
        <v>63.03</v>
      </c>
      <c r="X2552" s="1">
        <v>13</v>
      </c>
      <c r="Y2552" s="1">
        <v>135</v>
      </c>
      <c r="Z2552" s="1" t="s">
        <v>143</v>
      </c>
      <c r="AA2552" s="1">
        <v>401</v>
      </c>
      <c r="AB2552" s="1337">
        <v>2181</v>
      </c>
    </row>
    <row r="2553" spans="1:28">
      <c r="A2553" s="1336" t="s">
        <v>1414</v>
      </c>
      <c r="B2553" s="2" t="s">
        <v>1463</v>
      </c>
      <c r="C2553" s="1" t="s">
        <v>1464</v>
      </c>
      <c r="D2553" s="1" t="s">
        <v>116</v>
      </c>
      <c r="E2553" s="1">
        <v>130001</v>
      </c>
      <c r="F2553" s="1336" t="s">
        <v>132</v>
      </c>
      <c r="G2553" s="1" t="s">
        <v>32</v>
      </c>
      <c r="H2553" s="1">
        <v>420849</v>
      </c>
      <c r="I2553" s="3">
        <v>42545</v>
      </c>
      <c r="J2553" s="3">
        <v>42528</v>
      </c>
      <c r="K2553" s="3">
        <v>42529</v>
      </c>
      <c r="N2553" s="1" t="s">
        <v>89</v>
      </c>
      <c r="O2553" s="1">
        <v>116966</v>
      </c>
      <c r="P2553" s="1">
        <v>30000</v>
      </c>
      <c r="Q2553" s="1">
        <v>4.96</v>
      </c>
      <c r="R2553" s="1337">
        <v>148800</v>
      </c>
      <c r="S2553" s="4">
        <v>1233.3</v>
      </c>
      <c r="T2553" s="1">
        <v>4.3529999999999998</v>
      </c>
      <c r="U2553" s="1337">
        <v>130590</v>
      </c>
      <c r="V2553" s="1">
        <v>2.1000000000000001E-2</v>
      </c>
      <c r="W2553" s="1336">
        <v>630.29999999999995</v>
      </c>
      <c r="X2553" s="1">
        <v>13</v>
      </c>
      <c r="Y2553" s="1">
        <v>130</v>
      </c>
      <c r="AA2553" s="1">
        <v>401</v>
      </c>
      <c r="AB2553" s="1337">
        <v>18210</v>
      </c>
    </row>
    <row r="2554" spans="1:28">
      <c r="A2554" s="1336" t="s">
        <v>1414</v>
      </c>
      <c r="B2554" s="2" t="s">
        <v>1463</v>
      </c>
      <c r="C2554" s="1" t="s">
        <v>1464</v>
      </c>
      <c r="D2554" s="1" t="s">
        <v>116</v>
      </c>
      <c r="E2554" s="1">
        <v>130322</v>
      </c>
      <c r="F2554" s="1336" t="s">
        <v>142</v>
      </c>
      <c r="G2554" s="1" t="s">
        <v>32</v>
      </c>
      <c r="H2554" s="1">
        <v>420926</v>
      </c>
      <c r="I2554" s="3">
        <v>42544</v>
      </c>
      <c r="J2554" s="3">
        <v>42543</v>
      </c>
      <c r="K2554" s="3">
        <v>42544</v>
      </c>
      <c r="L2554" s="1">
        <v>223102</v>
      </c>
      <c r="M2554" s="3">
        <v>42544</v>
      </c>
      <c r="N2554" s="1" t="s">
        <v>89</v>
      </c>
      <c r="O2554" s="1">
        <v>117392</v>
      </c>
      <c r="P2554" s="1">
        <v>5000</v>
      </c>
      <c r="Q2554" s="1">
        <v>4.79</v>
      </c>
      <c r="R2554" s="1337">
        <v>23950</v>
      </c>
      <c r="S2554" s="1">
        <v>-644.45000000000005</v>
      </c>
      <c r="T2554" s="1">
        <v>4.3529999999999998</v>
      </c>
      <c r="U2554" s="1337">
        <v>21765</v>
      </c>
      <c r="V2554" s="1">
        <v>2.1000000000000001E-2</v>
      </c>
      <c r="W2554" s="1336">
        <v>105.05</v>
      </c>
      <c r="X2554" s="1">
        <v>13</v>
      </c>
      <c r="Y2554" s="1">
        <v>135</v>
      </c>
      <c r="Z2554" s="1" t="s">
        <v>143</v>
      </c>
      <c r="AA2554" s="1">
        <v>401</v>
      </c>
      <c r="AB2554" s="1337">
        <v>2185</v>
      </c>
    </row>
    <row r="2555" spans="1:28">
      <c r="A2555" s="1336" t="s">
        <v>1414</v>
      </c>
      <c r="B2555" s="2" t="s">
        <v>1465</v>
      </c>
      <c r="C2555" s="1" t="s">
        <v>1464</v>
      </c>
      <c r="D2555" s="1" t="s">
        <v>76</v>
      </c>
      <c r="E2555" s="1">
        <v>140008</v>
      </c>
      <c r="F2555" s="1336" t="s">
        <v>123</v>
      </c>
      <c r="G2555" s="1" t="s">
        <v>32</v>
      </c>
      <c r="H2555" s="1">
        <v>419176</v>
      </c>
      <c r="I2555" s="3">
        <v>42531</v>
      </c>
      <c r="J2555" s="3">
        <v>42522</v>
      </c>
      <c r="K2555" s="3">
        <v>42541</v>
      </c>
      <c r="L2555" s="1">
        <v>222263</v>
      </c>
      <c r="M2555" s="3">
        <v>42531</v>
      </c>
      <c r="N2555" s="1" t="s">
        <v>89</v>
      </c>
      <c r="O2555" s="1">
        <v>116696</v>
      </c>
      <c r="P2555" s="1">
        <v>10000</v>
      </c>
      <c r="Q2555" s="1">
        <v>4.96</v>
      </c>
      <c r="R2555" s="1337">
        <v>49600</v>
      </c>
      <c r="S2555" s="1">
        <v>411.1</v>
      </c>
      <c r="T2555" s="1">
        <v>4.3529999999999998</v>
      </c>
      <c r="U2555" s="1337">
        <v>43530</v>
      </c>
      <c r="V2555" s="1">
        <v>2.1000000000000001E-2</v>
      </c>
      <c r="W2555" s="1336">
        <v>210.1</v>
      </c>
      <c r="X2555" s="1">
        <v>13</v>
      </c>
      <c r="Y2555" s="1">
        <v>141</v>
      </c>
      <c r="AA2555" s="1">
        <v>401</v>
      </c>
      <c r="AB2555" s="1337">
        <v>6070</v>
      </c>
    </row>
    <row r="2556" spans="1:28">
      <c r="A2556" s="1336" t="s">
        <v>1414</v>
      </c>
      <c r="B2556" s="2" t="s">
        <v>1466</v>
      </c>
      <c r="C2556" s="1" t="s">
        <v>1467</v>
      </c>
      <c r="D2556" s="1" t="s">
        <v>116</v>
      </c>
      <c r="E2556" s="1">
        <v>130118</v>
      </c>
      <c r="F2556" s="1336" t="s">
        <v>697</v>
      </c>
      <c r="G2556" s="1" t="s">
        <v>53</v>
      </c>
      <c r="H2556" s="1">
        <v>7334</v>
      </c>
      <c r="I2556" s="3">
        <v>42545</v>
      </c>
      <c r="J2556" s="3">
        <v>42549</v>
      </c>
      <c r="K2556" s="3">
        <v>42549</v>
      </c>
      <c r="L2556" s="1">
        <v>223148</v>
      </c>
      <c r="N2556" s="1" t="s">
        <v>54</v>
      </c>
      <c r="O2556" s="1">
        <v>7528</v>
      </c>
      <c r="P2556" s="1">
        <v>-2000</v>
      </c>
      <c r="Q2556" s="1">
        <v>5.08</v>
      </c>
      <c r="R2556" s="1337">
        <v>-10160</v>
      </c>
      <c r="S2556" s="1">
        <v>-322.22000000000003</v>
      </c>
      <c r="T2556" s="1">
        <v>4.3529999999999998</v>
      </c>
      <c r="U2556" s="1337">
        <v>-8706</v>
      </c>
      <c r="V2556" s="1">
        <v>2.1000000000000001E-2</v>
      </c>
      <c r="W2556" s="1336">
        <v>-42.02</v>
      </c>
      <c r="X2556" s="1">
        <v>13</v>
      </c>
      <c r="Y2556" s="1">
        <v>135</v>
      </c>
      <c r="Z2556" s="1" t="s">
        <v>436</v>
      </c>
      <c r="AA2556" s="1">
        <v>401</v>
      </c>
      <c r="AB2556" s="1337">
        <v>-1454</v>
      </c>
    </row>
    <row r="2557" spans="1:28">
      <c r="A2557" s="1336" t="s">
        <v>1414</v>
      </c>
      <c r="B2557" s="2" t="s">
        <v>1466</v>
      </c>
      <c r="C2557" s="1" t="s">
        <v>1467</v>
      </c>
      <c r="D2557" s="1" t="s">
        <v>116</v>
      </c>
      <c r="E2557" s="1">
        <v>130004</v>
      </c>
      <c r="F2557" s="1336" t="s">
        <v>125</v>
      </c>
      <c r="G2557" s="1" t="s">
        <v>32</v>
      </c>
      <c r="H2557" s="1">
        <v>418022</v>
      </c>
      <c r="I2557" s="3">
        <v>42522</v>
      </c>
      <c r="J2557" s="3">
        <v>42521</v>
      </c>
      <c r="K2557" s="3">
        <v>42523</v>
      </c>
      <c r="L2557" s="1">
        <v>221456</v>
      </c>
      <c r="M2557" s="3">
        <v>42522</v>
      </c>
      <c r="N2557" s="1" t="s">
        <v>89</v>
      </c>
      <c r="O2557" s="1">
        <v>116637</v>
      </c>
      <c r="P2557" s="1">
        <v>35000</v>
      </c>
      <c r="Q2557" s="1">
        <v>5.03</v>
      </c>
      <c r="R2557" s="1337">
        <v>176050</v>
      </c>
      <c r="S2557" s="4">
        <v>3888.85</v>
      </c>
      <c r="T2557" s="1">
        <v>4.3529999999999998</v>
      </c>
      <c r="U2557" s="1337">
        <v>152355</v>
      </c>
      <c r="V2557" s="1">
        <v>2.1000000000000001E-2</v>
      </c>
      <c r="W2557" s="1336">
        <v>735.35</v>
      </c>
      <c r="X2557" s="1">
        <v>13</v>
      </c>
      <c r="Y2557" s="1">
        <v>130</v>
      </c>
      <c r="AA2557" s="1">
        <v>401</v>
      </c>
      <c r="AB2557" s="1337">
        <v>23695</v>
      </c>
    </row>
    <row r="2558" spans="1:28">
      <c r="A2558" s="1336" t="s">
        <v>1414</v>
      </c>
      <c r="B2558" s="2" t="s">
        <v>1466</v>
      </c>
      <c r="C2558" s="1" t="s">
        <v>1467</v>
      </c>
      <c r="D2558" s="1" t="s">
        <v>116</v>
      </c>
      <c r="E2558" s="1">
        <v>130007</v>
      </c>
      <c r="F2558" s="1336" t="s">
        <v>146</v>
      </c>
      <c r="G2558" s="1" t="s">
        <v>32</v>
      </c>
      <c r="H2558" s="1">
        <v>418124</v>
      </c>
      <c r="I2558" s="3">
        <v>42523</v>
      </c>
      <c r="J2558" s="3">
        <v>42517</v>
      </c>
      <c r="K2558" s="3">
        <v>42523</v>
      </c>
      <c r="L2558" s="1">
        <v>221537</v>
      </c>
      <c r="M2558" s="3">
        <v>42523</v>
      </c>
      <c r="N2558" s="1" t="s">
        <v>89</v>
      </c>
      <c r="O2558" s="1">
        <v>116530</v>
      </c>
      <c r="P2558" s="1">
        <v>10000</v>
      </c>
      <c r="Q2558" s="1">
        <v>5.08</v>
      </c>
      <c r="R2558" s="1337">
        <v>50800</v>
      </c>
      <c r="S2558" s="4">
        <v>1611.1</v>
      </c>
      <c r="T2558" s="1">
        <v>4.3529999999999998</v>
      </c>
      <c r="U2558" s="1337">
        <v>43530</v>
      </c>
      <c r="V2558" s="1">
        <v>2.1000000000000001E-2</v>
      </c>
      <c r="W2558" s="1336">
        <v>210.1</v>
      </c>
      <c r="X2558" s="1">
        <v>13</v>
      </c>
      <c r="Y2558" s="1">
        <v>130</v>
      </c>
      <c r="AA2558" s="1">
        <v>401</v>
      </c>
      <c r="AB2558" s="1337">
        <v>7270</v>
      </c>
    </row>
    <row r="2559" spans="1:28">
      <c r="A2559" s="1336" t="s">
        <v>1414</v>
      </c>
      <c r="B2559" s="2" t="s">
        <v>1466</v>
      </c>
      <c r="C2559" s="1" t="s">
        <v>1467</v>
      </c>
      <c r="D2559" s="1" t="s">
        <v>116</v>
      </c>
      <c r="E2559" s="1">
        <v>130370</v>
      </c>
      <c r="F2559" s="1336" t="s">
        <v>457</v>
      </c>
      <c r="G2559" s="1" t="s">
        <v>32</v>
      </c>
      <c r="H2559" s="1">
        <v>418141</v>
      </c>
      <c r="I2559" s="3">
        <v>42523</v>
      </c>
      <c r="J2559" s="3">
        <v>42521</v>
      </c>
      <c r="K2559" s="3">
        <v>42522</v>
      </c>
      <c r="L2559" s="1">
        <v>221547</v>
      </c>
      <c r="M2559" s="3">
        <v>42523</v>
      </c>
      <c r="N2559" s="1" t="s">
        <v>89</v>
      </c>
      <c r="O2559" s="1">
        <v>116626</v>
      </c>
      <c r="P2559" s="1">
        <v>5000</v>
      </c>
      <c r="Q2559" s="1">
        <v>4.96</v>
      </c>
      <c r="R2559" s="1337">
        <v>24800</v>
      </c>
      <c r="S2559" s="1">
        <v>205.55</v>
      </c>
      <c r="T2559" s="1">
        <v>4.3529999999999998</v>
      </c>
      <c r="U2559" s="1337">
        <v>21765</v>
      </c>
      <c r="V2559" s="1">
        <v>2.1000000000000001E-2</v>
      </c>
      <c r="W2559" s="1336">
        <v>105.05</v>
      </c>
      <c r="X2559" s="1">
        <v>13</v>
      </c>
      <c r="Y2559" s="1">
        <v>135</v>
      </c>
      <c r="Z2559" s="1" t="s">
        <v>436</v>
      </c>
      <c r="AA2559" s="1">
        <v>401</v>
      </c>
      <c r="AB2559" s="1337">
        <v>3035</v>
      </c>
    </row>
    <row r="2560" spans="1:28">
      <c r="A2560" s="1336" t="s">
        <v>1414</v>
      </c>
      <c r="B2560" s="2" t="s">
        <v>1466</v>
      </c>
      <c r="C2560" s="1" t="s">
        <v>1467</v>
      </c>
      <c r="D2560" s="1" t="s">
        <v>116</v>
      </c>
      <c r="E2560" s="1">
        <v>130003</v>
      </c>
      <c r="F2560" s="1336" t="s">
        <v>145</v>
      </c>
      <c r="G2560" s="1" t="s">
        <v>32</v>
      </c>
      <c r="H2560" s="1">
        <v>418231</v>
      </c>
      <c r="I2560" s="3">
        <v>42524</v>
      </c>
      <c r="J2560" s="3">
        <v>42522</v>
      </c>
      <c r="K2560" s="3">
        <v>42537</v>
      </c>
      <c r="N2560" s="1" t="s">
        <v>89</v>
      </c>
      <c r="O2560" s="1">
        <v>116678</v>
      </c>
      <c r="P2560" s="1">
        <v>40000</v>
      </c>
      <c r="Q2560" s="1">
        <v>4.9800000000000004</v>
      </c>
      <c r="R2560" s="1337">
        <v>199200</v>
      </c>
      <c r="S2560" s="4">
        <v>2444.4</v>
      </c>
      <c r="T2560" s="1">
        <v>4.3529999999999998</v>
      </c>
      <c r="U2560" s="1337">
        <v>174120</v>
      </c>
      <c r="V2560" s="1">
        <v>2.1000000000000001E-2</v>
      </c>
      <c r="W2560" s="1336">
        <v>840.4</v>
      </c>
      <c r="X2560" s="1">
        <v>13</v>
      </c>
      <c r="Y2560" s="1">
        <v>130</v>
      </c>
      <c r="AA2560" s="1">
        <v>401</v>
      </c>
      <c r="AB2560" s="1337">
        <v>25080</v>
      </c>
    </row>
    <row r="2561" spans="1:28">
      <c r="A2561" s="1336" t="s">
        <v>1414</v>
      </c>
      <c r="B2561" s="2" t="s">
        <v>1466</v>
      </c>
      <c r="C2561" s="1" t="s">
        <v>1467</v>
      </c>
      <c r="D2561" s="1" t="s">
        <v>116</v>
      </c>
      <c r="E2561" s="1">
        <v>140008</v>
      </c>
      <c r="F2561" s="1336" t="s">
        <v>123</v>
      </c>
      <c r="G2561" s="1" t="s">
        <v>32</v>
      </c>
      <c r="H2561" s="1">
        <v>418318</v>
      </c>
      <c r="I2561" s="3">
        <v>42524</v>
      </c>
      <c r="J2561" s="3">
        <v>42522</v>
      </c>
      <c r="K2561" s="3">
        <v>42527</v>
      </c>
      <c r="L2561" s="1">
        <v>221674</v>
      </c>
      <c r="M2561" s="3">
        <v>42524</v>
      </c>
      <c r="N2561" s="1" t="s">
        <v>89</v>
      </c>
      <c r="O2561" s="1">
        <v>116696</v>
      </c>
      <c r="P2561" s="1">
        <v>30000</v>
      </c>
      <c r="Q2561" s="1">
        <v>4.96</v>
      </c>
      <c r="R2561" s="1337">
        <v>148800</v>
      </c>
      <c r="S2561" s="4">
        <v>1233.3</v>
      </c>
      <c r="T2561" s="1">
        <v>4.3529999999999998</v>
      </c>
      <c r="U2561" s="1337">
        <v>130590</v>
      </c>
      <c r="V2561" s="1">
        <v>2.1000000000000001E-2</v>
      </c>
      <c r="W2561" s="1336">
        <v>630.29999999999995</v>
      </c>
      <c r="X2561" s="1">
        <v>13</v>
      </c>
      <c r="Y2561" s="1">
        <v>141</v>
      </c>
      <c r="AA2561" s="1">
        <v>401</v>
      </c>
      <c r="AB2561" s="1337">
        <v>18210</v>
      </c>
    </row>
    <row r="2562" spans="1:28">
      <c r="A2562" s="1336" t="s">
        <v>1414</v>
      </c>
      <c r="B2562" s="2" t="s">
        <v>1466</v>
      </c>
      <c r="C2562" s="1" t="s">
        <v>1467</v>
      </c>
      <c r="D2562" s="1" t="s">
        <v>116</v>
      </c>
      <c r="E2562" s="1">
        <v>140008</v>
      </c>
      <c r="F2562" s="1336" t="s">
        <v>123</v>
      </c>
      <c r="G2562" s="1" t="s">
        <v>32</v>
      </c>
      <c r="H2562" s="1">
        <v>418327</v>
      </c>
      <c r="I2562" s="3">
        <v>42524</v>
      </c>
      <c r="J2562" s="3">
        <v>42522</v>
      </c>
      <c r="K2562" s="3">
        <v>42527</v>
      </c>
      <c r="L2562" s="1">
        <v>221676</v>
      </c>
      <c r="M2562" s="3">
        <v>42524</v>
      </c>
      <c r="N2562" s="1" t="s">
        <v>89</v>
      </c>
      <c r="O2562" s="1">
        <v>116696</v>
      </c>
      <c r="P2562" s="1">
        <v>50000</v>
      </c>
      <c r="Q2562" s="1">
        <v>4.96</v>
      </c>
      <c r="R2562" s="1337">
        <v>248000</v>
      </c>
      <c r="S2562" s="4">
        <v>2055.5</v>
      </c>
      <c r="T2562" s="1">
        <v>4.3529999999999998</v>
      </c>
      <c r="U2562" s="1337">
        <v>217650</v>
      </c>
      <c r="V2562" s="1">
        <v>2.1000000000000001E-2</v>
      </c>
      <c r="W2562" s="1337">
        <v>1050.5</v>
      </c>
      <c r="X2562" s="1">
        <v>13</v>
      </c>
      <c r="Y2562" s="1">
        <v>141</v>
      </c>
      <c r="AA2562" s="1">
        <v>401</v>
      </c>
      <c r="AB2562" s="1337">
        <v>30350</v>
      </c>
    </row>
    <row r="2563" spans="1:28">
      <c r="A2563" s="1336" t="s">
        <v>1414</v>
      </c>
      <c r="B2563" s="2" t="s">
        <v>1466</v>
      </c>
      <c r="C2563" s="1" t="s">
        <v>1467</v>
      </c>
      <c r="D2563" s="1" t="s">
        <v>116</v>
      </c>
      <c r="E2563" s="1">
        <v>130018</v>
      </c>
      <c r="F2563" s="1336" t="s">
        <v>124</v>
      </c>
      <c r="G2563" s="1" t="s">
        <v>32</v>
      </c>
      <c r="H2563" s="1">
        <v>418382</v>
      </c>
      <c r="I2563" s="3">
        <v>42527</v>
      </c>
      <c r="J2563" s="3">
        <v>42521</v>
      </c>
      <c r="K2563" s="3">
        <v>42523</v>
      </c>
      <c r="N2563" s="1" t="s">
        <v>89</v>
      </c>
      <c r="O2563" s="1">
        <v>116645</v>
      </c>
      <c r="P2563" s="1">
        <v>5000</v>
      </c>
      <c r="Q2563" s="1">
        <v>4.9800000000000004</v>
      </c>
      <c r="R2563" s="1337">
        <v>24900</v>
      </c>
      <c r="S2563" s="1">
        <v>305.55</v>
      </c>
      <c r="T2563" s="1">
        <v>4.3529999999999998</v>
      </c>
      <c r="U2563" s="1337">
        <v>21765</v>
      </c>
      <c r="V2563" s="1">
        <v>2.1000000000000001E-2</v>
      </c>
      <c r="W2563" s="1336">
        <v>105.05</v>
      </c>
      <c r="X2563" s="1">
        <v>13</v>
      </c>
      <c r="Y2563" s="1">
        <v>130</v>
      </c>
      <c r="AA2563" s="1">
        <v>401</v>
      </c>
      <c r="AB2563" s="1337">
        <v>3135</v>
      </c>
    </row>
    <row r="2564" spans="1:28">
      <c r="A2564" s="1336" t="s">
        <v>1414</v>
      </c>
      <c r="B2564" s="2" t="s">
        <v>1466</v>
      </c>
      <c r="C2564" s="1" t="s">
        <v>1467</v>
      </c>
      <c r="D2564" s="1" t="s">
        <v>116</v>
      </c>
      <c r="E2564" s="1">
        <v>130308</v>
      </c>
      <c r="F2564" s="1336" t="s">
        <v>126</v>
      </c>
      <c r="G2564" s="1" t="s">
        <v>32</v>
      </c>
      <c r="H2564" s="1">
        <v>418403</v>
      </c>
      <c r="I2564" s="3">
        <v>42527</v>
      </c>
      <c r="J2564" s="3">
        <v>42523</v>
      </c>
      <c r="K2564" s="3">
        <v>42524</v>
      </c>
      <c r="N2564" s="1" t="s">
        <v>89</v>
      </c>
      <c r="O2564" s="1">
        <v>116765</v>
      </c>
      <c r="P2564" s="1">
        <v>30000</v>
      </c>
      <c r="Q2564" s="1">
        <v>5.08</v>
      </c>
      <c r="R2564" s="1337">
        <v>152400</v>
      </c>
      <c r="S2564" s="4">
        <v>4833.3</v>
      </c>
      <c r="T2564" s="1">
        <v>4.3529999999999998</v>
      </c>
      <c r="U2564" s="1337">
        <v>130590</v>
      </c>
      <c r="V2564" s="1">
        <v>2.1000000000000001E-2</v>
      </c>
      <c r="W2564" s="1336">
        <v>630.29999999999995</v>
      </c>
      <c r="X2564" s="1">
        <v>13</v>
      </c>
      <c r="Y2564" s="1">
        <v>141</v>
      </c>
      <c r="AA2564" s="1">
        <v>401</v>
      </c>
      <c r="AB2564" s="1337">
        <v>21810</v>
      </c>
    </row>
    <row r="2565" spans="1:28">
      <c r="A2565" s="1336" t="s">
        <v>1414</v>
      </c>
      <c r="B2565" s="2" t="s">
        <v>1466</v>
      </c>
      <c r="C2565" s="1" t="s">
        <v>1467</v>
      </c>
      <c r="D2565" s="1" t="s">
        <v>116</v>
      </c>
      <c r="E2565" s="1">
        <v>130100</v>
      </c>
      <c r="F2565" s="1336" t="s">
        <v>1417</v>
      </c>
      <c r="G2565" s="1" t="s">
        <v>32</v>
      </c>
      <c r="H2565" s="1">
        <v>418545</v>
      </c>
      <c r="I2565" s="3">
        <v>42527</v>
      </c>
      <c r="J2565" s="3">
        <v>42521</v>
      </c>
      <c r="K2565" s="3">
        <v>42522</v>
      </c>
      <c r="L2565" s="1">
        <v>221767</v>
      </c>
      <c r="M2565" s="3">
        <v>42526</v>
      </c>
      <c r="N2565" s="1" t="s">
        <v>89</v>
      </c>
      <c r="O2565" s="1">
        <v>116650</v>
      </c>
      <c r="P2565" s="1">
        <v>2000</v>
      </c>
      <c r="Q2565" s="1">
        <v>4.96</v>
      </c>
      <c r="R2565" s="1337">
        <v>9920</v>
      </c>
      <c r="S2565" s="1">
        <v>82.22</v>
      </c>
      <c r="T2565" s="1">
        <v>4.3529999999999998</v>
      </c>
      <c r="U2565" s="1337">
        <v>8706</v>
      </c>
      <c r="V2565" s="1">
        <v>2.1000000000000001E-2</v>
      </c>
      <c r="W2565" s="1336">
        <v>42.02</v>
      </c>
      <c r="X2565" s="1">
        <v>13</v>
      </c>
      <c r="Y2565" s="1">
        <v>135</v>
      </c>
      <c r="Z2565" s="1" t="s">
        <v>436</v>
      </c>
      <c r="AA2565" s="1">
        <v>401</v>
      </c>
      <c r="AB2565" s="1337">
        <v>1214</v>
      </c>
    </row>
    <row r="2566" spans="1:28">
      <c r="A2566" s="1336" t="s">
        <v>1414</v>
      </c>
      <c r="B2566" s="2" t="s">
        <v>1466</v>
      </c>
      <c r="C2566" s="1" t="s">
        <v>1467</v>
      </c>
      <c r="D2566" s="1" t="s">
        <v>116</v>
      </c>
      <c r="E2566" s="1">
        <v>130019</v>
      </c>
      <c r="F2566" s="1336" t="s">
        <v>412</v>
      </c>
      <c r="G2566" s="1" t="s">
        <v>32</v>
      </c>
      <c r="H2566" s="1">
        <v>418583</v>
      </c>
      <c r="I2566" s="3">
        <v>42527</v>
      </c>
      <c r="J2566" s="3">
        <v>42522</v>
      </c>
      <c r="K2566" s="3">
        <v>42523</v>
      </c>
      <c r="N2566" s="1" t="s">
        <v>89</v>
      </c>
      <c r="O2566" s="1">
        <v>116732</v>
      </c>
      <c r="P2566" s="1">
        <v>20000</v>
      </c>
      <c r="Q2566" s="1">
        <v>5.08</v>
      </c>
      <c r="R2566" s="1337">
        <v>101600</v>
      </c>
      <c r="S2566" s="4">
        <v>3222.2</v>
      </c>
      <c r="T2566" s="1">
        <v>4.3529999999999998</v>
      </c>
      <c r="U2566" s="1337">
        <v>87060</v>
      </c>
      <c r="V2566" s="1">
        <v>2.1000000000000001E-2</v>
      </c>
      <c r="W2566" s="1336">
        <v>420.2</v>
      </c>
      <c r="X2566" s="1">
        <v>13</v>
      </c>
      <c r="Y2566" s="1">
        <v>130</v>
      </c>
      <c r="AA2566" s="1">
        <v>401</v>
      </c>
      <c r="AB2566" s="1337">
        <v>14540</v>
      </c>
    </row>
    <row r="2567" spans="1:28">
      <c r="A2567" s="1336" t="s">
        <v>1414</v>
      </c>
      <c r="B2567" s="2" t="s">
        <v>1466</v>
      </c>
      <c r="C2567" s="1" t="s">
        <v>1467</v>
      </c>
      <c r="D2567" s="1" t="s">
        <v>116</v>
      </c>
      <c r="E2567" s="1">
        <v>130349</v>
      </c>
      <c r="F2567" s="1336" t="s">
        <v>141</v>
      </c>
      <c r="G2567" s="1" t="s">
        <v>32</v>
      </c>
      <c r="H2567" s="1">
        <v>418619</v>
      </c>
      <c r="I2567" s="3">
        <v>42528</v>
      </c>
      <c r="J2567" s="3">
        <v>42524</v>
      </c>
      <c r="K2567" s="3">
        <v>42528</v>
      </c>
      <c r="N2567" s="1" t="s">
        <v>89</v>
      </c>
      <c r="O2567" s="1">
        <v>116795</v>
      </c>
      <c r="P2567" s="1">
        <v>26000</v>
      </c>
      <c r="Q2567" s="1">
        <v>4.9800000000000004</v>
      </c>
      <c r="R2567" s="1337">
        <v>129480</v>
      </c>
      <c r="S2567" s="4">
        <v>1588.86</v>
      </c>
      <c r="T2567" s="1">
        <v>4.3529999999999998</v>
      </c>
      <c r="U2567" s="1337">
        <v>113178</v>
      </c>
      <c r="V2567" s="1">
        <v>2.1000000000000001E-2</v>
      </c>
      <c r="W2567" s="1336">
        <v>546.26</v>
      </c>
      <c r="X2567" s="1">
        <v>13</v>
      </c>
      <c r="Y2567" s="1">
        <v>141</v>
      </c>
      <c r="AA2567" s="1">
        <v>401</v>
      </c>
      <c r="AB2567" s="1337">
        <v>16302</v>
      </c>
    </row>
    <row r="2568" spans="1:28">
      <c r="A2568" s="1336" t="s">
        <v>1414</v>
      </c>
      <c r="B2568" s="2" t="s">
        <v>1466</v>
      </c>
      <c r="C2568" s="1" t="s">
        <v>1467</v>
      </c>
      <c r="D2568" s="1" t="s">
        <v>116</v>
      </c>
      <c r="E2568" s="1">
        <v>130019</v>
      </c>
      <c r="F2568" s="1336" t="s">
        <v>412</v>
      </c>
      <c r="G2568" s="1" t="s">
        <v>32</v>
      </c>
      <c r="H2568" s="1">
        <v>418724</v>
      </c>
      <c r="I2568" s="3">
        <v>42530</v>
      </c>
      <c r="J2568" s="3">
        <v>42529</v>
      </c>
      <c r="K2568" s="3">
        <v>42531</v>
      </c>
      <c r="N2568" s="1" t="s">
        <v>89</v>
      </c>
      <c r="O2568" s="1">
        <v>117014</v>
      </c>
      <c r="P2568" s="1">
        <v>20000</v>
      </c>
      <c r="Q2568" s="1">
        <v>5.08</v>
      </c>
      <c r="R2568" s="1337">
        <v>101600</v>
      </c>
      <c r="S2568" s="4">
        <v>3222.2</v>
      </c>
      <c r="T2568" s="1">
        <v>4.3529999999999998</v>
      </c>
      <c r="U2568" s="1337">
        <v>87060</v>
      </c>
      <c r="V2568" s="1">
        <v>2.1000000000000001E-2</v>
      </c>
      <c r="W2568" s="1336">
        <v>420.2</v>
      </c>
      <c r="X2568" s="1">
        <v>13</v>
      </c>
      <c r="Y2568" s="1">
        <v>130</v>
      </c>
      <c r="AA2568" s="1">
        <v>401</v>
      </c>
      <c r="AB2568" s="1337">
        <v>14540</v>
      </c>
    </row>
    <row r="2569" spans="1:28">
      <c r="A2569" s="1336" t="s">
        <v>1414</v>
      </c>
      <c r="B2569" s="2" t="s">
        <v>1466</v>
      </c>
      <c r="C2569" s="1" t="s">
        <v>1467</v>
      </c>
      <c r="D2569" s="1" t="s">
        <v>116</v>
      </c>
      <c r="E2569" s="1">
        <v>130339</v>
      </c>
      <c r="F2569" s="1336" t="s">
        <v>258</v>
      </c>
      <c r="G2569" s="1" t="s">
        <v>32</v>
      </c>
      <c r="H2569" s="1">
        <v>418958</v>
      </c>
      <c r="I2569" s="3">
        <v>42529</v>
      </c>
      <c r="J2569" s="3">
        <v>42527</v>
      </c>
      <c r="K2569" s="3">
        <v>42528</v>
      </c>
      <c r="L2569" s="1">
        <v>222070</v>
      </c>
      <c r="M2569" s="3">
        <v>42529</v>
      </c>
      <c r="N2569" s="1" t="s">
        <v>89</v>
      </c>
      <c r="O2569" s="1">
        <v>116828</v>
      </c>
      <c r="P2569" s="1">
        <v>10000</v>
      </c>
      <c r="Q2569" s="1">
        <v>4.72</v>
      </c>
      <c r="R2569" s="1337">
        <v>47200</v>
      </c>
      <c r="S2569" s="4">
        <v>-1988.9</v>
      </c>
      <c r="T2569" s="1">
        <v>4.3529999999999998</v>
      </c>
      <c r="U2569" s="1337">
        <v>43530</v>
      </c>
      <c r="V2569" s="1">
        <v>2.1000000000000001E-2</v>
      </c>
      <c r="W2569" s="1336">
        <v>210.1</v>
      </c>
      <c r="X2569" s="1">
        <v>13</v>
      </c>
      <c r="Y2569" s="1">
        <v>135</v>
      </c>
      <c r="Z2569" s="1" t="s">
        <v>259</v>
      </c>
      <c r="AA2569" s="1">
        <v>401</v>
      </c>
      <c r="AB2569" s="1337">
        <v>3670</v>
      </c>
    </row>
    <row r="2570" spans="1:28">
      <c r="A2570" s="1336" t="s">
        <v>1414</v>
      </c>
      <c r="B2570" s="2" t="s">
        <v>1466</v>
      </c>
      <c r="C2570" s="1" t="s">
        <v>1467</v>
      </c>
      <c r="D2570" s="1" t="s">
        <v>116</v>
      </c>
      <c r="E2570" s="1">
        <v>130236</v>
      </c>
      <c r="F2570" s="1336" t="s">
        <v>427</v>
      </c>
      <c r="G2570" s="1" t="s">
        <v>32</v>
      </c>
      <c r="H2570" s="1">
        <v>418959</v>
      </c>
      <c r="I2570" s="3">
        <v>42529</v>
      </c>
      <c r="J2570" s="3">
        <v>42527</v>
      </c>
      <c r="K2570" s="3">
        <v>42528</v>
      </c>
      <c r="L2570" s="1">
        <v>222022</v>
      </c>
      <c r="M2570" s="3">
        <v>42528</v>
      </c>
      <c r="N2570" s="1" t="s">
        <v>89</v>
      </c>
      <c r="O2570" s="1">
        <v>116843</v>
      </c>
      <c r="P2570" s="1">
        <v>20000</v>
      </c>
      <c r="Q2570" s="1">
        <v>4.79</v>
      </c>
      <c r="R2570" s="1337">
        <v>95800</v>
      </c>
      <c r="S2570" s="4">
        <v>-2577.8000000000002</v>
      </c>
      <c r="T2570" s="1">
        <v>4.3529999999999998</v>
      </c>
      <c r="U2570" s="1337">
        <v>87060</v>
      </c>
      <c r="V2570" s="1">
        <v>2.1000000000000001E-2</v>
      </c>
      <c r="W2570" s="1336">
        <v>420.2</v>
      </c>
      <c r="X2570" s="1">
        <v>13</v>
      </c>
      <c r="Y2570" s="1">
        <v>135</v>
      </c>
      <c r="Z2570" s="1" t="s">
        <v>143</v>
      </c>
      <c r="AA2570" s="1">
        <v>401</v>
      </c>
      <c r="AB2570" s="1337">
        <v>8740</v>
      </c>
    </row>
    <row r="2571" spans="1:28">
      <c r="A2571" s="1336" t="s">
        <v>1414</v>
      </c>
      <c r="B2571" s="2" t="s">
        <v>1466</v>
      </c>
      <c r="C2571" s="1" t="s">
        <v>1467</v>
      </c>
      <c r="D2571" s="1" t="s">
        <v>116</v>
      </c>
      <c r="E2571" s="1">
        <v>130118</v>
      </c>
      <c r="F2571" s="1336" t="s">
        <v>697</v>
      </c>
      <c r="G2571" s="1" t="s">
        <v>32</v>
      </c>
      <c r="H2571" s="1">
        <v>419063</v>
      </c>
      <c r="I2571" s="3">
        <v>42530</v>
      </c>
      <c r="J2571" s="3">
        <v>42527</v>
      </c>
      <c r="K2571" s="3">
        <v>42528</v>
      </c>
      <c r="L2571" s="1">
        <v>222146</v>
      </c>
      <c r="M2571" s="3">
        <v>42530</v>
      </c>
      <c r="N2571" s="1" t="s">
        <v>89</v>
      </c>
      <c r="O2571" s="1">
        <v>116821</v>
      </c>
      <c r="P2571" s="1">
        <v>3000</v>
      </c>
      <c r="Q2571" s="1">
        <v>5.08</v>
      </c>
      <c r="R2571" s="1337">
        <v>15240</v>
      </c>
      <c r="S2571" s="1">
        <v>483.33</v>
      </c>
      <c r="T2571" s="1">
        <v>4.3529999999999998</v>
      </c>
      <c r="U2571" s="1337">
        <v>13059</v>
      </c>
      <c r="V2571" s="1">
        <v>2.1000000000000001E-2</v>
      </c>
      <c r="W2571" s="1336">
        <v>63.03</v>
      </c>
      <c r="X2571" s="1">
        <v>13</v>
      </c>
      <c r="Y2571" s="1">
        <v>135</v>
      </c>
      <c r="Z2571" s="1" t="s">
        <v>436</v>
      </c>
      <c r="AA2571" s="1">
        <v>401</v>
      </c>
      <c r="AB2571" s="1337">
        <v>2181</v>
      </c>
    </row>
    <row r="2572" spans="1:28">
      <c r="A2572" s="1336" t="s">
        <v>1414</v>
      </c>
      <c r="B2572" s="2" t="s">
        <v>1466</v>
      </c>
      <c r="C2572" s="1" t="s">
        <v>1467</v>
      </c>
      <c r="D2572" s="1" t="s">
        <v>116</v>
      </c>
      <c r="E2572" s="1">
        <v>130308</v>
      </c>
      <c r="F2572" s="1336" t="s">
        <v>126</v>
      </c>
      <c r="G2572" s="1" t="s">
        <v>32</v>
      </c>
      <c r="H2572" s="1">
        <v>419104</v>
      </c>
      <c r="I2572" s="3">
        <v>42531</v>
      </c>
      <c r="J2572" s="3">
        <v>42529</v>
      </c>
      <c r="K2572" s="3">
        <v>42530</v>
      </c>
      <c r="N2572" s="1" t="s">
        <v>89</v>
      </c>
      <c r="O2572" s="1">
        <v>116993</v>
      </c>
      <c r="P2572" s="1">
        <v>30000</v>
      </c>
      <c r="Q2572" s="1">
        <v>4.9800000000000004</v>
      </c>
      <c r="R2572" s="1337">
        <v>149400</v>
      </c>
      <c r="S2572" s="4">
        <v>1833.3</v>
      </c>
      <c r="T2572" s="1">
        <v>4.3529999999999998</v>
      </c>
      <c r="U2572" s="1337">
        <v>130590</v>
      </c>
      <c r="V2572" s="1">
        <v>2.1000000000000001E-2</v>
      </c>
      <c r="W2572" s="1336">
        <v>630.29999999999995</v>
      </c>
      <c r="X2572" s="1">
        <v>13</v>
      </c>
      <c r="Y2572" s="1">
        <v>141</v>
      </c>
      <c r="AA2572" s="1">
        <v>401</v>
      </c>
      <c r="AB2572" s="1337">
        <v>18810</v>
      </c>
    </row>
    <row r="2573" spans="1:28">
      <c r="A2573" s="1336" t="s">
        <v>1414</v>
      </c>
      <c r="B2573" s="2" t="s">
        <v>1466</v>
      </c>
      <c r="C2573" s="1" t="s">
        <v>1467</v>
      </c>
      <c r="D2573" s="1" t="s">
        <v>116</v>
      </c>
      <c r="E2573" s="1">
        <v>130314</v>
      </c>
      <c r="F2573" s="1336" t="s">
        <v>144</v>
      </c>
      <c r="G2573" s="1" t="s">
        <v>32</v>
      </c>
      <c r="H2573" s="1">
        <v>419113</v>
      </c>
      <c r="I2573" s="3">
        <v>42531</v>
      </c>
      <c r="J2573" s="3">
        <v>42529</v>
      </c>
      <c r="K2573" s="3">
        <v>42535</v>
      </c>
      <c r="N2573" s="1" t="s">
        <v>89</v>
      </c>
      <c r="O2573" s="1">
        <v>117026</v>
      </c>
      <c r="P2573" s="1">
        <v>10000</v>
      </c>
      <c r="Q2573" s="1">
        <v>4.9800000000000004</v>
      </c>
      <c r="R2573" s="1337">
        <v>49800</v>
      </c>
      <c r="S2573" s="1">
        <v>611.1</v>
      </c>
      <c r="T2573" s="1">
        <v>4.3529999999999998</v>
      </c>
      <c r="U2573" s="1337">
        <v>43530</v>
      </c>
      <c r="V2573" s="1">
        <v>2.1000000000000001E-2</v>
      </c>
      <c r="W2573" s="1336">
        <v>210.1</v>
      </c>
      <c r="X2573" s="1">
        <v>13</v>
      </c>
      <c r="Y2573" s="1">
        <v>130</v>
      </c>
      <c r="AA2573" s="1">
        <v>401</v>
      </c>
      <c r="AB2573" s="1337">
        <v>6270</v>
      </c>
    </row>
    <row r="2574" spans="1:28">
      <c r="A2574" s="1336" t="s">
        <v>1414</v>
      </c>
      <c r="B2574" s="2" t="s">
        <v>1466</v>
      </c>
      <c r="C2574" s="1" t="s">
        <v>1467</v>
      </c>
      <c r="D2574" s="1" t="s">
        <v>116</v>
      </c>
      <c r="E2574" s="1">
        <v>140083</v>
      </c>
      <c r="F2574" s="1336" t="s">
        <v>117</v>
      </c>
      <c r="G2574" s="1" t="s">
        <v>32</v>
      </c>
      <c r="H2574" s="1">
        <v>419184</v>
      </c>
      <c r="I2574" s="3">
        <v>42531</v>
      </c>
      <c r="J2574" s="3">
        <v>42527</v>
      </c>
      <c r="K2574" s="3">
        <v>42528</v>
      </c>
      <c r="L2574" s="1">
        <v>222266</v>
      </c>
      <c r="M2574" s="3">
        <v>42531</v>
      </c>
      <c r="N2574" s="1" t="s">
        <v>89</v>
      </c>
      <c r="O2574" s="1">
        <v>116822</v>
      </c>
      <c r="P2574" s="1">
        <v>15000</v>
      </c>
      <c r="Q2574" s="1">
        <v>4.84</v>
      </c>
      <c r="R2574" s="1337">
        <v>72600</v>
      </c>
      <c r="S2574" s="4">
        <v>-1183.3499999999999</v>
      </c>
      <c r="T2574" s="1">
        <v>4.3529999999999998</v>
      </c>
      <c r="U2574" s="1337">
        <v>65295</v>
      </c>
      <c r="V2574" s="1">
        <v>2.1000000000000001E-2</v>
      </c>
      <c r="W2574" s="1336">
        <v>315.14999999999998</v>
      </c>
      <c r="X2574" s="1">
        <v>13</v>
      </c>
      <c r="Y2574" s="1">
        <v>141</v>
      </c>
      <c r="AA2574" s="1">
        <v>401</v>
      </c>
      <c r="AB2574" s="1337">
        <v>7305</v>
      </c>
    </row>
    <row r="2575" spans="1:28">
      <c r="A2575" s="1336" t="s">
        <v>1414</v>
      </c>
      <c r="B2575" s="2" t="s">
        <v>1466</v>
      </c>
      <c r="C2575" s="1" t="s">
        <v>1467</v>
      </c>
      <c r="D2575" s="1" t="s">
        <v>116</v>
      </c>
      <c r="E2575" s="1">
        <v>130004</v>
      </c>
      <c r="F2575" s="1336" t="s">
        <v>125</v>
      </c>
      <c r="G2575" s="1" t="s">
        <v>32</v>
      </c>
      <c r="H2575" s="1">
        <v>419225</v>
      </c>
      <c r="I2575" s="3">
        <v>42531</v>
      </c>
      <c r="J2575" s="3">
        <v>42530</v>
      </c>
      <c r="K2575" s="3">
        <v>42531</v>
      </c>
      <c r="L2575" s="1">
        <v>222206</v>
      </c>
      <c r="M2575" s="3">
        <v>42531</v>
      </c>
      <c r="N2575" s="1" t="s">
        <v>89</v>
      </c>
      <c r="O2575" s="1">
        <v>117045</v>
      </c>
      <c r="P2575" s="1">
        <v>10000</v>
      </c>
      <c r="Q2575" s="1">
        <v>5.03</v>
      </c>
      <c r="R2575" s="1337">
        <v>50300</v>
      </c>
      <c r="S2575" s="4">
        <v>1111.0999999999999</v>
      </c>
      <c r="T2575" s="1">
        <v>4.3529999999999998</v>
      </c>
      <c r="U2575" s="1337">
        <v>43530</v>
      </c>
      <c r="V2575" s="1">
        <v>2.1000000000000001E-2</v>
      </c>
      <c r="W2575" s="1336">
        <v>210.1</v>
      </c>
      <c r="X2575" s="1">
        <v>13</v>
      </c>
      <c r="Y2575" s="1">
        <v>130</v>
      </c>
      <c r="AA2575" s="1">
        <v>401</v>
      </c>
      <c r="AB2575" s="1337">
        <v>6770</v>
      </c>
    </row>
    <row r="2576" spans="1:28">
      <c r="A2576" s="1336" t="s">
        <v>1414</v>
      </c>
      <c r="B2576" s="2" t="s">
        <v>1466</v>
      </c>
      <c r="C2576" s="1" t="s">
        <v>1467</v>
      </c>
      <c r="D2576" s="1" t="s">
        <v>116</v>
      </c>
      <c r="E2576" s="1">
        <v>130157</v>
      </c>
      <c r="F2576" s="1336" t="s">
        <v>415</v>
      </c>
      <c r="G2576" s="1" t="s">
        <v>32</v>
      </c>
      <c r="H2576" s="1">
        <v>419232</v>
      </c>
      <c r="I2576" s="3">
        <v>42531</v>
      </c>
      <c r="J2576" s="3">
        <v>42529</v>
      </c>
      <c r="K2576" s="3">
        <v>42530</v>
      </c>
      <c r="L2576" s="1">
        <v>222181</v>
      </c>
      <c r="M2576" s="3">
        <v>42530</v>
      </c>
      <c r="N2576" s="1" t="s">
        <v>89</v>
      </c>
      <c r="O2576" s="1">
        <v>116985</v>
      </c>
      <c r="P2576" s="1">
        <v>25000</v>
      </c>
      <c r="Q2576" s="1">
        <v>5.03</v>
      </c>
      <c r="R2576" s="1337">
        <v>125750</v>
      </c>
      <c r="S2576" s="4">
        <v>2777.75</v>
      </c>
      <c r="T2576" s="1">
        <v>4.3529999999999998</v>
      </c>
      <c r="U2576" s="1337">
        <v>108825</v>
      </c>
      <c r="V2576" s="1">
        <v>2.1000000000000001E-2</v>
      </c>
      <c r="W2576" s="1336">
        <v>525.25</v>
      </c>
      <c r="X2576" s="1">
        <v>13</v>
      </c>
      <c r="Y2576" s="1">
        <v>130</v>
      </c>
      <c r="AA2576" s="1">
        <v>401</v>
      </c>
      <c r="AB2576" s="1337">
        <v>16925</v>
      </c>
    </row>
    <row r="2577" spans="1:28">
      <c r="A2577" s="1336" t="s">
        <v>1414</v>
      </c>
      <c r="B2577" s="2" t="s">
        <v>1466</v>
      </c>
      <c r="C2577" s="1" t="s">
        <v>1467</v>
      </c>
      <c r="D2577" s="1" t="s">
        <v>116</v>
      </c>
      <c r="E2577" s="1">
        <v>130283</v>
      </c>
      <c r="F2577" s="1336" t="s">
        <v>1421</v>
      </c>
      <c r="G2577" s="1" t="s">
        <v>32</v>
      </c>
      <c r="H2577" s="1">
        <v>419336</v>
      </c>
      <c r="I2577" s="3">
        <v>42534</v>
      </c>
      <c r="J2577" s="3">
        <v>42531</v>
      </c>
      <c r="K2577" s="3">
        <v>42534</v>
      </c>
      <c r="N2577" s="1" t="s">
        <v>89</v>
      </c>
      <c r="O2577" s="1">
        <v>117135</v>
      </c>
      <c r="P2577" s="1">
        <v>6600</v>
      </c>
      <c r="Q2577" s="1">
        <v>5.03</v>
      </c>
      <c r="R2577" s="1337">
        <v>33198</v>
      </c>
      <c r="S2577" s="1">
        <v>733.33</v>
      </c>
      <c r="T2577" s="1">
        <v>4.3529999999999998</v>
      </c>
      <c r="U2577" s="1337">
        <v>28729.8</v>
      </c>
      <c r="V2577" s="1">
        <v>2.1000000000000001E-2</v>
      </c>
      <c r="W2577" s="1336">
        <v>138.666</v>
      </c>
      <c r="X2577" s="1">
        <v>13</v>
      </c>
      <c r="Y2577" s="1">
        <v>135</v>
      </c>
      <c r="Z2577" s="1" t="s">
        <v>90</v>
      </c>
      <c r="AA2577" s="1">
        <v>401</v>
      </c>
      <c r="AB2577" s="1337">
        <v>4468.2</v>
      </c>
    </row>
    <row r="2578" spans="1:28">
      <c r="A2578" s="1336" t="s">
        <v>1414</v>
      </c>
      <c r="B2578" s="2" t="s">
        <v>1466</v>
      </c>
      <c r="C2578" s="1" t="s">
        <v>1467</v>
      </c>
      <c r="D2578" s="1" t="s">
        <v>116</v>
      </c>
      <c r="E2578" s="1">
        <v>130089</v>
      </c>
      <c r="F2578" s="1336" t="s">
        <v>1374</v>
      </c>
      <c r="G2578" s="1" t="s">
        <v>32</v>
      </c>
      <c r="H2578" s="1">
        <v>419474</v>
      </c>
      <c r="I2578" s="3">
        <v>42534</v>
      </c>
      <c r="J2578" s="3">
        <v>42527</v>
      </c>
      <c r="K2578" s="3">
        <v>42529</v>
      </c>
      <c r="L2578" s="1">
        <v>222404</v>
      </c>
      <c r="M2578" s="3">
        <v>42534</v>
      </c>
      <c r="N2578" s="1" t="s">
        <v>89</v>
      </c>
      <c r="O2578" s="1">
        <v>116859</v>
      </c>
      <c r="P2578" s="1">
        <v>1000</v>
      </c>
      <c r="Q2578" s="1">
        <v>5.08</v>
      </c>
      <c r="R2578" s="1337">
        <v>5080</v>
      </c>
      <c r="S2578" s="1">
        <v>161.11000000000001</v>
      </c>
      <c r="T2578" s="1">
        <v>4.3529999999999998</v>
      </c>
      <c r="U2578" s="1337">
        <v>4353</v>
      </c>
      <c r="V2578" s="1">
        <v>2.1000000000000001E-2</v>
      </c>
      <c r="W2578" s="1336">
        <v>21.01</v>
      </c>
      <c r="X2578" s="1">
        <v>13</v>
      </c>
      <c r="Y2578" s="1">
        <v>135</v>
      </c>
      <c r="Z2578" s="1" t="s">
        <v>143</v>
      </c>
      <c r="AA2578" s="1">
        <v>401</v>
      </c>
      <c r="AB2578" s="1336">
        <v>727</v>
      </c>
    </row>
    <row r="2579" spans="1:28">
      <c r="A2579" s="1336" t="s">
        <v>1414</v>
      </c>
      <c r="B2579" s="2" t="s">
        <v>1466</v>
      </c>
      <c r="C2579" s="1" t="s">
        <v>1467</v>
      </c>
      <c r="D2579" s="1" t="s">
        <v>116</v>
      </c>
      <c r="E2579" s="1">
        <v>130339</v>
      </c>
      <c r="F2579" s="1336" t="s">
        <v>258</v>
      </c>
      <c r="G2579" s="1" t="s">
        <v>32</v>
      </c>
      <c r="H2579" s="1">
        <v>419481</v>
      </c>
      <c r="I2579" s="3">
        <v>42534</v>
      </c>
      <c r="J2579" s="3">
        <v>42527</v>
      </c>
      <c r="K2579" s="3">
        <v>42528</v>
      </c>
      <c r="L2579" s="1">
        <v>222357</v>
      </c>
      <c r="M2579" s="3">
        <v>42532</v>
      </c>
      <c r="N2579" s="1" t="s">
        <v>89</v>
      </c>
      <c r="O2579" s="1">
        <v>116864</v>
      </c>
      <c r="P2579" s="1">
        <v>10000</v>
      </c>
      <c r="Q2579" s="1">
        <v>4.72</v>
      </c>
      <c r="R2579" s="1337">
        <v>47200</v>
      </c>
      <c r="S2579" s="4">
        <v>-1988.9</v>
      </c>
      <c r="T2579" s="1">
        <v>4.3529999999999998</v>
      </c>
      <c r="U2579" s="1337">
        <v>43530</v>
      </c>
      <c r="V2579" s="1">
        <v>2.1000000000000001E-2</v>
      </c>
      <c r="W2579" s="1336">
        <v>210.1</v>
      </c>
      <c r="X2579" s="1">
        <v>13</v>
      </c>
      <c r="Y2579" s="1">
        <v>135</v>
      </c>
      <c r="Z2579" s="1" t="s">
        <v>259</v>
      </c>
      <c r="AA2579" s="1">
        <v>401</v>
      </c>
      <c r="AB2579" s="1337">
        <v>3670</v>
      </c>
    </row>
    <row r="2580" spans="1:28">
      <c r="A2580" s="1336" t="s">
        <v>1414</v>
      </c>
      <c r="B2580" s="2" t="s">
        <v>1466</v>
      </c>
      <c r="C2580" s="1" t="s">
        <v>1467</v>
      </c>
      <c r="D2580" s="1" t="s">
        <v>116</v>
      </c>
      <c r="E2580" s="1">
        <v>130308</v>
      </c>
      <c r="F2580" s="1336" t="s">
        <v>126</v>
      </c>
      <c r="G2580" s="1" t="s">
        <v>32</v>
      </c>
      <c r="H2580" s="1">
        <v>419521</v>
      </c>
      <c r="I2580" s="3">
        <v>42535</v>
      </c>
      <c r="J2580" s="3">
        <v>42530</v>
      </c>
      <c r="K2580" s="3">
        <v>42531</v>
      </c>
      <c r="N2580" s="1" t="s">
        <v>89</v>
      </c>
      <c r="O2580" s="1">
        <v>117074</v>
      </c>
      <c r="P2580" s="1">
        <v>50000</v>
      </c>
      <c r="Q2580" s="1">
        <v>4.9800000000000004</v>
      </c>
      <c r="R2580" s="1337">
        <v>249000</v>
      </c>
      <c r="S2580" s="4">
        <v>3055.5</v>
      </c>
      <c r="T2580" s="1">
        <v>4.3529999999999998</v>
      </c>
      <c r="U2580" s="1337">
        <v>217650</v>
      </c>
      <c r="V2580" s="1">
        <v>2.1000000000000001E-2</v>
      </c>
      <c r="W2580" s="1337">
        <v>1050.5</v>
      </c>
      <c r="X2580" s="1">
        <v>13</v>
      </c>
      <c r="Y2580" s="1">
        <v>141</v>
      </c>
      <c r="AA2580" s="1">
        <v>401</v>
      </c>
      <c r="AB2580" s="1337">
        <v>31350</v>
      </c>
    </row>
    <row r="2581" spans="1:28">
      <c r="A2581" s="1336" t="s">
        <v>1414</v>
      </c>
      <c r="B2581" s="2" t="s">
        <v>1466</v>
      </c>
      <c r="C2581" s="1" t="s">
        <v>1467</v>
      </c>
      <c r="D2581" s="1" t="s">
        <v>116</v>
      </c>
      <c r="E2581" s="1">
        <v>130020</v>
      </c>
      <c r="F2581" s="1336" t="s">
        <v>191</v>
      </c>
      <c r="G2581" s="1" t="s">
        <v>32</v>
      </c>
      <c r="H2581" s="1">
        <v>419630</v>
      </c>
      <c r="I2581" s="3">
        <v>42536</v>
      </c>
      <c r="J2581" s="3">
        <v>42531</v>
      </c>
      <c r="K2581" s="3">
        <v>42534</v>
      </c>
      <c r="N2581" s="1" t="s">
        <v>89</v>
      </c>
      <c r="O2581" s="1">
        <v>117131</v>
      </c>
      <c r="P2581" s="1">
        <v>2500</v>
      </c>
      <c r="Q2581" s="1">
        <v>4.9800000000000004</v>
      </c>
      <c r="R2581" s="1337">
        <v>12450</v>
      </c>
      <c r="S2581" s="1">
        <v>152.78</v>
      </c>
      <c r="T2581" s="1">
        <v>4.3529999999999998</v>
      </c>
      <c r="U2581" s="1337">
        <v>10882.5</v>
      </c>
      <c r="V2581" s="1">
        <v>2.1000000000000001E-2</v>
      </c>
      <c r="W2581" s="1336">
        <v>52.524999999999999</v>
      </c>
      <c r="X2581" s="1">
        <v>13</v>
      </c>
      <c r="Y2581" s="1">
        <v>130</v>
      </c>
      <c r="AA2581" s="1">
        <v>401</v>
      </c>
      <c r="AB2581" s="1337">
        <v>1567.5</v>
      </c>
    </row>
    <row r="2582" spans="1:28">
      <c r="A2582" s="1336" t="s">
        <v>1414</v>
      </c>
      <c r="B2582" s="2" t="s">
        <v>1466</v>
      </c>
      <c r="C2582" s="1" t="s">
        <v>1467</v>
      </c>
      <c r="D2582" s="1" t="s">
        <v>116</v>
      </c>
      <c r="E2582" s="1">
        <v>130365</v>
      </c>
      <c r="F2582" s="1336" t="s">
        <v>432</v>
      </c>
      <c r="G2582" s="1" t="s">
        <v>32</v>
      </c>
      <c r="H2582" s="1">
        <v>419763</v>
      </c>
      <c r="I2582" s="3">
        <v>42535</v>
      </c>
      <c r="J2582" s="3">
        <v>42531</v>
      </c>
      <c r="K2582" s="3">
        <v>42531</v>
      </c>
      <c r="L2582" s="1">
        <v>222498</v>
      </c>
      <c r="M2582" s="3">
        <v>42535</v>
      </c>
      <c r="N2582" s="1" t="s">
        <v>89</v>
      </c>
      <c r="O2582" s="1">
        <v>117107</v>
      </c>
      <c r="P2582" s="1">
        <v>1000</v>
      </c>
      <c r="Q2582" s="1">
        <v>4.96</v>
      </c>
      <c r="R2582" s="1337">
        <v>4960</v>
      </c>
      <c r="S2582" s="1">
        <v>41.11</v>
      </c>
      <c r="T2582" s="1">
        <v>4.3529999999999998</v>
      </c>
      <c r="U2582" s="1337">
        <v>4353</v>
      </c>
      <c r="V2582" s="1">
        <v>2.1000000000000001E-2</v>
      </c>
      <c r="W2582" s="1336">
        <v>21.01</v>
      </c>
      <c r="X2582" s="1">
        <v>13</v>
      </c>
      <c r="Y2582" s="1">
        <v>135</v>
      </c>
      <c r="Z2582" s="1" t="s">
        <v>90</v>
      </c>
      <c r="AA2582" s="1">
        <v>401</v>
      </c>
      <c r="AB2582" s="1336">
        <v>607</v>
      </c>
    </row>
    <row r="2583" spans="1:28">
      <c r="A2583" s="1336" t="s">
        <v>1414</v>
      </c>
      <c r="B2583" s="2" t="s">
        <v>1466</v>
      </c>
      <c r="C2583" s="1" t="s">
        <v>1467</v>
      </c>
      <c r="D2583" s="1" t="s">
        <v>116</v>
      </c>
      <c r="E2583" s="1">
        <v>130110</v>
      </c>
      <c r="F2583" s="1336" t="s">
        <v>198</v>
      </c>
      <c r="G2583" s="1" t="s">
        <v>32</v>
      </c>
      <c r="H2583" s="1">
        <v>419949</v>
      </c>
      <c r="I2583" s="3">
        <v>42538</v>
      </c>
      <c r="J2583" s="3">
        <v>42534</v>
      </c>
      <c r="K2583" s="3">
        <v>42535</v>
      </c>
      <c r="N2583" s="1" t="s">
        <v>89</v>
      </c>
      <c r="O2583" s="1">
        <v>117170</v>
      </c>
      <c r="P2583" s="1">
        <v>15000</v>
      </c>
      <c r="Q2583" s="1">
        <v>4.9800000000000004</v>
      </c>
      <c r="R2583" s="1337">
        <v>74700</v>
      </c>
      <c r="S2583" s="1">
        <v>916.65</v>
      </c>
      <c r="T2583" s="1">
        <v>4.3529999999999998</v>
      </c>
      <c r="U2583" s="1337">
        <v>65295</v>
      </c>
      <c r="V2583" s="1">
        <v>2.1000000000000001E-2</v>
      </c>
      <c r="W2583" s="1336">
        <v>315.14999999999998</v>
      </c>
      <c r="X2583" s="1">
        <v>13</v>
      </c>
      <c r="Y2583" s="1">
        <v>130</v>
      </c>
      <c r="AA2583" s="1">
        <v>401</v>
      </c>
      <c r="AB2583" s="1337">
        <v>9405</v>
      </c>
    </row>
    <row r="2584" spans="1:28">
      <c r="A2584" s="1336" t="s">
        <v>1414</v>
      </c>
      <c r="B2584" s="2" t="s">
        <v>1466</v>
      </c>
      <c r="C2584" s="1" t="s">
        <v>1467</v>
      </c>
      <c r="D2584" s="1" t="s">
        <v>116</v>
      </c>
      <c r="E2584" s="1">
        <v>130216</v>
      </c>
      <c r="F2584" s="1336" t="s">
        <v>810</v>
      </c>
      <c r="G2584" s="1" t="s">
        <v>32</v>
      </c>
      <c r="H2584" s="1">
        <v>420001</v>
      </c>
      <c r="I2584" s="3">
        <v>42536</v>
      </c>
      <c r="J2584" s="3">
        <v>42534</v>
      </c>
      <c r="K2584" s="3">
        <v>42537</v>
      </c>
      <c r="L2584" s="1">
        <v>222621</v>
      </c>
      <c r="M2584" s="3">
        <v>42536</v>
      </c>
      <c r="N2584" s="1" t="s">
        <v>89</v>
      </c>
      <c r="O2584" s="1">
        <v>117193</v>
      </c>
      <c r="P2584" s="1">
        <v>1000</v>
      </c>
      <c r="Q2584" s="1">
        <v>5.08</v>
      </c>
      <c r="R2584" s="1337">
        <v>5080</v>
      </c>
      <c r="S2584" s="1">
        <v>161.11000000000001</v>
      </c>
      <c r="T2584" s="1">
        <v>4.3529999999999998</v>
      </c>
      <c r="U2584" s="1337">
        <v>4353</v>
      </c>
      <c r="V2584" s="1">
        <v>2.1000000000000001E-2</v>
      </c>
      <c r="W2584" s="1336">
        <v>21.01</v>
      </c>
      <c r="X2584" s="1">
        <v>13</v>
      </c>
      <c r="Y2584" s="1">
        <v>135</v>
      </c>
      <c r="Z2584" s="1" t="s">
        <v>436</v>
      </c>
      <c r="AA2584" s="1">
        <v>401</v>
      </c>
      <c r="AB2584" s="1336">
        <v>727</v>
      </c>
    </row>
    <row r="2585" spans="1:28">
      <c r="A2585" s="1336" t="s">
        <v>1414</v>
      </c>
      <c r="B2585" s="2" t="s">
        <v>1466</v>
      </c>
      <c r="C2585" s="1" t="s">
        <v>1467</v>
      </c>
      <c r="D2585" s="1" t="s">
        <v>116</v>
      </c>
      <c r="E2585" s="1">
        <v>130241</v>
      </c>
      <c r="F2585" s="1336" t="s">
        <v>368</v>
      </c>
      <c r="G2585" s="1" t="s">
        <v>32</v>
      </c>
      <c r="H2585" s="1">
        <v>420164</v>
      </c>
      <c r="I2585" s="3">
        <v>42538</v>
      </c>
      <c r="J2585" s="3">
        <v>42537</v>
      </c>
      <c r="K2585" s="3">
        <v>42538</v>
      </c>
      <c r="L2585" s="1">
        <v>222740</v>
      </c>
      <c r="M2585" s="3">
        <v>42537</v>
      </c>
      <c r="N2585" s="1" t="s">
        <v>89</v>
      </c>
      <c r="O2585" s="1">
        <v>117258</v>
      </c>
      <c r="P2585" s="1">
        <v>40000</v>
      </c>
      <c r="Q2585" s="1">
        <v>4.72</v>
      </c>
      <c r="R2585" s="1337">
        <v>188800</v>
      </c>
      <c r="S2585" s="4">
        <v>-7955.6</v>
      </c>
      <c r="T2585" s="1">
        <v>4.3529999999999998</v>
      </c>
      <c r="U2585" s="1337">
        <v>174120</v>
      </c>
      <c r="V2585" s="1">
        <v>2.1000000000000001E-2</v>
      </c>
      <c r="W2585" s="1336">
        <v>840.4</v>
      </c>
      <c r="X2585" s="1">
        <v>13</v>
      </c>
      <c r="Y2585" s="1">
        <v>135</v>
      </c>
      <c r="Z2585" s="1" t="s">
        <v>143</v>
      </c>
      <c r="AA2585" s="1">
        <v>401</v>
      </c>
      <c r="AB2585" s="1337">
        <v>14680</v>
      </c>
    </row>
    <row r="2586" spans="1:28">
      <c r="A2586" s="1336" t="s">
        <v>1414</v>
      </c>
      <c r="B2586" s="2" t="s">
        <v>1466</v>
      </c>
      <c r="C2586" s="1" t="s">
        <v>1467</v>
      </c>
      <c r="D2586" s="1" t="s">
        <v>116</v>
      </c>
      <c r="E2586" s="1">
        <v>130140</v>
      </c>
      <c r="F2586" s="1336" t="s">
        <v>222</v>
      </c>
      <c r="G2586" s="1" t="s">
        <v>32</v>
      </c>
      <c r="H2586" s="1">
        <v>420269</v>
      </c>
      <c r="I2586" s="3">
        <v>42541</v>
      </c>
      <c r="J2586" s="3">
        <v>42538</v>
      </c>
      <c r="K2586" s="3">
        <v>42538</v>
      </c>
      <c r="N2586" s="1" t="s">
        <v>89</v>
      </c>
      <c r="O2586" s="1">
        <v>117296</v>
      </c>
      <c r="P2586" s="1">
        <v>15000</v>
      </c>
      <c r="Q2586" s="1">
        <v>4.9800000000000004</v>
      </c>
      <c r="R2586" s="1337">
        <v>74700</v>
      </c>
      <c r="S2586" s="1">
        <v>916.65</v>
      </c>
      <c r="T2586" s="1">
        <v>4.3529999999999998</v>
      </c>
      <c r="U2586" s="1337">
        <v>65295</v>
      </c>
      <c r="V2586" s="1">
        <v>2.1000000000000001E-2</v>
      </c>
      <c r="W2586" s="1336">
        <v>315.14999999999998</v>
      </c>
      <c r="X2586" s="1">
        <v>13</v>
      </c>
      <c r="Y2586" s="1">
        <v>130</v>
      </c>
      <c r="AA2586" s="1">
        <v>401</v>
      </c>
      <c r="AB2586" s="1337">
        <v>9405</v>
      </c>
    </row>
    <row r="2587" spans="1:28">
      <c r="A2587" s="1336" t="s">
        <v>1414</v>
      </c>
      <c r="B2587" s="2" t="s">
        <v>1466</v>
      </c>
      <c r="C2587" s="1" t="s">
        <v>1467</v>
      </c>
      <c r="D2587" s="1" t="s">
        <v>116</v>
      </c>
      <c r="E2587" s="1">
        <v>130019</v>
      </c>
      <c r="F2587" s="1336" t="s">
        <v>412</v>
      </c>
      <c r="G2587" s="1" t="s">
        <v>32</v>
      </c>
      <c r="H2587" s="1">
        <v>420374</v>
      </c>
      <c r="I2587" s="3">
        <v>42542</v>
      </c>
      <c r="J2587" s="3">
        <v>42538</v>
      </c>
      <c r="K2587" s="3">
        <v>42541</v>
      </c>
      <c r="N2587" s="1" t="s">
        <v>89</v>
      </c>
      <c r="O2587" s="1">
        <v>117308</v>
      </c>
      <c r="P2587" s="1">
        <v>10000</v>
      </c>
      <c r="Q2587" s="1">
        <v>5.08</v>
      </c>
      <c r="R2587" s="1337">
        <v>50800</v>
      </c>
      <c r="S2587" s="4">
        <v>1611.1</v>
      </c>
      <c r="T2587" s="1">
        <v>4.3529999999999998</v>
      </c>
      <c r="U2587" s="1337">
        <v>43530</v>
      </c>
      <c r="V2587" s="1">
        <v>2.1000000000000001E-2</v>
      </c>
      <c r="W2587" s="1336">
        <v>210.1</v>
      </c>
      <c r="X2587" s="1">
        <v>13</v>
      </c>
      <c r="Y2587" s="1">
        <v>130</v>
      </c>
      <c r="AA2587" s="1">
        <v>401</v>
      </c>
      <c r="AB2587" s="1337">
        <v>7270</v>
      </c>
    </row>
    <row r="2588" spans="1:28">
      <c r="A2588" s="1336" t="s">
        <v>1414</v>
      </c>
      <c r="B2588" s="2" t="s">
        <v>1466</v>
      </c>
      <c r="C2588" s="1" t="s">
        <v>1467</v>
      </c>
      <c r="D2588" s="1" t="s">
        <v>116</v>
      </c>
      <c r="E2588" s="1">
        <v>130004</v>
      </c>
      <c r="F2588" s="1336" t="s">
        <v>125</v>
      </c>
      <c r="G2588" s="1" t="s">
        <v>32</v>
      </c>
      <c r="H2588" s="1">
        <v>420494</v>
      </c>
      <c r="I2588" s="3">
        <v>42542</v>
      </c>
      <c r="J2588" s="3">
        <v>42538</v>
      </c>
      <c r="K2588" s="3">
        <v>42541</v>
      </c>
      <c r="L2588" s="1">
        <v>222930</v>
      </c>
      <c r="M2588" s="3">
        <v>42542</v>
      </c>
      <c r="N2588" s="1" t="s">
        <v>89</v>
      </c>
      <c r="O2588" s="1">
        <v>117303</v>
      </c>
      <c r="P2588" s="1">
        <v>5000</v>
      </c>
      <c r="Q2588" s="1">
        <v>4.9800000000000004</v>
      </c>
      <c r="R2588" s="1337">
        <v>24900</v>
      </c>
      <c r="S2588" s="1">
        <v>305.55</v>
      </c>
      <c r="T2588" s="1">
        <v>4.3529999999999998</v>
      </c>
      <c r="U2588" s="1337">
        <v>21765</v>
      </c>
      <c r="V2588" s="1">
        <v>2.1000000000000001E-2</v>
      </c>
      <c r="W2588" s="1336">
        <v>105.05</v>
      </c>
      <c r="X2588" s="1">
        <v>13</v>
      </c>
      <c r="Y2588" s="1">
        <v>130</v>
      </c>
      <c r="AA2588" s="1">
        <v>401</v>
      </c>
      <c r="AB2588" s="1337">
        <v>3135</v>
      </c>
    </row>
    <row r="2589" spans="1:28">
      <c r="A2589" s="1336" t="s">
        <v>1414</v>
      </c>
      <c r="B2589" s="2" t="s">
        <v>1466</v>
      </c>
      <c r="C2589" s="1" t="s">
        <v>1467</v>
      </c>
      <c r="D2589" s="1" t="s">
        <v>116</v>
      </c>
      <c r="E2589" s="1">
        <v>130001</v>
      </c>
      <c r="F2589" s="1336" t="s">
        <v>132</v>
      </c>
      <c r="G2589" s="1" t="s">
        <v>32</v>
      </c>
      <c r="H2589" s="1">
        <v>420753</v>
      </c>
      <c r="I2589" s="3">
        <v>42544</v>
      </c>
      <c r="J2589" s="3">
        <v>42530</v>
      </c>
      <c r="K2589" s="3">
        <v>42531</v>
      </c>
      <c r="N2589" s="1" t="s">
        <v>89</v>
      </c>
      <c r="O2589" s="1">
        <v>117051</v>
      </c>
      <c r="P2589" s="1">
        <v>30000</v>
      </c>
      <c r="Q2589" s="1">
        <v>4.96</v>
      </c>
      <c r="R2589" s="1337">
        <v>148800</v>
      </c>
      <c r="S2589" s="4">
        <v>1233.3</v>
      </c>
      <c r="T2589" s="1">
        <v>4.3529999999999998</v>
      </c>
      <c r="U2589" s="1337">
        <v>130590</v>
      </c>
      <c r="V2589" s="1">
        <v>2.1000000000000001E-2</v>
      </c>
      <c r="W2589" s="1336">
        <v>630.29999999999995</v>
      </c>
      <c r="X2589" s="1">
        <v>13</v>
      </c>
      <c r="Y2589" s="1">
        <v>130</v>
      </c>
      <c r="AA2589" s="1">
        <v>401</v>
      </c>
      <c r="AB2589" s="1337">
        <v>18210</v>
      </c>
    </row>
    <row r="2590" spans="1:28">
      <c r="A2590" s="1336" t="s">
        <v>1414</v>
      </c>
      <c r="B2590" s="2" t="s">
        <v>1466</v>
      </c>
      <c r="C2590" s="1" t="s">
        <v>1467</v>
      </c>
      <c r="D2590" s="1" t="s">
        <v>116</v>
      </c>
      <c r="E2590" s="1">
        <v>130118</v>
      </c>
      <c r="F2590" s="1336" t="s">
        <v>697</v>
      </c>
      <c r="G2590" s="1" t="s">
        <v>32</v>
      </c>
      <c r="H2590" s="1">
        <v>420978</v>
      </c>
      <c r="I2590" s="3">
        <v>42545</v>
      </c>
      <c r="J2590" s="3">
        <v>42543</v>
      </c>
      <c r="K2590" s="3">
        <v>42543</v>
      </c>
      <c r="L2590" s="1">
        <v>223148</v>
      </c>
      <c r="M2590" s="3">
        <v>42545</v>
      </c>
      <c r="N2590" s="1" t="s">
        <v>89</v>
      </c>
      <c r="O2590" s="1">
        <v>117414</v>
      </c>
      <c r="P2590" s="1">
        <v>2000</v>
      </c>
      <c r="Q2590" s="1">
        <v>5.08</v>
      </c>
      <c r="R2590" s="1337">
        <v>10160</v>
      </c>
      <c r="S2590" s="1">
        <v>322.22000000000003</v>
      </c>
      <c r="T2590" s="1">
        <v>4.3529999999999998</v>
      </c>
      <c r="U2590" s="1337">
        <v>8706</v>
      </c>
      <c r="V2590" s="1">
        <v>2.1000000000000001E-2</v>
      </c>
      <c r="W2590" s="1336">
        <v>42.02</v>
      </c>
      <c r="X2590" s="1">
        <v>13</v>
      </c>
      <c r="Y2590" s="1">
        <v>135</v>
      </c>
      <c r="Z2590" s="1" t="s">
        <v>436</v>
      </c>
      <c r="AA2590" s="1">
        <v>401</v>
      </c>
      <c r="AB2590" s="1337">
        <v>1454</v>
      </c>
    </row>
    <row r="2591" spans="1:28">
      <c r="A2591" s="1336" t="s">
        <v>1414</v>
      </c>
      <c r="B2591" s="2" t="s">
        <v>1466</v>
      </c>
      <c r="C2591" s="1" t="s">
        <v>1467</v>
      </c>
      <c r="D2591" s="1" t="s">
        <v>116</v>
      </c>
      <c r="E2591" s="1">
        <v>130322</v>
      </c>
      <c r="F2591" s="1336" t="s">
        <v>142</v>
      </c>
      <c r="G2591" s="1" t="s">
        <v>32</v>
      </c>
      <c r="H2591" s="1">
        <v>420993</v>
      </c>
      <c r="I2591" s="3">
        <v>42545</v>
      </c>
      <c r="J2591" s="3">
        <v>42543</v>
      </c>
      <c r="K2591" s="3">
        <v>42544</v>
      </c>
      <c r="L2591" s="1">
        <v>223117</v>
      </c>
      <c r="M2591" s="3">
        <v>42544</v>
      </c>
      <c r="N2591" s="1" t="s">
        <v>89</v>
      </c>
      <c r="O2591" s="1">
        <v>117391</v>
      </c>
      <c r="P2591" s="1">
        <v>10000</v>
      </c>
      <c r="Q2591" s="1">
        <v>4.79</v>
      </c>
      <c r="R2591" s="1337">
        <v>47900</v>
      </c>
      <c r="S2591" s="4">
        <v>-1288.9000000000001</v>
      </c>
      <c r="T2591" s="1">
        <v>4.3529999999999998</v>
      </c>
      <c r="U2591" s="1337">
        <v>43530</v>
      </c>
      <c r="V2591" s="1">
        <v>2.1000000000000001E-2</v>
      </c>
      <c r="W2591" s="1336">
        <v>210.1</v>
      </c>
      <c r="X2591" s="1">
        <v>13</v>
      </c>
      <c r="Y2591" s="1">
        <v>135</v>
      </c>
      <c r="Z2591" s="1" t="s">
        <v>143</v>
      </c>
      <c r="AA2591" s="1">
        <v>401</v>
      </c>
      <c r="AB2591" s="1337">
        <v>4370</v>
      </c>
    </row>
    <row r="2592" spans="1:28">
      <c r="A2592" s="1336" t="s">
        <v>1414</v>
      </c>
      <c r="B2592" s="2" t="s">
        <v>1466</v>
      </c>
      <c r="C2592" s="1" t="s">
        <v>1467</v>
      </c>
      <c r="D2592" s="1" t="s">
        <v>116</v>
      </c>
      <c r="E2592" s="1">
        <v>130004</v>
      </c>
      <c r="F2592" s="1336" t="s">
        <v>125</v>
      </c>
      <c r="G2592" s="1" t="s">
        <v>32</v>
      </c>
      <c r="H2592" s="1">
        <v>420995</v>
      </c>
      <c r="I2592" s="3">
        <v>42545</v>
      </c>
      <c r="J2592" s="3">
        <v>42545</v>
      </c>
      <c r="K2592" s="3">
        <v>42548</v>
      </c>
      <c r="L2592" s="1">
        <v>223152</v>
      </c>
      <c r="M2592" s="3">
        <v>42545</v>
      </c>
      <c r="N2592" s="1" t="s">
        <v>89</v>
      </c>
      <c r="O2592" s="1">
        <v>117452</v>
      </c>
      <c r="P2592" s="1">
        <v>15000</v>
      </c>
      <c r="Q2592" s="1">
        <v>4.84</v>
      </c>
      <c r="R2592" s="1337">
        <v>72600</v>
      </c>
      <c r="S2592" s="4">
        <v>-1183.3499999999999</v>
      </c>
      <c r="T2592" s="1">
        <v>4.3529999999999998</v>
      </c>
      <c r="U2592" s="1337">
        <v>65295</v>
      </c>
      <c r="V2592" s="1">
        <v>2.1000000000000001E-2</v>
      </c>
      <c r="W2592" s="1336">
        <v>315.14999999999998</v>
      </c>
      <c r="X2592" s="1">
        <v>13</v>
      </c>
      <c r="Y2592" s="1">
        <v>130</v>
      </c>
      <c r="AA2592" s="1">
        <v>401</v>
      </c>
      <c r="AB2592" s="1337">
        <v>7305</v>
      </c>
    </row>
    <row r="2593" spans="1:28">
      <c r="A2593" s="1336" t="s">
        <v>1414</v>
      </c>
      <c r="B2593" s="2" t="s">
        <v>1466</v>
      </c>
      <c r="C2593" s="1" t="s">
        <v>1467</v>
      </c>
      <c r="D2593" s="1" t="s">
        <v>116</v>
      </c>
      <c r="E2593" s="1">
        <v>130001</v>
      </c>
      <c r="F2593" s="1336" t="s">
        <v>132</v>
      </c>
      <c r="G2593" s="1" t="s">
        <v>32</v>
      </c>
      <c r="H2593" s="1">
        <v>421017</v>
      </c>
      <c r="I2593" s="3">
        <v>42546</v>
      </c>
      <c r="J2593" s="3">
        <v>42528</v>
      </c>
      <c r="K2593" s="3">
        <v>42529</v>
      </c>
      <c r="N2593" s="1" t="s">
        <v>89</v>
      </c>
      <c r="O2593" s="1">
        <v>116966</v>
      </c>
      <c r="P2593" s="1">
        <v>30000</v>
      </c>
      <c r="Q2593" s="1">
        <v>4.96</v>
      </c>
      <c r="R2593" s="1337">
        <v>148800</v>
      </c>
      <c r="S2593" s="4">
        <v>1233.3</v>
      </c>
      <c r="T2593" s="1">
        <v>4.3529999999999998</v>
      </c>
      <c r="U2593" s="1337">
        <v>130590</v>
      </c>
      <c r="V2593" s="1">
        <v>2.1000000000000001E-2</v>
      </c>
      <c r="W2593" s="1336">
        <v>630.29999999999995</v>
      </c>
      <c r="X2593" s="1">
        <v>13</v>
      </c>
      <c r="Y2593" s="1">
        <v>130</v>
      </c>
      <c r="AA2593" s="1">
        <v>401</v>
      </c>
      <c r="AB2593" s="1337">
        <v>18210</v>
      </c>
    </row>
    <row r="2594" spans="1:28">
      <c r="A2594" s="1336" t="s">
        <v>1414</v>
      </c>
      <c r="B2594" s="2" t="s">
        <v>1466</v>
      </c>
      <c r="C2594" s="1" t="s">
        <v>1467</v>
      </c>
      <c r="D2594" s="1" t="s">
        <v>116</v>
      </c>
      <c r="E2594" s="1">
        <v>142049</v>
      </c>
      <c r="F2594" s="1336" t="s">
        <v>1250</v>
      </c>
      <c r="G2594" s="1" t="s">
        <v>32</v>
      </c>
      <c r="H2594" s="1">
        <v>421394</v>
      </c>
      <c r="I2594" s="3">
        <v>42539</v>
      </c>
      <c r="J2594" s="3">
        <v>42531</v>
      </c>
      <c r="K2594" s="3">
        <v>42535</v>
      </c>
      <c r="N2594" s="1" t="s">
        <v>56</v>
      </c>
      <c r="O2594" s="1">
        <v>6113</v>
      </c>
      <c r="P2594" s="1">
        <v>3000</v>
      </c>
      <c r="Q2594" s="1">
        <v>5.968</v>
      </c>
      <c r="R2594" s="1337">
        <v>17904</v>
      </c>
      <c r="S2594" s="4">
        <v>3147.33</v>
      </c>
      <c r="T2594" s="1">
        <v>4.3529999999999998</v>
      </c>
      <c r="U2594" s="1337">
        <v>13059</v>
      </c>
      <c r="V2594" s="1">
        <v>2.1000000000000001E-2</v>
      </c>
      <c r="W2594" s="1336">
        <v>63.03</v>
      </c>
      <c r="X2594" s="1">
        <v>13</v>
      </c>
      <c r="Y2594" s="1">
        <v>144</v>
      </c>
      <c r="AA2594" s="1">
        <v>401</v>
      </c>
      <c r="AB2594" s="1337">
        <v>4845</v>
      </c>
    </row>
    <row r="2595" spans="1:28">
      <c r="A2595" s="1336" t="s">
        <v>1414</v>
      </c>
      <c r="B2595" s="2" t="s">
        <v>1466</v>
      </c>
      <c r="C2595" s="1" t="s">
        <v>1467</v>
      </c>
      <c r="D2595" s="1" t="s">
        <v>116</v>
      </c>
      <c r="E2595" s="1">
        <v>130118</v>
      </c>
      <c r="F2595" s="1336" t="s">
        <v>697</v>
      </c>
      <c r="G2595" s="1" t="s">
        <v>32</v>
      </c>
      <c r="H2595" s="1">
        <v>421407</v>
      </c>
      <c r="I2595" s="3">
        <v>42545</v>
      </c>
      <c r="J2595" s="3">
        <v>42549</v>
      </c>
      <c r="K2595" s="3">
        <v>42549</v>
      </c>
      <c r="N2595" s="1" t="s">
        <v>89</v>
      </c>
      <c r="O2595" s="1">
        <v>117557</v>
      </c>
      <c r="P2595" s="1">
        <v>2000</v>
      </c>
      <c r="Q2595" s="1">
        <v>5.08</v>
      </c>
      <c r="R2595" s="1337">
        <v>10160</v>
      </c>
      <c r="S2595" s="1">
        <v>322.22000000000003</v>
      </c>
      <c r="T2595" s="1">
        <v>4.3529999999999998</v>
      </c>
      <c r="U2595" s="1337">
        <v>8706</v>
      </c>
      <c r="V2595" s="1">
        <v>2.1000000000000001E-2</v>
      </c>
      <c r="W2595" s="1336">
        <v>42.02</v>
      </c>
      <c r="X2595" s="1">
        <v>13</v>
      </c>
      <c r="Y2595" s="1">
        <v>135</v>
      </c>
      <c r="Z2595" s="1" t="s">
        <v>436</v>
      </c>
      <c r="AA2595" s="1">
        <v>401</v>
      </c>
      <c r="AB2595" s="1337">
        <v>1454</v>
      </c>
    </row>
    <row r="2596" spans="1:28">
      <c r="A2596" s="1336" t="s">
        <v>1414</v>
      </c>
      <c r="B2596" s="2" t="s">
        <v>1468</v>
      </c>
      <c r="C2596" s="1" t="s">
        <v>1469</v>
      </c>
      <c r="D2596" s="1" t="s">
        <v>116</v>
      </c>
      <c r="E2596" s="1">
        <v>140083</v>
      </c>
      <c r="F2596" s="1336" t="s">
        <v>117</v>
      </c>
      <c r="G2596" s="1" t="s">
        <v>32</v>
      </c>
      <c r="H2596" s="1">
        <v>418008</v>
      </c>
      <c r="I2596" s="3">
        <v>42522</v>
      </c>
      <c r="J2596" s="3">
        <v>42520</v>
      </c>
      <c r="K2596" s="3">
        <v>42522</v>
      </c>
      <c r="L2596" s="1">
        <v>221469</v>
      </c>
      <c r="M2596" s="3">
        <v>42522</v>
      </c>
      <c r="N2596" s="1" t="s">
        <v>89</v>
      </c>
      <c r="O2596" s="1">
        <v>116570</v>
      </c>
      <c r="P2596" s="1">
        <v>35000</v>
      </c>
      <c r="Q2596" s="1">
        <v>4.96</v>
      </c>
      <c r="R2596" s="1337">
        <v>173600</v>
      </c>
      <c r="S2596" s="4">
        <v>1438.85</v>
      </c>
      <c r="T2596" s="1">
        <v>4.3529999999999998</v>
      </c>
      <c r="U2596" s="1337">
        <v>152355</v>
      </c>
      <c r="V2596" s="1">
        <v>2.1000000000000001E-2</v>
      </c>
      <c r="W2596" s="1336">
        <v>735.35</v>
      </c>
      <c r="X2596" s="1">
        <v>13</v>
      </c>
      <c r="Y2596" s="1">
        <v>141</v>
      </c>
      <c r="AA2596" s="1">
        <v>401</v>
      </c>
      <c r="AB2596" s="1337">
        <v>21245</v>
      </c>
    </row>
    <row r="2597" spans="1:28">
      <c r="A2597" s="1336" t="s">
        <v>1414</v>
      </c>
      <c r="B2597" s="2" t="s">
        <v>1468</v>
      </c>
      <c r="C2597" s="1" t="s">
        <v>1469</v>
      </c>
      <c r="D2597" s="1" t="s">
        <v>116</v>
      </c>
      <c r="E2597" s="1">
        <v>130004</v>
      </c>
      <c r="F2597" s="1336" t="s">
        <v>125</v>
      </c>
      <c r="G2597" s="1" t="s">
        <v>32</v>
      </c>
      <c r="H2597" s="1">
        <v>418029</v>
      </c>
      <c r="I2597" s="3">
        <v>42522</v>
      </c>
      <c r="J2597" s="3">
        <v>42521</v>
      </c>
      <c r="K2597" s="3">
        <v>42523</v>
      </c>
      <c r="L2597" s="1">
        <v>221460</v>
      </c>
      <c r="M2597" s="3">
        <v>42522</v>
      </c>
      <c r="N2597" s="1" t="s">
        <v>89</v>
      </c>
      <c r="O2597" s="1">
        <v>116637</v>
      </c>
      <c r="P2597" s="1">
        <v>20000</v>
      </c>
      <c r="Q2597" s="1">
        <v>5.03</v>
      </c>
      <c r="R2597" s="1337">
        <v>100600</v>
      </c>
      <c r="S2597" s="4">
        <v>2222.1999999999998</v>
      </c>
      <c r="T2597" s="1">
        <v>4.3529999999999998</v>
      </c>
      <c r="U2597" s="1337">
        <v>87060</v>
      </c>
      <c r="V2597" s="1">
        <v>2.1000000000000001E-2</v>
      </c>
      <c r="W2597" s="1336">
        <v>420.2</v>
      </c>
      <c r="X2597" s="1">
        <v>13</v>
      </c>
      <c r="Y2597" s="1">
        <v>130</v>
      </c>
      <c r="AA2597" s="1">
        <v>401</v>
      </c>
      <c r="AB2597" s="1337">
        <v>13540</v>
      </c>
    </row>
    <row r="2598" spans="1:28">
      <c r="A2598" s="1336" t="s">
        <v>1414</v>
      </c>
      <c r="B2598" s="2" t="s">
        <v>1468</v>
      </c>
      <c r="C2598" s="1" t="s">
        <v>1469</v>
      </c>
      <c r="D2598" s="1" t="s">
        <v>116</v>
      </c>
      <c r="E2598" s="1">
        <v>140083</v>
      </c>
      <c r="F2598" s="1336" t="s">
        <v>117</v>
      </c>
      <c r="G2598" s="1" t="s">
        <v>32</v>
      </c>
      <c r="H2598" s="1">
        <v>418096</v>
      </c>
      <c r="I2598" s="3">
        <v>42523</v>
      </c>
      <c r="J2598" s="3">
        <v>42515</v>
      </c>
      <c r="K2598" s="3">
        <v>42522</v>
      </c>
      <c r="L2598" s="1">
        <v>221505</v>
      </c>
      <c r="M2598" s="3">
        <v>42522</v>
      </c>
      <c r="N2598" s="1" t="s">
        <v>89</v>
      </c>
      <c r="O2598" s="1">
        <v>116471</v>
      </c>
      <c r="P2598" s="1">
        <v>20000</v>
      </c>
      <c r="Q2598" s="1">
        <v>4.96</v>
      </c>
      <c r="R2598" s="1337">
        <v>99200</v>
      </c>
      <c r="S2598" s="1">
        <v>822.2</v>
      </c>
      <c r="T2598" s="1">
        <v>4.3529999999999998</v>
      </c>
      <c r="U2598" s="1337">
        <v>87060</v>
      </c>
      <c r="V2598" s="1">
        <v>2.1000000000000001E-2</v>
      </c>
      <c r="W2598" s="1336">
        <v>420.2</v>
      </c>
      <c r="X2598" s="1">
        <v>13</v>
      </c>
      <c r="Y2598" s="1">
        <v>141</v>
      </c>
      <c r="AA2598" s="1">
        <v>401</v>
      </c>
      <c r="AB2598" s="1337">
        <v>12140</v>
      </c>
    </row>
    <row r="2599" spans="1:28">
      <c r="A2599" s="1336" t="s">
        <v>1414</v>
      </c>
      <c r="B2599" s="2" t="s">
        <v>1468</v>
      </c>
      <c r="C2599" s="1" t="s">
        <v>1469</v>
      </c>
      <c r="D2599" s="1" t="s">
        <v>116</v>
      </c>
      <c r="E2599" s="1">
        <v>130007</v>
      </c>
      <c r="F2599" s="1336" t="s">
        <v>146</v>
      </c>
      <c r="G2599" s="1" t="s">
        <v>32</v>
      </c>
      <c r="H2599" s="1">
        <v>418103</v>
      </c>
      <c r="I2599" s="3">
        <v>42523</v>
      </c>
      <c r="J2599" s="3">
        <v>42517</v>
      </c>
      <c r="K2599" s="3">
        <v>42523</v>
      </c>
      <c r="L2599" s="1">
        <v>221535</v>
      </c>
      <c r="M2599" s="3">
        <v>42523</v>
      </c>
      <c r="N2599" s="1" t="s">
        <v>89</v>
      </c>
      <c r="O2599" s="1">
        <v>116530</v>
      </c>
      <c r="P2599" s="1">
        <v>10000</v>
      </c>
      <c r="Q2599" s="1">
        <v>5.08</v>
      </c>
      <c r="R2599" s="1337">
        <v>50800</v>
      </c>
      <c r="S2599" s="4">
        <v>1611.1</v>
      </c>
      <c r="T2599" s="1">
        <v>4.3529999999999998</v>
      </c>
      <c r="U2599" s="1337">
        <v>43530</v>
      </c>
      <c r="V2599" s="1">
        <v>2.1000000000000001E-2</v>
      </c>
      <c r="W2599" s="1336">
        <v>210.1</v>
      </c>
      <c r="X2599" s="1">
        <v>13</v>
      </c>
      <c r="Y2599" s="1">
        <v>130</v>
      </c>
      <c r="AA2599" s="1">
        <v>401</v>
      </c>
      <c r="AB2599" s="1337">
        <v>7270</v>
      </c>
    </row>
    <row r="2600" spans="1:28">
      <c r="A2600" s="1336" t="s">
        <v>1414</v>
      </c>
      <c r="B2600" s="2" t="s">
        <v>1468</v>
      </c>
      <c r="C2600" s="1" t="s">
        <v>1469</v>
      </c>
      <c r="D2600" s="1" t="s">
        <v>116</v>
      </c>
      <c r="E2600" s="1">
        <v>130003</v>
      </c>
      <c r="F2600" s="1336" t="s">
        <v>145</v>
      </c>
      <c r="G2600" s="1" t="s">
        <v>32</v>
      </c>
      <c r="H2600" s="1">
        <v>418224</v>
      </c>
      <c r="I2600" s="3">
        <v>42524</v>
      </c>
      <c r="J2600" s="3">
        <v>42522</v>
      </c>
      <c r="K2600" s="3">
        <v>42537</v>
      </c>
      <c r="N2600" s="1" t="s">
        <v>89</v>
      </c>
      <c r="O2600" s="1">
        <v>116678</v>
      </c>
      <c r="P2600" s="1">
        <v>30000</v>
      </c>
      <c r="Q2600" s="1">
        <v>4.9800000000000004</v>
      </c>
      <c r="R2600" s="1337">
        <v>149400</v>
      </c>
      <c r="S2600" s="4">
        <v>1833.3</v>
      </c>
      <c r="T2600" s="1">
        <v>4.3529999999999998</v>
      </c>
      <c r="U2600" s="1337">
        <v>130590</v>
      </c>
      <c r="V2600" s="1">
        <v>2.1000000000000001E-2</v>
      </c>
      <c r="W2600" s="1336">
        <v>630.29999999999995</v>
      </c>
      <c r="X2600" s="1">
        <v>13</v>
      </c>
      <c r="Y2600" s="1">
        <v>130</v>
      </c>
      <c r="AA2600" s="1">
        <v>401</v>
      </c>
      <c r="AB2600" s="1337">
        <v>18810</v>
      </c>
    </row>
    <row r="2601" spans="1:28">
      <c r="A2601" s="1336" t="s">
        <v>1414</v>
      </c>
      <c r="B2601" s="2" t="s">
        <v>1468</v>
      </c>
      <c r="C2601" s="1" t="s">
        <v>1469</v>
      </c>
      <c r="D2601" s="1" t="s">
        <v>116</v>
      </c>
      <c r="E2601" s="1">
        <v>140008</v>
      </c>
      <c r="F2601" s="1336" t="s">
        <v>123</v>
      </c>
      <c r="G2601" s="1" t="s">
        <v>32</v>
      </c>
      <c r="H2601" s="1">
        <v>418442</v>
      </c>
      <c r="I2601" s="3">
        <v>42525</v>
      </c>
      <c r="J2601" s="3">
        <v>42522</v>
      </c>
      <c r="K2601" s="3">
        <v>42527</v>
      </c>
      <c r="L2601" s="1">
        <v>221701</v>
      </c>
      <c r="M2601" s="3">
        <v>42525</v>
      </c>
      <c r="N2601" s="1" t="s">
        <v>89</v>
      </c>
      <c r="O2601" s="1">
        <v>116696</v>
      </c>
      <c r="P2601" s="1">
        <v>30000</v>
      </c>
      <c r="Q2601" s="1">
        <v>4.96</v>
      </c>
      <c r="R2601" s="1337">
        <v>148800</v>
      </c>
      <c r="S2601" s="4">
        <v>1233.3</v>
      </c>
      <c r="T2601" s="1">
        <v>4.3529999999999998</v>
      </c>
      <c r="U2601" s="1337">
        <v>130590</v>
      </c>
      <c r="V2601" s="1">
        <v>2.1000000000000001E-2</v>
      </c>
      <c r="W2601" s="1336">
        <v>630.29999999999995</v>
      </c>
      <c r="X2601" s="1">
        <v>13</v>
      </c>
      <c r="Y2601" s="1">
        <v>141</v>
      </c>
      <c r="AA2601" s="1">
        <v>401</v>
      </c>
      <c r="AB2601" s="1337">
        <v>18210</v>
      </c>
    </row>
    <row r="2602" spans="1:28">
      <c r="A2602" s="1336" t="s">
        <v>1414</v>
      </c>
      <c r="B2602" s="2" t="s">
        <v>1468</v>
      </c>
      <c r="C2602" s="1" t="s">
        <v>1469</v>
      </c>
      <c r="D2602" s="1" t="s">
        <v>116</v>
      </c>
      <c r="E2602" s="1">
        <v>140008</v>
      </c>
      <c r="F2602" s="1336" t="s">
        <v>123</v>
      </c>
      <c r="G2602" s="1" t="s">
        <v>32</v>
      </c>
      <c r="H2602" s="1">
        <v>418462</v>
      </c>
      <c r="I2602" s="3">
        <v>42525</v>
      </c>
      <c r="J2602" s="3">
        <v>42522</v>
      </c>
      <c r="K2602" s="3">
        <v>42527</v>
      </c>
      <c r="L2602" s="1">
        <v>221702</v>
      </c>
      <c r="M2602" s="3">
        <v>42525</v>
      </c>
      <c r="N2602" s="1" t="s">
        <v>89</v>
      </c>
      <c r="O2602" s="1">
        <v>116696</v>
      </c>
      <c r="P2602" s="1">
        <v>50000</v>
      </c>
      <c r="Q2602" s="1">
        <v>4.96</v>
      </c>
      <c r="R2602" s="1337">
        <v>248000</v>
      </c>
      <c r="S2602" s="4">
        <v>2055.5</v>
      </c>
      <c r="T2602" s="1">
        <v>4.3529999999999998</v>
      </c>
      <c r="U2602" s="1337">
        <v>217650</v>
      </c>
      <c r="V2602" s="1">
        <v>2.1000000000000001E-2</v>
      </c>
      <c r="W2602" s="1337">
        <v>1050.5</v>
      </c>
      <c r="X2602" s="1">
        <v>13</v>
      </c>
      <c r="Y2602" s="1">
        <v>141</v>
      </c>
      <c r="AA2602" s="1">
        <v>401</v>
      </c>
      <c r="AB2602" s="1337">
        <v>30350</v>
      </c>
    </row>
    <row r="2603" spans="1:28">
      <c r="A2603" s="1336" t="s">
        <v>1414</v>
      </c>
      <c r="B2603" s="2" t="s">
        <v>1468</v>
      </c>
      <c r="C2603" s="1" t="s">
        <v>1469</v>
      </c>
      <c r="D2603" s="1" t="s">
        <v>116</v>
      </c>
      <c r="E2603" s="1">
        <v>130019</v>
      </c>
      <c r="F2603" s="1336" t="s">
        <v>412</v>
      </c>
      <c r="G2603" s="1" t="s">
        <v>32</v>
      </c>
      <c r="H2603" s="1">
        <v>418579</v>
      </c>
      <c r="I2603" s="3">
        <v>42527</v>
      </c>
      <c r="J2603" s="3">
        <v>42522</v>
      </c>
      <c r="K2603" s="3">
        <v>42523</v>
      </c>
      <c r="N2603" s="1" t="s">
        <v>89</v>
      </c>
      <c r="O2603" s="1">
        <v>116732</v>
      </c>
      <c r="P2603" s="1">
        <v>20000</v>
      </c>
      <c r="Q2603" s="1">
        <v>5.08</v>
      </c>
      <c r="R2603" s="1337">
        <v>101600</v>
      </c>
      <c r="S2603" s="4">
        <v>3222.2</v>
      </c>
      <c r="T2603" s="1">
        <v>4.3529999999999998</v>
      </c>
      <c r="U2603" s="1337">
        <v>87060</v>
      </c>
      <c r="V2603" s="1">
        <v>2.1000000000000001E-2</v>
      </c>
      <c r="W2603" s="1336">
        <v>420.2</v>
      </c>
      <c r="X2603" s="1">
        <v>13</v>
      </c>
      <c r="Y2603" s="1">
        <v>130</v>
      </c>
      <c r="AA2603" s="1">
        <v>401</v>
      </c>
      <c r="AB2603" s="1337">
        <v>14540</v>
      </c>
    </row>
    <row r="2604" spans="1:28">
      <c r="A2604" s="1336" t="s">
        <v>1414</v>
      </c>
      <c r="B2604" s="2" t="s">
        <v>1468</v>
      </c>
      <c r="C2604" s="1" t="s">
        <v>1469</v>
      </c>
      <c r="D2604" s="1" t="s">
        <v>116</v>
      </c>
      <c r="E2604" s="1">
        <v>130236</v>
      </c>
      <c r="F2604" s="1336" t="s">
        <v>427</v>
      </c>
      <c r="G2604" s="1" t="s">
        <v>32</v>
      </c>
      <c r="H2604" s="1">
        <v>418955</v>
      </c>
      <c r="I2604" s="3">
        <v>42529</v>
      </c>
      <c r="J2604" s="3">
        <v>42527</v>
      </c>
      <c r="K2604" s="3">
        <v>42528</v>
      </c>
      <c r="L2604" s="1">
        <v>222017</v>
      </c>
      <c r="M2604" s="3">
        <v>42528</v>
      </c>
      <c r="N2604" s="1" t="s">
        <v>89</v>
      </c>
      <c r="O2604" s="1">
        <v>116843</v>
      </c>
      <c r="P2604" s="1">
        <v>10000</v>
      </c>
      <c r="Q2604" s="1">
        <v>4.79</v>
      </c>
      <c r="R2604" s="1337">
        <v>47900</v>
      </c>
      <c r="S2604" s="4">
        <v>-1288.9000000000001</v>
      </c>
      <c r="T2604" s="1">
        <v>4.3529999999999998</v>
      </c>
      <c r="U2604" s="1337">
        <v>43530</v>
      </c>
      <c r="V2604" s="1">
        <v>2.1000000000000001E-2</v>
      </c>
      <c r="W2604" s="1336">
        <v>210.1</v>
      </c>
      <c r="X2604" s="1">
        <v>13</v>
      </c>
      <c r="Y2604" s="1">
        <v>135</v>
      </c>
      <c r="Z2604" s="1" t="s">
        <v>143</v>
      </c>
      <c r="AA2604" s="1">
        <v>401</v>
      </c>
      <c r="AB2604" s="1337">
        <v>4370</v>
      </c>
    </row>
    <row r="2605" spans="1:28">
      <c r="A2605" s="1336" t="s">
        <v>1414</v>
      </c>
      <c r="B2605" s="2" t="s">
        <v>1468</v>
      </c>
      <c r="C2605" s="1" t="s">
        <v>1469</v>
      </c>
      <c r="D2605" s="1" t="s">
        <v>116</v>
      </c>
      <c r="E2605" s="1">
        <v>130308</v>
      </c>
      <c r="F2605" s="1336" t="s">
        <v>126</v>
      </c>
      <c r="G2605" s="1" t="s">
        <v>32</v>
      </c>
      <c r="H2605" s="1">
        <v>419110</v>
      </c>
      <c r="I2605" s="3">
        <v>42531</v>
      </c>
      <c r="J2605" s="3">
        <v>42529</v>
      </c>
      <c r="K2605" s="3">
        <v>42530</v>
      </c>
      <c r="N2605" s="1" t="s">
        <v>89</v>
      </c>
      <c r="O2605" s="1">
        <v>116993</v>
      </c>
      <c r="P2605" s="1">
        <v>30000</v>
      </c>
      <c r="Q2605" s="1">
        <v>4.9800000000000004</v>
      </c>
      <c r="R2605" s="1337">
        <v>149400</v>
      </c>
      <c r="S2605" s="4">
        <v>1833.3</v>
      </c>
      <c r="T2605" s="1">
        <v>4.3529999999999998</v>
      </c>
      <c r="U2605" s="1337">
        <v>130590</v>
      </c>
      <c r="V2605" s="1">
        <v>2.1000000000000001E-2</v>
      </c>
      <c r="W2605" s="1336">
        <v>630.29999999999995</v>
      </c>
      <c r="X2605" s="1">
        <v>13</v>
      </c>
      <c r="Y2605" s="1">
        <v>141</v>
      </c>
      <c r="AA2605" s="1">
        <v>401</v>
      </c>
      <c r="AB2605" s="1337">
        <v>18810</v>
      </c>
    </row>
    <row r="2606" spans="1:28">
      <c r="A2606" s="1336" t="s">
        <v>1414</v>
      </c>
      <c r="B2606" s="2" t="s">
        <v>1468</v>
      </c>
      <c r="C2606" s="1" t="s">
        <v>1469</v>
      </c>
      <c r="D2606" s="1" t="s">
        <v>116</v>
      </c>
      <c r="E2606" s="1">
        <v>130308</v>
      </c>
      <c r="F2606" s="1336" t="s">
        <v>126</v>
      </c>
      <c r="G2606" s="1" t="s">
        <v>32</v>
      </c>
      <c r="H2606" s="1">
        <v>419112</v>
      </c>
      <c r="I2606" s="3">
        <v>42531</v>
      </c>
      <c r="J2606" s="3">
        <v>42529</v>
      </c>
      <c r="K2606" s="3">
        <v>42530</v>
      </c>
      <c r="N2606" s="1" t="s">
        <v>89</v>
      </c>
      <c r="O2606" s="1">
        <v>116993</v>
      </c>
      <c r="P2606" s="1">
        <v>30000</v>
      </c>
      <c r="Q2606" s="1">
        <v>4.9800000000000004</v>
      </c>
      <c r="R2606" s="1337">
        <v>149400</v>
      </c>
      <c r="S2606" s="4">
        <v>1833.3</v>
      </c>
      <c r="T2606" s="1">
        <v>4.3529999999999998</v>
      </c>
      <c r="U2606" s="1337">
        <v>130590</v>
      </c>
      <c r="V2606" s="1">
        <v>2.1000000000000001E-2</v>
      </c>
      <c r="W2606" s="1336">
        <v>630.29999999999995</v>
      </c>
      <c r="X2606" s="1">
        <v>13</v>
      </c>
      <c r="Y2606" s="1">
        <v>141</v>
      </c>
      <c r="AA2606" s="1">
        <v>401</v>
      </c>
      <c r="AB2606" s="1337">
        <v>18810</v>
      </c>
    </row>
    <row r="2607" spans="1:28">
      <c r="A2607" s="1336" t="s">
        <v>1414</v>
      </c>
      <c r="B2607" s="2" t="s">
        <v>1468</v>
      </c>
      <c r="C2607" s="1" t="s">
        <v>1469</v>
      </c>
      <c r="D2607" s="1" t="s">
        <v>116</v>
      </c>
      <c r="E2607" s="1">
        <v>130314</v>
      </c>
      <c r="F2607" s="1336" t="s">
        <v>144</v>
      </c>
      <c r="G2607" s="1" t="s">
        <v>32</v>
      </c>
      <c r="H2607" s="1">
        <v>419113</v>
      </c>
      <c r="I2607" s="3">
        <v>42531</v>
      </c>
      <c r="J2607" s="3">
        <v>42529</v>
      </c>
      <c r="K2607" s="3">
        <v>42535</v>
      </c>
      <c r="N2607" s="1" t="s">
        <v>89</v>
      </c>
      <c r="O2607" s="1">
        <v>117026</v>
      </c>
      <c r="P2607" s="1">
        <v>10000</v>
      </c>
      <c r="Q2607" s="1">
        <v>4.9800000000000004</v>
      </c>
      <c r="R2607" s="1337">
        <v>49800</v>
      </c>
      <c r="S2607" s="1">
        <v>611.1</v>
      </c>
      <c r="T2607" s="1">
        <v>4.3529999999999998</v>
      </c>
      <c r="U2607" s="1337">
        <v>43530</v>
      </c>
      <c r="V2607" s="1">
        <v>2.1000000000000001E-2</v>
      </c>
      <c r="W2607" s="1336">
        <v>210.1</v>
      </c>
      <c r="X2607" s="1">
        <v>13</v>
      </c>
      <c r="Y2607" s="1">
        <v>130</v>
      </c>
      <c r="AA2607" s="1">
        <v>401</v>
      </c>
      <c r="AB2607" s="1337">
        <v>6270</v>
      </c>
    </row>
    <row r="2608" spans="1:28">
      <c r="A2608" s="1336" t="s">
        <v>1414</v>
      </c>
      <c r="B2608" s="2" t="s">
        <v>1468</v>
      </c>
      <c r="C2608" s="1" t="s">
        <v>1469</v>
      </c>
      <c r="D2608" s="1" t="s">
        <v>116</v>
      </c>
      <c r="E2608" s="1">
        <v>130349</v>
      </c>
      <c r="F2608" s="1336" t="s">
        <v>141</v>
      </c>
      <c r="G2608" s="1" t="s">
        <v>32</v>
      </c>
      <c r="H2608" s="1">
        <v>419298</v>
      </c>
      <c r="I2608" s="3">
        <v>42534</v>
      </c>
      <c r="J2608" s="3">
        <v>42524</v>
      </c>
      <c r="K2608" s="3">
        <v>42528</v>
      </c>
      <c r="N2608" s="1" t="s">
        <v>89</v>
      </c>
      <c r="O2608" s="1">
        <v>116795</v>
      </c>
      <c r="P2608" s="1">
        <v>14000</v>
      </c>
      <c r="Q2608" s="1">
        <v>4.9800000000000004</v>
      </c>
      <c r="R2608" s="1337">
        <v>69720</v>
      </c>
      <c r="S2608" s="1">
        <v>855.54</v>
      </c>
      <c r="T2608" s="1">
        <v>4.3529999999999998</v>
      </c>
      <c r="U2608" s="1337">
        <v>60942</v>
      </c>
      <c r="V2608" s="1">
        <v>2.1000000000000001E-2</v>
      </c>
      <c r="W2608" s="1336">
        <v>294.14</v>
      </c>
      <c r="X2608" s="1">
        <v>13</v>
      </c>
      <c r="Y2608" s="1">
        <v>141</v>
      </c>
      <c r="AA2608" s="1">
        <v>401</v>
      </c>
      <c r="AB2608" s="1337">
        <v>8778</v>
      </c>
    </row>
    <row r="2609" spans="1:28">
      <c r="A2609" s="1336" t="s">
        <v>1414</v>
      </c>
      <c r="B2609" s="2" t="s">
        <v>1468</v>
      </c>
      <c r="C2609" s="1" t="s">
        <v>1469</v>
      </c>
      <c r="D2609" s="1" t="s">
        <v>116</v>
      </c>
      <c r="E2609" s="1">
        <v>130283</v>
      </c>
      <c r="F2609" s="1336" t="s">
        <v>1421</v>
      </c>
      <c r="G2609" s="1" t="s">
        <v>32</v>
      </c>
      <c r="H2609" s="1">
        <v>419336</v>
      </c>
      <c r="I2609" s="3">
        <v>42534</v>
      </c>
      <c r="J2609" s="3">
        <v>42531</v>
      </c>
      <c r="K2609" s="3">
        <v>42534</v>
      </c>
      <c r="N2609" s="1" t="s">
        <v>89</v>
      </c>
      <c r="O2609" s="1">
        <v>117135</v>
      </c>
      <c r="P2609" s="1">
        <v>6600</v>
      </c>
      <c r="Q2609" s="1">
        <v>5.03</v>
      </c>
      <c r="R2609" s="1337">
        <v>33198</v>
      </c>
      <c r="S2609" s="1">
        <v>733.33</v>
      </c>
      <c r="T2609" s="1">
        <v>4.3529999999999998</v>
      </c>
      <c r="U2609" s="1337">
        <v>28729.8</v>
      </c>
      <c r="V2609" s="1">
        <v>2.1000000000000001E-2</v>
      </c>
      <c r="W2609" s="1336">
        <v>138.666</v>
      </c>
      <c r="X2609" s="1">
        <v>13</v>
      </c>
      <c r="Y2609" s="1">
        <v>135</v>
      </c>
      <c r="Z2609" s="1" t="s">
        <v>90</v>
      </c>
      <c r="AA2609" s="1">
        <v>401</v>
      </c>
      <c r="AB2609" s="1337">
        <v>4468.2</v>
      </c>
    </row>
    <row r="2610" spans="1:28">
      <c r="A2610" s="1336" t="s">
        <v>1414</v>
      </c>
      <c r="B2610" s="2" t="s">
        <v>1468</v>
      </c>
      <c r="C2610" s="1" t="s">
        <v>1469</v>
      </c>
      <c r="D2610" s="1" t="s">
        <v>116</v>
      </c>
      <c r="E2610" s="1">
        <v>140083</v>
      </c>
      <c r="F2610" s="1336" t="s">
        <v>117</v>
      </c>
      <c r="G2610" s="1" t="s">
        <v>32</v>
      </c>
      <c r="H2610" s="1">
        <v>419362</v>
      </c>
      <c r="I2610" s="3">
        <v>42532</v>
      </c>
      <c r="J2610" s="3">
        <v>42527</v>
      </c>
      <c r="K2610" s="3">
        <v>42528</v>
      </c>
      <c r="L2610" s="1">
        <v>222270</v>
      </c>
      <c r="M2610" s="3">
        <v>42531</v>
      </c>
      <c r="N2610" s="1" t="s">
        <v>89</v>
      </c>
      <c r="O2610" s="1">
        <v>116822</v>
      </c>
      <c r="P2610" s="1">
        <v>20000</v>
      </c>
      <c r="Q2610" s="1">
        <v>4.84</v>
      </c>
      <c r="R2610" s="1337">
        <v>96800</v>
      </c>
      <c r="S2610" s="4">
        <v>-1577.8</v>
      </c>
      <c r="T2610" s="1">
        <v>4.3529999999999998</v>
      </c>
      <c r="U2610" s="1337">
        <v>87060</v>
      </c>
      <c r="V2610" s="1">
        <v>2.1000000000000001E-2</v>
      </c>
      <c r="W2610" s="1336">
        <v>420.2</v>
      </c>
      <c r="X2610" s="1">
        <v>13</v>
      </c>
      <c r="Y2610" s="1">
        <v>141</v>
      </c>
      <c r="AA2610" s="1">
        <v>401</v>
      </c>
      <c r="AB2610" s="1337">
        <v>9740</v>
      </c>
    </row>
    <row r="2611" spans="1:28">
      <c r="A2611" s="1336" t="s">
        <v>1414</v>
      </c>
      <c r="B2611" s="2" t="s">
        <v>1468</v>
      </c>
      <c r="C2611" s="1" t="s">
        <v>1469</v>
      </c>
      <c r="D2611" s="1" t="s">
        <v>116</v>
      </c>
      <c r="E2611" s="1">
        <v>130308</v>
      </c>
      <c r="F2611" s="1336" t="s">
        <v>126</v>
      </c>
      <c r="G2611" s="1" t="s">
        <v>32</v>
      </c>
      <c r="H2611" s="1">
        <v>419518</v>
      </c>
      <c r="I2611" s="3">
        <v>42535</v>
      </c>
      <c r="J2611" s="3">
        <v>42530</v>
      </c>
      <c r="K2611" s="3">
        <v>42531</v>
      </c>
      <c r="N2611" s="1" t="s">
        <v>89</v>
      </c>
      <c r="O2611" s="1">
        <v>117074</v>
      </c>
      <c r="P2611" s="1">
        <v>60000</v>
      </c>
      <c r="Q2611" s="1">
        <v>4.9800000000000004</v>
      </c>
      <c r="R2611" s="1337">
        <v>298800</v>
      </c>
      <c r="S2611" s="4">
        <v>3666.6</v>
      </c>
      <c r="T2611" s="1">
        <v>4.3529999999999998</v>
      </c>
      <c r="U2611" s="1337">
        <v>261180</v>
      </c>
      <c r="V2611" s="1">
        <v>2.1000000000000001E-2</v>
      </c>
      <c r="W2611" s="1337">
        <v>1260.5999999999999</v>
      </c>
      <c r="X2611" s="1">
        <v>13</v>
      </c>
      <c r="Y2611" s="1">
        <v>141</v>
      </c>
      <c r="AA2611" s="1">
        <v>401</v>
      </c>
      <c r="AB2611" s="1337">
        <v>37620</v>
      </c>
    </row>
    <row r="2612" spans="1:28">
      <c r="A2612" s="1336" t="s">
        <v>1414</v>
      </c>
      <c r="B2612" s="2" t="s">
        <v>1468</v>
      </c>
      <c r="C2612" s="1" t="s">
        <v>1469</v>
      </c>
      <c r="D2612" s="1" t="s">
        <v>116</v>
      </c>
      <c r="E2612" s="1">
        <v>130110</v>
      </c>
      <c r="F2612" s="1336" t="s">
        <v>198</v>
      </c>
      <c r="G2612" s="1" t="s">
        <v>32</v>
      </c>
      <c r="H2612" s="1">
        <v>419658</v>
      </c>
      <c r="I2612" s="3">
        <v>42536</v>
      </c>
      <c r="J2612" s="3">
        <v>42534</v>
      </c>
      <c r="K2612" s="3">
        <v>42535</v>
      </c>
      <c r="N2612" s="1" t="s">
        <v>89</v>
      </c>
      <c r="O2612" s="1">
        <v>117170</v>
      </c>
      <c r="P2612" s="1">
        <v>10000</v>
      </c>
      <c r="Q2612" s="1">
        <v>4.9800000000000004</v>
      </c>
      <c r="R2612" s="1337">
        <v>49800</v>
      </c>
      <c r="S2612" s="1">
        <v>611.1</v>
      </c>
      <c r="T2612" s="1">
        <v>4.3529999999999998</v>
      </c>
      <c r="U2612" s="1337">
        <v>43530</v>
      </c>
      <c r="V2612" s="1">
        <v>2.1000000000000001E-2</v>
      </c>
      <c r="W2612" s="1336">
        <v>210.1</v>
      </c>
      <c r="X2612" s="1">
        <v>13</v>
      </c>
      <c r="Y2612" s="1">
        <v>130</v>
      </c>
      <c r="AA2612" s="1">
        <v>401</v>
      </c>
      <c r="AB2612" s="1337">
        <v>6270</v>
      </c>
    </row>
    <row r="2613" spans="1:28">
      <c r="A2613" s="1336" t="s">
        <v>1414</v>
      </c>
      <c r="B2613" s="2" t="s">
        <v>1468</v>
      </c>
      <c r="C2613" s="1" t="s">
        <v>1469</v>
      </c>
      <c r="D2613" s="1" t="s">
        <v>116</v>
      </c>
      <c r="E2613" s="1">
        <v>130365</v>
      </c>
      <c r="F2613" s="1336" t="s">
        <v>432</v>
      </c>
      <c r="G2613" s="1" t="s">
        <v>32</v>
      </c>
      <c r="H2613" s="1">
        <v>419763</v>
      </c>
      <c r="I2613" s="3">
        <v>42535</v>
      </c>
      <c r="J2613" s="3">
        <v>42531</v>
      </c>
      <c r="K2613" s="3">
        <v>42531</v>
      </c>
      <c r="L2613" s="1">
        <v>222498</v>
      </c>
      <c r="M2613" s="3">
        <v>42535</v>
      </c>
      <c r="N2613" s="1" t="s">
        <v>89</v>
      </c>
      <c r="O2613" s="1">
        <v>117107</v>
      </c>
      <c r="P2613" s="1">
        <v>2500</v>
      </c>
      <c r="Q2613" s="1">
        <v>4.96</v>
      </c>
      <c r="R2613" s="1337">
        <v>12400</v>
      </c>
      <c r="S2613" s="1">
        <v>102.78</v>
      </c>
      <c r="T2613" s="1">
        <v>4.3529999999999998</v>
      </c>
      <c r="U2613" s="1337">
        <v>10882.5</v>
      </c>
      <c r="V2613" s="1">
        <v>2.1000000000000001E-2</v>
      </c>
      <c r="W2613" s="1336">
        <v>52.524999999999999</v>
      </c>
      <c r="X2613" s="1">
        <v>13</v>
      </c>
      <c r="Y2613" s="1">
        <v>135</v>
      </c>
      <c r="Z2613" s="1" t="s">
        <v>90</v>
      </c>
      <c r="AA2613" s="1">
        <v>401</v>
      </c>
      <c r="AB2613" s="1337">
        <v>1517.5</v>
      </c>
    </row>
    <row r="2614" spans="1:28">
      <c r="A2614" s="1336" t="s">
        <v>1414</v>
      </c>
      <c r="B2614" s="2" t="s">
        <v>1468</v>
      </c>
      <c r="C2614" s="1" t="s">
        <v>1469</v>
      </c>
      <c r="D2614" s="1" t="s">
        <v>116</v>
      </c>
      <c r="E2614" s="1">
        <v>130013</v>
      </c>
      <c r="F2614" s="1336" t="s">
        <v>221</v>
      </c>
      <c r="G2614" s="1" t="s">
        <v>32</v>
      </c>
      <c r="H2614" s="1">
        <v>420188</v>
      </c>
      <c r="I2614" s="3">
        <v>42539</v>
      </c>
      <c r="J2614" s="3">
        <v>42538</v>
      </c>
      <c r="K2614" s="3">
        <v>42538</v>
      </c>
      <c r="N2614" s="1" t="s">
        <v>89</v>
      </c>
      <c r="O2614" s="1">
        <v>117284</v>
      </c>
      <c r="P2614" s="1">
        <v>10000</v>
      </c>
      <c r="Q2614" s="1">
        <v>4.93</v>
      </c>
      <c r="R2614" s="1337">
        <v>49300</v>
      </c>
      <c r="S2614" s="1">
        <v>111.1</v>
      </c>
      <c r="T2614" s="1">
        <v>4.3529999999999998</v>
      </c>
      <c r="U2614" s="1337">
        <v>43530</v>
      </c>
      <c r="V2614" s="1">
        <v>2.1000000000000001E-2</v>
      </c>
      <c r="W2614" s="1336">
        <v>210.1</v>
      </c>
      <c r="X2614" s="1">
        <v>13</v>
      </c>
      <c r="Y2614" s="1">
        <v>130</v>
      </c>
      <c r="AA2614" s="1">
        <v>401</v>
      </c>
      <c r="AB2614" s="1337">
        <v>5770</v>
      </c>
    </row>
    <row r="2615" spans="1:28">
      <c r="A2615" s="1336" t="s">
        <v>1414</v>
      </c>
      <c r="B2615" s="2" t="s">
        <v>1468</v>
      </c>
      <c r="C2615" s="1" t="s">
        <v>1469</v>
      </c>
      <c r="D2615" s="1" t="s">
        <v>116</v>
      </c>
      <c r="E2615" s="1">
        <v>130308</v>
      </c>
      <c r="F2615" s="1336" t="s">
        <v>126</v>
      </c>
      <c r="G2615" s="1" t="s">
        <v>32</v>
      </c>
      <c r="H2615" s="1">
        <v>420204</v>
      </c>
      <c r="I2615" s="3">
        <v>42541</v>
      </c>
      <c r="J2615" s="3">
        <v>42537</v>
      </c>
      <c r="K2615" s="3">
        <v>42538</v>
      </c>
      <c r="N2615" s="1" t="s">
        <v>89</v>
      </c>
      <c r="O2615" s="1">
        <v>117266</v>
      </c>
      <c r="P2615" s="1">
        <v>50000</v>
      </c>
      <c r="Q2615" s="1">
        <v>4.9800000000000004</v>
      </c>
      <c r="R2615" s="1337">
        <v>249000</v>
      </c>
      <c r="S2615" s="4">
        <v>3055.5</v>
      </c>
      <c r="T2615" s="1">
        <v>4.3529999999999998</v>
      </c>
      <c r="U2615" s="1337">
        <v>217650</v>
      </c>
      <c r="V2615" s="1">
        <v>2.1000000000000001E-2</v>
      </c>
      <c r="W2615" s="1337">
        <v>1050.5</v>
      </c>
      <c r="X2615" s="1">
        <v>13</v>
      </c>
      <c r="Y2615" s="1">
        <v>141</v>
      </c>
      <c r="AA2615" s="1">
        <v>401</v>
      </c>
      <c r="AB2615" s="1337">
        <v>31350</v>
      </c>
    </row>
    <row r="2616" spans="1:28">
      <c r="A2616" s="1336" t="s">
        <v>1414</v>
      </c>
      <c r="B2616" s="2" t="s">
        <v>1468</v>
      </c>
      <c r="C2616" s="1" t="s">
        <v>1469</v>
      </c>
      <c r="D2616" s="1" t="s">
        <v>116</v>
      </c>
      <c r="E2616" s="1">
        <v>130140</v>
      </c>
      <c r="F2616" s="1336" t="s">
        <v>222</v>
      </c>
      <c r="G2616" s="1" t="s">
        <v>32</v>
      </c>
      <c r="H2616" s="1">
        <v>420276</v>
      </c>
      <c r="I2616" s="3">
        <v>42541</v>
      </c>
      <c r="J2616" s="3">
        <v>42538</v>
      </c>
      <c r="K2616" s="3">
        <v>42538</v>
      </c>
      <c r="N2616" s="1" t="s">
        <v>89</v>
      </c>
      <c r="O2616" s="1">
        <v>117296</v>
      </c>
      <c r="P2616" s="1">
        <v>15000</v>
      </c>
      <c r="Q2616" s="1">
        <v>4.9800000000000004</v>
      </c>
      <c r="R2616" s="1337">
        <v>74700</v>
      </c>
      <c r="S2616" s="1">
        <v>916.65</v>
      </c>
      <c r="T2616" s="1">
        <v>4.3529999999999998</v>
      </c>
      <c r="U2616" s="1337">
        <v>65295</v>
      </c>
      <c r="V2616" s="1">
        <v>2.1000000000000001E-2</v>
      </c>
      <c r="W2616" s="1336">
        <v>315.14999999999998</v>
      </c>
      <c r="X2616" s="1">
        <v>13</v>
      </c>
      <c r="Y2616" s="1">
        <v>130</v>
      </c>
      <c r="AA2616" s="1">
        <v>401</v>
      </c>
      <c r="AB2616" s="1337">
        <v>9405</v>
      </c>
    </row>
    <row r="2617" spans="1:28">
      <c r="A2617" s="1336" t="s">
        <v>1414</v>
      </c>
      <c r="B2617" s="2" t="s">
        <v>1468</v>
      </c>
      <c r="C2617" s="1" t="s">
        <v>1469</v>
      </c>
      <c r="D2617" s="1" t="s">
        <v>116</v>
      </c>
      <c r="E2617" s="1">
        <v>130019</v>
      </c>
      <c r="F2617" s="1336" t="s">
        <v>412</v>
      </c>
      <c r="G2617" s="1" t="s">
        <v>32</v>
      </c>
      <c r="H2617" s="1">
        <v>420374</v>
      </c>
      <c r="I2617" s="3">
        <v>42542</v>
      </c>
      <c r="J2617" s="3">
        <v>42538</v>
      </c>
      <c r="K2617" s="3">
        <v>42541</v>
      </c>
      <c r="N2617" s="1" t="s">
        <v>89</v>
      </c>
      <c r="O2617" s="1">
        <v>117308</v>
      </c>
      <c r="P2617" s="1">
        <v>10000</v>
      </c>
      <c r="Q2617" s="1">
        <v>5.08</v>
      </c>
      <c r="R2617" s="1337">
        <v>50800</v>
      </c>
      <c r="S2617" s="4">
        <v>1611.1</v>
      </c>
      <c r="T2617" s="1">
        <v>4.3529999999999998</v>
      </c>
      <c r="U2617" s="1337">
        <v>43530</v>
      </c>
      <c r="V2617" s="1">
        <v>2.1000000000000001E-2</v>
      </c>
      <c r="W2617" s="1336">
        <v>210.1</v>
      </c>
      <c r="X2617" s="1">
        <v>13</v>
      </c>
      <c r="Y2617" s="1">
        <v>130</v>
      </c>
      <c r="AA2617" s="1">
        <v>401</v>
      </c>
      <c r="AB2617" s="1337">
        <v>7270</v>
      </c>
    </row>
    <row r="2618" spans="1:28">
      <c r="A2618" s="1336" t="s">
        <v>1414</v>
      </c>
      <c r="B2618" s="2" t="s">
        <v>1468</v>
      </c>
      <c r="C2618" s="1" t="s">
        <v>1469</v>
      </c>
      <c r="D2618" s="1" t="s">
        <v>116</v>
      </c>
      <c r="E2618" s="1">
        <v>130157</v>
      </c>
      <c r="F2618" s="1336" t="s">
        <v>415</v>
      </c>
      <c r="G2618" s="1" t="s">
        <v>32</v>
      </c>
      <c r="H2618" s="1">
        <v>420435</v>
      </c>
      <c r="I2618" s="3">
        <v>42542</v>
      </c>
      <c r="J2618" s="3">
        <v>42541</v>
      </c>
      <c r="K2618" s="3">
        <v>42542</v>
      </c>
      <c r="L2618" s="1">
        <v>222908</v>
      </c>
      <c r="M2618" s="3">
        <v>42541</v>
      </c>
      <c r="N2618" s="1" t="s">
        <v>89</v>
      </c>
      <c r="O2618" s="1">
        <v>117325</v>
      </c>
      <c r="P2618" s="1">
        <v>10000</v>
      </c>
      <c r="Q2618" s="1">
        <v>5.03</v>
      </c>
      <c r="R2618" s="1337">
        <v>50300</v>
      </c>
      <c r="S2618" s="4">
        <v>1111.0999999999999</v>
      </c>
      <c r="T2618" s="1">
        <v>4.3529999999999998</v>
      </c>
      <c r="U2618" s="1337">
        <v>43530</v>
      </c>
      <c r="V2618" s="1">
        <v>2.1000000000000001E-2</v>
      </c>
      <c r="W2618" s="1336">
        <v>210.1</v>
      </c>
      <c r="X2618" s="1">
        <v>13</v>
      </c>
      <c r="Y2618" s="1">
        <v>130</v>
      </c>
      <c r="AA2618" s="1">
        <v>401</v>
      </c>
      <c r="AB2618" s="1337">
        <v>6770</v>
      </c>
    </row>
    <row r="2619" spans="1:28">
      <c r="A2619" s="1336" t="s">
        <v>1414</v>
      </c>
      <c r="B2619" s="2" t="s">
        <v>1468</v>
      </c>
      <c r="C2619" s="1" t="s">
        <v>1469</v>
      </c>
      <c r="D2619" s="1" t="s">
        <v>116</v>
      </c>
      <c r="E2619" s="1">
        <v>130004</v>
      </c>
      <c r="F2619" s="1336" t="s">
        <v>125</v>
      </c>
      <c r="G2619" s="1" t="s">
        <v>32</v>
      </c>
      <c r="H2619" s="1">
        <v>420494</v>
      </c>
      <c r="I2619" s="3">
        <v>42542</v>
      </c>
      <c r="J2619" s="3">
        <v>42538</v>
      </c>
      <c r="K2619" s="3">
        <v>42541</v>
      </c>
      <c r="L2619" s="1">
        <v>222930</v>
      </c>
      <c r="M2619" s="3">
        <v>42542</v>
      </c>
      <c r="N2619" s="1" t="s">
        <v>89</v>
      </c>
      <c r="O2619" s="1">
        <v>117303</v>
      </c>
      <c r="P2619" s="1">
        <v>5000</v>
      </c>
      <c r="Q2619" s="1">
        <v>4.9800000000000004</v>
      </c>
      <c r="R2619" s="1337">
        <v>24900</v>
      </c>
      <c r="S2619" s="1">
        <v>305.55</v>
      </c>
      <c r="T2619" s="1">
        <v>4.3529999999999998</v>
      </c>
      <c r="U2619" s="1337">
        <v>21765</v>
      </c>
      <c r="V2619" s="1">
        <v>2.1000000000000001E-2</v>
      </c>
      <c r="W2619" s="1336">
        <v>105.05</v>
      </c>
      <c r="X2619" s="1">
        <v>13</v>
      </c>
      <c r="Y2619" s="1">
        <v>130</v>
      </c>
      <c r="AA2619" s="1">
        <v>401</v>
      </c>
      <c r="AB2619" s="1337">
        <v>3135</v>
      </c>
    </row>
    <row r="2620" spans="1:28">
      <c r="A2620" s="1336" t="s">
        <v>1414</v>
      </c>
      <c r="B2620" s="2" t="s">
        <v>1468</v>
      </c>
      <c r="C2620" s="1" t="s">
        <v>1469</v>
      </c>
      <c r="D2620" s="1" t="s">
        <v>116</v>
      </c>
      <c r="E2620" s="1">
        <v>130157</v>
      </c>
      <c r="F2620" s="1336" t="s">
        <v>415</v>
      </c>
      <c r="G2620" s="1" t="s">
        <v>32</v>
      </c>
      <c r="H2620" s="1">
        <v>420630</v>
      </c>
      <c r="I2620" s="3">
        <v>42543</v>
      </c>
      <c r="J2620" s="3">
        <v>42542</v>
      </c>
      <c r="K2620" s="3">
        <v>42543</v>
      </c>
      <c r="L2620" s="1">
        <v>222984</v>
      </c>
      <c r="M2620" s="3">
        <v>42542</v>
      </c>
      <c r="N2620" s="1" t="s">
        <v>89</v>
      </c>
      <c r="O2620" s="1">
        <v>117390</v>
      </c>
      <c r="P2620" s="1">
        <v>20000</v>
      </c>
      <c r="Q2620" s="1">
        <v>5.03</v>
      </c>
      <c r="R2620" s="1337">
        <v>100600</v>
      </c>
      <c r="S2620" s="4">
        <v>2222.1999999999998</v>
      </c>
      <c r="T2620" s="1">
        <v>4.3529999999999998</v>
      </c>
      <c r="U2620" s="1337">
        <v>87060</v>
      </c>
      <c r="V2620" s="1">
        <v>2.1000000000000001E-2</v>
      </c>
      <c r="W2620" s="1336">
        <v>420.2</v>
      </c>
      <c r="X2620" s="1">
        <v>13</v>
      </c>
      <c r="Y2620" s="1">
        <v>130</v>
      </c>
      <c r="AA2620" s="1">
        <v>401</v>
      </c>
      <c r="AB2620" s="1337">
        <v>13540</v>
      </c>
    </row>
    <row r="2621" spans="1:28">
      <c r="A2621" s="1336" t="s">
        <v>1414</v>
      </c>
      <c r="B2621" s="2" t="s">
        <v>1468</v>
      </c>
      <c r="C2621" s="1" t="s">
        <v>1469</v>
      </c>
      <c r="D2621" s="1" t="s">
        <v>116</v>
      </c>
      <c r="E2621" s="1">
        <v>130001</v>
      </c>
      <c r="F2621" s="1336" t="s">
        <v>132</v>
      </c>
      <c r="G2621" s="1" t="s">
        <v>32</v>
      </c>
      <c r="H2621" s="1">
        <v>420842</v>
      </c>
      <c r="I2621" s="3">
        <v>42545</v>
      </c>
      <c r="J2621" s="3">
        <v>42528</v>
      </c>
      <c r="K2621" s="3">
        <v>42529</v>
      </c>
      <c r="N2621" s="1" t="s">
        <v>89</v>
      </c>
      <c r="O2621" s="1">
        <v>116966</v>
      </c>
      <c r="P2621" s="1">
        <v>30000</v>
      </c>
      <c r="Q2621" s="1">
        <v>4.96</v>
      </c>
      <c r="R2621" s="1337">
        <v>148800</v>
      </c>
      <c r="S2621" s="4">
        <v>1233.3</v>
      </c>
      <c r="T2621" s="1">
        <v>4.3529999999999998</v>
      </c>
      <c r="U2621" s="1337">
        <v>130590</v>
      </c>
      <c r="V2621" s="1">
        <v>2.1000000000000001E-2</v>
      </c>
      <c r="W2621" s="1336">
        <v>630.29999999999995</v>
      </c>
      <c r="X2621" s="1">
        <v>13</v>
      </c>
      <c r="Y2621" s="1">
        <v>130</v>
      </c>
      <c r="AA2621" s="1">
        <v>401</v>
      </c>
      <c r="AB2621" s="1337">
        <v>18210</v>
      </c>
    </row>
    <row r="2622" spans="1:28">
      <c r="A2622" s="1336" t="s">
        <v>1414</v>
      </c>
      <c r="B2622" s="2" t="s">
        <v>1468</v>
      </c>
      <c r="C2622" s="1" t="s">
        <v>1469</v>
      </c>
      <c r="D2622" s="1" t="s">
        <v>116</v>
      </c>
      <c r="E2622" s="1">
        <v>140546</v>
      </c>
      <c r="F2622" s="1336" t="s">
        <v>428</v>
      </c>
      <c r="G2622" s="1" t="s">
        <v>32</v>
      </c>
      <c r="H2622" s="1">
        <v>420871</v>
      </c>
      <c r="I2622" s="3">
        <v>42546</v>
      </c>
      <c r="J2622" s="3">
        <v>42544</v>
      </c>
      <c r="K2622" s="3">
        <v>42545</v>
      </c>
      <c r="N2622" s="1" t="s">
        <v>89</v>
      </c>
      <c r="O2622" s="1">
        <v>117433</v>
      </c>
      <c r="P2622" s="1">
        <v>5000</v>
      </c>
      <c r="Q2622" s="1">
        <v>4.96</v>
      </c>
      <c r="R2622" s="1337">
        <v>24800</v>
      </c>
      <c r="S2622" s="1">
        <v>205.55</v>
      </c>
      <c r="T2622" s="1">
        <v>4.3529999999999998</v>
      </c>
      <c r="U2622" s="1337">
        <v>21765</v>
      </c>
      <c r="V2622" s="1">
        <v>2.1000000000000001E-2</v>
      </c>
      <c r="W2622" s="1336">
        <v>105.05</v>
      </c>
      <c r="X2622" s="1">
        <v>13</v>
      </c>
      <c r="Y2622" s="1">
        <v>141</v>
      </c>
      <c r="AA2622" s="1">
        <v>401</v>
      </c>
      <c r="AB2622" s="1337">
        <v>3035</v>
      </c>
    </row>
    <row r="2623" spans="1:28">
      <c r="A2623" s="1336" t="s">
        <v>1414</v>
      </c>
      <c r="B2623" s="2" t="s">
        <v>1468</v>
      </c>
      <c r="C2623" s="1" t="s">
        <v>1469</v>
      </c>
      <c r="D2623" s="1" t="s">
        <v>116</v>
      </c>
      <c r="E2623" s="1">
        <v>130339</v>
      </c>
      <c r="F2623" s="1336" t="s">
        <v>258</v>
      </c>
      <c r="G2623" s="1" t="s">
        <v>32</v>
      </c>
      <c r="H2623" s="1">
        <v>420980</v>
      </c>
      <c r="I2623" s="3">
        <v>42545</v>
      </c>
      <c r="J2623" s="3">
        <v>42544</v>
      </c>
      <c r="K2623" s="3">
        <v>42544</v>
      </c>
      <c r="L2623" s="1">
        <v>223119</v>
      </c>
      <c r="M2623" s="3">
        <v>42544</v>
      </c>
      <c r="N2623" s="1" t="s">
        <v>89</v>
      </c>
      <c r="O2623" s="1">
        <v>117424</v>
      </c>
      <c r="P2623" s="1">
        <v>10000</v>
      </c>
      <c r="Q2623" s="1">
        <v>4.72</v>
      </c>
      <c r="R2623" s="1337">
        <v>47200</v>
      </c>
      <c r="S2623" s="4">
        <v>-1988.9</v>
      </c>
      <c r="T2623" s="1">
        <v>4.3529999999999998</v>
      </c>
      <c r="U2623" s="1337">
        <v>43530</v>
      </c>
      <c r="V2623" s="1">
        <v>2.1000000000000001E-2</v>
      </c>
      <c r="W2623" s="1336">
        <v>210.1</v>
      </c>
      <c r="X2623" s="1">
        <v>13</v>
      </c>
      <c r="Y2623" s="1">
        <v>135</v>
      </c>
      <c r="Z2623" s="1" t="s">
        <v>259</v>
      </c>
      <c r="AA2623" s="1">
        <v>401</v>
      </c>
      <c r="AB2623" s="1337">
        <v>3670</v>
      </c>
    </row>
    <row r="2624" spans="1:28">
      <c r="A2624" s="1336" t="s">
        <v>1414</v>
      </c>
      <c r="B2624" s="2" t="s">
        <v>1468</v>
      </c>
      <c r="C2624" s="1" t="s">
        <v>1469</v>
      </c>
      <c r="D2624" s="1" t="s">
        <v>116</v>
      </c>
      <c r="E2624" s="1">
        <v>130004</v>
      </c>
      <c r="F2624" s="1336" t="s">
        <v>125</v>
      </c>
      <c r="G2624" s="1" t="s">
        <v>32</v>
      </c>
      <c r="H2624" s="1">
        <v>420990</v>
      </c>
      <c r="I2624" s="3">
        <v>42545</v>
      </c>
      <c r="J2624" s="3">
        <v>42545</v>
      </c>
      <c r="K2624" s="3">
        <v>42548</v>
      </c>
      <c r="L2624" s="1">
        <v>223151</v>
      </c>
      <c r="M2624" s="3">
        <v>42545</v>
      </c>
      <c r="N2624" s="1" t="s">
        <v>89</v>
      </c>
      <c r="O2624" s="1">
        <v>117452</v>
      </c>
      <c r="P2624" s="1">
        <v>10000</v>
      </c>
      <c r="Q2624" s="1">
        <v>4.84</v>
      </c>
      <c r="R2624" s="1337">
        <v>48400</v>
      </c>
      <c r="S2624" s="1">
        <v>-788.9</v>
      </c>
      <c r="T2624" s="1">
        <v>4.3529999999999998</v>
      </c>
      <c r="U2624" s="1337">
        <v>43530</v>
      </c>
      <c r="V2624" s="1">
        <v>2.1000000000000001E-2</v>
      </c>
      <c r="W2624" s="1336">
        <v>210.1</v>
      </c>
      <c r="X2624" s="1">
        <v>13</v>
      </c>
      <c r="Y2624" s="1">
        <v>130</v>
      </c>
      <c r="AA2624" s="1">
        <v>401</v>
      </c>
      <c r="AB2624" s="1337">
        <v>4870</v>
      </c>
    </row>
    <row r="2625" spans="1:28">
      <c r="A2625" s="1336" t="s">
        <v>1414</v>
      </c>
      <c r="B2625" s="2" t="s">
        <v>1468</v>
      </c>
      <c r="C2625" s="1" t="s">
        <v>1469</v>
      </c>
      <c r="D2625" s="1" t="s">
        <v>116</v>
      </c>
      <c r="E2625" s="1">
        <v>130322</v>
      </c>
      <c r="F2625" s="1336" t="s">
        <v>142</v>
      </c>
      <c r="G2625" s="1" t="s">
        <v>32</v>
      </c>
      <c r="H2625" s="1">
        <v>420993</v>
      </c>
      <c r="I2625" s="3">
        <v>42545</v>
      </c>
      <c r="J2625" s="3">
        <v>42543</v>
      </c>
      <c r="K2625" s="3">
        <v>42544</v>
      </c>
      <c r="L2625" s="1">
        <v>223117</v>
      </c>
      <c r="M2625" s="3">
        <v>42544</v>
      </c>
      <c r="N2625" s="1" t="s">
        <v>89</v>
      </c>
      <c r="O2625" s="1">
        <v>117391</v>
      </c>
      <c r="P2625" s="1">
        <v>10000</v>
      </c>
      <c r="Q2625" s="1">
        <v>4.79</v>
      </c>
      <c r="R2625" s="1337">
        <v>47900</v>
      </c>
      <c r="S2625" s="4">
        <v>-1288.9000000000001</v>
      </c>
      <c r="T2625" s="1">
        <v>4.3529999999999998</v>
      </c>
      <c r="U2625" s="1337">
        <v>43530</v>
      </c>
      <c r="V2625" s="1">
        <v>2.1000000000000001E-2</v>
      </c>
      <c r="W2625" s="1336">
        <v>210.1</v>
      </c>
      <c r="X2625" s="1">
        <v>13</v>
      </c>
      <c r="Y2625" s="1">
        <v>135</v>
      </c>
      <c r="Z2625" s="1" t="s">
        <v>143</v>
      </c>
      <c r="AA2625" s="1">
        <v>401</v>
      </c>
      <c r="AB2625" s="1337">
        <v>4370</v>
      </c>
    </row>
    <row r="2626" spans="1:28">
      <c r="A2626" s="1336" t="s">
        <v>1414</v>
      </c>
      <c r="B2626" s="2" t="s">
        <v>1468</v>
      </c>
      <c r="C2626" s="1" t="s">
        <v>1469</v>
      </c>
      <c r="D2626" s="1" t="s">
        <v>116</v>
      </c>
      <c r="E2626" s="1">
        <v>130099</v>
      </c>
      <c r="F2626" s="1336" t="s">
        <v>150</v>
      </c>
      <c r="G2626" s="1" t="s">
        <v>32</v>
      </c>
      <c r="H2626" s="1">
        <v>421027</v>
      </c>
      <c r="I2626" s="3">
        <v>42546</v>
      </c>
      <c r="J2626" s="3">
        <v>42544</v>
      </c>
      <c r="K2626" s="3">
        <v>42545</v>
      </c>
      <c r="N2626" s="1" t="s">
        <v>89</v>
      </c>
      <c r="O2626" s="1">
        <v>117431</v>
      </c>
      <c r="P2626" s="1">
        <v>20000</v>
      </c>
      <c r="Q2626" s="1">
        <v>4.9800000000000004</v>
      </c>
      <c r="R2626" s="1337">
        <v>99600</v>
      </c>
      <c r="S2626" s="4">
        <v>1222.2</v>
      </c>
      <c r="T2626" s="1">
        <v>4.3529999999999998</v>
      </c>
      <c r="U2626" s="1337">
        <v>87060</v>
      </c>
      <c r="V2626" s="1">
        <v>2.1000000000000001E-2</v>
      </c>
      <c r="W2626" s="1336">
        <v>420.2</v>
      </c>
      <c r="X2626" s="1">
        <v>13</v>
      </c>
      <c r="Y2626" s="1">
        <v>130</v>
      </c>
      <c r="AA2626" s="1">
        <v>401</v>
      </c>
      <c r="AB2626" s="1337">
        <v>12540</v>
      </c>
    </row>
    <row r="2627" spans="1:28">
      <c r="A2627" s="1336" t="s">
        <v>1414</v>
      </c>
      <c r="B2627" s="2" t="s">
        <v>1468</v>
      </c>
      <c r="C2627" s="1" t="s">
        <v>1469</v>
      </c>
      <c r="D2627" s="1" t="s">
        <v>116</v>
      </c>
      <c r="E2627" s="1">
        <v>130001</v>
      </c>
      <c r="F2627" s="1336" t="s">
        <v>132</v>
      </c>
      <c r="G2627" s="1" t="s">
        <v>32</v>
      </c>
      <c r="H2627" s="1">
        <v>421105</v>
      </c>
      <c r="I2627" s="3">
        <v>42548</v>
      </c>
      <c r="J2627" s="3">
        <v>42530</v>
      </c>
      <c r="K2627" s="3">
        <v>42531</v>
      </c>
      <c r="N2627" s="1" t="s">
        <v>89</v>
      </c>
      <c r="O2627" s="1">
        <v>117051</v>
      </c>
      <c r="P2627" s="1">
        <v>30000</v>
      </c>
      <c r="Q2627" s="1">
        <v>4.96</v>
      </c>
      <c r="R2627" s="1337">
        <v>148800</v>
      </c>
      <c r="S2627" s="4">
        <v>1233.3</v>
      </c>
      <c r="T2627" s="1">
        <v>4.3529999999999998</v>
      </c>
      <c r="U2627" s="1337">
        <v>130590</v>
      </c>
      <c r="V2627" s="1">
        <v>2.1000000000000001E-2</v>
      </c>
      <c r="W2627" s="1336">
        <v>630.29999999999995</v>
      </c>
      <c r="X2627" s="1">
        <v>13</v>
      </c>
      <c r="Y2627" s="1">
        <v>130</v>
      </c>
      <c r="AA2627" s="1">
        <v>401</v>
      </c>
      <c r="AB2627" s="1337">
        <v>18210</v>
      </c>
    </row>
    <row r="2628" spans="1:28">
      <c r="A2628" s="1336" t="s">
        <v>1414</v>
      </c>
      <c r="B2628" s="2" t="s">
        <v>1468</v>
      </c>
      <c r="C2628" s="1" t="s">
        <v>1469</v>
      </c>
      <c r="D2628" s="1" t="s">
        <v>116</v>
      </c>
      <c r="E2628" s="1">
        <v>130001</v>
      </c>
      <c r="F2628" s="1336" t="s">
        <v>132</v>
      </c>
      <c r="G2628" s="1" t="s">
        <v>32</v>
      </c>
      <c r="H2628" s="1">
        <v>421110</v>
      </c>
      <c r="I2628" s="3">
        <v>42548</v>
      </c>
      <c r="J2628" s="3">
        <v>42530</v>
      </c>
      <c r="K2628" s="3">
        <v>42531</v>
      </c>
      <c r="N2628" s="1" t="s">
        <v>89</v>
      </c>
      <c r="O2628" s="1">
        <v>117051</v>
      </c>
      <c r="P2628" s="1">
        <v>30000</v>
      </c>
      <c r="Q2628" s="1">
        <v>4.96</v>
      </c>
      <c r="R2628" s="1337">
        <v>148800</v>
      </c>
      <c r="S2628" s="4">
        <v>1233.3</v>
      </c>
      <c r="T2628" s="1">
        <v>4.3529999999999998</v>
      </c>
      <c r="U2628" s="1337">
        <v>130590</v>
      </c>
      <c r="V2628" s="1">
        <v>2.1000000000000001E-2</v>
      </c>
      <c r="W2628" s="1336">
        <v>630.29999999999995</v>
      </c>
      <c r="X2628" s="1">
        <v>13</v>
      </c>
      <c r="Y2628" s="1">
        <v>130</v>
      </c>
      <c r="AA2628" s="1">
        <v>401</v>
      </c>
      <c r="AB2628" s="1337">
        <v>18210</v>
      </c>
    </row>
    <row r="2629" spans="1:28">
      <c r="A2629" s="1336" t="s">
        <v>1414</v>
      </c>
      <c r="B2629" s="2" t="s">
        <v>1468</v>
      </c>
      <c r="C2629" s="1" t="s">
        <v>1469</v>
      </c>
      <c r="D2629" s="1" t="s">
        <v>116</v>
      </c>
      <c r="E2629" s="1">
        <v>142049</v>
      </c>
      <c r="F2629" s="1336" t="s">
        <v>1250</v>
      </c>
      <c r="G2629" s="1" t="s">
        <v>32</v>
      </c>
      <c r="H2629" s="1">
        <v>421394</v>
      </c>
      <c r="I2629" s="3">
        <v>42539</v>
      </c>
      <c r="J2629" s="3">
        <v>42531</v>
      </c>
      <c r="K2629" s="3">
        <v>42535</v>
      </c>
      <c r="N2629" s="1" t="s">
        <v>56</v>
      </c>
      <c r="O2629" s="1">
        <v>6113</v>
      </c>
      <c r="P2629" s="1">
        <v>5000</v>
      </c>
      <c r="Q2629" s="1">
        <v>5.968</v>
      </c>
      <c r="R2629" s="1337">
        <v>29840</v>
      </c>
      <c r="S2629" s="4">
        <v>5245.55</v>
      </c>
      <c r="T2629" s="1">
        <v>4.3529999999999998</v>
      </c>
      <c r="U2629" s="1337">
        <v>21765</v>
      </c>
      <c r="V2629" s="1">
        <v>2.1000000000000001E-2</v>
      </c>
      <c r="W2629" s="1336">
        <v>105.05</v>
      </c>
      <c r="X2629" s="1">
        <v>13</v>
      </c>
      <c r="Y2629" s="1">
        <v>144</v>
      </c>
      <c r="AA2629" s="1">
        <v>401</v>
      </c>
      <c r="AB2629" s="1337">
        <v>8075</v>
      </c>
    </row>
    <row r="2630" spans="1:28">
      <c r="A2630" s="1336" t="s">
        <v>1414</v>
      </c>
      <c r="B2630" s="2" t="s">
        <v>1470</v>
      </c>
      <c r="C2630" s="1" t="s">
        <v>1469</v>
      </c>
      <c r="D2630" s="1" t="s">
        <v>76</v>
      </c>
      <c r="E2630" s="1">
        <v>140083</v>
      </c>
      <c r="F2630" s="1336" t="s">
        <v>117</v>
      </c>
      <c r="G2630" s="1" t="s">
        <v>32</v>
      </c>
      <c r="H2630" s="1">
        <v>418004</v>
      </c>
      <c r="I2630" s="3">
        <v>42522</v>
      </c>
      <c r="J2630" s="3">
        <v>42515</v>
      </c>
      <c r="K2630" s="3">
        <v>42522</v>
      </c>
      <c r="L2630" s="1">
        <v>221466</v>
      </c>
      <c r="M2630" s="3">
        <v>42522</v>
      </c>
      <c r="N2630" s="1" t="s">
        <v>89</v>
      </c>
      <c r="O2630" s="1">
        <v>116466</v>
      </c>
      <c r="P2630" s="1">
        <v>10000</v>
      </c>
      <c r="Q2630" s="1">
        <v>4.96</v>
      </c>
      <c r="R2630" s="1337">
        <v>49600</v>
      </c>
      <c r="S2630" s="1">
        <v>411.1</v>
      </c>
      <c r="T2630" s="1">
        <v>4.3529999999999998</v>
      </c>
      <c r="U2630" s="1337">
        <v>43530</v>
      </c>
      <c r="V2630" s="1">
        <v>2.1000000000000001E-2</v>
      </c>
      <c r="W2630" s="1336">
        <v>210.1</v>
      </c>
      <c r="X2630" s="1">
        <v>13</v>
      </c>
      <c r="Y2630" s="1">
        <v>141</v>
      </c>
      <c r="AA2630" s="1">
        <v>401</v>
      </c>
      <c r="AB2630" s="1337">
        <v>6070</v>
      </c>
    </row>
    <row r="2631" spans="1:28">
      <c r="A2631" s="1336" t="s">
        <v>1414</v>
      </c>
      <c r="B2631" s="2" t="s">
        <v>1470</v>
      </c>
      <c r="C2631" s="1" t="s">
        <v>1469</v>
      </c>
      <c r="D2631" s="1" t="s">
        <v>76</v>
      </c>
      <c r="E2631" s="1">
        <v>140083</v>
      </c>
      <c r="F2631" s="1336" t="s">
        <v>117</v>
      </c>
      <c r="G2631" s="1" t="s">
        <v>32</v>
      </c>
      <c r="H2631" s="1">
        <v>418009</v>
      </c>
      <c r="I2631" s="3">
        <v>42522</v>
      </c>
      <c r="J2631" s="3">
        <v>42520</v>
      </c>
      <c r="K2631" s="3">
        <v>42522</v>
      </c>
      <c r="L2631" s="1">
        <v>221465</v>
      </c>
      <c r="M2631" s="3">
        <v>42522</v>
      </c>
      <c r="N2631" s="1" t="s">
        <v>89</v>
      </c>
      <c r="O2631" s="1">
        <v>116571</v>
      </c>
      <c r="P2631" s="1">
        <v>15000</v>
      </c>
      <c r="Q2631" s="1">
        <v>4.96</v>
      </c>
      <c r="R2631" s="1337">
        <v>74400</v>
      </c>
      <c r="S2631" s="1">
        <v>616.65</v>
      </c>
      <c r="T2631" s="1">
        <v>4.3529999999999998</v>
      </c>
      <c r="U2631" s="1337">
        <v>65295</v>
      </c>
      <c r="V2631" s="1">
        <v>2.1000000000000001E-2</v>
      </c>
      <c r="W2631" s="1336">
        <v>315.14999999999998</v>
      </c>
      <c r="X2631" s="1">
        <v>13</v>
      </c>
      <c r="Y2631" s="1">
        <v>141</v>
      </c>
      <c r="AA2631" s="1">
        <v>401</v>
      </c>
      <c r="AB2631" s="1337">
        <v>9105</v>
      </c>
    </row>
    <row r="2632" spans="1:28">
      <c r="A2632" s="1336" t="s">
        <v>1414</v>
      </c>
      <c r="B2632" s="2" t="s">
        <v>1470</v>
      </c>
      <c r="C2632" s="1" t="s">
        <v>1469</v>
      </c>
      <c r="D2632" s="1" t="s">
        <v>76</v>
      </c>
      <c r="E2632" s="1">
        <v>140008</v>
      </c>
      <c r="F2632" s="1336" t="s">
        <v>123</v>
      </c>
      <c r="G2632" s="1" t="s">
        <v>32</v>
      </c>
      <c r="H2632" s="1">
        <v>418492</v>
      </c>
      <c r="I2632" s="3">
        <v>42525</v>
      </c>
      <c r="J2632" s="3">
        <v>42522</v>
      </c>
      <c r="K2632" s="3">
        <v>42527</v>
      </c>
      <c r="L2632" s="1">
        <v>221708</v>
      </c>
      <c r="M2632" s="3">
        <v>42525</v>
      </c>
      <c r="N2632" s="1" t="s">
        <v>89</v>
      </c>
      <c r="O2632" s="1">
        <v>116696</v>
      </c>
      <c r="P2632" s="1">
        <v>10000</v>
      </c>
      <c r="Q2632" s="1">
        <v>4.96</v>
      </c>
      <c r="R2632" s="1337">
        <v>49600</v>
      </c>
      <c r="S2632" s="1">
        <v>411.1</v>
      </c>
      <c r="T2632" s="1">
        <v>4.3529999999999998</v>
      </c>
      <c r="U2632" s="1337">
        <v>43530</v>
      </c>
      <c r="V2632" s="1">
        <v>2.1000000000000001E-2</v>
      </c>
      <c r="W2632" s="1336">
        <v>210.1</v>
      </c>
      <c r="X2632" s="1">
        <v>13</v>
      </c>
      <c r="Y2632" s="1">
        <v>141</v>
      </c>
      <c r="AA2632" s="1">
        <v>401</v>
      </c>
      <c r="AB2632" s="1337">
        <v>6070</v>
      </c>
    </row>
    <row r="2633" spans="1:28">
      <c r="A2633" s="1336" t="s">
        <v>1414</v>
      </c>
      <c r="B2633" s="2" t="s">
        <v>1471</v>
      </c>
      <c r="C2633" s="1" t="s">
        <v>1469</v>
      </c>
      <c r="D2633" s="1" t="s">
        <v>131</v>
      </c>
      <c r="E2633" s="1">
        <v>130001</v>
      </c>
      <c r="F2633" s="1336" t="s">
        <v>132</v>
      </c>
      <c r="G2633" s="1" t="s">
        <v>32</v>
      </c>
      <c r="H2633" s="1">
        <v>421059</v>
      </c>
      <c r="I2633" s="3">
        <v>42548</v>
      </c>
      <c r="J2633" s="3">
        <v>42528</v>
      </c>
      <c r="K2633" s="3">
        <v>42546</v>
      </c>
      <c r="N2633" s="1" t="s">
        <v>89</v>
      </c>
      <c r="O2633" s="1">
        <v>116969</v>
      </c>
      <c r="P2633" s="1">
        <v>9000</v>
      </c>
      <c r="Q2633" s="1">
        <v>4.96</v>
      </c>
      <c r="R2633" s="1337">
        <v>44640</v>
      </c>
      <c r="S2633" s="1">
        <v>369.99</v>
      </c>
      <c r="T2633" s="1">
        <v>4.3529999999999998</v>
      </c>
      <c r="U2633" s="1337">
        <v>39177</v>
      </c>
      <c r="V2633" s="1">
        <v>2.1000000000000001E-2</v>
      </c>
      <c r="W2633" s="1336">
        <v>189.09</v>
      </c>
      <c r="X2633" s="1">
        <v>13</v>
      </c>
      <c r="Y2633" s="1">
        <v>130</v>
      </c>
      <c r="AA2633" s="1">
        <v>401</v>
      </c>
      <c r="AB2633" s="1337">
        <v>5463</v>
      </c>
    </row>
    <row r="2634" spans="1:28">
      <c r="A2634" s="1336" t="s">
        <v>1414</v>
      </c>
      <c r="B2634" s="2" t="s">
        <v>1471</v>
      </c>
      <c r="C2634" s="1" t="s">
        <v>1469</v>
      </c>
      <c r="D2634" s="1" t="s">
        <v>131</v>
      </c>
      <c r="E2634" s="1">
        <v>130001</v>
      </c>
      <c r="F2634" s="1336" t="s">
        <v>132</v>
      </c>
      <c r="G2634" s="1" t="s">
        <v>32</v>
      </c>
      <c r="H2634" s="1">
        <v>421089</v>
      </c>
      <c r="I2634" s="3">
        <v>42548</v>
      </c>
      <c r="J2634" s="3">
        <v>42530</v>
      </c>
      <c r="K2634" s="3">
        <v>42546</v>
      </c>
      <c r="N2634" s="1" t="s">
        <v>89</v>
      </c>
      <c r="O2634" s="1">
        <v>117058</v>
      </c>
      <c r="P2634" s="1">
        <v>6000</v>
      </c>
      <c r="Q2634" s="1">
        <v>4.96</v>
      </c>
      <c r="R2634" s="1337">
        <v>29760</v>
      </c>
      <c r="S2634" s="1">
        <v>246.66</v>
      </c>
      <c r="T2634" s="1">
        <v>4.3529999999999998</v>
      </c>
      <c r="U2634" s="1337">
        <v>26118</v>
      </c>
      <c r="V2634" s="1">
        <v>2.1000000000000001E-2</v>
      </c>
      <c r="W2634" s="1336">
        <v>126.06</v>
      </c>
      <c r="X2634" s="1">
        <v>13</v>
      </c>
      <c r="Y2634" s="1">
        <v>130</v>
      </c>
      <c r="AA2634" s="1">
        <v>401</v>
      </c>
      <c r="AB2634" s="1337">
        <v>3642</v>
      </c>
    </row>
    <row r="2635" spans="1:28">
      <c r="A2635" s="1336" t="s">
        <v>1414</v>
      </c>
      <c r="B2635" s="2" t="s">
        <v>1472</v>
      </c>
      <c r="C2635" s="1" t="s">
        <v>1473</v>
      </c>
      <c r="D2635" s="1" t="s">
        <v>116</v>
      </c>
      <c r="E2635" s="1">
        <v>130003</v>
      </c>
      <c r="F2635" s="1336" t="s">
        <v>145</v>
      </c>
      <c r="G2635" s="1" t="s">
        <v>32</v>
      </c>
      <c r="H2635" s="1">
        <v>417941</v>
      </c>
      <c r="I2635" s="3">
        <v>42522</v>
      </c>
      <c r="J2635" s="3">
        <v>42521</v>
      </c>
      <c r="K2635" s="3">
        <v>42522</v>
      </c>
      <c r="N2635" s="1" t="s">
        <v>89</v>
      </c>
      <c r="O2635" s="1">
        <v>116658</v>
      </c>
      <c r="P2635" s="1">
        <v>20000</v>
      </c>
      <c r="Q2635" s="1">
        <v>4.9800000000000004</v>
      </c>
      <c r="R2635" s="1337">
        <v>99600</v>
      </c>
      <c r="S2635" s="4">
        <v>1222.2</v>
      </c>
      <c r="T2635" s="1">
        <v>4.3529999999999998</v>
      </c>
      <c r="U2635" s="1337">
        <v>87060</v>
      </c>
      <c r="V2635" s="1">
        <v>2.1000000000000001E-2</v>
      </c>
      <c r="W2635" s="1336">
        <v>420.2</v>
      </c>
      <c r="X2635" s="1">
        <v>13</v>
      </c>
      <c r="Y2635" s="1">
        <v>130</v>
      </c>
      <c r="AA2635" s="1">
        <v>401</v>
      </c>
      <c r="AB2635" s="1337">
        <v>12540</v>
      </c>
    </row>
    <row r="2636" spans="1:28">
      <c r="A2636" s="1336" t="s">
        <v>1414</v>
      </c>
      <c r="B2636" s="2" t="s">
        <v>1472</v>
      </c>
      <c r="C2636" s="1" t="s">
        <v>1473</v>
      </c>
      <c r="D2636" s="1" t="s">
        <v>116</v>
      </c>
      <c r="E2636" s="1">
        <v>140083</v>
      </c>
      <c r="F2636" s="1336" t="s">
        <v>117</v>
      </c>
      <c r="G2636" s="1" t="s">
        <v>32</v>
      </c>
      <c r="H2636" s="1">
        <v>418097</v>
      </c>
      <c r="I2636" s="3">
        <v>42523</v>
      </c>
      <c r="J2636" s="3">
        <v>42515</v>
      </c>
      <c r="K2636" s="3">
        <v>42522</v>
      </c>
      <c r="L2636" s="1">
        <v>221511</v>
      </c>
      <c r="M2636" s="3">
        <v>42522</v>
      </c>
      <c r="N2636" s="1" t="s">
        <v>89</v>
      </c>
      <c r="O2636" s="1">
        <v>116474</v>
      </c>
      <c r="P2636" s="1">
        <v>5000</v>
      </c>
      <c r="Q2636" s="1">
        <v>4.96</v>
      </c>
      <c r="R2636" s="1337">
        <v>24800</v>
      </c>
      <c r="S2636" s="1">
        <v>205.55</v>
      </c>
      <c r="T2636" s="1">
        <v>4.3529999999999998</v>
      </c>
      <c r="U2636" s="1337">
        <v>21765</v>
      </c>
      <c r="V2636" s="1">
        <v>2.1000000000000001E-2</v>
      </c>
      <c r="W2636" s="1336">
        <v>105.05</v>
      </c>
      <c r="X2636" s="1">
        <v>13</v>
      </c>
      <c r="Y2636" s="1">
        <v>141</v>
      </c>
      <c r="AA2636" s="1">
        <v>401</v>
      </c>
      <c r="AB2636" s="1337">
        <v>3035</v>
      </c>
    </row>
    <row r="2637" spans="1:28">
      <c r="A2637" s="1336" t="s">
        <v>1414</v>
      </c>
      <c r="B2637" s="2" t="s">
        <v>1472</v>
      </c>
      <c r="C2637" s="1" t="s">
        <v>1473</v>
      </c>
      <c r="D2637" s="1" t="s">
        <v>116</v>
      </c>
      <c r="E2637" s="1">
        <v>130370</v>
      </c>
      <c r="F2637" s="1336" t="s">
        <v>457</v>
      </c>
      <c r="G2637" s="1" t="s">
        <v>32</v>
      </c>
      <c r="H2637" s="1">
        <v>418141</v>
      </c>
      <c r="I2637" s="3">
        <v>42523</v>
      </c>
      <c r="J2637" s="3">
        <v>42521</v>
      </c>
      <c r="K2637" s="3">
        <v>42522</v>
      </c>
      <c r="L2637" s="1">
        <v>221547</v>
      </c>
      <c r="M2637" s="3">
        <v>42523</v>
      </c>
      <c r="N2637" s="1" t="s">
        <v>89</v>
      </c>
      <c r="O2637" s="1">
        <v>116626</v>
      </c>
      <c r="P2637" s="1">
        <v>10000</v>
      </c>
      <c r="Q2637" s="1">
        <v>4.96</v>
      </c>
      <c r="R2637" s="1337">
        <v>49600</v>
      </c>
      <c r="S2637" s="1">
        <v>411.1</v>
      </c>
      <c r="T2637" s="1">
        <v>4.3529999999999998</v>
      </c>
      <c r="U2637" s="1337">
        <v>43530</v>
      </c>
      <c r="V2637" s="1">
        <v>2.1000000000000001E-2</v>
      </c>
      <c r="W2637" s="1336">
        <v>210.1</v>
      </c>
      <c r="X2637" s="1">
        <v>13</v>
      </c>
      <c r="Y2637" s="1">
        <v>135</v>
      </c>
      <c r="Z2637" s="1" t="s">
        <v>436</v>
      </c>
      <c r="AA2637" s="1">
        <v>401</v>
      </c>
      <c r="AB2637" s="1337">
        <v>6070</v>
      </c>
    </row>
    <row r="2638" spans="1:28">
      <c r="A2638" s="1336" t="s">
        <v>1414</v>
      </c>
      <c r="B2638" s="2" t="s">
        <v>1472</v>
      </c>
      <c r="C2638" s="1" t="s">
        <v>1473</v>
      </c>
      <c r="D2638" s="1" t="s">
        <v>116</v>
      </c>
      <c r="E2638" s="1">
        <v>130004</v>
      </c>
      <c r="F2638" s="1336" t="s">
        <v>125</v>
      </c>
      <c r="G2638" s="1" t="s">
        <v>32</v>
      </c>
      <c r="H2638" s="1">
        <v>418292</v>
      </c>
      <c r="I2638" s="3">
        <v>42524</v>
      </c>
      <c r="J2638" s="3">
        <v>42521</v>
      </c>
      <c r="K2638" s="3">
        <v>42523</v>
      </c>
      <c r="L2638" s="1">
        <v>221603</v>
      </c>
      <c r="M2638" s="3">
        <v>42523</v>
      </c>
      <c r="N2638" s="1" t="s">
        <v>89</v>
      </c>
      <c r="O2638" s="1">
        <v>116637</v>
      </c>
      <c r="P2638" s="1">
        <v>30000</v>
      </c>
      <c r="Q2638" s="1">
        <v>5.03</v>
      </c>
      <c r="R2638" s="1337">
        <v>150900</v>
      </c>
      <c r="S2638" s="4">
        <v>3333.3</v>
      </c>
      <c r="T2638" s="1">
        <v>4.3529999999999998</v>
      </c>
      <c r="U2638" s="1337">
        <v>130590</v>
      </c>
      <c r="V2638" s="1">
        <v>2.1000000000000001E-2</v>
      </c>
      <c r="W2638" s="1336">
        <v>630.29999999999995</v>
      </c>
      <c r="X2638" s="1">
        <v>13</v>
      </c>
      <c r="Y2638" s="1">
        <v>130</v>
      </c>
      <c r="AA2638" s="1">
        <v>401</v>
      </c>
      <c r="AB2638" s="1337">
        <v>20310</v>
      </c>
    </row>
    <row r="2639" spans="1:28">
      <c r="A2639" s="1336" t="s">
        <v>1414</v>
      </c>
      <c r="B2639" s="2" t="s">
        <v>1472</v>
      </c>
      <c r="C2639" s="1" t="s">
        <v>1473</v>
      </c>
      <c r="D2639" s="1" t="s">
        <v>116</v>
      </c>
      <c r="E2639" s="1">
        <v>140008</v>
      </c>
      <c r="F2639" s="1336" t="s">
        <v>123</v>
      </c>
      <c r="G2639" s="1" t="s">
        <v>32</v>
      </c>
      <c r="H2639" s="1">
        <v>418491</v>
      </c>
      <c r="I2639" s="3">
        <v>42525</v>
      </c>
      <c r="J2639" s="3">
        <v>42522</v>
      </c>
      <c r="K2639" s="3">
        <v>42527</v>
      </c>
      <c r="L2639" s="1">
        <v>221707</v>
      </c>
      <c r="M2639" s="3">
        <v>42525</v>
      </c>
      <c r="N2639" s="1" t="s">
        <v>89</v>
      </c>
      <c r="O2639" s="1">
        <v>116696</v>
      </c>
      <c r="P2639" s="1">
        <v>10200</v>
      </c>
      <c r="Q2639" s="1">
        <v>4.96</v>
      </c>
      <c r="R2639" s="1337">
        <v>50592</v>
      </c>
      <c r="S2639" s="1">
        <v>419.32</v>
      </c>
      <c r="T2639" s="1">
        <v>4.3529999999999998</v>
      </c>
      <c r="U2639" s="1337">
        <v>44400.6</v>
      </c>
      <c r="V2639" s="1">
        <v>2.1000000000000001E-2</v>
      </c>
      <c r="W2639" s="1336">
        <v>214.30199999999999</v>
      </c>
      <c r="X2639" s="1">
        <v>13</v>
      </c>
      <c r="Y2639" s="1">
        <v>141</v>
      </c>
      <c r="AA2639" s="1">
        <v>401</v>
      </c>
      <c r="AB2639" s="1337">
        <v>6191.4</v>
      </c>
    </row>
    <row r="2640" spans="1:28">
      <c r="A2640" s="1336" t="s">
        <v>1414</v>
      </c>
      <c r="B2640" s="2" t="s">
        <v>1472</v>
      </c>
      <c r="C2640" s="1" t="s">
        <v>1473</v>
      </c>
      <c r="D2640" s="1" t="s">
        <v>116</v>
      </c>
      <c r="E2640" s="1">
        <v>130007</v>
      </c>
      <c r="F2640" s="1336" t="s">
        <v>146</v>
      </c>
      <c r="G2640" s="1" t="s">
        <v>32</v>
      </c>
      <c r="H2640" s="1">
        <v>418518</v>
      </c>
      <c r="I2640" s="3">
        <v>42527</v>
      </c>
      <c r="J2640" s="3">
        <v>42517</v>
      </c>
      <c r="K2640" s="3">
        <v>42523</v>
      </c>
      <c r="L2640" s="1">
        <v>221786</v>
      </c>
      <c r="M2640" s="3">
        <v>42526</v>
      </c>
      <c r="N2640" s="1" t="s">
        <v>89</v>
      </c>
      <c r="O2640" s="1">
        <v>116530</v>
      </c>
      <c r="P2640" s="1">
        <v>5000</v>
      </c>
      <c r="Q2640" s="1">
        <v>5.08</v>
      </c>
      <c r="R2640" s="1337">
        <v>25400</v>
      </c>
      <c r="S2640" s="1">
        <v>805.55</v>
      </c>
      <c r="T2640" s="1">
        <v>4.3529999999999998</v>
      </c>
      <c r="U2640" s="1337">
        <v>21765</v>
      </c>
      <c r="V2640" s="1">
        <v>2.1000000000000001E-2</v>
      </c>
      <c r="W2640" s="1336">
        <v>105.05</v>
      </c>
      <c r="X2640" s="1">
        <v>13</v>
      </c>
      <c r="Y2640" s="1">
        <v>130</v>
      </c>
      <c r="AA2640" s="1">
        <v>401</v>
      </c>
      <c r="AB2640" s="1337">
        <v>3635</v>
      </c>
    </row>
    <row r="2641" spans="1:28">
      <c r="A2641" s="1336" t="s">
        <v>1414</v>
      </c>
      <c r="B2641" s="2" t="s">
        <v>1472</v>
      </c>
      <c r="C2641" s="1" t="s">
        <v>1473</v>
      </c>
      <c r="D2641" s="1" t="s">
        <v>116</v>
      </c>
      <c r="E2641" s="1">
        <v>140008</v>
      </c>
      <c r="F2641" s="1336" t="s">
        <v>123</v>
      </c>
      <c r="G2641" s="1" t="s">
        <v>32</v>
      </c>
      <c r="H2641" s="1">
        <v>419435</v>
      </c>
      <c r="I2641" s="3">
        <v>42534</v>
      </c>
      <c r="J2641" s="3">
        <v>42522</v>
      </c>
      <c r="K2641" s="3">
        <v>42527</v>
      </c>
      <c r="L2641" s="1">
        <v>222402</v>
      </c>
      <c r="M2641" s="3">
        <v>42534</v>
      </c>
      <c r="N2641" s="1" t="s">
        <v>89</v>
      </c>
      <c r="O2641" s="1">
        <v>116696</v>
      </c>
      <c r="P2641" s="1">
        <v>19800</v>
      </c>
      <c r="Q2641" s="1">
        <v>4.96</v>
      </c>
      <c r="R2641" s="1337">
        <v>98208</v>
      </c>
      <c r="S2641" s="1">
        <v>813.98</v>
      </c>
      <c r="T2641" s="1">
        <v>4.3529999999999998</v>
      </c>
      <c r="U2641" s="1337">
        <v>86189.4</v>
      </c>
      <c r="V2641" s="1">
        <v>2.1000000000000001E-2</v>
      </c>
      <c r="W2641" s="1336">
        <v>415.99799999999999</v>
      </c>
      <c r="X2641" s="1">
        <v>13</v>
      </c>
      <c r="Y2641" s="1">
        <v>141</v>
      </c>
      <c r="AA2641" s="1">
        <v>401</v>
      </c>
      <c r="AB2641" s="1337">
        <v>12018.6</v>
      </c>
    </row>
    <row r="2642" spans="1:28">
      <c r="A2642" s="1336" t="s">
        <v>1414</v>
      </c>
      <c r="B2642" s="2" t="s">
        <v>1472</v>
      </c>
      <c r="C2642" s="1" t="s">
        <v>1473</v>
      </c>
      <c r="D2642" s="1" t="s">
        <v>116</v>
      </c>
      <c r="E2642" s="1">
        <v>130339</v>
      </c>
      <c r="F2642" s="1336" t="s">
        <v>258</v>
      </c>
      <c r="G2642" s="1" t="s">
        <v>32</v>
      </c>
      <c r="H2642" s="1">
        <v>419487</v>
      </c>
      <c r="I2642" s="3">
        <v>42534</v>
      </c>
      <c r="J2642" s="3">
        <v>42527</v>
      </c>
      <c r="K2642" s="3">
        <v>42546</v>
      </c>
      <c r="L2642" s="1">
        <v>222363</v>
      </c>
      <c r="M2642" s="3">
        <v>42532</v>
      </c>
      <c r="N2642" s="1" t="s">
        <v>89</v>
      </c>
      <c r="O2642" s="1">
        <v>116864</v>
      </c>
      <c r="P2642" s="1">
        <v>10000</v>
      </c>
      <c r="Q2642" s="1">
        <v>4.72</v>
      </c>
      <c r="R2642" s="1337">
        <v>47200</v>
      </c>
      <c r="S2642" s="4">
        <v>-1988.9</v>
      </c>
      <c r="T2642" s="1">
        <v>4.3529999999999998</v>
      </c>
      <c r="U2642" s="1337">
        <v>43530</v>
      </c>
      <c r="V2642" s="1">
        <v>2.1000000000000001E-2</v>
      </c>
      <c r="W2642" s="1336">
        <v>210.1</v>
      </c>
      <c r="X2642" s="1">
        <v>13</v>
      </c>
      <c r="Y2642" s="1">
        <v>135</v>
      </c>
      <c r="Z2642" s="1" t="s">
        <v>259</v>
      </c>
      <c r="AA2642" s="1">
        <v>401</v>
      </c>
      <c r="AB2642" s="1337">
        <v>3670</v>
      </c>
    </row>
    <row r="2643" spans="1:28">
      <c r="A2643" s="1336" t="s">
        <v>1414</v>
      </c>
      <c r="B2643" s="2" t="s">
        <v>1472</v>
      </c>
      <c r="C2643" s="1" t="s">
        <v>1473</v>
      </c>
      <c r="D2643" s="1" t="s">
        <v>116</v>
      </c>
      <c r="E2643" s="1">
        <v>130060</v>
      </c>
      <c r="F2643" s="1336" t="s">
        <v>413</v>
      </c>
      <c r="G2643" s="1" t="s">
        <v>32</v>
      </c>
      <c r="H2643" s="1">
        <v>419714</v>
      </c>
      <c r="I2643" s="3">
        <v>42535</v>
      </c>
      <c r="J2643" s="3">
        <v>42524</v>
      </c>
      <c r="K2643" s="3">
        <v>42551</v>
      </c>
      <c r="L2643" s="1">
        <v>222481</v>
      </c>
      <c r="M2643" s="3">
        <v>42535</v>
      </c>
      <c r="N2643" s="1" t="s">
        <v>89</v>
      </c>
      <c r="O2643" s="1">
        <v>116801</v>
      </c>
      <c r="P2643" s="1">
        <v>5000</v>
      </c>
      <c r="Q2643" s="1">
        <v>4.96</v>
      </c>
      <c r="R2643" s="1337">
        <v>24800</v>
      </c>
      <c r="S2643" s="1">
        <v>205.55</v>
      </c>
      <c r="T2643" s="1">
        <v>4.3529999999999998</v>
      </c>
      <c r="U2643" s="1337">
        <v>21765</v>
      </c>
      <c r="V2643" s="1">
        <v>2.1000000000000001E-2</v>
      </c>
      <c r="W2643" s="1336">
        <v>105.05</v>
      </c>
      <c r="X2643" s="1">
        <v>13</v>
      </c>
      <c r="Y2643" s="1">
        <v>135</v>
      </c>
      <c r="Z2643" s="1" t="s">
        <v>90</v>
      </c>
      <c r="AA2643" s="1">
        <v>401</v>
      </c>
      <c r="AB2643" s="1337">
        <v>3035</v>
      </c>
    </row>
    <row r="2644" spans="1:28">
      <c r="A2644" s="1336" t="s">
        <v>1414</v>
      </c>
      <c r="B2644" s="2" t="s">
        <v>1472</v>
      </c>
      <c r="C2644" s="1" t="s">
        <v>1473</v>
      </c>
      <c r="D2644" s="1" t="s">
        <v>116</v>
      </c>
      <c r="E2644" s="1">
        <v>130118</v>
      </c>
      <c r="F2644" s="1336" t="s">
        <v>697</v>
      </c>
      <c r="G2644" s="1" t="s">
        <v>32</v>
      </c>
      <c r="H2644" s="1">
        <v>419715</v>
      </c>
      <c r="I2644" s="3">
        <v>42535</v>
      </c>
      <c r="J2644" s="3">
        <v>42527</v>
      </c>
      <c r="K2644" s="3">
        <v>42536</v>
      </c>
      <c r="L2644" s="1">
        <v>222485</v>
      </c>
      <c r="M2644" s="3">
        <v>42535</v>
      </c>
      <c r="N2644" s="1" t="s">
        <v>89</v>
      </c>
      <c r="O2644" s="1">
        <v>116821</v>
      </c>
      <c r="P2644" s="1">
        <v>5000</v>
      </c>
      <c r="Q2644" s="1">
        <v>5.08</v>
      </c>
      <c r="R2644" s="1337">
        <v>25400</v>
      </c>
      <c r="S2644" s="1">
        <v>805.55</v>
      </c>
      <c r="T2644" s="1">
        <v>4.3529999999999998</v>
      </c>
      <c r="U2644" s="1337">
        <v>21765</v>
      </c>
      <c r="V2644" s="1">
        <v>2.1000000000000001E-2</v>
      </c>
      <c r="W2644" s="1336">
        <v>105.05</v>
      </c>
      <c r="X2644" s="1">
        <v>13</v>
      </c>
      <c r="Y2644" s="1">
        <v>135</v>
      </c>
      <c r="Z2644" s="1" t="s">
        <v>436</v>
      </c>
      <c r="AA2644" s="1">
        <v>401</v>
      </c>
      <c r="AB2644" s="1337">
        <v>3635</v>
      </c>
    </row>
    <row r="2645" spans="1:28">
      <c r="A2645" s="1336" t="s">
        <v>1414</v>
      </c>
      <c r="B2645" s="2" t="s">
        <v>1472</v>
      </c>
      <c r="C2645" s="1" t="s">
        <v>1473</v>
      </c>
      <c r="D2645" s="1" t="s">
        <v>116</v>
      </c>
      <c r="E2645" s="1">
        <v>130216</v>
      </c>
      <c r="F2645" s="1336" t="s">
        <v>810</v>
      </c>
      <c r="G2645" s="1" t="s">
        <v>32</v>
      </c>
      <c r="H2645" s="1">
        <v>420001</v>
      </c>
      <c r="I2645" s="3">
        <v>42536</v>
      </c>
      <c r="J2645" s="3">
        <v>42534</v>
      </c>
      <c r="K2645" s="3">
        <v>42537</v>
      </c>
      <c r="L2645" s="1">
        <v>222621</v>
      </c>
      <c r="M2645" s="3">
        <v>42536</v>
      </c>
      <c r="N2645" s="1" t="s">
        <v>89</v>
      </c>
      <c r="O2645" s="1">
        <v>117193</v>
      </c>
      <c r="P2645" s="1">
        <v>4000</v>
      </c>
      <c r="Q2645" s="1">
        <v>5.08</v>
      </c>
      <c r="R2645" s="1337">
        <v>20320</v>
      </c>
      <c r="S2645" s="1">
        <v>644.44000000000005</v>
      </c>
      <c r="T2645" s="1">
        <v>4.3529999999999998</v>
      </c>
      <c r="U2645" s="1337">
        <v>17412</v>
      </c>
      <c r="V2645" s="1">
        <v>2.1000000000000001E-2</v>
      </c>
      <c r="W2645" s="1336">
        <v>84.04</v>
      </c>
      <c r="X2645" s="1">
        <v>13</v>
      </c>
      <c r="Y2645" s="1">
        <v>135</v>
      </c>
      <c r="Z2645" s="1" t="s">
        <v>436</v>
      </c>
      <c r="AA2645" s="1">
        <v>401</v>
      </c>
      <c r="AB2645" s="1337">
        <v>2908</v>
      </c>
    </row>
    <row r="2646" spans="1:28">
      <c r="A2646" s="1336" t="s">
        <v>1414</v>
      </c>
      <c r="B2646" s="2" t="s">
        <v>1472</v>
      </c>
      <c r="C2646" s="1" t="s">
        <v>1473</v>
      </c>
      <c r="D2646" s="1" t="s">
        <v>116</v>
      </c>
      <c r="E2646" s="1">
        <v>130241</v>
      </c>
      <c r="F2646" s="1336" t="s">
        <v>368</v>
      </c>
      <c r="G2646" s="1" t="s">
        <v>32</v>
      </c>
      <c r="H2646" s="1">
        <v>420150</v>
      </c>
      <c r="I2646" s="3">
        <v>42538</v>
      </c>
      <c r="J2646" s="3">
        <v>42537</v>
      </c>
      <c r="K2646" s="3">
        <v>42538</v>
      </c>
      <c r="L2646" s="1">
        <v>222737</v>
      </c>
      <c r="M2646" s="3">
        <v>42537</v>
      </c>
      <c r="N2646" s="1" t="s">
        <v>89</v>
      </c>
      <c r="O2646" s="1">
        <v>117258</v>
      </c>
      <c r="P2646" s="1">
        <v>30000</v>
      </c>
      <c r="Q2646" s="1">
        <v>4.72</v>
      </c>
      <c r="R2646" s="1337">
        <v>141600</v>
      </c>
      <c r="S2646" s="4">
        <v>-5966.7</v>
      </c>
      <c r="T2646" s="1">
        <v>4.3529999999999998</v>
      </c>
      <c r="U2646" s="1337">
        <v>130590</v>
      </c>
      <c r="V2646" s="1">
        <v>2.1000000000000001E-2</v>
      </c>
      <c r="W2646" s="1336">
        <v>630.29999999999995</v>
      </c>
      <c r="X2646" s="1">
        <v>13</v>
      </c>
      <c r="Y2646" s="1">
        <v>135</v>
      </c>
      <c r="Z2646" s="1" t="s">
        <v>143</v>
      </c>
      <c r="AA2646" s="1">
        <v>401</v>
      </c>
      <c r="AB2646" s="1337">
        <v>11010</v>
      </c>
    </row>
    <row r="2647" spans="1:28">
      <c r="A2647" s="1336" t="s">
        <v>1414</v>
      </c>
      <c r="B2647" s="2" t="s">
        <v>1472</v>
      </c>
      <c r="C2647" s="1" t="s">
        <v>1473</v>
      </c>
      <c r="D2647" s="1" t="s">
        <v>116</v>
      </c>
      <c r="E2647" s="1">
        <v>130308</v>
      </c>
      <c r="F2647" s="1336" t="s">
        <v>126</v>
      </c>
      <c r="G2647" s="1" t="s">
        <v>32</v>
      </c>
      <c r="H2647" s="1">
        <v>420207</v>
      </c>
      <c r="I2647" s="3">
        <v>42541</v>
      </c>
      <c r="J2647" s="3">
        <v>42537</v>
      </c>
      <c r="K2647" s="3">
        <v>42538</v>
      </c>
      <c r="N2647" s="1" t="s">
        <v>89</v>
      </c>
      <c r="O2647" s="1">
        <v>117266</v>
      </c>
      <c r="P2647" s="1">
        <v>50000</v>
      </c>
      <c r="Q2647" s="1">
        <v>4.9800000000000004</v>
      </c>
      <c r="R2647" s="1337">
        <v>249000</v>
      </c>
      <c r="S2647" s="4">
        <v>3055.5</v>
      </c>
      <c r="T2647" s="1">
        <v>4.3529999999999998</v>
      </c>
      <c r="U2647" s="1337">
        <v>217650</v>
      </c>
      <c r="V2647" s="1">
        <v>2.1000000000000001E-2</v>
      </c>
      <c r="W2647" s="1337">
        <v>1050.5</v>
      </c>
      <c r="X2647" s="1">
        <v>13</v>
      </c>
      <c r="Y2647" s="1">
        <v>141</v>
      </c>
      <c r="AA2647" s="1">
        <v>401</v>
      </c>
      <c r="AB2647" s="1337">
        <v>31350</v>
      </c>
    </row>
    <row r="2648" spans="1:28">
      <c r="A2648" s="1336" t="s">
        <v>1414</v>
      </c>
      <c r="B2648" s="2" t="s">
        <v>1472</v>
      </c>
      <c r="C2648" s="1" t="s">
        <v>1473</v>
      </c>
      <c r="D2648" s="1" t="s">
        <v>116</v>
      </c>
      <c r="E2648" s="1">
        <v>130314</v>
      </c>
      <c r="F2648" s="1336" t="s">
        <v>144</v>
      </c>
      <c r="G2648" s="1" t="s">
        <v>32</v>
      </c>
      <c r="H2648" s="1">
        <v>420215</v>
      </c>
      <c r="I2648" s="3">
        <v>42541</v>
      </c>
      <c r="J2648" s="3">
        <v>42529</v>
      </c>
      <c r="K2648" s="3">
        <v>42546</v>
      </c>
      <c r="N2648" s="1" t="s">
        <v>89</v>
      </c>
      <c r="O2648" s="1">
        <v>117026</v>
      </c>
      <c r="P2648" s="1">
        <v>5000</v>
      </c>
      <c r="Q2648" s="1">
        <v>4.9800000000000004</v>
      </c>
      <c r="R2648" s="1337">
        <v>24900</v>
      </c>
      <c r="S2648" s="1">
        <v>305.55</v>
      </c>
      <c r="T2648" s="1">
        <v>4.3529999999999998</v>
      </c>
      <c r="U2648" s="1337">
        <v>21765</v>
      </c>
      <c r="V2648" s="1">
        <v>2.1000000000000001E-2</v>
      </c>
      <c r="W2648" s="1336">
        <v>105.05</v>
      </c>
      <c r="X2648" s="1">
        <v>13</v>
      </c>
      <c r="Y2648" s="1">
        <v>130</v>
      </c>
      <c r="AA2648" s="1">
        <v>401</v>
      </c>
      <c r="AB2648" s="1337">
        <v>3135</v>
      </c>
    </row>
    <row r="2649" spans="1:28">
      <c r="A2649" s="1336" t="s">
        <v>1414</v>
      </c>
      <c r="B2649" s="2" t="s">
        <v>1472</v>
      </c>
      <c r="C2649" s="1" t="s">
        <v>1473</v>
      </c>
      <c r="D2649" s="1" t="s">
        <v>116</v>
      </c>
      <c r="E2649" s="1">
        <v>130157</v>
      </c>
      <c r="F2649" s="1336" t="s">
        <v>415</v>
      </c>
      <c r="G2649" s="1" t="s">
        <v>32</v>
      </c>
      <c r="H2649" s="1">
        <v>420263</v>
      </c>
      <c r="I2649" s="3">
        <v>42541</v>
      </c>
      <c r="J2649" s="3">
        <v>42529</v>
      </c>
      <c r="K2649" s="3">
        <v>42546</v>
      </c>
      <c r="L2649" s="1">
        <v>222847</v>
      </c>
      <c r="M2649" s="3">
        <v>42541</v>
      </c>
      <c r="N2649" s="1" t="s">
        <v>89</v>
      </c>
      <c r="O2649" s="1">
        <v>116985</v>
      </c>
      <c r="P2649" s="1">
        <v>6000</v>
      </c>
      <c r="Q2649" s="1">
        <v>5.03</v>
      </c>
      <c r="R2649" s="1337">
        <v>30180</v>
      </c>
      <c r="S2649" s="1">
        <v>666.66</v>
      </c>
      <c r="T2649" s="1">
        <v>4.3529999999999998</v>
      </c>
      <c r="U2649" s="1337">
        <v>26118</v>
      </c>
      <c r="V2649" s="1">
        <v>2.1000000000000001E-2</v>
      </c>
      <c r="W2649" s="1336">
        <v>126.06</v>
      </c>
      <c r="X2649" s="1">
        <v>13</v>
      </c>
      <c r="Y2649" s="1">
        <v>130</v>
      </c>
      <c r="AA2649" s="1">
        <v>401</v>
      </c>
      <c r="AB2649" s="1337">
        <v>4062</v>
      </c>
    </row>
    <row r="2650" spans="1:28">
      <c r="A2650" s="1336" t="s">
        <v>1414</v>
      </c>
      <c r="B2650" s="2" t="s">
        <v>1472</v>
      </c>
      <c r="C2650" s="1" t="s">
        <v>1473</v>
      </c>
      <c r="D2650" s="1" t="s">
        <v>116</v>
      </c>
      <c r="E2650" s="1">
        <v>130157</v>
      </c>
      <c r="F2650" s="1336" t="s">
        <v>415</v>
      </c>
      <c r="G2650" s="1" t="s">
        <v>32</v>
      </c>
      <c r="H2650" s="1">
        <v>420427</v>
      </c>
      <c r="I2650" s="3">
        <v>42542</v>
      </c>
      <c r="J2650" s="3">
        <v>42541</v>
      </c>
      <c r="K2650" s="3">
        <v>42542</v>
      </c>
      <c r="L2650" s="1">
        <v>222895</v>
      </c>
      <c r="M2650" s="3">
        <v>42541</v>
      </c>
      <c r="N2650" s="1" t="s">
        <v>89</v>
      </c>
      <c r="O2650" s="1">
        <v>117324</v>
      </c>
      <c r="P2650" s="1">
        <v>10000</v>
      </c>
      <c r="Q2650" s="1">
        <v>5.03</v>
      </c>
      <c r="R2650" s="1337">
        <v>50300</v>
      </c>
      <c r="S2650" s="4">
        <v>1111.0999999999999</v>
      </c>
      <c r="T2650" s="1">
        <v>4.3529999999999998</v>
      </c>
      <c r="U2650" s="1337">
        <v>43530</v>
      </c>
      <c r="V2650" s="1">
        <v>2.1000000000000001E-2</v>
      </c>
      <c r="W2650" s="1336">
        <v>210.1</v>
      </c>
      <c r="X2650" s="1">
        <v>13</v>
      </c>
      <c r="Y2650" s="1">
        <v>130</v>
      </c>
      <c r="AA2650" s="1">
        <v>401</v>
      </c>
      <c r="AB2650" s="1337">
        <v>6770</v>
      </c>
    </row>
    <row r="2651" spans="1:28">
      <c r="A2651" s="1336" t="s">
        <v>1414</v>
      </c>
      <c r="B2651" s="2" t="s">
        <v>1472</v>
      </c>
      <c r="C2651" s="1" t="s">
        <v>1473</v>
      </c>
      <c r="D2651" s="1" t="s">
        <v>116</v>
      </c>
      <c r="E2651" s="1">
        <v>130322</v>
      </c>
      <c r="F2651" s="1336" t="s">
        <v>142</v>
      </c>
      <c r="G2651" s="1" t="s">
        <v>32</v>
      </c>
      <c r="H2651" s="1">
        <v>420926</v>
      </c>
      <c r="I2651" s="3">
        <v>42544</v>
      </c>
      <c r="J2651" s="3">
        <v>42543</v>
      </c>
      <c r="K2651" s="3">
        <v>42544</v>
      </c>
      <c r="L2651" s="1">
        <v>223102</v>
      </c>
      <c r="M2651" s="3">
        <v>42544</v>
      </c>
      <c r="N2651" s="1" t="s">
        <v>89</v>
      </c>
      <c r="O2651" s="1">
        <v>117392</v>
      </c>
      <c r="P2651" s="1">
        <v>10000</v>
      </c>
      <c r="Q2651" s="1">
        <v>4.79</v>
      </c>
      <c r="R2651" s="1337">
        <v>47900</v>
      </c>
      <c r="S2651" s="4">
        <v>-1288.9000000000001</v>
      </c>
      <c r="T2651" s="1">
        <v>4.3529999999999998</v>
      </c>
      <c r="U2651" s="1337">
        <v>43530</v>
      </c>
      <c r="V2651" s="1">
        <v>2.1000000000000001E-2</v>
      </c>
      <c r="W2651" s="1336">
        <v>210.1</v>
      </c>
      <c r="X2651" s="1">
        <v>13</v>
      </c>
      <c r="Y2651" s="1">
        <v>135</v>
      </c>
      <c r="Z2651" s="1" t="s">
        <v>143</v>
      </c>
      <c r="AA2651" s="1">
        <v>401</v>
      </c>
      <c r="AB2651" s="1337">
        <v>4370</v>
      </c>
    </row>
    <row r="2652" spans="1:28">
      <c r="A2652" s="1336" t="s">
        <v>1414</v>
      </c>
      <c r="B2652" s="2" t="s">
        <v>1472</v>
      </c>
      <c r="C2652" s="1" t="s">
        <v>1473</v>
      </c>
      <c r="D2652" s="1" t="s">
        <v>116</v>
      </c>
      <c r="E2652" s="1">
        <v>130157</v>
      </c>
      <c r="F2652" s="1336" t="s">
        <v>415</v>
      </c>
      <c r="G2652" s="1" t="s">
        <v>32</v>
      </c>
      <c r="H2652" s="1">
        <v>421240</v>
      </c>
      <c r="I2652" s="3">
        <v>42548</v>
      </c>
      <c r="J2652" s="3">
        <v>42548</v>
      </c>
      <c r="K2652" s="3">
        <v>42548</v>
      </c>
      <c r="L2652" s="1">
        <v>223289</v>
      </c>
      <c r="M2652" s="3">
        <v>42548</v>
      </c>
      <c r="N2652" s="1" t="s">
        <v>89</v>
      </c>
      <c r="O2652" s="1">
        <v>117484</v>
      </c>
      <c r="P2652" s="1">
        <v>10000</v>
      </c>
      <c r="Q2652" s="1">
        <v>4.96</v>
      </c>
      <c r="R2652" s="1337">
        <v>49600</v>
      </c>
      <c r="S2652" s="1">
        <v>411.1</v>
      </c>
      <c r="T2652" s="1">
        <v>4.3529999999999998</v>
      </c>
      <c r="U2652" s="1337">
        <v>43530</v>
      </c>
      <c r="V2652" s="1">
        <v>2.1000000000000001E-2</v>
      </c>
      <c r="W2652" s="1336">
        <v>210.1</v>
      </c>
      <c r="X2652" s="1">
        <v>13</v>
      </c>
      <c r="Y2652" s="1">
        <v>130</v>
      </c>
      <c r="AA2652" s="1">
        <v>401</v>
      </c>
      <c r="AB2652" s="1337">
        <v>6070</v>
      </c>
    </row>
    <row r="2653" spans="1:28">
      <c r="A2653" s="1336" t="s">
        <v>1414</v>
      </c>
      <c r="B2653" s="2" t="s">
        <v>1474</v>
      </c>
      <c r="C2653" s="1" t="s">
        <v>1475</v>
      </c>
      <c r="D2653" s="1" t="s">
        <v>116</v>
      </c>
      <c r="E2653" s="1">
        <v>130140</v>
      </c>
      <c r="F2653" s="1336" t="s">
        <v>222</v>
      </c>
      <c r="G2653" s="1" t="s">
        <v>53</v>
      </c>
      <c r="H2653" s="1">
        <v>7328</v>
      </c>
      <c r="I2653" s="3">
        <v>42541</v>
      </c>
      <c r="J2653" s="3">
        <v>42543</v>
      </c>
      <c r="K2653" s="3">
        <v>42543</v>
      </c>
      <c r="N2653" s="1" t="s">
        <v>54</v>
      </c>
      <c r="O2653" s="1">
        <v>7522</v>
      </c>
      <c r="P2653" s="1">
        <v>-6000</v>
      </c>
      <c r="Q2653" s="1">
        <v>7.7</v>
      </c>
      <c r="R2653" s="1337">
        <v>-46200</v>
      </c>
      <c r="S2653" s="4">
        <v>-16686.66</v>
      </c>
      <c r="T2653" s="1">
        <v>4.3529999999999998</v>
      </c>
      <c r="U2653" s="1337">
        <v>-26118</v>
      </c>
      <c r="V2653" s="1">
        <v>2.1000000000000001E-2</v>
      </c>
      <c r="W2653" s="1336">
        <v>-126.06</v>
      </c>
      <c r="X2653" s="1">
        <v>13</v>
      </c>
      <c r="Y2653" s="1">
        <v>130</v>
      </c>
      <c r="AA2653" s="1">
        <v>401</v>
      </c>
      <c r="AB2653" s="1337">
        <v>-20082</v>
      </c>
    </row>
    <row r="2654" spans="1:28">
      <c r="A2654" s="1336" t="s">
        <v>1414</v>
      </c>
      <c r="B2654" s="2" t="s">
        <v>1474</v>
      </c>
      <c r="C2654" s="1" t="s">
        <v>1475</v>
      </c>
      <c r="D2654" s="1" t="s">
        <v>116</v>
      </c>
      <c r="E2654" s="1">
        <v>140083</v>
      </c>
      <c r="F2654" s="1336" t="s">
        <v>117</v>
      </c>
      <c r="G2654" s="1" t="s">
        <v>32</v>
      </c>
      <c r="H2654" s="1">
        <v>418018</v>
      </c>
      <c r="I2654" s="3">
        <v>42522</v>
      </c>
      <c r="J2654" s="3">
        <v>42520</v>
      </c>
      <c r="K2654" s="3">
        <v>42541</v>
      </c>
      <c r="L2654" s="1">
        <v>221470</v>
      </c>
      <c r="M2654" s="3">
        <v>42522</v>
      </c>
      <c r="N2654" s="1" t="s">
        <v>89</v>
      </c>
      <c r="O2654" s="1">
        <v>116570</v>
      </c>
      <c r="P2654" s="1">
        <v>25000</v>
      </c>
      <c r="Q2654" s="1">
        <v>4.96</v>
      </c>
      <c r="R2654" s="1337">
        <v>124000</v>
      </c>
      <c r="S2654" s="4">
        <v>1027.75</v>
      </c>
      <c r="T2654" s="1">
        <v>4.3529999999999998</v>
      </c>
      <c r="U2654" s="1337">
        <v>108825</v>
      </c>
      <c r="V2654" s="1">
        <v>2.1000000000000001E-2</v>
      </c>
      <c r="W2654" s="1336">
        <v>525.25</v>
      </c>
      <c r="X2654" s="1">
        <v>13</v>
      </c>
      <c r="Y2654" s="1">
        <v>141</v>
      </c>
      <c r="AA2654" s="1">
        <v>401</v>
      </c>
      <c r="AB2654" s="1337">
        <v>15175</v>
      </c>
    </row>
    <row r="2655" spans="1:28">
      <c r="A2655" s="1336" t="s">
        <v>1414</v>
      </c>
      <c r="B2655" s="2" t="s">
        <v>1474</v>
      </c>
      <c r="C2655" s="1" t="s">
        <v>1475</v>
      </c>
      <c r="D2655" s="1" t="s">
        <v>116</v>
      </c>
      <c r="E2655" s="1">
        <v>130099</v>
      </c>
      <c r="F2655" s="1336" t="s">
        <v>150</v>
      </c>
      <c r="G2655" s="1" t="s">
        <v>32</v>
      </c>
      <c r="H2655" s="1">
        <v>418071</v>
      </c>
      <c r="I2655" s="3">
        <v>42523</v>
      </c>
      <c r="J2655" s="3">
        <v>42515</v>
      </c>
      <c r="K2655" s="3">
        <v>42536</v>
      </c>
      <c r="N2655" s="1" t="s">
        <v>89</v>
      </c>
      <c r="O2655" s="1">
        <v>116429</v>
      </c>
      <c r="P2655" s="1">
        <v>20000</v>
      </c>
      <c r="Q2655" s="1">
        <v>5.08</v>
      </c>
      <c r="R2655" s="1337">
        <v>101600</v>
      </c>
      <c r="S2655" s="4">
        <v>3222.2</v>
      </c>
      <c r="T2655" s="1">
        <v>4.3529999999999998</v>
      </c>
      <c r="U2655" s="1337">
        <v>87060</v>
      </c>
      <c r="V2655" s="1">
        <v>2.1000000000000001E-2</v>
      </c>
      <c r="W2655" s="1336">
        <v>420.2</v>
      </c>
      <c r="X2655" s="1">
        <v>13</v>
      </c>
      <c r="Y2655" s="1">
        <v>130</v>
      </c>
      <c r="AA2655" s="1">
        <v>401</v>
      </c>
      <c r="AB2655" s="1337">
        <v>14540</v>
      </c>
    </row>
    <row r="2656" spans="1:28">
      <c r="A2656" s="1336" t="s">
        <v>1414</v>
      </c>
      <c r="B2656" s="2" t="s">
        <v>1474</v>
      </c>
      <c r="C2656" s="1" t="s">
        <v>1475</v>
      </c>
      <c r="D2656" s="1" t="s">
        <v>116</v>
      </c>
      <c r="E2656" s="1">
        <v>140083</v>
      </c>
      <c r="F2656" s="1336" t="s">
        <v>117</v>
      </c>
      <c r="G2656" s="1" t="s">
        <v>32</v>
      </c>
      <c r="H2656" s="1">
        <v>418096</v>
      </c>
      <c r="I2656" s="3">
        <v>42523</v>
      </c>
      <c r="J2656" s="3">
        <v>42515</v>
      </c>
      <c r="K2656" s="3">
        <v>42536</v>
      </c>
      <c r="L2656" s="1">
        <v>221505</v>
      </c>
      <c r="M2656" s="3">
        <v>42522</v>
      </c>
      <c r="N2656" s="1" t="s">
        <v>89</v>
      </c>
      <c r="O2656" s="1">
        <v>116471</v>
      </c>
      <c r="P2656" s="1">
        <v>10000</v>
      </c>
      <c r="Q2656" s="1">
        <v>4.96</v>
      </c>
      <c r="R2656" s="1337">
        <v>49600</v>
      </c>
      <c r="S2656" s="1">
        <v>411.1</v>
      </c>
      <c r="T2656" s="1">
        <v>4.3529999999999998</v>
      </c>
      <c r="U2656" s="1337">
        <v>43530</v>
      </c>
      <c r="V2656" s="1">
        <v>2.1000000000000001E-2</v>
      </c>
      <c r="W2656" s="1336">
        <v>210.1</v>
      </c>
      <c r="X2656" s="1">
        <v>13</v>
      </c>
      <c r="Y2656" s="1">
        <v>141</v>
      </c>
      <c r="AA2656" s="1">
        <v>401</v>
      </c>
      <c r="AB2656" s="1337">
        <v>6070</v>
      </c>
    </row>
    <row r="2657" spans="1:28">
      <c r="A2657" s="1336" t="s">
        <v>1414</v>
      </c>
      <c r="B2657" s="2" t="s">
        <v>1474</v>
      </c>
      <c r="C2657" s="1" t="s">
        <v>1475</v>
      </c>
      <c r="D2657" s="1" t="s">
        <v>116</v>
      </c>
      <c r="E2657" s="1">
        <v>130241</v>
      </c>
      <c r="F2657" s="1336" t="s">
        <v>368</v>
      </c>
      <c r="G2657" s="1" t="s">
        <v>32</v>
      </c>
      <c r="H2657" s="1">
        <v>418120</v>
      </c>
      <c r="I2657" s="3">
        <v>42523</v>
      </c>
      <c r="J2657" s="3">
        <v>42503</v>
      </c>
      <c r="K2657" s="3">
        <v>42526</v>
      </c>
      <c r="L2657" s="1">
        <v>221515</v>
      </c>
      <c r="M2657" s="3">
        <v>42522</v>
      </c>
      <c r="N2657" s="1" t="s">
        <v>89</v>
      </c>
      <c r="O2657" s="1">
        <v>116153</v>
      </c>
      <c r="P2657" s="1">
        <v>19000</v>
      </c>
      <c r="Q2657" s="1">
        <v>4.72</v>
      </c>
      <c r="R2657" s="1337">
        <v>89680</v>
      </c>
      <c r="S2657" s="4">
        <v>-3778.91</v>
      </c>
      <c r="T2657" s="1">
        <v>4.3529999999999998</v>
      </c>
      <c r="U2657" s="1337">
        <v>82707</v>
      </c>
      <c r="V2657" s="1">
        <v>2.1000000000000001E-2</v>
      </c>
      <c r="W2657" s="1336">
        <v>399.19</v>
      </c>
      <c r="X2657" s="1">
        <v>13</v>
      </c>
      <c r="Y2657" s="1">
        <v>135</v>
      </c>
      <c r="Z2657" s="1" t="s">
        <v>143</v>
      </c>
      <c r="AA2657" s="1">
        <v>401</v>
      </c>
      <c r="AB2657" s="1337">
        <v>6973</v>
      </c>
    </row>
    <row r="2658" spans="1:28">
      <c r="A2658" s="1336" t="s">
        <v>1414</v>
      </c>
      <c r="B2658" s="2" t="s">
        <v>1474</v>
      </c>
      <c r="C2658" s="1" t="s">
        <v>1475</v>
      </c>
      <c r="D2658" s="1" t="s">
        <v>116</v>
      </c>
      <c r="E2658" s="1">
        <v>130003</v>
      </c>
      <c r="F2658" s="1336" t="s">
        <v>145</v>
      </c>
      <c r="G2658" s="1" t="s">
        <v>32</v>
      </c>
      <c r="H2658" s="1">
        <v>418232</v>
      </c>
      <c r="I2658" s="3">
        <v>42524</v>
      </c>
      <c r="J2658" s="3">
        <v>42522</v>
      </c>
      <c r="K2658" s="3">
        <v>42537</v>
      </c>
      <c r="N2658" s="1" t="s">
        <v>89</v>
      </c>
      <c r="O2658" s="1">
        <v>116678</v>
      </c>
      <c r="P2658" s="1">
        <v>20000</v>
      </c>
      <c r="Q2658" s="1">
        <v>4.9800000000000004</v>
      </c>
      <c r="R2658" s="1337">
        <v>99600</v>
      </c>
      <c r="S2658" s="4">
        <v>1222.2</v>
      </c>
      <c r="T2658" s="1">
        <v>4.3529999999999998</v>
      </c>
      <c r="U2658" s="1337">
        <v>87060</v>
      </c>
      <c r="V2658" s="1">
        <v>2.1000000000000001E-2</v>
      </c>
      <c r="W2658" s="1336">
        <v>420.2</v>
      </c>
      <c r="X2658" s="1">
        <v>13</v>
      </c>
      <c r="Y2658" s="1">
        <v>130</v>
      </c>
      <c r="AA2658" s="1">
        <v>401</v>
      </c>
      <c r="AB2658" s="1337">
        <v>12540</v>
      </c>
    </row>
    <row r="2659" spans="1:28">
      <c r="A2659" s="1336" t="s">
        <v>1414</v>
      </c>
      <c r="B2659" s="2" t="s">
        <v>1474</v>
      </c>
      <c r="C2659" s="1" t="s">
        <v>1475</v>
      </c>
      <c r="D2659" s="1" t="s">
        <v>116</v>
      </c>
      <c r="E2659" s="1">
        <v>130004</v>
      </c>
      <c r="F2659" s="1336" t="s">
        <v>125</v>
      </c>
      <c r="G2659" s="1" t="s">
        <v>32</v>
      </c>
      <c r="H2659" s="1">
        <v>418315</v>
      </c>
      <c r="I2659" s="3">
        <v>42524</v>
      </c>
      <c r="J2659" s="3">
        <v>42521</v>
      </c>
      <c r="K2659" s="3">
        <v>42523</v>
      </c>
      <c r="L2659" s="1">
        <v>221604</v>
      </c>
      <c r="M2659" s="3">
        <v>42523</v>
      </c>
      <c r="N2659" s="1" t="s">
        <v>89</v>
      </c>
      <c r="O2659" s="1">
        <v>116637</v>
      </c>
      <c r="P2659" s="1">
        <v>20000</v>
      </c>
      <c r="Q2659" s="1">
        <v>5.03</v>
      </c>
      <c r="R2659" s="1337">
        <v>100600</v>
      </c>
      <c r="S2659" s="4">
        <v>2222.1999999999998</v>
      </c>
      <c r="T2659" s="1">
        <v>4.3529999999999998</v>
      </c>
      <c r="U2659" s="1337">
        <v>87060</v>
      </c>
      <c r="V2659" s="1">
        <v>2.1000000000000001E-2</v>
      </c>
      <c r="W2659" s="1336">
        <v>420.2</v>
      </c>
      <c r="X2659" s="1">
        <v>13</v>
      </c>
      <c r="Y2659" s="1">
        <v>130</v>
      </c>
      <c r="AA2659" s="1">
        <v>401</v>
      </c>
      <c r="AB2659" s="1337">
        <v>13540</v>
      </c>
    </row>
    <row r="2660" spans="1:28">
      <c r="A2660" s="1336" t="s">
        <v>1414</v>
      </c>
      <c r="B2660" s="2" t="s">
        <v>1474</v>
      </c>
      <c r="C2660" s="1" t="s">
        <v>1475</v>
      </c>
      <c r="D2660" s="1" t="s">
        <v>116</v>
      </c>
      <c r="E2660" s="1">
        <v>140008</v>
      </c>
      <c r="F2660" s="1336" t="s">
        <v>123</v>
      </c>
      <c r="G2660" s="1" t="s">
        <v>32</v>
      </c>
      <c r="H2660" s="1">
        <v>418488</v>
      </c>
      <c r="I2660" s="3">
        <v>42525</v>
      </c>
      <c r="J2660" s="3">
        <v>42522</v>
      </c>
      <c r="K2660" s="3">
        <v>42527</v>
      </c>
      <c r="L2660" s="1">
        <v>221706</v>
      </c>
      <c r="M2660" s="3">
        <v>42525</v>
      </c>
      <c r="N2660" s="1" t="s">
        <v>89</v>
      </c>
      <c r="O2660" s="1">
        <v>116696</v>
      </c>
      <c r="P2660" s="1">
        <v>31400</v>
      </c>
      <c r="Q2660" s="1">
        <v>4.96</v>
      </c>
      <c r="R2660" s="1337">
        <v>155744</v>
      </c>
      <c r="S2660" s="4">
        <v>1290.8499999999999</v>
      </c>
      <c r="T2660" s="1">
        <v>4.3529999999999998</v>
      </c>
      <c r="U2660" s="1337">
        <v>136684.20000000001</v>
      </c>
      <c r="V2660" s="1">
        <v>2.1000000000000001E-2</v>
      </c>
      <c r="W2660" s="1336">
        <v>659.71400000000006</v>
      </c>
      <c r="X2660" s="1">
        <v>13</v>
      </c>
      <c r="Y2660" s="1">
        <v>141</v>
      </c>
      <c r="AA2660" s="1">
        <v>401</v>
      </c>
      <c r="AB2660" s="1337">
        <v>19059.8</v>
      </c>
    </row>
    <row r="2661" spans="1:28">
      <c r="A2661" s="1336" t="s">
        <v>1414</v>
      </c>
      <c r="B2661" s="2" t="s">
        <v>1474</v>
      </c>
      <c r="C2661" s="1" t="s">
        <v>1475</v>
      </c>
      <c r="D2661" s="1" t="s">
        <v>116</v>
      </c>
      <c r="E2661" s="1">
        <v>130007</v>
      </c>
      <c r="F2661" s="1336" t="s">
        <v>146</v>
      </c>
      <c r="G2661" s="1" t="s">
        <v>32</v>
      </c>
      <c r="H2661" s="1">
        <v>418518</v>
      </c>
      <c r="I2661" s="3">
        <v>42527</v>
      </c>
      <c r="J2661" s="3">
        <v>42517</v>
      </c>
      <c r="K2661" s="3">
        <v>42536</v>
      </c>
      <c r="L2661" s="1">
        <v>221786</v>
      </c>
      <c r="M2661" s="3">
        <v>42526</v>
      </c>
      <c r="N2661" s="1" t="s">
        <v>89</v>
      </c>
      <c r="O2661" s="1">
        <v>116530</v>
      </c>
      <c r="P2661" s="1">
        <v>5000</v>
      </c>
      <c r="Q2661" s="1">
        <v>5.08</v>
      </c>
      <c r="R2661" s="1337">
        <v>25400</v>
      </c>
      <c r="S2661" s="1">
        <v>805.55</v>
      </c>
      <c r="T2661" s="1">
        <v>4.3529999999999998</v>
      </c>
      <c r="U2661" s="1337">
        <v>21765</v>
      </c>
      <c r="V2661" s="1">
        <v>2.1000000000000001E-2</v>
      </c>
      <c r="W2661" s="1336">
        <v>105.05</v>
      </c>
      <c r="X2661" s="1">
        <v>13</v>
      </c>
      <c r="Y2661" s="1">
        <v>130</v>
      </c>
      <c r="AA2661" s="1">
        <v>401</v>
      </c>
      <c r="AB2661" s="1337">
        <v>3635</v>
      </c>
    </row>
    <row r="2662" spans="1:28">
      <c r="A2662" s="1336" t="s">
        <v>1414</v>
      </c>
      <c r="B2662" s="2" t="s">
        <v>1474</v>
      </c>
      <c r="C2662" s="1" t="s">
        <v>1475</v>
      </c>
      <c r="D2662" s="1" t="s">
        <v>116</v>
      </c>
      <c r="E2662" s="1">
        <v>130140</v>
      </c>
      <c r="F2662" s="1336" t="s">
        <v>222</v>
      </c>
      <c r="G2662" s="1" t="s">
        <v>32</v>
      </c>
      <c r="H2662" s="1">
        <v>418607</v>
      </c>
      <c r="I2662" s="3">
        <v>42528</v>
      </c>
      <c r="J2662" s="3">
        <v>42524</v>
      </c>
      <c r="K2662" s="3">
        <v>42546</v>
      </c>
      <c r="N2662" s="1" t="s">
        <v>89</v>
      </c>
      <c r="O2662" s="1">
        <v>116778</v>
      </c>
      <c r="P2662" s="1">
        <v>5000</v>
      </c>
      <c r="Q2662" s="1">
        <v>5.08</v>
      </c>
      <c r="R2662" s="1337">
        <v>25400</v>
      </c>
      <c r="S2662" s="1">
        <v>805.55</v>
      </c>
      <c r="T2662" s="1">
        <v>4.3529999999999998</v>
      </c>
      <c r="U2662" s="1337">
        <v>21765</v>
      </c>
      <c r="V2662" s="1">
        <v>2.1000000000000001E-2</v>
      </c>
      <c r="W2662" s="1336">
        <v>105.05</v>
      </c>
      <c r="X2662" s="1">
        <v>13</v>
      </c>
      <c r="Y2662" s="1">
        <v>130</v>
      </c>
      <c r="AA2662" s="1">
        <v>401</v>
      </c>
      <c r="AB2662" s="1337">
        <v>3635</v>
      </c>
    </row>
    <row r="2663" spans="1:28">
      <c r="A2663" s="1336" t="s">
        <v>1414</v>
      </c>
      <c r="B2663" s="2" t="s">
        <v>1474</v>
      </c>
      <c r="C2663" s="1" t="s">
        <v>1475</v>
      </c>
      <c r="D2663" s="1" t="s">
        <v>116</v>
      </c>
      <c r="E2663" s="1">
        <v>130349</v>
      </c>
      <c r="F2663" s="1336" t="s">
        <v>141</v>
      </c>
      <c r="G2663" s="1" t="s">
        <v>32</v>
      </c>
      <c r="H2663" s="1">
        <v>418619</v>
      </c>
      <c r="I2663" s="3">
        <v>42528</v>
      </c>
      <c r="J2663" s="3">
        <v>42524</v>
      </c>
      <c r="K2663" s="3">
        <v>42541</v>
      </c>
      <c r="N2663" s="1" t="s">
        <v>89</v>
      </c>
      <c r="O2663" s="1">
        <v>116795</v>
      </c>
      <c r="P2663" s="1">
        <v>5000</v>
      </c>
      <c r="Q2663" s="1">
        <v>4.9800000000000004</v>
      </c>
      <c r="R2663" s="1337">
        <v>24900</v>
      </c>
      <c r="S2663" s="1">
        <v>305.55</v>
      </c>
      <c r="T2663" s="1">
        <v>4.3529999999999998</v>
      </c>
      <c r="U2663" s="1337">
        <v>21765</v>
      </c>
      <c r="V2663" s="1">
        <v>2.1000000000000001E-2</v>
      </c>
      <c r="W2663" s="1336">
        <v>105.05</v>
      </c>
      <c r="X2663" s="1">
        <v>13</v>
      </c>
      <c r="Y2663" s="1">
        <v>141</v>
      </c>
      <c r="AA2663" s="1">
        <v>401</v>
      </c>
      <c r="AB2663" s="1337">
        <v>3135</v>
      </c>
    </row>
    <row r="2664" spans="1:28">
      <c r="A2664" s="1336" t="s">
        <v>1414</v>
      </c>
      <c r="B2664" s="2" t="s">
        <v>1474</v>
      </c>
      <c r="C2664" s="1" t="s">
        <v>1475</v>
      </c>
      <c r="D2664" s="1" t="s">
        <v>116</v>
      </c>
      <c r="E2664" s="1">
        <v>140008</v>
      </c>
      <c r="F2664" s="1336" t="s">
        <v>123</v>
      </c>
      <c r="G2664" s="1" t="s">
        <v>32</v>
      </c>
      <c r="H2664" s="1">
        <v>418929</v>
      </c>
      <c r="I2664" s="3">
        <v>42529</v>
      </c>
      <c r="J2664" s="3">
        <v>42522</v>
      </c>
      <c r="K2664" s="3">
        <v>42541</v>
      </c>
      <c r="L2664" s="1">
        <v>222005</v>
      </c>
      <c r="M2664" s="3">
        <v>42528</v>
      </c>
      <c r="N2664" s="1" t="s">
        <v>89</v>
      </c>
      <c r="O2664" s="1">
        <v>116696</v>
      </c>
      <c r="P2664" s="1">
        <v>18600</v>
      </c>
      <c r="Q2664" s="1">
        <v>4.96</v>
      </c>
      <c r="R2664" s="1337">
        <v>92256</v>
      </c>
      <c r="S2664" s="1">
        <v>764.65</v>
      </c>
      <c r="T2664" s="1">
        <v>4.3529999999999998</v>
      </c>
      <c r="U2664" s="1337">
        <v>80965.8</v>
      </c>
      <c r="V2664" s="1">
        <v>2.1000000000000001E-2</v>
      </c>
      <c r="W2664" s="1336">
        <v>390.786</v>
      </c>
      <c r="X2664" s="1">
        <v>13</v>
      </c>
      <c r="Y2664" s="1">
        <v>141</v>
      </c>
      <c r="AA2664" s="1">
        <v>401</v>
      </c>
      <c r="AB2664" s="1337">
        <v>11290.2</v>
      </c>
    </row>
    <row r="2665" spans="1:28">
      <c r="A2665" s="1336" t="s">
        <v>1414</v>
      </c>
      <c r="B2665" s="2" t="s">
        <v>1474</v>
      </c>
      <c r="C2665" s="1" t="s">
        <v>1475</v>
      </c>
      <c r="D2665" s="1" t="s">
        <v>116</v>
      </c>
      <c r="E2665" s="1">
        <v>130236</v>
      </c>
      <c r="F2665" s="1336" t="s">
        <v>427</v>
      </c>
      <c r="G2665" s="1" t="s">
        <v>32</v>
      </c>
      <c r="H2665" s="1">
        <v>418961</v>
      </c>
      <c r="I2665" s="3">
        <v>42529</v>
      </c>
      <c r="J2665" s="3">
        <v>42527</v>
      </c>
      <c r="K2665" s="3">
        <v>42528</v>
      </c>
      <c r="L2665" s="1">
        <v>222023</v>
      </c>
      <c r="M2665" s="3">
        <v>42528</v>
      </c>
      <c r="N2665" s="1" t="s">
        <v>89</v>
      </c>
      <c r="O2665" s="1">
        <v>116843</v>
      </c>
      <c r="P2665" s="1">
        <v>6000</v>
      </c>
      <c r="Q2665" s="1">
        <v>4.79</v>
      </c>
      <c r="R2665" s="1337">
        <v>28740</v>
      </c>
      <c r="S2665" s="1">
        <v>-773.34</v>
      </c>
      <c r="T2665" s="1">
        <v>4.3529999999999998</v>
      </c>
      <c r="U2665" s="1337">
        <v>26118</v>
      </c>
      <c r="V2665" s="1">
        <v>2.1000000000000001E-2</v>
      </c>
      <c r="W2665" s="1336">
        <v>126.06</v>
      </c>
      <c r="X2665" s="1">
        <v>13</v>
      </c>
      <c r="Y2665" s="1">
        <v>135</v>
      </c>
      <c r="Z2665" s="1" t="s">
        <v>143</v>
      </c>
      <c r="AA2665" s="1">
        <v>401</v>
      </c>
      <c r="AB2665" s="1337">
        <v>2622</v>
      </c>
    </row>
    <row r="2666" spans="1:28">
      <c r="A2666" s="1336" t="s">
        <v>1414</v>
      </c>
      <c r="B2666" s="2" t="s">
        <v>1474</v>
      </c>
      <c r="C2666" s="1" t="s">
        <v>1475</v>
      </c>
      <c r="D2666" s="1" t="s">
        <v>116</v>
      </c>
      <c r="E2666" s="1">
        <v>130308</v>
      </c>
      <c r="F2666" s="1336" t="s">
        <v>126</v>
      </c>
      <c r="G2666" s="1" t="s">
        <v>32</v>
      </c>
      <c r="H2666" s="1">
        <v>419106</v>
      </c>
      <c r="I2666" s="3">
        <v>42531</v>
      </c>
      <c r="J2666" s="3">
        <v>42529</v>
      </c>
      <c r="K2666" s="3">
        <v>42530</v>
      </c>
      <c r="N2666" s="1" t="s">
        <v>89</v>
      </c>
      <c r="O2666" s="1">
        <v>116993</v>
      </c>
      <c r="P2666" s="1">
        <v>50000</v>
      </c>
      <c r="Q2666" s="1">
        <v>4.9800000000000004</v>
      </c>
      <c r="R2666" s="1337">
        <v>249000</v>
      </c>
      <c r="S2666" s="4">
        <v>3055.5</v>
      </c>
      <c r="T2666" s="1">
        <v>4.3529999999999998</v>
      </c>
      <c r="U2666" s="1337">
        <v>217650</v>
      </c>
      <c r="V2666" s="1">
        <v>2.1000000000000001E-2</v>
      </c>
      <c r="W2666" s="1337">
        <v>1050.5</v>
      </c>
      <c r="X2666" s="1">
        <v>13</v>
      </c>
      <c r="Y2666" s="1">
        <v>141</v>
      </c>
      <c r="AA2666" s="1">
        <v>401</v>
      </c>
      <c r="AB2666" s="1337">
        <v>31350</v>
      </c>
    </row>
    <row r="2667" spans="1:28">
      <c r="A2667" s="1336" t="s">
        <v>1414</v>
      </c>
      <c r="B2667" s="2" t="s">
        <v>1474</v>
      </c>
      <c r="C2667" s="1" t="s">
        <v>1475</v>
      </c>
      <c r="D2667" s="1" t="s">
        <v>116</v>
      </c>
      <c r="E2667" s="1">
        <v>130308</v>
      </c>
      <c r="F2667" s="1336" t="s">
        <v>126</v>
      </c>
      <c r="G2667" s="1" t="s">
        <v>32</v>
      </c>
      <c r="H2667" s="1">
        <v>419116</v>
      </c>
      <c r="I2667" s="3">
        <v>42531</v>
      </c>
      <c r="J2667" s="3">
        <v>42529</v>
      </c>
      <c r="K2667" s="3">
        <v>42530</v>
      </c>
      <c r="N2667" s="1" t="s">
        <v>89</v>
      </c>
      <c r="O2667" s="1">
        <v>116993</v>
      </c>
      <c r="P2667" s="1">
        <v>30000</v>
      </c>
      <c r="Q2667" s="1">
        <v>4.9800000000000004</v>
      </c>
      <c r="R2667" s="1337">
        <v>149400</v>
      </c>
      <c r="S2667" s="4">
        <v>1833.3</v>
      </c>
      <c r="T2667" s="1">
        <v>4.3529999999999998</v>
      </c>
      <c r="U2667" s="1337">
        <v>130590</v>
      </c>
      <c r="V2667" s="1">
        <v>2.1000000000000001E-2</v>
      </c>
      <c r="W2667" s="1336">
        <v>630.29999999999995</v>
      </c>
      <c r="X2667" s="1">
        <v>13</v>
      </c>
      <c r="Y2667" s="1">
        <v>141</v>
      </c>
      <c r="AA2667" s="1">
        <v>401</v>
      </c>
      <c r="AB2667" s="1337">
        <v>18810</v>
      </c>
    </row>
    <row r="2668" spans="1:28">
      <c r="A2668" s="1336" t="s">
        <v>1414</v>
      </c>
      <c r="B2668" s="2" t="s">
        <v>1474</v>
      </c>
      <c r="C2668" s="1" t="s">
        <v>1475</v>
      </c>
      <c r="D2668" s="1" t="s">
        <v>116</v>
      </c>
      <c r="E2668" s="1">
        <v>130157</v>
      </c>
      <c r="F2668" s="1336" t="s">
        <v>415</v>
      </c>
      <c r="G2668" s="1" t="s">
        <v>32</v>
      </c>
      <c r="H2668" s="1">
        <v>419224</v>
      </c>
      <c r="I2668" s="3">
        <v>42531</v>
      </c>
      <c r="J2668" s="3">
        <v>42529</v>
      </c>
      <c r="K2668" s="3">
        <v>42530</v>
      </c>
      <c r="L2668" s="1">
        <v>222173</v>
      </c>
      <c r="M2668" s="3">
        <v>42530</v>
      </c>
      <c r="N2668" s="1" t="s">
        <v>89</v>
      </c>
      <c r="O2668" s="1">
        <v>116985</v>
      </c>
      <c r="P2668" s="1">
        <v>10000</v>
      </c>
      <c r="Q2668" s="1">
        <v>5.03</v>
      </c>
      <c r="R2668" s="1337">
        <v>50300</v>
      </c>
      <c r="S2668" s="4">
        <v>1111.0999999999999</v>
      </c>
      <c r="T2668" s="1">
        <v>4.3529999999999998</v>
      </c>
      <c r="U2668" s="1337">
        <v>43530</v>
      </c>
      <c r="V2668" s="1">
        <v>2.1000000000000001E-2</v>
      </c>
      <c r="W2668" s="1336">
        <v>210.1</v>
      </c>
      <c r="X2668" s="1">
        <v>13</v>
      </c>
      <c r="Y2668" s="1">
        <v>130</v>
      </c>
      <c r="AA2668" s="1">
        <v>401</v>
      </c>
      <c r="AB2668" s="1337">
        <v>6770</v>
      </c>
    </row>
    <row r="2669" spans="1:28">
      <c r="A2669" s="1336" t="s">
        <v>1414</v>
      </c>
      <c r="B2669" s="2" t="s">
        <v>1474</v>
      </c>
      <c r="C2669" s="1" t="s">
        <v>1475</v>
      </c>
      <c r="D2669" s="1" t="s">
        <v>116</v>
      </c>
      <c r="E2669" s="1">
        <v>130308</v>
      </c>
      <c r="F2669" s="1336" t="s">
        <v>126</v>
      </c>
      <c r="G2669" s="1" t="s">
        <v>32</v>
      </c>
      <c r="H2669" s="1">
        <v>419507</v>
      </c>
      <c r="I2669" s="3">
        <v>42534</v>
      </c>
      <c r="J2669" s="3">
        <v>42530</v>
      </c>
      <c r="K2669" s="3">
        <v>42531</v>
      </c>
      <c r="N2669" s="1" t="s">
        <v>89</v>
      </c>
      <c r="O2669" s="1">
        <v>117074</v>
      </c>
      <c r="P2669" s="1">
        <v>30000</v>
      </c>
      <c r="Q2669" s="1">
        <v>4.9800000000000004</v>
      </c>
      <c r="R2669" s="1337">
        <v>149400</v>
      </c>
      <c r="S2669" s="4">
        <v>1833.3</v>
      </c>
      <c r="T2669" s="1">
        <v>4.3529999999999998</v>
      </c>
      <c r="U2669" s="1337">
        <v>130590</v>
      </c>
      <c r="V2669" s="1">
        <v>2.1000000000000001E-2</v>
      </c>
      <c r="W2669" s="1336">
        <v>630.29999999999995</v>
      </c>
      <c r="X2669" s="1">
        <v>13</v>
      </c>
      <c r="Y2669" s="1">
        <v>141</v>
      </c>
      <c r="AA2669" s="1">
        <v>401</v>
      </c>
      <c r="AB2669" s="1337">
        <v>18810</v>
      </c>
    </row>
    <row r="2670" spans="1:28">
      <c r="A2670" s="1336" t="s">
        <v>1414</v>
      </c>
      <c r="B2670" s="2" t="s">
        <v>1474</v>
      </c>
      <c r="C2670" s="1" t="s">
        <v>1475</v>
      </c>
      <c r="D2670" s="1" t="s">
        <v>116</v>
      </c>
      <c r="E2670" s="1">
        <v>130308</v>
      </c>
      <c r="F2670" s="1336" t="s">
        <v>126</v>
      </c>
      <c r="G2670" s="1" t="s">
        <v>32</v>
      </c>
      <c r="H2670" s="1">
        <v>419508</v>
      </c>
      <c r="I2670" s="3">
        <v>42534</v>
      </c>
      <c r="J2670" s="3">
        <v>42530</v>
      </c>
      <c r="K2670" s="3">
        <v>42531</v>
      </c>
      <c r="N2670" s="1" t="s">
        <v>89</v>
      </c>
      <c r="O2670" s="1">
        <v>117074</v>
      </c>
      <c r="P2670" s="1">
        <v>50000</v>
      </c>
      <c r="Q2670" s="1">
        <v>4.9800000000000004</v>
      </c>
      <c r="R2670" s="1337">
        <v>249000</v>
      </c>
      <c r="S2670" s="4">
        <v>3055.5</v>
      </c>
      <c r="T2670" s="1">
        <v>4.3529999999999998</v>
      </c>
      <c r="U2670" s="1337">
        <v>217650</v>
      </c>
      <c r="V2670" s="1">
        <v>2.1000000000000001E-2</v>
      </c>
      <c r="W2670" s="1337">
        <v>1050.5</v>
      </c>
      <c r="X2670" s="1">
        <v>13</v>
      </c>
      <c r="Y2670" s="1">
        <v>141</v>
      </c>
      <c r="AA2670" s="1">
        <v>401</v>
      </c>
      <c r="AB2670" s="1337">
        <v>31350</v>
      </c>
    </row>
    <row r="2671" spans="1:28">
      <c r="A2671" s="1336" t="s">
        <v>1414</v>
      </c>
      <c r="B2671" s="2" t="s">
        <v>1474</v>
      </c>
      <c r="C2671" s="1" t="s">
        <v>1475</v>
      </c>
      <c r="D2671" s="1" t="s">
        <v>116</v>
      </c>
      <c r="E2671" s="1">
        <v>130001</v>
      </c>
      <c r="F2671" s="1336" t="s">
        <v>132</v>
      </c>
      <c r="G2671" s="1" t="s">
        <v>32</v>
      </c>
      <c r="H2671" s="1">
        <v>419567</v>
      </c>
      <c r="I2671" s="3">
        <v>42535</v>
      </c>
      <c r="J2671" s="3">
        <v>42528</v>
      </c>
      <c r="K2671" s="3">
        <v>42529</v>
      </c>
      <c r="N2671" s="1" t="s">
        <v>89</v>
      </c>
      <c r="O2671" s="1">
        <v>116966</v>
      </c>
      <c r="P2671" s="1">
        <v>50000</v>
      </c>
      <c r="Q2671" s="1">
        <v>4.96</v>
      </c>
      <c r="R2671" s="1337">
        <v>248000</v>
      </c>
      <c r="S2671" s="4">
        <v>2055.5</v>
      </c>
      <c r="T2671" s="1">
        <v>4.3529999999999998</v>
      </c>
      <c r="U2671" s="1337">
        <v>217650</v>
      </c>
      <c r="V2671" s="1">
        <v>2.1000000000000001E-2</v>
      </c>
      <c r="W2671" s="1337">
        <v>1050.5</v>
      </c>
      <c r="X2671" s="1">
        <v>13</v>
      </c>
      <c r="Y2671" s="1">
        <v>130</v>
      </c>
      <c r="AA2671" s="1">
        <v>401</v>
      </c>
      <c r="AB2671" s="1337">
        <v>30350</v>
      </c>
    </row>
    <row r="2672" spans="1:28">
      <c r="A2672" s="1336" t="s">
        <v>1414</v>
      </c>
      <c r="B2672" s="2" t="s">
        <v>1474</v>
      </c>
      <c r="C2672" s="1" t="s">
        <v>1475</v>
      </c>
      <c r="D2672" s="1" t="s">
        <v>116</v>
      </c>
      <c r="E2672" s="1">
        <v>130001</v>
      </c>
      <c r="F2672" s="1336" t="s">
        <v>132</v>
      </c>
      <c r="G2672" s="1" t="s">
        <v>32</v>
      </c>
      <c r="H2672" s="1">
        <v>419650</v>
      </c>
      <c r="I2672" s="3">
        <v>42536</v>
      </c>
      <c r="J2672" s="3">
        <v>42528</v>
      </c>
      <c r="K2672" s="3">
        <v>42529</v>
      </c>
      <c r="N2672" s="1" t="s">
        <v>89</v>
      </c>
      <c r="O2672" s="1">
        <v>116966</v>
      </c>
      <c r="P2672" s="1">
        <v>30000</v>
      </c>
      <c r="Q2672" s="1">
        <v>4.96</v>
      </c>
      <c r="R2672" s="1337">
        <v>148800</v>
      </c>
      <c r="S2672" s="4">
        <v>1233.3</v>
      </c>
      <c r="T2672" s="1">
        <v>4.3529999999999998</v>
      </c>
      <c r="U2672" s="1337">
        <v>130590</v>
      </c>
      <c r="V2672" s="1">
        <v>2.1000000000000001E-2</v>
      </c>
      <c r="W2672" s="1336">
        <v>630.29999999999995</v>
      </c>
      <c r="X2672" s="1">
        <v>13</v>
      </c>
      <c r="Y2672" s="1">
        <v>130</v>
      </c>
      <c r="AA2672" s="1">
        <v>401</v>
      </c>
      <c r="AB2672" s="1337">
        <v>18210</v>
      </c>
    </row>
    <row r="2673" spans="1:28">
      <c r="A2673" s="1336" t="s">
        <v>1414</v>
      </c>
      <c r="B2673" s="2" t="s">
        <v>1474</v>
      </c>
      <c r="C2673" s="1" t="s">
        <v>1475</v>
      </c>
      <c r="D2673" s="1" t="s">
        <v>116</v>
      </c>
      <c r="E2673" s="1">
        <v>130365</v>
      </c>
      <c r="F2673" s="1336" t="s">
        <v>432</v>
      </c>
      <c r="G2673" s="1" t="s">
        <v>32</v>
      </c>
      <c r="H2673" s="1">
        <v>419768</v>
      </c>
      <c r="I2673" s="3">
        <v>42535</v>
      </c>
      <c r="J2673" s="3">
        <v>42531</v>
      </c>
      <c r="K2673" s="3">
        <v>42531</v>
      </c>
      <c r="L2673" s="1">
        <v>222500</v>
      </c>
      <c r="M2673" s="3">
        <v>42535</v>
      </c>
      <c r="N2673" s="1" t="s">
        <v>89</v>
      </c>
      <c r="O2673" s="1">
        <v>117107</v>
      </c>
      <c r="P2673" s="1">
        <v>4000</v>
      </c>
      <c r="Q2673" s="1">
        <v>4.96</v>
      </c>
      <c r="R2673" s="1337">
        <v>19840</v>
      </c>
      <c r="S2673" s="1">
        <v>164.44</v>
      </c>
      <c r="T2673" s="1">
        <v>4.3529999999999998</v>
      </c>
      <c r="U2673" s="1337">
        <v>17412</v>
      </c>
      <c r="V2673" s="1">
        <v>2.1000000000000001E-2</v>
      </c>
      <c r="W2673" s="1336">
        <v>84.04</v>
      </c>
      <c r="X2673" s="1">
        <v>13</v>
      </c>
      <c r="Y2673" s="1">
        <v>135</v>
      </c>
      <c r="Z2673" s="1" t="s">
        <v>90</v>
      </c>
      <c r="AA2673" s="1">
        <v>401</v>
      </c>
      <c r="AB2673" s="1337">
        <v>2428</v>
      </c>
    </row>
    <row r="2674" spans="1:28">
      <c r="A2674" s="1336" t="s">
        <v>1414</v>
      </c>
      <c r="B2674" s="2" t="s">
        <v>1474</v>
      </c>
      <c r="C2674" s="1" t="s">
        <v>1475</v>
      </c>
      <c r="D2674" s="1" t="s">
        <v>116</v>
      </c>
      <c r="E2674" s="1">
        <v>130110</v>
      </c>
      <c r="F2674" s="1336" t="s">
        <v>198</v>
      </c>
      <c r="G2674" s="1" t="s">
        <v>32</v>
      </c>
      <c r="H2674" s="1">
        <v>419949</v>
      </c>
      <c r="I2674" s="3">
        <v>42538</v>
      </c>
      <c r="J2674" s="3">
        <v>42534</v>
      </c>
      <c r="K2674" s="3">
        <v>42535</v>
      </c>
      <c r="N2674" s="1" t="s">
        <v>89</v>
      </c>
      <c r="O2674" s="1">
        <v>117170</v>
      </c>
      <c r="P2674" s="1">
        <v>3000</v>
      </c>
      <c r="Q2674" s="1">
        <v>4.9800000000000004</v>
      </c>
      <c r="R2674" s="1337">
        <v>14940</v>
      </c>
      <c r="S2674" s="1">
        <v>183.33</v>
      </c>
      <c r="T2674" s="1">
        <v>4.3529999999999998</v>
      </c>
      <c r="U2674" s="1337">
        <v>13059</v>
      </c>
      <c r="V2674" s="1">
        <v>2.1000000000000001E-2</v>
      </c>
      <c r="W2674" s="1336">
        <v>63.03</v>
      </c>
      <c r="X2674" s="1">
        <v>13</v>
      </c>
      <c r="Y2674" s="1">
        <v>130</v>
      </c>
      <c r="AA2674" s="1">
        <v>401</v>
      </c>
      <c r="AB2674" s="1337">
        <v>1881</v>
      </c>
    </row>
    <row r="2675" spans="1:28">
      <c r="A2675" s="1336" t="s">
        <v>1414</v>
      </c>
      <c r="B2675" s="2" t="s">
        <v>1474</v>
      </c>
      <c r="C2675" s="1" t="s">
        <v>1475</v>
      </c>
      <c r="D2675" s="1" t="s">
        <v>116</v>
      </c>
      <c r="E2675" s="1">
        <v>130140</v>
      </c>
      <c r="F2675" s="1336" t="s">
        <v>222</v>
      </c>
      <c r="G2675" s="1" t="s">
        <v>32</v>
      </c>
      <c r="H2675" s="1">
        <v>420275</v>
      </c>
      <c r="I2675" s="3">
        <v>42541</v>
      </c>
      <c r="J2675" s="3">
        <v>42538</v>
      </c>
      <c r="K2675" s="3">
        <v>42538</v>
      </c>
      <c r="N2675" s="1" t="s">
        <v>89</v>
      </c>
      <c r="O2675" s="1">
        <v>117296</v>
      </c>
      <c r="P2675" s="1">
        <v>6000</v>
      </c>
      <c r="Q2675" s="1">
        <v>7.7</v>
      </c>
      <c r="R2675" s="1337">
        <v>46200</v>
      </c>
      <c r="S2675" s="4">
        <v>16686.66</v>
      </c>
      <c r="T2675" s="1">
        <v>4.3529999999999998</v>
      </c>
      <c r="U2675" s="1337">
        <v>26118</v>
      </c>
      <c r="V2675" s="1">
        <v>2.1000000000000001E-2</v>
      </c>
      <c r="W2675" s="1336">
        <v>126.06</v>
      </c>
      <c r="X2675" s="1">
        <v>13</v>
      </c>
      <c r="Y2675" s="1">
        <v>130</v>
      </c>
      <c r="AA2675" s="1">
        <v>401</v>
      </c>
      <c r="AB2675" s="1337">
        <v>20082</v>
      </c>
    </row>
    <row r="2676" spans="1:28">
      <c r="A2676" s="1336" t="s">
        <v>1414</v>
      </c>
      <c r="B2676" s="2" t="s">
        <v>1474</v>
      </c>
      <c r="C2676" s="1" t="s">
        <v>1475</v>
      </c>
      <c r="D2676" s="1" t="s">
        <v>116</v>
      </c>
      <c r="E2676" s="1">
        <v>130003</v>
      </c>
      <c r="F2676" s="1336" t="s">
        <v>145</v>
      </c>
      <c r="G2676" s="1" t="s">
        <v>32</v>
      </c>
      <c r="H2676" s="1">
        <v>420325</v>
      </c>
      <c r="I2676" s="3">
        <v>42541</v>
      </c>
      <c r="J2676" s="3">
        <v>42541</v>
      </c>
      <c r="K2676" s="3">
        <v>42541</v>
      </c>
      <c r="N2676" s="1" t="s">
        <v>89</v>
      </c>
      <c r="O2676" s="1">
        <v>117347</v>
      </c>
      <c r="P2676" s="1">
        <v>10000</v>
      </c>
      <c r="Q2676" s="1">
        <v>4.96</v>
      </c>
      <c r="R2676" s="1337">
        <v>49600</v>
      </c>
      <c r="S2676" s="1">
        <v>411.1</v>
      </c>
      <c r="T2676" s="1">
        <v>4.3529999999999998</v>
      </c>
      <c r="U2676" s="1337">
        <v>43530</v>
      </c>
      <c r="V2676" s="1">
        <v>2.1000000000000001E-2</v>
      </c>
      <c r="W2676" s="1336">
        <v>210.1</v>
      </c>
      <c r="X2676" s="1">
        <v>13</v>
      </c>
      <c r="Y2676" s="1">
        <v>130</v>
      </c>
      <c r="AA2676" s="1">
        <v>401</v>
      </c>
      <c r="AB2676" s="1337">
        <v>6070</v>
      </c>
    </row>
    <row r="2677" spans="1:28">
      <c r="A2677" s="1336" t="s">
        <v>1414</v>
      </c>
      <c r="B2677" s="2" t="s">
        <v>1474</v>
      </c>
      <c r="C2677" s="1" t="s">
        <v>1475</v>
      </c>
      <c r="D2677" s="1" t="s">
        <v>116</v>
      </c>
      <c r="E2677" s="1">
        <v>130004</v>
      </c>
      <c r="F2677" s="1336" t="s">
        <v>125</v>
      </c>
      <c r="G2677" s="1" t="s">
        <v>32</v>
      </c>
      <c r="H2677" s="1">
        <v>420494</v>
      </c>
      <c r="I2677" s="3">
        <v>42542</v>
      </c>
      <c r="J2677" s="3">
        <v>42538</v>
      </c>
      <c r="K2677" s="3">
        <v>42541</v>
      </c>
      <c r="L2677" s="1">
        <v>222930</v>
      </c>
      <c r="M2677" s="3">
        <v>42542</v>
      </c>
      <c r="N2677" s="1" t="s">
        <v>89</v>
      </c>
      <c r="O2677" s="1">
        <v>117303</v>
      </c>
      <c r="P2677" s="1">
        <v>5000</v>
      </c>
      <c r="Q2677" s="1">
        <v>4.9800000000000004</v>
      </c>
      <c r="R2677" s="1337">
        <v>24900</v>
      </c>
      <c r="S2677" s="1">
        <v>305.55</v>
      </c>
      <c r="T2677" s="1">
        <v>4.3529999999999998</v>
      </c>
      <c r="U2677" s="1337">
        <v>21765</v>
      </c>
      <c r="V2677" s="1">
        <v>2.1000000000000001E-2</v>
      </c>
      <c r="W2677" s="1336">
        <v>105.05</v>
      </c>
      <c r="X2677" s="1">
        <v>13</v>
      </c>
      <c r="Y2677" s="1">
        <v>130</v>
      </c>
      <c r="AA2677" s="1">
        <v>401</v>
      </c>
      <c r="AB2677" s="1337">
        <v>3135</v>
      </c>
    </row>
    <row r="2678" spans="1:28">
      <c r="A2678" s="1336" t="s">
        <v>1414</v>
      </c>
      <c r="B2678" s="2" t="s">
        <v>1474</v>
      </c>
      <c r="C2678" s="1" t="s">
        <v>1475</v>
      </c>
      <c r="D2678" s="1" t="s">
        <v>116</v>
      </c>
      <c r="E2678" s="1">
        <v>130140</v>
      </c>
      <c r="F2678" s="1336" t="s">
        <v>222</v>
      </c>
      <c r="G2678" s="1" t="s">
        <v>32</v>
      </c>
      <c r="H2678" s="1">
        <v>420638</v>
      </c>
      <c r="I2678" s="3">
        <v>42541</v>
      </c>
      <c r="J2678" s="3">
        <v>42543</v>
      </c>
      <c r="K2678" s="3">
        <v>42543</v>
      </c>
      <c r="N2678" s="1" t="s">
        <v>89</v>
      </c>
      <c r="O2678" s="1">
        <v>117407</v>
      </c>
      <c r="P2678" s="1">
        <v>6000</v>
      </c>
      <c r="Q2678" s="1">
        <v>4.9800000000000004</v>
      </c>
      <c r="R2678" s="1337">
        <v>29880</v>
      </c>
      <c r="S2678" s="1">
        <v>366.66</v>
      </c>
      <c r="T2678" s="1">
        <v>4.3529999999999998</v>
      </c>
      <c r="U2678" s="1337">
        <v>26118</v>
      </c>
      <c r="V2678" s="1">
        <v>2.1000000000000001E-2</v>
      </c>
      <c r="W2678" s="1336">
        <v>126.06</v>
      </c>
      <c r="X2678" s="1">
        <v>13</v>
      </c>
      <c r="Y2678" s="1">
        <v>130</v>
      </c>
      <c r="AA2678" s="1">
        <v>401</v>
      </c>
      <c r="AB2678" s="1337">
        <v>3762</v>
      </c>
    </row>
    <row r="2679" spans="1:28">
      <c r="A2679" s="1336" t="s">
        <v>1414</v>
      </c>
      <c r="B2679" s="2" t="s">
        <v>1474</v>
      </c>
      <c r="C2679" s="1" t="s">
        <v>1475</v>
      </c>
      <c r="D2679" s="1" t="s">
        <v>116</v>
      </c>
      <c r="E2679" s="1">
        <v>130371</v>
      </c>
      <c r="F2679" s="1336" t="s">
        <v>658</v>
      </c>
      <c r="G2679" s="1" t="s">
        <v>32</v>
      </c>
      <c r="H2679" s="1">
        <v>420654</v>
      </c>
      <c r="I2679" s="3">
        <v>42543</v>
      </c>
      <c r="J2679" s="3">
        <v>42538</v>
      </c>
      <c r="K2679" s="3">
        <v>42542</v>
      </c>
      <c r="L2679" s="1">
        <v>223000</v>
      </c>
      <c r="M2679" s="3">
        <v>42543</v>
      </c>
      <c r="N2679" s="1" t="s">
        <v>89</v>
      </c>
      <c r="O2679" s="1">
        <v>117319</v>
      </c>
      <c r="P2679" s="1">
        <v>3000</v>
      </c>
      <c r="Q2679" s="1">
        <v>5.08</v>
      </c>
      <c r="R2679" s="1337">
        <v>15240</v>
      </c>
      <c r="S2679" s="1">
        <v>483.33</v>
      </c>
      <c r="T2679" s="1">
        <v>4.3529999999999998</v>
      </c>
      <c r="U2679" s="1337">
        <v>13059</v>
      </c>
      <c r="V2679" s="1">
        <v>2.1000000000000001E-2</v>
      </c>
      <c r="W2679" s="1336">
        <v>63.03</v>
      </c>
      <c r="X2679" s="1">
        <v>13</v>
      </c>
      <c r="Y2679" s="1">
        <v>135</v>
      </c>
      <c r="Z2679" s="1" t="s">
        <v>143</v>
      </c>
      <c r="AA2679" s="1">
        <v>401</v>
      </c>
      <c r="AB2679" s="1337">
        <v>2181</v>
      </c>
    </row>
    <row r="2680" spans="1:28">
      <c r="A2680" s="1336" t="s">
        <v>1414</v>
      </c>
      <c r="B2680" s="2" t="s">
        <v>1474</v>
      </c>
      <c r="C2680" s="1" t="s">
        <v>1475</v>
      </c>
      <c r="D2680" s="1" t="s">
        <v>116</v>
      </c>
      <c r="E2680" s="1">
        <v>130322</v>
      </c>
      <c r="F2680" s="1336" t="s">
        <v>142</v>
      </c>
      <c r="G2680" s="1" t="s">
        <v>32</v>
      </c>
      <c r="H2680" s="1">
        <v>420926</v>
      </c>
      <c r="I2680" s="3">
        <v>42544</v>
      </c>
      <c r="J2680" s="3">
        <v>42543</v>
      </c>
      <c r="K2680" s="3">
        <v>42544</v>
      </c>
      <c r="L2680" s="1">
        <v>223102</v>
      </c>
      <c r="M2680" s="3">
        <v>42544</v>
      </c>
      <c r="N2680" s="1" t="s">
        <v>89</v>
      </c>
      <c r="O2680" s="1">
        <v>117392</v>
      </c>
      <c r="P2680" s="1">
        <v>10000</v>
      </c>
      <c r="Q2680" s="1">
        <v>4.79</v>
      </c>
      <c r="R2680" s="1337">
        <v>47900</v>
      </c>
      <c r="S2680" s="4">
        <v>-1288.9000000000001</v>
      </c>
      <c r="T2680" s="1">
        <v>4.3529999999999998</v>
      </c>
      <c r="U2680" s="1337">
        <v>43530</v>
      </c>
      <c r="V2680" s="1">
        <v>2.1000000000000001E-2</v>
      </c>
      <c r="W2680" s="1336">
        <v>210.1</v>
      </c>
      <c r="X2680" s="1">
        <v>13</v>
      </c>
      <c r="Y2680" s="1">
        <v>135</v>
      </c>
      <c r="Z2680" s="1" t="s">
        <v>143</v>
      </c>
      <c r="AA2680" s="1">
        <v>401</v>
      </c>
      <c r="AB2680" s="1337">
        <v>4370</v>
      </c>
    </row>
    <row r="2681" spans="1:28">
      <c r="A2681" s="1336" t="s">
        <v>1414</v>
      </c>
      <c r="B2681" s="2" t="s">
        <v>1474</v>
      </c>
      <c r="C2681" s="1" t="s">
        <v>1475</v>
      </c>
      <c r="D2681" s="1" t="s">
        <v>116</v>
      </c>
      <c r="E2681" s="1">
        <v>130004</v>
      </c>
      <c r="F2681" s="1336" t="s">
        <v>125</v>
      </c>
      <c r="G2681" s="1" t="s">
        <v>32</v>
      </c>
      <c r="H2681" s="1">
        <v>420995</v>
      </c>
      <c r="I2681" s="3">
        <v>42545</v>
      </c>
      <c r="J2681" s="3">
        <v>42545</v>
      </c>
      <c r="K2681" s="3">
        <v>42548</v>
      </c>
      <c r="L2681" s="1">
        <v>223152</v>
      </c>
      <c r="M2681" s="3">
        <v>42545</v>
      </c>
      <c r="N2681" s="1" t="s">
        <v>89</v>
      </c>
      <c r="O2681" s="1">
        <v>117452</v>
      </c>
      <c r="P2681" s="1">
        <v>5000</v>
      </c>
      <c r="Q2681" s="1">
        <v>4.84</v>
      </c>
      <c r="R2681" s="1337">
        <v>24200</v>
      </c>
      <c r="S2681" s="1">
        <v>-394.45</v>
      </c>
      <c r="T2681" s="1">
        <v>4.3529999999999998</v>
      </c>
      <c r="U2681" s="1337">
        <v>21765</v>
      </c>
      <c r="V2681" s="1">
        <v>2.1000000000000001E-2</v>
      </c>
      <c r="W2681" s="1336">
        <v>105.05</v>
      </c>
      <c r="X2681" s="1">
        <v>13</v>
      </c>
      <c r="Y2681" s="1">
        <v>130</v>
      </c>
      <c r="AA2681" s="1">
        <v>401</v>
      </c>
      <c r="AB2681" s="1337">
        <v>2435</v>
      </c>
    </row>
    <row r="2682" spans="1:28">
      <c r="A2682" s="1336" t="s">
        <v>1414</v>
      </c>
      <c r="B2682" s="2" t="s">
        <v>1474</v>
      </c>
      <c r="C2682" s="1" t="s">
        <v>1475</v>
      </c>
      <c r="D2682" s="1" t="s">
        <v>116</v>
      </c>
      <c r="E2682" s="1">
        <v>130001</v>
      </c>
      <c r="F2682" s="1336" t="s">
        <v>132</v>
      </c>
      <c r="G2682" s="1" t="s">
        <v>32</v>
      </c>
      <c r="H2682" s="1">
        <v>421020</v>
      </c>
      <c r="I2682" s="3">
        <v>42546</v>
      </c>
      <c r="J2682" s="3">
        <v>42528</v>
      </c>
      <c r="K2682" s="3">
        <v>42529</v>
      </c>
      <c r="N2682" s="1" t="s">
        <v>89</v>
      </c>
      <c r="O2682" s="1">
        <v>116966</v>
      </c>
      <c r="P2682" s="1">
        <v>20000</v>
      </c>
      <c r="Q2682" s="1">
        <v>4.96</v>
      </c>
      <c r="R2682" s="1337">
        <v>99200</v>
      </c>
      <c r="S2682" s="1">
        <v>822.2</v>
      </c>
      <c r="T2682" s="1">
        <v>4.3529999999999998</v>
      </c>
      <c r="U2682" s="1337">
        <v>87060</v>
      </c>
      <c r="V2682" s="1">
        <v>2.1000000000000001E-2</v>
      </c>
      <c r="W2682" s="1336">
        <v>420.2</v>
      </c>
      <c r="X2682" s="1">
        <v>13</v>
      </c>
      <c r="Y2682" s="1">
        <v>130</v>
      </c>
      <c r="AA2682" s="1">
        <v>401</v>
      </c>
      <c r="AB2682" s="1337">
        <v>12140</v>
      </c>
    </row>
    <row r="2683" spans="1:28">
      <c r="A2683" s="1336" t="s">
        <v>1414</v>
      </c>
      <c r="B2683" s="2" t="s">
        <v>1476</v>
      </c>
      <c r="C2683" s="1" t="s">
        <v>1475</v>
      </c>
      <c r="D2683" s="1" t="s">
        <v>76</v>
      </c>
      <c r="E2683" s="1">
        <v>140008</v>
      </c>
      <c r="F2683" s="1336" t="s">
        <v>123</v>
      </c>
      <c r="G2683" s="1" t="s">
        <v>32</v>
      </c>
      <c r="H2683" s="1">
        <v>420034</v>
      </c>
      <c r="I2683" s="3">
        <v>42537</v>
      </c>
      <c r="J2683" s="3">
        <v>42522</v>
      </c>
      <c r="K2683" s="3">
        <v>42541</v>
      </c>
      <c r="L2683" s="1">
        <v>222685</v>
      </c>
      <c r="M2683" s="3">
        <v>42537</v>
      </c>
      <c r="N2683" s="1" t="s">
        <v>89</v>
      </c>
      <c r="O2683" s="1">
        <v>116696</v>
      </c>
      <c r="P2683" s="1">
        <v>10000</v>
      </c>
      <c r="Q2683" s="1">
        <v>4.96</v>
      </c>
      <c r="R2683" s="1337">
        <v>49600</v>
      </c>
      <c r="S2683" s="1">
        <v>411.1</v>
      </c>
      <c r="T2683" s="1">
        <v>4.3529999999999998</v>
      </c>
      <c r="U2683" s="1337">
        <v>43530</v>
      </c>
      <c r="V2683" s="1">
        <v>2.1000000000000001E-2</v>
      </c>
      <c r="W2683" s="1336">
        <v>210.1</v>
      </c>
      <c r="X2683" s="1">
        <v>13</v>
      </c>
      <c r="Y2683" s="1">
        <v>141</v>
      </c>
      <c r="AA2683" s="1">
        <v>401</v>
      </c>
      <c r="AB2683" s="1337">
        <v>6070</v>
      </c>
    </row>
    <row r="2684" spans="1:28">
      <c r="A2684" s="1336" t="s">
        <v>1414</v>
      </c>
      <c r="B2684" s="2" t="s">
        <v>1477</v>
      </c>
      <c r="C2684" s="1" t="s">
        <v>1478</v>
      </c>
      <c r="D2684" s="1" t="s">
        <v>116</v>
      </c>
      <c r="E2684" s="1">
        <v>140083</v>
      </c>
      <c r="F2684" s="1336" t="s">
        <v>117</v>
      </c>
      <c r="G2684" s="1" t="s">
        <v>32</v>
      </c>
      <c r="H2684" s="1">
        <v>418096</v>
      </c>
      <c r="I2684" s="3">
        <v>42523</v>
      </c>
      <c r="J2684" s="3">
        <v>42515</v>
      </c>
      <c r="K2684" s="3">
        <v>42522</v>
      </c>
      <c r="L2684" s="1">
        <v>221505</v>
      </c>
      <c r="M2684" s="3">
        <v>42522</v>
      </c>
      <c r="N2684" s="1" t="s">
        <v>89</v>
      </c>
      <c r="O2684" s="1">
        <v>116471</v>
      </c>
      <c r="P2684" s="1">
        <v>10000</v>
      </c>
      <c r="Q2684" s="1">
        <v>4.96</v>
      </c>
      <c r="R2684" s="1337">
        <v>49600</v>
      </c>
      <c r="S2684" s="1">
        <v>411.1</v>
      </c>
      <c r="T2684" s="1">
        <v>4.3529999999999998</v>
      </c>
      <c r="U2684" s="1337">
        <v>43530</v>
      </c>
      <c r="V2684" s="1">
        <v>2.1000000000000001E-2</v>
      </c>
      <c r="W2684" s="1336">
        <v>210.1</v>
      </c>
      <c r="X2684" s="1">
        <v>13</v>
      </c>
      <c r="Y2684" s="1">
        <v>141</v>
      </c>
      <c r="AA2684" s="1">
        <v>401</v>
      </c>
      <c r="AB2684" s="1337">
        <v>6070</v>
      </c>
    </row>
    <row r="2685" spans="1:28">
      <c r="A2685" s="1336" t="s">
        <v>1414</v>
      </c>
      <c r="B2685" s="2" t="s">
        <v>1477</v>
      </c>
      <c r="C2685" s="1" t="s">
        <v>1478</v>
      </c>
      <c r="D2685" s="1" t="s">
        <v>116</v>
      </c>
      <c r="E2685" s="1">
        <v>130007</v>
      </c>
      <c r="F2685" s="1336" t="s">
        <v>146</v>
      </c>
      <c r="G2685" s="1" t="s">
        <v>32</v>
      </c>
      <c r="H2685" s="1">
        <v>418124</v>
      </c>
      <c r="I2685" s="3">
        <v>42523</v>
      </c>
      <c r="J2685" s="3">
        <v>42517</v>
      </c>
      <c r="K2685" s="3">
        <v>42523</v>
      </c>
      <c r="L2685" s="1">
        <v>221537</v>
      </c>
      <c r="M2685" s="3">
        <v>42523</v>
      </c>
      <c r="N2685" s="1" t="s">
        <v>89</v>
      </c>
      <c r="O2685" s="1">
        <v>116530</v>
      </c>
      <c r="P2685" s="1">
        <v>5000</v>
      </c>
      <c r="Q2685" s="1">
        <v>5.08</v>
      </c>
      <c r="R2685" s="1337">
        <v>25400</v>
      </c>
      <c r="S2685" s="1">
        <v>805.55</v>
      </c>
      <c r="T2685" s="1">
        <v>4.3529999999999998</v>
      </c>
      <c r="U2685" s="1337">
        <v>21765</v>
      </c>
      <c r="V2685" s="1">
        <v>2.1000000000000001E-2</v>
      </c>
      <c r="W2685" s="1336">
        <v>105.05</v>
      </c>
      <c r="X2685" s="1">
        <v>13</v>
      </c>
      <c r="Y2685" s="1">
        <v>130</v>
      </c>
      <c r="AA2685" s="1">
        <v>401</v>
      </c>
      <c r="AB2685" s="1337">
        <v>3635</v>
      </c>
    </row>
    <row r="2686" spans="1:28">
      <c r="A2686" s="1336" t="s">
        <v>1414</v>
      </c>
      <c r="B2686" s="2" t="s">
        <v>1477</v>
      </c>
      <c r="C2686" s="1" t="s">
        <v>1478</v>
      </c>
      <c r="D2686" s="1" t="s">
        <v>116</v>
      </c>
      <c r="E2686" s="1">
        <v>130004</v>
      </c>
      <c r="F2686" s="1336" t="s">
        <v>125</v>
      </c>
      <c r="G2686" s="1" t="s">
        <v>32</v>
      </c>
      <c r="H2686" s="1">
        <v>418315</v>
      </c>
      <c r="I2686" s="3">
        <v>42524</v>
      </c>
      <c r="J2686" s="3">
        <v>42521</v>
      </c>
      <c r="K2686" s="3">
        <v>42523</v>
      </c>
      <c r="L2686" s="1">
        <v>221604</v>
      </c>
      <c r="M2686" s="3">
        <v>42523</v>
      </c>
      <c r="N2686" s="1" t="s">
        <v>89</v>
      </c>
      <c r="O2686" s="1">
        <v>116637</v>
      </c>
      <c r="P2686" s="1">
        <v>10000</v>
      </c>
      <c r="Q2686" s="1">
        <v>5.03</v>
      </c>
      <c r="R2686" s="1337">
        <v>50300</v>
      </c>
      <c r="S2686" s="4">
        <v>1111.0999999999999</v>
      </c>
      <c r="T2686" s="1">
        <v>4.3529999999999998</v>
      </c>
      <c r="U2686" s="1337">
        <v>43530</v>
      </c>
      <c r="V2686" s="1">
        <v>2.1000000000000001E-2</v>
      </c>
      <c r="W2686" s="1336">
        <v>210.1</v>
      </c>
      <c r="X2686" s="1">
        <v>13</v>
      </c>
      <c r="Y2686" s="1">
        <v>130</v>
      </c>
      <c r="AA2686" s="1">
        <v>401</v>
      </c>
      <c r="AB2686" s="1337">
        <v>6770</v>
      </c>
    </row>
    <row r="2687" spans="1:28">
      <c r="A2687" s="1336" t="s">
        <v>1414</v>
      </c>
      <c r="B2687" s="2" t="s">
        <v>1477</v>
      </c>
      <c r="C2687" s="1" t="s">
        <v>1478</v>
      </c>
      <c r="D2687" s="1" t="s">
        <v>116</v>
      </c>
      <c r="E2687" s="1">
        <v>130018</v>
      </c>
      <c r="F2687" s="1336" t="s">
        <v>124</v>
      </c>
      <c r="G2687" s="1" t="s">
        <v>32</v>
      </c>
      <c r="H2687" s="1">
        <v>418386</v>
      </c>
      <c r="I2687" s="3">
        <v>42527</v>
      </c>
      <c r="J2687" s="3">
        <v>42521</v>
      </c>
      <c r="K2687" s="3">
        <v>42523</v>
      </c>
      <c r="N2687" s="1" t="s">
        <v>89</v>
      </c>
      <c r="O2687" s="1">
        <v>116645</v>
      </c>
      <c r="P2687" s="1">
        <v>5000</v>
      </c>
      <c r="Q2687" s="1">
        <v>4.9800000000000004</v>
      </c>
      <c r="R2687" s="1337">
        <v>24900</v>
      </c>
      <c r="S2687" s="1">
        <v>305.55</v>
      </c>
      <c r="T2687" s="1">
        <v>4.3529999999999998</v>
      </c>
      <c r="U2687" s="1337">
        <v>21765</v>
      </c>
      <c r="V2687" s="1">
        <v>2.1000000000000001E-2</v>
      </c>
      <c r="W2687" s="1336">
        <v>105.05</v>
      </c>
      <c r="X2687" s="1">
        <v>13</v>
      </c>
      <c r="Y2687" s="1">
        <v>130</v>
      </c>
      <c r="AA2687" s="1">
        <v>401</v>
      </c>
      <c r="AB2687" s="1337">
        <v>3135</v>
      </c>
    </row>
    <row r="2688" spans="1:28">
      <c r="A2688" s="1336" t="s">
        <v>1414</v>
      </c>
      <c r="B2688" s="2" t="s">
        <v>1477</v>
      </c>
      <c r="C2688" s="1" t="s">
        <v>1478</v>
      </c>
      <c r="D2688" s="1" t="s">
        <v>116</v>
      </c>
      <c r="E2688" s="1">
        <v>140008</v>
      </c>
      <c r="F2688" s="1336" t="s">
        <v>123</v>
      </c>
      <c r="G2688" s="1" t="s">
        <v>32</v>
      </c>
      <c r="H2688" s="1">
        <v>418472</v>
      </c>
      <c r="I2688" s="3">
        <v>42525</v>
      </c>
      <c r="J2688" s="3">
        <v>42522</v>
      </c>
      <c r="K2688" s="3">
        <v>42527</v>
      </c>
      <c r="L2688" s="1">
        <v>221703</v>
      </c>
      <c r="M2688" s="3">
        <v>42525</v>
      </c>
      <c r="N2688" s="1" t="s">
        <v>89</v>
      </c>
      <c r="O2688" s="1">
        <v>116696</v>
      </c>
      <c r="P2688" s="1">
        <v>30000</v>
      </c>
      <c r="Q2688" s="1">
        <v>4.96</v>
      </c>
      <c r="R2688" s="1337">
        <v>148800</v>
      </c>
      <c r="S2688" s="4">
        <v>1233.3</v>
      </c>
      <c r="T2688" s="1">
        <v>4.3529999999999998</v>
      </c>
      <c r="U2688" s="1337">
        <v>130590</v>
      </c>
      <c r="V2688" s="1">
        <v>2.1000000000000001E-2</v>
      </c>
      <c r="W2688" s="1336">
        <v>630.29999999999995</v>
      </c>
      <c r="X2688" s="1">
        <v>13</v>
      </c>
      <c r="Y2688" s="1">
        <v>141</v>
      </c>
      <c r="AA2688" s="1">
        <v>401</v>
      </c>
      <c r="AB2688" s="1337">
        <v>18210</v>
      </c>
    </row>
    <row r="2689" spans="1:28">
      <c r="A2689" s="1336" t="s">
        <v>1414</v>
      </c>
      <c r="B2689" s="2" t="s">
        <v>1477</v>
      </c>
      <c r="C2689" s="1" t="s">
        <v>1478</v>
      </c>
      <c r="D2689" s="1" t="s">
        <v>116</v>
      </c>
      <c r="E2689" s="1">
        <v>130100</v>
      </c>
      <c r="F2689" s="1336" t="s">
        <v>1417</v>
      </c>
      <c r="G2689" s="1" t="s">
        <v>32</v>
      </c>
      <c r="H2689" s="1">
        <v>418545</v>
      </c>
      <c r="I2689" s="3">
        <v>42527</v>
      </c>
      <c r="J2689" s="3">
        <v>42521</v>
      </c>
      <c r="K2689" s="3">
        <v>42522</v>
      </c>
      <c r="L2689" s="1">
        <v>221767</v>
      </c>
      <c r="M2689" s="3">
        <v>42526</v>
      </c>
      <c r="N2689" s="1" t="s">
        <v>89</v>
      </c>
      <c r="O2689" s="1">
        <v>116650</v>
      </c>
      <c r="P2689" s="1">
        <v>2000</v>
      </c>
      <c r="Q2689" s="1">
        <v>4.96</v>
      </c>
      <c r="R2689" s="1337">
        <v>9920</v>
      </c>
      <c r="S2689" s="1">
        <v>82.22</v>
      </c>
      <c r="T2689" s="1">
        <v>4.3529999999999998</v>
      </c>
      <c r="U2689" s="1337">
        <v>8706</v>
      </c>
      <c r="V2689" s="1">
        <v>2.1000000000000001E-2</v>
      </c>
      <c r="W2689" s="1336">
        <v>42.02</v>
      </c>
      <c r="X2689" s="1">
        <v>13</v>
      </c>
      <c r="Y2689" s="1">
        <v>135</v>
      </c>
      <c r="Z2689" s="1" t="s">
        <v>436</v>
      </c>
      <c r="AA2689" s="1">
        <v>401</v>
      </c>
      <c r="AB2689" s="1337">
        <v>1214</v>
      </c>
    </row>
    <row r="2690" spans="1:28">
      <c r="A2690" s="1336" t="s">
        <v>1414</v>
      </c>
      <c r="B2690" s="2" t="s">
        <v>1477</v>
      </c>
      <c r="C2690" s="1" t="s">
        <v>1478</v>
      </c>
      <c r="D2690" s="1" t="s">
        <v>116</v>
      </c>
      <c r="E2690" s="1">
        <v>130349</v>
      </c>
      <c r="F2690" s="1336" t="s">
        <v>141</v>
      </c>
      <c r="G2690" s="1" t="s">
        <v>32</v>
      </c>
      <c r="H2690" s="1">
        <v>418619</v>
      </c>
      <c r="I2690" s="3">
        <v>42528</v>
      </c>
      <c r="J2690" s="3">
        <v>42524</v>
      </c>
      <c r="K2690" s="3">
        <v>42528</v>
      </c>
      <c r="N2690" s="1" t="s">
        <v>89</v>
      </c>
      <c r="O2690" s="1">
        <v>116795</v>
      </c>
      <c r="P2690" s="1">
        <v>5000</v>
      </c>
      <c r="Q2690" s="1">
        <v>4.9800000000000004</v>
      </c>
      <c r="R2690" s="1337">
        <v>24900</v>
      </c>
      <c r="S2690" s="1">
        <v>305.55</v>
      </c>
      <c r="T2690" s="1">
        <v>4.3529999999999998</v>
      </c>
      <c r="U2690" s="1337">
        <v>21765</v>
      </c>
      <c r="V2690" s="1">
        <v>2.1000000000000001E-2</v>
      </c>
      <c r="W2690" s="1336">
        <v>105.05</v>
      </c>
      <c r="X2690" s="1">
        <v>13</v>
      </c>
      <c r="Y2690" s="1">
        <v>141</v>
      </c>
      <c r="AA2690" s="1">
        <v>401</v>
      </c>
      <c r="AB2690" s="1337">
        <v>3135</v>
      </c>
    </row>
    <row r="2691" spans="1:28">
      <c r="A2691" s="1336" t="s">
        <v>1414</v>
      </c>
      <c r="B2691" s="2" t="s">
        <v>1477</v>
      </c>
      <c r="C2691" s="1" t="s">
        <v>1478</v>
      </c>
      <c r="D2691" s="1" t="s">
        <v>116</v>
      </c>
      <c r="E2691" s="1">
        <v>130019</v>
      </c>
      <c r="F2691" s="1336" t="s">
        <v>412</v>
      </c>
      <c r="G2691" s="1" t="s">
        <v>32</v>
      </c>
      <c r="H2691" s="1">
        <v>418725</v>
      </c>
      <c r="I2691" s="3">
        <v>42530</v>
      </c>
      <c r="J2691" s="3">
        <v>42529</v>
      </c>
      <c r="K2691" s="3">
        <v>42531</v>
      </c>
      <c r="N2691" s="1" t="s">
        <v>89</v>
      </c>
      <c r="O2691" s="1">
        <v>117014</v>
      </c>
      <c r="P2691" s="1">
        <v>10000</v>
      </c>
      <c r="Q2691" s="1">
        <v>5.08</v>
      </c>
      <c r="R2691" s="1337">
        <v>50800</v>
      </c>
      <c r="S2691" s="4">
        <v>1611.1</v>
      </c>
      <c r="T2691" s="1">
        <v>4.3529999999999998</v>
      </c>
      <c r="U2691" s="1337">
        <v>43530</v>
      </c>
      <c r="V2691" s="1">
        <v>2.1000000000000001E-2</v>
      </c>
      <c r="W2691" s="1336">
        <v>210.1</v>
      </c>
      <c r="X2691" s="1">
        <v>13</v>
      </c>
      <c r="Y2691" s="1">
        <v>130</v>
      </c>
      <c r="AA2691" s="1">
        <v>401</v>
      </c>
      <c r="AB2691" s="1337">
        <v>7270</v>
      </c>
    </row>
    <row r="2692" spans="1:28">
      <c r="A2692" s="1336" t="s">
        <v>1414</v>
      </c>
      <c r="B2692" s="2" t="s">
        <v>1477</v>
      </c>
      <c r="C2692" s="1" t="s">
        <v>1478</v>
      </c>
      <c r="D2692" s="1" t="s">
        <v>116</v>
      </c>
      <c r="E2692" s="1">
        <v>130339</v>
      </c>
      <c r="F2692" s="1336" t="s">
        <v>258</v>
      </c>
      <c r="G2692" s="1" t="s">
        <v>32</v>
      </c>
      <c r="H2692" s="1">
        <v>418962</v>
      </c>
      <c r="I2692" s="3">
        <v>42529</v>
      </c>
      <c r="J2692" s="3">
        <v>42527</v>
      </c>
      <c r="K2692" s="3">
        <v>42528</v>
      </c>
      <c r="L2692" s="1">
        <v>222073</v>
      </c>
      <c r="M2692" s="3">
        <v>42529</v>
      </c>
      <c r="N2692" s="1" t="s">
        <v>89</v>
      </c>
      <c r="O2692" s="1">
        <v>116828</v>
      </c>
      <c r="P2692" s="1">
        <v>25000</v>
      </c>
      <c r="Q2692" s="1">
        <v>4.72</v>
      </c>
      <c r="R2692" s="1337">
        <v>118000</v>
      </c>
      <c r="S2692" s="4">
        <v>-4972.25</v>
      </c>
      <c r="T2692" s="1">
        <v>4.3529999999999998</v>
      </c>
      <c r="U2692" s="1337">
        <v>108825</v>
      </c>
      <c r="V2692" s="1">
        <v>2.1000000000000001E-2</v>
      </c>
      <c r="W2692" s="1336">
        <v>525.25</v>
      </c>
      <c r="X2692" s="1">
        <v>13</v>
      </c>
      <c r="Y2692" s="1">
        <v>135</v>
      </c>
      <c r="Z2692" s="1" t="s">
        <v>259</v>
      </c>
      <c r="AA2692" s="1">
        <v>401</v>
      </c>
      <c r="AB2692" s="1337">
        <v>9175</v>
      </c>
    </row>
    <row r="2693" spans="1:28">
      <c r="A2693" s="1336" t="s">
        <v>1414</v>
      </c>
      <c r="B2693" s="2" t="s">
        <v>1477</v>
      </c>
      <c r="C2693" s="1" t="s">
        <v>1478</v>
      </c>
      <c r="D2693" s="1" t="s">
        <v>116</v>
      </c>
      <c r="E2693" s="1">
        <v>130118</v>
      </c>
      <c r="F2693" s="1336" t="s">
        <v>697</v>
      </c>
      <c r="G2693" s="1" t="s">
        <v>32</v>
      </c>
      <c r="H2693" s="1">
        <v>419063</v>
      </c>
      <c r="I2693" s="3">
        <v>42530</v>
      </c>
      <c r="J2693" s="3">
        <v>42527</v>
      </c>
      <c r="K2693" s="3">
        <v>42528</v>
      </c>
      <c r="L2693" s="1">
        <v>222146</v>
      </c>
      <c r="M2693" s="3">
        <v>42530</v>
      </c>
      <c r="N2693" s="1" t="s">
        <v>89</v>
      </c>
      <c r="O2693" s="1">
        <v>116821</v>
      </c>
      <c r="P2693" s="1">
        <v>2000</v>
      </c>
      <c r="Q2693" s="1">
        <v>5.08</v>
      </c>
      <c r="R2693" s="1337">
        <v>10160</v>
      </c>
      <c r="S2693" s="1">
        <v>322.22000000000003</v>
      </c>
      <c r="T2693" s="1">
        <v>4.3529999999999998</v>
      </c>
      <c r="U2693" s="1337">
        <v>8706</v>
      </c>
      <c r="V2693" s="1">
        <v>2.1000000000000001E-2</v>
      </c>
      <c r="W2693" s="1336">
        <v>42.02</v>
      </c>
      <c r="X2693" s="1">
        <v>13</v>
      </c>
      <c r="Y2693" s="1">
        <v>135</v>
      </c>
      <c r="Z2693" s="1" t="s">
        <v>436</v>
      </c>
      <c r="AA2693" s="1">
        <v>401</v>
      </c>
      <c r="AB2693" s="1337">
        <v>1454</v>
      </c>
    </row>
    <row r="2694" spans="1:28">
      <c r="A2694" s="1336" t="s">
        <v>1414</v>
      </c>
      <c r="B2694" s="2" t="s">
        <v>1477</v>
      </c>
      <c r="C2694" s="1" t="s">
        <v>1478</v>
      </c>
      <c r="D2694" s="1" t="s">
        <v>116</v>
      </c>
      <c r="E2694" s="1">
        <v>130157</v>
      </c>
      <c r="F2694" s="1336" t="s">
        <v>415</v>
      </c>
      <c r="G2694" s="1" t="s">
        <v>32</v>
      </c>
      <c r="H2694" s="1">
        <v>419224</v>
      </c>
      <c r="I2694" s="3">
        <v>42531</v>
      </c>
      <c r="J2694" s="3">
        <v>42529</v>
      </c>
      <c r="K2694" s="3">
        <v>42530</v>
      </c>
      <c r="L2694" s="1">
        <v>222173</v>
      </c>
      <c r="M2694" s="3">
        <v>42530</v>
      </c>
      <c r="N2694" s="1" t="s">
        <v>89</v>
      </c>
      <c r="O2694" s="1">
        <v>116985</v>
      </c>
      <c r="P2694" s="1">
        <v>15000</v>
      </c>
      <c r="Q2694" s="1">
        <v>5.03</v>
      </c>
      <c r="R2694" s="1337">
        <v>75450</v>
      </c>
      <c r="S2694" s="4">
        <v>1666.65</v>
      </c>
      <c r="T2694" s="1">
        <v>4.3529999999999998</v>
      </c>
      <c r="U2694" s="1337">
        <v>65295</v>
      </c>
      <c r="V2694" s="1">
        <v>2.1000000000000001E-2</v>
      </c>
      <c r="W2694" s="1336">
        <v>315.14999999999998</v>
      </c>
      <c r="X2694" s="1">
        <v>13</v>
      </c>
      <c r="Y2694" s="1">
        <v>130</v>
      </c>
      <c r="AA2694" s="1">
        <v>401</v>
      </c>
      <c r="AB2694" s="1337">
        <v>10155</v>
      </c>
    </row>
    <row r="2695" spans="1:28">
      <c r="A2695" s="1336" t="s">
        <v>1414</v>
      </c>
      <c r="B2695" s="2" t="s">
        <v>1477</v>
      </c>
      <c r="C2695" s="1" t="s">
        <v>1478</v>
      </c>
      <c r="D2695" s="1" t="s">
        <v>116</v>
      </c>
      <c r="E2695" s="1">
        <v>130023</v>
      </c>
      <c r="F2695" s="1336" t="s">
        <v>153</v>
      </c>
      <c r="G2695" s="1" t="s">
        <v>32</v>
      </c>
      <c r="H2695" s="1">
        <v>419284</v>
      </c>
      <c r="I2695" s="3">
        <v>42534</v>
      </c>
      <c r="J2695" s="3">
        <v>42530</v>
      </c>
      <c r="K2695" s="3">
        <v>42530</v>
      </c>
      <c r="N2695" s="1" t="s">
        <v>89</v>
      </c>
      <c r="O2695" s="1">
        <v>117050</v>
      </c>
      <c r="P2695" s="1">
        <v>20000</v>
      </c>
      <c r="Q2695" s="1">
        <v>4.9800000000000004</v>
      </c>
      <c r="R2695" s="1337">
        <v>99600</v>
      </c>
      <c r="S2695" s="4">
        <v>1222.2</v>
      </c>
      <c r="T2695" s="1">
        <v>4.3529999999999998</v>
      </c>
      <c r="U2695" s="1337">
        <v>87060</v>
      </c>
      <c r="V2695" s="1">
        <v>2.1000000000000001E-2</v>
      </c>
      <c r="W2695" s="1336">
        <v>420.2</v>
      </c>
      <c r="X2695" s="1">
        <v>13</v>
      </c>
      <c r="Y2695" s="1">
        <v>130</v>
      </c>
      <c r="AA2695" s="1">
        <v>401</v>
      </c>
      <c r="AB2695" s="1337">
        <v>12540</v>
      </c>
    </row>
    <row r="2696" spans="1:28">
      <c r="A2696" s="1336" t="s">
        <v>1414</v>
      </c>
      <c r="B2696" s="2" t="s">
        <v>1477</v>
      </c>
      <c r="C2696" s="1" t="s">
        <v>1478</v>
      </c>
      <c r="D2696" s="1" t="s">
        <v>116</v>
      </c>
      <c r="E2696" s="1">
        <v>130283</v>
      </c>
      <c r="F2696" s="1336" t="s">
        <v>1421</v>
      </c>
      <c r="G2696" s="1" t="s">
        <v>32</v>
      </c>
      <c r="H2696" s="1">
        <v>419336</v>
      </c>
      <c r="I2696" s="3">
        <v>42534</v>
      </c>
      <c r="J2696" s="3">
        <v>42531</v>
      </c>
      <c r="K2696" s="3">
        <v>42534</v>
      </c>
      <c r="N2696" s="1" t="s">
        <v>89</v>
      </c>
      <c r="O2696" s="1">
        <v>117135</v>
      </c>
      <c r="P2696" s="1">
        <v>6600</v>
      </c>
      <c r="Q2696" s="1">
        <v>5.03</v>
      </c>
      <c r="R2696" s="1337">
        <v>33198</v>
      </c>
      <c r="S2696" s="1">
        <v>733.33</v>
      </c>
      <c r="T2696" s="1">
        <v>4.3529999999999998</v>
      </c>
      <c r="U2696" s="1337">
        <v>28729.8</v>
      </c>
      <c r="V2696" s="1">
        <v>2.1000000000000001E-2</v>
      </c>
      <c r="W2696" s="1336">
        <v>138.666</v>
      </c>
      <c r="X2696" s="1">
        <v>13</v>
      </c>
      <c r="Y2696" s="1">
        <v>135</v>
      </c>
      <c r="Z2696" s="1" t="s">
        <v>90</v>
      </c>
      <c r="AA2696" s="1">
        <v>401</v>
      </c>
      <c r="AB2696" s="1337">
        <v>4468.2</v>
      </c>
    </row>
    <row r="2697" spans="1:28">
      <c r="A2697" s="1336" t="s">
        <v>1414</v>
      </c>
      <c r="B2697" s="2" t="s">
        <v>1477</v>
      </c>
      <c r="C2697" s="1" t="s">
        <v>1478</v>
      </c>
      <c r="D2697" s="1" t="s">
        <v>116</v>
      </c>
      <c r="E2697" s="1">
        <v>130339</v>
      </c>
      <c r="F2697" s="1336" t="s">
        <v>258</v>
      </c>
      <c r="G2697" s="1" t="s">
        <v>32</v>
      </c>
      <c r="H2697" s="1">
        <v>419483</v>
      </c>
      <c r="I2697" s="3">
        <v>42534</v>
      </c>
      <c r="J2697" s="3">
        <v>42527</v>
      </c>
      <c r="K2697" s="3">
        <v>42528</v>
      </c>
      <c r="L2697" s="1">
        <v>222358</v>
      </c>
      <c r="M2697" s="3">
        <v>42532</v>
      </c>
      <c r="N2697" s="1" t="s">
        <v>89</v>
      </c>
      <c r="O2697" s="1">
        <v>116864</v>
      </c>
      <c r="P2697" s="1">
        <v>10000</v>
      </c>
      <c r="Q2697" s="1">
        <v>4.72</v>
      </c>
      <c r="R2697" s="1337">
        <v>47200</v>
      </c>
      <c r="S2697" s="4">
        <v>-1988.9</v>
      </c>
      <c r="T2697" s="1">
        <v>4.3529999999999998</v>
      </c>
      <c r="U2697" s="1337">
        <v>43530</v>
      </c>
      <c r="V2697" s="1">
        <v>2.1000000000000001E-2</v>
      </c>
      <c r="W2697" s="1336">
        <v>210.1</v>
      </c>
      <c r="X2697" s="1">
        <v>13</v>
      </c>
      <c r="Y2697" s="1">
        <v>135</v>
      </c>
      <c r="Z2697" s="1" t="s">
        <v>259</v>
      </c>
      <c r="AA2697" s="1">
        <v>401</v>
      </c>
      <c r="AB2697" s="1337">
        <v>3670</v>
      </c>
    </row>
    <row r="2698" spans="1:28">
      <c r="A2698" s="1336" t="s">
        <v>1414</v>
      </c>
      <c r="B2698" s="2" t="s">
        <v>1477</v>
      </c>
      <c r="C2698" s="1" t="s">
        <v>1478</v>
      </c>
      <c r="D2698" s="1" t="s">
        <v>116</v>
      </c>
      <c r="E2698" s="1">
        <v>130020</v>
      </c>
      <c r="F2698" s="1336" t="s">
        <v>191</v>
      </c>
      <c r="G2698" s="1" t="s">
        <v>32</v>
      </c>
      <c r="H2698" s="1">
        <v>419630</v>
      </c>
      <c r="I2698" s="3">
        <v>42536</v>
      </c>
      <c r="J2698" s="3">
        <v>42531</v>
      </c>
      <c r="K2698" s="3">
        <v>42534</v>
      </c>
      <c r="N2698" s="1" t="s">
        <v>89</v>
      </c>
      <c r="O2698" s="1">
        <v>117131</v>
      </c>
      <c r="P2698" s="1">
        <v>2500</v>
      </c>
      <c r="Q2698" s="1">
        <v>4.9800000000000004</v>
      </c>
      <c r="R2698" s="1337">
        <v>12450</v>
      </c>
      <c r="S2698" s="1">
        <v>152.78</v>
      </c>
      <c r="T2698" s="1">
        <v>4.3529999999999998</v>
      </c>
      <c r="U2698" s="1337">
        <v>10882.5</v>
      </c>
      <c r="V2698" s="1">
        <v>2.1000000000000001E-2</v>
      </c>
      <c r="W2698" s="1336">
        <v>52.524999999999999</v>
      </c>
      <c r="X2698" s="1">
        <v>13</v>
      </c>
      <c r="Y2698" s="1">
        <v>130</v>
      </c>
      <c r="AA2698" s="1">
        <v>401</v>
      </c>
      <c r="AB2698" s="1337">
        <v>1567.5</v>
      </c>
    </row>
    <row r="2699" spans="1:28">
      <c r="A2699" s="1336" t="s">
        <v>1414</v>
      </c>
      <c r="B2699" s="2" t="s">
        <v>1477</v>
      </c>
      <c r="C2699" s="1" t="s">
        <v>1478</v>
      </c>
      <c r="D2699" s="1" t="s">
        <v>116</v>
      </c>
      <c r="E2699" s="1">
        <v>130001</v>
      </c>
      <c r="F2699" s="1336" t="s">
        <v>132</v>
      </c>
      <c r="G2699" s="1" t="s">
        <v>32</v>
      </c>
      <c r="H2699" s="1">
        <v>419645</v>
      </c>
      <c r="I2699" s="3">
        <v>42536</v>
      </c>
      <c r="J2699" s="3">
        <v>42528</v>
      </c>
      <c r="K2699" s="3">
        <v>42529</v>
      </c>
      <c r="N2699" s="1" t="s">
        <v>89</v>
      </c>
      <c r="O2699" s="1">
        <v>116966</v>
      </c>
      <c r="P2699" s="1">
        <v>30000</v>
      </c>
      <c r="Q2699" s="1">
        <v>4.96</v>
      </c>
      <c r="R2699" s="1337">
        <v>148800</v>
      </c>
      <c r="S2699" s="4">
        <v>1233.3</v>
      </c>
      <c r="T2699" s="1">
        <v>4.3529999999999998</v>
      </c>
      <c r="U2699" s="1337">
        <v>130590</v>
      </c>
      <c r="V2699" s="1">
        <v>2.1000000000000001E-2</v>
      </c>
      <c r="W2699" s="1336">
        <v>630.29999999999995</v>
      </c>
      <c r="X2699" s="1">
        <v>13</v>
      </c>
      <c r="Y2699" s="1">
        <v>130</v>
      </c>
      <c r="AA2699" s="1">
        <v>401</v>
      </c>
      <c r="AB2699" s="1337">
        <v>18210</v>
      </c>
    </row>
    <row r="2700" spans="1:28">
      <c r="A2700" s="1336" t="s">
        <v>1414</v>
      </c>
      <c r="B2700" s="2" t="s">
        <v>1477</v>
      </c>
      <c r="C2700" s="1" t="s">
        <v>1478</v>
      </c>
      <c r="D2700" s="1" t="s">
        <v>116</v>
      </c>
      <c r="E2700" s="1">
        <v>130352</v>
      </c>
      <c r="F2700" s="1336" t="s">
        <v>1422</v>
      </c>
      <c r="G2700" s="1" t="s">
        <v>32</v>
      </c>
      <c r="H2700" s="1">
        <v>419848</v>
      </c>
      <c r="I2700" s="3">
        <v>42536</v>
      </c>
      <c r="J2700" s="3">
        <v>42535</v>
      </c>
      <c r="K2700" s="3">
        <v>42537</v>
      </c>
      <c r="L2700" s="1">
        <v>222588</v>
      </c>
      <c r="M2700" s="3">
        <v>42536</v>
      </c>
      <c r="N2700" s="1" t="s">
        <v>89</v>
      </c>
      <c r="O2700" s="1">
        <v>117230</v>
      </c>
      <c r="P2700" s="1">
        <v>3000</v>
      </c>
      <c r="Q2700" s="1">
        <v>4.96</v>
      </c>
      <c r="R2700" s="1337">
        <v>14880</v>
      </c>
      <c r="S2700" s="1">
        <v>123.33</v>
      </c>
      <c r="T2700" s="1">
        <v>4.3529999999999998</v>
      </c>
      <c r="U2700" s="1337">
        <v>13059</v>
      </c>
      <c r="V2700" s="1">
        <v>2.1000000000000001E-2</v>
      </c>
      <c r="W2700" s="1336">
        <v>63.03</v>
      </c>
      <c r="X2700" s="1">
        <v>13</v>
      </c>
      <c r="Y2700" s="1">
        <v>135</v>
      </c>
      <c r="Z2700" s="1" t="s">
        <v>259</v>
      </c>
      <c r="AA2700" s="1">
        <v>401</v>
      </c>
      <c r="AB2700" s="1337">
        <v>1821</v>
      </c>
    </row>
    <row r="2701" spans="1:28">
      <c r="A2701" s="1336" t="s">
        <v>1414</v>
      </c>
      <c r="B2701" s="2" t="s">
        <v>1477</v>
      </c>
      <c r="C2701" s="1" t="s">
        <v>1478</v>
      </c>
      <c r="D2701" s="1" t="s">
        <v>116</v>
      </c>
      <c r="E2701" s="1">
        <v>130110</v>
      </c>
      <c r="F2701" s="1336" t="s">
        <v>198</v>
      </c>
      <c r="G2701" s="1" t="s">
        <v>32</v>
      </c>
      <c r="H2701" s="1">
        <v>419949</v>
      </c>
      <c r="I2701" s="3">
        <v>42538</v>
      </c>
      <c r="J2701" s="3">
        <v>42534</v>
      </c>
      <c r="K2701" s="3">
        <v>42535</v>
      </c>
      <c r="N2701" s="1" t="s">
        <v>89</v>
      </c>
      <c r="O2701" s="1">
        <v>117170</v>
      </c>
      <c r="P2701" s="1">
        <v>5000</v>
      </c>
      <c r="Q2701" s="1">
        <v>4.9800000000000004</v>
      </c>
      <c r="R2701" s="1337">
        <v>24900</v>
      </c>
      <c r="S2701" s="1">
        <v>305.55</v>
      </c>
      <c r="T2701" s="1">
        <v>4.3529999999999998</v>
      </c>
      <c r="U2701" s="1337">
        <v>21765</v>
      </c>
      <c r="V2701" s="1">
        <v>2.1000000000000001E-2</v>
      </c>
      <c r="W2701" s="1336">
        <v>105.05</v>
      </c>
      <c r="X2701" s="1">
        <v>13</v>
      </c>
      <c r="Y2701" s="1">
        <v>130</v>
      </c>
      <c r="AA2701" s="1">
        <v>401</v>
      </c>
      <c r="AB2701" s="1337">
        <v>3135</v>
      </c>
    </row>
    <row r="2702" spans="1:28">
      <c r="A2702" s="1336" t="s">
        <v>1414</v>
      </c>
      <c r="B2702" s="2" t="s">
        <v>1477</v>
      </c>
      <c r="C2702" s="1" t="s">
        <v>1478</v>
      </c>
      <c r="D2702" s="1" t="s">
        <v>116</v>
      </c>
      <c r="E2702" s="1">
        <v>130308</v>
      </c>
      <c r="F2702" s="1336" t="s">
        <v>126</v>
      </c>
      <c r="G2702" s="1" t="s">
        <v>32</v>
      </c>
      <c r="H2702" s="1">
        <v>420206</v>
      </c>
      <c r="I2702" s="3">
        <v>42541</v>
      </c>
      <c r="J2702" s="3">
        <v>42537</v>
      </c>
      <c r="K2702" s="3">
        <v>42538</v>
      </c>
      <c r="N2702" s="1" t="s">
        <v>89</v>
      </c>
      <c r="O2702" s="1">
        <v>117266</v>
      </c>
      <c r="P2702" s="1">
        <v>50000</v>
      </c>
      <c r="Q2702" s="1">
        <v>4.9800000000000004</v>
      </c>
      <c r="R2702" s="1337">
        <v>249000</v>
      </c>
      <c r="S2702" s="4">
        <v>3055.5</v>
      </c>
      <c r="T2702" s="1">
        <v>4.3529999999999998</v>
      </c>
      <c r="U2702" s="1337">
        <v>217650</v>
      </c>
      <c r="V2702" s="1">
        <v>2.1000000000000001E-2</v>
      </c>
      <c r="W2702" s="1337">
        <v>1050.5</v>
      </c>
      <c r="X2702" s="1">
        <v>13</v>
      </c>
      <c r="Y2702" s="1">
        <v>141</v>
      </c>
      <c r="AA2702" s="1">
        <v>401</v>
      </c>
      <c r="AB2702" s="1337">
        <v>31350</v>
      </c>
    </row>
    <row r="2703" spans="1:28">
      <c r="A2703" s="1336" t="s">
        <v>1414</v>
      </c>
      <c r="B2703" s="2" t="s">
        <v>1477</v>
      </c>
      <c r="C2703" s="1" t="s">
        <v>1478</v>
      </c>
      <c r="D2703" s="1" t="s">
        <v>116</v>
      </c>
      <c r="E2703" s="1">
        <v>130371</v>
      </c>
      <c r="F2703" s="1336" t="s">
        <v>658</v>
      </c>
      <c r="G2703" s="1" t="s">
        <v>32</v>
      </c>
      <c r="H2703" s="1">
        <v>420654</v>
      </c>
      <c r="I2703" s="3">
        <v>42543</v>
      </c>
      <c r="J2703" s="3">
        <v>42538</v>
      </c>
      <c r="K2703" s="3">
        <v>42542</v>
      </c>
      <c r="L2703" s="1">
        <v>223000</v>
      </c>
      <c r="M2703" s="3">
        <v>42543</v>
      </c>
      <c r="N2703" s="1" t="s">
        <v>89</v>
      </c>
      <c r="O2703" s="1">
        <v>117319</v>
      </c>
      <c r="P2703" s="1">
        <v>3000</v>
      </c>
      <c r="Q2703" s="1">
        <v>5.08</v>
      </c>
      <c r="R2703" s="1337">
        <v>15240</v>
      </c>
      <c r="S2703" s="1">
        <v>483.33</v>
      </c>
      <c r="T2703" s="1">
        <v>4.3529999999999998</v>
      </c>
      <c r="U2703" s="1337">
        <v>13059</v>
      </c>
      <c r="V2703" s="1">
        <v>2.1000000000000001E-2</v>
      </c>
      <c r="W2703" s="1336">
        <v>63.03</v>
      </c>
      <c r="X2703" s="1">
        <v>13</v>
      </c>
      <c r="Y2703" s="1">
        <v>135</v>
      </c>
      <c r="Z2703" s="1" t="s">
        <v>143</v>
      </c>
      <c r="AA2703" s="1">
        <v>401</v>
      </c>
      <c r="AB2703" s="1337">
        <v>2181</v>
      </c>
    </row>
    <row r="2704" spans="1:28">
      <c r="A2704" s="1336" t="s">
        <v>1414</v>
      </c>
      <c r="B2704" s="2" t="s">
        <v>1477</v>
      </c>
      <c r="C2704" s="1" t="s">
        <v>1478</v>
      </c>
      <c r="D2704" s="1" t="s">
        <v>116</v>
      </c>
      <c r="E2704" s="1">
        <v>130001</v>
      </c>
      <c r="F2704" s="1336" t="s">
        <v>132</v>
      </c>
      <c r="G2704" s="1" t="s">
        <v>32</v>
      </c>
      <c r="H2704" s="1">
        <v>420851</v>
      </c>
      <c r="I2704" s="3">
        <v>42545</v>
      </c>
      <c r="J2704" s="3">
        <v>42530</v>
      </c>
      <c r="K2704" s="3">
        <v>42531</v>
      </c>
      <c r="N2704" s="1" t="s">
        <v>89</v>
      </c>
      <c r="O2704" s="1">
        <v>117051</v>
      </c>
      <c r="P2704" s="1">
        <v>30000</v>
      </c>
      <c r="Q2704" s="1">
        <v>4.96</v>
      </c>
      <c r="R2704" s="1337">
        <v>148800</v>
      </c>
      <c r="S2704" s="4">
        <v>1233.3</v>
      </c>
      <c r="T2704" s="1">
        <v>4.3529999999999998</v>
      </c>
      <c r="U2704" s="1337">
        <v>130590</v>
      </c>
      <c r="V2704" s="1">
        <v>2.1000000000000001E-2</v>
      </c>
      <c r="W2704" s="1336">
        <v>630.29999999999995</v>
      </c>
      <c r="X2704" s="1">
        <v>13</v>
      </c>
      <c r="Y2704" s="1">
        <v>130</v>
      </c>
      <c r="AA2704" s="1">
        <v>401</v>
      </c>
      <c r="AB2704" s="1337">
        <v>18210</v>
      </c>
    </row>
    <row r="2705" spans="1:28">
      <c r="A2705" s="1336" t="s">
        <v>1414</v>
      </c>
      <c r="B2705" s="2" t="s">
        <v>1477</v>
      </c>
      <c r="C2705" s="1" t="s">
        <v>1478</v>
      </c>
      <c r="D2705" s="1" t="s">
        <v>116</v>
      </c>
      <c r="E2705" s="1">
        <v>142049</v>
      </c>
      <c r="F2705" s="1336" t="s">
        <v>1250</v>
      </c>
      <c r="G2705" s="1" t="s">
        <v>32</v>
      </c>
      <c r="H2705" s="1">
        <v>421394</v>
      </c>
      <c r="I2705" s="3">
        <v>42539</v>
      </c>
      <c r="J2705" s="3">
        <v>42531</v>
      </c>
      <c r="K2705" s="3">
        <v>42535</v>
      </c>
      <c r="N2705" s="1" t="s">
        <v>56</v>
      </c>
      <c r="O2705" s="1">
        <v>6113</v>
      </c>
      <c r="P2705" s="1">
        <v>3000</v>
      </c>
      <c r="Q2705" s="1">
        <v>5.968</v>
      </c>
      <c r="R2705" s="1337">
        <v>17904</v>
      </c>
      <c r="S2705" s="4">
        <v>3147.33</v>
      </c>
      <c r="T2705" s="1">
        <v>4.3529999999999998</v>
      </c>
      <c r="U2705" s="1337">
        <v>13059</v>
      </c>
      <c r="V2705" s="1">
        <v>2.1000000000000001E-2</v>
      </c>
      <c r="W2705" s="1336">
        <v>63.03</v>
      </c>
      <c r="X2705" s="1">
        <v>13</v>
      </c>
      <c r="Y2705" s="1">
        <v>144</v>
      </c>
      <c r="AA2705" s="1">
        <v>401</v>
      </c>
      <c r="AB2705" s="1337">
        <v>4845</v>
      </c>
    </row>
    <row r="2706" spans="1:28">
      <c r="A2706" s="1336" t="s">
        <v>1414</v>
      </c>
      <c r="B2706" s="2" t="s">
        <v>1479</v>
      </c>
      <c r="C2706" s="1" t="s">
        <v>1480</v>
      </c>
      <c r="D2706" s="1" t="s">
        <v>116</v>
      </c>
      <c r="E2706" s="1">
        <v>130118</v>
      </c>
      <c r="F2706" s="1336" t="s">
        <v>697</v>
      </c>
      <c r="G2706" s="1" t="s">
        <v>53</v>
      </c>
      <c r="H2706" s="1">
        <v>7334</v>
      </c>
      <c r="I2706" s="3">
        <v>42545</v>
      </c>
      <c r="J2706" s="3">
        <v>42549</v>
      </c>
      <c r="K2706" s="3">
        <v>42549</v>
      </c>
      <c r="L2706" s="1">
        <v>223148</v>
      </c>
      <c r="N2706" s="1" t="s">
        <v>54</v>
      </c>
      <c r="O2706" s="1">
        <v>7528</v>
      </c>
      <c r="P2706" s="1">
        <v>-5000</v>
      </c>
      <c r="Q2706" s="1">
        <v>5.08</v>
      </c>
      <c r="R2706" s="1337">
        <v>-25400</v>
      </c>
      <c r="S2706" s="1">
        <v>-805.55</v>
      </c>
      <c r="T2706" s="1">
        <v>4.3529999999999998</v>
      </c>
      <c r="U2706" s="1337">
        <v>-21765</v>
      </c>
      <c r="V2706" s="1">
        <v>2.1000000000000001E-2</v>
      </c>
      <c r="W2706" s="1336">
        <v>-105.05</v>
      </c>
      <c r="X2706" s="1">
        <v>13</v>
      </c>
      <c r="Y2706" s="1">
        <v>135</v>
      </c>
      <c r="Z2706" s="1" t="s">
        <v>436</v>
      </c>
      <c r="AA2706" s="1">
        <v>401</v>
      </c>
      <c r="AB2706" s="1337">
        <v>-3635</v>
      </c>
    </row>
    <row r="2707" spans="1:28">
      <c r="A2707" s="1336" t="s">
        <v>1414</v>
      </c>
      <c r="B2707" s="2" t="s">
        <v>1479</v>
      </c>
      <c r="C2707" s="1" t="s">
        <v>1480</v>
      </c>
      <c r="D2707" s="1" t="s">
        <v>116</v>
      </c>
      <c r="E2707" s="1">
        <v>130004</v>
      </c>
      <c r="F2707" s="1336" t="s">
        <v>125</v>
      </c>
      <c r="G2707" s="1" t="s">
        <v>32</v>
      </c>
      <c r="H2707" s="1">
        <v>418014</v>
      </c>
      <c r="I2707" s="3">
        <v>42522</v>
      </c>
      <c r="J2707" s="3">
        <v>42521</v>
      </c>
      <c r="K2707" s="3">
        <v>42523</v>
      </c>
      <c r="L2707" s="1">
        <v>221454</v>
      </c>
      <c r="M2707" s="3">
        <v>42522</v>
      </c>
      <c r="N2707" s="1" t="s">
        <v>89</v>
      </c>
      <c r="O2707" s="1">
        <v>116637</v>
      </c>
      <c r="P2707" s="1">
        <v>30000</v>
      </c>
      <c r="Q2707" s="1">
        <v>5.03</v>
      </c>
      <c r="R2707" s="1337">
        <v>150900</v>
      </c>
      <c r="S2707" s="4">
        <v>3333.3</v>
      </c>
      <c r="T2707" s="1">
        <v>4.3529999999999998</v>
      </c>
      <c r="U2707" s="1337">
        <v>130590</v>
      </c>
      <c r="V2707" s="1">
        <v>2.1000000000000001E-2</v>
      </c>
      <c r="W2707" s="1336">
        <v>630.29999999999995</v>
      </c>
      <c r="X2707" s="1">
        <v>13</v>
      </c>
      <c r="Y2707" s="1">
        <v>130</v>
      </c>
      <c r="AA2707" s="1">
        <v>401</v>
      </c>
      <c r="AB2707" s="1337">
        <v>20310</v>
      </c>
    </row>
    <row r="2708" spans="1:28">
      <c r="A2708" s="1336" t="s">
        <v>1414</v>
      </c>
      <c r="B2708" s="2" t="s">
        <v>1479</v>
      </c>
      <c r="C2708" s="1" t="s">
        <v>1480</v>
      </c>
      <c r="D2708" s="1" t="s">
        <v>116</v>
      </c>
      <c r="E2708" s="1">
        <v>130007</v>
      </c>
      <c r="F2708" s="1336" t="s">
        <v>146</v>
      </c>
      <c r="G2708" s="1" t="s">
        <v>32</v>
      </c>
      <c r="H2708" s="1">
        <v>418103</v>
      </c>
      <c r="I2708" s="3">
        <v>42523</v>
      </c>
      <c r="J2708" s="3">
        <v>42517</v>
      </c>
      <c r="K2708" s="3">
        <v>42523</v>
      </c>
      <c r="L2708" s="1">
        <v>221535</v>
      </c>
      <c r="M2708" s="3">
        <v>42523</v>
      </c>
      <c r="N2708" s="1" t="s">
        <v>89</v>
      </c>
      <c r="O2708" s="1">
        <v>116530</v>
      </c>
      <c r="P2708" s="1">
        <v>10000</v>
      </c>
      <c r="Q2708" s="1">
        <v>5.08</v>
      </c>
      <c r="R2708" s="1337">
        <v>50800</v>
      </c>
      <c r="S2708" s="4">
        <v>1611.1</v>
      </c>
      <c r="T2708" s="1">
        <v>4.3529999999999998</v>
      </c>
      <c r="U2708" s="1337">
        <v>43530</v>
      </c>
      <c r="V2708" s="1">
        <v>2.1000000000000001E-2</v>
      </c>
      <c r="W2708" s="1336">
        <v>210.1</v>
      </c>
      <c r="X2708" s="1">
        <v>13</v>
      </c>
      <c r="Y2708" s="1">
        <v>130</v>
      </c>
      <c r="AA2708" s="1">
        <v>401</v>
      </c>
      <c r="AB2708" s="1337">
        <v>7270</v>
      </c>
    </row>
    <row r="2709" spans="1:28">
      <c r="A2709" s="1336" t="s">
        <v>1414</v>
      </c>
      <c r="B2709" s="2" t="s">
        <v>1479</v>
      </c>
      <c r="C2709" s="1" t="s">
        <v>1480</v>
      </c>
      <c r="D2709" s="1" t="s">
        <v>116</v>
      </c>
      <c r="E2709" s="1">
        <v>140083</v>
      </c>
      <c r="F2709" s="1336" t="s">
        <v>117</v>
      </c>
      <c r="G2709" s="1" t="s">
        <v>32</v>
      </c>
      <c r="H2709" s="1">
        <v>418105</v>
      </c>
      <c r="I2709" s="3">
        <v>42523</v>
      </c>
      <c r="J2709" s="3">
        <v>42520</v>
      </c>
      <c r="K2709" s="3">
        <v>42522</v>
      </c>
      <c r="L2709" s="1">
        <v>221504</v>
      </c>
      <c r="M2709" s="3">
        <v>42522</v>
      </c>
      <c r="N2709" s="1" t="s">
        <v>89</v>
      </c>
      <c r="O2709" s="1">
        <v>116570</v>
      </c>
      <c r="P2709" s="1">
        <v>40000</v>
      </c>
      <c r="Q2709" s="1">
        <v>4.96</v>
      </c>
      <c r="R2709" s="1337">
        <v>198400</v>
      </c>
      <c r="S2709" s="4">
        <v>1644.4</v>
      </c>
      <c r="T2709" s="1">
        <v>4.3529999999999998</v>
      </c>
      <c r="U2709" s="1337">
        <v>174120</v>
      </c>
      <c r="V2709" s="1">
        <v>2.1000000000000001E-2</v>
      </c>
      <c r="W2709" s="1336">
        <v>840.4</v>
      </c>
      <c r="X2709" s="1">
        <v>13</v>
      </c>
      <c r="Y2709" s="1">
        <v>141</v>
      </c>
      <c r="AA2709" s="1">
        <v>401</v>
      </c>
      <c r="AB2709" s="1337">
        <v>24280</v>
      </c>
    </row>
    <row r="2710" spans="1:28">
      <c r="A2710" s="1336" t="s">
        <v>1414</v>
      </c>
      <c r="B2710" s="2" t="s">
        <v>1479</v>
      </c>
      <c r="C2710" s="1" t="s">
        <v>1480</v>
      </c>
      <c r="D2710" s="1" t="s">
        <v>116</v>
      </c>
      <c r="E2710" s="1">
        <v>140083</v>
      </c>
      <c r="F2710" s="1336" t="s">
        <v>117</v>
      </c>
      <c r="G2710" s="1" t="s">
        <v>32</v>
      </c>
      <c r="H2710" s="1">
        <v>418122</v>
      </c>
      <c r="I2710" s="3">
        <v>42523</v>
      </c>
      <c r="J2710" s="3">
        <v>42515</v>
      </c>
      <c r="K2710" s="3">
        <v>42522</v>
      </c>
      <c r="L2710" s="1">
        <v>221509</v>
      </c>
      <c r="M2710" s="3">
        <v>42522</v>
      </c>
      <c r="N2710" s="1" t="s">
        <v>89</v>
      </c>
      <c r="O2710" s="1">
        <v>116471</v>
      </c>
      <c r="P2710" s="1">
        <v>20000</v>
      </c>
      <c r="Q2710" s="1">
        <v>4.96</v>
      </c>
      <c r="R2710" s="1337">
        <v>99200</v>
      </c>
      <c r="S2710" s="1">
        <v>822.2</v>
      </c>
      <c r="T2710" s="1">
        <v>4.3529999999999998</v>
      </c>
      <c r="U2710" s="1337">
        <v>87060</v>
      </c>
      <c r="V2710" s="1">
        <v>2.1000000000000001E-2</v>
      </c>
      <c r="W2710" s="1336">
        <v>420.2</v>
      </c>
      <c r="X2710" s="1">
        <v>13</v>
      </c>
      <c r="Y2710" s="1">
        <v>141</v>
      </c>
      <c r="AA2710" s="1">
        <v>401</v>
      </c>
      <c r="AB2710" s="1337">
        <v>12140</v>
      </c>
    </row>
    <row r="2711" spans="1:28">
      <c r="A2711" s="1336" t="s">
        <v>1414</v>
      </c>
      <c r="B2711" s="2" t="s">
        <v>1479</v>
      </c>
      <c r="C2711" s="1" t="s">
        <v>1480</v>
      </c>
      <c r="D2711" s="1" t="s">
        <v>116</v>
      </c>
      <c r="E2711" s="1">
        <v>130370</v>
      </c>
      <c r="F2711" s="1336" t="s">
        <v>457</v>
      </c>
      <c r="G2711" s="1" t="s">
        <v>32</v>
      </c>
      <c r="H2711" s="1">
        <v>418141</v>
      </c>
      <c r="I2711" s="3">
        <v>42523</v>
      </c>
      <c r="J2711" s="3">
        <v>42521</v>
      </c>
      <c r="K2711" s="3">
        <v>42522</v>
      </c>
      <c r="L2711" s="1">
        <v>221547</v>
      </c>
      <c r="M2711" s="3">
        <v>42523</v>
      </c>
      <c r="N2711" s="1" t="s">
        <v>89</v>
      </c>
      <c r="O2711" s="1">
        <v>116626</v>
      </c>
      <c r="P2711" s="1">
        <v>5000</v>
      </c>
      <c r="Q2711" s="1">
        <v>4.96</v>
      </c>
      <c r="R2711" s="1337">
        <v>24800</v>
      </c>
      <c r="S2711" s="1">
        <v>205.55</v>
      </c>
      <c r="T2711" s="1">
        <v>4.3529999999999998</v>
      </c>
      <c r="U2711" s="1337">
        <v>21765</v>
      </c>
      <c r="V2711" s="1">
        <v>2.1000000000000001E-2</v>
      </c>
      <c r="W2711" s="1336">
        <v>105.05</v>
      </c>
      <c r="X2711" s="1">
        <v>13</v>
      </c>
      <c r="Y2711" s="1">
        <v>135</v>
      </c>
      <c r="Z2711" s="1" t="s">
        <v>436</v>
      </c>
      <c r="AA2711" s="1">
        <v>401</v>
      </c>
      <c r="AB2711" s="1337">
        <v>3035</v>
      </c>
    </row>
    <row r="2712" spans="1:28">
      <c r="A2712" s="1336" t="s">
        <v>1414</v>
      </c>
      <c r="B2712" s="2" t="s">
        <v>1479</v>
      </c>
      <c r="C2712" s="1" t="s">
        <v>1480</v>
      </c>
      <c r="D2712" s="1" t="s">
        <v>116</v>
      </c>
      <c r="E2712" s="1">
        <v>130003</v>
      </c>
      <c r="F2712" s="1336" t="s">
        <v>145</v>
      </c>
      <c r="G2712" s="1" t="s">
        <v>32</v>
      </c>
      <c r="H2712" s="1">
        <v>418227</v>
      </c>
      <c r="I2712" s="3">
        <v>42524</v>
      </c>
      <c r="J2712" s="3">
        <v>42522</v>
      </c>
      <c r="K2712" s="3">
        <v>42537</v>
      </c>
      <c r="N2712" s="1" t="s">
        <v>89</v>
      </c>
      <c r="O2712" s="1">
        <v>116678</v>
      </c>
      <c r="P2712" s="1">
        <v>30000</v>
      </c>
      <c r="Q2712" s="1">
        <v>4.9800000000000004</v>
      </c>
      <c r="R2712" s="1337">
        <v>149400</v>
      </c>
      <c r="S2712" s="4">
        <v>1833.3</v>
      </c>
      <c r="T2712" s="1">
        <v>4.3529999999999998</v>
      </c>
      <c r="U2712" s="1337">
        <v>130590</v>
      </c>
      <c r="V2712" s="1">
        <v>2.1000000000000001E-2</v>
      </c>
      <c r="W2712" s="1336">
        <v>630.29999999999995</v>
      </c>
      <c r="X2712" s="1">
        <v>13</v>
      </c>
      <c r="Y2712" s="1">
        <v>130</v>
      </c>
      <c r="AA2712" s="1">
        <v>401</v>
      </c>
      <c r="AB2712" s="1337">
        <v>18810</v>
      </c>
    </row>
    <row r="2713" spans="1:28">
      <c r="A2713" s="1336" t="s">
        <v>1414</v>
      </c>
      <c r="B2713" s="2" t="s">
        <v>1479</v>
      </c>
      <c r="C2713" s="1" t="s">
        <v>1480</v>
      </c>
      <c r="D2713" s="1" t="s">
        <v>116</v>
      </c>
      <c r="E2713" s="1">
        <v>140008</v>
      </c>
      <c r="F2713" s="1336" t="s">
        <v>123</v>
      </c>
      <c r="G2713" s="1" t="s">
        <v>32</v>
      </c>
      <c r="H2713" s="1">
        <v>418300</v>
      </c>
      <c r="I2713" s="3">
        <v>42524</v>
      </c>
      <c r="J2713" s="3">
        <v>42522</v>
      </c>
      <c r="K2713" s="3">
        <v>42527</v>
      </c>
      <c r="L2713" s="1">
        <v>221627</v>
      </c>
      <c r="M2713" s="3">
        <v>42524</v>
      </c>
      <c r="N2713" s="1" t="s">
        <v>89</v>
      </c>
      <c r="O2713" s="1">
        <v>116696</v>
      </c>
      <c r="P2713" s="1">
        <v>50000</v>
      </c>
      <c r="Q2713" s="1">
        <v>4.96</v>
      </c>
      <c r="R2713" s="1337">
        <v>248000</v>
      </c>
      <c r="S2713" s="4">
        <v>2055.5</v>
      </c>
      <c r="T2713" s="1">
        <v>4.3529999999999998</v>
      </c>
      <c r="U2713" s="1337">
        <v>217650</v>
      </c>
      <c r="V2713" s="1">
        <v>2.1000000000000001E-2</v>
      </c>
      <c r="W2713" s="1337">
        <v>1050.5</v>
      </c>
      <c r="X2713" s="1">
        <v>13</v>
      </c>
      <c r="Y2713" s="1">
        <v>141</v>
      </c>
      <c r="AA2713" s="1">
        <v>401</v>
      </c>
      <c r="AB2713" s="1337">
        <v>30350</v>
      </c>
    </row>
    <row r="2714" spans="1:28">
      <c r="A2714" s="1336" t="s">
        <v>1414</v>
      </c>
      <c r="B2714" s="2" t="s">
        <v>1479</v>
      </c>
      <c r="C2714" s="1" t="s">
        <v>1480</v>
      </c>
      <c r="D2714" s="1" t="s">
        <v>116</v>
      </c>
      <c r="E2714" s="1">
        <v>130018</v>
      </c>
      <c r="F2714" s="1336" t="s">
        <v>124</v>
      </c>
      <c r="G2714" s="1" t="s">
        <v>32</v>
      </c>
      <c r="H2714" s="1">
        <v>418382</v>
      </c>
      <c r="I2714" s="3">
        <v>42527</v>
      </c>
      <c r="J2714" s="3">
        <v>42521</v>
      </c>
      <c r="K2714" s="3">
        <v>42523</v>
      </c>
      <c r="N2714" s="1" t="s">
        <v>89</v>
      </c>
      <c r="O2714" s="1">
        <v>116645</v>
      </c>
      <c r="P2714" s="1">
        <v>5000</v>
      </c>
      <c r="Q2714" s="1">
        <v>4.9800000000000004</v>
      </c>
      <c r="R2714" s="1337">
        <v>24900</v>
      </c>
      <c r="S2714" s="1">
        <v>305.55</v>
      </c>
      <c r="T2714" s="1">
        <v>4.3529999999999998</v>
      </c>
      <c r="U2714" s="1337">
        <v>21765</v>
      </c>
      <c r="V2714" s="1">
        <v>2.1000000000000001E-2</v>
      </c>
      <c r="W2714" s="1336">
        <v>105.05</v>
      </c>
      <c r="X2714" s="1">
        <v>13</v>
      </c>
      <c r="Y2714" s="1">
        <v>130</v>
      </c>
      <c r="AA2714" s="1">
        <v>401</v>
      </c>
      <c r="AB2714" s="1337">
        <v>3135</v>
      </c>
    </row>
    <row r="2715" spans="1:28">
      <c r="A2715" s="1336" t="s">
        <v>1414</v>
      </c>
      <c r="B2715" s="2" t="s">
        <v>1479</v>
      </c>
      <c r="C2715" s="1" t="s">
        <v>1480</v>
      </c>
      <c r="D2715" s="1" t="s">
        <v>116</v>
      </c>
      <c r="E2715" s="1">
        <v>140008</v>
      </c>
      <c r="F2715" s="1336" t="s">
        <v>123</v>
      </c>
      <c r="G2715" s="1" t="s">
        <v>32</v>
      </c>
      <c r="H2715" s="1">
        <v>418480</v>
      </c>
      <c r="I2715" s="3">
        <v>42525</v>
      </c>
      <c r="J2715" s="3">
        <v>42522</v>
      </c>
      <c r="K2715" s="3">
        <v>42527</v>
      </c>
      <c r="L2715" s="1">
        <v>221704</v>
      </c>
      <c r="M2715" s="3">
        <v>42525</v>
      </c>
      <c r="N2715" s="1" t="s">
        <v>89</v>
      </c>
      <c r="O2715" s="1">
        <v>116696</v>
      </c>
      <c r="P2715" s="1">
        <v>30000</v>
      </c>
      <c r="Q2715" s="1">
        <v>4.96</v>
      </c>
      <c r="R2715" s="1337">
        <v>148800</v>
      </c>
      <c r="S2715" s="4">
        <v>1233.3</v>
      </c>
      <c r="T2715" s="1">
        <v>4.3529999999999998</v>
      </c>
      <c r="U2715" s="1337">
        <v>130590</v>
      </c>
      <c r="V2715" s="1">
        <v>2.1000000000000001E-2</v>
      </c>
      <c r="W2715" s="1336">
        <v>630.29999999999995</v>
      </c>
      <c r="X2715" s="1">
        <v>13</v>
      </c>
      <c r="Y2715" s="1">
        <v>141</v>
      </c>
      <c r="AA2715" s="1">
        <v>401</v>
      </c>
      <c r="AB2715" s="1337">
        <v>18210</v>
      </c>
    </row>
    <row r="2716" spans="1:28">
      <c r="A2716" s="1336" t="s">
        <v>1414</v>
      </c>
      <c r="B2716" s="2" t="s">
        <v>1479</v>
      </c>
      <c r="C2716" s="1" t="s">
        <v>1480</v>
      </c>
      <c r="D2716" s="1" t="s">
        <v>116</v>
      </c>
      <c r="E2716" s="1">
        <v>130349</v>
      </c>
      <c r="F2716" s="1336" t="s">
        <v>141</v>
      </c>
      <c r="G2716" s="1" t="s">
        <v>32</v>
      </c>
      <c r="H2716" s="1">
        <v>418587</v>
      </c>
      <c r="I2716" s="3">
        <v>42528</v>
      </c>
      <c r="J2716" s="3">
        <v>42524</v>
      </c>
      <c r="K2716" s="3">
        <v>42528</v>
      </c>
      <c r="N2716" s="1" t="s">
        <v>89</v>
      </c>
      <c r="O2716" s="1">
        <v>116795</v>
      </c>
      <c r="P2716" s="1">
        <v>8000</v>
      </c>
      <c r="Q2716" s="1">
        <v>4.9800000000000004</v>
      </c>
      <c r="R2716" s="1337">
        <v>39840</v>
      </c>
      <c r="S2716" s="1">
        <v>488.88</v>
      </c>
      <c r="T2716" s="1">
        <v>4.3529999999999998</v>
      </c>
      <c r="U2716" s="1337">
        <v>34824</v>
      </c>
      <c r="V2716" s="1">
        <v>2.1000000000000001E-2</v>
      </c>
      <c r="W2716" s="1336">
        <v>168.08</v>
      </c>
      <c r="X2716" s="1">
        <v>13</v>
      </c>
      <c r="Y2716" s="1">
        <v>141</v>
      </c>
      <c r="AA2716" s="1">
        <v>401</v>
      </c>
      <c r="AB2716" s="1337">
        <v>5016</v>
      </c>
    </row>
    <row r="2717" spans="1:28">
      <c r="A2717" s="1336" t="s">
        <v>1414</v>
      </c>
      <c r="B2717" s="2" t="s">
        <v>1479</v>
      </c>
      <c r="C2717" s="1" t="s">
        <v>1480</v>
      </c>
      <c r="D2717" s="1" t="s">
        <v>116</v>
      </c>
      <c r="E2717" s="1">
        <v>130140</v>
      </c>
      <c r="F2717" s="1336" t="s">
        <v>222</v>
      </c>
      <c r="G2717" s="1" t="s">
        <v>32</v>
      </c>
      <c r="H2717" s="1">
        <v>418607</v>
      </c>
      <c r="I2717" s="3">
        <v>42528</v>
      </c>
      <c r="J2717" s="3">
        <v>42524</v>
      </c>
      <c r="K2717" s="3">
        <v>42527</v>
      </c>
      <c r="N2717" s="1" t="s">
        <v>89</v>
      </c>
      <c r="O2717" s="1">
        <v>116778</v>
      </c>
      <c r="P2717" s="1">
        <v>10000</v>
      </c>
      <c r="Q2717" s="1">
        <v>5.08</v>
      </c>
      <c r="R2717" s="1337">
        <v>50800</v>
      </c>
      <c r="S2717" s="4">
        <v>1611.1</v>
      </c>
      <c r="T2717" s="1">
        <v>4.3529999999999998</v>
      </c>
      <c r="U2717" s="1337">
        <v>43530</v>
      </c>
      <c r="V2717" s="1">
        <v>2.1000000000000001E-2</v>
      </c>
      <c r="W2717" s="1336">
        <v>210.1</v>
      </c>
      <c r="X2717" s="1">
        <v>13</v>
      </c>
      <c r="Y2717" s="1">
        <v>130</v>
      </c>
      <c r="AA2717" s="1">
        <v>401</v>
      </c>
      <c r="AB2717" s="1337">
        <v>7270</v>
      </c>
    </row>
    <row r="2718" spans="1:28">
      <c r="A2718" s="1336" t="s">
        <v>1414</v>
      </c>
      <c r="B2718" s="2" t="s">
        <v>1479</v>
      </c>
      <c r="C2718" s="1" t="s">
        <v>1480</v>
      </c>
      <c r="D2718" s="1" t="s">
        <v>116</v>
      </c>
      <c r="E2718" s="1">
        <v>130019</v>
      </c>
      <c r="F2718" s="1336" t="s">
        <v>412</v>
      </c>
      <c r="G2718" s="1" t="s">
        <v>32</v>
      </c>
      <c r="H2718" s="1">
        <v>418724</v>
      </c>
      <c r="I2718" s="3">
        <v>42530</v>
      </c>
      <c r="J2718" s="3">
        <v>42529</v>
      </c>
      <c r="K2718" s="3">
        <v>42531</v>
      </c>
      <c r="N2718" s="1" t="s">
        <v>89</v>
      </c>
      <c r="O2718" s="1">
        <v>117014</v>
      </c>
      <c r="P2718" s="1">
        <v>10000</v>
      </c>
      <c r="Q2718" s="1">
        <v>5.08</v>
      </c>
      <c r="R2718" s="1337">
        <v>50800</v>
      </c>
      <c r="S2718" s="4">
        <v>1611.1</v>
      </c>
      <c r="T2718" s="1">
        <v>4.3529999999999998</v>
      </c>
      <c r="U2718" s="1337">
        <v>43530</v>
      </c>
      <c r="V2718" s="1">
        <v>2.1000000000000001E-2</v>
      </c>
      <c r="W2718" s="1336">
        <v>210.1</v>
      </c>
      <c r="X2718" s="1">
        <v>13</v>
      </c>
      <c r="Y2718" s="1">
        <v>130</v>
      </c>
      <c r="AA2718" s="1">
        <v>401</v>
      </c>
      <c r="AB2718" s="1337">
        <v>7270</v>
      </c>
    </row>
    <row r="2719" spans="1:28">
      <c r="A2719" s="1336" t="s">
        <v>1414</v>
      </c>
      <c r="B2719" s="2" t="s">
        <v>1479</v>
      </c>
      <c r="C2719" s="1" t="s">
        <v>1480</v>
      </c>
      <c r="D2719" s="1" t="s">
        <v>116</v>
      </c>
      <c r="E2719" s="1">
        <v>130060</v>
      </c>
      <c r="F2719" s="1336" t="s">
        <v>413</v>
      </c>
      <c r="G2719" s="1" t="s">
        <v>32</v>
      </c>
      <c r="H2719" s="1">
        <v>418900</v>
      </c>
      <c r="I2719" s="3">
        <v>42529</v>
      </c>
      <c r="J2719" s="3">
        <v>42524</v>
      </c>
      <c r="K2719" s="3">
        <v>42527</v>
      </c>
      <c r="L2719" s="1">
        <v>222061</v>
      </c>
      <c r="M2719" s="3">
        <v>42529</v>
      </c>
      <c r="N2719" s="1" t="s">
        <v>89</v>
      </c>
      <c r="O2719" s="1">
        <v>116801</v>
      </c>
      <c r="P2719" s="1">
        <v>5000</v>
      </c>
      <c r="Q2719" s="1">
        <v>4.96</v>
      </c>
      <c r="R2719" s="1337">
        <v>24800</v>
      </c>
      <c r="S2719" s="1">
        <v>205.55</v>
      </c>
      <c r="T2719" s="1">
        <v>4.3529999999999998</v>
      </c>
      <c r="U2719" s="1337">
        <v>21765</v>
      </c>
      <c r="V2719" s="1">
        <v>2.1000000000000001E-2</v>
      </c>
      <c r="W2719" s="1336">
        <v>105.05</v>
      </c>
      <c r="X2719" s="1">
        <v>13</v>
      </c>
      <c r="Y2719" s="1">
        <v>135</v>
      </c>
      <c r="Z2719" s="1" t="s">
        <v>90</v>
      </c>
      <c r="AA2719" s="1">
        <v>401</v>
      </c>
      <c r="AB2719" s="1337">
        <v>3035</v>
      </c>
    </row>
    <row r="2720" spans="1:28">
      <c r="A2720" s="1336" t="s">
        <v>1414</v>
      </c>
      <c r="B2720" s="2" t="s">
        <v>1479</v>
      </c>
      <c r="C2720" s="1" t="s">
        <v>1480</v>
      </c>
      <c r="D2720" s="1" t="s">
        <v>116</v>
      </c>
      <c r="E2720" s="1">
        <v>130236</v>
      </c>
      <c r="F2720" s="1336" t="s">
        <v>427</v>
      </c>
      <c r="G2720" s="1" t="s">
        <v>32</v>
      </c>
      <c r="H2720" s="1">
        <v>418955</v>
      </c>
      <c r="I2720" s="3">
        <v>42529</v>
      </c>
      <c r="J2720" s="3">
        <v>42527</v>
      </c>
      <c r="K2720" s="3">
        <v>42528</v>
      </c>
      <c r="L2720" s="1">
        <v>222017</v>
      </c>
      <c r="M2720" s="3">
        <v>42528</v>
      </c>
      <c r="N2720" s="1" t="s">
        <v>89</v>
      </c>
      <c r="O2720" s="1">
        <v>116843</v>
      </c>
      <c r="P2720" s="1">
        <v>10000</v>
      </c>
      <c r="Q2720" s="1">
        <v>4.79</v>
      </c>
      <c r="R2720" s="1337">
        <v>47900</v>
      </c>
      <c r="S2720" s="4">
        <v>-1288.9000000000001</v>
      </c>
      <c r="T2720" s="1">
        <v>4.3529999999999998</v>
      </c>
      <c r="U2720" s="1337">
        <v>43530</v>
      </c>
      <c r="V2720" s="1">
        <v>2.1000000000000001E-2</v>
      </c>
      <c r="W2720" s="1336">
        <v>210.1</v>
      </c>
      <c r="X2720" s="1">
        <v>13</v>
      </c>
      <c r="Y2720" s="1">
        <v>135</v>
      </c>
      <c r="Z2720" s="1" t="s">
        <v>143</v>
      </c>
      <c r="AA2720" s="1">
        <v>401</v>
      </c>
      <c r="AB2720" s="1337">
        <v>4370</v>
      </c>
    </row>
    <row r="2721" spans="1:28">
      <c r="A2721" s="1336" t="s">
        <v>1414</v>
      </c>
      <c r="B2721" s="2" t="s">
        <v>1479</v>
      </c>
      <c r="C2721" s="1" t="s">
        <v>1480</v>
      </c>
      <c r="D2721" s="1" t="s">
        <v>116</v>
      </c>
      <c r="E2721" s="1">
        <v>130241</v>
      </c>
      <c r="F2721" s="1336" t="s">
        <v>368</v>
      </c>
      <c r="G2721" s="1" t="s">
        <v>32</v>
      </c>
      <c r="H2721" s="1">
        <v>419011</v>
      </c>
      <c r="I2721" s="3">
        <v>42530</v>
      </c>
      <c r="J2721" s="3">
        <v>42528</v>
      </c>
      <c r="K2721" s="3">
        <v>42529</v>
      </c>
      <c r="L2721" s="1">
        <v>222077</v>
      </c>
      <c r="M2721" s="3">
        <v>42529</v>
      </c>
      <c r="N2721" s="1" t="s">
        <v>89</v>
      </c>
      <c r="O2721" s="1">
        <v>116962</v>
      </c>
      <c r="P2721" s="1">
        <v>50000</v>
      </c>
      <c r="Q2721" s="1">
        <v>4.72</v>
      </c>
      <c r="R2721" s="1337">
        <v>236000</v>
      </c>
      <c r="S2721" s="4">
        <v>-9944.5</v>
      </c>
      <c r="T2721" s="1">
        <v>4.3529999999999998</v>
      </c>
      <c r="U2721" s="1337">
        <v>217650</v>
      </c>
      <c r="V2721" s="1">
        <v>2.1000000000000001E-2</v>
      </c>
      <c r="W2721" s="1337">
        <v>1050.5</v>
      </c>
      <c r="X2721" s="1">
        <v>13</v>
      </c>
      <c r="Y2721" s="1">
        <v>135</v>
      </c>
      <c r="Z2721" s="1" t="s">
        <v>143</v>
      </c>
      <c r="AA2721" s="1">
        <v>401</v>
      </c>
      <c r="AB2721" s="1337">
        <v>18350</v>
      </c>
    </row>
    <row r="2722" spans="1:28">
      <c r="A2722" s="1336" t="s">
        <v>1414</v>
      </c>
      <c r="B2722" s="2" t="s">
        <v>1479</v>
      </c>
      <c r="C2722" s="1" t="s">
        <v>1480</v>
      </c>
      <c r="D2722" s="1" t="s">
        <v>116</v>
      </c>
      <c r="E2722" s="1">
        <v>130241</v>
      </c>
      <c r="F2722" s="1336" t="s">
        <v>368</v>
      </c>
      <c r="G2722" s="1" t="s">
        <v>32</v>
      </c>
      <c r="H2722" s="1">
        <v>419028</v>
      </c>
      <c r="I2722" s="3">
        <v>42530</v>
      </c>
      <c r="J2722" s="3">
        <v>42528</v>
      </c>
      <c r="K2722" s="3">
        <v>42529</v>
      </c>
      <c r="L2722" s="1">
        <v>222078</v>
      </c>
      <c r="M2722" s="3">
        <v>42529</v>
      </c>
      <c r="N2722" s="1" t="s">
        <v>89</v>
      </c>
      <c r="O2722" s="1">
        <v>116962</v>
      </c>
      <c r="P2722" s="1">
        <v>50000</v>
      </c>
      <c r="Q2722" s="1">
        <v>4.72</v>
      </c>
      <c r="R2722" s="1337">
        <v>236000</v>
      </c>
      <c r="S2722" s="4">
        <v>-9944.5</v>
      </c>
      <c r="T2722" s="1">
        <v>4.3529999999999998</v>
      </c>
      <c r="U2722" s="1337">
        <v>217650</v>
      </c>
      <c r="V2722" s="1">
        <v>2.1000000000000001E-2</v>
      </c>
      <c r="W2722" s="1337">
        <v>1050.5</v>
      </c>
      <c r="X2722" s="1">
        <v>13</v>
      </c>
      <c r="Y2722" s="1">
        <v>135</v>
      </c>
      <c r="Z2722" s="1" t="s">
        <v>143</v>
      </c>
      <c r="AA2722" s="1">
        <v>401</v>
      </c>
      <c r="AB2722" s="1337">
        <v>18350</v>
      </c>
    </row>
    <row r="2723" spans="1:28">
      <c r="A2723" s="1336" t="s">
        <v>1414</v>
      </c>
      <c r="B2723" s="2" t="s">
        <v>1479</v>
      </c>
      <c r="C2723" s="1" t="s">
        <v>1480</v>
      </c>
      <c r="D2723" s="1" t="s">
        <v>116</v>
      </c>
      <c r="E2723" s="1">
        <v>130314</v>
      </c>
      <c r="F2723" s="1336" t="s">
        <v>144</v>
      </c>
      <c r="G2723" s="1" t="s">
        <v>32</v>
      </c>
      <c r="H2723" s="1">
        <v>419113</v>
      </c>
      <c r="I2723" s="3">
        <v>42531</v>
      </c>
      <c r="J2723" s="3">
        <v>42529</v>
      </c>
      <c r="K2723" s="3">
        <v>42535</v>
      </c>
      <c r="N2723" s="1" t="s">
        <v>89</v>
      </c>
      <c r="O2723" s="1">
        <v>117026</v>
      </c>
      <c r="P2723" s="1">
        <v>10000</v>
      </c>
      <c r="Q2723" s="1">
        <v>4.9800000000000004</v>
      </c>
      <c r="R2723" s="1337">
        <v>49800</v>
      </c>
      <c r="S2723" s="1">
        <v>611.1</v>
      </c>
      <c r="T2723" s="1">
        <v>4.3529999999999998</v>
      </c>
      <c r="U2723" s="1337">
        <v>43530</v>
      </c>
      <c r="V2723" s="1">
        <v>2.1000000000000001E-2</v>
      </c>
      <c r="W2723" s="1336">
        <v>210.1</v>
      </c>
      <c r="X2723" s="1">
        <v>13</v>
      </c>
      <c r="Y2723" s="1">
        <v>130</v>
      </c>
      <c r="AA2723" s="1">
        <v>401</v>
      </c>
      <c r="AB2723" s="1337">
        <v>6270</v>
      </c>
    </row>
    <row r="2724" spans="1:28">
      <c r="A2724" s="1336" t="s">
        <v>1414</v>
      </c>
      <c r="B2724" s="2" t="s">
        <v>1479</v>
      </c>
      <c r="C2724" s="1" t="s">
        <v>1480</v>
      </c>
      <c r="D2724" s="1" t="s">
        <v>116</v>
      </c>
      <c r="E2724" s="1">
        <v>130004</v>
      </c>
      <c r="F2724" s="1336" t="s">
        <v>125</v>
      </c>
      <c r="G2724" s="1" t="s">
        <v>32</v>
      </c>
      <c r="H2724" s="1">
        <v>419225</v>
      </c>
      <c r="I2724" s="3">
        <v>42531</v>
      </c>
      <c r="J2724" s="3">
        <v>42530</v>
      </c>
      <c r="K2724" s="3">
        <v>42531</v>
      </c>
      <c r="L2724" s="1">
        <v>222206</v>
      </c>
      <c r="M2724" s="3">
        <v>42531</v>
      </c>
      <c r="N2724" s="1" t="s">
        <v>89</v>
      </c>
      <c r="O2724" s="1">
        <v>117045</v>
      </c>
      <c r="P2724" s="1">
        <v>10000</v>
      </c>
      <c r="Q2724" s="1">
        <v>5.03</v>
      </c>
      <c r="R2724" s="1337">
        <v>50300</v>
      </c>
      <c r="S2724" s="4">
        <v>1111.0999999999999</v>
      </c>
      <c r="T2724" s="1">
        <v>4.3529999999999998</v>
      </c>
      <c r="U2724" s="1337">
        <v>43530</v>
      </c>
      <c r="V2724" s="1">
        <v>2.1000000000000001E-2</v>
      </c>
      <c r="W2724" s="1336">
        <v>210.1</v>
      </c>
      <c r="X2724" s="1">
        <v>13</v>
      </c>
      <c r="Y2724" s="1">
        <v>130</v>
      </c>
      <c r="AA2724" s="1">
        <v>401</v>
      </c>
      <c r="AB2724" s="1337">
        <v>6770</v>
      </c>
    </row>
    <row r="2725" spans="1:28">
      <c r="A2725" s="1336" t="s">
        <v>1414</v>
      </c>
      <c r="B2725" s="2" t="s">
        <v>1479</v>
      </c>
      <c r="C2725" s="1" t="s">
        <v>1480</v>
      </c>
      <c r="D2725" s="1" t="s">
        <v>116</v>
      </c>
      <c r="E2725" s="1">
        <v>130157</v>
      </c>
      <c r="F2725" s="1336" t="s">
        <v>415</v>
      </c>
      <c r="G2725" s="1" t="s">
        <v>32</v>
      </c>
      <c r="H2725" s="1">
        <v>419234</v>
      </c>
      <c r="I2725" s="3">
        <v>42531</v>
      </c>
      <c r="J2725" s="3">
        <v>42529</v>
      </c>
      <c r="K2725" s="3">
        <v>42530</v>
      </c>
      <c r="L2725" s="1">
        <v>222192</v>
      </c>
      <c r="M2725" s="3">
        <v>42530</v>
      </c>
      <c r="N2725" s="1" t="s">
        <v>89</v>
      </c>
      <c r="O2725" s="1">
        <v>116985</v>
      </c>
      <c r="P2725" s="1">
        <v>25000</v>
      </c>
      <c r="Q2725" s="1">
        <v>5.03</v>
      </c>
      <c r="R2725" s="1337">
        <v>125750</v>
      </c>
      <c r="S2725" s="4">
        <v>2777.75</v>
      </c>
      <c r="T2725" s="1">
        <v>4.3529999999999998</v>
      </c>
      <c r="U2725" s="1337">
        <v>108825</v>
      </c>
      <c r="V2725" s="1">
        <v>2.1000000000000001E-2</v>
      </c>
      <c r="W2725" s="1336">
        <v>525.25</v>
      </c>
      <c r="X2725" s="1">
        <v>13</v>
      </c>
      <c r="Y2725" s="1">
        <v>130</v>
      </c>
      <c r="AA2725" s="1">
        <v>401</v>
      </c>
      <c r="AB2725" s="1337">
        <v>16925</v>
      </c>
    </row>
    <row r="2726" spans="1:28">
      <c r="A2726" s="1336" t="s">
        <v>1414</v>
      </c>
      <c r="B2726" s="2" t="s">
        <v>1479</v>
      </c>
      <c r="C2726" s="1" t="s">
        <v>1480</v>
      </c>
      <c r="D2726" s="1" t="s">
        <v>116</v>
      </c>
      <c r="E2726" s="1">
        <v>130023</v>
      </c>
      <c r="F2726" s="1336" t="s">
        <v>153</v>
      </c>
      <c r="G2726" s="1" t="s">
        <v>32</v>
      </c>
      <c r="H2726" s="1">
        <v>419282</v>
      </c>
      <c r="I2726" s="3">
        <v>42534</v>
      </c>
      <c r="J2726" s="3">
        <v>42530</v>
      </c>
      <c r="K2726" s="3">
        <v>42530</v>
      </c>
      <c r="N2726" s="1" t="s">
        <v>89</v>
      </c>
      <c r="O2726" s="1">
        <v>117050</v>
      </c>
      <c r="P2726" s="1">
        <v>40000</v>
      </c>
      <c r="Q2726" s="1">
        <v>4.9800000000000004</v>
      </c>
      <c r="R2726" s="1337">
        <v>199200</v>
      </c>
      <c r="S2726" s="4">
        <v>2444.4</v>
      </c>
      <c r="T2726" s="1">
        <v>4.3529999999999998</v>
      </c>
      <c r="U2726" s="1337">
        <v>174120</v>
      </c>
      <c r="V2726" s="1">
        <v>2.1000000000000001E-2</v>
      </c>
      <c r="W2726" s="1336">
        <v>840.4</v>
      </c>
      <c r="X2726" s="1">
        <v>13</v>
      </c>
      <c r="Y2726" s="1">
        <v>130</v>
      </c>
      <c r="AA2726" s="1">
        <v>401</v>
      </c>
      <c r="AB2726" s="1337">
        <v>25080</v>
      </c>
    </row>
    <row r="2727" spans="1:28">
      <c r="A2727" s="1336" t="s">
        <v>1414</v>
      </c>
      <c r="B2727" s="2" t="s">
        <v>1479</v>
      </c>
      <c r="C2727" s="1" t="s">
        <v>1480</v>
      </c>
      <c r="D2727" s="1" t="s">
        <v>116</v>
      </c>
      <c r="E2727" s="1">
        <v>140083</v>
      </c>
      <c r="F2727" s="1336" t="s">
        <v>117</v>
      </c>
      <c r="G2727" s="1" t="s">
        <v>32</v>
      </c>
      <c r="H2727" s="1">
        <v>419383</v>
      </c>
      <c r="I2727" s="3">
        <v>42532</v>
      </c>
      <c r="J2727" s="3">
        <v>42527</v>
      </c>
      <c r="K2727" s="3">
        <v>42528</v>
      </c>
      <c r="L2727" s="1">
        <v>222271</v>
      </c>
      <c r="M2727" s="3">
        <v>42531</v>
      </c>
      <c r="N2727" s="1" t="s">
        <v>89</v>
      </c>
      <c r="O2727" s="1">
        <v>116822</v>
      </c>
      <c r="P2727" s="1">
        <v>5000</v>
      </c>
      <c r="Q2727" s="1">
        <v>4.84</v>
      </c>
      <c r="R2727" s="1337">
        <v>24200</v>
      </c>
      <c r="S2727" s="1">
        <v>-394.45</v>
      </c>
      <c r="T2727" s="1">
        <v>4.3529999999999998</v>
      </c>
      <c r="U2727" s="1337">
        <v>21765</v>
      </c>
      <c r="V2727" s="1">
        <v>2.1000000000000001E-2</v>
      </c>
      <c r="W2727" s="1336">
        <v>105.05</v>
      </c>
      <c r="X2727" s="1">
        <v>13</v>
      </c>
      <c r="Y2727" s="1">
        <v>141</v>
      </c>
      <c r="AA2727" s="1">
        <v>401</v>
      </c>
      <c r="AB2727" s="1337">
        <v>2435</v>
      </c>
    </row>
    <row r="2728" spans="1:28">
      <c r="A2728" s="1336" t="s">
        <v>1414</v>
      </c>
      <c r="B2728" s="2" t="s">
        <v>1479</v>
      </c>
      <c r="C2728" s="1" t="s">
        <v>1480</v>
      </c>
      <c r="D2728" s="1" t="s">
        <v>116</v>
      </c>
      <c r="E2728" s="1">
        <v>130339</v>
      </c>
      <c r="F2728" s="1336" t="s">
        <v>258</v>
      </c>
      <c r="G2728" s="1" t="s">
        <v>32</v>
      </c>
      <c r="H2728" s="1">
        <v>419481</v>
      </c>
      <c r="I2728" s="3">
        <v>42534</v>
      </c>
      <c r="J2728" s="3">
        <v>42527</v>
      </c>
      <c r="K2728" s="3">
        <v>42528</v>
      </c>
      <c r="L2728" s="1">
        <v>222357</v>
      </c>
      <c r="M2728" s="3">
        <v>42532</v>
      </c>
      <c r="N2728" s="1" t="s">
        <v>89</v>
      </c>
      <c r="O2728" s="1">
        <v>116864</v>
      </c>
      <c r="P2728" s="1">
        <v>10000</v>
      </c>
      <c r="Q2728" s="1">
        <v>4.72</v>
      </c>
      <c r="R2728" s="1337">
        <v>47200</v>
      </c>
      <c r="S2728" s="4">
        <v>-1988.9</v>
      </c>
      <c r="T2728" s="1">
        <v>4.3529999999999998</v>
      </c>
      <c r="U2728" s="1337">
        <v>43530</v>
      </c>
      <c r="V2728" s="1">
        <v>2.1000000000000001E-2</v>
      </c>
      <c r="W2728" s="1336">
        <v>210.1</v>
      </c>
      <c r="X2728" s="1">
        <v>13</v>
      </c>
      <c r="Y2728" s="1">
        <v>135</v>
      </c>
      <c r="Z2728" s="1" t="s">
        <v>259</v>
      </c>
      <c r="AA2728" s="1">
        <v>401</v>
      </c>
      <c r="AB2728" s="1337">
        <v>3670</v>
      </c>
    </row>
    <row r="2729" spans="1:28">
      <c r="A2729" s="1336" t="s">
        <v>1414</v>
      </c>
      <c r="B2729" s="2" t="s">
        <v>1479</v>
      </c>
      <c r="C2729" s="1" t="s">
        <v>1480</v>
      </c>
      <c r="D2729" s="1" t="s">
        <v>116</v>
      </c>
      <c r="E2729" s="1">
        <v>130308</v>
      </c>
      <c r="F2729" s="1336" t="s">
        <v>126</v>
      </c>
      <c r="G2729" s="1" t="s">
        <v>32</v>
      </c>
      <c r="H2729" s="1">
        <v>419518</v>
      </c>
      <c r="I2729" s="3">
        <v>42535</v>
      </c>
      <c r="J2729" s="3">
        <v>42530</v>
      </c>
      <c r="K2729" s="3">
        <v>42531</v>
      </c>
      <c r="N2729" s="1" t="s">
        <v>89</v>
      </c>
      <c r="O2729" s="1">
        <v>117074</v>
      </c>
      <c r="P2729" s="1">
        <v>30000</v>
      </c>
      <c r="Q2729" s="1">
        <v>4.9800000000000004</v>
      </c>
      <c r="R2729" s="1337">
        <v>149400</v>
      </c>
      <c r="S2729" s="4">
        <v>1833.3</v>
      </c>
      <c r="T2729" s="1">
        <v>4.3529999999999998</v>
      </c>
      <c r="U2729" s="1337">
        <v>130590</v>
      </c>
      <c r="V2729" s="1">
        <v>2.1000000000000001E-2</v>
      </c>
      <c r="W2729" s="1336">
        <v>630.29999999999995</v>
      </c>
      <c r="X2729" s="1">
        <v>13</v>
      </c>
      <c r="Y2729" s="1">
        <v>141</v>
      </c>
      <c r="AA2729" s="1">
        <v>401</v>
      </c>
      <c r="AB2729" s="1337">
        <v>18810</v>
      </c>
    </row>
    <row r="2730" spans="1:28">
      <c r="A2730" s="1336" t="s">
        <v>1414</v>
      </c>
      <c r="B2730" s="2" t="s">
        <v>1479</v>
      </c>
      <c r="C2730" s="1" t="s">
        <v>1480</v>
      </c>
      <c r="D2730" s="1" t="s">
        <v>116</v>
      </c>
      <c r="E2730" s="1">
        <v>130308</v>
      </c>
      <c r="F2730" s="1336" t="s">
        <v>126</v>
      </c>
      <c r="G2730" s="1" t="s">
        <v>32</v>
      </c>
      <c r="H2730" s="1">
        <v>419523</v>
      </c>
      <c r="I2730" s="3">
        <v>42535</v>
      </c>
      <c r="J2730" s="3">
        <v>42530</v>
      </c>
      <c r="K2730" s="3">
        <v>42531</v>
      </c>
      <c r="N2730" s="1" t="s">
        <v>89</v>
      </c>
      <c r="O2730" s="1">
        <v>117074</v>
      </c>
      <c r="P2730" s="1">
        <v>30000</v>
      </c>
      <c r="Q2730" s="1">
        <v>4.9800000000000004</v>
      </c>
      <c r="R2730" s="1337">
        <v>149400</v>
      </c>
      <c r="S2730" s="4">
        <v>1833.3</v>
      </c>
      <c r="T2730" s="1">
        <v>4.3529999999999998</v>
      </c>
      <c r="U2730" s="1337">
        <v>130590</v>
      </c>
      <c r="V2730" s="1">
        <v>2.1000000000000001E-2</v>
      </c>
      <c r="W2730" s="1336">
        <v>630.29999999999995</v>
      </c>
      <c r="X2730" s="1">
        <v>13</v>
      </c>
      <c r="Y2730" s="1">
        <v>141</v>
      </c>
      <c r="AA2730" s="1">
        <v>401</v>
      </c>
      <c r="AB2730" s="1337">
        <v>18810</v>
      </c>
    </row>
    <row r="2731" spans="1:28">
      <c r="A2731" s="1336" t="s">
        <v>1414</v>
      </c>
      <c r="B2731" s="2" t="s">
        <v>1479</v>
      </c>
      <c r="C2731" s="1" t="s">
        <v>1480</v>
      </c>
      <c r="D2731" s="1" t="s">
        <v>116</v>
      </c>
      <c r="E2731" s="1">
        <v>130308</v>
      </c>
      <c r="F2731" s="1336" t="s">
        <v>126</v>
      </c>
      <c r="G2731" s="1" t="s">
        <v>32</v>
      </c>
      <c r="H2731" s="1">
        <v>419605</v>
      </c>
      <c r="I2731" s="3">
        <v>42535</v>
      </c>
      <c r="J2731" s="3">
        <v>42529</v>
      </c>
      <c r="K2731" s="3">
        <v>42530</v>
      </c>
      <c r="N2731" s="1" t="s">
        <v>89</v>
      </c>
      <c r="O2731" s="1">
        <v>116993</v>
      </c>
      <c r="P2731" s="1">
        <v>30000</v>
      </c>
      <c r="Q2731" s="1">
        <v>4.9800000000000004</v>
      </c>
      <c r="R2731" s="1337">
        <v>149400</v>
      </c>
      <c r="S2731" s="4">
        <v>1833.3</v>
      </c>
      <c r="T2731" s="1">
        <v>4.3529999999999998</v>
      </c>
      <c r="U2731" s="1337">
        <v>130590</v>
      </c>
      <c r="V2731" s="1">
        <v>2.1000000000000001E-2</v>
      </c>
      <c r="W2731" s="1336">
        <v>630.29999999999995</v>
      </c>
      <c r="X2731" s="1">
        <v>13</v>
      </c>
      <c r="Y2731" s="1">
        <v>141</v>
      </c>
      <c r="AA2731" s="1">
        <v>401</v>
      </c>
      <c r="AB2731" s="1337">
        <v>18810</v>
      </c>
    </row>
    <row r="2732" spans="1:28">
      <c r="A2732" s="1336" t="s">
        <v>1414</v>
      </c>
      <c r="B2732" s="2" t="s">
        <v>1479</v>
      </c>
      <c r="C2732" s="1" t="s">
        <v>1480</v>
      </c>
      <c r="D2732" s="1" t="s">
        <v>116</v>
      </c>
      <c r="E2732" s="1">
        <v>130308</v>
      </c>
      <c r="F2732" s="1336" t="s">
        <v>126</v>
      </c>
      <c r="G2732" s="1" t="s">
        <v>32</v>
      </c>
      <c r="H2732" s="1">
        <v>419606</v>
      </c>
      <c r="I2732" s="3">
        <v>42535</v>
      </c>
      <c r="J2732" s="3">
        <v>42529</v>
      </c>
      <c r="K2732" s="3">
        <v>42530</v>
      </c>
      <c r="N2732" s="1" t="s">
        <v>89</v>
      </c>
      <c r="O2732" s="1">
        <v>116993</v>
      </c>
      <c r="P2732" s="1">
        <v>30000</v>
      </c>
      <c r="Q2732" s="1">
        <v>4.9800000000000004</v>
      </c>
      <c r="R2732" s="1337">
        <v>149400</v>
      </c>
      <c r="S2732" s="4">
        <v>1833.3</v>
      </c>
      <c r="T2732" s="1">
        <v>4.3529999999999998</v>
      </c>
      <c r="U2732" s="1337">
        <v>130590</v>
      </c>
      <c r="V2732" s="1">
        <v>2.1000000000000001E-2</v>
      </c>
      <c r="W2732" s="1336">
        <v>630.29999999999995</v>
      </c>
      <c r="X2732" s="1">
        <v>13</v>
      </c>
      <c r="Y2732" s="1">
        <v>141</v>
      </c>
      <c r="AA2732" s="1">
        <v>401</v>
      </c>
      <c r="AB2732" s="1337">
        <v>18810</v>
      </c>
    </row>
    <row r="2733" spans="1:28">
      <c r="A2733" s="1336" t="s">
        <v>1414</v>
      </c>
      <c r="B2733" s="2" t="s">
        <v>1479</v>
      </c>
      <c r="C2733" s="1" t="s">
        <v>1480</v>
      </c>
      <c r="D2733" s="1" t="s">
        <v>116</v>
      </c>
      <c r="E2733" s="1">
        <v>130110</v>
      </c>
      <c r="F2733" s="1336" t="s">
        <v>198</v>
      </c>
      <c r="G2733" s="1" t="s">
        <v>32</v>
      </c>
      <c r="H2733" s="1">
        <v>419658</v>
      </c>
      <c r="I2733" s="3">
        <v>42536</v>
      </c>
      <c r="J2733" s="3">
        <v>42534</v>
      </c>
      <c r="K2733" s="3">
        <v>42535</v>
      </c>
      <c r="N2733" s="1" t="s">
        <v>89</v>
      </c>
      <c r="O2733" s="1">
        <v>117170</v>
      </c>
      <c r="P2733" s="1">
        <v>10000</v>
      </c>
      <c r="Q2733" s="1">
        <v>4.9800000000000004</v>
      </c>
      <c r="R2733" s="1337">
        <v>49800</v>
      </c>
      <c r="S2733" s="1">
        <v>611.1</v>
      </c>
      <c r="T2733" s="1">
        <v>4.3529999999999998</v>
      </c>
      <c r="U2733" s="1337">
        <v>43530</v>
      </c>
      <c r="V2733" s="1">
        <v>2.1000000000000001E-2</v>
      </c>
      <c r="W2733" s="1336">
        <v>210.1</v>
      </c>
      <c r="X2733" s="1">
        <v>13</v>
      </c>
      <c r="Y2733" s="1">
        <v>130</v>
      </c>
      <c r="AA2733" s="1">
        <v>401</v>
      </c>
      <c r="AB2733" s="1337">
        <v>6270</v>
      </c>
    </row>
    <row r="2734" spans="1:28">
      <c r="A2734" s="1336" t="s">
        <v>1414</v>
      </c>
      <c r="B2734" s="2" t="s">
        <v>1479</v>
      </c>
      <c r="C2734" s="1" t="s">
        <v>1480</v>
      </c>
      <c r="D2734" s="1" t="s">
        <v>116</v>
      </c>
      <c r="E2734" s="1">
        <v>130365</v>
      </c>
      <c r="F2734" s="1336" t="s">
        <v>432</v>
      </c>
      <c r="G2734" s="1" t="s">
        <v>32</v>
      </c>
      <c r="H2734" s="1">
        <v>419763</v>
      </c>
      <c r="I2734" s="3">
        <v>42535</v>
      </c>
      <c r="J2734" s="3">
        <v>42531</v>
      </c>
      <c r="K2734" s="3">
        <v>42531</v>
      </c>
      <c r="L2734" s="1">
        <v>222498</v>
      </c>
      <c r="M2734" s="3">
        <v>42535</v>
      </c>
      <c r="N2734" s="1" t="s">
        <v>89</v>
      </c>
      <c r="O2734" s="1">
        <v>117107</v>
      </c>
      <c r="P2734" s="1">
        <v>13500</v>
      </c>
      <c r="Q2734" s="1">
        <v>4.96</v>
      </c>
      <c r="R2734" s="1337">
        <v>66960</v>
      </c>
      <c r="S2734" s="1">
        <v>554.99</v>
      </c>
      <c r="T2734" s="1">
        <v>4.3529999999999998</v>
      </c>
      <c r="U2734" s="1337">
        <v>58765.5</v>
      </c>
      <c r="V2734" s="1">
        <v>2.1000000000000001E-2</v>
      </c>
      <c r="W2734" s="1336">
        <v>283.63499999999999</v>
      </c>
      <c r="X2734" s="1">
        <v>13</v>
      </c>
      <c r="Y2734" s="1">
        <v>135</v>
      </c>
      <c r="Z2734" s="1" t="s">
        <v>90</v>
      </c>
      <c r="AA2734" s="1">
        <v>401</v>
      </c>
      <c r="AB2734" s="1337">
        <v>8194.5</v>
      </c>
    </row>
    <row r="2735" spans="1:28">
      <c r="A2735" s="1336" t="s">
        <v>1414</v>
      </c>
      <c r="B2735" s="2" t="s">
        <v>1479</v>
      </c>
      <c r="C2735" s="1" t="s">
        <v>1480</v>
      </c>
      <c r="D2735" s="1" t="s">
        <v>116</v>
      </c>
      <c r="E2735" s="1">
        <v>130352</v>
      </c>
      <c r="F2735" s="1336" t="s">
        <v>1422</v>
      </c>
      <c r="G2735" s="1" t="s">
        <v>32</v>
      </c>
      <c r="H2735" s="1">
        <v>419848</v>
      </c>
      <c r="I2735" s="3">
        <v>42536</v>
      </c>
      <c r="J2735" s="3">
        <v>42535</v>
      </c>
      <c r="K2735" s="3">
        <v>42537</v>
      </c>
      <c r="L2735" s="1">
        <v>222588</v>
      </c>
      <c r="M2735" s="3">
        <v>42536</v>
      </c>
      <c r="N2735" s="1" t="s">
        <v>89</v>
      </c>
      <c r="O2735" s="1">
        <v>117230</v>
      </c>
      <c r="P2735" s="1">
        <v>3000</v>
      </c>
      <c r="Q2735" s="1">
        <v>4.96</v>
      </c>
      <c r="R2735" s="1337">
        <v>14880</v>
      </c>
      <c r="S2735" s="1">
        <v>123.33</v>
      </c>
      <c r="T2735" s="1">
        <v>4.3529999999999998</v>
      </c>
      <c r="U2735" s="1337">
        <v>13059</v>
      </c>
      <c r="V2735" s="1">
        <v>2.1000000000000001E-2</v>
      </c>
      <c r="W2735" s="1336">
        <v>63.03</v>
      </c>
      <c r="X2735" s="1">
        <v>13</v>
      </c>
      <c r="Y2735" s="1">
        <v>135</v>
      </c>
      <c r="Z2735" s="1" t="s">
        <v>259</v>
      </c>
      <c r="AA2735" s="1">
        <v>401</v>
      </c>
      <c r="AB2735" s="1337">
        <v>1821</v>
      </c>
    </row>
    <row r="2736" spans="1:28">
      <c r="A2736" s="1336" t="s">
        <v>1414</v>
      </c>
      <c r="B2736" s="2" t="s">
        <v>1479</v>
      </c>
      <c r="C2736" s="1" t="s">
        <v>1480</v>
      </c>
      <c r="D2736" s="1" t="s">
        <v>116</v>
      </c>
      <c r="E2736" s="1">
        <v>130099</v>
      </c>
      <c r="F2736" s="1336" t="s">
        <v>150</v>
      </c>
      <c r="G2736" s="1" t="s">
        <v>32</v>
      </c>
      <c r="H2736" s="1">
        <v>419860</v>
      </c>
      <c r="I2736" s="3">
        <v>42536</v>
      </c>
      <c r="J2736" s="3">
        <v>42535</v>
      </c>
      <c r="K2736" s="3">
        <v>42535</v>
      </c>
      <c r="N2736" s="1" t="s">
        <v>89</v>
      </c>
      <c r="O2736" s="1">
        <v>117207</v>
      </c>
      <c r="P2736" s="1">
        <v>50000</v>
      </c>
      <c r="Q2736" s="1">
        <v>4.9800000000000004</v>
      </c>
      <c r="R2736" s="1337">
        <v>249000</v>
      </c>
      <c r="S2736" s="4">
        <v>3055.5</v>
      </c>
      <c r="T2736" s="1">
        <v>4.3529999999999998</v>
      </c>
      <c r="U2736" s="1337">
        <v>217650</v>
      </c>
      <c r="V2736" s="1">
        <v>2.1000000000000001E-2</v>
      </c>
      <c r="W2736" s="1337">
        <v>1050.5</v>
      </c>
      <c r="X2736" s="1">
        <v>13</v>
      </c>
      <c r="Y2736" s="1">
        <v>130</v>
      </c>
      <c r="AA2736" s="1">
        <v>401</v>
      </c>
      <c r="AB2736" s="1337">
        <v>31350</v>
      </c>
    </row>
    <row r="2737" spans="1:28">
      <c r="A2737" s="1336" t="s">
        <v>1414</v>
      </c>
      <c r="B2737" s="2" t="s">
        <v>1479</v>
      </c>
      <c r="C2737" s="1" t="s">
        <v>1480</v>
      </c>
      <c r="D2737" s="1" t="s">
        <v>116</v>
      </c>
      <c r="E2737" s="1">
        <v>130216</v>
      </c>
      <c r="F2737" s="1336" t="s">
        <v>810</v>
      </c>
      <c r="G2737" s="1" t="s">
        <v>32</v>
      </c>
      <c r="H2737" s="1">
        <v>420001</v>
      </c>
      <c r="I2737" s="3">
        <v>42536</v>
      </c>
      <c r="J2737" s="3">
        <v>42534</v>
      </c>
      <c r="K2737" s="3">
        <v>42537</v>
      </c>
      <c r="L2737" s="1">
        <v>222621</v>
      </c>
      <c r="M2737" s="3">
        <v>42536</v>
      </c>
      <c r="N2737" s="1" t="s">
        <v>89</v>
      </c>
      <c r="O2737" s="1">
        <v>117193</v>
      </c>
      <c r="P2737" s="1">
        <v>3000</v>
      </c>
      <c r="Q2737" s="1">
        <v>5.08</v>
      </c>
      <c r="R2737" s="1337">
        <v>15240</v>
      </c>
      <c r="S2737" s="1">
        <v>483.33</v>
      </c>
      <c r="T2737" s="1">
        <v>4.3529999999999998</v>
      </c>
      <c r="U2737" s="1337">
        <v>13059</v>
      </c>
      <c r="V2737" s="1">
        <v>2.1000000000000001E-2</v>
      </c>
      <c r="W2737" s="1336">
        <v>63.03</v>
      </c>
      <c r="X2737" s="1">
        <v>13</v>
      </c>
      <c r="Y2737" s="1">
        <v>135</v>
      </c>
      <c r="Z2737" s="1" t="s">
        <v>436</v>
      </c>
      <c r="AA2737" s="1">
        <v>401</v>
      </c>
      <c r="AB2737" s="1337">
        <v>2181</v>
      </c>
    </row>
    <row r="2738" spans="1:28">
      <c r="A2738" s="1336" t="s">
        <v>1414</v>
      </c>
      <c r="B2738" s="2" t="s">
        <v>1479</v>
      </c>
      <c r="C2738" s="1" t="s">
        <v>1480</v>
      </c>
      <c r="D2738" s="1" t="s">
        <v>116</v>
      </c>
      <c r="E2738" s="1">
        <v>130001</v>
      </c>
      <c r="F2738" s="1336" t="s">
        <v>132</v>
      </c>
      <c r="G2738" s="1" t="s">
        <v>32</v>
      </c>
      <c r="H2738" s="1">
        <v>420193</v>
      </c>
      <c r="I2738" s="3">
        <v>42541</v>
      </c>
      <c r="J2738" s="3">
        <v>42528</v>
      </c>
      <c r="K2738" s="3">
        <v>42529</v>
      </c>
      <c r="N2738" s="1" t="s">
        <v>89</v>
      </c>
      <c r="O2738" s="1">
        <v>116966</v>
      </c>
      <c r="P2738" s="1">
        <v>30000</v>
      </c>
      <c r="Q2738" s="1">
        <v>4.96</v>
      </c>
      <c r="R2738" s="1337">
        <v>148800</v>
      </c>
      <c r="S2738" s="4">
        <v>1233.3</v>
      </c>
      <c r="T2738" s="1">
        <v>4.3529999999999998</v>
      </c>
      <c r="U2738" s="1337">
        <v>130590</v>
      </c>
      <c r="V2738" s="1">
        <v>2.1000000000000001E-2</v>
      </c>
      <c r="W2738" s="1336">
        <v>630.29999999999995</v>
      </c>
      <c r="X2738" s="1">
        <v>13</v>
      </c>
      <c r="Y2738" s="1">
        <v>130</v>
      </c>
      <c r="AA2738" s="1">
        <v>401</v>
      </c>
      <c r="AB2738" s="1337">
        <v>18210</v>
      </c>
    </row>
    <row r="2739" spans="1:28">
      <c r="A2739" s="1336" t="s">
        <v>1414</v>
      </c>
      <c r="B2739" s="2" t="s">
        <v>1479</v>
      </c>
      <c r="C2739" s="1" t="s">
        <v>1480</v>
      </c>
      <c r="D2739" s="1" t="s">
        <v>116</v>
      </c>
      <c r="E2739" s="1">
        <v>130308</v>
      </c>
      <c r="F2739" s="1336" t="s">
        <v>126</v>
      </c>
      <c r="G2739" s="1" t="s">
        <v>32</v>
      </c>
      <c r="H2739" s="1">
        <v>420205</v>
      </c>
      <c r="I2739" s="3">
        <v>42541</v>
      </c>
      <c r="J2739" s="3">
        <v>42537</v>
      </c>
      <c r="K2739" s="3">
        <v>42538</v>
      </c>
      <c r="N2739" s="1" t="s">
        <v>89</v>
      </c>
      <c r="O2739" s="1">
        <v>117266</v>
      </c>
      <c r="P2739" s="1">
        <v>50000</v>
      </c>
      <c r="Q2739" s="1">
        <v>4.9800000000000004</v>
      </c>
      <c r="R2739" s="1337">
        <v>249000</v>
      </c>
      <c r="S2739" s="4">
        <v>3055.5</v>
      </c>
      <c r="T2739" s="1">
        <v>4.3529999999999998</v>
      </c>
      <c r="U2739" s="1337">
        <v>217650</v>
      </c>
      <c r="V2739" s="1">
        <v>2.1000000000000001E-2</v>
      </c>
      <c r="W2739" s="1337">
        <v>1050.5</v>
      </c>
      <c r="X2739" s="1">
        <v>13</v>
      </c>
      <c r="Y2739" s="1">
        <v>141</v>
      </c>
      <c r="AA2739" s="1">
        <v>401</v>
      </c>
      <c r="AB2739" s="1337">
        <v>31350</v>
      </c>
    </row>
    <row r="2740" spans="1:28">
      <c r="A2740" s="1336" t="s">
        <v>1414</v>
      </c>
      <c r="B2740" s="2" t="s">
        <v>1479</v>
      </c>
      <c r="C2740" s="1" t="s">
        <v>1480</v>
      </c>
      <c r="D2740" s="1" t="s">
        <v>116</v>
      </c>
      <c r="E2740" s="1">
        <v>130140</v>
      </c>
      <c r="F2740" s="1336" t="s">
        <v>222</v>
      </c>
      <c r="G2740" s="1" t="s">
        <v>32</v>
      </c>
      <c r="H2740" s="1">
        <v>420276</v>
      </c>
      <c r="I2740" s="3">
        <v>42541</v>
      </c>
      <c r="J2740" s="3">
        <v>42538</v>
      </c>
      <c r="K2740" s="3">
        <v>42538</v>
      </c>
      <c r="N2740" s="1" t="s">
        <v>89</v>
      </c>
      <c r="O2740" s="1">
        <v>117296</v>
      </c>
      <c r="P2740" s="1">
        <v>15000</v>
      </c>
      <c r="Q2740" s="1">
        <v>4.9800000000000004</v>
      </c>
      <c r="R2740" s="1337">
        <v>74700</v>
      </c>
      <c r="S2740" s="1">
        <v>916.65</v>
      </c>
      <c r="T2740" s="1">
        <v>4.3529999999999998</v>
      </c>
      <c r="U2740" s="1337">
        <v>65295</v>
      </c>
      <c r="V2740" s="1">
        <v>2.1000000000000001E-2</v>
      </c>
      <c r="W2740" s="1336">
        <v>315.14999999999998</v>
      </c>
      <c r="X2740" s="1">
        <v>13</v>
      </c>
      <c r="Y2740" s="1">
        <v>130</v>
      </c>
      <c r="AA2740" s="1">
        <v>401</v>
      </c>
      <c r="AB2740" s="1337">
        <v>9405</v>
      </c>
    </row>
    <row r="2741" spans="1:28">
      <c r="A2741" s="1336" t="s">
        <v>1414</v>
      </c>
      <c r="B2741" s="2" t="s">
        <v>1479</v>
      </c>
      <c r="C2741" s="1" t="s">
        <v>1480</v>
      </c>
      <c r="D2741" s="1" t="s">
        <v>116</v>
      </c>
      <c r="E2741" s="1">
        <v>130019</v>
      </c>
      <c r="F2741" s="1336" t="s">
        <v>412</v>
      </c>
      <c r="G2741" s="1" t="s">
        <v>32</v>
      </c>
      <c r="H2741" s="1">
        <v>420372</v>
      </c>
      <c r="I2741" s="3">
        <v>42542</v>
      </c>
      <c r="J2741" s="3">
        <v>42538</v>
      </c>
      <c r="K2741" s="3">
        <v>42541</v>
      </c>
      <c r="N2741" s="1" t="s">
        <v>89</v>
      </c>
      <c r="O2741" s="1">
        <v>117308</v>
      </c>
      <c r="P2741" s="1">
        <v>10000</v>
      </c>
      <c r="Q2741" s="1">
        <v>5.08</v>
      </c>
      <c r="R2741" s="1337">
        <v>50800</v>
      </c>
      <c r="S2741" s="4">
        <v>1611.1</v>
      </c>
      <c r="T2741" s="1">
        <v>4.3529999999999998</v>
      </c>
      <c r="U2741" s="1337">
        <v>43530</v>
      </c>
      <c r="V2741" s="1">
        <v>2.1000000000000001E-2</v>
      </c>
      <c r="W2741" s="1336">
        <v>210.1</v>
      </c>
      <c r="X2741" s="1">
        <v>13</v>
      </c>
      <c r="Y2741" s="1">
        <v>130</v>
      </c>
      <c r="AA2741" s="1">
        <v>401</v>
      </c>
      <c r="AB2741" s="1337">
        <v>7270</v>
      </c>
    </row>
    <row r="2742" spans="1:28">
      <c r="A2742" s="1336" t="s">
        <v>1414</v>
      </c>
      <c r="B2742" s="2" t="s">
        <v>1479</v>
      </c>
      <c r="C2742" s="1" t="s">
        <v>1480</v>
      </c>
      <c r="D2742" s="1" t="s">
        <v>116</v>
      </c>
      <c r="E2742" s="1">
        <v>130001</v>
      </c>
      <c r="F2742" s="1336" t="s">
        <v>132</v>
      </c>
      <c r="G2742" s="1" t="s">
        <v>32</v>
      </c>
      <c r="H2742" s="1">
        <v>420513</v>
      </c>
      <c r="I2742" s="3">
        <v>42543</v>
      </c>
      <c r="J2742" s="3">
        <v>42528</v>
      </c>
      <c r="K2742" s="3">
        <v>42529</v>
      </c>
      <c r="N2742" s="1" t="s">
        <v>89</v>
      </c>
      <c r="O2742" s="1">
        <v>116966</v>
      </c>
      <c r="P2742" s="1">
        <v>20000</v>
      </c>
      <c r="Q2742" s="1">
        <v>4.96</v>
      </c>
      <c r="R2742" s="1337">
        <v>99200</v>
      </c>
      <c r="S2742" s="1">
        <v>822.2</v>
      </c>
      <c r="T2742" s="1">
        <v>4.3529999999999998</v>
      </c>
      <c r="U2742" s="1337">
        <v>87060</v>
      </c>
      <c r="V2742" s="1">
        <v>2.1000000000000001E-2</v>
      </c>
      <c r="W2742" s="1336">
        <v>420.2</v>
      </c>
      <c r="X2742" s="1">
        <v>13</v>
      </c>
      <c r="Y2742" s="1">
        <v>130</v>
      </c>
      <c r="AA2742" s="1">
        <v>401</v>
      </c>
      <c r="AB2742" s="1337">
        <v>12140</v>
      </c>
    </row>
    <row r="2743" spans="1:28">
      <c r="A2743" s="1336" t="s">
        <v>1414</v>
      </c>
      <c r="B2743" s="2" t="s">
        <v>1479</v>
      </c>
      <c r="C2743" s="1" t="s">
        <v>1480</v>
      </c>
      <c r="D2743" s="1" t="s">
        <v>116</v>
      </c>
      <c r="E2743" s="1">
        <v>130157</v>
      </c>
      <c r="F2743" s="1336" t="s">
        <v>415</v>
      </c>
      <c r="G2743" s="1" t="s">
        <v>32</v>
      </c>
      <c r="H2743" s="1">
        <v>420630</v>
      </c>
      <c r="I2743" s="3">
        <v>42543</v>
      </c>
      <c r="J2743" s="3">
        <v>42542</v>
      </c>
      <c r="K2743" s="3">
        <v>42543</v>
      </c>
      <c r="L2743" s="1">
        <v>222984</v>
      </c>
      <c r="M2743" s="3">
        <v>42542</v>
      </c>
      <c r="N2743" s="1" t="s">
        <v>89</v>
      </c>
      <c r="O2743" s="1">
        <v>117390</v>
      </c>
      <c r="P2743" s="1">
        <v>10000</v>
      </c>
      <c r="Q2743" s="1">
        <v>5.03</v>
      </c>
      <c r="R2743" s="1337">
        <v>50300</v>
      </c>
      <c r="S2743" s="4">
        <v>1111.0999999999999</v>
      </c>
      <c r="T2743" s="1">
        <v>4.3529999999999998</v>
      </c>
      <c r="U2743" s="1337">
        <v>43530</v>
      </c>
      <c r="V2743" s="1">
        <v>2.1000000000000001E-2</v>
      </c>
      <c r="W2743" s="1336">
        <v>210.1</v>
      </c>
      <c r="X2743" s="1">
        <v>13</v>
      </c>
      <c r="Y2743" s="1">
        <v>130</v>
      </c>
      <c r="AA2743" s="1">
        <v>401</v>
      </c>
      <c r="AB2743" s="1337">
        <v>6770</v>
      </c>
    </row>
    <row r="2744" spans="1:28">
      <c r="A2744" s="1336" t="s">
        <v>1414</v>
      </c>
      <c r="B2744" s="2" t="s">
        <v>1479</v>
      </c>
      <c r="C2744" s="1" t="s">
        <v>1480</v>
      </c>
      <c r="D2744" s="1" t="s">
        <v>116</v>
      </c>
      <c r="E2744" s="1">
        <v>130371</v>
      </c>
      <c r="F2744" s="1336" t="s">
        <v>658</v>
      </c>
      <c r="G2744" s="1" t="s">
        <v>32</v>
      </c>
      <c r="H2744" s="1">
        <v>420654</v>
      </c>
      <c r="I2744" s="3">
        <v>42543</v>
      </c>
      <c r="J2744" s="3">
        <v>42538</v>
      </c>
      <c r="K2744" s="3">
        <v>42542</v>
      </c>
      <c r="L2744" s="1">
        <v>223000</v>
      </c>
      <c r="M2744" s="3">
        <v>42543</v>
      </c>
      <c r="N2744" s="1" t="s">
        <v>89</v>
      </c>
      <c r="O2744" s="1">
        <v>117319</v>
      </c>
      <c r="P2744" s="1">
        <v>3000</v>
      </c>
      <c r="Q2744" s="1">
        <v>5.08</v>
      </c>
      <c r="R2744" s="1337">
        <v>15240</v>
      </c>
      <c r="S2744" s="1">
        <v>483.33</v>
      </c>
      <c r="T2744" s="1">
        <v>4.3529999999999998</v>
      </c>
      <c r="U2744" s="1337">
        <v>13059</v>
      </c>
      <c r="V2744" s="1">
        <v>2.1000000000000001E-2</v>
      </c>
      <c r="W2744" s="1336">
        <v>63.03</v>
      </c>
      <c r="X2744" s="1">
        <v>13</v>
      </c>
      <c r="Y2744" s="1">
        <v>135</v>
      </c>
      <c r="Z2744" s="1" t="s">
        <v>143</v>
      </c>
      <c r="AA2744" s="1">
        <v>401</v>
      </c>
      <c r="AB2744" s="1337">
        <v>2181</v>
      </c>
    </row>
    <row r="2745" spans="1:28">
      <c r="A2745" s="1336" t="s">
        <v>1414</v>
      </c>
      <c r="B2745" s="2" t="s">
        <v>1479</v>
      </c>
      <c r="C2745" s="1" t="s">
        <v>1480</v>
      </c>
      <c r="D2745" s="1" t="s">
        <v>116</v>
      </c>
      <c r="E2745" s="1">
        <v>130118</v>
      </c>
      <c r="F2745" s="1336" t="s">
        <v>697</v>
      </c>
      <c r="G2745" s="1" t="s">
        <v>32</v>
      </c>
      <c r="H2745" s="1">
        <v>420978</v>
      </c>
      <c r="I2745" s="3">
        <v>42545</v>
      </c>
      <c r="J2745" s="3">
        <v>42543</v>
      </c>
      <c r="K2745" s="3">
        <v>42543</v>
      </c>
      <c r="L2745" s="1">
        <v>223148</v>
      </c>
      <c r="M2745" s="3">
        <v>42545</v>
      </c>
      <c r="N2745" s="1" t="s">
        <v>89</v>
      </c>
      <c r="O2745" s="1">
        <v>117414</v>
      </c>
      <c r="P2745" s="1">
        <v>5000</v>
      </c>
      <c r="Q2745" s="1">
        <v>5.08</v>
      </c>
      <c r="R2745" s="1337">
        <v>25400</v>
      </c>
      <c r="S2745" s="1">
        <v>805.55</v>
      </c>
      <c r="T2745" s="1">
        <v>4.3529999999999998</v>
      </c>
      <c r="U2745" s="1337">
        <v>21765</v>
      </c>
      <c r="V2745" s="1">
        <v>2.1000000000000001E-2</v>
      </c>
      <c r="W2745" s="1336">
        <v>105.05</v>
      </c>
      <c r="X2745" s="1">
        <v>13</v>
      </c>
      <c r="Y2745" s="1">
        <v>135</v>
      </c>
      <c r="Z2745" s="1" t="s">
        <v>436</v>
      </c>
      <c r="AA2745" s="1">
        <v>401</v>
      </c>
      <c r="AB2745" s="1337">
        <v>3635</v>
      </c>
    </row>
    <row r="2746" spans="1:28">
      <c r="A2746" s="1336" t="s">
        <v>1414</v>
      </c>
      <c r="B2746" s="2" t="s">
        <v>1479</v>
      </c>
      <c r="C2746" s="1" t="s">
        <v>1480</v>
      </c>
      <c r="D2746" s="1" t="s">
        <v>116</v>
      </c>
      <c r="E2746" s="1">
        <v>130004</v>
      </c>
      <c r="F2746" s="1336" t="s">
        <v>125</v>
      </c>
      <c r="G2746" s="1" t="s">
        <v>32</v>
      </c>
      <c r="H2746" s="1">
        <v>420982</v>
      </c>
      <c r="I2746" s="3">
        <v>42545</v>
      </c>
      <c r="J2746" s="3">
        <v>42545</v>
      </c>
      <c r="K2746" s="3">
        <v>42548</v>
      </c>
      <c r="L2746" s="1">
        <v>223150</v>
      </c>
      <c r="M2746" s="3">
        <v>42545</v>
      </c>
      <c r="N2746" s="1" t="s">
        <v>89</v>
      </c>
      <c r="O2746" s="1">
        <v>117452</v>
      </c>
      <c r="P2746" s="1">
        <v>20000</v>
      </c>
      <c r="Q2746" s="1">
        <v>4.84</v>
      </c>
      <c r="R2746" s="1337">
        <v>96800</v>
      </c>
      <c r="S2746" s="4">
        <v>-1577.8</v>
      </c>
      <c r="T2746" s="1">
        <v>4.3529999999999998</v>
      </c>
      <c r="U2746" s="1337">
        <v>87060</v>
      </c>
      <c r="V2746" s="1">
        <v>2.1000000000000001E-2</v>
      </c>
      <c r="W2746" s="1336">
        <v>420.2</v>
      </c>
      <c r="X2746" s="1">
        <v>13</v>
      </c>
      <c r="Y2746" s="1">
        <v>130</v>
      </c>
      <c r="AA2746" s="1">
        <v>401</v>
      </c>
      <c r="AB2746" s="1337">
        <v>9740</v>
      </c>
    </row>
    <row r="2747" spans="1:28">
      <c r="A2747" s="1336" t="s">
        <v>1414</v>
      </c>
      <c r="B2747" s="2" t="s">
        <v>1479</v>
      </c>
      <c r="C2747" s="1" t="s">
        <v>1480</v>
      </c>
      <c r="D2747" s="1" t="s">
        <v>116</v>
      </c>
      <c r="E2747" s="1">
        <v>130322</v>
      </c>
      <c r="F2747" s="1336" t="s">
        <v>142</v>
      </c>
      <c r="G2747" s="1" t="s">
        <v>32</v>
      </c>
      <c r="H2747" s="1">
        <v>420993</v>
      </c>
      <c r="I2747" s="3">
        <v>42545</v>
      </c>
      <c r="J2747" s="3">
        <v>42543</v>
      </c>
      <c r="K2747" s="3">
        <v>42544</v>
      </c>
      <c r="L2747" s="1">
        <v>223117</v>
      </c>
      <c r="M2747" s="3">
        <v>42544</v>
      </c>
      <c r="N2747" s="1" t="s">
        <v>89</v>
      </c>
      <c r="O2747" s="1">
        <v>117391</v>
      </c>
      <c r="P2747" s="1">
        <v>5000</v>
      </c>
      <c r="Q2747" s="1">
        <v>4.79</v>
      </c>
      <c r="R2747" s="1337">
        <v>23950</v>
      </c>
      <c r="S2747" s="1">
        <v>-644.45000000000005</v>
      </c>
      <c r="T2747" s="1">
        <v>4.3529999999999998</v>
      </c>
      <c r="U2747" s="1337">
        <v>21765</v>
      </c>
      <c r="V2747" s="1">
        <v>2.1000000000000001E-2</v>
      </c>
      <c r="W2747" s="1336">
        <v>105.05</v>
      </c>
      <c r="X2747" s="1">
        <v>13</v>
      </c>
      <c r="Y2747" s="1">
        <v>135</v>
      </c>
      <c r="Z2747" s="1" t="s">
        <v>143</v>
      </c>
      <c r="AA2747" s="1">
        <v>401</v>
      </c>
      <c r="AB2747" s="1337">
        <v>2185</v>
      </c>
    </row>
    <row r="2748" spans="1:28">
      <c r="A2748" s="1336" t="s">
        <v>1414</v>
      </c>
      <c r="B2748" s="2" t="s">
        <v>1479</v>
      </c>
      <c r="C2748" s="1" t="s">
        <v>1480</v>
      </c>
      <c r="D2748" s="1" t="s">
        <v>116</v>
      </c>
      <c r="E2748" s="1">
        <v>130001</v>
      </c>
      <c r="F2748" s="1336" t="s">
        <v>132</v>
      </c>
      <c r="G2748" s="1" t="s">
        <v>32</v>
      </c>
      <c r="H2748" s="1">
        <v>421025</v>
      </c>
      <c r="I2748" s="3">
        <v>42546</v>
      </c>
      <c r="J2748" s="3">
        <v>42528</v>
      </c>
      <c r="K2748" s="3">
        <v>42529</v>
      </c>
      <c r="N2748" s="1" t="s">
        <v>89</v>
      </c>
      <c r="O2748" s="1">
        <v>116966</v>
      </c>
      <c r="P2748" s="1">
        <v>50000</v>
      </c>
      <c r="Q2748" s="1">
        <v>4.96</v>
      </c>
      <c r="R2748" s="1337">
        <v>248000</v>
      </c>
      <c r="S2748" s="4">
        <v>2055.5</v>
      </c>
      <c r="T2748" s="1">
        <v>4.3529999999999998</v>
      </c>
      <c r="U2748" s="1337">
        <v>217650</v>
      </c>
      <c r="V2748" s="1">
        <v>2.1000000000000001E-2</v>
      </c>
      <c r="W2748" s="1337">
        <v>1050.5</v>
      </c>
      <c r="X2748" s="1">
        <v>13</v>
      </c>
      <c r="Y2748" s="1">
        <v>130</v>
      </c>
      <c r="AA2748" s="1">
        <v>401</v>
      </c>
      <c r="AB2748" s="1337">
        <v>30350</v>
      </c>
    </row>
    <row r="2749" spans="1:28">
      <c r="A2749" s="1336" t="s">
        <v>1414</v>
      </c>
      <c r="B2749" s="2" t="s">
        <v>1479</v>
      </c>
      <c r="C2749" s="1" t="s">
        <v>1480</v>
      </c>
      <c r="D2749" s="1" t="s">
        <v>116</v>
      </c>
      <c r="E2749" s="1">
        <v>130001</v>
      </c>
      <c r="F2749" s="1336" t="s">
        <v>132</v>
      </c>
      <c r="G2749" s="1" t="s">
        <v>32</v>
      </c>
      <c r="H2749" s="1">
        <v>421026</v>
      </c>
      <c r="I2749" s="3">
        <v>42546</v>
      </c>
      <c r="J2749" s="3">
        <v>42530</v>
      </c>
      <c r="K2749" s="3">
        <v>42531</v>
      </c>
      <c r="N2749" s="1" t="s">
        <v>89</v>
      </c>
      <c r="O2749" s="1">
        <v>117051</v>
      </c>
      <c r="P2749" s="1">
        <v>50000</v>
      </c>
      <c r="Q2749" s="1">
        <v>4.96</v>
      </c>
      <c r="R2749" s="1337">
        <v>248000</v>
      </c>
      <c r="S2749" s="4">
        <v>2055.5</v>
      </c>
      <c r="T2749" s="1">
        <v>4.3529999999999998</v>
      </c>
      <c r="U2749" s="1337">
        <v>217650</v>
      </c>
      <c r="V2749" s="1">
        <v>2.1000000000000001E-2</v>
      </c>
      <c r="W2749" s="1337">
        <v>1050.5</v>
      </c>
      <c r="X2749" s="1">
        <v>13</v>
      </c>
      <c r="Y2749" s="1">
        <v>130</v>
      </c>
      <c r="AA2749" s="1">
        <v>401</v>
      </c>
      <c r="AB2749" s="1337">
        <v>30350</v>
      </c>
    </row>
    <row r="2750" spans="1:28">
      <c r="A2750" s="1336" t="s">
        <v>1414</v>
      </c>
      <c r="B2750" s="2" t="s">
        <v>1479</v>
      </c>
      <c r="C2750" s="1" t="s">
        <v>1480</v>
      </c>
      <c r="D2750" s="1" t="s">
        <v>116</v>
      </c>
      <c r="E2750" s="1">
        <v>130099</v>
      </c>
      <c r="F2750" s="1336" t="s">
        <v>150</v>
      </c>
      <c r="G2750" s="1" t="s">
        <v>32</v>
      </c>
      <c r="H2750" s="1">
        <v>421027</v>
      </c>
      <c r="I2750" s="3">
        <v>42546</v>
      </c>
      <c r="J2750" s="3">
        <v>42544</v>
      </c>
      <c r="K2750" s="3">
        <v>42545</v>
      </c>
      <c r="N2750" s="1" t="s">
        <v>89</v>
      </c>
      <c r="O2750" s="1">
        <v>117431</v>
      </c>
      <c r="P2750" s="1">
        <v>20000</v>
      </c>
      <c r="Q2750" s="1">
        <v>4.9800000000000004</v>
      </c>
      <c r="R2750" s="1337">
        <v>99600</v>
      </c>
      <c r="S2750" s="4">
        <v>1222.2</v>
      </c>
      <c r="T2750" s="1">
        <v>4.3529999999999998</v>
      </c>
      <c r="U2750" s="1337">
        <v>87060</v>
      </c>
      <c r="V2750" s="1">
        <v>2.1000000000000001E-2</v>
      </c>
      <c r="W2750" s="1336">
        <v>420.2</v>
      </c>
      <c r="X2750" s="1">
        <v>13</v>
      </c>
      <c r="Y2750" s="1">
        <v>130</v>
      </c>
      <c r="AA2750" s="1">
        <v>401</v>
      </c>
      <c r="AB2750" s="1337">
        <v>12540</v>
      </c>
    </row>
    <row r="2751" spans="1:28">
      <c r="A2751" s="1336" t="s">
        <v>1414</v>
      </c>
      <c r="B2751" s="2" t="s">
        <v>1479</v>
      </c>
      <c r="C2751" s="1" t="s">
        <v>1480</v>
      </c>
      <c r="D2751" s="1" t="s">
        <v>116</v>
      </c>
      <c r="E2751" s="1">
        <v>130001</v>
      </c>
      <c r="F2751" s="1336" t="s">
        <v>132</v>
      </c>
      <c r="G2751" s="1" t="s">
        <v>32</v>
      </c>
      <c r="H2751" s="1">
        <v>421028</v>
      </c>
      <c r="I2751" s="3">
        <v>42546</v>
      </c>
      <c r="J2751" s="3">
        <v>42530</v>
      </c>
      <c r="K2751" s="3">
        <v>42531</v>
      </c>
      <c r="N2751" s="1" t="s">
        <v>89</v>
      </c>
      <c r="O2751" s="1">
        <v>117051</v>
      </c>
      <c r="P2751" s="1">
        <v>30000</v>
      </c>
      <c r="Q2751" s="1">
        <v>4.96</v>
      </c>
      <c r="R2751" s="1337">
        <v>148800</v>
      </c>
      <c r="S2751" s="4">
        <v>1233.3</v>
      </c>
      <c r="T2751" s="1">
        <v>4.3529999999999998</v>
      </c>
      <c r="U2751" s="1337">
        <v>130590</v>
      </c>
      <c r="V2751" s="1">
        <v>2.1000000000000001E-2</v>
      </c>
      <c r="W2751" s="1336">
        <v>630.29999999999995</v>
      </c>
      <c r="X2751" s="1">
        <v>13</v>
      </c>
      <c r="Y2751" s="1">
        <v>130</v>
      </c>
      <c r="AA2751" s="1">
        <v>401</v>
      </c>
      <c r="AB2751" s="1337">
        <v>18210</v>
      </c>
    </row>
    <row r="2752" spans="1:28">
      <c r="A2752" s="1336" t="s">
        <v>1414</v>
      </c>
      <c r="B2752" s="2" t="s">
        <v>1479</v>
      </c>
      <c r="C2752" s="1" t="s">
        <v>1480</v>
      </c>
      <c r="D2752" s="1" t="s">
        <v>116</v>
      </c>
      <c r="E2752" s="1">
        <v>130140</v>
      </c>
      <c r="F2752" s="1336" t="s">
        <v>222</v>
      </c>
      <c r="G2752" s="1" t="s">
        <v>32</v>
      </c>
      <c r="H2752" s="1">
        <v>421234</v>
      </c>
      <c r="I2752" s="3">
        <v>42548</v>
      </c>
      <c r="J2752" s="3">
        <v>42548</v>
      </c>
      <c r="K2752" s="3">
        <v>42548</v>
      </c>
      <c r="N2752" s="1" t="s">
        <v>89</v>
      </c>
      <c r="O2752" s="1">
        <v>117472</v>
      </c>
      <c r="P2752" s="1">
        <v>5000</v>
      </c>
      <c r="Q2752" s="1">
        <v>4.84</v>
      </c>
      <c r="R2752" s="1337">
        <v>24200</v>
      </c>
      <c r="S2752" s="1">
        <v>-394.45</v>
      </c>
      <c r="T2752" s="1">
        <v>4.3529999999999998</v>
      </c>
      <c r="U2752" s="1337">
        <v>21765</v>
      </c>
      <c r="V2752" s="1">
        <v>2.1000000000000001E-2</v>
      </c>
      <c r="W2752" s="1336">
        <v>105.05</v>
      </c>
      <c r="X2752" s="1">
        <v>13</v>
      </c>
      <c r="Y2752" s="1">
        <v>130</v>
      </c>
      <c r="AA2752" s="1">
        <v>401</v>
      </c>
      <c r="AB2752" s="1337">
        <v>2435</v>
      </c>
    </row>
    <row r="2753" spans="1:28">
      <c r="A2753" s="1336" t="s">
        <v>1414</v>
      </c>
      <c r="B2753" s="2" t="s">
        <v>1479</v>
      </c>
      <c r="C2753" s="1" t="s">
        <v>1480</v>
      </c>
      <c r="D2753" s="1" t="s">
        <v>116</v>
      </c>
      <c r="E2753" s="1">
        <v>142049</v>
      </c>
      <c r="F2753" s="1336" t="s">
        <v>1250</v>
      </c>
      <c r="G2753" s="1" t="s">
        <v>32</v>
      </c>
      <c r="H2753" s="1">
        <v>421394</v>
      </c>
      <c r="I2753" s="3">
        <v>42539</v>
      </c>
      <c r="J2753" s="3">
        <v>42531</v>
      </c>
      <c r="K2753" s="3">
        <v>42535</v>
      </c>
      <c r="N2753" s="1" t="s">
        <v>56</v>
      </c>
      <c r="O2753" s="1">
        <v>6113</v>
      </c>
      <c r="P2753" s="1">
        <v>5000</v>
      </c>
      <c r="Q2753" s="1">
        <v>5.968</v>
      </c>
      <c r="R2753" s="1337">
        <v>29840</v>
      </c>
      <c r="S2753" s="4">
        <v>5245.55</v>
      </c>
      <c r="T2753" s="1">
        <v>4.3529999999999998</v>
      </c>
      <c r="U2753" s="1337">
        <v>21765</v>
      </c>
      <c r="V2753" s="1">
        <v>2.1000000000000001E-2</v>
      </c>
      <c r="W2753" s="1336">
        <v>105.05</v>
      </c>
      <c r="X2753" s="1">
        <v>13</v>
      </c>
      <c r="Y2753" s="1">
        <v>144</v>
      </c>
      <c r="AA2753" s="1">
        <v>401</v>
      </c>
      <c r="AB2753" s="1337">
        <v>8075</v>
      </c>
    </row>
    <row r="2754" spans="1:28">
      <c r="A2754" s="1336" t="s">
        <v>1414</v>
      </c>
      <c r="B2754" s="2" t="s">
        <v>1479</v>
      </c>
      <c r="C2754" s="1" t="s">
        <v>1480</v>
      </c>
      <c r="D2754" s="1" t="s">
        <v>116</v>
      </c>
      <c r="E2754" s="1">
        <v>130118</v>
      </c>
      <c r="F2754" s="1336" t="s">
        <v>697</v>
      </c>
      <c r="G2754" s="1" t="s">
        <v>32</v>
      </c>
      <c r="H2754" s="1">
        <v>421407</v>
      </c>
      <c r="I2754" s="3">
        <v>42545</v>
      </c>
      <c r="J2754" s="3">
        <v>42549</v>
      </c>
      <c r="K2754" s="3">
        <v>42549</v>
      </c>
      <c r="N2754" s="1" t="s">
        <v>89</v>
      </c>
      <c r="O2754" s="1">
        <v>117557</v>
      </c>
      <c r="P2754" s="1">
        <v>5000</v>
      </c>
      <c r="Q2754" s="1">
        <v>5.08</v>
      </c>
      <c r="R2754" s="1337">
        <v>25400</v>
      </c>
      <c r="S2754" s="1">
        <v>805.55</v>
      </c>
      <c r="T2754" s="1">
        <v>4.3529999999999998</v>
      </c>
      <c r="U2754" s="1337">
        <v>21765</v>
      </c>
      <c r="V2754" s="1">
        <v>2.1000000000000001E-2</v>
      </c>
      <c r="W2754" s="1336">
        <v>105.05</v>
      </c>
      <c r="X2754" s="1">
        <v>13</v>
      </c>
      <c r="Y2754" s="1">
        <v>135</v>
      </c>
      <c r="Z2754" s="1" t="s">
        <v>436</v>
      </c>
      <c r="AA2754" s="1">
        <v>401</v>
      </c>
      <c r="AB2754" s="1337">
        <v>3635</v>
      </c>
    </row>
    <row r="2755" spans="1:28">
      <c r="A2755" s="1336" t="s">
        <v>1414</v>
      </c>
      <c r="B2755" s="2" t="s">
        <v>1481</v>
      </c>
      <c r="C2755" s="1" t="s">
        <v>1482</v>
      </c>
      <c r="D2755" s="1" t="s">
        <v>116</v>
      </c>
      <c r="E2755" s="1">
        <v>142059</v>
      </c>
      <c r="F2755" s="1336" t="s">
        <v>1443</v>
      </c>
      <c r="G2755" s="1" t="s">
        <v>32</v>
      </c>
      <c r="H2755" s="1">
        <v>421384</v>
      </c>
      <c r="I2755" s="3">
        <v>42526</v>
      </c>
      <c r="J2755" s="3">
        <v>42461</v>
      </c>
      <c r="K2755" s="3">
        <v>42482</v>
      </c>
      <c r="N2755" s="1" t="s">
        <v>56</v>
      </c>
      <c r="O2755" s="1">
        <v>5962</v>
      </c>
      <c r="P2755" s="1">
        <v>20000</v>
      </c>
      <c r="Q2755" s="1">
        <v>6.0183</v>
      </c>
      <c r="R2755" s="1337">
        <v>120366</v>
      </c>
      <c r="S2755" s="4">
        <v>-5199.6000000000004</v>
      </c>
      <c r="T2755" s="1">
        <v>5.556</v>
      </c>
      <c r="U2755" s="1337">
        <v>111120</v>
      </c>
      <c r="V2755" s="1">
        <v>2.23E-2</v>
      </c>
      <c r="W2755" s="1336">
        <v>446.2</v>
      </c>
      <c r="X2755" s="1">
        <v>13</v>
      </c>
      <c r="Y2755" s="1">
        <v>144</v>
      </c>
      <c r="AA2755" s="1">
        <v>401</v>
      </c>
      <c r="AB2755" s="1337">
        <v>9246</v>
      </c>
    </row>
    <row r="2756" spans="1:28">
      <c r="A2756" s="1336" t="s">
        <v>1414</v>
      </c>
      <c r="B2756" s="2" t="s">
        <v>1481</v>
      </c>
      <c r="C2756" s="1" t="s">
        <v>1482</v>
      </c>
      <c r="D2756" s="1" t="s">
        <v>116</v>
      </c>
      <c r="E2756" s="1">
        <v>142060</v>
      </c>
      <c r="F2756" s="1336" t="s">
        <v>147</v>
      </c>
      <c r="G2756" s="1" t="s">
        <v>32</v>
      </c>
      <c r="H2756" s="1">
        <v>421434</v>
      </c>
      <c r="I2756" s="3">
        <v>42545</v>
      </c>
      <c r="J2756" s="3">
        <v>42500</v>
      </c>
      <c r="K2756" s="3">
        <v>42531</v>
      </c>
      <c r="N2756" s="1" t="s">
        <v>56</v>
      </c>
      <c r="O2756" s="1">
        <v>6038</v>
      </c>
      <c r="P2756" s="1">
        <v>20000</v>
      </c>
      <c r="Q2756" s="1">
        <v>6.3045999999999998</v>
      </c>
      <c r="R2756" s="1337">
        <v>126092</v>
      </c>
      <c r="S2756" s="1">
        <v>526.4</v>
      </c>
      <c r="T2756" s="1">
        <v>5.556</v>
      </c>
      <c r="U2756" s="1337">
        <v>111120</v>
      </c>
      <c r="V2756" s="1">
        <v>2.23E-2</v>
      </c>
      <c r="W2756" s="1336">
        <v>446.2</v>
      </c>
      <c r="X2756" s="1">
        <v>13</v>
      </c>
      <c r="Y2756" s="1">
        <v>143</v>
      </c>
      <c r="AA2756" s="1">
        <v>401</v>
      </c>
      <c r="AB2756" s="1337">
        <v>14972</v>
      </c>
    </row>
    <row r="2757" spans="1:28">
      <c r="A2757" s="1336" t="s">
        <v>1414</v>
      </c>
      <c r="B2757" s="2" t="s">
        <v>1481</v>
      </c>
      <c r="C2757" s="1" t="s">
        <v>1482</v>
      </c>
      <c r="D2757" s="1" t="s">
        <v>116</v>
      </c>
      <c r="E2757" s="1">
        <v>142060</v>
      </c>
      <c r="F2757" s="1336" t="s">
        <v>147</v>
      </c>
      <c r="G2757" s="1" t="s">
        <v>32</v>
      </c>
      <c r="H2757" s="1">
        <v>421442</v>
      </c>
      <c r="I2757" s="3">
        <v>42545</v>
      </c>
      <c r="J2757" s="3">
        <v>42522</v>
      </c>
      <c r="K2757" s="3">
        <v>42536</v>
      </c>
      <c r="N2757" s="1" t="s">
        <v>56</v>
      </c>
      <c r="O2757" s="1">
        <v>6078</v>
      </c>
      <c r="P2757" s="1">
        <v>23000</v>
      </c>
      <c r="Q2757" s="1">
        <v>6.3045999999999998</v>
      </c>
      <c r="R2757" s="1337">
        <v>145005.79999999999</v>
      </c>
      <c r="S2757" s="1">
        <v>605.36</v>
      </c>
      <c r="T2757" s="1">
        <v>5.556</v>
      </c>
      <c r="U2757" s="1337">
        <v>127788</v>
      </c>
      <c r="V2757" s="1">
        <v>2.23E-2</v>
      </c>
      <c r="W2757" s="1336">
        <v>513.13</v>
      </c>
      <c r="X2757" s="1">
        <v>13</v>
      </c>
      <c r="Y2757" s="1">
        <v>143</v>
      </c>
      <c r="AA2757" s="1">
        <v>401</v>
      </c>
      <c r="AB2757" s="1337">
        <v>17217.8</v>
      </c>
    </row>
    <row r="2758" spans="1:28">
      <c r="A2758" s="1336" t="s">
        <v>1414</v>
      </c>
      <c r="B2758" s="2" t="s">
        <v>1483</v>
      </c>
      <c r="C2758" s="1" t="s">
        <v>1484</v>
      </c>
      <c r="D2758" s="1" t="s">
        <v>116</v>
      </c>
      <c r="E2758" s="1">
        <v>142059</v>
      </c>
      <c r="F2758" s="1336" t="s">
        <v>1443</v>
      </c>
      <c r="G2758" s="1" t="s">
        <v>32</v>
      </c>
      <c r="H2758" s="1">
        <v>421384</v>
      </c>
      <c r="I2758" s="3">
        <v>42526</v>
      </c>
      <c r="J2758" s="3">
        <v>42461</v>
      </c>
      <c r="K2758" s="3">
        <v>42482</v>
      </c>
      <c r="N2758" s="1" t="s">
        <v>56</v>
      </c>
      <c r="O2758" s="1">
        <v>5962</v>
      </c>
      <c r="P2758" s="1">
        <v>2100</v>
      </c>
      <c r="Q2758" s="1">
        <v>6.0183</v>
      </c>
      <c r="R2758" s="1337">
        <v>12638.43</v>
      </c>
      <c r="S2758" s="1">
        <v>-545.96</v>
      </c>
      <c r="T2758" s="1">
        <v>5.556</v>
      </c>
      <c r="U2758" s="1337">
        <v>11667.6</v>
      </c>
      <c r="V2758" s="1">
        <v>2.23E-2</v>
      </c>
      <c r="W2758" s="1336">
        <v>46.850999999999999</v>
      </c>
      <c r="X2758" s="1">
        <v>13</v>
      </c>
      <c r="Y2758" s="1">
        <v>144</v>
      </c>
      <c r="AA2758" s="1">
        <v>401</v>
      </c>
      <c r="AB2758" s="1336">
        <v>970.83</v>
      </c>
    </row>
    <row r="2759" spans="1:28">
      <c r="A2759" s="1336" t="s">
        <v>1414</v>
      </c>
      <c r="B2759" s="2" t="s">
        <v>1483</v>
      </c>
      <c r="C2759" s="1" t="s">
        <v>1484</v>
      </c>
      <c r="D2759" s="1" t="s">
        <v>116</v>
      </c>
      <c r="E2759" s="1">
        <v>142059</v>
      </c>
      <c r="F2759" s="1336" t="s">
        <v>1443</v>
      </c>
      <c r="G2759" s="1" t="s">
        <v>32</v>
      </c>
      <c r="H2759" s="1">
        <v>421384</v>
      </c>
      <c r="I2759" s="3">
        <v>42526</v>
      </c>
      <c r="J2759" s="3">
        <v>42461</v>
      </c>
      <c r="K2759" s="3">
        <v>42482</v>
      </c>
      <c r="N2759" s="1" t="s">
        <v>56</v>
      </c>
      <c r="O2759" s="1">
        <v>5962</v>
      </c>
      <c r="P2759" s="1">
        <v>6300</v>
      </c>
      <c r="Q2759" s="1">
        <v>6.0183</v>
      </c>
      <c r="R2759" s="1337">
        <v>37915.29</v>
      </c>
      <c r="S2759" s="4">
        <v>-1637.87</v>
      </c>
      <c r="T2759" s="1">
        <v>5.556</v>
      </c>
      <c r="U2759" s="1337">
        <v>35002.800000000003</v>
      </c>
      <c r="V2759" s="1">
        <v>2.23E-2</v>
      </c>
      <c r="W2759" s="1336">
        <v>140.553</v>
      </c>
      <c r="X2759" s="1">
        <v>13</v>
      </c>
      <c r="Y2759" s="1">
        <v>144</v>
      </c>
      <c r="AA2759" s="1">
        <v>401</v>
      </c>
      <c r="AB2759" s="1337">
        <v>2912.49</v>
      </c>
    </row>
    <row r="2760" spans="1:28">
      <c r="A2760" s="1336" t="s">
        <v>1414</v>
      </c>
      <c r="B2760" s="2" t="s">
        <v>1483</v>
      </c>
      <c r="C2760" s="1" t="s">
        <v>1484</v>
      </c>
      <c r="D2760" s="1" t="s">
        <v>116</v>
      </c>
      <c r="E2760" s="1">
        <v>142059</v>
      </c>
      <c r="F2760" s="1336" t="s">
        <v>1443</v>
      </c>
      <c r="G2760" s="1" t="s">
        <v>32</v>
      </c>
      <c r="H2760" s="1">
        <v>421384</v>
      </c>
      <c r="I2760" s="3">
        <v>42526</v>
      </c>
      <c r="J2760" s="3">
        <v>42461</v>
      </c>
      <c r="K2760" s="3">
        <v>42482</v>
      </c>
      <c r="N2760" s="1" t="s">
        <v>56</v>
      </c>
      <c r="O2760" s="1">
        <v>5962</v>
      </c>
      <c r="P2760" s="1">
        <v>3600</v>
      </c>
      <c r="Q2760" s="1">
        <v>6.0183</v>
      </c>
      <c r="R2760" s="1337">
        <v>21665.88</v>
      </c>
      <c r="S2760" s="1">
        <v>-935.93</v>
      </c>
      <c r="T2760" s="1">
        <v>5.556</v>
      </c>
      <c r="U2760" s="1337">
        <v>20001.599999999999</v>
      </c>
      <c r="V2760" s="1">
        <v>2.23E-2</v>
      </c>
      <c r="W2760" s="1336">
        <v>80.316000000000003</v>
      </c>
      <c r="X2760" s="1">
        <v>13</v>
      </c>
      <c r="Y2760" s="1">
        <v>144</v>
      </c>
      <c r="AA2760" s="1">
        <v>401</v>
      </c>
      <c r="AB2760" s="1337">
        <v>1664.28</v>
      </c>
    </row>
    <row r="2761" spans="1:28">
      <c r="A2761" s="1336" t="s">
        <v>1414</v>
      </c>
      <c r="B2761" s="2" t="s">
        <v>1483</v>
      </c>
      <c r="C2761" s="1" t="s">
        <v>1484</v>
      </c>
      <c r="D2761" s="1" t="s">
        <v>116</v>
      </c>
      <c r="E2761" s="1">
        <v>142059</v>
      </c>
      <c r="F2761" s="1336" t="s">
        <v>1443</v>
      </c>
      <c r="G2761" s="1" t="s">
        <v>32</v>
      </c>
      <c r="H2761" s="1">
        <v>421384</v>
      </c>
      <c r="I2761" s="3">
        <v>42526</v>
      </c>
      <c r="J2761" s="3">
        <v>42461</v>
      </c>
      <c r="K2761" s="3">
        <v>42482</v>
      </c>
      <c r="N2761" s="1" t="s">
        <v>56</v>
      </c>
      <c r="O2761" s="1">
        <v>5962</v>
      </c>
      <c r="P2761" s="1">
        <v>8000</v>
      </c>
      <c r="Q2761" s="1">
        <v>6.0183</v>
      </c>
      <c r="R2761" s="1337">
        <v>48146.400000000001</v>
      </c>
      <c r="S2761" s="4">
        <v>-2079.84</v>
      </c>
      <c r="T2761" s="1">
        <v>5.556</v>
      </c>
      <c r="U2761" s="1337">
        <v>44448</v>
      </c>
      <c r="V2761" s="1">
        <v>2.23E-2</v>
      </c>
      <c r="W2761" s="1336">
        <v>178.48</v>
      </c>
      <c r="X2761" s="1">
        <v>13</v>
      </c>
      <c r="Y2761" s="1">
        <v>144</v>
      </c>
      <c r="AA2761" s="1">
        <v>401</v>
      </c>
      <c r="AB2761" s="1337">
        <v>3698.4</v>
      </c>
    </row>
    <row r="2762" spans="1:28">
      <c r="A2762" s="1336" t="s">
        <v>1414</v>
      </c>
      <c r="B2762" s="2" t="s">
        <v>1483</v>
      </c>
      <c r="C2762" s="1" t="s">
        <v>1484</v>
      </c>
      <c r="D2762" s="1" t="s">
        <v>116</v>
      </c>
      <c r="E2762" s="1">
        <v>142060</v>
      </c>
      <c r="F2762" s="1336" t="s">
        <v>147</v>
      </c>
      <c r="G2762" s="1" t="s">
        <v>32</v>
      </c>
      <c r="H2762" s="1">
        <v>421434</v>
      </c>
      <c r="I2762" s="3">
        <v>42545</v>
      </c>
      <c r="J2762" s="3">
        <v>42500</v>
      </c>
      <c r="K2762" s="3">
        <v>42531</v>
      </c>
      <c r="N2762" s="1" t="s">
        <v>56</v>
      </c>
      <c r="O2762" s="1">
        <v>6038</v>
      </c>
      <c r="P2762" s="1">
        <v>10000</v>
      </c>
      <c r="Q2762" s="1">
        <v>6.3045999999999998</v>
      </c>
      <c r="R2762" s="1337">
        <v>63046</v>
      </c>
      <c r="S2762" s="1">
        <v>263.2</v>
      </c>
      <c r="T2762" s="1">
        <v>5.556</v>
      </c>
      <c r="U2762" s="1337">
        <v>55560</v>
      </c>
      <c r="V2762" s="1">
        <v>2.23E-2</v>
      </c>
      <c r="W2762" s="1336">
        <v>223.1</v>
      </c>
      <c r="X2762" s="1">
        <v>13</v>
      </c>
      <c r="Y2762" s="1">
        <v>143</v>
      </c>
      <c r="AA2762" s="1">
        <v>401</v>
      </c>
      <c r="AB2762" s="1337">
        <v>7486</v>
      </c>
    </row>
    <row r="2763" spans="1:28">
      <c r="A2763" s="1336" t="s">
        <v>1414</v>
      </c>
      <c r="B2763" s="2" t="s">
        <v>1483</v>
      </c>
      <c r="C2763" s="1" t="s">
        <v>1484</v>
      </c>
      <c r="D2763" s="1" t="s">
        <v>116</v>
      </c>
      <c r="E2763" s="1">
        <v>142060</v>
      </c>
      <c r="F2763" s="1336" t="s">
        <v>147</v>
      </c>
      <c r="G2763" s="1" t="s">
        <v>32</v>
      </c>
      <c r="H2763" s="1">
        <v>421442</v>
      </c>
      <c r="I2763" s="3">
        <v>42545</v>
      </c>
      <c r="J2763" s="3">
        <v>42522</v>
      </c>
      <c r="K2763" s="3">
        <v>42536</v>
      </c>
      <c r="N2763" s="1" t="s">
        <v>56</v>
      </c>
      <c r="O2763" s="1">
        <v>6078</v>
      </c>
      <c r="P2763" s="1">
        <v>23000</v>
      </c>
      <c r="Q2763" s="1">
        <v>6.3045999999999998</v>
      </c>
      <c r="R2763" s="1337">
        <v>145005.79999999999</v>
      </c>
      <c r="S2763" s="1">
        <v>605.36</v>
      </c>
      <c r="T2763" s="1">
        <v>5.556</v>
      </c>
      <c r="U2763" s="1337">
        <v>127788</v>
      </c>
      <c r="V2763" s="1">
        <v>2.23E-2</v>
      </c>
      <c r="W2763" s="1336">
        <v>513.13</v>
      </c>
      <c r="X2763" s="1">
        <v>13</v>
      </c>
      <c r="Y2763" s="1">
        <v>143</v>
      </c>
      <c r="AA2763" s="1">
        <v>401</v>
      </c>
      <c r="AB2763" s="1337">
        <v>17217.8</v>
      </c>
    </row>
    <row r="2764" spans="1:28">
      <c r="A2764" s="1336" t="s">
        <v>1414</v>
      </c>
      <c r="B2764" s="2" t="s">
        <v>1485</v>
      </c>
      <c r="C2764" s="1" t="s">
        <v>1486</v>
      </c>
      <c r="D2764" s="1" t="s">
        <v>116</v>
      </c>
      <c r="E2764" s="1">
        <v>142060</v>
      </c>
      <c r="F2764" s="1336" t="s">
        <v>147</v>
      </c>
      <c r="G2764" s="1" t="s">
        <v>32</v>
      </c>
      <c r="H2764" s="1">
        <v>421434</v>
      </c>
      <c r="I2764" s="3">
        <v>42545</v>
      </c>
      <c r="J2764" s="3">
        <v>42500</v>
      </c>
      <c r="K2764" s="3">
        <v>42531</v>
      </c>
      <c r="N2764" s="1" t="s">
        <v>56</v>
      </c>
      <c r="O2764" s="1">
        <v>6038</v>
      </c>
      <c r="P2764" s="1">
        <v>9600</v>
      </c>
      <c r="Q2764" s="1">
        <v>6.3045999999999998</v>
      </c>
      <c r="R2764" s="1337">
        <v>60524.160000000003</v>
      </c>
      <c r="S2764" s="1">
        <v>252.67</v>
      </c>
      <c r="T2764" s="1">
        <v>5.556</v>
      </c>
      <c r="U2764" s="1337">
        <v>53337.599999999999</v>
      </c>
      <c r="V2764" s="1">
        <v>2.23E-2</v>
      </c>
      <c r="W2764" s="1336">
        <v>214.17599999999999</v>
      </c>
      <c r="X2764" s="1">
        <v>13</v>
      </c>
      <c r="Y2764" s="1">
        <v>143</v>
      </c>
      <c r="AA2764" s="1">
        <v>401</v>
      </c>
      <c r="AB2764" s="1337">
        <v>7186.56</v>
      </c>
    </row>
    <row r="2765" spans="1:28">
      <c r="A2765" s="1336" t="s">
        <v>1414</v>
      </c>
      <c r="B2765" s="2" t="s">
        <v>1485</v>
      </c>
      <c r="C2765" s="1" t="s">
        <v>1486</v>
      </c>
      <c r="D2765" s="1" t="s">
        <v>116</v>
      </c>
      <c r="E2765" s="1">
        <v>142060</v>
      </c>
      <c r="F2765" s="1336" t="s">
        <v>147</v>
      </c>
      <c r="G2765" s="1" t="s">
        <v>32</v>
      </c>
      <c r="H2765" s="1">
        <v>421434</v>
      </c>
      <c r="I2765" s="3">
        <v>42545</v>
      </c>
      <c r="J2765" s="3">
        <v>42500</v>
      </c>
      <c r="K2765" s="3">
        <v>42531</v>
      </c>
      <c r="N2765" s="1" t="s">
        <v>56</v>
      </c>
      <c r="O2765" s="1">
        <v>6038</v>
      </c>
      <c r="P2765" s="1">
        <v>20400</v>
      </c>
      <c r="Q2765" s="1">
        <v>6.3045999999999998</v>
      </c>
      <c r="R2765" s="1337">
        <v>128613.84</v>
      </c>
      <c r="S2765" s="1">
        <v>536.92999999999995</v>
      </c>
      <c r="T2765" s="1">
        <v>5.556</v>
      </c>
      <c r="U2765" s="1337">
        <v>113342.39999999999</v>
      </c>
      <c r="V2765" s="1">
        <v>2.23E-2</v>
      </c>
      <c r="W2765" s="1336">
        <v>455.12400000000002</v>
      </c>
      <c r="X2765" s="1">
        <v>13</v>
      </c>
      <c r="Y2765" s="1">
        <v>143</v>
      </c>
      <c r="AA2765" s="1">
        <v>401</v>
      </c>
      <c r="AB2765" s="1337">
        <v>15271.44</v>
      </c>
    </row>
    <row r="2766" spans="1:28">
      <c r="A2766" s="1336" t="s">
        <v>1414</v>
      </c>
      <c r="B2766" s="2" t="s">
        <v>1487</v>
      </c>
      <c r="C2766" s="1" t="s">
        <v>1488</v>
      </c>
      <c r="D2766" s="1" t="s">
        <v>116</v>
      </c>
      <c r="E2766" s="1">
        <v>142059</v>
      </c>
      <c r="F2766" s="1336" t="s">
        <v>1443</v>
      </c>
      <c r="G2766" s="1" t="s">
        <v>32</v>
      </c>
      <c r="H2766" s="1">
        <v>421384</v>
      </c>
      <c r="I2766" s="3">
        <v>42526</v>
      </c>
      <c r="J2766" s="3">
        <v>42461</v>
      </c>
      <c r="K2766" s="3">
        <v>42482</v>
      </c>
      <c r="N2766" s="1" t="s">
        <v>56</v>
      </c>
      <c r="O2766" s="1">
        <v>5962</v>
      </c>
      <c r="P2766" s="1">
        <v>2800</v>
      </c>
      <c r="Q2766" s="1">
        <v>6.0183</v>
      </c>
      <c r="R2766" s="1337">
        <v>16851.240000000002</v>
      </c>
      <c r="S2766" s="1">
        <v>-727.94</v>
      </c>
      <c r="T2766" s="1">
        <v>5.556</v>
      </c>
      <c r="U2766" s="1337">
        <v>15556.8</v>
      </c>
      <c r="V2766" s="1">
        <v>2.23E-2</v>
      </c>
      <c r="W2766" s="1336">
        <v>62.468000000000004</v>
      </c>
      <c r="X2766" s="1">
        <v>13</v>
      </c>
      <c r="Y2766" s="1">
        <v>144</v>
      </c>
      <c r="AA2766" s="1">
        <v>401</v>
      </c>
      <c r="AB2766" s="1337">
        <v>1294.44</v>
      </c>
    </row>
    <row r="2767" spans="1:28">
      <c r="A2767" s="1336" t="s">
        <v>1414</v>
      </c>
      <c r="B2767" s="2" t="s">
        <v>1487</v>
      </c>
      <c r="C2767" s="1" t="s">
        <v>1488</v>
      </c>
      <c r="D2767" s="1" t="s">
        <v>116</v>
      </c>
      <c r="E2767" s="1">
        <v>142059</v>
      </c>
      <c r="F2767" s="1336" t="s">
        <v>1443</v>
      </c>
      <c r="G2767" s="1" t="s">
        <v>32</v>
      </c>
      <c r="H2767" s="1">
        <v>421384</v>
      </c>
      <c r="I2767" s="3">
        <v>42526</v>
      </c>
      <c r="J2767" s="3">
        <v>42461</v>
      </c>
      <c r="K2767" s="3">
        <v>42482</v>
      </c>
      <c r="N2767" s="1" t="s">
        <v>56</v>
      </c>
      <c r="O2767" s="1">
        <v>5962</v>
      </c>
      <c r="P2767" s="1">
        <v>17200</v>
      </c>
      <c r="Q2767" s="1">
        <v>6.0183</v>
      </c>
      <c r="R2767" s="1337">
        <v>103514.76</v>
      </c>
      <c r="S2767" s="4">
        <v>-4471.66</v>
      </c>
      <c r="T2767" s="1">
        <v>5.556</v>
      </c>
      <c r="U2767" s="1337">
        <v>95563.199999999997</v>
      </c>
      <c r="V2767" s="1">
        <v>2.23E-2</v>
      </c>
      <c r="W2767" s="1336">
        <v>383.73200000000003</v>
      </c>
      <c r="X2767" s="1">
        <v>13</v>
      </c>
      <c r="Y2767" s="1">
        <v>144</v>
      </c>
      <c r="AA2767" s="1">
        <v>401</v>
      </c>
      <c r="AB2767" s="1337">
        <v>7951.56</v>
      </c>
    </row>
    <row r="2768" spans="1:28">
      <c r="A2768" s="1336" t="s">
        <v>1414</v>
      </c>
      <c r="B2768" s="2" t="s">
        <v>1487</v>
      </c>
      <c r="C2768" s="1" t="s">
        <v>1488</v>
      </c>
      <c r="D2768" s="1" t="s">
        <v>116</v>
      </c>
      <c r="E2768" s="1">
        <v>142060</v>
      </c>
      <c r="F2768" s="1336" t="s">
        <v>147</v>
      </c>
      <c r="G2768" s="1" t="s">
        <v>32</v>
      </c>
      <c r="H2768" s="1">
        <v>421442</v>
      </c>
      <c r="I2768" s="3">
        <v>42545</v>
      </c>
      <c r="J2768" s="3">
        <v>42522</v>
      </c>
      <c r="K2768" s="3">
        <v>42536</v>
      </c>
      <c r="N2768" s="1" t="s">
        <v>56</v>
      </c>
      <c r="O2768" s="1">
        <v>6078</v>
      </c>
      <c r="P2768" s="1">
        <v>23000</v>
      </c>
      <c r="Q2768" s="1">
        <v>6.3045999999999998</v>
      </c>
      <c r="R2768" s="1337">
        <v>145005.79999999999</v>
      </c>
      <c r="S2768" s="1">
        <v>605.36</v>
      </c>
      <c r="T2768" s="1">
        <v>5.556</v>
      </c>
      <c r="U2768" s="1337">
        <v>127788</v>
      </c>
      <c r="V2768" s="1">
        <v>2.23E-2</v>
      </c>
      <c r="W2768" s="1336">
        <v>513.13</v>
      </c>
      <c r="X2768" s="1">
        <v>13</v>
      </c>
      <c r="Y2768" s="1">
        <v>143</v>
      </c>
      <c r="AA2768" s="1">
        <v>401</v>
      </c>
      <c r="AB2768" s="1337">
        <v>17217.8</v>
      </c>
    </row>
    <row r="2769" spans="1:28">
      <c r="A2769" s="1336" t="s">
        <v>1414</v>
      </c>
      <c r="B2769" s="2" t="s">
        <v>1489</v>
      </c>
      <c r="C2769" s="1" t="s">
        <v>1490</v>
      </c>
      <c r="D2769" s="1" t="s">
        <v>116</v>
      </c>
      <c r="E2769" s="1">
        <v>142060</v>
      </c>
      <c r="F2769" s="1336" t="s">
        <v>147</v>
      </c>
      <c r="G2769" s="1" t="s">
        <v>32</v>
      </c>
      <c r="H2769" s="1">
        <v>421434</v>
      </c>
      <c r="I2769" s="3">
        <v>42545</v>
      </c>
      <c r="J2769" s="3">
        <v>42500</v>
      </c>
      <c r="K2769" s="3">
        <v>42531</v>
      </c>
      <c r="N2769" s="1" t="s">
        <v>56</v>
      </c>
      <c r="O2769" s="1">
        <v>6038</v>
      </c>
      <c r="P2769" s="1">
        <v>2000</v>
      </c>
      <c r="Q2769" s="1">
        <v>6.3045999999999998</v>
      </c>
      <c r="R2769" s="1337">
        <v>12609.2</v>
      </c>
      <c r="S2769" s="1">
        <v>52.64</v>
      </c>
      <c r="T2769" s="1">
        <v>5.556</v>
      </c>
      <c r="U2769" s="1337">
        <v>11112</v>
      </c>
      <c r="V2769" s="1">
        <v>2.23E-2</v>
      </c>
      <c r="W2769" s="1336">
        <v>44.62</v>
      </c>
      <c r="X2769" s="1">
        <v>13</v>
      </c>
      <c r="Y2769" s="1">
        <v>143</v>
      </c>
      <c r="AA2769" s="1">
        <v>401</v>
      </c>
      <c r="AB2769" s="1337">
        <v>1497.2</v>
      </c>
    </row>
    <row r="2770" spans="1:28">
      <c r="A2770" s="1336" t="s">
        <v>1414</v>
      </c>
      <c r="B2770" s="2" t="s">
        <v>1491</v>
      </c>
      <c r="C2770" s="1" t="s">
        <v>1492</v>
      </c>
      <c r="D2770" s="1" t="s">
        <v>116</v>
      </c>
      <c r="E2770" s="1">
        <v>142059</v>
      </c>
      <c r="F2770" s="1336" t="s">
        <v>1443</v>
      </c>
      <c r="G2770" s="1" t="s">
        <v>32</v>
      </c>
      <c r="H2770" s="1">
        <v>421384</v>
      </c>
      <c r="I2770" s="3">
        <v>42526</v>
      </c>
      <c r="J2770" s="3">
        <v>42461</v>
      </c>
      <c r="K2770" s="3">
        <v>42482</v>
      </c>
      <c r="N2770" s="1" t="s">
        <v>56</v>
      </c>
      <c r="O2770" s="1">
        <v>5962</v>
      </c>
      <c r="P2770" s="1">
        <v>5000</v>
      </c>
      <c r="Q2770" s="1">
        <v>6.0183</v>
      </c>
      <c r="R2770" s="1337">
        <v>30091.5</v>
      </c>
      <c r="S2770" s="4">
        <v>-1299.9000000000001</v>
      </c>
      <c r="T2770" s="1">
        <v>5.556</v>
      </c>
      <c r="U2770" s="1337">
        <v>27780</v>
      </c>
      <c r="V2770" s="1">
        <v>2.23E-2</v>
      </c>
      <c r="W2770" s="1336">
        <v>111.55</v>
      </c>
      <c r="X2770" s="1">
        <v>13</v>
      </c>
      <c r="Y2770" s="1">
        <v>144</v>
      </c>
      <c r="AA2770" s="1">
        <v>401</v>
      </c>
      <c r="AB2770" s="1337">
        <v>2311.5</v>
      </c>
    </row>
    <row r="2771" spans="1:28">
      <c r="A2771" s="1336" t="s">
        <v>1414</v>
      </c>
      <c r="B2771" s="2" t="s">
        <v>1491</v>
      </c>
      <c r="C2771" s="1" t="s">
        <v>1492</v>
      </c>
      <c r="D2771" s="1" t="s">
        <v>116</v>
      </c>
      <c r="E2771" s="1">
        <v>142060</v>
      </c>
      <c r="F2771" s="1336" t="s">
        <v>147</v>
      </c>
      <c r="G2771" s="1" t="s">
        <v>32</v>
      </c>
      <c r="H2771" s="1">
        <v>421442</v>
      </c>
      <c r="I2771" s="3">
        <v>42545</v>
      </c>
      <c r="J2771" s="3">
        <v>42522</v>
      </c>
      <c r="K2771" s="3">
        <v>42536</v>
      </c>
      <c r="N2771" s="1" t="s">
        <v>56</v>
      </c>
      <c r="O2771" s="1">
        <v>6078</v>
      </c>
      <c r="P2771" s="1">
        <v>23000</v>
      </c>
      <c r="Q2771" s="1">
        <v>6.3045999999999998</v>
      </c>
      <c r="R2771" s="1337">
        <v>145005.79999999999</v>
      </c>
      <c r="S2771" s="1">
        <v>605.36</v>
      </c>
      <c r="T2771" s="1">
        <v>5.556</v>
      </c>
      <c r="U2771" s="1337">
        <v>127788</v>
      </c>
      <c r="V2771" s="1">
        <v>2.23E-2</v>
      </c>
      <c r="W2771" s="1336">
        <v>513.13</v>
      </c>
      <c r="X2771" s="1">
        <v>13</v>
      </c>
      <c r="Y2771" s="1">
        <v>143</v>
      </c>
      <c r="AA2771" s="1">
        <v>401</v>
      </c>
      <c r="AB2771" s="1337">
        <v>17217.8</v>
      </c>
    </row>
    <row r="2772" spans="1:28">
      <c r="A2772" s="1336" t="s">
        <v>1414</v>
      </c>
      <c r="B2772" s="2" t="s">
        <v>1493</v>
      </c>
      <c r="C2772" s="1" t="s">
        <v>1494</v>
      </c>
      <c r="D2772" s="1" t="s">
        <v>116</v>
      </c>
      <c r="E2772" s="1">
        <v>142059</v>
      </c>
      <c r="F2772" s="1336" t="s">
        <v>1443</v>
      </c>
      <c r="G2772" s="1" t="s">
        <v>32</v>
      </c>
      <c r="H2772" s="1">
        <v>421384</v>
      </c>
      <c r="I2772" s="3">
        <v>42526</v>
      </c>
      <c r="J2772" s="3">
        <v>42461</v>
      </c>
      <c r="K2772" s="3">
        <v>42482</v>
      </c>
      <c r="N2772" s="1" t="s">
        <v>56</v>
      </c>
      <c r="O2772" s="1">
        <v>5962</v>
      </c>
      <c r="P2772" s="1">
        <v>1000</v>
      </c>
      <c r="Q2772" s="1">
        <v>6.0183</v>
      </c>
      <c r="R2772" s="1337">
        <v>6018.3</v>
      </c>
      <c r="S2772" s="1">
        <v>-259.98</v>
      </c>
      <c r="T2772" s="1">
        <v>5.556</v>
      </c>
      <c r="U2772" s="1337">
        <v>5556</v>
      </c>
      <c r="V2772" s="1">
        <v>2.23E-2</v>
      </c>
      <c r="W2772" s="1336">
        <v>22.31</v>
      </c>
      <c r="X2772" s="1">
        <v>13</v>
      </c>
      <c r="Y2772" s="1">
        <v>144</v>
      </c>
      <c r="AA2772" s="1">
        <v>401</v>
      </c>
      <c r="AB2772" s="1336">
        <v>462.3</v>
      </c>
    </row>
    <row r="2773" spans="1:28">
      <c r="A2773" s="1336" t="s">
        <v>1414</v>
      </c>
      <c r="B2773" s="2" t="s">
        <v>1493</v>
      </c>
      <c r="C2773" s="1" t="s">
        <v>1494</v>
      </c>
      <c r="D2773" s="1" t="s">
        <v>116</v>
      </c>
      <c r="E2773" s="1">
        <v>142059</v>
      </c>
      <c r="F2773" s="1336" t="s">
        <v>1443</v>
      </c>
      <c r="G2773" s="1" t="s">
        <v>32</v>
      </c>
      <c r="H2773" s="1">
        <v>421384</v>
      </c>
      <c r="I2773" s="3">
        <v>42526</v>
      </c>
      <c r="J2773" s="3">
        <v>42461</v>
      </c>
      <c r="K2773" s="3">
        <v>42482</v>
      </c>
      <c r="N2773" s="1" t="s">
        <v>56</v>
      </c>
      <c r="O2773" s="1">
        <v>5962</v>
      </c>
      <c r="P2773" s="1">
        <v>9000</v>
      </c>
      <c r="Q2773" s="1">
        <v>6.0183</v>
      </c>
      <c r="R2773" s="1337">
        <v>54164.7</v>
      </c>
      <c r="S2773" s="4">
        <v>-2339.8200000000002</v>
      </c>
      <c r="T2773" s="1">
        <v>5.556</v>
      </c>
      <c r="U2773" s="1337">
        <v>50004</v>
      </c>
      <c r="V2773" s="1">
        <v>2.23E-2</v>
      </c>
      <c r="W2773" s="1336">
        <v>200.79</v>
      </c>
      <c r="X2773" s="1">
        <v>13</v>
      </c>
      <c r="Y2773" s="1">
        <v>144</v>
      </c>
      <c r="AA2773" s="1">
        <v>401</v>
      </c>
      <c r="AB2773" s="1337">
        <v>4160.7</v>
      </c>
    </row>
    <row r="2774" spans="1:28">
      <c r="A2774" s="1336" t="s">
        <v>1414</v>
      </c>
      <c r="B2774" s="2" t="s">
        <v>1493</v>
      </c>
      <c r="C2774" s="1" t="s">
        <v>1494</v>
      </c>
      <c r="D2774" s="1" t="s">
        <v>116</v>
      </c>
      <c r="E2774" s="1">
        <v>142060</v>
      </c>
      <c r="F2774" s="1336" t="s">
        <v>147</v>
      </c>
      <c r="G2774" s="1" t="s">
        <v>32</v>
      </c>
      <c r="H2774" s="1">
        <v>421434</v>
      </c>
      <c r="I2774" s="3">
        <v>42545</v>
      </c>
      <c r="J2774" s="3">
        <v>42500</v>
      </c>
      <c r="K2774" s="3">
        <v>42531</v>
      </c>
      <c r="N2774" s="1" t="s">
        <v>56</v>
      </c>
      <c r="O2774" s="1">
        <v>6038</v>
      </c>
      <c r="P2774" s="1">
        <v>20000</v>
      </c>
      <c r="Q2774" s="1">
        <v>6.3045999999999998</v>
      </c>
      <c r="R2774" s="1337">
        <v>126092</v>
      </c>
      <c r="S2774" s="1">
        <v>526.4</v>
      </c>
      <c r="T2774" s="1">
        <v>5.556</v>
      </c>
      <c r="U2774" s="1337">
        <v>111120</v>
      </c>
      <c r="V2774" s="1">
        <v>2.23E-2</v>
      </c>
      <c r="W2774" s="1336">
        <v>446.2</v>
      </c>
      <c r="X2774" s="1">
        <v>13</v>
      </c>
      <c r="Y2774" s="1">
        <v>143</v>
      </c>
      <c r="AA2774" s="1">
        <v>401</v>
      </c>
      <c r="AB2774" s="1337">
        <v>14972</v>
      </c>
    </row>
    <row r="2775" spans="1:28">
      <c r="A2775" s="1336" t="s">
        <v>1414</v>
      </c>
      <c r="B2775" s="2" t="s">
        <v>1493</v>
      </c>
      <c r="C2775" s="1" t="s">
        <v>1494</v>
      </c>
      <c r="D2775" s="1" t="s">
        <v>116</v>
      </c>
      <c r="E2775" s="1">
        <v>142060</v>
      </c>
      <c r="F2775" s="1336" t="s">
        <v>147</v>
      </c>
      <c r="G2775" s="1" t="s">
        <v>32</v>
      </c>
      <c r="H2775" s="1">
        <v>421442</v>
      </c>
      <c r="I2775" s="3">
        <v>42545</v>
      </c>
      <c r="J2775" s="3">
        <v>42522</v>
      </c>
      <c r="K2775" s="3">
        <v>42536</v>
      </c>
      <c r="N2775" s="1" t="s">
        <v>56</v>
      </c>
      <c r="O2775" s="1">
        <v>6078</v>
      </c>
      <c r="P2775" s="1">
        <v>23000</v>
      </c>
      <c r="Q2775" s="1">
        <v>6.3045999999999998</v>
      </c>
      <c r="R2775" s="1337">
        <v>145005.79999999999</v>
      </c>
      <c r="S2775" s="1">
        <v>605.36</v>
      </c>
      <c r="T2775" s="1">
        <v>5.556</v>
      </c>
      <c r="U2775" s="1337">
        <v>127788</v>
      </c>
      <c r="V2775" s="1">
        <v>2.23E-2</v>
      </c>
      <c r="W2775" s="1336">
        <v>513.13</v>
      </c>
      <c r="X2775" s="1">
        <v>13</v>
      </c>
      <c r="Y2775" s="1">
        <v>143</v>
      </c>
      <c r="AA2775" s="1">
        <v>401</v>
      </c>
      <c r="AB2775" s="1337">
        <v>17217.8</v>
      </c>
    </row>
    <row r="2776" spans="1:28">
      <c r="A2776" s="1336" t="s">
        <v>1414</v>
      </c>
      <c r="B2776" s="2" t="s">
        <v>1495</v>
      </c>
      <c r="C2776" s="1" t="s">
        <v>1496</v>
      </c>
      <c r="D2776" s="1" t="s">
        <v>116</v>
      </c>
      <c r="E2776" s="1">
        <v>140083</v>
      </c>
      <c r="F2776" s="1336" t="s">
        <v>117</v>
      </c>
      <c r="G2776" s="1" t="s">
        <v>32</v>
      </c>
      <c r="H2776" s="1">
        <v>418028</v>
      </c>
      <c r="I2776" s="3">
        <v>42522</v>
      </c>
      <c r="J2776" s="3">
        <v>42520</v>
      </c>
      <c r="K2776" s="3">
        <v>42522</v>
      </c>
      <c r="L2776" s="1">
        <v>221473</v>
      </c>
      <c r="M2776" s="3">
        <v>42522</v>
      </c>
      <c r="N2776" s="1" t="s">
        <v>89</v>
      </c>
      <c r="O2776" s="1">
        <v>116570</v>
      </c>
      <c r="P2776" s="1">
        <v>20000</v>
      </c>
      <c r="Q2776" s="1">
        <v>7.67</v>
      </c>
      <c r="R2776" s="1337">
        <v>153400</v>
      </c>
      <c r="S2776" s="4">
        <v>1189</v>
      </c>
      <c r="T2776" s="1">
        <v>6.7350000000000003</v>
      </c>
      <c r="U2776" s="1337">
        <v>134700</v>
      </c>
      <c r="V2776" s="1">
        <v>3.3799999999999997E-2</v>
      </c>
      <c r="W2776" s="1336">
        <v>676</v>
      </c>
      <c r="X2776" s="1">
        <v>13</v>
      </c>
      <c r="Y2776" s="1">
        <v>141</v>
      </c>
      <c r="AA2776" s="1">
        <v>401</v>
      </c>
      <c r="AB2776" s="1337">
        <v>18700</v>
      </c>
    </row>
    <row r="2777" spans="1:28">
      <c r="A2777" s="1336" t="s">
        <v>1414</v>
      </c>
      <c r="B2777" s="2" t="s">
        <v>1495</v>
      </c>
      <c r="C2777" s="1" t="s">
        <v>1496</v>
      </c>
      <c r="D2777" s="1" t="s">
        <v>116</v>
      </c>
      <c r="E2777" s="1">
        <v>130004</v>
      </c>
      <c r="F2777" s="1336" t="s">
        <v>125</v>
      </c>
      <c r="G2777" s="1" t="s">
        <v>32</v>
      </c>
      <c r="H2777" s="1">
        <v>418033</v>
      </c>
      <c r="I2777" s="3">
        <v>42522</v>
      </c>
      <c r="J2777" s="3">
        <v>42521</v>
      </c>
      <c r="K2777" s="3">
        <v>42523</v>
      </c>
      <c r="L2777" s="1">
        <v>221495</v>
      </c>
      <c r="M2777" s="3">
        <v>42522</v>
      </c>
      <c r="N2777" s="1" t="s">
        <v>89</v>
      </c>
      <c r="O2777" s="1">
        <v>116639</v>
      </c>
      <c r="P2777" s="1">
        <v>5000</v>
      </c>
      <c r="Q2777" s="1">
        <v>7.78</v>
      </c>
      <c r="R2777" s="1337">
        <v>38900</v>
      </c>
      <c r="S2777" s="1">
        <v>847.25</v>
      </c>
      <c r="T2777" s="1">
        <v>6.7350000000000003</v>
      </c>
      <c r="U2777" s="1337">
        <v>33675</v>
      </c>
      <c r="V2777" s="1">
        <v>3.3799999999999997E-2</v>
      </c>
      <c r="W2777" s="1336">
        <v>169</v>
      </c>
      <c r="X2777" s="1">
        <v>13</v>
      </c>
      <c r="Y2777" s="1">
        <v>130</v>
      </c>
      <c r="AA2777" s="1">
        <v>401</v>
      </c>
      <c r="AB2777" s="1337">
        <v>5225</v>
      </c>
    </row>
    <row r="2778" spans="1:28">
      <c r="A2778" s="1336" t="s">
        <v>1414</v>
      </c>
      <c r="B2778" s="2" t="s">
        <v>1495</v>
      </c>
      <c r="C2778" s="1" t="s">
        <v>1496</v>
      </c>
      <c r="D2778" s="1" t="s">
        <v>116</v>
      </c>
      <c r="E2778" s="1">
        <v>130003</v>
      </c>
      <c r="F2778" s="1336" t="s">
        <v>145</v>
      </c>
      <c r="G2778" s="1" t="s">
        <v>32</v>
      </c>
      <c r="H2778" s="1">
        <v>418221</v>
      </c>
      <c r="I2778" s="3">
        <v>42524</v>
      </c>
      <c r="J2778" s="3">
        <v>42522</v>
      </c>
      <c r="K2778" s="3">
        <v>42537</v>
      </c>
      <c r="N2778" s="1" t="s">
        <v>89</v>
      </c>
      <c r="O2778" s="1">
        <v>116678</v>
      </c>
      <c r="P2778" s="1">
        <v>15000</v>
      </c>
      <c r="Q2778" s="1">
        <v>7.7</v>
      </c>
      <c r="R2778" s="1337">
        <v>115500</v>
      </c>
      <c r="S2778" s="4">
        <v>1341.75</v>
      </c>
      <c r="T2778" s="1">
        <v>6.7350000000000003</v>
      </c>
      <c r="U2778" s="1337">
        <v>101025</v>
      </c>
      <c r="V2778" s="1">
        <v>3.3799999999999997E-2</v>
      </c>
      <c r="W2778" s="1336">
        <v>507</v>
      </c>
      <c r="X2778" s="1">
        <v>13</v>
      </c>
      <c r="Y2778" s="1">
        <v>130</v>
      </c>
      <c r="AA2778" s="1">
        <v>401</v>
      </c>
      <c r="AB2778" s="1337">
        <v>14475</v>
      </c>
    </row>
    <row r="2779" spans="1:28">
      <c r="A2779" s="1336" t="s">
        <v>1414</v>
      </c>
      <c r="B2779" s="2" t="s">
        <v>1495</v>
      </c>
      <c r="C2779" s="1" t="s">
        <v>1496</v>
      </c>
      <c r="D2779" s="1" t="s">
        <v>116</v>
      </c>
      <c r="E2779" s="1">
        <v>140008</v>
      </c>
      <c r="F2779" s="1336" t="s">
        <v>123</v>
      </c>
      <c r="G2779" s="1" t="s">
        <v>32</v>
      </c>
      <c r="H2779" s="1">
        <v>418328</v>
      </c>
      <c r="I2779" s="3">
        <v>42524</v>
      </c>
      <c r="J2779" s="3">
        <v>42522</v>
      </c>
      <c r="K2779" s="3">
        <v>42527</v>
      </c>
      <c r="L2779" s="1">
        <v>221636</v>
      </c>
      <c r="M2779" s="3">
        <v>42524</v>
      </c>
      <c r="N2779" s="1" t="s">
        <v>89</v>
      </c>
      <c r="O2779" s="1">
        <v>116700</v>
      </c>
      <c r="P2779" s="1">
        <v>30000</v>
      </c>
      <c r="Q2779" s="1">
        <v>7.67</v>
      </c>
      <c r="R2779" s="1337">
        <v>230100</v>
      </c>
      <c r="S2779" s="4">
        <v>1783.5</v>
      </c>
      <c r="T2779" s="1">
        <v>6.7350000000000003</v>
      </c>
      <c r="U2779" s="1337">
        <v>202050</v>
      </c>
      <c r="V2779" s="1">
        <v>3.3799999999999997E-2</v>
      </c>
      <c r="W2779" s="1337">
        <v>1014</v>
      </c>
      <c r="X2779" s="1">
        <v>13</v>
      </c>
      <c r="Y2779" s="1">
        <v>141</v>
      </c>
      <c r="AA2779" s="1">
        <v>401</v>
      </c>
      <c r="AB2779" s="1337">
        <v>28050</v>
      </c>
    </row>
    <row r="2780" spans="1:28">
      <c r="A2780" s="1336" t="s">
        <v>1414</v>
      </c>
      <c r="B2780" s="2" t="s">
        <v>1495</v>
      </c>
      <c r="C2780" s="1" t="s">
        <v>1496</v>
      </c>
      <c r="D2780" s="1" t="s">
        <v>116</v>
      </c>
      <c r="E2780" s="1">
        <v>130019</v>
      </c>
      <c r="F2780" s="1336" t="s">
        <v>412</v>
      </c>
      <c r="G2780" s="1" t="s">
        <v>32</v>
      </c>
      <c r="H2780" s="1">
        <v>418361</v>
      </c>
      <c r="I2780" s="3">
        <v>42527</v>
      </c>
      <c r="J2780" s="3">
        <v>42522</v>
      </c>
      <c r="K2780" s="3">
        <v>42523</v>
      </c>
      <c r="N2780" s="1" t="s">
        <v>89</v>
      </c>
      <c r="O2780" s="1">
        <v>116732</v>
      </c>
      <c r="P2780" s="1">
        <v>10000</v>
      </c>
      <c r="Q2780" s="1">
        <v>7.85</v>
      </c>
      <c r="R2780" s="1337">
        <v>78500</v>
      </c>
      <c r="S2780" s="4">
        <v>2394.5</v>
      </c>
      <c r="T2780" s="1">
        <v>6.7350000000000003</v>
      </c>
      <c r="U2780" s="1337">
        <v>67350</v>
      </c>
      <c r="V2780" s="1">
        <v>3.3799999999999997E-2</v>
      </c>
      <c r="W2780" s="1336">
        <v>338</v>
      </c>
      <c r="X2780" s="1">
        <v>13</v>
      </c>
      <c r="Y2780" s="1">
        <v>130</v>
      </c>
      <c r="AA2780" s="1">
        <v>401</v>
      </c>
      <c r="AB2780" s="1337">
        <v>11150</v>
      </c>
    </row>
    <row r="2781" spans="1:28">
      <c r="A2781" s="1336" t="s">
        <v>1414</v>
      </c>
      <c r="B2781" s="2" t="s">
        <v>1495</v>
      </c>
      <c r="C2781" s="1" t="s">
        <v>1496</v>
      </c>
      <c r="D2781" s="1" t="s">
        <v>116</v>
      </c>
      <c r="E2781" s="1">
        <v>130308</v>
      </c>
      <c r="F2781" s="1336" t="s">
        <v>126</v>
      </c>
      <c r="G2781" s="1" t="s">
        <v>32</v>
      </c>
      <c r="H2781" s="1">
        <v>418401</v>
      </c>
      <c r="I2781" s="3">
        <v>42527</v>
      </c>
      <c r="J2781" s="3">
        <v>42523</v>
      </c>
      <c r="K2781" s="3">
        <v>42524</v>
      </c>
      <c r="N2781" s="1" t="s">
        <v>89</v>
      </c>
      <c r="O2781" s="1">
        <v>116765</v>
      </c>
      <c r="P2781" s="1">
        <v>30000</v>
      </c>
      <c r="Q2781" s="1">
        <v>7.85</v>
      </c>
      <c r="R2781" s="1337">
        <v>235500</v>
      </c>
      <c r="S2781" s="4">
        <v>7183.5</v>
      </c>
      <c r="T2781" s="1">
        <v>6.7350000000000003</v>
      </c>
      <c r="U2781" s="1337">
        <v>202050</v>
      </c>
      <c r="V2781" s="1">
        <v>3.3799999999999997E-2</v>
      </c>
      <c r="W2781" s="1337">
        <v>1014</v>
      </c>
      <c r="X2781" s="1">
        <v>13</v>
      </c>
      <c r="Y2781" s="1">
        <v>141</v>
      </c>
      <c r="AA2781" s="1">
        <v>401</v>
      </c>
      <c r="AB2781" s="1337">
        <v>33450</v>
      </c>
    </row>
    <row r="2782" spans="1:28">
      <c r="A2782" s="1336" t="s">
        <v>1414</v>
      </c>
      <c r="B2782" s="2" t="s">
        <v>1495</v>
      </c>
      <c r="C2782" s="1" t="s">
        <v>1496</v>
      </c>
      <c r="D2782" s="1" t="s">
        <v>116</v>
      </c>
      <c r="E2782" s="1">
        <v>130004</v>
      </c>
      <c r="F2782" s="1336" t="s">
        <v>125</v>
      </c>
      <c r="G2782" s="1" t="s">
        <v>32</v>
      </c>
      <c r="H2782" s="1">
        <v>418454</v>
      </c>
      <c r="I2782" s="3">
        <v>42525</v>
      </c>
      <c r="J2782" s="3">
        <v>42514</v>
      </c>
      <c r="K2782" s="3">
        <v>42516</v>
      </c>
      <c r="L2782" s="1">
        <v>221725</v>
      </c>
      <c r="M2782" s="3">
        <v>42525</v>
      </c>
      <c r="N2782" s="1" t="s">
        <v>89</v>
      </c>
      <c r="O2782" s="1">
        <v>116402</v>
      </c>
      <c r="P2782" s="1">
        <v>3000</v>
      </c>
      <c r="Q2782" s="1">
        <v>7.88</v>
      </c>
      <c r="R2782" s="1337">
        <v>23640</v>
      </c>
      <c r="S2782" s="1">
        <v>808.35</v>
      </c>
      <c r="T2782" s="1">
        <v>6.7350000000000003</v>
      </c>
      <c r="U2782" s="1337">
        <v>20205</v>
      </c>
      <c r="V2782" s="1">
        <v>3.3799999999999997E-2</v>
      </c>
      <c r="W2782" s="1336">
        <v>101.4</v>
      </c>
      <c r="X2782" s="1">
        <v>13</v>
      </c>
      <c r="Y2782" s="1">
        <v>130</v>
      </c>
      <c r="AA2782" s="1">
        <v>401</v>
      </c>
      <c r="AB2782" s="1337">
        <v>3435</v>
      </c>
    </row>
    <row r="2783" spans="1:28">
      <c r="A2783" s="1336" t="s">
        <v>1414</v>
      </c>
      <c r="B2783" s="2" t="s">
        <v>1495</v>
      </c>
      <c r="C2783" s="1" t="s">
        <v>1496</v>
      </c>
      <c r="D2783" s="1" t="s">
        <v>116</v>
      </c>
      <c r="E2783" s="1">
        <v>130007</v>
      </c>
      <c r="F2783" s="1336" t="s">
        <v>146</v>
      </c>
      <c r="G2783" s="1" t="s">
        <v>32</v>
      </c>
      <c r="H2783" s="1">
        <v>418519</v>
      </c>
      <c r="I2783" s="3">
        <v>42527</v>
      </c>
      <c r="J2783" s="3">
        <v>42517</v>
      </c>
      <c r="K2783" s="3">
        <v>42523</v>
      </c>
      <c r="L2783" s="1">
        <v>221782</v>
      </c>
      <c r="M2783" s="3">
        <v>42526</v>
      </c>
      <c r="N2783" s="1" t="s">
        <v>89</v>
      </c>
      <c r="O2783" s="1">
        <v>116531</v>
      </c>
      <c r="P2783" s="1">
        <v>3000</v>
      </c>
      <c r="Q2783" s="1">
        <v>7.85</v>
      </c>
      <c r="R2783" s="1337">
        <v>23550</v>
      </c>
      <c r="S2783" s="1">
        <v>718.35</v>
      </c>
      <c r="T2783" s="1">
        <v>6.7350000000000003</v>
      </c>
      <c r="U2783" s="1337">
        <v>20205</v>
      </c>
      <c r="V2783" s="1">
        <v>3.3799999999999997E-2</v>
      </c>
      <c r="W2783" s="1336">
        <v>101.4</v>
      </c>
      <c r="X2783" s="1">
        <v>13</v>
      </c>
      <c r="Y2783" s="1">
        <v>130</v>
      </c>
      <c r="AA2783" s="1">
        <v>401</v>
      </c>
      <c r="AB2783" s="1337">
        <v>3345</v>
      </c>
    </row>
    <row r="2784" spans="1:28">
      <c r="A2784" s="1336" t="s">
        <v>1414</v>
      </c>
      <c r="B2784" s="2" t="s">
        <v>1495</v>
      </c>
      <c r="C2784" s="1" t="s">
        <v>1496</v>
      </c>
      <c r="D2784" s="1" t="s">
        <v>116</v>
      </c>
      <c r="E2784" s="1">
        <v>130339</v>
      </c>
      <c r="F2784" s="1336" t="s">
        <v>258</v>
      </c>
      <c r="G2784" s="1" t="s">
        <v>32</v>
      </c>
      <c r="H2784" s="1">
        <v>419069</v>
      </c>
      <c r="I2784" s="3">
        <v>42530</v>
      </c>
      <c r="J2784" s="3">
        <v>42527</v>
      </c>
      <c r="K2784" s="3">
        <v>42528</v>
      </c>
      <c r="L2784" s="1">
        <v>222152</v>
      </c>
      <c r="M2784" s="3">
        <v>42530</v>
      </c>
      <c r="N2784" s="1" t="s">
        <v>89</v>
      </c>
      <c r="O2784" s="1">
        <v>116828</v>
      </c>
      <c r="P2784" s="1">
        <v>20000</v>
      </c>
      <c r="Q2784" s="1">
        <v>7.29</v>
      </c>
      <c r="R2784" s="1337">
        <v>145800</v>
      </c>
      <c r="S2784" s="4">
        <v>-6411</v>
      </c>
      <c r="T2784" s="1">
        <v>6.7350000000000003</v>
      </c>
      <c r="U2784" s="1337">
        <v>134700</v>
      </c>
      <c r="V2784" s="1">
        <v>3.3799999999999997E-2</v>
      </c>
      <c r="W2784" s="1336">
        <v>676</v>
      </c>
      <c r="X2784" s="1">
        <v>13</v>
      </c>
      <c r="Y2784" s="1">
        <v>135</v>
      </c>
      <c r="Z2784" s="1" t="s">
        <v>259</v>
      </c>
      <c r="AA2784" s="1">
        <v>401</v>
      </c>
      <c r="AB2784" s="1337">
        <v>11100</v>
      </c>
    </row>
    <row r="2785" spans="1:28">
      <c r="A2785" s="1336" t="s">
        <v>1414</v>
      </c>
      <c r="B2785" s="2" t="s">
        <v>1495</v>
      </c>
      <c r="C2785" s="1" t="s">
        <v>1496</v>
      </c>
      <c r="D2785" s="1" t="s">
        <v>116</v>
      </c>
      <c r="E2785" s="1">
        <v>130004</v>
      </c>
      <c r="F2785" s="1336" t="s">
        <v>125</v>
      </c>
      <c r="G2785" s="1" t="s">
        <v>32</v>
      </c>
      <c r="H2785" s="1">
        <v>419196</v>
      </c>
      <c r="I2785" s="3">
        <v>42531</v>
      </c>
      <c r="J2785" s="3">
        <v>42530</v>
      </c>
      <c r="K2785" s="3">
        <v>42531</v>
      </c>
      <c r="L2785" s="1">
        <v>222165</v>
      </c>
      <c r="M2785" s="3">
        <v>42530</v>
      </c>
      <c r="N2785" s="1" t="s">
        <v>89</v>
      </c>
      <c r="O2785" s="1">
        <v>117045</v>
      </c>
      <c r="P2785" s="1">
        <v>5000</v>
      </c>
      <c r="Q2785" s="1">
        <v>7.78</v>
      </c>
      <c r="R2785" s="1337">
        <v>38900</v>
      </c>
      <c r="S2785" s="1">
        <v>847.25</v>
      </c>
      <c r="T2785" s="1">
        <v>6.7350000000000003</v>
      </c>
      <c r="U2785" s="1337">
        <v>33675</v>
      </c>
      <c r="V2785" s="1">
        <v>3.3799999999999997E-2</v>
      </c>
      <c r="W2785" s="1336">
        <v>169</v>
      </c>
      <c r="X2785" s="1">
        <v>13</v>
      </c>
      <c r="Y2785" s="1">
        <v>130</v>
      </c>
      <c r="AA2785" s="1">
        <v>401</v>
      </c>
      <c r="AB2785" s="1337">
        <v>5225</v>
      </c>
    </row>
    <row r="2786" spans="1:28">
      <c r="A2786" s="1336" t="s">
        <v>1414</v>
      </c>
      <c r="B2786" s="2" t="s">
        <v>1495</v>
      </c>
      <c r="C2786" s="1" t="s">
        <v>1496</v>
      </c>
      <c r="D2786" s="1" t="s">
        <v>116</v>
      </c>
      <c r="E2786" s="1">
        <v>130157</v>
      </c>
      <c r="F2786" s="1336" t="s">
        <v>415</v>
      </c>
      <c r="G2786" s="1" t="s">
        <v>32</v>
      </c>
      <c r="H2786" s="1">
        <v>419212</v>
      </c>
      <c r="I2786" s="3">
        <v>42531</v>
      </c>
      <c r="J2786" s="3">
        <v>42529</v>
      </c>
      <c r="K2786" s="3">
        <v>42530</v>
      </c>
      <c r="L2786" s="1">
        <v>222170</v>
      </c>
      <c r="M2786" s="3">
        <v>42530</v>
      </c>
      <c r="N2786" s="1" t="s">
        <v>89</v>
      </c>
      <c r="O2786" s="1">
        <v>116985</v>
      </c>
      <c r="P2786" s="1">
        <v>8000</v>
      </c>
      <c r="Q2786" s="1">
        <v>7.78</v>
      </c>
      <c r="R2786" s="1337">
        <v>62240</v>
      </c>
      <c r="S2786" s="4">
        <v>1355.6</v>
      </c>
      <c r="T2786" s="1">
        <v>6.7350000000000003</v>
      </c>
      <c r="U2786" s="1337">
        <v>53880</v>
      </c>
      <c r="V2786" s="1">
        <v>3.3799999999999997E-2</v>
      </c>
      <c r="W2786" s="1336">
        <v>270.39999999999998</v>
      </c>
      <c r="X2786" s="1">
        <v>13</v>
      </c>
      <c r="Y2786" s="1">
        <v>130</v>
      </c>
      <c r="AA2786" s="1">
        <v>401</v>
      </c>
      <c r="AB2786" s="1337">
        <v>8360</v>
      </c>
    </row>
    <row r="2787" spans="1:28">
      <c r="A2787" s="1336" t="s">
        <v>1414</v>
      </c>
      <c r="B2787" s="2" t="s">
        <v>1495</v>
      </c>
      <c r="C2787" s="1" t="s">
        <v>1496</v>
      </c>
      <c r="D2787" s="1" t="s">
        <v>116</v>
      </c>
      <c r="E2787" s="1">
        <v>140083</v>
      </c>
      <c r="F2787" s="1336" t="s">
        <v>117</v>
      </c>
      <c r="G2787" s="1" t="s">
        <v>32</v>
      </c>
      <c r="H2787" s="1">
        <v>419221</v>
      </c>
      <c r="I2787" s="3">
        <v>42531</v>
      </c>
      <c r="J2787" s="3">
        <v>42527</v>
      </c>
      <c r="K2787" s="3">
        <v>42528</v>
      </c>
      <c r="L2787" s="1">
        <v>222268</v>
      </c>
      <c r="M2787" s="3">
        <v>42531</v>
      </c>
      <c r="N2787" s="1" t="s">
        <v>89</v>
      </c>
      <c r="O2787" s="1">
        <v>116822</v>
      </c>
      <c r="P2787" s="1">
        <v>5000</v>
      </c>
      <c r="Q2787" s="1">
        <v>7.48</v>
      </c>
      <c r="R2787" s="1337">
        <v>37400</v>
      </c>
      <c r="S2787" s="1">
        <v>-652.75</v>
      </c>
      <c r="T2787" s="1">
        <v>6.7350000000000003</v>
      </c>
      <c r="U2787" s="1337">
        <v>33675</v>
      </c>
      <c r="V2787" s="1">
        <v>3.3799999999999997E-2</v>
      </c>
      <c r="W2787" s="1336">
        <v>169</v>
      </c>
      <c r="X2787" s="1">
        <v>13</v>
      </c>
      <c r="Y2787" s="1">
        <v>141</v>
      </c>
      <c r="AA2787" s="1">
        <v>401</v>
      </c>
      <c r="AB2787" s="1337">
        <v>3725</v>
      </c>
    </row>
    <row r="2788" spans="1:28">
      <c r="A2788" s="1336" t="s">
        <v>1414</v>
      </c>
      <c r="B2788" s="2" t="s">
        <v>1495</v>
      </c>
      <c r="C2788" s="1" t="s">
        <v>1496</v>
      </c>
      <c r="D2788" s="1" t="s">
        <v>116</v>
      </c>
      <c r="E2788" s="1">
        <v>130349</v>
      </c>
      <c r="F2788" s="1336" t="s">
        <v>141</v>
      </c>
      <c r="G2788" s="1" t="s">
        <v>32</v>
      </c>
      <c r="H2788" s="1">
        <v>419299</v>
      </c>
      <c r="I2788" s="3">
        <v>42534</v>
      </c>
      <c r="J2788" s="3">
        <v>42524</v>
      </c>
      <c r="K2788" s="3">
        <v>42528</v>
      </c>
      <c r="N2788" s="1" t="s">
        <v>89</v>
      </c>
      <c r="O2788" s="1">
        <v>116795</v>
      </c>
      <c r="P2788" s="1">
        <v>5000</v>
      </c>
      <c r="Q2788" s="1">
        <v>7.7</v>
      </c>
      <c r="R2788" s="1337">
        <v>38500</v>
      </c>
      <c r="S2788" s="1">
        <v>447.25</v>
      </c>
      <c r="T2788" s="1">
        <v>6.7350000000000003</v>
      </c>
      <c r="U2788" s="1337">
        <v>33675</v>
      </c>
      <c r="V2788" s="1">
        <v>3.3799999999999997E-2</v>
      </c>
      <c r="W2788" s="1336">
        <v>169</v>
      </c>
      <c r="X2788" s="1">
        <v>13</v>
      </c>
      <c r="Y2788" s="1">
        <v>141</v>
      </c>
      <c r="AA2788" s="1">
        <v>401</v>
      </c>
      <c r="AB2788" s="1337">
        <v>4825</v>
      </c>
    </row>
    <row r="2789" spans="1:28">
      <c r="A2789" s="1336" t="s">
        <v>1414</v>
      </c>
      <c r="B2789" s="2" t="s">
        <v>1495</v>
      </c>
      <c r="C2789" s="1" t="s">
        <v>1496</v>
      </c>
      <c r="D2789" s="1" t="s">
        <v>116</v>
      </c>
      <c r="E2789" s="1">
        <v>130308</v>
      </c>
      <c r="F2789" s="1336" t="s">
        <v>126</v>
      </c>
      <c r="G2789" s="1" t="s">
        <v>32</v>
      </c>
      <c r="H2789" s="1">
        <v>419313</v>
      </c>
      <c r="I2789" s="3">
        <v>42534</v>
      </c>
      <c r="J2789" s="3">
        <v>42530</v>
      </c>
      <c r="K2789" s="3">
        <v>42531</v>
      </c>
      <c r="N2789" s="1" t="s">
        <v>89</v>
      </c>
      <c r="O2789" s="1">
        <v>117074</v>
      </c>
      <c r="P2789" s="1">
        <v>30000</v>
      </c>
      <c r="Q2789" s="1">
        <v>7.7</v>
      </c>
      <c r="R2789" s="1337">
        <v>231000</v>
      </c>
      <c r="S2789" s="4">
        <v>2683.5</v>
      </c>
      <c r="T2789" s="1">
        <v>6.7350000000000003</v>
      </c>
      <c r="U2789" s="1337">
        <v>202050</v>
      </c>
      <c r="V2789" s="1">
        <v>3.3799999999999997E-2</v>
      </c>
      <c r="W2789" s="1337">
        <v>1014</v>
      </c>
      <c r="X2789" s="1">
        <v>13</v>
      </c>
      <c r="Y2789" s="1">
        <v>141</v>
      </c>
      <c r="AA2789" s="1">
        <v>401</v>
      </c>
      <c r="AB2789" s="1337">
        <v>28950</v>
      </c>
    </row>
    <row r="2790" spans="1:28">
      <c r="A2790" s="1336" t="s">
        <v>1414</v>
      </c>
      <c r="B2790" s="2" t="s">
        <v>1495</v>
      </c>
      <c r="C2790" s="1" t="s">
        <v>1496</v>
      </c>
      <c r="D2790" s="1" t="s">
        <v>116</v>
      </c>
      <c r="E2790" s="1">
        <v>130308</v>
      </c>
      <c r="F2790" s="1336" t="s">
        <v>126</v>
      </c>
      <c r="G2790" s="1" t="s">
        <v>32</v>
      </c>
      <c r="H2790" s="1">
        <v>419314</v>
      </c>
      <c r="I2790" s="3">
        <v>42534</v>
      </c>
      <c r="J2790" s="3">
        <v>42529</v>
      </c>
      <c r="K2790" s="3">
        <v>42530</v>
      </c>
      <c r="N2790" s="1" t="s">
        <v>89</v>
      </c>
      <c r="O2790" s="1">
        <v>116999</v>
      </c>
      <c r="P2790" s="1">
        <v>20000</v>
      </c>
      <c r="Q2790" s="1">
        <v>7.7</v>
      </c>
      <c r="R2790" s="1337">
        <v>154000</v>
      </c>
      <c r="S2790" s="4">
        <v>1789</v>
      </c>
      <c r="T2790" s="1">
        <v>6.7350000000000003</v>
      </c>
      <c r="U2790" s="1337">
        <v>134700</v>
      </c>
      <c r="V2790" s="1">
        <v>3.3799999999999997E-2</v>
      </c>
      <c r="W2790" s="1336">
        <v>676</v>
      </c>
      <c r="X2790" s="1">
        <v>13</v>
      </c>
      <c r="Y2790" s="1">
        <v>141</v>
      </c>
      <c r="AA2790" s="1">
        <v>401</v>
      </c>
      <c r="AB2790" s="1337">
        <v>19300</v>
      </c>
    </row>
    <row r="2791" spans="1:28">
      <c r="A2791" s="1336" t="s">
        <v>1414</v>
      </c>
      <c r="B2791" s="2" t="s">
        <v>1495</v>
      </c>
      <c r="C2791" s="1" t="s">
        <v>1496</v>
      </c>
      <c r="D2791" s="1" t="s">
        <v>116</v>
      </c>
      <c r="E2791" s="1">
        <v>130283</v>
      </c>
      <c r="F2791" s="1336" t="s">
        <v>1421</v>
      </c>
      <c r="G2791" s="1" t="s">
        <v>32</v>
      </c>
      <c r="H2791" s="1">
        <v>419335</v>
      </c>
      <c r="I2791" s="3">
        <v>42534</v>
      </c>
      <c r="J2791" s="3">
        <v>42531</v>
      </c>
      <c r="K2791" s="3">
        <v>42534</v>
      </c>
      <c r="N2791" s="1" t="s">
        <v>89</v>
      </c>
      <c r="O2791" s="1">
        <v>117135</v>
      </c>
      <c r="P2791" s="1">
        <v>3300</v>
      </c>
      <c r="Q2791" s="1">
        <v>7.78</v>
      </c>
      <c r="R2791" s="1337">
        <v>25674</v>
      </c>
      <c r="S2791" s="1">
        <v>559.19000000000005</v>
      </c>
      <c r="T2791" s="1">
        <v>6.7350000000000003</v>
      </c>
      <c r="U2791" s="1337">
        <v>22225.5</v>
      </c>
      <c r="V2791" s="1">
        <v>3.3799999999999997E-2</v>
      </c>
      <c r="W2791" s="1336">
        <v>111.54</v>
      </c>
      <c r="X2791" s="1">
        <v>13</v>
      </c>
      <c r="Y2791" s="1">
        <v>135</v>
      </c>
      <c r="Z2791" s="1" t="s">
        <v>90</v>
      </c>
      <c r="AA2791" s="1">
        <v>401</v>
      </c>
      <c r="AB2791" s="1337">
        <v>3448.5</v>
      </c>
    </row>
    <row r="2792" spans="1:28">
      <c r="A2792" s="1336" t="s">
        <v>1414</v>
      </c>
      <c r="B2792" s="2" t="s">
        <v>1495</v>
      </c>
      <c r="C2792" s="1" t="s">
        <v>1496</v>
      </c>
      <c r="D2792" s="1" t="s">
        <v>116</v>
      </c>
      <c r="E2792" s="1">
        <v>130089</v>
      </c>
      <c r="F2792" s="1336" t="s">
        <v>1374</v>
      </c>
      <c r="G2792" s="1" t="s">
        <v>32</v>
      </c>
      <c r="H2792" s="1">
        <v>419477</v>
      </c>
      <c r="I2792" s="3">
        <v>42534</v>
      </c>
      <c r="J2792" s="3">
        <v>42527</v>
      </c>
      <c r="K2792" s="3">
        <v>42529</v>
      </c>
      <c r="L2792" s="1">
        <v>222405</v>
      </c>
      <c r="M2792" s="3">
        <v>42534</v>
      </c>
      <c r="N2792" s="1" t="s">
        <v>89</v>
      </c>
      <c r="O2792" s="1">
        <v>116859</v>
      </c>
      <c r="P2792" s="1">
        <v>500</v>
      </c>
      <c r="Q2792" s="1">
        <v>7.85</v>
      </c>
      <c r="R2792" s="1337">
        <v>3925</v>
      </c>
      <c r="S2792" s="1">
        <v>119.73</v>
      </c>
      <c r="T2792" s="1">
        <v>6.7350000000000003</v>
      </c>
      <c r="U2792" s="1337">
        <v>3367.5</v>
      </c>
      <c r="V2792" s="1">
        <v>3.3799999999999997E-2</v>
      </c>
      <c r="W2792" s="1336">
        <v>16.899999999999999</v>
      </c>
      <c r="X2792" s="1">
        <v>13</v>
      </c>
      <c r="Y2792" s="1">
        <v>135</v>
      </c>
      <c r="Z2792" s="1" t="s">
        <v>143</v>
      </c>
      <c r="AA2792" s="1">
        <v>401</v>
      </c>
      <c r="AB2792" s="1336">
        <v>557.5</v>
      </c>
    </row>
    <row r="2793" spans="1:28">
      <c r="A2793" s="1336" t="s">
        <v>1414</v>
      </c>
      <c r="B2793" s="2" t="s">
        <v>1495</v>
      </c>
      <c r="C2793" s="1" t="s">
        <v>1496</v>
      </c>
      <c r="D2793" s="1" t="s">
        <v>116</v>
      </c>
      <c r="E2793" s="1">
        <v>130339</v>
      </c>
      <c r="F2793" s="1336" t="s">
        <v>258</v>
      </c>
      <c r="G2793" s="1" t="s">
        <v>32</v>
      </c>
      <c r="H2793" s="1">
        <v>419478</v>
      </c>
      <c r="I2793" s="3">
        <v>42534</v>
      </c>
      <c r="J2793" s="3">
        <v>42527</v>
      </c>
      <c r="K2793" s="3">
        <v>42528</v>
      </c>
      <c r="L2793" s="1">
        <v>222356</v>
      </c>
      <c r="M2793" s="3">
        <v>42532</v>
      </c>
      <c r="N2793" s="1" t="s">
        <v>89</v>
      </c>
      <c r="O2793" s="1">
        <v>116864</v>
      </c>
      <c r="P2793" s="1">
        <v>5000</v>
      </c>
      <c r="Q2793" s="1">
        <v>7.29</v>
      </c>
      <c r="R2793" s="1337">
        <v>36450</v>
      </c>
      <c r="S2793" s="4">
        <v>-1602.75</v>
      </c>
      <c r="T2793" s="1">
        <v>6.7350000000000003</v>
      </c>
      <c r="U2793" s="1337">
        <v>33675</v>
      </c>
      <c r="V2793" s="1">
        <v>3.3799999999999997E-2</v>
      </c>
      <c r="W2793" s="1336">
        <v>169</v>
      </c>
      <c r="X2793" s="1">
        <v>13</v>
      </c>
      <c r="Y2793" s="1">
        <v>135</v>
      </c>
      <c r="Z2793" s="1" t="s">
        <v>259</v>
      </c>
      <c r="AA2793" s="1">
        <v>401</v>
      </c>
      <c r="AB2793" s="1337">
        <v>2775</v>
      </c>
    </row>
    <row r="2794" spans="1:28">
      <c r="A2794" s="1336" t="s">
        <v>1414</v>
      </c>
      <c r="B2794" s="2" t="s">
        <v>1495</v>
      </c>
      <c r="C2794" s="1" t="s">
        <v>1496</v>
      </c>
      <c r="D2794" s="1" t="s">
        <v>116</v>
      </c>
      <c r="E2794" s="1">
        <v>130001</v>
      </c>
      <c r="F2794" s="1336" t="s">
        <v>132</v>
      </c>
      <c r="G2794" s="1" t="s">
        <v>32</v>
      </c>
      <c r="H2794" s="1">
        <v>419569</v>
      </c>
      <c r="I2794" s="3">
        <v>42535</v>
      </c>
      <c r="J2794" s="3">
        <v>42530</v>
      </c>
      <c r="K2794" s="3">
        <v>42531</v>
      </c>
      <c r="N2794" s="1" t="s">
        <v>89</v>
      </c>
      <c r="O2794" s="1">
        <v>117052</v>
      </c>
      <c r="P2794" s="1">
        <v>30000</v>
      </c>
      <c r="Q2794" s="1">
        <v>7.67</v>
      </c>
      <c r="R2794" s="1337">
        <v>230100</v>
      </c>
      <c r="S2794" s="4">
        <v>1783.5</v>
      </c>
      <c r="T2794" s="1">
        <v>6.7350000000000003</v>
      </c>
      <c r="U2794" s="1337">
        <v>202050</v>
      </c>
      <c r="V2794" s="1">
        <v>3.3799999999999997E-2</v>
      </c>
      <c r="W2794" s="1337">
        <v>1014</v>
      </c>
      <c r="X2794" s="1">
        <v>13</v>
      </c>
      <c r="Y2794" s="1">
        <v>130</v>
      </c>
      <c r="AA2794" s="1">
        <v>401</v>
      </c>
      <c r="AB2794" s="1337">
        <v>28050</v>
      </c>
    </row>
    <row r="2795" spans="1:28">
      <c r="A2795" s="1336" t="s">
        <v>1414</v>
      </c>
      <c r="B2795" s="2" t="s">
        <v>1495</v>
      </c>
      <c r="C2795" s="1" t="s">
        <v>1496</v>
      </c>
      <c r="D2795" s="1" t="s">
        <v>116</v>
      </c>
      <c r="E2795" s="1">
        <v>130365</v>
      </c>
      <c r="F2795" s="1336" t="s">
        <v>432</v>
      </c>
      <c r="G2795" s="1" t="s">
        <v>32</v>
      </c>
      <c r="H2795" s="1">
        <v>419759</v>
      </c>
      <c r="I2795" s="3">
        <v>42535</v>
      </c>
      <c r="J2795" s="3">
        <v>42531</v>
      </c>
      <c r="K2795" s="3">
        <v>42531</v>
      </c>
      <c r="L2795" s="1">
        <v>222496</v>
      </c>
      <c r="M2795" s="3">
        <v>42535</v>
      </c>
      <c r="N2795" s="1" t="s">
        <v>89</v>
      </c>
      <c r="O2795" s="1">
        <v>117107</v>
      </c>
      <c r="P2795" s="1">
        <v>1500</v>
      </c>
      <c r="Q2795" s="1">
        <v>7.67</v>
      </c>
      <c r="R2795" s="1337">
        <v>11505</v>
      </c>
      <c r="S2795" s="1">
        <v>89.18</v>
      </c>
      <c r="T2795" s="1">
        <v>6.7350000000000003</v>
      </c>
      <c r="U2795" s="1337">
        <v>10102.5</v>
      </c>
      <c r="V2795" s="1">
        <v>3.3799999999999997E-2</v>
      </c>
      <c r="W2795" s="1336">
        <v>50.7</v>
      </c>
      <c r="X2795" s="1">
        <v>13</v>
      </c>
      <c r="Y2795" s="1">
        <v>135</v>
      </c>
      <c r="Z2795" s="1" t="s">
        <v>90</v>
      </c>
      <c r="AA2795" s="1">
        <v>401</v>
      </c>
      <c r="AB2795" s="1337">
        <v>1402.5</v>
      </c>
    </row>
    <row r="2796" spans="1:28">
      <c r="A2796" s="1336" t="s">
        <v>1414</v>
      </c>
      <c r="B2796" s="2" t="s">
        <v>1495</v>
      </c>
      <c r="C2796" s="1" t="s">
        <v>1496</v>
      </c>
      <c r="D2796" s="1" t="s">
        <v>116</v>
      </c>
      <c r="E2796" s="1">
        <v>130110</v>
      </c>
      <c r="F2796" s="1336" t="s">
        <v>198</v>
      </c>
      <c r="G2796" s="1" t="s">
        <v>32</v>
      </c>
      <c r="H2796" s="1">
        <v>419952</v>
      </c>
      <c r="I2796" s="3">
        <v>42538</v>
      </c>
      <c r="J2796" s="3">
        <v>42534</v>
      </c>
      <c r="K2796" s="3">
        <v>42535</v>
      </c>
      <c r="N2796" s="1" t="s">
        <v>89</v>
      </c>
      <c r="O2796" s="1">
        <v>117170</v>
      </c>
      <c r="P2796" s="1">
        <v>5000</v>
      </c>
      <c r="Q2796" s="1">
        <v>7.7</v>
      </c>
      <c r="R2796" s="1337">
        <v>38500</v>
      </c>
      <c r="S2796" s="1">
        <v>447.25</v>
      </c>
      <c r="T2796" s="1">
        <v>6.7350000000000003</v>
      </c>
      <c r="U2796" s="1337">
        <v>33675</v>
      </c>
      <c r="V2796" s="1">
        <v>3.3799999999999997E-2</v>
      </c>
      <c r="W2796" s="1336">
        <v>169</v>
      </c>
      <c r="X2796" s="1">
        <v>13</v>
      </c>
      <c r="Y2796" s="1">
        <v>130</v>
      </c>
      <c r="AA2796" s="1">
        <v>401</v>
      </c>
      <c r="AB2796" s="1337">
        <v>4825</v>
      </c>
    </row>
    <row r="2797" spans="1:28">
      <c r="A2797" s="1336" t="s">
        <v>1414</v>
      </c>
      <c r="B2797" s="2" t="s">
        <v>1495</v>
      </c>
      <c r="C2797" s="1" t="s">
        <v>1496</v>
      </c>
      <c r="D2797" s="1" t="s">
        <v>116</v>
      </c>
      <c r="E2797" s="1">
        <v>130216</v>
      </c>
      <c r="F2797" s="1336" t="s">
        <v>810</v>
      </c>
      <c r="G2797" s="1" t="s">
        <v>32</v>
      </c>
      <c r="H2797" s="1">
        <v>420000</v>
      </c>
      <c r="I2797" s="3">
        <v>42536</v>
      </c>
      <c r="J2797" s="3">
        <v>42534</v>
      </c>
      <c r="K2797" s="3">
        <v>42537</v>
      </c>
      <c r="L2797" s="1">
        <v>222620</v>
      </c>
      <c r="M2797" s="3">
        <v>42536</v>
      </c>
      <c r="N2797" s="1" t="s">
        <v>89</v>
      </c>
      <c r="O2797" s="1">
        <v>117193</v>
      </c>
      <c r="P2797" s="1">
        <v>2000</v>
      </c>
      <c r="Q2797" s="1">
        <v>7.85</v>
      </c>
      <c r="R2797" s="1337">
        <v>15700</v>
      </c>
      <c r="S2797" s="1">
        <v>478.9</v>
      </c>
      <c r="T2797" s="1">
        <v>6.7350000000000003</v>
      </c>
      <c r="U2797" s="1337">
        <v>13470</v>
      </c>
      <c r="V2797" s="1">
        <v>3.3799999999999997E-2</v>
      </c>
      <c r="W2797" s="1336">
        <v>67.599999999999994</v>
      </c>
      <c r="X2797" s="1">
        <v>13</v>
      </c>
      <c r="Y2797" s="1">
        <v>135</v>
      </c>
      <c r="Z2797" s="1" t="s">
        <v>436</v>
      </c>
      <c r="AA2797" s="1">
        <v>401</v>
      </c>
      <c r="AB2797" s="1337">
        <v>2230</v>
      </c>
    </row>
    <row r="2798" spans="1:28">
      <c r="A2798" s="1336" t="s">
        <v>1414</v>
      </c>
      <c r="B2798" s="2" t="s">
        <v>1495</v>
      </c>
      <c r="C2798" s="1" t="s">
        <v>1496</v>
      </c>
      <c r="D2798" s="1" t="s">
        <v>116</v>
      </c>
      <c r="E2798" s="1">
        <v>130001</v>
      </c>
      <c r="F2798" s="1336" t="s">
        <v>132</v>
      </c>
      <c r="G2798" s="1" t="s">
        <v>32</v>
      </c>
      <c r="H2798" s="1">
        <v>420197</v>
      </c>
      <c r="I2798" s="3">
        <v>42541</v>
      </c>
      <c r="J2798" s="3">
        <v>42528</v>
      </c>
      <c r="K2798" s="3">
        <v>42529</v>
      </c>
      <c r="N2798" s="1" t="s">
        <v>89</v>
      </c>
      <c r="O2798" s="1">
        <v>116966</v>
      </c>
      <c r="P2798" s="1">
        <v>20000</v>
      </c>
      <c r="Q2798" s="1">
        <v>7.67</v>
      </c>
      <c r="R2798" s="1337">
        <v>153400</v>
      </c>
      <c r="S2798" s="4">
        <v>1189</v>
      </c>
      <c r="T2798" s="1">
        <v>6.7350000000000003</v>
      </c>
      <c r="U2798" s="1337">
        <v>134700</v>
      </c>
      <c r="V2798" s="1">
        <v>3.3799999999999997E-2</v>
      </c>
      <c r="W2798" s="1336">
        <v>676</v>
      </c>
      <c r="X2798" s="1">
        <v>13</v>
      </c>
      <c r="Y2798" s="1">
        <v>130</v>
      </c>
      <c r="AA2798" s="1">
        <v>401</v>
      </c>
      <c r="AB2798" s="1337">
        <v>18700</v>
      </c>
    </row>
    <row r="2799" spans="1:28">
      <c r="A2799" s="1336" t="s">
        <v>1414</v>
      </c>
      <c r="B2799" s="2" t="s">
        <v>1495</v>
      </c>
      <c r="C2799" s="1" t="s">
        <v>1496</v>
      </c>
      <c r="D2799" s="1" t="s">
        <v>116</v>
      </c>
      <c r="E2799" s="1">
        <v>130365</v>
      </c>
      <c r="F2799" s="1336" t="s">
        <v>432</v>
      </c>
      <c r="G2799" s="1" t="s">
        <v>32</v>
      </c>
      <c r="H2799" s="1">
        <v>420353</v>
      </c>
      <c r="I2799" s="3">
        <v>42541</v>
      </c>
      <c r="J2799" s="3">
        <v>42538</v>
      </c>
      <c r="K2799" s="3">
        <v>42539</v>
      </c>
      <c r="L2799" s="1">
        <v>222858</v>
      </c>
      <c r="M2799" s="3">
        <v>42541</v>
      </c>
      <c r="N2799" s="1" t="s">
        <v>89</v>
      </c>
      <c r="O2799" s="1">
        <v>117294</v>
      </c>
      <c r="P2799" s="1">
        <v>500</v>
      </c>
      <c r="Q2799" s="1">
        <v>7.67</v>
      </c>
      <c r="R2799" s="1337">
        <v>3835</v>
      </c>
      <c r="S2799" s="1">
        <v>29.73</v>
      </c>
      <c r="T2799" s="1">
        <v>6.7350000000000003</v>
      </c>
      <c r="U2799" s="1337">
        <v>3367.5</v>
      </c>
      <c r="V2799" s="1">
        <v>3.3799999999999997E-2</v>
      </c>
      <c r="W2799" s="1336">
        <v>16.899999999999999</v>
      </c>
      <c r="X2799" s="1">
        <v>13</v>
      </c>
      <c r="Y2799" s="1">
        <v>135</v>
      </c>
      <c r="Z2799" s="1" t="s">
        <v>90</v>
      </c>
      <c r="AA2799" s="1">
        <v>401</v>
      </c>
      <c r="AB2799" s="1336">
        <v>467.5</v>
      </c>
    </row>
    <row r="2800" spans="1:28">
      <c r="A2800" s="1336" t="s">
        <v>1414</v>
      </c>
      <c r="B2800" s="2" t="s">
        <v>1495</v>
      </c>
      <c r="C2800" s="1" t="s">
        <v>1496</v>
      </c>
      <c r="D2800" s="1" t="s">
        <v>116</v>
      </c>
      <c r="E2800" s="1">
        <v>130004</v>
      </c>
      <c r="F2800" s="1336" t="s">
        <v>125</v>
      </c>
      <c r="G2800" s="1" t="s">
        <v>32</v>
      </c>
      <c r="H2800" s="1">
        <v>420497</v>
      </c>
      <c r="I2800" s="3">
        <v>42542</v>
      </c>
      <c r="J2800" s="3">
        <v>42538</v>
      </c>
      <c r="K2800" s="3">
        <v>42541</v>
      </c>
      <c r="L2800" s="1">
        <v>222932</v>
      </c>
      <c r="M2800" s="3">
        <v>42542</v>
      </c>
      <c r="N2800" s="1" t="s">
        <v>89</v>
      </c>
      <c r="O2800" s="1">
        <v>117303</v>
      </c>
      <c r="P2800" s="1">
        <v>2000</v>
      </c>
      <c r="Q2800" s="1">
        <v>7.7</v>
      </c>
      <c r="R2800" s="1337">
        <v>15400</v>
      </c>
      <c r="S2800" s="1">
        <v>178.9</v>
      </c>
      <c r="T2800" s="1">
        <v>6.7350000000000003</v>
      </c>
      <c r="U2800" s="1337">
        <v>13470</v>
      </c>
      <c r="V2800" s="1">
        <v>3.3799999999999997E-2</v>
      </c>
      <c r="W2800" s="1336">
        <v>67.599999999999994</v>
      </c>
      <c r="X2800" s="1">
        <v>13</v>
      </c>
      <c r="Y2800" s="1">
        <v>130</v>
      </c>
      <c r="AA2800" s="1">
        <v>401</v>
      </c>
      <c r="AB2800" s="1337">
        <v>1930</v>
      </c>
    </row>
    <row r="2801" spans="1:28">
      <c r="A2801" s="1336" t="s">
        <v>1414</v>
      </c>
      <c r="B2801" s="2" t="s">
        <v>1495</v>
      </c>
      <c r="C2801" s="1" t="s">
        <v>1496</v>
      </c>
      <c r="D2801" s="1" t="s">
        <v>116</v>
      </c>
      <c r="E2801" s="1">
        <v>130004</v>
      </c>
      <c r="F2801" s="1336" t="s">
        <v>125</v>
      </c>
      <c r="G2801" s="1" t="s">
        <v>32</v>
      </c>
      <c r="H2801" s="1">
        <v>420983</v>
      </c>
      <c r="I2801" s="3">
        <v>42545</v>
      </c>
      <c r="J2801" s="3">
        <v>42545</v>
      </c>
      <c r="K2801" s="3">
        <v>42548</v>
      </c>
      <c r="L2801" s="1">
        <v>223153</v>
      </c>
      <c r="M2801" s="3">
        <v>42545</v>
      </c>
      <c r="N2801" s="1" t="s">
        <v>89</v>
      </c>
      <c r="O2801" s="1">
        <v>117453</v>
      </c>
      <c r="P2801" s="1">
        <v>2000</v>
      </c>
      <c r="Q2801" s="1">
        <v>7.48</v>
      </c>
      <c r="R2801" s="1337">
        <v>14960</v>
      </c>
      <c r="S2801" s="1">
        <v>-261.10000000000002</v>
      </c>
      <c r="T2801" s="1">
        <v>6.7350000000000003</v>
      </c>
      <c r="U2801" s="1337">
        <v>13470</v>
      </c>
      <c r="V2801" s="1">
        <v>3.3799999999999997E-2</v>
      </c>
      <c r="W2801" s="1336">
        <v>67.599999999999994</v>
      </c>
      <c r="X2801" s="1">
        <v>13</v>
      </c>
      <c r="Y2801" s="1">
        <v>130</v>
      </c>
      <c r="AA2801" s="1">
        <v>401</v>
      </c>
      <c r="AB2801" s="1337">
        <v>1490</v>
      </c>
    </row>
    <row r="2802" spans="1:28">
      <c r="A2802" s="1336" t="s">
        <v>1414</v>
      </c>
      <c r="B2802" s="2" t="s">
        <v>1495</v>
      </c>
      <c r="C2802" s="1" t="s">
        <v>1496</v>
      </c>
      <c r="D2802" s="1" t="s">
        <v>116</v>
      </c>
      <c r="E2802" s="1">
        <v>142049</v>
      </c>
      <c r="F2802" s="1336" t="s">
        <v>1250</v>
      </c>
      <c r="G2802" s="1" t="s">
        <v>32</v>
      </c>
      <c r="H2802" s="1">
        <v>421394</v>
      </c>
      <c r="I2802" s="3">
        <v>42539</v>
      </c>
      <c r="J2802" s="3">
        <v>42531</v>
      </c>
      <c r="K2802" s="3">
        <v>42535</v>
      </c>
      <c r="N2802" s="1" t="s">
        <v>56</v>
      </c>
      <c r="O2802" s="1">
        <v>6113</v>
      </c>
      <c r="P2802" s="1">
        <v>3000</v>
      </c>
      <c r="Q2802" s="1">
        <v>9.1274999999999995</v>
      </c>
      <c r="R2802" s="1337">
        <v>27382.5</v>
      </c>
      <c r="S2802" s="4">
        <v>4550.8500000000004</v>
      </c>
      <c r="T2802" s="1">
        <v>6.7350000000000003</v>
      </c>
      <c r="U2802" s="1337">
        <v>20205</v>
      </c>
      <c r="V2802" s="1">
        <v>3.3799999999999997E-2</v>
      </c>
      <c r="W2802" s="1336">
        <v>101.4</v>
      </c>
      <c r="X2802" s="1">
        <v>13</v>
      </c>
      <c r="Y2802" s="1">
        <v>144</v>
      </c>
      <c r="AA2802" s="1">
        <v>401</v>
      </c>
      <c r="AB2802" s="1337">
        <v>7177.5</v>
      </c>
    </row>
    <row r="2803" spans="1:28">
      <c r="A2803" s="1336" t="s">
        <v>1414</v>
      </c>
      <c r="B2803" s="2" t="s">
        <v>1497</v>
      </c>
      <c r="C2803" s="1" t="s">
        <v>1496</v>
      </c>
      <c r="D2803" s="1" t="s">
        <v>76</v>
      </c>
      <c r="E2803" s="1">
        <v>140083</v>
      </c>
      <c r="F2803" s="1336" t="s">
        <v>117</v>
      </c>
      <c r="G2803" s="1" t="s">
        <v>32</v>
      </c>
      <c r="H2803" s="1">
        <v>418019</v>
      </c>
      <c r="I2803" s="3">
        <v>42522</v>
      </c>
      <c r="J2803" s="3">
        <v>42520</v>
      </c>
      <c r="K2803" s="3">
        <v>42522</v>
      </c>
      <c r="L2803" s="1">
        <v>221468</v>
      </c>
      <c r="M2803" s="3">
        <v>42522</v>
      </c>
      <c r="N2803" s="1" t="s">
        <v>89</v>
      </c>
      <c r="O2803" s="1">
        <v>116571</v>
      </c>
      <c r="P2803" s="1">
        <v>7500</v>
      </c>
      <c r="Q2803" s="1">
        <v>7.67</v>
      </c>
      <c r="R2803" s="1337">
        <v>57525</v>
      </c>
      <c r="S2803" s="1">
        <v>445.88</v>
      </c>
      <c r="T2803" s="1">
        <v>6.7350000000000003</v>
      </c>
      <c r="U2803" s="1337">
        <v>50512.5</v>
      </c>
      <c r="V2803" s="1">
        <v>3.3799999999999997E-2</v>
      </c>
      <c r="W2803" s="1336">
        <v>253.5</v>
      </c>
      <c r="X2803" s="1">
        <v>13</v>
      </c>
      <c r="Y2803" s="1">
        <v>141</v>
      </c>
      <c r="AA2803" s="1">
        <v>401</v>
      </c>
      <c r="AB2803" s="1337">
        <v>7012.5</v>
      </c>
    </row>
    <row r="2804" spans="1:28">
      <c r="A2804" s="1336" t="s">
        <v>1414</v>
      </c>
      <c r="B2804" s="2" t="s">
        <v>1498</v>
      </c>
      <c r="C2804" s="1" t="s">
        <v>1496</v>
      </c>
      <c r="D2804" s="1" t="s">
        <v>65</v>
      </c>
      <c r="E2804" s="1">
        <v>130349</v>
      </c>
      <c r="F2804" s="1336" t="s">
        <v>141</v>
      </c>
      <c r="G2804" s="1" t="s">
        <v>32</v>
      </c>
      <c r="H2804" s="1">
        <v>420413</v>
      </c>
      <c r="I2804" s="3">
        <v>42542</v>
      </c>
      <c r="J2804" s="3">
        <v>42524</v>
      </c>
      <c r="K2804" s="3">
        <v>42541</v>
      </c>
      <c r="N2804" s="1" t="s">
        <v>89</v>
      </c>
      <c r="O2804" s="1">
        <v>116795</v>
      </c>
      <c r="P2804" s="1">
        <v>1000</v>
      </c>
      <c r="Q2804" s="1">
        <v>7.7</v>
      </c>
      <c r="R2804" s="1337">
        <v>7700</v>
      </c>
      <c r="S2804" s="1">
        <v>89.45</v>
      </c>
      <c r="T2804" s="1">
        <v>6.7350000000000003</v>
      </c>
      <c r="U2804" s="1337">
        <v>6735</v>
      </c>
      <c r="V2804" s="1">
        <v>3.3799999999999997E-2</v>
      </c>
      <c r="W2804" s="1336">
        <v>33.799999999999997</v>
      </c>
      <c r="X2804" s="1">
        <v>13</v>
      </c>
      <c r="Y2804" s="1">
        <v>141</v>
      </c>
      <c r="AA2804" s="1">
        <v>401</v>
      </c>
      <c r="AB2804" s="1336">
        <v>965</v>
      </c>
    </row>
    <row r="2805" spans="1:28">
      <c r="A2805" s="1336" t="s">
        <v>1414</v>
      </c>
      <c r="B2805" s="2" t="s">
        <v>1499</v>
      </c>
      <c r="C2805" s="1" t="s">
        <v>1496</v>
      </c>
      <c r="D2805" s="1" t="s">
        <v>528</v>
      </c>
      <c r="E2805" s="1">
        <v>130140</v>
      </c>
      <c r="F2805" s="1336" t="s">
        <v>222</v>
      </c>
      <c r="G2805" s="1" t="s">
        <v>32</v>
      </c>
      <c r="H2805" s="1">
        <v>419942</v>
      </c>
      <c r="I2805" s="3">
        <v>42537</v>
      </c>
      <c r="J2805" s="3">
        <v>42515</v>
      </c>
      <c r="K2805" s="3">
        <v>42536</v>
      </c>
      <c r="N2805" s="1" t="s">
        <v>89</v>
      </c>
      <c r="O2805" s="1">
        <v>116448</v>
      </c>
      <c r="P2805" s="1">
        <v>1400</v>
      </c>
      <c r="Q2805" s="1">
        <v>7.85</v>
      </c>
      <c r="R2805" s="1337">
        <v>10990</v>
      </c>
      <c r="S2805" s="1">
        <v>335.23</v>
      </c>
      <c r="T2805" s="1">
        <v>6.7350000000000003</v>
      </c>
      <c r="U2805" s="1337">
        <v>9429</v>
      </c>
      <c r="V2805" s="1">
        <v>3.3799999999999997E-2</v>
      </c>
      <c r="W2805" s="1336">
        <v>47.32</v>
      </c>
      <c r="X2805" s="1">
        <v>13</v>
      </c>
      <c r="Y2805" s="1">
        <v>130</v>
      </c>
      <c r="AA2805" s="1">
        <v>401</v>
      </c>
      <c r="AB2805" s="1337">
        <v>1561</v>
      </c>
    </row>
    <row r="2806" spans="1:28">
      <c r="A2806" s="1336" t="s">
        <v>1414</v>
      </c>
      <c r="B2806" s="2" t="s">
        <v>1500</v>
      </c>
      <c r="C2806" s="1" t="s">
        <v>1496</v>
      </c>
      <c r="D2806" s="1" t="s">
        <v>467</v>
      </c>
      <c r="E2806" s="1">
        <v>130322</v>
      </c>
      <c r="F2806" s="1336" t="s">
        <v>142</v>
      </c>
      <c r="G2806" s="1" t="s">
        <v>32</v>
      </c>
      <c r="H2806" s="1">
        <v>420224</v>
      </c>
      <c r="I2806" s="3">
        <v>42539</v>
      </c>
      <c r="J2806" s="3">
        <v>42528</v>
      </c>
      <c r="K2806" s="3">
        <v>42542</v>
      </c>
      <c r="L2806" s="1">
        <v>222797</v>
      </c>
      <c r="M2806" s="3">
        <v>42538</v>
      </c>
      <c r="N2806" s="1" t="s">
        <v>89</v>
      </c>
      <c r="O2806" s="1">
        <v>116901</v>
      </c>
      <c r="P2806" s="1">
        <v>4500</v>
      </c>
      <c r="Q2806" s="1">
        <v>7.59</v>
      </c>
      <c r="R2806" s="1337">
        <v>34155</v>
      </c>
      <c r="S2806" s="1">
        <v>-92.48</v>
      </c>
      <c r="T2806" s="1">
        <v>6.7350000000000003</v>
      </c>
      <c r="U2806" s="1337">
        <v>30307.5</v>
      </c>
      <c r="V2806" s="1">
        <v>3.3799999999999997E-2</v>
      </c>
      <c r="W2806" s="1336">
        <v>152.1</v>
      </c>
      <c r="X2806" s="1">
        <v>13</v>
      </c>
      <c r="Y2806" s="1">
        <v>135</v>
      </c>
      <c r="Z2806" s="1" t="s">
        <v>143</v>
      </c>
      <c r="AA2806" s="1">
        <v>401</v>
      </c>
      <c r="AB2806" s="1337">
        <v>3847.5</v>
      </c>
    </row>
    <row r="2807" spans="1:28">
      <c r="A2807" s="1336" t="s">
        <v>1414</v>
      </c>
      <c r="B2807" s="2" t="s">
        <v>1501</v>
      </c>
      <c r="C2807" s="1" t="s">
        <v>1502</v>
      </c>
      <c r="D2807" s="1" t="s">
        <v>116</v>
      </c>
      <c r="E2807" s="1">
        <v>130004</v>
      </c>
      <c r="F2807" s="1336" t="s">
        <v>125</v>
      </c>
      <c r="G2807" s="1" t="s">
        <v>32</v>
      </c>
      <c r="H2807" s="1">
        <v>418015</v>
      </c>
      <c r="I2807" s="3">
        <v>42522</v>
      </c>
      <c r="J2807" s="3">
        <v>42521</v>
      </c>
      <c r="K2807" s="3">
        <v>42523</v>
      </c>
      <c r="L2807" s="1">
        <v>221461</v>
      </c>
      <c r="M2807" s="3">
        <v>42522</v>
      </c>
      <c r="N2807" s="1" t="s">
        <v>89</v>
      </c>
      <c r="O2807" s="1">
        <v>116639</v>
      </c>
      <c r="P2807" s="1">
        <v>20000</v>
      </c>
      <c r="Q2807" s="1">
        <v>7.78</v>
      </c>
      <c r="R2807" s="1337">
        <v>155600</v>
      </c>
      <c r="S2807" s="4">
        <v>3389</v>
      </c>
      <c r="T2807" s="1">
        <v>6.7350000000000003</v>
      </c>
      <c r="U2807" s="1337">
        <v>134700</v>
      </c>
      <c r="V2807" s="1">
        <v>3.3799999999999997E-2</v>
      </c>
      <c r="W2807" s="1336">
        <v>676</v>
      </c>
      <c r="X2807" s="1">
        <v>13</v>
      </c>
      <c r="Y2807" s="1">
        <v>130</v>
      </c>
      <c r="AA2807" s="1">
        <v>401</v>
      </c>
      <c r="AB2807" s="1337">
        <v>20900</v>
      </c>
    </row>
    <row r="2808" spans="1:28">
      <c r="A2808" s="1336" t="s">
        <v>1414</v>
      </c>
      <c r="B2808" s="2" t="s">
        <v>1501</v>
      </c>
      <c r="C2808" s="1" t="s">
        <v>1502</v>
      </c>
      <c r="D2808" s="1" t="s">
        <v>116</v>
      </c>
      <c r="E2808" s="1">
        <v>140083</v>
      </c>
      <c r="F2808" s="1336" t="s">
        <v>117</v>
      </c>
      <c r="G2808" s="1" t="s">
        <v>32</v>
      </c>
      <c r="H2808" s="1">
        <v>418031</v>
      </c>
      <c r="I2808" s="3">
        <v>42522</v>
      </c>
      <c r="J2808" s="3">
        <v>42520</v>
      </c>
      <c r="K2808" s="3">
        <v>42522</v>
      </c>
      <c r="L2808" s="1">
        <v>221474</v>
      </c>
      <c r="M2808" s="3">
        <v>42522</v>
      </c>
      <c r="N2808" s="1" t="s">
        <v>89</v>
      </c>
      <c r="O2808" s="1">
        <v>116570</v>
      </c>
      <c r="P2808" s="1">
        <v>25000</v>
      </c>
      <c r="Q2808" s="1">
        <v>7.67</v>
      </c>
      <c r="R2808" s="1337">
        <v>191750</v>
      </c>
      <c r="S2808" s="4">
        <v>1486.25</v>
      </c>
      <c r="T2808" s="1">
        <v>6.7350000000000003</v>
      </c>
      <c r="U2808" s="1337">
        <v>168375</v>
      </c>
      <c r="V2808" s="1">
        <v>3.3799999999999997E-2</v>
      </c>
      <c r="W2808" s="1336">
        <v>845</v>
      </c>
      <c r="X2808" s="1">
        <v>13</v>
      </c>
      <c r="Y2808" s="1">
        <v>141</v>
      </c>
      <c r="AA2808" s="1">
        <v>401</v>
      </c>
      <c r="AB2808" s="1337">
        <v>23375</v>
      </c>
    </row>
    <row r="2809" spans="1:28">
      <c r="A2809" s="1336" t="s">
        <v>1414</v>
      </c>
      <c r="B2809" s="2" t="s">
        <v>1501</v>
      </c>
      <c r="C2809" s="1" t="s">
        <v>1502</v>
      </c>
      <c r="D2809" s="1" t="s">
        <v>116</v>
      </c>
      <c r="E2809" s="1">
        <v>140083</v>
      </c>
      <c r="F2809" s="1336" t="s">
        <v>117</v>
      </c>
      <c r="G2809" s="1" t="s">
        <v>32</v>
      </c>
      <c r="H2809" s="1">
        <v>418123</v>
      </c>
      <c r="I2809" s="3">
        <v>42523</v>
      </c>
      <c r="J2809" s="3">
        <v>42515</v>
      </c>
      <c r="K2809" s="3">
        <v>42522</v>
      </c>
      <c r="L2809" s="1">
        <v>221512</v>
      </c>
      <c r="M2809" s="3">
        <v>42522</v>
      </c>
      <c r="N2809" s="1" t="s">
        <v>89</v>
      </c>
      <c r="O2809" s="1">
        <v>116474</v>
      </c>
      <c r="P2809" s="1">
        <v>10000</v>
      </c>
      <c r="Q2809" s="1">
        <v>7.67</v>
      </c>
      <c r="R2809" s="1337">
        <v>76700</v>
      </c>
      <c r="S2809" s="1">
        <v>594.5</v>
      </c>
      <c r="T2809" s="1">
        <v>6.7350000000000003</v>
      </c>
      <c r="U2809" s="1337">
        <v>67350</v>
      </c>
      <c r="V2809" s="1">
        <v>3.3799999999999997E-2</v>
      </c>
      <c r="W2809" s="1336">
        <v>338</v>
      </c>
      <c r="X2809" s="1">
        <v>13</v>
      </c>
      <c r="Y2809" s="1">
        <v>141</v>
      </c>
      <c r="AA2809" s="1">
        <v>401</v>
      </c>
      <c r="AB2809" s="1337">
        <v>9350</v>
      </c>
    </row>
    <row r="2810" spans="1:28">
      <c r="A2810" s="1336" t="s">
        <v>1414</v>
      </c>
      <c r="B2810" s="2" t="s">
        <v>1501</v>
      </c>
      <c r="C2810" s="1" t="s">
        <v>1502</v>
      </c>
      <c r="D2810" s="1" t="s">
        <v>116</v>
      </c>
      <c r="E2810" s="1">
        <v>130370</v>
      </c>
      <c r="F2810" s="1336" t="s">
        <v>457</v>
      </c>
      <c r="G2810" s="1" t="s">
        <v>32</v>
      </c>
      <c r="H2810" s="1">
        <v>418139</v>
      </c>
      <c r="I2810" s="3">
        <v>42523</v>
      </c>
      <c r="J2810" s="3">
        <v>42521</v>
      </c>
      <c r="K2810" s="3">
        <v>42522</v>
      </c>
      <c r="L2810" s="1">
        <v>221546</v>
      </c>
      <c r="M2810" s="3">
        <v>42523</v>
      </c>
      <c r="N2810" s="1" t="s">
        <v>89</v>
      </c>
      <c r="O2810" s="1">
        <v>116626</v>
      </c>
      <c r="P2810" s="1">
        <v>5000</v>
      </c>
      <c r="Q2810" s="1">
        <v>7.67</v>
      </c>
      <c r="R2810" s="1337">
        <v>38350</v>
      </c>
      <c r="S2810" s="1">
        <v>297.25</v>
      </c>
      <c r="T2810" s="1">
        <v>6.7350000000000003</v>
      </c>
      <c r="U2810" s="1337">
        <v>33675</v>
      </c>
      <c r="V2810" s="1">
        <v>3.3799999999999997E-2</v>
      </c>
      <c r="W2810" s="1336">
        <v>169</v>
      </c>
      <c r="X2810" s="1">
        <v>13</v>
      </c>
      <c r="Y2810" s="1">
        <v>135</v>
      </c>
      <c r="Z2810" s="1" t="s">
        <v>436</v>
      </c>
      <c r="AA2810" s="1">
        <v>401</v>
      </c>
      <c r="AB2810" s="1337">
        <v>4675</v>
      </c>
    </row>
    <row r="2811" spans="1:28">
      <c r="A2811" s="1336" t="s">
        <v>1414</v>
      </c>
      <c r="B2811" s="2" t="s">
        <v>1501</v>
      </c>
      <c r="C2811" s="1" t="s">
        <v>1502</v>
      </c>
      <c r="D2811" s="1" t="s">
        <v>116</v>
      </c>
      <c r="E2811" s="1">
        <v>130003</v>
      </c>
      <c r="F2811" s="1336" t="s">
        <v>145</v>
      </c>
      <c r="G2811" s="1" t="s">
        <v>32</v>
      </c>
      <c r="H2811" s="1">
        <v>418221</v>
      </c>
      <c r="I2811" s="3">
        <v>42524</v>
      </c>
      <c r="J2811" s="3">
        <v>42522</v>
      </c>
      <c r="K2811" s="3">
        <v>42537</v>
      </c>
      <c r="N2811" s="1" t="s">
        <v>89</v>
      </c>
      <c r="O2811" s="1">
        <v>116678</v>
      </c>
      <c r="P2811" s="1">
        <v>10000</v>
      </c>
      <c r="Q2811" s="1">
        <v>7.7</v>
      </c>
      <c r="R2811" s="1337">
        <v>77000</v>
      </c>
      <c r="S2811" s="1">
        <v>894.5</v>
      </c>
      <c r="T2811" s="1">
        <v>6.7350000000000003</v>
      </c>
      <c r="U2811" s="1337">
        <v>67350</v>
      </c>
      <c r="V2811" s="1">
        <v>3.3799999999999997E-2</v>
      </c>
      <c r="W2811" s="1336">
        <v>338</v>
      </c>
      <c r="X2811" s="1">
        <v>13</v>
      </c>
      <c r="Y2811" s="1">
        <v>130</v>
      </c>
      <c r="AA2811" s="1">
        <v>401</v>
      </c>
      <c r="AB2811" s="1337">
        <v>9650</v>
      </c>
    </row>
    <row r="2812" spans="1:28">
      <c r="A2812" s="1336" t="s">
        <v>1414</v>
      </c>
      <c r="B2812" s="2" t="s">
        <v>1501</v>
      </c>
      <c r="C2812" s="1" t="s">
        <v>1502</v>
      </c>
      <c r="D2812" s="1" t="s">
        <v>116</v>
      </c>
      <c r="E2812" s="1">
        <v>140008</v>
      </c>
      <c r="F2812" s="1336" t="s">
        <v>123</v>
      </c>
      <c r="G2812" s="1" t="s">
        <v>32</v>
      </c>
      <c r="H2812" s="1">
        <v>418325</v>
      </c>
      <c r="I2812" s="3">
        <v>42524</v>
      </c>
      <c r="J2812" s="3">
        <v>42522</v>
      </c>
      <c r="K2812" s="3">
        <v>42527</v>
      </c>
      <c r="L2812" s="1">
        <v>221635</v>
      </c>
      <c r="M2812" s="3">
        <v>42524</v>
      </c>
      <c r="N2812" s="1" t="s">
        <v>89</v>
      </c>
      <c r="O2812" s="1">
        <v>116700</v>
      </c>
      <c r="P2812" s="1">
        <v>30000</v>
      </c>
      <c r="Q2812" s="1">
        <v>7.67</v>
      </c>
      <c r="R2812" s="1337">
        <v>230100</v>
      </c>
      <c r="S2812" s="4">
        <v>1783.5</v>
      </c>
      <c r="T2812" s="1">
        <v>6.7350000000000003</v>
      </c>
      <c r="U2812" s="1337">
        <v>202050</v>
      </c>
      <c r="V2812" s="1">
        <v>3.3799999999999997E-2</v>
      </c>
      <c r="W2812" s="1337">
        <v>1014</v>
      </c>
      <c r="X2812" s="1">
        <v>13</v>
      </c>
      <c r="Y2812" s="1">
        <v>141</v>
      </c>
      <c r="AA2812" s="1">
        <v>401</v>
      </c>
      <c r="AB2812" s="1337">
        <v>28050</v>
      </c>
    </row>
    <row r="2813" spans="1:28">
      <c r="A2813" s="1336" t="s">
        <v>1414</v>
      </c>
      <c r="B2813" s="2" t="s">
        <v>1501</v>
      </c>
      <c r="C2813" s="1" t="s">
        <v>1502</v>
      </c>
      <c r="D2813" s="1" t="s">
        <v>116</v>
      </c>
      <c r="E2813" s="1">
        <v>130019</v>
      </c>
      <c r="F2813" s="1336" t="s">
        <v>412</v>
      </c>
      <c r="G2813" s="1" t="s">
        <v>32</v>
      </c>
      <c r="H2813" s="1">
        <v>418363</v>
      </c>
      <c r="I2813" s="3">
        <v>42527</v>
      </c>
      <c r="J2813" s="3">
        <v>42522</v>
      </c>
      <c r="K2813" s="3">
        <v>42523</v>
      </c>
      <c r="N2813" s="1" t="s">
        <v>89</v>
      </c>
      <c r="O2813" s="1">
        <v>116732</v>
      </c>
      <c r="P2813" s="1">
        <v>10000</v>
      </c>
      <c r="Q2813" s="1">
        <v>7.85</v>
      </c>
      <c r="R2813" s="1337">
        <v>78500</v>
      </c>
      <c r="S2813" s="4">
        <v>2394.5</v>
      </c>
      <c r="T2813" s="1">
        <v>6.7350000000000003</v>
      </c>
      <c r="U2813" s="1337">
        <v>67350</v>
      </c>
      <c r="V2813" s="1">
        <v>3.3799999999999997E-2</v>
      </c>
      <c r="W2813" s="1336">
        <v>338</v>
      </c>
      <c r="X2813" s="1">
        <v>13</v>
      </c>
      <c r="Y2813" s="1">
        <v>130</v>
      </c>
      <c r="AA2813" s="1">
        <v>401</v>
      </c>
      <c r="AB2813" s="1337">
        <v>11150</v>
      </c>
    </row>
    <row r="2814" spans="1:28">
      <c r="A2814" s="1336" t="s">
        <v>1414</v>
      </c>
      <c r="B2814" s="2" t="s">
        <v>1501</v>
      </c>
      <c r="C2814" s="1" t="s">
        <v>1502</v>
      </c>
      <c r="D2814" s="1" t="s">
        <v>116</v>
      </c>
      <c r="E2814" s="1">
        <v>130007</v>
      </c>
      <c r="F2814" s="1336" t="s">
        <v>146</v>
      </c>
      <c r="G2814" s="1" t="s">
        <v>32</v>
      </c>
      <c r="H2814" s="1">
        <v>418519</v>
      </c>
      <c r="I2814" s="3">
        <v>42527</v>
      </c>
      <c r="J2814" s="3">
        <v>42517</v>
      </c>
      <c r="K2814" s="3">
        <v>42523</v>
      </c>
      <c r="L2814" s="1">
        <v>221782</v>
      </c>
      <c r="M2814" s="3">
        <v>42526</v>
      </c>
      <c r="N2814" s="1" t="s">
        <v>89</v>
      </c>
      <c r="O2814" s="1">
        <v>116531</v>
      </c>
      <c r="P2814" s="1">
        <v>3000</v>
      </c>
      <c r="Q2814" s="1">
        <v>7.85</v>
      </c>
      <c r="R2814" s="1337">
        <v>23550</v>
      </c>
      <c r="S2814" s="1">
        <v>718.35</v>
      </c>
      <c r="T2814" s="1">
        <v>6.7350000000000003</v>
      </c>
      <c r="U2814" s="1337">
        <v>20205</v>
      </c>
      <c r="V2814" s="1">
        <v>3.3799999999999997E-2</v>
      </c>
      <c r="W2814" s="1336">
        <v>101.4</v>
      </c>
      <c r="X2814" s="1">
        <v>13</v>
      </c>
      <c r="Y2814" s="1">
        <v>130</v>
      </c>
      <c r="AA2814" s="1">
        <v>401</v>
      </c>
      <c r="AB2814" s="1337">
        <v>3345</v>
      </c>
    </row>
    <row r="2815" spans="1:28">
      <c r="A2815" s="1336" t="s">
        <v>1414</v>
      </c>
      <c r="B2815" s="2" t="s">
        <v>1501</v>
      </c>
      <c r="C2815" s="1" t="s">
        <v>1502</v>
      </c>
      <c r="D2815" s="1" t="s">
        <v>116</v>
      </c>
      <c r="E2815" s="1">
        <v>130100</v>
      </c>
      <c r="F2815" s="1336" t="s">
        <v>1417</v>
      </c>
      <c r="G2815" s="1" t="s">
        <v>32</v>
      </c>
      <c r="H2815" s="1">
        <v>418554</v>
      </c>
      <c r="I2815" s="3">
        <v>42527</v>
      </c>
      <c r="J2815" s="3">
        <v>42521</v>
      </c>
      <c r="K2815" s="3">
        <v>42522</v>
      </c>
      <c r="L2815" s="1">
        <v>221774</v>
      </c>
      <c r="M2815" s="3">
        <v>42526</v>
      </c>
      <c r="N2815" s="1" t="s">
        <v>89</v>
      </c>
      <c r="O2815" s="1">
        <v>116650</v>
      </c>
      <c r="P2815" s="1">
        <v>2000</v>
      </c>
      <c r="Q2815" s="1">
        <v>7.67</v>
      </c>
      <c r="R2815" s="1337">
        <v>15340</v>
      </c>
      <c r="S2815" s="1">
        <v>118.9</v>
      </c>
      <c r="T2815" s="1">
        <v>6.7350000000000003</v>
      </c>
      <c r="U2815" s="1337">
        <v>13470</v>
      </c>
      <c r="V2815" s="1">
        <v>3.3799999999999997E-2</v>
      </c>
      <c r="W2815" s="1336">
        <v>67.599999999999994</v>
      </c>
      <c r="X2815" s="1">
        <v>13</v>
      </c>
      <c r="Y2815" s="1">
        <v>135</v>
      </c>
      <c r="Z2815" s="1" t="s">
        <v>436</v>
      </c>
      <c r="AA2815" s="1">
        <v>401</v>
      </c>
      <c r="AB2815" s="1337">
        <v>1870</v>
      </c>
    </row>
    <row r="2816" spans="1:28">
      <c r="A2816" s="1336" t="s">
        <v>1414</v>
      </c>
      <c r="B2816" s="2" t="s">
        <v>1501</v>
      </c>
      <c r="C2816" s="1" t="s">
        <v>1502</v>
      </c>
      <c r="D2816" s="1" t="s">
        <v>116</v>
      </c>
      <c r="E2816" s="1">
        <v>130019</v>
      </c>
      <c r="F2816" s="1336" t="s">
        <v>412</v>
      </c>
      <c r="G2816" s="1" t="s">
        <v>32</v>
      </c>
      <c r="H2816" s="1">
        <v>418726</v>
      </c>
      <c r="I2816" s="3">
        <v>42530</v>
      </c>
      <c r="J2816" s="3">
        <v>42529</v>
      </c>
      <c r="K2816" s="3">
        <v>42531</v>
      </c>
      <c r="N2816" s="1" t="s">
        <v>89</v>
      </c>
      <c r="O2816" s="1">
        <v>117014</v>
      </c>
      <c r="P2816" s="1">
        <v>10000</v>
      </c>
      <c r="Q2816" s="1">
        <v>7.85</v>
      </c>
      <c r="R2816" s="1337">
        <v>78500</v>
      </c>
      <c r="S2816" s="4">
        <v>2394.5</v>
      </c>
      <c r="T2816" s="1">
        <v>6.7350000000000003</v>
      </c>
      <c r="U2816" s="1337">
        <v>67350</v>
      </c>
      <c r="V2816" s="1">
        <v>3.3799999999999997E-2</v>
      </c>
      <c r="W2816" s="1336">
        <v>338</v>
      </c>
      <c r="X2816" s="1">
        <v>13</v>
      </c>
      <c r="Y2816" s="1">
        <v>130</v>
      </c>
      <c r="AA2816" s="1">
        <v>401</v>
      </c>
      <c r="AB2816" s="1337">
        <v>11150</v>
      </c>
    </row>
    <row r="2817" spans="1:28">
      <c r="A2817" s="1336" t="s">
        <v>1414</v>
      </c>
      <c r="B2817" s="2" t="s">
        <v>1501</v>
      </c>
      <c r="C2817" s="1" t="s">
        <v>1502</v>
      </c>
      <c r="D2817" s="1" t="s">
        <v>116</v>
      </c>
      <c r="E2817" s="1">
        <v>130361</v>
      </c>
      <c r="F2817" s="1336" t="s">
        <v>167</v>
      </c>
      <c r="G2817" s="1" t="s">
        <v>32</v>
      </c>
      <c r="H2817" s="1">
        <v>418822</v>
      </c>
      <c r="I2817" s="3">
        <v>42528</v>
      </c>
      <c r="J2817" s="3">
        <v>42527</v>
      </c>
      <c r="K2817" s="3">
        <v>42529</v>
      </c>
      <c r="L2817" s="1">
        <v>221909</v>
      </c>
      <c r="M2817" s="3">
        <v>42528</v>
      </c>
      <c r="N2817" s="1" t="s">
        <v>89</v>
      </c>
      <c r="O2817" s="1">
        <v>116815</v>
      </c>
      <c r="P2817" s="1">
        <v>3000</v>
      </c>
      <c r="Q2817" s="1">
        <v>7.67</v>
      </c>
      <c r="R2817" s="1337">
        <v>23010</v>
      </c>
      <c r="S2817" s="1">
        <v>178.35</v>
      </c>
      <c r="T2817" s="1">
        <v>6.7350000000000003</v>
      </c>
      <c r="U2817" s="1337">
        <v>20205</v>
      </c>
      <c r="V2817" s="1">
        <v>3.3799999999999997E-2</v>
      </c>
      <c r="W2817" s="1336">
        <v>101.4</v>
      </c>
      <c r="X2817" s="1">
        <v>13</v>
      </c>
      <c r="Y2817" s="1">
        <v>135</v>
      </c>
      <c r="Z2817" s="1" t="s">
        <v>90</v>
      </c>
      <c r="AA2817" s="1">
        <v>401</v>
      </c>
      <c r="AB2817" s="1337">
        <v>2805</v>
      </c>
    </row>
    <row r="2818" spans="1:28">
      <c r="A2818" s="1336" t="s">
        <v>1414</v>
      </c>
      <c r="B2818" s="2" t="s">
        <v>1501</v>
      </c>
      <c r="C2818" s="1" t="s">
        <v>1502</v>
      </c>
      <c r="D2818" s="1" t="s">
        <v>116</v>
      </c>
      <c r="E2818" s="1">
        <v>130236</v>
      </c>
      <c r="F2818" s="1336" t="s">
        <v>427</v>
      </c>
      <c r="G2818" s="1" t="s">
        <v>32</v>
      </c>
      <c r="H2818" s="1">
        <v>418963</v>
      </c>
      <c r="I2818" s="3">
        <v>42529</v>
      </c>
      <c r="J2818" s="3">
        <v>42527</v>
      </c>
      <c r="K2818" s="3">
        <v>42528</v>
      </c>
      <c r="L2818" s="1">
        <v>222024</v>
      </c>
      <c r="M2818" s="3">
        <v>42528</v>
      </c>
      <c r="N2818" s="1" t="s">
        <v>89</v>
      </c>
      <c r="O2818" s="1">
        <v>116843</v>
      </c>
      <c r="P2818" s="1">
        <v>8000</v>
      </c>
      <c r="Q2818" s="1">
        <v>7.41</v>
      </c>
      <c r="R2818" s="1337">
        <v>59280</v>
      </c>
      <c r="S2818" s="4">
        <v>-1604.4</v>
      </c>
      <c r="T2818" s="1">
        <v>6.7350000000000003</v>
      </c>
      <c r="U2818" s="1337">
        <v>53880</v>
      </c>
      <c r="V2818" s="1">
        <v>3.3799999999999997E-2</v>
      </c>
      <c r="W2818" s="1336">
        <v>270.39999999999998</v>
      </c>
      <c r="X2818" s="1">
        <v>13</v>
      </c>
      <c r="Y2818" s="1">
        <v>135</v>
      </c>
      <c r="Z2818" s="1" t="s">
        <v>143</v>
      </c>
      <c r="AA2818" s="1">
        <v>401</v>
      </c>
      <c r="AB2818" s="1337">
        <v>5400</v>
      </c>
    </row>
    <row r="2819" spans="1:28">
      <c r="A2819" s="1336" t="s">
        <v>1414</v>
      </c>
      <c r="B2819" s="2" t="s">
        <v>1501</v>
      </c>
      <c r="C2819" s="1" t="s">
        <v>1502</v>
      </c>
      <c r="D2819" s="1" t="s">
        <v>116</v>
      </c>
      <c r="E2819" s="1">
        <v>130339</v>
      </c>
      <c r="F2819" s="1336" t="s">
        <v>258</v>
      </c>
      <c r="G2819" s="1" t="s">
        <v>32</v>
      </c>
      <c r="H2819" s="1">
        <v>419054</v>
      </c>
      <c r="I2819" s="3">
        <v>42530</v>
      </c>
      <c r="J2819" s="3">
        <v>42527</v>
      </c>
      <c r="K2819" s="3">
        <v>42528</v>
      </c>
      <c r="L2819" s="1">
        <v>222140</v>
      </c>
      <c r="M2819" s="3">
        <v>42530</v>
      </c>
      <c r="N2819" s="1" t="s">
        <v>89</v>
      </c>
      <c r="O2819" s="1">
        <v>116828</v>
      </c>
      <c r="P2819" s="1">
        <v>15000</v>
      </c>
      <c r="Q2819" s="1">
        <v>7.29</v>
      </c>
      <c r="R2819" s="1337">
        <v>109350</v>
      </c>
      <c r="S2819" s="4">
        <v>-4808.25</v>
      </c>
      <c r="T2819" s="1">
        <v>6.7350000000000003</v>
      </c>
      <c r="U2819" s="1337">
        <v>101025</v>
      </c>
      <c r="V2819" s="1">
        <v>3.3799999999999997E-2</v>
      </c>
      <c r="W2819" s="1336">
        <v>507</v>
      </c>
      <c r="X2819" s="1">
        <v>13</v>
      </c>
      <c r="Y2819" s="1">
        <v>135</v>
      </c>
      <c r="Z2819" s="1" t="s">
        <v>259</v>
      </c>
      <c r="AA2819" s="1">
        <v>401</v>
      </c>
      <c r="AB2819" s="1337">
        <v>8325</v>
      </c>
    </row>
    <row r="2820" spans="1:28">
      <c r="A2820" s="1336" t="s">
        <v>1414</v>
      </c>
      <c r="B2820" s="2" t="s">
        <v>1501</v>
      </c>
      <c r="C2820" s="1" t="s">
        <v>1502</v>
      </c>
      <c r="D2820" s="1" t="s">
        <v>116</v>
      </c>
      <c r="E2820" s="1">
        <v>130023</v>
      </c>
      <c r="F2820" s="1336" t="s">
        <v>153</v>
      </c>
      <c r="G2820" s="1" t="s">
        <v>32</v>
      </c>
      <c r="H2820" s="1">
        <v>419118</v>
      </c>
      <c r="I2820" s="3">
        <v>42531</v>
      </c>
      <c r="J2820" s="3">
        <v>42530</v>
      </c>
      <c r="K2820" s="3">
        <v>42530</v>
      </c>
      <c r="N2820" s="1" t="s">
        <v>89</v>
      </c>
      <c r="O2820" s="1">
        <v>117059</v>
      </c>
      <c r="P2820" s="1">
        <v>30000</v>
      </c>
      <c r="Q2820" s="1">
        <v>7.7</v>
      </c>
      <c r="R2820" s="1337">
        <v>231000</v>
      </c>
      <c r="S2820" s="4">
        <v>2683.5</v>
      </c>
      <c r="T2820" s="1">
        <v>6.7350000000000003</v>
      </c>
      <c r="U2820" s="1337">
        <v>202050</v>
      </c>
      <c r="V2820" s="1">
        <v>3.3799999999999997E-2</v>
      </c>
      <c r="W2820" s="1337">
        <v>1014</v>
      </c>
      <c r="X2820" s="1">
        <v>13</v>
      </c>
      <c r="Y2820" s="1">
        <v>130</v>
      </c>
      <c r="AA2820" s="1">
        <v>401</v>
      </c>
      <c r="AB2820" s="1337">
        <v>28950</v>
      </c>
    </row>
    <row r="2821" spans="1:28">
      <c r="A2821" s="1336" t="s">
        <v>1414</v>
      </c>
      <c r="B2821" s="2" t="s">
        <v>1501</v>
      </c>
      <c r="C2821" s="1" t="s">
        <v>1502</v>
      </c>
      <c r="D2821" s="1" t="s">
        <v>116</v>
      </c>
      <c r="E2821" s="1">
        <v>130314</v>
      </c>
      <c r="F2821" s="1336" t="s">
        <v>144</v>
      </c>
      <c r="G2821" s="1" t="s">
        <v>32</v>
      </c>
      <c r="H2821" s="1">
        <v>419119</v>
      </c>
      <c r="I2821" s="3">
        <v>42531</v>
      </c>
      <c r="J2821" s="3">
        <v>42529</v>
      </c>
      <c r="K2821" s="3">
        <v>42535</v>
      </c>
      <c r="N2821" s="1" t="s">
        <v>89</v>
      </c>
      <c r="O2821" s="1">
        <v>117026</v>
      </c>
      <c r="P2821" s="1">
        <v>10000</v>
      </c>
      <c r="Q2821" s="1">
        <v>7.7</v>
      </c>
      <c r="R2821" s="1337">
        <v>77000</v>
      </c>
      <c r="S2821" s="1">
        <v>894.5</v>
      </c>
      <c r="T2821" s="1">
        <v>6.7350000000000003</v>
      </c>
      <c r="U2821" s="1337">
        <v>67350</v>
      </c>
      <c r="V2821" s="1">
        <v>3.3799999999999997E-2</v>
      </c>
      <c r="W2821" s="1336">
        <v>338</v>
      </c>
      <c r="X2821" s="1">
        <v>13</v>
      </c>
      <c r="Y2821" s="1">
        <v>130</v>
      </c>
      <c r="AA2821" s="1">
        <v>401</v>
      </c>
      <c r="AB2821" s="1337">
        <v>9650</v>
      </c>
    </row>
    <row r="2822" spans="1:28">
      <c r="A2822" s="1336" t="s">
        <v>1414</v>
      </c>
      <c r="B2822" s="2" t="s">
        <v>1501</v>
      </c>
      <c r="C2822" s="1" t="s">
        <v>1502</v>
      </c>
      <c r="D2822" s="1" t="s">
        <v>116</v>
      </c>
      <c r="E2822" s="1">
        <v>130004</v>
      </c>
      <c r="F2822" s="1336" t="s">
        <v>125</v>
      </c>
      <c r="G2822" s="1" t="s">
        <v>32</v>
      </c>
      <c r="H2822" s="1">
        <v>419196</v>
      </c>
      <c r="I2822" s="3">
        <v>42531</v>
      </c>
      <c r="J2822" s="3">
        <v>42530</v>
      </c>
      <c r="K2822" s="3">
        <v>42531</v>
      </c>
      <c r="L2822" s="1">
        <v>222165</v>
      </c>
      <c r="M2822" s="3">
        <v>42530</v>
      </c>
      <c r="N2822" s="1" t="s">
        <v>89</v>
      </c>
      <c r="O2822" s="1">
        <v>117045</v>
      </c>
      <c r="P2822" s="1">
        <v>5000</v>
      </c>
      <c r="Q2822" s="1">
        <v>7.78</v>
      </c>
      <c r="R2822" s="1337">
        <v>38900</v>
      </c>
      <c r="S2822" s="1">
        <v>847.25</v>
      </c>
      <c r="T2822" s="1">
        <v>6.7350000000000003</v>
      </c>
      <c r="U2822" s="1337">
        <v>33675</v>
      </c>
      <c r="V2822" s="1">
        <v>3.3799999999999997E-2</v>
      </c>
      <c r="W2822" s="1336">
        <v>169</v>
      </c>
      <c r="X2822" s="1">
        <v>13</v>
      </c>
      <c r="Y2822" s="1">
        <v>130</v>
      </c>
      <c r="AA2822" s="1">
        <v>401</v>
      </c>
      <c r="AB2822" s="1337">
        <v>5225</v>
      </c>
    </row>
    <row r="2823" spans="1:28">
      <c r="A2823" s="1336" t="s">
        <v>1414</v>
      </c>
      <c r="B2823" s="2" t="s">
        <v>1501</v>
      </c>
      <c r="C2823" s="1" t="s">
        <v>1502</v>
      </c>
      <c r="D2823" s="1" t="s">
        <v>116</v>
      </c>
      <c r="E2823" s="1">
        <v>130157</v>
      </c>
      <c r="F2823" s="1336" t="s">
        <v>415</v>
      </c>
      <c r="G2823" s="1" t="s">
        <v>32</v>
      </c>
      <c r="H2823" s="1">
        <v>419212</v>
      </c>
      <c r="I2823" s="3">
        <v>42531</v>
      </c>
      <c r="J2823" s="3">
        <v>42529</v>
      </c>
      <c r="K2823" s="3">
        <v>42530</v>
      </c>
      <c r="L2823" s="1">
        <v>222170</v>
      </c>
      <c r="M2823" s="3">
        <v>42530</v>
      </c>
      <c r="N2823" s="1" t="s">
        <v>89</v>
      </c>
      <c r="O2823" s="1">
        <v>116985</v>
      </c>
      <c r="P2823" s="1">
        <v>14000</v>
      </c>
      <c r="Q2823" s="1">
        <v>7.78</v>
      </c>
      <c r="R2823" s="1337">
        <v>108920</v>
      </c>
      <c r="S2823" s="4">
        <v>2372.3000000000002</v>
      </c>
      <c r="T2823" s="1">
        <v>6.7350000000000003</v>
      </c>
      <c r="U2823" s="1337">
        <v>94290</v>
      </c>
      <c r="V2823" s="1">
        <v>3.3799999999999997E-2</v>
      </c>
      <c r="W2823" s="1336">
        <v>473.2</v>
      </c>
      <c r="X2823" s="1">
        <v>13</v>
      </c>
      <c r="Y2823" s="1">
        <v>130</v>
      </c>
      <c r="AA2823" s="1">
        <v>401</v>
      </c>
      <c r="AB2823" s="1337">
        <v>14630</v>
      </c>
    </row>
    <row r="2824" spans="1:28">
      <c r="A2824" s="1336" t="s">
        <v>1414</v>
      </c>
      <c r="B2824" s="2" t="s">
        <v>1501</v>
      </c>
      <c r="C2824" s="1" t="s">
        <v>1502</v>
      </c>
      <c r="D2824" s="1" t="s">
        <v>116</v>
      </c>
      <c r="E2824" s="1">
        <v>130308</v>
      </c>
      <c r="F2824" s="1336" t="s">
        <v>126</v>
      </c>
      <c r="G2824" s="1" t="s">
        <v>32</v>
      </c>
      <c r="H2824" s="1">
        <v>419309</v>
      </c>
      <c r="I2824" s="3">
        <v>42534</v>
      </c>
      <c r="J2824" s="3">
        <v>42530</v>
      </c>
      <c r="K2824" s="3">
        <v>42531</v>
      </c>
      <c r="N2824" s="1" t="s">
        <v>89</v>
      </c>
      <c r="O2824" s="1">
        <v>117074</v>
      </c>
      <c r="P2824" s="1">
        <v>20000</v>
      </c>
      <c r="Q2824" s="1">
        <v>7.7</v>
      </c>
      <c r="R2824" s="1337">
        <v>154000</v>
      </c>
      <c r="S2824" s="4">
        <v>1789</v>
      </c>
      <c r="T2824" s="1">
        <v>6.7350000000000003</v>
      </c>
      <c r="U2824" s="1337">
        <v>134700</v>
      </c>
      <c r="V2824" s="1">
        <v>3.3799999999999997E-2</v>
      </c>
      <c r="W2824" s="1336">
        <v>676</v>
      </c>
      <c r="X2824" s="1">
        <v>13</v>
      </c>
      <c r="Y2824" s="1">
        <v>141</v>
      </c>
      <c r="AA2824" s="1">
        <v>401</v>
      </c>
      <c r="AB2824" s="1337">
        <v>19300</v>
      </c>
    </row>
    <row r="2825" spans="1:28">
      <c r="A2825" s="1336" t="s">
        <v>1414</v>
      </c>
      <c r="B2825" s="2" t="s">
        <v>1501</v>
      </c>
      <c r="C2825" s="1" t="s">
        <v>1502</v>
      </c>
      <c r="D2825" s="1" t="s">
        <v>116</v>
      </c>
      <c r="E2825" s="1">
        <v>130283</v>
      </c>
      <c r="F2825" s="1336" t="s">
        <v>1421</v>
      </c>
      <c r="G2825" s="1" t="s">
        <v>32</v>
      </c>
      <c r="H2825" s="1">
        <v>419335</v>
      </c>
      <c r="I2825" s="3">
        <v>42534</v>
      </c>
      <c r="J2825" s="3">
        <v>42531</v>
      </c>
      <c r="K2825" s="3">
        <v>42534</v>
      </c>
      <c r="N2825" s="1" t="s">
        <v>89</v>
      </c>
      <c r="O2825" s="1">
        <v>117135</v>
      </c>
      <c r="P2825" s="1">
        <v>4700</v>
      </c>
      <c r="Q2825" s="1">
        <v>7.78</v>
      </c>
      <c r="R2825" s="1337">
        <v>36566</v>
      </c>
      <c r="S2825" s="1">
        <v>796.42</v>
      </c>
      <c r="T2825" s="1">
        <v>6.7350000000000003</v>
      </c>
      <c r="U2825" s="1337">
        <v>31654.5</v>
      </c>
      <c r="V2825" s="1">
        <v>3.3799999999999997E-2</v>
      </c>
      <c r="W2825" s="1336">
        <v>158.86000000000001</v>
      </c>
      <c r="X2825" s="1">
        <v>13</v>
      </c>
      <c r="Y2825" s="1">
        <v>135</v>
      </c>
      <c r="Z2825" s="1" t="s">
        <v>90</v>
      </c>
      <c r="AA2825" s="1">
        <v>401</v>
      </c>
      <c r="AB2825" s="1337">
        <v>4911.5</v>
      </c>
    </row>
    <row r="2826" spans="1:28">
      <c r="A2826" s="1336" t="s">
        <v>1414</v>
      </c>
      <c r="B2826" s="2" t="s">
        <v>1501</v>
      </c>
      <c r="C2826" s="1" t="s">
        <v>1502</v>
      </c>
      <c r="D2826" s="1" t="s">
        <v>116</v>
      </c>
      <c r="E2826" s="1">
        <v>130089</v>
      </c>
      <c r="F2826" s="1336" t="s">
        <v>1374</v>
      </c>
      <c r="G2826" s="1" t="s">
        <v>32</v>
      </c>
      <c r="H2826" s="1">
        <v>419477</v>
      </c>
      <c r="I2826" s="3">
        <v>42534</v>
      </c>
      <c r="J2826" s="3">
        <v>42527</v>
      </c>
      <c r="K2826" s="3">
        <v>42529</v>
      </c>
      <c r="L2826" s="1">
        <v>222405</v>
      </c>
      <c r="M2826" s="3">
        <v>42534</v>
      </c>
      <c r="N2826" s="1" t="s">
        <v>89</v>
      </c>
      <c r="O2826" s="1">
        <v>116859</v>
      </c>
      <c r="P2826" s="1">
        <v>500</v>
      </c>
      <c r="Q2826" s="1">
        <v>7.85</v>
      </c>
      <c r="R2826" s="1337">
        <v>3925</v>
      </c>
      <c r="S2826" s="1">
        <v>119.73</v>
      </c>
      <c r="T2826" s="1">
        <v>6.7350000000000003</v>
      </c>
      <c r="U2826" s="1337">
        <v>3367.5</v>
      </c>
      <c r="V2826" s="1">
        <v>3.3799999999999997E-2</v>
      </c>
      <c r="W2826" s="1336">
        <v>16.899999999999999</v>
      </c>
      <c r="X2826" s="1">
        <v>13</v>
      </c>
      <c r="Y2826" s="1">
        <v>135</v>
      </c>
      <c r="Z2826" s="1" t="s">
        <v>143</v>
      </c>
      <c r="AA2826" s="1">
        <v>401</v>
      </c>
      <c r="AB2826" s="1336">
        <v>557.5</v>
      </c>
    </row>
    <row r="2827" spans="1:28">
      <c r="A2827" s="1336" t="s">
        <v>1414</v>
      </c>
      <c r="B2827" s="2" t="s">
        <v>1501</v>
      </c>
      <c r="C2827" s="1" t="s">
        <v>1502</v>
      </c>
      <c r="D2827" s="1" t="s">
        <v>116</v>
      </c>
      <c r="E2827" s="1">
        <v>130001</v>
      </c>
      <c r="F2827" s="1336" t="s">
        <v>132</v>
      </c>
      <c r="G2827" s="1" t="s">
        <v>32</v>
      </c>
      <c r="H2827" s="1">
        <v>419570</v>
      </c>
      <c r="I2827" s="3">
        <v>42535</v>
      </c>
      <c r="J2827" s="3">
        <v>42530</v>
      </c>
      <c r="K2827" s="3">
        <v>42531</v>
      </c>
      <c r="N2827" s="1" t="s">
        <v>89</v>
      </c>
      <c r="O2827" s="1">
        <v>117052</v>
      </c>
      <c r="P2827" s="1">
        <v>30000</v>
      </c>
      <c r="Q2827" s="1">
        <v>7.67</v>
      </c>
      <c r="R2827" s="1337">
        <v>230100</v>
      </c>
      <c r="S2827" s="4">
        <v>1783.5</v>
      </c>
      <c r="T2827" s="1">
        <v>6.7350000000000003</v>
      </c>
      <c r="U2827" s="1337">
        <v>202050</v>
      </c>
      <c r="V2827" s="1">
        <v>3.3799999999999997E-2</v>
      </c>
      <c r="W2827" s="1337">
        <v>1014</v>
      </c>
      <c r="X2827" s="1">
        <v>13</v>
      </c>
      <c r="Y2827" s="1">
        <v>130</v>
      </c>
      <c r="AA2827" s="1">
        <v>401</v>
      </c>
      <c r="AB2827" s="1337">
        <v>28050</v>
      </c>
    </row>
    <row r="2828" spans="1:28">
      <c r="A2828" s="1336" t="s">
        <v>1414</v>
      </c>
      <c r="B2828" s="2" t="s">
        <v>1501</v>
      </c>
      <c r="C2828" s="1" t="s">
        <v>1502</v>
      </c>
      <c r="D2828" s="1" t="s">
        <v>116</v>
      </c>
      <c r="E2828" s="1">
        <v>130349</v>
      </c>
      <c r="F2828" s="1336" t="s">
        <v>141</v>
      </c>
      <c r="G2828" s="1" t="s">
        <v>32</v>
      </c>
      <c r="H2828" s="1">
        <v>419581</v>
      </c>
      <c r="I2828" s="3">
        <v>42535</v>
      </c>
      <c r="J2828" s="3">
        <v>42524</v>
      </c>
      <c r="K2828" s="3">
        <v>42528</v>
      </c>
      <c r="N2828" s="1" t="s">
        <v>89</v>
      </c>
      <c r="O2828" s="1">
        <v>116795</v>
      </c>
      <c r="P2828" s="1">
        <v>10000</v>
      </c>
      <c r="Q2828" s="1">
        <v>7.7</v>
      </c>
      <c r="R2828" s="1337">
        <v>77000</v>
      </c>
      <c r="S2828" s="1">
        <v>894.5</v>
      </c>
      <c r="T2828" s="1">
        <v>6.7350000000000003</v>
      </c>
      <c r="U2828" s="1337">
        <v>67350</v>
      </c>
      <c r="V2828" s="1">
        <v>3.3799999999999997E-2</v>
      </c>
      <c r="W2828" s="1336">
        <v>338</v>
      </c>
      <c r="X2828" s="1">
        <v>13</v>
      </c>
      <c r="Y2828" s="1">
        <v>141</v>
      </c>
      <c r="AA2828" s="1">
        <v>401</v>
      </c>
      <c r="AB2828" s="1337">
        <v>9650</v>
      </c>
    </row>
    <row r="2829" spans="1:28">
      <c r="A2829" s="1336" t="s">
        <v>1414</v>
      </c>
      <c r="B2829" s="2" t="s">
        <v>1501</v>
      </c>
      <c r="C2829" s="1" t="s">
        <v>1502</v>
      </c>
      <c r="D2829" s="1" t="s">
        <v>116</v>
      </c>
      <c r="E2829" s="1">
        <v>130020</v>
      </c>
      <c r="F2829" s="1336" t="s">
        <v>191</v>
      </c>
      <c r="G2829" s="1" t="s">
        <v>32</v>
      </c>
      <c r="H2829" s="1">
        <v>419631</v>
      </c>
      <c r="I2829" s="3">
        <v>42536</v>
      </c>
      <c r="J2829" s="3">
        <v>42531</v>
      </c>
      <c r="K2829" s="3">
        <v>42534</v>
      </c>
      <c r="N2829" s="1" t="s">
        <v>89</v>
      </c>
      <c r="O2829" s="1">
        <v>117132</v>
      </c>
      <c r="P2829" s="1">
        <v>2500</v>
      </c>
      <c r="Q2829" s="1">
        <v>7.7</v>
      </c>
      <c r="R2829" s="1337">
        <v>19250</v>
      </c>
      <c r="S2829" s="1">
        <v>223.63</v>
      </c>
      <c r="T2829" s="1">
        <v>6.7350000000000003</v>
      </c>
      <c r="U2829" s="1337">
        <v>16837.5</v>
      </c>
      <c r="V2829" s="1">
        <v>3.3799999999999997E-2</v>
      </c>
      <c r="W2829" s="1336">
        <v>84.5</v>
      </c>
      <c r="X2829" s="1">
        <v>13</v>
      </c>
      <c r="Y2829" s="1">
        <v>130</v>
      </c>
      <c r="AA2829" s="1">
        <v>401</v>
      </c>
      <c r="AB2829" s="1337">
        <v>2412.5</v>
      </c>
    </row>
    <row r="2830" spans="1:28">
      <c r="A2830" s="1336" t="s">
        <v>1414</v>
      </c>
      <c r="B2830" s="2" t="s">
        <v>1501</v>
      </c>
      <c r="C2830" s="1" t="s">
        <v>1502</v>
      </c>
      <c r="D2830" s="1" t="s">
        <v>116</v>
      </c>
      <c r="E2830" s="1">
        <v>130365</v>
      </c>
      <c r="F2830" s="1336" t="s">
        <v>432</v>
      </c>
      <c r="G2830" s="1" t="s">
        <v>32</v>
      </c>
      <c r="H2830" s="1">
        <v>419759</v>
      </c>
      <c r="I2830" s="3">
        <v>42535</v>
      </c>
      <c r="J2830" s="3">
        <v>42531</v>
      </c>
      <c r="K2830" s="3">
        <v>42531</v>
      </c>
      <c r="L2830" s="1">
        <v>222496</v>
      </c>
      <c r="M2830" s="3">
        <v>42535</v>
      </c>
      <c r="N2830" s="1" t="s">
        <v>89</v>
      </c>
      <c r="O2830" s="1">
        <v>117107</v>
      </c>
      <c r="P2830" s="1">
        <v>500</v>
      </c>
      <c r="Q2830" s="1">
        <v>7.67</v>
      </c>
      <c r="R2830" s="1337">
        <v>3835</v>
      </c>
      <c r="S2830" s="1">
        <v>29.73</v>
      </c>
      <c r="T2830" s="1">
        <v>6.7350000000000003</v>
      </c>
      <c r="U2830" s="1337">
        <v>3367.5</v>
      </c>
      <c r="V2830" s="1">
        <v>3.3799999999999997E-2</v>
      </c>
      <c r="W2830" s="1336">
        <v>16.899999999999999</v>
      </c>
      <c r="X2830" s="1">
        <v>13</v>
      </c>
      <c r="Y2830" s="1">
        <v>135</v>
      </c>
      <c r="Z2830" s="1" t="s">
        <v>90</v>
      </c>
      <c r="AA2830" s="1">
        <v>401</v>
      </c>
      <c r="AB2830" s="1336">
        <v>467.5</v>
      </c>
    </row>
    <row r="2831" spans="1:28">
      <c r="A2831" s="1336" t="s">
        <v>1414</v>
      </c>
      <c r="B2831" s="2" t="s">
        <v>1501</v>
      </c>
      <c r="C2831" s="1" t="s">
        <v>1502</v>
      </c>
      <c r="D2831" s="1" t="s">
        <v>116</v>
      </c>
      <c r="E2831" s="1">
        <v>130099</v>
      </c>
      <c r="F2831" s="1336" t="s">
        <v>150</v>
      </c>
      <c r="G2831" s="1" t="s">
        <v>32</v>
      </c>
      <c r="H2831" s="1">
        <v>419887</v>
      </c>
      <c r="I2831" s="3">
        <v>42537</v>
      </c>
      <c r="J2831" s="3">
        <v>42535</v>
      </c>
      <c r="K2831" s="3">
        <v>42535</v>
      </c>
      <c r="N2831" s="1" t="s">
        <v>89</v>
      </c>
      <c r="O2831" s="1">
        <v>117207</v>
      </c>
      <c r="P2831" s="1">
        <v>32000</v>
      </c>
      <c r="Q2831" s="1">
        <v>7.7</v>
      </c>
      <c r="R2831" s="1337">
        <v>246400</v>
      </c>
      <c r="S2831" s="4">
        <v>2862.4</v>
      </c>
      <c r="T2831" s="1">
        <v>6.7350000000000003</v>
      </c>
      <c r="U2831" s="1337">
        <v>215520</v>
      </c>
      <c r="V2831" s="1">
        <v>3.3799999999999997E-2</v>
      </c>
      <c r="W2831" s="1337">
        <v>1081.5999999999999</v>
      </c>
      <c r="X2831" s="1">
        <v>13</v>
      </c>
      <c r="Y2831" s="1">
        <v>130</v>
      </c>
      <c r="AA2831" s="1">
        <v>401</v>
      </c>
      <c r="AB2831" s="1337">
        <v>30880</v>
      </c>
    </row>
    <row r="2832" spans="1:28">
      <c r="A2832" s="1336" t="s">
        <v>1414</v>
      </c>
      <c r="B2832" s="2" t="s">
        <v>1501</v>
      </c>
      <c r="C2832" s="1" t="s">
        <v>1502</v>
      </c>
      <c r="D2832" s="1" t="s">
        <v>116</v>
      </c>
      <c r="E2832" s="1">
        <v>130099</v>
      </c>
      <c r="F2832" s="1336" t="s">
        <v>150</v>
      </c>
      <c r="G2832" s="1" t="s">
        <v>32</v>
      </c>
      <c r="H2832" s="1">
        <v>419888</v>
      </c>
      <c r="I2832" s="3">
        <v>42537</v>
      </c>
      <c r="J2832" s="3">
        <v>42535</v>
      </c>
      <c r="K2832" s="3">
        <v>42535</v>
      </c>
      <c r="N2832" s="1" t="s">
        <v>89</v>
      </c>
      <c r="O2832" s="1">
        <v>117207</v>
      </c>
      <c r="P2832" s="1">
        <v>32000</v>
      </c>
      <c r="Q2832" s="1">
        <v>7.7</v>
      </c>
      <c r="R2832" s="1337">
        <v>246400</v>
      </c>
      <c r="S2832" s="4">
        <v>2862.4</v>
      </c>
      <c r="T2832" s="1">
        <v>6.7350000000000003</v>
      </c>
      <c r="U2832" s="1337">
        <v>215520</v>
      </c>
      <c r="V2832" s="1">
        <v>3.3799999999999997E-2</v>
      </c>
      <c r="W2832" s="1337">
        <v>1081.5999999999999</v>
      </c>
      <c r="X2832" s="1">
        <v>13</v>
      </c>
      <c r="Y2832" s="1">
        <v>130</v>
      </c>
      <c r="AA2832" s="1">
        <v>401</v>
      </c>
      <c r="AB2832" s="1337">
        <v>30880</v>
      </c>
    </row>
    <row r="2833" spans="1:28">
      <c r="A2833" s="1336" t="s">
        <v>1414</v>
      </c>
      <c r="B2833" s="2" t="s">
        <v>1501</v>
      </c>
      <c r="C2833" s="1" t="s">
        <v>1502</v>
      </c>
      <c r="D2833" s="1" t="s">
        <v>116</v>
      </c>
      <c r="E2833" s="1">
        <v>130099</v>
      </c>
      <c r="F2833" s="1336" t="s">
        <v>150</v>
      </c>
      <c r="G2833" s="1" t="s">
        <v>32</v>
      </c>
      <c r="H2833" s="1">
        <v>419889</v>
      </c>
      <c r="I2833" s="3">
        <v>42537</v>
      </c>
      <c r="J2833" s="3">
        <v>42535</v>
      </c>
      <c r="K2833" s="3">
        <v>42535</v>
      </c>
      <c r="N2833" s="1" t="s">
        <v>89</v>
      </c>
      <c r="O2833" s="1">
        <v>117207</v>
      </c>
      <c r="P2833" s="1">
        <v>16000</v>
      </c>
      <c r="Q2833" s="1">
        <v>7.7</v>
      </c>
      <c r="R2833" s="1337">
        <v>123200</v>
      </c>
      <c r="S2833" s="4">
        <v>1431.2</v>
      </c>
      <c r="T2833" s="1">
        <v>6.7350000000000003</v>
      </c>
      <c r="U2833" s="1337">
        <v>107760</v>
      </c>
      <c r="V2833" s="1">
        <v>3.3799999999999997E-2</v>
      </c>
      <c r="W2833" s="1336">
        <v>540.79999999999995</v>
      </c>
      <c r="X2833" s="1">
        <v>13</v>
      </c>
      <c r="Y2833" s="1">
        <v>130</v>
      </c>
      <c r="AA2833" s="1">
        <v>401</v>
      </c>
      <c r="AB2833" s="1337">
        <v>15440</v>
      </c>
    </row>
    <row r="2834" spans="1:28">
      <c r="A2834" s="1336" t="s">
        <v>1414</v>
      </c>
      <c r="B2834" s="2" t="s">
        <v>1501</v>
      </c>
      <c r="C2834" s="1" t="s">
        <v>1502</v>
      </c>
      <c r="D2834" s="1" t="s">
        <v>116</v>
      </c>
      <c r="E2834" s="1">
        <v>130110</v>
      </c>
      <c r="F2834" s="1336" t="s">
        <v>198</v>
      </c>
      <c r="G2834" s="1" t="s">
        <v>32</v>
      </c>
      <c r="H2834" s="1">
        <v>419952</v>
      </c>
      <c r="I2834" s="3">
        <v>42538</v>
      </c>
      <c r="J2834" s="3">
        <v>42534</v>
      </c>
      <c r="K2834" s="3">
        <v>42535</v>
      </c>
      <c r="N2834" s="1" t="s">
        <v>89</v>
      </c>
      <c r="O2834" s="1">
        <v>117170</v>
      </c>
      <c r="P2834" s="1">
        <v>5000</v>
      </c>
      <c r="Q2834" s="1">
        <v>7.7</v>
      </c>
      <c r="R2834" s="1337">
        <v>38500</v>
      </c>
      <c r="S2834" s="1">
        <v>447.25</v>
      </c>
      <c r="T2834" s="1">
        <v>6.7350000000000003</v>
      </c>
      <c r="U2834" s="1337">
        <v>33675</v>
      </c>
      <c r="V2834" s="1">
        <v>3.3799999999999997E-2</v>
      </c>
      <c r="W2834" s="1336">
        <v>169</v>
      </c>
      <c r="X2834" s="1">
        <v>13</v>
      </c>
      <c r="Y2834" s="1">
        <v>130</v>
      </c>
      <c r="AA2834" s="1">
        <v>401</v>
      </c>
      <c r="AB2834" s="1337">
        <v>4825</v>
      </c>
    </row>
    <row r="2835" spans="1:28">
      <c r="A2835" s="1336" t="s">
        <v>1414</v>
      </c>
      <c r="B2835" s="2" t="s">
        <v>1501</v>
      </c>
      <c r="C2835" s="1" t="s">
        <v>1502</v>
      </c>
      <c r="D2835" s="1" t="s">
        <v>116</v>
      </c>
      <c r="E2835" s="1">
        <v>130241</v>
      </c>
      <c r="F2835" s="1336" t="s">
        <v>368</v>
      </c>
      <c r="G2835" s="1" t="s">
        <v>32</v>
      </c>
      <c r="H2835" s="1">
        <v>420168</v>
      </c>
      <c r="I2835" s="3">
        <v>42538</v>
      </c>
      <c r="J2835" s="3">
        <v>42537</v>
      </c>
      <c r="K2835" s="3">
        <v>42538</v>
      </c>
      <c r="L2835" s="1">
        <v>222742</v>
      </c>
      <c r="M2835" s="3">
        <v>42537</v>
      </c>
      <c r="N2835" s="1" t="s">
        <v>89</v>
      </c>
      <c r="O2835" s="1">
        <v>117258</v>
      </c>
      <c r="P2835" s="1">
        <v>10000</v>
      </c>
      <c r="Q2835" s="1">
        <v>7.29</v>
      </c>
      <c r="R2835" s="1337">
        <v>72900</v>
      </c>
      <c r="S2835" s="4">
        <v>-3205.5</v>
      </c>
      <c r="T2835" s="1">
        <v>6.7350000000000003</v>
      </c>
      <c r="U2835" s="1337">
        <v>67350</v>
      </c>
      <c r="V2835" s="1">
        <v>3.3799999999999997E-2</v>
      </c>
      <c r="W2835" s="1336">
        <v>338</v>
      </c>
      <c r="X2835" s="1">
        <v>13</v>
      </c>
      <c r="Y2835" s="1">
        <v>135</v>
      </c>
      <c r="Z2835" s="1" t="s">
        <v>143</v>
      </c>
      <c r="AA2835" s="1">
        <v>401</v>
      </c>
      <c r="AB2835" s="1337">
        <v>5550</v>
      </c>
    </row>
    <row r="2836" spans="1:28">
      <c r="A2836" s="1336" t="s">
        <v>1414</v>
      </c>
      <c r="B2836" s="2" t="s">
        <v>1501</v>
      </c>
      <c r="C2836" s="1" t="s">
        <v>1502</v>
      </c>
      <c r="D2836" s="1" t="s">
        <v>116</v>
      </c>
      <c r="E2836" s="1">
        <v>130308</v>
      </c>
      <c r="F2836" s="1336" t="s">
        <v>126</v>
      </c>
      <c r="G2836" s="1" t="s">
        <v>32</v>
      </c>
      <c r="H2836" s="1">
        <v>420196</v>
      </c>
      <c r="I2836" s="3">
        <v>42541</v>
      </c>
      <c r="J2836" s="3">
        <v>42537</v>
      </c>
      <c r="K2836" s="3">
        <v>42538</v>
      </c>
      <c r="N2836" s="1" t="s">
        <v>89</v>
      </c>
      <c r="O2836" s="1">
        <v>117266</v>
      </c>
      <c r="P2836" s="1">
        <v>32000</v>
      </c>
      <c r="Q2836" s="1">
        <v>7.7</v>
      </c>
      <c r="R2836" s="1337">
        <v>246400</v>
      </c>
      <c r="S2836" s="4">
        <v>2862.4</v>
      </c>
      <c r="T2836" s="1">
        <v>6.7350000000000003</v>
      </c>
      <c r="U2836" s="1337">
        <v>215520</v>
      </c>
      <c r="V2836" s="1">
        <v>3.3799999999999997E-2</v>
      </c>
      <c r="W2836" s="1337">
        <v>1081.5999999999999</v>
      </c>
      <c r="X2836" s="1">
        <v>13</v>
      </c>
      <c r="Y2836" s="1">
        <v>141</v>
      </c>
      <c r="AA2836" s="1">
        <v>401</v>
      </c>
      <c r="AB2836" s="1337">
        <v>30880</v>
      </c>
    </row>
    <row r="2837" spans="1:28">
      <c r="A2837" s="1336" t="s">
        <v>1414</v>
      </c>
      <c r="B2837" s="2" t="s">
        <v>1501</v>
      </c>
      <c r="C2837" s="1" t="s">
        <v>1502</v>
      </c>
      <c r="D2837" s="1" t="s">
        <v>116</v>
      </c>
      <c r="E2837" s="1">
        <v>130308</v>
      </c>
      <c r="F2837" s="1336" t="s">
        <v>126</v>
      </c>
      <c r="G2837" s="1" t="s">
        <v>32</v>
      </c>
      <c r="H2837" s="1">
        <v>420310</v>
      </c>
      <c r="I2837" s="3">
        <v>42541</v>
      </c>
      <c r="J2837" s="3">
        <v>42537</v>
      </c>
      <c r="K2837" s="3">
        <v>42538</v>
      </c>
      <c r="N2837" s="1" t="s">
        <v>89</v>
      </c>
      <c r="O2837" s="1">
        <v>117266</v>
      </c>
      <c r="P2837" s="1">
        <v>18000</v>
      </c>
      <c r="Q2837" s="1">
        <v>7.7</v>
      </c>
      <c r="R2837" s="1337">
        <v>138600</v>
      </c>
      <c r="S2837" s="4">
        <v>1610.1</v>
      </c>
      <c r="T2837" s="1">
        <v>6.7350000000000003</v>
      </c>
      <c r="U2837" s="1337">
        <v>121230</v>
      </c>
      <c r="V2837" s="1">
        <v>3.3799999999999997E-2</v>
      </c>
      <c r="W2837" s="1336">
        <v>608.4</v>
      </c>
      <c r="X2837" s="1">
        <v>13</v>
      </c>
      <c r="Y2837" s="1">
        <v>141</v>
      </c>
      <c r="AA2837" s="1">
        <v>401</v>
      </c>
      <c r="AB2837" s="1337">
        <v>17370</v>
      </c>
    </row>
    <row r="2838" spans="1:28">
      <c r="A2838" s="1336" t="s">
        <v>1414</v>
      </c>
      <c r="B2838" s="2" t="s">
        <v>1501</v>
      </c>
      <c r="C2838" s="1" t="s">
        <v>1502</v>
      </c>
      <c r="D2838" s="1" t="s">
        <v>116</v>
      </c>
      <c r="E2838" s="1">
        <v>130004</v>
      </c>
      <c r="F2838" s="1336" t="s">
        <v>125</v>
      </c>
      <c r="G2838" s="1" t="s">
        <v>32</v>
      </c>
      <c r="H2838" s="1">
        <v>420497</v>
      </c>
      <c r="I2838" s="3">
        <v>42542</v>
      </c>
      <c r="J2838" s="3">
        <v>42538</v>
      </c>
      <c r="K2838" s="3">
        <v>42541</v>
      </c>
      <c r="L2838" s="1">
        <v>222932</v>
      </c>
      <c r="M2838" s="3">
        <v>42542</v>
      </c>
      <c r="N2838" s="1" t="s">
        <v>89</v>
      </c>
      <c r="O2838" s="1">
        <v>117303</v>
      </c>
      <c r="P2838" s="1">
        <v>10000</v>
      </c>
      <c r="Q2838" s="1">
        <v>7.7</v>
      </c>
      <c r="R2838" s="1337">
        <v>77000</v>
      </c>
      <c r="S2838" s="1">
        <v>894.5</v>
      </c>
      <c r="T2838" s="1">
        <v>6.7350000000000003</v>
      </c>
      <c r="U2838" s="1337">
        <v>67350</v>
      </c>
      <c r="V2838" s="1">
        <v>3.3799999999999997E-2</v>
      </c>
      <c r="W2838" s="1336">
        <v>338</v>
      </c>
      <c r="X2838" s="1">
        <v>13</v>
      </c>
      <c r="Y2838" s="1">
        <v>130</v>
      </c>
      <c r="AA2838" s="1">
        <v>401</v>
      </c>
      <c r="AB2838" s="1337">
        <v>9650</v>
      </c>
    </row>
    <row r="2839" spans="1:28">
      <c r="A2839" s="1336" t="s">
        <v>1414</v>
      </c>
      <c r="B2839" s="2" t="s">
        <v>1501</v>
      </c>
      <c r="C2839" s="1" t="s">
        <v>1502</v>
      </c>
      <c r="D2839" s="1" t="s">
        <v>116</v>
      </c>
      <c r="E2839" s="1">
        <v>130001</v>
      </c>
      <c r="F2839" s="1336" t="s">
        <v>132</v>
      </c>
      <c r="G2839" s="1" t="s">
        <v>32</v>
      </c>
      <c r="H2839" s="1">
        <v>420519</v>
      </c>
      <c r="I2839" s="3">
        <v>42543</v>
      </c>
      <c r="J2839" s="3">
        <v>42530</v>
      </c>
      <c r="K2839" s="3">
        <v>42531</v>
      </c>
      <c r="N2839" s="1" t="s">
        <v>89</v>
      </c>
      <c r="O2839" s="1">
        <v>117052</v>
      </c>
      <c r="P2839" s="1">
        <v>30000</v>
      </c>
      <c r="Q2839" s="1">
        <v>7.67</v>
      </c>
      <c r="R2839" s="1337">
        <v>230100</v>
      </c>
      <c r="S2839" s="4">
        <v>1783.5</v>
      </c>
      <c r="T2839" s="1">
        <v>6.7350000000000003</v>
      </c>
      <c r="U2839" s="1337">
        <v>202050</v>
      </c>
      <c r="V2839" s="1">
        <v>3.3799999999999997E-2</v>
      </c>
      <c r="W2839" s="1337">
        <v>1014</v>
      </c>
      <c r="X2839" s="1">
        <v>13</v>
      </c>
      <c r="Y2839" s="1">
        <v>130</v>
      </c>
      <c r="AA2839" s="1">
        <v>401</v>
      </c>
      <c r="AB2839" s="1337">
        <v>28050</v>
      </c>
    </row>
    <row r="2840" spans="1:28">
      <c r="A2840" s="1336" t="s">
        <v>1414</v>
      </c>
      <c r="B2840" s="2" t="s">
        <v>1501</v>
      </c>
      <c r="C2840" s="1" t="s">
        <v>1502</v>
      </c>
      <c r="D2840" s="1" t="s">
        <v>116</v>
      </c>
      <c r="E2840" s="1">
        <v>130118</v>
      </c>
      <c r="F2840" s="1336" t="s">
        <v>697</v>
      </c>
      <c r="G2840" s="1" t="s">
        <v>32</v>
      </c>
      <c r="H2840" s="1">
        <v>420627</v>
      </c>
      <c r="I2840" s="3">
        <v>42543</v>
      </c>
      <c r="J2840" s="3">
        <v>42541</v>
      </c>
      <c r="K2840" s="3">
        <v>42543</v>
      </c>
      <c r="L2840" s="1">
        <v>222987</v>
      </c>
      <c r="M2840" s="3">
        <v>42543</v>
      </c>
      <c r="N2840" s="1" t="s">
        <v>89</v>
      </c>
      <c r="O2840" s="1">
        <v>117336</v>
      </c>
      <c r="P2840" s="1">
        <v>2000</v>
      </c>
      <c r="Q2840" s="1">
        <v>7.78</v>
      </c>
      <c r="R2840" s="1337">
        <v>15560</v>
      </c>
      <c r="S2840" s="1">
        <v>338.9</v>
      </c>
      <c r="T2840" s="1">
        <v>6.7350000000000003</v>
      </c>
      <c r="U2840" s="1337">
        <v>13470</v>
      </c>
      <c r="V2840" s="1">
        <v>3.3799999999999997E-2</v>
      </c>
      <c r="W2840" s="1336">
        <v>67.599999999999994</v>
      </c>
      <c r="X2840" s="1">
        <v>13</v>
      </c>
      <c r="Y2840" s="1">
        <v>135</v>
      </c>
      <c r="Z2840" s="1" t="s">
        <v>436</v>
      </c>
      <c r="AA2840" s="1">
        <v>401</v>
      </c>
      <c r="AB2840" s="1337">
        <v>2090</v>
      </c>
    </row>
    <row r="2841" spans="1:28">
      <c r="A2841" s="1336" t="s">
        <v>1414</v>
      </c>
      <c r="B2841" s="2" t="s">
        <v>1501</v>
      </c>
      <c r="C2841" s="1" t="s">
        <v>1502</v>
      </c>
      <c r="D2841" s="1" t="s">
        <v>116</v>
      </c>
      <c r="E2841" s="1">
        <v>140546</v>
      </c>
      <c r="F2841" s="1336" t="s">
        <v>428</v>
      </c>
      <c r="G2841" s="1" t="s">
        <v>32</v>
      </c>
      <c r="H2841" s="1">
        <v>420871</v>
      </c>
      <c r="I2841" s="3">
        <v>42546</v>
      </c>
      <c r="J2841" s="3">
        <v>42544</v>
      </c>
      <c r="K2841" s="3">
        <v>42545</v>
      </c>
      <c r="N2841" s="1" t="s">
        <v>89</v>
      </c>
      <c r="O2841" s="1">
        <v>117433</v>
      </c>
      <c r="P2841" s="1">
        <v>5000</v>
      </c>
      <c r="Q2841" s="1">
        <v>7.67</v>
      </c>
      <c r="R2841" s="1337">
        <v>38350</v>
      </c>
      <c r="S2841" s="1">
        <v>297.25</v>
      </c>
      <c r="T2841" s="1">
        <v>6.7350000000000003</v>
      </c>
      <c r="U2841" s="1337">
        <v>33675</v>
      </c>
      <c r="V2841" s="1">
        <v>3.3799999999999997E-2</v>
      </c>
      <c r="W2841" s="1336">
        <v>169</v>
      </c>
      <c r="X2841" s="1">
        <v>13</v>
      </c>
      <c r="Y2841" s="1">
        <v>141</v>
      </c>
      <c r="AA2841" s="1">
        <v>401</v>
      </c>
      <c r="AB2841" s="1337">
        <v>4675</v>
      </c>
    </row>
    <row r="2842" spans="1:28">
      <c r="A2842" s="1336" t="s">
        <v>1414</v>
      </c>
      <c r="B2842" s="2" t="s">
        <v>1501</v>
      </c>
      <c r="C2842" s="1" t="s">
        <v>1502</v>
      </c>
      <c r="D2842" s="1" t="s">
        <v>116</v>
      </c>
      <c r="E2842" s="1">
        <v>130004</v>
      </c>
      <c r="F2842" s="1336" t="s">
        <v>125</v>
      </c>
      <c r="G2842" s="1" t="s">
        <v>32</v>
      </c>
      <c r="H2842" s="1">
        <v>420991</v>
      </c>
      <c r="I2842" s="3">
        <v>42545</v>
      </c>
      <c r="J2842" s="3">
        <v>42545</v>
      </c>
      <c r="K2842" s="3">
        <v>42548</v>
      </c>
      <c r="L2842" s="1">
        <v>223154</v>
      </c>
      <c r="M2842" s="3">
        <v>42545</v>
      </c>
      <c r="N2842" s="1" t="s">
        <v>89</v>
      </c>
      <c r="O2842" s="1">
        <v>117453</v>
      </c>
      <c r="P2842" s="1">
        <v>10000</v>
      </c>
      <c r="Q2842" s="1">
        <v>7.48</v>
      </c>
      <c r="R2842" s="1337">
        <v>74800</v>
      </c>
      <c r="S2842" s="4">
        <v>-1305.5</v>
      </c>
      <c r="T2842" s="1">
        <v>6.7350000000000003</v>
      </c>
      <c r="U2842" s="1337">
        <v>67350</v>
      </c>
      <c r="V2842" s="1">
        <v>3.3799999999999997E-2</v>
      </c>
      <c r="W2842" s="1336">
        <v>338</v>
      </c>
      <c r="X2842" s="1">
        <v>13</v>
      </c>
      <c r="Y2842" s="1">
        <v>130</v>
      </c>
      <c r="AA2842" s="1">
        <v>401</v>
      </c>
      <c r="AB2842" s="1337">
        <v>7450</v>
      </c>
    </row>
    <row r="2843" spans="1:28">
      <c r="A2843" s="1336" t="s">
        <v>1414</v>
      </c>
      <c r="B2843" s="2" t="s">
        <v>1501</v>
      </c>
      <c r="C2843" s="1" t="s">
        <v>1502</v>
      </c>
      <c r="D2843" s="1" t="s">
        <v>116</v>
      </c>
      <c r="E2843" s="1">
        <v>130322</v>
      </c>
      <c r="F2843" s="1336" t="s">
        <v>142</v>
      </c>
      <c r="G2843" s="1" t="s">
        <v>32</v>
      </c>
      <c r="H2843" s="1">
        <v>420994</v>
      </c>
      <c r="I2843" s="3">
        <v>42545</v>
      </c>
      <c r="J2843" s="3">
        <v>42543</v>
      </c>
      <c r="K2843" s="3">
        <v>42544</v>
      </c>
      <c r="L2843" s="1">
        <v>223113</v>
      </c>
      <c r="M2843" s="3">
        <v>42544</v>
      </c>
      <c r="N2843" s="1" t="s">
        <v>89</v>
      </c>
      <c r="O2843" s="1">
        <v>117392</v>
      </c>
      <c r="P2843" s="1">
        <v>10000</v>
      </c>
      <c r="Q2843" s="1">
        <v>7.41</v>
      </c>
      <c r="R2843" s="1337">
        <v>74100</v>
      </c>
      <c r="S2843" s="4">
        <v>-2005.5</v>
      </c>
      <c r="T2843" s="1">
        <v>6.7350000000000003</v>
      </c>
      <c r="U2843" s="1337">
        <v>67350</v>
      </c>
      <c r="V2843" s="1">
        <v>3.3799999999999997E-2</v>
      </c>
      <c r="W2843" s="1336">
        <v>338</v>
      </c>
      <c r="X2843" s="1">
        <v>13</v>
      </c>
      <c r="Y2843" s="1">
        <v>135</v>
      </c>
      <c r="Z2843" s="1" t="s">
        <v>143</v>
      </c>
      <c r="AA2843" s="1">
        <v>401</v>
      </c>
      <c r="AB2843" s="1337">
        <v>6750</v>
      </c>
    </row>
    <row r="2844" spans="1:28">
      <c r="A2844" s="1336" t="s">
        <v>1414</v>
      </c>
      <c r="B2844" s="2" t="s">
        <v>1501</v>
      </c>
      <c r="C2844" s="1" t="s">
        <v>1502</v>
      </c>
      <c r="D2844" s="1" t="s">
        <v>116</v>
      </c>
      <c r="E2844" s="1">
        <v>130001</v>
      </c>
      <c r="F2844" s="1336" t="s">
        <v>132</v>
      </c>
      <c r="G2844" s="1" t="s">
        <v>32</v>
      </c>
      <c r="H2844" s="1">
        <v>421022</v>
      </c>
      <c r="I2844" s="3">
        <v>42546</v>
      </c>
      <c r="J2844" s="3">
        <v>42528</v>
      </c>
      <c r="K2844" s="3">
        <v>42529</v>
      </c>
      <c r="N2844" s="1" t="s">
        <v>89</v>
      </c>
      <c r="O2844" s="1">
        <v>116966</v>
      </c>
      <c r="P2844" s="1">
        <v>30000</v>
      </c>
      <c r="Q2844" s="1">
        <v>7.67</v>
      </c>
      <c r="R2844" s="1337">
        <v>230100</v>
      </c>
      <c r="S2844" s="4">
        <v>1783.5</v>
      </c>
      <c r="T2844" s="1">
        <v>6.7350000000000003</v>
      </c>
      <c r="U2844" s="1337">
        <v>202050</v>
      </c>
      <c r="V2844" s="1">
        <v>3.3799999999999997E-2</v>
      </c>
      <c r="W2844" s="1337">
        <v>1014</v>
      </c>
      <c r="X2844" s="1">
        <v>13</v>
      </c>
      <c r="Y2844" s="1">
        <v>130</v>
      </c>
      <c r="AA2844" s="1">
        <v>401</v>
      </c>
      <c r="AB2844" s="1337">
        <v>28050</v>
      </c>
    </row>
    <row r="2845" spans="1:28">
      <c r="A2845" s="1336" t="s">
        <v>1414</v>
      </c>
      <c r="B2845" s="2" t="s">
        <v>1501</v>
      </c>
      <c r="C2845" s="1" t="s">
        <v>1502</v>
      </c>
      <c r="D2845" s="1" t="s">
        <v>116</v>
      </c>
      <c r="E2845" s="1">
        <v>130001</v>
      </c>
      <c r="F2845" s="1336" t="s">
        <v>132</v>
      </c>
      <c r="G2845" s="1" t="s">
        <v>32</v>
      </c>
      <c r="H2845" s="1">
        <v>421023</v>
      </c>
      <c r="I2845" s="3">
        <v>42546</v>
      </c>
      <c r="J2845" s="3">
        <v>42528</v>
      </c>
      <c r="K2845" s="3">
        <v>42529</v>
      </c>
      <c r="N2845" s="1" t="s">
        <v>89</v>
      </c>
      <c r="O2845" s="1">
        <v>116966</v>
      </c>
      <c r="P2845" s="1">
        <v>30000</v>
      </c>
      <c r="Q2845" s="1">
        <v>7.67</v>
      </c>
      <c r="R2845" s="1337">
        <v>230100</v>
      </c>
      <c r="S2845" s="4">
        <v>1783.5</v>
      </c>
      <c r="T2845" s="1">
        <v>6.7350000000000003</v>
      </c>
      <c r="U2845" s="1337">
        <v>202050</v>
      </c>
      <c r="V2845" s="1">
        <v>3.3799999999999997E-2</v>
      </c>
      <c r="W2845" s="1337">
        <v>1014</v>
      </c>
      <c r="X2845" s="1">
        <v>13</v>
      </c>
      <c r="Y2845" s="1">
        <v>130</v>
      </c>
      <c r="AA2845" s="1">
        <v>401</v>
      </c>
      <c r="AB2845" s="1337">
        <v>28050</v>
      </c>
    </row>
    <row r="2846" spans="1:28">
      <c r="A2846" s="1336" t="s">
        <v>1414</v>
      </c>
      <c r="B2846" s="2" t="s">
        <v>1503</v>
      </c>
      <c r="C2846" s="1" t="s">
        <v>1502</v>
      </c>
      <c r="D2846" s="1" t="s">
        <v>76</v>
      </c>
      <c r="E2846" s="1">
        <v>140008</v>
      </c>
      <c r="F2846" s="1336" t="s">
        <v>123</v>
      </c>
      <c r="G2846" s="1" t="s">
        <v>32</v>
      </c>
      <c r="H2846" s="1">
        <v>418301</v>
      </c>
      <c r="I2846" s="3">
        <v>42524</v>
      </c>
      <c r="J2846" s="3">
        <v>42522</v>
      </c>
      <c r="K2846" s="3">
        <v>42527</v>
      </c>
      <c r="L2846" s="1">
        <v>221633</v>
      </c>
      <c r="M2846" s="3">
        <v>42524</v>
      </c>
      <c r="N2846" s="1" t="s">
        <v>89</v>
      </c>
      <c r="O2846" s="1">
        <v>116700</v>
      </c>
      <c r="P2846" s="1">
        <v>10000</v>
      </c>
      <c r="Q2846" s="1">
        <v>7.67</v>
      </c>
      <c r="R2846" s="1337">
        <v>76700</v>
      </c>
      <c r="S2846" s="1">
        <v>594.5</v>
      </c>
      <c r="T2846" s="1">
        <v>6.7350000000000003</v>
      </c>
      <c r="U2846" s="1337">
        <v>67350</v>
      </c>
      <c r="V2846" s="1">
        <v>3.3799999999999997E-2</v>
      </c>
      <c r="W2846" s="1336">
        <v>338</v>
      </c>
      <c r="X2846" s="1">
        <v>13</v>
      </c>
      <c r="Y2846" s="1">
        <v>141</v>
      </c>
      <c r="AA2846" s="1">
        <v>401</v>
      </c>
      <c r="AB2846" s="1337">
        <v>9350</v>
      </c>
    </row>
    <row r="2847" spans="1:28">
      <c r="A2847" s="1336" t="s">
        <v>1414</v>
      </c>
      <c r="B2847" s="2" t="s">
        <v>1504</v>
      </c>
      <c r="C2847" s="1" t="s">
        <v>1505</v>
      </c>
      <c r="D2847" s="1" t="s">
        <v>116</v>
      </c>
      <c r="E2847" s="1">
        <v>130003</v>
      </c>
      <c r="F2847" s="1336" t="s">
        <v>145</v>
      </c>
      <c r="G2847" s="1" t="s">
        <v>32</v>
      </c>
      <c r="H2847" s="1">
        <v>417946</v>
      </c>
      <c r="I2847" s="3">
        <v>42522</v>
      </c>
      <c r="J2847" s="3">
        <v>42521</v>
      </c>
      <c r="K2847" s="3">
        <v>42522</v>
      </c>
      <c r="N2847" s="1" t="s">
        <v>89</v>
      </c>
      <c r="O2847" s="1">
        <v>116658</v>
      </c>
      <c r="P2847" s="1">
        <v>10000</v>
      </c>
      <c r="Q2847" s="1">
        <v>7.7</v>
      </c>
      <c r="R2847" s="1337">
        <v>77000</v>
      </c>
      <c r="S2847" s="1">
        <v>894.5</v>
      </c>
      <c r="T2847" s="1">
        <v>6.7350000000000003</v>
      </c>
      <c r="U2847" s="1337">
        <v>67350</v>
      </c>
      <c r="V2847" s="1">
        <v>3.3799999999999997E-2</v>
      </c>
      <c r="W2847" s="1336">
        <v>338</v>
      </c>
      <c r="X2847" s="1">
        <v>13</v>
      </c>
      <c r="Y2847" s="1">
        <v>130</v>
      </c>
      <c r="AA2847" s="1">
        <v>401</v>
      </c>
      <c r="AB2847" s="1337">
        <v>9650</v>
      </c>
    </row>
    <row r="2848" spans="1:28">
      <c r="A2848" s="1336" t="s">
        <v>1414</v>
      </c>
      <c r="B2848" s="2" t="s">
        <v>1504</v>
      </c>
      <c r="C2848" s="1" t="s">
        <v>1505</v>
      </c>
      <c r="D2848" s="1" t="s">
        <v>116</v>
      </c>
      <c r="E2848" s="1">
        <v>130004</v>
      </c>
      <c r="F2848" s="1336" t="s">
        <v>125</v>
      </c>
      <c r="G2848" s="1" t="s">
        <v>32</v>
      </c>
      <c r="H2848" s="1">
        <v>418437</v>
      </c>
      <c r="I2848" s="3">
        <v>42525</v>
      </c>
      <c r="J2848" s="3">
        <v>42521</v>
      </c>
      <c r="K2848" s="3">
        <v>42523</v>
      </c>
      <c r="L2848" s="1">
        <v>221749</v>
      </c>
      <c r="M2848" s="3">
        <v>42525</v>
      </c>
      <c r="N2848" s="1" t="s">
        <v>89</v>
      </c>
      <c r="O2848" s="1">
        <v>116639</v>
      </c>
      <c r="P2848" s="1">
        <v>5000</v>
      </c>
      <c r="Q2848" s="1">
        <v>7.78</v>
      </c>
      <c r="R2848" s="1337">
        <v>38900</v>
      </c>
      <c r="S2848" s="1">
        <v>847.25</v>
      </c>
      <c r="T2848" s="1">
        <v>6.7350000000000003</v>
      </c>
      <c r="U2848" s="1337">
        <v>33675</v>
      </c>
      <c r="V2848" s="1">
        <v>3.3799999999999997E-2</v>
      </c>
      <c r="W2848" s="1336">
        <v>169</v>
      </c>
      <c r="X2848" s="1">
        <v>13</v>
      </c>
      <c r="Y2848" s="1">
        <v>130</v>
      </c>
      <c r="AA2848" s="1">
        <v>401</v>
      </c>
      <c r="AB2848" s="1337">
        <v>5225</v>
      </c>
    </row>
    <row r="2849" spans="1:28">
      <c r="A2849" s="1336" t="s">
        <v>1414</v>
      </c>
      <c r="B2849" s="2" t="s">
        <v>1504</v>
      </c>
      <c r="C2849" s="1" t="s">
        <v>1505</v>
      </c>
      <c r="D2849" s="1" t="s">
        <v>116</v>
      </c>
      <c r="E2849" s="1">
        <v>140008</v>
      </c>
      <c r="F2849" s="1336" t="s">
        <v>123</v>
      </c>
      <c r="G2849" s="1" t="s">
        <v>32</v>
      </c>
      <c r="H2849" s="1">
        <v>418806</v>
      </c>
      <c r="I2849" s="3">
        <v>42528</v>
      </c>
      <c r="J2849" s="3">
        <v>42522</v>
      </c>
      <c r="K2849" s="3">
        <v>42527</v>
      </c>
      <c r="L2849" s="1">
        <v>221942</v>
      </c>
      <c r="M2849" s="3">
        <v>42528</v>
      </c>
      <c r="N2849" s="1" t="s">
        <v>89</v>
      </c>
      <c r="O2849" s="1">
        <v>116700</v>
      </c>
      <c r="P2849" s="1">
        <v>30000</v>
      </c>
      <c r="Q2849" s="1">
        <v>7.67</v>
      </c>
      <c r="R2849" s="1337">
        <v>230100</v>
      </c>
      <c r="S2849" s="4">
        <v>1783.5</v>
      </c>
      <c r="T2849" s="1">
        <v>6.7350000000000003</v>
      </c>
      <c r="U2849" s="1337">
        <v>202050</v>
      </c>
      <c r="V2849" s="1">
        <v>3.3799999999999997E-2</v>
      </c>
      <c r="W2849" s="1337">
        <v>1014</v>
      </c>
      <c r="X2849" s="1">
        <v>13</v>
      </c>
      <c r="Y2849" s="1">
        <v>141</v>
      </c>
      <c r="AA2849" s="1">
        <v>401</v>
      </c>
      <c r="AB2849" s="1337">
        <v>28050</v>
      </c>
    </row>
    <row r="2850" spans="1:28">
      <c r="A2850" s="1336" t="s">
        <v>1414</v>
      </c>
      <c r="B2850" s="2" t="s">
        <v>1504</v>
      </c>
      <c r="C2850" s="1" t="s">
        <v>1505</v>
      </c>
      <c r="D2850" s="1" t="s">
        <v>116</v>
      </c>
      <c r="E2850" s="1">
        <v>130007</v>
      </c>
      <c r="F2850" s="1336" t="s">
        <v>146</v>
      </c>
      <c r="G2850" s="1" t="s">
        <v>32</v>
      </c>
      <c r="H2850" s="1">
        <v>419168</v>
      </c>
      <c r="I2850" s="3">
        <v>42531</v>
      </c>
      <c r="J2850" s="3">
        <v>42517</v>
      </c>
      <c r="K2850" s="3">
        <v>42523</v>
      </c>
      <c r="L2850" s="1">
        <v>222207</v>
      </c>
      <c r="M2850" s="3">
        <v>42531</v>
      </c>
      <c r="N2850" s="1" t="s">
        <v>89</v>
      </c>
      <c r="O2850" s="1">
        <v>116531</v>
      </c>
      <c r="P2850" s="1">
        <v>2000</v>
      </c>
      <c r="Q2850" s="1">
        <v>7.85</v>
      </c>
      <c r="R2850" s="1337">
        <v>15700</v>
      </c>
      <c r="S2850" s="1">
        <v>478.9</v>
      </c>
      <c r="T2850" s="1">
        <v>6.7350000000000003</v>
      </c>
      <c r="U2850" s="1337">
        <v>13470</v>
      </c>
      <c r="V2850" s="1">
        <v>3.3799999999999997E-2</v>
      </c>
      <c r="W2850" s="1336">
        <v>67.599999999999994</v>
      </c>
      <c r="X2850" s="1">
        <v>13</v>
      </c>
      <c r="Y2850" s="1">
        <v>130</v>
      </c>
      <c r="AA2850" s="1">
        <v>401</v>
      </c>
      <c r="AB2850" s="1337">
        <v>2230</v>
      </c>
    </row>
    <row r="2851" spans="1:28">
      <c r="A2851" s="1336" t="s">
        <v>1414</v>
      </c>
      <c r="B2851" s="2" t="s">
        <v>1504</v>
      </c>
      <c r="C2851" s="1" t="s">
        <v>1505</v>
      </c>
      <c r="D2851" s="1" t="s">
        <v>116</v>
      </c>
      <c r="E2851" s="1">
        <v>140083</v>
      </c>
      <c r="F2851" s="1336" t="s">
        <v>117</v>
      </c>
      <c r="G2851" s="1" t="s">
        <v>32</v>
      </c>
      <c r="H2851" s="1">
        <v>419208</v>
      </c>
      <c r="I2851" s="3">
        <v>42531</v>
      </c>
      <c r="J2851" s="3">
        <v>42527</v>
      </c>
      <c r="K2851" s="3">
        <v>42528</v>
      </c>
      <c r="L2851" s="1">
        <v>222267</v>
      </c>
      <c r="M2851" s="3">
        <v>42531</v>
      </c>
      <c r="N2851" s="1" t="s">
        <v>89</v>
      </c>
      <c r="O2851" s="1">
        <v>116822</v>
      </c>
      <c r="P2851" s="1">
        <v>5000</v>
      </c>
      <c r="Q2851" s="1">
        <v>7.48</v>
      </c>
      <c r="R2851" s="1337">
        <v>37400</v>
      </c>
      <c r="S2851" s="1">
        <v>-652.75</v>
      </c>
      <c r="T2851" s="1">
        <v>6.7350000000000003</v>
      </c>
      <c r="U2851" s="1337">
        <v>33675</v>
      </c>
      <c r="V2851" s="1">
        <v>3.3799999999999997E-2</v>
      </c>
      <c r="W2851" s="1336">
        <v>169</v>
      </c>
      <c r="X2851" s="1">
        <v>13</v>
      </c>
      <c r="Y2851" s="1">
        <v>141</v>
      </c>
      <c r="AA2851" s="1">
        <v>401</v>
      </c>
      <c r="AB2851" s="1337">
        <v>3725</v>
      </c>
    </row>
    <row r="2852" spans="1:28">
      <c r="A2852" s="1336" t="s">
        <v>1414</v>
      </c>
      <c r="B2852" s="2" t="s">
        <v>1504</v>
      </c>
      <c r="C2852" s="1" t="s">
        <v>1505</v>
      </c>
      <c r="D2852" s="1" t="s">
        <v>116</v>
      </c>
      <c r="E2852" s="1">
        <v>130365</v>
      </c>
      <c r="F2852" s="1336" t="s">
        <v>432</v>
      </c>
      <c r="G2852" s="1" t="s">
        <v>32</v>
      </c>
      <c r="H2852" s="1">
        <v>419759</v>
      </c>
      <c r="I2852" s="3">
        <v>42535</v>
      </c>
      <c r="J2852" s="3">
        <v>42531</v>
      </c>
      <c r="K2852" s="3">
        <v>42531</v>
      </c>
      <c r="L2852" s="1">
        <v>222496</v>
      </c>
      <c r="M2852" s="3">
        <v>42535</v>
      </c>
      <c r="N2852" s="1" t="s">
        <v>89</v>
      </c>
      <c r="O2852" s="1">
        <v>117107</v>
      </c>
      <c r="P2852" s="1">
        <v>1500</v>
      </c>
      <c r="Q2852" s="1">
        <v>7.67</v>
      </c>
      <c r="R2852" s="1337">
        <v>11505</v>
      </c>
      <c r="S2852" s="1">
        <v>89.18</v>
      </c>
      <c r="T2852" s="1">
        <v>6.7350000000000003</v>
      </c>
      <c r="U2852" s="1337">
        <v>10102.5</v>
      </c>
      <c r="V2852" s="1">
        <v>3.3799999999999997E-2</v>
      </c>
      <c r="W2852" s="1336">
        <v>50.7</v>
      </c>
      <c r="X2852" s="1">
        <v>13</v>
      </c>
      <c r="Y2852" s="1">
        <v>135</v>
      </c>
      <c r="Z2852" s="1" t="s">
        <v>90</v>
      </c>
      <c r="AA2852" s="1">
        <v>401</v>
      </c>
      <c r="AB2852" s="1337">
        <v>1402.5</v>
      </c>
    </row>
    <row r="2853" spans="1:28">
      <c r="A2853" s="1336" t="s">
        <v>1414</v>
      </c>
      <c r="B2853" s="2" t="s">
        <v>1504</v>
      </c>
      <c r="C2853" s="1" t="s">
        <v>1505</v>
      </c>
      <c r="D2853" s="1" t="s">
        <v>116</v>
      </c>
      <c r="E2853" s="1">
        <v>130110</v>
      </c>
      <c r="F2853" s="1336" t="s">
        <v>198</v>
      </c>
      <c r="G2853" s="1" t="s">
        <v>32</v>
      </c>
      <c r="H2853" s="1">
        <v>419950</v>
      </c>
      <c r="I2853" s="3">
        <v>42538</v>
      </c>
      <c r="J2853" s="3">
        <v>42534</v>
      </c>
      <c r="K2853" s="3">
        <v>42535</v>
      </c>
      <c r="N2853" s="1" t="s">
        <v>89</v>
      </c>
      <c r="O2853" s="1">
        <v>117170</v>
      </c>
      <c r="P2853" s="1">
        <v>2000</v>
      </c>
      <c r="Q2853" s="1">
        <v>7.7</v>
      </c>
      <c r="R2853" s="1337">
        <v>15400</v>
      </c>
      <c r="S2853" s="1">
        <v>178.9</v>
      </c>
      <c r="T2853" s="1">
        <v>6.7350000000000003</v>
      </c>
      <c r="U2853" s="1337">
        <v>13470</v>
      </c>
      <c r="V2853" s="1">
        <v>3.3799999999999997E-2</v>
      </c>
      <c r="W2853" s="1336">
        <v>67.599999999999994</v>
      </c>
      <c r="X2853" s="1">
        <v>13</v>
      </c>
      <c r="Y2853" s="1">
        <v>130</v>
      </c>
      <c r="AA2853" s="1">
        <v>401</v>
      </c>
      <c r="AB2853" s="1337">
        <v>1930</v>
      </c>
    </row>
    <row r="2854" spans="1:28">
      <c r="A2854" s="1336" t="s">
        <v>1414</v>
      </c>
      <c r="B2854" s="2" t="s">
        <v>1504</v>
      </c>
      <c r="C2854" s="1" t="s">
        <v>1505</v>
      </c>
      <c r="D2854" s="1" t="s">
        <v>116</v>
      </c>
      <c r="E2854" s="1">
        <v>130099</v>
      </c>
      <c r="F2854" s="1336" t="s">
        <v>150</v>
      </c>
      <c r="G2854" s="1" t="s">
        <v>32</v>
      </c>
      <c r="H2854" s="1">
        <v>419961</v>
      </c>
      <c r="I2854" s="3">
        <v>42538</v>
      </c>
      <c r="J2854" s="3">
        <v>42535</v>
      </c>
      <c r="K2854" s="3">
        <v>42535</v>
      </c>
      <c r="N2854" s="1" t="s">
        <v>89</v>
      </c>
      <c r="O2854" s="1">
        <v>117207</v>
      </c>
      <c r="P2854" s="1">
        <v>10000</v>
      </c>
      <c r="Q2854" s="1">
        <v>7.7</v>
      </c>
      <c r="R2854" s="1337">
        <v>77000</v>
      </c>
      <c r="S2854" s="1">
        <v>894.5</v>
      </c>
      <c r="T2854" s="1">
        <v>6.7350000000000003</v>
      </c>
      <c r="U2854" s="1337">
        <v>67350</v>
      </c>
      <c r="V2854" s="1">
        <v>3.3799999999999997E-2</v>
      </c>
      <c r="W2854" s="1336">
        <v>338</v>
      </c>
      <c r="X2854" s="1">
        <v>13</v>
      </c>
      <c r="Y2854" s="1">
        <v>130</v>
      </c>
      <c r="AA2854" s="1">
        <v>401</v>
      </c>
      <c r="AB2854" s="1337">
        <v>9650</v>
      </c>
    </row>
    <row r="2855" spans="1:28">
      <c r="A2855" s="1336" t="s">
        <v>1414</v>
      </c>
      <c r="B2855" s="2" t="s">
        <v>1504</v>
      </c>
      <c r="C2855" s="1" t="s">
        <v>1505</v>
      </c>
      <c r="D2855" s="1" t="s">
        <v>116</v>
      </c>
      <c r="E2855" s="1">
        <v>130001</v>
      </c>
      <c r="F2855" s="1336" t="s">
        <v>132</v>
      </c>
      <c r="G2855" s="1" t="s">
        <v>32</v>
      </c>
      <c r="H2855" s="1">
        <v>420198</v>
      </c>
      <c r="I2855" s="3">
        <v>42541</v>
      </c>
      <c r="J2855" s="3">
        <v>42528</v>
      </c>
      <c r="K2855" s="3">
        <v>42529</v>
      </c>
      <c r="N2855" s="1" t="s">
        <v>89</v>
      </c>
      <c r="O2855" s="1">
        <v>116967</v>
      </c>
      <c r="P2855" s="1">
        <v>30000</v>
      </c>
      <c r="Q2855" s="1">
        <v>7.67</v>
      </c>
      <c r="R2855" s="1337">
        <v>230100</v>
      </c>
      <c r="S2855" s="4">
        <v>1783.5</v>
      </c>
      <c r="T2855" s="1">
        <v>6.7350000000000003</v>
      </c>
      <c r="U2855" s="1337">
        <v>202050</v>
      </c>
      <c r="V2855" s="1">
        <v>3.3799999999999997E-2</v>
      </c>
      <c r="W2855" s="1337">
        <v>1014</v>
      </c>
      <c r="X2855" s="1">
        <v>13</v>
      </c>
      <c r="Y2855" s="1">
        <v>130</v>
      </c>
      <c r="AA2855" s="1">
        <v>401</v>
      </c>
      <c r="AB2855" s="1337">
        <v>28050</v>
      </c>
    </row>
    <row r="2856" spans="1:28">
      <c r="A2856" s="1336" t="s">
        <v>1414</v>
      </c>
      <c r="B2856" s="2" t="s">
        <v>1504</v>
      </c>
      <c r="C2856" s="1" t="s">
        <v>1505</v>
      </c>
      <c r="D2856" s="1" t="s">
        <v>116</v>
      </c>
      <c r="E2856" s="1">
        <v>130140</v>
      </c>
      <c r="F2856" s="1336" t="s">
        <v>222</v>
      </c>
      <c r="G2856" s="1" t="s">
        <v>32</v>
      </c>
      <c r="H2856" s="1">
        <v>420274</v>
      </c>
      <c r="I2856" s="3">
        <v>42541</v>
      </c>
      <c r="J2856" s="3">
        <v>42538</v>
      </c>
      <c r="K2856" s="3">
        <v>42538</v>
      </c>
      <c r="N2856" s="1" t="s">
        <v>89</v>
      </c>
      <c r="O2856" s="1">
        <v>117296</v>
      </c>
      <c r="P2856" s="1">
        <v>5000</v>
      </c>
      <c r="Q2856" s="1">
        <v>7.7</v>
      </c>
      <c r="R2856" s="1337">
        <v>38500</v>
      </c>
      <c r="S2856" s="1">
        <v>447.25</v>
      </c>
      <c r="T2856" s="1">
        <v>6.7350000000000003</v>
      </c>
      <c r="U2856" s="1337">
        <v>33675</v>
      </c>
      <c r="V2856" s="1">
        <v>3.3799999999999997E-2</v>
      </c>
      <c r="W2856" s="1336">
        <v>169</v>
      </c>
      <c r="X2856" s="1">
        <v>13</v>
      </c>
      <c r="Y2856" s="1">
        <v>130</v>
      </c>
      <c r="AA2856" s="1">
        <v>401</v>
      </c>
      <c r="AB2856" s="1337">
        <v>4825</v>
      </c>
    </row>
    <row r="2857" spans="1:28">
      <c r="A2857" s="1336" t="s">
        <v>1414</v>
      </c>
      <c r="B2857" s="2" t="s">
        <v>1504</v>
      </c>
      <c r="C2857" s="1" t="s">
        <v>1505</v>
      </c>
      <c r="D2857" s="1" t="s">
        <v>116</v>
      </c>
      <c r="E2857" s="1">
        <v>130099</v>
      </c>
      <c r="F2857" s="1336" t="s">
        <v>150</v>
      </c>
      <c r="G2857" s="1" t="s">
        <v>32</v>
      </c>
      <c r="H2857" s="1">
        <v>420417</v>
      </c>
      <c r="I2857" s="3">
        <v>42542</v>
      </c>
      <c r="J2857" s="3">
        <v>42538</v>
      </c>
      <c r="K2857" s="3">
        <v>42541</v>
      </c>
      <c r="N2857" s="1" t="s">
        <v>89</v>
      </c>
      <c r="O2857" s="1">
        <v>117307</v>
      </c>
      <c r="P2857" s="1">
        <v>10000</v>
      </c>
      <c r="Q2857" s="1">
        <v>7.7</v>
      </c>
      <c r="R2857" s="1337">
        <v>77000</v>
      </c>
      <c r="S2857" s="1">
        <v>894.5</v>
      </c>
      <c r="T2857" s="1">
        <v>6.7350000000000003</v>
      </c>
      <c r="U2857" s="1337">
        <v>67350</v>
      </c>
      <c r="V2857" s="1">
        <v>3.3799999999999997E-2</v>
      </c>
      <c r="W2857" s="1336">
        <v>338</v>
      </c>
      <c r="X2857" s="1">
        <v>13</v>
      </c>
      <c r="Y2857" s="1">
        <v>130</v>
      </c>
      <c r="AA2857" s="1">
        <v>401</v>
      </c>
      <c r="AB2857" s="1337">
        <v>9650</v>
      </c>
    </row>
    <row r="2858" spans="1:28">
      <c r="A2858" s="1336" t="s">
        <v>1414</v>
      </c>
      <c r="B2858" s="2" t="s">
        <v>1504</v>
      </c>
      <c r="C2858" s="1" t="s">
        <v>1505</v>
      </c>
      <c r="D2858" s="1" t="s">
        <v>116</v>
      </c>
      <c r="E2858" s="1">
        <v>130157</v>
      </c>
      <c r="F2858" s="1336" t="s">
        <v>415</v>
      </c>
      <c r="G2858" s="1" t="s">
        <v>32</v>
      </c>
      <c r="H2858" s="1">
        <v>420433</v>
      </c>
      <c r="I2858" s="3">
        <v>42542</v>
      </c>
      <c r="J2858" s="3">
        <v>42541</v>
      </c>
      <c r="K2858" s="3">
        <v>42542</v>
      </c>
      <c r="L2858" s="1">
        <v>222905</v>
      </c>
      <c r="M2858" s="3">
        <v>42541</v>
      </c>
      <c r="N2858" s="1" t="s">
        <v>89</v>
      </c>
      <c r="O2858" s="1">
        <v>117325</v>
      </c>
      <c r="P2858" s="1">
        <v>5000</v>
      </c>
      <c r="Q2858" s="1">
        <v>7.78</v>
      </c>
      <c r="R2858" s="1337">
        <v>38900</v>
      </c>
      <c r="S2858" s="1">
        <v>847.25</v>
      </c>
      <c r="T2858" s="1">
        <v>6.7350000000000003</v>
      </c>
      <c r="U2858" s="1337">
        <v>33675</v>
      </c>
      <c r="V2858" s="1">
        <v>3.3799999999999997E-2</v>
      </c>
      <c r="W2858" s="1336">
        <v>169</v>
      </c>
      <c r="X2858" s="1">
        <v>13</v>
      </c>
      <c r="Y2858" s="1">
        <v>130</v>
      </c>
      <c r="AA2858" s="1">
        <v>401</v>
      </c>
      <c r="AB2858" s="1337">
        <v>5225</v>
      </c>
    </row>
    <row r="2859" spans="1:28">
      <c r="A2859" s="1336" t="s">
        <v>1414</v>
      </c>
      <c r="B2859" s="2" t="s">
        <v>1506</v>
      </c>
      <c r="C2859" s="1" t="s">
        <v>1507</v>
      </c>
      <c r="D2859" s="1" t="s">
        <v>116</v>
      </c>
      <c r="E2859" s="1">
        <v>140083</v>
      </c>
      <c r="F2859" s="1336" t="s">
        <v>117</v>
      </c>
      <c r="G2859" s="1" t="s">
        <v>32</v>
      </c>
      <c r="H2859" s="1">
        <v>418288</v>
      </c>
      <c r="I2859" s="3">
        <v>42524</v>
      </c>
      <c r="J2859" s="3">
        <v>42520</v>
      </c>
      <c r="K2859" s="3">
        <v>42522</v>
      </c>
      <c r="L2859" s="1">
        <v>221601</v>
      </c>
      <c r="M2859" s="3">
        <v>42523</v>
      </c>
      <c r="N2859" s="1" t="s">
        <v>89</v>
      </c>
      <c r="O2859" s="1">
        <v>116570</v>
      </c>
      <c r="P2859" s="1">
        <v>5000</v>
      </c>
      <c r="Q2859" s="1">
        <v>7.67</v>
      </c>
      <c r="R2859" s="1337">
        <v>38350</v>
      </c>
      <c r="S2859" s="1">
        <v>297.25</v>
      </c>
      <c r="T2859" s="1">
        <v>6.7350000000000003</v>
      </c>
      <c r="U2859" s="1337">
        <v>33675</v>
      </c>
      <c r="V2859" s="1">
        <v>3.3799999999999997E-2</v>
      </c>
      <c r="W2859" s="1336">
        <v>169</v>
      </c>
      <c r="X2859" s="1">
        <v>13</v>
      </c>
      <c r="Y2859" s="1">
        <v>141</v>
      </c>
      <c r="AA2859" s="1">
        <v>401</v>
      </c>
      <c r="AB2859" s="1337">
        <v>4675</v>
      </c>
    </row>
    <row r="2860" spans="1:28">
      <c r="A2860" s="1336" t="s">
        <v>1414</v>
      </c>
      <c r="B2860" s="2" t="s">
        <v>1506</v>
      </c>
      <c r="C2860" s="1" t="s">
        <v>1507</v>
      </c>
      <c r="D2860" s="1" t="s">
        <v>116</v>
      </c>
      <c r="E2860" s="1">
        <v>130004</v>
      </c>
      <c r="F2860" s="1336" t="s">
        <v>125</v>
      </c>
      <c r="G2860" s="1" t="s">
        <v>32</v>
      </c>
      <c r="H2860" s="1">
        <v>418293</v>
      </c>
      <c r="I2860" s="3">
        <v>42524</v>
      </c>
      <c r="J2860" s="3">
        <v>42521</v>
      </c>
      <c r="K2860" s="3">
        <v>42523</v>
      </c>
      <c r="L2860" s="1">
        <v>221606</v>
      </c>
      <c r="M2860" s="3">
        <v>42523</v>
      </c>
      <c r="N2860" s="1" t="s">
        <v>89</v>
      </c>
      <c r="O2860" s="1">
        <v>116639</v>
      </c>
      <c r="P2860" s="1">
        <v>15000</v>
      </c>
      <c r="Q2860" s="1">
        <v>7.78</v>
      </c>
      <c r="R2860" s="1337">
        <v>116700</v>
      </c>
      <c r="S2860" s="4">
        <v>2541.75</v>
      </c>
      <c r="T2860" s="1">
        <v>6.7350000000000003</v>
      </c>
      <c r="U2860" s="1337">
        <v>101025</v>
      </c>
      <c r="V2860" s="1">
        <v>3.3799999999999997E-2</v>
      </c>
      <c r="W2860" s="1336">
        <v>507</v>
      </c>
      <c r="X2860" s="1">
        <v>13</v>
      </c>
      <c r="Y2860" s="1">
        <v>130</v>
      </c>
      <c r="AA2860" s="1">
        <v>401</v>
      </c>
      <c r="AB2860" s="1337">
        <v>15675</v>
      </c>
    </row>
    <row r="2861" spans="1:28">
      <c r="A2861" s="1336" t="s">
        <v>1414</v>
      </c>
      <c r="B2861" s="2" t="s">
        <v>1506</v>
      </c>
      <c r="C2861" s="1" t="s">
        <v>1507</v>
      </c>
      <c r="D2861" s="1" t="s">
        <v>116</v>
      </c>
      <c r="E2861" s="1">
        <v>140008</v>
      </c>
      <c r="F2861" s="1336" t="s">
        <v>123</v>
      </c>
      <c r="G2861" s="1" t="s">
        <v>32</v>
      </c>
      <c r="H2861" s="1">
        <v>418334</v>
      </c>
      <c r="I2861" s="3">
        <v>42524</v>
      </c>
      <c r="J2861" s="3">
        <v>42522</v>
      </c>
      <c r="K2861" s="3">
        <v>42527</v>
      </c>
      <c r="L2861" s="1">
        <v>221640</v>
      </c>
      <c r="M2861" s="3">
        <v>42524</v>
      </c>
      <c r="N2861" s="1" t="s">
        <v>89</v>
      </c>
      <c r="O2861" s="1">
        <v>116700</v>
      </c>
      <c r="P2861" s="1">
        <v>20000</v>
      </c>
      <c r="Q2861" s="1">
        <v>7.67</v>
      </c>
      <c r="R2861" s="1337">
        <v>153400</v>
      </c>
      <c r="S2861" s="4">
        <v>1189</v>
      </c>
      <c r="T2861" s="1">
        <v>6.7350000000000003</v>
      </c>
      <c r="U2861" s="1337">
        <v>134700</v>
      </c>
      <c r="V2861" s="1">
        <v>3.3799999999999997E-2</v>
      </c>
      <c r="W2861" s="1336">
        <v>676</v>
      </c>
      <c r="X2861" s="1">
        <v>13</v>
      </c>
      <c r="Y2861" s="1">
        <v>141</v>
      </c>
      <c r="AA2861" s="1">
        <v>401</v>
      </c>
      <c r="AB2861" s="1337">
        <v>18700</v>
      </c>
    </row>
    <row r="2862" spans="1:28">
      <c r="A2862" s="1336" t="s">
        <v>1414</v>
      </c>
      <c r="B2862" s="2" t="s">
        <v>1506</v>
      </c>
      <c r="C2862" s="1" t="s">
        <v>1507</v>
      </c>
      <c r="D2862" s="1" t="s">
        <v>116</v>
      </c>
      <c r="E2862" s="1">
        <v>130019</v>
      </c>
      <c r="F2862" s="1336" t="s">
        <v>412</v>
      </c>
      <c r="G2862" s="1" t="s">
        <v>32</v>
      </c>
      <c r="H2862" s="1">
        <v>418363</v>
      </c>
      <c r="I2862" s="3">
        <v>42527</v>
      </c>
      <c r="J2862" s="3">
        <v>42522</v>
      </c>
      <c r="K2862" s="3">
        <v>42523</v>
      </c>
      <c r="N2862" s="1" t="s">
        <v>89</v>
      </c>
      <c r="O2862" s="1">
        <v>116732</v>
      </c>
      <c r="P2862" s="1">
        <v>10000</v>
      </c>
      <c r="Q2862" s="1">
        <v>7.85</v>
      </c>
      <c r="R2862" s="1337">
        <v>78500</v>
      </c>
      <c r="S2862" s="4">
        <v>2394.5</v>
      </c>
      <c r="T2862" s="1">
        <v>6.7350000000000003</v>
      </c>
      <c r="U2862" s="1337">
        <v>67350</v>
      </c>
      <c r="V2862" s="1">
        <v>3.3799999999999997E-2</v>
      </c>
      <c r="W2862" s="1336">
        <v>338</v>
      </c>
      <c r="X2862" s="1">
        <v>13</v>
      </c>
      <c r="Y2862" s="1">
        <v>130</v>
      </c>
      <c r="AA2862" s="1">
        <v>401</v>
      </c>
      <c r="AB2862" s="1337">
        <v>11150</v>
      </c>
    </row>
    <row r="2863" spans="1:28">
      <c r="A2863" s="1336" t="s">
        <v>1414</v>
      </c>
      <c r="B2863" s="2" t="s">
        <v>1506</v>
      </c>
      <c r="C2863" s="1" t="s">
        <v>1507</v>
      </c>
      <c r="D2863" s="1" t="s">
        <v>116</v>
      </c>
      <c r="E2863" s="1">
        <v>130308</v>
      </c>
      <c r="F2863" s="1336" t="s">
        <v>126</v>
      </c>
      <c r="G2863" s="1" t="s">
        <v>32</v>
      </c>
      <c r="H2863" s="1">
        <v>418400</v>
      </c>
      <c r="I2863" s="3">
        <v>42527</v>
      </c>
      <c r="J2863" s="3">
        <v>42523</v>
      </c>
      <c r="K2863" s="3">
        <v>42524</v>
      </c>
      <c r="N2863" s="1" t="s">
        <v>89</v>
      </c>
      <c r="O2863" s="1">
        <v>116765</v>
      </c>
      <c r="P2863" s="1">
        <v>30000</v>
      </c>
      <c r="Q2863" s="1">
        <v>7.85</v>
      </c>
      <c r="R2863" s="1337">
        <v>235500</v>
      </c>
      <c r="S2863" s="4">
        <v>7183.5</v>
      </c>
      <c r="T2863" s="1">
        <v>6.7350000000000003</v>
      </c>
      <c r="U2863" s="1337">
        <v>202050</v>
      </c>
      <c r="V2863" s="1">
        <v>3.3799999999999997E-2</v>
      </c>
      <c r="W2863" s="1337">
        <v>1014</v>
      </c>
      <c r="X2863" s="1">
        <v>13</v>
      </c>
      <c r="Y2863" s="1">
        <v>141</v>
      </c>
      <c r="AA2863" s="1">
        <v>401</v>
      </c>
      <c r="AB2863" s="1337">
        <v>33450</v>
      </c>
    </row>
    <row r="2864" spans="1:28">
      <c r="A2864" s="1336" t="s">
        <v>1414</v>
      </c>
      <c r="B2864" s="2" t="s">
        <v>1506</v>
      </c>
      <c r="C2864" s="1" t="s">
        <v>1507</v>
      </c>
      <c r="D2864" s="1" t="s">
        <v>116</v>
      </c>
      <c r="E2864" s="1">
        <v>130100</v>
      </c>
      <c r="F2864" s="1336" t="s">
        <v>1417</v>
      </c>
      <c r="G2864" s="1" t="s">
        <v>32</v>
      </c>
      <c r="H2864" s="1">
        <v>418554</v>
      </c>
      <c r="I2864" s="3">
        <v>42527</v>
      </c>
      <c r="J2864" s="3">
        <v>42521</v>
      </c>
      <c r="K2864" s="3">
        <v>42522</v>
      </c>
      <c r="L2864" s="1">
        <v>221774</v>
      </c>
      <c r="M2864" s="3">
        <v>42526</v>
      </c>
      <c r="N2864" s="1" t="s">
        <v>89</v>
      </c>
      <c r="O2864" s="1">
        <v>116650</v>
      </c>
      <c r="P2864" s="1">
        <v>2000</v>
      </c>
      <c r="Q2864" s="1">
        <v>7.67</v>
      </c>
      <c r="R2864" s="1337">
        <v>15340</v>
      </c>
      <c r="S2864" s="1">
        <v>118.9</v>
      </c>
      <c r="T2864" s="1">
        <v>6.7350000000000003</v>
      </c>
      <c r="U2864" s="1337">
        <v>13470</v>
      </c>
      <c r="V2864" s="1">
        <v>3.3799999999999997E-2</v>
      </c>
      <c r="W2864" s="1336">
        <v>67.599999999999994</v>
      </c>
      <c r="X2864" s="1">
        <v>13</v>
      </c>
      <c r="Y2864" s="1">
        <v>135</v>
      </c>
      <c r="Z2864" s="1" t="s">
        <v>436</v>
      </c>
      <c r="AA2864" s="1">
        <v>401</v>
      </c>
      <c r="AB2864" s="1337">
        <v>1870</v>
      </c>
    </row>
    <row r="2865" spans="1:28">
      <c r="A2865" s="1336" t="s">
        <v>1414</v>
      </c>
      <c r="B2865" s="2" t="s">
        <v>1506</v>
      </c>
      <c r="C2865" s="1" t="s">
        <v>1507</v>
      </c>
      <c r="D2865" s="1" t="s">
        <v>116</v>
      </c>
      <c r="E2865" s="1">
        <v>130236</v>
      </c>
      <c r="F2865" s="1336" t="s">
        <v>427</v>
      </c>
      <c r="G2865" s="1" t="s">
        <v>32</v>
      </c>
      <c r="H2865" s="1">
        <v>418963</v>
      </c>
      <c r="I2865" s="3">
        <v>42529</v>
      </c>
      <c r="J2865" s="3">
        <v>42527</v>
      </c>
      <c r="K2865" s="3">
        <v>42528</v>
      </c>
      <c r="L2865" s="1">
        <v>222024</v>
      </c>
      <c r="M2865" s="3">
        <v>42528</v>
      </c>
      <c r="N2865" s="1" t="s">
        <v>89</v>
      </c>
      <c r="O2865" s="1">
        <v>116843</v>
      </c>
      <c r="P2865" s="1">
        <v>8000</v>
      </c>
      <c r="Q2865" s="1">
        <v>7.41</v>
      </c>
      <c r="R2865" s="1337">
        <v>59280</v>
      </c>
      <c r="S2865" s="4">
        <v>-1604.4</v>
      </c>
      <c r="T2865" s="1">
        <v>6.7350000000000003</v>
      </c>
      <c r="U2865" s="1337">
        <v>53880</v>
      </c>
      <c r="V2865" s="1">
        <v>3.3799999999999997E-2</v>
      </c>
      <c r="W2865" s="1336">
        <v>270.39999999999998</v>
      </c>
      <c r="X2865" s="1">
        <v>13</v>
      </c>
      <c r="Y2865" s="1">
        <v>135</v>
      </c>
      <c r="Z2865" s="1" t="s">
        <v>143</v>
      </c>
      <c r="AA2865" s="1">
        <v>401</v>
      </c>
      <c r="AB2865" s="1337">
        <v>5400</v>
      </c>
    </row>
    <row r="2866" spans="1:28">
      <c r="A2866" s="1336" t="s">
        <v>1414</v>
      </c>
      <c r="B2866" s="2" t="s">
        <v>1506</v>
      </c>
      <c r="C2866" s="1" t="s">
        <v>1507</v>
      </c>
      <c r="D2866" s="1" t="s">
        <v>116</v>
      </c>
      <c r="E2866" s="1">
        <v>130308</v>
      </c>
      <c r="F2866" s="1336" t="s">
        <v>126</v>
      </c>
      <c r="G2866" s="1" t="s">
        <v>32</v>
      </c>
      <c r="H2866" s="1">
        <v>419312</v>
      </c>
      <c r="I2866" s="3">
        <v>42534</v>
      </c>
      <c r="J2866" s="3">
        <v>42530</v>
      </c>
      <c r="K2866" s="3">
        <v>42531</v>
      </c>
      <c r="N2866" s="1" t="s">
        <v>89</v>
      </c>
      <c r="O2866" s="1">
        <v>117074</v>
      </c>
      <c r="P2866" s="1">
        <v>20000</v>
      </c>
      <c r="Q2866" s="1">
        <v>7.7</v>
      </c>
      <c r="R2866" s="1337">
        <v>154000</v>
      </c>
      <c r="S2866" s="4">
        <v>1789</v>
      </c>
      <c r="T2866" s="1">
        <v>6.7350000000000003</v>
      </c>
      <c r="U2866" s="1337">
        <v>134700</v>
      </c>
      <c r="V2866" s="1">
        <v>3.3799999999999997E-2</v>
      </c>
      <c r="W2866" s="1336">
        <v>676</v>
      </c>
      <c r="X2866" s="1">
        <v>13</v>
      </c>
      <c r="Y2866" s="1">
        <v>141</v>
      </c>
      <c r="AA2866" s="1">
        <v>401</v>
      </c>
      <c r="AB2866" s="1337">
        <v>19300</v>
      </c>
    </row>
    <row r="2867" spans="1:28">
      <c r="A2867" s="1336" t="s">
        <v>1414</v>
      </c>
      <c r="B2867" s="2" t="s">
        <v>1506</v>
      </c>
      <c r="C2867" s="1" t="s">
        <v>1507</v>
      </c>
      <c r="D2867" s="1" t="s">
        <v>116</v>
      </c>
      <c r="E2867" s="1">
        <v>130089</v>
      </c>
      <c r="F2867" s="1336" t="s">
        <v>1374</v>
      </c>
      <c r="G2867" s="1" t="s">
        <v>32</v>
      </c>
      <c r="H2867" s="1">
        <v>419477</v>
      </c>
      <c r="I2867" s="3">
        <v>42534</v>
      </c>
      <c r="J2867" s="3">
        <v>42527</v>
      </c>
      <c r="K2867" s="3">
        <v>42529</v>
      </c>
      <c r="L2867" s="1">
        <v>222405</v>
      </c>
      <c r="M2867" s="3">
        <v>42534</v>
      </c>
      <c r="N2867" s="1" t="s">
        <v>89</v>
      </c>
      <c r="O2867" s="1">
        <v>116859</v>
      </c>
      <c r="P2867" s="1">
        <v>500</v>
      </c>
      <c r="Q2867" s="1">
        <v>7.85</v>
      </c>
      <c r="R2867" s="1337">
        <v>3925</v>
      </c>
      <c r="S2867" s="1">
        <v>119.73</v>
      </c>
      <c r="T2867" s="1">
        <v>6.7350000000000003</v>
      </c>
      <c r="U2867" s="1337">
        <v>3367.5</v>
      </c>
      <c r="V2867" s="1">
        <v>3.3799999999999997E-2</v>
      </c>
      <c r="W2867" s="1336">
        <v>16.899999999999999</v>
      </c>
      <c r="X2867" s="1">
        <v>13</v>
      </c>
      <c r="Y2867" s="1">
        <v>135</v>
      </c>
      <c r="Z2867" s="1" t="s">
        <v>143</v>
      </c>
      <c r="AA2867" s="1">
        <v>401</v>
      </c>
      <c r="AB2867" s="1336">
        <v>557.5</v>
      </c>
    </row>
    <row r="2868" spans="1:28">
      <c r="A2868" s="1336" t="s">
        <v>1414</v>
      </c>
      <c r="B2868" s="2" t="s">
        <v>1506</v>
      </c>
      <c r="C2868" s="1" t="s">
        <v>1507</v>
      </c>
      <c r="D2868" s="1" t="s">
        <v>116</v>
      </c>
      <c r="E2868" s="1">
        <v>130349</v>
      </c>
      <c r="F2868" s="1336" t="s">
        <v>141</v>
      </c>
      <c r="G2868" s="1" t="s">
        <v>32</v>
      </c>
      <c r="H2868" s="1">
        <v>419581</v>
      </c>
      <c r="I2868" s="3">
        <v>42535</v>
      </c>
      <c r="J2868" s="3">
        <v>42524</v>
      </c>
      <c r="K2868" s="3">
        <v>42528</v>
      </c>
      <c r="N2868" s="1" t="s">
        <v>89</v>
      </c>
      <c r="O2868" s="1">
        <v>116795</v>
      </c>
      <c r="P2868" s="1">
        <v>10000</v>
      </c>
      <c r="Q2868" s="1">
        <v>7.7</v>
      </c>
      <c r="R2868" s="1337">
        <v>77000</v>
      </c>
      <c r="S2868" s="1">
        <v>894.5</v>
      </c>
      <c r="T2868" s="1">
        <v>6.7350000000000003</v>
      </c>
      <c r="U2868" s="1337">
        <v>67350</v>
      </c>
      <c r="V2868" s="1">
        <v>3.3799999999999997E-2</v>
      </c>
      <c r="W2868" s="1336">
        <v>338</v>
      </c>
      <c r="X2868" s="1">
        <v>13</v>
      </c>
      <c r="Y2868" s="1">
        <v>141</v>
      </c>
      <c r="AA2868" s="1">
        <v>401</v>
      </c>
      <c r="AB2868" s="1337">
        <v>9650</v>
      </c>
    </row>
    <row r="2869" spans="1:28">
      <c r="A2869" s="1336" t="s">
        <v>1414</v>
      </c>
      <c r="B2869" s="2" t="s">
        <v>1506</v>
      </c>
      <c r="C2869" s="1" t="s">
        <v>1507</v>
      </c>
      <c r="D2869" s="1" t="s">
        <v>116</v>
      </c>
      <c r="E2869" s="1">
        <v>130099</v>
      </c>
      <c r="F2869" s="1336" t="s">
        <v>150</v>
      </c>
      <c r="G2869" s="1" t="s">
        <v>32</v>
      </c>
      <c r="H2869" s="1">
        <v>419896</v>
      </c>
      <c r="I2869" s="3">
        <v>42537</v>
      </c>
      <c r="J2869" s="3">
        <v>42535</v>
      </c>
      <c r="K2869" s="3">
        <v>42535</v>
      </c>
      <c r="N2869" s="1" t="s">
        <v>89</v>
      </c>
      <c r="O2869" s="1">
        <v>117207</v>
      </c>
      <c r="P2869" s="1">
        <v>20000</v>
      </c>
      <c r="Q2869" s="1">
        <v>7.7</v>
      </c>
      <c r="R2869" s="1337">
        <v>154000</v>
      </c>
      <c r="S2869" s="4">
        <v>1789</v>
      </c>
      <c r="T2869" s="1">
        <v>6.7350000000000003</v>
      </c>
      <c r="U2869" s="1337">
        <v>134700</v>
      </c>
      <c r="V2869" s="1">
        <v>3.3799999999999997E-2</v>
      </c>
      <c r="W2869" s="1336">
        <v>676</v>
      </c>
      <c r="X2869" s="1">
        <v>13</v>
      </c>
      <c r="Y2869" s="1">
        <v>130</v>
      </c>
      <c r="AA2869" s="1">
        <v>401</v>
      </c>
      <c r="AB2869" s="1337">
        <v>19300</v>
      </c>
    </row>
    <row r="2870" spans="1:28">
      <c r="A2870" s="1336" t="s">
        <v>1414</v>
      </c>
      <c r="B2870" s="2" t="s">
        <v>1506</v>
      </c>
      <c r="C2870" s="1" t="s">
        <v>1507</v>
      </c>
      <c r="D2870" s="1" t="s">
        <v>116</v>
      </c>
      <c r="E2870" s="1">
        <v>130110</v>
      </c>
      <c r="F2870" s="1336" t="s">
        <v>198</v>
      </c>
      <c r="G2870" s="1" t="s">
        <v>32</v>
      </c>
      <c r="H2870" s="1">
        <v>419952</v>
      </c>
      <c r="I2870" s="3">
        <v>42538</v>
      </c>
      <c r="J2870" s="3">
        <v>42534</v>
      </c>
      <c r="K2870" s="3">
        <v>42535</v>
      </c>
      <c r="N2870" s="1" t="s">
        <v>89</v>
      </c>
      <c r="O2870" s="1">
        <v>117170</v>
      </c>
      <c r="P2870" s="1">
        <v>5000</v>
      </c>
      <c r="Q2870" s="1">
        <v>7.7</v>
      </c>
      <c r="R2870" s="1337">
        <v>38500</v>
      </c>
      <c r="S2870" s="1">
        <v>447.25</v>
      </c>
      <c r="T2870" s="1">
        <v>6.7350000000000003</v>
      </c>
      <c r="U2870" s="1337">
        <v>33675</v>
      </c>
      <c r="V2870" s="1">
        <v>3.3799999999999997E-2</v>
      </c>
      <c r="W2870" s="1336">
        <v>169</v>
      </c>
      <c r="X2870" s="1">
        <v>13</v>
      </c>
      <c r="Y2870" s="1">
        <v>130</v>
      </c>
      <c r="AA2870" s="1">
        <v>401</v>
      </c>
      <c r="AB2870" s="1337">
        <v>4825</v>
      </c>
    </row>
    <row r="2871" spans="1:28">
      <c r="A2871" s="1336" t="s">
        <v>1414</v>
      </c>
      <c r="B2871" s="2" t="s">
        <v>1506</v>
      </c>
      <c r="C2871" s="1" t="s">
        <v>1507</v>
      </c>
      <c r="D2871" s="1" t="s">
        <v>116</v>
      </c>
      <c r="E2871" s="1">
        <v>130365</v>
      </c>
      <c r="F2871" s="1336" t="s">
        <v>432</v>
      </c>
      <c r="G2871" s="1" t="s">
        <v>32</v>
      </c>
      <c r="H2871" s="1">
        <v>420353</v>
      </c>
      <c r="I2871" s="3">
        <v>42541</v>
      </c>
      <c r="J2871" s="3">
        <v>42538</v>
      </c>
      <c r="K2871" s="3">
        <v>42539</v>
      </c>
      <c r="L2871" s="1">
        <v>222858</v>
      </c>
      <c r="M2871" s="3">
        <v>42541</v>
      </c>
      <c r="N2871" s="1" t="s">
        <v>89</v>
      </c>
      <c r="O2871" s="1">
        <v>117294</v>
      </c>
      <c r="P2871" s="1">
        <v>500</v>
      </c>
      <c r="Q2871" s="1">
        <v>7.67</v>
      </c>
      <c r="R2871" s="1337">
        <v>3835</v>
      </c>
      <c r="S2871" s="1">
        <v>29.73</v>
      </c>
      <c r="T2871" s="1">
        <v>6.7350000000000003</v>
      </c>
      <c r="U2871" s="1337">
        <v>3367.5</v>
      </c>
      <c r="V2871" s="1">
        <v>3.3799999999999997E-2</v>
      </c>
      <c r="W2871" s="1336">
        <v>16.899999999999999</v>
      </c>
      <c r="X2871" s="1">
        <v>13</v>
      </c>
      <c r="Y2871" s="1">
        <v>135</v>
      </c>
      <c r="Z2871" s="1" t="s">
        <v>90</v>
      </c>
      <c r="AA2871" s="1">
        <v>401</v>
      </c>
      <c r="AB2871" s="1336">
        <v>467.5</v>
      </c>
    </row>
    <row r="2872" spans="1:28">
      <c r="A2872" s="1336" t="s">
        <v>1414</v>
      </c>
      <c r="B2872" s="2" t="s">
        <v>1506</v>
      </c>
      <c r="C2872" s="1" t="s">
        <v>1507</v>
      </c>
      <c r="D2872" s="1" t="s">
        <v>116</v>
      </c>
      <c r="E2872" s="1">
        <v>130001</v>
      </c>
      <c r="F2872" s="1336" t="s">
        <v>132</v>
      </c>
      <c r="G2872" s="1" t="s">
        <v>32</v>
      </c>
      <c r="H2872" s="1">
        <v>420401</v>
      </c>
      <c r="I2872" s="3">
        <v>42542</v>
      </c>
      <c r="J2872" s="3">
        <v>42528</v>
      </c>
      <c r="K2872" s="3">
        <v>42529</v>
      </c>
      <c r="N2872" s="1" t="s">
        <v>89</v>
      </c>
      <c r="O2872" s="1">
        <v>116966</v>
      </c>
      <c r="P2872" s="1">
        <v>20000</v>
      </c>
      <c r="Q2872" s="1">
        <v>7.67</v>
      </c>
      <c r="R2872" s="1337">
        <v>153400</v>
      </c>
      <c r="S2872" s="4">
        <v>1189</v>
      </c>
      <c r="T2872" s="1">
        <v>6.7350000000000003</v>
      </c>
      <c r="U2872" s="1337">
        <v>134700</v>
      </c>
      <c r="V2872" s="1">
        <v>3.3799999999999997E-2</v>
      </c>
      <c r="W2872" s="1336">
        <v>676</v>
      </c>
      <c r="X2872" s="1">
        <v>13</v>
      </c>
      <c r="Y2872" s="1">
        <v>130</v>
      </c>
      <c r="AA2872" s="1">
        <v>401</v>
      </c>
      <c r="AB2872" s="1337">
        <v>18700</v>
      </c>
    </row>
    <row r="2873" spans="1:28">
      <c r="A2873" s="1336" t="s">
        <v>1414</v>
      </c>
      <c r="B2873" s="2" t="s">
        <v>1506</v>
      </c>
      <c r="C2873" s="1" t="s">
        <v>1507</v>
      </c>
      <c r="D2873" s="1" t="s">
        <v>116</v>
      </c>
      <c r="E2873" s="1">
        <v>130001</v>
      </c>
      <c r="F2873" s="1336" t="s">
        <v>132</v>
      </c>
      <c r="G2873" s="1" t="s">
        <v>32</v>
      </c>
      <c r="H2873" s="1">
        <v>420517</v>
      </c>
      <c r="I2873" s="3">
        <v>42543</v>
      </c>
      <c r="J2873" s="3">
        <v>42528</v>
      </c>
      <c r="K2873" s="3">
        <v>42529</v>
      </c>
      <c r="N2873" s="1" t="s">
        <v>89</v>
      </c>
      <c r="O2873" s="1">
        <v>116966</v>
      </c>
      <c r="P2873" s="1">
        <v>20000</v>
      </c>
      <c r="Q2873" s="1">
        <v>7.67</v>
      </c>
      <c r="R2873" s="1337">
        <v>153400</v>
      </c>
      <c r="S2873" s="4">
        <v>1189</v>
      </c>
      <c r="T2873" s="1">
        <v>6.7350000000000003</v>
      </c>
      <c r="U2873" s="1337">
        <v>134700</v>
      </c>
      <c r="V2873" s="1">
        <v>3.3799999999999997E-2</v>
      </c>
      <c r="W2873" s="1336">
        <v>676</v>
      </c>
      <c r="X2873" s="1">
        <v>13</v>
      </c>
      <c r="Y2873" s="1">
        <v>130</v>
      </c>
      <c r="AA2873" s="1">
        <v>401</v>
      </c>
      <c r="AB2873" s="1337">
        <v>18700</v>
      </c>
    </row>
    <row r="2874" spans="1:28">
      <c r="A2874" s="1336" t="s">
        <v>1414</v>
      </c>
      <c r="B2874" s="2" t="s">
        <v>1506</v>
      </c>
      <c r="C2874" s="1" t="s">
        <v>1507</v>
      </c>
      <c r="D2874" s="1" t="s">
        <v>116</v>
      </c>
      <c r="E2874" s="1">
        <v>130308</v>
      </c>
      <c r="F2874" s="1336" t="s">
        <v>126</v>
      </c>
      <c r="G2874" s="1" t="s">
        <v>32</v>
      </c>
      <c r="H2874" s="1">
        <v>420521</v>
      </c>
      <c r="I2874" s="3">
        <v>42543</v>
      </c>
      <c r="J2874" s="3">
        <v>42541</v>
      </c>
      <c r="K2874" s="3">
        <v>42542</v>
      </c>
      <c r="N2874" s="1" t="s">
        <v>89</v>
      </c>
      <c r="O2874" s="1">
        <v>117346</v>
      </c>
      <c r="P2874" s="1">
        <v>20000</v>
      </c>
      <c r="Q2874" s="1">
        <v>7.7</v>
      </c>
      <c r="R2874" s="1337">
        <v>154000</v>
      </c>
      <c r="S2874" s="4">
        <v>1789</v>
      </c>
      <c r="T2874" s="1">
        <v>6.7350000000000003</v>
      </c>
      <c r="U2874" s="1337">
        <v>134700</v>
      </c>
      <c r="V2874" s="1">
        <v>3.3799999999999997E-2</v>
      </c>
      <c r="W2874" s="1336">
        <v>676</v>
      </c>
      <c r="X2874" s="1">
        <v>13</v>
      </c>
      <c r="Y2874" s="1">
        <v>141</v>
      </c>
      <c r="AA2874" s="1">
        <v>401</v>
      </c>
      <c r="AB2874" s="1337">
        <v>19300</v>
      </c>
    </row>
    <row r="2875" spans="1:28">
      <c r="A2875" s="1336" t="s">
        <v>1414</v>
      </c>
      <c r="B2875" s="2" t="s">
        <v>1506</v>
      </c>
      <c r="C2875" s="1" t="s">
        <v>1507</v>
      </c>
      <c r="D2875" s="1" t="s">
        <v>116</v>
      </c>
      <c r="E2875" s="1">
        <v>130157</v>
      </c>
      <c r="F2875" s="1336" t="s">
        <v>415</v>
      </c>
      <c r="G2875" s="1" t="s">
        <v>32</v>
      </c>
      <c r="H2875" s="1">
        <v>420628</v>
      </c>
      <c r="I2875" s="3">
        <v>42543</v>
      </c>
      <c r="J2875" s="3">
        <v>42541</v>
      </c>
      <c r="K2875" s="3">
        <v>42541</v>
      </c>
      <c r="L2875" s="1">
        <v>222983</v>
      </c>
      <c r="M2875" s="3">
        <v>42542</v>
      </c>
      <c r="N2875" s="1" t="s">
        <v>89</v>
      </c>
      <c r="O2875" s="1">
        <v>117348</v>
      </c>
      <c r="P2875" s="1">
        <v>10000</v>
      </c>
      <c r="Q2875" s="1">
        <v>7.78</v>
      </c>
      <c r="R2875" s="1337">
        <v>77800</v>
      </c>
      <c r="S2875" s="4">
        <v>1694.5</v>
      </c>
      <c r="T2875" s="1">
        <v>6.7350000000000003</v>
      </c>
      <c r="U2875" s="1337">
        <v>67350</v>
      </c>
      <c r="V2875" s="1">
        <v>3.3799999999999997E-2</v>
      </c>
      <c r="W2875" s="1336">
        <v>338</v>
      </c>
      <c r="X2875" s="1">
        <v>13</v>
      </c>
      <c r="Y2875" s="1">
        <v>130</v>
      </c>
      <c r="AA2875" s="1">
        <v>401</v>
      </c>
      <c r="AB2875" s="1337">
        <v>10450</v>
      </c>
    </row>
    <row r="2876" spans="1:28">
      <c r="A2876" s="1336" t="s">
        <v>1414</v>
      </c>
      <c r="B2876" s="2" t="s">
        <v>1506</v>
      </c>
      <c r="C2876" s="1" t="s">
        <v>1507</v>
      </c>
      <c r="D2876" s="1" t="s">
        <v>116</v>
      </c>
      <c r="E2876" s="1">
        <v>130157</v>
      </c>
      <c r="F2876" s="1336" t="s">
        <v>415</v>
      </c>
      <c r="G2876" s="1" t="s">
        <v>32</v>
      </c>
      <c r="H2876" s="1">
        <v>420689</v>
      </c>
      <c r="I2876" s="3">
        <v>42543</v>
      </c>
      <c r="J2876" s="3">
        <v>42542</v>
      </c>
      <c r="K2876" s="3">
        <v>42543</v>
      </c>
      <c r="L2876" s="1">
        <v>223026</v>
      </c>
      <c r="M2876" s="3">
        <v>42543</v>
      </c>
      <c r="N2876" s="1" t="s">
        <v>89</v>
      </c>
      <c r="O2876" s="1">
        <v>117390</v>
      </c>
      <c r="P2876" s="1">
        <v>5000</v>
      </c>
      <c r="Q2876" s="1">
        <v>7.78</v>
      </c>
      <c r="R2876" s="1337">
        <v>38900</v>
      </c>
      <c r="S2876" s="1">
        <v>847.25</v>
      </c>
      <c r="T2876" s="1">
        <v>6.7350000000000003</v>
      </c>
      <c r="U2876" s="1337">
        <v>33675</v>
      </c>
      <c r="V2876" s="1">
        <v>3.3799999999999997E-2</v>
      </c>
      <c r="W2876" s="1336">
        <v>169</v>
      </c>
      <c r="X2876" s="1">
        <v>13</v>
      </c>
      <c r="Y2876" s="1">
        <v>130</v>
      </c>
      <c r="AA2876" s="1">
        <v>401</v>
      </c>
      <c r="AB2876" s="1337">
        <v>5225</v>
      </c>
    </row>
    <row r="2877" spans="1:28">
      <c r="A2877" s="1336" t="s">
        <v>1414</v>
      </c>
      <c r="B2877" s="2" t="s">
        <v>1506</v>
      </c>
      <c r="C2877" s="1" t="s">
        <v>1507</v>
      </c>
      <c r="D2877" s="1" t="s">
        <v>116</v>
      </c>
      <c r="E2877" s="1">
        <v>130322</v>
      </c>
      <c r="F2877" s="1336" t="s">
        <v>142</v>
      </c>
      <c r="G2877" s="1" t="s">
        <v>32</v>
      </c>
      <c r="H2877" s="1">
        <v>420989</v>
      </c>
      <c r="I2877" s="3">
        <v>42545</v>
      </c>
      <c r="J2877" s="3">
        <v>42543</v>
      </c>
      <c r="K2877" s="3">
        <v>42544</v>
      </c>
      <c r="L2877" s="1">
        <v>223112</v>
      </c>
      <c r="M2877" s="3">
        <v>42544</v>
      </c>
      <c r="N2877" s="1" t="s">
        <v>89</v>
      </c>
      <c r="O2877" s="1">
        <v>117392</v>
      </c>
      <c r="P2877" s="1">
        <v>8000</v>
      </c>
      <c r="Q2877" s="1">
        <v>7.41</v>
      </c>
      <c r="R2877" s="1337">
        <v>59280</v>
      </c>
      <c r="S2877" s="4">
        <v>-1604.4</v>
      </c>
      <c r="T2877" s="1">
        <v>6.7350000000000003</v>
      </c>
      <c r="U2877" s="1337">
        <v>53880</v>
      </c>
      <c r="V2877" s="1">
        <v>3.3799999999999997E-2</v>
      </c>
      <c r="W2877" s="1336">
        <v>270.39999999999998</v>
      </c>
      <c r="X2877" s="1">
        <v>13</v>
      </c>
      <c r="Y2877" s="1">
        <v>135</v>
      </c>
      <c r="Z2877" s="1" t="s">
        <v>143</v>
      </c>
      <c r="AA2877" s="1">
        <v>401</v>
      </c>
      <c r="AB2877" s="1337">
        <v>5400</v>
      </c>
    </row>
    <row r="2878" spans="1:28">
      <c r="A2878" s="1336" t="s">
        <v>1414</v>
      </c>
      <c r="B2878" s="2" t="s">
        <v>1506</v>
      </c>
      <c r="C2878" s="1" t="s">
        <v>1507</v>
      </c>
      <c r="D2878" s="1" t="s">
        <v>116</v>
      </c>
      <c r="E2878" s="1">
        <v>142049</v>
      </c>
      <c r="F2878" s="1336" t="s">
        <v>1250</v>
      </c>
      <c r="G2878" s="1" t="s">
        <v>32</v>
      </c>
      <c r="H2878" s="1">
        <v>421394</v>
      </c>
      <c r="I2878" s="3">
        <v>42539</v>
      </c>
      <c r="J2878" s="3">
        <v>42531</v>
      </c>
      <c r="K2878" s="3">
        <v>42535</v>
      </c>
      <c r="N2878" s="1" t="s">
        <v>56</v>
      </c>
      <c r="O2878" s="1">
        <v>6113</v>
      </c>
      <c r="P2878" s="1">
        <v>3000</v>
      </c>
      <c r="Q2878" s="1">
        <v>9.1274999999999995</v>
      </c>
      <c r="R2878" s="1337">
        <v>27382.5</v>
      </c>
      <c r="S2878" s="4">
        <v>4550.8500000000004</v>
      </c>
      <c r="T2878" s="1">
        <v>6.7350000000000003</v>
      </c>
      <c r="U2878" s="1337">
        <v>20205</v>
      </c>
      <c r="V2878" s="1">
        <v>3.3799999999999997E-2</v>
      </c>
      <c r="W2878" s="1336">
        <v>101.4</v>
      </c>
      <c r="X2878" s="1">
        <v>13</v>
      </c>
      <c r="Y2878" s="1">
        <v>144</v>
      </c>
      <c r="AA2878" s="1">
        <v>401</v>
      </c>
      <c r="AB2878" s="1337">
        <v>7177.5</v>
      </c>
    </row>
    <row r="2879" spans="1:28">
      <c r="A2879" s="1336" t="s">
        <v>1414</v>
      </c>
      <c r="B2879" s="2" t="s">
        <v>1508</v>
      </c>
      <c r="C2879" s="1" t="s">
        <v>1509</v>
      </c>
      <c r="D2879" s="1" t="s">
        <v>116</v>
      </c>
      <c r="E2879" s="1">
        <v>140083</v>
      </c>
      <c r="F2879" s="1336" t="s">
        <v>117</v>
      </c>
      <c r="G2879" s="1" t="s">
        <v>32</v>
      </c>
      <c r="H2879" s="1">
        <v>418123</v>
      </c>
      <c r="I2879" s="3">
        <v>42523</v>
      </c>
      <c r="J2879" s="3">
        <v>42515</v>
      </c>
      <c r="K2879" s="3">
        <v>42522</v>
      </c>
      <c r="L2879" s="1">
        <v>221512</v>
      </c>
      <c r="M2879" s="3">
        <v>42522</v>
      </c>
      <c r="N2879" s="1" t="s">
        <v>89</v>
      </c>
      <c r="O2879" s="1">
        <v>116474</v>
      </c>
      <c r="P2879" s="1">
        <v>10000</v>
      </c>
      <c r="Q2879" s="1">
        <v>7.67</v>
      </c>
      <c r="R2879" s="1337">
        <v>76700</v>
      </c>
      <c r="S2879" s="1">
        <v>594.5</v>
      </c>
      <c r="T2879" s="1">
        <v>6.7350000000000003</v>
      </c>
      <c r="U2879" s="1337">
        <v>67350</v>
      </c>
      <c r="V2879" s="1">
        <v>3.3799999999999997E-2</v>
      </c>
      <c r="W2879" s="1336">
        <v>338</v>
      </c>
      <c r="X2879" s="1">
        <v>13</v>
      </c>
      <c r="Y2879" s="1">
        <v>141</v>
      </c>
      <c r="AA2879" s="1">
        <v>401</v>
      </c>
      <c r="AB2879" s="1337">
        <v>9350</v>
      </c>
    </row>
    <row r="2880" spans="1:28">
      <c r="A2880" s="1336" t="s">
        <v>1414</v>
      </c>
      <c r="B2880" s="2" t="s">
        <v>1508</v>
      </c>
      <c r="C2880" s="1" t="s">
        <v>1509</v>
      </c>
      <c r="D2880" s="1" t="s">
        <v>116</v>
      </c>
      <c r="E2880" s="1">
        <v>130003</v>
      </c>
      <c r="F2880" s="1336" t="s">
        <v>145</v>
      </c>
      <c r="G2880" s="1" t="s">
        <v>32</v>
      </c>
      <c r="H2880" s="1">
        <v>418222</v>
      </c>
      <c r="I2880" s="3">
        <v>42524</v>
      </c>
      <c r="J2880" s="3">
        <v>42522</v>
      </c>
      <c r="K2880" s="3">
        <v>42537</v>
      </c>
      <c r="N2880" s="1" t="s">
        <v>89</v>
      </c>
      <c r="O2880" s="1">
        <v>116680</v>
      </c>
      <c r="P2880" s="1">
        <v>5000</v>
      </c>
      <c r="Q2880" s="1">
        <v>7.7</v>
      </c>
      <c r="R2880" s="1337">
        <v>38500</v>
      </c>
      <c r="S2880" s="1">
        <v>447.25</v>
      </c>
      <c r="T2880" s="1">
        <v>6.7350000000000003</v>
      </c>
      <c r="U2880" s="1337">
        <v>33675</v>
      </c>
      <c r="V2880" s="1">
        <v>3.3799999999999997E-2</v>
      </c>
      <c r="W2880" s="1336">
        <v>169</v>
      </c>
      <c r="X2880" s="1">
        <v>13</v>
      </c>
      <c r="Y2880" s="1">
        <v>130</v>
      </c>
      <c r="AA2880" s="1">
        <v>401</v>
      </c>
      <c r="AB2880" s="1337">
        <v>4825</v>
      </c>
    </row>
    <row r="2881" spans="1:28">
      <c r="A2881" s="1336" t="s">
        <v>1414</v>
      </c>
      <c r="B2881" s="2" t="s">
        <v>1508</v>
      </c>
      <c r="C2881" s="1" t="s">
        <v>1509</v>
      </c>
      <c r="D2881" s="1" t="s">
        <v>116</v>
      </c>
      <c r="E2881" s="1">
        <v>140083</v>
      </c>
      <c r="F2881" s="1336" t="s">
        <v>117</v>
      </c>
      <c r="G2881" s="1" t="s">
        <v>32</v>
      </c>
      <c r="H2881" s="1">
        <v>418288</v>
      </c>
      <c r="I2881" s="3">
        <v>42524</v>
      </c>
      <c r="J2881" s="3">
        <v>42520</v>
      </c>
      <c r="K2881" s="3">
        <v>42522</v>
      </c>
      <c r="L2881" s="1">
        <v>221601</v>
      </c>
      <c r="M2881" s="3">
        <v>42523</v>
      </c>
      <c r="N2881" s="1" t="s">
        <v>89</v>
      </c>
      <c r="O2881" s="1">
        <v>116570</v>
      </c>
      <c r="P2881" s="1">
        <v>5000</v>
      </c>
      <c r="Q2881" s="1">
        <v>7.67</v>
      </c>
      <c r="R2881" s="1337">
        <v>38350</v>
      </c>
      <c r="S2881" s="1">
        <v>297.25</v>
      </c>
      <c r="T2881" s="1">
        <v>6.7350000000000003</v>
      </c>
      <c r="U2881" s="1337">
        <v>33675</v>
      </c>
      <c r="V2881" s="1">
        <v>3.3799999999999997E-2</v>
      </c>
      <c r="W2881" s="1336">
        <v>169</v>
      </c>
      <c r="X2881" s="1">
        <v>13</v>
      </c>
      <c r="Y2881" s="1">
        <v>141</v>
      </c>
      <c r="AA2881" s="1">
        <v>401</v>
      </c>
      <c r="AB2881" s="1337">
        <v>4675</v>
      </c>
    </row>
    <row r="2882" spans="1:28">
      <c r="A2882" s="1336" t="s">
        <v>1414</v>
      </c>
      <c r="B2882" s="2" t="s">
        <v>1508</v>
      </c>
      <c r="C2882" s="1" t="s">
        <v>1509</v>
      </c>
      <c r="D2882" s="1" t="s">
        <v>116</v>
      </c>
      <c r="E2882" s="1">
        <v>130004</v>
      </c>
      <c r="F2882" s="1336" t="s">
        <v>125</v>
      </c>
      <c r="G2882" s="1" t="s">
        <v>32</v>
      </c>
      <c r="H2882" s="1">
        <v>418293</v>
      </c>
      <c r="I2882" s="3">
        <v>42524</v>
      </c>
      <c r="J2882" s="3">
        <v>42521</v>
      </c>
      <c r="K2882" s="3">
        <v>42523</v>
      </c>
      <c r="L2882" s="1">
        <v>221606</v>
      </c>
      <c r="M2882" s="3">
        <v>42523</v>
      </c>
      <c r="N2882" s="1" t="s">
        <v>89</v>
      </c>
      <c r="O2882" s="1">
        <v>116639</v>
      </c>
      <c r="P2882" s="1">
        <v>2000</v>
      </c>
      <c r="Q2882" s="1">
        <v>7.78</v>
      </c>
      <c r="R2882" s="1337">
        <v>15560</v>
      </c>
      <c r="S2882" s="1">
        <v>338.9</v>
      </c>
      <c r="T2882" s="1">
        <v>6.7350000000000003</v>
      </c>
      <c r="U2882" s="1337">
        <v>13470</v>
      </c>
      <c r="V2882" s="1">
        <v>3.3799999999999997E-2</v>
      </c>
      <c r="W2882" s="1336">
        <v>67.599999999999994</v>
      </c>
      <c r="X2882" s="1">
        <v>13</v>
      </c>
      <c r="Y2882" s="1">
        <v>130</v>
      </c>
      <c r="AA2882" s="1">
        <v>401</v>
      </c>
      <c r="AB2882" s="1337">
        <v>2090</v>
      </c>
    </row>
    <row r="2883" spans="1:28">
      <c r="A2883" s="1336" t="s">
        <v>1414</v>
      </c>
      <c r="B2883" s="2" t="s">
        <v>1508</v>
      </c>
      <c r="C2883" s="1" t="s">
        <v>1509</v>
      </c>
      <c r="D2883" s="1" t="s">
        <v>116</v>
      </c>
      <c r="E2883" s="1">
        <v>140008</v>
      </c>
      <c r="F2883" s="1336" t="s">
        <v>123</v>
      </c>
      <c r="G2883" s="1" t="s">
        <v>32</v>
      </c>
      <c r="H2883" s="1">
        <v>418319</v>
      </c>
      <c r="I2883" s="3">
        <v>42524</v>
      </c>
      <c r="J2883" s="3">
        <v>42522</v>
      </c>
      <c r="K2883" s="3">
        <v>42527</v>
      </c>
      <c r="L2883" s="1">
        <v>221634</v>
      </c>
      <c r="M2883" s="3">
        <v>42524</v>
      </c>
      <c r="N2883" s="1" t="s">
        <v>89</v>
      </c>
      <c r="O2883" s="1">
        <v>116700</v>
      </c>
      <c r="P2883" s="1">
        <v>30000</v>
      </c>
      <c r="Q2883" s="1">
        <v>7.67</v>
      </c>
      <c r="R2883" s="1337">
        <v>230100</v>
      </c>
      <c r="S2883" s="4">
        <v>1783.5</v>
      </c>
      <c r="T2883" s="1">
        <v>6.7350000000000003</v>
      </c>
      <c r="U2883" s="1337">
        <v>202050</v>
      </c>
      <c r="V2883" s="1">
        <v>3.3799999999999997E-2</v>
      </c>
      <c r="W2883" s="1337">
        <v>1014</v>
      </c>
      <c r="X2883" s="1">
        <v>13</v>
      </c>
      <c r="Y2883" s="1">
        <v>141</v>
      </c>
      <c r="AA2883" s="1">
        <v>401</v>
      </c>
      <c r="AB2883" s="1337">
        <v>28050</v>
      </c>
    </row>
    <row r="2884" spans="1:28">
      <c r="A2884" s="1336" t="s">
        <v>1414</v>
      </c>
      <c r="B2884" s="2" t="s">
        <v>1508</v>
      </c>
      <c r="C2884" s="1" t="s">
        <v>1509</v>
      </c>
      <c r="D2884" s="1" t="s">
        <v>116</v>
      </c>
      <c r="E2884" s="1">
        <v>130018</v>
      </c>
      <c r="F2884" s="1336" t="s">
        <v>124</v>
      </c>
      <c r="G2884" s="1" t="s">
        <v>32</v>
      </c>
      <c r="H2884" s="1">
        <v>418386</v>
      </c>
      <c r="I2884" s="3">
        <v>42527</v>
      </c>
      <c r="J2884" s="3">
        <v>42521</v>
      </c>
      <c r="K2884" s="3">
        <v>42523</v>
      </c>
      <c r="N2884" s="1" t="s">
        <v>89</v>
      </c>
      <c r="O2884" s="1">
        <v>116645</v>
      </c>
      <c r="P2884" s="1">
        <v>3000</v>
      </c>
      <c r="Q2884" s="1">
        <v>7.7</v>
      </c>
      <c r="R2884" s="1337">
        <v>23100</v>
      </c>
      <c r="S2884" s="1">
        <v>268.35000000000002</v>
      </c>
      <c r="T2884" s="1">
        <v>6.7350000000000003</v>
      </c>
      <c r="U2884" s="1337">
        <v>20205</v>
      </c>
      <c r="V2884" s="1">
        <v>3.3799999999999997E-2</v>
      </c>
      <c r="W2884" s="1336">
        <v>101.4</v>
      </c>
      <c r="X2884" s="1">
        <v>13</v>
      </c>
      <c r="Y2884" s="1">
        <v>130</v>
      </c>
      <c r="AA2884" s="1">
        <v>401</v>
      </c>
      <c r="AB2884" s="1337">
        <v>2895</v>
      </c>
    </row>
    <row r="2885" spans="1:28">
      <c r="A2885" s="1336" t="s">
        <v>1414</v>
      </c>
      <c r="B2885" s="2" t="s">
        <v>1508</v>
      </c>
      <c r="C2885" s="1" t="s">
        <v>1509</v>
      </c>
      <c r="D2885" s="1" t="s">
        <v>116</v>
      </c>
      <c r="E2885" s="1">
        <v>130019</v>
      </c>
      <c r="F2885" s="1336" t="s">
        <v>412</v>
      </c>
      <c r="G2885" s="1" t="s">
        <v>32</v>
      </c>
      <c r="H2885" s="1">
        <v>418726</v>
      </c>
      <c r="I2885" s="3">
        <v>42530</v>
      </c>
      <c r="J2885" s="3">
        <v>42529</v>
      </c>
      <c r="K2885" s="3">
        <v>42531</v>
      </c>
      <c r="N2885" s="1" t="s">
        <v>89</v>
      </c>
      <c r="O2885" s="1">
        <v>117014</v>
      </c>
      <c r="P2885" s="1">
        <v>10000</v>
      </c>
      <c r="Q2885" s="1">
        <v>7.85</v>
      </c>
      <c r="R2885" s="1337">
        <v>78500</v>
      </c>
      <c r="S2885" s="4">
        <v>2394.5</v>
      </c>
      <c r="T2885" s="1">
        <v>6.7350000000000003</v>
      </c>
      <c r="U2885" s="1337">
        <v>67350</v>
      </c>
      <c r="V2885" s="1">
        <v>3.3799999999999997E-2</v>
      </c>
      <c r="W2885" s="1336">
        <v>338</v>
      </c>
      <c r="X2885" s="1">
        <v>13</v>
      </c>
      <c r="Y2885" s="1">
        <v>130</v>
      </c>
      <c r="AA2885" s="1">
        <v>401</v>
      </c>
      <c r="AB2885" s="1337">
        <v>11150</v>
      </c>
    </row>
    <row r="2886" spans="1:28">
      <c r="A2886" s="1336" t="s">
        <v>1414</v>
      </c>
      <c r="B2886" s="2" t="s">
        <v>1508</v>
      </c>
      <c r="C2886" s="1" t="s">
        <v>1509</v>
      </c>
      <c r="D2886" s="1" t="s">
        <v>116</v>
      </c>
      <c r="E2886" s="1">
        <v>130023</v>
      </c>
      <c r="F2886" s="1336" t="s">
        <v>153</v>
      </c>
      <c r="G2886" s="1" t="s">
        <v>32</v>
      </c>
      <c r="H2886" s="1">
        <v>419125</v>
      </c>
      <c r="I2886" s="3">
        <v>42531</v>
      </c>
      <c r="J2886" s="3">
        <v>42530</v>
      </c>
      <c r="K2886" s="3">
        <v>42530</v>
      </c>
      <c r="N2886" s="1" t="s">
        <v>89</v>
      </c>
      <c r="O2886" s="1">
        <v>117059</v>
      </c>
      <c r="P2886" s="1">
        <v>20000</v>
      </c>
      <c r="Q2886" s="1">
        <v>7.7</v>
      </c>
      <c r="R2886" s="1337">
        <v>154000</v>
      </c>
      <c r="S2886" s="4">
        <v>1789</v>
      </c>
      <c r="T2886" s="1">
        <v>6.7350000000000003</v>
      </c>
      <c r="U2886" s="1337">
        <v>134700</v>
      </c>
      <c r="V2886" s="1">
        <v>3.3799999999999997E-2</v>
      </c>
      <c r="W2886" s="1336">
        <v>676</v>
      </c>
      <c r="X2886" s="1">
        <v>13</v>
      </c>
      <c r="Y2886" s="1">
        <v>130</v>
      </c>
      <c r="AA2886" s="1">
        <v>401</v>
      </c>
      <c r="AB2886" s="1337">
        <v>19300</v>
      </c>
    </row>
    <row r="2887" spans="1:28">
      <c r="A2887" s="1336" t="s">
        <v>1414</v>
      </c>
      <c r="B2887" s="2" t="s">
        <v>1508</v>
      </c>
      <c r="C2887" s="1" t="s">
        <v>1509</v>
      </c>
      <c r="D2887" s="1" t="s">
        <v>116</v>
      </c>
      <c r="E2887" s="1">
        <v>140083</v>
      </c>
      <c r="F2887" s="1336" t="s">
        <v>117</v>
      </c>
      <c r="G2887" s="1" t="s">
        <v>32</v>
      </c>
      <c r="H2887" s="1">
        <v>419208</v>
      </c>
      <c r="I2887" s="3">
        <v>42531</v>
      </c>
      <c r="J2887" s="3">
        <v>42527</v>
      </c>
      <c r="K2887" s="3">
        <v>42528</v>
      </c>
      <c r="L2887" s="1">
        <v>222267</v>
      </c>
      <c r="M2887" s="3">
        <v>42531</v>
      </c>
      <c r="N2887" s="1" t="s">
        <v>89</v>
      </c>
      <c r="O2887" s="1">
        <v>116822</v>
      </c>
      <c r="P2887" s="1">
        <v>5000</v>
      </c>
      <c r="Q2887" s="1">
        <v>7.48</v>
      </c>
      <c r="R2887" s="1337">
        <v>37400</v>
      </c>
      <c r="S2887" s="1">
        <v>-652.75</v>
      </c>
      <c r="T2887" s="1">
        <v>6.7350000000000003</v>
      </c>
      <c r="U2887" s="1337">
        <v>33675</v>
      </c>
      <c r="V2887" s="1">
        <v>3.3799999999999997E-2</v>
      </c>
      <c r="W2887" s="1336">
        <v>169</v>
      </c>
      <c r="X2887" s="1">
        <v>13</v>
      </c>
      <c r="Y2887" s="1">
        <v>141</v>
      </c>
      <c r="AA2887" s="1">
        <v>401</v>
      </c>
      <c r="AB2887" s="1337">
        <v>3725</v>
      </c>
    </row>
    <row r="2888" spans="1:28">
      <c r="A2888" s="1336" t="s">
        <v>1414</v>
      </c>
      <c r="B2888" s="2" t="s">
        <v>1508</v>
      </c>
      <c r="C2888" s="1" t="s">
        <v>1509</v>
      </c>
      <c r="D2888" s="1" t="s">
        <v>116</v>
      </c>
      <c r="E2888" s="1">
        <v>130001</v>
      </c>
      <c r="F2888" s="1336" t="s">
        <v>132</v>
      </c>
      <c r="G2888" s="1" t="s">
        <v>32</v>
      </c>
      <c r="H2888" s="1">
        <v>419281</v>
      </c>
      <c r="I2888" s="3">
        <v>42532</v>
      </c>
      <c r="J2888" s="3">
        <v>42528</v>
      </c>
      <c r="K2888" s="3">
        <v>42529</v>
      </c>
      <c r="N2888" s="1" t="s">
        <v>89</v>
      </c>
      <c r="O2888" s="1">
        <v>116967</v>
      </c>
      <c r="P2888" s="1">
        <v>10000</v>
      </c>
      <c r="Q2888" s="1">
        <v>7.67</v>
      </c>
      <c r="R2888" s="1337">
        <v>76700</v>
      </c>
      <c r="S2888" s="1">
        <v>594.5</v>
      </c>
      <c r="T2888" s="1">
        <v>6.7350000000000003</v>
      </c>
      <c r="U2888" s="1337">
        <v>67350</v>
      </c>
      <c r="V2888" s="1">
        <v>3.3799999999999997E-2</v>
      </c>
      <c r="W2888" s="1336">
        <v>338</v>
      </c>
      <c r="X2888" s="1">
        <v>13</v>
      </c>
      <c r="Y2888" s="1">
        <v>130</v>
      </c>
      <c r="AA2888" s="1">
        <v>401</v>
      </c>
      <c r="AB2888" s="1337">
        <v>9350</v>
      </c>
    </row>
    <row r="2889" spans="1:28">
      <c r="A2889" s="1336" t="s">
        <v>1414</v>
      </c>
      <c r="B2889" s="2" t="s">
        <v>1508</v>
      </c>
      <c r="C2889" s="1" t="s">
        <v>1509</v>
      </c>
      <c r="D2889" s="1" t="s">
        <v>116</v>
      </c>
      <c r="E2889" s="1">
        <v>130349</v>
      </c>
      <c r="F2889" s="1336" t="s">
        <v>141</v>
      </c>
      <c r="G2889" s="1" t="s">
        <v>32</v>
      </c>
      <c r="H2889" s="1">
        <v>419299</v>
      </c>
      <c r="I2889" s="3">
        <v>42534</v>
      </c>
      <c r="J2889" s="3">
        <v>42524</v>
      </c>
      <c r="K2889" s="3">
        <v>42528</v>
      </c>
      <c r="N2889" s="1" t="s">
        <v>89</v>
      </c>
      <c r="O2889" s="1">
        <v>116795</v>
      </c>
      <c r="P2889" s="1">
        <v>3000</v>
      </c>
      <c r="Q2889" s="1">
        <v>7.7</v>
      </c>
      <c r="R2889" s="1337">
        <v>23100</v>
      </c>
      <c r="S2889" s="1">
        <v>268.35000000000002</v>
      </c>
      <c r="T2889" s="1">
        <v>6.7350000000000003</v>
      </c>
      <c r="U2889" s="1337">
        <v>20205</v>
      </c>
      <c r="V2889" s="1">
        <v>3.3799999999999997E-2</v>
      </c>
      <c r="W2889" s="1336">
        <v>101.4</v>
      </c>
      <c r="X2889" s="1">
        <v>13</v>
      </c>
      <c r="Y2889" s="1">
        <v>141</v>
      </c>
      <c r="AA2889" s="1">
        <v>401</v>
      </c>
      <c r="AB2889" s="1337">
        <v>2895</v>
      </c>
    </row>
    <row r="2890" spans="1:28">
      <c r="A2890" s="1336" t="s">
        <v>1414</v>
      </c>
      <c r="B2890" s="2" t="s">
        <v>1508</v>
      </c>
      <c r="C2890" s="1" t="s">
        <v>1509</v>
      </c>
      <c r="D2890" s="1" t="s">
        <v>116</v>
      </c>
      <c r="E2890" s="1">
        <v>130308</v>
      </c>
      <c r="F2890" s="1336" t="s">
        <v>126</v>
      </c>
      <c r="G2890" s="1" t="s">
        <v>32</v>
      </c>
      <c r="H2890" s="1">
        <v>419311</v>
      </c>
      <c r="I2890" s="3">
        <v>42534</v>
      </c>
      <c r="J2890" s="3">
        <v>42530</v>
      </c>
      <c r="K2890" s="3">
        <v>42531</v>
      </c>
      <c r="N2890" s="1" t="s">
        <v>89</v>
      </c>
      <c r="O2890" s="1">
        <v>117074</v>
      </c>
      <c r="P2890" s="1">
        <v>30000</v>
      </c>
      <c r="Q2890" s="1">
        <v>7.7</v>
      </c>
      <c r="R2890" s="1337">
        <v>231000</v>
      </c>
      <c r="S2890" s="4">
        <v>2683.5</v>
      </c>
      <c r="T2890" s="1">
        <v>6.7350000000000003</v>
      </c>
      <c r="U2890" s="1337">
        <v>202050</v>
      </c>
      <c r="V2890" s="1">
        <v>3.3799999999999997E-2</v>
      </c>
      <c r="W2890" s="1337">
        <v>1014</v>
      </c>
      <c r="X2890" s="1">
        <v>13</v>
      </c>
      <c r="Y2890" s="1">
        <v>141</v>
      </c>
      <c r="AA2890" s="1">
        <v>401</v>
      </c>
      <c r="AB2890" s="1337">
        <v>28950</v>
      </c>
    </row>
    <row r="2891" spans="1:28">
      <c r="A2891" s="1336" t="s">
        <v>1414</v>
      </c>
      <c r="B2891" s="2" t="s">
        <v>1508</v>
      </c>
      <c r="C2891" s="1" t="s">
        <v>1509</v>
      </c>
      <c r="D2891" s="1" t="s">
        <v>116</v>
      </c>
      <c r="E2891" s="1">
        <v>130308</v>
      </c>
      <c r="F2891" s="1336" t="s">
        <v>126</v>
      </c>
      <c r="G2891" s="1" t="s">
        <v>32</v>
      </c>
      <c r="H2891" s="1">
        <v>419316</v>
      </c>
      <c r="I2891" s="3">
        <v>42534</v>
      </c>
      <c r="J2891" s="3">
        <v>42529</v>
      </c>
      <c r="K2891" s="3">
        <v>42530</v>
      </c>
      <c r="N2891" s="1" t="s">
        <v>89</v>
      </c>
      <c r="O2891" s="1">
        <v>116999</v>
      </c>
      <c r="P2891" s="1">
        <v>20000</v>
      </c>
      <c r="Q2891" s="1">
        <v>7.7</v>
      </c>
      <c r="R2891" s="1337">
        <v>154000</v>
      </c>
      <c r="S2891" s="4">
        <v>1789</v>
      </c>
      <c r="T2891" s="1">
        <v>6.7350000000000003</v>
      </c>
      <c r="U2891" s="1337">
        <v>134700</v>
      </c>
      <c r="V2891" s="1">
        <v>3.3799999999999997E-2</v>
      </c>
      <c r="W2891" s="1336">
        <v>676</v>
      </c>
      <c r="X2891" s="1">
        <v>13</v>
      </c>
      <c r="Y2891" s="1">
        <v>141</v>
      </c>
      <c r="AA2891" s="1">
        <v>401</v>
      </c>
      <c r="AB2891" s="1337">
        <v>19300</v>
      </c>
    </row>
    <row r="2892" spans="1:28">
      <c r="A2892" s="1336" t="s">
        <v>1414</v>
      </c>
      <c r="B2892" s="2" t="s">
        <v>1508</v>
      </c>
      <c r="C2892" s="1" t="s">
        <v>1509</v>
      </c>
      <c r="D2892" s="1" t="s">
        <v>116</v>
      </c>
      <c r="E2892" s="1">
        <v>130110</v>
      </c>
      <c r="F2892" s="1336" t="s">
        <v>198</v>
      </c>
      <c r="G2892" s="1" t="s">
        <v>32</v>
      </c>
      <c r="H2892" s="1">
        <v>419951</v>
      </c>
      <c r="I2892" s="3">
        <v>42538</v>
      </c>
      <c r="J2892" s="3">
        <v>42534</v>
      </c>
      <c r="K2892" s="3">
        <v>42535</v>
      </c>
      <c r="N2892" s="1" t="s">
        <v>89</v>
      </c>
      <c r="O2892" s="1">
        <v>117170</v>
      </c>
      <c r="P2892" s="1">
        <v>5000</v>
      </c>
      <c r="Q2892" s="1">
        <v>7.7</v>
      </c>
      <c r="R2892" s="1337">
        <v>38500</v>
      </c>
      <c r="S2892" s="1">
        <v>447.25</v>
      </c>
      <c r="T2892" s="1">
        <v>6.7350000000000003</v>
      </c>
      <c r="U2892" s="1337">
        <v>33675</v>
      </c>
      <c r="V2892" s="1">
        <v>3.3799999999999997E-2</v>
      </c>
      <c r="W2892" s="1336">
        <v>169</v>
      </c>
      <c r="X2892" s="1">
        <v>13</v>
      </c>
      <c r="Y2892" s="1">
        <v>130</v>
      </c>
      <c r="AA2892" s="1">
        <v>401</v>
      </c>
      <c r="AB2892" s="1337">
        <v>4825</v>
      </c>
    </row>
    <row r="2893" spans="1:28">
      <c r="A2893" s="1336" t="s">
        <v>1414</v>
      </c>
      <c r="B2893" s="2" t="s">
        <v>1508</v>
      </c>
      <c r="C2893" s="1" t="s">
        <v>1509</v>
      </c>
      <c r="D2893" s="1" t="s">
        <v>116</v>
      </c>
      <c r="E2893" s="1">
        <v>130365</v>
      </c>
      <c r="F2893" s="1336" t="s">
        <v>432</v>
      </c>
      <c r="G2893" s="1" t="s">
        <v>32</v>
      </c>
      <c r="H2893" s="1">
        <v>420352</v>
      </c>
      <c r="I2893" s="3">
        <v>42541</v>
      </c>
      <c r="J2893" s="3">
        <v>42538</v>
      </c>
      <c r="K2893" s="3">
        <v>42538</v>
      </c>
      <c r="L2893" s="1">
        <v>222857</v>
      </c>
      <c r="M2893" s="3">
        <v>42541</v>
      </c>
      <c r="N2893" s="1" t="s">
        <v>89</v>
      </c>
      <c r="O2893" s="1">
        <v>117283</v>
      </c>
      <c r="P2893" s="1">
        <v>1500</v>
      </c>
      <c r="Q2893" s="1">
        <v>7.67</v>
      </c>
      <c r="R2893" s="1337">
        <v>11505</v>
      </c>
      <c r="S2893" s="1">
        <v>89.18</v>
      </c>
      <c r="T2893" s="1">
        <v>6.7350000000000003</v>
      </c>
      <c r="U2893" s="1337">
        <v>10102.5</v>
      </c>
      <c r="V2893" s="1">
        <v>3.3799999999999997E-2</v>
      </c>
      <c r="W2893" s="1336">
        <v>50.7</v>
      </c>
      <c r="X2893" s="1">
        <v>13</v>
      </c>
      <c r="Y2893" s="1">
        <v>135</v>
      </c>
      <c r="Z2893" s="1" t="s">
        <v>90</v>
      </c>
      <c r="AA2893" s="1">
        <v>401</v>
      </c>
      <c r="AB2893" s="1337">
        <v>1402.5</v>
      </c>
    </row>
    <row r="2894" spans="1:28">
      <c r="A2894" s="1336" t="s">
        <v>1414</v>
      </c>
      <c r="B2894" s="2" t="s">
        <v>1508</v>
      </c>
      <c r="C2894" s="1" t="s">
        <v>1509</v>
      </c>
      <c r="D2894" s="1" t="s">
        <v>116</v>
      </c>
      <c r="E2894" s="1">
        <v>130365</v>
      </c>
      <c r="F2894" s="1336" t="s">
        <v>432</v>
      </c>
      <c r="G2894" s="1" t="s">
        <v>32</v>
      </c>
      <c r="H2894" s="1">
        <v>420353</v>
      </c>
      <c r="I2894" s="3">
        <v>42541</v>
      </c>
      <c r="J2894" s="3">
        <v>42538</v>
      </c>
      <c r="K2894" s="3">
        <v>42539</v>
      </c>
      <c r="L2894" s="1">
        <v>222858</v>
      </c>
      <c r="M2894" s="3">
        <v>42541</v>
      </c>
      <c r="N2894" s="1" t="s">
        <v>89</v>
      </c>
      <c r="O2894" s="1">
        <v>117294</v>
      </c>
      <c r="P2894" s="1">
        <v>500</v>
      </c>
      <c r="Q2894" s="1">
        <v>7.67</v>
      </c>
      <c r="R2894" s="1337">
        <v>3835</v>
      </c>
      <c r="S2894" s="1">
        <v>29.73</v>
      </c>
      <c r="T2894" s="1">
        <v>6.7350000000000003</v>
      </c>
      <c r="U2894" s="1337">
        <v>3367.5</v>
      </c>
      <c r="V2894" s="1">
        <v>3.3799999999999997E-2</v>
      </c>
      <c r="W2894" s="1336">
        <v>16.899999999999999</v>
      </c>
      <c r="X2894" s="1">
        <v>13</v>
      </c>
      <c r="Y2894" s="1">
        <v>135</v>
      </c>
      <c r="Z2894" s="1" t="s">
        <v>90</v>
      </c>
      <c r="AA2894" s="1">
        <v>401</v>
      </c>
      <c r="AB2894" s="1336">
        <v>467.5</v>
      </c>
    </row>
    <row r="2895" spans="1:28">
      <c r="A2895" s="1336" t="s">
        <v>1414</v>
      </c>
      <c r="B2895" s="2" t="s">
        <v>1508</v>
      </c>
      <c r="C2895" s="1" t="s">
        <v>1509</v>
      </c>
      <c r="D2895" s="1" t="s">
        <v>116</v>
      </c>
      <c r="E2895" s="1">
        <v>130157</v>
      </c>
      <c r="F2895" s="1336" t="s">
        <v>415</v>
      </c>
      <c r="G2895" s="1" t="s">
        <v>32</v>
      </c>
      <c r="H2895" s="1">
        <v>420433</v>
      </c>
      <c r="I2895" s="3">
        <v>42542</v>
      </c>
      <c r="J2895" s="3">
        <v>42541</v>
      </c>
      <c r="K2895" s="3">
        <v>42542</v>
      </c>
      <c r="L2895" s="1">
        <v>222905</v>
      </c>
      <c r="M2895" s="3">
        <v>42541</v>
      </c>
      <c r="N2895" s="1" t="s">
        <v>89</v>
      </c>
      <c r="O2895" s="1">
        <v>117325</v>
      </c>
      <c r="P2895" s="1">
        <v>5000</v>
      </c>
      <c r="Q2895" s="1">
        <v>7.78</v>
      </c>
      <c r="R2895" s="1337">
        <v>38900</v>
      </c>
      <c r="S2895" s="1">
        <v>847.25</v>
      </c>
      <c r="T2895" s="1">
        <v>6.7350000000000003</v>
      </c>
      <c r="U2895" s="1337">
        <v>33675</v>
      </c>
      <c r="V2895" s="1">
        <v>3.3799999999999997E-2</v>
      </c>
      <c r="W2895" s="1336">
        <v>169</v>
      </c>
      <c r="X2895" s="1">
        <v>13</v>
      </c>
      <c r="Y2895" s="1">
        <v>130</v>
      </c>
      <c r="AA2895" s="1">
        <v>401</v>
      </c>
      <c r="AB2895" s="1337">
        <v>5225</v>
      </c>
    </row>
    <row r="2896" spans="1:28">
      <c r="A2896" s="1336" t="s">
        <v>1414</v>
      </c>
      <c r="B2896" s="2" t="s">
        <v>1508</v>
      </c>
      <c r="C2896" s="1" t="s">
        <v>1509</v>
      </c>
      <c r="D2896" s="1" t="s">
        <v>116</v>
      </c>
      <c r="E2896" s="1">
        <v>140546</v>
      </c>
      <c r="F2896" s="1336" t="s">
        <v>428</v>
      </c>
      <c r="G2896" s="1" t="s">
        <v>32</v>
      </c>
      <c r="H2896" s="1">
        <v>420510</v>
      </c>
      <c r="I2896" s="3">
        <v>42543</v>
      </c>
      <c r="J2896" s="3">
        <v>42541</v>
      </c>
      <c r="K2896" s="3">
        <v>42542</v>
      </c>
      <c r="N2896" s="1" t="s">
        <v>89</v>
      </c>
      <c r="O2896" s="1">
        <v>117344</v>
      </c>
      <c r="P2896" s="1">
        <v>5000</v>
      </c>
      <c r="Q2896" s="1">
        <v>7.76</v>
      </c>
      <c r="R2896" s="1337">
        <v>38800</v>
      </c>
      <c r="S2896" s="1">
        <v>747.25</v>
      </c>
      <c r="T2896" s="1">
        <v>6.7350000000000003</v>
      </c>
      <c r="U2896" s="1337">
        <v>33675</v>
      </c>
      <c r="V2896" s="1">
        <v>3.3799999999999997E-2</v>
      </c>
      <c r="W2896" s="1336">
        <v>169</v>
      </c>
      <c r="X2896" s="1">
        <v>13</v>
      </c>
      <c r="Y2896" s="1">
        <v>141</v>
      </c>
      <c r="AA2896" s="1">
        <v>401</v>
      </c>
      <c r="AB2896" s="1337">
        <v>5125</v>
      </c>
    </row>
    <row r="2897" spans="1:28">
      <c r="A2897" s="1336" t="s">
        <v>1414</v>
      </c>
      <c r="B2897" s="2" t="s">
        <v>1508</v>
      </c>
      <c r="C2897" s="1" t="s">
        <v>1509</v>
      </c>
      <c r="D2897" s="1" t="s">
        <v>116</v>
      </c>
      <c r="E2897" s="1">
        <v>130157</v>
      </c>
      <c r="F2897" s="1336" t="s">
        <v>415</v>
      </c>
      <c r="G2897" s="1" t="s">
        <v>32</v>
      </c>
      <c r="H2897" s="1">
        <v>420689</v>
      </c>
      <c r="I2897" s="3">
        <v>42543</v>
      </c>
      <c r="J2897" s="3">
        <v>42542</v>
      </c>
      <c r="K2897" s="3">
        <v>42543</v>
      </c>
      <c r="L2897" s="1">
        <v>223026</v>
      </c>
      <c r="M2897" s="3">
        <v>42543</v>
      </c>
      <c r="N2897" s="1" t="s">
        <v>89</v>
      </c>
      <c r="O2897" s="1">
        <v>117390</v>
      </c>
      <c r="P2897" s="1">
        <v>5000</v>
      </c>
      <c r="Q2897" s="1">
        <v>7.78</v>
      </c>
      <c r="R2897" s="1337">
        <v>38900</v>
      </c>
      <c r="S2897" s="1">
        <v>847.25</v>
      </c>
      <c r="T2897" s="1">
        <v>6.7350000000000003</v>
      </c>
      <c r="U2897" s="1337">
        <v>33675</v>
      </c>
      <c r="V2897" s="1">
        <v>3.3799999999999997E-2</v>
      </c>
      <c r="W2897" s="1336">
        <v>169</v>
      </c>
      <c r="X2897" s="1">
        <v>13</v>
      </c>
      <c r="Y2897" s="1">
        <v>130</v>
      </c>
      <c r="AA2897" s="1">
        <v>401</v>
      </c>
      <c r="AB2897" s="1337">
        <v>5225</v>
      </c>
    </row>
    <row r="2898" spans="1:28">
      <c r="A2898" s="1336" t="s">
        <v>1414</v>
      </c>
      <c r="B2898" s="2" t="s">
        <v>1508</v>
      </c>
      <c r="C2898" s="1" t="s">
        <v>1509</v>
      </c>
      <c r="D2898" s="1" t="s">
        <v>116</v>
      </c>
      <c r="E2898" s="1">
        <v>130322</v>
      </c>
      <c r="F2898" s="1336" t="s">
        <v>142</v>
      </c>
      <c r="G2898" s="1" t="s">
        <v>32</v>
      </c>
      <c r="H2898" s="1">
        <v>420994</v>
      </c>
      <c r="I2898" s="3">
        <v>42545</v>
      </c>
      <c r="J2898" s="3">
        <v>42543</v>
      </c>
      <c r="K2898" s="3">
        <v>42544</v>
      </c>
      <c r="L2898" s="1">
        <v>223113</v>
      </c>
      <c r="M2898" s="3">
        <v>42544</v>
      </c>
      <c r="N2898" s="1" t="s">
        <v>89</v>
      </c>
      <c r="O2898" s="1">
        <v>117392</v>
      </c>
      <c r="P2898" s="1">
        <v>5000</v>
      </c>
      <c r="Q2898" s="1">
        <v>7.41</v>
      </c>
      <c r="R2898" s="1337">
        <v>37050</v>
      </c>
      <c r="S2898" s="4">
        <v>-1002.75</v>
      </c>
      <c r="T2898" s="1">
        <v>6.7350000000000003</v>
      </c>
      <c r="U2898" s="1337">
        <v>33675</v>
      </c>
      <c r="V2898" s="1">
        <v>3.3799999999999997E-2</v>
      </c>
      <c r="W2898" s="1336">
        <v>169</v>
      </c>
      <c r="X2898" s="1">
        <v>13</v>
      </c>
      <c r="Y2898" s="1">
        <v>135</v>
      </c>
      <c r="Z2898" s="1" t="s">
        <v>143</v>
      </c>
      <c r="AA2898" s="1">
        <v>401</v>
      </c>
      <c r="AB2898" s="1337">
        <v>3375</v>
      </c>
    </row>
    <row r="2899" spans="1:28">
      <c r="A2899" s="1336" t="s">
        <v>1414</v>
      </c>
      <c r="B2899" s="2" t="s">
        <v>1508</v>
      </c>
      <c r="C2899" s="1" t="s">
        <v>1509</v>
      </c>
      <c r="D2899" s="1" t="s">
        <v>116</v>
      </c>
      <c r="E2899" s="1">
        <v>142049</v>
      </c>
      <c r="F2899" s="1336" t="s">
        <v>1250</v>
      </c>
      <c r="G2899" s="1" t="s">
        <v>32</v>
      </c>
      <c r="H2899" s="1">
        <v>421394</v>
      </c>
      <c r="I2899" s="3">
        <v>42539</v>
      </c>
      <c r="J2899" s="3">
        <v>42531</v>
      </c>
      <c r="K2899" s="3">
        <v>42535</v>
      </c>
      <c r="N2899" s="1" t="s">
        <v>56</v>
      </c>
      <c r="O2899" s="1">
        <v>6113</v>
      </c>
      <c r="P2899" s="1">
        <v>3000</v>
      </c>
      <c r="Q2899" s="1">
        <v>9.1274999999999995</v>
      </c>
      <c r="R2899" s="1337">
        <v>27382.5</v>
      </c>
      <c r="S2899" s="4">
        <v>4550.8500000000004</v>
      </c>
      <c r="T2899" s="1">
        <v>6.7350000000000003</v>
      </c>
      <c r="U2899" s="1337">
        <v>20205</v>
      </c>
      <c r="V2899" s="1">
        <v>3.3799999999999997E-2</v>
      </c>
      <c r="W2899" s="1336">
        <v>101.4</v>
      </c>
      <c r="X2899" s="1">
        <v>13</v>
      </c>
      <c r="Y2899" s="1">
        <v>144</v>
      </c>
      <c r="AA2899" s="1">
        <v>401</v>
      </c>
      <c r="AB2899" s="1337">
        <v>7177.5</v>
      </c>
    </row>
    <row r="2900" spans="1:28">
      <c r="A2900" s="1336" t="s">
        <v>1414</v>
      </c>
      <c r="B2900" s="2" t="s">
        <v>1510</v>
      </c>
      <c r="C2900" s="1" t="s">
        <v>1509</v>
      </c>
      <c r="D2900" s="1" t="s">
        <v>76</v>
      </c>
      <c r="E2900" s="1">
        <v>140083</v>
      </c>
      <c r="F2900" s="1336" t="s">
        <v>117</v>
      </c>
      <c r="G2900" s="1" t="s">
        <v>32</v>
      </c>
      <c r="H2900" s="1">
        <v>418017</v>
      </c>
      <c r="I2900" s="3">
        <v>42522</v>
      </c>
      <c r="J2900" s="3">
        <v>42515</v>
      </c>
      <c r="K2900" s="3">
        <v>42536</v>
      </c>
      <c r="L2900" s="1">
        <v>221467</v>
      </c>
      <c r="M2900" s="3">
        <v>42522</v>
      </c>
      <c r="N2900" s="1" t="s">
        <v>89</v>
      </c>
      <c r="O2900" s="1">
        <v>116466</v>
      </c>
      <c r="P2900" s="1">
        <v>15000</v>
      </c>
      <c r="Q2900" s="1">
        <v>7.67</v>
      </c>
      <c r="R2900" s="1337">
        <v>115050</v>
      </c>
      <c r="S2900" s="1">
        <v>891.75</v>
      </c>
      <c r="T2900" s="1">
        <v>6.7350000000000003</v>
      </c>
      <c r="U2900" s="1337">
        <v>101025</v>
      </c>
      <c r="V2900" s="1">
        <v>3.3799999999999997E-2</v>
      </c>
      <c r="W2900" s="1336">
        <v>507</v>
      </c>
      <c r="X2900" s="1">
        <v>13</v>
      </c>
      <c r="Y2900" s="1">
        <v>141</v>
      </c>
      <c r="AA2900" s="1">
        <v>401</v>
      </c>
      <c r="AB2900" s="1337">
        <v>14025</v>
      </c>
    </row>
    <row r="2901" spans="1:28">
      <c r="A2901" s="1336" t="s">
        <v>1414</v>
      </c>
      <c r="B2901" s="2" t="s">
        <v>1510</v>
      </c>
      <c r="C2901" s="1" t="s">
        <v>1509</v>
      </c>
      <c r="D2901" s="1" t="s">
        <v>76</v>
      </c>
      <c r="E2901" s="1">
        <v>130023</v>
      </c>
      <c r="F2901" s="1336" t="s">
        <v>153</v>
      </c>
      <c r="G2901" s="1" t="s">
        <v>32</v>
      </c>
      <c r="H2901" s="1">
        <v>419238</v>
      </c>
      <c r="I2901" s="3">
        <v>42532</v>
      </c>
      <c r="J2901" s="3">
        <v>42528</v>
      </c>
      <c r="K2901" s="3">
        <v>42546</v>
      </c>
      <c r="N2901" s="1" t="s">
        <v>89</v>
      </c>
      <c r="O2901" s="1">
        <v>116912</v>
      </c>
      <c r="P2901" s="1">
        <v>2500</v>
      </c>
      <c r="Q2901" s="1">
        <v>7.7</v>
      </c>
      <c r="R2901" s="1337">
        <v>19250</v>
      </c>
      <c r="S2901" s="1">
        <v>223.63</v>
      </c>
      <c r="T2901" s="1">
        <v>6.7350000000000003</v>
      </c>
      <c r="U2901" s="1337">
        <v>16837.5</v>
      </c>
      <c r="V2901" s="1">
        <v>3.3799999999999997E-2</v>
      </c>
      <c r="W2901" s="1336">
        <v>84.5</v>
      </c>
      <c r="X2901" s="1">
        <v>13</v>
      </c>
      <c r="Y2901" s="1">
        <v>130</v>
      </c>
      <c r="AA2901" s="1">
        <v>401</v>
      </c>
      <c r="AB2901" s="1337">
        <v>2412.5</v>
      </c>
    </row>
    <row r="2902" spans="1:28">
      <c r="A2902" s="1336" t="s">
        <v>1414</v>
      </c>
      <c r="B2902" s="2" t="s">
        <v>1511</v>
      </c>
      <c r="C2902" s="1" t="s">
        <v>1509</v>
      </c>
      <c r="D2902" s="1" t="s">
        <v>131</v>
      </c>
      <c r="E2902" s="1">
        <v>130001</v>
      </c>
      <c r="F2902" s="1336" t="s">
        <v>132</v>
      </c>
      <c r="G2902" s="1" t="s">
        <v>32</v>
      </c>
      <c r="H2902" s="1">
        <v>421085</v>
      </c>
      <c r="I2902" s="3">
        <v>42548</v>
      </c>
      <c r="J2902" s="3">
        <v>42528</v>
      </c>
      <c r="K2902" s="3">
        <v>42546</v>
      </c>
      <c r="N2902" s="1" t="s">
        <v>89</v>
      </c>
      <c r="O2902" s="1">
        <v>116969</v>
      </c>
      <c r="P2902" s="1">
        <v>6000</v>
      </c>
      <c r="Q2902" s="1">
        <v>7.67</v>
      </c>
      <c r="R2902" s="1337">
        <v>46020</v>
      </c>
      <c r="S2902" s="1">
        <v>356.7</v>
      </c>
      <c r="T2902" s="1">
        <v>6.7350000000000003</v>
      </c>
      <c r="U2902" s="1337">
        <v>40410</v>
      </c>
      <c r="V2902" s="1">
        <v>3.3799999999999997E-2</v>
      </c>
      <c r="W2902" s="1336">
        <v>202.8</v>
      </c>
      <c r="X2902" s="1">
        <v>13</v>
      </c>
      <c r="Y2902" s="1">
        <v>130</v>
      </c>
      <c r="AA2902" s="1">
        <v>401</v>
      </c>
      <c r="AB2902" s="1337">
        <v>5610</v>
      </c>
    </row>
    <row r="2903" spans="1:28">
      <c r="A2903" s="1336" t="s">
        <v>1414</v>
      </c>
      <c r="B2903" s="2" t="s">
        <v>1512</v>
      </c>
      <c r="C2903" s="1" t="s">
        <v>1513</v>
      </c>
      <c r="D2903" s="1" t="s">
        <v>116</v>
      </c>
      <c r="E2903" s="1">
        <v>130003</v>
      </c>
      <c r="F2903" s="1336" t="s">
        <v>145</v>
      </c>
      <c r="G2903" s="1" t="s">
        <v>32</v>
      </c>
      <c r="H2903" s="1">
        <v>418222</v>
      </c>
      <c r="I2903" s="3">
        <v>42524</v>
      </c>
      <c r="J2903" s="3">
        <v>42522</v>
      </c>
      <c r="K2903" s="3">
        <v>42537</v>
      </c>
      <c r="N2903" s="1" t="s">
        <v>89</v>
      </c>
      <c r="O2903" s="1">
        <v>116680</v>
      </c>
      <c r="P2903" s="1">
        <v>5000</v>
      </c>
      <c r="Q2903" s="1">
        <v>7.7</v>
      </c>
      <c r="R2903" s="1337">
        <v>38500</v>
      </c>
      <c r="S2903" s="1">
        <v>447.25</v>
      </c>
      <c r="T2903" s="1">
        <v>6.7350000000000003</v>
      </c>
      <c r="U2903" s="1337">
        <v>33675</v>
      </c>
      <c r="V2903" s="1">
        <v>3.3799999999999997E-2</v>
      </c>
      <c r="W2903" s="1336">
        <v>169</v>
      </c>
      <c r="X2903" s="1">
        <v>13</v>
      </c>
      <c r="Y2903" s="1">
        <v>130</v>
      </c>
      <c r="AA2903" s="1">
        <v>401</v>
      </c>
      <c r="AB2903" s="1337">
        <v>4825</v>
      </c>
    </row>
    <row r="2904" spans="1:28">
      <c r="A2904" s="1336" t="s">
        <v>1414</v>
      </c>
      <c r="B2904" s="2" t="s">
        <v>1512</v>
      </c>
      <c r="C2904" s="1" t="s">
        <v>1513</v>
      </c>
      <c r="D2904" s="1" t="s">
        <v>116</v>
      </c>
      <c r="E2904" s="1">
        <v>140008</v>
      </c>
      <c r="F2904" s="1336" t="s">
        <v>123</v>
      </c>
      <c r="G2904" s="1" t="s">
        <v>32</v>
      </c>
      <c r="H2904" s="1">
        <v>418333</v>
      </c>
      <c r="I2904" s="3">
        <v>42524</v>
      </c>
      <c r="J2904" s="3">
        <v>42522</v>
      </c>
      <c r="K2904" s="3">
        <v>42527</v>
      </c>
      <c r="L2904" s="1">
        <v>221639</v>
      </c>
      <c r="M2904" s="3">
        <v>42524</v>
      </c>
      <c r="N2904" s="1" t="s">
        <v>89</v>
      </c>
      <c r="O2904" s="1">
        <v>116700</v>
      </c>
      <c r="P2904" s="1">
        <v>20000</v>
      </c>
      <c r="Q2904" s="1">
        <v>7.67</v>
      </c>
      <c r="R2904" s="1337">
        <v>153400</v>
      </c>
      <c r="S2904" s="4">
        <v>1189</v>
      </c>
      <c r="T2904" s="1">
        <v>6.7350000000000003</v>
      </c>
      <c r="U2904" s="1337">
        <v>134700</v>
      </c>
      <c r="V2904" s="1">
        <v>3.3799999999999997E-2</v>
      </c>
      <c r="W2904" s="1336">
        <v>676</v>
      </c>
      <c r="X2904" s="1">
        <v>13</v>
      </c>
      <c r="Y2904" s="1">
        <v>141</v>
      </c>
      <c r="AA2904" s="1">
        <v>401</v>
      </c>
      <c r="AB2904" s="1337">
        <v>18700</v>
      </c>
    </row>
    <row r="2905" spans="1:28">
      <c r="A2905" s="1336" t="s">
        <v>1414</v>
      </c>
      <c r="B2905" s="2" t="s">
        <v>1512</v>
      </c>
      <c r="C2905" s="1" t="s">
        <v>1513</v>
      </c>
      <c r="D2905" s="1" t="s">
        <v>116</v>
      </c>
      <c r="E2905" s="1">
        <v>130216</v>
      </c>
      <c r="F2905" s="1336" t="s">
        <v>810</v>
      </c>
      <c r="G2905" s="1" t="s">
        <v>32</v>
      </c>
      <c r="H2905" s="1">
        <v>420000</v>
      </c>
      <c r="I2905" s="3">
        <v>42536</v>
      </c>
      <c r="J2905" s="3">
        <v>42534</v>
      </c>
      <c r="K2905" s="3">
        <v>42537</v>
      </c>
      <c r="L2905" s="1">
        <v>222620</v>
      </c>
      <c r="M2905" s="3">
        <v>42536</v>
      </c>
      <c r="N2905" s="1" t="s">
        <v>89</v>
      </c>
      <c r="O2905" s="1">
        <v>117193</v>
      </c>
      <c r="P2905" s="1">
        <v>1000</v>
      </c>
      <c r="Q2905" s="1">
        <v>7.85</v>
      </c>
      <c r="R2905" s="1337">
        <v>7850</v>
      </c>
      <c r="S2905" s="1">
        <v>239.45</v>
      </c>
      <c r="T2905" s="1">
        <v>6.7350000000000003</v>
      </c>
      <c r="U2905" s="1337">
        <v>6735</v>
      </c>
      <c r="V2905" s="1">
        <v>3.3799999999999997E-2</v>
      </c>
      <c r="W2905" s="1336">
        <v>33.799999999999997</v>
      </c>
      <c r="X2905" s="1">
        <v>13</v>
      </c>
      <c r="Y2905" s="1">
        <v>135</v>
      </c>
      <c r="Z2905" s="1" t="s">
        <v>436</v>
      </c>
      <c r="AA2905" s="1">
        <v>401</v>
      </c>
      <c r="AB2905" s="1337">
        <v>1115</v>
      </c>
    </row>
    <row r="2906" spans="1:28">
      <c r="A2906" s="1336" t="s">
        <v>1414</v>
      </c>
      <c r="B2906" s="2" t="s">
        <v>1512</v>
      </c>
      <c r="C2906" s="1" t="s">
        <v>1513</v>
      </c>
      <c r="D2906" s="1" t="s">
        <v>116</v>
      </c>
      <c r="E2906" s="1">
        <v>130157</v>
      </c>
      <c r="F2906" s="1336" t="s">
        <v>415</v>
      </c>
      <c r="G2906" s="1" t="s">
        <v>32</v>
      </c>
      <c r="H2906" s="1">
        <v>420433</v>
      </c>
      <c r="I2906" s="3">
        <v>42542</v>
      </c>
      <c r="J2906" s="3">
        <v>42541</v>
      </c>
      <c r="K2906" s="3">
        <v>42542</v>
      </c>
      <c r="L2906" s="1">
        <v>222905</v>
      </c>
      <c r="M2906" s="3">
        <v>42541</v>
      </c>
      <c r="N2906" s="1" t="s">
        <v>89</v>
      </c>
      <c r="O2906" s="1">
        <v>117325</v>
      </c>
      <c r="P2906" s="1">
        <v>5000</v>
      </c>
      <c r="Q2906" s="1">
        <v>7.78</v>
      </c>
      <c r="R2906" s="1337">
        <v>38900</v>
      </c>
      <c r="S2906" s="1">
        <v>847.25</v>
      </c>
      <c r="T2906" s="1">
        <v>6.7350000000000003</v>
      </c>
      <c r="U2906" s="1337">
        <v>33675</v>
      </c>
      <c r="V2906" s="1">
        <v>3.3799999999999997E-2</v>
      </c>
      <c r="W2906" s="1336">
        <v>169</v>
      </c>
      <c r="X2906" s="1">
        <v>13</v>
      </c>
      <c r="Y2906" s="1">
        <v>130</v>
      </c>
      <c r="AA2906" s="1">
        <v>401</v>
      </c>
      <c r="AB2906" s="1337">
        <v>5225</v>
      </c>
    </row>
    <row r="2907" spans="1:28">
      <c r="A2907" s="1336" t="s">
        <v>1414</v>
      </c>
      <c r="B2907" s="2" t="s">
        <v>1512</v>
      </c>
      <c r="C2907" s="1" t="s">
        <v>1513</v>
      </c>
      <c r="D2907" s="1" t="s">
        <v>116</v>
      </c>
      <c r="E2907" s="1">
        <v>142049</v>
      </c>
      <c r="F2907" s="1336" t="s">
        <v>1250</v>
      </c>
      <c r="G2907" s="1" t="s">
        <v>32</v>
      </c>
      <c r="H2907" s="1">
        <v>421394</v>
      </c>
      <c r="I2907" s="3">
        <v>42539</v>
      </c>
      <c r="J2907" s="3">
        <v>42531</v>
      </c>
      <c r="K2907" s="3">
        <v>42535</v>
      </c>
      <c r="N2907" s="1" t="s">
        <v>56</v>
      </c>
      <c r="O2907" s="1">
        <v>6113</v>
      </c>
      <c r="P2907" s="1">
        <v>2000</v>
      </c>
      <c r="Q2907" s="1">
        <v>9.1274999999999995</v>
      </c>
      <c r="R2907" s="1337">
        <v>18255</v>
      </c>
      <c r="S2907" s="4">
        <v>3033.9</v>
      </c>
      <c r="T2907" s="1">
        <v>6.7350000000000003</v>
      </c>
      <c r="U2907" s="1337">
        <v>13470</v>
      </c>
      <c r="V2907" s="1">
        <v>3.3799999999999997E-2</v>
      </c>
      <c r="W2907" s="1336">
        <v>67.599999999999994</v>
      </c>
      <c r="X2907" s="1">
        <v>13</v>
      </c>
      <c r="Y2907" s="1">
        <v>144</v>
      </c>
      <c r="AA2907" s="1">
        <v>401</v>
      </c>
      <c r="AB2907" s="1337">
        <v>4785</v>
      </c>
    </row>
    <row r="2908" spans="1:28">
      <c r="A2908" s="1336" t="s">
        <v>1414</v>
      </c>
      <c r="B2908" s="2" t="s">
        <v>1514</v>
      </c>
      <c r="C2908" s="1" t="s">
        <v>1513</v>
      </c>
      <c r="D2908" s="1" t="s">
        <v>76</v>
      </c>
      <c r="E2908" s="1">
        <v>140083</v>
      </c>
      <c r="F2908" s="1336" t="s">
        <v>117</v>
      </c>
      <c r="G2908" s="1" t="s">
        <v>32</v>
      </c>
      <c r="H2908" s="1">
        <v>419786</v>
      </c>
      <c r="I2908" s="3">
        <v>42536</v>
      </c>
      <c r="J2908" s="3">
        <v>42520</v>
      </c>
      <c r="K2908" s="3">
        <v>42541</v>
      </c>
      <c r="L2908" s="1">
        <v>222533</v>
      </c>
      <c r="M2908" s="3">
        <v>42535</v>
      </c>
      <c r="N2908" s="1" t="s">
        <v>89</v>
      </c>
      <c r="O2908" s="1">
        <v>116571</v>
      </c>
      <c r="P2908" s="1">
        <v>15000</v>
      </c>
      <c r="Q2908" s="1">
        <v>7.67</v>
      </c>
      <c r="R2908" s="1337">
        <v>115050</v>
      </c>
      <c r="S2908" s="1">
        <v>891.75</v>
      </c>
      <c r="T2908" s="1">
        <v>6.7350000000000003</v>
      </c>
      <c r="U2908" s="1337">
        <v>101025</v>
      </c>
      <c r="V2908" s="1">
        <v>3.3799999999999997E-2</v>
      </c>
      <c r="W2908" s="1336">
        <v>507</v>
      </c>
      <c r="X2908" s="1">
        <v>13</v>
      </c>
      <c r="Y2908" s="1">
        <v>141</v>
      </c>
      <c r="AA2908" s="1">
        <v>401</v>
      </c>
      <c r="AB2908" s="1337">
        <v>14025</v>
      </c>
    </row>
    <row r="2909" spans="1:28">
      <c r="A2909" s="1336" t="s">
        <v>1414</v>
      </c>
      <c r="B2909" s="2" t="s">
        <v>1515</v>
      </c>
      <c r="C2909" s="1" t="s">
        <v>1516</v>
      </c>
      <c r="D2909" s="1" t="s">
        <v>116</v>
      </c>
      <c r="E2909" s="1">
        <v>130241</v>
      </c>
      <c r="F2909" s="1336" t="s">
        <v>368</v>
      </c>
      <c r="G2909" s="1" t="s">
        <v>32</v>
      </c>
      <c r="H2909" s="1">
        <v>418084</v>
      </c>
      <c r="I2909" s="3">
        <v>42523</v>
      </c>
      <c r="J2909" s="3">
        <v>42503</v>
      </c>
      <c r="K2909" s="3">
        <v>42526</v>
      </c>
      <c r="L2909" s="1">
        <v>221516</v>
      </c>
      <c r="M2909" s="3">
        <v>42522</v>
      </c>
      <c r="N2909" s="1" t="s">
        <v>89</v>
      </c>
      <c r="O2909" s="1">
        <v>116154</v>
      </c>
      <c r="P2909" s="1">
        <v>6000</v>
      </c>
      <c r="Q2909" s="1">
        <v>7.29</v>
      </c>
      <c r="R2909" s="1337">
        <v>43740</v>
      </c>
      <c r="S2909" s="4">
        <v>-1923.3</v>
      </c>
      <c r="T2909" s="1">
        <v>6.7350000000000003</v>
      </c>
      <c r="U2909" s="1337">
        <v>40410</v>
      </c>
      <c r="V2909" s="1">
        <v>3.3799999999999997E-2</v>
      </c>
      <c r="W2909" s="1336">
        <v>202.8</v>
      </c>
      <c r="X2909" s="1">
        <v>13</v>
      </c>
      <c r="Y2909" s="1">
        <v>135</v>
      </c>
      <c r="Z2909" s="1" t="s">
        <v>143</v>
      </c>
      <c r="AA2909" s="1">
        <v>401</v>
      </c>
      <c r="AB2909" s="1337">
        <v>3330</v>
      </c>
    </row>
    <row r="2910" spans="1:28">
      <c r="A2910" s="1336" t="s">
        <v>1414</v>
      </c>
      <c r="B2910" s="2" t="s">
        <v>1515</v>
      </c>
      <c r="C2910" s="1" t="s">
        <v>1516</v>
      </c>
      <c r="D2910" s="1" t="s">
        <v>116</v>
      </c>
      <c r="E2910" s="1">
        <v>130099</v>
      </c>
      <c r="F2910" s="1336" t="s">
        <v>150</v>
      </c>
      <c r="G2910" s="1" t="s">
        <v>32</v>
      </c>
      <c r="H2910" s="1">
        <v>418115</v>
      </c>
      <c r="I2910" s="3">
        <v>42523</v>
      </c>
      <c r="J2910" s="3">
        <v>42515</v>
      </c>
      <c r="K2910" s="3">
        <v>42536</v>
      </c>
      <c r="N2910" s="1" t="s">
        <v>89</v>
      </c>
      <c r="O2910" s="1">
        <v>116429</v>
      </c>
      <c r="P2910" s="1">
        <v>10000</v>
      </c>
      <c r="Q2910" s="1">
        <v>7.85</v>
      </c>
      <c r="R2910" s="1337">
        <v>78500</v>
      </c>
      <c r="S2910" s="4">
        <v>2394.5</v>
      </c>
      <c r="T2910" s="1">
        <v>6.7350000000000003</v>
      </c>
      <c r="U2910" s="1337">
        <v>67350</v>
      </c>
      <c r="V2910" s="1">
        <v>3.3799999999999997E-2</v>
      </c>
      <c r="W2910" s="1336">
        <v>338</v>
      </c>
      <c r="X2910" s="1">
        <v>13</v>
      </c>
      <c r="Y2910" s="1">
        <v>130</v>
      </c>
      <c r="AA2910" s="1">
        <v>401</v>
      </c>
      <c r="AB2910" s="1337">
        <v>11150</v>
      </c>
    </row>
    <row r="2911" spans="1:28">
      <c r="A2911" s="1336" t="s">
        <v>1414</v>
      </c>
      <c r="B2911" s="2" t="s">
        <v>1515</v>
      </c>
      <c r="C2911" s="1" t="s">
        <v>1516</v>
      </c>
      <c r="D2911" s="1" t="s">
        <v>116</v>
      </c>
      <c r="E2911" s="1">
        <v>130003</v>
      </c>
      <c r="F2911" s="1336" t="s">
        <v>145</v>
      </c>
      <c r="G2911" s="1" t="s">
        <v>32</v>
      </c>
      <c r="H2911" s="1">
        <v>418222</v>
      </c>
      <c r="I2911" s="3">
        <v>42524</v>
      </c>
      <c r="J2911" s="3">
        <v>42522</v>
      </c>
      <c r="K2911" s="3">
        <v>42537</v>
      </c>
      <c r="N2911" s="1" t="s">
        <v>89</v>
      </c>
      <c r="O2911" s="1">
        <v>116680</v>
      </c>
      <c r="P2911" s="1">
        <v>10000</v>
      </c>
      <c r="Q2911" s="1">
        <v>7.7</v>
      </c>
      <c r="R2911" s="1337">
        <v>77000</v>
      </c>
      <c r="S2911" s="1">
        <v>894.5</v>
      </c>
      <c r="T2911" s="1">
        <v>6.7350000000000003</v>
      </c>
      <c r="U2911" s="1337">
        <v>67350</v>
      </c>
      <c r="V2911" s="1">
        <v>3.3799999999999997E-2</v>
      </c>
      <c r="W2911" s="1336">
        <v>338</v>
      </c>
      <c r="X2911" s="1">
        <v>13</v>
      </c>
      <c r="Y2911" s="1">
        <v>130</v>
      </c>
      <c r="AA2911" s="1">
        <v>401</v>
      </c>
      <c r="AB2911" s="1337">
        <v>9650</v>
      </c>
    </row>
    <row r="2912" spans="1:28">
      <c r="A2912" s="1336" t="s">
        <v>1414</v>
      </c>
      <c r="B2912" s="2" t="s">
        <v>1515</v>
      </c>
      <c r="C2912" s="1" t="s">
        <v>1516</v>
      </c>
      <c r="D2912" s="1" t="s">
        <v>116</v>
      </c>
      <c r="E2912" s="1">
        <v>130322</v>
      </c>
      <c r="F2912" s="1336" t="s">
        <v>142</v>
      </c>
      <c r="G2912" s="1" t="s">
        <v>32</v>
      </c>
      <c r="H2912" s="1">
        <v>418285</v>
      </c>
      <c r="I2912" s="3">
        <v>42524</v>
      </c>
      <c r="J2912" s="3">
        <v>42516</v>
      </c>
      <c r="K2912" s="3">
        <v>42527</v>
      </c>
      <c r="L2912" s="1">
        <v>221593</v>
      </c>
      <c r="M2912" s="3">
        <v>42523</v>
      </c>
      <c r="N2912" s="1" t="s">
        <v>89</v>
      </c>
      <c r="O2912" s="1">
        <v>116519</v>
      </c>
      <c r="P2912" s="1">
        <v>2000</v>
      </c>
      <c r="Q2912" s="1">
        <v>7.59</v>
      </c>
      <c r="R2912" s="1337">
        <v>15180</v>
      </c>
      <c r="S2912" s="1">
        <v>-41.1</v>
      </c>
      <c r="T2912" s="1">
        <v>6.7350000000000003</v>
      </c>
      <c r="U2912" s="1337">
        <v>13470</v>
      </c>
      <c r="V2912" s="1">
        <v>3.3799999999999997E-2</v>
      </c>
      <c r="W2912" s="1336">
        <v>67.599999999999994</v>
      </c>
      <c r="X2912" s="1">
        <v>13</v>
      </c>
      <c r="Y2912" s="1">
        <v>135</v>
      </c>
      <c r="Z2912" s="1" t="s">
        <v>143</v>
      </c>
      <c r="AA2912" s="1">
        <v>401</v>
      </c>
      <c r="AB2912" s="1337">
        <v>1710</v>
      </c>
    </row>
    <row r="2913" spans="1:28">
      <c r="A2913" s="1336" t="s">
        <v>1414</v>
      </c>
      <c r="B2913" s="2" t="s">
        <v>1515</v>
      </c>
      <c r="C2913" s="1" t="s">
        <v>1516</v>
      </c>
      <c r="D2913" s="1" t="s">
        <v>116</v>
      </c>
      <c r="E2913" s="1">
        <v>140083</v>
      </c>
      <c r="F2913" s="1336" t="s">
        <v>117</v>
      </c>
      <c r="G2913" s="1" t="s">
        <v>32</v>
      </c>
      <c r="H2913" s="1">
        <v>418288</v>
      </c>
      <c r="I2913" s="3">
        <v>42524</v>
      </c>
      <c r="J2913" s="3">
        <v>42520</v>
      </c>
      <c r="K2913" s="3">
        <v>42541</v>
      </c>
      <c r="L2913" s="1">
        <v>221601</v>
      </c>
      <c r="M2913" s="3">
        <v>42523</v>
      </c>
      <c r="N2913" s="1" t="s">
        <v>89</v>
      </c>
      <c r="O2913" s="1">
        <v>116570</v>
      </c>
      <c r="P2913" s="1">
        <v>10000</v>
      </c>
      <c r="Q2913" s="1">
        <v>7.67</v>
      </c>
      <c r="R2913" s="1337">
        <v>76700</v>
      </c>
      <c r="S2913" s="1">
        <v>594.5</v>
      </c>
      <c r="T2913" s="1">
        <v>6.7350000000000003</v>
      </c>
      <c r="U2913" s="1337">
        <v>67350</v>
      </c>
      <c r="V2913" s="1">
        <v>3.3799999999999997E-2</v>
      </c>
      <c r="W2913" s="1336">
        <v>338</v>
      </c>
      <c r="X2913" s="1">
        <v>13</v>
      </c>
      <c r="Y2913" s="1">
        <v>141</v>
      </c>
      <c r="AA2913" s="1">
        <v>401</v>
      </c>
      <c r="AB2913" s="1337">
        <v>9350</v>
      </c>
    </row>
    <row r="2914" spans="1:28">
      <c r="A2914" s="1336" t="s">
        <v>1414</v>
      </c>
      <c r="B2914" s="2" t="s">
        <v>1515</v>
      </c>
      <c r="C2914" s="1" t="s">
        <v>1516</v>
      </c>
      <c r="D2914" s="1" t="s">
        <v>116</v>
      </c>
      <c r="E2914" s="1">
        <v>130004</v>
      </c>
      <c r="F2914" s="1336" t="s">
        <v>125</v>
      </c>
      <c r="G2914" s="1" t="s">
        <v>32</v>
      </c>
      <c r="H2914" s="1">
        <v>418316</v>
      </c>
      <c r="I2914" s="3">
        <v>42524</v>
      </c>
      <c r="J2914" s="3">
        <v>42521</v>
      </c>
      <c r="K2914" s="3">
        <v>42523</v>
      </c>
      <c r="L2914" s="1">
        <v>221607</v>
      </c>
      <c r="M2914" s="3">
        <v>42523</v>
      </c>
      <c r="N2914" s="1" t="s">
        <v>89</v>
      </c>
      <c r="O2914" s="1">
        <v>116639</v>
      </c>
      <c r="P2914" s="1">
        <v>7000</v>
      </c>
      <c r="Q2914" s="1">
        <v>7.78</v>
      </c>
      <c r="R2914" s="1337">
        <v>54460</v>
      </c>
      <c r="S2914" s="4">
        <v>1186.1500000000001</v>
      </c>
      <c r="T2914" s="1">
        <v>6.7350000000000003</v>
      </c>
      <c r="U2914" s="1337">
        <v>47145</v>
      </c>
      <c r="V2914" s="1">
        <v>3.3799999999999997E-2</v>
      </c>
      <c r="W2914" s="1336">
        <v>236.6</v>
      </c>
      <c r="X2914" s="1">
        <v>13</v>
      </c>
      <c r="Y2914" s="1">
        <v>130</v>
      </c>
      <c r="AA2914" s="1">
        <v>401</v>
      </c>
      <c r="AB2914" s="1337">
        <v>7315</v>
      </c>
    </row>
    <row r="2915" spans="1:28">
      <c r="A2915" s="1336" t="s">
        <v>1414</v>
      </c>
      <c r="B2915" s="2" t="s">
        <v>1515</v>
      </c>
      <c r="C2915" s="1" t="s">
        <v>1516</v>
      </c>
      <c r="D2915" s="1" t="s">
        <v>116</v>
      </c>
      <c r="E2915" s="1">
        <v>140008</v>
      </c>
      <c r="F2915" s="1336" t="s">
        <v>123</v>
      </c>
      <c r="G2915" s="1" t="s">
        <v>32</v>
      </c>
      <c r="H2915" s="1">
        <v>418335</v>
      </c>
      <c r="I2915" s="3">
        <v>42524</v>
      </c>
      <c r="J2915" s="3">
        <v>42522</v>
      </c>
      <c r="K2915" s="3">
        <v>42527</v>
      </c>
      <c r="L2915" s="1">
        <v>221641</v>
      </c>
      <c r="M2915" s="3">
        <v>42524</v>
      </c>
      <c r="N2915" s="1" t="s">
        <v>89</v>
      </c>
      <c r="O2915" s="1">
        <v>116700</v>
      </c>
      <c r="P2915" s="1">
        <v>15500</v>
      </c>
      <c r="Q2915" s="1">
        <v>7.67</v>
      </c>
      <c r="R2915" s="1337">
        <v>118885</v>
      </c>
      <c r="S2915" s="1">
        <v>921.48</v>
      </c>
      <c r="T2915" s="1">
        <v>6.7350000000000003</v>
      </c>
      <c r="U2915" s="1337">
        <v>104392.5</v>
      </c>
      <c r="V2915" s="1">
        <v>3.3799999999999997E-2</v>
      </c>
      <c r="W2915" s="1336">
        <v>523.9</v>
      </c>
      <c r="X2915" s="1">
        <v>13</v>
      </c>
      <c r="Y2915" s="1">
        <v>141</v>
      </c>
      <c r="AA2915" s="1">
        <v>401</v>
      </c>
      <c r="AB2915" s="1337">
        <v>14492.5</v>
      </c>
    </row>
    <row r="2916" spans="1:28">
      <c r="A2916" s="1336" t="s">
        <v>1414</v>
      </c>
      <c r="B2916" s="2" t="s">
        <v>1515</v>
      </c>
      <c r="C2916" s="1" t="s">
        <v>1516</v>
      </c>
      <c r="D2916" s="1" t="s">
        <v>116</v>
      </c>
      <c r="E2916" s="1">
        <v>130007</v>
      </c>
      <c r="F2916" s="1336" t="s">
        <v>146</v>
      </c>
      <c r="G2916" s="1" t="s">
        <v>32</v>
      </c>
      <c r="H2916" s="1">
        <v>418519</v>
      </c>
      <c r="I2916" s="3">
        <v>42527</v>
      </c>
      <c r="J2916" s="3">
        <v>42517</v>
      </c>
      <c r="K2916" s="3">
        <v>42536</v>
      </c>
      <c r="L2916" s="1">
        <v>221782</v>
      </c>
      <c r="M2916" s="3">
        <v>42526</v>
      </c>
      <c r="N2916" s="1" t="s">
        <v>89</v>
      </c>
      <c r="O2916" s="1">
        <v>116531</v>
      </c>
      <c r="P2916" s="1">
        <v>4000</v>
      </c>
      <c r="Q2916" s="1">
        <v>7.85</v>
      </c>
      <c r="R2916" s="1337">
        <v>31400</v>
      </c>
      <c r="S2916" s="1">
        <v>957.8</v>
      </c>
      <c r="T2916" s="1">
        <v>6.7350000000000003</v>
      </c>
      <c r="U2916" s="1337">
        <v>26940</v>
      </c>
      <c r="V2916" s="1">
        <v>3.3799999999999997E-2</v>
      </c>
      <c r="W2916" s="1336">
        <v>135.19999999999999</v>
      </c>
      <c r="X2916" s="1">
        <v>13</v>
      </c>
      <c r="Y2916" s="1">
        <v>130</v>
      </c>
      <c r="AA2916" s="1">
        <v>401</v>
      </c>
      <c r="AB2916" s="1337">
        <v>4460</v>
      </c>
    </row>
    <row r="2917" spans="1:28">
      <c r="A2917" s="1336" t="s">
        <v>1414</v>
      </c>
      <c r="B2917" s="2" t="s">
        <v>1515</v>
      </c>
      <c r="C2917" s="1" t="s">
        <v>1516</v>
      </c>
      <c r="D2917" s="1" t="s">
        <v>116</v>
      </c>
      <c r="E2917" s="1">
        <v>140008</v>
      </c>
      <c r="F2917" s="1336" t="s">
        <v>123</v>
      </c>
      <c r="G2917" s="1" t="s">
        <v>32</v>
      </c>
      <c r="H2917" s="1">
        <v>419177</v>
      </c>
      <c r="I2917" s="3">
        <v>42531</v>
      </c>
      <c r="J2917" s="3">
        <v>42522</v>
      </c>
      <c r="K2917" s="3">
        <v>42541</v>
      </c>
      <c r="L2917" s="1">
        <v>222262</v>
      </c>
      <c r="M2917" s="3">
        <v>42531</v>
      </c>
      <c r="N2917" s="1" t="s">
        <v>89</v>
      </c>
      <c r="O2917" s="1">
        <v>116700</v>
      </c>
      <c r="P2917" s="1">
        <v>14500</v>
      </c>
      <c r="Q2917" s="1">
        <v>7.67</v>
      </c>
      <c r="R2917" s="1337">
        <v>111215</v>
      </c>
      <c r="S2917" s="1">
        <v>862.03</v>
      </c>
      <c r="T2917" s="1">
        <v>6.7350000000000003</v>
      </c>
      <c r="U2917" s="1337">
        <v>97657.5</v>
      </c>
      <c r="V2917" s="1">
        <v>3.3799999999999997E-2</v>
      </c>
      <c r="W2917" s="1336">
        <v>490.1</v>
      </c>
      <c r="X2917" s="1">
        <v>13</v>
      </c>
      <c r="Y2917" s="1">
        <v>141</v>
      </c>
      <c r="AA2917" s="1">
        <v>401</v>
      </c>
      <c r="AB2917" s="1337">
        <v>13557.5</v>
      </c>
    </row>
    <row r="2918" spans="1:28">
      <c r="A2918" s="1336" t="s">
        <v>1414</v>
      </c>
      <c r="B2918" s="2" t="s">
        <v>1515</v>
      </c>
      <c r="C2918" s="1" t="s">
        <v>1516</v>
      </c>
      <c r="D2918" s="1" t="s">
        <v>116</v>
      </c>
      <c r="E2918" s="1">
        <v>140083</v>
      </c>
      <c r="F2918" s="1336" t="s">
        <v>117</v>
      </c>
      <c r="G2918" s="1" t="s">
        <v>32</v>
      </c>
      <c r="H2918" s="1">
        <v>419208</v>
      </c>
      <c r="I2918" s="3">
        <v>42531</v>
      </c>
      <c r="J2918" s="3">
        <v>42527</v>
      </c>
      <c r="K2918" s="3">
        <v>42546</v>
      </c>
      <c r="L2918" s="1">
        <v>222267</v>
      </c>
      <c r="M2918" s="3">
        <v>42531</v>
      </c>
      <c r="N2918" s="1" t="s">
        <v>89</v>
      </c>
      <c r="O2918" s="1">
        <v>116822</v>
      </c>
      <c r="P2918" s="1">
        <v>5000</v>
      </c>
      <c r="Q2918" s="1">
        <v>7.48</v>
      </c>
      <c r="R2918" s="1337">
        <v>37400</v>
      </c>
      <c r="S2918" s="1">
        <v>-652.75</v>
      </c>
      <c r="T2918" s="1">
        <v>6.7350000000000003</v>
      </c>
      <c r="U2918" s="1337">
        <v>33675</v>
      </c>
      <c r="V2918" s="1">
        <v>3.3799999999999997E-2</v>
      </c>
      <c r="W2918" s="1336">
        <v>169</v>
      </c>
      <c r="X2918" s="1">
        <v>13</v>
      </c>
      <c r="Y2918" s="1">
        <v>141</v>
      </c>
      <c r="AA2918" s="1">
        <v>401</v>
      </c>
      <c r="AB2918" s="1337">
        <v>3725</v>
      </c>
    </row>
    <row r="2919" spans="1:28">
      <c r="A2919" s="1336" t="s">
        <v>1414</v>
      </c>
      <c r="B2919" s="2" t="s">
        <v>1515</v>
      </c>
      <c r="C2919" s="1" t="s">
        <v>1516</v>
      </c>
      <c r="D2919" s="1" t="s">
        <v>116</v>
      </c>
      <c r="E2919" s="1">
        <v>130308</v>
      </c>
      <c r="F2919" s="1336" t="s">
        <v>126</v>
      </c>
      <c r="G2919" s="1" t="s">
        <v>32</v>
      </c>
      <c r="H2919" s="1">
        <v>419315</v>
      </c>
      <c r="I2919" s="3">
        <v>42534</v>
      </c>
      <c r="J2919" s="3">
        <v>42529</v>
      </c>
      <c r="K2919" s="3">
        <v>42530</v>
      </c>
      <c r="N2919" s="1" t="s">
        <v>89</v>
      </c>
      <c r="O2919" s="1">
        <v>116999</v>
      </c>
      <c r="P2919" s="1">
        <v>20000</v>
      </c>
      <c r="Q2919" s="1">
        <v>7.7</v>
      </c>
      <c r="R2919" s="1337">
        <v>154000</v>
      </c>
      <c r="S2919" s="4">
        <v>1789</v>
      </c>
      <c r="T2919" s="1">
        <v>6.7350000000000003</v>
      </c>
      <c r="U2919" s="1337">
        <v>134700</v>
      </c>
      <c r="V2919" s="1">
        <v>3.3799999999999997E-2</v>
      </c>
      <c r="W2919" s="1336">
        <v>676</v>
      </c>
      <c r="X2919" s="1">
        <v>13</v>
      </c>
      <c r="Y2919" s="1">
        <v>141</v>
      </c>
      <c r="AA2919" s="1">
        <v>401</v>
      </c>
      <c r="AB2919" s="1337">
        <v>19300</v>
      </c>
    </row>
    <row r="2920" spans="1:28">
      <c r="A2920" s="1336" t="s">
        <v>1414</v>
      </c>
      <c r="B2920" s="2" t="s">
        <v>1515</v>
      </c>
      <c r="C2920" s="1" t="s">
        <v>1516</v>
      </c>
      <c r="D2920" s="1" t="s">
        <v>116</v>
      </c>
      <c r="E2920" s="1">
        <v>130236</v>
      </c>
      <c r="F2920" s="1336" t="s">
        <v>427</v>
      </c>
      <c r="G2920" s="1" t="s">
        <v>32</v>
      </c>
      <c r="H2920" s="1">
        <v>419490</v>
      </c>
      <c r="I2920" s="3">
        <v>42534</v>
      </c>
      <c r="J2920" s="3">
        <v>42527</v>
      </c>
      <c r="K2920" s="3">
        <v>42548</v>
      </c>
      <c r="L2920" s="1">
        <v>222388</v>
      </c>
      <c r="M2920" s="3">
        <v>42534</v>
      </c>
      <c r="N2920" s="1" t="s">
        <v>89</v>
      </c>
      <c r="O2920" s="1">
        <v>116843</v>
      </c>
      <c r="P2920" s="1">
        <v>3000</v>
      </c>
      <c r="Q2920" s="1">
        <v>7.41</v>
      </c>
      <c r="R2920" s="1337">
        <v>22230</v>
      </c>
      <c r="S2920" s="1">
        <v>-601.65</v>
      </c>
      <c r="T2920" s="1">
        <v>6.7350000000000003</v>
      </c>
      <c r="U2920" s="1337">
        <v>20205</v>
      </c>
      <c r="V2920" s="1">
        <v>3.3799999999999997E-2</v>
      </c>
      <c r="W2920" s="1336">
        <v>101.4</v>
      </c>
      <c r="X2920" s="1">
        <v>13</v>
      </c>
      <c r="Y2920" s="1">
        <v>135</v>
      </c>
      <c r="Z2920" s="1" t="s">
        <v>143</v>
      </c>
      <c r="AA2920" s="1">
        <v>401</v>
      </c>
      <c r="AB2920" s="1337">
        <v>2025</v>
      </c>
    </row>
    <row r="2921" spans="1:28">
      <c r="A2921" s="1336" t="s">
        <v>1414</v>
      </c>
      <c r="B2921" s="2" t="s">
        <v>1515</v>
      </c>
      <c r="C2921" s="1" t="s">
        <v>1516</v>
      </c>
      <c r="D2921" s="1" t="s">
        <v>116</v>
      </c>
      <c r="E2921" s="1">
        <v>130308</v>
      </c>
      <c r="F2921" s="1336" t="s">
        <v>126</v>
      </c>
      <c r="G2921" s="1" t="s">
        <v>32</v>
      </c>
      <c r="H2921" s="1">
        <v>419616</v>
      </c>
      <c r="I2921" s="3">
        <v>42536</v>
      </c>
      <c r="J2921" s="3">
        <v>42530</v>
      </c>
      <c r="K2921" s="3">
        <v>42531</v>
      </c>
      <c r="N2921" s="1" t="s">
        <v>89</v>
      </c>
      <c r="O2921" s="1">
        <v>117074</v>
      </c>
      <c r="P2921" s="1">
        <v>20000</v>
      </c>
      <c r="Q2921" s="1">
        <v>7.7</v>
      </c>
      <c r="R2921" s="1337">
        <v>154000</v>
      </c>
      <c r="S2921" s="4">
        <v>1789</v>
      </c>
      <c r="T2921" s="1">
        <v>6.7350000000000003</v>
      </c>
      <c r="U2921" s="1337">
        <v>134700</v>
      </c>
      <c r="V2921" s="1">
        <v>3.3799999999999997E-2</v>
      </c>
      <c r="W2921" s="1336">
        <v>676</v>
      </c>
      <c r="X2921" s="1">
        <v>13</v>
      </c>
      <c r="Y2921" s="1">
        <v>141</v>
      </c>
      <c r="AA2921" s="1">
        <v>401</v>
      </c>
      <c r="AB2921" s="1337">
        <v>19300</v>
      </c>
    </row>
    <row r="2922" spans="1:28">
      <c r="A2922" s="1336" t="s">
        <v>1414</v>
      </c>
      <c r="B2922" s="2" t="s">
        <v>1515</v>
      </c>
      <c r="C2922" s="1" t="s">
        <v>1516</v>
      </c>
      <c r="D2922" s="1" t="s">
        <v>116</v>
      </c>
      <c r="E2922" s="1">
        <v>130365</v>
      </c>
      <c r="F2922" s="1336" t="s">
        <v>432</v>
      </c>
      <c r="G2922" s="1" t="s">
        <v>32</v>
      </c>
      <c r="H2922" s="1">
        <v>419759</v>
      </c>
      <c r="I2922" s="3">
        <v>42535</v>
      </c>
      <c r="J2922" s="3">
        <v>42531</v>
      </c>
      <c r="K2922" s="3">
        <v>42531</v>
      </c>
      <c r="L2922" s="1">
        <v>222496</v>
      </c>
      <c r="M2922" s="3">
        <v>42535</v>
      </c>
      <c r="N2922" s="1" t="s">
        <v>89</v>
      </c>
      <c r="O2922" s="1">
        <v>117107</v>
      </c>
      <c r="P2922" s="1">
        <v>1500</v>
      </c>
      <c r="Q2922" s="1">
        <v>7.67</v>
      </c>
      <c r="R2922" s="1337">
        <v>11505</v>
      </c>
      <c r="S2922" s="1">
        <v>89.18</v>
      </c>
      <c r="T2922" s="1">
        <v>6.7350000000000003</v>
      </c>
      <c r="U2922" s="1337">
        <v>10102.5</v>
      </c>
      <c r="V2922" s="1">
        <v>3.3799999999999997E-2</v>
      </c>
      <c r="W2922" s="1336">
        <v>50.7</v>
      </c>
      <c r="X2922" s="1">
        <v>13</v>
      </c>
      <c r="Y2922" s="1">
        <v>135</v>
      </c>
      <c r="Z2922" s="1" t="s">
        <v>90</v>
      </c>
      <c r="AA2922" s="1">
        <v>401</v>
      </c>
      <c r="AB2922" s="1337">
        <v>1402.5</v>
      </c>
    </row>
    <row r="2923" spans="1:28">
      <c r="A2923" s="1336" t="s">
        <v>1414</v>
      </c>
      <c r="B2923" s="2" t="s">
        <v>1515</v>
      </c>
      <c r="C2923" s="1" t="s">
        <v>1516</v>
      </c>
      <c r="D2923" s="1" t="s">
        <v>116</v>
      </c>
      <c r="E2923" s="1">
        <v>130110</v>
      </c>
      <c r="F2923" s="1336" t="s">
        <v>198</v>
      </c>
      <c r="G2923" s="1" t="s">
        <v>32</v>
      </c>
      <c r="H2923" s="1">
        <v>419950</v>
      </c>
      <c r="I2923" s="3">
        <v>42538</v>
      </c>
      <c r="J2923" s="3">
        <v>42534</v>
      </c>
      <c r="K2923" s="3">
        <v>42535</v>
      </c>
      <c r="N2923" s="1" t="s">
        <v>89</v>
      </c>
      <c r="O2923" s="1">
        <v>117170</v>
      </c>
      <c r="P2923" s="1">
        <v>2000</v>
      </c>
      <c r="Q2923" s="1">
        <v>7.7</v>
      </c>
      <c r="R2923" s="1337">
        <v>15400</v>
      </c>
      <c r="S2923" s="1">
        <v>178.9</v>
      </c>
      <c r="T2923" s="1">
        <v>6.7350000000000003</v>
      </c>
      <c r="U2923" s="1337">
        <v>13470</v>
      </c>
      <c r="V2923" s="1">
        <v>3.3799999999999997E-2</v>
      </c>
      <c r="W2923" s="1336">
        <v>67.599999999999994</v>
      </c>
      <c r="X2923" s="1">
        <v>13</v>
      </c>
      <c r="Y2923" s="1">
        <v>130</v>
      </c>
      <c r="AA2923" s="1">
        <v>401</v>
      </c>
      <c r="AB2923" s="1337">
        <v>1930</v>
      </c>
    </row>
    <row r="2924" spans="1:28">
      <c r="A2924" s="1336" t="s">
        <v>1414</v>
      </c>
      <c r="B2924" s="2" t="s">
        <v>1515</v>
      </c>
      <c r="C2924" s="1" t="s">
        <v>1516</v>
      </c>
      <c r="D2924" s="1" t="s">
        <v>116</v>
      </c>
      <c r="E2924" s="1">
        <v>130216</v>
      </c>
      <c r="F2924" s="1336" t="s">
        <v>810</v>
      </c>
      <c r="G2924" s="1" t="s">
        <v>32</v>
      </c>
      <c r="H2924" s="1">
        <v>420000</v>
      </c>
      <c r="I2924" s="3">
        <v>42536</v>
      </c>
      <c r="J2924" s="3">
        <v>42534</v>
      </c>
      <c r="K2924" s="3">
        <v>42537</v>
      </c>
      <c r="L2924" s="1">
        <v>222620</v>
      </c>
      <c r="M2924" s="3">
        <v>42536</v>
      </c>
      <c r="N2924" s="1" t="s">
        <v>89</v>
      </c>
      <c r="O2924" s="1">
        <v>117193</v>
      </c>
      <c r="P2924" s="1">
        <v>2000</v>
      </c>
      <c r="Q2924" s="1">
        <v>7.85</v>
      </c>
      <c r="R2924" s="1337">
        <v>15700</v>
      </c>
      <c r="S2924" s="1">
        <v>478.9</v>
      </c>
      <c r="T2924" s="1">
        <v>6.7350000000000003</v>
      </c>
      <c r="U2924" s="1337">
        <v>13470</v>
      </c>
      <c r="V2924" s="1">
        <v>3.3799999999999997E-2</v>
      </c>
      <c r="W2924" s="1336">
        <v>67.599999999999994</v>
      </c>
      <c r="X2924" s="1">
        <v>13</v>
      </c>
      <c r="Y2924" s="1">
        <v>135</v>
      </c>
      <c r="Z2924" s="1" t="s">
        <v>436</v>
      </c>
      <c r="AA2924" s="1">
        <v>401</v>
      </c>
      <c r="AB2924" s="1337">
        <v>2230</v>
      </c>
    </row>
    <row r="2925" spans="1:28">
      <c r="A2925" s="1336" t="s">
        <v>1414</v>
      </c>
      <c r="B2925" s="2" t="s">
        <v>1515</v>
      </c>
      <c r="C2925" s="1" t="s">
        <v>1516</v>
      </c>
      <c r="D2925" s="1" t="s">
        <v>116</v>
      </c>
      <c r="E2925" s="1">
        <v>130140</v>
      </c>
      <c r="F2925" s="1336" t="s">
        <v>222</v>
      </c>
      <c r="G2925" s="1" t="s">
        <v>32</v>
      </c>
      <c r="H2925" s="1">
        <v>420274</v>
      </c>
      <c r="I2925" s="3">
        <v>42541</v>
      </c>
      <c r="J2925" s="3">
        <v>42538</v>
      </c>
      <c r="K2925" s="3">
        <v>42538</v>
      </c>
      <c r="N2925" s="1" t="s">
        <v>89</v>
      </c>
      <c r="O2925" s="1">
        <v>117296</v>
      </c>
      <c r="P2925" s="1">
        <v>5000</v>
      </c>
      <c r="Q2925" s="1">
        <v>7.7</v>
      </c>
      <c r="R2925" s="1337">
        <v>38500</v>
      </c>
      <c r="S2925" s="1">
        <v>447.25</v>
      </c>
      <c r="T2925" s="1">
        <v>6.7350000000000003</v>
      </c>
      <c r="U2925" s="1337">
        <v>33675</v>
      </c>
      <c r="V2925" s="1">
        <v>3.3799999999999997E-2</v>
      </c>
      <c r="W2925" s="1336">
        <v>169</v>
      </c>
      <c r="X2925" s="1">
        <v>13</v>
      </c>
      <c r="Y2925" s="1">
        <v>130</v>
      </c>
      <c r="AA2925" s="1">
        <v>401</v>
      </c>
      <c r="AB2925" s="1337">
        <v>4825</v>
      </c>
    </row>
    <row r="2926" spans="1:28">
      <c r="A2926" s="1336" t="s">
        <v>1414</v>
      </c>
      <c r="B2926" s="2" t="s">
        <v>1515</v>
      </c>
      <c r="C2926" s="1" t="s">
        <v>1516</v>
      </c>
      <c r="D2926" s="1" t="s">
        <v>116</v>
      </c>
      <c r="E2926" s="1">
        <v>130004</v>
      </c>
      <c r="F2926" s="1336" t="s">
        <v>125</v>
      </c>
      <c r="G2926" s="1" t="s">
        <v>32</v>
      </c>
      <c r="H2926" s="1">
        <v>420983</v>
      </c>
      <c r="I2926" s="3">
        <v>42545</v>
      </c>
      <c r="J2926" s="3">
        <v>42545</v>
      </c>
      <c r="K2926" s="3">
        <v>42548</v>
      </c>
      <c r="L2926" s="1">
        <v>223153</v>
      </c>
      <c r="M2926" s="3">
        <v>42545</v>
      </c>
      <c r="N2926" s="1" t="s">
        <v>89</v>
      </c>
      <c r="O2926" s="1">
        <v>117453</v>
      </c>
      <c r="P2926" s="1">
        <v>3000</v>
      </c>
      <c r="Q2926" s="1">
        <v>7.48</v>
      </c>
      <c r="R2926" s="1337">
        <v>22440</v>
      </c>
      <c r="S2926" s="1">
        <v>-391.65</v>
      </c>
      <c r="T2926" s="1">
        <v>6.7350000000000003</v>
      </c>
      <c r="U2926" s="1337">
        <v>20205</v>
      </c>
      <c r="V2926" s="1">
        <v>3.3799999999999997E-2</v>
      </c>
      <c r="W2926" s="1336">
        <v>101.4</v>
      </c>
      <c r="X2926" s="1">
        <v>13</v>
      </c>
      <c r="Y2926" s="1">
        <v>130</v>
      </c>
      <c r="AA2926" s="1">
        <v>401</v>
      </c>
      <c r="AB2926" s="1337">
        <v>2235</v>
      </c>
    </row>
    <row r="2927" spans="1:28">
      <c r="A2927" s="1336" t="s">
        <v>1414</v>
      </c>
      <c r="B2927" s="2" t="s">
        <v>1515</v>
      </c>
      <c r="C2927" s="1" t="s">
        <v>1516</v>
      </c>
      <c r="D2927" s="1" t="s">
        <v>116</v>
      </c>
      <c r="E2927" s="1">
        <v>130322</v>
      </c>
      <c r="F2927" s="1336" t="s">
        <v>142</v>
      </c>
      <c r="G2927" s="1" t="s">
        <v>32</v>
      </c>
      <c r="H2927" s="1">
        <v>420994</v>
      </c>
      <c r="I2927" s="3">
        <v>42545</v>
      </c>
      <c r="J2927" s="3">
        <v>42543</v>
      </c>
      <c r="K2927" s="3">
        <v>42544</v>
      </c>
      <c r="L2927" s="1">
        <v>223113</v>
      </c>
      <c r="M2927" s="3">
        <v>42544</v>
      </c>
      <c r="N2927" s="1" t="s">
        <v>89</v>
      </c>
      <c r="O2927" s="1">
        <v>117392</v>
      </c>
      <c r="P2927" s="1">
        <v>5000</v>
      </c>
      <c r="Q2927" s="1">
        <v>7.41</v>
      </c>
      <c r="R2927" s="1337">
        <v>37050</v>
      </c>
      <c r="S2927" s="4">
        <v>-1002.75</v>
      </c>
      <c r="T2927" s="1">
        <v>6.7350000000000003</v>
      </c>
      <c r="U2927" s="1337">
        <v>33675</v>
      </c>
      <c r="V2927" s="1">
        <v>3.3799999999999997E-2</v>
      </c>
      <c r="W2927" s="1336">
        <v>169</v>
      </c>
      <c r="X2927" s="1">
        <v>13</v>
      </c>
      <c r="Y2927" s="1">
        <v>135</v>
      </c>
      <c r="Z2927" s="1" t="s">
        <v>143</v>
      </c>
      <c r="AA2927" s="1">
        <v>401</v>
      </c>
      <c r="AB2927" s="1337">
        <v>3375</v>
      </c>
    </row>
    <row r="2928" spans="1:28">
      <c r="A2928" s="1336" t="s">
        <v>1414</v>
      </c>
      <c r="B2928" s="2" t="s">
        <v>1515</v>
      </c>
      <c r="C2928" s="1" t="s">
        <v>1516</v>
      </c>
      <c r="D2928" s="1" t="s">
        <v>116</v>
      </c>
      <c r="E2928" s="1">
        <v>130001</v>
      </c>
      <c r="F2928" s="1336" t="s">
        <v>132</v>
      </c>
      <c r="G2928" s="1" t="s">
        <v>32</v>
      </c>
      <c r="H2928" s="1">
        <v>421011</v>
      </c>
      <c r="I2928" s="3">
        <v>42546</v>
      </c>
      <c r="J2928" s="3">
        <v>42528</v>
      </c>
      <c r="K2928" s="3">
        <v>42529</v>
      </c>
      <c r="N2928" s="1" t="s">
        <v>89</v>
      </c>
      <c r="O2928" s="1">
        <v>116967</v>
      </c>
      <c r="P2928" s="1">
        <v>40000</v>
      </c>
      <c r="Q2928" s="1">
        <v>7.67</v>
      </c>
      <c r="R2928" s="1337">
        <v>306800</v>
      </c>
      <c r="S2928" s="4">
        <v>2378</v>
      </c>
      <c r="T2928" s="1">
        <v>6.7350000000000003</v>
      </c>
      <c r="U2928" s="1337">
        <v>269400</v>
      </c>
      <c r="V2928" s="1">
        <v>3.3799999999999997E-2</v>
      </c>
      <c r="W2928" s="1337">
        <v>1352</v>
      </c>
      <c r="X2928" s="1">
        <v>13</v>
      </c>
      <c r="Y2928" s="1">
        <v>130</v>
      </c>
      <c r="AA2928" s="1">
        <v>401</v>
      </c>
      <c r="AB2928" s="1337">
        <v>37400</v>
      </c>
    </row>
    <row r="2929" spans="1:28">
      <c r="A2929" s="1336" t="s">
        <v>1414</v>
      </c>
      <c r="B2929" s="2" t="s">
        <v>1517</v>
      </c>
      <c r="C2929" s="1" t="s">
        <v>1518</v>
      </c>
      <c r="D2929" s="1" t="s">
        <v>116</v>
      </c>
      <c r="E2929" s="1">
        <v>130003</v>
      </c>
      <c r="F2929" s="1336" t="s">
        <v>145</v>
      </c>
      <c r="G2929" s="1" t="s">
        <v>32</v>
      </c>
      <c r="H2929" s="1">
        <v>418233</v>
      </c>
      <c r="I2929" s="3">
        <v>42524</v>
      </c>
      <c r="J2929" s="3">
        <v>42522</v>
      </c>
      <c r="K2929" s="3">
        <v>42537</v>
      </c>
      <c r="N2929" s="1" t="s">
        <v>89</v>
      </c>
      <c r="O2929" s="1">
        <v>116678</v>
      </c>
      <c r="P2929" s="1">
        <v>5000</v>
      </c>
      <c r="Q2929" s="1">
        <v>7.7</v>
      </c>
      <c r="R2929" s="1337">
        <v>38500</v>
      </c>
      <c r="S2929" s="1">
        <v>447.25</v>
      </c>
      <c r="T2929" s="1">
        <v>6.7350000000000003</v>
      </c>
      <c r="U2929" s="1337">
        <v>33675</v>
      </c>
      <c r="V2929" s="1">
        <v>3.3799999999999997E-2</v>
      </c>
      <c r="W2929" s="1336">
        <v>169</v>
      </c>
      <c r="X2929" s="1">
        <v>13</v>
      </c>
      <c r="Y2929" s="1">
        <v>130</v>
      </c>
      <c r="AA2929" s="1">
        <v>401</v>
      </c>
      <c r="AB2929" s="1337">
        <v>4825</v>
      </c>
    </row>
    <row r="2930" spans="1:28">
      <c r="A2930" s="1336" t="s">
        <v>1414</v>
      </c>
      <c r="B2930" s="2" t="s">
        <v>1517</v>
      </c>
      <c r="C2930" s="1" t="s">
        <v>1518</v>
      </c>
      <c r="D2930" s="1" t="s">
        <v>116</v>
      </c>
      <c r="E2930" s="1">
        <v>130004</v>
      </c>
      <c r="F2930" s="1336" t="s">
        <v>125</v>
      </c>
      <c r="G2930" s="1" t="s">
        <v>32</v>
      </c>
      <c r="H2930" s="1">
        <v>418316</v>
      </c>
      <c r="I2930" s="3">
        <v>42524</v>
      </c>
      <c r="J2930" s="3">
        <v>42521</v>
      </c>
      <c r="K2930" s="3">
        <v>42523</v>
      </c>
      <c r="L2930" s="1">
        <v>221607</v>
      </c>
      <c r="M2930" s="3">
        <v>42523</v>
      </c>
      <c r="N2930" s="1" t="s">
        <v>89</v>
      </c>
      <c r="O2930" s="1">
        <v>116639</v>
      </c>
      <c r="P2930" s="1">
        <v>10000</v>
      </c>
      <c r="Q2930" s="1">
        <v>7.78</v>
      </c>
      <c r="R2930" s="1337">
        <v>77800</v>
      </c>
      <c r="S2930" s="4">
        <v>1694.5</v>
      </c>
      <c r="T2930" s="1">
        <v>6.7350000000000003</v>
      </c>
      <c r="U2930" s="1337">
        <v>67350</v>
      </c>
      <c r="V2930" s="1">
        <v>3.3799999999999997E-2</v>
      </c>
      <c r="W2930" s="1336">
        <v>338</v>
      </c>
      <c r="X2930" s="1">
        <v>13</v>
      </c>
      <c r="Y2930" s="1">
        <v>130</v>
      </c>
      <c r="AA2930" s="1">
        <v>401</v>
      </c>
      <c r="AB2930" s="1337">
        <v>10450</v>
      </c>
    </row>
    <row r="2931" spans="1:28">
      <c r="A2931" s="1336" t="s">
        <v>1414</v>
      </c>
      <c r="B2931" s="2" t="s">
        <v>1517</v>
      </c>
      <c r="C2931" s="1" t="s">
        <v>1518</v>
      </c>
      <c r="D2931" s="1" t="s">
        <v>116</v>
      </c>
      <c r="E2931" s="1">
        <v>140008</v>
      </c>
      <c r="F2931" s="1336" t="s">
        <v>123</v>
      </c>
      <c r="G2931" s="1" t="s">
        <v>32</v>
      </c>
      <c r="H2931" s="1">
        <v>418332</v>
      </c>
      <c r="I2931" s="3">
        <v>42524</v>
      </c>
      <c r="J2931" s="3">
        <v>42522</v>
      </c>
      <c r="K2931" s="3">
        <v>42527</v>
      </c>
      <c r="L2931" s="1">
        <v>221638</v>
      </c>
      <c r="M2931" s="3">
        <v>42524</v>
      </c>
      <c r="N2931" s="1" t="s">
        <v>89</v>
      </c>
      <c r="O2931" s="1">
        <v>116700</v>
      </c>
      <c r="P2931" s="1">
        <v>20000</v>
      </c>
      <c r="Q2931" s="1">
        <v>7.67</v>
      </c>
      <c r="R2931" s="1337">
        <v>153400</v>
      </c>
      <c r="S2931" s="4">
        <v>1189</v>
      </c>
      <c r="T2931" s="1">
        <v>6.7350000000000003</v>
      </c>
      <c r="U2931" s="1337">
        <v>134700</v>
      </c>
      <c r="V2931" s="1">
        <v>3.3799999999999997E-2</v>
      </c>
      <c r="W2931" s="1336">
        <v>676</v>
      </c>
      <c r="X2931" s="1">
        <v>13</v>
      </c>
      <c r="Y2931" s="1">
        <v>141</v>
      </c>
      <c r="AA2931" s="1">
        <v>401</v>
      </c>
      <c r="AB2931" s="1337">
        <v>18700</v>
      </c>
    </row>
    <row r="2932" spans="1:28">
      <c r="A2932" s="1336" t="s">
        <v>1414</v>
      </c>
      <c r="B2932" s="2" t="s">
        <v>1517</v>
      </c>
      <c r="C2932" s="1" t="s">
        <v>1518</v>
      </c>
      <c r="D2932" s="1" t="s">
        <v>116</v>
      </c>
      <c r="E2932" s="1">
        <v>130100</v>
      </c>
      <c r="F2932" s="1336" t="s">
        <v>1417</v>
      </c>
      <c r="G2932" s="1" t="s">
        <v>32</v>
      </c>
      <c r="H2932" s="1">
        <v>418554</v>
      </c>
      <c r="I2932" s="3">
        <v>42527</v>
      </c>
      <c r="J2932" s="3">
        <v>42521</v>
      </c>
      <c r="K2932" s="3">
        <v>42522</v>
      </c>
      <c r="L2932" s="1">
        <v>221774</v>
      </c>
      <c r="M2932" s="3">
        <v>42526</v>
      </c>
      <c r="N2932" s="1" t="s">
        <v>89</v>
      </c>
      <c r="O2932" s="1">
        <v>116650</v>
      </c>
      <c r="P2932" s="1">
        <v>2000</v>
      </c>
      <c r="Q2932" s="1">
        <v>7.67</v>
      </c>
      <c r="R2932" s="1337">
        <v>15340</v>
      </c>
      <c r="S2932" s="1">
        <v>118.9</v>
      </c>
      <c r="T2932" s="1">
        <v>6.7350000000000003</v>
      </c>
      <c r="U2932" s="1337">
        <v>13470</v>
      </c>
      <c r="V2932" s="1">
        <v>3.3799999999999997E-2</v>
      </c>
      <c r="W2932" s="1336">
        <v>67.599999999999994</v>
      </c>
      <c r="X2932" s="1">
        <v>13</v>
      </c>
      <c r="Y2932" s="1">
        <v>135</v>
      </c>
      <c r="Z2932" s="1" t="s">
        <v>436</v>
      </c>
      <c r="AA2932" s="1">
        <v>401</v>
      </c>
      <c r="AB2932" s="1337">
        <v>1870</v>
      </c>
    </row>
    <row r="2933" spans="1:28">
      <c r="A2933" s="1336" t="s">
        <v>1414</v>
      </c>
      <c r="B2933" s="2" t="s">
        <v>1517</v>
      </c>
      <c r="C2933" s="1" t="s">
        <v>1518</v>
      </c>
      <c r="D2933" s="1" t="s">
        <v>116</v>
      </c>
      <c r="E2933" s="1">
        <v>130361</v>
      </c>
      <c r="F2933" s="1336" t="s">
        <v>167</v>
      </c>
      <c r="G2933" s="1" t="s">
        <v>32</v>
      </c>
      <c r="H2933" s="1">
        <v>418822</v>
      </c>
      <c r="I2933" s="3">
        <v>42528</v>
      </c>
      <c r="J2933" s="3">
        <v>42527</v>
      </c>
      <c r="K2933" s="3">
        <v>42529</v>
      </c>
      <c r="L2933" s="1">
        <v>221909</v>
      </c>
      <c r="M2933" s="3">
        <v>42528</v>
      </c>
      <c r="N2933" s="1" t="s">
        <v>89</v>
      </c>
      <c r="O2933" s="1">
        <v>116815</v>
      </c>
      <c r="P2933" s="1">
        <v>2000</v>
      </c>
      <c r="Q2933" s="1">
        <v>7.67</v>
      </c>
      <c r="R2933" s="1337">
        <v>15340</v>
      </c>
      <c r="S2933" s="1">
        <v>118.9</v>
      </c>
      <c r="T2933" s="1">
        <v>6.7350000000000003</v>
      </c>
      <c r="U2933" s="1337">
        <v>13470</v>
      </c>
      <c r="V2933" s="1">
        <v>3.3799999999999997E-2</v>
      </c>
      <c r="W2933" s="1336">
        <v>67.599999999999994</v>
      </c>
      <c r="X2933" s="1">
        <v>13</v>
      </c>
      <c r="Y2933" s="1">
        <v>135</v>
      </c>
      <c r="Z2933" s="1" t="s">
        <v>90</v>
      </c>
      <c r="AA2933" s="1">
        <v>401</v>
      </c>
      <c r="AB2933" s="1337">
        <v>1870</v>
      </c>
    </row>
    <row r="2934" spans="1:28">
      <c r="A2934" s="1336" t="s">
        <v>1414</v>
      </c>
      <c r="B2934" s="2" t="s">
        <v>1517</v>
      </c>
      <c r="C2934" s="1" t="s">
        <v>1518</v>
      </c>
      <c r="D2934" s="1" t="s">
        <v>116</v>
      </c>
      <c r="E2934" s="1">
        <v>130236</v>
      </c>
      <c r="F2934" s="1336" t="s">
        <v>427</v>
      </c>
      <c r="G2934" s="1" t="s">
        <v>32</v>
      </c>
      <c r="H2934" s="1">
        <v>418963</v>
      </c>
      <c r="I2934" s="3">
        <v>42529</v>
      </c>
      <c r="J2934" s="3">
        <v>42527</v>
      </c>
      <c r="K2934" s="3">
        <v>42528</v>
      </c>
      <c r="L2934" s="1">
        <v>222024</v>
      </c>
      <c r="M2934" s="3">
        <v>42528</v>
      </c>
      <c r="N2934" s="1" t="s">
        <v>89</v>
      </c>
      <c r="O2934" s="1">
        <v>116843</v>
      </c>
      <c r="P2934" s="1">
        <v>8000</v>
      </c>
      <c r="Q2934" s="1">
        <v>7.41</v>
      </c>
      <c r="R2934" s="1337">
        <v>59280</v>
      </c>
      <c r="S2934" s="4">
        <v>-1604.4</v>
      </c>
      <c r="T2934" s="1">
        <v>6.7350000000000003</v>
      </c>
      <c r="U2934" s="1337">
        <v>53880</v>
      </c>
      <c r="V2934" s="1">
        <v>3.3799999999999997E-2</v>
      </c>
      <c r="W2934" s="1336">
        <v>270.39999999999998</v>
      </c>
      <c r="X2934" s="1">
        <v>13</v>
      </c>
      <c r="Y2934" s="1">
        <v>135</v>
      </c>
      <c r="Z2934" s="1" t="s">
        <v>143</v>
      </c>
      <c r="AA2934" s="1">
        <v>401</v>
      </c>
      <c r="AB2934" s="1337">
        <v>5400</v>
      </c>
    </row>
    <row r="2935" spans="1:28">
      <c r="A2935" s="1336" t="s">
        <v>1414</v>
      </c>
      <c r="B2935" s="2" t="s">
        <v>1517</v>
      </c>
      <c r="C2935" s="1" t="s">
        <v>1518</v>
      </c>
      <c r="D2935" s="1" t="s">
        <v>116</v>
      </c>
      <c r="E2935" s="1">
        <v>130339</v>
      </c>
      <c r="F2935" s="1336" t="s">
        <v>258</v>
      </c>
      <c r="G2935" s="1" t="s">
        <v>32</v>
      </c>
      <c r="H2935" s="1">
        <v>419067</v>
      </c>
      <c r="I2935" s="3">
        <v>42530</v>
      </c>
      <c r="J2935" s="3">
        <v>42527</v>
      </c>
      <c r="K2935" s="3">
        <v>42528</v>
      </c>
      <c r="L2935" s="1">
        <v>222147</v>
      </c>
      <c r="M2935" s="3">
        <v>42530</v>
      </c>
      <c r="N2935" s="1" t="s">
        <v>89</v>
      </c>
      <c r="O2935" s="1">
        <v>116828</v>
      </c>
      <c r="P2935" s="1">
        <v>15000</v>
      </c>
      <c r="Q2935" s="1">
        <v>7.29</v>
      </c>
      <c r="R2935" s="1337">
        <v>109350</v>
      </c>
      <c r="S2935" s="4">
        <v>-4808.25</v>
      </c>
      <c r="T2935" s="1">
        <v>6.7350000000000003</v>
      </c>
      <c r="U2935" s="1337">
        <v>101025</v>
      </c>
      <c r="V2935" s="1">
        <v>3.3799999999999997E-2</v>
      </c>
      <c r="W2935" s="1336">
        <v>507</v>
      </c>
      <c r="X2935" s="1">
        <v>13</v>
      </c>
      <c r="Y2935" s="1">
        <v>135</v>
      </c>
      <c r="Z2935" s="1" t="s">
        <v>259</v>
      </c>
      <c r="AA2935" s="1">
        <v>401</v>
      </c>
      <c r="AB2935" s="1337">
        <v>8325</v>
      </c>
    </row>
    <row r="2936" spans="1:28">
      <c r="A2936" s="1336" t="s">
        <v>1414</v>
      </c>
      <c r="B2936" s="2" t="s">
        <v>1517</v>
      </c>
      <c r="C2936" s="1" t="s">
        <v>1518</v>
      </c>
      <c r="D2936" s="1" t="s">
        <v>116</v>
      </c>
      <c r="E2936" s="1">
        <v>130023</v>
      </c>
      <c r="F2936" s="1336" t="s">
        <v>153</v>
      </c>
      <c r="G2936" s="1" t="s">
        <v>32</v>
      </c>
      <c r="H2936" s="1">
        <v>419236</v>
      </c>
      <c r="I2936" s="3">
        <v>42532</v>
      </c>
      <c r="J2936" s="3">
        <v>42528</v>
      </c>
      <c r="K2936" s="3">
        <v>42529</v>
      </c>
      <c r="N2936" s="1" t="s">
        <v>89</v>
      </c>
      <c r="O2936" s="1">
        <v>116912</v>
      </c>
      <c r="P2936" s="1">
        <v>20000</v>
      </c>
      <c r="Q2936" s="1">
        <v>7.7</v>
      </c>
      <c r="R2936" s="1337">
        <v>154000</v>
      </c>
      <c r="S2936" s="4">
        <v>1789</v>
      </c>
      <c r="T2936" s="1">
        <v>6.7350000000000003</v>
      </c>
      <c r="U2936" s="1337">
        <v>134700</v>
      </c>
      <c r="V2936" s="1">
        <v>3.3799999999999997E-2</v>
      </c>
      <c r="W2936" s="1336">
        <v>676</v>
      </c>
      <c r="X2936" s="1">
        <v>13</v>
      </c>
      <c r="Y2936" s="1">
        <v>130</v>
      </c>
      <c r="AA2936" s="1">
        <v>401</v>
      </c>
      <c r="AB2936" s="1337">
        <v>19300</v>
      </c>
    </row>
    <row r="2937" spans="1:28">
      <c r="A2937" s="1336" t="s">
        <v>1414</v>
      </c>
      <c r="B2937" s="2" t="s">
        <v>1517</v>
      </c>
      <c r="C2937" s="1" t="s">
        <v>1518</v>
      </c>
      <c r="D2937" s="1" t="s">
        <v>116</v>
      </c>
      <c r="E2937" s="1">
        <v>130001</v>
      </c>
      <c r="F2937" s="1336" t="s">
        <v>132</v>
      </c>
      <c r="G2937" s="1" t="s">
        <v>32</v>
      </c>
      <c r="H2937" s="1">
        <v>419270</v>
      </c>
      <c r="I2937" s="3">
        <v>42532</v>
      </c>
      <c r="J2937" s="3">
        <v>42528</v>
      </c>
      <c r="K2937" s="3">
        <v>42529</v>
      </c>
      <c r="N2937" s="1" t="s">
        <v>89</v>
      </c>
      <c r="O2937" s="1">
        <v>116967</v>
      </c>
      <c r="P2937" s="1">
        <v>20000</v>
      </c>
      <c r="Q2937" s="1">
        <v>7.67</v>
      </c>
      <c r="R2937" s="1337">
        <v>153400</v>
      </c>
      <c r="S2937" s="4">
        <v>1189</v>
      </c>
      <c r="T2937" s="1">
        <v>6.7350000000000003</v>
      </c>
      <c r="U2937" s="1337">
        <v>134700</v>
      </c>
      <c r="V2937" s="1">
        <v>3.3799999999999997E-2</v>
      </c>
      <c r="W2937" s="1336">
        <v>676</v>
      </c>
      <c r="X2937" s="1">
        <v>13</v>
      </c>
      <c r="Y2937" s="1">
        <v>130</v>
      </c>
      <c r="AA2937" s="1">
        <v>401</v>
      </c>
      <c r="AB2937" s="1337">
        <v>18700</v>
      </c>
    </row>
    <row r="2938" spans="1:28">
      <c r="A2938" s="1336" t="s">
        <v>1414</v>
      </c>
      <c r="B2938" s="2" t="s">
        <v>1517</v>
      </c>
      <c r="C2938" s="1" t="s">
        <v>1518</v>
      </c>
      <c r="D2938" s="1" t="s">
        <v>116</v>
      </c>
      <c r="E2938" s="1">
        <v>130349</v>
      </c>
      <c r="F2938" s="1336" t="s">
        <v>141</v>
      </c>
      <c r="G2938" s="1" t="s">
        <v>32</v>
      </c>
      <c r="H2938" s="1">
        <v>419299</v>
      </c>
      <c r="I2938" s="3">
        <v>42534</v>
      </c>
      <c r="J2938" s="3">
        <v>42524</v>
      </c>
      <c r="K2938" s="3">
        <v>42528</v>
      </c>
      <c r="N2938" s="1" t="s">
        <v>89</v>
      </c>
      <c r="O2938" s="1">
        <v>116795</v>
      </c>
      <c r="P2938" s="1">
        <v>3000</v>
      </c>
      <c r="Q2938" s="1">
        <v>7.7</v>
      </c>
      <c r="R2938" s="1337">
        <v>23100</v>
      </c>
      <c r="S2938" s="1">
        <v>268.35000000000002</v>
      </c>
      <c r="T2938" s="1">
        <v>6.7350000000000003</v>
      </c>
      <c r="U2938" s="1337">
        <v>20205</v>
      </c>
      <c r="V2938" s="1">
        <v>3.3799999999999997E-2</v>
      </c>
      <c r="W2938" s="1336">
        <v>101.4</v>
      </c>
      <c r="X2938" s="1">
        <v>13</v>
      </c>
      <c r="Y2938" s="1">
        <v>141</v>
      </c>
      <c r="AA2938" s="1">
        <v>401</v>
      </c>
      <c r="AB2938" s="1337">
        <v>2895</v>
      </c>
    </row>
    <row r="2939" spans="1:28">
      <c r="A2939" s="1336" t="s">
        <v>1414</v>
      </c>
      <c r="B2939" s="2" t="s">
        <v>1517</v>
      </c>
      <c r="C2939" s="1" t="s">
        <v>1518</v>
      </c>
      <c r="D2939" s="1" t="s">
        <v>116</v>
      </c>
      <c r="E2939" s="1">
        <v>130308</v>
      </c>
      <c r="F2939" s="1336" t="s">
        <v>126</v>
      </c>
      <c r="G2939" s="1" t="s">
        <v>32</v>
      </c>
      <c r="H2939" s="1">
        <v>419310</v>
      </c>
      <c r="I2939" s="3">
        <v>42534</v>
      </c>
      <c r="J2939" s="3">
        <v>42530</v>
      </c>
      <c r="K2939" s="3">
        <v>42531</v>
      </c>
      <c r="N2939" s="1" t="s">
        <v>89</v>
      </c>
      <c r="O2939" s="1">
        <v>117074</v>
      </c>
      <c r="P2939" s="1">
        <v>20000</v>
      </c>
      <c r="Q2939" s="1">
        <v>7.7</v>
      </c>
      <c r="R2939" s="1337">
        <v>154000</v>
      </c>
      <c r="S2939" s="4">
        <v>1789</v>
      </c>
      <c r="T2939" s="1">
        <v>6.7350000000000003</v>
      </c>
      <c r="U2939" s="1337">
        <v>134700</v>
      </c>
      <c r="V2939" s="1">
        <v>3.3799999999999997E-2</v>
      </c>
      <c r="W2939" s="1336">
        <v>676</v>
      </c>
      <c r="X2939" s="1">
        <v>13</v>
      </c>
      <c r="Y2939" s="1">
        <v>141</v>
      </c>
      <c r="AA2939" s="1">
        <v>401</v>
      </c>
      <c r="AB2939" s="1337">
        <v>19300</v>
      </c>
    </row>
    <row r="2940" spans="1:28">
      <c r="A2940" s="1336" t="s">
        <v>1414</v>
      </c>
      <c r="B2940" s="2" t="s">
        <v>1517</v>
      </c>
      <c r="C2940" s="1" t="s">
        <v>1518</v>
      </c>
      <c r="D2940" s="1" t="s">
        <v>116</v>
      </c>
      <c r="E2940" s="1">
        <v>130339</v>
      </c>
      <c r="F2940" s="1336" t="s">
        <v>258</v>
      </c>
      <c r="G2940" s="1" t="s">
        <v>32</v>
      </c>
      <c r="H2940" s="1">
        <v>419478</v>
      </c>
      <c r="I2940" s="3">
        <v>42534</v>
      </c>
      <c r="J2940" s="3">
        <v>42527</v>
      </c>
      <c r="K2940" s="3">
        <v>42528</v>
      </c>
      <c r="L2940" s="1">
        <v>222356</v>
      </c>
      <c r="M2940" s="3">
        <v>42532</v>
      </c>
      <c r="N2940" s="1" t="s">
        <v>89</v>
      </c>
      <c r="O2940" s="1">
        <v>116864</v>
      </c>
      <c r="P2940" s="1">
        <v>5000</v>
      </c>
      <c r="Q2940" s="1">
        <v>7.29</v>
      </c>
      <c r="R2940" s="1337">
        <v>36450</v>
      </c>
      <c r="S2940" s="4">
        <v>-1602.75</v>
      </c>
      <c r="T2940" s="1">
        <v>6.7350000000000003</v>
      </c>
      <c r="U2940" s="1337">
        <v>33675</v>
      </c>
      <c r="V2940" s="1">
        <v>3.3799999999999997E-2</v>
      </c>
      <c r="W2940" s="1336">
        <v>169</v>
      </c>
      <c r="X2940" s="1">
        <v>13</v>
      </c>
      <c r="Y2940" s="1">
        <v>135</v>
      </c>
      <c r="Z2940" s="1" t="s">
        <v>259</v>
      </c>
      <c r="AA2940" s="1">
        <v>401</v>
      </c>
      <c r="AB2940" s="1337">
        <v>2775</v>
      </c>
    </row>
    <row r="2941" spans="1:28">
      <c r="A2941" s="1336" t="s">
        <v>1414</v>
      </c>
      <c r="B2941" s="2" t="s">
        <v>1517</v>
      </c>
      <c r="C2941" s="1" t="s">
        <v>1518</v>
      </c>
      <c r="D2941" s="1" t="s">
        <v>116</v>
      </c>
      <c r="E2941" s="1">
        <v>130110</v>
      </c>
      <c r="F2941" s="1336" t="s">
        <v>198</v>
      </c>
      <c r="G2941" s="1" t="s">
        <v>32</v>
      </c>
      <c r="H2941" s="1">
        <v>419951</v>
      </c>
      <c r="I2941" s="3">
        <v>42538</v>
      </c>
      <c r="J2941" s="3">
        <v>42534</v>
      </c>
      <c r="K2941" s="3">
        <v>42535</v>
      </c>
      <c r="N2941" s="1" t="s">
        <v>89</v>
      </c>
      <c r="O2941" s="1">
        <v>117170</v>
      </c>
      <c r="P2941" s="1">
        <v>5000</v>
      </c>
      <c r="Q2941" s="1">
        <v>7.7</v>
      </c>
      <c r="R2941" s="1337">
        <v>38500</v>
      </c>
      <c r="S2941" s="1">
        <v>447.25</v>
      </c>
      <c r="T2941" s="1">
        <v>6.7350000000000003</v>
      </c>
      <c r="U2941" s="1337">
        <v>33675</v>
      </c>
      <c r="V2941" s="1">
        <v>3.3799999999999997E-2</v>
      </c>
      <c r="W2941" s="1336">
        <v>169</v>
      </c>
      <c r="X2941" s="1">
        <v>13</v>
      </c>
      <c r="Y2941" s="1">
        <v>130</v>
      </c>
      <c r="AA2941" s="1">
        <v>401</v>
      </c>
      <c r="AB2941" s="1337">
        <v>4825</v>
      </c>
    </row>
    <row r="2942" spans="1:28">
      <c r="A2942" s="1336" t="s">
        <v>1414</v>
      </c>
      <c r="B2942" s="2" t="s">
        <v>1517</v>
      </c>
      <c r="C2942" s="1" t="s">
        <v>1518</v>
      </c>
      <c r="D2942" s="1" t="s">
        <v>116</v>
      </c>
      <c r="E2942" s="1">
        <v>130322</v>
      </c>
      <c r="F2942" s="1336" t="s">
        <v>142</v>
      </c>
      <c r="G2942" s="1" t="s">
        <v>32</v>
      </c>
      <c r="H2942" s="1">
        <v>420989</v>
      </c>
      <c r="I2942" s="3">
        <v>42545</v>
      </c>
      <c r="J2942" s="3">
        <v>42543</v>
      </c>
      <c r="K2942" s="3">
        <v>42544</v>
      </c>
      <c r="L2942" s="1">
        <v>223112</v>
      </c>
      <c r="M2942" s="3">
        <v>42544</v>
      </c>
      <c r="N2942" s="1" t="s">
        <v>89</v>
      </c>
      <c r="O2942" s="1">
        <v>117392</v>
      </c>
      <c r="P2942" s="1">
        <v>5000</v>
      </c>
      <c r="Q2942" s="1">
        <v>7.41</v>
      </c>
      <c r="R2942" s="1337">
        <v>37050</v>
      </c>
      <c r="S2942" s="4">
        <v>-1002.75</v>
      </c>
      <c r="T2942" s="1">
        <v>6.7350000000000003</v>
      </c>
      <c r="U2942" s="1337">
        <v>33675</v>
      </c>
      <c r="V2942" s="1">
        <v>3.3799999999999997E-2</v>
      </c>
      <c r="W2942" s="1336">
        <v>169</v>
      </c>
      <c r="X2942" s="1">
        <v>13</v>
      </c>
      <c r="Y2942" s="1">
        <v>135</v>
      </c>
      <c r="Z2942" s="1" t="s">
        <v>143</v>
      </c>
      <c r="AA2942" s="1">
        <v>401</v>
      </c>
      <c r="AB2942" s="1337">
        <v>3375</v>
      </c>
    </row>
    <row r="2943" spans="1:28">
      <c r="A2943" s="1336" t="s">
        <v>1414</v>
      </c>
      <c r="B2943" s="2" t="s">
        <v>1519</v>
      </c>
      <c r="C2943" s="1" t="s">
        <v>1520</v>
      </c>
      <c r="D2943" s="1" t="s">
        <v>116</v>
      </c>
      <c r="E2943" s="1">
        <v>130118</v>
      </c>
      <c r="F2943" s="1336" t="s">
        <v>697</v>
      </c>
      <c r="G2943" s="1" t="s">
        <v>53</v>
      </c>
      <c r="H2943" s="1">
        <v>7334</v>
      </c>
      <c r="I2943" s="3">
        <v>42545</v>
      </c>
      <c r="J2943" s="3">
        <v>42549</v>
      </c>
      <c r="K2943" s="3">
        <v>42549</v>
      </c>
      <c r="L2943" s="1">
        <v>223148</v>
      </c>
      <c r="N2943" s="1" t="s">
        <v>54</v>
      </c>
      <c r="O2943" s="1">
        <v>7528</v>
      </c>
      <c r="P2943" s="1">
        <v>-2000</v>
      </c>
      <c r="Q2943" s="1">
        <v>7.85</v>
      </c>
      <c r="R2943" s="1337">
        <v>-15700</v>
      </c>
      <c r="S2943" s="1">
        <v>-478.9</v>
      </c>
      <c r="T2943" s="1">
        <v>6.7350000000000003</v>
      </c>
      <c r="U2943" s="1337">
        <v>-13470</v>
      </c>
      <c r="V2943" s="1">
        <v>3.3799999999999997E-2</v>
      </c>
      <c r="W2943" s="1336">
        <v>-67.599999999999994</v>
      </c>
      <c r="X2943" s="1">
        <v>13</v>
      </c>
      <c r="Y2943" s="1">
        <v>135</v>
      </c>
      <c r="Z2943" s="1" t="s">
        <v>436</v>
      </c>
      <c r="AA2943" s="1">
        <v>401</v>
      </c>
      <c r="AB2943" s="1337">
        <v>-2230</v>
      </c>
    </row>
    <row r="2944" spans="1:28">
      <c r="A2944" s="1336" t="s">
        <v>1414</v>
      </c>
      <c r="B2944" s="2" t="s">
        <v>1519</v>
      </c>
      <c r="C2944" s="1" t="s">
        <v>1520</v>
      </c>
      <c r="D2944" s="1" t="s">
        <v>116</v>
      </c>
      <c r="E2944" s="1">
        <v>140083</v>
      </c>
      <c r="F2944" s="1336" t="s">
        <v>117</v>
      </c>
      <c r="G2944" s="1" t="s">
        <v>32</v>
      </c>
      <c r="H2944" s="1">
        <v>418006</v>
      </c>
      <c r="I2944" s="3">
        <v>42522</v>
      </c>
      <c r="J2944" s="3">
        <v>42515</v>
      </c>
      <c r="K2944" s="3">
        <v>42522</v>
      </c>
      <c r="L2944" s="1">
        <v>221471</v>
      </c>
      <c r="M2944" s="3">
        <v>42522</v>
      </c>
      <c r="N2944" s="1" t="s">
        <v>89</v>
      </c>
      <c r="O2944" s="1">
        <v>116474</v>
      </c>
      <c r="P2944" s="1">
        <v>15000</v>
      </c>
      <c r="Q2944" s="1">
        <v>7.67</v>
      </c>
      <c r="R2944" s="1337">
        <v>115050</v>
      </c>
      <c r="S2944" s="1">
        <v>891.75</v>
      </c>
      <c r="T2944" s="1">
        <v>6.7350000000000003</v>
      </c>
      <c r="U2944" s="1337">
        <v>101025</v>
      </c>
      <c r="V2944" s="1">
        <v>3.3799999999999997E-2</v>
      </c>
      <c r="W2944" s="1336">
        <v>507</v>
      </c>
      <c r="X2944" s="1">
        <v>13</v>
      </c>
      <c r="Y2944" s="1">
        <v>141</v>
      </c>
      <c r="AA2944" s="1">
        <v>401</v>
      </c>
      <c r="AB2944" s="1337">
        <v>14025</v>
      </c>
    </row>
    <row r="2945" spans="1:28">
      <c r="A2945" s="1336" t="s">
        <v>1414</v>
      </c>
      <c r="B2945" s="2" t="s">
        <v>1519</v>
      </c>
      <c r="C2945" s="1" t="s">
        <v>1520</v>
      </c>
      <c r="D2945" s="1" t="s">
        <v>116</v>
      </c>
      <c r="E2945" s="1">
        <v>140083</v>
      </c>
      <c r="F2945" s="1336" t="s">
        <v>117</v>
      </c>
      <c r="G2945" s="1" t="s">
        <v>32</v>
      </c>
      <c r="H2945" s="1">
        <v>418024</v>
      </c>
      <c r="I2945" s="3">
        <v>42522</v>
      </c>
      <c r="J2945" s="3">
        <v>42520</v>
      </c>
      <c r="K2945" s="3">
        <v>42522</v>
      </c>
      <c r="L2945" s="1">
        <v>221472</v>
      </c>
      <c r="M2945" s="3">
        <v>42522</v>
      </c>
      <c r="N2945" s="1" t="s">
        <v>89</v>
      </c>
      <c r="O2945" s="1">
        <v>116570</v>
      </c>
      <c r="P2945" s="1">
        <v>25000</v>
      </c>
      <c r="Q2945" s="1">
        <v>7.67</v>
      </c>
      <c r="R2945" s="1337">
        <v>191750</v>
      </c>
      <c r="S2945" s="4">
        <v>1486.25</v>
      </c>
      <c r="T2945" s="1">
        <v>6.7350000000000003</v>
      </c>
      <c r="U2945" s="1337">
        <v>168375</v>
      </c>
      <c r="V2945" s="1">
        <v>3.3799999999999997E-2</v>
      </c>
      <c r="W2945" s="1336">
        <v>845</v>
      </c>
      <c r="X2945" s="1">
        <v>13</v>
      </c>
      <c r="Y2945" s="1">
        <v>141</v>
      </c>
      <c r="AA2945" s="1">
        <v>401</v>
      </c>
      <c r="AB2945" s="1337">
        <v>23375</v>
      </c>
    </row>
    <row r="2946" spans="1:28">
      <c r="A2946" s="1336" t="s">
        <v>1414</v>
      </c>
      <c r="B2946" s="2" t="s">
        <v>1519</v>
      </c>
      <c r="C2946" s="1" t="s">
        <v>1520</v>
      </c>
      <c r="D2946" s="1" t="s">
        <v>116</v>
      </c>
      <c r="E2946" s="1">
        <v>130004</v>
      </c>
      <c r="F2946" s="1336" t="s">
        <v>125</v>
      </c>
      <c r="G2946" s="1" t="s">
        <v>32</v>
      </c>
      <c r="H2946" s="1">
        <v>418033</v>
      </c>
      <c r="I2946" s="3">
        <v>42522</v>
      </c>
      <c r="J2946" s="3">
        <v>42521</v>
      </c>
      <c r="K2946" s="3">
        <v>42523</v>
      </c>
      <c r="L2946" s="1">
        <v>221495</v>
      </c>
      <c r="M2946" s="3">
        <v>42522</v>
      </c>
      <c r="N2946" s="1" t="s">
        <v>89</v>
      </c>
      <c r="O2946" s="1">
        <v>116639</v>
      </c>
      <c r="P2946" s="1">
        <v>15000</v>
      </c>
      <c r="Q2946" s="1">
        <v>7.78</v>
      </c>
      <c r="R2946" s="1337">
        <v>116700</v>
      </c>
      <c r="S2946" s="4">
        <v>2541.75</v>
      </c>
      <c r="T2946" s="1">
        <v>6.7350000000000003</v>
      </c>
      <c r="U2946" s="1337">
        <v>101025</v>
      </c>
      <c r="V2946" s="1">
        <v>3.3799999999999997E-2</v>
      </c>
      <c r="W2946" s="1336">
        <v>507</v>
      </c>
      <c r="X2946" s="1">
        <v>13</v>
      </c>
      <c r="Y2946" s="1">
        <v>130</v>
      </c>
      <c r="AA2946" s="1">
        <v>401</v>
      </c>
      <c r="AB2946" s="1337">
        <v>15675</v>
      </c>
    </row>
    <row r="2947" spans="1:28">
      <c r="A2947" s="1336" t="s">
        <v>1414</v>
      </c>
      <c r="B2947" s="2" t="s">
        <v>1519</v>
      </c>
      <c r="C2947" s="1" t="s">
        <v>1520</v>
      </c>
      <c r="D2947" s="1" t="s">
        <v>116</v>
      </c>
      <c r="E2947" s="1">
        <v>130370</v>
      </c>
      <c r="F2947" s="1336" t="s">
        <v>457</v>
      </c>
      <c r="G2947" s="1" t="s">
        <v>32</v>
      </c>
      <c r="H2947" s="1">
        <v>418139</v>
      </c>
      <c r="I2947" s="3">
        <v>42523</v>
      </c>
      <c r="J2947" s="3">
        <v>42521</v>
      </c>
      <c r="K2947" s="3">
        <v>42522</v>
      </c>
      <c r="L2947" s="1">
        <v>221546</v>
      </c>
      <c r="M2947" s="3">
        <v>42523</v>
      </c>
      <c r="N2947" s="1" t="s">
        <v>89</v>
      </c>
      <c r="O2947" s="1">
        <v>116626</v>
      </c>
      <c r="P2947" s="1">
        <v>10000</v>
      </c>
      <c r="Q2947" s="1">
        <v>7.67</v>
      </c>
      <c r="R2947" s="1337">
        <v>76700</v>
      </c>
      <c r="S2947" s="1">
        <v>594.5</v>
      </c>
      <c r="T2947" s="1">
        <v>6.7350000000000003</v>
      </c>
      <c r="U2947" s="1337">
        <v>67350</v>
      </c>
      <c r="V2947" s="1">
        <v>3.3799999999999997E-2</v>
      </c>
      <c r="W2947" s="1336">
        <v>338</v>
      </c>
      <c r="X2947" s="1">
        <v>13</v>
      </c>
      <c r="Y2947" s="1">
        <v>135</v>
      </c>
      <c r="Z2947" s="1" t="s">
        <v>436</v>
      </c>
      <c r="AA2947" s="1">
        <v>401</v>
      </c>
      <c r="AB2947" s="1337">
        <v>9350</v>
      </c>
    </row>
    <row r="2948" spans="1:28">
      <c r="A2948" s="1336" t="s">
        <v>1414</v>
      </c>
      <c r="B2948" s="2" t="s">
        <v>1519</v>
      </c>
      <c r="C2948" s="1" t="s">
        <v>1520</v>
      </c>
      <c r="D2948" s="1" t="s">
        <v>116</v>
      </c>
      <c r="E2948" s="1">
        <v>130003</v>
      </c>
      <c r="F2948" s="1336" t="s">
        <v>145</v>
      </c>
      <c r="G2948" s="1" t="s">
        <v>32</v>
      </c>
      <c r="H2948" s="1">
        <v>418233</v>
      </c>
      <c r="I2948" s="3">
        <v>42524</v>
      </c>
      <c r="J2948" s="3">
        <v>42522</v>
      </c>
      <c r="K2948" s="3">
        <v>42537</v>
      </c>
      <c r="N2948" s="1" t="s">
        <v>89</v>
      </c>
      <c r="O2948" s="1">
        <v>116678</v>
      </c>
      <c r="P2948" s="1">
        <v>15000</v>
      </c>
      <c r="Q2948" s="1">
        <v>7.7</v>
      </c>
      <c r="R2948" s="1337">
        <v>115500</v>
      </c>
      <c r="S2948" s="4">
        <v>1341.75</v>
      </c>
      <c r="T2948" s="1">
        <v>6.7350000000000003</v>
      </c>
      <c r="U2948" s="1337">
        <v>101025</v>
      </c>
      <c r="V2948" s="1">
        <v>3.3799999999999997E-2</v>
      </c>
      <c r="W2948" s="1336">
        <v>507</v>
      </c>
      <c r="X2948" s="1">
        <v>13</v>
      </c>
      <c r="Y2948" s="1">
        <v>130</v>
      </c>
      <c r="AA2948" s="1">
        <v>401</v>
      </c>
      <c r="AB2948" s="1337">
        <v>14475</v>
      </c>
    </row>
    <row r="2949" spans="1:28">
      <c r="A2949" s="1336" t="s">
        <v>1414</v>
      </c>
      <c r="B2949" s="2" t="s">
        <v>1519</v>
      </c>
      <c r="C2949" s="1" t="s">
        <v>1520</v>
      </c>
      <c r="D2949" s="1" t="s">
        <v>116</v>
      </c>
      <c r="E2949" s="1">
        <v>140008</v>
      </c>
      <c r="F2949" s="1336" t="s">
        <v>123</v>
      </c>
      <c r="G2949" s="1" t="s">
        <v>32</v>
      </c>
      <c r="H2949" s="1">
        <v>418331</v>
      </c>
      <c r="I2949" s="3">
        <v>42524</v>
      </c>
      <c r="J2949" s="3">
        <v>42522</v>
      </c>
      <c r="K2949" s="3">
        <v>42527</v>
      </c>
      <c r="L2949" s="1">
        <v>221637</v>
      </c>
      <c r="M2949" s="3">
        <v>42524</v>
      </c>
      <c r="N2949" s="1" t="s">
        <v>89</v>
      </c>
      <c r="O2949" s="1">
        <v>116700</v>
      </c>
      <c r="P2949" s="1">
        <v>30000</v>
      </c>
      <c r="Q2949" s="1">
        <v>7.67</v>
      </c>
      <c r="R2949" s="1337">
        <v>230100</v>
      </c>
      <c r="S2949" s="4">
        <v>1783.5</v>
      </c>
      <c r="T2949" s="1">
        <v>6.7350000000000003</v>
      </c>
      <c r="U2949" s="1337">
        <v>202050</v>
      </c>
      <c r="V2949" s="1">
        <v>3.3799999999999997E-2</v>
      </c>
      <c r="W2949" s="1337">
        <v>1014</v>
      </c>
      <c r="X2949" s="1">
        <v>13</v>
      </c>
      <c r="Y2949" s="1">
        <v>141</v>
      </c>
      <c r="AA2949" s="1">
        <v>401</v>
      </c>
      <c r="AB2949" s="1337">
        <v>28050</v>
      </c>
    </row>
    <row r="2950" spans="1:28">
      <c r="A2950" s="1336" t="s">
        <v>1414</v>
      </c>
      <c r="B2950" s="2" t="s">
        <v>1519</v>
      </c>
      <c r="C2950" s="1" t="s">
        <v>1520</v>
      </c>
      <c r="D2950" s="1" t="s">
        <v>116</v>
      </c>
      <c r="E2950" s="1">
        <v>130019</v>
      </c>
      <c r="F2950" s="1336" t="s">
        <v>412</v>
      </c>
      <c r="G2950" s="1" t="s">
        <v>32</v>
      </c>
      <c r="H2950" s="1">
        <v>418361</v>
      </c>
      <c r="I2950" s="3">
        <v>42527</v>
      </c>
      <c r="J2950" s="3">
        <v>42522</v>
      </c>
      <c r="K2950" s="3">
        <v>42523</v>
      </c>
      <c r="N2950" s="1" t="s">
        <v>89</v>
      </c>
      <c r="O2950" s="1">
        <v>116732</v>
      </c>
      <c r="P2950" s="1">
        <v>10000</v>
      </c>
      <c r="Q2950" s="1">
        <v>7.85</v>
      </c>
      <c r="R2950" s="1337">
        <v>78500</v>
      </c>
      <c r="S2950" s="4">
        <v>2394.5</v>
      </c>
      <c r="T2950" s="1">
        <v>6.7350000000000003</v>
      </c>
      <c r="U2950" s="1337">
        <v>67350</v>
      </c>
      <c r="V2950" s="1">
        <v>3.3799999999999997E-2</v>
      </c>
      <c r="W2950" s="1336">
        <v>338</v>
      </c>
      <c r="X2950" s="1">
        <v>13</v>
      </c>
      <c r="Y2950" s="1">
        <v>130</v>
      </c>
      <c r="AA2950" s="1">
        <v>401</v>
      </c>
      <c r="AB2950" s="1337">
        <v>11150</v>
      </c>
    </row>
    <row r="2951" spans="1:28">
      <c r="A2951" s="1336" t="s">
        <v>1414</v>
      </c>
      <c r="B2951" s="2" t="s">
        <v>1519</v>
      </c>
      <c r="C2951" s="1" t="s">
        <v>1520</v>
      </c>
      <c r="D2951" s="1" t="s">
        <v>116</v>
      </c>
      <c r="E2951" s="1">
        <v>130018</v>
      </c>
      <c r="F2951" s="1336" t="s">
        <v>124</v>
      </c>
      <c r="G2951" s="1" t="s">
        <v>32</v>
      </c>
      <c r="H2951" s="1">
        <v>418386</v>
      </c>
      <c r="I2951" s="3">
        <v>42527</v>
      </c>
      <c r="J2951" s="3">
        <v>42521</v>
      </c>
      <c r="K2951" s="3">
        <v>42523</v>
      </c>
      <c r="N2951" s="1" t="s">
        <v>89</v>
      </c>
      <c r="O2951" s="1">
        <v>116645</v>
      </c>
      <c r="P2951" s="1">
        <v>3000</v>
      </c>
      <c r="Q2951" s="1">
        <v>7.7</v>
      </c>
      <c r="R2951" s="1337">
        <v>23100</v>
      </c>
      <c r="S2951" s="1">
        <v>268.35000000000002</v>
      </c>
      <c r="T2951" s="1">
        <v>6.7350000000000003</v>
      </c>
      <c r="U2951" s="1337">
        <v>20205</v>
      </c>
      <c r="V2951" s="1">
        <v>3.3799999999999997E-2</v>
      </c>
      <c r="W2951" s="1336">
        <v>101.4</v>
      </c>
      <c r="X2951" s="1">
        <v>13</v>
      </c>
      <c r="Y2951" s="1">
        <v>130</v>
      </c>
      <c r="AA2951" s="1">
        <v>401</v>
      </c>
      <c r="AB2951" s="1337">
        <v>2895</v>
      </c>
    </row>
    <row r="2952" spans="1:28">
      <c r="A2952" s="1336" t="s">
        <v>1414</v>
      </c>
      <c r="B2952" s="2" t="s">
        <v>1519</v>
      </c>
      <c r="C2952" s="1" t="s">
        <v>1520</v>
      </c>
      <c r="D2952" s="1" t="s">
        <v>116</v>
      </c>
      <c r="E2952" s="1">
        <v>130007</v>
      </c>
      <c r="F2952" s="1336" t="s">
        <v>146</v>
      </c>
      <c r="G2952" s="1" t="s">
        <v>32</v>
      </c>
      <c r="H2952" s="1">
        <v>418519</v>
      </c>
      <c r="I2952" s="3">
        <v>42527</v>
      </c>
      <c r="J2952" s="3">
        <v>42517</v>
      </c>
      <c r="K2952" s="3">
        <v>42523</v>
      </c>
      <c r="L2952" s="1">
        <v>221782</v>
      </c>
      <c r="M2952" s="3">
        <v>42526</v>
      </c>
      <c r="N2952" s="1" t="s">
        <v>89</v>
      </c>
      <c r="O2952" s="1">
        <v>116531</v>
      </c>
      <c r="P2952" s="1">
        <v>5000</v>
      </c>
      <c r="Q2952" s="1">
        <v>7.85</v>
      </c>
      <c r="R2952" s="1337">
        <v>39250</v>
      </c>
      <c r="S2952" s="4">
        <v>1197.25</v>
      </c>
      <c r="T2952" s="1">
        <v>6.7350000000000003</v>
      </c>
      <c r="U2952" s="1337">
        <v>33675</v>
      </c>
      <c r="V2952" s="1">
        <v>3.3799999999999997E-2</v>
      </c>
      <c r="W2952" s="1336">
        <v>169</v>
      </c>
      <c r="X2952" s="1">
        <v>13</v>
      </c>
      <c r="Y2952" s="1">
        <v>130</v>
      </c>
      <c r="AA2952" s="1">
        <v>401</v>
      </c>
      <c r="AB2952" s="1337">
        <v>5575</v>
      </c>
    </row>
    <row r="2953" spans="1:28">
      <c r="A2953" s="1336" t="s">
        <v>1414</v>
      </c>
      <c r="B2953" s="2" t="s">
        <v>1519</v>
      </c>
      <c r="C2953" s="1" t="s">
        <v>1520</v>
      </c>
      <c r="D2953" s="1" t="s">
        <v>116</v>
      </c>
      <c r="E2953" s="1">
        <v>140546</v>
      </c>
      <c r="F2953" s="1336" t="s">
        <v>428</v>
      </c>
      <c r="G2953" s="1" t="s">
        <v>32</v>
      </c>
      <c r="H2953" s="1">
        <v>418597</v>
      </c>
      <c r="I2953" s="3">
        <v>42527</v>
      </c>
      <c r="J2953" s="3">
        <v>42527</v>
      </c>
      <c r="K2953" s="3">
        <v>42527</v>
      </c>
      <c r="L2953" s="1">
        <v>221888</v>
      </c>
      <c r="M2953" s="3">
        <v>42527</v>
      </c>
      <c r="N2953" s="1" t="s">
        <v>89</v>
      </c>
      <c r="O2953" s="1">
        <v>116826</v>
      </c>
      <c r="P2953" s="1">
        <v>1800</v>
      </c>
      <c r="Q2953" s="1">
        <v>7.85</v>
      </c>
      <c r="R2953" s="1337">
        <v>14130</v>
      </c>
      <c r="S2953" s="1">
        <v>431.01</v>
      </c>
      <c r="T2953" s="1">
        <v>6.7350000000000003</v>
      </c>
      <c r="U2953" s="1337">
        <v>12123</v>
      </c>
      <c r="V2953" s="1">
        <v>3.3799999999999997E-2</v>
      </c>
      <c r="W2953" s="1336">
        <v>60.84</v>
      </c>
      <c r="X2953" s="1">
        <v>13</v>
      </c>
      <c r="Y2953" s="1">
        <v>141</v>
      </c>
      <c r="AA2953" s="1">
        <v>401</v>
      </c>
      <c r="AB2953" s="1337">
        <v>2007</v>
      </c>
    </row>
    <row r="2954" spans="1:28">
      <c r="A2954" s="1336" t="s">
        <v>1414</v>
      </c>
      <c r="B2954" s="2" t="s">
        <v>1519</v>
      </c>
      <c r="C2954" s="1" t="s">
        <v>1520</v>
      </c>
      <c r="D2954" s="1" t="s">
        <v>116</v>
      </c>
      <c r="E2954" s="1">
        <v>130140</v>
      </c>
      <c r="F2954" s="1336" t="s">
        <v>222</v>
      </c>
      <c r="G2954" s="1" t="s">
        <v>32</v>
      </c>
      <c r="H2954" s="1">
        <v>418610</v>
      </c>
      <c r="I2954" s="3">
        <v>42528</v>
      </c>
      <c r="J2954" s="3">
        <v>42524</v>
      </c>
      <c r="K2954" s="3">
        <v>42527</v>
      </c>
      <c r="N2954" s="1" t="s">
        <v>89</v>
      </c>
      <c r="O2954" s="1">
        <v>116778</v>
      </c>
      <c r="P2954" s="1">
        <v>10000</v>
      </c>
      <c r="Q2954" s="1">
        <v>7.85</v>
      </c>
      <c r="R2954" s="1337">
        <v>78500</v>
      </c>
      <c r="S2954" s="4">
        <v>2394.5</v>
      </c>
      <c r="T2954" s="1">
        <v>6.7350000000000003</v>
      </c>
      <c r="U2954" s="1337">
        <v>67350</v>
      </c>
      <c r="V2954" s="1">
        <v>3.3799999999999997E-2</v>
      </c>
      <c r="W2954" s="1336">
        <v>338</v>
      </c>
      <c r="X2954" s="1">
        <v>13</v>
      </c>
      <c r="Y2954" s="1">
        <v>130</v>
      </c>
      <c r="AA2954" s="1">
        <v>401</v>
      </c>
      <c r="AB2954" s="1337">
        <v>11150</v>
      </c>
    </row>
    <row r="2955" spans="1:28">
      <c r="A2955" s="1336" t="s">
        <v>1414</v>
      </c>
      <c r="B2955" s="2" t="s">
        <v>1519</v>
      </c>
      <c r="C2955" s="1" t="s">
        <v>1520</v>
      </c>
      <c r="D2955" s="1" t="s">
        <v>116</v>
      </c>
      <c r="E2955" s="1">
        <v>130339</v>
      </c>
      <c r="F2955" s="1336" t="s">
        <v>258</v>
      </c>
      <c r="G2955" s="1" t="s">
        <v>32</v>
      </c>
      <c r="H2955" s="1">
        <v>419064</v>
      </c>
      <c r="I2955" s="3">
        <v>42530</v>
      </c>
      <c r="J2955" s="3">
        <v>42527</v>
      </c>
      <c r="K2955" s="3">
        <v>42528</v>
      </c>
      <c r="L2955" s="1">
        <v>222143</v>
      </c>
      <c r="M2955" s="3">
        <v>42530</v>
      </c>
      <c r="N2955" s="1" t="s">
        <v>89</v>
      </c>
      <c r="O2955" s="1">
        <v>116828</v>
      </c>
      <c r="P2955" s="1">
        <v>20000</v>
      </c>
      <c r="Q2955" s="1">
        <v>7.29</v>
      </c>
      <c r="R2955" s="1337">
        <v>145800</v>
      </c>
      <c r="S2955" s="4">
        <v>-6411</v>
      </c>
      <c r="T2955" s="1">
        <v>6.7350000000000003</v>
      </c>
      <c r="U2955" s="1337">
        <v>134700</v>
      </c>
      <c r="V2955" s="1">
        <v>3.3799999999999997E-2</v>
      </c>
      <c r="W2955" s="1336">
        <v>676</v>
      </c>
      <c r="X2955" s="1">
        <v>13</v>
      </c>
      <c r="Y2955" s="1">
        <v>135</v>
      </c>
      <c r="Z2955" s="1" t="s">
        <v>259</v>
      </c>
      <c r="AA2955" s="1">
        <v>401</v>
      </c>
      <c r="AB2955" s="1337">
        <v>11100</v>
      </c>
    </row>
    <row r="2956" spans="1:28">
      <c r="A2956" s="1336" t="s">
        <v>1414</v>
      </c>
      <c r="B2956" s="2" t="s">
        <v>1519</v>
      </c>
      <c r="C2956" s="1" t="s">
        <v>1520</v>
      </c>
      <c r="D2956" s="1" t="s">
        <v>116</v>
      </c>
      <c r="E2956" s="1">
        <v>130023</v>
      </c>
      <c r="F2956" s="1336" t="s">
        <v>153</v>
      </c>
      <c r="G2956" s="1" t="s">
        <v>32</v>
      </c>
      <c r="H2956" s="1">
        <v>419120</v>
      </c>
      <c r="I2956" s="3">
        <v>42531</v>
      </c>
      <c r="J2956" s="3">
        <v>42530</v>
      </c>
      <c r="K2956" s="3">
        <v>42530</v>
      </c>
      <c r="N2956" s="1" t="s">
        <v>89</v>
      </c>
      <c r="O2956" s="1">
        <v>117059</v>
      </c>
      <c r="P2956" s="1">
        <v>28000</v>
      </c>
      <c r="Q2956" s="1">
        <v>7.7</v>
      </c>
      <c r="R2956" s="1337">
        <v>215600</v>
      </c>
      <c r="S2956" s="4">
        <v>2504.6</v>
      </c>
      <c r="T2956" s="1">
        <v>6.7350000000000003</v>
      </c>
      <c r="U2956" s="1337">
        <v>188580</v>
      </c>
      <c r="V2956" s="1">
        <v>3.3799999999999997E-2</v>
      </c>
      <c r="W2956" s="1336">
        <v>946.4</v>
      </c>
      <c r="X2956" s="1">
        <v>13</v>
      </c>
      <c r="Y2956" s="1">
        <v>130</v>
      </c>
      <c r="AA2956" s="1">
        <v>401</v>
      </c>
      <c r="AB2956" s="1337">
        <v>27020</v>
      </c>
    </row>
    <row r="2957" spans="1:28">
      <c r="A2957" s="1336" t="s">
        <v>1414</v>
      </c>
      <c r="B2957" s="2" t="s">
        <v>1519</v>
      </c>
      <c r="C2957" s="1" t="s">
        <v>1520</v>
      </c>
      <c r="D2957" s="1" t="s">
        <v>116</v>
      </c>
      <c r="E2957" s="1">
        <v>130023</v>
      </c>
      <c r="F2957" s="1336" t="s">
        <v>153</v>
      </c>
      <c r="G2957" s="1" t="s">
        <v>32</v>
      </c>
      <c r="H2957" s="1">
        <v>419126</v>
      </c>
      <c r="I2957" s="3">
        <v>42531</v>
      </c>
      <c r="J2957" s="3">
        <v>42530</v>
      </c>
      <c r="K2957" s="3">
        <v>42530</v>
      </c>
      <c r="N2957" s="1" t="s">
        <v>89</v>
      </c>
      <c r="O2957" s="1">
        <v>117059</v>
      </c>
      <c r="P2957" s="1">
        <v>32000</v>
      </c>
      <c r="Q2957" s="1">
        <v>7.7</v>
      </c>
      <c r="R2957" s="1337">
        <v>246400</v>
      </c>
      <c r="S2957" s="4">
        <v>2862.4</v>
      </c>
      <c r="T2957" s="1">
        <v>6.7350000000000003</v>
      </c>
      <c r="U2957" s="1337">
        <v>215520</v>
      </c>
      <c r="V2957" s="1">
        <v>3.3799999999999997E-2</v>
      </c>
      <c r="W2957" s="1337">
        <v>1081.5999999999999</v>
      </c>
      <c r="X2957" s="1">
        <v>13</v>
      </c>
      <c r="Y2957" s="1">
        <v>130</v>
      </c>
      <c r="AA2957" s="1">
        <v>401</v>
      </c>
      <c r="AB2957" s="1337">
        <v>30880</v>
      </c>
    </row>
    <row r="2958" spans="1:28">
      <c r="A2958" s="1336" t="s">
        <v>1414</v>
      </c>
      <c r="B2958" s="2" t="s">
        <v>1519</v>
      </c>
      <c r="C2958" s="1" t="s">
        <v>1520</v>
      </c>
      <c r="D2958" s="1" t="s">
        <v>116</v>
      </c>
      <c r="E2958" s="1">
        <v>130004</v>
      </c>
      <c r="F2958" s="1336" t="s">
        <v>125</v>
      </c>
      <c r="G2958" s="1" t="s">
        <v>32</v>
      </c>
      <c r="H2958" s="1">
        <v>419196</v>
      </c>
      <c r="I2958" s="3">
        <v>42531</v>
      </c>
      <c r="J2958" s="3">
        <v>42530</v>
      </c>
      <c r="K2958" s="3">
        <v>42531</v>
      </c>
      <c r="L2958" s="1">
        <v>222165</v>
      </c>
      <c r="M2958" s="3">
        <v>42530</v>
      </c>
      <c r="N2958" s="1" t="s">
        <v>89</v>
      </c>
      <c r="O2958" s="1">
        <v>117045</v>
      </c>
      <c r="P2958" s="1">
        <v>5000</v>
      </c>
      <c r="Q2958" s="1">
        <v>7.78</v>
      </c>
      <c r="R2958" s="1337">
        <v>38900</v>
      </c>
      <c r="S2958" s="1">
        <v>847.25</v>
      </c>
      <c r="T2958" s="1">
        <v>6.7350000000000003</v>
      </c>
      <c r="U2958" s="1337">
        <v>33675</v>
      </c>
      <c r="V2958" s="1">
        <v>3.3799999999999997E-2</v>
      </c>
      <c r="W2958" s="1336">
        <v>169</v>
      </c>
      <c r="X2958" s="1">
        <v>13</v>
      </c>
      <c r="Y2958" s="1">
        <v>130</v>
      </c>
      <c r="AA2958" s="1">
        <v>401</v>
      </c>
      <c r="AB2958" s="1337">
        <v>5225</v>
      </c>
    </row>
    <row r="2959" spans="1:28">
      <c r="A2959" s="1336" t="s">
        <v>1414</v>
      </c>
      <c r="B2959" s="2" t="s">
        <v>1519</v>
      </c>
      <c r="C2959" s="1" t="s">
        <v>1520</v>
      </c>
      <c r="D2959" s="1" t="s">
        <v>116</v>
      </c>
      <c r="E2959" s="1">
        <v>130157</v>
      </c>
      <c r="F2959" s="1336" t="s">
        <v>415</v>
      </c>
      <c r="G2959" s="1" t="s">
        <v>32</v>
      </c>
      <c r="H2959" s="1">
        <v>419212</v>
      </c>
      <c r="I2959" s="3">
        <v>42531</v>
      </c>
      <c r="J2959" s="3">
        <v>42529</v>
      </c>
      <c r="K2959" s="3">
        <v>42530</v>
      </c>
      <c r="L2959" s="1">
        <v>222170</v>
      </c>
      <c r="M2959" s="3">
        <v>42530</v>
      </c>
      <c r="N2959" s="1" t="s">
        <v>89</v>
      </c>
      <c r="O2959" s="1">
        <v>116985</v>
      </c>
      <c r="P2959" s="1">
        <v>8000</v>
      </c>
      <c r="Q2959" s="1">
        <v>7.78</v>
      </c>
      <c r="R2959" s="1337">
        <v>62240</v>
      </c>
      <c r="S2959" s="4">
        <v>1355.6</v>
      </c>
      <c r="T2959" s="1">
        <v>6.7350000000000003</v>
      </c>
      <c r="U2959" s="1337">
        <v>53880</v>
      </c>
      <c r="V2959" s="1">
        <v>3.3799999999999997E-2</v>
      </c>
      <c r="W2959" s="1336">
        <v>270.39999999999998</v>
      </c>
      <c r="X2959" s="1">
        <v>13</v>
      </c>
      <c r="Y2959" s="1">
        <v>130</v>
      </c>
      <c r="AA2959" s="1">
        <v>401</v>
      </c>
      <c r="AB2959" s="1337">
        <v>8360</v>
      </c>
    </row>
    <row r="2960" spans="1:28">
      <c r="A2960" s="1336" t="s">
        <v>1414</v>
      </c>
      <c r="B2960" s="2" t="s">
        <v>1519</v>
      </c>
      <c r="C2960" s="1" t="s">
        <v>1520</v>
      </c>
      <c r="D2960" s="1" t="s">
        <v>116</v>
      </c>
      <c r="E2960" s="1">
        <v>140083</v>
      </c>
      <c r="F2960" s="1336" t="s">
        <v>117</v>
      </c>
      <c r="G2960" s="1" t="s">
        <v>32</v>
      </c>
      <c r="H2960" s="1">
        <v>419221</v>
      </c>
      <c r="I2960" s="3">
        <v>42531</v>
      </c>
      <c r="J2960" s="3">
        <v>42527</v>
      </c>
      <c r="K2960" s="3">
        <v>42528</v>
      </c>
      <c r="L2960" s="1">
        <v>222268</v>
      </c>
      <c r="M2960" s="3">
        <v>42531</v>
      </c>
      <c r="N2960" s="1" t="s">
        <v>89</v>
      </c>
      <c r="O2960" s="1">
        <v>116822</v>
      </c>
      <c r="P2960" s="1">
        <v>15000</v>
      </c>
      <c r="Q2960" s="1">
        <v>7.48</v>
      </c>
      <c r="R2960" s="1337">
        <v>112200</v>
      </c>
      <c r="S2960" s="4">
        <v>-1958.25</v>
      </c>
      <c r="T2960" s="1">
        <v>6.7350000000000003</v>
      </c>
      <c r="U2960" s="1337">
        <v>101025</v>
      </c>
      <c r="V2960" s="1">
        <v>3.3799999999999997E-2</v>
      </c>
      <c r="W2960" s="1336">
        <v>507</v>
      </c>
      <c r="X2960" s="1">
        <v>13</v>
      </c>
      <c r="Y2960" s="1">
        <v>141</v>
      </c>
      <c r="AA2960" s="1">
        <v>401</v>
      </c>
      <c r="AB2960" s="1337">
        <v>11175</v>
      </c>
    </row>
    <row r="2961" spans="1:28">
      <c r="A2961" s="1336" t="s">
        <v>1414</v>
      </c>
      <c r="B2961" s="2" t="s">
        <v>1519</v>
      </c>
      <c r="C2961" s="1" t="s">
        <v>1520</v>
      </c>
      <c r="D2961" s="1" t="s">
        <v>116</v>
      </c>
      <c r="E2961" s="1">
        <v>130001</v>
      </c>
      <c r="F2961" s="1336" t="s">
        <v>132</v>
      </c>
      <c r="G2961" s="1" t="s">
        <v>32</v>
      </c>
      <c r="H2961" s="1">
        <v>419269</v>
      </c>
      <c r="I2961" s="3">
        <v>42532</v>
      </c>
      <c r="J2961" s="3">
        <v>42528</v>
      </c>
      <c r="K2961" s="3">
        <v>42529</v>
      </c>
      <c r="N2961" s="1" t="s">
        <v>89</v>
      </c>
      <c r="O2961" s="1">
        <v>116966</v>
      </c>
      <c r="P2961" s="1">
        <v>30000</v>
      </c>
      <c r="Q2961" s="1">
        <v>7.67</v>
      </c>
      <c r="R2961" s="1337">
        <v>230100</v>
      </c>
      <c r="S2961" s="4">
        <v>1783.5</v>
      </c>
      <c r="T2961" s="1">
        <v>6.7350000000000003</v>
      </c>
      <c r="U2961" s="1337">
        <v>202050</v>
      </c>
      <c r="V2961" s="1">
        <v>3.3799999999999997E-2</v>
      </c>
      <c r="W2961" s="1337">
        <v>1014</v>
      </c>
      <c r="X2961" s="1">
        <v>13</v>
      </c>
      <c r="Y2961" s="1">
        <v>130</v>
      </c>
      <c r="AA2961" s="1">
        <v>401</v>
      </c>
      <c r="AB2961" s="1337">
        <v>28050</v>
      </c>
    </row>
    <row r="2962" spans="1:28">
      <c r="A2962" s="1336" t="s">
        <v>1414</v>
      </c>
      <c r="B2962" s="2" t="s">
        <v>1519</v>
      </c>
      <c r="C2962" s="1" t="s">
        <v>1520</v>
      </c>
      <c r="D2962" s="1" t="s">
        <v>116</v>
      </c>
      <c r="E2962" s="1">
        <v>130349</v>
      </c>
      <c r="F2962" s="1336" t="s">
        <v>141</v>
      </c>
      <c r="G2962" s="1" t="s">
        <v>32</v>
      </c>
      <c r="H2962" s="1">
        <v>419299</v>
      </c>
      <c r="I2962" s="3">
        <v>42534</v>
      </c>
      <c r="J2962" s="3">
        <v>42524</v>
      </c>
      <c r="K2962" s="3">
        <v>42528</v>
      </c>
      <c r="N2962" s="1" t="s">
        <v>89</v>
      </c>
      <c r="O2962" s="1">
        <v>116795</v>
      </c>
      <c r="P2962" s="1">
        <v>3000</v>
      </c>
      <c r="Q2962" s="1">
        <v>7.7</v>
      </c>
      <c r="R2962" s="1337">
        <v>23100</v>
      </c>
      <c r="S2962" s="1">
        <v>268.35000000000002</v>
      </c>
      <c r="T2962" s="1">
        <v>6.7350000000000003</v>
      </c>
      <c r="U2962" s="1337">
        <v>20205</v>
      </c>
      <c r="V2962" s="1">
        <v>3.3799999999999997E-2</v>
      </c>
      <c r="W2962" s="1336">
        <v>101.4</v>
      </c>
      <c r="X2962" s="1">
        <v>13</v>
      </c>
      <c r="Y2962" s="1">
        <v>141</v>
      </c>
      <c r="AA2962" s="1">
        <v>401</v>
      </c>
      <c r="AB2962" s="1337">
        <v>2895</v>
      </c>
    </row>
    <row r="2963" spans="1:28">
      <c r="A2963" s="1336" t="s">
        <v>1414</v>
      </c>
      <c r="B2963" s="2" t="s">
        <v>1519</v>
      </c>
      <c r="C2963" s="1" t="s">
        <v>1520</v>
      </c>
      <c r="D2963" s="1" t="s">
        <v>116</v>
      </c>
      <c r="E2963" s="1">
        <v>130283</v>
      </c>
      <c r="F2963" s="1336" t="s">
        <v>1421</v>
      </c>
      <c r="G2963" s="1" t="s">
        <v>32</v>
      </c>
      <c r="H2963" s="1">
        <v>419335</v>
      </c>
      <c r="I2963" s="3">
        <v>42534</v>
      </c>
      <c r="J2963" s="3">
        <v>42531</v>
      </c>
      <c r="K2963" s="3">
        <v>42534</v>
      </c>
      <c r="N2963" s="1" t="s">
        <v>89</v>
      </c>
      <c r="O2963" s="1">
        <v>117135</v>
      </c>
      <c r="P2963" s="1">
        <v>1900</v>
      </c>
      <c r="Q2963" s="1">
        <v>7.78</v>
      </c>
      <c r="R2963" s="1337">
        <v>14782</v>
      </c>
      <c r="S2963" s="1">
        <v>321.95999999999998</v>
      </c>
      <c r="T2963" s="1">
        <v>6.7350000000000003</v>
      </c>
      <c r="U2963" s="1337">
        <v>12796.5</v>
      </c>
      <c r="V2963" s="1">
        <v>3.3799999999999997E-2</v>
      </c>
      <c r="W2963" s="1336">
        <v>64.22</v>
      </c>
      <c r="X2963" s="1">
        <v>13</v>
      </c>
      <c r="Y2963" s="1">
        <v>135</v>
      </c>
      <c r="Z2963" s="1" t="s">
        <v>90</v>
      </c>
      <c r="AA2963" s="1">
        <v>401</v>
      </c>
      <c r="AB2963" s="1337">
        <v>1985.5</v>
      </c>
    </row>
    <row r="2964" spans="1:28">
      <c r="A2964" s="1336" t="s">
        <v>1414</v>
      </c>
      <c r="B2964" s="2" t="s">
        <v>1519</v>
      </c>
      <c r="C2964" s="1" t="s">
        <v>1520</v>
      </c>
      <c r="D2964" s="1" t="s">
        <v>116</v>
      </c>
      <c r="E2964" s="1">
        <v>130089</v>
      </c>
      <c r="F2964" s="1336" t="s">
        <v>1374</v>
      </c>
      <c r="G2964" s="1" t="s">
        <v>32</v>
      </c>
      <c r="H2964" s="1">
        <v>419477</v>
      </c>
      <c r="I2964" s="3">
        <v>42534</v>
      </c>
      <c r="J2964" s="3">
        <v>42527</v>
      </c>
      <c r="K2964" s="3">
        <v>42529</v>
      </c>
      <c r="L2964" s="1">
        <v>222405</v>
      </c>
      <c r="M2964" s="3">
        <v>42534</v>
      </c>
      <c r="N2964" s="1" t="s">
        <v>89</v>
      </c>
      <c r="O2964" s="1">
        <v>116859</v>
      </c>
      <c r="P2964" s="1">
        <v>200</v>
      </c>
      <c r="Q2964" s="1">
        <v>7.85</v>
      </c>
      <c r="R2964" s="1337">
        <v>1570</v>
      </c>
      <c r="S2964" s="1">
        <v>47.89</v>
      </c>
      <c r="T2964" s="1">
        <v>6.7350000000000003</v>
      </c>
      <c r="U2964" s="1337">
        <v>1347</v>
      </c>
      <c r="V2964" s="1">
        <v>3.3799999999999997E-2</v>
      </c>
      <c r="W2964" s="1336">
        <v>6.76</v>
      </c>
      <c r="X2964" s="1">
        <v>13</v>
      </c>
      <c r="Y2964" s="1">
        <v>135</v>
      </c>
      <c r="Z2964" s="1" t="s">
        <v>143</v>
      </c>
      <c r="AA2964" s="1">
        <v>401</v>
      </c>
      <c r="AB2964" s="1336">
        <v>223</v>
      </c>
    </row>
    <row r="2965" spans="1:28">
      <c r="A2965" s="1336" t="s">
        <v>1414</v>
      </c>
      <c r="B2965" s="2" t="s">
        <v>1519</v>
      </c>
      <c r="C2965" s="1" t="s">
        <v>1520</v>
      </c>
      <c r="D2965" s="1" t="s">
        <v>116</v>
      </c>
      <c r="E2965" s="1">
        <v>130339</v>
      </c>
      <c r="F2965" s="1336" t="s">
        <v>258</v>
      </c>
      <c r="G2965" s="1" t="s">
        <v>32</v>
      </c>
      <c r="H2965" s="1">
        <v>419478</v>
      </c>
      <c r="I2965" s="3">
        <v>42534</v>
      </c>
      <c r="J2965" s="3">
        <v>42527</v>
      </c>
      <c r="K2965" s="3">
        <v>42528</v>
      </c>
      <c r="L2965" s="1">
        <v>222356</v>
      </c>
      <c r="M2965" s="3">
        <v>42532</v>
      </c>
      <c r="N2965" s="1" t="s">
        <v>89</v>
      </c>
      <c r="O2965" s="1">
        <v>116864</v>
      </c>
      <c r="P2965" s="1">
        <v>5000</v>
      </c>
      <c r="Q2965" s="1">
        <v>7.29</v>
      </c>
      <c r="R2965" s="1337">
        <v>36450</v>
      </c>
      <c r="S2965" s="4">
        <v>-1602.75</v>
      </c>
      <c r="T2965" s="1">
        <v>6.7350000000000003</v>
      </c>
      <c r="U2965" s="1337">
        <v>33675</v>
      </c>
      <c r="V2965" s="1">
        <v>3.3799999999999997E-2</v>
      </c>
      <c r="W2965" s="1336">
        <v>169</v>
      </c>
      <c r="X2965" s="1">
        <v>13</v>
      </c>
      <c r="Y2965" s="1">
        <v>135</v>
      </c>
      <c r="Z2965" s="1" t="s">
        <v>259</v>
      </c>
      <c r="AA2965" s="1">
        <v>401</v>
      </c>
      <c r="AB2965" s="1337">
        <v>2775</v>
      </c>
    </row>
    <row r="2966" spans="1:28">
      <c r="A2966" s="1336" t="s">
        <v>1414</v>
      </c>
      <c r="B2966" s="2" t="s">
        <v>1519</v>
      </c>
      <c r="C2966" s="1" t="s">
        <v>1520</v>
      </c>
      <c r="D2966" s="1" t="s">
        <v>116</v>
      </c>
      <c r="E2966" s="1">
        <v>130001</v>
      </c>
      <c r="F2966" s="1336" t="s">
        <v>132</v>
      </c>
      <c r="G2966" s="1" t="s">
        <v>32</v>
      </c>
      <c r="H2966" s="1">
        <v>419647</v>
      </c>
      <c r="I2966" s="3">
        <v>42536</v>
      </c>
      <c r="J2966" s="3">
        <v>42528</v>
      </c>
      <c r="K2966" s="3">
        <v>42529</v>
      </c>
      <c r="N2966" s="1" t="s">
        <v>89</v>
      </c>
      <c r="O2966" s="1">
        <v>116966</v>
      </c>
      <c r="P2966" s="1">
        <v>20000</v>
      </c>
      <c r="Q2966" s="1">
        <v>7.67</v>
      </c>
      <c r="R2966" s="1337">
        <v>153400</v>
      </c>
      <c r="S2966" s="4">
        <v>1189</v>
      </c>
      <c r="T2966" s="1">
        <v>6.7350000000000003</v>
      </c>
      <c r="U2966" s="1337">
        <v>134700</v>
      </c>
      <c r="V2966" s="1">
        <v>3.3799999999999997E-2</v>
      </c>
      <c r="W2966" s="1336">
        <v>676</v>
      </c>
      <c r="X2966" s="1">
        <v>13</v>
      </c>
      <c r="Y2966" s="1">
        <v>130</v>
      </c>
      <c r="AA2966" s="1">
        <v>401</v>
      </c>
      <c r="AB2966" s="1337">
        <v>18700</v>
      </c>
    </row>
    <row r="2967" spans="1:28">
      <c r="A2967" s="1336" t="s">
        <v>1414</v>
      </c>
      <c r="B2967" s="2" t="s">
        <v>1519</v>
      </c>
      <c r="C2967" s="1" t="s">
        <v>1520</v>
      </c>
      <c r="D2967" s="1" t="s">
        <v>116</v>
      </c>
      <c r="E2967" s="1">
        <v>130365</v>
      </c>
      <c r="F2967" s="1336" t="s">
        <v>432</v>
      </c>
      <c r="G2967" s="1" t="s">
        <v>32</v>
      </c>
      <c r="H2967" s="1">
        <v>419759</v>
      </c>
      <c r="I2967" s="3">
        <v>42535</v>
      </c>
      <c r="J2967" s="3">
        <v>42531</v>
      </c>
      <c r="K2967" s="3">
        <v>42531</v>
      </c>
      <c r="L2967" s="1">
        <v>222496</v>
      </c>
      <c r="M2967" s="3">
        <v>42535</v>
      </c>
      <c r="N2967" s="1" t="s">
        <v>89</v>
      </c>
      <c r="O2967" s="1">
        <v>117107</v>
      </c>
      <c r="P2967" s="1">
        <v>1500</v>
      </c>
      <c r="Q2967" s="1">
        <v>7.67</v>
      </c>
      <c r="R2967" s="1337">
        <v>11505</v>
      </c>
      <c r="S2967" s="1">
        <v>89.18</v>
      </c>
      <c r="T2967" s="1">
        <v>6.7350000000000003</v>
      </c>
      <c r="U2967" s="1337">
        <v>10102.5</v>
      </c>
      <c r="V2967" s="1">
        <v>3.3799999999999997E-2</v>
      </c>
      <c r="W2967" s="1336">
        <v>50.7</v>
      </c>
      <c r="X2967" s="1">
        <v>13</v>
      </c>
      <c r="Y2967" s="1">
        <v>135</v>
      </c>
      <c r="Z2967" s="1" t="s">
        <v>90</v>
      </c>
      <c r="AA2967" s="1">
        <v>401</v>
      </c>
      <c r="AB2967" s="1337">
        <v>1402.5</v>
      </c>
    </row>
    <row r="2968" spans="1:28">
      <c r="A2968" s="1336" t="s">
        <v>1414</v>
      </c>
      <c r="B2968" s="2" t="s">
        <v>1519</v>
      </c>
      <c r="C2968" s="1" t="s">
        <v>1520</v>
      </c>
      <c r="D2968" s="1" t="s">
        <v>116</v>
      </c>
      <c r="E2968" s="1">
        <v>140546</v>
      </c>
      <c r="F2968" s="1336" t="s">
        <v>428</v>
      </c>
      <c r="G2968" s="1" t="s">
        <v>32</v>
      </c>
      <c r="H2968" s="1">
        <v>419820</v>
      </c>
      <c r="I2968" s="3">
        <v>42536</v>
      </c>
      <c r="J2968" s="3">
        <v>42536</v>
      </c>
      <c r="K2968" s="3">
        <v>42536</v>
      </c>
      <c r="L2968" s="1">
        <v>222604</v>
      </c>
      <c r="M2968" s="3">
        <v>42536</v>
      </c>
      <c r="N2968" s="1" t="s">
        <v>89</v>
      </c>
      <c r="O2968" s="1">
        <v>117248</v>
      </c>
      <c r="P2968" s="1">
        <v>1800</v>
      </c>
      <c r="Q2968" s="1">
        <v>7.78</v>
      </c>
      <c r="R2968" s="1337">
        <v>14004</v>
      </c>
      <c r="S2968" s="1">
        <v>305.01</v>
      </c>
      <c r="T2968" s="1">
        <v>6.7350000000000003</v>
      </c>
      <c r="U2968" s="1337">
        <v>12123</v>
      </c>
      <c r="V2968" s="1">
        <v>3.3799999999999997E-2</v>
      </c>
      <c r="W2968" s="1336">
        <v>60.84</v>
      </c>
      <c r="X2968" s="1">
        <v>13</v>
      </c>
      <c r="Y2968" s="1">
        <v>141</v>
      </c>
      <c r="AA2968" s="1">
        <v>401</v>
      </c>
      <c r="AB2968" s="1337">
        <v>1881</v>
      </c>
    </row>
    <row r="2969" spans="1:28">
      <c r="A2969" s="1336" t="s">
        <v>1414</v>
      </c>
      <c r="B2969" s="2" t="s">
        <v>1519</v>
      </c>
      <c r="C2969" s="1" t="s">
        <v>1520</v>
      </c>
      <c r="D2969" s="1" t="s">
        <v>116</v>
      </c>
      <c r="E2969" s="1">
        <v>130099</v>
      </c>
      <c r="F2969" s="1336" t="s">
        <v>150</v>
      </c>
      <c r="G2969" s="1" t="s">
        <v>32</v>
      </c>
      <c r="H2969" s="1">
        <v>419857</v>
      </c>
      <c r="I2969" s="3">
        <v>42536</v>
      </c>
      <c r="J2969" s="3">
        <v>42535</v>
      </c>
      <c r="K2969" s="3">
        <v>42535</v>
      </c>
      <c r="N2969" s="1" t="s">
        <v>89</v>
      </c>
      <c r="O2969" s="1">
        <v>117207</v>
      </c>
      <c r="P2969" s="1">
        <v>32000</v>
      </c>
      <c r="Q2969" s="1">
        <v>7.7</v>
      </c>
      <c r="R2969" s="1337">
        <v>246400</v>
      </c>
      <c r="S2969" s="4">
        <v>2862.4</v>
      </c>
      <c r="T2969" s="1">
        <v>6.7350000000000003</v>
      </c>
      <c r="U2969" s="1337">
        <v>215520</v>
      </c>
      <c r="V2969" s="1">
        <v>3.3799999999999997E-2</v>
      </c>
      <c r="W2969" s="1337">
        <v>1081.5999999999999</v>
      </c>
      <c r="X2969" s="1">
        <v>13</v>
      </c>
      <c r="Y2969" s="1">
        <v>130</v>
      </c>
      <c r="AA2969" s="1">
        <v>401</v>
      </c>
      <c r="AB2969" s="1337">
        <v>30880</v>
      </c>
    </row>
    <row r="2970" spans="1:28">
      <c r="A2970" s="1336" t="s">
        <v>1414</v>
      </c>
      <c r="B2970" s="2" t="s">
        <v>1519</v>
      </c>
      <c r="C2970" s="1" t="s">
        <v>1520</v>
      </c>
      <c r="D2970" s="1" t="s">
        <v>116</v>
      </c>
      <c r="E2970" s="1">
        <v>130099</v>
      </c>
      <c r="F2970" s="1336" t="s">
        <v>150</v>
      </c>
      <c r="G2970" s="1" t="s">
        <v>32</v>
      </c>
      <c r="H2970" s="1">
        <v>419898</v>
      </c>
      <c r="I2970" s="3">
        <v>42537</v>
      </c>
      <c r="J2970" s="3">
        <v>42535</v>
      </c>
      <c r="K2970" s="3">
        <v>42535</v>
      </c>
      <c r="N2970" s="1" t="s">
        <v>89</v>
      </c>
      <c r="O2970" s="1">
        <v>117207</v>
      </c>
      <c r="P2970" s="1">
        <v>18000</v>
      </c>
      <c r="Q2970" s="1">
        <v>7.7</v>
      </c>
      <c r="R2970" s="1337">
        <v>138600</v>
      </c>
      <c r="S2970" s="4">
        <v>1610.1</v>
      </c>
      <c r="T2970" s="1">
        <v>6.7350000000000003</v>
      </c>
      <c r="U2970" s="1337">
        <v>121230</v>
      </c>
      <c r="V2970" s="1">
        <v>3.3799999999999997E-2</v>
      </c>
      <c r="W2970" s="1336">
        <v>608.4</v>
      </c>
      <c r="X2970" s="1">
        <v>13</v>
      </c>
      <c r="Y2970" s="1">
        <v>130</v>
      </c>
      <c r="AA2970" s="1">
        <v>401</v>
      </c>
      <c r="AB2970" s="1337">
        <v>17370</v>
      </c>
    </row>
    <row r="2971" spans="1:28">
      <c r="A2971" s="1336" t="s">
        <v>1414</v>
      </c>
      <c r="B2971" s="2" t="s">
        <v>1519</v>
      </c>
      <c r="C2971" s="1" t="s">
        <v>1520</v>
      </c>
      <c r="D2971" s="1" t="s">
        <v>116</v>
      </c>
      <c r="E2971" s="1">
        <v>130110</v>
      </c>
      <c r="F2971" s="1336" t="s">
        <v>198</v>
      </c>
      <c r="G2971" s="1" t="s">
        <v>32</v>
      </c>
      <c r="H2971" s="1">
        <v>419951</v>
      </c>
      <c r="I2971" s="3">
        <v>42538</v>
      </c>
      <c r="J2971" s="3">
        <v>42534</v>
      </c>
      <c r="K2971" s="3">
        <v>42535</v>
      </c>
      <c r="N2971" s="1" t="s">
        <v>89</v>
      </c>
      <c r="O2971" s="1">
        <v>117170</v>
      </c>
      <c r="P2971" s="1">
        <v>10000</v>
      </c>
      <c r="Q2971" s="1">
        <v>7.7</v>
      </c>
      <c r="R2971" s="1337">
        <v>77000</v>
      </c>
      <c r="S2971" s="1">
        <v>894.5</v>
      </c>
      <c r="T2971" s="1">
        <v>6.7350000000000003</v>
      </c>
      <c r="U2971" s="1337">
        <v>67350</v>
      </c>
      <c r="V2971" s="1">
        <v>3.3799999999999997E-2</v>
      </c>
      <c r="W2971" s="1336">
        <v>338</v>
      </c>
      <c r="X2971" s="1">
        <v>13</v>
      </c>
      <c r="Y2971" s="1">
        <v>130</v>
      </c>
      <c r="AA2971" s="1">
        <v>401</v>
      </c>
      <c r="AB2971" s="1337">
        <v>9650</v>
      </c>
    </row>
    <row r="2972" spans="1:28">
      <c r="A2972" s="1336" t="s">
        <v>1414</v>
      </c>
      <c r="B2972" s="2" t="s">
        <v>1519</v>
      </c>
      <c r="C2972" s="1" t="s">
        <v>1520</v>
      </c>
      <c r="D2972" s="1" t="s">
        <v>116</v>
      </c>
      <c r="E2972" s="1">
        <v>130216</v>
      </c>
      <c r="F2972" s="1336" t="s">
        <v>810</v>
      </c>
      <c r="G2972" s="1" t="s">
        <v>32</v>
      </c>
      <c r="H2972" s="1">
        <v>420000</v>
      </c>
      <c r="I2972" s="3">
        <v>42536</v>
      </c>
      <c r="J2972" s="3">
        <v>42534</v>
      </c>
      <c r="K2972" s="3">
        <v>42537</v>
      </c>
      <c r="L2972" s="1">
        <v>222620</v>
      </c>
      <c r="M2972" s="3">
        <v>42536</v>
      </c>
      <c r="N2972" s="1" t="s">
        <v>89</v>
      </c>
      <c r="O2972" s="1">
        <v>117193</v>
      </c>
      <c r="P2972" s="1">
        <v>4000</v>
      </c>
      <c r="Q2972" s="1">
        <v>7.85</v>
      </c>
      <c r="R2972" s="1337">
        <v>31400</v>
      </c>
      <c r="S2972" s="1">
        <v>957.8</v>
      </c>
      <c r="T2972" s="1">
        <v>6.7350000000000003</v>
      </c>
      <c r="U2972" s="1337">
        <v>26940</v>
      </c>
      <c r="V2972" s="1">
        <v>3.3799999999999997E-2</v>
      </c>
      <c r="W2972" s="1336">
        <v>135.19999999999999</v>
      </c>
      <c r="X2972" s="1">
        <v>13</v>
      </c>
      <c r="Y2972" s="1">
        <v>135</v>
      </c>
      <c r="Z2972" s="1" t="s">
        <v>436</v>
      </c>
      <c r="AA2972" s="1">
        <v>401</v>
      </c>
      <c r="AB2972" s="1337">
        <v>4460</v>
      </c>
    </row>
    <row r="2973" spans="1:28">
      <c r="A2973" s="1336" t="s">
        <v>1414</v>
      </c>
      <c r="B2973" s="2" t="s">
        <v>1519</v>
      </c>
      <c r="C2973" s="1" t="s">
        <v>1520</v>
      </c>
      <c r="D2973" s="1" t="s">
        <v>116</v>
      </c>
      <c r="E2973" s="1">
        <v>130308</v>
      </c>
      <c r="F2973" s="1336" t="s">
        <v>126</v>
      </c>
      <c r="G2973" s="1" t="s">
        <v>32</v>
      </c>
      <c r="H2973" s="1">
        <v>420192</v>
      </c>
      <c r="I2973" s="3">
        <v>42541</v>
      </c>
      <c r="J2973" s="3">
        <v>42537</v>
      </c>
      <c r="K2973" s="3">
        <v>42538</v>
      </c>
      <c r="N2973" s="1" t="s">
        <v>89</v>
      </c>
      <c r="O2973" s="1">
        <v>117266</v>
      </c>
      <c r="P2973" s="1">
        <v>16000</v>
      </c>
      <c r="Q2973" s="1">
        <v>7.7</v>
      </c>
      <c r="R2973" s="1337">
        <v>123200</v>
      </c>
      <c r="S2973" s="4">
        <v>1431.2</v>
      </c>
      <c r="T2973" s="1">
        <v>6.7350000000000003</v>
      </c>
      <c r="U2973" s="1337">
        <v>107760</v>
      </c>
      <c r="V2973" s="1">
        <v>3.3799999999999997E-2</v>
      </c>
      <c r="W2973" s="1336">
        <v>540.79999999999995</v>
      </c>
      <c r="X2973" s="1">
        <v>13</v>
      </c>
      <c r="Y2973" s="1">
        <v>141</v>
      </c>
      <c r="AA2973" s="1">
        <v>401</v>
      </c>
      <c r="AB2973" s="1337">
        <v>15440</v>
      </c>
    </row>
    <row r="2974" spans="1:28">
      <c r="A2974" s="1336" t="s">
        <v>1414</v>
      </c>
      <c r="B2974" s="2" t="s">
        <v>1519</v>
      </c>
      <c r="C2974" s="1" t="s">
        <v>1520</v>
      </c>
      <c r="D2974" s="1" t="s">
        <v>116</v>
      </c>
      <c r="E2974" s="1">
        <v>130001</v>
      </c>
      <c r="F2974" s="1336" t="s">
        <v>132</v>
      </c>
      <c r="G2974" s="1" t="s">
        <v>32</v>
      </c>
      <c r="H2974" s="1">
        <v>420199</v>
      </c>
      <c r="I2974" s="3">
        <v>42541</v>
      </c>
      <c r="J2974" s="3">
        <v>42528</v>
      </c>
      <c r="K2974" s="3">
        <v>42529</v>
      </c>
      <c r="N2974" s="1" t="s">
        <v>89</v>
      </c>
      <c r="O2974" s="1">
        <v>116966</v>
      </c>
      <c r="P2974" s="1">
        <v>30000</v>
      </c>
      <c r="Q2974" s="1">
        <v>7.67</v>
      </c>
      <c r="R2974" s="1337">
        <v>230100</v>
      </c>
      <c r="S2974" s="4">
        <v>1783.5</v>
      </c>
      <c r="T2974" s="1">
        <v>6.7350000000000003</v>
      </c>
      <c r="U2974" s="1337">
        <v>202050</v>
      </c>
      <c r="V2974" s="1">
        <v>3.3799999999999997E-2</v>
      </c>
      <c r="W2974" s="1337">
        <v>1014</v>
      </c>
      <c r="X2974" s="1">
        <v>13</v>
      </c>
      <c r="Y2974" s="1">
        <v>130</v>
      </c>
      <c r="AA2974" s="1">
        <v>401</v>
      </c>
      <c r="AB2974" s="1337">
        <v>28050</v>
      </c>
    </row>
    <row r="2975" spans="1:28">
      <c r="A2975" s="1336" t="s">
        <v>1414</v>
      </c>
      <c r="B2975" s="2" t="s">
        <v>1519</v>
      </c>
      <c r="C2975" s="1" t="s">
        <v>1520</v>
      </c>
      <c r="D2975" s="1" t="s">
        <v>116</v>
      </c>
      <c r="E2975" s="1">
        <v>130308</v>
      </c>
      <c r="F2975" s="1336" t="s">
        <v>126</v>
      </c>
      <c r="G2975" s="1" t="s">
        <v>32</v>
      </c>
      <c r="H2975" s="1">
        <v>420200</v>
      </c>
      <c r="I2975" s="3">
        <v>42541</v>
      </c>
      <c r="J2975" s="3">
        <v>42537</v>
      </c>
      <c r="K2975" s="3">
        <v>42538</v>
      </c>
      <c r="N2975" s="1" t="s">
        <v>89</v>
      </c>
      <c r="O2975" s="1">
        <v>117266</v>
      </c>
      <c r="P2975" s="1">
        <v>32000</v>
      </c>
      <c r="Q2975" s="1">
        <v>7.7</v>
      </c>
      <c r="R2975" s="1337">
        <v>246400</v>
      </c>
      <c r="S2975" s="4">
        <v>2862.4</v>
      </c>
      <c r="T2975" s="1">
        <v>6.7350000000000003</v>
      </c>
      <c r="U2975" s="1337">
        <v>215520</v>
      </c>
      <c r="V2975" s="1">
        <v>3.3799999999999997E-2</v>
      </c>
      <c r="W2975" s="1337">
        <v>1081.5999999999999</v>
      </c>
      <c r="X2975" s="1">
        <v>13</v>
      </c>
      <c r="Y2975" s="1">
        <v>141</v>
      </c>
      <c r="AA2975" s="1">
        <v>401</v>
      </c>
      <c r="AB2975" s="1337">
        <v>30880</v>
      </c>
    </row>
    <row r="2976" spans="1:28">
      <c r="A2976" s="1336" t="s">
        <v>1414</v>
      </c>
      <c r="B2976" s="2" t="s">
        <v>1519</v>
      </c>
      <c r="C2976" s="1" t="s">
        <v>1520</v>
      </c>
      <c r="D2976" s="1" t="s">
        <v>116</v>
      </c>
      <c r="E2976" s="1">
        <v>130308</v>
      </c>
      <c r="F2976" s="1336" t="s">
        <v>126</v>
      </c>
      <c r="G2976" s="1" t="s">
        <v>32</v>
      </c>
      <c r="H2976" s="1">
        <v>420201</v>
      </c>
      <c r="I2976" s="3">
        <v>42541</v>
      </c>
      <c r="J2976" s="3">
        <v>42537</v>
      </c>
      <c r="K2976" s="3">
        <v>42538</v>
      </c>
      <c r="N2976" s="1" t="s">
        <v>89</v>
      </c>
      <c r="O2976" s="1">
        <v>117266</v>
      </c>
      <c r="P2976" s="1">
        <v>32000</v>
      </c>
      <c r="Q2976" s="1">
        <v>7.7</v>
      </c>
      <c r="R2976" s="1337">
        <v>246400</v>
      </c>
      <c r="S2976" s="4">
        <v>2862.4</v>
      </c>
      <c r="T2976" s="1">
        <v>6.7350000000000003</v>
      </c>
      <c r="U2976" s="1337">
        <v>215520</v>
      </c>
      <c r="V2976" s="1">
        <v>3.3799999999999997E-2</v>
      </c>
      <c r="W2976" s="1337">
        <v>1081.5999999999999</v>
      </c>
      <c r="X2976" s="1">
        <v>13</v>
      </c>
      <c r="Y2976" s="1">
        <v>141</v>
      </c>
      <c r="AA2976" s="1">
        <v>401</v>
      </c>
      <c r="AB2976" s="1337">
        <v>30880</v>
      </c>
    </row>
    <row r="2977" spans="1:28">
      <c r="A2977" s="1336" t="s">
        <v>1414</v>
      </c>
      <c r="B2977" s="2" t="s">
        <v>1519</v>
      </c>
      <c r="C2977" s="1" t="s">
        <v>1520</v>
      </c>
      <c r="D2977" s="1" t="s">
        <v>116</v>
      </c>
      <c r="E2977" s="1">
        <v>130001</v>
      </c>
      <c r="F2977" s="1336" t="s">
        <v>132</v>
      </c>
      <c r="G2977" s="1" t="s">
        <v>32</v>
      </c>
      <c r="H2977" s="1">
        <v>420397</v>
      </c>
      <c r="I2977" s="3">
        <v>42542</v>
      </c>
      <c r="J2977" s="3">
        <v>42528</v>
      </c>
      <c r="K2977" s="3">
        <v>42529</v>
      </c>
      <c r="N2977" s="1" t="s">
        <v>89</v>
      </c>
      <c r="O2977" s="1">
        <v>116966</v>
      </c>
      <c r="P2977" s="1">
        <v>20000</v>
      </c>
      <c r="Q2977" s="1">
        <v>7.67</v>
      </c>
      <c r="R2977" s="1337">
        <v>153400</v>
      </c>
      <c r="S2977" s="4">
        <v>1189</v>
      </c>
      <c r="T2977" s="1">
        <v>6.7350000000000003</v>
      </c>
      <c r="U2977" s="1337">
        <v>134700</v>
      </c>
      <c r="V2977" s="1">
        <v>3.3799999999999997E-2</v>
      </c>
      <c r="W2977" s="1336">
        <v>676</v>
      </c>
      <c r="X2977" s="1">
        <v>13</v>
      </c>
      <c r="Y2977" s="1">
        <v>130</v>
      </c>
      <c r="AA2977" s="1">
        <v>401</v>
      </c>
      <c r="AB2977" s="1337">
        <v>18700</v>
      </c>
    </row>
    <row r="2978" spans="1:28">
      <c r="A2978" s="1336" t="s">
        <v>1414</v>
      </c>
      <c r="B2978" s="2" t="s">
        <v>1519</v>
      </c>
      <c r="C2978" s="1" t="s">
        <v>1520</v>
      </c>
      <c r="D2978" s="1" t="s">
        <v>116</v>
      </c>
      <c r="E2978" s="1">
        <v>130157</v>
      </c>
      <c r="F2978" s="1336" t="s">
        <v>415</v>
      </c>
      <c r="G2978" s="1" t="s">
        <v>32</v>
      </c>
      <c r="H2978" s="1">
        <v>420433</v>
      </c>
      <c r="I2978" s="3">
        <v>42542</v>
      </c>
      <c r="J2978" s="3">
        <v>42541</v>
      </c>
      <c r="K2978" s="3">
        <v>42542</v>
      </c>
      <c r="L2978" s="1">
        <v>222905</v>
      </c>
      <c r="M2978" s="3">
        <v>42541</v>
      </c>
      <c r="N2978" s="1" t="s">
        <v>89</v>
      </c>
      <c r="O2978" s="1">
        <v>117325</v>
      </c>
      <c r="P2978" s="1">
        <v>10000</v>
      </c>
      <c r="Q2978" s="1">
        <v>7.78</v>
      </c>
      <c r="R2978" s="1337">
        <v>77800</v>
      </c>
      <c r="S2978" s="4">
        <v>1694.5</v>
      </c>
      <c r="T2978" s="1">
        <v>6.7350000000000003</v>
      </c>
      <c r="U2978" s="1337">
        <v>67350</v>
      </c>
      <c r="V2978" s="1">
        <v>3.3799999999999997E-2</v>
      </c>
      <c r="W2978" s="1336">
        <v>338</v>
      </c>
      <c r="X2978" s="1">
        <v>13</v>
      </c>
      <c r="Y2978" s="1">
        <v>130</v>
      </c>
      <c r="AA2978" s="1">
        <v>401</v>
      </c>
      <c r="AB2978" s="1337">
        <v>10450</v>
      </c>
    </row>
    <row r="2979" spans="1:28">
      <c r="A2979" s="1336" t="s">
        <v>1414</v>
      </c>
      <c r="B2979" s="2" t="s">
        <v>1519</v>
      </c>
      <c r="C2979" s="1" t="s">
        <v>1520</v>
      </c>
      <c r="D2979" s="1" t="s">
        <v>116</v>
      </c>
      <c r="E2979" s="1">
        <v>140546</v>
      </c>
      <c r="F2979" s="1336" t="s">
        <v>428</v>
      </c>
      <c r="G2979" s="1" t="s">
        <v>32</v>
      </c>
      <c r="H2979" s="1">
        <v>420510</v>
      </c>
      <c r="I2979" s="3">
        <v>42543</v>
      </c>
      <c r="J2979" s="3">
        <v>42541</v>
      </c>
      <c r="K2979" s="3">
        <v>42542</v>
      </c>
      <c r="N2979" s="1" t="s">
        <v>89</v>
      </c>
      <c r="O2979" s="1">
        <v>117344</v>
      </c>
      <c r="P2979" s="1">
        <v>5000</v>
      </c>
      <c r="Q2979" s="1">
        <v>7.76</v>
      </c>
      <c r="R2979" s="1337">
        <v>38800</v>
      </c>
      <c r="S2979" s="1">
        <v>747.25</v>
      </c>
      <c r="T2979" s="1">
        <v>6.7350000000000003</v>
      </c>
      <c r="U2979" s="1337">
        <v>33675</v>
      </c>
      <c r="V2979" s="1">
        <v>3.3799999999999997E-2</v>
      </c>
      <c r="W2979" s="1336">
        <v>169</v>
      </c>
      <c r="X2979" s="1">
        <v>13</v>
      </c>
      <c r="Y2979" s="1">
        <v>141</v>
      </c>
      <c r="AA2979" s="1">
        <v>401</v>
      </c>
      <c r="AB2979" s="1337">
        <v>5125</v>
      </c>
    </row>
    <row r="2980" spans="1:28">
      <c r="A2980" s="1336" t="s">
        <v>1414</v>
      </c>
      <c r="B2980" s="2" t="s">
        <v>1519</v>
      </c>
      <c r="C2980" s="1" t="s">
        <v>1520</v>
      </c>
      <c r="D2980" s="1" t="s">
        <v>116</v>
      </c>
      <c r="E2980" s="1">
        <v>130157</v>
      </c>
      <c r="F2980" s="1336" t="s">
        <v>415</v>
      </c>
      <c r="G2980" s="1" t="s">
        <v>32</v>
      </c>
      <c r="H2980" s="1">
        <v>420689</v>
      </c>
      <c r="I2980" s="3">
        <v>42543</v>
      </c>
      <c r="J2980" s="3">
        <v>42542</v>
      </c>
      <c r="K2980" s="3">
        <v>42543</v>
      </c>
      <c r="L2980" s="1">
        <v>223026</v>
      </c>
      <c r="M2980" s="3">
        <v>42543</v>
      </c>
      <c r="N2980" s="1" t="s">
        <v>89</v>
      </c>
      <c r="O2980" s="1">
        <v>117390</v>
      </c>
      <c r="P2980" s="1">
        <v>15000</v>
      </c>
      <c r="Q2980" s="1">
        <v>7.78</v>
      </c>
      <c r="R2980" s="1337">
        <v>116700</v>
      </c>
      <c r="S2980" s="4">
        <v>2541.75</v>
      </c>
      <c r="T2980" s="1">
        <v>6.7350000000000003</v>
      </c>
      <c r="U2980" s="1337">
        <v>101025</v>
      </c>
      <c r="V2980" s="1">
        <v>3.3799999999999997E-2</v>
      </c>
      <c r="W2980" s="1336">
        <v>507</v>
      </c>
      <c r="X2980" s="1">
        <v>13</v>
      </c>
      <c r="Y2980" s="1">
        <v>130</v>
      </c>
      <c r="AA2980" s="1">
        <v>401</v>
      </c>
      <c r="AB2980" s="1337">
        <v>15675</v>
      </c>
    </row>
    <row r="2981" spans="1:28">
      <c r="A2981" s="1336" t="s">
        <v>1414</v>
      </c>
      <c r="B2981" s="2" t="s">
        <v>1519</v>
      </c>
      <c r="C2981" s="1" t="s">
        <v>1520</v>
      </c>
      <c r="D2981" s="1" t="s">
        <v>116</v>
      </c>
      <c r="E2981" s="1">
        <v>130013</v>
      </c>
      <c r="F2981" s="1336" t="s">
        <v>221</v>
      </c>
      <c r="G2981" s="1" t="s">
        <v>32</v>
      </c>
      <c r="H2981" s="1">
        <v>420765</v>
      </c>
      <c r="I2981" s="3">
        <v>42545</v>
      </c>
      <c r="J2981" s="3">
        <v>42544</v>
      </c>
      <c r="K2981" s="3">
        <v>42545</v>
      </c>
      <c r="N2981" s="1" t="s">
        <v>89</v>
      </c>
      <c r="O2981" s="1">
        <v>117420</v>
      </c>
      <c r="P2981" s="1">
        <v>5000</v>
      </c>
      <c r="Q2981" s="1">
        <v>7.51</v>
      </c>
      <c r="R2981" s="1337">
        <v>37550</v>
      </c>
      <c r="S2981" s="1">
        <v>-502.75</v>
      </c>
      <c r="T2981" s="1">
        <v>6.7350000000000003</v>
      </c>
      <c r="U2981" s="1337">
        <v>33675</v>
      </c>
      <c r="V2981" s="1">
        <v>3.3799999999999997E-2</v>
      </c>
      <c r="W2981" s="1336">
        <v>169</v>
      </c>
      <c r="X2981" s="1">
        <v>13</v>
      </c>
      <c r="Y2981" s="1">
        <v>130</v>
      </c>
      <c r="AA2981" s="1">
        <v>401</v>
      </c>
      <c r="AB2981" s="1337">
        <v>3875</v>
      </c>
    </row>
    <row r="2982" spans="1:28">
      <c r="A2982" s="1336" t="s">
        <v>1414</v>
      </c>
      <c r="B2982" s="2" t="s">
        <v>1519</v>
      </c>
      <c r="C2982" s="1" t="s">
        <v>1520</v>
      </c>
      <c r="D2982" s="1" t="s">
        <v>116</v>
      </c>
      <c r="E2982" s="1">
        <v>130375</v>
      </c>
      <c r="F2982" s="1336" t="s">
        <v>458</v>
      </c>
      <c r="G2982" s="1" t="s">
        <v>32</v>
      </c>
      <c r="H2982" s="1">
        <v>420939</v>
      </c>
      <c r="I2982" s="3">
        <v>42544</v>
      </c>
      <c r="J2982" s="3">
        <v>42542</v>
      </c>
      <c r="K2982" s="3">
        <v>42543</v>
      </c>
      <c r="L2982" s="1">
        <v>223094</v>
      </c>
      <c r="M2982" s="3">
        <v>42544</v>
      </c>
      <c r="N2982" s="1" t="s">
        <v>89</v>
      </c>
      <c r="O2982" s="1">
        <v>117372</v>
      </c>
      <c r="P2982" s="1">
        <v>1500</v>
      </c>
      <c r="Q2982" s="1">
        <v>7.96</v>
      </c>
      <c r="R2982" s="1337">
        <v>11940</v>
      </c>
      <c r="S2982" s="1">
        <v>524.17999999999995</v>
      </c>
      <c r="T2982" s="1">
        <v>6.7350000000000003</v>
      </c>
      <c r="U2982" s="1337">
        <v>10102.5</v>
      </c>
      <c r="V2982" s="1">
        <v>3.3799999999999997E-2</v>
      </c>
      <c r="W2982" s="1336">
        <v>50.7</v>
      </c>
      <c r="X2982" s="1">
        <v>13</v>
      </c>
      <c r="Y2982" s="1">
        <v>135</v>
      </c>
      <c r="Z2982" s="1" t="s">
        <v>259</v>
      </c>
      <c r="AA2982" s="1">
        <v>401</v>
      </c>
      <c r="AB2982" s="1337">
        <v>1837.5</v>
      </c>
    </row>
    <row r="2983" spans="1:28">
      <c r="A2983" s="1336" t="s">
        <v>1414</v>
      </c>
      <c r="B2983" s="2" t="s">
        <v>1519</v>
      </c>
      <c r="C2983" s="1" t="s">
        <v>1520</v>
      </c>
      <c r="D2983" s="1" t="s">
        <v>116</v>
      </c>
      <c r="E2983" s="1">
        <v>130118</v>
      </c>
      <c r="F2983" s="1336" t="s">
        <v>697</v>
      </c>
      <c r="G2983" s="1" t="s">
        <v>32</v>
      </c>
      <c r="H2983" s="1">
        <v>420978</v>
      </c>
      <c r="I2983" s="3">
        <v>42545</v>
      </c>
      <c r="J2983" s="3">
        <v>42543</v>
      </c>
      <c r="K2983" s="3">
        <v>42543</v>
      </c>
      <c r="L2983" s="1">
        <v>223148</v>
      </c>
      <c r="M2983" s="3">
        <v>42545</v>
      </c>
      <c r="N2983" s="1" t="s">
        <v>89</v>
      </c>
      <c r="O2983" s="1">
        <v>117414</v>
      </c>
      <c r="P2983" s="1">
        <v>2000</v>
      </c>
      <c r="Q2983" s="1">
        <v>7.85</v>
      </c>
      <c r="R2983" s="1337">
        <v>15700</v>
      </c>
      <c r="S2983" s="1">
        <v>478.9</v>
      </c>
      <c r="T2983" s="1">
        <v>6.7350000000000003</v>
      </c>
      <c r="U2983" s="1337">
        <v>13470</v>
      </c>
      <c r="V2983" s="1">
        <v>3.3799999999999997E-2</v>
      </c>
      <c r="W2983" s="1336">
        <v>67.599999999999994</v>
      </c>
      <c r="X2983" s="1">
        <v>13</v>
      </c>
      <c r="Y2983" s="1">
        <v>135</v>
      </c>
      <c r="Z2983" s="1" t="s">
        <v>436</v>
      </c>
      <c r="AA2983" s="1">
        <v>401</v>
      </c>
      <c r="AB2983" s="1337">
        <v>2230</v>
      </c>
    </row>
    <row r="2984" spans="1:28">
      <c r="A2984" s="1336" t="s">
        <v>1414</v>
      </c>
      <c r="B2984" s="2" t="s">
        <v>1519</v>
      </c>
      <c r="C2984" s="1" t="s">
        <v>1520</v>
      </c>
      <c r="D2984" s="1" t="s">
        <v>116</v>
      </c>
      <c r="E2984" s="1">
        <v>130322</v>
      </c>
      <c r="F2984" s="1336" t="s">
        <v>142</v>
      </c>
      <c r="G2984" s="1" t="s">
        <v>32</v>
      </c>
      <c r="H2984" s="1">
        <v>420989</v>
      </c>
      <c r="I2984" s="3">
        <v>42545</v>
      </c>
      <c r="J2984" s="3">
        <v>42543</v>
      </c>
      <c r="K2984" s="3">
        <v>42544</v>
      </c>
      <c r="L2984" s="1">
        <v>223112</v>
      </c>
      <c r="M2984" s="3">
        <v>42544</v>
      </c>
      <c r="N2984" s="1" t="s">
        <v>89</v>
      </c>
      <c r="O2984" s="1">
        <v>117392</v>
      </c>
      <c r="P2984" s="1">
        <v>8000</v>
      </c>
      <c r="Q2984" s="1">
        <v>7.41</v>
      </c>
      <c r="R2984" s="1337">
        <v>59280</v>
      </c>
      <c r="S2984" s="4">
        <v>-1604.4</v>
      </c>
      <c r="T2984" s="1">
        <v>6.7350000000000003</v>
      </c>
      <c r="U2984" s="1337">
        <v>53880</v>
      </c>
      <c r="V2984" s="1">
        <v>3.3799999999999997E-2</v>
      </c>
      <c r="W2984" s="1336">
        <v>270.39999999999998</v>
      </c>
      <c r="X2984" s="1">
        <v>13</v>
      </c>
      <c r="Y2984" s="1">
        <v>135</v>
      </c>
      <c r="Z2984" s="1" t="s">
        <v>143</v>
      </c>
      <c r="AA2984" s="1">
        <v>401</v>
      </c>
      <c r="AB2984" s="1337">
        <v>5400</v>
      </c>
    </row>
    <row r="2985" spans="1:28">
      <c r="A2985" s="1336" t="s">
        <v>1414</v>
      </c>
      <c r="B2985" s="2" t="s">
        <v>1519</v>
      </c>
      <c r="C2985" s="1" t="s">
        <v>1520</v>
      </c>
      <c r="D2985" s="1" t="s">
        <v>116</v>
      </c>
      <c r="E2985" s="1">
        <v>130004</v>
      </c>
      <c r="F2985" s="1336" t="s">
        <v>125</v>
      </c>
      <c r="G2985" s="1" t="s">
        <v>32</v>
      </c>
      <c r="H2985" s="1">
        <v>420991</v>
      </c>
      <c r="I2985" s="3">
        <v>42545</v>
      </c>
      <c r="J2985" s="3">
        <v>42545</v>
      </c>
      <c r="K2985" s="3">
        <v>42548</v>
      </c>
      <c r="L2985" s="1">
        <v>223154</v>
      </c>
      <c r="M2985" s="3">
        <v>42545</v>
      </c>
      <c r="N2985" s="1" t="s">
        <v>89</v>
      </c>
      <c r="O2985" s="1">
        <v>117453</v>
      </c>
      <c r="P2985" s="1">
        <v>10000</v>
      </c>
      <c r="Q2985" s="1">
        <v>7.48</v>
      </c>
      <c r="R2985" s="1337">
        <v>74800</v>
      </c>
      <c r="S2985" s="4">
        <v>-1305.5</v>
      </c>
      <c r="T2985" s="1">
        <v>6.7350000000000003</v>
      </c>
      <c r="U2985" s="1337">
        <v>67350</v>
      </c>
      <c r="V2985" s="1">
        <v>3.3799999999999997E-2</v>
      </c>
      <c r="W2985" s="1336">
        <v>338</v>
      </c>
      <c r="X2985" s="1">
        <v>13</v>
      </c>
      <c r="Y2985" s="1">
        <v>130</v>
      </c>
      <c r="AA2985" s="1">
        <v>401</v>
      </c>
      <c r="AB2985" s="1337">
        <v>7450</v>
      </c>
    </row>
    <row r="2986" spans="1:28">
      <c r="A2986" s="1336" t="s">
        <v>1414</v>
      </c>
      <c r="B2986" s="2" t="s">
        <v>1519</v>
      </c>
      <c r="C2986" s="1" t="s">
        <v>1520</v>
      </c>
      <c r="D2986" s="1" t="s">
        <v>116</v>
      </c>
      <c r="E2986" s="1">
        <v>130140</v>
      </c>
      <c r="F2986" s="1336" t="s">
        <v>222</v>
      </c>
      <c r="G2986" s="1" t="s">
        <v>32</v>
      </c>
      <c r="H2986" s="1">
        <v>421234</v>
      </c>
      <c r="I2986" s="3">
        <v>42548</v>
      </c>
      <c r="J2986" s="3">
        <v>42548</v>
      </c>
      <c r="K2986" s="3">
        <v>42548</v>
      </c>
      <c r="N2986" s="1" t="s">
        <v>89</v>
      </c>
      <c r="O2986" s="1">
        <v>117472</v>
      </c>
      <c r="P2986" s="1">
        <v>2000</v>
      </c>
      <c r="Q2986" s="1">
        <v>7.48</v>
      </c>
      <c r="R2986" s="1337">
        <v>14960</v>
      </c>
      <c r="S2986" s="1">
        <v>-261.10000000000002</v>
      </c>
      <c r="T2986" s="1">
        <v>6.7350000000000003</v>
      </c>
      <c r="U2986" s="1337">
        <v>13470</v>
      </c>
      <c r="V2986" s="1">
        <v>3.3799999999999997E-2</v>
      </c>
      <c r="W2986" s="1336">
        <v>67.599999999999994</v>
      </c>
      <c r="X2986" s="1">
        <v>13</v>
      </c>
      <c r="Y2986" s="1">
        <v>130</v>
      </c>
      <c r="AA2986" s="1">
        <v>401</v>
      </c>
      <c r="AB2986" s="1337">
        <v>1490</v>
      </c>
    </row>
    <row r="2987" spans="1:28">
      <c r="A2987" s="1336" t="s">
        <v>1414</v>
      </c>
      <c r="B2987" s="2" t="s">
        <v>1519</v>
      </c>
      <c r="C2987" s="1" t="s">
        <v>1520</v>
      </c>
      <c r="D2987" s="1" t="s">
        <v>116</v>
      </c>
      <c r="E2987" s="1">
        <v>130001</v>
      </c>
      <c r="F2987" s="1336" t="s">
        <v>132</v>
      </c>
      <c r="G2987" s="1" t="s">
        <v>32</v>
      </c>
      <c r="H2987" s="1">
        <v>421342</v>
      </c>
      <c r="I2987" s="3">
        <v>42549</v>
      </c>
      <c r="J2987" s="3">
        <v>42530</v>
      </c>
      <c r="K2987" s="3">
        <v>42531</v>
      </c>
      <c r="N2987" s="1" t="s">
        <v>89</v>
      </c>
      <c r="O2987" s="1">
        <v>117052</v>
      </c>
      <c r="P2987" s="1">
        <v>32000</v>
      </c>
      <c r="Q2987" s="1">
        <v>7.67</v>
      </c>
      <c r="R2987" s="1337">
        <v>245440</v>
      </c>
      <c r="S2987" s="4">
        <v>1902.4</v>
      </c>
      <c r="T2987" s="1">
        <v>6.7350000000000003</v>
      </c>
      <c r="U2987" s="1337">
        <v>215520</v>
      </c>
      <c r="V2987" s="1">
        <v>3.3799999999999997E-2</v>
      </c>
      <c r="W2987" s="1337">
        <v>1081.5999999999999</v>
      </c>
      <c r="X2987" s="1">
        <v>13</v>
      </c>
      <c r="Y2987" s="1">
        <v>130</v>
      </c>
      <c r="AA2987" s="1">
        <v>401</v>
      </c>
      <c r="AB2987" s="1337">
        <v>29920</v>
      </c>
    </row>
    <row r="2988" spans="1:28">
      <c r="A2988" s="1336" t="s">
        <v>1414</v>
      </c>
      <c r="B2988" s="2" t="s">
        <v>1519</v>
      </c>
      <c r="C2988" s="1" t="s">
        <v>1520</v>
      </c>
      <c r="D2988" s="1" t="s">
        <v>116</v>
      </c>
      <c r="E2988" s="1">
        <v>130001</v>
      </c>
      <c r="F2988" s="1336" t="s">
        <v>132</v>
      </c>
      <c r="G2988" s="1" t="s">
        <v>32</v>
      </c>
      <c r="H2988" s="1">
        <v>421343</v>
      </c>
      <c r="I2988" s="3">
        <v>42549</v>
      </c>
      <c r="J2988" s="3">
        <v>42530</v>
      </c>
      <c r="K2988" s="3">
        <v>42531</v>
      </c>
      <c r="N2988" s="1" t="s">
        <v>89</v>
      </c>
      <c r="O2988" s="1">
        <v>117052</v>
      </c>
      <c r="P2988" s="1">
        <v>32000</v>
      </c>
      <c r="Q2988" s="1">
        <v>7.67</v>
      </c>
      <c r="R2988" s="1337">
        <v>245440</v>
      </c>
      <c r="S2988" s="4">
        <v>1902.4</v>
      </c>
      <c r="T2988" s="1">
        <v>6.7350000000000003</v>
      </c>
      <c r="U2988" s="1337">
        <v>215520</v>
      </c>
      <c r="V2988" s="1">
        <v>3.3799999999999997E-2</v>
      </c>
      <c r="W2988" s="1337">
        <v>1081.5999999999999</v>
      </c>
      <c r="X2988" s="1">
        <v>13</v>
      </c>
      <c r="Y2988" s="1">
        <v>130</v>
      </c>
      <c r="AA2988" s="1">
        <v>401</v>
      </c>
      <c r="AB2988" s="1337">
        <v>29920</v>
      </c>
    </row>
    <row r="2989" spans="1:28">
      <c r="A2989" s="1336" t="s">
        <v>1414</v>
      </c>
      <c r="B2989" s="2" t="s">
        <v>1519</v>
      </c>
      <c r="C2989" s="1" t="s">
        <v>1520</v>
      </c>
      <c r="D2989" s="1" t="s">
        <v>116</v>
      </c>
      <c r="E2989" s="1">
        <v>130001</v>
      </c>
      <c r="F2989" s="1336" t="s">
        <v>132</v>
      </c>
      <c r="G2989" s="1" t="s">
        <v>32</v>
      </c>
      <c r="H2989" s="1">
        <v>421344</v>
      </c>
      <c r="I2989" s="3">
        <v>42549</v>
      </c>
      <c r="J2989" s="3">
        <v>42530</v>
      </c>
      <c r="K2989" s="3">
        <v>42531</v>
      </c>
      <c r="N2989" s="1" t="s">
        <v>89</v>
      </c>
      <c r="O2989" s="1">
        <v>117052</v>
      </c>
      <c r="P2989" s="1">
        <v>16000</v>
      </c>
      <c r="Q2989" s="1">
        <v>7.67</v>
      </c>
      <c r="R2989" s="1337">
        <v>122720</v>
      </c>
      <c r="S2989" s="1">
        <v>951.2</v>
      </c>
      <c r="T2989" s="1">
        <v>6.7350000000000003</v>
      </c>
      <c r="U2989" s="1337">
        <v>107760</v>
      </c>
      <c r="V2989" s="1">
        <v>3.3799999999999997E-2</v>
      </c>
      <c r="W2989" s="1336">
        <v>540.79999999999995</v>
      </c>
      <c r="X2989" s="1">
        <v>13</v>
      </c>
      <c r="Y2989" s="1">
        <v>130</v>
      </c>
      <c r="AA2989" s="1">
        <v>401</v>
      </c>
      <c r="AB2989" s="1337">
        <v>14960</v>
      </c>
    </row>
    <row r="2990" spans="1:28">
      <c r="A2990" s="1336" t="s">
        <v>1414</v>
      </c>
      <c r="B2990" s="2" t="s">
        <v>1519</v>
      </c>
      <c r="C2990" s="1" t="s">
        <v>1520</v>
      </c>
      <c r="D2990" s="1" t="s">
        <v>116</v>
      </c>
      <c r="E2990" s="1">
        <v>142049</v>
      </c>
      <c r="F2990" s="1336" t="s">
        <v>1250</v>
      </c>
      <c r="G2990" s="1" t="s">
        <v>32</v>
      </c>
      <c r="H2990" s="1">
        <v>421394</v>
      </c>
      <c r="I2990" s="3">
        <v>42539</v>
      </c>
      <c r="J2990" s="3">
        <v>42531</v>
      </c>
      <c r="K2990" s="3">
        <v>42535</v>
      </c>
      <c r="N2990" s="1" t="s">
        <v>56</v>
      </c>
      <c r="O2990" s="1">
        <v>6113</v>
      </c>
      <c r="P2990" s="1">
        <v>3000</v>
      </c>
      <c r="Q2990" s="1">
        <v>9.1274999999999995</v>
      </c>
      <c r="R2990" s="1337">
        <v>27382.5</v>
      </c>
      <c r="S2990" s="4">
        <v>4550.8500000000004</v>
      </c>
      <c r="T2990" s="1">
        <v>6.7350000000000003</v>
      </c>
      <c r="U2990" s="1337">
        <v>20205</v>
      </c>
      <c r="V2990" s="1">
        <v>3.3799999999999997E-2</v>
      </c>
      <c r="W2990" s="1336">
        <v>101.4</v>
      </c>
      <c r="X2990" s="1">
        <v>13</v>
      </c>
      <c r="Y2990" s="1">
        <v>144</v>
      </c>
      <c r="AA2990" s="1">
        <v>401</v>
      </c>
      <c r="AB2990" s="1337">
        <v>7177.5</v>
      </c>
    </row>
    <row r="2991" spans="1:28">
      <c r="A2991" s="1336" t="s">
        <v>1414</v>
      </c>
      <c r="B2991" s="2" t="s">
        <v>1519</v>
      </c>
      <c r="C2991" s="1" t="s">
        <v>1520</v>
      </c>
      <c r="D2991" s="1" t="s">
        <v>116</v>
      </c>
      <c r="E2991" s="1">
        <v>130118</v>
      </c>
      <c r="F2991" s="1336" t="s">
        <v>697</v>
      </c>
      <c r="G2991" s="1" t="s">
        <v>32</v>
      </c>
      <c r="H2991" s="1">
        <v>421407</v>
      </c>
      <c r="I2991" s="3">
        <v>42545</v>
      </c>
      <c r="J2991" s="3">
        <v>42549</v>
      </c>
      <c r="K2991" s="3">
        <v>42549</v>
      </c>
      <c r="N2991" s="1" t="s">
        <v>89</v>
      </c>
      <c r="O2991" s="1">
        <v>117557</v>
      </c>
      <c r="P2991" s="1">
        <v>2000</v>
      </c>
      <c r="Q2991" s="1">
        <v>7.85</v>
      </c>
      <c r="R2991" s="1337">
        <v>15700</v>
      </c>
      <c r="S2991" s="1">
        <v>478.9</v>
      </c>
      <c r="T2991" s="1">
        <v>6.7350000000000003</v>
      </c>
      <c r="U2991" s="1337">
        <v>13470</v>
      </c>
      <c r="V2991" s="1">
        <v>3.3799999999999997E-2</v>
      </c>
      <c r="W2991" s="1336">
        <v>67.599999999999994</v>
      </c>
      <c r="X2991" s="1">
        <v>13</v>
      </c>
      <c r="Y2991" s="1">
        <v>135</v>
      </c>
      <c r="Z2991" s="1" t="s">
        <v>436</v>
      </c>
      <c r="AA2991" s="1">
        <v>401</v>
      </c>
      <c r="AB2991" s="1337">
        <v>2230</v>
      </c>
    </row>
    <row r="2992" spans="1:28">
      <c r="A2992" s="1336" t="s">
        <v>1414</v>
      </c>
      <c r="B2992" s="2" t="s">
        <v>1521</v>
      </c>
      <c r="C2992" s="1" t="s">
        <v>1520</v>
      </c>
      <c r="D2992" s="1" t="s">
        <v>76</v>
      </c>
      <c r="E2992" s="1">
        <v>140083</v>
      </c>
      <c r="F2992" s="1336" t="s">
        <v>117</v>
      </c>
      <c r="G2992" s="1" t="s">
        <v>32</v>
      </c>
      <c r="H2992" s="1">
        <v>418019</v>
      </c>
      <c r="I2992" s="3">
        <v>42522</v>
      </c>
      <c r="J2992" s="3">
        <v>42520</v>
      </c>
      <c r="K2992" s="3">
        <v>42522</v>
      </c>
      <c r="L2992" s="1">
        <v>221468</v>
      </c>
      <c r="M2992" s="3">
        <v>42522</v>
      </c>
      <c r="N2992" s="1" t="s">
        <v>89</v>
      </c>
      <c r="O2992" s="1">
        <v>116571</v>
      </c>
      <c r="P2992" s="1">
        <v>5000</v>
      </c>
      <c r="Q2992" s="1">
        <v>7.67</v>
      </c>
      <c r="R2992" s="1337">
        <v>38350</v>
      </c>
      <c r="S2992" s="1">
        <v>297.25</v>
      </c>
      <c r="T2992" s="1">
        <v>6.7350000000000003</v>
      </c>
      <c r="U2992" s="1337">
        <v>33675</v>
      </c>
      <c r="V2992" s="1">
        <v>3.3799999999999997E-2</v>
      </c>
      <c r="W2992" s="1336">
        <v>169</v>
      </c>
      <c r="X2992" s="1">
        <v>13</v>
      </c>
      <c r="Y2992" s="1">
        <v>141</v>
      </c>
      <c r="AA2992" s="1">
        <v>401</v>
      </c>
      <c r="AB2992" s="1337">
        <v>4675</v>
      </c>
    </row>
    <row r="2993" spans="1:28">
      <c r="A2993" s="1336" t="s">
        <v>1414</v>
      </c>
      <c r="B2993" s="2" t="s">
        <v>1521</v>
      </c>
      <c r="C2993" s="1" t="s">
        <v>1520</v>
      </c>
      <c r="D2993" s="1" t="s">
        <v>76</v>
      </c>
      <c r="E2993" s="1">
        <v>140008</v>
      </c>
      <c r="F2993" s="1336" t="s">
        <v>123</v>
      </c>
      <c r="G2993" s="1" t="s">
        <v>32</v>
      </c>
      <c r="H2993" s="1">
        <v>418301</v>
      </c>
      <c r="I2993" s="3">
        <v>42524</v>
      </c>
      <c r="J2993" s="3">
        <v>42522</v>
      </c>
      <c r="K2993" s="3">
        <v>42527</v>
      </c>
      <c r="L2993" s="1">
        <v>221633</v>
      </c>
      <c r="M2993" s="3">
        <v>42524</v>
      </c>
      <c r="N2993" s="1" t="s">
        <v>89</v>
      </c>
      <c r="O2993" s="1">
        <v>116700</v>
      </c>
      <c r="P2993" s="1">
        <v>10000</v>
      </c>
      <c r="Q2993" s="1">
        <v>7.67</v>
      </c>
      <c r="R2993" s="1337">
        <v>76700</v>
      </c>
      <c r="S2993" s="1">
        <v>594.5</v>
      </c>
      <c r="T2993" s="1">
        <v>6.7350000000000003</v>
      </c>
      <c r="U2993" s="1337">
        <v>67350</v>
      </c>
      <c r="V2993" s="1">
        <v>3.3799999999999997E-2</v>
      </c>
      <c r="W2993" s="1336">
        <v>338</v>
      </c>
      <c r="X2993" s="1">
        <v>13</v>
      </c>
      <c r="Y2993" s="1">
        <v>141</v>
      </c>
      <c r="AA2993" s="1">
        <v>401</v>
      </c>
      <c r="AB2993" s="1337">
        <v>9350</v>
      </c>
    </row>
    <row r="2994" spans="1:28" s="5" customFormat="1">
      <c r="A2994" s="1339" t="s">
        <v>1414</v>
      </c>
      <c r="B2994" s="6" t="s">
        <v>1522</v>
      </c>
      <c r="C2994" s="5" t="s">
        <v>1523</v>
      </c>
      <c r="D2994" s="5" t="s">
        <v>116</v>
      </c>
      <c r="E2994" s="5">
        <v>142059</v>
      </c>
      <c r="F2994" s="1339" t="s">
        <v>1443</v>
      </c>
      <c r="G2994" s="5" t="s">
        <v>32</v>
      </c>
      <c r="H2994" s="5">
        <v>419886</v>
      </c>
      <c r="I2994" s="7">
        <v>42526</v>
      </c>
      <c r="J2994" s="7">
        <v>42461</v>
      </c>
      <c r="K2994" s="7">
        <v>42482</v>
      </c>
      <c r="N2994" s="5" t="s">
        <v>56</v>
      </c>
      <c r="O2994" s="5">
        <v>5963</v>
      </c>
      <c r="P2994" s="5">
        <v>1300</v>
      </c>
      <c r="Q2994" s="9">
        <v>9.2044999999999995</v>
      </c>
      <c r="R2994" s="1338">
        <v>11965.85</v>
      </c>
      <c r="S2994" s="5">
        <v>603.14</v>
      </c>
      <c r="T2994" s="5">
        <v>7.7350000000000003</v>
      </c>
      <c r="U2994" s="1338">
        <v>10055.5</v>
      </c>
      <c r="V2994" s="5">
        <v>3.5900000000000001E-2</v>
      </c>
      <c r="W2994" s="1339">
        <v>46.709000000000003</v>
      </c>
      <c r="X2994" s="5">
        <v>13</v>
      </c>
      <c r="Y2994" s="5">
        <v>144</v>
      </c>
      <c r="AA2994" s="5">
        <v>401</v>
      </c>
      <c r="AB2994" s="1338">
        <v>1910.35</v>
      </c>
    </row>
    <row r="2995" spans="1:28" s="5" customFormat="1">
      <c r="A2995" s="1339" t="s">
        <v>1414</v>
      </c>
      <c r="B2995" s="6" t="s">
        <v>1522</v>
      </c>
      <c r="C2995" s="5" t="s">
        <v>1523</v>
      </c>
      <c r="D2995" s="5" t="s">
        <v>116</v>
      </c>
      <c r="E2995" s="5">
        <v>142059</v>
      </c>
      <c r="F2995" s="1339" t="s">
        <v>1443</v>
      </c>
      <c r="G2995" s="5" t="s">
        <v>32</v>
      </c>
      <c r="H2995" s="5">
        <v>419886</v>
      </c>
      <c r="I2995" s="7">
        <v>42526</v>
      </c>
      <c r="J2995" s="7">
        <v>42461</v>
      </c>
      <c r="K2995" s="7">
        <v>42482</v>
      </c>
      <c r="N2995" s="5" t="s">
        <v>56</v>
      </c>
      <c r="O2995" s="5">
        <v>5963</v>
      </c>
      <c r="P2995" s="5">
        <v>6700</v>
      </c>
      <c r="Q2995" s="9">
        <v>9.2044999999999995</v>
      </c>
      <c r="R2995" s="1338">
        <v>61670.15</v>
      </c>
      <c r="S2995" s="8">
        <v>3108.47</v>
      </c>
      <c r="T2995" s="5">
        <v>7.7350000000000003</v>
      </c>
      <c r="U2995" s="1338">
        <v>51824.5</v>
      </c>
      <c r="V2995" s="5">
        <v>3.5900000000000001E-2</v>
      </c>
      <c r="W2995" s="1339">
        <v>240.73099999999999</v>
      </c>
      <c r="X2995" s="5">
        <v>13</v>
      </c>
      <c r="Y2995" s="5">
        <v>144</v>
      </c>
      <c r="AA2995" s="5">
        <v>401</v>
      </c>
      <c r="AB2995" s="1338">
        <v>9845.65</v>
      </c>
    </row>
    <row r="2996" spans="1:28">
      <c r="A2996" s="1336" t="s">
        <v>1414</v>
      </c>
      <c r="B2996" s="2" t="s">
        <v>1522</v>
      </c>
      <c r="C2996" s="1" t="s">
        <v>1523</v>
      </c>
      <c r="D2996" s="1" t="s">
        <v>116</v>
      </c>
      <c r="E2996" s="1">
        <v>142060</v>
      </c>
      <c r="F2996" s="1336" t="s">
        <v>147</v>
      </c>
      <c r="G2996" s="1" t="s">
        <v>32</v>
      </c>
      <c r="H2996" s="1">
        <v>421442</v>
      </c>
      <c r="I2996" s="3">
        <v>42545</v>
      </c>
      <c r="J2996" s="3">
        <v>42522</v>
      </c>
      <c r="K2996" s="3">
        <v>42536</v>
      </c>
      <c r="N2996" s="1" t="s">
        <v>56</v>
      </c>
      <c r="O2996" s="1">
        <v>6078</v>
      </c>
      <c r="P2996" s="1">
        <v>15000</v>
      </c>
      <c r="Q2996" s="1">
        <v>9.4568999999999992</v>
      </c>
      <c r="R2996" s="1337">
        <v>141853.5</v>
      </c>
      <c r="S2996" s="4">
        <v>10745.25</v>
      </c>
      <c r="T2996" s="1">
        <v>7.7350000000000003</v>
      </c>
      <c r="U2996" s="1337">
        <v>116025</v>
      </c>
      <c r="V2996" s="1">
        <v>3.5900000000000001E-2</v>
      </c>
      <c r="W2996" s="1336">
        <v>538.95000000000005</v>
      </c>
      <c r="X2996" s="1">
        <v>13</v>
      </c>
      <c r="Y2996" s="1">
        <v>143</v>
      </c>
      <c r="AA2996" s="1">
        <v>401</v>
      </c>
      <c r="AB2996" s="1337">
        <v>25828.5</v>
      </c>
    </row>
    <row r="2997" spans="1:28" s="5" customFormat="1">
      <c r="A2997" s="1339" t="s">
        <v>1414</v>
      </c>
      <c r="B2997" s="6" t="s">
        <v>1524</v>
      </c>
      <c r="C2997" s="5" t="s">
        <v>1525</v>
      </c>
      <c r="D2997" s="5" t="s">
        <v>116</v>
      </c>
      <c r="E2997" s="5">
        <v>142059</v>
      </c>
      <c r="F2997" s="1339" t="s">
        <v>1443</v>
      </c>
      <c r="G2997" s="5" t="s">
        <v>32</v>
      </c>
      <c r="H2997" s="5">
        <v>419886</v>
      </c>
      <c r="I2997" s="7">
        <v>42526</v>
      </c>
      <c r="J2997" s="7">
        <v>42461</v>
      </c>
      <c r="K2997" s="7">
        <v>42482</v>
      </c>
      <c r="N2997" s="5" t="s">
        <v>56</v>
      </c>
      <c r="O2997" s="5">
        <v>5963</v>
      </c>
      <c r="P2997" s="5">
        <v>1300</v>
      </c>
      <c r="Q2997" s="9">
        <v>9.2044999999999995</v>
      </c>
      <c r="R2997" s="1338">
        <v>11965.85</v>
      </c>
      <c r="S2997" s="5">
        <v>603.14</v>
      </c>
      <c r="T2997" s="5">
        <v>7.7350000000000003</v>
      </c>
      <c r="U2997" s="1338">
        <v>10055.5</v>
      </c>
      <c r="V2997" s="5">
        <v>3.5900000000000001E-2</v>
      </c>
      <c r="W2997" s="1339">
        <v>46.709000000000003</v>
      </c>
      <c r="X2997" s="5">
        <v>13</v>
      </c>
      <c r="Y2997" s="5">
        <v>144</v>
      </c>
      <c r="AA2997" s="5">
        <v>401</v>
      </c>
      <c r="AB2997" s="1338">
        <v>1910.35</v>
      </c>
    </row>
    <row r="2998" spans="1:28" s="5" customFormat="1">
      <c r="A2998" s="1339" t="s">
        <v>1414</v>
      </c>
      <c r="B2998" s="6" t="s">
        <v>1524</v>
      </c>
      <c r="C2998" s="5" t="s">
        <v>1525</v>
      </c>
      <c r="D2998" s="5" t="s">
        <v>116</v>
      </c>
      <c r="E2998" s="5">
        <v>142059</v>
      </c>
      <c r="F2998" s="1339" t="s">
        <v>1443</v>
      </c>
      <c r="G2998" s="5" t="s">
        <v>32</v>
      </c>
      <c r="H2998" s="5">
        <v>419886</v>
      </c>
      <c r="I2998" s="7">
        <v>42526</v>
      </c>
      <c r="J2998" s="7">
        <v>42461</v>
      </c>
      <c r="K2998" s="7">
        <v>42482</v>
      </c>
      <c r="N2998" s="5" t="s">
        <v>56</v>
      </c>
      <c r="O2998" s="5">
        <v>5963</v>
      </c>
      <c r="P2998" s="5">
        <v>6700</v>
      </c>
      <c r="Q2998" s="9">
        <v>9.2044999999999995</v>
      </c>
      <c r="R2998" s="1338">
        <v>61670.15</v>
      </c>
      <c r="S2998" s="8">
        <v>3108.47</v>
      </c>
      <c r="T2998" s="5">
        <v>7.7350000000000003</v>
      </c>
      <c r="U2998" s="1338">
        <v>51824.5</v>
      </c>
      <c r="V2998" s="5">
        <v>3.5900000000000001E-2</v>
      </c>
      <c r="W2998" s="1339">
        <v>240.73099999999999</v>
      </c>
      <c r="X2998" s="5">
        <v>13</v>
      </c>
      <c r="Y2998" s="5">
        <v>144</v>
      </c>
      <c r="AA2998" s="5">
        <v>401</v>
      </c>
      <c r="AB2998" s="1338">
        <v>9845.65</v>
      </c>
    </row>
    <row r="2999" spans="1:28">
      <c r="A2999" s="1336" t="s">
        <v>1414</v>
      </c>
      <c r="B2999" s="2" t="s">
        <v>1524</v>
      </c>
      <c r="C2999" s="1" t="s">
        <v>1525</v>
      </c>
      <c r="D2999" s="1" t="s">
        <v>116</v>
      </c>
      <c r="E2999" s="1">
        <v>142060</v>
      </c>
      <c r="F2999" s="1336" t="s">
        <v>147</v>
      </c>
      <c r="G2999" s="1" t="s">
        <v>32</v>
      </c>
      <c r="H2999" s="1">
        <v>421442</v>
      </c>
      <c r="I2999" s="3">
        <v>42545</v>
      </c>
      <c r="J2999" s="3">
        <v>42522</v>
      </c>
      <c r="K2999" s="3">
        <v>42536</v>
      </c>
      <c r="N2999" s="1" t="s">
        <v>56</v>
      </c>
      <c r="O2999" s="1">
        <v>6078</v>
      </c>
      <c r="P2999" s="1">
        <v>14400</v>
      </c>
      <c r="Q2999" s="1">
        <v>9.4568999999999992</v>
      </c>
      <c r="R2999" s="1337">
        <v>136179.35999999999</v>
      </c>
      <c r="S2999" s="4">
        <v>10315.44</v>
      </c>
      <c r="T2999" s="1">
        <v>7.7350000000000003</v>
      </c>
      <c r="U2999" s="1337">
        <v>111384</v>
      </c>
      <c r="V2999" s="1">
        <v>3.5900000000000001E-2</v>
      </c>
      <c r="W2999" s="1336">
        <v>517.39200000000005</v>
      </c>
      <c r="X2999" s="1">
        <v>13</v>
      </c>
      <c r="Y2999" s="1">
        <v>143</v>
      </c>
      <c r="AA2999" s="1">
        <v>401</v>
      </c>
      <c r="AB2999" s="1337">
        <v>24795.360000000001</v>
      </c>
    </row>
    <row r="3000" spans="1:28">
      <c r="A3000" s="1336" t="s">
        <v>1414</v>
      </c>
      <c r="B3000" s="2" t="s">
        <v>1524</v>
      </c>
      <c r="C3000" s="1" t="s">
        <v>1525</v>
      </c>
      <c r="D3000" s="1" t="s">
        <v>116</v>
      </c>
      <c r="E3000" s="1">
        <v>142060</v>
      </c>
      <c r="F3000" s="1336" t="s">
        <v>147</v>
      </c>
      <c r="G3000" s="1" t="s">
        <v>32</v>
      </c>
      <c r="H3000" s="1">
        <v>421442</v>
      </c>
      <c r="I3000" s="3">
        <v>42545</v>
      </c>
      <c r="J3000" s="3">
        <v>42522</v>
      </c>
      <c r="K3000" s="3">
        <v>42536</v>
      </c>
      <c r="N3000" s="1" t="s">
        <v>56</v>
      </c>
      <c r="O3000" s="1">
        <v>6078</v>
      </c>
      <c r="P3000" s="1">
        <v>600</v>
      </c>
      <c r="Q3000" s="1">
        <v>9.4568999999999992</v>
      </c>
      <c r="R3000" s="1337">
        <v>5674.14</v>
      </c>
      <c r="S3000" s="1">
        <v>429.81</v>
      </c>
      <c r="T3000" s="1">
        <v>7.7350000000000003</v>
      </c>
      <c r="U3000" s="1337">
        <v>4641</v>
      </c>
      <c r="V3000" s="1">
        <v>3.5900000000000001E-2</v>
      </c>
      <c r="W3000" s="1336">
        <v>21.558</v>
      </c>
      <c r="X3000" s="1">
        <v>13</v>
      </c>
      <c r="Y3000" s="1">
        <v>143</v>
      </c>
      <c r="AA3000" s="1">
        <v>401</v>
      </c>
      <c r="AB3000" s="1337">
        <v>1033.1400000000001</v>
      </c>
    </row>
    <row r="3001" spans="1:28" s="5" customFormat="1">
      <c r="A3001" s="1339" t="s">
        <v>1414</v>
      </c>
      <c r="B3001" s="6" t="s">
        <v>1526</v>
      </c>
      <c r="C3001" s="5" t="s">
        <v>1527</v>
      </c>
      <c r="D3001" s="5" t="s">
        <v>116</v>
      </c>
      <c r="E3001" s="5">
        <v>142059</v>
      </c>
      <c r="F3001" s="1339" t="s">
        <v>1443</v>
      </c>
      <c r="G3001" s="5" t="s">
        <v>32</v>
      </c>
      <c r="H3001" s="5">
        <v>419886</v>
      </c>
      <c r="I3001" s="7">
        <v>42526</v>
      </c>
      <c r="J3001" s="7">
        <v>42461</v>
      </c>
      <c r="K3001" s="7">
        <v>42482</v>
      </c>
      <c r="N3001" s="5" t="s">
        <v>56</v>
      </c>
      <c r="O3001" s="5">
        <v>5963</v>
      </c>
      <c r="P3001" s="5">
        <v>3200</v>
      </c>
      <c r="Q3001" s="9">
        <v>9.2044999999999995</v>
      </c>
      <c r="R3001" s="1338">
        <v>29454.400000000001</v>
      </c>
      <c r="S3001" s="8">
        <v>1484.64</v>
      </c>
      <c r="T3001" s="5">
        <v>7.7350000000000003</v>
      </c>
      <c r="U3001" s="1338">
        <v>24752</v>
      </c>
      <c r="V3001" s="5">
        <v>3.5900000000000001E-2</v>
      </c>
      <c r="W3001" s="1339">
        <v>114.976</v>
      </c>
      <c r="X3001" s="5">
        <v>13</v>
      </c>
      <c r="Y3001" s="5">
        <v>144</v>
      </c>
      <c r="AA3001" s="5">
        <v>401</v>
      </c>
      <c r="AB3001" s="1338">
        <v>4702.3999999999996</v>
      </c>
    </row>
    <row r="3002" spans="1:28" s="5" customFormat="1">
      <c r="A3002" s="1339" t="s">
        <v>1414</v>
      </c>
      <c r="B3002" s="6" t="s">
        <v>1526</v>
      </c>
      <c r="C3002" s="5" t="s">
        <v>1527</v>
      </c>
      <c r="D3002" s="5" t="s">
        <v>116</v>
      </c>
      <c r="E3002" s="5">
        <v>142059</v>
      </c>
      <c r="F3002" s="1339" t="s">
        <v>1443</v>
      </c>
      <c r="G3002" s="5" t="s">
        <v>32</v>
      </c>
      <c r="H3002" s="5">
        <v>419886</v>
      </c>
      <c r="I3002" s="7">
        <v>42526</v>
      </c>
      <c r="J3002" s="7">
        <v>42461</v>
      </c>
      <c r="K3002" s="7">
        <v>42482</v>
      </c>
      <c r="N3002" s="5" t="s">
        <v>56</v>
      </c>
      <c r="O3002" s="5">
        <v>5963</v>
      </c>
      <c r="P3002" s="5">
        <v>4800</v>
      </c>
      <c r="Q3002" s="9">
        <v>9.2044999999999995</v>
      </c>
      <c r="R3002" s="1338">
        <v>44181.599999999999</v>
      </c>
      <c r="S3002" s="8">
        <v>2226.96</v>
      </c>
      <c r="T3002" s="5">
        <v>7.7350000000000003</v>
      </c>
      <c r="U3002" s="1338">
        <v>37128</v>
      </c>
      <c r="V3002" s="5">
        <v>3.5900000000000001E-2</v>
      </c>
      <c r="W3002" s="1339">
        <v>172.464</v>
      </c>
      <c r="X3002" s="5">
        <v>13</v>
      </c>
      <c r="Y3002" s="5">
        <v>144</v>
      </c>
      <c r="AA3002" s="5">
        <v>401</v>
      </c>
      <c r="AB3002" s="1338">
        <v>7053.6</v>
      </c>
    </row>
    <row r="3003" spans="1:28">
      <c r="A3003" s="1336" t="s">
        <v>1414</v>
      </c>
      <c r="B3003" s="2" t="s">
        <v>1526</v>
      </c>
      <c r="C3003" s="1" t="s">
        <v>1527</v>
      </c>
      <c r="D3003" s="1" t="s">
        <v>116</v>
      </c>
      <c r="E3003" s="1">
        <v>142060</v>
      </c>
      <c r="F3003" s="1336" t="s">
        <v>147</v>
      </c>
      <c r="G3003" s="1" t="s">
        <v>32</v>
      </c>
      <c r="H3003" s="1">
        <v>421442</v>
      </c>
      <c r="I3003" s="3">
        <v>42545</v>
      </c>
      <c r="J3003" s="3">
        <v>42522</v>
      </c>
      <c r="K3003" s="3">
        <v>42536</v>
      </c>
      <c r="N3003" s="1" t="s">
        <v>56</v>
      </c>
      <c r="O3003" s="1">
        <v>6078</v>
      </c>
      <c r="P3003" s="1">
        <v>15000</v>
      </c>
      <c r="Q3003" s="1">
        <v>9.4568999999999992</v>
      </c>
      <c r="R3003" s="1337">
        <v>141853.5</v>
      </c>
      <c r="S3003" s="4">
        <v>10745.25</v>
      </c>
      <c r="T3003" s="1">
        <v>7.7350000000000003</v>
      </c>
      <c r="U3003" s="1337">
        <v>116025</v>
      </c>
      <c r="V3003" s="1">
        <v>3.5900000000000001E-2</v>
      </c>
      <c r="W3003" s="1336">
        <v>538.95000000000005</v>
      </c>
      <c r="X3003" s="1">
        <v>13</v>
      </c>
      <c r="Y3003" s="1">
        <v>143</v>
      </c>
      <c r="AA3003" s="1">
        <v>401</v>
      </c>
      <c r="AB3003" s="1337">
        <v>25828.5</v>
      </c>
    </row>
    <row r="3004" spans="1:28">
      <c r="A3004" s="1336" t="s">
        <v>1414</v>
      </c>
      <c r="B3004" s="2" t="s">
        <v>1528</v>
      </c>
      <c r="C3004" s="1" t="s">
        <v>1529</v>
      </c>
      <c r="D3004" s="1" t="s">
        <v>116</v>
      </c>
      <c r="E3004" s="1">
        <v>142060</v>
      </c>
      <c r="F3004" s="1336" t="s">
        <v>147</v>
      </c>
      <c r="G3004" s="1" t="s">
        <v>32</v>
      </c>
      <c r="H3004" s="1">
        <v>421434</v>
      </c>
      <c r="I3004" s="3">
        <v>42545</v>
      </c>
      <c r="J3004" s="3">
        <v>42500</v>
      </c>
      <c r="K3004" s="3">
        <v>42531</v>
      </c>
      <c r="N3004" s="1" t="s">
        <v>56</v>
      </c>
      <c r="O3004" s="1">
        <v>6038</v>
      </c>
      <c r="P3004" s="1">
        <v>5000</v>
      </c>
      <c r="Q3004" s="1">
        <v>9.1067</v>
      </c>
      <c r="R3004" s="1337">
        <v>45533.5</v>
      </c>
      <c r="S3004" s="4">
        <v>1830.75</v>
      </c>
      <c r="T3004" s="1">
        <v>7.7350000000000003</v>
      </c>
      <c r="U3004" s="1337">
        <v>38675</v>
      </c>
      <c r="V3004" s="1">
        <v>3.5900000000000001E-2</v>
      </c>
      <c r="W3004" s="1336">
        <v>179.65</v>
      </c>
      <c r="X3004" s="1">
        <v>13</v>
      </c>
      <c r="Y3004" s="1">
        <v>143</v>
      </c>
      <c r="AA3004" s="1">
        <v>401</v>
      </c>
      <c r="AB3004" s="1337">
        <v>6858.5</v>
      </c>
    </row>
    <row r="3005" spans="1:28" s="5" customFormat="1">
      <c r="A3005" s="1339" t="s">
        <v>1414</v>
      </c>
      <c r="B3005" s="6" t="s">
        <v>1530</v>
      </c>
      <c r="C3005" s="5" t="s">
        <v>1531</v>
      </c>
      <c r="D3005" s="5" t="s">
        <v>116</v>
      </c>
      <c r="E3005" s="5">
        <v>142059</v>
      </c>
      <c r="F3005" s="1339" t="s">
        <v>1443</v>
      </c>
      <c r="G3005" s="5" t="s">
        <v>32</v>
      </c>
      <c r="H3005" s="5">
        <v>419886</v>
      </c>
      <c r="I3005" s="7">
        <v>42526</v>
      </c>
      <c r="J3005" s="7">
        <v>42461</v>
      </c>
      <c r="K3005" s="7">
        <v>42482</v>
      </c>
      <c r="N3005" s="5" t="s">
        <v>56</v>
      </c>
      <c r="O3005" s="5">
        <v>5963</v>
      </c>
      <c r="P3005" s="5">
        <v>3200</v>
      </c>
      <c r="Q3005" s="9">
        <v>9.2044999999999995</v>
      </c>
      <c r="R3005" s="1338">
        <v>29454.400000000001</v>
      </c>
      <c r="S3005" s="8">
        <v>1484.64</v>
      </c>
      <c r="T3005" s="5">
        <v>7.7350000000000003</v>
      </c>
      <c r="U3005" s="1338">
        <v>24752</v>
      </c>
      <c r="V3005" s="5">
        <v>3.5900000000000001E-2</v>
      </c>
      <c r="W3005" s="1339">
        <v>114.976</v>
      </c>
      <c r="X3005" s="5">
        <v>13</v>
      </c>
      <c r="Y3005" s="5">
        <v>144</v>
      </c>
      <c r="AA3005" s="5">
        <v>401</v>
      </c>
      <c r="AB3005" s="1338">
        <v>4702.3999999999996</v>
      </c>
    </row>
    <row r="3006" spans="1:28" s="5" customFormat="1">
      <c r="A3006" s="1339" t="s">
        <v>1414</v>
      </c>
      <c r="B3006" s="6" t="s">
        <v>1530</v>
      </c>
      <c r="C3006" s="5" t="s">
        <v>1531</v>
      </c>
      <c r="D3006" s="5" t="s">
        <v>116</v>
      </c>
      <c r="E3006" s="5">
        <v>142059</v>
      </c>
      <c r="F3006" s="1339" t="s">
        <v>1443</v>
      </c>
      <c r="G3006" s="5" t="s">
        <v>32</v>
      </c>
      <c r="H3006" s="5">
        <v>419886</v>
      </c>
      <c r="I3006" s="7">
        <v>42526</v>
      </c>
      <c r="J3006" s="7">
        <v>42461</v>
      </c>
      <c r="K3006" s="7">
        <v>42482</v>
      </c>
      <c r="N3006" s="5" t="s">
        <v>56</v>
      </c>
      <c r="O3006" s="5">
        <v>5963</v>
      </c>
      <c r="P3006" s="5">
        <v>800</v>
      </c>
      <c r="Q3006" s="9">
        <v>9.2044999999999995</v>
      </c>
      <c r="R3006" s="1338">
        <v>7363.6</v>
      </c>
      <c r="S3006" s="5">
        <v>371.16</v>
      </c>
      <c r="T3006" s="5">
        <v>7.7350000000000003</v>
      </c>
      <c r="U3006" s="1338">
        <v>6188</v>
      </c>
      <c r="V3006" s="5">
        <v>3.5900000000000001E-2</v>
      </c>
      <c r="W3006" s="1339">
        <v>28.744</v>
      </c>
      <c r="X3006" s="5">
        <v>13</v>
      </c>
      <c r="Y3006" s="5">
        <v>144</v>
      </c>
      <c r="AA3006" s="5">
        <v>401</v>
      </c>
      <c r="AB3006" s="1338">
        <v>1175.5999999999999</v>
      </c>
    </row>
    <row r="3007" spans="1:28" s="5" customFormat="1">
      <c r="A3007" s="1339" t="s">
        <v>1414</v>
      </c>
      <c r="B3007" s="6" t="s">
        <v>1532</v>
      </c>
      <c r="C3007" s="5" t="s">
        <v>1533</v>
      </c>
      <c r="D3007" s="5" t="s">
        <v>116</v>
      </c>
      <c r="E3007" s="5">
        <v>142059</v>
      </c>
      <c r="F3007" s="1339" t="s">
        <v>1443</v>
      </c>
      <c r="G3007" s="5" t="s">
        <v>32</v>
      </c>
      <c r="H3007" s="5">
        <v>419886</v>
      </c>
      <c r="I3007" s="7">
        <v>42526</v>
      </c>
      <c r="J3007" s="7">
        <v>42461</v>
      </c>
      <c r="K3007" s="7">
        <v>42482</v>
      </c>
      <c r="N3007" s="5" t="s">
        <v>56</v>
      </c>
      <c r="O3007" s="5">
        <v>5963</v>
      </c>
      <c r="P3007" s="5">
        <v>1500</v>
      </c>
      <c r="Q3007" s="9">
        <v>9.2044999999999995</v>
      </c>
      <c r="R3007" s="1338">
        <v>13806.75</v>
      </c>
      <c r="S3007" s="5">
        <v>695.93</v>
      </c>
      <c r="T3007" s="5">
        <v>7.7350000000000003</v>
      </c>
      <c r="U3007" s="1338">
        <v>11602.5</v>
      </c>
      <c r="V3007" s="5">
        <v>3.5900000000000001E-2</v>
      </c>
      <c r="W3007" s="1339">
        <v>53.895000000000003</v>
      </c>
      <c r="X3007" s="5">
        <v>13</v>
      </c>
      <c r="Y3007" s="5">
        <v>144</v>
      </c>
      <c r="AA3007" s="5">
        <v>401</v>
      </c>
      <c r="AB3007" s="1338">
        <v>2204.25</v>
      </c>
    </row>
    <row r="3008" spans="1:28" s="5" customFormat="1">
      <c r="A3008" s="1339" t="s">
        <v>1414</v>
      </c>
      <c r="B3008" s="6" t="s">
        <v>1532</v>
      </c>
      <c r="C3008" s="5" t="s">
        <v>1533</v>
      </c>
      <c r="D3008" s="5" t="s">
        <v>116</v>
      </c>
      <c r="E3008" s="5">
        <v>142059</v>
      </c>
      <c r="F3008" s="1339" t="s">
        <v>1443</v>
      </c>
      <c r="G3008" s="5" t="s">
        <v>32</v>
      </c>
      <c r="H3008" s="5">
        <v>419886</v>
      </c>
      <c r="I3008" s="7">
        <v>42526</v>
      </c>
      <c r="J3008" s="7">
        <v>42461</v>
      </c>
      <c r="K3008" s="7">
        <v>42482</v>
      </c>
      <c r="N3008" s="5" t="s">
        <v>56</v>
      </c>
      <c r="O3008" s="5">
        <v>5963</v>
      </c>
      <c r="P3008" s="5">
        <v>2500</v>
      </c>
      <c r="Q3008" s="9">
        <v>9.2044999999999995</v>
      </c>
      <c r="R3008" s="1338">
        <v>23011.25</v>
      </c>
      <c r="S3008" s="8">
        <v>1159.8800000000001</v>
      </c>
      <c r="T3008" s="5">
        <v>7.7350000000000003</v>
      </c>
      <c r="U3008" s="1338">
        <v>19337.5</v>
      </c>
      <c r="V3008" s="5">
        <v>3.5900000000000001E-2</v>
      </c>
      <c r="W3008" s="1339">
        <v>89.825000000000003</v>
      </c>
      <c r="X3008" s="5">
        <v>13</v>
      </c>
      <c r="Y3008" s="5">
        <v>144</v>
      </c>
      <c r="AA3008" s="5">
        <v>401</v>
      </c>
      <c r="AB3008" s="1338">
        <v>3673.75</v>
      </c>
    </row>
    <row r="3009" spans="1:28">
      <c r="A3009" s="1336" t="s">
        <v>1414</v>
      </c>
      <c r="B3009" s="2" t="s">
        <v>1534</v>
      </c>
      <c r="C3009" s="1" t="s">
        <v>1535</v>
      </c>
      <c r="D3009" s="1" t="s">
        <v>116</v>
      </c>
      <c r="E3009" s="1">
        <v>130314</v>
      </c>
      <c r="F3009" s="1336" t="s">
        <v>144</v>
      </c>
      <c r="G3009" s="1" t="s">
        <v>32</v>
      </c>
      <c r="H3009" s="1">
        <v>418287</v>
      </c>
      <c r="I3009" s="3">
        <v>42524</v>
      </c>
      <c r="J3009" s="3">
        <v>42517</v>
      </c>
      <c r="K3009" s="3">
        <v>42522</v>
      </c>
      <c r="L3009" s="1">
        <v>221622</v>
      </c>
      <c r="M3009" s="3">
        <v>42523</v>
      </c>
      <c r="N3009" s="1" t="s">
        <v>89</v>
      </c>
      <c r="O3009" s="1">
        <v>116562</v>
      </c>
      <c r="P3009" s="1">
        <v>10000</v>
      </c>
      <c r="Q3009" s="1">
        <v>2.41</v>
      </c>
      <c r="R3009" s="1337">
        <v>24100</v>
      </c>
      <c r="S3009" s="1">
        <v>867.2</v>
      </c>
      <c r="T3009" s="1">
        <v>2.056</v>
      </c>
      <c r="U3009" s="1337">
        <v>20560</v>
      </c>
      <c r="V3009" s="1">
        <v>8.6E-3</v>
      </c>
      <c r="W3009" s="1336">
        <v>86</v>
      </c>
      <c r="X3009" s="1">
        <v>13</v>
      </c>
      <c r="Y3009" s="1">
        <v>130</v>
      </c>
      <c r="AA3009" s="1">
        <v>401</v>
      </c>
      <c r="AB3009" s="1337">
        <v>3540</v>
      </c>
    </row>
    <row r="3010" spans="1:28">
      <c r="A3010" s="1336" t="s">
        <v>1414</v>
      </c>
      <c r="B3010" s="2" t="s">
        <v>1534</v>
      </c>
      <c r="C3010" s="1" t="s">
        <v>1535</v>
      </c>
      <c r="D3010" s="1" t="s">
        <v>116</v>
      </c>
      <c r="E3010" s="1">
        <v>130023</v>
      </c>
      <c r="F3010" s="1336" t="s">
        <v>153</v>
      </c>
      <c r="G3010" s="1" t="s">
        <v>32</v>
      </c>
      <c r="H3010" s="1">
        <v>418349</v>
      </c>
      <c r="I3010" s="3">
        <v>42525</v>
      </c>
      <c r="J3010" s="3">
        <v>42523</v>
      </c>
      <c r="K3010" s="3">
        <v>42524</v>
      </c>
      <c r="N3010" s="1" t="s">
        <v>89</v>
      </c>
      <c r="O3010" s="1">
        <v>116741</v>
      </c>
      <c r="P3010" s="1">
        <v>10000</v>
      </c>
      <c r="Q3010" s="1">
        <v>2.39</v>
      </c>
      <c r="R3010" s="1337">
        <v>23900</v>
      </c>
      <c r="S3010" s="1">
        <v>667.2</v>
      </c>
      <c r="T3010" s="1">
        <v>2.056</v>
      </c>
      <c r="U3010" s="1337">
        <v>20560</v>
      </c>
      <c r="V3010" s="1">
        <v>8.6E-3</v>
      </c>
      <c r="W3010" s="1336">
        <v>86</v>
      </c>
      <c r="X3010" s="1">
        <v>13</v>
      </c>
      <c r="Y3010" s="1">
        <v>130</v>
      </c>
      <c r="AA3010" s="1">
        <v>401</v>
      </c>
      <c r="AB3010" s="1337">
        <v>3340</v>
      </c>
    </row>
    <row r="3011" spans="1:28">
      <c r="A3011" s="1336" t="s">
        <v>1414</v>
      </c>
      <c r="B3011" s="2" t="s">
        <v>1534</v>
      </c>
      <c r="C3011" s="1" t="s">
        <v>1535</v>
      </c>
      <c r="D3011" s="1" t="s">
        <v>116</v>
      </c>
      <c r="E3011" s="1">
        <v>130003</v>
      </c>
      <c r="F3011" s="1336" t="s">
        <v>145</v>
      </c>
      <c r="G3011" s="1" t="s">
        <v>32</v>
      </c>
      <c r="H3011" s="1">
        <v>418374</v>
      </c>
      <c r="I3011" s="3">
        <v>42527</v>
      </c>
      <c r="J3011" s="3">
        <v>42522</v>
      </c>
      <c r="K3011" s="3">
        <v>42537</v>
      </c>
      <c r="N3011" s="1" t="s">
        <v>89</v>
      </c>
      <c r="O3011" s="1">
        <v>116672</v>
      </c>
      <c r="P3011" s="1">
        <v>10000</v>
      </c>
      <c r="Q3011" s="1">
        <v>2.39</v>
      </c>
      <c r="R3011" s="1337">
        <v>23900</v>
      </c>
      <c r="S3011" s="1">
        <v>667.2</v>
      </c>
      <c r="T3011" s="1">
        <v>2.056</v>
      </c>
      <c r="U3011" s="1337">
        <v>20560</v>
      </c>
      <c r="V3011" s="1">
        <v>8.6E-3</v>
      </c>
      <c r="W3011" s="1336">
        <v>86</v>
      </c>
      <c r="X3011" s="1">
        <v>13</v>
      </c>
      <c r="Y3011" s="1">
        <v>130</v>
      </c>
      <c r="AA3011" s="1">
        <v>401</v>
      </c>
      <c r="AB3011" s="1337">
        <v>3340</v>
      </c>
    </row>
    <row r="3012" spans="1:28">
      <c r="A3012" s="1336" t="s">
        <v>1414</v>
      </c>
      <c r="B3012" s="2" t="s">
        <v>1534</v>
      </c>
      <c r="C3012" s="1" t="s">
        <v>1535</v>
      </c>
      <c r="D3012" s="1" t="s">
        <v>116</v>
      </c>
      <c r="E3012" s="1">
        <v>130004</v>
      </c>
      <c r="F3012" s="1336" t="s">
        <v>125</v>
      </c>
      <c r="G3012" s="1" t="s">
        <v>32</v>
      </c>
      <c r="H3012" s="1">
        <v>418435</v>
      </c>
      <c r="I3012" s="3">
        <v>42525</v>
      </c>
      <c r="J3012" s="3">
        <v>42521</v>
      </c>
      <c r="K3012" s="3">
        <v>42523</v>
      </c>
      <c r="L3012" s="1">
        <v>221748</v>
      </c>
      <c r="M3012" s="3">
        <v>42525</v>
      </c>
      <c r="N3012" s="1" t="s">
        <v>89</v>
      </c>
      <c r="O3012" s="1">
        <v>116635</v>
      </c>
      <c r="P3012" s="1">
        <v>2500</v>
      </c>
      <c r="Q3012" s="1">
        <v>2.41</v>
      </c>
      <c r="R3012" s="1337">
        <v>6025</v>
      </c>
      <c r="S3012" s="1">
        <v>216.8</v>
      </c>
      <c r="T3012" s="1">
        <v>2.056</v>
      </c>
      <c r="U3012" s="1337">
        <v>5140</v>
      </c>
      <c r="V3012" s="1">
        <v>8.6E-3</v>
      </c>
      <c r="W3012" s="1336">
        <v>21.5</v>
      </c>
      <c r="X3012" s="1">
        <v>13</v>
      </c>
      <c r="Y3012" s="1">
        <v>130</v>
      </c>
      <c r="AA3012" s="1">
        <v>401</v>
      </c>
      <c r="AB3012" s="1336">
        <v>885</v>
      </c>
    </row>
    <row r="3013" spans="1:28">
      <c r="A3013" s="1336" t="s">
        <v>1414</v>
      </c>
      <c r="B3013" s="2" t="s">
        <v>1534</v>
      </c>
      <c r="C3013" s="1" t="s">
        <v>1535</v>
      </c>
      <c r="D3013" s="1" t="s">
        <v>116</v>
      </c>
      <c r="E3013" s="1">
        <v>130019</v>
      </c>
      <c r="F3013" s="1336" t="s">
        <v>412</v>
      </c>
      <c r="G3013" s="1" t="s">
        <v>32</v>
      </c>
      <c r="H3013" s="1">
        <v>418581</v>
      </c>
      <c r="I3013" s="3">
        <v>42527</v>
      </c>
      <c r="J3013" s="3">
        <v>42522</v>
      </c>
      <c r="K3013" s="3">
        <v>42523</v>
      </c>
      <c r="N3013" s="1" t="s">
        <v>89</v>
      </c>
      <c r="O3013" s="1">
        <v>116732</v>
      </c>
      <c r="P3013" s="1">
        <v>10000</v>
      </c>
      <c r="Q3013" s="1">
        <v>2.44</v>
      </c>
      <c r="R3013" s="1337">
        <v>24400</v>
      </c>
      <c r="S3013" s="4">
        <v>1167.2</v>
      </c>
      <c r="T3013" s="1">
        <v>2.056</v>
      </c>
      <c r="U3013" s="1337">
        <v>20560</v>
      </c>
      <c r="V3013" s="1">
        <v>8.6E-3</v>
      </c>
      <c r="W3013" s="1336">
        <v>86</v>
      </c>
      <c r="X3013" s="1">
        <v>13</v>
      </c>
      <c r="Y3013" s="1">
        <v>130</v>
      </c>
      <c r="AA3013" s="1">
        <v>401</v>
      </c>
      <c r="AB3013" s="1337">
        <v>3840</v>
      </c>
    </row>
    <row r="3014" spans="1:28">
      <c r="A3014" s="1336" t="s">
        <v>1414</v>
      </c>
      <c r="B3014" s="2" t="s">
        <v>1534</v>
      </c>
      <c r="C3014" s="1" t="s">
        <v>1535</v>
      </c>
      <c r="D3014" s="1" t="s">
        <v>116</v>
      </c>
      <c r="E3014" s="1">
        <v>140083</v>
      </c>
      <c r="F3014" s="1336" t="s">
        <v>117</v>
      </c>
      <c r="G3014" s="1" t="s">
        <v>32</v>
      </c>
      <c r="H3014" s="1">
        <v>418593</v>
      </c>
      <c r="I3014" s="3">
        <v>42527</v>
      </c>
      <c r="J3014" s="3">
        <v>42520</v>
      </c>
      <c r="K3014" s="3">
        <v>42522</v>
      </c>
      <c r="L3014" s="1">
        <v>221877</v>
      </c>
      <c r="M3014" s="3">
        <v>42527</v>
      </c>
      <c r="N3014" s="1" t="s">
        <v>89</v>
      </c>
      <c r="O3014" s="1">
        <v>116569</v>
      </c>
      <c r="P3014" s="1">
        <v>7000</v>
      </c>
      <c r="Q3014" s="1">
        <v>2.38</v>
      </c>
      <c r="R3014" s="1337">
        <v>16660</v>
      </c>
      <c r="S3014" s="1">
        <v>397.04</v>
      </c>
      <c r="T3014" s="1">
        <v>2.056</v>
      </c>
      <c r="U3014" s="1337">
        <v>14392</v>
      </c>
      <c r="V3014" s="1">
        <v>8.6E-3</v>
      </c>
      <c r="W3014" s="1336">
        <v>60.2</v>
      </c>
      <c r="X3014" s="1">
        <v>13</v>
      </c>
      <c r="Y3014" s="1">
        <v>141</v>
      </c>
      <c r="AA3014" s="1">
        <v>401</v>
      </c>
      <c r="AB3014" s="1337">
        <v>2268</v>
      </c>
    </row>
    <row r="3015" spans="1:28">
      <c r="A3015" s="1336" t="s">
        <v>1414</v>
      </c>
      <c r="B3015" s="2" t="s">
        <v>1534</v>
      </c>
      <c r="C3015" s="1" t="s">
        <v>1535</v>
      </c>
      <c r="D3015" s="1" t="s">
        <v>116</v>
      </c>
      <c r="E3015" s="1">
        <v>130007</v>
      </c>
      <c r="F3015" s="1336" t="s">
        <v>146</v>
      </c>
      <c r="G3015" s="1" t="s">
        <v>32</v>
      </c>
      <c r="H3015" s="1">
        <v>419167</v>
      </c>
      <c r="I3015" s="3">
        <v>42531</v>
      </c>
      <c r="J3015" s="3">
        <v>42517</v>
      </c>
      <c r="K3015" s="3">
        <v>42523</v>
      </c>
      <c r="L3015" s="1">
        <v>222215</v>
      </c>
      <c r="M3015" s="3">
        <v>42531</v>
      </c>
      <c r="N3015" s="1" t="s">
        <v>89</v>
      </c>
      <c r="O3015" s="1">
        <v>116528</v>
      </c>
      <c r="P3015" s="1">
        <v>2000</v>
      </c>
      <c r="Q3015" s="1">
        <v>2.44</v>
      </c>
      <c r="R3015" s="1337">
        <v>4880</v>
      </c>
      <c r="S3015" s="1">
        <v>233.44</v>
      </c>
      <c r="T3015" s="1">
        <v>2.056</v>
      </c>
      <c r="U3015" s="1337">
        <v>4112</v>
      </c>
      <c r="V3015" s="1">
        <v>8.6E-3</v>
      </c>
      <c r="W3015" s="1336">
        <v>17.2</v>
      </c>
      <c r="X3015" s="1">
        <v>13</v>
      </c>
      <c r="Y3015" s="1">
        <v>130</v>
      </c>
      <c r="AA3015" s="1">
        <v>401</v>
      </c>
      <c r="AB3015" s="1336">
        <v>768</v>
      </c>
    </row>
    <row r="3016" spans="1:28">
      <c r="A3016" s="1336" t="s">
        <v>1414</v>
      </c>
      <c r="B3016" s="2" t="s">
        <v>1534</v>
      </c>
      <c r="C3016" s="1" t="s">
        <v>1535</v>
      </c>
      <c r="D3016" s="1" t="s">
        <v>116</v>
      </c>
      <c r="E3016" s="1">
        <v>130001</v>
      </c>
      <c r="F3016" s="1336" t="s">
        <v>132</v>
      </c>
      <c r="G3016" s="1" t="s">
        <v>32</v>
      </c>
      <c r="H3016" s="1">
        <v>419308</v>
      </c>
      <c r="I3016" s="3">
        <v>42534</v>
      </c>
      <c r="J3016" s="3">
        <v>42530</v>
      </c>
      <c r="K3016" s="3">
        <v>42531</v>
      </c>
      <c r="N3016" s="1" t="s">
        <v>89</v>
      </c>
      <c r="O3016" s="1">
        <v>117048</v>
      </c>
      <c r="P3016" s="1">
        <v>10000</v>
      </c>
      <c r="Q3016" s="1">
        <v>2.38</v>
      </c>
      <c r="R3016" s="1337">
        <v>23800</v>
      </c>
      <c r="S3016" s="1">
        <v>567.20000000000005</v>
      </c>
      <c r="T3016" s="1">
        <v>2.056</v>
      </c>
      <c r="U3016" s="1337">
        <v>20560</v>
      </c>
      <c r="V3016" s="1">
        <v>8.6E-3</v>
      </c>
      <c r="W3016" s="1336">
        <v>86</v>
      </c>
      <c r="X3016" s="1">
        <v>13</v>
      </c>
      <c r="Y3016" s="1">
        <v>130</v>
      </c>
      <c r="AA3016" s="1">
        <v>401</v>
      </c>
      <c r="AB3016" s="1337">
        <v>3240</v>
      </c>
    </row>
    <row r="3017" spans="1:28">
      <c r="A3017" s="1336" t="s">
        <v>1414</v>
      </c>
      <c r="B3017" s="2" t="s">
        <v>1534</v>
      </c>
      <c r="C3017" s="1" t="s">
        <v>1535</v>
      </c>
      <c r="D3017" s="1" t="s">
        <v>116</v>
      </c>
      <c r="E3017" s="1">
        <v>130349</v>
      </c>
      <c r="F3017" s="1336" t="s">
        <v>141</v>
      </c>
      <c r="G3017" s="1" t="s">
        <v>32</v>
      </c>
      <c r="H3017" s="1">
        <v>419582</v>
      </c>
      <c r="I3017" s="3">
        <v>42535</v>
      </c>
      <c r="J3017" s="3">
        <v>42524</v>
      </c>
      <c r="K3017" s="3">
        <v>42528</v>
      </c>
      <c r="N3017" s="1" t="s">
        <v>89</v>
      </c>
      <c r="O3017" s="1">
        <v>116794</v>
      </c>
      <c r="P3017" s="1">
        <v>3000</v>
      </c>
      <c r="Q3017" s="1">
        <v>2.39</v>
      </c>
      <c r="R3017" s="1337">
        <v>7170</v>
      </c>
      <c r="S3017" s="1">
        <v>200.16</v>
      </c>
      <c r="T3017" s="1">
        <v>2.056</v>
      </c>
      <c r="U3017" s="1337">
        <v>6168</v>
      </c>
      <c r="V3017" s="1">
        <v>8.6E-3</v>
      </c>
      <c r="W3017" s="1336">
        <v>25.8</v>
      </c>
      <c r="X3017" s="1">
        <v>13</v>
      </c>
      <c r="Y3017" s="1">
        <v>141</v>
      </c>
      <c r="AA3017" s="1">
        <v>401</v>
      </c>
      <c r="AB3017" s="1337">
        <v>1002</v>
      </c>
    </row>
    <row r="3018" spans="1:28">
      <c r="A3018" s="1336" t="s">
        <v>1414</v>
      </c>
      <c r="B3018" s="2" t="s">
        <v>1536</v>
      </c>
      <c r="C3018" s="1" t="s">
        <v>1537</v>
      </c>
      <c r="D3018" s="1" t="s">
        <v>116</v>
      </c>
      <c r="E3018" s="1">
        <v>130308</v>
      </c>
      <c r="F3018" s="1336" t="s">
        <v>126</v>
      </c>
      <c r="G3018" s="1" t="s">
        <v>32</v>
      </c>
      <c r="H3018" s="1">
        <v>418407</v>
      </c>
      <c r="I3018" s="3">
        <v>42527</v>
      </c>
      <c r="J3018" s="3">
        <v>42523</v>
      </c>
      <c r="K3018" s="3">
        <v>42524</v>
      </c>
      <c r="N3018" s="1" t="s">
        <v>89</v>
      </c>
      <c r="O3018" s="1">
        <v>116765</v>
      </c>
      <c r="P3018" s="1">
        <v>3000</v>
      </c>
      <c r="Q3018" s="1">
        <v>2.44</v>
      </c>
      <c r="R3018" s="1337">
        <v>7320</v>
      </c>
      <c r="S3018" s="1">
        <v>350.16</v>
      </c>
      <c r="T3018" s="1">
        <v>2.056</v>
      </c>
      <c r="U3018" s="1337">
        <v>6168</v>
      </c>
      <c r="V3018" s="1">
        <v>8.6E-3</v>
      </c>
      <c r="W3018" s="1336">
        <v>25.8</v>
      </c>
      <c r="X3018" s="1">
        <v>13</v>
      </c>
      <c r="Y3018" s="1">
        <v>141</v>
      </c>
      <c r="AA3018" s="1">
        <v>401</v>
      </c>
      <c r="AB3018" s="1337">
        <v>1152</v>
      </c>
    </row>
    <row r="3019" spans="1:28">
      <c r="A3019" s="1336" t="s">
        <v>1414</v>
      </c>
      <c r="B3019" s="2" t="s">
        <v>1536</v>
      </c>
      <c r="C3019" s="1" t="s">
        <v>1537</v>
      </c>
      <c r="D3019" s="1" t="s">
        <v>116</v>
      </c>
      <c r="E3019" s="1">
        <v>130004</v>
      </c>
      <c r="F3019" s="1336" t="s">
        <v>125</v>
      </c>
      <c r="G3019" s="1" t="s">
        <v>32</v>
      </c>
      <c r="H3019" s="1">
        <v>418435</v>
      </c>
      <c r="I3019" s="3">
        <v>42525</v>
      </c>
      <c r="J3019" s="3">
        <v>42521</v>
      </c>
      <c r="K3019" s="3">
        <v>42523</v>
      </c>
      <c r="L3019" s="1">
        <v>221748</v>
      </c>
      <c r="M3019" s="3">
        <v>42525</v>
      </c>
      <c r="N3019" s="1" t="s">
        <v>89</v>
      </c>
      <c r="O3019" s="1">
        <v>116635</v>
      </c>
      <c r="P3019" s="1">
        <v>5000</v>
      </c>
      <c r="Q3019" s="1">
        <v>2.41</v>
      </c>
      <c r="R3019" s="1337">
        <v>12050</v>
      </c>
      <c r="S3019" s="1">
        <v>433.6</v>
      </c>
      <c r="T3019" s="1">
        <v>2.056</v>
      </c>
      <c r="U3019" s="1337">
        <v>10280</v>
      </c>
      <c r="V3019" s="1">
        <v>8.6E-3</v>
      </c>
      <c r="W3019" s="1336">
        <v>43</v>
      </c>
      <c r="X3019" s="1">
        <v>13</v>
      </c>
      <c r="Y3019" s="1">
        <v>130</v>
      </c>
      <c r="AA3019" s="1">
        <v>401</v>
      </c>
      <c r="AB3019" s="1337">
        <v>1770</v>
      </c>
    </row>
    <row r="3020" spans="1:28">
      <c r="A3020" s="1336" t="s">
        <v>1414</v>
      </c>
      <c r="B3020" s="2" t="s">
        <v>1536</v>
      </c>
      <c r="C3020" s="1" t="s">
        <v>1537</v>
      </c>
      <c r="D3020" s="1" t="s">
        <v>116</v>
      </c>
      <c r="E3020" s="1">
        <v>140083</v>
      </c>
      <c r="F3020" s="1336" t="s">
        <v>117</v>
      </c>
      <c r="G3020" s="1" t="s">
        <v>32</v>
      </c>
      <c r="H3020" s="1">
        <v>418593</v>
      </c>
      <c r="I3020" s="3">
        <v>42527</v>
      </c>
      <c r="J3020" s="3">
        <v>42520</v>
      </c>
      <c r="K3020" s="3">
        <v>42522</v>
      </c>
      <c r="L3020" s="1">
        <v>221877</v>
      </c>
      <c r="M3020" s="3">
        <v>42527</v>
      </c>
      <c r="N3020" s="1" t="s">
        <v>89</v>
      </c>
      <c r="O3020" s="1">
        <v>116569</v>
      </c>
      <c r="P3020" s="1">
        <v>6000</v>
      </c>
      <c r="Q3020" s="1">
        <v>2.38</v>
      </c>
      <c r="R3020" s="1337">
        <v>14280</v>
      </c>
      <c r="S3020" s="1">
        <v>340.32</v>
      </c>
      <c r="T3020" s="1">
        <v>2.056</v>
      </c>
      <c r="U3020" s="1337">
        <v>12336</v>
      </c>
      <c r="V3020" s="1">
        <v>8.6E-3</v>
      </c>
      <c r="W3020" s="1336">
        <v>51.6</v>
      </c>
      <c r="X3020" s="1">
        <v>13</v>
      </c>
      <c r="Y3020" s="1">
        <v>141</v>
      </c>
      <c r="AA3020" s="1">
        <v>401</v>
      </c>
      <c r="AB3020" s="1337">
        <v>1944</v>
      </c>
    </row>
    <row r="3021" spans="1:28">
      <c r="A3021" s="1336" t="s">
        <v>1414</v>
      </c>
      <c r="B3021" s="2" t="s">
        <v>1536</v>
      </c>
      <c r="C3021" s="1" t="s">
        <v>1537</v>
      </c>
      <c r="D3021" s="1" t="s">
        <v>116</v>
      </c>
      <c r="E3021" s="1">
        <v>130007</v>
      </c>
      <c r="F3021" s="1336" t="s">
        <v>146</v>
      </c>
      <c r="G3021" s="1" t="s">
        <v>32</v>
      </c>
      <c r="H3021" s="1">
        <v>419167</v>
      </c>
      <c r="I3021" s="3">
        <v>42531</v>
      </c>
      <c r="J3021" s="3">
        <v>42517</v>
      </c>
      <c r="K3021" s="3">
        <v>42523</v>
      </c>
      <c r="L3021" s="1">
        <v>222215</v>
      </c>
      <c r="M3021" s="3">
        <v>42531</v>
      </c>
      <c r="N3021" s="1" t="s">
        <v>89</v>
      </c>
      <c r="O3021" s="1">
        <v>116528</v>
      </c>
      <c r="P3021" s="1">
        <v>2000</v>
      </c>
      <c r="Q3021" s="1">
        <v>2.44</v>
      </c>
      <c r="R3021" s="1337">
        <v>4880</v>
      </c>
      <c r="S3021" s="1">
        <v>233.44</v>
      </c>
      <c r="T3021" s="1">
        <v>2.056</v>
      </c>
      <c r="U3021" s="1337">
        <v>4112</v>
      </c>
      <c r="V3021" s="1">
        <v>8.6E-3</v>
      </c>
      <c r="W3021" s="1336">
        <v>17.2</v>
      </c>
      <c r="X3021" s="1">
        <v>13</v>
      </c>
      <c r="Y3021" s="1">
        <v>130</v>
      </c>
      <c r="AA3021" s="1">
        <v>401</v>
      </c>
      <c r="AB3021" s="1336">
        <v>768</v>
      </c>
    </row>
    <row r="3022" spans="1:28">
      <c r="A3022" s="1336" t="s">
        <v>1414</v>
      </c>
      <c r="B3022" s="2" t="s">
        <v>1536</v>
      </c>
      <c r="C3022" s="1" t="s">
        <v>1537</v>
      </c>
      <c r="D3022" s="1" t="s">
        <v>116</v>
      </c>
      <c r="E3022" s="1">
        <v>130001</v>
      </c>
      <c r="F3022" s="1336" t="s">
        <v>132</v>
      </c>
      <c r="G3022" s="1" t="s">
        <v>32</v>
      </c>
      <c r="H3022" s="1">
        <v>419308</v>
      </c>
      <c r="I3022" s="3">
        <v>42534</v>
      </c>
      <c r="J3022" s="3">
        <v>42530</v>
      </c>
      <c r="K3022" s="3">
        <v>42531</v>
      </c>
      <c r="N3022" s="1" t="s">
        <v>89</v>
      </c>
      <c r="O3022" s="1">
        <v>117048</v>
      </c>
      <c r="P3022" s="1">
        <v>10000</v>
      </c>
      <c r="Q3022" s="1">
        <v>2.38</v>
      </c>
      <c r="R3022" s="1337">
        <v>23800</v>
      </c>
      <c r="S3022" s="1">
        <v>567.20000000000005</v>
      </c>
      <c r="T3022" s="1">
        <v>2.056</v>
      </c>
      <c r="U3022" s="1337">
        <v>20560</v>
      </c>
      <c r="V3022" s="1">
        <v>8.6E-3</v>
      </c>
      <c r="W3022" s="1336">
        <v>86</v>
      </c>
      <c r="X3022" s="1">
        <v>13</v>
      </c>
      <c r="Y3022" s="1">
        <v>130</v>
      </c>
      <c r="AA3022" s="1">
        <v>401</v>
      </c>
      <c r="AB3022" s="1337">
        <v>3240</v>
      </c>
    </row>
    <row r="3023" spans="1:28">
      <c r="A3023" s="1336" t="s">
        <v>1414</v>
      </c>
      <c r="B3023" s="2" t="s">
        <v>1536</v>
      </c>
      <c r="C3023" s="1" t="s">
        <v>1537</v>
      </c>
      <c r="D3023" s="1" t="s">
        <v>116</v>
      </c>
      <c r="E3023" s="1">
        <v>130349</v>
      </c>
      <c r="F3023" s="1336" t="s">
        <v>141</v>
      </c>
      <c r="G3023" s="1" t="s">
        <v>32</v>
      </c>
      <c r="H3023" s="1">
        <v>419582</v>
      </c>
      <c r="I3023" s="3">
        <v>42535</v>
      </c>
      <c r="J3023" s="3">
        <v>42524</v>
      </c>
      <c r="K3023" s="3">
        <v>42528</v>
      </c>
      <c r="N3023" s="1" t="s">
        <v>89</v>
      </c>
      <c r="O3023" s="1">
        <v>116794</v>
      </c>
      <c r="P3023" s="1">
        <v>3000</v>
      </c>
      <c r="Q3023" s="1">
        <v>2.39</v>
      </c>
      <c r="R3023" s="1337">
        <v>7170</v>
      </c>
      <c r="S3023" s="1">
        <v>200.16</v>
      </c>
      <c r="T3023" s="1">
        <v>2.056</v>
      </c>
      <c r="U3023" s="1337">
        <v>6168</v>
      </c>
      <c r="V3023" s="1">
        <v>8.6E-3</v>
      </c>
      <c r="W3023" s="1336">
        <v>25.8</v>
      </c>
      <c r="X3023" s="1">
        <v>13</v>
      </c>
      <c r="Y3023" s="1">
        <v>141</v>
      </c>
      <c r="AA3023" s="1">
        <v>401</v>
      </c>
      <c r="AB3023" s="1337">
        <v>1002</v>
      </c>
    </row>
    <row r="3024" spans="1:28">
      <c r="A3024" s="1336" t="s">
        <v>1414</v>
      </c>
      <c r="B3024" s="2" t="s">
        <v>1536</v>
      </c>
      <c r="C3024" s="1" t="s">
        <v>1537</v>
      </c>
      <c r="D3024" s="1" t="s">
        <v>116</v>
      </c>
      <c r="E3024" s="1">
        <v>130308</v>
      </c>
      <c r="F3024" s="1336" t="s">
        <v>126</v>
      </c>
      <c r="G3024" s="1" t="s">
        <v>32</v>
      </c>
      <c r="H3024" s="1">
        <v>419653</v>
      </c>
      <c r="I3024" s="3">
        <v>42536</v>
      </c>
      <c r="J3024" s="3">
        <v>42529</v>
      </c>
      <c r="K3024" s="3">
        <v>42530</v>
      </c>
      <c r="N3024" s="1" t="s">
        <v>89</v>
      </c>
      <c r="O3024" s="1">
        <v>116993</v>
      </c>
      <c r="P3024" s="1">
        <v>3000</v>
      </c>
      <c r="Q3024" s="1">
        <v>2.39</v>
      </c>
      <c r="R3024" s="1337">
        <v>7170</v>
      </c>
      <c r="S3024" s="1">
        <v>200.16</v>
      </c>
      <c r="T3024" s="1">
        <v>2.056</v>
      </c>
      <c r="U3024" s="1337">
        <v>6168</v>
      </c>
      <c r="V3024" s="1">
        <v>8.6E-3</v>
      </c>
      <c r="W3024" s="1336">
        <v>25.8</v>
      </c>
      <c r="X3024" s="1">
        <v>13</v>
      </c>
      <c r="Y3024" s="1">
        <v>141</v>
      </c>
      <c r="AA3024" s="1">
        <v>401</v>
      </c>
      <c r="AB3024" s="1337">
        <v>1002</v>
      </c>
    </row>
    <row r="3025" spans="1:28">
      <c r="A3025" s="1336" t="s">
        <v>1414</v>
      </c>
      <c r="B3025" s="2" t="s">
        <v>1536</v>
      </c>
      <c r="C3025" s="1" t="s">
        <v>1537</v>
      </c>
      <c r="D3025" s="1" t="s">
        <v>116</v>
      </c>
      <c r="E3025" s="1">
        <v>130099</v>
      </c>
      <c r="F3025" s="1336" t="s">
        <v>150</v>
      </c>
      <c r="G3025" s="1" t="s">
        <v>32</v>
      </c>
      <c r="H3025" s="1">
        <v>419960</v>
      </c>
      <c r="I3025" s="3">
        <v>42538</v>
      </c>
      <c r="J3025" s="3">
        <v>42535</v>
      </c>
      <c r="K3025" s="3">
        <v>42535</v>
      </c>
      <c r="N3025" s="1" t="s">
        <v>89</v>
      </c>
      <c r="O3025" s="1">
        <v>117206</v>
      </c>
      <c r="P3025" s="1">
        <v>5000</v>
      </c>
      <c r="Q3025" s="1">
        <v>2.39</v>
      </c>
      <c r="R3025" s="1337">
        <v>11950</v>
      </c>
      <c r="S3025" s="1">
        <v>333.6</v>
      </c>
      <c r="T3025" s="1">
        <v>2.056</v>
      </c>
      <c r="U3025" s="1337">
        <v>10280</v>
      </c>
      <c r="V3025" s="1">
        <v>8.6E-3</v>
      </c>
      <c r="W3025" s="1336">
        <v>43</v>
      </c>
      <c r="X3025" s="1">
        <v>13</v>
      </c>
      <c r="Y3025" s="1">
        <v>130</v>
      </c>
      <c r="AA3025" s="1">
        <v>401</v>
      </c>
      <c r="AB3025" s="1337">
        <v>1670</v>
      </c>
    </row>
    <row r="3026" spans="1:28">
      <c r="A3026" s="1336" t="s">
        <v>1414</v>
      </c>
      <c r="B3026" s="2" t="s">
        <v>1536</v>
      </c>
      <c r="C3026" s="1" t="s">
        <v>1537</v>
      </c>
      <c r="D3026" s="1" t="s">
        <v>116</v>
      </c>
      <c r="E3026" s="1">
        <v>130004</v>
      </c>
      <c r="F3026" s="1336" t="s">
        <v>125</v>
      </c>
      <c r="G3026" s="1" t="s">
        <v>32</v>
      </c>
      <c r="H3026" s="1">
        <v>420501</v>
      </c>
      <c r="I3026" s="3">
        <v>42542</v>
      </c>
      <c r="J3026" s="3">
        <v>42538</v>
      </c>
      <c r="K3026" s="3">
        <v>42541</v>
      </c>
      <c r="L3026" s="1">
        <v>222938</v>
      </c>
      <c r="M3026" s="3">
        <v>42542</v>
      </c>
      <c r="N3026" s="1" t="s">
        <v>89</v>
      </c>
      <c r="O3026" s="1">
        <v>117303</v>
      </c>
      <c r="P3026" s="1">
        <v>2000</v>
      </c>
      <c r="Q3026" s="1">
        <v>2.39</v>
      </c>
      <c r="R3026" s="1337">
        <v>4780</v>
      </c>
      <c r="S3026" s="1">
        <v>133.44</v>
      </c>
      <c r="T3026" s="1">
        <v>2.056</v>
      </c>
      <c r="U3026" s="1337">
        <v>4112</v>
      </c>
      <c r="V3026" s="1">
        <v>8.6E-3</v>
      </c>
      <c r="W3026" s="1336">
        <v>17.2</v>
      </c>
      <c r="X3026" s="1">
        <v>13</v>
      </c>
      <c r="Y3026" s="1">
        <v>130</v>
      </c>
      <c r="AA3026" s="1">
        <v>401</v>
      </c>
      <c r="AB3026" s="1336">
        <v>668</v>
      </c>
    </row>
    <row r="3027" spans="1:28">
      <c r="A3027" s="1336" t="s">
        <v>1414</v>
      </c>
      <c r="B3027" s="2" t="s">
        <v>1538</v>
      </c>
      <c r="C3027" s="1" t="s">
        <v>1539</v>
      </c>
      <c r="D3027" s="1" t="s">
        <v>116</v>
      </c>
      <c r="E3027" s="1">
        <v>130314</v>
      </c>
      <c r="F3027" s="1336" t="s">
        <v>144</v>
      </c>
      <c r="G3027" s="1" t="s">
        <v>32</v>
      </c>
      <c r="H3027" s="1">
        <v>418287</v>
      </c>
      <c r="I3027" s="3">
        <v>42524</v>
      </c>
      <c r="J3027" s="3">
        <v>42517</v>
      </c>
      <c r="K3027" s="3">
        <v>42522</v>
      </c>
      <c r="L3027" s="1">
        <v>221622</v>
      </c>
      <c r="M3027" s="3">
        <v>42523</v>
      </c>
      <c r="N3027" s="1" t="s">
        <v>89</v>
      </c>
      <c r="O3027" s="1">
        <v>116562</v>
      </c>
      <c r="P3027" s="1">
        <v>10000</v>
      </c>
      <c r="Q3027" s="1">
        <v>2.41</v>
      </c>
      <c r="R3027" s="1337">
        <v>24100</v>
      </c>
      <c r="S3027" s="1">
        <v>867.2</v>
      </c>
      <c r="T3027" s="1">
        <v>2.056</v>
      </c>
      <c r="U3027" s="1337">
        <v>20560</v>
      </c>
      <c r="V3027" s="1">
        <v>8.6E-3</v>
      </c>
      <c r="W3027" s="1336">
        <v>86</v>
      </c>
      <c r="X3027" s="1">
        <v>13</v>
      </c>
      <c r="Y3027" s="1">
        <v>130</v>
      </c>
      <c r="AA3027" s="1">
        <v>401</v>
      </c>
      <c r="AB3027" s="1337">
        <v>3540</v>
      </c>
    </row>
    <row r="3028" spans="1:28">
      <c r="A3028" s="1336" t="s">
        <v>1414</v>
      </c>
      <c r="B3028" s="2" t="s">
        <v>1538</v>
      </c>
      <c r="C3028" s="1" t="s">
        <v>1539</v>
      </c>
      <c r="D3028" s="1" t="s">
        <v>116</v>
      </c>
      <c r="E3028" s="1">
        <v>130004</v>
      </c>
      <c r="F3028" s="1336" t="s">
        <v>125</v>
      </c>
      <c r="G3028" s="1" t="s">
        <v>32</v>
      </c>
      <c r="H3028" s="1">
        <v>418435</v>
      </c>
      <c r="I3028" s="3">
        <v>42525</v>
      </c>
      <c r="J3028" s="3">
        <v>42521</v>
      </c>
      <c r="K3028" s="3">
        <v>42523</v>
      </c>
      <c r="L3028" s="1">
        <v>221748</v>
      </c>
      <c r="M3028" s="3">
        <v>42525</v>
      </c>
      <c r="N3028" s="1" t="s">
        <v>89</v>
      </c>
      <c r="O3028" s="1">
        <v>116635</v>
      </c>
      <c r="P3028" s="1">
        <v>3000</v>
      </c>
      <c r="Q3028" s="1">
        <v>2.41</v>
      </c>
      <c r="R3028" s="1337">
        <v>7230</v>
      </c>
      <c r="S3028" s="1">
        <v>260.16000000000003</v>
      </c>
      <c r="T3028" s="1">
        <v>2.056</v>
      </c>
      <c r="U3028" s="1337">
        <v>6168</v>
      </c>
      <c r="V3028" s="1">
        <v>8.6E-3</v>
      </c>
      <c r="W3028" s="1336">
        <v>25.8</v>
      </c>
      <c r="X3028" s="1">
        <v>13</v>
      </c>
      <c r="Y3028" s="1">
        <v>130</v>
      </c>
      <c r="AA3028" s="1">
        <v>401</v>
      </c>
      <c r="AB3028" s="1337">
        <v>1062</v>
      </c>
    </row>
    <row r="3029" spans="1:28">
      <c r="A3029" s="1336" t="s">
        <v>1414</v>
      </c>
      <c r="B3029" s="2" t="s">
        <v>1538</v>
      </c>
      <c r="C3029" s="1" t="s">
        <v>1539</v>
      </c>
      <c r="D3029" s="1" t="s">
        <v>116</v>
      </c>
      <c r="E3029" s="1">
        <v>130019</v>
      </c>
      <c r="F3029" s="1336" t="s">
        <v>412</v>
      </c>
      <c r="G3029" s="1" t="s">
        <v>32</v>
      </c>
      <c r="H3029" s="1">
        <v>418581</v>
      </c>
      <c r="I3029" s="3">
        <v>42527</v>
      </c>
      <c r="J3029" s="3">
        <v>42522</v>
      </c>
      <c r="K3029" s="3">
        <v>42523</v>
      </c>
      <c r="N3029" s="1" t="s">
        <v>89</v>
      </c>
      <c r="O3029" s="1">
        <v>116732</v>
      </c>
      <c r="P3029" s="1">
        <v>10000</v>
      </c>
      <c r="Q3029" s="1">
        <v>2.44</v>
      </c>
      <c r="R3029" s="1337">
        <v>24400</v>
      </c>
      <c r="S3029" s="4">
        <v>1167.2</v>
      </c>
      <c r="T3029" s="1">
        <v>2.056</v>
      </c>
      <c r="U3029" s="1337">
        <v>20560</v>
      </c>
      <c r="V3029" s="1">
        <v>8.6E-3</v>
      </c>
      <c r="W3029" s="1336">
        <v>86</v>
      </c>
      <c r="X3029" s="1">
        <v>13</v>
      </c>
      <c r="Y3029" s="1">
        <v>130</v>
      </c>
      <c r="AA3029" s="1">
        <v>401</v>
      </c>
      <c r="AB3029" s="1337">
        <v>3840</v>
      </c>
    </row>
    <row r="3030" spans="1:28">
      <c r="A3030" s="1336" t="s">
        <v>1414</v>
      </c>
      <c r="B3030" s="2" t="s">
        <v>1538</v>
      </c>
      <c r="C3030" s="1" t="s">
        <v>1539</v>
      </c>
      <c r="D3030" s="1" t="s">
        <v>116</v>
      </c>
      <c r="E3030" s="1">
        <v>130023</v>
      </c>
      <c r="F3030" s="1336" t="s">
        <v>153</v>
      </c>
      <c r="G3030" s="1" t="s">
        <v>32</v>
      </c>
      <c r="H3030" s="1">
        <v>418763</v>
      </c>
      <c r="I3030" s="3">
        <v>42530</v>
      </c>
      <c r="J3030" s="3">
        <v>42528</v>
      </c>
      <c r="K3030" s="3">
        <v>42529</v>
      </c>
      <c r="N3030" s="1" t="s">
        <v>89</v>
      </c>
      <c r="O3030" s="1">
        <v>116914</v>
      </c>
      <c r="P3030" s="1">
        <v>10000</v>
      </c>
      <c r="Q3030" s="1">
        <v>2.39</v>
      </c>
      <c r="R3030" s="1337">
        <v>23900</v>
      </c>
      <c r="S3030" s="1">
        <v>667.2</v>
      </c>
      <c r="T3030" s="1">
        <v>2.056</v>
      </c>
      <c r="U3030" s="1337">
        <v>20560</v>
      </c>
      <c r="V3030" s="1">
        <v>8.6E-3</v>
      </c>
      <c r="W3030" s="1336">
        <v>86</v>
      </c>
      <c r="X3030" s="1">
        <v>13</v>
      </c>
      <c r="Y3030" s="1">
        <v>130</v>
      </c>
      <c r="AA3030" s="1">
        <v>401</v>
      </c>
      <c r="AB3030" s="1337">
        <v>3340</v>
      </c>
    </row>
    <row r="3031" spans="1:28">
      <c r="A3031" s="1336" t="s">
        <v>1414</v>
      </c>
      <c r="B3031" s="2" t="s">
        <v>1538</v>
      </c>
      <c r="C3031" s="1" t="s">
        <v>1539</v>
      </c>
      <c r="D3031" s="1" t="s">
        <v>116</v>
      </c>
      <c r="E3031" s="1">
        <v>130007</v>
      </c>
      <c r="F3031" s="1336" t="s">
        <v>146</v>
      </c>
      <c r="G3031" s="1" t="s">
        <v>32</v>
      </c>
      <c r="H3031" s="1">
        <v>419167</v>
      </c>
      <c r="I3031" s="3">
        <v>42531</v>
      </c>
      <c r="J3031" s="3">
        <v>42517</v>
      </c>
      <c r="K3031" s="3">
        <v>42523</v>
      </c>
      <c r="L3031" s="1">
        <v>222215</v>
      </c>
      <c r="M3031" s="3">
        <v>42531</v>
      </c>
      <c r="N3031" s="1" t="s">
        <v>89</v>
      </c>
      <c r="O3031" s="1">
        <v>116528</v>
      </c>
      <c r="P3031" s="1">
        <v>2000</v>
      </c>
      <c r="Q3031" s="1">
        <v>2.44</v>
      </c>
      <c r="R3031" s="1337">
        <v>4880</v>
      </c>
      <c r="S3031" s="1">
        <v>233.44</v>
      </c>
      <c r="T3031" s="1">
        <v>2.056</v>
      </c>
      <c r="U3031" s="1337">
        <v>4112</v>
      </c>
      <c r="V3031" s="1">
        <v>8.6E-3</v>
      </c>
      <c r="W3031" s="1336">
        <v>17.2</v>
      </c>
      <c r="X3031" s="1">
        <v>13</v>
      </c>
      <c r="Y3031" s="1">
        <v>130</v>
      </c>
      <c r="AA3031" s="1">
        <v>401</v>
      </c>
      <c r="AB3031" s="1336">
        <v>768</v>
      </c>
    </row>
    <row r="3032" spans="1:28">
      <c r="A3032" s="1336" t="s">
        <v>1414</v>
      </c>
      <c r="B3032" s="2" t="s">
        <v>1538</v>
      </c>
      <c r="C3032" s="1" t="s">
        <v>1539</v>
      </c>
      <c r="D3032" s="1" t="s">
        <v>116</v>
      </c>
      <c r="E3032" s="1">
        <v>130004</v>
      </c>
      <c r="F3032" s="1336" t="s">
        <v>125</v>
      </c>
      <c r="G3032" s="1" t="s">
        <v>32</v>
      </c>
      <c r="H3032" s="1">
        <v>419195</v>
      </c>
      <c r="I3032" s="3">
        <v>42531</v>
      </c>
      <c r="J3032" s="3">
        <v>42530</v>
      </c>
      <c r="K3032" s="3">
        <v>42531</v>
      </c>
      <c r="L3032" s="1">
        <v>222217</v>
      </c>
      <c r="M3032" s="3">
        <v>42531</v>
      </c>
      <c r="N3032" s="1" t="s">
        <v>89</v>
      </c>
      <c r="O3032" s="1">
        <v>117044</v>
      </c>
      <c r="P3032" s="1">
        <v>2000</v>
      </c>
      <c r="Q3032" s="1">
        <v>2.41</v>
      </c>
      <c r="R3032" s="1337">
        <v>4820</v>
      </c>
      <c r="S3032" s="1">
        <v>173.44</v>
      </c>
      <c r="T3032" s="1">
        <v>2.056</v>
      </c>
      <c r="U3032" s="1337">
        <v>4112</v>
      </c>
      <c r="V3032" s="1">
        <v>8.6E-3</v>
      </c>
      <c r="W3032" s="1336">
        <v>17.2</v>
      </c>
      <c r="X3032" s="1">
        <v>13</v>
      </c>
      <c r="Y3032" s="1">
        <v>130</v>
      </c>
      <c r="AA3032" s="1">
        <v>401</v>
      </c>
      <c r="AB3032" s="1336">
        <v>708</v>
      </c>
    </row>
    <row r="3033" spans="1:28">
      <c r="A3033" s="1336" t="s">
        <v>1414</v>
      </c>
      <c r="B3033" s="2" t="s">
        <v>1538</v>
      </c>
      <c r="C3033" s="1" t="s">
        <v>1539</v>
      </c>
      <c r="D3033" s="1" t="s">
        <v>116</v>
      </c>
      <c r="E3033" s="1">
        <v>130001</v>
      </c>
      <c r="F3033" s="1336" t="s">
        <v>132</v>
      </c>
      <c r="G3033" s="1" t="s">
        <v>32</v>
      </c>
      <c r="H3033" s="1">
        <v>419308</v>
      </c>
      <c r="I3033" s="3">
        <v>42534</v>
      </c>
      <c r="J3033" s="3">
        <v>42530</v>
      </c>
      <c r="K3033" s="3">
        <v>42531</v>
      </c>
      <c r="N3033" s="1" t="s">
        <v>89</v>
      </c>
      <c r="O3033" s="1">
        <v>117048</v>
      </c>
      <c r="P3033" s="1">
        <v>5000</v>
      </c>
      <c r="Q3033" s="1">
        <v>2.38</v>
      </c>
      <c r="R3033" s="1337">
        <v>11900</v>
      </c>
      <c r="S3033" s="1">
        <v>283.60000000000002</v>
      </c>
      <c r="T3033" s="1">
        <v>2.056</v>
      </c>
      <c r="U3033" s="1337">
        <v>10280</v>
      </c>
      <c r="V3033" s="1">
        <v>8.6E-3</v>
      </c>
      <c r="W3033" s="1336">
        <v>43</v>
      </c>
      <c r="X3033" s="1">
        <v>13</v>
      </c>
      <c r="Y3033" s="1">
        <v>130</v>
      </c>
      <c r="AA3033" s="1">
        <v>401</v>
      </c>
      <c r="AB3033" s="1337">
        <v>1620</v>
      </c>
    </row>
    <row r="3034" spans="1:28">
      <c r="A3034" s="1336" t="s">
        <v>1414</v>
      </c>
      <c r="B3034" s="2" t="s">
        <v>1538</v>
      </c>
      <c r="C3034" s="1" t="s">
        <v>1539</v>
      </c>
      <c r="D3034" s="1" t="s">
        <v>116</v>
      </c>
      <c r="E3034" s="1">
        <v>130349</v>
      </c>
      <c r="F3034" s="1336" t="s">
        <v>141</v>
      </c>
      <c r="G3034" s="1" t="s">
        <v>32</v>
      </c>
      <c r="H3034" s="1">
        <v>419584</v>
      </c>
      <c r="I3034" s="3">
        <v>42535</v>
      </c>
      <c r="J3034" s="3">
        <v>42524</v>
      </c>
      <c r="K3034" s="3">
        <v>42528</v>
      </c>
      <c r="N3034" s="1" t="s">
        <v>89</v>
      </c>
      <c r="O3034" s="1">
        <v>116794</v>
      </c>
      <c r="P3034" s="1">
        <v>3000</v>
      </c>
      <c r="Q3034" s="1">
        <v>2.39</v>
      </c>
      <c r="R3034" s="1337">
        <v>7170</v>
      </c>
      <c r="S3034" s="1">
        <v>200.16</v>
      </c>
      <c r="T3034" s="1">
        <v>2.056</v>
      </c>
      <c r="U3034" s="1337">
        <v>6168</v>
      </c>
      <c r="V3034" s="1">
        <v>8.6E-3</v>
      </c>
      <c r="W3034" s="1336">
        <v>25.8</v>
      </c>
      <c r="X3034" s="1">
        <v>13</v>
      </c>
      <c r="Y3034" s="1">
        <v>141</v>
      </c>
      <c r="AA3034" s="1">
        <v>401</v>
      </c>
      <c r="AB3034" s="1337">
        <v>1002</v>
      </c>
    </row>
    <row r="3035" spans="1:28">
      <c r="A3035" s="1336" t="s">
        <v>1414</v>
      </c>
      <c r="B3035" s="2" t="s">
        <v>1538</v>
      </c>
      <c r="C3035" s="1" t="s">
        <v>1539</v>
      </c>
      <c r="D3035" s="1" t="s">
        <v>116</v>
      </c>
      <c r="E3035" s="1">
        <v>130004</v>
      </c>
      <c r="F3035" s="1336" t="s">
        <v>125</v>
      </c>
      <c r="G3035" s="1" t="s">
        <v>32</v>
      </c>
      <c r="H3035" s="1">
        <v>420501</v>
      </c>
      <c r="I3035" s="3">
        <v>42542</v>
      </c>
      <c r="J3035" s="3">
        <v>42538</v>
      </c>
      <c r="K3035" s="3">
        <v>42541</v>
      </c>
      <c r="L3035" s="1">
        <v>222938</v>
      </c>
      <c r="M3035" s="3">
        <v>42542</v>
      </c>
      <c r="N3035" s="1" t="s">
        <v>89</v>
      </c>
      <c r="O3035" s="1">
        <v>117303</v>
      </c>
      <c r="P3035" s="1">
        <v>2000</v>
      </c>
      <c r="Q3035" s="1">
        <v>2.39</v>
      </c>
      <c r="R3035" s="1337">
        <v>4780</v>
      </c>
      <c r="S3035" s="1">
        <v>133.44</v>
      </c>
      <c r="T3035" s="1">
        <v>2.056</v>
      </c>
      <c r="U3035" s="1337">
        <v>4112</v>
      </c>
      <c r="V3035" s="1">
        <v>8.6E-3</v>
      </c>
      <c r="W3035" s="1336">
        <v>17.2</v>
      </c>
      <c r="X3035" s="1">
        <v>13</v>
      </c>
      <c r="Y3035" s="1">
        <v>130</v>
      </c>
      <c r="AA3035" s="1">
        <v>401</v>
      </c>
      <c r="AB3035" s="1336">
        <v>668</v>
      </c>
    </row>
    <row r="3036" spans="1:28">
      <c r="A3036" s="1336" t="s">
        <v>1414</v>
      </c>
      <c r="B3036" s="2" t="s">
        <v>1540</v>
      </c>
      <c r="C3036" s="1" t="s">
        <v>1541</v>
      </c>
      <c r="D3036" s="1" t="s">
        <v>116</v>
      </c>
      <c r="E3036" s="1">
        <v>130004</v>
      </c>
      <c r="F3036" s="1336" t="s">
        <v>125</v>
      </c>
      <c r="G3036" s="1" t="s">
        <v>32</v>
      </c>
      <c r="H3036" s="1">
        <v>418458</v>
      </c>
      <c r="I3036" s="3">
        <v>42525</v>
      </c>
      <c r="J3036" s="3">
        <v>42521</v>
      </c>
      <c r="K3036" s="3">
        <v>42523</v>
      </c>
      <c r="L3036" s="1">
        <v>221752</v>
      </c>
      <c r="M3036" s="3">
        <v>42525</v>
      </c>
      <c r="N3036" s="1" t="s">
        <v>89</v>
      </c>
      <c r="O3036" s="1">
        <v>116635</v>
      </c>
      <c r="P3036" s="1">
        <v>4000</v>
      </c>
      <c r="Q3036" s="1">
        <v>2.41</v>
      </c>
      <c r="R3036" s="1337">
        <v>9640</v>
      </c>
      <c r="S3036" s="1">
        <v>346.88</v>
      </c>
      <c r="T3036" s="1">
        <v>2.056</v>
      </c>
      <c r="U3036" s="1337">
        <v>8224</v>
      </c>
      <c r="V3036" s="1">
        <v>8.6E-3</v>
      </c>
      <c r="W3036" s="1336">
        <v>34.4</v>
      </c>
      <c r="X3036" s="1">
        <v>13</v>
      </c>
      <c r="Y3036" s="1">
        <v>130</v>
      </c>
      <c r="AA3036" s="1">
        <v>401</v>
      </c>
      <c r="AB3036" s="1337">
        <v>1416</v>
      </c>
    </row>
    <row r="3037" spans="1:28">
      <c r="A3037" s="1336" t="s">
        <v>1414</v>
      </c>
      <c r="B3037" s="2" t="s">
        <v>1540</v>
      </c>
      <c r="C3037" s="1" t="s">
        <v>1541</v>
      </c>
      <c r="D3037" s="1" t="s">
        <v>116</v>
      </c>
      <c r="E3037" s="1">
        <v>130349</v>
      </c>
      <c r="F3037" s="1336" t="s">
        <v>141</v>
      </c>
      <c r="G3037" s="1" t="s">
        <v>32</v>
      </c>
      <c r="H3037" s="1">
        <v>419582</v>
      </c>
      <c r="I3037" s="3">
        <v>42535</v>
      </c>
      <c r="J3037" s="3">
        <v>42524</v>
      </c>
      <c r="K3037" s="3">
        <v>42528</v>
      </c>
      <c r="N3037" s="1" t="s">
        <v>89</v>
      </c>
      <c r="O3037" s="1">
        <v>116794</v>
      </c>
      <c r="P3037" s="1">
        <v>3000</v>
      </c>
      <c r="Q3037" s="1">
        <v>2.39</v>
      </c>
      <c r="R3037" s="1337">
        <v>7170</v>
      </c>
      <c r="S3037" s="1">
        <v>200.16</v>
      </c>
      <c r="T3037" s="1">
        <v>2.056</v>
      </c>
      <c r="U3037" s="1337">
        <v>6168</v>
      </c>
      <c r="V3037" s="1">
        <v>8.6E-3</v>
      </c>
      <c r="W3037" s="1336">
        <v>25.8</v>
      </c>
      <c r="X3037" s="1">
        <v>13</v>
      </c>
      <c r="Y3037" s="1">
        <v>141</v>
      </c>
      <c r="AA3037" s="1">
        <v>401</v>
      </c>
      <c r="AB3037" s="1337">
        <v>1002</v>
      </c>
    </row>
    <row r="3038" spans="1:28">
      <c r="A3038" s="1336" t="s">
        <v>1414</v>
      </c>
      <c r="B3038" s="2" t="s">
        <v>1540</v>
      </c>
      <c r="C3038" s="1" t="s">
        <v>1541</v>
      </c>
      <c r="D3038" s="1" t="s">
        <v>116</v>
      </c>
      <c r="E3038" s="1">
        <v>130308</v>
      </c>
      <c r="F3038" s="1336" t="s">
        <v>126</v>
      </c>
      <c r="G3038" s="1" t="s">
        <v>32</v>
      </c>
      <c r="H3038" s="1">
        <v>420704</v>
      </c>
      <c r="I3038" s="3">
        <v>42543</v>
      </c>
      <c r="J3038" s="3">
        <v>42541</v>
      </c>
      <c r="K3038" s="3">
        <v>42542</v>
      </c>
      <c r="N3038" s="1" t="s">
        <v>89</v>
      </c>
      <c r="O3038" s="1">
        <v>117345</v>
      </c>
      <c r="P3038" s="1">
        <v>2000</v>
      </c>
      <c r="Q3038" s="1">
        <v>2.39</v>
      </c>
      <c r="R3038" s="1337">
        <v>4780</v>
      </c>
      <c r="S3038" s="1">
        <v>133.44</v>
      </c>
      <c r="T3038" s="1">
        <v>2.056</v>
      </c>
      <c r="U3038" s="1337">
        <v>4112</v>
      </c>
      <c r="V3038" s="1">
        <v>8.6E-3</v>
      </c>
      <c r="W3038" s="1336">
        <v>17.2</v>
      </c>
      <c r="X3038" s="1">
        <v>13</v>
      </c>
      <c r="Y3038" s="1">
        <v>141</v>
      </c>
      <c r="AA3038" s="1">
        <v>401</v>
      </c>
      <c r="AB3038" s="1336">
        <v>668</v>
      </c>
    </row>
    <row r="3039" spans="1:28">
      <c r="A3039" s="1336" t="s">
        <v>1414</v>
      </c>
      <c r="B3039" s="2" t="s">
        <v>1542</v>
      </c>
      <c r="C3039" s="1" t="s">
        <v>1543</v>
      </c>
      <c r="D3039" s="1" t="s">
        <v>116</v>
      </c>
      <c r="E3039" s="1">
        <v>130001</v>
      </c>
      <c r="F3039" s="1336" t="s">
        <v>132</v>
      </c>
      <c r="G3039" s="1" t="s">
        <v>32</v>
      </c>
      <c r="H3039" s="1">
        <v>420857</v>
      </c>
      <c r="I3039" s="3">
        <v>42545</v>
      </c>
      <c r="J3039" s="3">
        <v>42530</v>
      </c>
      <c r="K3039" s="3">
        <v>42546</v>
      </c>
      <c r="N3039" s="1" t="s">
        <v>89</v>
      </c>
      <c r="O3039" s="1">
        <v>117048</v>
      </c>
      <c r="P3039" s="1">
        <v>2000</v>
      </c>
      <c r="Q3039" s="1">
        <v>2.38</v>
      </c>
      <c r="R3039" s="1337">
        <v>4760</v>
      </c>
      <c r="S3039" s="1">
        <v>113.44</v>
      </c>
      <c r="T3039" s="1">
        <v>2.056</v>
      </c>
      <c r="U3039" s="1337">
        <v>4112</v>
      </c>
      <c r="V3039" s="1">
        <v>8.6E-3</v>
      </c>
      <c r="W3039" s="1336">
        <v>17.2</v>
      </c>
      <c r="X3039" s="1">
        <v>13</v>
      </c>
      <c r="Y3039" s="1">
        <v>130</v>
      </c>
      <c r="AA3039" s="1">
        <v>401</v>
      </c>
      <c r="AB3039" s="1336">
        <v>648</v>
      </c>
    </row>
    <row r="3040" spans="1:28">
      <c r="A3040" s="1336" t="s">
        <v>1414</v>
      </c>
      <c r="B3040" s="2" t="s">
        <v>1544</v>
      </c>
      <c r="C3040" s="1" t="s">
        <v>1545</v>
      </c>
      <c r="D3040" s="1" t="s">
        <v>116</v>
      </c>
      <c r="E3040" s="1">
        <v>130314</v>
      </c>
      <c r="F3040" s="1336" t="s">
        <v>144</v>
      </c>
      <c r="G3040" s="1" t="s">
        <v>32</v>
      </c>
      <c r="H3040" s="1">
        <v>418287</v>
      </c>
      <c r="I3040" s="3">
        <v>42524</v>
      </c>
      <c r="J3040" s="3">
        <v>42517</v>
      </c>
      <c r="K3040" s="3">
        <v>42522</v>
      </c>
      <c r="L3040" s="1">
        <v>221622</v>
      </c>
      <c r="M3040" s="3">
        <v>42523</v>
      </c>
      <c r="N3040" s="1" t="s">
        <v>89</v>
      </c>
      <c r="O3040" s="1">
        <v>116562</v>
      </c>
      <c r="P3040" s="1">
        <v>10000</v>
      </c>
      <c r="Q3040" s="1">
        <v>2.41</v>
      </c>
      <c r="R3040" s="1337">
        <v>24100</v>
      </c>
      <c r="S3040" s="1">
        <v>867.2</v>
      </c>
      <c r="T3040" s="1">
        <v>2.056</v>
      </c>
      <c r="U3040" s="1337">
        <v>20560</v>
      </c>
      <c r="V3040" s="1">
        <v>8.6E-3</v>
      </c>
      <c r="W3040" s="1336">
        <v>86</v>
      </c>
      <c r="X3040" s="1">
        <v>13</v>
      </c>
      <c r="Y3040" s="1">
        <v>130</v>
      </c>
      <c r="AA3040" s="1">
        <v>401</v>
      </c>
      <c r="AB3040" s="1337">
        <v>3540</v>
      </c>
    </row>
    <row r="3041" spans="1:28">
      <c r="A3041" s="1336" t="s">
        <v>1414</v>
      </c>
      <c r="B3041" s="2" t="s">
        <v>1544</v>
      </c>
      <c r="C3041" s="1" t="s">
        <v>1545</v>
      </c>
      <c r="D3041" s="1" t="s">
        <v>116</v>
      </c>
      <c r="E3041" s="1">
        <v>130308</v>
      </c>
      <c r="F3041" s="1336" t="s">
        <v>126</v>
      </c>
      <c r="G3041" s="1" t="s">
        <v>32</v>
      </c>
      <c r="H3041" s="1">
        <v>418407</v>
      </c>
      <c r="I3041" s="3">
        <v>42527</v>
      </c>
      <c r="J3041" s="3">
        <v>42523</v>
      </c>
      <c r="K3041" s="3">
        <v>42524</v>
      </c>
      <c r="N3041" s="1" t="s">
        <v>89</v>
      </c>
      <c r="O3041" s="1">
        <v>116765</v>
      </c>
      <c r="P3041" s="1">
        <v>5000</v>
      </c>
      <c r="Q3041" s="1">
        <v>2.44</v>
      </c>
      <c r="R3041" s="1337">
        <v>12200</v>
      </c>
      <c r="S3041" s="1">
        <v>583.6</v>
      </c>
      <c r="T3041" s="1">
        <v>2.056</v>
      </c>
      <c r="U3041" s="1337">
        <v>10280</v>
      </c>
      <c r="V3041" s="1">
        <v>8.6E-3</v>
      </c>
      <c r="W3041" s="1336">
        <v>43</v>
      </c>
      <c r="X3041" s="1">
        <v>13</v>
      </c>
      <c r="Y3041" s="1">
        <v>141</v>
      </c>
      <c r="AA3041" s="1">
        <v>401</v>
      </c>
      <c r="AB3041" s="1337">
        <v>1920</v>
      </c>
    </row>
    <row r="3042" spans="1:28">
      <c r="A3042" s="1336" t="s">
        <v>1414</v>
      </c>
      <c r="B3042" s="2" t="s">
        <v>1544</v>
      </c>
      <c r="C3042" s="1" t="s">
        <v>1545</v>
      </c>
      <c r="D3042" s="1" t="s">
        <v>116</v>
      </c>
      <c r="E3042" s="1">
        <v>130004</v>
      </c>
      <c r="F3042" s="1336" t="s">
        <v>125</v>
      </c>
      <c r="G3042" s="1" t="s">
        <v>32</v>
      </c>
      <c r="H3042" s="1">
        <v>418458</v>
      </c>
      <c r="I3042" s="3">
        <v>42525</v>
      </c>
      <c r="J3042" s="3">
        <v>42521</v>
      </c>
      <c r="K3042" s="3">
        <v>42523</v>
      </c>
      <c r="L3042" s="1">
        <v>221752</v>
      </c>
      <c r="M3042" s="3">
        <v>42525</v>
      </c>
      <c r="N3042" s="1" t="s">
        <v>89</v>
      </c>
      <c r="O3042" s="1">
        <v>116635</v>
      </c>
      <c r="P3042" s="1">
        <v>2000</v>
      </c>
      <c r="Q3042" s="1">
        <v>2.41</v>
      </c>
      <c r="R3042" s="1337">
        <v>4820</v>
      </c>
      <c r="S3042" s="1">
        <v>173.44</v>
      </c>
      <c r="T3042" s="1">
        <v>2.056</v>
      </c>
      <c r="U3042" s="1337">
        <v>4112</v>
      </c>
      <c r="V3042" s="1">
        <v>8.6E-3</v>
      </c>
      <c r="W3042" s="1336">
        <v>17.2</v>
      </c>
      <c r="X3042" s="1">
        <v>13</v>
      </c>
      <c r="Y3042" s="1">
        <v>130</v>
      </c>
      <c r="AA3042" s="1">
        <v>401</v>
      </c>
      <c r="AB3042" s="1336">
        <v>708</v>
      </c>
    </row>
    <row r="3043" spans="1:28">
      <c r="A3043" s="1336" t="s">
        <v>1414</v>
      </c>
      <c r="B3043" s="2" t="s">
        <v>1544</v>
      </c>
      <c r="C3043" s="1" t="s">
        <v>1545</v>
      </c>
      <c r="D3043" s="1" t="s">
        <v>116</v>
      </c>
      <c r="E3043" s="1">
        <v>130023</v>
      </c>
      <c r="F3043" s="1336" t="s">
        <v>153</v>
      </c>
      <c r="G3043" s="1" t="s">
        <v>32</v>
      </c>
      <c r="H3043" s="1">
        <v>418763</v>
      </c>
      <c r="I3043" s="3">
        <v>42530</v>
      </c>
      <c r="J3043" s="3">
        <v>42528</v>
      </c>
      <c r="K3043" s="3">
        <v>42529</v>
      </c>
      <c r="N3043" s="1" t="s">
        <v>89</v>
      </c>
      <c r="O3043" s="1">
        <v>116914</v>
      </c>
      <c r="P3043" s="1">
        <v>5000</v>
      </c>
      <c r="Q3043" s="1">
        <v>2.39</v>
      </c>
      <c r="R3043" s="1337">
        <v>11950</v>
      </c>
      <c r="S3043" s="1">
        <v>333.6</v>
      </c>
      <c r="T3043" s="1">
        <v>2.056</v>
      </c>
      <c r="U3043" s="1337">
        <v>10280</v>
      </c>
      <c r="V3043" s="1">
        <v>8.6E-3</v>
      </c>
      <c r="W3043" s="1336">
        <v>43</v>
      </c>
      <c r="X3043" s="1">
        <v>13</v>
      </c>
      <c r="Y3043" s="1">
        <v>130</v>
      </c>
      <c r="AA3043" s="1">
        <v>401</v>
      </c>
      <c r="AB3043" s="1337">
        <v>1670</v>
      </c>
    </row>
    <row r="3044" spans="1:28">
      <c r="A3044" s="1336" t="s">
        <v>1414</v>
      </c>
      <c r="B3044" s="2" t="s">
        <v>1544</v>
      </c>
      <c r="C3044" s="1" t="s">
        <v>1545</v>
      </c>
      <c r="D3044" s="1" t="s">
        <v>116</v>
      </c>
      <c r="E3044" s="1">
        <v>130001</v>
      </c>
      <c r="F3044" s="1336" t="s">
        <v>132</v>
      </c>
      <c r="G3044" s="1" t="s">
        <v>32</v>
      </c>
      <c r="H3044" s="1">
        <v>419307</v>
      </c>
      <c r="I3044" s="3">
        <v>42534</v>
      </c>
      <c r="J3044" s="3">
        <v>42528</v>
      </c>
      <c r="K3044" s="3">
        <v>42529</v>
      </c>
      <c r="N3044" s="1" t="s">
        <v>89</v>
      </c>
      <c r="O3044" s="1">
        <v>116964</v>
      </c>
      <c r="P3044" s="1">
        <v>5000</v>
      </c>
      <c r="Q3044" s="1">
        <v>2.38</v>
      </c>
      <c r="R3044" s="1337">
        <v>11900</v>
      </c>
      <c r="S3044" s="1">
        <v>283.60000000000002</v>
      </c>
      <c r="T3044" s="1">
        <v>2.056</v>
      </c>
      <c r="U3044" s="1337">
        <v>10280</v>
      </c>
      <c r="V3044" s="1">
        <v>8.6E-3</v>
      </c>
      <c r="W3044" s="1336">
        <v>43</v>
      </c>
      <c r="X3044" s="1">
        <v>13</v>
      </c>
      <c r="Y3044" s="1">
        <v>130</v>
      </c>
      <c r="AA3044" s="1">
        <v>401</v>
      </c>
      <c r="AB3044" s="1337">
        <v>1620</v>
      </c>
    </row>
    <row r="3045" spans="1:28">
      <c r="A3045" s="1336" t="s">
        <v>1414</v>
      </c>
      <c r="B3045" s="2" t="s">
        <v>1544</v>
      </c>
      <c r="C3045" s="1" t="s">
        <v>1545</v>
      </c>
      <c r="D3045" s="1" t="s">
        <v>116</v>
      </c>
      <c r="E3045" s="1">
        <v>130349</v>
      </c>
      <c r="F3045" s="1336" t="s">
        <v>141</v>
      </c>
      <c r="G3045" s="1" t="s">
        <v>32</v>
      </c>
      <c r="H3045" s="1">
        <v>419584</v>
      </c>
      <c r="I3045" s="3">
        <v>42535</v>
      </c>
      <c r="J3045" s="3">
        <v>42524</v>
      </c>
      <c r="K3045" s="3">
        <v>42528</v>
      </c>
      <c r="N3045" s="1" t="s">
        <v>89</v>
      </c>
      <c r="O3045" s="1">
        <v>116794</v>
      </c>
      <c r="P3045" s="1">
        <v>3000</v>
      </c>
      <c r="Q3045" s="1">
        <v>2.39</v>
      </c>
      <c r="R3045" s="1337">
        <v>7170</v>
      </c>
      <c r="S3045" s="1">
        <v>200.16</v>
      </c>
      <c r="T3045" s="1">
        <v>2.056</v>
      </c>
      <c r="U3045" s="1337">
        <v>6168</v>
      </c>
      <c r="V3045" s="1">
        <v>8.6E-3</v>
      </c>
      <c r="W3045" s="1336">
        <v>25.8</v>
      </c>
      <c r="X3045" s="1">
        <v>13</v>
      </c>
      <c r="Y3045" s="1">
        <v>141</v>
      </c>
      <c r="AA3045" s="1">
        <v>401</v>
      </c>
      <c r="AB3045" s="1337">
        <v>1002</v>
      </c>
    </row>
    <row r="3046" spans="1:28">
      <c r="A3046" s="1336" t="s">
        <v>1414</v>
      </c>
      <c r="B3046" s="2" t="s">
        <v>1544</v>
      </c>
      <c r="C3046" s="1" t="s">
        <v>1545</v>
      </c>
      <c r="D3046" s="1" t="s">
        <v>116</v>
      </c>
      <c r="E3046" s="1">
        <v>130308</v>
      </c>
      <c r="F3046" s="1336" t="s">
        <v>126</v>
      </c>
      <c r="G3046" s="1" t="s">
        <v>32</v>
      </c>
      <c r="H3046" s="1">
        <v>419653</v>
      </c>
      <c r="I3046" s="3">
        <v>42536</v>
      </c>
      <c r="J3046" s="3">
        <v>42529</v>
      </c>
      <c r="K3046" s="3">
        <v>42530</v>
      </c>
      <c r="N3046" s="1" t="s">
        <v>89</v>
      </c>
      <c r="O3046" s="1">
        <v>116993</v>
      </c>
      <c r="P3046" s="1">
        <v>5000</v>
      </c>
      <c r="Q3046" s="1">
        <v>2.39</v>
      </c>
      <c r="R3046" s="1337">
        <v>11950</v>
      </c>
      <c r="S3046" s="1">
        <v>333.6</v>
      </c>
      <c r="T3046" s="1">
        <v>2.056</v>
      </c>
      <c r="U3046" s="1337">
        <v>10280</v>
      </c>
      <c r="V3046" s="1">
        <v>8.6E-3</v>
      </c>
      <c r="W3046" s="1336">
        <v>43</v>
      </c>
      <c r="X3046" s="1">
        <v>13</v>
      </c>
      <c r="Y3046" s="1">
        <v>141</v>
      </c>
      <c r="AA3046" s="1">
        <v>401</v>
      </c>
      <c r="AB3046" s="1337">
        <v>1670</v>
      </c>
    </row>
    <row r="3047" spans="1:28">
      <c r="A3047" s="1336" t="s">
        <v>1414</v>
      </c>
      <c r="B3047" s="2" t="s">
        <v>1546</v>
      </c>
      <c r="C3047" s="1" t="s">
        <v>1547</v>
      </c>
      <c r="D3047" s="1" t="s">
        <v>116</v>
      </c>
      <c r="E3047" s="1">
        <v>130004</v>
      </c>
      <c r="F3047" s="1336" t="s">
        <v>125</v>
      </c>
      <c r="G3047" s="1" t="s">
        <v>32</v>
      </c>
      <c r="H3047" s="1">
        <v>418458</v>
      </c>
      <c r="I3047" s="3">
        <v>42525</v>
      </c>
      <c r="J3047" s="3">
        <v>42521</v>
      </c>
      <c r="K3047" s="3">
        <v>42523</v>
      </c>
      <c r="L3047" s="1">
        <v>221752</v>
      </c>
      <c r="M3047" s="3">
        <v>42525</v>
      </c>
      <c r="N3047" s="1" t="s">
        <v>89</v>
      </c>
      <c r="O3047" s="1">
        <v>116635</v>
      </c>
      <c r="P3047" s="1">
        <v>2000</v>
      </c>
      <c r="Q3047" s="1">
        <v>2.41</v>
      </c>
      <c r="R3047" s="1337">
        <v>4820</v>
      </c>
      <c r="S3047" s="1">
        <v>173.44</v>
      </c>
      <c r="T3047" s="1">
        <v>2.056</v>
      </c>
      <c r="U3047" s="1337">
        <v>4112</v>
      </c>
      <c r="V3047" s="1">
        <v>8.6E-3</v>
      </c>
      <c r="W3047" s="1336">
        <v>17.2</v>
      </c>
      <c r="X3047" s="1">
        <v>13</v>
      </c>
      <c r="Y3047" s="1">
        <v>130</v>
      </c>
      <c r="AA3047" s="1">
        <v>401</v>
      </c>
      <c r="AB3047" s="1336">
        <v>708</v>
      </c>
    </row>
    <row r="3048" spans="1:28">
      <c r="A3048" s="1336" t="s">
        <v>1414</v>
      </c>
      <c r="B3048" s="2" t="s">
        <v>1546</v>
      </c>
      <c r="C3048" s="1" t="s">
        <v>1547</v>
      </c>
      <c r="D3048" s="1" t="s">
        <v>116</v>
      </c>
      <c r="E3048" s="1">
        <v>140083</v>
      </c>
      <c r="F3048" s="1336" t="s">
        <v>117</v>
      </c>
      <c r="G3048" s="1" t="s">
        <v>32</v>
      </c>
      <c r="H3048" s="1">
        <v>418593</v>
      </c>
      <c r="I3048" s="3">
        <v>42527</v>
      </c>
      <c r="J3048" s="3">
        <v>42520</v>
      </c>
      <c r="K3048" s="3">
        <v>42522</v>
      </c>
      <c r="L3048" s="1">
        <v>221877</v>
      </c>
      <c r="M3048" s="3">
        <v>42527</v>
      </c>
      <c r="N3048" s="1" t="s">
        <v>89</v>
      </c>
      <c r="O3048" s="1">
        <v>116569</v>
      </c>
      <c r="P3048" s="1">
        <v>3000</v>
      </c>
      <c r="Q3048" s="1">
        <v>2.38</v>
      </c>
      <c r="R3048" s="1337">
        <v>7140</v>
      </c>
      <c r="S3048" s="1">
        <v>170.16</v>
      </c>
      <c r="T3048" s="1">
        <v>2.056</v>
      </c>
      <c r="U3048" s="1337">
        <v>6168</v>
      </c>
      <c r="V3048" s="1">
        <v>8.6E-3</v>
      </c>
      <c r="W3048" s="1336">
        <v>25.8</v>
      </c>
      <c r="X3048" s="1">
        <v>13</v>
      </c>
      <c r="Y3048" s="1">
        <v>141</v>
      </c>
      <c r="AA3048" s="1">
        <v>401</v>
      </c>
      <c r="AB3048" s="1336">
        <v>972</v>
      </c>
    </row>
    <row r="3049" spans="1:28">
      <c r="A3049" s="1336" t="s">
        <v>1414</v>
      </c>
      <c r="B3049" s="2" t="s">
        <v>1546</v>
      </c>
      <c r="C3049" s="1" t="s">
        <v>1547</v>
      </c>
      <c r="D3049" s="1" t="s">
        <v>116</v>
      </c>
      <c r="E3049" s="1">
        <v>130023</v>
      </c>
      <c r="F3049" s="1336" t="s">
        <v>153</v>
      </c>
      <c r="G3049" s="1" t="s">
        <v>32</v>
      </c>
      <c r="H3049" s="1">
        <v>418763</v>
      </c>
      <c r="I3049" s="3">
        <v>42530</v>
      </c>
      <c r="J3049" s="3">
        <v>42528</v>
      </c>
      <c r="K3049" s="3">
        <v>42529</v>
      </c>
      <c r="N3049" s="1" t="s">
        <v>89</v>
      </c>
      <c r="O3049" s="1">
        <v>116914</v>
      </c>
      <c r="P3049" s="1">
        <v>5000</v>
      </c>
      <c r="Q3049" s="1">
        <v>2.39</v>
      </c>
      <c r="R3049" s="1337">
        <v>11950</v>
      </c>
      <c r="S3049" s="1">
        <v>333.6</v>
      </c>
      <c r="T3049" s="1">
        <v>2.056</v>
      </c>
      <c r="U3049" s="1337">
        <v>10280</v>
      </c>
      <c r="V3049" s="1">
        <v>8.6E-3</v>
      </c>
      <c r="W3049" s="1336">
        <v>43</v>
      </c>
      <c r="X3049" s="1">
        <v>13</v>
      </c>
      <c r="Y3049" s="1">
        <v>130</v>
      </c>
      <c r="AA3049" s="1">
        <v>401</v>
      </c>
      <c r="AB3049" s="1337">
        <v>1670</v>
      </c>
    </row>
    <row r="3050" spans="1:28">
      <c r="A3050" s="1336" t="s">
        <v>1414</v>
      </c>
      <c r="B3050" s="2" t="s">
        <v>1546</v>
      </c>
      <c r="C3050" s="1" t="s">
        <v>1547</v>
      </c>
      <c r="D3050" s="1" t="s">
        <v>116</v>
      </c>
      <c r="E3050" s="1">
        <v>130001</v>
      </c>
      <c r="F3050" s="1336" t="s">
        <v>132</v>
      </c>
      <c r="G3050" s="1" t="s">
        <v>32</v>
      </c>
      <c r="H3050" s="1">
        <v>419308</v>
      </c>
      <c r="I3050" s="3">
        <v>42534</v>
      </c>
      <c r="J3050" s="3">
        <v>42530</v>
      </c>
      <c r="K3050" s="3">
        <v>42531</v>
      </c>
      <c r="N3050" s="1" t="s">
        <v>89</v>
      </c>
      <c r="O3050" s="1">
        <v>117048</v>
      </c>
      <c r="P3050" s="1">
        <v>5000</v>
      </c>
      <c r="Q3050" s="1">
        <v>2.38</v>
      </c>
      <c r="R3050" s="1337">
        <v>11900</v>
      </c>
      <c r="S3050" s="1">
        <v>283.60000000000002</v>
      </c>
      <c r="T3050" s="1">
        <v>2.056</v>
      </c>
      <c r="U3050" s="1337">
        <v>10280</v>
      </c>
      <c r="V3050" s="1">
        <v>8.6E-3</v>
      </c>
      <c r="W3050" s="1336">
        <v>43</v>
      </c>
      <c r="X3050" s="1">
        <v>13</v>
      </c>
      <c r="Y3050" s="1">
        <v>130</v>
      </c>
      <c r="AA3050" s="1">
        <v>401</v>
      </c>
      <c r="AB3050" s="1337">
        <v>1620</v>
      </c>
    </row>
    <row r="3051" spans="1:28">
      <c r="A3051" s="1336" t="s">
        <v>1414</v>
      </c>
      <c r="B3051" s="2" t="s">
        <v>1546</v>
      </c>
      <c r="C3051" s="1" t="s">
        <v>1547</v>
      </c>
      <c r="D3051" s="1" t="s">
        <v>116</v>
      </c>
      <c r="E3051" s="1">
        <v>130349</v>
      </c>
      <c r="F3051" s="1336" t="s">
        <v>141</v>
      </c>
      <c r="G3051" s="1" t="s">
        <v>32</v>
      </c>
      <c r="H3051" s="1">
        <v>419584</v>
      </c>
      <c r="I3051" s="3">
        <v>42535</v>
      </c>
      <c r="J3051" s="3">
        <v>42524</v>
      </c>
      <c r="K3051" s="3">
        <v>42528</v>
      </c>
      <c r="N3051" s="1" t="s">
        <v>89</v>
      </c>
      <c r="O3051" s="1">
        <v>116794</v>
      </c>
      <c r="P3051" s="1">
        <v>3000</v>
      </c>
      <c r="Q3051" s="1">
        <v>2.39</v>
      </c>
      <c r="R3051" s="1337">
        <v>7170</v>
      </c>
      <c r="S3051" s="1">
        <v>200.16</v>
      </c>
      <c r="T3051" s="1">
        <v>2.056</v>
      </c>
      <c r="U3051" s="1337">
        <v>6168</v>
      </c>
      <c r="V3051" s="1">
        <v>8.6E-3</v>
      </c>
      <c r="W3051" s="1336">
        <v>25.8</v>
      </c>
      <c r="X3051" s="1">
        <v>13</v>
      </c>
      <c r="Y3051" s="1">
        <v>141</v>
      </c>
      <c r="AA3051" s="1">
        <v>401</v>
      </c>
      <c r="AB3051" s="1337">
        <v>1002</v>
      </c>
    </row>
    <row r="3052" spans="1:28">
      <c r="A3052" s="1336" t="s">
        <v>1414</v>
      </c>
      <c r="B3052" s="2" t="s">
        <v>1546</v>
      </c>
      <c r="C3052" s="1" t="s">
        <v>1547</v>
      </c>
      <c r="D3052" s="1" t="s">
        <v>116</v>
      </c>
      <c r="E3052" s="1">
        <v>130308</v>
      </c>
      <c r="F3052" s="1336" t="s">
        <v>126</v>
      </c>
      <c r="G3052" s="1" t="s">
        <v>32</v>
      </c>
      <c r="H3052" s="1">
        <v>420704</v>
      </c>
      <c r="I3052" s="3">
        <v>42543</v>
      </c>
      <c r="J3052" s="3">
        <v>42541</v>
      </c>
      <c r="K3052" s="3">
        <v>42542</v>
      </c>
      <c r="N3052" s="1" t="s">
        <v>89</v>
      </c>
      <c r="O3052" s="1">
        <v>117345</v>
      </c>
      <c r="P3052" s="1">
        <v>3000</v>
      </c>
      <c r="Q3052" s="1">
        <v>2.39</v>
      </c>
      <c r="R3052" s="1337">
        <v>7170</v>
      </c>
      <c r="S3052" s="1">
        <v>200.16</v>
      </c>
      <c r="T3052" s="1">
        <v>2.056</v>
      </c>
      <c r="U3052" s="1337">
        <v>6168</v>
      </c>
      <c r="V3052" s="1">
        <v>8.6E-3</v>
      </c>
      <c r="W3052" s="1336">
        <v>25.8</v>
      </c>
      <c r="X3052" s="1">
        <v>13</v>
      </c>
      <c r="Y3052" s="1">
        <v>141</v>
      </c>
      <c r="AA3052" s="1">
        <v>401</v>
      </c>
      <c r="AB3052" s="1337">
        <v>1002</v>
      </c>
    </row>
    <row r="3053" spans="1:28">
      <c r="A3053" s="1336" t="s">
        <v>1548</v>
      </c>
      <c r="B3053" s="2" t="s">
        <v>1549</v>
      </c>
      <c r="C3053" s="1" t="s">
        <v>1550</v>
      </c>
      <c r="D3053" s="1" t="s">
        <v>116</v>
      </c>
      <c r="E3053" s="1">
        <v>130004</v>
      </c>
      <c r="F3053" s="1336" t="s">
        <v>125</v>
      </c>
      <c r="G3053" s="1" t="s">
        <v>32</v>
      </c>
      <c r="H3053" s="1">
        <v>418016</v>
      </c>
      <c r="I3053" s="3">
        <v>42522</v>
      </c>
      <c r="J3053" s="3">
        <v>42521</v>
      </c>
      <c r="K3053" s="3">
        <v>42523</v>
      </c>
      <c r="L3053" s="1">
        <v>221497</v>
      </c>
      <c r="M3053" s="3">
        <v>42522</v>
      </c>
      <c r="N3053" s="1" t="s">
        <v>89</v>
      </c>
      <c r="O3053" s="1">
        <v>116640</v>
      </c>
      <c r="P3053" s="1">
        <v>4000</v>
      </c>
      <c r="Q3053" s="1">
        <v>20.5</v>
      </c>
      <c r="R3053" s="1337">
        <v>82000</v>
      </c>
      <c r="S3053" s="4">
        <v>2701.12</v>
      </c>
      <c r="T3053" s="1">
        <v>17.544</v>
      </c>
      <c r="U3053" s="1337">
        <v>70176</v>
      </c>
      <c r="V3053" s="1">
        <v>9.0300000000000005E-2</v>
      </c>
      <c r="W3053" s="1336">
        <v>361.32</v>
      </c>
      <c r="X3053" s="1">
        <v>13</v>
      </c>
      <c r="Y3053" s="1">
        <v>130</v>
      </c>
      <c r="AA3053" s="1">
        <v>401</v>
      </c>
      <c r="AB3053" s="1337">
        <v>11824</v>
      </c>
    </row>
    <row r="3054" spans="1:28">
      <c r="A3054" s="1336" t="s">
        <v>1548</v>
      </c>
      <c r="B3054" s="2" t="s">
        <v>1549</v>
      </c>
      <c r="C3054" s="1" t="s">
        <v>1550</v>
      </c>
      <c r="D3054" s="1" t="s">
        <v>116</v>
      </c>
      <c r="E3054" s="1">
        <v>140083</v>
      </c>
      <c r="F3054" s="1336" t="s">
        <v>117</v>
      </c>
      <c r="G3054" s="1" t="s">
        <v>32</v>
      </c>
      <c r="H3054" s="1">
        <v>418126</v>
      </c>
      <c r="I3054" s="3">
        <v>42523</v>
      </c>
      <c r="J3054" s="3">
        <v>42520</v>
      </c>
      <c r="K3054" s="3">
        <v>42522</v>
      </c>
      <c r="L3054" s="1">
        <v>221540</v>
      </c>
      <c r="M3054" s="3">
        <v>42523</v>
      </c>
      <c r="N3054" s="1" t="s">
        <v>89</v>
      </c>
      <c r="O3054" s="1">
        <v>116571</v>
      </c>
      <c r="P3054" s="1">
        <v>3000</v>
      </c>
      <c r="Q3054" s="1">
        <v>20.21</v>
      </c>
      <c r="R3054" s="1337">
        <v>60630</v>
      </c>
      <c r="S3054" s="4">
        <v>1155.8399999999999</v>
      </c>
      <c r="T3054" s="1">
        <v>17.544</v>
      </c>
      <c r="U3054" s="1337">
        <v>52632</v>
      </c>
      <c r="V3054" s="1">
        <v>9.0300000000000005E-2</v>
      </c>
      <c r="W3054" s="1336">
        <v>270.99</v>
      </c>
      <c r="X3054" s="1">
        <v>13</v>
      </c>
      <c r="Y3054" s="1">
        <v>141</v>
      </c>
      <c r="AA3054" s="1">
        <v>401</v>
      </c>
      <c r="AB3054" s="1337">
        <v>7998</v>
      </c>
    </row>
    <row r="3055" spans="1:28">
      <c r="A3055" s="1336" t="s">
        <v>1548</v>
      </c>
      <c r="B3055" s="2" t="s">
        <v>1549</v>
      </c>
      <c r="C3055" s="1" t="s">
        <v>1550</v>
      </c>
      <c r="D3055" s="1" t="s">
        <v>116</v>
      </c>
      <c r="E3055" s="1">
        <v>130145</v>
      </c>
      <c r="F3055" s="1336" t="s">
        <v>435</v>
      </c>
      <c r="G3055" s="1" t="s">
        <v>32</v>
      </c>
      <c r="H3055" s="1">
        <v>418165</v>
      </c>
      <c r="I3055" s="3">
        <v>42523</v>
      </c>
      <c r="J3055" s="3">
        <v>42520</v>
      </c>
      <c r="K3055" s="3">
        <v>42522</v>
      </c>
      <c r="L3055" s="1">
        <v>221555</v>
      </c>
      <c r="M3055" s="3">
        <v>42523</v>
      </c>
      <c r="N3055" s="1" t="s">
        <v>89</v>
      </c>
      <c r="O3055" s="1">
        <v>116606</v>
      </c>
      <c r="P3055" s="1">
        <v>500</v>
      </c>
      <c r="Q3055" s="1">
        <v>21.2</v>
      </c>
      <c r="R3055" s="1337">
        <v>10600</v>
      </c>
      <c r="S3055" s="1">
        <v>687.64</v>
      </c>
      <c r="T3055" s="1">
        <v>17.544</v>
      </c>
      <c r="U3055" s="1337">
        <v>8772</v>
      </c>
      <c r="V3055" s="1">
        <v>9.0300000000000005E-2</v>
      </c>
      <c r="W3055" s="1336">
        <v>45.164999999999999</v>
      </c>
      <c r="X3055" s="1">
        <v>13</v>
      </c>
      <c r="Y3055" s="1">
        <v>135</v>
      </c>
      <c r="Z3055" s="1" t="s">
        <v>436</v>
      </c>
      <c r="AA3055" s="1">
        <v>401</v>
      </c>
      <c r="AB3055" s="1337">
        <v>1828</v>
      </c>
    </row>
    <row r="3056" spans="1:28">
      <c r="A3056" s="1336" t="s">
        <v>1548</v>
      </c>
      <c r="B3056" s="2" t="s">
        <v>1549</v>
      </c>
      <c r="C3056" s="1" t="s">
        <v>1550</v>
      </c>
      <c r="D3056" s="1" t="s">
        <v>116</v>
      </c>
      <c r="E3056" s="1">
        <v>130003</v>
      </c>
      <c r="F3056" s="1336" t="s">
        <v>145</v>
      </c>
      <c r="G3056" s="1" t="s">
        <v>32</v>
      </c>
      <c r="H3056" s="1">
        <v>418365</v>
      </c>
      <c r="I3056" s="3">
        <v>42527</v>
      </c>
      <c r="J3056" s="3">
        <v>42522</v>
      </c>
      <c r="K3056" s="3">
        <v>42537</v>
      </c>
      <c r="N3056" s="1" t="s">
        <v>89</v>
      </c>
      <c r="O3056" s="1">
        <v>116683</v>
      </c>
      <c r="P3056" s="1">
        <v>5000</v>
      </c>
      <c r="Q3056" s="1">
        <v>20.29</v>
      </c>
      <c r="R3056" s="1337">
        <v>101450</v>
      </c>
      <c r="S3056" s="4">
        <v>2326.4</v>
      </c>
      <c r="T3056" s="1">
        <v>17.544</v>
      </c>
      <c r="U3056" s="1337">
        <v>87720</v>
      </c>
      <c r="V3056" s="1">
        <v>9.0300000000000005E-2</v>
      </c>
      <c r="W3056" s="1336">
        <v>451.65</v>
      </c>
      <c r="X3056" s="1">
        <v>13</v>
      </c>
      <c r="Y3056" s="1">
        <v>130</v>
      </c>
      <c r="AA3056" s="1">
        <v>401</v>
      </c>
      <c r="AB3056" s="1337">
        <v>13730</v>
      </c>
    </row>
    <row r="3057" spans="1:28">
      <c r="A3057" s="1336" t="s">
        <v>1548</v>
      </c>
      <c r="B3057" s="2" t="s">
        <v>1549</v>
      </c>
      <c r="C3057" s="1" t="s">
        <v>1550</v>
      </c>
      <c r="D3057" s="1" t="s">
        <v>116</v>
      </c>
      <c r="E3057" s="1">
        <v>140008</v>
      </c>
      <c r="F3057" s="1336" t="s">
        <v>123</v>
      </c>
      <c r="G3057" s="1" t="s">
        <v>32</v>
      </c>
      <c r="H3057" s="1">
        <v>418463</v>
      </c>
      <c r="I3057" s="3">
        <v>42525</v>
      </c>
      <c r="J3057" s="3">
        <v>42522</v>
      </c>
      <c r="K3057" s="3">
        <v>42527</v>
      </c>
      <c r="L3057" s="1">
        <v>221713</v>
      </c>
      <c r="M3057" s="3">
        <v>42525</v>
      </c>
      <c r="N3057" s="1" t="s">
        <v>89</v>
      </c>
      <c r="O3057" s="1">
        <v>116701</v>
      </c>
      <c r="P3057" s="1">
        <v>16000</v>
      </c>
      <c r="Q3057" s="1">
        <v>20.21</v>
      </c>
      <c r="R3057" s="1337">
        <v>323360</v>
      </c>
      <c r="S3057" s="4">
        <v>6164.48</v>
      </c>
      <c r="T3057" s="1">
        <v>17.544</v>
      </c>
      <c r="U3057" s="1337">
        <v>280704</v>
      </c>
      <c r="V3057" s="1">
        <v>9.0300000000000005E-2</v>
      </c>
      <c r="W3057" s="1337">
        <v>1445.28</v>
      </c>
      <c r="X3057" s="1">
        <v>13</v>
      </c>
      <c r="Y3057" s="1">
        <v>141</v>
      </c>
      <c r="AA3057" s="1">
        <v>401</v>
      </c>
      <c r="AB3057" s="1337">
        <v>42656</v>
      </c>
    </row>
    <row r="3058" spans="1:28">
      <c r="A3058" s="1336" t="s">
        <v>1548</v>
      </c>
      <c r="B3058" s="2" t="s">
        <v>1549</v>
      </c>
      <c r="C3058" s="1" t="s">
        <v>1550</v>
      </c>
      <c r="D3058" s="1" t="s">
        <v>116</v>
      </c>
      <c r="E3058" s="1">
        <v>130007</v>
      </c>
      <c r="F3058" s="1336" t="s">
        <v>146</v>
      </c>
      <c r="G3058" s="1" t="s">
        <v>32</v>
      </c>
      <c r="H3058" s="1">
        <v>418542</v>
      </c>
      <c r="I3058" s="3">
        <v>42527</v>
      </c>
      <c r="J3058" s="3">
        <v>42517</v>
      </c>
      <c r="K3058" s="3">
        <v>42523</v>
      </c>
      <c r="L3058" s="1">
        <v>221790</v>
      </c>
      <c r="M3058" s="3">
        <v>42526</v>
      </c>
      <c r="N3058" s="1" t="s">
        <v>89</v>
      </c>
      <c r="O3058" s="1">
        <v>116531</v>
      </c>
      <c r="P3058" s="1">
        <v>1000</v>
      </c>
      <c r="Q3058" s="1">
        <v>20.71</v>
      </c>
      <c r="R3058" s="1337">
        <v>20710</v>
      </c>
      <c r="S3058" s="1">
        <v>885.28</v>
      </c>
      <c r="T3058" s="1">
        <v>17.544</v>
      </c>
      <c r="U3058" s="1337">
        <v>17544</v>
      </c>
      <c r="V3058" s="1">
        <v>9.0300000000000005E-2</v>
      </c>
      <c r="W3058" s="1336">
        <v>90.33</v>
      </c>
      <c r="X3058" s="1">
        <v>13</v>
      </c>
      <c r="Y3058" s="1">
        <v>130</v>
      </c>
      <c r="AA3058" s="1">
        <v>401</v>
      </c>
      <c r="AB3058" s="1337">
        <v>3166</v>
      </c>
    </row>
    <row r="3059" spans="1:28">
      <c r="A3059" s="1336" t="s">
        <v>1548</v>
      </c>
      <c r="B3059" s="2" t="s">
        <v>1549</v>
      </c>
      <c r="C3059" s="1" t="s">
        <v>1550</v>
      </c>
      <c r="D3059" s="1" t="s">
        <v>116</v>
      </c>
      <c r="E3059" s="1">
        <v>130100</v>
      </c>
      <c r="F3059" s="1336" t="s">
        <v>1417</v>
      </c>
      <c r="G3059" s="1" t="s">
        <v>32</v>
      </c>
      <c r="H3059" s="1">
        <v>418565</v>
      </c>
      <c r="I3059" s="3">
        <v>42527</v>
      </c>
      <c r="J3059" s="3">
        <v>42521</v>
      </c>
      <c r="K3059" s="3">
        <v>42522</v>
      </c>
      <c r="L3059" s="1">
        <v>221783</v>
      </c>
      <c r="M3059" s="3">
        <v>42526</v>
      </c>
      <c r="N3059" s="1" t="s">
        <v>89</v>
      </c>
      <c r="O3059" s="1">
        <v>116650</v>
      </c>
      <c r="P3059" s="1">
        <v>1000</v>
      </c>
      <c r="Q3059" s="1">
        <v>20.21</v>
      </c>
      <c r="R3059" s="1337">
        <v>20210</v>
      </c>
      <c r="S3059" s="1">
        <v>385.28</v>
      </c>
      <c r="T3059" s="1">
        <v>17.544</v>
      </c>
      <c r="U3059" s="1337">
        <v>17544</v>
      </c>
      <c r="V3059" s="1">
        <v>9.0300000000000005E-2</v>
      </c>
      <c r="W3059" s="1336">
        <v>90.33</v>
      </c>
      <c r="X3059" s="1">
        <v>13</v>
      </c>
      <c r="Y3059" s="1">
        <v>135</v>
      </c>
      <c r="Z3059" s="1" t="s">
        <v>436</v>
      </c>
      <c r="AA3059" s="1">
        <v>401</v>
      </c>
      <c r="AB3059" s="1337">
        <v>2666</v>
      </c>
    </row>
    <row r="3060" spans="1:28">
      <c r="A3060" s="1336" t="s">
        <v>1548</v>
      </c>
      <c r="B3060" s="2" t="s">
        <v>1549</v>
      </c>
      <c r="C3060" s="1" t="s">
        <v>1550</v>
      </c>
      <c r="D3060" s="1" t="s">
        <v>116</v>
      </c>
      <c r="E3060" s="1">
        <v>130349</v>
      </c>
      <c r="F3060" s="1336" t="s">
        <v>141</v>
      </c>
      <c r="G3060" s="1" t="s">
        <v>32</v>
      </c>
      <c r="H3060" s="1">
        <v>418620</v>
      </c>
      <c r="I3060" s="3">
        <v>42528</v>
      </c>
      <c r="J3060" s="3">
        <v>42524</v>
      </c>
      <c r="K3060" s="3">
        <v>42528</v>
      </c>
      <c r="N3060" s="1" t="s">
        <v>89</v>
      </c>
      <c r="O3060" s="1">
        <v>116796</v>
      </c>
      <c r="P3060" s="1">
        <v>6000</v>
      </c>
      <c r="Q3060" s="1">
        <v>20.29</v>
      </c>
      <c r="R3060" s="1337">
        <v>121740</v>
      </c>
      <c r="S3060" s="4">
        <v>2791.68</v>
      </c>
      <c r="T3060" s="1">
        <v>17.544</v>
      </c>
      <c r="U3060" s="1337">
        <v>105264</v>
      </c>
      <c r="V3060" s="1">
        <v>9.0300000000000005E-2</v>
      </c>
      <c r="W3060" s="1336">
        <v>541.98</v>
      </c>
      <c r="X3060" s="1">
        <v>13</v>
      </c>
      <c r="Y3060" s="1">
        <v>141</v>
      </c>
      <c r="AA3060" s="1">
        <v>401</v>
      </c>
      <c r="AB3060" s="1337">
        <v>16476</v>
      </c>
    </row>
    <row r="3061" spans="1:28">
      <c r="A3061" s="1336" t="s">
        <v>1548</v>
      </c>
      <c r="B3061" s="2" t="s">
        <v>1549</v>
      </c>
      <c r="C3061" s="1" t="s">
        <v>1550</v>
      </c>
      <c r="D3061" s="1" t="s">
        <v>116</v>
      </c>
      <c r="E3061" s="1">
        <v>130023</v>
      </c>
      <c r="F3061" s="1336" t="s">
        <v>153</v>
      </c>
      <c r="G3061" s="1" t="s">
        <v>32</v>
      </c>
      <c r="H3061" s="1">
        <v>418719</v>
      </c>
      <c r="I3061" s="3">
        <v>42530</v>
      </c>
      <c r="J3061" s="3">
        <v>42528</v>
      </c>
      <c r="K3061" s="3">
        <v>42529</v>
      </c>
      <c r="N3061" s="1" t="s">
        <v>89</v>
      </c>
      <c r="O3061" s="1">
        <v>116902</v>
      </c>
      <c r="P3061" s="1">
        <v>10000</v>
      </c>
      <c r="Q3061" s="1">
        <v>20.29</v>
      </c>
      <c r="R3061" s="1337">
        <v>202900</v>
      </c>
      <c r="S3061" s="4">
        <v>4652.8</v>
      </c>
      <c r="T3061" s="1">
        <v>17.544</v>
      </c>
      <c r="U3061" s="1337">
        <v>175440</v>
      </c>
      <c r="V3061" s="1">
        <v>9.0300000000000005E-2</v>
      </c>
      <c r="W3061" s="1336">
        <v>903.3</v>
      </c>
      <c r="X3061" s="1">
        <v>13</v>
      </c>
      <c r="Y3061" s="1">
        <v>130</v>
      </c>
      <c r="AA3061" s="1">
        <v>401</v>
      </c>
      <c r="AB3061" s="1337">
        <v>27460</v>
      </c>
    </row>
    <row r="3062" spans="1:28">
      <c r="A3062" s="1336" t="s">
        <v>1548</v>
      </c>
      <c r="B3062" s="2" t="s">
        <v>1549</v>
      </c>
      <c r="C3062" s="1" t="s">
        <v>1550</v>
      </c>
      <c r="D3062" s="1" t="s">
        <v>116</v>
      </c>
      <c r="E3062" s="1">
        <v>130023</v>
      </c>
      <c r="F3062" s="1336" t="s">
        <v>153</v>
      </c>
      <c r="G3062" s="1" t="s">
        <v>32</v>
      </c>
      <c r="H3062" s="1">
        <v>418720</v>
      </c>
      <c r="I3062" s="3">
        <v>42530</v>
      </c>
      <c r="J3062" s="3">
        <v>42528</v>
      </c>
      <c r="K3062" s="3">
        <v>42529</v>
      </c>
      <c r="N3062" s="1" t="s">
        <v>89</v>
      </c>
      <c r="O3062" s="1">
        <v>116902</v>
      </c>
      <c r="P3062" s="1">
        <v>10000</v>
      </c>
      <c r="Q3062" s="1">
        <v>20.29</v>
      </c>
      <c r="R3062" s="1337">
        <v>202900</v>
      </c>
      <c r="S3062" s="4">
        <v>4652.8</v>
      </c>
      <c r="T3062" s="1">
        <v>17.544</v>
      </c>
      <c r="U3062" s="1337">
        <v>175440</v>
      </c>
      <c r="V3062" s="1">
        <v>9.0300000000000005E-2</v>
      </c>
      <c r="W3062" s="1336">
        <v>903.3</v>
      </c>
      <c r="X3062" s="1">
        <v>13</v>
      </c>
      <c r="Y3062" s="1">
        <v>130</v>
      </c>
      <c r="AA3062" s="1">
        <v>401</v>
      </c>
      <c r="AB3062" s="1337">
        <v>27460</v>
      </c>
    </row>
    <row r="3063" spans="1:28">
      <c r="A3063" s="1336" t="s">
        <v>1548</v>
      </c>
      <c r="B3063" s="2" t="s">
        <v>1549</v>
      </c>
      <c r="C3063" s="1" t="s">
        <v>1550</v>
      </c>
      <c r="D3063" s="1" t="s">
        <v>116</v>
      </c>
      <c r="E3063" s="1">
        <v>130019</v>
      </c>
      <c r="F3063" s="1336" t="s">
        <v>412</v>
      </c>
      <c r="G3063" s="1" t="s">
        <v>32</v>
      </c>
      <c r="H3063" s="1">
        <v>418727</v>
      </c>
      <c r="I3063" s="3">
        <v>42530</v>
      </c>
      <c r="J3063" s="3">
        <v>42529</v>
      </c>
      <c r="K3063" s="3">
        <v>42531</v>
      </c>
      <c r="N3063" s="1" t="s">
        <v>89</v>
      </c>
      <c r="O3063" s="1">
        <v>117014</v>
      </c>
      <c r="P3063" s="1">
        <v>5000</v>
      </c>
      <c r="Q3063" s="1">
        <v>20.71</v>
      </c>
      <c r="R3063" s="1337">
        <v>103550</v>
      </c>
      <c r="S3063" s="4">
        <v>4426.3999999999996</v>
      </c>
      <c r="T3063" s="1">
        <v>17.544</v>
      </c>
      <c r="U3063" s="1337">
        <v>87720</v>
      </c>
      <c r="V3063" s="1">
        <v>9.0300000000000005E-2</v>
      </c>
      <c r="W3063" s="1336">
        <v>451.65</v>
      </c>
      <c r="X3063" s="1">
        <v>13</v>
      </c>
      <c r="Y3063" s="1">
        <v>130</v>
      </c>
      <c r="AA3063" s="1">
        <v>401</v>
      </c>
      <c r="AB3063" s="1337">
        <v>15830</v>
      </c>
    </row>
    <row r="3064" spans="1:28">
      <c r="A3064" s="1336" t="s">
        <v>1548</v>
      </c>
      <c r="B3064" s="2" t="s">
        <v>1549</v>
      </c>
      <c r="C3064" s="1" t="s">
        <v>1550</v>
      </c>
      <c r="D3064" s="1" t="s">
        <v>116</v>
      </c>
      <c r="E3064" s="1">
        <v>130165</v>
      </c>
      <c r="F3064" s="1336" t="s">
        <v>164</v>
      </c>
      <c r="G3064" s="1" t="s">
        <v>32</v>
      </c>
      <c r="H3064" s="1">
        <v>418849</v>
      </c>
      <c r="I3064" s="3">
        <v>42528</v>
      </c>
      <c r="J3064" s="3">
        <v>42522</v>
      </c>
      <c r="K3064" s="3">
        <v>42523</v>
      </c>
      <c r="L3064" s="1">
        <v>221894</v>
      </c>
      <c r="M3064" s="3">
        <v>42527</v>
      </c>
      <c r="N3064" s="1" t="s">
        <v>89</v>
      </c>
      <c r="O3064" s="1">
        <v>116725</v>
      </c>
      <c r="P3064" s="1">
        <v>2000</v>
      </c>
      <c r="Q3064" s="1">
        <v>20.99</v>
      </c>
      <c r="R3064" s="1337">
        <v>41980</v>
      </c>
      <c r="S3064" s="4">
        <v>2330.56</v>
      </c>
      <c r="T3064" s="1">
        <v>17.544</v>
      </c>
      <c r="U3064" s="1337">
        <v>35088</v>
      </c>
      <c r="V3064" s="1">
        <v>9.0300000000000005E-2</v>
      </c>
      <c r="W3064" s="1336">
        <v>180.66</v>
      </c>
      <c r="X3064" s="1">
        <v>13</v>
      </c>
      <c r="Y3064" s="1">
        <v>135</v>
      </c>
      <c r="Z3064" s="1" t="s">
        <v>90</v>
      </c>
      <c r="AA3064" s="1">
        <v>401</v>
      </c>
      <c r="AB3064" s="1337">
        <v>6892</v>
      </c>
    </row>
    <row r="3065" spans="1:28">
      <c r="A3065" s="1336" t="s">
        <v>1548</v>
      </c>
      <c r="B3065" s="2" t="s">
        <v>1549</v>
      </c>
      <c r="C3065" s="1" t="s">
        <v>1550</v>
      </c>
      <c r="D3065" s="1" t="s">
        <v>116</v>
      </c>
      <c r="E3065" s="1">
        <v>130236</v>
      </c>
      <c r="F3065" s="1336" t="s">
        <v>427</v>
      </c>
      <c r="G3065" s="1" t="s">
        <v>32</v>
      </c>
      <c r="H3065" s="1">
        <v>418934</v>
      </c>
      <c r="I3065" s="3">
        <v>42529</v>
      </c>
      <c r="J3065" s="3">
        <v>42527</v>
      </c>
      <c r="K3065" s="3">
        <v>42528</v>
      </c>
      <c r="L3065" s="1">
        <v>222025</v>
      </c>
      <c r="M3065" s="3">
        <v>42528</v>
      </c>
      <c r="N3065" s="1" t="s">
        <v>89</v>
      </c>
      <c r="O3065" s="1">
        <v>116844</v>
      </c>
      <c r="P3065" s="1">
        <v>3000</v>
      </c>
      <c r="Q3065" s="1">
        <v>19.52</v>
      </c>
      <c r="R3065" s="1337">
        <v>58560</v>
      </c>
      <c r="S3065" s="1">
        <v>-914.16</v>
      </c>
      <c r="T3065" s="1">
        <v>17.544</v>
      </c>
      <c r="U3065" s="1337">
        <v>52632</v>
      </c>
      <c r="V3065" s="1">
        <v>9.0300000000000005E-2</v>
      </c>
      <c r="W3065" s="1336">
        <v>270.99</v>
      </c>
      <c r="X3065" s="1">
        <v>13</v>
      </c>
      <c r="Y3065" s="1">
        <v>135</v>
      </c>
      <c r="Z3065" s="1" t="s">
        <v>143</v>
      </c>
      <c r="AA3065" s="1">
        <v>401</v>
      </c>
      <c r="AB3065" s="1337">
        <v>5928</v>
      </c>
    </row>
    <row r="3066" spans="1:28">
      <c r="A3066" s="1336" t="s">
        <v>1548</v>
      </c>
      <c r="B3066" s="2" t="s">
        <v>1549</v>
      </c>
      <c r="C3066" s="1" t="s">
        <v>1550</v>
      </c>
      <c r="D3066" s="1" t="s">
        <v>116</v>
      </c>
      <c r="E3066" s="1">
        <v>130314</v>
      </c>
      <c r="F3066" s="1336" t="s">
        <v>144</v>
      </c>
      <c r="G3066" s="1" t="s">
        <v>32</v>
      </c>
      <c r="H3066" s="1">
        <v>419115</v>
      </c>
      <c r="I3066" s="3">
        <v>42531</v>
      </c>
      <c r="J3066" s="3">
        <v>42529</v>
      </c>
      <c r="K3066" s="3">
        <v>42535</v>
      </c>
      <c r="N3066" s="1" t="s">
        <v>89</v>
      </c>
      <c r="O3066" s="1">
        <v>117026</v>
      </c>
      <c r="P3066" s="1">
        <v>5000</v>
      </c>
      <c r="Q3066" s="1">
        <v>20.29</v>
      </c>
      <c r="R3066" s="1337">
        <v>101450</v>
      </c>
      <c r="S3066" s="4">
        <v>2326.4</v>
      </c>
      <c r="T3066" s="1">
        <v>17.544</v>
      </c>
      <c r="U3066" s="1337">
        <v>87720</v>
      </c>
      <c r="V3066" s="1">
        <v>9.0300000000000005E-2</v>
      </c>
      <c r="W3066" s="1336">
        <v>451.65</v>
      </c>
      <c r="X3066" s="1">
        <v>13</v>
      </c>
      <c r="Y3066" s="1">
        <v>130</v>
      </c>
      <c r="AA3066" s="1">
        <v>401</v>
      </c>
      <c r="AB3066" s="1337">
        <v>13730</v>
      </c>
    </row>
    <row r="3067" spans="1:28">
      <c r="A3067" s="1336" t="s">
        <v>1548</v>
      </c>
      <c r="B3067" s="2" t="s">
        <v>1549</v>
      </c>
      <c r="C3067" s="1" t="s">
        <v>1550</v>
      </c>
      <c r="D3067" s="1" t="s">
        <v>116</v>
      </c>
      <c r="E3067" s="1">
        <v>130004</v>
      </c>
      <c r="F3067" s="1336" t="s">
        <v>125</v>
      </c>
      <c r="G3067" s="1" t="s">
        <v>32</v>
      </c>
      <c r="H3067" s="1">
        <v>419197</v>
      </c>
      <c r="I3067" s="3">
        <v>42531</v>
      </c>
      <c r="J3067" s="3">
        <v>42530</v>
      </c>
      <c r="K3067" s="3">
        <v>42531</v>
      </c>
      <c r="L3067" s="1">
        <v>222161</v>
      </c>
      <c r="M3067" s="3">
        <v>42530</v>
      </c>
      <c r="N3067" s="1" t="s">
        <v>89</v>
      </c>
      <c r="O3067" s="1">
        <v>117046</v>
      </c>
      <c r="P3067" s="1">
        <v>5000</v>
      </c>
      <c r="Q3067" s="1">
        <v>20.5</v>
      </c>
      <c r="R3067" s="1337">
        <v>102500</v>
      </c>
      <c r="S3067" s="4">
        <v>3376.4</v>
      </c>
      <c r="T3067" s="1">
        <v>17.544</v>
      </c>
      <c r="U3067" s="1337">
        <v>87720</v>
      </c>
      <c r="V3067" s="1">
        <v>9.0300000000000005E-2</v>
      </c>
      <c r="W3067" s="1336">
        <v>451.65</v>
      </c>
      <c r="X3067" s="1">
        <v>13</v>
      </c>
      <c r="Y3067" s="1">
        <v>130</v>
      </c>
      <c r="AA3067" s="1">
        <v>401</v>
      </c>
      <c r="AB3067" s="1337">
        <v>14780</v>
      </c>
    </row>
    <row r="3068" spans="1:28">
      <c r="A3068" s="1336" t="s">
        <v>1548</v>
      </c>
      <c r="B3068" s="2" t="s">
        <v>1549</v>
      </c>
      <c r="C3068" s="1" t="s">
        <v>1550</v>
      </c>
      <c r="D3068" s="1" t="s">
        <v>116</v>
      </c>
      <c r="E3068" s="1">
        <v>130004</v>
      </c>
      <c r="F3068" s="1336" t="s">
        <v>125</v>
      </c>
      <c r="G3068" s="1" t="s">
        <v>32</v>
      </c>
      <c r="H3068" s="1">
        <v>419213</v>
      </c>
      <c r="I3068" s="3">
        <v>42531</v>
      </c>
      <c r="J3068" s="3">
        <v>42530</v>
      </c>
      <c r="K3068" s="3">
        <v>42531</v>
      </c>
      <c r="L3068" s="1">
        <v>222172</v>
      </c>
      <c r="M3068" s="3">
        <v>42530</v>
      </c>
      <c r="N3068" s="1" t="s">
        <v>89</v>
      </c>
      <c r="O3068" s="1">
        <v>117045</v>
      </c>
      <c r="P3068" s="1">
        <v>5000</v>
      </c>
      <c r="Q3068" s="1">
        <v>20.5</v>
      </c>
      <c r="R3068" s="1337">
        <v>102500</v>
      </c>
      <c r="S3068" s="4">
        <v>3376.4</v>
      </c>
      <c r="T3068" s="1">
        <v>17.544</v>
      </c>
      <c r="U3068" s="1337">
        <v>87720</v>
      </c>
      <c r="V3068" s="1">
        <v>9.0300000000000005E-2</v>
      </c>
      <c r="W3068" s="1336">
        <v>451.65</v>
      </c>
      <c r="X3068" s="1">
        <v>13</v>
      </c>
      <c r="Y3068" s="1">
        <v>130</v>
      </c>
      <c r="AA3068" s="1">
        <v>401</v>
      </c>
      <c r="AB3068" s="1337">
        <v>14780</v>
      </c>
    </row>
    <row r="3069" spans="1:28">
      <c r="A3069" s="1336" t="s">
        <v>1548</v>
      </c>
      <c r="B3069" s="2" t="s">
        <v>1549</v>
      </c>
      <c r="C3069" s="1" t="s">
        <v>1550</v>
      </c>
      <c r="D3069" s="1" t="s">
        <v>116</v>
      </c>
      <c r="E3069" s="1">
        <v>130339</v>
      </c>
      <c r="F3069" s="1336" t="s">
        <v>258</v>
      </c>
      <c r="G3069" s="1" t="s">
        <v>32</v>
      </c>
      <c r="H3069" s="1">
        <v>419482</v>
      </c>
      <c r="I3069" s="3">
        <v>42534</v>
      </c>
      <c r="J3069" s="3">
        <v>42527</v>
      </c>
      <c r="K3069" s="3">
        <v>42528</v>
      </c>
      <c r="L3069" s="1">
        <v>222354</v>
      </c>
      <c r="M3069" s="3">
        <v>42532</v>
      </c>
      <c r="N3069" s="1" t="s">
        <v>89</v>
      </c>
      <c r="O3069" s="1">
        <v>116865</v>
      </c>
      <c r="P3069" s="1">
        <v>2000</v>
      </c>
      <c r="Q3069" s="1">
        <v>19.23</v>
      </c>
      <c r="R3069" s="1337">
        <v>38460</v>
      </c>
      <c r="S3069" s="4">
        <v>-1189.44</v>
      </c>
      <c r="T3069" s="1">
        <v>17.544</v>
      </c>
      <c r="U3069" s="1337">
        <v>35088</v>
      </c>
      <c r="V3069" s="1">
        <v>9.0300000000000005E-2</v>
      </c>
      <c r="W3069" s="1336">
        <v>180.66</v>
      </c>
      <c r="X3069" s="1">
        <v>13</v>
      </c>
      <c r="Y3069" s="1">
        <v>135</v>
      </c>
      <c r="Z3069" s="1" t="s">
        <v>259</v>
      </c>
      <c r="AA3069" s="1">
        <v>401</v>
      </c>
      <c r="AB3069" s="1337">
        <v>3372</v>
      </c>
    </row>
    <row r="3070" spans="1:28">
      <c r="A3070" s="1336" t="s">
        <v>1548</v>
      </c>
      <c r="B3070" s="2" t="s">
        <v>1549</v>
      </c>
      <c r="C3070" s="1" t="s">
        <v>1550</v>
      </c>
      <c r="D3070" s="1" t="s">
        <v>116</v>
      </c>
      <c r="E3070" s="1">
        <v>130308</v>
      </c>
      <c r="F3070" s="1336" t="s">
        <v>126</v>
      </c>
      <c r="G3070" s="1" t="s">
        <v>32</v>
      </c>
      <c r="H3070" s="1">
        <v>419530</v>
      </c>
      <c r="I3070" s="3">
        <v>42535</v>
      </c>
      <c r="J3070" s="3">
        <v>42530</v>
      </c>
      <c r="K3070" s="3">
        <v>42531</v>
      </c>
      <c r="N3070" s="1" t="s">
        <v>89</v>
      </c>
      <c r="O3070" s="1">
        <v>117071</v>
      </c>
      <c r="P3070" s="1">
        <v>3000</v>
      </c>
      <c r="Q3070" s="1">
        <v>19.23</v>
      </c>
      <c r="R3070" s="1337">
        <v>57690</v>
      </c>
      <c r="S3070" s="4">
        <v>-1784.16</v>
      </c>
      <c r="T3070" s="1">
        <v>17.544</v>
      </c>
      <c r="U3070" s="1337">
        <v>52632</v>
      </c>
      <c r="V3070" s="1">
        <v>9.0300000000000005E-2</v>
      </c>
      <c r="W3070" s="1336">
        <v>270.99</v>
      </c>
      <c r="X3070" s="1">
        <v>13</v>
      </c>
      <c r="Y3070" s="1">
        <v>141</v>
      </c>
      <c r="AA3070" s="1">
        <v>401</v>
      </c>
      <c r="AB3070" s="1337">
        <v>5058</v>
      </c>
    </row>
    <row r="3071" spans="1:28">
      <c r="A3071" s="1336" t="s">
        <v>1548</v>
      </c>
      <c r="B3071" s="2" t="s">
        <v>1549</v>
      </c>
      <c r="C3071" s="1" t="s">
        <v>1550</v>
      </c>
      <c r="D3071" s="1" t="s">
        <v>116</v>
      </c>
      <c r="E3071" s="1">
        <v>130110</v>
      </c>
      <c r="F3071" s="1336" t="s">
        <v>198</v>
      </c>
      <c r="G3071" s="1" t="s">
        <v>32</v>
      </c>
      <c r="H3071" s="1">
        <v>419662</v>
      </c>
      <c r="I3071" s="3">
        <v>42536</v>
      </c>
      <c r="J3071" s="3">
        <v>42534</v>
      </c>
      <c r="K3071" s="3">
        <v>42535</v>
      </c>
      <c r="N3071" s="1" t="s">
        <v>89</v>
      </c>
      <c r="O3071" s="1">
        <v>117170</v>
      </c>
      <c r="P3071" s="1">
        <v>3000</v>
      </c>
      <c r="Q3071" s="1">
        <v>20.29</v>
      </c>
      <c r="R3071" s="1337">
        <v>60870</v>
      </c>
      <c r="S3071" s="4">
        <v>1395.84</v>
      </c>
      <c r="T3071" s="1">
        <v>17.544</v>
      </c>
      <c r="U3071" s="1337">
        <v>52632</v>
      </c>
      <c r="V3071" s="1">
        <v>9.0300000000000005E-2</v>
      </c>
      <c r="W3071" s="1336">
        <v>270.99</v>
      </c>
      <c r="X3071" s="1">
        <v>13</v>
      </c>
      <c r="Y3071" s="1">
        <v>130</v>
      </c>
      <c r="AA3071" s="1">
        <v>401</v>
      </c>
      <c r="AB3071" s="1337">
        <v>8238</v>
      </c>
    </row>
    <row r="3072" spans="1:28">
      <c r="A3072" s="1336" t="s">
        <v>1548</v>
      </c>
      <c r="B3072" s="2" t="s">
        <v>1549</v>
      </c>
      <c r="C3072" s="1" t="s">
        <v>1550</v>
      </c>
      <c r="D3072" s="1" t="s">
        <v>116</v>
      </c>
      <c r="E3072" s="1">
        <v>130352</v>
      </c>
      <c r="F3072" s="1336" t="s">
        <v>1422</v>
      </c>
      <c r="G3072" s="1" t="s">
        <v>32</v>
      </c>
      <c r="H3072" s="1">
        <v>419854</v>
      </c>
      <c r="I3072" s="3">
        <v>42536</v>
      </c>
      <c r="J3072" s="3">
        <v>42535</v>
      </c>
      <c r="K3072" s="3">
        <v>42537</v>
      </c>
      <c r="L3072" s="1">
        <v>222589</v>
      </c>
      <c r="M3072" s="3">
        <v>42536</v>
      </c>
      <c r="N3072" s="1" t="s">
        <v>89</v>
      </c>
      <c r="O3072" s="1">
        <v>117230</v>
      </c>
      <c r="P3072" s="1">
        <v>2000</v>
      </c>
      <c r="Q3072" s="1">
        <v>20.21</v>
      </c>
      <c r="R3072" s="1337">
        <v>40420</v>
      </c>
      <c r="S3072" s="1">
        <v>770.56</v>
      </c>
      <c r="T3072" s="1">
        <v>17.544</v>
      </c>
      <c r="U3072" s="1337">
        <v>35088</v>
      </c>
      <c r="V3072" s="1">
        <v>9.0300000000000005E-2</v>
      </c>
      <c r="W3072" s="1336">
        <v>180.66</v>
      </c>
      <c r="X3072" s="1">
        <v>13</v>
      </c>
      <c r="Y3072" s="1">
        <v>135</v>
      </c>
      <c r="Z3072" s="1" t="s">
        <v>259</v>
      </c>
      <c r="AA3072" s="1">
        <v>401</v>
      </c>
      <c r="AB3072" s="1337">
        <v>5332</v>
      </c>
    </row>
    <row r="3073" spans="1:28">
      <c r="A3073" s="1336" t="s">
        <v>1548</v>
      </c>
      <c r="B3073" s="2" t="s">
        <v>1549</v>
      </c>
      <c r="C3073" s="1" t="s">
        <v>1550</v>
      </c>
      <c r="D3073" s="1" t="s">
        <v>116</v>
      </c>
      <c r="E3073" s="1">
        <v>142059</v>
      </c>
      <c r="F3073" s="1336" t="s">
        <v>1443</v>
      </c>
      <c r="G3073" s="1" t="s">
        <v>32</v>
      </c>
      <c r="H3073" s="1">
        <v>419945</v>
      </c>
      <c r="I3073" s="3">
        <v>42526</v>
      </c>
      <c r="J3073" s="3">
        <v>42461</v>
      </c>
      <c r="K3073" s="3">
        <v>42482</v>
      </c>
      <c r="N3073" s="1" t="s">
        <v>56</v>
      </c>
      <c r="O3073" s="1">
        <v>5960</v>
      </c>
      <c r="P3073" s="1">
        <v>700</v>
      </c>
      <c r="Q3073" s="1">
        <v>24.0731</v>
      </c>
      <c r="R3073" s="1337">
        <v>16851.169999999998</v>
      </c>
      <c r="S3073" s="4">
        <v>2973.87</v>
      </c>
      <c r="T3073" s="1">
        <v>17.544</v>
      </c>
      <c r="U3073" s="1337">
        <v>12280.8</v>
      </c>
      <c r="V3073" s="1">
        <v>9.0300000000000005E-2</v>
      </c>
      <c r="W3073" s="1336">
        <v>63.231000000000002</v>
      </c>
      <c r="X3073" s="1">
        <v>13</v>
      </c>
      <c r="Y3073" s="1">
        <v>144</v>
      </c>
      <c r="AA3073" s="1">
        <v>401</v>
      </c>
      <c r="AB3073" s="1337">
        <v>4570.37</v>
      </c>
    </row>
    <row r="3074" spans="1:28">
      <c r="A3074" s="1336" t="s">
        <v>1548</v>
      </c>
      <c r="B3074" s="2" t="s">
        <v>1549</v>
      </c>
      <c r="C3074" s="1" t="s">
        <v>1550</v>
      </c>
      <c r="D3074" s="1" t="s">
        <v>116</v>
      </c>
      <c r="E3074" s="1">
        <v>130216</v>
      </c>
      <c r="F3074" s="1336" t="s">
        <v>810</v>
      </c>
      <c r="G3074" s="1" t="s">
        <v>32</v>
      </c>
      <c r="H3074" s="1">
        <v>419995</v>
      </c>
      <c r="I3074" s="3">
        <v>42536</v>
      </c>
      <c r="J3074" s="3">
        <v>42534</v>
      </c>
      <c r="K3074" s="3">
        <v>42537</v>
      </c>
      <c r="L3074" s="1">
        <v>222617</v>
      </c>
      <c r="M3074" s="3">
        <v>42536</v>
      </c>
      <c r="N3074" s="1" t="s">
        <v>89</v>
      </c>
      <c r="O3074" s="1">
        <v>117193</v>
      </c>
      <c r="P3074" s="1">
        <v>1000</v>
      </c>
      <c r="Q3074" s="1">
        <v>20.71</v>
      </c>
      <c r="R3074" s="1337">
        <v>20710</v>
      </c>
      <c r="S3074" s="1">
        <v>885.28</v>
      </c>
      <c r="T3074" s="1">
        <v>17.544</v>
      </c>
      <c r="U3074" s="1337">
        <v>17544</v>
      </c>
      <c r="V3074" s="1">
        <v>9.0300000000000005E-2</v>
      </c>
      <c r="W3074" s="1336">
        <v>90.33</v>
      </c>
      <c r="X3074" s="1">
        <v>13</v>
      </c>
      <c r="Y3074" s="1">
        <v>135</v>
      </c>
      <c r="Z3074" s="1" t="s">
        <v>436</v>
      </c>
      <c r="AA3074" s="1">
        <v>401</v>
      </c>
      <c r="AB3074" s="1337">
        <v>3166</v>
      </c>
    </row>
    <row r="3075" spans="1:28">
      <c r="A3075" s="1336" t="s">
        <v>1548</v>
      </c>
      <c r="B3075" s="2" t="s">
        <v>1549</v>
      </c>
      <c r="C3075" s="1" t="s">
        <v>1550</v>
      </c>
      <c r="D3075" s="1" t="s">
        <v>116</v>
      </c>
      <c r="E3075" s="1">
        <v>130001</v>
      </c>
      <c r="F3075" s="1336" t="s">
        <v>132</v>
      </c>
      <c r="G3075" s="1" t="s">
        <v>32</v>
      </c>
      <c r="H3075" s="1">
        <v>420194</v>
      </c>
      <c r="I3075" s="3">
        <v>42541</v>
      </c>
      <c r="J3075" s="3">
        <v>42528</v>
      </c>
      <c r="K3075" s="3">
        <v>42529</v>
      </c>
      <c r="N3075" s="1" t="s">
        <v>89</v>
      </c>
      <c r="O3075" s="1">
        <v>116967</v>
      </c>
      <c r="P3075" s="1">
        <v>10000</v>
      </c>
      <c r="Q3075" s="1">
        <v>20.21</v>
      </c>
      <c r="R3075" s="1337">
        <v>202100</v>
      </c>
      <c r="S3075" s="4">
        <v>3852.8</v>
      </c>
      <c r="T3075" s="1">
        <v>17.544</v>
      </c>
      <c r="U3075" s="1337">
        <v>175440</v>
      </c>
      <c r="V3075" s="1">
        <v>9.0300000000000005E-2</v>
      </c>
      <c r="W3075" s="1336">
        <v>903.3</v>
      </c>
      <c r="X3075" s="1">
        <v>13</v>
      </c>
      <c r="Y3075" s="1">
        <v>130</v>
      </c>
      <c r="AA3075" s="1">
        <v>401</v>
      </c>
      <c r="AB3075" s="1337">
        <v>26660</v>
      </c>
    </row>
    <row r="3076" spans="1:28">
      <c r="A3076" s="1336" t="s">
        <v>1548</v>
      </c>
      <c r="B3076" s="2" t="s">
        <v>1549</v>
      </c>
      <c r="C3076" s="1" t="s">
        <v>1550</v>
      </c>
      <c r="D3076" s="1" t="s">
        <v>116</v>
      </c>
      <c r="E3076" s="1">
        <v>130118</v>
      </c>
      <c r="F3076" s="1336" t="s">
        <v>697</v>
      </c>
      <c r="G3076" s="1" t="s">
        <v>32</v>
      </c>
      <c r="H3076" s="1">
        <v>420350</v>
      </c>
      <c r="I3076" s="3">
        <v>42541</v>
      </c>
      <c r="J3076" s="3">
        <v>42534</v>
      </c>
      <c r="K3076" s="3">
        <v>42535</v>
      </c>
      <c r="L3076" s="1">
        <v>222856</v>
      </c>
      <c r="M3076" s="3">
        <v>42541</v>
      </c>
      <c r="N3076" s="1" t="s">
        <v>89</v>
      </c>
      <c r="O3076" s="1">
        <v>117147</v>
      </c>
      <c r="P3076" s="1">
        <v>2000</v>
      </c>
      <c r="Q3076" s="1">
        <v>20.71</v>
      </c>
      <c r="R3076" s="1337">
        <v>41420</v>
      </c>
      <c r="S3076" s="4">
        <v>1770.56</v>
      </c>
      <c r="T3076" s="1">
        <v>17.544</v>
      </c>
      <c r="U3076" s="1337">
        <v>35088</v>
      </c>
      <c r="V3076" s="1">
        <v>9.0300000000000005E-2</v>
      </c>
      <c r="W3076" s="1336">
        <v>180.66</v>
      </c>
      <c r="X3076" s="1">
        <v>13</v>
      </c>
      <c r="Y3076" s="1">
        <v>135</v>
      </c>
      <c r="Z3076" s="1" t="s">
        <v>436</v>
      </c>
      <c r="AA3076" s="1">
        <v>401</v>
      </c>
      <c r="AB3076" s="1337">
        <v>6332</v>
      </c>
    </row>
    <row r="3077" spans="1:28">
      <c r="A3077" s="1336" t="s">
        <v>1548</v>
      </c>
      <c r="B3077" s="2" t="s">
        <v>1549</v>
      </c>
      <c r="C3077" s="1" t="s">
        <v>1550</v>
      </c>
      <c r="D3077" s="1" t="s">
        <v>116</v>
      </c>
      <c r="E3077" s="1">
        <v>130365</v>
      </c>
      <c r="F3077" s="1336" t="s">
        <v>432</v>
      </c>
      <c r="G3077" s="1" t="s">
        <v>32</v>
      </c>
      <c r="H3077" s="1">
        <v>420361</v>
      </c>
      <c r="I3077" s="3">
        <v>42541</v>
      </c>
      <c r="J3077" s="3">
        <v>42538</v>
      </c>
      <c r="K3077" s="3">
        <v>42539</v>
      </c>
      <c r="L3077" s="1">
        <v>222862</v>
      </c>
      <c r="M3077" s="3">
        <v>42541</v>
      </c>
      <c r="N3077" s="1" t="s">
        <v>89</v>
      </c>
      <c r="O3077" s="1">
        <v>117294</v>
      </c>
      <c r="P3077" s="1">
        <v>200</v>
      </c>
      <c r="Q3077" s="1">
        <v>20.21</v>
      </c>
      <c r="R3077" s="1337">
        <v>4042</v>
      </c>
      <c r="S3077" s="1">
        <v>77.06</v>
      </c>
      <c r="T3077" s="1">
        <v>17.544</v>
      </c>
      <c r="U3077" s="1337">
        <v>3508.8</v>
      </c>
      <c r="V3077" s="1">
        <v>9.0300000000000005E-2</v>
      </c>
      <c r="W3077" s="1336">
        <v>18.065999999999999</v>
      </c>
      <c r="X3077" s="1">
        <v>13</v>
      </c>
      <c r="Y3077" s="1">
        <v>135</v>
      </c>
      <c r="Z3077" s="1" t="s">
        <v>90</v>
      </c>
      <c r="AA3077" s="1">
        <v>401</v>
      </c>
      <c r="AB3077" s="1336">
        <v>533.20000000000005</v>
      </c>
    </row>
    <row r="3078" spans="1:28">
      <c r="A3078" s="1336" t="s">
        <v>1548</v>
      </c>
      <c r="B3078" s="2" t="s">
        <v>1549</v>
      </c>
      <c r="C3078" s="1" t="s">
        <v>1550</v>
      </c>
      <c r="D3078" s="1" t="s">
        <v>116</v>
      </c>
      <c r="E3078" s="1">
        <v>130308</v>
      </c>
      <c r="F3078" s="1336" t="s">
        <v>126</v>
      </c>
      <c r="G3078" s="1" t="s">
        <v>32</v>
      </c>
      <c r="H3078" s="1">
        <v>420380</v>
      </c>
      <c r="I3078" s="3">
        <v>42542</v>
      </c>
      <c r="J3078" s="3">
        <v>42537</v>
      </c>
      <c r="K3078" s="3">
        <v>42538</v>
      </c>
      <c r="N3078" s="1" t="s">
        <v>89</v>
      </c>
      <c r="O3078" s="1">
        <v>117266</v>
      </c>
      <c r="P3078" s="1">
        <v>5000</v>
      </c>
      <c r="Q3078" s="1">
        <v>20.29</v>
      </c>
      <c r="R3078" s="1337">
        <v>101450</v>
      </c>
      <c r="S3078" s="4">
        <v>2326.4</v>
      </c>
      <c r="T3078" s="1">
        <v>17.544</v>
      </c>
      <c r="U3078" s="1337">
        <v>87720</v>
      </c>
      <c r="V3078" s="1">
        <v>9.0300000000000005E-2</v>
      </c>
      <c r="W3078" s="1336">
        <v>451.65</v>
      </c>
      <c r="X3078" s="1">
        <v>13</v>
      </c>
      <c r="Y3078" s="1">
        <v>141</v>
      </c>
      <c r="AA3078" s="1">
        <v>401</v>
      </c>
      <c r="AB3078" s="1337">
        <v>13730</v>
      </c>
    </row>
    <row r="3079" spans="1:28">
      <c r="A3079" s="1336" t="s">
        <v>1548</v>
      </c>
      <c r="B3079" s="2" t="s">
        <v>1549</v>
      </c>
      <c r="C3079" s="1" t="s">
        <v>1550</v>
      </c>
      <c r="D3079" s="1" t="s">
        <v>116</v>
      </c>
      <c r="E3079" s="1">
        <v>140546</v>
      </c>
      <c r="F3079" s="1336" t="s">
        <v>428</v>
      </c>
      <c r="G3079" s="1" t="s">
        <v>32</v>
      </c>
      <c r="H3079" s="1">
        <v>420511</v>
      </c>
      <c r="I3079" s="3">
        <v>42543</v>
      </c>
      <c r="J3079" s="3">
        <v>42541</v>
      </c>
      <c r="K3079" s="3">
        <v>42542</v>
      </c>
      <c r="N3079" s="1" t="s">
        <v>89</v>
      </c>
      <c r="O3079" s="1">
        <v>117344</v>
      </c>
      <c r="P3079" s="1">
        <v>2000</v>
      </c>
      <c r="Q3079" s="1">
        <v>20.46</v>
      </c>
      <c r="R3079" s="1337">
        <v>40920</v>
      </c>
      <c r="S3079" s="4">
        <v>1270.56</v>
      </c>
      <c r="T3079" s="1">
        <v>17.544</v>
      </c>
      <c r="U3079" s="1337">
        <v>35088</v>
      </c>
      <c r="V3079" s="1">
        <v>9.0300000000000005E-2</v>
      </c>
      <c r="W3079" s="1336">
        <v>180.66</v>
      </c>
      <c r="X3079" s="1">
        <v>13</v>
      </c>
      <c r="Y3079" s="1">
        <v>141</v>
      </c>
      <c r="AA3079" s="1">
        <v>401</v>
      </c>
      <c r="AB3079" s="1337">
        <v>5832</v>
      </c>
    </row>
    <row r="3080" spans="1:28">
      <c r="A3080" s="1336" t="s">
        <v>1548</v>
      </c>
      <c r="B3080" s="2" t="s">
        <v>1549</v>
      </c>
      <c r="C3080" s="1" t="s">
        <v>1550</v>
      </c>
      <c r="D3080" s="1" t="s">
        <v>116</v>
      </c>
      <c r="E3080" s="1">
        <v>130308</v>
      </c>
      <c r="F3080" s="1336" t="s">
        <v>126</v>
      </c>
      <c r="G3080" s="1" t="s">
        <v>32</v>
      </c>
      <c r="H3080" s="1">
        <v>420524</v>
      </c>
      <c r="I3080" s="3">
        <v>42543</v>
      </c>
      <c r="J3080" s="3">
        <v>42541</v>
      </c>
      <c r="K3080" s="3">
        <v>42542</v>
      </c>
      <c r="N3080" s="1" t="s">
        <v>89</v>
      </c>
      <c r="O3080" s="1">
        <v>117346</v>
      </c>
      <c r="P3080" s="1">
        <v>10000</v>
      </c>
      <c r="Q3080" s="1">
        <v>20.29</v>
      </c>
      <c r="R3080" s="1337">
        <v>202900</v>
      </c>
      <c r="S3080" s="4">
        <v>4652.8</v>
      </c>
      <c r="T3080" s="1">
        <v>17.544</v>
      </c>
      <c r="U3080" s="1337">
        <v>175440</v>
      </c>
      <c r="V3080" s="1">
        <v>9.0300000000000005E-2</v>
      </c>
      <c r="W3080" s="1336">
        <v>903.3</v>
      </c>
      <c r="X3080" s="1">
        <v>13</v>
      </c>
      <c r="Y3080" s="1">
        <v>141</v>
      </c>
      <c r="AA3080" s="1">
        <v>401</v>
      </c>
      <c r="AB3080" s="1337">
        <v>27460</v>
      </c>
    </row>
    <row r="3081" spans="1:28">
      <c r="A3081" s="1336" t="s">
        <v>1548</v>
      </c>
      <c r="B3081" s="2" t="s">
        <v>1549</v>
      </c>
      <c r="C3081" s="1" t="s">
        <v>1550</v>
      </c>
      <c r="D3081" s="1" t="s">
        <v>116</v>
      </c>
      <c r="E3081" s="1">
        <v>130375</v>
      </c>
      <c r="F3081" s="1336" t="s">
        <v>458</v>
      </c>
      <c r="G3081" s="1" t="s">
        <v>32</v>
      </c>
      <c r="H3081" s="1">
        <v>420939</v>
      </c>
      <c r="I3081" s="3">
        <v>42544</v>
      </c>
      <c r="J3081" s="3">
        <v>42542</v>
      </c>
      <c r="K3081" s="3">
        <v>42543</v>
      </c>
      <c r="L3081" s="1">
        <v>223094</v>
      </c>
      <c r="M3081" s="3">
        <v>42544</v>
      </c>
      <c r="N3081" s="1" t="s">
        <v>89</v>
      </c>
      <c r="O3081" s="1">
        <v>117372</v>
      </c>
      <c r="P3081" s="1">
        <v>1500</v>
      </c>
      <c r="Q3081" s="1">
        <v>20.99</v>
      </c>
      <c r="R3081" s="1337">
        <v>31485</v>
      </c>
      <c r="S3081" s="4">
        <v>1747.92</v>
      </c>
      <c r="T3081" s="1">
        <v>17.544</v>
      </c>
      <c r="U3081" s="1337">
        <v>26316</v>
      </c>
      <c r="V3081" s="1">
        <v>9.0300000000000005E-2</v>
      </c>
      <c r="W3081" s="1336">
        <v>135.495</v>
      </c>
      <c r="X3081" s="1">
        <v>13</v>
      </c>
      <c r="Y3081" s="1">
        <v>135</v>
      </c>
      <c r="Z3081" s="1" t="s">
        <v>259</v>
      </c>
      <c r="AA3081" s="1">
        <v>401</v>
      </c>
      <c r="AB3081" s="1337">
        <v>5169</v>
      </c>
    </row>
    <row r="3082" spans="1:28">
      <c r="A3082" s="1336" t="s">
        <v>1548</v>
      </c>
      <c r="B3082" s="2" t="s">
        <v>1549</v>
      </c>
      <c r="C3082" s="1" t="s">
        <v>1550</v>
      </c>
      <c r="D3082" s="1" t="s">
        <v>116</v>
      </c>
      <c r="E3082" s="1">
        <v>130322</v>
      </c>
      <c r="F3082" s="1336" t="s">
        <v>142</v>
      </c>
      <c r="G3082" s="1" t="s">
        <v>32</v>
      </c>
      <c r="H3082" s="1">
        <v>420976</v>
      </c>
      <c r="I3082" s="3">
        <v>42545</v>
      </c>
      <c r="J3082" s="3">
        <v>42543</v>
      </c>
      <c r="K3082" s="3">
        <v>42544</v>
      </c>
      <c r="L3082" s="1">
        <v>223130</v>
      </c>
      <c r="M3082" s="3">
        <v>42545</v>
      </c>
      <c r="N3082" s="1" t="s">
        <v>89</v>
      </c>
      <c r="O3082" s="1">
        <v>117393</v>
      </c>
      <c r="P3082" s="1">
        <v>5000</v>
      </c>
      <c r="Q3082" s="1">
        <v>19.52</v>
      </c>
      <c r="R3082" s="1337">
        <v>97600</v>
      </c>
      <c r="S3082" s="4">
        <v>-1523.6</v>
      </c>
      <c r="T3082" s="1">
        <v>17.544</v>
      </c>
      <c r="U3082" s="1337">
        <v>87720</v>
      </c>
      <c r="V3082" s="1">
        <v>9.0300000000000005E-2</v>
      </c>
      <c r="W3082" s="1336">
        <v>451.65</v>
      </c>
      <c r="X3082" s="1">
        <v>13</v>
      </c>
      <c r="Y3082" s="1">
        <v>135</v>
      </c>
      <c r="Z3082" s="1" t="s">
        <v>143</v>
      </c>
      <c r="AA3082" s="1">
        <v>401</v>
      </c>
      <c r="AB3082" s="1337">
        <v>9880</v>
      </c>
    </row>
    <row r="3083" spans="1:28">
      <c r="A3083" s="1336" t="s">
        <v>1548</v>
      </c>
      <c r="B3083" s="2" t="s">
        <v>1549</v>
      </c>
      <c r="C3083" s="1" t="s">
        <v>1550</v>
      </c>
      <c r="D3083" s="1" t="s">
        <v>116</v>
      </c>
      <c r="E3083" s="1">
        <v>130099</v>
      </c>
      <c r="F3083" s="1336" t="s">
        <v>150</v>
      </c>
      <c r="G3083" s="1" t="s">
        <v>32</v>
      </c>
      <c r="H3083" s="1">
        <v>421029</v>
      </c>
      <c r="I3083" s="3">
        <v>42546</v>
      </c>
      <c r="J3083" s="3">
        <v>42544</v>
      </c>
      <c r="K3083" s="3">
        <v>42545</v>
      </c>
      <c r="N3083" s="1" t="s">
        <v>89</v>
      </c>
      <c r="O3083" s="1">
        <v>117431</v>
      </c>
      <c r="P3083" s="1">
        <v>5000</v>
      </c>
      <c r="Q3083" s="1">
        <v>20.29</v>
      </c>
      <c r="R3083" s="1337">
        <v>101450</v>
      </c>
      <c r="S3083" s="4">
        <v>2326.4</v>
      </c>
      <c r="T3083" s="1">
        <v>17.544</v>
      </c>
      <c r="U3083" s="1337">
        <v>87720</v>
      </c>
      <c r="V3083" s="1">
        <v>9.0300000000000005E-2</v>
      </c>
      <c r="W3083" s="1336">
        <v>451.65</v>
      </c>
      <c r="X3083" s="1">
        <v>13</v>
      </c>
      <c r="Y3083" s="1">
        <v>130</v>
      </c>
      <c r="AA3083" s="1">
        <v>401</v>
      </c>
      <c r="AB3083" s="1337">
        <v>13730</v>
      </c>
    </row>
    <row r="3084" spans="1:28">
      <c r="A3084" s="1336" t="s">
        <v>1548</v>
      </c>
      <c r="B3084" s="2" t="s">
        <v>1549</v>
      </c>
      <c r="C3084" s="1" t="s">
        <v>1550</v>
      </c>
      <c r="D3084" s="1" t="s">
        <v>116</v>
      </c>
      <c r="E3084" s="1">
        <v>142060</v>
      </c>
      <c r="F3084" s="1336" t="s">
        <v>147</v>
      </c>
      <c r="G3084" s="1" t="s">
        <v>32</v>
      </c>
      <c r="H3084" s="1">
        <v>421434</v>
      </c>
      <c r="I3084" s="3">
        <v>42545</v>
      </c>
      <c r="J3084" s="3">
        <v>42500</v>
      </c>
      <c r="K3084" s="3">
        <v>42531</v>
      </c>
      <c r="N3084" s="1" t="s">
        <v>56</v>
      </c>
      <c r="O3084" s="1">
        <v>6038</v>
      </c>
      <c r="P3084" s="1">
        <v>1000</v>
      </c>
      <c r="Q3084" s="1">
        <v>19.964600000000001</v>
      </c>
      <c r="R3084" s="1337">
        <v>19964.599999999999</v>
      </c>
      <c r="S3084" s="1">
        <v>139.88</v>
      </c>
      <c r="T3084" s="1">
        <v>17.544</v>
      </c>
      <c r="U3084" s="1337">
        <v>17544</v>
      </c>
      <c r="V3084" s="1">
        <v>9.0300000000000005E-2</v>
      </c>
      <c r="W3084" s="1336">
        <v>90.33</v>
      </c>
      <c r="X3084" s="1">
        <v>13</v>
      </c>
      <c r="Y3084" s="1">
        <v>143</v>
      </c>
      <c r="AA3084" s="1">
        <v>401</v>
      </c>
      <c r="AB3084" s="1337">
        <v>2420.6</v>
      </c>
    </row>
    <row r="3085" spans="1:28">
      <c r="A3085" s="1336" t="s">
        <v>1548</v>
      </c>
      <c r="B3085" s="2" t="s">
        <v>1549</v>
      </c>
      <c r="C3085" s="1" t="s">
        <v>1550</v>
      </c>
      <c r="D3085" s="1" t="s">
        <v>116</v>
      </c>
      <c r="E3085" s="1">
        <v>142060</v>
      </c>
      <c r="F3085" s="1336" t="s">
        <v>147</v>
      </c>
      <c r="G3085" s="1" t="s">
        <v>32</v>
      </c>
      <c r="H3085" s="1">
        <v>421442</v>
      </c>
      <c r="I3085" s="3">
        <v>42545</v>
      </c>
      <c r="J3085" s="3">
        <v>42522</v>
      </c>
      <c r="K3085" s="3">
        <v>42536</v>
      </c>
      <c r="N3085" s="1" t="s">
        <v>56</v>
      </c>
      <c r="O3085" s="1">
        <v>6078</v>
      </c>
      <c r="P3085" s="1">
        <v>500</v>
      </c>
      <c r="Q3085" s="1">
        <v>19.964600000000001</v>
      </c>
      <c r="R3085" s="1337">
        <v>9982.2999999999993</v>
      </c>
      <c r="S3085" s="1">
        <v>69.94</v>
      </c>
      <c r="T3085" s="1">
        <v>17.544</v>
      </c>
      <c r="U3085" s="1337">
        <v>8772</v>
      </c>
      <c r="V3085" s="1">
        <v>9.0300000000000005E-2</v>
      </c>
      <c r="W3085" s="1336">
        <v>45.164999999999999</v>
      </c>
      <c r="X3085" s="1">
        <v>13</v>
      </c>
      <c r="Y3085" s="1">
        <v>143</v>
      </c>
      <c r="AA3085" s="1">
        <v>401</v>
      </c>
      <c r="AB3085" s="1337">
        <v>1210.3</v>
      </c>
    </row>
    <row r="3086" spans="1:28">
      <c r="A3086" s="1336" t="s">
        <v>1548</v>
      </c>
      <c r="B3086" s="2" t="s">
        <v>1551</v>
      </c>
      <c r="C3086" s="1" t="s">
        <v>1550</v>
      </c>
      <c r="D3086" s="1" t="s">
        <v>76</v>
      </c>
      <c r="E3086" s="1">
        <v>130241</v>
      </c>
      <c r="F3086" s="1336" t="s">
        <v>368</v>
      </c>
      <c r="G3086" s="1" t="s">
        <v>32</v>
      </c>
      <c r="H3086" s="1">
        <v>421198</v>
      </c>
      <c r="I3086" s="3">
        <v>42548</v>
      </c>
      <c r="J3086" s="3">
        <v>42528</v>
      </c>
      <c r="K3086" s="3">
        <v>42547</v>
      </c>
      <c r="L3086" s="1">
        <v>223226</v>
      </c>
      <c r="M3086" s="3">
        <v>42547</v>
      </c>
      <c r="N3086" s="1" t="s">
        <v>89</v>
      </c>
      <c r="O3086" s="1">
        <v>116962</v>
      </c>
      <c r="P3086" s="1">
        <v>500</v>
      </c>
      <c r="Q3086" s="1">
        <v>19.23</v>
      </c>
      <c r="R3086" s="1337">
        <v>9615</v>
      </c>
      <c r="S3086" s="1">
        <v>-297.36</v>
      </c>
      <c r="T3086" s="1">
        <v>17.544</v>
      </c>
      <c r="U3086" s="1337">
        <v>8772</v>
      </c>
      <c r="V3086" s="1">
        <v>9.0300000000000005E-2</v>
      </c>
      <c r="W3086" s="1336">
        <v>45.164999999999999</v>
      </c>
      <c r="X3086" s="1">
        <v>13</v>
      </c>
      <c r="Y3086" s="1">
        <v>135</v>
      </c>
      <c r="Z3086" s="1" t="s">
        <v>143</v>
      </c>
      <c r="AA3086" s="1">
        <v>401</v>
      </c>
      <c r="AB3086" s="1336">
        <v>843</v>
      </c>
    </row>
    <row r="3087" spans="1:28">
      <c r="A3087" s="1336" t="s">
        <v>1548</v>
      </c>
      <c r="B3087" s="2" t="s">
        <v>1552</v>
      </c>
      <c r="C3087" s="1" t="s">
        <v>1550</v>
      </c>
      <c r="D3087" s="1" t="s">
        <v>65</v>
      </c>
      <c r="E3087" s="1">
        <v>140409</v>
      </c>
      <c r="F3087" s="1336" t="s">
        <v>66</v>
      </c>
      <c r="G3087" s="1" t="s">
        <v>32</v>
      </c>
      <c r="H3087" s="1">
        <v>418263</v>
      </c>
      <c r="I3087" s="3">
        <v>42524</v>
      </c>
      <c r="J3087" s="3">
        <v>42524</v>
      </c>
      <c r="K3087" s="3">
        <v>42524</v>
      </c>
      <c r="L3087" s="1">
        <v>221673</v>
      </c>
      <c r="M3087" s="3">
        <v>42524</v>
      </c>
      <c r="N3087" s="1" t="s">
        <v>42</v>
      </c>
      <c r="O3087" s="1">
        <v>21630</v>
      </c>
      <c r="P3087" s="1">
        <v>5000</v>
      </c>
      <c r="Q3087" s="1">
        <v>20</v>
      </c>
      <c r="R3087" s="1337">
        <v>100000</v>
      </c>
      <c r="S3087" s="1">
        <v>876.4</v>
      </c>
      <c r="T3087" s="1">
        <v>17.544</v>
      </c>
      <c r="U3087" s="1337">
        <v>87720</v>
      </c>
      <c r="V3087" s="1">
        <v>9.0300000000000005E-2</v>
      </c>
      <c r="W3087" s="1336">
        <v>451.65</v>
      </c>
      <c r="X3087" s="1">
        <v>13</v>
      </c>
      <c r="Y3087" s="1">
        <v>140</v>
      </c>
      <c r="AA3087" s="1">
        <v>401</v>
      </c>
      <c r="AB3087" s="1337">
        <v>12280</v>
      </c>
    </row>
    <row r="3088" spans="1:28">
      <c r="A3088" s="1336" t="s">
        <v>1548</v>
      </c>
      <c r="B3088" s="2" t="s">
        <v>1552</v>
      </c>
      <c r="C3088" s="1" t="s">
        <v>1550</v>
      </c>
      <c r="D3088" s="1" t="s">
        <v>65</v>
      </c>
      <c r="E3088" s="1">
        <v>130349</v>
      </c>
      <c r="F3088" s="1336" t="s">
        <v>141</v>
      </c>
      <c r="G3088" s="1" t="s">
        <v>32</v>
      </c>
      <c r="H3088" s="1">
        <v>418677</v>
      </c>
      <c r="I3088" s="3">
        <v>42530</v>
      </c>
      <c r="J3088" s="3">
        <v>42524</v>
      </c>
      <c r="K3088" s="3">
        <v>42528</v>
      </c>
      <c r="N3088" s="1" t="s">
        <v>89</v>
      </c>
      <c r="O3088" s="1">
        <v>116796</v>
      </c>
      <c r="P3088" s="1">
        <v>1000</v>
      </c>
      <c r="Q3088" s="1">
        <v>20.29</v>
      </c>
      <c r="R3088" s="1337">
        <v>20290</v>
      </c>
      <c r="S3088" s="1">
        <v>465.28</v>
      </c>
      <c r="T3088" s="1">
        <v>17.544</v>
      </c>
      <c r="U3088" s="1337">
        <v>17544</v>
      </c>
      <c r="V3088" s="1">
        <v>9.0300000000000005E-2</v>
      </c>
      <c r="W3088" s="1336">
        <v>90.33</v>
      </c>
      <c r="X3088" s="1">
        <v>13</v>
      </c>
      <c r="Y3088" s="1">
        <v>141</v>
      </c>
      <c r="AA3088" s="1">
        <v>401</v>
      </c>
      <c r="AB3088" s="1337">
        <v>2746</v>
      </c>
    </row>
    <row r="3089" spans="1:28">
      <c r="A3089" s="1336" t="s">
        <v>1548</v>
      </c>
      <c r="B3089" s="2" t="s">
        <v>1552</v>
      </c>
      <c r="C3089" s="1" t="s">
        <v>1550</v>
      </c>
      <c r="D3089" s="1" t="s">
        <v>65</v>
      </c>
      <c r="E3089" s="1">
        <v>130308</v>
      </c>
      <c r="F3089" s="1336" t="s">
        <v>126</v>
      </c>
      <c r="G3089" s="1" t="s">
        <v>32</v>
      </c>
      <c r="H3089" s="1">
        <v>418856</v>
      </c>
      <c r="I3089" s="3">
        <v>42530</v>
      </c>
      <c r="J3089" s="3">
        <v>42529</v>
      </c>
      <c r="K3089" s="3">
        <v>42530</v>
      </c>
      <c r="N3089" s="1" t="s">
        <v>89</v>
      </c>
      <c r="O3089" s="1">
        <v>116980</v>
      </c>
      <c r="P3089" s="1">
        <v>10000</v>
      </c>
      <c r="Q3089" s="1">
        <v>20.29</v>
      </c>
      <c r="R3089" s="1337">
        <v>202900</v>
      </c>
      <c r="S3089" s="4">
        <v>4652.8</v>
      </c>
      <c r="T3089" s="1">
        <v>17.544</v>
      </c>
      <c r="U3089" s="1337">
        <v>175440</v>
      </c>
      <c r="V3089" s="1">
        <v>9.0300000000000005E-2</v>
      </c>
      <c r="W3089" s="1336">
        <v>903.3</v>
      </c>
      <c r="X3089" s="1">
        <v>13</v>
      </c>
      <c r="Y3089" s="1">
        <v>141</v>
      </c>
      <c r="AA3089" s="1">
        <v>401</v>
      </c>
      <c r="AB3089" s="1337">
        <v>27460</v>
      </c>
    </row>
    <row r="3090" spans="1:28">
      <c r="A3090" s="1336" t="s">
        <v>1548</v>
      </c>
      <c r="B3090" s="2" t="s">
        <v>1552</v>
      </c>
      <c r="C3090" s="1" t="s">
        <v>1550</v>
      </c>
      <c r="D3090" s="1" t="s">
        <v>65</v>
      </c>
      <c r="E3090" s="1">
        <v>130241</v>
      </c>
      <c r="F3090" s="1336" t="s">
        <v>368</v>
      </c>
      <c r="G3090" s="1" t="s">
        <v>32</v>
      </c>
      <c r="H3090" s="1">
        <v>419022</v>
      </c>
      <c r="I3090" s="3">
        <v>42530</v>
      </c>
      <c r="J3090" s="3">
        <v>42528</v>
      </c>
      <c r="K3090" s="3">
        <v>42529</v>
      </c>
      <c r="L3090" s="1">
        <v>222123</v>
      </c>
      <c r="M3090" s="3">
        <v>42529</v>
      </c>
      <c r="N3090" s="1" t="s">
        <v>89</v>
      </c>
      <c r="O3090" s="1">
        <v>116885</v>
      </c>
      <c r="P3090" s="1">
        <v>5000</v>
      </c>
      <c r="Q3090" s="1">
        <v>19.23</v>
      </c>
      <c r="R3090" s="1337">
        <v>96150</v>
      </c>
      <c r="S3090" s="4">
        <v>-2973.6</v>
      </c>
      <c r="T3090" s="1">
        <v>17.544</v>
      </c>
      <c r="U3090" s="1337">
        <v>87720</v>
      </c>
      <c r="V3090" s="1">
        <v>9.0300000000000005E-2</v>
      </c>
      <c r="W3090" s="1336">
        <v>451.65</v>
      </c>
      <c r="X3090" s="1">
        <v>13</v>
      </c>
      <c r="Y3090" s="1">
        <v>135</v>
      </c>
      <c r="Z3090" s="1" t="s">
        <v>143</v>
      </c>
      <c r="AA3090" s="1">
        <v>401</v>
      </c>
      <c r="AB3090" s="1337">
        <v>8430</v>
      </c>
    </row>
    <row r="3091" spans="1:28">
      <c r="A3091" s="1336" t="s">
        <v>1548</v>
      </c>
      <c r="B3091" s="2" t="s">
        <v>1552</v>
      </c>
      <c r="C3091" s="1" t="s">
        <v>1550</v>
      </c>
      <c r="D3091" s="1" t="s">
        <v>65</v>
      </c>
      <c r="E3091" s="1">
        <v>130241</v>
      </c>
      <c r="F3091" s="1336" t="s">
        <v>368</v>
      </c>
      <c r="G3091" s="1" t="s">
        <v>32</v>
      </c>
      <c r="H3091" s="1">
        <v>419033</v>
      </c>
      <c r="I3091" s="3">
        <v>42530</v>
      </c>
      <c r="J3091" s="3">
        <v>42528</v>
      </c>
      <c r="K3091" s="3">
        <v>42529</v>
      </c>
      <c r="L3091" s="1">
        <v>222112</v>
      </c>
      <c r="M3091" s="3">
        <v>42529</v>
      </c>
      <c r="N3091" s="1" t="s">
        <v>89</v>
      </c>
      <c r="O3091" s="1">
        <v>116877</v>
      </c>
      <c r="P3091" s="1">
        <v>1000</v>
      </c>
      <c r="Q3091" s="1">
        <v>19.23</v>
      </c>
      <c r="R3091" s="1337">
        <v>19230</v>
      </c>
      <c r="S3091" s="1">
        <v>-594.72</v>
      </c>
      <c r="T3091" s="1">
        <v>17.544</v>
      </c>
      <c r="U3091" s="1337">
        <v>17544</v>
      </c>
      <c r="V3091" s="1">
        <v>9.0300000000000005E-2</v>
      </c>
      <c r="W3091" s="1336">
        <v>90.33</v>
      </c>
      <c r="X3091" s="1">
        <v>13</v>
      </c>
      <c r="Y3091" s="1">
        <v>135</v>
      </c>
      <c r="Z3091" s="1" t="s">
        <v>143</v>
      </c>
      <c r="AA3091" s="1">
        <v>401</v>
      </c>
      <c r="AB3091" s="1337">
        <v>1686</v>
      </c>
    </row>
    <row r="3092" spans="1:28">
      <c r="A3092" s="1336" t="s">
        <v>1548</v>
      </c>
      <c r="B3092" s="2" t="s">
        <v>1552</v>
      </c>
      <c r="C3092" s="1" t="s">
        <v>1550</v>
      </c>
      <c r="D3092" s="1" t="s">
        <v>65</v>
      </c>
      <c r="E3092" s="1">
        <v>130241</v>
      </c>
      <c r="F3092" s="1336" t="s">
        <v>368</v>
      </c>
      <c r="G3092" s="1" t="s">
        <v>32</v>
      </c>
      <c r="H3092" s="1">
        <v>419847</v>
      </c>
      <c r="I3092" s="3">
        <v>42536</v>
      </c>
      <c r="J3092" s="3">
        <v>42528</v>
      </c>
      <c r="K3092" s="3">
        <v>42529</v>
      </c>
      <c r="L3092" s="1">
        <v>222477</v>
      </c>
      <c r="M3092" s="3">
        <v>42534</v>
      </c>
      <c r="N3092" s="1" t="s">
        <v>89</v>
      </c>
      <c r="O3092" s="1">
        <v>116962</v>
      </c>
      <c r="P3092" s="1">
        <v>1000</v>
      </c>
      <c r="Q3092" s="1">
        <v>19.23</v>
      </c>
      <c r="R3092" s="1337">
        <v>19230</v>
      </c>
      <c r="S3092" s="1">
        <v>-594.72</v>
      </c>
      <c r="T3092" s="1">
        <v>17.544</v>
      </c>
      <c r="U3092" s="1337">
        <v>17544</v>
      </c>
      <c r="V3092" s="1">
        <v>9.0300000000000005E-2</v>
      </c>
      <c r="W3092" s="1336">
        <v>90.33</v>
      </c>
      <c r="X3092" s="1">
        <v>13</v>
      </c>
      <c r="Y3092" s="1">
        <v>135</v>
      </c>
      <c r="Z3092" s="1" t="s">
        <v>143</v>
      </c>
      <c r="AA3092" s="1">
        <v>401</v>
      </c>
      <c r="AB3092" s="1337">
        <v>1686</v>
      </c>
    </row>
    <row r="3093" spans="1:28">
      <c r="A3093" s="1336" t="s">
        <v>1548</v>
      </c>
      <c r="B3093" s="2" t="s">
        <v>1552</v>
      </c>
      <c r="C3093" s="1" t="s">
        <v>1550</v>
      </c>
      <c r="D3093" s="1" t="s">
        <v>65</v>
      </c>
      <c r="E3093" s="1">
        <v>130216</v>
      </c>
      <c r="F3093" s="1336" t="s">
        <v>810</v>
      </c>
      <c r="G3093" s="1" t="s">
        <v>32</v>
      </c>
      <c r="H3093" s="1">
        <v>419998</v>
      </c>
      <c r="I3093" s="3">
        <v>42536</v>
      </c>
      <c r="J3093" s="3">
        <v>42534</v>
      </c>
      <c r="K3093" s="3">
        <v>42537</v>
      </c>
      <c r="L3093" s="1">
        <v>222618</v>
      </c>
      <c r="M3093" s="3">
        <v>42536</v>
      </c>
      <c r="N3093" s="1" t="s">
        <v>89</v>
      </c>
      <c r="O3093" s="1">
        <v>117193</v>
      </c>
      <c r="P3093" s="1">
        <v>1000</v>
      </c>
      <c r="Q3093" s="1">
        <v>20.71</v>
      </c>
      <c r="R3093" s="1337">
        <v>20710</v>
      </c>
      <c r="S3093" s="1">
        <v>885.28</v>
      </c>
      <c r="T3093" s="1">
        <v>17.544</v>
      </c>
      <c r="U3093" s="1337">
        <v>17544</v>
      </c>
      <c r="V3093" s="1">
        <v>9.0300000000000005E-2</v>
      </c>
      <c r="W3093" s="1336">
        <v>90.33</v>
      </c>
      <c r="X3093" s="1">
        <v>13</v>
      </c>
      <c r="Y3093" s="1">
        <v>135</v>
      </c>
      <c r="Z3093" s="1" t="s">
        <v>436</v>
      </c>
      <c r="AA3093" s="1">
        <v>401</v>
      </c>
      <c r="AB3093" s="1337">
        <v>3166</v>
      </c>
    </row>
    <row r="3094" spans="1:28">
      <c r="A3094" s="1336" t="s">
        <v>1548</v>
      </c>
      <c r="B3094" s="2" t="s">
        <v>1552</v>
      </c>
      <c r="C3094" s="1" t="s">
        <v>1550</v>
      </c>
      <c r="D3094" s="1" t="s">
        <v>65</v>
      </c>
      <c r="E3094" s="1">
        <v>130308</v>
      </c>
      <c r="F3094" s="1336" t="s">
        <v>126</v>
      </c>
      <c r="G3094" s="1" t="s">
        <v>32</v>
      </c>
      <c r="H3094" s="1">
        <v>420805</v>
      </c>
      <c r="I3094" s="3">
        <v>42545</v>
      </c>
      <c r="J3094" s="3">
        <v>42541</v>
      </c>
      <c r="K3094" s="3">
        <v>42542</v>
      </c>
      <c r="N3094" s="1" t="s">
        <v>89</v>
      </c>
      <c r="O3094" s="1">
        <v>117346</v>
      </c>
      <c r="P3094" s="1">
        <v>5000</v>
      </c>
      <c r="Q3094" s="1">
        <v>20.29</v>
      </c>
      <c r="R3094" s="1337">
        <v>101450</v>
      </c>
      <c r="S3094" s="4">
        <v>2326.4</v>
      </c>
      <c r="T3094" s="1">
        <v>17.544</v>
      </c>
      <c r="U3094" s="1337">
        <v>87720</v>
      </c>
      <c r="V3094" s="1">
        <v>9.0300000000000005E-2</v>
      </c>
      <c r="W3094" s="1336">
        <v>451.65</v>
      </c>
      <c r="X3094" s="1">
        <v>13</v>
      </c>
      <c r="Y3094" s="1">
        <v>141</v>
      </c>
      <c r="AA3094" s="1">
        <v>401</v>
      </c>
      <c r="AB3094" s="1337">
        <v>13730</v>
      </c>
    </row>
    <row r="3095" spans="1:28">
      <c r="A3095" s="1336" t="s">
        <v>1548</v>
      </c>
      <c r="B3095" s="2" t="s">
        <v>1553</v>
      </c>
      <c r="C3095" s="1" t="s">
        <v>1550</v>
      </c>
      <c r="D3095" s="1" t="s">
        <v>467</v>
      </c>
      <c r="E3095" s="1">
        <v>140083</v>
      </c>
      <c r="F3095" s="1336" t="s">
        <v>117</v>
      </c>
      <c r="G3095" s="1" t="s">
        <v>32</v>
      </c>
      <c r="H3095" s="1">
        <v>421120</v>
      </c>
      <c r="I3095" s="3">
        <v>42546</v>
      </c>
      <c r="J3095" s="3">
        <v>42520</v>
      </c>
      <c r="K3095" s="3">
        <v>42541</v>
      </c>
      <c r="L3095" s="1">
        <v>223181</v>
      </c>
      <c r="M3095" s="3">
        <v>42545</v>
      </c>
      <c r="N3095" s="1" t="s">
        <v>89</v>
      </c>
      <c r="O3095" s="1">
        <v>116571</v>
      </c>
      <c r="P3095" s="1">
        <v>1500</v>
      </c>
      <c r="Q3095" s="1">
        <v>20.21</v>
      </c>
      <c r="R3095" s="1337">
        <v>30315</v>
      </c>
      <c r="S3095" s="1">
        <v>577.91999999999996</v>
      </c>
      <c r="T3095" s="1">
        <v>17.544</v>
      </c>
      <c r="U3095" s="1337">
        <v>26316</v>
      </c>
      <c r="V3095" s="1">
        <v>9.0300000000000005E-2</v>
      </c>
      <c r="W3095" s="1336">
        <v>135.495</v>
      </c>
      <c r="X3095" s="1">
        <v>13</v>
      </c>
      <c r="Y3095" s="1">
        <v>141</v>
      </c>
      <c r="AA3095" s="1">
        <v>401</v>
      </c>
      <c r="AB3095" s="1337">
        <v>3999</v>
      </c>
    </row>
    <row r="3096" spans="1:28">
      <c r="A3096" s="1336" t="s">
        <v>1548</v>
      </c>
      <c r="B3096" s="2" t="s">
        <v>1554</v>
      </c>
      <c r="C3096" s="1" t="s">
        <v>1550</v>
      </c>
      <c r="D3096" s="1" t="s">
        <v>129</v>
      </c>
      <c r="E3096" s="1">
        <v>140083</v>
      </c>
      <c r="F3096" s="1336" t="s">
        <v>117</v>
      </c>
      <c r="G3096" s="1" t="s">
        <v>32</v>
      </c>
      <c r="H3096" s="1">
        <v>418159</v>
      </c>
      <c r="I3096" s="3">
        <v>42523</v>
      </c>
      <c r="J3096" s="3">
        <v>42520</v>
      </c>
      <c r="K3096" s="3">
        <v>42522</v>
      </c>
      <c r="L3096" s="1">
        <v>221574</v>
      </c>
      <c r="M3096" s="3">
        <v>42523</v>
      </c>
      <c r="N3096" s="1" t="s">
        <v>89</v>
      </c>
      <c r="O3096" s="1">
        <v>116571</v>
      </c>
      <c r="P3096" s="1">
        <v>8000</v>
      </c>
      <c r="Q3096" s="1">
        <v>20.21</v>
      </c>
      <c r="R3096" s="1337">
        <v>161680</v>
      </c>
      <c r="S3096" s="4">
        <v>3082.24</v>
      </c>
      <c r="T3096" s="1">
        <v>17.544</v>
      </c>
      <c r="U3096" s="1337">
        <v>140352</v>
      </c>
      <c r="V3096" s="1">
        <v>9.0300000000000005E-2</v>
      </c>
      <c r="W3096" s="1336">
        <v>722.64</v>
      </c>
      <c r="X3096" s="1">
        <v>13</v>
      </c>
      <c r="Y3096" s="1">
        <v>141</v>
      </c>
      <c r="AA3096" s="1">
        <v>401</v>
      </c>
      <c r="AB3096" s="1337">
        <v>21328</v>
      </c>
    </row>
    <row r="3097" spans="1:28">
      <c r="A3097" s="1336" t="s">
        <v>1548</v>
      </c>
      <c r="B3097" s="2" t="s">
        <v>1554</v>
      </c>
      <c r="C3097" s="1" t="s">
        <v>1550</v>
      </c>
      <c r="D3097" s="1" t="s">
        <v>129</v>
      </c>
      <c r="E3097" s="1">
        <v>130004</v>
      </c>
      <c r="F3097" s="1336" t="s">
        <v>125</v>
      </c>
      <c r="G3097" s="1" t="s">
        <v>32</v>
      </c>
      <c r="H3097" s="1">
        <v>418294</v>
      </c>
      <c r="I3097" s="3">
        <v>42524</v>
      </c>
      <c r="J3097" s="3">
        <v>42521</v>
      </c>
      <c r="K3097" s="3">
        <v>42523</v>
      </c>
      <c r="L3097" s="1">
        <v>221649</v>
      </c>
      <c r="M3097" s="3">
        <v>42524</v>
      </c>
      <c r="N3097" s="1" t="s">
        <v>89</v>
      </c>
      <c r="O3097" s="1">
        <v>116641</v>
      </c>
      <c r="P3097" s="1">
        <v>2000</v>
      </c>
      <c r="Q3097" s="1">
        <v>20.5</v>
      </c>
      <c r="R3097" s="1337">
        <v>41000</v>
      </c>
      <c r="S3097" s="4">
        <v>1350.56</v>
      </c>
      <c r="T3097" s="1">
        <v>17.544</v>
      </c>
      <c r="U3097" s="1337">
        <v>35088</v>
      </c>
      <c r="V3097" s="1">
        <v>9.0300000000000005E-2</v>
      </c>
      <c r="W3097" s="1336">
        <v>180.66</v>
      </c>
      <c r="X3097" s="1">
        <v>13</v>
      </c>
      <c r="Y3097" s="1">
        <v>130</v>
      </c>
      <c r="AA3097" s="1">
        <v>401</v>
      </c>
      <c r="AB3097" s="1337">
        <v>5912</v>
      </c>
    </row>
    <row r="3098" spans="1:28">
      <c r="A3098" s="1336" t="s">
        <v>1548</v>
      </c>
      <c r="B3098" s="2" t="s">
        <v>1554</v>
      </c>
      <c r="C3098" s="1" t="s">
        <v>1550</v>
      </c>
      <c r="D3098" s="1" t="s">
        <v>129</v>
      </c>
      <c r="E3098" s="1">
        <v>130241</v>
      </c>
      <c r="F3098" s="1336" t="s">
        <v>368</v>
      </c>
      <c r="G3098" s="1" t="s">
        <v>32</v>
      </c>
      <c r="H3098" s="1">
        <v>418998</v>
      </c>
      <c r="I3098" s="3">
        <v>42530</v>
      </c>
      <c r="J3098" s="3">
        <v>42528</v>
      </c>
      <c r="K3098" s="3">
        <v>42529</v>
      </c>
      <c r="L3098" s="1">
        <v>222110</v>
      </c>
      <c r="M3098" s="3">
        <v>42529</v>
      </c>
      <c r="N3098" s="1" t="s">
        <v>89</v>
      </c>
      <c r="O3098" s="1">
        <v>116885</v>
      </c>
      <c r="P3098" s="1">
        <v>6000</v>
      </c>
      <c r="Q3098" s="1">
        <v>19.23</v>
      </c>
      <c r="R3098" s="1337">
        <v>115380</v>
      </c>
      <c r="S3098" s="4">
        <v>-3568.32</v>
      </c>
      <c r="T3098" s="1">
        <v>17.544</v>
      </c>
      <c r="U3098" s="1337">
        <v>105264</v>
      </c>
      <c r="V3098" s="1">
        <v>9.0300000000000005E-2</v>
      </c>
      <c r="W3098" s="1336">
        <v>541.98</v>
      </c>
      <c r="X3098" s="1">
        <v>13</v>
      </c>
      <c r="Y3098" s="1">
        <v>135</v>
      </c>
      <c r="Z3098" s="1" t="s">
        <v>143</v>
      </c>
      <c r="AA3098" s="1">
        <v>401</v>
      </c>
      <c r="AB3098" s="1337">
        <v>10116</v>
      </c>
    </row>
    <row r="3099" spans="1:28">
      <c r="A3099" s="1336" t="s">
        <v>1548</v>
      </c>
      <c r="B3099" s="2" t="s">
        <v>1554</v>
      </c>
      <c r="C3099" s="1" t="s">
        <v>1550</v>
      </c>
      <c r="D3099" s="1" t="s">
        <v>129</v>
      </c>
      <c r="E3099" s="1">
        <v>130140</v>
      </c>
      <c r="F3099" s="1336" t="s">
        <v>222</v>
      </c>
      <c r="G3099" s="1" t="s">
        <v>32</v>
      </c>
      <c r="H3099" s="1">
        <v>419295</v>
      </c>
      <c r="I3099" s="3">
        <v>42534</v>
      </c>
      <c r="J3099" s="3">
        <v>42529</v>
      </c>
      <c r="K3099" s="3">
        <v>42530</v>
      </c>
      <c r="N3099" s="1" t="s">
        <v>89</v>
      </c>
      <c r="O3099" s="1">
        <v>117025</v>
      </c>
      <c r="P3099" s="1">
        <v>2000</v>
      </c>
      <c r="Q3099" s="1">
        <v>20.71</v>
      </c>
      <c r="R3099" s="1337">
        <v>41420</v>
      </c>
      <c r="S3099" s="4">
        <v>1770.56</v>
      </c>
      <c r="T3099" s="1">
        <v>17.544</v>
      </c>
      <c r="U3099" s="1337">
        <v>35088</v>
      </c>
      <c r="V3099" s="1">
        <v>9.0300000000000005E-2</v>
      </c>
      <c r="W3099" s="1336">
        <v>180.66</v>
      </c>
      <c r="X3099" s="1">
        <v>13</v>
      </c>
      <c r="Y3099" s="1">
        <v>130</v>
      </c>
      <c r="AA3099" s="1">
        <v>401</v>
      </c>
      <c r="AB3099" s="1337">
        <v>6332</v>
      </c>
    </row>
    <row r="3100" spans="1:28">
      <c r="A3100" s="1336" t="s">
        <v>1548</v>
      </c>
      <c r="B3100" s="2" t="s">
        <v>1555</v>
      </c>
      <c r="C3100" s="1" t="s">
        <v>1550</v>
      </c>
      <c r="D3100" s="1" t="s">
        <v>131</v>
      </c>
      <c r="E3100" s="1">
        <v>130308</v>
      </c>
      <c r="F3100" s="1336" t="s">
        <v>126</v>
      </c>
      <c r="G3100" s="1" t="s">
        <v>32</v>
      </c>
      <c r="H3100" s="1">
        <v>418649</v>
      </c>
      <c r="I3100" s="3">
        <v>42529</v>
      </c>
      <c r="J3100" s="3">
        <v>42509</v>
      </c>
      <c r="K3100" s="3">
        <v>42530</v>
      </c>
      <c r="N3100" s="1" t="s">
        <v>89</v>
      </c>
      <c r="O3100" s="1">
        <v>116295</v>
      </c>
      <c r="P3100" s="1">
        <v>6000</v>
      </c>
      <c r="Q3100" s="1">
        <v>19.23</v>
      </c>
      <c r="R3100" s="1337">
        <v>115380</v>
      </c>
      <c r="S3100" s="4">
        <v>-3568.32</v>
      </c>
      <c r="T3100" s="1">
        <v>17.544</v>
      </c>
      <c r="U3100" s="1337">
        <v>105264</v>
      </c>
      <c r="V3100" s="1">
        <v>9.0300000000000005E-2</v>
      </c>
      <c r="W3100" s="1336">
        <v>541.98</v>
      </c>
      <c r="X3100" s="1">
        <v>13</v>
      </c>
      <c r="Y3100" s="1">
        <v>141</v>
      </c>
      <c r="AA3100" s="1">
        <v>401</v>
      </c>
      <c r="AB3100" s="1337">
        <v>10116</v>
      </c>
    </row>
    <row r="3101" spans="1:28">
      <c r="A3101" s="1336" t="s">
        <v>1548</v>
      </c>
      <c r="B3101" s="2" t="s">
        <v>1555</v>
      </c>
      <c r="C3101" s="1" t="s">
        <v>1550</v>
      </c>
      <c r="D3101" s="1" t="s">
        <v>131</v>
      </c>
      <c r="E3101" s="1">
        <v>130308</v>
      </c>
      <c r="F3101" s="1336" t="s">
        <v>126</v>
      </c>
      <c r="G3101" s="1" t="s">
        <v>32</v>
      </c>
      <c r="H3101" s="1">
        <v>420672</v>
      </c>
      <c r="I3101" s="3">
        <v>42543</v>
      </c>
      <c r="J3101" s="3">
        <v>42529</v>
      </c>
      <c r="K3101" s="3">
        <v>42546</v>
      </c>
      <c r="N3101" s="1" t="s">
        <v>89</v>
      </c>
      <c r="O3101" s="1">
        <v>116980</v>
      </c>
      <c r="P3101" s="1">
        <v>12000</v>
      </c>
      <c r="Q3101" s="1">
        <v>20.29</v>
      </c>
      <c r="R3101" s="1337">
        <v>243480</v>
      </c>
      <c r="S3101" s="4">
        <v>5583.36</v>
      </c>
      <c r="T3101" s="1">
        <v>17.544</v>
      </c>
      <c r="U3101" s="1337">
        <v>210528</v>
      </c>
      <c r="V3101" s="1">
        <v>9.0300000000000005E-2</v>
      </c>
      <c r="W3101" s="1337">
        <v>1083.96</v>
      </c>
      <c r="X3101" s="1">
        <v>13</v>
      </c>
      <c r="Y3101" s="1">
        <v>141</v>
      </c>
      <c r="AA3101" s="1">
        <v>401</v>
      </c>
      <c r="AB3101" s="1337">
        <v>32952</v>
      </c>
    </row>
    <row r="3102" spans="1:28">
      <c r="A3102" s="1336" t="s">
        <v>1548</v>
      </c>
      <c r="B3102" s="2" t="s">
        <v>1555</v>
      </c>
      <c r="C3102" s="1" t="s">
        <v>1550</v>
      </c>
      <c r="D3102" s="1" t="s">
        <v>131</v>
      </c>
      <c r="E3102" s="1">
        <v>130308</v>
      </c>
      <c r="F3102" s="1336" t="s">
        <v>126</v>
      </c>
      <c r="G3102" s="1" t="s">
        <v>32</v>
      </c>
      <c r="H3102" s="1">
        <v>420678</v>
      </c>
      <c r="I3102" s="3">
        <v>42543</v>
      </c>
      <c r="J3102" s="3">
        <v>42530</v>
      </c>
      <c r="K3102" s="3">
        <v>42546</v>
      </c>
      <c r="N3102" s="1" t="s">
        <v>89</v>
      </c>
      <c r="O3102" s="1">
        <v>117073</v>
      </c>
      <c r="P3102" s="1">
        <v>9000</v>
      </c>
      <c r="Q3102" s="1">
        <v>19.23</v>
      </c>
      <c r="R3102" s="1337">
        <v>173070</v>
      </c>
      <c r="S3102" s="4">
        <v>-5352.48</v>
      </c>
      <c r="T3102" s="1">
        <v>17.544</v>
      </c>
      <c r="U3102" s="1337">
        <v>157896</v>
      </c>
      <c r="V3102" s="1">
        <v>9.0300000000000005E-2</v>
      </c>
      <c r="W3102" s="1336">
        <v>812.97</v>
      </c>
      <c r="X3102" s="1">
        <v>13</v>
      </c>
      <c r="Y3102" s="1">
        <v>141</v>
      </c>
      <c r="AA3102" s="1">
        <v>401</v>
      </c>
      <c r="AB3102" s="1337">
        <v>15174</v>
      </c>
    </row>
    <row r="3103" spans="1:28">
      <c r="A3103" s="1336" t="s">
        <v>1548</v>
      </c>
      <c r="B3103" s="2" t="s">
        <v>1555</v>
      </c>
      <c r="C3103" s="1" t="s">
        <v>1550</v>
      </c>
      <c r="D3103" s="1" t="s">
        <v>131</v>
      </c>
      <c r="E3103" s="1">
        <v>130308</v>
      </c>
      <c r="F3103" s="1336" t="s">
        <v>126</v>
      </c>
      <c r="G3103" s="1" t="s">
        <v>32</v>
      </c>
      <c r="H3103" s="1">
        <v>420679</v>
      </c>
      <c r="I3103" s="3">
        <v>42543</v>
      </c>
      <c r="J3103" s="3">
        <v>42530</v>
      </c>
      <c r="K3103" s="3">
        <v>42546</v>
      </c>
      <c r="N3103" s="1" t="s">
        <v>89</v>
      </c>
      <c r="O3103" s="1">
        <v>117074</v>
      </c>
      <c r="P3103" s="1">
        <v>9000</v>
      </c>
      <c r="Q3103" s="1">
        <v>20.29</v>
      </c>
      <c r="R3103" s="1337">
        <v>182610</v>
      </c>
      <c r="S3103" s="4">
        <v>4187.5200000000004</v>
      </c>
      <c r="T3103" s="1">
        <v>17.544</v>
      </c>
      <c r="U3103" s="1337">
        <v>157896</v>
      </c>
      <c r="V3103" s="1">
        <v>9.0300000000000005E-2</v>
      </c>
      <c r="W3103" s="1336">
        <v>812.97</v>
      </c>
      <c r="X3103" s="1">
        <v>13</v>
      </c>
      <c r="Y3103" s="1">
        <v>141</v>
      </c>
      <c r="AA3103" s="1">
        <v>401</v>
      </c>
      <c r="AB3103" s="1337">
        <v>24714</v>
      </c>
    </row>
    <row r="3104" spans="1:28">
      <c r="A3104" s="1336" t="s">
        <v>1548</v>
      </c>
      <c r="B3104" s="2" t="s">
        <v>1555</v>
      </c>
      <c r="C3104" s="1" t="s">
        <v>1550</v>
      </c>
      <c r="D3104" s="1" t="s">
        <v>131</v>
      </c>
      <c r="E3104" s="1">
        <v>130308</v>
      </c>
      <c r="F3104" s="1336" t="s">
        <v>126</v>
      </c>
      <c r="G3104" s="1" t="s">
        <v>32</v>
      </c>
      <c r="H3104" s="1">
        <v>420824</v>
      </c>
      <c r="I3104" s="3">
        <v>42545</v>
      </c>
      <c r="J3104" s="3">
        <v>42529</v>
      </c>
      <c r="K3104" s="3">
        <v>42546</v>
      </c>
      <c r="N3104" s="1" t="s">
        <v>89</v>
      </c>
      <c r="O3104" s="1">
        <v>116980</v>
      </c>
      <c r="P3104" s="1">
        <v>3000</v>
      </c>
      <c r="Q3104" s="1">
        <v>20.29</v>
      </c>
      <c r="R3104" s="1337">
        <v>60870</v>
      </c>
      <c r="S3104" s="4">
        <v>1395.84</v>
      </c>
      <c r="T3104" s="1">
        <v>17.544</v>
      </c>
      <c r="U3104" s="1337">
        <v>52632</v>
      </c>
      <c r="V3104" s="1">
        <v>9.0300000000000005E-2</v>
      </c>
      <c r="W3104" s="1336">
        <v>270.99</v>
      </c>
      <c r="X3104" s="1">
        <v>13</v>
      </c>
      <c r="Y3104" s="1">
        <v>141</v>
      </c>
      <c r="AA3104" s="1">
        <v>401</v>
      </c>
      <c r="AB3104" s="1337">
        <v>8238</v>
      </c>
    </row>
    <row r="3105" spans="1:28">
      <c r="A3105" s="1336" t="s">
        <v>1548</v>
      </c>
      <c r="B3105" s="2" t="s">
        <v>1555</v>
      </c>
      <c r="C3105" s="1" t="s">
        <v>1550</v>
      </c>
      <c r="D3105" s="1" t="s">
        <v>131</v>
      </c>
      <c r="E3105" s="1">
        <v>130001</v>
      </c>
      <c r="F3105" s="1336" t="s">
        <v>132</v>
      </c>
      <c r="G3105" s="1" t="s">
        <v>32</v>
      </c>
      <c r="H3105" s="1">
        <v>420839</v>
      </c>
      <c r="I3105" s="3">
        <v>42545</v>
      </c>
      <c r="J3105" s="3">
        <v>42528</v>
      </c>
      <c r="K3105" s="3">
        <v>42546</v>
      </c>
      <c r="N3105" s="1" t="s">
        <v>89</v>
      </c>
      <c r="O3105" s="1">
        <v>116969</v>
      </c>
      <c r="P3105" s="1">
        <v>3000</v>
      </c>
      <c r="Q3105" s="1">
        <v>20.21</v>
      </c>
      <c r="R3105" s="1337">
        <v>60630</v>
      </c>
      <c r="S3105" s="4">
        <v>1155.8399999999999</v>
      </c>
      <c r="T3105" s="1">
        <v>17.544</v>
      </c>
      <c r="U3105" s="1337">
        <v>52632</v>
      </c>
      <c r="V3105" s="1">
        <v>9.0300000000000005E-2</v>
      </c>
      <c r="W3105" s="1336">
        <v>270.99</v>
      </c>
      <c r="X3105" s="1">
        <v>13</v>
      </c>
      <c r="Y3105" s="1">
        <v>130</v>
      </c>
      <c r="AA3105" s="1">
        <v>401</v>
      </c>
      <c r="AB3105" s="1337">
        <v>7998</v>
      </c>
    </row>
    <row r="3106" spans="1:28">
      <c r="A3106" s="1336" t="s">
        <v>1548</v>
      </c>
      <c r="B3106" s="2" t="s">
        <v>1555</v>
      </c>
      <c r="C3106" s="1" t="s">
        <v>1550</v>
      </c>
      <c r="D3106" s="1" t="s">
        <v>131</v>
      </c>
      <c r="E3106" s="1">
        <v>130001</v>
      </c>
      <c r="F3106" s="1336" t="s">
        <v>132</v>
      </c>
      <c r="G3106" s="1" t="s">
        <v>32</v>
      </c>
      <c r="H3106" s="1">
        <v>421083</v>
      </c>
      <c r="I3106" s="3">
        <v>42548</v>
      </c>
      <c r="J3106" s="3">
        <v>42528</v>
      </c>
      <c r="K3106" s="3">
        <v>42546</v>
      </c>
      <c r="N3106" s="1" t="s">
        <v>89</v>
      </c>
      <c r="O3106" s="1">
        <v>116969</v>
      </c>
      <c r="P3106" s="1">
        <v>3000</v>
      </c>
      <c r="Q3106" s="1">
        <v>20.21</v>
      </c>
      <c r="R3106" s="1337">
        <v>60630</v>
      </c>
      <c r="S3106" s="4">
        <v>1155.8399999999999</v>
      </c>
      <c r="T3106" s="1">
        <v>17.544</v>
      </c>
      <c r="U3106" s="1337">
        <v>52632</v>
      </c>
      <c r="V3106" s="1">
        <v>9.0300000000000005E-2</v>
      </c>
      <c r="W3106" s="1336">
        <v>270.99</v>
      </c>
      <c r="X3106" s="1">
        <v>13</v>
      </c>
      <c r="Y3106" s="1">
        <v>130</v>
      </c>
      <c r="AA3106" s="1">
        <v>401</v>
      </c>
      <c r="AB3106" s="1337">
        <v>7998</v>
      </c>
    </row>
    <row r="3107" spans="1:28">
      <c r="A3107" s="1336" t="s">
        <v>1548</v>
      </c>
      <c r="B3107" s="2" t="s">
        <v>1556</v>
      </c>
      <c r="C3107" s="1" t="s">
        <v>1557</v>
      </c>
      <c r="D3107" s="1" t="s">
        <v>116</v>
      </c>
      <c r="E3107" s="1">
        <v>130308</v>
      </c>
      <c r="F3107" s="1336" t="s">
        <v>126</v>
      </c>
      <c r="G3107" s="1" t="s">
        <v>32</v>
      </c>
      <c r="H3107" s="1">
        <v>418406</v>
      </c>
      <c r="I3107" s="3">
        <v>42527</v>
      </c>
      <c r="J3107" s="3">
        <v>42522</v>
      </c>
      <c r="K3107" s="3">
        <v>42523</v>
      </c>
      <c r="N3107" s="1" t="s">
        <v>89</v>
      </c>
      <c r="O3107" s="1">
        <v>116679</v>
      </c>
      <c r="P3107" s="1">
        <v>2000</v>
      </c>
      <c r="Q3107" s="1">
        <v>20.71</v>
      </c>
      <c r="R3107" s="1337">
        <v>41420</v>
      </c>
      <c r="S3107" s="4">
        <v>1770.56</v>
      </c>
      <c r="T3107" s="1">
        <v>17.544</v>
      </c>
      <c r="U3107" s="1337">
        <v>35088</v>
      </c>
      <c r="V3107" s="1">
        <v>9.0300000000000005E-2</v>
      </c>
      <c r="W3107" s="1336">
        <v>180.66</v>
      </c>
      <c r="X3107" s="1">
        <v>13</v>
      </c>
      <c r="Y3107" s="1">
        <v>141</v>
      </c>
      <c r="AA3107" s="1">
        <v>401</v>
      </c>
      <c r="AB3107" s="1337">
        <v>6332</v>
      </c>
    </row>
    <row r="3108" spans="1:28">
      <c r="A3108" s="1336" t="s">
        <v>1548</v>
      </c>
      <c r="B3108" s="2" t="s">
        <v>1556</v>
      </c>
      <c r="C3108" s="1" t="s">
        <v>1557</v>
      </c>
      <c r="D3108" s="1" t="s">
        <v>116</v>
      </c>
      <c r="E3108" s="1">
        <v>130004</v>
      </c>
      <c r="F3108" s="1336" t="s">
        <v>125</v>
      </c>
      <c r="G3108" s="1" t="s">
        <v>32</v>
      </c>
      <c r="H3108" s="1">
        <v>418459</v>
      </c>
      <c r="I3108" s="3">
        <v>42525</v>
      </c>
      <c r="J3108" s="3">
        <v>42521</v>
      </c>
      <c r="K3108" s="3">
        <v>42523</v>
      </c>
      <c r="L3108" s="1">
        <v>221753</v>
      </c>
      <c r="M3108" s="3">
        <v>42525</v>
      </c>
      <c r="N3108" s="1" t="s">
        <v>89</v>
      </c>
      <c r="O3108" s="1">
        <v>116640</v>
      </c>
      <c r="P3108" s="1">
        <v>1500</v>
      </c>
      <c r="Q3108" s="1">
        <v>20.5</v>
      </c>
      <c r="R3108" s="1337">
        <v>30750</v>
      </c>
      <c r="S3108" s="4">
        <v>1012.92</v>
      </c>
      <c r="T3108" s="1">
        <v>17.544</v>
      </c>
      <c r="U3108" s="1337">
        <v>26316</v>
      </c>
      <c r="V3108" s="1">
        <v>9.0300000000000005E-2</v>
      </c>
      <c r="W3108" s="1336">
        <v>135.495</v>
      </c>
      <c r="X3108" s="1">
        <v>13</v>
      </c>
      <c r="Y3108" s="1">
        <v>130</v>
      </c>
      <c r="AA3108" s="1">
        <v>401</v>
      </c>
      <c r="AB3108" s="1337">
        <v>4434</v>
      </c>
    </row>
    <row r="3109" spans="1:28">
      <c r="A3109" s="1336" t="s">
        <v>1548</v>
      </c>
      <c r="B3109" s="2" t="s">
        <v>1556</v>
      </c>
      <c r="C3109" s="1" t="s">
        <v>1557</v>
      </c>
      <c r="D3109" s="1" t="s">
        <v>116</v>
      </c>
      <c r="E3109" s="1">
        <v>130241</v>
      </c>
      <c r="F3109" s="1336" t="s">
        <v>368</v>
      </c>
      <c r="G3109" s="1" t="s">
        <v>32</v>
      </c>
      <c r="H3109" s="1">
        <v>418911</v>
      </c>
      <c r="I3109" s="3">
        <v>42529</v>
      </c>
      <c r="J3109" s="3">
        <v>42528</v>
      </c>
      <c r="K3109" s="3">
        <v>42528</v>
      </c>
      <c r="L3109" s="1">
        <v>221972</v>
      </c>
      <c r="M3109" s="3">
        <v>42528</v>
      </c>
      <c r="N3109" s="1" t="s">
        <v>89</v>
      </c>
      <c r="O3109" s="1">
        <v>116885</v>
      </c>
      <c r="P3109" s="1">
        <v>5000</v>
      </c>
      <c r="Q3109" s="1">
        <v>19.23</v>
      </c>
      <c r="R3109" s="1337">
        <v>96150</v>
      </c>
      <c r="S3109" s="4">
        <v>-2973.6</v>
      </c>
      <c r="T3109" s="1">
        <v>17.544</v>
      </c>
      <c r="U3109" s="1337">
        <v>87720</v>
      </c>
      <c r="V3109" s="1">
        <v>9.0300000000000005E-2</v>
      </c>
      <c r="W3109" s="1336">
        <v>451.65</v>
      </c>
      <c r="X3109" s="1">
        <v>13</v>
      </c>
      <c r="Y3109" s="1">
        <v>135</v>
      </c>
      <c r="Z3109" s="1" t="s">
        <v>143</v>
      </c>
      <c r="AA3109" s="1">
        <v>401</v>
      </c>
      <c r="AB3109" s="1337">
        <v>8430</v>
      </c>
    </row>
    <row r="3110" spans="1:28">
      <c r="A3110" s="1336" t="s">
        <v>1548</v>
      </c>
      <c r="B3110" s="2" t="s">
        <v>1556</v>
      </c>
      <c r="C3110" s="1" t="s">
        <v>1557</v>
      </c>
      <c r="D3110" s="1" t="s">
        <v>116</v>
      </c>
      <c r="E3110" s="1">
        <v>130339</v>
      </c>
      <c r="F3110" s="1336" t="s">
        <v>258</v>
      </c>
      <c r="G3110" s="1" t="s">
        <v>32</v>
      </c>
      <c r="H3110" s="1">
        <v>419446</v>
      </c>
      <c r="I3110" s="3">
        <v>42534</v>
      </c>
      <c r="J3110" s="3">
        <v>42527</v>
      </c>
      <c r="K3110" s="3">
        <v>42528</v>
      </c>
      <c r="L3110" s="1">
        <v>222353</v>
      </c>
      <c r="M3110" s="3">
        <v>42532</v>
      </c>
      <c r="N3110" s="1" t="s">
        <v>89</v>
      </c>
      <c r="O3110" s="1">
        <v>116864</v>
      </c>
      <c r="P3110" s="1">
        <v>2000</v>
      </c>
      <c r="Q3110" s="1">
        <v>19.23</v>
      </c>
      <c r="R3110" s="1337">
        <v>38460</v>
      </c>
      <c r="S3110" s="4">
        <v>-1189.44</v>
      </c>
      <c r="T3110" s="1">
        <v>17.544</v>
      </c>
      <c r="U3110" s="1337">
        <v>35088</v>
      </c>
      <c r="V3110" s="1">
        <v>9.0300000000000005E-2</v>
      </c>
      <c r="W3110" s="1336">
        <v>180.66</v>
      </c>
      <c r="X3110" s="1">
        <v>13</v>
      </c>
      <c r="Y3110" s="1">
        <v>135</v>
      </c>
      <c r="Z3110" s="1" t="s">
        <v>259</v>
      </c>
      <c r="AA3110" s="1">
        <v>401</v>
      </c>
      <c r="AB3110" s="1337">
        <v>3372</v>
      </c>
    </row>
    <row r="3111" spans="1:28">
      <c r="A3111" s="1336" t="s">
        <v>1548</v>
      </c>
      <c r="B3111" s="2" t="s">
        <v>1556</v>
      </c>
      <c r="C3111" s="1" t="s">
        <v>1557</v>
      </c>
      <c r="D3111" s="1" t="s">
        <v>116</v>
      </c>
      <c r="E3111" s="1">
        <v>130365</v>
      </c>
      <c r="F3111" s="1336" t="s">
        <v>432</v>
      </c>
      <c r="G3111" s="1" t="s">
        <v>32</v>
      </c>
      <c r="H3111" s="1">
        <v>420361</v>
      </c>
      <c r="I3111" s="3">
        <v>42541</v>
      </c>
      <c r="J3111" s="3">
        <v>42538</v>
      </c>
      <c r="K3111" s="3">
        <v>42539</v>
      </c>
      <c r="L3111" s="1">
        <v>222862</v>
      </c>
      <c r="M3111" s="3">
        <v>42541</v>
      </c>
      <c r="N3111" s="1" t="s">
        <v>89</v>
      </c>
      <c r="O3111" s="1">
        <v>117294</v>
      </c>
      <c r="P3111" s="1">
        <v>100</v>
      </c>
      <c r="Q3111" s="1">
        <v>20.21</v>
      </c>
      <c r="R3111" s="1337">
        <v>2021</v>
      </c>
      <c r="S3111" s="1">
        <v>38.53</v>
      </c>
      <c r="T3111" s="1">
        <v>17.544</v>
      </c>
      <c r="U3111" s="1337">
        <v>1754.4</v>
      </c>
      <c r="V3111" s="1">
        <v>9.0300000000000005E-2</v>
      </c>
      <c r="W3111" s="1336">
        <v>9.0329999999999995</v>
      </c>
      <c r="X3111" s="1">
        <v>13</v>
      </c>
      <c r="Y3111" s="1">
        <v>135</v>
      </c>
      <c r="Z3111" s="1" t="s">
        <v>90</v>
      </c>
      <c r="AA3111" s="1">
        <v>401</v>
      </c>
      <c r="AB3111" s="1336">
        <v>266.60000000000002</v>
      </c>
    </row>
    <row r="3112" spans="1:28">
      <c r="A3112" s="1336" t="s">
        <v>1548</v>
      </c>
      <c r="B3112" s="2" t="s">
        <v>1556</v>
      </c>
      <c r="C3112" s="1" t="s">
        <v>1557</v>
      </c>
      <c r="D3112" s="1" t="s">
        <v>116</v>
      </c>
      <c r="E3112" s="1">
        <v>130308</v>
      </c>
      <c r="F3112" s="1336" t="s">
        <v>126</v>
      </c>
      <c r="G3112" s="1" t="s">
        <v>32</v>
      </c>
      <c r="H3112" s="1">
        <v>420707</v>
      </c>
      <c r="I3112" s="3">
        <v>42543</v>
      </c>
      <c r="J3112" s="3">
        <v>42541</v>
      </c>
      <c r="K3112" s="3">
        <v>42542</v>
      </c>
      <c r="N3112" s="1" t="s">
        <v>89</v>
      </c>
      <c r="O3112" s="1">
        <v>117346</v>
      </c>
      <c r="P3112" s="1">
        <v>1000</v>
      </c>
      <c r="Q3112" s="1">
        <v>20.29</v>
      </c>
      <c r="R3112" s="1337">
        <v>20290</v>
      </c>
      <c r="S3112" s="1">
        <v>465.28</v>
      </c>
      <c r="T3112" s="1">
        <v>17.544</v>
      </c>
      <c r="U3112" s="1337">
        <v>17544</v>
      </c>
      <c r="V3112" s="1">
        <v>9.0300000000000005E-2</v>
      </c>
      <c r="W3112" s="1336">
        <v>90.33</v>
      </c>
      <c r="X3112" s="1">
        <v>13</v>
      </c>
      <c r="Y3112" s="1">
        <v>141</v>
      </c>
      <c r="AA3112" s="1">
        <v>401</v>
      </c>
      <c r="AB3112" s="1337">
        <v>2746</v>
      </c>
    </row>
    <row r="3113" spans="1:28">
      <c r="A3113" s="1336" t="s">
        <v>1548</v>
      </c>
      <c r="B3113" s="2" t="s">
        <v>1558</v>
      </c>
      <c r="C3113" s="1" t="s">
        <v>1557</v>
      </c>
      <c r="D3113" s="1" t="s">
        <v>129</v>
      </c>
      <c r="E3113" s="1">
        <v>130241</v>
      </c>
      <c r="F3113" s="1336" t="s">
        <v>368</v>
      </c>
      <c r="G3113" s="1" t="s">
        <v>32</v>
      </c>
      <c r="H3113" s="1">
        <v>421210</v>
      </c>
      <c r="I3113" s="3">
        <v>42548</v>
      </c>
      <c r="J3113" s="3">
        <v>42528</v>
      </c>
      <c r="K3113" s="3">
        <v>42546</v>
      </c>
      <c r="L3113" s="1">
        <v>223263</v>
      </c>
      <c r="M3113" s="3">
        <v>42547</v>
      </c>
      <c r="N3113" s="1" t="s">
        <v>89</v>
      </c>
      <c r="O3113" s="1">
        <v>116885</v>
      </c>
      <c r="P3113" s="1">
        <v>2000</v>
      </c>
      <c r="Q3113" s="1">
        <v>19.23</v>
      </c>
      <c r="R3113" s="1337">
        <v>38460</v>
      </c>
      <c r="S3113" s="4">
        <v>-1189.44</v>
      </c>
      <c r="T3113" s="1">
        <v>17.544</v>
      </c>
      <c r="U3113" s="1337">
        <v>35088</v>
      </c>
      <c r="V3113" s="1">
        <v>9.0300000000000005E-2</v>
      </c>
      <c r="W3113" s="1336">
        <v>180.66</v>
      </c>
      <c r="X3113" s="1">
        <v>13</v>
      </c>
      <c r="Y3113" s="1">
        <v>135</v>
      </c>
      <c r="Z3113" s="1" t="s">
        <v>143</v>
      </c>
      <c r="AA3113" s="1">
        <v>401</v>
      </c>
      <c r="AB3113" s="1337">
        <v>3372</v>
      </c>
    </row>
    <row r="3114" spans="1:28">
      <c r="A3114" s="1336" t="s">
        <v>1548</v>
      </c>
      <c r="B3114" s="2" t="s">
        <v>1559</v>
      </c>
      <c r="C3114" s="1" t="s">
        <v>1560</v>
      </c>
      <c r="D3114" s="1" t="s">
        <v>116</v>
      </c>
      <c r="E3114" s="1">
        <v>140083</v>
      </c>
      <c r="F3114" s="1336" t="s">
        <v>117</v>
      </c>
      <c r="G3114" s="1" t="s">
        <v>32</v>
      </c>
      <c r="H3114" s="1">
        <v>418126</v>
      </c>
      <c r="I3114" s="3">
        <v>42523</v>
      </c>
      <c r="J3114" s="3">
        <v>42520</v>
      </c>
      <c r="K3114" s="3">
        <v>42522</v>
      </c>
      <c r="L3114" s="1">
        <v>221540</v>
      </c>
      <c r="M3114" s="3">
        <v>42523</v>
      </c>
      <c r="N3114" s="1" t="s">
        <v>89</v>
      </c>
      <c r="O3114" s="1">
        <v>116571</v>
      </c>
      <c r="P3114" s="1">
        <v>1000</v>
      </c>
      <c r="Q3114" s="1">
        <v>20.21</v>
      </c>
      <c r="R3114" s="1337">
        <v>20210</v>
      </c>
      <c r="S3114" s="1">
        <v>385.28</v>
      </c>
      <c r="T3114" s="1">
        <v>17.544</v>
      </c>
      <c r="U3114" s="1337">
        <v>17544</v>
      </c>
      <c r="V3114" s="1">
        <v>9.0300000000000005E-2</v>
      </c>
      <c r="W3114" s="1336">
        <v>90.33</v>
      </c>
      <c r="X3114" s="1">
        <v>13</v>
      </c>
      <c r="Y3114" s="1">
        <v>141</v>
      </c>
      <c r="AA3114" s="1">
        <v>401</v>
      </c>
      <c r="AB3114" s="1337">
        <v>2666</v>
      </c>
    </row>
    <row r="3115" spans="1:28">
      <c r="A3115" s="1336" t="s">
        <v>1548</v>
      </c>
      <c r="B3115" s="2" t="s">
        <v>1559</v>
      </c>
      <c r="C3115" s="1" t="s">
        <v>1560</v>
      </c>
      <c r="D3115" s="1" t="s">
        <v>116</v>
      </c>
      <c r="E3115" s="1">
        <v>140008</v>
      </c>
      <c r="F3115" s="1336" t="s">
        <v>123</v>
      </c>
      <c r="G3115" s="1" t="s">
        <v>32</v>
      </c>
      <c r="H3115" s="1">
        <v>418443</v>
      </c>
      <c r="I3115" s="3">
        <v>42525</v>
      </c>
      <c r="J3115" s="3">
        <v>42522</v>
      </c>
      <c r="K3115" s="3">
        <v>42527</v>
      </c>
      <c r="L3115" s="1">
        <v>221710</v>
      </c>
      <c r="M3115" s="3">
        <v>42525</v>
      </c>
      <c r="N3115" s="1" t="s">
        <v>89</v>
      </c>
      <c r="O3115" s="1">
        <v>116701</v>
      </c>
      <c r="P3115" s="1">
        <v>5000</v>
      </c>
      <c r="Q3115" s="1">
        <v>20.21</v>
      </c>
      <c r="R3115" s="1337">
        <v>101050</v>
      </c>
      <c r="S3115" s="4">
        <v>1926.4</v>
      </c>
      <c r="T3115" s="1">
        <v>17.544</v>
      </c>
      <c r="U3115" s="1337">
        <v>87720</v>
      </c>
      <c r="V3115" s="1">
        <v>9.0300000000000005E-2</v>
      </c>
      <c r="W3115" s="1336">
        <v>451.65</v>
      </c>
      <c r="X3115" s="1">
        <v>13</v>
      </c>
      <c r="Y3115" s="1">
        <v>141</v>
      </c>
      <c r="AA3115" s="1">
        <v>401</v>
      </c>
      <c r="AB3115" s="1337">
        <v>13330</v>
      </c>
    </row>
    <row r="3116" spans="1:28">
      <c r="A3116" s="1336" t="s">
        <v>1548</v>
      </c>
      <c r="B3116" s="2" t="s">
        <v>1559</v>
      </c>
      <c r="C3116" s="1" t="s">
        <v>1560</v>
      </c>
      <c r="D3116" s="1" t="s">
        <v>116</v>
      </c>
      <c r="E3116" s="1">
        <v>130023</v>
      </c>
      <c r="F3116" s="1336" t="s">
        <v>153</v>
      </c>
      <c r="G3116" s="1" t="s">
        <v>32</v>
      </c>
      <c r="H3116" s="1">
        <v>418664</v>
      </c>
      <c r="I3116" s="3">
        <v>42529</v>
      </c>
      <c r="J3116" s="3">
        <v>42528</v>
      </c>
      <c r="K3116" s="3">
        <v>42529</v>
      </c>
      <c r="N3116" s="1" t="s">
        <v>89</v>
      </c>
      <c r="O3116" s="1">
        <v>116902</v>
      </c>
      <c r="P3116" s="1">
        <v>3000</v>
      </c>
      <c r="Q3116" s="1">
        <v>20.29</v>
      </c>
      <c r="R3116" s="1337">
        <v>60870</v>
      </c>
      <c r="S3116" s="4">
        <v>1395.84</v>
      </c>
      <c r="T3116" s="1">
        <v>17.544</v>
      </c>
      <c r="U3116" s="1337">
        <v>52632</v>
      </c>
      <c r="V3116" s="1">
        <v>9.0300000000000005E-2</v>
      </c>
      <c r="W3116" s="1336">
        <v>270.99</v>
      </c>
      <c r="X3116" s="1">
        <v>13</v>
      </c>
      <c r="Y3116" s="1">
        <v>130</v>
      </c>
      <c r="AA3116" s="1">
        <v>401</v>
      </c>
      <c r="AB3116" s="1337">
        <v>8238</v>
      </c>
    </row>
    <row r="3117" spans="1:28">
      <c r="A3117" s="1336" t="s">
        <v>1548</v>
      </c>
      <c r="B3117" s="2" t="s">
        <v>1559</v>
      </c>
      <c r="C3117" s="1" t="s">
        <v>1560</v>
      </c>
      <c r="D3117" s="1" t="s">
        <v>116</v>
      </c>
      <c r="E3117" s="1">
        <v>130339</v>
      </c>
      <c r="F3117" s="1336" t="s">
        <v>258</v>
      </c>
      <c r="G3117" s="1" t="s">
        <v>32</v>
      </c>
      <c r="H3117" s="1">
        <v>419392</v>
      </c>
      <c r="I3117" s="3">
        <v>42532</v>
      </c>
      <c r="J3117" s="3">
        <v>42527</v>
      </c>
      <c r="K3117" s="3">
        <v>42528</v>
      </c>
      <c r="L3117" s="1">
        <v>222245</v>
      </c>
      <c r="M3117" s="3">
        <v>42531</v>
      </c>
      <c r="N3117" s="1" t="s">
        <v>89</v>
      </c>
      <c r="O3117" s="1">
        <v>116828</v>
      </c>
      <c r="P3117" s="1">
        <v>2000</v>
      </c>
      <c r="Q3117" s="1">
        <v>19.23</v>
      </c>
      <c r="R3117" s="1337">
        <v>38460</v>
      </c>
      <c r="S3117" s="4">
        <v>-1189.44</v>
      </c>
      <c r="T3117" s="1">
        <v>17.544</v>
      </c>
      <c r="U3117" s="1337">
        <v>35088</v>
      </c>
      <c r="V3117" s="1">
        <v>9.0300000000000005E-2</v>
      </c>
      <c r="W3117" s="1336">
        <v>180.66</v>
      </c>
      <c r="X3117" s="1">
        <v>13</v>
      </c>
      <c r="Y3117" s="1">
        <v>135</v>
      </c>
      <c r="Z3117" s="1" t="s">
        <v>259</v>
      </c>
      <c r="AA3117" s="1">
        <v>401</v>
      </c>
      <c r="AB3117" s="1337">
        <v>3372</v>
      </c>
    </row>
    <row r="3118" spans="1:28">
      <c r="A3118" s="1336" t="s">
        <v>1548</v>
      </c>
      <c r="B3118" s="2" t="s">
        <v>1559</v>
      </c>
      <c r="C3118" s="1" t="s">
        <v>1560</v>
      </c>
      <c r="D3118" s="1" t="s">
        <v>116</v>
      </c>
      <c r="E3118" s="1">
        <v>130339</v>
      </c>
      <c r="F3118" s="1336" t="s">
        <v>258</v>
      </c>
      <c r="G3118" s="1" t="s">
        <v>32</v>
      </c>
      <c r="H3118" s="1">
        <v>419476</v>
      </c>
      <c r="I3118" s="3">
        <v>42534</v>
      </c>
      <c r="J3118" s="3">
        <v>42527</v>
      </c>
      <c r="K3118" s="3">
        <v>42528</v>
      </c>
      <c r="L3118" s="1">
        <v>222351</v>
      </c>
      <c r="M3118" s="3">
        <v>42532</v>
      </c>
      <c r="N3118" s="1" t="s">
        <v>89</v>
      </c>
      <c r="O3118" s="1">
        <v>116865</v>
      </c>
      <c r="P3118" s="1">
        <v>3000</v>
      </c>
      <c r="Q3118" s="1">
        <v>19.23</v>
      </c>
      <c r="R3118" s="1337">
        <v>57690</v>
      </c>
      <c r="S3118" s="4">
        <v>-1784.16</v>
      </c>
      <c r="T3118" s="1">
        <v>17.544</v>
      </c>
      <c r="U3118" s="1337">
        <v>52632</v>
      </c>
      <c r="V3118" s="1">
        <v>9.0300000000000005E-2</v>
      </c>
      <c r="W3118" s="1336">
        <v>270.99</v>
      </c>
      <c r="X3118" s="1">
        <v>13</v>
      </c>
      <c r="Y3118" s="1">
        <v>135</v>
      </c>
      <c r="Z3118" s="1" t="s">
        <v>259</v>
      </c>
      <c r="AA3118" s="1">
        <v>401</v>
      </c>
      <c r="AB3118" s="1337">
        <v>5058</v>
      </c>
    </row>
    <row r="3119" spans="1:28">
      <c r="A3119" s="1336" t="s">
        <v>1548</v>
      </c>
      <c r="B3119" s="2" t="s">
        <v>1559</v>
      </c>
      <c r="C3119" s="1" t="s">
        <v>1560</v>
      </c>
      <c r="D3119" s="1" t="s">
        <v>116</v>
      </c>
      <c r="E3119" s="1">
        <v>130013</v>
      </c>
      <c r="F3119" s="1336" t="s">
        <v>221</v>
      </c>
      <c r="G3119" s="1" t="s">
        <v>32</v>
      </c>
      <c r="H3119" s="1">
        <v>420186</v>
      </c>
      <c r="I3119" s="3">
        <v>42539</v>
      </c>
      <c r="J3119" s="3">
        <v>42538</v>
      </c>
      <c r="K3119" s="3">
        <v>42538</v>
      </c>
      <c r="N3119" s="1" t="s">
        <v>89</v>
      </c>
      <c r="O3119" s="1">
        <v>117284</v>
      </c>
      <c r="P3119" s="1">
        <v>1000</v>
      </c>
      <c r="Q3119" s="1">
        <v>20.09</v>
      </c>
      <c r="R3119" s="1337">
        <v>20090</v>
      </c>
      <c r="S3119" s="1">
        <v>265.27999999999997</v>
      </c>
      <c r="T3119" s="1">
        <v>17.544</v>
      </c>
      <c r="U3119" s="1337">
        <v>17544</v>
      </c>
      <c r="V3119" s="1">
        <v>9.0300000000000005E-2</v>
      </c>
      <c r="W3119" s="1336">
        <v>90.33</v>
      </c>
      <c r="X3119" s="1">
        <v>13</v>
      </c>
      <c r="Y3119" s="1">
        <v>130</v>
      </c>
      <c r="AA3119" s="1">
        <v>401</v>
      </c>
      <c r="AB3119" s="1337">
        <v>2546</v>
      </c>
    </row>
    <row r="3120" spans="1:28">
      <c r="A3120" s="1336" t="s">
        <v>1548</v>
      </c>
      <c r="B3120" s="2" t="s">
        <v>1559</v>
      </c>
      <c r="C3120" s="1" t="s">
        <v>1560</v>
      </c>
      <c r="D3120" s="1" t="s">
        <v>116</v>
      </c>
      <c r="E3120" s="1">
        <v>130308</v>
      </c>
      <c r="F3120" s="1336" t="s">
        <v>126</v>
      </c>
      <c r="G3120" s="1" t="s">
        <v>32</v>
      </c>
      <c r="H3120" s="1">
        <v>420384</v>
      </c>
      <c r="I3120" s="3">
        <v>42542</v>
      </c>
      <c r="J3120" s="3">
        <v>42537</v>
      </c>
      <c r="K3120" s="3">
        <v>42538</v>
      </c>
      <c r="N3120" s="1" t="s">
        <v>89</v>
      </c>
      <c r="O3120" s="1">
        <v>117266</v>
      </c>
      <c r="P3120" s="1">
        <v>1000</v>
      </c>
      <c r="Q3120" s="1">
        <v>20.29</v>
      </c>
      <c r="R3120" s="1337">
        <v>20290</v>
      </c>
      <c r="S3120" s="1">
        <v>465.28</v>
      </c>
      <c r="T3120" s="1">
        <v>17.544</v>
      </c>
      <c r="U3120" s="1337">
        <v>17544</v>
      </c>
      <c r="V3120" s="1">
        <v>9.0300000000000005E-2</v>
      </c>
      <c r="W3120" s="1336">
        <v>90.33</v>
      </c>
      <c r="X3120" s="1">
        <v>13</v>
      </c>
      <c r="Y3120" s="1">
        <v>141</v>
      </c>
      <c r="AA3120" s="1">
        <v>401</v>
      </c>
      <c r="AB3120" s="1337">
        <v>2746</v>
      </c>
    </row>
    <row r="3121" spans="1:28">
      <c r="A3121" s="1336" t="s">
        <v>1548</v>
      </c>
      <c r="B3121" s="2" t="s">
        <v>1559</v>
      </c>
      <c r="C3121" s="1" t="s">
        <v>1560</v>
      </c>
      <c r="D3121" s="1" t="s">
        <v>116</v>
      </c>
      <c r="E3121" s="1">
        <v>130308</v>
      </c>
      <c r="F3121" s="1336" t="s">
        <v>126</v>
      </c>
      <c r="G3121" s="1" t="s">
        <v>32</v>
      </c>
      <c r="H3121" s="1">
        <v>420707</v>
      </c>
      <c r="I3121" s="3">
        <v>42543</v>
      </c>
      <c r="J3121" s="3">
        <v>42541</v>
      </c>
      <c r="K3121" s="3">
        <v>42542</v>
      </c>
      <c r="N3121" s="1" t="s">
        <v>89</v>
      </c>
      <c r="O3121" s="1">
        <v>117346</v>
      </c>
      <c r="P3121" s="1">
        <v>1000</v>
      </c>
      <c r="Q3121" s="1">
        <v>20.29</v>
      </c>
      <c r="R3121" s="1337">
        <v>20290</v>
      </c>
      <c r="S3121" s="1">
        <v>465.28</v>
      </c>
      <c r="T3121" s="1">
        <v>17.544</v>
      </c>
      <c r="U3121" s="1337">
        <v>17544</v>
      </c>
      <c r="V3121" s="1">
        <v>9.0300000000000005E-2</v>
      </c>
      <c r="W3121" s="1336">
        <v>90.33</v>
      </c>
      <c r="X3121" s="1">
        <v>13</v>
      </c>
      <c r="Y3121" s="1">
        <v>141</v>
      </c>
      <c r="AA3121" s="1">
        <v>401</v>
      </c>
      <c r="AB3121" s="1337">
        <v>2746</v>
      </c>
    </row>
    <row r="3122" spans="1:28">
      <c r="A3122" s="1336" t="s">
        <v>1548</v>
      </c>
      <c r="B3122" s="2" t="s">
        <v>1561</v>
      </c>
      <c r="C3122" s="1" t="s">
        <v>1560</v>
      </c>
      <c r="D3122" s="1" t="s">
        <v>65</v>
      </c>
      <c r="E3122" s="1">
        <v>130023</v>
      </c>
      <c r="F3122" s="1336" t="s">
        <v>153</v>
      </c>
      <c r="G3122" s="1" t="s">
        <v>32</v>
      </c>
      <c r="H3122" s="1">
        <v>420770</v>
      </c>
      <c r="I3122" s="3">
        <v>42544</v>
      </c>
      <c r="J3122" s="3">
        <v>42528</v>
      </c>
      <c r="K3122" s="3">
        <v>42546</v>
      </c>
      <c r="N3122" s="1" t="s">
        <v>89</v>
      </c>
      <c r="O3122" s="1">
        <v>116902</v>
      </c>
      <c r="P3122" s="1">
        <v>1000</v>
      </c>
      <c r="Q3122" s="1">
        <v>20.29</v>
      </c>
      <c r="R3122" s="1337">
        <v>20290</v>
      </c>
      <c r="S3122" s="1">
        <v>465.28</v>
      </c>
      <c r="T3122" s="1">
        <v>17.544</v>
      </c>
      <c r="U3122" s="1337">
        <v>17544</v>
      </c>
      <c r="V3122" s="1">
        <v>9.0300000000000005E-2</v>
      </c>
      <c r="W3122" s="1336">
        <v>90.33</v>
      </c>
      <c r="X3122" s="1">
        <v>13</v>
      </c>
      <c r="Y3122" s="1">
        <v>130</v>
      </c>
      <c r="AA3122" s="1">
        <v>401</v>
      </c>
      <c r="AB3122" s="1337">
        <v>2746</v>
      </c>
    </row>
    <row r="3123" spans="1:28">
      <c r="A3123" s="1336" t="s">
        <v>1548</v>
      </c>
      <c r="B3123" s="2" t="s">
        <v>1561</v>
      </c>
      <c r="C3123" s="1" t="s">
        <v>1560</v>
      </c>
      <c r="D3123" s="1" t="s">
        <v>65</v>
      </c>
      <c r="E3123" s="1">
        <v>140008</v>
      </c>
      <c r="F3123" s="1336" t="s">
        <v>123</v>
      </c>
      <c r="G3123" s="1" t="s">
        <v>32</v>
      </c>
      <c r="H3123" s="1">
        <v>420883</v>
      </c>
      <c r="I3123" s="3">
        <v>42544</v>
      </c>
      <c r="J3123" s="3">
        <v>42522</v>
      </c>
      <c r="K3123" s="3">
        <v>42541</v>
      </c>
      <c r="L3123" s="1">
        <v>223057</v>
      </c>
      <c r="M3123" s="3">
        <v>42543</v>
      </c>
      <c r="N3123" s="1" t="s">
        <v>89</v>
      </c>
      <c r="O3123" s="1">
        <v>116701</v>
      </c>
      <c r="P3123" s="1">
        <v>3000</v>
      </c>
      <c r="Q3123" s="1">
        <v>20.21</v>
      </c>
      <c r="R3123" s="1337">
        <v>60630</v>
      </c>
      <c r="S3123" s="4">
        <v>1155.8399999999999</v>
      </c>
      <c r="T3123" s="1">
        <v>17.544</v>
      </c>
      <c r="U3123" s="1337">
        <v>52632</v>
      </c>
      <c r="V3123" s="1">
        <v>9.0300000000000005E-2</v>
      </c>
      <c r="W3123" s="1336">
        <v>270.99</v>
      </c>
      <c r="X3123" s="1">
        <v>13</v>
      </c>
      <c r="Y3123" s="1">
        <v>141</v>
      </c>
      <c r="AA3123" s="1">
        <v>401</v>
      </c>
      <c r="AB3123" s="1337">
        <v>7998</v>
      </c>
    </row>
    <row r="3124" spans="1:28">
      <c r="A3124" s="1336" t="s">
        <v>1548</v>
      </c>
      <c r="B3124" s="2" t="s">
        <v>1562</v>
      </c>
      <c r="C3124" s="1" t="s">
        <v>1563</v>
      </c>
      <c r="D3124" s="1" t="s">
        <v>116</v>
      </c>
      <c r="E3124" s="1">
        <v>130308</v>
      </c>
      <c r="F3124" s="1336" t="s">
        <v>126</v>
      </c>
      <c r="G3124" s="1" t="s">
        <v>32</v>
      </c>
      <c r="H3124" s="1">
        <v>418406</v>
      </c>
      <c r="I3124" s="3">
        <v>42527</v>
      </c>
      <c r="J3124" s="3">
        <v>42522</v>
      </c>
      <c r="K3124" s="3">
        <v>42523</v>
      </c>
      <c r="N3124" s="1" t="s">
        <v>89</v>
      </c>
      <c r="O3124" s="1">
        <v>116679</v>
      </c>
      <c r="P3124" s="1">
        <v>2000</v>
      </c>
      <c r="Q3124" s="1">
        <v>20.71</v>
      </c>
      <c r="R3124" s="1337">
        <v>41420</v>
      </c>
      <c r="S3124" s="4">
        <v>1770.56</v>
      </c>
      <c r="T3124" s="1">
        <v>17.544</v>
      </c>
      <c r="U3124" s="1337">
        <v>35088</v>
      </c>
      <c r="V3124" s="1">
        <v>9.0300000000000005E-2</v>
      </c>
      <c r="W3124" s="1336">
        <v>180.66</v>
      </c>
      <c r="X3124" s="1">
        <v>13</v>
      </c>
      <c r="Y3124" s="1">
        <v>141</v>
      </c>
      <c r="AA3124" s="1">
        <v>401</v>
      </c>
      <c r="AB3124" s="1337">
        <v>6332</v>
      </c>
    </row>
    <row r="3125" spans="1:28">
      <c r="A3125" s="1336" t="s">
        <v>1548</v>
      </c>
      <c r="B3125" s="2" t="s">
        <v>1562</v>
      </c>
      <c r="C3125" s="1" t="s">
        <v>1563</v>
      </c>
      <c r="D3125" s="1" t="s">
        <v>116</v>
      </c>
      <c r="E3125" s="1">
        <v>130004</v>
      </c>
      <c r="F3125" s="1336" t="s">
        <v>125</v>
      </c>
      <c r="G3125" s="1" t="s">
        <v>32</v>
      </c>
      <c r="H3125" s="1">
        <v>418459</v>
      </c>
      <c r="I3125" s="3">
        <v>42525</v>
      </c>
      <c r="J3125" s="3">
        <v>42521</v>
      </c>
      <c r="K3125" s="3">
        <v>42523</v>
      </c>
      <c r="L3125" s="1">
        <v>221753</v>
      </c>
      <c r="M3125" s="3">
        <v>42525</v>
      </c>
      <c r="N3125" s="1" t="s">
        <v>89</v>
      </c>
      <c r="O3125" s="1">
        <v>116640</v>
      </c>
      <c r="P3125" s="1">
        <v>500</v>
      </c>
      <c r="Q3125" s="1">
        <v>20.5</v>
      </c>
      <c r="R3125" s="1337">
        <v>10250</v>
      </c>
      <c r="S3125" s="1">
        <v>337.64</v>
      </c>
      <c r="T3125" s="1">
        <v>17.544</v>
      </c>
      <c r="U3125" s="1337">
        <v>8772</v>
      </c>
      <c r="V3125" s="1">
        <v>9.0300000000000005E-2</v>
      </c>
      <c r="W3125" s="1336">
        <v>45.164999999999999</v>
      </c>
      <c r="X3125" s="1">
        <v>13</v>
      </c>
      <c r="Y3125" s="1">
        <v>130</v>
      </c>
      <c r="AA3125" s="1">
        <v>401</v>
      </c>
      <c r="AB3125" s="1337">
        <v>1478</v>
      </c>
    </row>
    <row r="3126" spans="1:28">
      <c r="A3126" s="1336" t="s">
        <v>1548</v>
      </c>
      <c r="B3126" s="2" t="s">
        <v>1562</v>
      </c>
      <c r="C3126" s="1" t="s">
        <v>1563</v>
      </c>
      <c r="D3126" s="1" t="s">
        <v>116</v>
      </c>
      <c r="E3126" s="1">
        <v>130241</v>
      </c>
      <c r="F3126" s="1336" t="s">
        <v>368</v>
      </c>
      <c r="G3126" s="1" t="s">
        <v>32</v>
      </c>
      <c r="H3126" s="1">
        <v>418948</v>
      </c>
      <c r="I3126" s="3">
        <v>42529</v>
      </c>
      <c r="J3126" s="3">
        <v>42528</v>
      </c>
      <c r="K3126" s="3">
        <v>42529</v>
      </c>
      <c r="L3126" s="1">
        <v>222020</v>
      </c>
      <c r="M3126" s="3">
        <v>42528</v>
      </c>
      <c r="N3126" s="1" t="s">
        <v>89</v>
      </c>
      <c r="O3126" s="1">
        <v>116885</v>
      </c>
      <c r="P3126" s="1">
        <v>2000</v>
      </c>
      <c r="Q3126" s="1">
        <v>19.23</v>
      </c>
      <c r="R3126" s="1337">
        <v>38460</v>
      </c>
      <c r="S3126" s="4">
        <v>-1189.44</v>
      </c>
      <c r="T3126" s="1">
        <v>17.544</v>
      </c>
      <c r="U3126" s="1337">
        <v>35088</v>
      </c>
      <c r="V3126" s="1">
        <v>9.0300000000000005E-2</v>
      </c>
      <c r="W3126" s="1336">
        <v>180.66</v>
      </c>
      <c r="X3126" s="1">
        <v>13</v>
      </c>
      <c r="Y3126" s="1">
        <v>135</v>
      </c>
      <c r="Z3126" s="1" t="s">
        <v>143</v>
      </c>
      <c r="AA3126" s="1">
        <v>401</v>
      </c>
      <c r="AB3126" s="1337">
        <v>3372</v>
      </c>
    </row>
    <row r="3127" spans="1:28">
      <c r="A3127" s="1336" t="s">
        <v>1548</v>
      </c>
      <c r="B3127" s="2" t="s">
        <v>1562</v>
      </c>
      <c r="C3127" s="1" t="s">
        <v>1563</v>
      </c>
      <c r="D3127" s="1" t="s">
        <v>116</v>
      </c>
      <c r="E3127" s="1">
        <v>130339</v>
      </c>
      <c r="F3127" s="1336" t="s">
        <v>258</v>
      </c>
      <c r="G3127" s="1" t="s">
        <v>32</v>
      </c>
      <c r="H3127" s="1">
        <v>419482</v>
      </c>
      <c r="I3127" s="3">
        <v>42534</v>
      </c>
      <c r="J3127" s="3">
        <v>42527</v>
      </c>
      <c r="K3127" s="3">
        <v>42528</v>
      </c>
      <c r="L3127" s="1">
        <v>222354</v>
      </c>
      <c r="M3127" s="3">
        <v>42532</v>
      </c>
      <c r="N3127" s="1" t="s">
        <v>89</v>
      </c>
      <c r="O3127" s="1">
        <v>116865</v>
      </c>
      <c r="P3127" s="1">
        <v>3000</v>
      </c>
      <c r="Q3127" s="1">
        <v>19.23</v>
      </c>
      <c r="R3127" s="1337">
        <v>57690</v>
      </c>
      <c r="S3127" s="4">
        <v>-1784.16</v>
      </c>
      <c r="T3127" s="1">
        <v>17.544</v>
      </c>
      <c r="U3127" s="1337">
        <v>52632</v>
      </c>
      <c r="V3127" s="1">
        <v>9.0300000000000005E-2</v>
      </c>
      <c r="W3127" s="1336">
        <v>270.99</v>
      </c>
      <c r="X3127" s="1">
        <v>13</v>
      </c>
      <c r="Y3127" s="1">
        <v>135</v>
      </c>
      <c r="Z3127" s="1" t="s">
        <v>259</v>
      </c>
      <c r="AA3127" s="1">
        <v>401</v>
      </c>
      <c r="AB3127" s="1337">
        <v>5058</v>
      </c>
    </row>
    <row r="3128" spans="1:28">
      <c r="A3128" s="1336" t="s">
        <v>1548</v>
      </c>
      <c r="B3128" s="2" t="s">
        <v>1562</v>
      </c>
      <c r="C3128" s="1" t="s">
        <v>1563</v>
      </c>
      <c r="D3128" s="1" t="s">
        <v>116</v>
      </c>
      <c r="E3128" s="1">
        <v>142059</v>
      </c>
      <c r="F3128" s="1336" t="s">
        <v>1443</v>
      </c>
      <c r="G3128" s="1" t="s">
        <v>32</v>
      </c>
      <c r="H3128" s="1">
        <v>419945</v>
      </c>
      <c r="I3128" s="3">
        <v>42526</v>
      </c>
      <c r="J3128" s="3">
        <v>42461</v>
      </c>
      <c r="K3128" s="3">
        <v>42482</v>
      </c>
      <c r="N3128" s="1" t="s">
        <v>56</v>
      </c>
      <c r="O3128" s="1">
        <v>5960</v>
      </c>
      <c r="P3128" s="1">
        <v>700</v>
      </c>
      <c r="Q3128" s="1">
        <v>24.0731</v>
      </c>
      <c r="R3128" s="1337">
        <v>16851.169999999998</v>
      </c>
      <c r="S3128" s="4">
        <v>2973.87</v>
      </c>
      <c r="T3128" s="1">
        <v>17.544</v>
      </c>
      <c r="U3128" s="1337">
        <v>12280.8</v>
      </c>
      <c r="V3128" s="1">
        <v>9.0300000000000005E-2</v>
      </c>
      <c r="W3128" s="1336">
        <v>63.231000000000002</v>
      </c>
      <c r="X3128" s="1">
        <v>13</v>
      </c>
      <c r="Y3128" s="1">
        <v>144</v>
      </c>
      <c r="AA3128" s="1">
        <v>401</v>
      </c>
      <c r="AB3128" s="1337">
        <v>4570.37</v>
      </c>
    </row>
    <row r="3129" spans="1:28">
      <c r="A3129" s="1336" t="s">
        <v>1548</v>
      </c>
      <c r="B3129" s="2" t="s">
        <v>1562</v>
      </c>
      <c r="C3129" s="1" t="s">
        <v>1563</v>
      </c>
      <c r="D3129" s="1" t="s">
        <v>116</v>
      </c>
      <c r="E3129" s="1">
        <v>130308</v>
      </c>
      <c r="F3129" s="1336" t="s">
        <v>126</v>
      </c>
      <c r="G3129" s="1" t="s">
        <v>32</v>
      </c>
      <c r="H3129" s="1">
        <v>420706</v>
      </c>
      <c r="I3129" s="3">
        <v>42543</v>
      </c>
      <c r="J3129" s="3">
        <v>42541</v>
      </c>
      <c r="K3129" s="3">
        <v>42542</v>
      </c>
      <c r="N3129" s="1" t="s">
        <v>89</v>
      </c>
      <c r="O3129" s="1">
        <v>117346</v>
      </c>
      <c r="P3129" s="1">
        <v>1000</v>
      </c>
      <c r="Q3129" s="1">
        <v>20.29</v>
      </c>
      <c r="R3129" s="1337">
        <v>20290</v>
      </c>
      <c r="S3129" s="1">
        <v>465.28</v>
      </c>
      <c r="T3129" s="1">
        <v>17.544</v>
      </c>
      <c r="U3129" s="1337">
        <v>17544</v>
      </c>
      <c r="V3129" s="1">
        <v>9.0300000000000005E-2</v>
      </c>
      <c r="W3129" s="1336">
        <v>90.33</v>
      </c>
      <c r="X3129" s="1">
        <v>13</v>
      </c>
      <c r="Y3129" s="1">
        <v>141</v>
      </c>
      <c r="AA3129" s="1">
        <v>401</v>
      </c>
      <c r="AB3129" s="1337">
        <v>2746</v>
      </c>
    </row>
    <row r="3130" spans="1:28">
      <c r="A3130" s="1336" t="s">
        <v>1548</v>
      </c>
      <c r="B3130" s="2" t="s">
        <v>1562</v>
      </c>
      <c r="C3130" s="1" t="s">
        <v>1563</v>
      </c>
      <c r="D3130" s="1" t="s">
        <v>116</v>
      </c>
      <c r="E3130" s="1">
        <v>142060</v>
      </c>
      <c r="F3130" s="1336" t="s">
        <v>147</v>
      </c>
      <c r="G3130" s="1" t="s">
        <v>32</v>
      </c>
      <c r="H3130" s="1">
        <v>421442</v>
      </c>
      <c r="I3130" s="3">
        <v>42545</v>
      </c>
      <c r="J3130" s="3">
        <v>42522</v>
      </c>
      <c r="K3130" s="3">
        <v>42536</v>
      </c>
      <c r="N3130" s="1" t="s">
        <v>56</v>
      </c>
      <c r="O3130" s="1">
        <v>6078</v>
      </c>
      <c r="P3130" s="1">
        <v>500</v>
      </c>
      <c r="Q3130" s="1">
        <v>19.964600000000001</v>
      </c>
      <c r="R3130" s="1337">
        <v>9982.2999999999993</v>
      </c>
      <c r="S3130" s="1">
        <v>69.94</v>
      </c>
      <c r="T3130" s="1">
        <v>17.544</v>
      </c>
      <c r="U3130" s="1337">
        <v>8772</v>
      </c>
      <c r="V3130" s="1">
        <v>9.0300000000000005E-2</v>
      </c>
      <c r="W3130" s="1336">
        <v>45.164999999999999</v>
      </c>
      <c r="X3130" s="1">
        <v>13</v>
      </c>
      <c r="Y3130" s="1">
        <v>143</v>
      </c>
      <c r="AA3130" s="1">
        <v>401</v>
      </c>
      <c r="AB3130" s="1337">
        <v>1210.3</v>
      </c>
    </row>
    <row r="3131" spans="1:28">
      <c r="A3131" s="1336" t="s">
        <v>1548</v>
      </c>
      <c r="B3131" s="2" t="s">
        <v>1564</v>
      </c>
      <c r="C3131" s="1" t="s">
        <v>1563</v>
      </c>
      <c r="D3131" s="1" t="s">
        <v>129</v>
      </c>
      <c r="E3131" s="1">
        <v>130241</v>
      </c>
      <c r="F3131" s="1336" t="s">
        <v>368</v>
      </c>
      <c r="G3131" s="1" t="s">
        <v>32</v>
      </c>
      <c r="H3131" s="1">
        <v>421216</v>
      </c>
      <c r="I3131" s="3">
        <v>42548</v>
      </c>
      <c r="J3131" s="3">
        <v>42528</v>
      </c>
      <c r="K3131" s="3">
        <v>42546</v>
      </c>
      <c r="L3131" s="1">
        <v>223265</v>
      </c>
      <c r="M3131" s="3">
        <v>42547</v>
      </c>
      <c r="N3131" s="1" t="s">
        <v>89</v>
      </c>
      <c r="O3131" s="1">
        <v>116885</v>
      </c>
      <c r="P3131" s="1">
        <v>2000</v>
      </c>
      <c r="Q3131" s="1">
        <v>19.23</v>
      </c>
      <c r="R3131" s="1337">
        <v>38460</v>
      </c>
      <c r="S3131" s="4">
        <v>-1189.44</v>
      </c>
      <c r="T3131" s="1">
        <v>17.544</v>
      </c>
      <c r="U3131" s="1337">
        <v>35088</v>
      </c>
      <c r="V3131" s="1">
        <v>9.0300000000000005E-2</v>
      </c>
      <c r="W3131" s="1336">
        <v>180.66</v>
      </c>
      <c r="X3131" s="1">
        <v>13</v>
      </c>
      <c r="Y3131" s="1">
        <v>135</v>
      </c>
      <c r="Z3131" s="1" t="s">
        <v>143</v>
      </c>
      <c r="AA3131" s="1">
        <v>401</v>
      </c>
      <c r="AB3131" s="1337">
        <v>3372</v>
      </c>
    </row>
    <row r="3132" spans="1:28">
      <c r="A3132" s="1336" t="s">
        <v>1548</v>
      </c>
      <c r="B3132" s="2" t="s">
        <v>1565</v>
      </c>
      <c r="C3132" s="1" t="s">
        <v>1566</v>
      </c>
      <c r="D3132" s="1" t="s">
        <v>116</v>
      </c>
      <c r="E3132" s="1">
        <v>140008</v>
      </c>
      <c r="F3132" s="1336" t="s">
        <v>123</v>
      </c>
      <c r="G3132" s="1" t="s">
        <v>32</v>
      </c>
      <c r="H3132" s="1">
        <v>418443</v>
      </c>
      <c r="I3132" s="3">
        <v>42525</v>
      </c>
      <c r="J3132" s="3">
        <v>42522</v>
      </c>
      <c r="K3132" s="3">
        <v>42527</v>
      </c>
      <c r="L3132" s="1">
        <v>221710</v>
      </c>
      <c r="M3132" s="3">
        <v>42525</v>
      </c>
      <c r="N3132" s="1" t="s">
        <v>89</v>
      </c>
      <c r="O3132" s="1">
        <v>116701</v>
      </c>
      <c r="P3132" s="1">
        <v>10000</v>
      </c>
      <c r="Q3132" s="1">
        <v>20.21</v>
      </c>
      <c r="R3132" s="1337">
        <v>202100</v>
      </c>
      <c r="S3132" s="4">
        <v>3852.8</v>
      </c>
      <c r="T3132" s="1">
        <v>17.544</v>
      </c>
      <c r="U3132" s="1337">
        <v>175440</v>
      </c>
      <c r="V3132" s="1">
        <v>9.0300000000000005E-2</v>
      </c>
      <c r="W3132" s="1336">
        <v>903.3</v>
      </c>
      <c r="X3132" s="1">
        <v>13</v>
      </c>
      <c r="Y3132" s="1">
        <v>141</v>
      </c>
      <c r="AA3132" s="1">
        <v>401</v>
      </c>
      <c r="AB3132" s="1337">
        <v>26660</v>
      </c>
    </row>
    <row r="3133" spans="1:28">
      <c r="A3133" s="1336" t="s">
        <v>1548</v>
      </c>
      <c r="B3133" s="2" t="s">
        <v>1565</v>
      </c>
      <c r="C3133" s="1" t="s">
        <v>1566</v>
      </c>
      <c r="D3133" s="1" t="s">
        <v>116</v>
      </c>
      <c r="E3133" s="1">
        <v>130004</v>
      </c>
      <c r="F3133" s="1336" t="s">
        <v>125</v>
      </c>
      <c r="G3133" s="1" t="s">
        <v>32</v>
      </c>
      <c r="H3133" s="1">
        <v>418459</v>
      </c>
      <c r="I3133" s="3">
        <v>42525</v>
      </c>
      <c r="J3133" s="3">
        <v>42521</v>
      </c>
      <c r="K3133" s="3">
        <v>42523</v>
      </c>
      <c r="L3133" s="1">
        <v>221753</v>
      </c>
      <c r="M3133" s="3">
        <v>42525</v>
      </c>
      <c r="N3133" s="1" t="s">
        <v>89</v>
      </c>
      <c r="O3133" s="1">
        <v>116640</v>
      </c>
      <c r="P3133" s="1">
        <v>500</v>
      </c>
      <c r="Q3133" s="1">
        <v>20.5</v>
      </c>
      <c r="R3133" s="1337">
        <v>10250</v>
      </c>
      <c r="S3133" s="1">
        <v>337.64</v>
      </c>
      <c r="T3133" s="1">
        <v>17.544</v>
      </c>
      <c r="U3133" s="1337">
        <v>8772</v>
      </c>
      <c r="V3133" s="1">
        <v>9.0300000000000005E-2</v>
      </c>
      <c r="W3133" s="1336">
        <v>45.164999999999999</v>
      </c>
      <c r="X3133" s="1">
        <v>13</v>
      </c>
      <c r="Y3133" s="1">
        <v>130</v>
      </c>
      <c r="AA3133" s="1">
        <v>401</v>
      </c>
      <c r="AB3133" s="1337">
        <v>1478</v>
      </c>
    </row>
    <row r="3134" spans="1:28">
      <c r="A3134" s="1336" t="s">
        <v>1548</v>
      </c>
      <c r="B3134" s="2" t="s">
        <v>1565</v>
      </c>
      <c r="C3134" s="1" t="s">
        <v>1566</v>
      </c>
      <c r="D3134" s="1" t="s">
        <v>116</v>
      </c>
      <c r="E3134" s="1">
        <v>130023</v>
      </c>
      <c r="F3134" s="1336" t="s">
        <v>153</v>
      </c>
      <c r="G3134" s="1" t="s">
        <v>32</v>
      </c>
      <c r="H3134" s="1">
        <v>418745</v>
      </c>
      <c r="I3134" s="3">
        <v>42530</v>
      </c>
      <c r="J3134" s="3">
        <v>42528</v>
      </c>
      <c r="K3134" s="3">
        <v>42529</v>
      </c>
      <c r="N3134" s="1" t="s">
        <v>89</v>
      </c>
      <c r="O3134" s="1">
        <v>116902</v>
      </c>
      <c r="P3134" s="1">
        <v>10000</v>
      </c>
      <c r="Q3134" s="1">
        <v>20.29</v>
      </c>
      <c r="R3134" s="1337">
        <v>202900</v>
      </c>
      <c r="S3134" s="4">
        <v>4652.8</v>
      </c>
      <c r="T3134" s="1">
        <v>17.544</v>
      </c>
      <c r="U3134" s="1337">
        <v>175440</v>
      </c>
      <c r="V3134" s="1">
        <v>9.0300000000000005E-2</v>
      </c>
      <c r="W3134" s="1336">
        <v>903.3</v>
      </c>
      <c r="X3134" s="1">
        <v>13</v>
      </c>
      <c r="Y3134" s="1">
        <v>130</v>
      </c>
      <c r="AA3134" s="1">
        <v>401</v>
      </c>
      <c r="AB3134" s="1337">
        <v>27460</v>
      </c>
    </row>
    <row r="3135" spans="1:28">
      <c r="A3135" s="1336" t="s">
        <v>1548</v>
      </c>
      <c r="B3135" s="2" t="s">
        <v>1565</v>
      </c>
      <c r="C3135" s="1" t="s">
        <v>1566</v>
      </c>
      <c r="D3135" s="1" t="s">
        <v>116</v>
      </c>
      <c r="E3135" s="1">
        <v>130241</v>
      </c>
      <c r="F3135" s="1336" t="s">
        <v>368</v>
      </c>
      <c r="G3135" s="1" t="s">
        <v>32</v>
      </c>
      <c r="H3135" s="1">
        <v>419034</v>
      </c>
      <c r="I3135" s="3">
        <v>42530</v>
      </c>
      <c r="J3135" s="3">
        <v>42528</v>
      </c>
      <c r="K3135" s="3">
        <v>42529</v>
      </c>
      <c r="L3135" s="1">
        <v>222133</v>
      </c>
      <c r="M3135" s="3">
        <v>42529</v>
      </c>
      <c r="N3135" s="1" t="s">
        <v>89</v>
      </c>
      <c r="O3135" s="1">
        <v>116885</v>
      </c>
      <c r="P3135" s="1">
        <v>3000</v>
      </c>
      <c r="Q3135" s="1">
        <v>19.23</v>
      </c>
      <c r="R3135" s="1337">
        <v>57690</v>
      </c>
      <c r="S3135" s="4">
        <v>-1784.16</v>
      </c>
      <c r="T3135" s="1">
        <v>17.544</v>
      </c>
      <c r="U3135" s="1337">
        <v>52632</v>
      </c>
      <c r="V3135" s="1">
        <v>9.0300000000000005E-2</v>
      </c>
      <c r="W3135" s="1336">
        <v>270.99</v>
      </c>
      <c r="X3135" s="1">
        <v>13</v>
      </c>
      <c r="Y3135" s="1">
        <v>135</v>
      </c>
      <c r="Z3135" s="1" t="s">
        <v>143</v>
      </c>
      <c r="AA3135" s="1">
        <v>401</v>
      </c>
      <c r="AB3135" s="1337">
        <v>5058</v>
      </c>
    </row>
    <row r="3136" spans="1:28">
      <c r="A3136" s="1336" t="s">
        <v>1548</v>
      </c>
      <c r="B3136" s="2" t="s">
        <v>1565</v>
      </c>
      <c r="C3136" s="1" t="s">
        <v>1566</v>
      </c>
      <c r="D3136" s="1" t="s">
        <v>116</v>
      </c>
      <c r="E3136" s="1">
        <v>130314</v>
      </c>
      <c r="F3136" s="1336" t="s">
        <v>144</v>
      </c>
      <c r="G3136" s="1" t="s">
        <v>32</v>
      </c>
      <c r="H3136" s="1">
        <v>419115</v>
      </c>
      <c r="I3136" s="3">
        <v>42531</v>
      </c>
      <c r="J3136" s="3">
        <v>42529</v>
      </c>
      <c r="K3136" s="3">
        <v>42535</v>
      </c>
      <c r="N3136" s="1" t="s">
        <v>89</v>
      </c>
      <c r="O3136" s="1">
        <v>117026</v>
      </c>
      <c r="P3136" s="1">
        <v>500</v>
      </c>
      <c r="Q3136" s="1">
        <v>20.29</v>
      </c>
      <c r="R3136" s="1337">
        <v>10145</v>
      </c>
      <c r="S3136" s="1">
        <v>232.64</v>
      </c>
      <c r="T3136" s="1">
        <v>17.544</v>
      </c>
      <c r="U3136" s="1337">
        <v>8772</v>
      </c>
      <c r="V3136" s="1">
        <v>9.0300000000000005E-2</v>
      </c>
      <c r="W3136" s="1336">
        <v>45.164999999999999</v>
      </c>
      <c r="X3136" s="1">
        <v>13</v>
      </c>
      <c r="Y3136" s="1">
        <v>130</v>
      </c>
      <c r="AA3136" s="1">
        <v>401</v>
      </c>
      <c r="AB3136" s="1337">
        <v>1373</v>
      </c>
    </row>
    <row r="3137" spans="1:28">
      <c r="A3137" s="1336" t="s">
        <v>1548</v>
      </c>
      <c r="B3137" s="2" t="s">
        <v>1565</v>
      </c>
      <c r="C3137" s="1" t="s">
        <v>1566</v>
      </c>
      <c r="D3137" s="1" t="s">
        <v>116</v>
      </c>
      <c r="E3137" s="1">
        <v>140034</v>
      </c>
      <c r="F3137" s="1336" t="s">
        <v>1191</v>
      </c>
      <c r="G3137" s="1" t="s">
        <v>32</v>
      </c>
      <c r="H3137" s="1">
        <v>419145</v>
      </c>
      <c r="I3137" s="3">
        <v>42531</v>
      </c>
      <c r="J3137" s="3">
        <v>42527</v>
      </c>
      <c r="K3137" s="3">
        <v>42551</v>
      </c>
      <c r="L3137" s="1">
        <v>222167</v>
      </c>
      <c r="M3137" s="3">
        <v>42530</v>
      </c>
      <c r="N3137" s="1" t="s">
        <v>42</v>
      </c>
      <c r="O3137" s="1">
        <v>21636</v>
      </c>
      <c r="P3137" s="1">
        <v>100</v>
      </c>
      <c r="Q3137" s="1">
        <v>19</v>
      </c>
      <c r="R3137" s="1337">
        <v>1900</v>
      </c>
      <c r="S3137" s="1">
        <v>-82.47</v>
      </c>
      <c r="T3137" s="1">
        <v>17.544</v>
      </c>
      <c r="U3137" s="1337">
        <v>1754.4</v>
      </c>
      <c r="V3137" s="1">
        <v>9.0300000000000005E-2</v>
      </c>
      <c r="W3137" s="1336">
        <v>9.0329999999999995</v>
      </c>
      <c r="X3137" s="1">
        <v>13</v>
      </c>
      <c r="Y3137" s="1">
        <v>140</v>
      </c>
      <c r="AA3137" s="1">
        <v>401</v>
      </c>
      <c r="AB3137" s="1336">
        <v>145.6</v>
      </c>
    </row>
    <row r="3138" spans="1:28">
      <c r="A3138" s="1336" t="s">
        <v>1548</v>
      </c>
      <c r="B3138" s="2" t="s">
        <v>1565</v>
      </c>
      <c r="C3138" s="1" t="s">
        <v>1566</v>
      </c>
      <c r="D3138" s="1" t="s">
        <v>116</v>
      </c>
      <c r="E3138" s="1">
        <v>130339</v>
      </c>
      <c r="F3138" s="1336" t="s">
        <v>258</v>
      </c>
      <c r="G3138" s="1" t="s">
        <v>32</v>
      </c>
      <c r="H3138" s="1">
        <v>419392</v>
      </c>
      <c r="I3138" s="3">
        <v>42532</v>
      </c>
      <c r="J3138" s="3">
        <v>42527</v>
      </c>
      <c r="K3138" s="3">
        <v>42528</v>
      </c>
      <c r="L3138" s="1">
        <v>222245</v>
      </c>
      <c r="M3138" s="3">
        <v>42531</v>
      </c>
      <c r="N3138" s="1" t="s">
        <v>89</v>
      </c>
      <c r="O3138" s="1">
        <v>116828</v>
      </c>
      <c r="P3138" s="1">
        <v>2000</v>
      </c>
      <c r="Q3138" s="1">
        <v>19.23</v>
      </c>
      <c r="R3138" s="1337">
        <v>38460</v>
      </c>
      <c r="S3138" s="4">
        <v>-1189.44</v>
      </c>
      <c r="T3138" s="1">
        <v>17.544</v>
      </c>
      <c r="U3138" s="1337">
        <v>35088</v>
      </c>
      <c r="V3138" s="1">
        <v>9.0300000000000005E-2</v>
      </c>
      <c r="W3138" s="1336">
        <v>180.66</v>
      </c>
      <c r="X3138" s="1">
        <v>13</v>
      </c>
      <c r="Y3138" s="1">
        <v>135</v>
      </c>
      <c r="Z3138" s="1" t="s">
        <v>259</v>
      </c>
      <c r="AA3138" s="1">
        <v>401</v>
      </c>
      <c r="AB3138" s="1337">
        <v>3372</v>
      </c>
    </row>
    <row r="3139" spans="1:28">
      <c r="A3139" s="1336" t="s">
        <v>1548</v>
      </c>
      <c r="B3139" s="2" t="s">
        <v>1565</v>
      </c>
      <c r="C3139" s="1" t="s">
        <v>1566</v>
      </c>
      <c r="D3139" s="1" t="s">
        <v>116</v>
      </c>
      <c r="E3139" s="1">
        <v>130339</v>
      </c>
      <c r="F3139" s="1336" t="s">
        <v>258</v>
      </c>
      <c r="G3139" s="1" t="s">
        <v>32</v>
      </c>
      <c r="H3139" s="1">
        <v>419476</v>
      </c>
      <c r="I3139" s="3">
        <v>42534</v>
      </c>
      <c r="J3139" s="3">
        <v>42527</v>
      </c>
      <c r="K3139" s="3">
        <v>42528</v>
      </c>
      <c r="L3139" s="1">
        <v>222351</v>
      </c>
      <c r="M3139" s="3">
        <v>42532</v>
      </c>
      <c r="N3139" s="1" t="s">
        <v>89</v>
      </c>
      <c r="O3139" s="1">
        <v>116865</v>
      </c>
      <c r="P3139" s="1">
        <v>3000</v>
      </c>
      <c r="Q3139" s="1">
        <v>19.23</v>
      </c>
      <c r="R3139" s="1337">
        <v>57690</v>
      </c>
      <c r="S3139" s="4">
        <v>-1784.16</v>
      </c>
      <c r="T3139" s="1">
        <v>17.544</v>
      </c>
      <c r="U3139" s="1337">
        <v>52632</v>
      </c>
      <c r="V3139" s="1">
        <v>9.0300000000000005E-2</v>
      </c>
      <c r="W3139" s="1336">
        <v>270.99</v>
      </c>
      <c r="X3139" s="1">
        <v>13</v>
      </c>
      <c r="Y3139" s="1">
        <v>135</v>
      </c>
      <c r="Z3139" s="1" t="s">
        <v>259</v>
      </c>
      <c r="AA3139" s="1">
        <v>401</v>
      </c>
      <c r="AB3139" s="1337">
        <v>5058</v>
      </c>
    </row>
    <row r="3140" spans="1:28">
      <c r="A3140" s="1336" t="s">
        <v>1548</v>
      </c>
      <c r="B3140" s="2" t="s">
        <v>1565</v>
      </c>
      <c r="C3140" s="1" t="s">
        <v>1566</v>
      </c>
      <c r="D3140" s="1" t="s">
        <v>116</v>
      </c>
      <c r="E3140" s="1">
        <v>130308</v>
      </c>
      <c r="F3140" s="1336" t="s">
        <v>126</v>
      </c>
      <c r="G3140" s="1" t="s">
        <v>32</v>
      </c>
      <c r="H3140" s="1">
        <v>419617</v>
      </c>
      <c r="I3140" s="3">
        <v>42536</v>
      </c>
      <c r="J3140" s="3">
        <v>42529</v>
      </c>
      <c r="K3140" s="3">
        <v>42530</v>
      </c>
      <c r="N3140" s="1" t="s">
        <v>89</v>
      </c>
      <c r="O3140" s="1">
        <v>116999</v>
      </c>
      <c r="P3140" s="1">
        <v>4000</v>
      </c>
      <c r="Q3140" s="1">
        <v>20.29</v>
      </c>
      <c r="R3140" s="1337">
        <v>81160</v>
      </c>
      <c r="S3140" s="4">
        <v>1861.12</v>
      </c>
      <c r="T3140" s="1">
        <v>17.544</v>
      </c>
      <c r="U3140" s="1337">
        <v>70176</v>
      </c>
      <c r="V3140" s="1">
        <v>9.0300000000000005E-2</v>
      </c>
      <c r="W3140" s="1336">
        <v>361.32</v>
      </c>
      <c r="X3140" s="1">
        <v>13</v>
      </c>
      <c r="Y3140" s="1">
        <v>141</v>
      </c>
      <c r="AA3140" s="1">
        <v>401</v>
      </c>
      <c r="AB3140" s="1337">
        <v>10984</v>
      </c>
    </row>
    <row r="3141" spans="1:28">
      <c r="A3141" s="1336" t="s">
        <v>1548</v>
      </c>
      <c r="B3141" s="2" t="s">
        <v>1565</v>
      </c>
      <c r="C3141" s="1" t="s">
        <v>1566</v>
      </c>
      <c r="D3141" s="1" t="s">
        <v>116</v>
      </c>
      <c r="E3141" s="1">
        <v>130241</v>
      </c>
      <c r="F3141" s="1336" t="s">
        <v>368</v>
      </c>
      <c r="G3141" s="1" t="s">
        <v>32</v>
      </c>
      <c r="H3141" s="1">
        <v>420070</v>
      </c>
      <c r="I3141" s="3">
        <v>42537</v>
      </c>
      <c r="J3141" s="3">
        <v>42535</v>
      </c>
      <c r="K3141" s="3">
        <v>42536</v>
      </c>
      <c r="L3141" s="1">
        <v>222607</v>
      </c>
      <c r="M3141" s="3">
        <v>42536</v>
      </c>
      <c r="N3141" s="1" t="s">
        <v>89</v>
      </c>
      <c r="O3141" s="1">
        <v>117228</v>
      </c>
      <c r="P3141" s="1">
        <v>2000</v>
      </c>
      <c r="Q3141" s="1">
        <v>19.23</v>
      </c>
      <c r="R3141" s="1337">
        <v>38460</v>
      </c>
      <c r="S3141" s="4">
        <v>-1189.44</v>
      </c>
      <c r="T3141" s="1">
        <v>17.544</v>
      </c>
      <c r="U3141" s="1337">
        <v>35088</v>
      </c>
      <c r="V3141" s="1">
        <v>9.0300000000000005E-2</v>
      </c>
      <c r="W3141" s="1336">
        <v>180.66</v>
      </c>
      <c r="X3141" s="1">
        <v>13</v>
      </c>
      <c r="Y3141" s="1">
        <v>135</v>
      </c>
      <c r="Z3141" s="1" t="s">
        <v>143</v>
      </c>
      <c r="AA3141" s="1">
        <v>401</v>
      </c>
      <c r="AB3141" s="1337">
        <v>3372</v>
      </c>
    </row>
    <row r="3142" spans="1:28">
      <c r="A3142" s="1336" t="s">
        <v>1548</v>
      </c>
      <c r="B3142" s="2" t="s">
        <v>1565</v>
      </c>
      <c r="C3142" s="1" t="s">
        <v>1566</v>
      </c>
      <c r="D3142" s="1" t="s">
        <v>116</v>
      </c>
      <c r="E3142" s="1">
        <v>130241</v>
      </c>
      <c r="F3142" s="1336" t="s">
        <v>368</v>
      </c>
      <c r="G3142" s="1" t="s">
        <v>32</v>
      </c>
      <c r="H3142" s="1">
        <v>420172</v>
      </c>
      <c r="I3142" s="3">
        <v>42538</v>
      </c>
      <c r="J3142" s="3">
        <v>42537</v>
      </c>
      <c r="K3142" s="3">
        <v>42538</v>
      </c>
      <c r="L3142" s="1">
        <v>222747</v>
      </c>
      <c r="M3142" s="3">
        <v>42537</v>
      </c>
      <c r="N3142" s="1" t="s">
        <v>89</v>
      </c>
      <c r="O3142" s="1">
        <v>117258</v>
      </c>
      <c r="P3142" s="1">
        <v>1000</v>
      </c>
      <c r="Q3142" s="1">
        <v>19.23</v>
      </c>
      <c r="R3142" s="1337">
        <v>19230</v>
      </c>
      <c r="S3142" s="1">
        <v>-594.72</v>
      </c>
      <c r="T3142" s="1">
        <v>17.544</v>
      </c>
      <c r="U3142" s="1337">
        <v>17544</v>
      </c>
      <c r="V3142" s="1">
        <v>9.0300000000000005E-2</v>
      </c>
      <c r="W3142" s="1336">
        <v>90.33</v>
      </c>
      <c r="X3142" s="1">
        <v>13</v>
      </c>
      <c r="Y3142" s="1">
        <v>135</v>
      </c>
      <c r="Z3142" s="1" t="s">
        <v>143</v>
      </c>
      <c r="AA3142" s="1">
        <v>401</v>
      </c>
      <c r="AB3142" s="1337">
        <v>1686</v>
      </c>
    </row>
    <row r="3143" spans="1:28">
      <c r="A3143" s="1336" t="s">
        <v>1548</v>
      </c>
      <c r="B3143" s="2" t="s">
        <v>1565</v>
      </c>
      <c r="C3143" s="1" t="s">
        <v>1566</v>
      </c>
      <c r="D3143" s="1" t="s">
        <v>116</v>
      </c>
      <c r="E3143" s="1">
        <v>130365</v>
      </c>
      <c r="F3143" s="1336" t="s">
        <v>432</v>
      </c>
      <c r="G3143" s="1" t="s">
        <v>32</v>
      </c>
      <c r="H3143" s="1">
        <v>420361</v>
      </c>
      <c r="I3143" s="3">
        <v>42541</v>
      </c>
      <c r="J3143" s="3">
        <v>42538</v>
      </c>
      <c r="K3143" s="3">
        <v>42539</v>
      </c>
      <c r="L3143" s="1">
        <v>222862</v>
      </c>
      <c r="M3143" s="3">
        <v>42541</v>
      </c>
      <c r="N3143" s="1" t="s">
        <v>89</v>
      </c>
      <c r="O3143" s="1">
        <v>117294</v>
      </c>
      <c r="P3143" s="1">
        <v>200</v>
      </c>
      <c r="Q3143" s="1">
        <v>20.21</v>
      </c>
      <c r="R3143" s="1337">
        <v>4042</v>
      </c>
      <c r="S3143" s="1">
        <v>77.06</v>
      </c>
      <c r="T3143" s="1">
        <v>17.544</v>
      </c>
      <c r="U3143" s="1337">
        <v>3508.8</v>
      </c>
      <c r="V3143" s="1">
        <v>9.0300000000000005E-2</v>
      </c>
      <c r="W3143" s="1336">
        <v>18.065999999999999</v>
      </c>
      <c r="X3143" s="1">
        <v>13</v>
      </c>
      <c r="Y3143" s="1">
        <v>135</v>
      </c>
      <c r="Z3143" s="1" t="s">
        <v>90</v>
      </c>
      <c r="AA3143" s="1">
        <v>401</v>
      </c>
      <c r="AB3143" s="1336">
        <v>533.20000000000005</v>
      </c>
    </row>
    <row r="3144" spans="1:28">
      <c r="A3144" s="1336" t="s">
        <v>1548</v>
      </c>
      <c r="B3144" s="2" t="s">
        <v>1565</v>
      </c>
      <c r="C3144" s="1" t="s">
        <v>1566</v>
      </c>
      <c r="D3144" s="1" t="s">
        <v>116</v>
      </c>
      <c r="E3144" s="1">
        <v>130308</v>
      </c>
      <c r="F3144" s="1336" t="s">
        <v>126</v>
      </c>
      <c r="G3144" s="1" t="s">
        <v>32</v>
      </c>
      <c r="H3144" s="1">
        <v>420384</v>
      </c>
      <c r="I3144" s="3">
        <v>42542</v>
      </c>
      <c r="J3144" s="3">
        <v>42537</v>
      </c>
      <c r="K3144" s="3">
        <v>42538</v>
      </c>
      <c r="N3144" s="1" t="s">
        <v>89</v>
      </c>
      <c r="O3144" s="1">
        <v>117266</v>
      </c>
      <c r="P3144" s="1">
        <v>3000</v>
      </c>
      <c r="Q3144" s="1">
        <v>20.29</v>
      </c>
      <c r="R3144" s="1337">
        <v>60870</v>
      </c>
      <c r="S3144" s="4">
        <v>1395.84</v>
      </c>
      <c r="T3144" s="1">
        <v>17.544</v>
      </c>
      <c r="U3144" s="1337">
        <v>52632</v>
      </c>
      <c r="V3144" s="1">
        <v>9.0300000000000005E-2</v>
      </c>
      <c r="W3144" s="1336">
        <v>270.99</v>
      </c>
      <c r="X3144" s="1">
        <v>13</v>
      </c>
      <c r="Y3144" s="1">
        <v>141</v>
      </c>
      <c r="AA3144" s="1">
        <v>401</v>
      </c>
      <c r="AB3144" s="1337">
        <v>8238</v>
      </c>
    </row>
    <row r="3145" spans="1:28">
      <c r="A3145" s="1336" t="s">
        <v>1548</v>
      </c>
      <c r="B3145" s="2" t="s">
        <v>1565</v>
      </c>
      <c r="C3145" s="1" t="s">
        <v>1566</v>
      </c>
      <c r="D3145" s="1" t="s">
        <v>116</v>
      </c>
      <c r="E3145" s="1">
        <v>130157</v>
      </c>
      <c r="F3145" s="1336" t="s">
        <v>415</v>
      </c>
      <c r="G3145" s="1" t="s">
        <v>32</v>
      </c>
      <c r="H3145" s="1">
        <v>420629</v>
      </c>
      <c r="I3145" s="3">
        <v>42543</v>
      </c>
      <c r="J3145" s="3">
        <v>42542</v>
      </c>
      <c r="K3145" s="3">
        <v>42543</v>
      </c>
      <c r="L3145" s="1">
        <v>222986</v>
      </c>
      <c r="M3145" s="3">
        <v>42542</v>
      </c>
      <c r="N3145" s="1" t="s">
        <v>89</v>
      </c>
      <c r="O3145" s="1">
        <v>117389</v>
      </c>
      <c r="P3145" s="1">
        <v>5000</v>
      </c>
      <c r="Q3145" s="1">
        <v>20.5</v>
      </c>
      <c r="R3145" s="1337">
        <v>102500</v>
      </c>
      <c r="S3145" s="4">
        <v>3376.4</v>
      </c>
      <c r="T3145" s="1">
        <v>17.544</v>
      </c>
      <c r="U3145" s="1337">
        <v>87720</v>
      </c>
      <c r="V3145" s="1">
        <v>9.0300000000000005E-2</v>
      </c>
      <c r="W3145" s="1336">
        <v>451.65</v>
      </c>
      <c r="X3145" s="1">
        <v>13</v>
      </c>
      <c r="Y3145" s="1">
        <v>130</v>
      </c>
      <c r="AA3145" s="1">
        <v>401</v>
      </c>
      <c r="AB3145" s="1337">
        <v>14780</v>
      </c>
    </row>
    <row r="3146" spans="1:28">
      <c r="A3146" s="1336" t="s">
        <v>1548</v>
      </c>
      <c r="B3146" s="2" t="s">
        <v>1565</v>
      </c>
      <c r="C3146" s="1" t="s">
        <v>1566</v>
      </c>
      <c r="D3146" s="1" t="s">
        <v>116</v>
      </c>
      <c r="E3146" s="1">
        <v>130375</v>
      </c>
      <c r="F3146" s="1336" t="s">
        <v>458</v>
      </c>
      <c r="G3146" s="1" t="s">
        <v>32</v>
      </c>
      <c r="H3146" s="1">
        <v>420939</v>
      </c>
      <c r="I3146" s="3">
        <v>42544</v>
      </c>
      <c r="J3146" s="3">
        <v>42542</v>
      </c>
      <c r="K3146" s="3">
        <v>42543</v>
      </c>
      <c r="L3146" s="1">
        <v>223094</v>
      </c>
      <c r="M3146" s="3">
        <v>42544</v>
      </c>
      <c r="N3146" s="1" t="s">
        <v>89</v>
      </c>
      <c r="O3146" s="1">
        <v>117372</v>
      </c>
      <c r="P3146" s="1">
        <v>1500</v>
      </c>
      <c r="Q3146" s="1">
        <v>20.99</v>
      </c>
      <c r="R3146" s="1337">
        <v>31485</v>
      </c>
      <c r="S3146" s="4">
        <v>1747.92</v>
      </c>
      <c r="T3146" s="1">
        <v>17.544</v>
      </c>
      <c r="U3146" s="1337">
        <v>26316</v>
      </c>
      <c r="V3146" s="1">
        <v>9.0300000000000005E-2</v>
      </c>
      <c r="W3146" s="1336">
        <v>135.495</v>
      </c>
      <c r="X3146" s="1">
        <v>13</v>
      </c>
      <c r="Y3146" s="1">
        <v>135</v>
      </c>
      <c r="Z3146" s="1" t="s">
        <v>259</v>
      </c>
      <c r="AA3146" s="1">
        <v>401</v>
      </c>
      <c r="AB3146" s="1337">
        <v>5169</v>
      </c>
    </row>
    <row r="3147" spans="1:28">
      <c r="A3147" s="1336" t="s">
        <v>1548</v>
      </c>
      <c r="B3147" s="2" t="s">
        <v>1567</v>
      </c>
      <c r="C3147" s="1" t="s">
        <v>1566</v>
      </c>
      <c r="D3147" s="1" t="s">
        <v>65</v>
      </c>
      <c r="E3147" s="1">
        <v>140083</v>
      </c>
      <c r="F3147" s="1336" t="s">
        <v>117</v>
      </c>
      <c r="G3147" s="1" t="s">
        <v>32</v>
      </c>
      <c r="H3147" s="1">
        <v>418159</v>
      </c>
      <c r="I3147" s="3">
        <v>42523</v>
      </c>
      <c r="J3147" s="3">
        <v>42520</v>
      </c>
      <c r="K3147" s="3">
        <v>42522</v>
      </c>
      <c r="L3147" s="1">
        <v>221574</v>
      </c>
      <c r="M3147" s="3">
        <v>42523</v>
      </c>
      <c r="N3147" s="1" t="s">
        <v>89</v>
      </c>
      <c r="O3147" s="1">
        <v>116571</v>
      </c>
      <c r="P3147" s="1">
        <v>2000</v>
      </c>
      <c r="Q3147" s="1">
        <v>20.21</v>
      </c>
      <c r="R3147" s="1337">
        <v>40420</v>
      </c>
      <c r="S3147" s="1">
        <v>770.56</v>
      </c>
      <c r="T3147" s="1">
        <v>17.544</v>
      </c>
      <c r="U3147" s="1337">
        <v>35088</v>
      </c>
      <c r="V3147" s="1">
        <v>9.0300000000000005E-2</v>
      </c>
      <c r="W3147" s="1336">
        <v>180.66</v>
      </c>
      <c r="X3147" s="1">
        <v>13</v>
      </c>
      <c r="Y3147" s="1">
        <v>141</v>
      </c>
      <c r="AA3147" s="1">
        <v>401</v>
      </c>
      <c r="AB3147" s="1337">
        <v>5332</v>
      </c>
    </row>
    <row r="3148" spans="1:28">
      <c r="A3148" s="1336" t="s">
        <v>1548</v>
      </c>
      <c r="B3148" s="2" t="s">
        <v>1567</v>
      </c>
      <c r="C3148" s="1" t="s">
        <v>1566</v>
      </c>
      <c r="D3148" s="1" t="s">
        <v>65</v>
      </c>
      <c r="E3148" s="1">
        <v>130349</v>
      </c>
      <c r="F3148" s="1336" t="s">
        <v>141</v>
      </c>
      <c r="G3148" s="1" t="s">
        <v>32</v>
      </c>
      <c r="H3148" s="1">
        <v>418677</v>
      </c>
      <c r="I3148" s="3">
        <v>42530</v>
      </c>
      <c r="J3148" s="3">
        <v>42524</v>
      </c>
      <c r="K3148" s="3">
        <v>42528</v>
      </c>
      <c r="N3148" s="1" t="s">
        <v>89</v>
      </c>
      <c r="O3148" s="1">
        <v>116796</v>
      </c>
      <c r="P3148" s="1">
        <v>1000</v>
      </c>
      <c r="Q3148" s="1">
        <v>20.29</v>
      </c>
      <c r="R3148" s="1337">
        <v>20290</v>
      </c>
      <c r="S3148" s="1">
        <v>465.28</v>
      </c>
      <c r="T3148" s="1">
        <v>17.544</v>
      </c>
      <c r="U3148" s="1337">
        <v>17544</v>
      </c>
      <c r="V3148" s="1">
        <v>9.0300000000000005E-2</v>
      </c>
      <c r="W3148" s="1336">
        <v>90.33</v>
      </c>
      <c r="X3148" s="1">
        <v>13</v>
      </c>
      <c r="Y3148" s="1">
        <v>141</v>
      </c>
      <c r="AA3148" s="1">
        <v>401</v>
      </c>
      <c r="AB3148" s="1337">
        <v>2746</v>
      </c>
    </row>
    <row r="3149" spans="1:28">
      <c r="A3149" s="1336" t="s">
        <v>1548</v>
      </c>
      <c r="B3149" s="2" t="s">
        <v>1567</v>
      </c>
      <c r="C3149" s="1" t="s">
        <v>1566</v>
      </c>
      <c r="D3149" s="1" t="s">
        <v>65</v>
      </c>
      <c r="E3149" s="1">
        <v>130308</v>
      </c>
      <c r="F3149" s="1336" t="s">
        <v>126</v>
      </c>
      <c r="G3149" s="1" t="s">
        <v>32</v>
      </c>
      <c r="H3149" s="1">
        <v>419635</v>
      </c>
      <c r="I3149" s="3">
        <v>42536</v>
      </c>
      <c r="J3149" s="3">
        <v>42535</v>
      </c>
      <c r="K3149" s="3">
        <v>42536</v>
      </c>
      <c r="N3149" s="1" t="s">
        <v>89</v>
      </c>
      <c r="O3149" s="1">
        <v>117218</v>
      </c>
      <c r="P3149" s="1">
        <v>1000</v>
      </c>
      <c r="Q3149" s="1">
        <v>20.29</v>
      </c>
      <c r="R3149" s="1337">
        <v>20290</v>
      </c>
      <c r="S3149" s="1">
        <v>465.28</v>
      </c>
      <c r="T3149" s="1">
        <v>17.544</v>
      </c>
      <c r="U3149" s="1337">
        <v>17544</v>
      </c>
      <c r="V3149" s="1">
        <v>9.0300000000000005E-2</v>
      </c>
      <c r="W3149" s="1336">
        <v>90.33</v>
      </c>
      <c r="X3149" s="1">
        <v>13</v>
      </c>
      <c r="Y3149" s="1">
        <v>141</v>
      </c>
      <c r="AA3149" s="1">
        <v>401</v>
      </c>
      <c r="AB3149" s="1337">
        <v>2746</v>
      </c>
    </row>
    <row r="3150" spans="1:28">
      <c r="A3150" s="1336" t="s">
        <v>1548</v>
      </c>
      <c r="B3150" s="2" t="s">
        <v>1567</v>
      </c>
      <c r="C3150" s="1" t="s">
        <v>1566</v>
      </c>
      <c r="D3150" s="1" t="s">
        <v>65</v>
      </c>
      <c r="E3150" s="1">
        <v>130023</v>
      </c>
      <c r="F3150" s="1336" t="s">
        <v>153</v>
      </c>
      <c r="G3150" s="1" t="s">
        <v>32</v>
      </c>
      <c r="H3150" s="1">
        <v>419976</v>
      </c>
      <c r="I3150" s="3">
        <v>42538</v>
      </c>
      <c r="J3150" s="3">
        <v>42528</v>
      </c>
      <c r="K3150" s="3">
        <v>42529</v>
      </c>
      <c r="N3150" s="1" t="s">
        <v>89</v>
      </c>
      <c r="O3150" s="1">
        <v>116902</v>
      </c>
      <c r="P3150" s="1">
        <v>2000</v>
      </c>
      <c r="Q3150" s="1">
        <v>20.29</v>
      </c>
      <c r="R3150" s="1337">
        <v>40580</v>
      </c>
      <c r="S3150" s="1">
        <v>930.56</v>
      </c>
      <c r="T3150" s="1">
        <v>17.544</v>
      </c>
      <c r="U3150" s="1337">
        <v>35088</v>
      </c>
      <c r="V3150" s="1">
        <v>9.0300000000000005E-2</v>
      </c>
      <c r="W3150" s="1336">
        <v>180.66</v>
      </c>
      <c r="X3150" s="1">
        <v>13</v>
      </c>
      <c r="Y3150" s="1">
        <v>130</v>
      </c>
      <c r="AA3150" s="1">
        <v>401</v>
      </c>
      <c r="AB3150" s="1337">
        <v>5492</v>
      </c>
    </row>
    <row r="3151" spans="1:28">
      <c r="A3151" s="1336" t="s">
        <v>1548</v>
      </c>
      <c r="B3151" s="2" t="s">
        <v>1568</v>
      </c>
      <c r="C3151" s="1" t="s">
        <v>1566</v>
      </c>
      <c r="D3151" s="1" t="s">
        <v>129</v>
      </c>
      <c r="E3151" s="1">
        <v>130308</v>
      </c>
      <c r="F3151" s="1336" t="s">
        <v>126</v>
      </c>
      <c r="G3151" s="1" t="s">
        <v>32</v>
      </c>
      <c r="H3151" s="1">
        <v>419635</v>
      </c>
      <c r="I3151" s="3">
        <v>42536</v>
      </c>
      <c r="J3151" s="3">
        <v>42535</v>
      </c>
      <c r="K3151" s="3">
        <v>42536</v>
      </c>
      <c r="N3151" s="1" t="s">
        <v>89</v>
      </c>
      <c r="O3151" s="1">
        <v>117218</v>
      </c>
      <c r="P3151" s="1">
        <v>2000</v>
      </c>
      <c r="Q3151" s="1">
        <v>20.29</v>
      </c>
      <c r="R3151" s="1337">
        <v>40580</v>
      </c>
      <c r="S3151" s="1">
        <v>930.56</v>
      </c>
      <c r="T3151" s="1">
        <v>17.544</v>
      </c>
      <c r="U3151" s="1337">
        <v>35088</v>
      </c>
      <c r="V3151" s="1">
        <v>9.0300000000000005E-2</v>
      </c>
      <c r="W3151" s="1336">
        <v>180.66</v>
      </c>
      <c r="X3151" s="1">
        <v>13</v>
      </c>
      <c r="Y3151" s="1">
        <v>141</v>
      </c>
      <c r="AA3151" s="1">
        <v>401</v>
      </c>
      <c r="AB3151" s="1337">
        <v>5492</v>
      </c>
    </row>
    <row r="3152" spans="1:28">
      <c r="A3152" s="1336" t="s">
        <v>1548</v>
      </c>
      <c r="B3152" s="2" t="s">
        <v>1568</v>
      </c>
      <c r="C3152" s="1" t="s">
        <v>1566</v>
      </c>
      <c r="D3152" s="1" t="s">
        <v>129</v>
      </c>
      <c r="E3152" s="1">
        <v>130308</v>
      </c>
      <c r="F3152" s="1336" t="s">
        <v>126</v>
      </c>
      <c r="G3152" s="1" t="s">
        <v>32</v>
      </c>
      <c r="H3152" s="1">
        <v>420802</v>
      </c>
      <c r="I3152" s="3">
        <v>42545</v>
      </c>
      <c r="J3152" s="3">
        <v>42541</v>
      </c>
      <c r="K3152" s="3">
        <v>42542</v>
      </c>
      <c r="N3152" s="1" t="s">
        <v>89</v>
      </c>
      <c r="O3152" s="1">
        <v>117346</v>
      </c>
      <c r="P3152" s="1">
        <v>2000</v>
      </c>
      <c r="Q3152" s="1">
        <v>20.29</v>
      </c>
      <c r="R3152" s="1337">
        <v>40580</v>
      </c>
      <c r="S3152" s="1">
        <v>930.56</v>
      </c>
      <c r="T3152" s="1">
        <v>17.544</v>
      </c>
      <c r="U3152" s="1337">
        <v>35088</v>
      </c>
      <c r="V3152" s="1">
        <v>9.0300000000000005E-2</v>
      </c>
      <c r="W3152" s="1336">
        <v>180.66</v>
      </c>
      <c r="X3152" s="1">
        <v>13</v>
      </c>
      <c r="Y3152" s="1">
        <v>141</v>
      </c>
      <c r="AA3152" s="1">
        <v>401</v>
      </c>
      <c r="AB3152" s="1337">
        <v>5492</v>
      </c>
    </row>
    <row r="3153" spans="1:28">
      <c r="A3153" s="1336" t="s">
        <v>1548</v>
      </c>
      <c r="B3153" s="2" t="s">
        <v>1569</v>
      </c>
      <c r="C3153" s="1" t="s">
        <v>1570</v>
      </c>
      <c r="D3153" s="1" t="s">
        <v>116</v>
      </c>
      <c r="E3153" s="1">
        <v>130004</v>
      </c>
      <c r="F3153" s="1336" t="s">
        <v>125</v>
      </c>
      <c r="G3153" s="1" t="s">
        <v>32</v>
      </c>
      <c r="H3153" s="1">
        <v>418456</v>
      </c>
      <c r="I3153" s="3">
        <v>42525</v>
      </c>
      <c r="J3153" s="3">
        <v>42521</v>
      </c>
      <c r="K3153" s="3">
        <v>42523</v>
      </c>
      <c r="L3153" s="1">
        <v>221718</v>
      </c>
      <c r="M3153" s="3">
        <v>42525</v>
      </c>
      <c r="N3153" s="1" t="s">
        <v>89</v>
      </c>
      <c r="O3153" s="1">
        <v>116627</v>
      </c>
      <c r="P3153" s="1">
        <v>2500</v>
      </c>
      <c r="Q3153" s="1">
        <v>20.5</v>
      </c>
      <c r="R3153" s="1337">
        <v>51250</v>
      </c>
      <c r="S3153" s="4">
        <v>1688.2</v>
      </c>
      <c r="T3153" s="1">
        <v>17.544</v>
      </c>
      <c r="U3153" s="1337">
        <v>43860</v>
      </c>
      <c r="V3153" s="1">
        <v>9.0300000000000005E-2</v>
      </c>
      <c r="W3153" s="1336">
        <v>225.82499999999999</v>
      </c>
      <c r="X3153" s="1">
        <v>13</v>
      </c>
      <c r="Y3153" s="1">
        <v>130</v>
      </c>
      <c r="AA3153" s="1">
        <v>401</v>
      </c>
      <c r="AB3153" s="1337">
        <v>7390</v>
      </c>
    </row>
    <row r="3154" spans="1:28">
      <c r="A3154" s="1336" t="s">
        <v>1548</v>
      </c>
      <c r="B3154" s="2" t="s">
        <v>1569</v>
      </c>
      <c r="C3154" s="1" t="s">
        <v>1570</v>
      </c>
      <c r="D3154" s="1" t="s">
        <v>116</v>
      </c>
      <c r="E3154" s="1">
        <v>130241</v>
      </c>
      <c r="F3154" s="1336" t="s">
        <v>368</v>
      </c>
      <c r="G3154" s="1" t="s">
        <v>32</v>
      </c>
      <c r="H3154" s="1">
        <v>418937</v>
      </c>
      <c r="I3154" s="3">
        <v>42529</v>
      </c>
      <c r="J3154" s="3">
        <v>42528</v>
      </c>
      <c r="K3154" s="3">
        <v>42528</v>
      </c>
      <c r="L3154" s="1">
        <v>221978</v>
      </c>
      <c r="M3154" s="3">
        <v>42528</v>
      </c>
      <c r="N3154" s="1" t="s">
        <v>89</v>
      </c>
      <c r="O3154" s="1">
        <v>116885</v>
      </c>
      <c r="P3154" s="1">
        <v>3000</v>
      </c>
      <c r="Q3154" s="1">
        <v>19.23</v>
      </c>
      <c r="R3154" s="1337">
        <v>57690</v>
      </c>
      <c r="S3154" s="4">
        <v>-1784.16</v>
      </c>
      <c r="T3154" s="1">
        <v>17.544</v>
      </c>
      <c r="U3154" s="1337">
        <v>52632</v>
      </c>
      <c r="V3154" s="1">
        <v>9.0300000000000005E-2</v>
      </c>
      <c r="W3154" s="1336">
        <v>270.99</v>
      </c>
      <c r="X3154" s="1">
        <v>13</v>
      </c>
      <c r="Y3154" s="1">
        <v>135</v>
      </c>
      <c r="Z3154" s="1" t="s">
        <v>143</v>
      </c>
      <c r="AA3154" s="1">
        <v>401</v>
      </c>
      <c r="AB3154" s="1337">
        <v>5058</v>
      </c>
    </row>
    <row r="3155" spans="1:28">
      <c r="A3155" s="1336" t="s">
        <v>1548</v>
      </c>
      <c r="B3155" s="2" t="s">
        <v>1569</v>
      </c>
      <c r="C3155" s="1" t="s">
        <v>1570</v>
      </c>
      <c r="D3155" s="1" t="s">
        <v>116</v>
      </c>
      <c r="E3155" s="1">
        <v>130004</v>
      </c>
      <c r="F3155" s="1336" t="s">
        <v>125</v>
      </c>
      <c r="G3155" s="1" t="s">
        <v>32</v>
      </c>
      <c r="H3155" s="1">
        <v>419197</v>
      </c>
      <c r="I3155" s="3">
        <v>42531</v>
      </c>
      <c r="J3155" s="3">
        <v>42530</v>
      </c>
      <c r="K3155" s="3">
        <v>42531</v>
      </c>
      <c r="L3155" s="1">
        <v>222161</v>
      </c>
      <c r="M3155" s="3">
        <v>42530</v>
      </c>
      <c r="N3155" s="1" t="s">
        <v>89</v>
      </c>
      <c r="O3155" s="1">
        <v>117046</v>
      </c>
      <c r="P3155" s="1">
        <v>1000</v>
      </c>
      <c r="Q3155" s="1">
        <v>20.5</v>
      </c>
      <c r="R3155" s="1337">
        <v>20500</v>
      </c>
      <c r="S3155" s="1">
        <v>675.28</v>
      </c>
      <c r="T3155" s="1">
        <v>17.544</v>
      </c>
      <c r="U3155" s="1337">
        <v>17544</v>
      </c>
      <c r="V3155" s="1">
        <v>9.0300000000000005E-2</v>
      </c>
      <c r="W3155" s="1336">
        <v>90.33</v>
      </c>
      <c r="X3155" s="1">
        <v>13</v>
      </c>
      <c r="Y3155" s="1">
        <v>130</v>
      </c>
      <c r="AA3155" s="1">
        <v>401</v>
      </c>
      <c r="AB3155" s="1337">
        <v>2956</v>
      </c>
    </row>
    <row r="3156" spans="1:28">
      <c r="A3156" s="1336" t="s">
        <v>1548</v>
      </c>
      <c r="B3156" s="2" t="s">
        <v>1569</v>
      </c>
      <c r="C3156" s="1" t="s">
        <v>1570</v>
      </c>
      <c r="D3156" s="1" t="s">
        <v>116</v>
      </c>
      <c r="E3156" s="1">
        <v>130308</v>
      </c>
      <c r="F3156" s="1336" t="s">
        <v>126</v>
      </c>
      <c r="G3156" s="1" t="s">
        <v>32</v>
      </c>
      <c r="H3156" s="1">
        <v>419617</v>
      </c>
      <c r="I3156" s="3">
        <v>42536</v>
      </c>
      <c r="J3156" s="3">
        <v>42529</v>
      </c>
      <c r="K3156" s="3">
        <v>42530</v>
      </c>
      <c r="N3156" s="1" t="s">
        <v>89</v>
      </c>
      <c r="O3156" s="1">
        <v>116999</v>
      </c>
      <c r="P3156" s="1">
        <v>2000</v>
      </c>
      <c r="Q3156" s="1">
        <v>20.29</v>
      </c>
      <c r="R3156" s="1337">
        <v>40580</v>
      </c>
      <c r="S3156" s="1">
        <v>930.56</v>
      </c>
      <c r="T3156" s="1">
        <v>17.544</v>
      </c>
      <c r="U3156" s="1337">
        <v>35088</v>
      </c>
      <c r="V3156" s="1">
        <v>9.0300000000000005E-2</v>
      </c>
      <c r="W3156" s="1336">
        <v>180.66</v>
      </c>
      <c r="X3156" s="1">
        <v>13</v>
      </c>
      <c r="Y3156" s="1">
        <v>141</v>
      </c>
      <c r="AA3156" s="1">
        <v>401</v>
      </c>
      <c r="AB3156" s="1337">
        <v>5492</v>
      </c>
    </row>
    <row r="3157" spans="1:28">
      <c r="A3157" s="1336" t="s">
        <v>1548</v>
      </c>
      <c r="B3157" s="2" t="s">
        <v>1569</v>
      </c>
      <c r="C3157" s="1" t="s">
        <v>1570</v>
      </c>
      <c r="D3157" s="1" t="s">
        <v>116</v>
      </c>
      <c r="E3157" s="1">
        <v>142059</v>
      </c>
      <c r="F3157" s="1336" t="s">
        <v>1443</v>
      </c>
      <c r="G3157" s="1" t="s">
        <v>32</v>
      </c>
      <c r="H3157" s="1">
        <v>419945</v>
      </c>
      <c r="I3157" s="3">
        <v>42526</v>
      </c>
      <c r="J3157" s="3">
        <v>42461</v>
      </c>
      <c r="K3157" s="3">
        <v>42482</v>
      </c>
      <c r="N3157" s="1" t="s">
        <v>56</v>
      </c>
      <c r="O3157" s="1">
        <v>5960</v>
      </c>
      <c r="P3157" s="1">
        <v>700</v>
      </c>
      <c r="Q3157" s="1">
        <v>24.0731</v>
      </c>
      <c r="R3157" s="1337">
        <v>16851.169999999998</v>
      </c>
      <c r="S3157" s="4">
        <v>2973.87</v>
      </c>
      <c r="T3157" s="1">
        <v>17.544</v>
      </c>
      <c r="U3157" s="1337">
        <v>12280.8</v>
      </c>
      <c r="V3157" s="1">
        <v>9.0300000000000005E-2</v>
      </c>
      <c r="W3157" s="1336">
        <v>63.231000000000002</v>
      </c>
      <c r="X3157" s="1">
        <v>13</v>
      </c>
      <c r="Y3157" s="1">
        <v>144</v>
      </c>
      <c r="AA3157" s="1">
        <v>401</v>
      </c>
      <c r="AB3157" s="1337">
        <v>4570.37</v>
      </c>
    </row>
    <row r="3158" spans="1:28">
      <c r="A3158" s="1336" t="s">
        <v>1548</v>
      </c>
      <c r="B3158" s="2" t="s">
        <v>1571</v>
      </c>
      <c r="C3158" s="1" t="s">
        <v>1570</v>
      </c>
      <c r="D3158" s="1" t="s">
        <v>692</v>
      </c>
      <c r="E3158" s="1">
        <v>140083</v>
      </c>
      <c r="F3158" s="1336" t="s">
        <v>117</v>
      </c>
      <c r="G3158" s="1" t="s">
        <v>32</v>
      </c>
      <c r="H3158" s="1">
        <v>420234</v>
      </c>
      <c r="I3158" s="3">
        <v>42539</v>
      </c>
      <c r="J3158" s="3">
        <v>42517</v>
      </c>
      <c r="K3158" s="3">
        <v>42536</v>
      </c>
      <c r="L3158" s="1">
        <v>222804</v>
      </c>
      <c r="M3158" s="3">
        <v>42538</v>
      </c>
      <c r="N3158" s="1" t="s">
        <v>89</v>
      </c>
      <c r="O3158" s="1">
        <v>116550</v>
      </c>
      <c r="P3158" s="1">
        <v>800</v>
      </c>
      <c r="Q3158" s="1">
        <v>19.72</v>
      </c>
      <c r="R3158" s="1337">
        <v>15776</v>
      </c>
      <c r="S3158" s="1">
        <v>-83.78</v>
      </c>
      <c r="T3158" s="1">
        <v>17.544</v>
      </c>
      <c r="U3158" s="1337">
        <v>14035.2</v>
      </c>
      <c r="V3158" s="1">
        <v>9.0300000000000005E-2</v>
      </c>
      <c r="W3158" s="1336">
        <v>72.263999999999996</v>
      </c>
      <c r="X3158" s="1">
        <v>13</v>
      </c>
      <c r="Y3158" s="1">
        <v>141</v>
      </c>
      <c r="AA3158" s="1">
        <v>401</v>
      </c>
      <c r="AB3158" s="1337">
        <v>1740.8</v>
      </c>
    </row>
    <row r="3159" spans="1:28">
      <c r="A3159" s="1336" t="s">
        <v>1548</v>
      </c>
      <c r="B3159" s="2" t="s">
        <v>1572</v>
      </c>
      <c r="C3159" s="1" t="s">
        <v>1570</v>
      </c>
      <c r="D3159" s="1" t="s">
        <v>65</v>
      </c>
      <c r="E3159" s="1">
        <v>140083</v>
      </c>
      <c r="F3159" s="1336" t="s">
        <v>117</v>
      </c>
      <c r="G3159" s="1" t="s">
        <v>32</v>
      </c>
      <c r="H3159" s="1">
        <v>420879</v>
      </c>
      <c r="I3159" s="3">
        <v>42544</v>
      </c>
      <c r="J3159" s="3">
        <v>42520</v>
      </c>
      <c r="K3159" s="3">
        <v>42541</v>
      </c>
      <c r="L3159" s="1">
        <v>223068</v>
      </c>
      <c r="M3159" s="3">
        <v>42543</v>
      </c>
      <c r="N3159" s="1" t="s">
        <v>89</v>
      </c>
      <c r="O3159" s="1">
        <v>116571</v>
      </c>
      <c r="P3159" s="1">
        <v>1000</v>
      </c>
      <c r="Q3159" s="1">
        <v>20.21</v>
      </c>
      <c r="R3159" s="1337">
        <v>20210</v>
      </c>
      <c r="S3159" s="1">
        <v>385.28</v>
      </c>
      <c r="T3159" s="1">
        <v>17.544</v>
      </c>
      <c r="U3159" s="1337">
        <v>17544</v>
      </c>
      <c r="V3159" s="1">
        <v>9.0300000000000005E-2</v>
      </c>
      <c r="W3159" s="1336">
        <v>90.33</v>
      </c>
      <c r="X3159" s="1">
        <v>13</v>
      </c>
      <c r="Y3159" s="1">
        <v>141</v>
      </c>
      <c r="AA3159" s="1">
        <v>401</v>
      </c>
      <c r="AB3159" s="1337">
        <v>2666</v>
      </c>
    </row>
    <row r="3160" spans="1:28">
      <c r="A3160" s="1336" t="s">
        <v>1548</v>
      </c>
      <c r="B3160" s="2" t="s">
        <v>1572</v>
      </c>
      <c r="C3160" s="1" t="s">
        <v>1570</v>
      </c>
      <c r="D3160" s="1" t="s">
        <v>65</v>
      </c>
      <c r="E3160" s="1">
        <v>130322</v>
      </c>
      <c r="F3160" s="1336" t="s">
        <v>142</v>
      </c>
      <c r="G3160" s="1" t="s">
        <v>32</v>
      </c>
      <c r="H3160" s="1">
        <v>420910</v>
      </c>
      <c r="I3160" s="3">
        <v>42544</v>
      </c>
      <c r="J3160" s="3">
        <v>42534</v>
      </c>
      <c r="K3160" s="3">
        <v>42549</v>
      </c>
      <c r="L3160" s="1">
        <v>223056</v>
      </c>
      <c r="M3160" s="3">
        <v>42543</v>
      </c>
      <c r="N3160" s="1" t="s">
        <v>89</v>
      </c>
      <c r="O3160" s="1">
        <v>117173</v>
      </c>
      <c r="P3160" s="1">
        <v>1000</v>
      </c>
      <c r="Q3160" s="1">
        <v>20.010000000000002</v>
      </c>
      <c r="R3160" s="1337">
        <v>20010</v>
      </c>
      <c r="S3160" s="1">
        <v>185.28</v>
      </c>
      <c r="T3160" s="1">
        <v>17.544</v>
      </c>
      <c r="U3160" s="1337">
        <v>17544</v>
      </c>
      <c r="V3160" s="1">
        <v>9.0300000000000005E-2</v>
      </c>
      <c r="W3160" s="1336">
        <v>90.33</v>
      </c>
      <c r="X3160" s="1">
        <v>13</v>
      </c>
      <c r="Y3160" s="1">
        <v>135</v>
      </c>
      <c r="Z3160" s="1" t="s">
        <v>143</v>
      </c>
      <c r="AA3160" s="1">
        <v>401</v>
      </c>
      <c r="AB3160" s="1337">
        <v>2466</v>
      </c>
    </row>
    <row r="3161" spans="1:28">
      <c r="A3161" s="1336" t="s">
        <v>1548</v>
      </c>
      <c r="B3161" s="2" t="s">
        <v>1572</v>
      </c>
      <c r="C3161" s="1" t="s">
        <v>1570</v>
      </c>
      <c r="D3161" s="1" t="s">
        <v>65</v>
      </c>
      <c r="E3161" s="1">
        <v>140008</v>
      </c>
      <c r="F3161" s="1336" t="s">
        <v>123</v>
      </c>
      <c r="G3161" s="1" t="s">
        <v>32</v>
      </c>
      <c r="H3161" s="1">
        <v>420952</v>
      </c>
      <c r="I3161" s="3">
        <v>42545</v>
      </c>
      <c r="J3161" s="3">
        <v>42522</v>
      </c>
      <c r="K3161" s="3">
        <v>42541</v>
      </c>
      <c r="L3161" s="1">
        <v>223143</v>
      </c>
      <c r="M3161" s="3">
        <v>42545</v>
      </c>
      <c r="N3161" s="1" t="s">
        <v>89</v>
      </c>
      <c r="O3161" s="1">
        <v>116701</v>
      </c>
      <c r="P3161" s="1">
        <v>3000</v>
      </c>
      <c r="Q3161" s="1">
        <v>20.21</v>
      </c>
      <c r="R3161" s="1337">
        <v>60630</v>
      </c>
      <c r="S3161" s="4">
        <v>1155.8399999999999</v>
      </c>
      <c r="T3161" s="1">
        <v>17.544</v>
      </c>
      <c r="U3161" s="1337">
        <v>52632</v>
      </c>
      <c r="V3161" s="1">
        <v>9.0300000000000005E-2</v>
      </c>
      <c r="W3161" s="1336">
        <v>270.99</v>
      </c>
      <c r="X3161" s="1">
        <v>13</v>
      </c>
      <c r="Y3161" s="1">
        <v>141</v>
      </c>
      <c r="AA3161" s="1">
        <v>401</v>
      </c>
      <c r="AB3161" s="1337">
        <v>7998</v>
      </c>
    </row>
    <row r="3162" spans="1:28">
      <c r="A3162" s="1336" t="s">
        <v>1548</v>
      </c>
      <c r="B3162" s="2" t="s">
        <v>1573</v>
      </c>
      <c r="C3162" s="1" t="s">
        <v>1570</v>
      </c>
      <c r="D3162" s="1" t="s">
        <v>129</v>
      </c>
      <c r="E3162" s="1">
        <v>130308</v>
      </c>
      <c r="F3162" s="1336" t="s">
        <v>126</v>
      </c>
      <c r="G3162" s="1" t="s">
        <v>32</v>
      </c>
      <c r="H3162" s="1">
        <v>417952</v>
      </c>
      <c r="I3162" s="3">
        <v>42522</v>
      </c>
      <c r="J3162" s="3">
        <v>42506</v>
      </c>
      <c r="K3162" s="3">
        <v>42527</v>
      </c>
      <c r="N3162" s="1" t="s">
        <v>89</v>
      </c>
      <c r="O3162" s="1">
        <v>116207</v>
      </c>
      <c r="P3162" s="1">
        <v>2000</v>
      </c>
      <c r="Q3162" s="1">
        <v>19.23</v>
      </c>
      <c r="R3162" s="1337">
        <v>38460</v>
      </c>
      <c r="S3162" s="4">
        <v>-1189.44</v>
      </c>
      <c r="T3162" s="1">
        <v>17.544</v>
      </c>
      <c r="U3162" s="1337">
        <v>35088</v>
      </c>
      <c r="V3162" s="1">
        <v>9.0300000000000005E-2</v>
      </c>
      <c r="W3162" s="1336">
        <v>180.66</v>
      </c>
      <c r="X3162" s="1">
        <v>13</v>
      </c>
      <c r="Y3162" s="1">
        <v>141</v>
      </c>
      <c r="AA3162" s="1">
        <v>401</v>
      </c>
      <c r="AB3162" s="1337">
        <v>3372</v>
      </c>
    </row>
    <row r="3163" spans="1:28">
      <c r="A3163" s="1336" t="s">
        <v>1548</v>
      </c>
      <c r="B3163" s="2" t="s">
        <v>1573</v>
      </c>
      <c r="C3163" s="1" t="s">
        <v>1570</v>
      </c>
      <c r="D3163" s="1" t="s">
        <v>129</v>
      </c>
      <c r="E3163" s="1">
        <v>130308</v>
      </c>
      <c r="F3163" s="1336" t="s">
        <v>126</v>
      </c>
      <c r="G3163" s="1" t="s">
        <v>32</v>
      </c>
      <c r="H3163" s="1">
        <v>418647</v>
      </c>
      <c r="I3163" s="3">
        <v>42529</v>
      </c>
      <c r="J3163" s="3">
        <v>42509</v>
      </c>
      <c r="K3163" s="3">
        <v>42530</v>
      </c>
      <c r="N3163" s="1" t="s">
        <v>89</v>
      </c>
      <c r="O3163" s="1">
        <v>116295</v>
      </c>
      <c r="P3163" s="1">
        <v>2000</v>
      </c>
      <c r="Q3163" s="1">
        <v>19.23</v>
      </c>
      <c r="R3163" s="1337">
        <v>38460</v>
      </c>
      <c r="S3163" s="4">
        <v>-1189.44</v>
      </c>
      <c r="T3163" s="1">
        <v>17.544</v>
      </c>
      <c r="U3163" s="1337">
        <v>35088</v>
      </c>
      <c r="V3163" s="1">
        <v>9.0300000000000005E-2</v>
      </c>
      <c r="W3163" s="1336">
        <v>180.66</v>
      </c>
      <c r="X3163" s="1">
        <v>13</v>
      </c>
      <c r="Y3163" s="1">
        <v>141</v>
      </c>
      <c r="AA3163" s="1">
        <v>401</v>
      </c>
      <c r="AB3163" s="1337">
        <v>3372</v>
      </c>
    </row>
    <row r="3164" spans="1:28">
      <c r="A3164" s="1336" t="s">
        <v>1548</v>
      </c>
      <c r="B3164" s="2" t="s">
        <v>1573</v>
      </c>
      <c r="C3164" s="1" t="s">
        <v>1570</v>
      </c>
      <c r="D3164" s="1" t="s">
        <v>129</v>
      </c>
      <c r="E3164" s="1">
        <v>130241</v>
      </c>
      <c r="F3164" s="1336" t="s">
        <v>368</v>
      </c>
      <c r="G3164" s="1" t="s">
        <v>32</v>
      </c>
      <c r="H3164" s="1">
        <v>421225</v>
      </c>
      <c r="I3164" s="3">
        <v>42548</v>
      </c>
      <c r="J3164" s="3">
        <v>42528</v>
      </c>
      <c r="K3164" s="3">
        <v>42546</v>
      </c>
      <c r="L3164" s="1">
        <v>223255</v>
      </c>
      <c r="M3164" s="3">
        <v>42547</v>
      </c>
      <c r="N3164" s="1" t="s">
        <v>89</v>
      </c>
      <c r="O3164" s="1">
        <v>116885</v>
      </c>
      <c r="P3164" s="1">
        <v>2000</v>
      </c>
      <c r="Q3164" s="1">
        <v>19.23</v>
      </c>
      <c r="R3164" s="1337">
        <v>38460</v>
      </c>
      <c r="S3164" s="4">
        <v>-1189.44</v>
      </c>
      <c r="T3164" s="1">
        <v>17.544</v>
      </c>
      <c r="U3164" s="1337">
        <v>35088</v>
      </c>
      <c r="V3164" s="1">
        <v>9.0300000000000005E-2</v>
      </c>
      <c r="W3164" s="1336">
        <v>180.66</v>
      </c>
      <c r="X3164" s="1">
        <v>13</v>
      </c>
      <c r="Y3164" s="1">
        <v>135</v>
      </c>
      <c r="Z3164" s="1" t="s">
        <v>143</v>
      </c>
      <c r="AA3164" s="1">
        <v>401</v>
      </c>
      <c r="AB3164" s="1337">
        <v>3372</v>
      </c>
    </row>
    <row r="3165" spans="1:28">
      <c r="A3165" s="1336" t="s">
        <v>1548</v>
      </c>
      <c r="B3165" s="2" t="s">
        <v>1574</v>
      </c>
      <c r="C3165" s="1" t="s">
        <v>1575</v>
      </c>
      <c r="D3165" s="1" t="s">
        <v>116</v>
      </c>
      <c r="E3165" s="1">
        <v>130004</v>
      </c>
      <c r="F3165" s="1336" t="s">
        <v>125</v>
      </c>
      <c r="G3165" s="1" t="s">
        <v>32</v>
      </c>
      <c r="H3165" s="1">
        <v>418431</v>
      </c>
      <c r="I3165" s="3">
        <v>42525</v>
      </c>
      <c r="J3165" s="3">
        <v>42521</v>
      </c>
      <c r="K3165" s="3">
        <v>42523</v>
      </c>
      <c r="L3165" s="1">
        <v>221712</v>
      </c>
      <c r="M3165" s="3">
        <v>42525</v>
      </c>
      <c r="N3165" s="1" t="s">
        <v>89</v>
      </c>
      <c r="O3165" s="1">
        <v>116627</v>
      </c>
      <c r="P3165" s="1">
        <v>500</v>
      </c>
      <c r="Q3165" s="1">
        <v>20.5</v>
      </c>
      <c r="R3165" s="1337">
        <v>10250</v>
      </c>
      <c r="S3165" s="1">
        <v>337.64</v>
      </c>
      <c r="T3165" s="1">
        <v>17.544</v>
      </c>
      <c r="U3165" s="1337">
        <v>8772</v>
      </c>
      <c r="V3165" s="1">
        <v>9.0300000000000005E-2</v>
      </c>
      <c r="W3165" s="1336">
        <v>45.164999999999999</v>
      </c>
      <c r="X3165" s="1">
        <v>13</v>
      </c>
      <c r="Y3165" s="1">
        <v>130</v>
      </c>
      <c r="AA3165" s="1">
        <v>401</v>
      </c>
      <c r="AB3165" s="1337">
        <v>1478</v>
      </c>
    </row>
    <row r="3166" spans="1:28">
      <c r="A3166" s="1336" t="s">
        <v>1548</v>
      </c>
      <c r="B3166" s="2" t="s">
        <v>1574</v>
      </c>
      <c r="C3166" s="1" t="s">
        <v>1575</v>
      </c>
      <c r="D3166" s="1" t="s">
        <v>116</v>
      </c>
      <c r="E3166" s="1">
        <v>140008</v>
      </c>
      <c r="F3166" s="1336" t="s">
        <v>123</v>
      </c>
      <c r="G3166" s="1" t="s">
        <v>32</v>
      </c>
      <c r="H3166" s="1">
        <v>418443</v>
      </c>
      <c r="I3166" s="3">
        <v>42525</v>
      </c>
      <c r="J3166" s="3">
        <v>42522</v>
      </c>
      <c r="K3166" s="3">
        <v>42527</v>
      </c>
      <c r="L3166" s="1">
        <v>221710</v>
      </c>
      <c r="M3166" s="3">
        <v>42525</v>
      </c>
      <c r="N3166" s="1" t="s">
        <v>89</v>
      </c>
      <c r="O3166" s="1">
        <v>116701</v>
      </c>
      <c r="P3166" s="1">
        <v>5000</v>
      </c>
      <c r="Q3166" s="1">
        <v>20.21</v>
      </c>
      <c r="R3166" s="1337">
        <v>101050</v>
      </c>
      <c r="S3166" s="4">
        <v>1926.4</v>
      </c>
      <c r="T3166" s="1">
        <v>17.544</v>
      </c>
      <c r="U3166" s="1337">
        <v>87720</v>
      </c>
      <c r="V3166" s="1">
        <v>9.0300000000000005E-2</v>
      </c>
      <c r="W3166" s="1336">
        <v>451.65</v>
      </c>
      <c r="X3166" s="1">
        <v>13</v>
      </c>
      <c r="Y3166" s="1">
        <v>141</v>
      </c>
      <c r="AA3166" s="1">
        <v>401</v>
      </c>
      <c r="AB3166" s="1337">
        <v>13330</v>
      </c>
    </row>
    <row r="3167" spans="1:28">
      <c r="A3167" s="1336" t="s">
        <v>1548</v>
      </c>
      <c r="B3167" s="2" t="s">
        <v>1574</v>
      </c>
      <c r="C3167" s="1" t="s">
        <v>1575</v>
      </c>
      <c r="D3167" s="1" t="s">
        <v>116</v>
      </c>
      <c r="E3167" s="1">
        <v>130023</v>
      </c>
      <c r="F3167" s="1336" t="s">
        <v>153</v>
      </c>
      <c r="G3167" s="1" t="s">
        <v>32</v>
      </c>
      <c r="H3167" s="1">
        <v>418664</v>
      </c>
      <c r="I3167" s="3">
        <v>42529</v>
      </c>
      <c r="J3167" s="3">
        <v>42528</v>
      </c>
      <c r="K3167" s="3">
        <v>42529</v>
      </c>
      <c r="N3167" s="1" t="s">
        <v>89</v>
      </c>
      <c r="O3167" s="1">
        <v>116902</v>
      </c>
      <c r="P3167" s="1">
        <v>4000</v>
      </c>
      <c r="Q3167" s="1">
        <v>20.29</v>
      </c>
      <c r="R3167" s="1337">
        <v>81160</v>
      </c>
      <c r="S3167" s="4">
        <v>1861.12</v>
      </c>
      <c r="T3167" s="1">
        <v>17.544</v>
      </c>
      <c r="U3167" s="1337">
        <v>70176</v>
      </c>
      <c r="V3167" s="1">
        <v>9.0300000000000005E-2</v>
      </c>
      <c r="W3167" s="1336">
        <v>361.32</v>
      </c>
      <c r="X3167" s="1">
        <v>13</v>
      </c>
      <c r="Y3167" s="1">
        <v>130</v>
      </c>
      <c r="AA3167" s="1">
        <v>401</v>
      </c>
      <c r="AB3167" s="1337">
        <v>10984</v>
      </c>
    </row>
    <row r="3168" spans="1:28">
      <c r="A3168" s="1336" t="s">
        <v>1548</v>
      </c>
      <c r="B3168" s="2" t="s">
        <v>1574</v>
      </c>
      <c r="C3168" s="1" t="s">
        <v>1575</v>
      </c>
      <c r="D3168" s="1" t="s">
        <v>116</v>
      </c>
      <c r="E3168" s="1">
        <v>130241</v>
      </c>
      <c r="F3168" s="1336" t="s">
        <v>368</v>
      </c>
      <c r="G3168" s="1" t="s">
        <v>32</v>
      </c>
      <c r="H3168" s="1">
        <v>418948</v>
      </c>
      <c r="I3168" s="3">
        <v>42529</v>
      </c>
      <c r="J3168" s="3">
        <v>42528</v>
      </c>
      <c r="K3168" s="3">
        <v>42529</v>
      </c>
      <c r="L3168" s="1">
        <v>222020</v>
      </c>
      <c r="M3168" s="3">
        <v>42528</v>
      </c>
      <c r="N3168" s="1" t="s">
        <v>89</v>
      </c>
      <c r="O3168" s="1">
        <v>116885</v>
      </c>
      <c r="P3168" s="1">
        <v>1000</v>
      </c>
      <c r="Q3168" s="1">
        <v>19.23</v>
      </c>
      <c r="R3168" s="1337">
        <v>19230</v>
      </c>
      <c r="S3168" s="1">
        <v>-594.72</v>
      </c>
      <c r="T3168" s="1">
        <v>17.544</v>
      </c>
      <c r="U3168" s="1337">
        <v>17544</v>
      </c>
      <c r="V3168" s="1">
        <v>9.0300000000000005E-2</v>
      </c>
      <c r="W3168" s="1336">
        <v>90.33</v>
      </c>
      <c r="X3168" s="1">
        <v>13</v>
      </c>
      <c r="Y3168" s="1">
        <v>135</v>
      </c>
      <c r="Z3168" s="1" t="s">
        <v>143</v>
      </c>
      <c r="AA3168" s="1">
        <v>401</v>
      </c>
      <c r="AB3168" s="1337">
        <v>1686</v>
      </c>
    </row>
    <row r="3169" spans="1:28">
      <c r="A3169" s="1336" t="s">
        <v>1548</v>
      </c>
      <c r="B3169" s="2" t="s">
        <v>1574</v>
      </c>
      <c r="C3169" s="1" t="s">
        <v>1575</v>
      </c>
      <c r="D3169" s="1" t="s">
        <v>116</v>
      </c>
      <c r="E3169" s="1">
        <v>130339</v>
      </c>
      <c r="F3169" s="1336" t="s">
        <v>258</v>
      </c>
      <c r="G3169" s="1" t="s">
        <v>32</v>
      </c>
      <c r="H3169" s="1">
        <v>419476</v>
      </c>
      <c r="I3169" s="3">
        <v>42534</v>
      </c>
      <c r="J3169" s="3">
        <v>42527</v>
      </c>
      <c r="K3169" s="3">
        <v>42528</v>
      </c>
      <c r="L3169" s="1">
        <v>222351</v>
      </c>
      <c r="M3169" s="3">
        <v>42532</v>
      </c>
      <c r="N3169" s="1" t="s">
        <v>89</v>
      </c>
      <c r="O3169" s="1">
        <v>116865</v>
      </c>
      <c r="P3169" s="1">
        <v>3000</v>
      </c>
      <c r="Q3169" s="1">
        <v>19.23</v>
      </c>
      <c r="R3169" s="1337">
        <v>57690</v>
      </c>
      <c r="S3169" s="4">
        <v>-1784.16</v>
      </c>
      <c r="T3169" s="1">
        <v>17.544</v>
      </c>
      <c r="U3169" s="1337">
        <v>52632</v>
      </c>
      <c r="V3169" s="1">
        <v>9.0300000000000005E-2</v>
      </c>
      <c r="W3169" s="1336">
        <v>270.99</v>
      </c>
      <c r="X3169" s="1">
        <v>13</v>
      </c>
      <c r="Y3169" s="1">
        <v>135</v>
      </c>
      <c r="Z3169" s="1" t="s">
        <v>259</v>
      </c>
      <c r="AA3169" s="1">
        <v>401</v>
      </c>
      <c r="AB3169" s="1337">
        <v>5058</v>
      </c>
    </row>
    <row r="3170" spans="1:28">
      <c r="A3170" s="1336" t="s">
        <v>1548</v>
      </c>
      <c r="B3170" s="2" t="s">
        <v>1574</v>
      </c>
      <c r="C3170" s="1" t="s">
        <v>1575</v>
      </c>
      <c r="D3170" s="1" t="s">
        <v>116</v>
      </c>
      <c r="E3170" s="1">
        <v>130308</v>
      </c>
      <c r="F3170" s="1336" t="s">
        <v>126</v>
      </c>
      <c r="G3170" s="1" t="s">
        <v>32</v>
      </c>
      <c r="H3170" s="1">
        <v>419617</v>
      </c>
      <c r="I3170" s="3">
        <v>42536</v>
      </c>
      <c r="J3170" s="3">
        <v>42529</v>
      </c>
      <c r="K3170" s="3">
        <v>42530</v>
      </c>
      <c r="N3170" s="1" t="s">
        <v>89</v>
      </c>
      <c r="O3170" s="1">
        <v>116999</v>
      </c>
      <c r="P3170" s="1">
        <v>2000</v>
      </c>
      <c r="Q3170" s="1">
        <v>20.29</v>
      </c>
      <c r="R3170" s="1337">
        <v>40580</v>
      </c>
      <c r="S3170" s="1">
        <v>930.56</v>
      </c>
      <c r="T3170" s="1">
        <v>17.544</v>
      </c>
      <c r="U3170" s="1337">
        <v>35088</v>
      </c>
      <c r="V3170" s="1">
        <v>9.0300000000000005E-2</v>
      </c>
      <c r="W3170" s="1336">
        <v>180.66</v>
      </c>
      <c r="X3170" s="1">
        <v>13</v>
      </c>
      <c r="Y3170" s="1">
        <v>141</v>
      </c>
      <c r="AA3170" s="1">
        <v>401</v>
      </c>
      <c r="AB3170" s="1337">
        <v>5492</v>
      </c>
    </row>
    <row r="3171" spans="1:28">
      <c r="A3171" s="1336" t="s">
        <v>1548</v>
      </c>
      <c r="B3171" s="2" t="s">
        <v>1574</v>
      </c>
      <c r="C3171" s="1" t="s">
        <v>1575</v>
      </c>
      <c r="D3171" s="1" t="s">
        <v>116</v>
      </c>
      <c r="E3171" s="1">
        <v>130013</v>
      </c>
      <c r="F3171" s="1336" t="s">
        <v>221</v>
      </c>
      <c r="G3171" s="1" t="s">
        <v>32</v>
      </c>
      <c r="H3171" s="1">
        <v>420186</v>
      </c>
      <c r="I3171" s="3">
        <v>42539</v>
      </c>
      <c r="J3171" s="3">
        <v>42538</v>
      </c>
      <c r="K3171" s="3">
        <v>42538</v>
      </c>
      <c r="N3171" s="1" t="s">
        <v>89</v>
      </c>
      <c r="O3171" s="1">
        <v>117284</v>
      </c>
      <c r="P3171" s="1">
        <v>1300</v>
      </c>
      <c r="Q3171" s="1">
        <v>20.09</v>
      </c>
      <c r="R3171" s="1337">
        <v>26117</v>
      </c>
      <c r="S3171" s="1">
        <v>344.86</v>
      </c>
      <c r="T3171" s="1">
        <v>17.544</v>
      </c>
      <c r="U3171" s="1337">
        <v>22807.200000000001</v>
      </c>
      <c r="V3171" s="1">
        <v>9.0300000000000005E-2</v>
      </c>
      <c r="W3171" s="1336">
        <v>117.429</v>
      </c>
      <c r="X3171" s="1">
        <v>13</v>
      </c>
      <c r="Y3171" s="1">
        <v>130</v>
      </c>
      <c r="AA3171" s="1">
        <v>401</v>
      </c>
      <c r="AB3171" s="1337">
        <v>3309.8</v>
      </c>
    </row>
    <row r="3172" spans="1:28">
      <c r="A3172" s="1336" t="s">
        <v>1548</v>
      </c>
      <c r="B3172" s="2" t="s">
        <v>1574</v>
      </c>
      <c r="C3172" s="1" t="s">
        <v>1575</v>
      </c>
      <c r="D3172" s="1" t="s">
        <v>116</v>
      </c>
      <c r="E3172" s="1">
        <v>130308</v>
      </c>
      <c r="F3172" s="1336" t="s">
        <v>126</v>
      </c>
      <c r="G3172" s="1" t="s">
        <v>32</v>
      </c>
      <c r="H3172" s="1">
        <v>420384</v>
      </c>
      <c r="I3172" s="3">
        <v>42542</v>
      </c>
      <c r="J3172" s="3">
        <v>42537</v>
      </c>
      <c r="K3172" s="3">
        <v>42538</v>
      </c>
      <c r="N3172" s="1" t="s">
        <v>89</v>
      </c>
      <c r="O3172" s="1">
        <v>117266</v>
      </c>
      <c r="P3172" s="1">
        <v>1000</v>
      </c>
      <c r="Q3172" s="1">
        <v>20.29</v>
      </c>
      <c r="R3172" s="1337">
        <v>20290</v>
      </c>
      <c r="S3172" s="1">
        <v>465.28</v>
      </c>
      <c r="T3172" s="1">
        <v>17.544</v>
      </c>
      <c r="U3172" s="1337">
        <v>17544</v>
      </c>
      <c r="V3172" s="1">
        <v>9.0300000000000005E-2</v>
      </c>
      <c r="W3172" s="1336">
        <v>90.33</v>
      </c>
      <c r="X3172" s="1">
        <v>13</v>
      </c>
      <c r="Y3172" s="1">
        <v>141</v>
      </c>
      <c r="AA3172" s="1">
        <v>401</v>
      </c>
      <c r="AB3172" s="1337">
        <v>2746</v>
      </c>
    </row>
    <row r="3173" spans="1:28">
      <c r="A3173" s="1336" t="s">
        <v>1548</v>
      </c>
      <c r="B3173" s="2" t="s">
        <v>1574</v>
      </c>
      <c r="C3173" s="1" t="s">
        <v>1575</v>
      </c>
      <c r="D3173" s="1" t="s">
        <v>116</v>
      </c>
      <c r="E3173" s="1">
        <v>130308</v>
      </c>
      <c r="F3173" s="1336" t="s">
        <v>126</v>
      </c>
      <c r="G3173" s="1" t="s">
        <v>32</v>
      </c>
      <c r="H3173" s="1">
        <v>420707</v>
      </c>
      <c r="I3173" s="3">
        <v>42543</v>
      </c>
      <c r="J3173" s="3">
        <v>42541</v>
      </c>
      <c r="K3173" s="3">
        <v>42542</v>
      </c>
      <c r="N3173" s="1" t="s">
        <v>89</v>
      </c>
      <c r="O3173" s="1">
        <v>117346</v>
      </c>
      <c r="P3173" s="1">
        <v>1000</v>
      </c>
      <c r="Q3173" s="1">
        <v>20.29</v>
      </c>
      <c r="R3173" s="1337">
        <v>20290</v>
      </c>
      <c r="S3173" s="1">
        <v>465.28</v>
      </c>
      <c r="T3173" s="1">
        <v>17.544</v>
      </c>
      <c r="U3173" s="1337">
        <v>17544</v>
      </c>
      <c r="V3173" s="1">
        <v>9.0300000000000005E-2</v>
      </c>
      <c r="W3173" s="1336">
        <v>90.33</v>
      </c>
      <c r="X3173" s="1">
        <v>13</v>
      </c>
      <c r="Y3173" s="1">
        <v>141</v>
      </c>
      <c r="AA3173" s="1">
        <v>401</v>
      </c>
      <c r="AB3173" s="1337">
        <v>2746</v>
      </c>
    </row>
    <row r="3174" spans="1:28">
      <c r="A3174" s="1336" t="s">
        <v>1548</v>
      </c>
      <c r="B3174" s="2" t="s">
        <v>1574</v>
      </c>
      <c r="C3174" s="1" t="s">
        <v>1575</v>
      </c>
      <c r="D3174" s="1" t="s">
        <v>116</v>
      </c>
      <c r="E3174" s="1">
        <v>130375</v>
      </c>
      <c r="F3174" s="1336" t="s">
        <v>458</v>
      </c>
      <c r="G3174" s="1" t="s">
        <v>32</v>
      </c>
      <c r="H3174" s="1">
        <v>420939</v>
      </c>
      <c r="I3174" s="3">
        <v>42544</v>
      </c>
      <c r="J3174" s="3">
        <v>42542</v>
      </c>
      <c r="K3174" s="3">
        <v>42543</v>
      </c>
      <c r="L3174" s="1">
        <v>223094</v>
      </c>
      <c r="M3174" s="3">
        <v>42544</v>
      </c>
      <c r="N3174" s="1" t="s">
        <v>89</v>
      </c>
      <c r="O3174" s="1">
        <v>117372</v>
      </c>
      <c r="P3174" s="1">
        <v>1500</v>
      </c>
      <c r="Q3174" s="1">
        <v>20.99</v>
      </c>
      <c r="R3174" s="1337">
        <v>31485</v>
      </c>
      <c r="S3174" s="4">
        <v>1747.92</v>
      </c>
      <c r="T3174" s="1">
        <v>17.544</v>
      </c>
      <c r="U3174" s="1337">
        <v>26316</v>
      </c>
      <c r="V3174" s="1">
        <v>9.0300000000000005E-2</v>
      </c>
      <c r="W3174" s="1336">
        <v>135.495</v>
      </c>
      <c r="X3174" s="1">
        <v>13</v>
      </c>
      <c r="Y3174" s="1">
        <v>135</v>
      </c>
      <c r="Z3174" s="1" t="s">
        <v>259</v>
      </c>
      <c r="AA3174" s="1">
        <v>401</v>
      </c>
      <c r="AB3174" s="1337">
        <v>5169</v>
      </c>
    </row>
    <row r="3175" spans="1:28">
      <c r="A3175" s="1336" t="s">
        <v>1548</v>
      </c>
      <c r="B3175" s="2" t="s">
        <v>1576</v>
      </c>
      <c r="C3175" s="1" t="s">
        <v>1575</v>
      </c>
      <c r="D3175" s="1" t="s">
        <v>65</v>
      </c>
      <c r="E3175" s="1">
        <v>130023</v>
      </c>
      <c r="F3175" s="1336" t="s">
        <v>153</v>
      </c>
      <c r="G3175" s="1" t="s">
        <v>32</v>
      </c>
      <c r="H3175" s="1">
        <v>420770</v>
      </c>
      <c r="I3175" s="3">
        <v>42544</v>
      </c>
      <c r="J3175" s="3">
        <v>42528</v>
      </c>
      <c r="K3175" s="3">
        <v>42546</v>
      </c>
      <c r="N3175" s="1" t="s">
        <v>89</v>
      </c>
      <c r="O3175" s="1">
        <v>116902</v>
      </c>
      <c r="P3175" s="1">
        <v>1000</v>
      </c>
      <c r="Q3175" s="1">
        <v>20.29</v>
      </c>
      <c r="R3175" s="1337">
        <v>20290</v>
      </c>
      <c r="S3175" s="1">
        <v>465.28</v>
      </c>
      <c r="T3175" s="1">
        <v>17.544</v>
      </c>
      <c r="U3175" s="1337">
        <v>17544</v>
      </c>
      <c r="V3175" s="1">
        <v>9.0300000000000005E-2</v>
      </c>
      <c r="W3175" s="1336">
        <v>90.33</v>
      </c>
      <c r="X3175" s="1">
        <v>13</v>
      </c>
      <c r="Y3175" s="1">
        <v>130</v>
      </c>
      <c r="AA3175" s="1">
        <v>401</v>
      </c>
      <c r="AB3175" s="1337">
        <v>2746</v>
      </c>
    </row>
    <row r="3176" spans="1:28">
      <c r="A3176" s="1336" t="s">
        <v>1548</v>
      </c>
      <c r="B3176" s="2" t="s">
        <v>1576</v>
      </c>
      <c r="C3176" s="1" t="s">
        <v>1575</v>
      </c>
      <c r="D3176" s="1" t="s">
        <v>65</v>
      </c>
      <c r="E3176" s="1">
        <v>140008</v>
      </c>
      <c r="F3176" s="1336" t="s">
        <v>123</v>
      </c>
      <c r="G3176" s="1" t="s">
        <v>32</v>
      </c>
      <c r="H3176" s="1">
        <v>420883</v>
      </c>
      <c r="I3176" s="3">
        <v>42544</v>
      </c>
      <c r="J3176" s="3">
        <v>42522</v>
      </c>
      <c r="K3176" s="3">
        <v>42541</v>
      </c>
      <c r="L3176" s="1">
        <v>223057</v>
      </c>
      <c r="M3176" s="3">
        <v>42543</v>
      </c>
      <c r="N3176" s="1" t="s">
        <v>89</v>
      </c>
      <c r="O3176" s="1">
        <v>116701</v>
      </c>
      <c r="P3176" s="1">
        <v>3000</v>
      </c>
      <c r="Q3176" s="1">
        <v>20.21</v>
      </c>
      <c r="R3176" s="1337">
        <v>60630</v>
      </c>
      <c r="S3176" s="4">
        <v>1155.8399999999999</v>
      </c>
      <c r="T3176" s="1">
        <v>17.544</v>
      </c>
      <c r="U3176" s="1337">
        <v>52632</v>
      </c>
      <c r="V3176" s="1">
        <v>9.0300000000000005E-2</v>
      </c>
      <c r="W3176" s="1336">
        <v>270.99</v>
      </c>
      <c r="X3176" s="1">
        <v>13</v>
      </c>
      <c r="Y3176" s="1">
        <v>141</v>
      </c>
      <c r="AA3176" s="1">
        <v>401</v>
      </c>
      <c r="AB3176" s="1337">
        <v>7998</v>
      </c>
    </row>
    <row r="3177" spans="1:28">
      <c r="A3177" s="1336" t="s">
        <v>1548</v>
      </c>
      <c r="B3177" s="2" t="s">
        <v>1577</v>
      </c>
      <c r="C3177" s="1" t="s">
        <v>1578</v>
      </c>
      <c r="D3177" s="1" t="s">
        <v>116</v>
      </c>
      <c r="E3177" s="1">
        <v>130004</v>
      </c>
      <c r="F3177" s="1336" t="s">
        <v>125</v>
      </c>
      <c r="G3177" s="1" t="s">
        <v>32</v>
      </c>
      <c r="H3177" s="1">
        <v>418459</v>
      </c>
      <c r="I3177" s="3">
        <v>42525</v>
      </c>
      <c r="J3177" s="3">
        <v>42521</v>
      </c>
      <c r="K3177" s="3">
        <v>42523</v>
      </c>
      <c r="L3177" s="1">
        <v>221753</v>
      </c>
      <c r="M3177" s="3">
        <v>42525</v>
      </c>
      <c r="N3177" s="1" t="s">
        <v>89</v>
      </c>
      <c r="O3177" s="1">
        <v>116640</v>
      </c>
      <c r="P3177" s="1">
        <v>1000</v>
      </c>
      <c r="Q3177" s="1">
        <v>20.5</v>
      </c>
      <c r="R3177" s="1337">
        <v>20500</v>
      </c>
      <c r="S3177" s="1">
        <v>675.28</v>
      </c>
      <c r="T3177" s="1">
        <v>17.544</v>
      </c>
      <c r="U3177" s="1337">
        <v>17544</v>
      </c>
      <c r="V3177" s="1">
        <v>9.0300000000000005E-2</v>
      </c>
      <c r="W3177" s="1336">
        <v>90.33</v>
      </c>
      <c r="X3177" s="1">
        <v>13</v>
      </c>
      <c r="Y3177" s="1">
        <v>130</v>
      </c>
      <c r="AA3177" s="1">
        <v>401</v>
      </c>
      <c r="AB3177" s="1337">
        <v>2956</v>
      </c>
    </row>
    <row r="3178" spans="1:28">
      <c r="A3178" s="1336" t="s">
        <v>1548</v>
      </c>
      <c r="B3178" s="2" t="s">
        <v>1577</v>
      </c>
      <c r="C3178" s="1" t="s">
        <v>1578</v>
      </c>
      <c r="D3178" s="1" t="s">
        <v>116</v>
      </c>
      <c r="E3178" s="1">
        <v>130339</v>
      </c>
      <c r="F3178" s="1336" t="s">
        <v>258</v>
      </c>
      <c r="G3178" s="1" t="s">
        <v>32</v>
      </c>
      <c r="H3178" s="1">
        <v>419479</v>
      </c>
      <c r="I3178" s="3">
        <v>42534</v>
      </c>
      <c r="J3178" s="3">
        <v>42527</v>
      </c>
      <c r="K3178" s="3">
        <v>42528</v>
      </c>
      <c r="L3178" s="1">
        <v>222352</v>
      </c>
      <c r="M3178" s="3">
        <v>42532</v>
      </c>
      <c r="N3178" s="1" t="s">
        <v>89</v>
      </c>
      <c r="O3178" s="1">
        <v>116865</v>
      </c>
      <c r="P3178" s="1">
        <v>2000</v>
      </c>
      <c r="Q3178" s="1">
        <v>19.23</v>
      </c>
      <c r="R3178" s="1337">
        <v>38460</v>
      </c>
      <c r="S3178" s="4">
        <v>-1189.44</v>
      </c>
      <c r="T3178" s="1">
        <v>17.544</v>
      </c>
      <c r="U3178" s="1337">
        <v>35088</v>
      </c>
      <c r="V3178" s="1">
        <v>9.0300000000000005E-2</v>
      </c>
      <c r="W3178" s="1336">
        <v>180.66</v>
      </c>
      <c r="X3178" s="1">
        <v>13</v>
      </c>
      <c r="Y3178" s="1">
        <v>135</v>
      </c>
      <c r="Z3178" s="1" t="s">
        <v>259</v>
      </c>
      <c r="AA3178" s="1">
        <v>401</v>
      </c>
      <c r="AB3178" s="1337">
        <v>3372</v>
      </c>
    </row>
    <row r="3179" spans="1:28">
      <c r="A3179" s="1336" t="s">
        <v>1548</v>
      </c>
      <c r="B3179" s="2" t="s">
        <v>1577</v>
      </c>
      <c r="C3179" s="1" t="s">
        <v>1578</v>
      </c>
      <c r="D3179" s="1" t="s">
        <v>116</v>
      </c>
      <c r="E3179" s="1">
        <v>142059</v>
      </c>
      <c r="F3179" s="1336" t="s">
        <v>1443</v>
      </c>
      <c r="G3179" s="1" t="s">
        <v>32</v>
      </c>
      <c r="H3179" s="1">
        <v>419945</v>
      </c>
      <c r="I3179" s="3">
        <v>42526</v>
      </c>
      <c r="J3179" s="3">
        <v>42461</v>
      </c>
      <c r="K3179" s="3">
        <v>42482</v>
      </c>
      <c r="N3179" s="1" t="s">
        <v>56</v>
      </c>
      <c r="O3179" s="1">
        <v>5960</v>
      </c>
      <c r="P3179" s="1">
        <v>400</v>
      </c>
      <c r="Q3179" s="1">
        <v>24.0731</v>
      </c>
      <c r="R3179" s="1337">
        <v>9629.24</v>
      </c>
      <c r="S3179" s="4">
        <v>1699.35</v>
      </c>
      <c r="T3179" s="1">
        <v>17.544</v>
      </c>
      <c r="U3179" s="1337">
        <v>7017.6</v>
      </c>
      <c r="V3179" s="1">
        <v>9.0300000000000005E-2</v>
      </c>
      <c r="W3179" s="1336">
        <v>36.131999999999998</v>
      </c>
      <c r="X3179" s="1">
        <v>13</v>
      </c>
      <c r="Y3179" s="1">
        <v>144</v>
      </c>
      <c r="AA3179" s="1">
        <v>401</v>
      </c>
      <c r="AB3179" s="1337">
        <v>2611.64</v>
      </c>
    </row>
    <row r="3180" spans="1:28">
      <c r="A3180" s="1336" t="s">
        <v>1548</v>
      </c>
      <c r="B3180" s="2" t="s">
        <v>1577</v>
      </c>
      <c r="C3180" s="1" t="s">
        <v>1578</v>
      </c>
      <c r="D3180" s="1" t="s">
        <v>116</v>
      </c>
      <c r="E3180" s="1">
        <v>130308</v>
      </c>
      <c r="F3180" s="1336" t="s">
        <v>126</v>
      </c>
      <c r="G3180" s="1" t="s">
        <v>32</v>
      </c>
      <c r="H3180" s="1">
        <v>420384</v>
      </c>
      <c r="I3180" s="3">
        <v>42542</v>
      </c>
      <c r="J3180" s="3">
        <v>42537</v>
      </c>
      <c r="K3180" s="3">
        <v>42538</v>
      </c>
      <c r="N3180" s="1" t="s">
        <v>89</v>
      </c>
      <c r="O3180" s="1">
        <v>117266</v>
      </c>
      <c r="P3180" s="1">
        <v>1000</v>
      </c>
      <c r="Q3180" s="1">
        <v>20.29</v>
      </c>
      <c r="R3180" s="1337">
        <v>20290</v>
      </c>
      <c r="S3180" s="1">
        <v>465.28</v>
      </c>
      <c r="T3180" s="1">
        <v>17.544</v>
      </c>
      <c r="U3180" s="1337">
        <v>17544</v>
      </c>
      <c r="V3180" s="1">
        <v>9.0300000000000005E-2</v>
      </c>
      <c r="W3180" s="1336">
        <v>90.33</v>
      </c>
      <c r="X3180" s="1">
        <v>13</v>
      </c>
      <c r="Y3180" s="1">
        <v>141</v>
      </c>
      <c r="AA3180" s="1">
        <v>401</v>
      </c>
      <c r="AB3180" s="1337">
        <v>2746</v>
      </c>
    </row>
    <row r="3181" spans="1:28">
      <c r="A3181" s="1336" t="s">
        <v>1548</v>
      </c>
      <c r="B3181" s="2" t="s">
        <v>1577</v>
      </c>
      <c r="C3181" s="1" t="s">
        <v>1578</v>
      </c>
      <c r="D3181" s="1" t="s">
        <v>116</v>
      </c>
      <c r="E3181" s="1">
        <v>130308</v>
      </c>
      <c r="F3181" s="1336" t="s">
        <v>126</v>
      </c>
      <c r="G3181" s="1" t="s">
        <v>32</v>
      </c>
      <c r="H3181" s="1">
        <v>420706</v>
      </c>
      <c r="I3181" s="3">
        <v>42543</v>
      </c>
      <c r="J3181" s="3">
        <v>42541</v>
      </c>
      <c r="K3181" s="3">
        <v>42542</v>
      </c>
      <c r="N3181" s="1" t="s">
        <v>89</v>
      </c>
      <c r="O3181" s="1">
        <v>117346</v>
      </c>
      <c r="P3181" s="1">
        <v>1000</v>
      </c>
      <c r="Q3181" s="1">
        <v>20.29</v>
      </c>
      <c r="R3181" s="1337">
        <v>20290</v>
      </c>
      <c r="S3181" s="1">
        <v>465.28</v>
      </c>
      <c r="T3181" s="1">
        <v>17.544</v>
      </c>
      <c r="U3181" s="1337">
        <v>17544</v>
      </c>
      <c r="V3181" s="1">
        <v>9.0300000000000005E-2</v>
      </c>
      <c r="W3181" s="1336">
        <v>90.33</v>
      </c>
      <c r="X3181" s="1">
        <v>13</v>
      </c>
      <c r="Y3181" s="1">
        <v>141</v>
      </c>
      <c r="AA3181" s="1">
        <v>401</v>
      </c>
      <c r="AB3181" s="1337">
        <v>2746</v>
      </c>
    </row>
    <row r="3182" spans="1:28">
      <c r="A3182" s="1336" t="s">
        <v>1548</v>
      </c>
      <c r="B3182" s="2" t="s">
        <v>1579</v>
      </c>
      <c r="C3182" s="1" t="s">
        <v>1578</v>
      </c>
      <c r="D3182" s="1" t="s">
        <v>129</v>
      </c>
      <c r="E3182" s="1">
        <v>130241</v>
      </c>
      <c r="F3182" s="1336" t="s">
        <v>368</v>
      </c>
      <c r="G3182" s="1" t="s">
        <v>32</v>
      </c>
      <c r="H3182" s="1">
        <v>421210</v>
      </c>
      <c r="I3182" s="3">
        <v>42548</v>
      </c>
      <c r="J3182" s="3">
        <v>42528</v>
      </c>
      <c r="K3182" s="3">
        <v>42546</v>
      </c>
      <c r="L3182" s="1">
        <v>223263</v>
      </c>
      <c r="M3182" s="3">
        <v>42547</v>
      </c>
      <c r="N3182" s="1" t="s">
        <v>89</v>
      </c>
      <c r="O3182" s="1">
        <v>116885</v>
      </c>
      <c r="P3182" s="1">
        <v>2000</v>
      </c>
      <c r="Q3182" s="1">
        <v>19.23</v>
      </c>
      <c r="R3182" s="1337">
        <v>38460</v>
      </c>
      <c r="S3182" s="4">
        <v>-1189.44</v>
      </c>
      <c r="T3182" s="1">
        <v>17.544</v>
      </c>
      <c r="U3182" s="1337">
        <v>35088</v>
      </c>
      <c r="V3182" s="1">
        <v>9.0300000000000005E-2</v>
      </c>
      <c r="W3182" s="1336">
        <v>180.66</v>
      </c>
      <c r="X3182" s="1">
        <v>13</v>
      </c>
      <c r="Y3182" s="1">
        <v>135</v>
      </c>
      <c r="Z3182" s="1" t="s">
        <v>143</v>
      </c>
      <c r="AA3182" s="1">
        <v>401</v>
      </c>
      <c r="AB3182" s="1337">
        <v>3372</v>
      </c>
    </row>
    <row r="3183" spans="1:28">
      <c r="A3183" s="1336" t="s">
        <v>1548</v>
      </c>
      <c r="B3183" s="2" t="s">
        <v>1580</v>
      </c>
      <c r="C3183" s="1" t="s">
        <v>1581</v>
      </c>
      <c r="D3183" s="1" t="s">
        <v>116</v>
      </c>
      <c r="E3183" s="1">
        <v>130003</v>
      </c>
      <c r="F3183" s="1336" t="s">
        <v>145</v>
      </c>
      <c r="G3183" s="1" t="s">
        <v>32</v>
      </c>
      <c r="H3183" s="1">
        <v>418365</v>
      </c>
      <c r="I3183" s="3">
        <v>42527</v>
      </c>
      <c r="J3183" s="3">
        <v>42522</v>
      </c>
      <c r="K3183" s="3">
        <v>42537</v>
      </c>
      <c r="N3183" s="1" t="s">
        <v>89</v>
      </c>
      <c r="O3183" s="1">
        <v>116683</v>
      </c>
      <c r="P3183" s="1">
        <v>2000</v>
      </c>
      <c r="Q3183" s="1">
        <v>20.29</v>
      </c>
      <c r="R3183" s="1337">
        <v>40580</v>
      </c>
      <c r="S3183" s="1">
        <v>930.56</v>
      </c>
      <c r="T3183" s="1">
        <v>17.544</v>
      </c>
      <c r="U3183" s="1337">
        <v>35088</v>
      </c>
      <c r="V3183" s="1">
        <v>9.0300000000000005E-2</v>
      </c>
      <c r="W3183" s="1336">
        <v>180.66</v>
      </c>
      <c r="X3183" s="1">
        <v>13</v>
      </c>
      <c r="Y3183" s="1">
        <v>130</v>
      </c>
      <c r="AA3183" s="1">
        <v>401</v>
      </c>
      <c r="AB3183" s="1337">
        <v>5492</v>
      </c>
    </row>
    <row r="3184" spans="1:28">
      <c r="A3184" s="1336" t="s">
        <v>1548</v>
      </c>
      <c r="B3184" s="2" t="s">
        <v>1580</v>
      </c>
      <c r="C3184" s="1" t="s">
        <v>1581</v>
      </c>
      <c r="D3184" s="1" t="s">
        <v>116</v>
      </c>
      <c r="E3184" s="1">
        <v>130308</v>
      </c>
      <c r="F3184" s="1336" t="s">
        <v>126</v>
      </c>
      <c r="G3184" s="1" t="s">
        <v>32</v>
      </c>
      <c r="H3184" s="1">
        <v>418405</v>
      </c>
      <c r="I3184" s="3">
        <v>42527</v>
      </c>
      <c r="J3184" s="3">
        <v>42522</v>
      </c>
      <c r="K3184" s="3">
        <v>42523</v>
      </c>
      <c r="N3184" s="1" t="s">
        <v>89</v>
      </c>
      <c r="O3184" s="1">
        <v>116677</v>
      </c>
      <c r="P3184" s="1">
        <v>3000</v>
      </c>
      <c r="Q3184" s="1">
        <v>20.71</v>
      </c>
      <c r="R3184" s="1337">
        <v>62130</v>
      </c>
      <c r="S3184" s="4">
        <v>2655.84</v>
      </c>
      <c r="T3184" s="1">
        <v>17.544</v>
      </c>
      <c r="U3184" s="1337">
        <v>52632</v>
      </c>
      <c r="V3184" s="1">
        <v>9.0300000000000005E-2</v>
      </c>
      <c r="W3184" s="1336">
        <v>270.99</v>
      </c>
      <c r="X3184" s="1">
        <v>13</v>
      </c>
      <c r="Y3184" s="1">
        <v>141</v>
      </c>
      <c r="AA3184" s="1">
        <v>401</v>
      </c>
      <c r="AB3184" s="1337">
        <v>9498</v>
      </c>
    </row>
    <row r="3185" spans="1:28">
      <c r="A3185" s="1336" t="s">
        <v>1548</v>
      </c>
      <c r="B3185" s="2" t="s">
        <v>1580</v>
      </c>
      <c r="C3185" s="1" t="s">
        <v>1581</v>
      </c>
      <c r="D3185" s="1" t="s">
        <v>116</v>
      </c>
      <c r="E3185" s="1">
        <v>130004</v>
      </c>
      <c r="F3185" s="1336" t="s">
        <v>125</v>
      </c>
      <c r="G3185" s="1" t="s">
        <v>32</v>
      </c>
      <c r="H3185" s="1">
        <v>418459</v>
      </c>
      <c r="I3185" s="3">
        <v>42525</v>
      </c>
      <c r="J3185" s="3">
        <v>42521</v>
      </c>
      <c r="K3185" s="3">
        <v>42523</v>
      </c>
      <c r="L3185" s="1">
        <v>221753</v>
      </c>
      <c r="M3185" s="3">
        <v>42525</v>
      </c>
      <c r="N3185" s="1" t="s">
        <v>89</v>
      </c>
      <c r="O3185" s="1">
        <v>116640</v>
      </c>
      <c r="P3185" s="1">
        <v>1000</v>
      </c>
      <c r="Q3185" s="1">
        <v>20.5</v>
      </c>
      <c r="R3185" s="1337">
        <v>20500</v>
      </c>
      <c r="S3185" s="1">
        <v>675.28</v>
      </c>
      <c r="T3185" s="1">
        <v>17.544</v>
      </c>
      <c r="U3185" s="1337">
        <v>17544</v>
      </c>
      <c r="V3185" s="1">
        <v>9.0300000000000005E-2</v>
      </c>
      <c r="W3185" s="1336">
        <v>90.33</v>
      </c>
      <c r="X3185" s="1">
        <v>13</v>
      </c>
      <c r="Y3185" s="1">
        <v>130</v>
      </c>
      <c r="AA3185" s="1">
        <v>401</v>
      </c>
      <c r="AB3185" s="1337">
        <v>2956</v>
      </c>
    </row>
    <row r="3186" spans="1:28">
      <c r="A3186" s="1336" t="s">
        <v>1548</v>
      </c>
      <c r="B3186" s="2" t="s">
        <v>1580</v>
      </c>
      <c r="C3186" s="1" t="s">
        <v>1581</v>
      </c>
      <c r="D3186" s="1" t="s">
        <v>116</v>
      </c>
      <c r="E3186" s="1">
        <v>130023</v>
      </c>
      <c r="F3186" s="1336" t="s">
        <v>153</v>
      </c>
      <c r="G3186" s="1" t="s">
        <v>32</v>
      </c>
      <c r="H3186" s="1">
        <v>418664</v>
      </c>
      <c r="I3186" s="3">
        <v>42529</v>
      </c>
      <c r="J3186" s="3">
        <v>42528</v>
      </c>
      <c r="K3186" s="3">
        <v>42529</v>
      </c>
      <c r="N3186" s="1" t="s">
        <v>89</v>
      </c>
      <c r="O3186" s="1">
        <v>116902</v>
      </c>
      <c r="P3186" s="1">
        <v>5000</v>
      </c>
      <c r="Q3186" s="1">
        <v>20.29</v>
      </c>
      <c r="R3186" s="1337">
        <v>101450</v>
      </c>
      <c r="S3186" s="4">
        <v>2326.4</v>
      </c>
      <c r="T3186" s="1">
        <v>17.544</v>
      </c>
      <c r="U3186" s="1337">
        <v>87720</v>
      </c>
      <c r="V3186" s="1">
        <v>9.0300000000000005E-2</v>
      </c>
      <c r="W3186" s="1336">
        <v>451.65</v>
      </c>
      <c r="X3186" s="1">
        <v>13</v>
      </c>
      <c r="Y3186" s="1">
        <v>130</v>
      </c>
      <c r="AA3186" s="1">
        <v>401</v>
      </c>
      <c r="AB3186" s="1337">
        <v>13730</v>
      </c>
    </row>
    <row r="3187" spans="1:28">
      <c r="A3187" s="1336" t="s">
        <v>1548</v>
      </c>
      <c r="B3187" s="2" t="s">
        <v>1580</v>
      </c>
      <c r="C3187" s="1" t="s">
        <v>1581</v>
      </c>
      <c r="D3187" s="1" t="s">
        <v>116</v>
      </c>
      <c r="E3187" s="1">
        <v>130004</v>
      </c>
      <c r="F3187" s="1336" t="s">
        <v>125</v>
      </c>
      <c r="G3187" s="1" t="s">
        <v>32</v>
      </c>
      <c r="H3187" s="1">
        <v>419213</v>
      </c>
      <c r="I3187" s="3">
        <v>42531</v>
      </c>
      <c r="J3187" s="3">
        <v>42530</v>
      </c>
      <c r="K3187" s="3">
        <v>42531</v>
      </c>
      <c r="L3187" s="1">
        <v>222172</v>
      </c>
      <c r="M3187" s="3">
        <v>42530</v>
      </c>
      <c r="N3187" s="1" t="s">
        <v>89</v>
      </c>
      <c r="O3187" s="1">
        <v>117045</v>
      </c>
      <c r="P3187" s="1">
        <v>500</v>
      </c>
      <c r="Q3187" s="1">
        <v>20.5</v>
      </c>
      <c r="R3187" s="1337">
        <v>10250</v>
      </c>
      <c r="S3187" s="1">
        <v>337.64</v>
      </c>
      <c r="T3187" s="1">
        <v>17.544</v>
      </c>
      <c r="U3187" s="1337">
        <v>8772</v>
      </c>
      <c r="V3187" s="1">
        <v>9.0300000000000005E-2</v>
      </c>
      <c r="W3187" s="1336">
        <v>45.164999999999999</v>
      </c>
      <c r="X3187" s="1">
        <v>13</v>
      </c>
      <c r="Y3187" s="1">
        <v>130</v>
      </c>
      <c r="AA3187" s="1">
        <v>401</v>
      </c>
      <c r="AB3187" s="1337">
        <v>1478</v>
      </c>
    </row>
    <row r="3188" spans="1:28">
      <c r="A3188" s="1336" t="s">
        <v>1548</v>
      </c>
      <c r="B3188" s="2" t="s">
        <v>1580</v>
      </c>
      <c r="C3188" s="1" t="s">
        <v>1581</v>
      </c>
      <c r="D3188" s="1" t="s">
        <v>116</v>
      </c>
      <c r="E3188" s="1">
        <v>130339</v>
      </c>
      <c r="F3188" s="1336" t="s">
        <v>258</v>
      </c>
      <c r="G3188" s="1" t="s">
        <v>32</v>
      </c>
      <c r="H3188" s="1">
        <v>419392</v>
      </c>
      <c r="I3188" s="3">
        <v>42532</v>
      </c>
      <c r="J3188" s="3">
        <v>42527</v>
      </c>
      <c r="K3188" s="3">
        <v>42528</v>
      </c>
      <c r="L3188" s="1">
        <v>222245</v>
      </c>
      <c r="M3188" s="3">
        <v>42531</v>
      </c>
      <c r="N3188" s="1" t="s">
        <v>89</v>
      </c>
      <c r="O3188" s="1">
        <v>116828</v>
      </c>
      <c r="P3188" s="1">
        <v>2000</v>
      </c>
      <c r="Q3188" s="1">
        <v>19.23</v>
      </c>
      <c r="R3188" s="1337">
        <v>38460</v>
      </c>
      <c r="S3188" s="4">
        <v>-1189.44</v>
      </c>
      <c r="T3188" s="1">
        <v>17.544</v>
      </c>
      <c r="U3188" s="1337">
        <v>35088</v>
      </c>
      <c r="V3188" s="1">
        <v>9.0300000000000005E-2</v>
      </c>
      <c r="W3188" s="1336">
        <v>180.66</v>
      </c>
      <c r="X3188" s="1">
        <v>13</v>
      </c>
      <c r="Y3188" s="1">
        <v>135</v>
      </c>
      <c r="Z3188" s="1" t="s">
        <v>259</v>
      </c>
      <c r="AA3188" s="1">
        <v>401</v>
      </c>
      <c r="AB3188" s="1337">
        <v>3372</v>
      </c>
    </row>
    <row r="3189" spans="1:28">
      <c r="A3189" s="1336" t="s">
        <v>1548</v>
      </c>
      <c r="B3189" s="2" t="s">
        <v>1580</v>
      </c>
      <c r="C3189" s="1" t="s">
        <v>1581</v>
      </c>
      <c r="D3189" s="1" t="s">
        <v>116</v>
      </c>
      <c r="E3189" s="1">
        <v>130339</v>
      </c>
      <c r="F3189" s="1336" t="s">
        <v>258</v>
      </c>
      <c r="G3189" s="1" t="s">
        <v>32</v>
      </c>
      <c r="H3189" s="1">
        <v>419479</v>
      </c>
      <c r="I3189" s="3">
        <v>42534</v>
      </c>
      <c r="J3189" s="3">
        <v>42527</v>
      </c>
      <c r="K3189" s="3">
        <v>42528</v>
      </c>
      <c r="L3189" s="1">
        <v>222352</v>
      </c>
      <c r="M3189" s="3">
        <v>42532</v>
      </c>
      <c r="N3189" s="1" t="s">
        <v>89</v>
      </c>
      <c r="O3189" s="1">
        <v>116865</v>
      </c>
      <c r="P3189" s="1">
        <v>3000</v>
      </c>
      <c r="Q3189" s="1">
        <v>19.23</v>
      </c>
      <c r="R3189" s="1337">
        <v>57690</v>
      </c>
      <c r="S3189" s="4">
        <v>-1784.16</v>
      </c>
      <c r="T3189" s="1">
        <v>17.544</v>
      </c>
      <c r="U3189" s="1337">
        <v>52632</v>
      </c>
      <c r="V3189" s="1">
        <v>9.0300000000000005E-2</v>
      </c>
      <c r="W3189" s="1336">
        <v>270.99</v>
      </c>
      <c r="X3189" s="1">
        <v>13</v>
      </c>
      <c r="Y3189" s="1">
        <v>135</v>
      </c>
      <c r="Z3189" s="1" t="s">
        <v>259</v>
      </c>
      <c r="AA3189" s="1">
        <v>401</v>
      </c>
      <c r="AB3189" s="1337">
        <v>5058</v>
      </c>
    </row>
    <row r="3190" spans="1:28">
      <c r="A3190" s="1336" t="s">
        <v>1548</v>
      </c>
      <c r="B3190" s="2" t="s">
        <v>1580</v>
      </c>
      <c r="C3190" s="1" t="s">
        <v>1581</v>
      </c>
      <c r="D3190" s="1" t="s">
        <v>116</v>
      </c>
      <c r="E3190" s="1">
        <v>130308</v>
      </c>
      <c r="F3190" s="1336" t="s">
        <v>126</v>
      </c>
      <c r="G3190" s="1" t="s">
        <v>32</v>
      </c>
      <c r="H3190" s="1">
        <v>419615</v>
      </c>
      <c r="I3190" s="3">
        <v>42536</v>
      </c>
      <c r="J3190" s="3">
        <v>42529</v>
      </c>
      <c r="K3190" s="3">
        <v>42530</v>
      </c>
      <c r="N3190" s="1" t="s">
        <v>89</v>
      </c>
      <c r="O3190" s="1">
        <v>116999</v>
      </c>
      <c r="P3190" s="1">
        <v>1000</v>
      </c>
      <c r="Q3190" s="1">
        <v>20.29</v>
      </c>
      <c r="R3190" s="1337">
        <v>20290</v>
      </c>
      <c r="S3190" s="1">
        <v>465.28</v>
      </c>
      <c r="T3190" s="1">
        <v>17.544</v>
      </c>
      <c r="U3190" s="1337">
        <v>17544</v>
      </c>
      <c r="V3190" s="1">
        <v>9.0300000000000005E-2</v>
      </c>
      <c r="W3190" s="1336">
        <v>90.33</v>
      </c>
      <c r="X3190" s="1">
        <v>13</v>
      </c>
      <c r="Y3190" s="1">
        <v>141</v>
      </c>
      <c r="AA3190" s="1">
        <v>401</v>
      </c>
      <c r="AB3190" s="1337">
        <v>2746</v>
      </c>
    </row>
    <row r="3191" spans="1:28">
      <c r="A3191" s="1336" t="s">
        <v>1548</v>
      </c>
      <c r="B3191" s="2" t="s">
        <v>1580</v>
      </c>
      <c r="C3191" s="1" t="s">
        <v>1581</v>
      </c>
      <c r="D3191" s="1" t="s">
        <v>116</v>
      </c>
      <c r="E3191" s="1">
        <v>130099</v>
      </c>
      <c r="F3191" s="1336" t="s">
        <v>150</v>
      </c>
      <c r="G3191" s="1" t="s">
        <v>32</v>
      </c>
      <c r="H3191" s="1">
        <v>419892</v>
      </c>
      <c r="I3191" s="3">
        <v>42537</v>
      </c>
      <c r="J3191" s="3">
        <v>42535</v>
      </c>
      <c r="K3191" s="3">
        <v>42535</v>
      </c>
      <c r="N3191" s="1" t="s">
        <v>89</v>
      </c>
      <c r="O3191" s="1">
        <v>117207</v>
      </c>
      <c r="P3191" s="1">
        <v>3000</v>
      </c>
      <c r="Q3191" s="1">
        <v>20.29</v>
      </c>
      <c r="R3191" s="1337">
        <v>60870</v>
      </c>
      <c r="S3191" s="4">
        <v>1395.84</v>
      </c>
      <c r="T3191" s="1">
        <v>17.544</v>
      </c>
      <c r="U3191" s="1337">
        <v>52632</v>
      </c>
      <c r="V3191" s="1">
        <v>9.0300000000000005E-2</v>
      </c>
      <c r="W3191" s="1336">
        <v>270.99</v>
      </c>
      <c r="X3191" s="1">
        <v>13</v>
      </c>
      <c r="Y3191" s="1">
        <v>130</v>
      </c>
      <c r="AA3191" s="1">
        <v>401</v>
      </c>
      <c r="AB3191" s="1337">
        <v>8238</v>
      </c>
    </row>
    <row r="3192" spans="1:28">
      <c r="A3192" s="1336" t="s">
        <v>1548</v>
      </c>
      <c r="B3192" s="2" t="s">
        <v>1580</v>
      </c>
      <c r="C3192" s="1" t="s">
        <v>1581</v>
      </c>
      <c r="D3192" s="1" t="s">
        <v>116</v>
      </c>
      <c r="E3192" s="1">
        <v>142059</v>
      </c>
      <c r="F3192" s="1336" t="s">
        <v>1443</v>
      </c>
      <c r="G3192" s="1" t="s">
        <v>32</v>
      </c>
      <c r="H3192" s="1">
        <v>419945</v>
      </c>
      <c r="I3192" s="3">
        <v>42526</v>
      </c>
      <c r="J3192" s="3">
        <v>42461</v>
      </c>
      <c r="K3192" s="3">
        <v>42482</v>
      </c>
      <c r="N3192" s="1" t="s">
        <v>56</v>
      </c>
      <c r="O3192" s="1">
        <v>5960</v>
      </c>
      <c r="P3192" s="1">
        <v>400</v>
      </c>
      <c r="Q3192" s="1">
        <v>24.0731</v>
      </c>
      <c r="R3192" s="1337">
        <v>9629.24</v>
      </c>
      <c r="S3192" s="4">
        <v>1699.35</v>
      </c>
      <c r="T3192" s="1">
        <v>17.544</v>
      </c>
      <c r="U3192" s="1337">
        <v>7017.6</v>
      </c>
      <c r="V3192" s="1">
        <v>9.0300000000000005E-2</v>
      </c>
      <c r="W3192" s="1336">
        <v>36.131999999999998</v>
      </c>
      <c r="X3192" s="1">
        <v>13</v>
      </c>
      <c r="Y3192" s="1">
        <v>144</v>
      </c>
      <c r="AA3192" s="1">
        <v>401</v>
      </c>
      <c r="AB3192" s="1337">
        <v>2611.64</v>
      </c>
    </row>
    <row r="3193" spans="1:28">
      <c r="A3193" s="1336" t="s">
        <v>1548</v>
      </c>
      <c r="B3193" s="2" t="s">
        <v>1580</v>
      </c>
      <c r="C3193" s="1" t="s">
        <v>1581</v>
      </c>
      <c r="D3193" s="1" t="s">
        <v>116</v>
      </c>
      <c r="E3193" s="1">
        <v>130241</v>
      </c>
      <c r="F3193" s="1336" t="s">
        <v>368</v>
      </c>
      <c r="G3193" s="1" t="s">
        <v>32</v>
      </c>
      <c r="H3193" s="1">
        <v>420172</v>
      </c>
      <c r="I3193" s="3">
        <v>42538</v>
      </c>
      <c r="J3193" s="3">
        <v>42537</v>
      </c>
      <c r="K3193" s="3">
        <v>42538</v>
      </c>
      <c r="L3193" s="1">
        <v>222747</v>
      </c>
      <c r="M3193" s="3">
        <v>42537</v>
      </c>
      <c r="N3193" s="1" t="s">
        <v>89</v>
      </c>
      <c r="O3193" s="1">
        <v>117258</v>
      </c>
      <c r="P3193" s="1">
        <v>2000</v>
      </c>
      <c r="Q3193" s="1">
        <v>19.23</v>
      </c>
      <c r="R3193" s="1337">
        <v>38460</v>
      </c>
      <c r="S3193" s="4">
        <v>-1189.44</v>
      </c>
      <c r="T3193" s="1">
        <v>17.544</v>
      </c>
      <c r="U3193" s="1337">
        <v>35088</v>
      </c>
      <c r="V3193" s="1">
        <v>9.0300000000000005E-2</v>
      </c>
      <c r="W3193" s="1336">
        <v>180.66</v>
      </c>
      <c r="X3193" s="1">
        <v>13</v>
      </c>
      <c r="Y3193" s="1">
        <v>135</v>
      </c>
      <c r="Z3193" s="1" t="s">
        <v>143</v>
      </c>
      <c r="AA3193" s="1">
        <v>401</v>
      </c>
      <c r="AB3193" s="1337">
        <v>3372</v>
      </c>
    </row>
    <row r="3194" spans="1:28">
      <c r="A3194" s="1336" t="s">
        <v>1548</v>
      </c>
      <c r="B3194" s="2" t="s">
        <v>1580</v>
      </c>
      <c r="C3194" s="1" t="s">
        <v>1581</v>
      </c>
      <c r="D3194" s="1" t="s">
        <v>116</v>
      </c>
      <c r="E3194" s="1">
        <v>130308</v>
      </c>
      <c r="F3194" s="1336" t="s">
        <v>126</v>
      </c>
      <c r="G3194" s="1" t="s">
        <v>32</v>
      </c>
      <c r="H3194" s="1">
        <v>420706</v>
      </c>
      <c r="I3194" s="3">
        <v>42543</v>
      </c>
      <c r="J3194" s="3">
        <v>42541</v>
      </c>
      <c r="K3194" s="3">
        <v>42542</v>
      </c>
      <c r="N3194" s="1" t="s">
        <v>89</v>
      </c>
      <c r="O3194" s="1">
        <v>117346</v>
      </c>
      <c r="P3194" s="1">
        <v>400</v>
      </c>
      <c r="Q3194" s="1">
        <v>20.29</v>
      </c>
      <c r="R3194" s="1337">
        <v>8116</v>
      </c>
      <c r="S3194" s="1">
        <v>186.11</v>
      </c>
      <c r="T3194" s="1">
        <v>17.544</v>
      </c>
      <c r="U3194" s="1337">
        <v>7017.6</v>
      </c>
      <c r="V3194" s="1">
        <v>9.0300000000000005E-2</v>
      </c>
      <c r="W3194" s="1336">
        <v>36.131999999999998</v>
      </c>
      <c r="X3194" s="1">
        <v>13</v>
      </c>
      <c r="Y3194" s="1">
        <v>141</v>
      </c>
      <c r="AA3194" s="1">
        <v>401</v>
      </c>
      <c r="AB3194" s="1337">
        <v>1098.4000000000001</v>
      </c>
    </row>
    <row r="3195" spans="1:28">
      <c r="A3195" s="1336" t="s">
        <v>1548</v>
      </c>
      <c r="B3195" s="2" t="s">
        <v>1582</v>
      </c>
      <c r="C3195" s="1" t="s">
        <v>1581</v>
      </c>
      <c r="D3195" s="1" t="s">
        <v>65</v>
      </c>
      <c r="E3195" s="1">
        <v>130023</v>
      </c>
      <c r="F3195" s="1336" t="s">
        <v>153</v>
      </c>
      <c r="G3195" s="1" t="s">
        <v>32</v>
      </c>
      <c r="H3195" s="1">
        <v>420770</v>
      </c>
      <c r="I3195" s="3">
        <v>42544</v>
      </c>
      <c r="J3195" s="3">
        <v>42528</v>
      </c>
      <c r="K3195" s="3">
        <v>42546</v>
      </c>
      <c r="N3195" s="1" t="s">
        <v>89</v>
      </c>
      <c r="O3195" s="1">
        <v>116902</v>
      </c>
      <c r="P3195" s="1">
        <v>1000</v>
      </c>
      <c r="Q3195" s="1">
        <v>20.29</v>
      </c>
      <c r="R3195" s="1337">
        <v>20290</v>
      </c>
      <c r="S3195" s="1">
        <v>465.28</v>
      </c>
      <c r="T3195" s="1">
        <v>17.544</v>
      </c>
      <c r="U3195" s="1337">
        <v>17544</v>
      </c>
      <c r="V3195" s="1">
        <v>9.0300000000000005E-2</v>
      </c>
      <c r="W3195" s="1336">
        <v>90.33</v>
      </c>
      <c r="X3195" s="1">
        <v>13</v>
      </c>
      <c r="Y3195" s="1">
        <v>130</v>
      </c>
      <c r="AA3195" s="1">
        <v>401</v>
      </c>
      <c r="AB3195" s="1337">
        <v>2746</v>
      </c>
    </row>
    <row r="3196" spans="1:28">
      <c r="A3196" s="1336" t="s">
        <v>1548</v>
      </c>
      <c r="B3196" s="2" t="s">
        <v>1583</v>
      </c>
      <c r="C3196" s="1" t="s">
        <v>1581</v>
      </c>
      <c r="D3196" s="1" t="s">
        <v>129</v>
      </c>
      <c r="E3196" s="1">
        <v>130241</v>
      </c>
      <c r="F3196" s="1336" t="s">
        <v>368</v>
      </c>
      <c r="G3196" s="1" t="s">
        <v>32</v>
      </c>
      <c r="H3196" s="1">
        <v>421216</v>
      </c>
      <c r="I3196" s="3">
        <v>42548</v>
      </c>
      <c r="J3196" s="3">
        <v>42528</v>
      </c>
      <c r="K3196" s="3">
        <v>42546</v>
      </c>
      <c r="L3196" s="1">
        <v>223265</v>
      </c>
      <c r="M3196" s="3">
        <v>42547</v>
      </c>
      <c r="N3196" s="1" t="s">
        <v>89</v>
      </c>
      <c r="O3196" s="1">
        <v>116885</v>
      </c>
      <c r="P3196" s="1">
        <v>2000</v>
      </c>
      <c r="Q3196" s="1">
        <v>19.23</v>
      </c>
      <c r="R3196" s="1337">
        <v>38460</v>
      </c>
      <c r="S3196" s="4">
        <v>-1189.44</v>
      </c>
      <c r="T3196" s="1">
        <v>17.544</v>
      </c>
      <c r="U3196" s="1337">
        <v>35088</v>
      </c>
      <c r="V3196" s="1">
        <v>9.0300000000000005E-2</v>
      </c>
      <c r="W3196" s="1336">
        <v>180.66</v>
      </c>
      <c r="X3196" s="1">
        <v>13</v>
      </c>
      <c r="Y3196" s="1">
        <v>135</v>
      </c>
      <c r="Z3196" s="1" t="s">
        <v>143</v>
      </c>
      <c r="AA3196" s="1">
        <v>401</v>
      </c>
      <c r="AB3196" s="1337">
        <v>3372</v>
      </c>
    </row>
    <row r="3197" spans="1:28">
      <c r="A3197" s="1336" t="s">
        <v>1548</v>
      </c>
      <c r="B3197" s="2" t="s">
        <v>1584</v>
      </c>
      <c r="C3197" s="1" t="s">
        <v>1585</v>
      </c>
      <c r="D3197" s="1" t="s">
        <v>76</v>
      </c>
      <c r="E3197" s="1">
        <v>140083</v>
      </c>
      <c r="F3197" s="1336" t="s">
        <v>117</v>
      </c>
      <c r="G3197" s="1" t="s">
        <v>32</v>
      </c>
      <c r="H3197" s="1">
        <v>419377</v>
      </c>
      <c r="I3197" s="3">
        <v>42532</v>
      </c>
      <c r="J3197" s="3">
        <v>42515</v>
      </c>
      <c r="K3197" s="3">
        <v>42536</v>
      </c>
      <c r="L3197" s="1">
        <v>222332</v>
      </c>
      <c r="M3197" s="3">
        <v>42532</v>
      </c>
      <c r="N3197" s="1" t="s">
        <v>89</v>
      </c>
      <c r="O3197" s="1">
        <v>116474</v>
      </c>
      <c r="P3197" s="1">
        <v>1500</v>
      </c>
      <c r="Q3197" s="1">
        <v>31.37</v>
      </c>
      <c r="R3197" s="1337">
        <v>47055</v>
      </c>
      <c r="S3197" s="4">
        <v>1349.33</v>
      </c>
      <c r="T3197" s="1">
        <v>26.965</v>
      </c>
      <c r="U3197" s="1337">
        <v>40447.5</v>
      </c>
      <c r="V3197" s="1">
        <v>0.1434</v>
      </c>
      <c r="W3197" s="1336">
        <v>215.04</v>
      </c>
      <c r="X3197" s="1">
        <v>13</v>
      </c>
      <c r="Y3197" s="1">
        <v>141</v>
      </c>
      <c r="AA3197" s="1">
        <v>401</v>
      </c>
      <c r="AB3197" s="1337">
        <v>6607.5</v>
      </c>
    </row>
    <row r="3198" spans="1:28">
      <c r="A3198" s="1336" t="s">
        <v>1548</v>
      </c>
      <c r="B3198" s="2" t="s">
        <v>1584</v>
      </c>
      <c r="C3198" s="1" t="s">
        <v>1585</v>
      </c>
      <c r="D3198" s="1" t="s">
        <v>76</v>
      </c>
      <c r="E3198" s="1">
        <v>140083</v>
      </c>
      <c r="F3198" s="1336" t="s">
        <v>117</v>
      </c>
      <c r="G3198" s="1" t="s">
        <v>32</v>
      </c>
      <c r="H3198" s="1">
        <v>419834</v>
      </c>
      <c r="I3198" s="3">
        <v>42536</v>
      </c>
      <c r="J3198" s="3">
        <v>42527</v>
      </c>
      <c r="K3198" s="3">
        <v>42546</v>
      </c>
      <c r="L3198" s="1">
        <v>222579</v>
      </c>
      <c r="M3198" s="3">
        <v>42536</v>
      </c>
      <c r="N3198" s="1" t="s">
        <v>89</v>
      </c>
      <c r="O3198" s="1">
        <v>116816</v>
      </c>
      <c r="P3198" s="1">
        <v>1500</v>
      </c>
      <c r="Q3198" s="1">
        <v>30.6</v>
      </c>
      <c r="R3198" s="1337">
        <v>45900</v>
      </c>
      <c r="S3198" s="1">
        <v>194.33</v>
      </c>
      <c r="T3198" s="1">
        <v>26.965</v>
      </c>
      <c r="U3198" s="1337">
        <v>40447.5</v>
      </c>
      <c r="V3198" s="1">
        <v>0.1434</v>
      </c>
      <c r="W3198" s="1336">
        <v>215.04</v>
      </c>
      <c r="X3198" s="1">
        <v>13</v>
      </c>
      <c r="Y3198" s="1">
        <v>141</v>
      </c>
      <c r="AA3198" s="1">
        <v>401</v>
      </c>
      <c r="AB3198" s="1337">
        <v>5452.5</v>
      </c>
    </row>
    <row r="3199" spans="1:28">
      <c r="A3199" s="1336" t="s">
        <v>1548</v>
      </c>
      <c r="B3199" s="2" t="s">
        <v>1586</v>
      </c>
      <c r="C3199" s="1" t="s">
        <v>1585</v>
      </c>
      <c r="D3199" s="1" t="s">
        <v>65</v>
      </c>
      <c r="E3199" s="1">
        <v>140083</v>
      </c>
      <c r="F3199" s="1336" t="s">
        <v>117</v>
      </c>
      <c r="G3199" s="1" t="s">
        <v>32</v>
      </c>
      <c r="H3199" s="1">
        <v>418539</v>
      </c>
      <c r="I3199" s="3">
        <v>42527</v>
      </c>
      <c r="J3199" s="3">
        <v>42515</v>
      </c>
      <c r="K3199" s="3">
        <v>42536</v>
      </c>
      <c r="L3199" s="1">
        <v>221805</v>
      </c>
      <c r="M3199" s="3">
        <v>42526</v>
      </c>
      <c r="N3199" s="1" t="s">
        <v>89</v>
      </c>
      <c r="O3199" s="1">
        <v>116474</v>
      </c>
      <c r="P3199" s="1">
        <v>2000</v>
      </c>
      <c r="Q3199" s="1">
        <v>31.37</v>
      </c>
      <c r="R3199" s="1337">
        <v>62740</v>
      </c>
      <c r="S3199" s="4">
        <v>1799.1</v>
      </c>
      <c r="T3199" s="1">
        <v>26.965</v>
      </c>
      <c r="U3199" s="1337">
        <v>53930</v>
      </c>
      <c r="V3199" s="1">
        <v>0.1434</v>
      </c>
      <c r="W3199" s="1336">
        <v>286.72000000000003</v>
      </c>
      <c r="X3199" s="1">
        <v>13</v>
      </c>
      <c r="Y3199" s="1">
        <v>141</v>
      </c>
      <c r="AA3199" s="1">
        <v>401</v>
      </c>
      <c r="AB3199" s="1337">
        <v>8810</v>
      </c>
    </row>
    <row r="3200" spans="1:28">
      <c r="A3200" s="1336" t="s">
        <v>1548</v>
      </c>
      <c r="B3200" s="2" t="s">
        <v>1586</v>
      </c>
      <c r="C3200" s="1" t="s">
        <v>1585</v>
      </c>
      <c r="D3200" s="1" t="s">
        <v>65</v>
      </c>
      <c r="E3200" s="1">
        <v>130100</v>
      </c>
      <c r="F3200" s="1336" t="s">
        <v>1417</v>
      </c>
      <c r="G3200" s="1" t="s">
        <v>32</v>
      </c>
      <c r="H3200" s="1">
        <v>419052</v>
      </c>
      <c r="I3200" s="3">
        <v>42530</v>
      </c>
      <c r="J3200" s="3">
        <v>42521</v>
      </c>
      <c r="K3200" s="3">
        <v>42546</v>
      </c>
      <c r="L3200" s="1">
        <v>222138</v>
      </c>
      <c r="M3200" s="3">
        <v>42530</v>
      </c>
      <c r="N3200" s="1" t="s">
        <v>89</v>
      </c>
      <c r="O3200" s="1">
        <v>116650</v>
      </c>
      <c r="P3200" s="1">
        <v>1000</v>
      </c>
      <c r="Q3200" s="1">
        <v>31.37</v>
      </c>
      <c r="R3200" s="1337">
        <v>31370</v>
      </c>
      <c r="S3200" s="1">
        <v>899.55</v>
      </c>
      <c r="T3200" s="1">
        <v>26.965</v>
      </c>
      <c r="U3200" s="1337">
        <v>26965</v>
      </c>
      <c r="V3200" s="1">
        <v>0.1434</v>
      </c>
      <c r="W3200" s="1336">
        <v>143.36000000000001</v>
      </c>
      <c r="X3200" s="1">
        <v>13</v>
      </c>
      <c r="Y3200" s="1">
        <v>135</v>
      </c>
      <c r="Z3200" s="1" t="s">
        <v>436</v>
      </c>
      <c r="AA3200" s="1">
        <v>401</v>
      </c>
      <c r="AB3200" s="1337">
        <v>4405</v>
      </c>
    </row>
    <row r="3201" spans="1:28">
      <c r="A3201" s="1336" t="s">
        <v>1548</v>
      </c>
      <c r="B3201" s="2" t="s">
        <v>1586</v>
      </c>
      <c r="C3201" s="1" t="s">
        <v>1585</v>
      </c>
      <c r="D3201" s="1" t="s">
        <v>65</v>
      </c>
      <c r="E3201" s="1">
        <v>140083</v>
      </c>
      <c r="F3201" s="1336" t="s">
        <v>117</v>
      </c>
      <c r="G3201" s="1" t="s">
        <v>32</v>
      </c>
      <c r="H3201" s="1">
        <v>419802</v>
      </c>
      <c r="I3201" s="3">
        <v>42536</v>
      </c>
      <c r="J3201" s="3">
        <v>42523</v>
      </c>
      <c r="K3201" s="3">
        <v>42543</v>
      </c>
      <c r="L3201" s="1">
        <v>222566</v>
      </c>
      <c r="M3201" s="3">
        <v>42536</v>
      </c>
      <c r="N3201" s="1" t="s">
        <v>89</v>
      </c>
      <c r="O3201" s="1">
        <v>116737</v>
      </c>
      <c r="P3201" s="1">
        <v>1000</v>
      </c>
      <c r="Q3201" s="1">
        <v>31.37</v>
      </c>
      <c r="R3201" s="1337">
        <v>31370</v>
      </c>
      <c r="S3201" s="1">
        <v>899.55</v>
      </c>
      <c r="T3201" s="1">
        <v>26.965</v>
      </c>
      <c r="U3201" s="1337">
        <v>26965</v>
      </c>
      <c r="V3201" s="1">
        <v>0.1434</v>
      </c>
      <c r="W3201" s="1336">
        <v>143.36000000000001</v>
      </c>
      <c r="X3201" s="1">
        <v>13</v>
      </c>
      <c r="Y3201" s="1">
        <v>141</v>
      </c>
      <c r="AA3201" s="1">
        <v>401</v>
      </c>
      <c r="AB3201" s="1337">
        <v>4405</v>
      </c>
    </row>
    <row r="3202" spans="1:28">
      <c r="A3202" s="1336" t="s">
        <v>1548</v>
      </c>
      <c r="B3202" s="2" t="s">
        <v>1587</v>
      </c>
      <c r="C3202" s="1" t="s">
        <v>1585</v>
      </c>
      <c r="D3202" s="1" t="s">
        <v>467</v>
      </c>
      <c r="E3202" s="1">
        <v>140083</v>
      </c>
      <c r="F3202" s="1336" t="s">
        <v>117</v>
      </c>
      <c r="G3202" s="1" t="s">
        <v>32</v>
      </c>
      <c r="H3202" s="1">
        <v>419826</v>
      </c>
      <c r="I3202" s="3">
        <v>42536</v>
      </c>
      <c r="J3202" s="3">
        <v>42520</v>
      </c>
      <c r="K3202" s="3">
        <v>42541</v>
      </c>
      <c r="L3202" s="1">
        <v>222546</v>
      </c>
      <c r="M3202" s="3">
        <v>42535</v>
      </c>
      <c r="N3202" s="1" t="s">
        <v>89</v>
      </c>
      <c r="O3202" s="1">
        <v>116572</v>
      </c>
      <c r="P3202" s="1">
        <v>1500</v>
      </c>
      <c r="Q3202" s="1">
        <v>31.37</v>
      </c>
      <c r="R3202" s="1337">
        <v>47055</v>
      </c>
      <c r="S3202" s="4">
        <v>1349.33</v>
      </c>
      <c r="T3202" s="1">
        <v>26.965</v>
      </c>
      <c r="U3202" s="1337">
        <v>40447.5</v>
      </c>
      <c r="V3202" s="1">
        <v>0.1434</v>
      </c>
      <c r="W3202" s="1336">
        <v>215.04</v>
      </c>
      <c r="X3202" s="1">
        <v>13</v>
      </c>
      <c r="Y3202" s="1">
        <v>141</v>
      </c>
      <c r="AA3202" s="1">
        <v>401</v>
      </c>
      <c r="AB3202" s="1337">
        <v>6607.5</v>
      </c>
    </row>
    <row r="3203" spans="1:28">
      <c r="A3203" s="1336" t="s">
        <v>1548</v>
      </c>
      <c r="B3203" s="2" t="s">
        <v>1588</v>
      </c>
      <c r="C3203" s="1" t="s">
        <v>1585</v>
      </c>
      <c r="D3203" s="1" t="s">
        <v>129</v>
      </c>
      <c r="E3203" s="1">
        <v>140083</v>
      </c>
      <c r="F3203" s="1336" t="s">
        <v>117</v>
      </c>
      <c r="G3203" s="1" t="s">
        <v>32</v>
      </c>
      <c r="H3203" s="1">
        <v>418539</v>
      </c>
      <c r="I3203" s="3">
        <v>42527</v>
      </c>
      <c r="J3203" s="3">
        <v>42515</v>
      </c>
      <c r="K3203" s="3">
        <v>42536</v>
      </c>
      <c r="L3203" s="1">
        <v>221805</v>
      </c>
      <c r="M3203" s="3">
        <v>42526</v>
      </c>
      <c r="N3203" s="1" t="s">
        <v>89</v>
      </c>
      <c r="O3203" s="1">
        <v>116474</v>
      </c>
      <c r="P3203" s="1">
        <v>4000</v>
      </c>
      <c r="Q3203" s="1">
        <v>31.37</v>
      </c>
      <c r="R3203" s="1337">
        <v>125480</v>
      </c>
      <c r="S3203" s="4">
        <v>3598.2</v>
      </c>
      <c r="T3203" s="1">
        <v>26.965</v>
      </c>
      <c r="U3203" s="1337">
        <v>107860</v>
      </c>
      <c r="V3203" s="1">
        <v>0.1434</v>
      </c>
      <c r="W3203" s="1336">
        <v>573.44000000000005</v>
      </c>
      <c r="X3203" s="1">
        <v>13</v>
      </c>
      <c r="Y3203" s="1">
        <v>141</v>
      </c>
      <c r="AA3203" s="1">
        <v>401</v>
      </c>
      <c r="AB3203" s="1337">
        <v>17620</v>
      </c>
    </row>
    <row r="3204" spans="1:28">
      <c r="A3204" s="1336" t="s">
        <v>1548</v>
      </c>
      <c r="B3204" s="2" t="s">
        <v>1588</v>
      </c>
      <c r="C3204" s="1" t="s">
        <v>1585</v>
      </c>
      <c r="D3204" s="1" t="s">
        <v>129</v>
      </c>
      <c r="E3204" s="1">
        <v>140083</v>
      </c>
      <c r="F3204" s="1336" t="s">
        <v>117</v>
      </c>
      <c r="G3204" s="1" t="s">
        <v>32</v>
      </c>
      <c r="H3204" s="1">
        <v>418953</v>
      </c>
      <c r="I3204" s="3">
        <v>42529</v>
      </c>
      <c r="J3204" s="3">
        <v>42520</v>
      </c>
      <c r="K3204" s="3">
        <v>42541</v>
      </c>
      <c r="L3204" s="1">
        <v>221974</v>
      </c>
      <c r="M3204" s="3">
        <v>42528</v>
      </c>
      <c r="N3204" s="1" t="s">
        <v>89</v>
      </c>
      <c r="O3204" s="1">
        <v>116572</v>
      </c>
      <c r="P3204" s="1">
        <v>2000</v>
      </c>
      <c r="Q3204" s="1">
        <v>31.37</v>
      </c>
      <c r="R3204" s="1337">
        <v>62740</v>
      </c>
      <c r="S3204" s="4">
        <v>1799.1</v>
      </c>
      <c r="T3204" s="1">
        <v>26.965</v>
      </c>
      <c r="U3204" s="1337">
        <v>53930</v>
      </c>
      <c r="V3204" s="1">
        <v>0.1434</v>
      </c>
      <c r="W3204" s="1336">
        <v>286.72000000000003</v>
      </c>
      <c r="X3204" s="1">
        <v>13</v>
      </c>
      <c r="Y3204" s="1">
        <v>141</v>
      </c>
      <c r="AA3204" s="1">
        <v>401</v>
      </c>
      <c r="AB3204" s="1337">
        <v>8810</v>
      </c>
    </row>
    <row r="3205" spans="1:28">
      <c r="A3205" s="1336" t="s">
        <v>1548</v>
      </c>
      <c r="B3205" s="2" t="s">
        <v>1588</v>
      </c>
      <c r="C3205" s="1" t="s">
        <v>1585</v>
      </c>
      <c r="D3205" s="1" t="s">
        <v>129</v>
      </c>
      <c r="E3205" s="1">
        <v>140083</v>
      </c>
      <c r="F3205" s="1336" t="s">
        <v>117</v>
      </c>
      <c r="G3205" s="1" t="s">
        <v>32</v>
      </c>
      <c r="H3205" s="1">
        <v>419802</v>
      </c>
      <c r="I3205" s="3">
        <v>42536</v>
      </c>
      <c r="J3205" s="3">
        <v>42523</v>
      </c>
      <c r="K3205" s="3">
        <v>42543</v>
      </c>
      <c r="L3205" s="1">
        <v>222566</v>
      </c>
      <c r="M3205" s="3">
        <v>42536</v>
      </c>
      <c r="N3205" s="1" t="s">
        <v>89</v>
      </c>
      <c r="O3205" s="1">
        <v>116737</v>
      </c>
      <c r="P3205" s="1">
        <v>2000</v>
      </c>
      <c r="Q3205" s="1">
        <v>31.37</v>
      </c>
      <c r="R3205" s="1337">
        <v>62740</v>
      </c>
      <c r="S3205" s="4">
        <v>1799.1</v>
      </c>
      <c r="T3205" s="1">
        <v>26.965</v>
      </c>
      <c r="U3205" s="1337">
        <v>53930</v>
      </c>
      <c r="V3205" s="1">
        <v>0.1434</v>
      </c>
      <c r="W3205" s="1336">
        <v>286.72000000000003</v>
      </c>
      <c r="X3205" s="1">
        <v>13</v>
      </c>
      <c r="Y3205" s="1">
        <v>141</v>
      </c>
      <c r="AA3205" s="1">
        <v>401</v>
      </c>
      <c r="AB3205" s="1337">
        <v>8810</v>
      </c>
    </row>
    <row r="3206" spans="1:28">
      <c r="A3206" s="1336" t="s">
        <v>1548</v>
      </c>
      <c r="B3206" s="2" t="s">
        <v>1589</v>
      </c>
      <c r="C3206" s="1" t="s">
        <v>1585</v>
      </c>
      <c r="D3206" s="1" t="s">
        <v>131</v>
      </c>
      <c r="E3206" s="1">
        <v>140083</v>
      </c>
      <c r="F3206" s="1336" t="s">
        <v>117</v>
      </c>
      <c r="G3206" s="1" t="s">
        <v>32</v>
      </c>
      <c r="H3206" s="1">
        <v>418953</v>
      </c>
      <c r="I3206" s="3">
        <v>42529</v>
      </c>
      <c r="J3206" s="3">
        <v>42520</v>
      </c>
      <c r="K3206" s="3">
        <v>42541</v>
      </c>
      <c r="L3206" s="1">
        <v>221974</v>
      </c>
      <c r="M3206" s="3">
        <v>42528</v>
      </c>
      <c r="N3206" s="1" t="s">
        <v>89</v>
      </c>
      <c r="O3206" s="1">
        <v>116572</v>
      </c>
      <c r="P3206" s="1">
        <v>3000</v>
      </c>
      <c r="Q3206" s="1">
        <v>31.37</v>
      </c>
      <c r="R3206" s="1337">
        <v>94110</v>
      </c>
      <c r="S3206" s="4">
        <v>2698.65</v>
      </c>
      <c r="T3206" s="1">
        <v>26.965</v>
      </c>
      <c r="U3206" s="1337">
        <v>80895</v>
      </c>
      <c r="V3206" s="1">
        <v>0.1434</v>
      </c>
      <c r="W3206" s="1336">
        <v>430.08</v>
      </c>
      <c r="X3206" s="1">
        <v>13</v>
      </c>
      <c r="Y3206" s="1">
        <v>141</v>
      </c>
      <c r="AA3206" s="1">
        <v>401</v>
      </c>
      <c r="AB3206" s="1337">
        <v>13215</v>
      </c>
    </row>
    <row r="3207" spans="1:28">
      <c r="A3207" s="1336" t="s">
        <v>1548</v>
      </c>
      <c r="B3207" s="2" t="s">
        <v>1590</v>
      </c>
      <c r="C3207" s="1" t="s">
        <v>1591</v>
      </c>
      <c r="D3207" s="1" t="s">
        <v>87</v>
      </c>
      <c r="E3207" s="1">
        <v>140083</v>
      </c>
      <c r="F3207" s="1336" t="s">
        <v>117</v>
      </c>
      <c r="G3207" s="1" t="s">
        <v>32</v>
      </c>
      <c r="H3207" s="1">
        <v>420220</v>
      </c>
      <c r="I3207" s="3">
        <v>42539</v>
      </c>
      <c r="J3207" s="3">
        <v>42517</v>
      </c>
      <c r="K3207" s="3">
        <v>42536</v>
      </c>
      <c r="L3207" s="1">
        <v>222801</v>
      </c>
      <c r="M3207" s="3">
        <v>42538</v>
      </c>
      <c r="N3207" s="1" t="s">
        <v>89</v>
      </c>
      <c r="O3207" s="1">
        <v>116550</v>
      </c>
      <c r="P3207" s="1">
        <v>200</v>
      </c>
      <c r="Q3207" s="1">
        <v>30.6</v>
      </c>
      <c r="R3207" s="1337">
        <v>6120</v>
      </c>
      <c r="S3207" s="1">
        <v>25.91</v>
      </c>
      <c r="T3207" s="1">
        <v>26.965</v>
      </c>
      <c r="U3207" s="1337">
        <v>5393</v>
      </c>
      <c r="V3207" s="1">
        <v>0.1434</v>
      </c>
      <c r="W3207" s="1336">
        <v>28.672000000000001</v>
      </c>
      <c r="X3207" s="1">
        <v>13</v>
      </c>
      <c r="Y3207" s="1">
        <v>141</v>
      </c>
      <c r="AA3207" s="1">
        <v>401</v>
      </c>
      <c r="AB3207" s="1336">
        <v>727</v>
      </c>
    </row>
    <row r="3208" spans="1:28">
      <c r="A3208" s="1336" t="s">
        <v>1548</v>
      </c>
      <c r="B3208" s="2" t="s">
        <v>1592</v>
      </c>
      <c r="C3208" s="1" t="s">
        <v>1591</v>
      </c>
      <c r="D3208" s="1" t="s">
        <v>76</v>
      </c>
      <c r="E3208" s="1">
        <v>140083</v>
      </c>
      <c r="F3208" s="1336" t="s">
        <v>117</v>
      </c>
      <c r="G3208" s="1" t="s">
        <v>32</v>
      </c>
      <c r="H3208" s="1">
        <v>419397</v>
      </c>
      <c r="I3208" s="3">
        <v>42532</v>
      </c>
      <c r="J3208" s="3">
        <v>42520</v>
      </c>
      <c r="K3208" s="3">
        <v>42541</v>
      </c>
      <c r="L3208" s="1">
        <v>222341</v>
      </c>
      <c r="M3208" s="3">
        <v>42532</v>
      </c>
      <c r="N3208" s="1" t="s">
        <v>89</v>
      </c>
      <c r="O3208" s="1">
        <v>116572</v>
      </c>
      <c r="P3208" s="1">
        <v>500</v>
      </c>
      <c r="Q3208" s="1">
        <v>31.37</v>
      </c>
      <c r="R3208" s="1337">
        <v>15685</v>
      </c>
      <c r="S3208" s="1">
        <v>449.78</v>
      </c>
      <c r="T3208" s="1">
        <v>26.965</v>
      </c>
      <c r="U3208" s="1337">
        <v>13482.5</v>
      </c>
      <c r="V3208" s="1">
        <v>0.1434</v>
      </c>
      <c r="W3208" s="1336">
        <v>71.680000000000007</v>
      </c>
      <c r="X3208" s="1">
        <v>13</v>
      </c>
      <c r="Y3208" s="1">
        <v>141</v>
      </c>
      <c r="AA3208" s="1">
        <v>401</v>
      </c>
      <c r="AB3208" s="1337">
        <v>2202.5</v>
      </c>
    </row>
    <row r="3209" spans="1:28">
      <c r="A3209" s="1336" t="s">
        <v>1548</v>
      </c>
      <c r="B3209" s="2" t="s">
        <v>1593</v>
      </c>
      <c r="C3209" s="1" t="s">
        <v>1591</v>
      </c>
      <c r="D3209" s="1" t="s">
        <v>129</v>
      </c>
      <c r="E3209" s="1">
        <v>140083</v>
      </c>
      <c r="F3209" s="1336" t="s">
        <v>117</v>
      </c>
      <c r="G3209" s="1" t="s">
        <v>32</v>
      </c>
      <c r="H3209" s="1">
        <v>418944</v>
      </c>
      <c r="I3209" s="3">
        <v>42529</v>
      </c>
      <c r="J3209" s="3">
        <v>42520</v>
      </c>
      <c r="K3209" s="3">
        <v>42541</v>
      </c>
      <c r="L3209" s="1">
        <v>221971</v>
      </c>
      <c r="M3209" s="3">
        <v>42528</v>
      </c>
      <c r="N3209" s="1" t="s">
        <v>89</v>
      </c>
      <c r="O3209" s="1">
        <v>116572</v>
      </c>
      <c r="P3209" s="1">
        <v>2000</v>
      </c>
      <c r="Q3209" s="1">
        <v>31.37</v>
      </c>
      <c r="R3209" s="1337">
        <v>62740</v>
      </c>
      <c r="S3209" s="4">
        <v>1799.1</v>
      </c>
      <c r="T3209" s="1">
        <v>26.965</v>
      </c>
      <c r="U3209" s="1337">
        <v>53930</v>
      </c>
      <c r="V3209" s="1">
        <v>0.1434</v>
      </c>
      <c r="W3209" s="1336">
        <v>286.72000000000003</v>
      </c>
      <c r="X3209" s="1">
        <v>13</v>
      </c>
      <c r="Y3209" s="1">
        <v>141</v>
      </c>
      <c r="AA3209" s="1">
        <v>401</v>
      </c>
      <c r="AB3209" s="1337">
        <v>8810</v>
      </c>
    </row>
    <row r="3210" spans="1:28">
      <c r="A3210" s="1336" t="s">
        <v>1548</v>
      </c>
      <c r="B3210" s="2" t="s">
        <v>1594</v>
      </c>
      <c r="C3210" s="1" t="s">
        <v>1591</v>
      </c>
      <c r="D3210" s="1" t="s">
        <v>131</v>
      </c>
      <c r="E3210" s="1">
        <v>140083</v>
      </c>
      <c r="F3210" s="1336" t="s">
        <v>117</v>
      </c>
      <c r="G3210" s="1" t="s">
        <v>32</v>
      </c>
      <c r="H3210" s="1">
        <v>418944</v>
      </c>
      <c r="I3210" s="3">
        <v>42529</v>
      </c>
      <c r="J3210" s="3">
        <v>42520</v>
      </c>
      <c r="K3210" s="3">
        <v>42541</v>
      </c>
      <c r="L3210" s="1">
        <v>221971</v>
      </c>
      <c r="M3210" s="3">
        <v>42528</v>
      </c>
      <c r="N3210" s="1" t="s">
        <v>89</v>
      </c>
      <c r="O3210" s="1">
        <v>116572</v>
      </c>
      <c r="P3210" s="1">
        <v>3000</v>
      </c>
      <c r="Q3210" s="1">
        <v>31.37</v>
      </c>
      <c r="R3210" s="1337">
        <v>94110</v>
      </c>
      <c r="S3210" s="4">
        <v>2698.65</v>
      </c>
      <c r="T3210" s="1">
        <v>26.965</v>
      </c>
      <c r="U3210" s="1337">
        <v>80895</v>
      </c>
      <c r="V3210" s="1">
        <v>0.1434</v>
      </c>
      <c r="W3210" s="1336">
        <v>430.08</v>
      </c>
      <c r="X3210" s="1">
        <v>13</v>
      </c>
      <c r="Y3210" s="1">
        <v>141</v>
      </c>
      <c r="AA3210" s="1">
        <v>401</v>
      </c>
      <c r="AB3210" s="1337">
        <v>13215</v>
      </c>
    </row>
    <row r="3211" spans="1:28">
      <c r="A3211" s="1336" t="s">
        <v>1548</v>
      </c>
      <c r="B3211" s="2" t="s">
        <v>1595</v>
      </c>
      <c r="C3211" s="1" t="s">
        <v>1596</v>
      </c>
      <c r="D3211" s="1" t="s">
        <v>116</v>
      </c>
      <c r="E3211" s="1">
        <v>130191</v>
      </c>
      <c r="F3211" s="1336" t="s">
        <v>1373</v>
      </c>
      <c r="G3211" s="1" t="s">
        <v>32</v>
      </c>
      <c r="H3211" s="1">
        <v>418099</v>
      </c>
      <c r="I3211" s="3">
        <v>42523</v>
      </c>
      <c r="J3211" s="3">
        <v>42515</v>
      </c>
      <c r="K3211" s="3">
        <v>42522</v>
      </c>
      <c r="L3211" s="1">
        <v>221488</v>
      </c>
      <c r="M3211" s="3">
        <v>42522</v>
      </c>
      <c r="N3211" s="1" t="s">
        <v>89</v>
      </c>
      <c r="O3211" s="1">
        <v>116484</v>
      </c>
      <c r="P3211" s="1">
        <v>2000</v>
      </c>
      <c r="Q3211" s="1">
        <v>32.130000000000003</v>
      </c>
      <c r="R3211" s="1337">
        <v>64260</v>
      </c>
      <c r="S3211" s="4">
        <v>3319.1</v>
      </c>
      <c r="T3211" s="1">
        <v>26.965</v>
      </c>
      <c r="U3211" s="1337">
        <v>53930</v>
      </c>
      <c r="V3211" s="1">
        <v>0.1434</v>
      </c>
      <c r="W3211" s="1336">
        <v>286.72000000000003</v>
      </c>
      <c r="X3211" s="1">
        <v>13</v>
      </c>
      <c r="Y3211" s="1">
        <v>135</v>
      </c>
      <c r="Z3211" s="1" t="s">
        <v>436</v>
      </c>
      <c r="AA3211" s="1">
        <v>401</v>
      </c>
      <c r="AB3211" s="1337">
        <v>10330</v>
      </c>
    </row>
    <row r="3212" spans="1:28">
      <c r="A3212" s="1336" t="s">
        <v>1548</v>
      </c>
      <c r="B3212" s="2" t="s">
        <v>1595</v>
      </c>
      <c r="C3212" s="1" t="s">
        <v>1596</v>
      </c>
      <c r="D3212" s="1" t="s">
        <v>116</v>
      </c>
      <c r="E3212" s="1">
        <v>130145</v>
      </c>
      <c r="F3212" s="1336" t="s">
        <v>435</v>
      </c>
      <c r="G3212" s="1" t="s">
        <v>32</v>
      </c>
      <c r="H3212" s="1">
        <v>418165</v>
      </c>
      <c r="I3212" s="3">
        <v>42523</v>
      </c>
      <c r="J3212" s="3">
        <v>42520</v>
      </c>
      <c r="K3212" s="3">
        <v>42522</v>
      </c>
      <c r="L3212" s="1">
        <v>221555</v>
      </c>
      <c r="M3212" s="3">
        <v>42523</v>
      </c>
      <c r="N3212" s="1" t="s">
        <v>89</v>
      </c>
      <c r="O3212" s="1">
        <v>116606</v>
      </c>
      <c r="P3212" s="1">
        <v>500</v>
      </c>
      <c r="Q3212" s="1">
        <v>32.9</v>
      </c>
      <c r="R3212" s="1337">
        <v>16450</v>
      </c>
      <c r="S3212" s="4">
        <v>1214.78</v>
      </c>
      <c r="T3212" s="1">
        <v>26.965</v>
      </c>
      <c r="U3212" s="1337">
        <v>13482.5</v>
      </c>
      <c r="V3212" s="1">
        <v>0.1434</v>
      </c>
      <c r="W3212" s="1336">
        <v>71.680000000000007</v>
      </c>
      <c r="X3212" s="1">
        <v>13</v>
      </c>
      <c r="Y3212" s="1">
        <v>135</v>
      </c>
      <c r="Z3212" s="1" t="s">
        <v>436</v>
      </c>
      <c r="AA3212" s="1">
        <v>401</v>
      </c>
      <c r="AB3212" s="1337">
        <v>2967.5</v>
      </c>
    </row>
    <row r="3213" spans="1:28">
      <c r="A3213" s="1336" t="s">
        <v>1548</v>
      </c>
      <c r="B3213" s="2" t="s">
        <v>1595</v>
      </c>
      <c r="C3213" s="1" t="s">
        <v>1596</v>
      </c>
      <c r="D3213" s="1" t="s">
        <v>116</v>
      </c>
      <c r="E3213" s="1">
        <v>130003</v>
      </c>
      <c r="F3213" s="1336" t="s">
        <v>145</v>
      </c>
      <c r="G3213" s="1" t="s">
        <v>32</v>
      </c>
      <c r="H3213" s="1">
        <v>418344</v>
      </c>
      <c r="I3213" s="3">
        <v>42525</v>
      </c>
      <c r="J3213" s="3">
        <v>42522</v>
      </c>
      <c r="K3213" s="3">
        <v>42537</v>
      </c>
      <c r="N3213" s="1" t="s">
        <v>89</v>
      </c>
      <c r="O3213" s="1">
        <v>116683</v>
      </c>
      <c r="P3213" s="1">
        <v>5000</v>
      </c>
      <c r="Q3213" s="1">
        <v>31.49</v>
      </c>
      <c r="R3213" s="1337">
        <v>157450</v>
      </c>
      <c r="S3213" s="4">
        <v>5097.75</v>
      </c>
      <c r="T3213" s="1">
        <v>26.965</v>
      </c>
      <c r="U3213" s="1337">
        <v>134825</v>
      </c>
      <c r="V3213" s="1">
        <v>0.1434</v>
      </c>
      <c r="W3213" s="1336">
        <v>716.8</v>
      </c>
      <c r="X3213" s="1">
        <v>13</v>
      </c>
      <c r="Y3213" s="1">
        <v>130</v>
      </c>
      <c r="AA3213" s="1">
        <v>401</v>
      </c>
      <c r="AB3213" s="1337">
        <v>22625</v>
      </c>
    </row>
    <row r="3214" spans="1:28">
      <c r="A3214" s="1336" t="s">
        <v>1548</v>
      </c>
      <c r="B3214" s="2" t="s">
        <v>1595</v>
      </c>
      <c r="C3214" s="1" t="s">
        <v>1596</v>
      </c>
      <c r="D3214" s="1" t="s">
        <v>116</v>
      </c>
      <c r="E3214" s="1">
        <v>130019</v>
      </c>
      <c r="F3214" s="1336" t="s">
        <v>412</v>
      </c>
      <c r="G3214" s="1" t="s">
        <v>32</v>
      </c>
      <c r="H3214" s="1">
        <v>418358</v>
      </c>
      <c r="I3214" s="3">
        <v>42527</v>
      </c>
      <c r="J3214" s="3">
        <v>42522</v>
      </c>
      <c r="K3214" s="3">
        <v>42523</v>
      </c>
      <c r="N3214" s="1" t="s">
        <v>89</v>
      </c>
      <c r="O3214" s="1">
        <v>116732</v>
      </c>
      <c r="P3214" s="1">
        <v>5000</v>
      </c>
      <c r="Q3214" s="1">
        <v>32.130000000000003</v>
      </c>
      <c r="R3214" s="1337">
        <v>160650</v>
      </c>
      <c r="S3214" s="4">
        <v>8297.75</v>
      </c>
      <c r="T3214" s="1">
        <v>26.965</v>
      </c>
      <c r="U3214" s="1337">
        <v>134825</v>
      </c>
      <c r="V3214" s="1">
        <v>0.1434</v>
      </c>
      <c r="W3214" s="1336">
        <v>716.8</v>
      </c>
      <c r="X3214" s="1">
        <v>13</v>
      </c>
      <c r="Y3214" s="1">
        <v>130</v>
      </c>
      <c r="AA3214" s="1">
        <v>401</v>
      </c>
      <c r="AB3214" s="1337">
        <v>25825</v>
      </c>
    </row>
    <row r="3215" spans="1:28">
      <c r="A3215" s="1336" t="s">
        <v>1548</v>
      </c>
      <c r="B3215" s="2" t="s">
        <v>1595</v>
      </c>
      <c r="C3215" s="1" t="s">
        <v>1596</v>
      </c>
      <c r="D3215" s="1" t="s">
        <v>116</v>
      </c>
      <c r="E3215" s="1">
        <v>130004</v>
      </c>
      <c r="F3215" s="1336" t="s">
        <v>125</v>
      </c>
      <c r="G3215" s="1" t="s">
        <v>32</v>
      </c>
      <c r="H3215" s="1">
        <v>418424</v>
      </c>
      <c r="I3215" s="3">
        <v>42525</v>
      </c>
      <c r="J3215" s="3">
        <v>42514</v>
      </c>
      <c r="K3215" s="3">
        <v>42516</v>
      </c>
      <c r="L3215" s="1">
        <v>221721</v>
      </c>
      <c r="M3215" s="3">
        <v>42525</v>
      </c>
      <c r="N3215" s="1" t="s">
        <v>89</v>
      </c>
      <c r="O3215" s="1">
        <v>116402</v>
      </c>
      <c r="P3215" s="1">
        <v>1500</v>
      </c>
      <c r="Q3215" s="1">
        <v>32.24</v>
      </c>
      <c r="R3215" s="1337">
        <v>48360</v>
      </c>
      <c r="S3215" s="4">
        <v>2654.33</v>
      </c>
      <c r="T3215" s="1">
        <v>26.965</v>
      </c>
      <c r="U3215" s="1337">
        <v>40447.5</v>
      </c>
      <c r="V3215" s="1">
        <v>0.1434</v>
      </c>
      <c r="W3215" s="1336">
        <v>215.04</v>
      </c>
      <c r="X3215" s="1">
        <v>13</v>
      </c>
      <c r="Y3215" s="1">
        <v>130</v>
      </c>
      <c r="AA3215" s="1">
        <v>401</v>
      </c>
      <c r="AB3215" s="1337">
        <v>7912.5</v>
      </c>
    </row>
    <row r="3216" spans="1:28">
      <c r="A3216" s="1336" t="s">
        <v>1548</v>
      </c>
      <c r="B3216" s="2" t="s">
        <v>1595</v>
      </c>
      <c r="C3216" s="1" t="s">
        <v>1596</v>
      </c>
      <c r="D3216" s="1" t="s">
        <v>116</v>
      </c>
      <c r="E3216" s="1">
        <v>130004</v>
      </c>
      <c r="F3216" s="1336" t="s">
        <v>125</v>
      </c>
      <c r="G3216" s="1" t="s">
        <v>32</v>
      </c>
      <c r="H3216" s="1">
        <v>418431</v>
      </c>
      <c r="I3216" s="3">
        <v>42525</v>
      </c>
      <c r="J3216" s="3">
        <v>42521</v>
      </c>
      <c r="K3216" s="3">
        <v>42523</v>
      </c>
      <c r="L3216" s="1">
        <v>221712</v>
      </c>
      <c r="M3216" s="3">
        <v>42525</v>
      </c>
      <c r="N3216" s="1" t="s">
        <v>89</v>
      </c>
      <c r="O3216" s="1">
        <v>116627</v>
      </c>
      <c r="P3216" s="1">
        <v>3000</v>
      </c>
      <c r="Q3216" s="1">
        <v>31.81</v>
      </c>
      <c r="R3216" s="1337">
        <v>95430</v>
      </c>
      <c r="S3216" s="4">
        <v>4018.65</v>
      </c>
      <c r="T3216" s="1">
        <v>26.965</v>
      </c>
      <c r="U3216" s="1337">
        <v>80895</v>
      </c>
      <c r="V3216" s="1">
        <v>0.1434</v>
      </c>
      <c r="W3216" s="1336">
        <v>430.08</v>
      </c>
      <c r="X3216" s="1">
        <v>13</v>
      </c>
      <c r="Y3216" s="1">
        <v>130</v>
      </c>
      <c r="AA3216" s="1">
        <v>401</v>
      </c>
      <c r="AB3216" s="1337">
        <v>14535</v>
      </c>
    </row>
    <row r="3217" spans="1:28">
      <c r="A3217" s="1336" t="s">
        <v>1548</v>
      </c>
      <c r="B3217" s="2" t="s">
        <v>1595</v>
      </c>
      <c r="C3217" s="1" t="s">
        <v>1596</v>
      </c>
      <c r="D3217" s="1" t="s">
        <v>116</v>
      </c>
      <c r="E3217" s="1">
        <v>140008</v>
      </c>
      <c r="F3217" s="1336" t="s">
        <v>123</v>
      </c>
      <c r="G3217" s="1" t="s">
        <v>32</v>
      </c>
      <c r="H3217" s="1">
        <v>418473</v>
      </c>
      <c r="I3217" s="3">
        <v>42525</v>
      </c>
      <c r="J3217" s="3">
        <v>42522</v>
      </c>
      <c r="K3217" s="3">
        <v>42527</v>
      </c>
      <c r="L3217" s="1">
        <v>221716</v>
      </c>
      <c r="M3217" s="3">
        <v>42525</v>
      </c>
      <c r="N3217" s="1" t="s">
        <v>89</v>
      </c>
      <c r="O3217" s="1">
        <v>116701</v>
      </c>
      <c r="P3217" s="1">
        <v>14000</v>
      </c>
      <c r="Q3217" s="1">
        <v>31.37</v>
      </c>
      <c r="R3217" s="1337">
        <v>439180</v>
      </c>
      <c r="S3217" s="4">
        <v>12593.7</v>
      </c>
      <c r="T3217" s="1">
        <v>26.965</v>
      </c>
      <c r="U3217" s="1337">
        <v>377510</v>
      </c>
      <c r="V3217" s="1">
        <v>0.1434</v>
      </c>
      <c r="W3217" s="1337">
        <v>2007.04</v>
      </c>
      <c r="X3217" s="1">
        <v>13</v>
      </c>
      <c r="Y3217" s="1">
        <v>141</v>
      </c>
      <c r="AA3217" s="1">
        <v>401</v>
      </c>
      <c r="AB3217" s="1337">
        <v>61670</v>
      </c>
    </row>
    <row r="3218" spans="1:28">
      <c r="A3218" s="1336" t="s">
        <v>1548</v>
      </c>
      <c r="B3218" s="2" t="s">
        <v>1595</v>
      </c>
      <c r="C3218" s="1" t="s">
        <v>1596</v>
      </c>
      <c r="D3218" s="1" t="s">
        <v>116</v>
      </c>
      <c r="E3218" s="1">
        <v>140546</v>
      </c>
      <c r="F3218" s="1336" t="s">
        <v>428</v>
      </c>
      <c r="G3218" s="1" t="s">
        <v>32</v>
      </c>
      <c r="H3218" s="1">
        <v>418597</v>
      </c>
      <c r="I3218" s="3">
        <v>42527</v>
      </c>
      <c r="J3218" s="3">
        <v>42527</v>
      </c>
      <c r="K3218" s="3">
        <v>42527</v>
      </c>
      <c r="L3218" s="1">
        <v>221888</v>
      </c>
      <c r="M3218" s="3">
        <v>42527</v>
      </c>
      <c r="N3218" s="1" t="s">
        <v>89</v>
      </c>
      <c r="O3218" s="1">
        <v>116826</v>
      </c>
      <c r="P3218" s="1">
        <v>1700</v>
      </c>
      <c r="Q3218" s="1">
        <v>32.130000000000003</v>
      </c>
      <c r="R3218" s="1337">
        <v>54621</v>
      </c>
      <c r="S3218" s="4">
        <v>2821.24</v>
      </c>
      <c r="T3218" s="1">
        <v>26.965</v>
      </c>
      <c r="U3218" s="1337">
        <v>45840.5</v>
      </c>
      <c r="V3218" s="1">
        <v>0.1434</v>
      </c>
      <c r="W3218" s="1336">
        <v>243.71199999999999</v>
      </c>
      <c r="X3218" s="1">
        <v>13</v>
      </c>
      <c r="Y3218" s="1">
        <v>141</v>
      </c>
      <c r="AA3218" s="1">
        <v>401</v>
      </c>
      <c r="AB3218" s="1337">
        <v>8780.5</v>
      </c>
    </row>
    <row r="3219" spans="1:28">
      <c r="A3219" s="1336" t="s">
        <v>1548</v>
      </c>
      <c r="B3219" s="2" t="s">
        <v>1595</v>
      </c>
      <c r="C3219" s="1" t="s">
        <v>1596</v>
      </c>
      <c r="D3219" s="1" t="s">
        <v>116</v>
      </c>
      <c r="E3219" s="1">
        <v>130140</v>
      </c>
      <c r="F3219" s="1336" t="s">
        <v>222</v>
      </c>
      <c r="G3219" s="1" t="s">
        <v>32</v>
      </c>
      <c r="H3219" s="1">
        <v>418614</v>
      </c>
      <c r="I3219" s="3">
        <v>42528</v>
      </c>
      <c r="J3219" s="3">
        <v>42524</v>
      </c>
      <c r="K3219" s="3">
        <v>42527</v>
      </c>
      <c r="N3219" s="1" t="s">
        <v>89</v>
      </c>
      <c r="O3219" s="1">
        <v>116778</v>
      </c>
      <c r="P3219" s="1">
        <v>3000</v>
      </c>
      <c r="Q3219" s="1">
        <v>32.130000000000003</v>
      </c>
      <c r="R3219" s="1337">
        <v>96390</v>
      </c>
      <c r="S3219" s="4">
        <v>4978.6499999999996</v>
      </c>
      <c r="T3219" s="1">
        <v>26.965</v>
      </c>
      <c r="U3219" s="1337">
        <v>80895</v>
      </c>
      <c r="V3219" s="1">
        <v>0.1434</v>
      </c>
      <c r="W3219" s="1336">
        <v>430.08</v>
      </c>
      <c r="X3219" s="1">
        <v>13</v>
      </c>
      <c r="Y3219" s="1">
        <v>130</v>
      </c>
      <c r="AA3219" s="1">
        <v>401</v>
      </c>
      <c r="AB3219" s="1337">
        <v>15495</v>
      </c>
    </row>
    <row r="3220" spans="1:28">
      <c r="A3220" s="1336" t="s">
        <v>1548</v>
      </c>
      <c r="B3220" s="2" t="s">
        <v>1595</v>
      </c>
      <c r="C3220" s="1" t="s">
        <v>1596</v>
      </c>
      <c r="D3220" s="1" t="s">
        <v>116</v>
      </c>
      <c r="E3220" s="1">
        <v>130349</v>
      </c>
      <c r="F3220" s="1336" t="s">
        <v>141</v>
      </c>
      <c r="G3220" s="1" t="s">
        <v>32</v>
      </c>
      <c r="H3220" s="1">
        <v>418628</v>
      </c>
      <c r="I3220" s="3">
        <v>42528</v>
      </c>
      <c r="J3220" s="3">
        <v>42524</v>
      </c>
      <c r="K3220" s="3">
        <v>42528</v>
      </c>
      <c r="N3220" s="1" t="s">
        <v>89</v>
      </c>
      <c r="O3220" s="1">
        <v>116796</v>
      </c>
      <c r="P3220" s="1">
        <v>2000</v>
      </c>
      <c r="Q3220" s="1">
        <v>31.49</v>
      </c>
      <c r="R3220" s="1337">
        <v>62980</v>
      </c>
      <c r="S3220" s="4">
        <v>2039.1</v>
      </c>
      <c r="T3220" s="1">
        <v>26.965</v>
      </c>
      <c r="U3220" s="1337">
        <v>53930</v>
      </c>
      <c r="V3220" s="1">
        <v>0.1434</v>
      </c>
      <c r="W3220" s="1336">
        <v>286.72000000000003</v>
      </c>
      <c r="X3220" s="1">
        <v>13</v>
      </c>
      <c r="Y3220" s="1">
        <v>141</v>
      </c>
      <c r="AA3220" s="1">
        <v>401</v>
      </c>
      <c r="AB3220" s="1337">
        <v>9050</v>
      </c>
    </row>
    <row r="3221" spans="1:28">
      <c r="A3221" s="1336" t="s">
        <v>1548</v>
      </c>
      <c r="B3221" s="2" t="s">
        <v>1595</v>
      </c>
      <c r="C3221" s="1" t="s">
        <v>1596</v>
      </c>
      <c r="D3221" s="1" t="s">
        <v>116</v>
      </c>
      <c r="E3221" s="1">
        <v>130019</v>
      </c>
      <c r="F3221" s="1336" t="s">
        <v>412</v>
      </c>
      <c r="G3221" s="1" t="s">
        <v>32</v>
      </c>
      <c r="H3221" s="1">
        <v>418732</v>
      </c>
      <c r="I3221" s="3">
        <v>42530</v>
      </c>
      <c r="J3221" s="3">
        <v>42529</v>
      </c>
      <c r="K3221" s="3">
        <v>42531</v>
      </c>
      <c r="N3221" s="1" t="s">
        <v>89</v>
      </c>
      <c r="O3221" s="1">
        <v>117014</v>
      </c>
      <c r="P3221" s="1">
        <v>5000</v>
      </c>
      <c r="Q3221" s="1">
        <v>32.130000000000003</v>
      </c>
      <c r="R3221" s="1337">
        <v>160650</v>
      </c>
      <c r="S3221" s="4">
        <v>8297.75</v>
      </c>
      <c r="T3221" s="1">
        <v>26.965</v>
      </c>
      <c r="U3221" s="1337">
        <v>134825</v>
      </c>
      <c r="V3221" s="1">
        <v>0.1434</v>
      </c>
      <c r="W3221" s="1336">
        <v>716.8</v>
      </c>
      <c r="X3221" s="1">
        <v>13</v>
      </c>
      <c r="Y3221" s="1">
        <v>130</v>
      </c>
      <c r="AA3221" s="1">
        <v>401</v>
      </c>
      <c r="AB3221" s="1337">
        <v>25825</v>
      </c>
    </row>
    <row r="3222" spans="1:28">
      <c r="A3222" s="1336" t="s">
        <v>1548</v>
      </c>
      <c r="B3222" s="2" t="s">
        <v>1595</v>
      </c>
      <c r="C3222" s="1" t="s">
        <v>1596</v>
      </c>
      <c r="D3222" s="1" t="s">
        <v>116</v>
      </c>
      <c r="E3222" s="1">
        <v>130023</v>
      </c>
      <c r="F3222" s="1336" t="s">
        <v>153</v>
      </c>
      <c r="G3222" s="1" t="s">
        <v>32</v>
      </c>
      <c r="H3222" s="1">
        <v>418758</v>
      </c>
      <c r="I3222" s="3">
        <v>42530</v>
      </c>
      <c r="J3222" s="3">
        <v>42528</v>
      </c>
      <c r="K3222" s="3">
        <v>42529</v>
      </c>
      <c r="N3222" s="1" t="s">
        <v>89</v>
      </c>
      <c r="O3222" s="1">
        <v>116907</v>
      </c>
      <c r="P3222" s="1">
        <v>10000</v>
      </c>
      <c r="Q3222" s="1">
        <v>31.49</v>
      </c>
      <c r="R3222" s="1337">
        <v>314900</v>
      </c>
      <c r="S3222" s="4">
        <v>10195.5</v>
      </c>
      <c r="T3222" s="1">
        <v>26.965</v>
      </c>
      <c r="U3222" s="1337">
        <v>269650</v>
      </c>
      <c r="V3222" s="1">
        <v>0.1434</v>
      </c>
      <c r="W3222" s="1337">
        <v>1433.6</v>
      </c>
      <c r="X3222" s="1">
        <v>13</v>
      </c>
      <c r="Y3222" s="1">
        <v>130</v>
      </c>
      <c r="AA3222" s="1">
        <v>401</v>
      </c>
      <c r="AB3222" s="1337">
        <v>45250</v>
      </c>
    </row>
    <row r="3223" spans="1:28">
      <c r="A3223" s="1336" t="s">
        <v>1548</v>
      </c>
      <c r="B3223" s="2" t="s">
        <v>1595</v>
      </c>
      <c r="C3223" s="1" t="s">
        <v>1596</v>
      </c>
      <c r="D3223" s="1" t="s">
        <v>116</v>
      </c>
      <c r="E3223" s="1">
        <v>130023</v>
      </c>
      <c r="F3223" s="1336" t="s">
        <v>153</v>
      </c>
      <c r="G3223" s="1" t="s">
        <v>32</v>
      </c>
      <c r="H3223" s="1">
        <v>418762</v>
      </c>
      <c r="I3223" s="3">
        <v>42530</v>
      </c>
      <c r="J3223" s="3">
        <v>42528</v>
      </c>
      <c r="K3223" s="3">
        <v>42529</v>
      </c>
      <c r="N3223" s="1" t="s">
        <v>89</v>
      </c>
      <c r="O3223" s="1">
        <v>116907</v>
      </c>
      <c r="P3223" s="1">
        <v>5000</v>
      </c>
      <c r="Q3223" s="1">
        <v>31.49</v>
      </c>
      <c r="R3223" s="1337">
        <v>157450</v>
      </c>
      <c r="S3223" s="4">
        <v>5097.75</v>
      </c>
      <c r="T3223" s="1">
        <v>26.965</v>
      </c>
      <c r="U3223" s="1337">
        <v>134825</v>
      </c>
      <c r="V3223" s="1">
        <v>0.1434</v>
      </c>
      <c r="W3223" s="1336">
        <v>716.8</v>
      </c>
      <c r="X3223" s="1">
        <v>13</v>
      </c>
      <c r="Y3223" s="1">
        <v>130</v>
      </c>
      <c r="AA3223" s="1">
        <v>401</v>
      </c>
      <c r="AB3223" s="1337">
        <v>22625</v>
      </c>
    </row>
    <row r="3224" spans="1:28">
      <c r="A3224" s="1336" t="s">
        <v>1548</v>
      </c>
      <c r="B3224" s="2" t="s">
        <v>1595</v>
      </c>
      <c r="C3224" s="1" t="s">
        <v>1596</v>
      </c>
      <c r="D3224" s="1" t="s">
        <v>116</v>
      </c>
      <c r="E3224" s="1">
        <v>130359</v>
      </c>
      <c r="F3224" s="1336" t="s">
        <v>675</v>
      </c>
      <c r="G3224" s="1" t="s">
        <v>32</v>
      </c>
      <c r="H3224" s="1">
        <v>418826</v>
      </c>
      <c r="I3224" s="3">
        <v>42528</v>
      </c>
      <c r="J3224" s="3">
        <v>42527</v>
      </c>
      <c r="K3224" s="3">
        <v>42528</v>
      </c>
      <c r="L3224" s="1">
        <v>221900</v>
      </c>
      <c r="M3224" s="3">
        <v>42528</v>
      </c>
      <c r="N3224" s="1" t="s">
        <v>89</v>
      </c>
      <c r="O3224" s="1">
        <v>116847</v>
      </c>
      <c r="P3224" s="1">
        <v>1000</v>
      </c>
      <c r="Q3224" s="1">
        <v>32.9</v>
      </c>
      <c r="R3224" s="1337">
        <v>32900</v>
      </c>
      <c r="S3224" s="4">
        <v>2429.5500000000002</v>
      </c>
      <c r="T3224" s="1">
        <v>26.965</v>
      </c>
      <c r="U3224" s="1337">
        <v>26965</v>
      </c>
      <c r="V3224" s="1">
        <v>0.1434</v>
      </c>
      <c r="W3224" s="1336">
        <v>143.36000000000001</v>
      </c>
      <c r="X3224" s="1">
        <v>13</v>
      </c>
      <c r="Y3224" s="1">
        <v>135</v>
      </c>
      <c r="Z3224" s="1" t="s">
        <v>436</v>
      </c>
      <c r="AA3224" s="1">
        <v>401</v>
      </c>
      <c r="AB3224" s="1337">
        <v>5935</v>
      </c>
    </row>
    <row r="3225" spans="1:28">
      <c r="A3225" s="1336" t="s">
        <v>1548</v>
      </c>
      <c r="B3225" s="2" t="s">
        <v>1595</v>
      </c>
      <c r="C3225" s="1" t="s">
        <v>1596</v>
      </c>
      <c r="D3225" s="1" t="s">
        <v>116</v>
      </c>
      <c r="E3225" s="1">
        <v>130165</v>
      </c>
      <c r="F3225" s="1336" t="s">
        <v>164</v>
      </c>
      <c r="G3225" s="1" t="s">
        <v>32</v>
      </c>
      <c r="H3225" s="1">
        <v>418849</v>
      </c>
      <c r="I3225" s="3">
        <v>42528</v>
      </c>
      <c r="J3225" s="3">
        <v>42522</v>
      </c>
      <c r="K3225" s="3">
        <v>42523</v>
      </c>
      <c r="L3225" s="1">
        <v>221894</v>
      </c>
      <c r="M3225" s="3">
        <v>42527</v>
      </c>
      <c r="N3225" s="1" t="s">
        <v>89</v>
      </c>
      <c r="O3225" s="1">
        <v>116725</v>
      </c>
      <c r="P3225" s="1">
        <v>2000</v>
      </c>
      <c r="Q3225" s="1">
        <v>32.57</v>
      </c>
      <c r="R3225" s="1337">
        <v>65140</v>
      </c>
      <c r="S3225" s="4">
        <v>4199.1000000000004</v>
      </c>
      <c r="T3225" s="1">
        <v>26.965</v>
      </c>
      <c r="U3225" s="1337">
        <v>53930</v>
      </c>
      <c r="V3225" s="1">
        <v>0.1434</v>
      </c>
      <c r="W3225" s="1336">
        <v>286.72000000000003</v>
      </c>
      <c r="X3225" s="1">
        <v>13</v>
      </c>
      <c r="Y3225" s="1">
        <v>135</v>
      </c>
      <c r="Z3225" s="1" t="s">
        <v>90</v>
      </c>
      <c r="AA3225" s="1">
        <v>401</v>
      </c>
      <c r="AB3225" s="1337">
        <v>11210</v>
      </c>
    </row>
    <row r="3226" spans="1:28">
      <c r="A3226" s="1336" t="s">
        <v>1548</v>
      </c>
      <c r="B3226" s="2" t="s">
        <v>1595</v>
      </c>
      <c r="C3226" s="1" t="s">
        <v>1596</v>
      </c>
      <c r="D3226" s="1" t="s">
        <v>116</v>
      </c>
      <c r="E3226" s="1">
        <v>130007</v>
      </c>
      <c r="F3226" s="1336" t="s">
        <v>146</v>
      </c>
      <c r="G3226" s="1" t="s">
        <v>32</v>
      </c>
      <c r="H3226" s="1">
        <v>419169</v>
      </c>
      <c r="I3226" s="3">
        <v>42531</v>
      </c>
      <c r="J3226" s="3">
        <v>42517</v>
      </c>
      <c r="K3226" s="3">
        <v>42523</v>
      </c>
      <c r="L3226" s="1">
        <v>222210</v>
      </c>
      <c r="M3226" s="3">
        <v>42531</v>
      </c>
      <c r="N3226" s="1" t="s">
        <v>89</v>
      </c>
      <c r="O3226" s="1">
        <v>116532</v>
      </c>
      <c r="P3226" s="1">
        <v>2500</v>
      </c>
      <c r="Q3226" s="1">
        <v>32.130000000000003</v>
      </c>
      <c r="R3226" s="1337">
        <v>80325</v>
      </c>
      <c r="S3226" s="4">
        <v>4148.88</v>
      </c>
      <c r="T3226" s="1">
        <v>26.965</v>
      </c>
      <c r="U3226" s="1337">
        <v>67412.5</v>
      </c>
      <c r="V3226" s="1">
        <v>0.1434</v>
      </c>
      <c r="W3226" s="1336">
        <v>358.4</v>
      </c>
      <c r="X3226" s="1">
        <v>13</v>
      </c>
      <c r="Y3226" s="1">
        <v>130</v>
      </c>
      <c r="AA3226" s="1">
        <v>401</v>
      </c>
      <c r="AB3226" s="1337">
        <v>12912.5</v>
      </c>
    </row>
    <row r="3227" spans="1:28">
      <c r="A3227" s="1336" t="s">
        <v>1548</v>
      </c>
      <c r="B3227" s="2" t="s">
        <v>1595</v>
      </c>
      <c r="C3227" s="1" t="s">
        <v>1596</v>
      </c>
      <c r="D3227" s="1" t="s">
        <v>116</v>
      </c>
      <c r="E3227" s="1">
        <v>130004</v>
      </c>
      <c r="F3227" s="1336" t="s">
        <v>125</v>
      </c>
      <c r="G3227" s="1" t="s">
        <v>32</v>
      </c>
      <c r="H3227" s="1">
        <v>419214</v>
      </c>
      <c r="I3227" s="3">
        <v>42531</v>
      </c>
      <c r="J3227" s="3">
        <v>42530</v>
      </c>
      <c r="K3227" s="3">
        <v>42531</v>
      </c>
      <c r="L3227" s="1">
        <v>222169</v>
      </c>
      <c r="M3227" s="3">
        <v>42530</v>
      </c>
      <c r="N3227" s="1" t="s">
        <v>89</v>
      </c>
      <c r="O3227" s="1">
        <v>117046</v>
      </c>
      <c r="P3227" s="1">
        <v>1000</v>
      </c>
      <c r="Q3227" s="1">
        <v>31.81</v>
      </c>
      <c r="R3227" s="1337">
        <v>31810</v>
      </c>
      <c r="S3227" s="4">
        <v>1339.55</v>
      </c>
      <c r="T3227" s="1">
        <v>26.965</v>
      </c>
      <c r="U3227" s="1337">
        <v>26965</v>
      </c>
      <c r="V3227" s="1">
        <v>0.1434</v>
      </c>
      <c r="W3227" s="1336">
        <v>143.36000000000001</v>
      </c>
      <c r="X3227" s="1">
        <v>13</v>
      </c>
      <c r="Y3227" s="1">
        <v>130</v>
      </c>
      <c r="AA3227" s="1">
        <v>401</v>
      </c>
      <c r="AB3227" s="1337">
        <v>4845</v>
      </c>
    </row>
    <row r="3228" spans="1:28">
      <c r="A3228" s="1336" t="s">
        <v>1548</v>
      </c>
      <c r="B3228" s="2" t="s">
        <v>1595</v>
      </c>
      <c r="C3228" s="1" t="s">
        <v>1596</v>
      </c>
      <c r="D3228" s="1" t="s">
        <v>116</v>
      </c>
      <c r="E3228" s="1">
        <v>130314</v>
      </c>
      <c r="F3228" s="1336" t="s">
        <v>144</v>
      </c>
      <c r="G3228" s="1" t="s">
        <v>32</v>
      </c>
      <c r="H3228" s="1">
        <v>419240</v>
      </c>
      <c r="I3228" s="3">
        <v>42532</v>
      </c>
      <c r="J3228" s="3">
        <v>42529</v>
      </c>
      <c r="K3228" s="3">
        <v>42546</v>
      </c>
      <c r="N3228" s="1" t="s">
        <v>89</v>
      </c>
      <c r="O3228" s="1">
        <v>117027</v>
      </c>
      <c r="P3228" s="1">
        <v>3000</v>
      </c>
      <c r="Q3228" s="1">
        <v>31.49</v>
      </c>
      <c r="R3228" s="1337">
        <v>94470</v>
      </c>
      <c r="S3228" s="4">
        <v>3058.65</v>
      </c>
      <c r="T3228" s="1">
        <v>26.965</v>
      </c>
      <c r="U3228" s="1337">
        <v>80895</v>
      </c>
      <c r="V3228" s="1">
        <v>0.1434</v>
      </c>
      <c r="W3228" s="1336">
        <v>430.08</v>
      </c>
      <c r="X3228" s="1">
        <v>13</v>
      </c>
      <c r="Y3228" s="1">
        <v>130</v>
      </c>
      <c r="AA3228" s="1">
        <v>401</v>
      </c>
      <c r="AB3228" s="1337">
        <v>13575</v>
      </c>
    </row>
    <row r="3229" spans="1:28">
      <c r="A3229" s="1336" t="s">
        <v>1548</v>
      </c>
      <c r="B3229" s="2" t="s">
        <v>1595</v>
      </c>
      <c r="C3229" s="1" t="s">
        <v>1596</v>
      </c>
      <c r="D3229" s="1" t="s">
        <v>116</v>
      </c>
      <c r="E3229" s="1">
        <v>130283</v>
      </c>
      <c r="F3229" s="1336" t="s">
        <v>1421</v>
      </c>
      <c r="G3229" s="1" t="s">
        <v>32</v>
      </c>
      <c r="H3229" s="1">
        <v>419334</v>
      </c>
      <c r="I3229" s="3">
        <v>42534</v>
      </c>
      <c r="J3229" s="3">
        <v>42531</v>
      </c>
      <c r="K3229" s="3">
        <v>42534</v>
      </c>
      <c r="N3229" s="1" t="s">
        <v>89</v>
      </c>
      <c r="O3229" s="1">
        <v>117135</v>
      </c>
      <c r="P3229" s="1">
        <v>3300</v>
      </c>
      <c r="Q3229" s="1">
        <v>31.81</v>
      </c>
      <c r="R3229" s="1337">
        <v>104973</v>
      </c>
      <c r="S3229" s="4">
        <v>4420.5200000000004</v>
      </c>
      <c r="T3229" s="1">
        <v>26.965</v>
      </c>
      <c r="U3229" s="1337">
        <v>88984.5</v>
      </c>
      <c r="V3229" s="1">
        <v>0.1434</v>
      </c>
      <c r="W3229" s="1336">
        <v>473.08800000000002</v>
      </c>
      <c r="X3229" s="1">
        <v>13</v>
      </c>
      <c r="Y3229" s="1">
        <v>135</v>
      </c>
      <c r="Z3229" s="1" t="s">
        <v>90</v>
      </c>
      <c r="AA3229" s="1">
        <v>401</v>
      </c>
      <c r="AB3229" s="1337">
        <v>15988.5</v>
      </c>
    </row>
    <row r="3230" spans="1:28">
      <c r="A3230" s="1336" t="s">
        <v>1548</v>
      </c>
      <c r="B3230" s="2" t="s">
        <v>1595</v>
      </c>
      <c r="C3230" s="1" t="s">
        <v>1596</v>
      </c>
      <c r="D3230" s="1" t="s">
        <v>116</v>
      </c>
      <c r="E3230" s="1">
        <v>130339</v>
      </c>
      <c r="F3230" s="1336" t="s">
        <v>258</v>
      </c>
      <c r="G3230" s="1" t="s">
        <v>32</v>
      </c>
      <c r="H3230" s="1">
        <v>419364</v>
      </c>
      <c r="I3230" s="3">
        <v>42532</v>
      </c>
      <c r="J3230" s="3">
        <v>42527</v>
      </c>
      <c r="K3230" s="3">
        <v>42529</v>
      </c>
      <c r="L3230" s="1">
        <v>222247</v>
      </c>
      <c r="M3230" s="3">
        <v>42531</v>
      </c>
      <c r="N3230" s="1" t="s">
        <v>89</v>
      </c>
      <c r="O3230" s="1">
        <v>116855</v>
      </c>
      <c r="P3230" s="1">
        <v>4000</v>
      </c>
      <c r="Q3230" s="1">
        <v>29.84</v>
      </c>
      <c r="R3230" s="1337">
        <v>119360</v>
      </c>
      <c r="S3230" s="4">
        <v>-2521.8000000000002</v>
      </c>
      <c r="T3230" s="1">
        <v>26.965</v>
      </c>
      <c r="U3230" s="1337">
        <v>107860</v>
      </c>
      <c r="V3230" s="1">
        <v>0.1434</v>
      </c>
      <c r="W3230" s="1336">
        <v>573.44000000000005</v>
      </c>
      <c r="X3230" s="1">
        <v>13</v>
      </c>
      <c r="Y3230" s="1">
        <v>135</v>
      </c>
      <c r="Z3230" s="1" t="s">
        <v>259</v>
      </c>
      <c r="AA3230" s="1">
        <v>401</v>
      </c>
      <c r="AB3230" s="1337">
        <v>11500</v>
      </c>
    </row>
    <row r="3231" spans="1:28">
      <c r="A3231" s="1336" t="s">
        <v>1548</v>
      </c>
      <c r="B3231" s="2" t="s">
        <v>1595</v>
      </c>
      <c r="C3231" s="1" t="s">
        <v>1596</v>
      </c>
      <c r="D3231" s="1" t="s">
        <v>116</v>
      </c>
      <c r="E3231" s="1">
        <v>130089</v>
      </c>
      <c r="F3231" s="1336" t="s">
        <v>1374</v>
      </c>
      <c r="G3231" s="1" t="s">
        <v>32</v>
      </c>
      <c r="H3231" s="1">
        <v>419480</v>
      </c>
      <c r="I3231" s="3">
        <v>42534</v>
      </c>
      <c r="J3231" s="3">
        <v>42527</v>
      </c>
      <c r="K3231" s="3">
        <v>42529</v>
      </c>
      <c r="L3231" s="1">
        <v>222406</v>
      </c>
      <c r="M3231" s="3">
        <v>42534</v>
      </c>
      <c r="N3231" s="1" t="s">
        <v>89</v>
      </c>
      <c r="O3231" s="1">
        <v>116859</v>
      </c>
      <c r="P3231" s="1">
        <v>200</v>
      </c>
      <c r="Q3231" s="1">
        <v>32.130000000000003</v>
      </c>
      <c r="R3231" s="1337">
        <v>6426</v>
      </c>
      <c r="S3231" s="1">
        <v>331.91</v>
      </c>
      <c r="T3231" s="1">
        <v>26.965</v>
      </c>
      <c r="U3231" s="1337">
        <v>5393</v>
      </c>
      <c r="V3231" s="1">
        <v>0.1434</v>
      </c>
      <c r="W3231" s="1336">
        <v>28.672000000000001</v>
      </c>
      <c r="X3231" s="1">
        <v>13</v>
      </c>
      <c r="Y3231" s="1">
        <v>135</v>
      </c>
      <c r="Z3231" s="1" t="s">
        <v>143</v>
      </c>
      <c r="AA3231" s="1">
        <v>401</v>
      </c>
      <c r="AB3231" s="1337">
        <v>1033</v>
      </c>
    </row>
    <row r="3232" spans="1:28">
      <c r="A3232" s="1336" t="s">
        <v>1548</v>
      </c>
      <c r="B3232" s="2" t="s">
        <v>1595</v>
      </c>
      <c r="C3232" s="1" t="s">
        <v>1596</v>
      </c>
      <c r="D3232" s="1" t="s">
        <v>116</v>
      </c>
      <c r="E3232" s="1">
        <v>130308</v>
      </c>
      <c r="F3232" s="1336" t="s">
        <v>126</v>
      </c>
      <c r="G3232" s="1" t="s">
        <v>32</v>
      </c>
      <c r="H3232" s="1">
        <v>419527</v>
      </c>
      <c r="I3232" s="3">
        <v>42535</v>
      </c>
      <c r="J3232" s="3">
        <v>42530</v>
      </c>
      <c r="K3232" s="3">
        <v>42531</v>
      </c>
      <c r="N3232" s="1" t="s">
        <v>89</v>
      </c>
      <c r="O3232" s="1">
        <v>117071</v>
      </c>
      <c r="P3232" s="1">
        <v>3000</v>
      </c>
      <c r="Q3232" s="1">
        <v>29.84</v>
      </c>
      <c r="R3232" s="1337">
        <v>89520</v>
      </c>
      <c r="S3232" s="4">
        <v>-1891.35</v>
      </c>
      <c r="T3232" s="1">
        <v>26.965</v>
      </c>
      <c r="U3232" s="1337">
        <v>80895</v>
      </c>
      <c r="V3232" s="1">
        <v>0.1434</v>
      </c>
      <c r="W3232" s="1336">
        <v>430.08</v>
      </c>
      <c r="X3232" s="1">
        <v>13</v>
      </c>
      <c r="Y3232" s="1">
        <v>141</v>
      </c>
      <c r="AA3232" s="1">
        <v>401</v>
      </c>
      <c r="AB3232" s="1337">
        <v>8625</v>
      </c>
    </row>
    <row r="3233" spans="1:28">
      <c r="A3233" s="1336" t="s">
        <v>1548</v>
      </c>
      <c r="B3233" s="2" t="s">
        <v>1595</v>
      </c>
      <c r="C3233" s="1" t="s">
        <v>1596</v>
      </c>
      <c r="D3233" s="1" t="s">
        <v>116</v>
      </c>
      <c r="E3233" s="1">
        <v>130020</v>
      </c>
      <c r="F3233" s="1336" t="s">
        <v>191</v>
      </c>
      <c r="G3233" s="1" t="s">
        <v>32</v>
      </c>
      <c r="H3233" s="1">
        <v>419631</v>
      </c>
      <c r="I3233" s="3">
        <v>42536</v>
      </c>
      <c r="J3233" s="3">
        <v>42531</v>
      </c>
      <c r="K3233" s="3">
        <v>42534</v>
      </c>
      <c r="N3233" s="1" t="s">
        <v>89</v>
      </c>
      <c r="O3233" s="1">
        <v>117132</v>
      </c>
      <c r="P3233" s="1">
        <v>1500</v>
      </c>
      <c r="Q3233" s="1">
        <v>31.49</v>
      </c>
      <c r="R3233" s="1337">
        <v>47235</v>
      </c>
      <c r="S3233" s="4">
        <v>1529.33</v>
      </c>
      <c r="T3233" s="1">
        <v>26.965</v>
      </c>
      <c r="U3233" s="1337">
        <v>40447.5</v>
      </c>
      <c r="V3233" s="1">
        <v>0.1434</v>
      </c>
      <c r="W3233" s="1336">
        <v>215.04</v>
      </c>
      <c r="X3233" s="1">
        <v>13</v>
      </c>
      <c r="Y3233" s="1">
        <v>130</v>
      </c>
      <c r="AA3233" s="1">
        <v>401</v>
      </c>
      <c r="AB3233" s="1337">
        <v>6787.5</v>
      </c>
    </row>
    <row r="3234" spans="1:28">
      <c r="A3234" s="1336" t="s">
        <v>1548</v>
      </c>
      <c r="B3234" s="2" t="s">
        <v>1595</v>
      </c>
      <c r="C3234" s="1" t="s">
        <v>1596</v>
      </c>
      <c r="D3234" s="1" t="s">
        <v>116</v>
      </c>
      <c r="E3234" s="1">
        <v>130110</v>
      </c>
      <c r="F3234" s="1336" t="s">
        <v>198</v>
      </c>
      <c r="G3234" s="1" t="s">
        <v>32</v>
      </c>
      <c r="H3234" s="1">
        <v>419662</v>
      </c>
      <c r="I3234" s="3">
        <v>42536</v>
      </c>
      <c r="J3234" s="3">
        <v>42534</v>
      </c>
      <c r="K3234" s="3">
        <v>42535</v>
      </c>
      <c r="N3234" s="1" t="s">
        <v>89</v>
      </c>
      <c r="O3234" s="1">
        <v>117170</v>
      </c>
      <c r="P3234" s="1">
        <v>2000</v>
      </c>
      <c r="Q3234" s="1">
        <v>31.49</v>
      </c>
      <c r="R3234" s="1337">
        <v>62980</v>
      </c>
      <c r="S3234" s="4">
        <v>2039.1</v>
      </c>
      <c r="T3234" s="1">
        <v>26.965</v>
      </c>
      <c r="U3234" s="1337">
        <v>53930</v>
      </c>
      <c r="V3234" s="1">
        <v>0.1434</v>
      </c>
      <c r="W3234" s="1336">
        <v>286.72000000000003</v>
      </c>
      <c r="X3234" s="1">
        <v>13</v>
      </c>
      <c r="Y3234" s="1">
        <v>130</v>
      </c>
      <c r="AA3234" s="1">
        <v>401</v>
      </c>
      <c r="AB3234" s="1337">
        <v>9050</v>
      </c>
    </row>
    <row r="3235" spans="1:28">
      <c r="A3235" s="1336" t="s">
        <v>1548</v>
      </c>
      <c r="B3235" s="2" t="s">
        <v>1595</v>
      </c>
      <c r="C3235" s="1" t="s">
        <v>1596</v>
      </c>
      <c r="D3235" s="1" t="s">
        <v>116</v>
      </c>
      <c r="E3235" s="1">
        <v>130352</v>
      </c>
      <c r="F3235" s="1336" t="s">
        <v>1422</v>
      </c>
      <c r="G3235" s="1" t="s">
        <v>32</v>
      </c>
      <c r="H3235" s="1">
        <v>419818</v>
      </c>
      <c r="I3235" s="3">
        <v>42536</v>
      </c>
      <c r="J3235" s="3">
        <v>42535</v>
      </c>
      <c r="K3235" s="3">
        <v>42537</v>
      </c>
      <c r="L3235" s="1">
        <v>222585</v>
      </c>
      <c r="M3235" s="3">
        <v>42536</v>
      </c>
      <c r="N3235" s="1" t="s">
        <v>89</v>
      </c>
      <c r="O3235" s="1">
        <v>117230</v>
      </c>
      <c r="P3235" s="1">
        <v>2000</v>
      </c>
      <c r="Q3235" s="1">
        <v>31.37</v>
      </c>
      <c r="R3235" s="1337">
        <v>62740</v>
      </c>
      <c r="S3235" s="4">
        <v>1799.1</v>
      </c>
      <c r="T3235" s="1">
        <v>26.965</v>
      </c>
      <c r="U3235" s="1337">
        <v>53930</v>
      </c>
      <c r="V3235" s="1">
        <v>0.1434</v>
      </c>
      <c r="W3235" s="1336">
        <v>286.72000000000003</v>
      </c>
      <c r="X3235" s="1">
        <v>13</v>
      </c>
      <c r="Y3235" s="1">
        <v>135</v>
      </c>
      <c r="Z3235" s="1" t="s">
        <v>259</v>
      </c>
      <c r="AA3235" s="1">
        <v>401</v>
      </c>
      <c r="AB3235" s="1337">
        <v>8810</v>
      </c>
    </row>
    <row r="3236" spans="1:28">
      <c r="A3236" s="1336" t="s">
        <v>1548</v>
      </c>
      <c r="B3236" s="2" t="s">
        <v>1595</v>
      </c>
      <c r="C3236" s="1" t="s">
        <v>1596</v>
      </c>
      <c r="D3236" s="1" t="s">
        <v>116</v>
      </c>
      <c r="E3236" s="1">
        <v>140546</v>
      </c>
      <c r="F3236" s="1336" t="s">
        <v>428</v>
      </c>
      <c r="G3236" s="1" t="s">
        <v>32</v>
      </c>
      <c r="H3236" s="1">
        <v>419820</v>
      </c>
      <c r="I3236" s="3">
        <v>42536</v>
      </c>
      <c r="J3236" s="3">
        <v>42536</v>
      </c>
      <c r="K3236" s="3">
        <v>42536</v>
      </c>
      <c r="L3236" s="1">
        <v>222604</v>
      </c>
      <c r="M3236" s="3">
        <v>42536</v>
      </c>
      <c r="N3236" s="1" t="s">
        <v>89</v>
      </c>
      <c r="O3236" s="1">
        <v>117248</v>
      </c>
      <c r="P3236" s="1">
        <v>1700</v>
      </c>
      <c r="Q3236" s="1">
        <v>31.81</v>
      </c>
      <c r="R3236" s="1337">
        <v>54077</v>
      </c>
      <c r="S3236" s="4">
        <v>2277.2399999999998</v>
      </c>
      <c r="T3236" s="1">
        <v>26.965</v>
      </c>
      <c r="U3236" s="1337">
        <v>45840.5</v>
      </c>
      <c r="V3236" s="1">
        <v>0.1434</v>
      </c>
      <c r="W3236" s="1336">
        <v>243.71199999999999</v>
      </c>
      <c r="X3236" s="1">
        <v>13</v>
      </c>
      <c r="Y3236" s="1">
        <v>141</v>
      </c>
      <c r="AA3236" s="1">
        <v>401</v>
      </c>
      <c r="AB3236" s="1337">
        <v>8236.5</v>
      </c>
    </row>
    <row r="3237" spans="1:28">
      <c r="A3237" s="1336" t="s">
        <v>1548</v>
      </c>
      <c r="B3237" s="2" t="s">
        <v>1595</v>
      </c>
      <c r="C3237" s="1" t="s">
        <v>1596</v>
      </c>
      <c r="D3237" s="1" t="s">
        <v>116</v>
      </c>
      <c r="E3237" s="1">
        <v>142059</v>
      </c>
      <c r="F3237" s="1336" t="s">
        <v>1443</v>
      </c>
      <c r="G3237" s="1" t="s">
        <v>32</v>
      </c>
      <c r="H3237" s="1">
        <v>419945</v>
      </c>
      <c r="I3237" s="3">
        <v>42526</v>
      </c>
      <c r="J3237" s="3">
        <v>42461</v>
      </c>
      <c r="K3237" s="3">
        <v>42482</v>
      </c>
      <c r="N3237" s="1" t="s">
        <v>56</v>
      </c>
      <c r="O3237" s="1">
        <v>5960</v>
      </c>
      <c r="P3237" s="1">
        <v>300</v>
      </c>
      <c r="Q3237" s="1">
        <v>37.525700000000001</v>
      </c>
      <c r="R3237" s="1337">
        <v>11257.71</v>
      </c>
      <c r="S3237" s="4">
        <v>2116.58</v>
      </c>
      <c r="T3237" s="1">
        <v>26.965</v>
      </c>
      <c r="U3237" s="1337">
        <v>8089.5</v>
      </c>
      <c r="V3237" s="1">
        <v>0.1434</v>
      </c>
      <c r="W3237" s="1336">
        <v>43.008000000000003</v>
      </c>
      <c r="X3237" s="1">
        <v>13</v>
      </c>
      <c r="Y3237" s="1">
        <v>144</v>
      </c>
      <c r="AA3237" s="1">
        <v>401</v>
      </c>
      <c r="AB3237" s="1337">
        <v>3168.21</v>
      </c>
    </row>
    <row r="3238" spans="1:28">
      <c r="A3238" s="1336" t="s">
        <v>1548</v>
      </c>
      <c r="B3238" s="2" t="s">
        <v>1595</v>
      </c>
      <c r="C3238" s="1" t="s">
        <v>1596</v>
      </c>
      <c r="D3238" s="1" t="s">
        <v>116</v>
      </c>
      <c r="E3238" s="1">
        <v>130216</v>
      </c>
      <c r="F3238" s="1336" t="s">
        <v>810</v>
      </c>
      <c r="G3238" s="1" t="s">
        <v>32</v>
      </c>
      <c r="H3238" s="1">
        <v>419995</v>
      </c>
      <c r="I3238" s="3">
        <v>42536</v>
      </c>
      <c r="J3238" s="3">
        <v>42534</v>
      </c>
      <c r="K3238" s="3">
        <v>42537</v>
      </c>
      <c r="L3238" s="1">
        <v>222617</v>
      </c>
      <c r="M3238" s="3">
        <v>42536</v>
      </c>
      <c r="N3238" s="1" t="s">
        <v>89</v>
      </c>
      <c r="O3238" s="1">
        <v>117193</v>
      </c>
      <c r="P3238" s="1">
        <v>500</v>
      </c>
      <c r="Q3238" s="1">
        <v>32.130000000000003</v>
      </c>
      <c r="R3238" s="1337">
        <v>16065</v>
      </c>
      <c r="S3238" s="1">
        <v>829.78</v>
      </c>
      <c r="T3238" s="1">
        <v>26.965</v>
      </c>
      <c r="U3238" s="1337">
        <v>13482.5</v>
      </c>
      <c r="V3238" s="1">
        <v>0.1434</v>
      </c>
      <c r="W3238" s="1336">
        <v>71.680000000000007</v>
      </c>
      <c r="X3238" s="1">
        <v>13</v>
      </c>
      <c r="Y3238" s="1">
        <v>135</v>
      </c>
      <c r="Z3238" s="1" t="s">
        <v>436</v>
      </c>
      <c r="AA3238" s="1">
        <v>401</v>
      </c>
      <c r="AB3238" s="1337">
        <v>2582.5</v>
      </c>
    </row>
    <row r="3239" spans="1:28">
      <c r="A3239" s="1336" t="s">
        <v>1548</v>
      </c>
      <c r="B3239" s="2" t="s">
        <v>1595</v>
      </c>
      <c r="C3239" s="1" t="s">
        <v>1596</v>
      </c>
      <c r="D3239" s="1" t="s">
        <v>116</v>
      </c>
      <c r="E3239" s="1">
        <v>130241</v>
      </c>
      <c r="F3239" s="1336" t="s">
        <v>368</v>
      </c>
      <c r="G3239" s="1" t="s">
        <v>32</v>
      </c>
      <c r="H3239" s="1">
        <v>420100</v>
      </c>
      <c r="I3239" s="3">
        <v>42537</v>
      </c>
      <c r="J3239" s="3">
        <v>42535</v>
      </c>
      <c r="K3239" s="3">
        <v>42537</v>
      </c>
      <c r="L3239" s="1">
        <v>222606</v>
      </c>
      <c r="M3239" s="3">
        <v>42536</v>
      </c>
      <c r="N3239" s="1" t="s">
        <v>89</v>
      </c>
      <c r="O3239" s="1">
        <v>117231</v>
      </c>
      <c r="P3239" s="1">
        <v>15000</v>
      </c>
      <c r="Q3239" s="1">
        <v>29.84</v>
      </c>
      <c r="R3239" s="1337">
        <v>447600</v>
      </c>
      <c r="S3239" s="4">
        <v>-9456.75</v>
      </c>
      <c r="T3239" s="1">
        <v>26.965</v>
      </c>
      <c r="U3239" s="1337">
        <v>404475</v>
      </c>
      <c r="V3239" s="1">
        <v>0.1434</v>
      </c>
      <c r="W3239" s="1337">
        <v>2150.4</v>
      </c>
      <c r="X3239" s="1">
        <v>13</v>
      </c>
      <c r="Y3239" s="1">
        <v>135</v>
      </c>
      <c r="Z3239" s="1" t="s">
        <v>143</v>
      </c>
      <c r="AA3239" s="1">
        <v>401</v>
      </c>
      <c r="AB3239" s="1337">
        <v>43125</v>
      </c>
    </row>
    <row r="3240" spans="1:28">
      <c r="A3240" s="1336" t="s">
        <v>1548</v>
      </c>
      <c r="B3240" s="2" t="s">
        <v>1595</v>
      </c>
      <c r="C3240" s="1" t="s">
        <v>1596</v>
      </c>
      <c r="D3240" s="1" t="s">
        <v>116</v>
      </c>
      <c r="E3240" s="1">
        <v>130241</v>
      </c>
      <c r="F3240" s="1336" t="s">
        <v>368</v>
      </c>
      <c r="G3240" s="1" t="s">
        <v>32</v>
      </c>
      <c r="H3240" s="1">
        <v>420170</v>
      </c>
      <c r="I3240" s="3">
        <v>42538</v>
      </c>
      <c r="J3240" s="3">
        <v>42537</v>
      </c>
      <c r="K3240" s="3">
        <v>42538</v>
      </c>
      <c r="L3240" s="1">
        <v>222746</v>
      </c>
      <c r="M3240" s="3">
        <v>42537</v>
      </c>
      <c r="N3240" s="1" t="s">
        <v>89</v>
      </c>
      <c r="O3240" s="1">
        <v>117258</v>
      </c>
      <c r="P3240" s="1">
        <v>3000</v>
      </c>
      <c r="Q3240" s="1">
        <v>29.84</v>
      </c>
      <c r="R3240" s="1337">
        <v>89520</v>
      </c>
      <c r="S3240" s="4">
        <v>-1891.35</v>
      </c>
      <c r="T3240" s="1">
        <v>26.965</v>
      </c>
      <c r="U3240" s="1337">
        <v>80895</v>
      </c>
      <c r="V3240" s="1">
        <v>0.1434</v>
      </c>
      <c r="W3240" s="1336">
        <v>430.08</v>
      </c>
      <c r="X3240" s="1">
        <v>13</v>
      </c>
      <c r="Y3240" s="1">
        <v>135</v>
      </c>
      <c r="Z3240" s="1" t="s">
        <v>143</v>
      </c>
      <c r="AA3240" s="1">
        <v>401</v>
      </c>
      <c r="AB3240" s="1337">
        <v>8625</v>
      </c>
    </row>
    <row r="3241" spans="1:28">
      <c r="A3241" s="1336" t="s">
        <v>1548</v>
      </c>
      <c r="B3241" s="2" t="s">
        <v>1595</v>
      </c>
      <c r="C3241" s="1" t="s">
        <v>1596</v>
      </c>
      <c r="D3241" s="1" t="s">
        <v>116</v>
      </c>
      <c r="E3241" s="1">
        <v>130019</v>
      </c>
      <c r="F3241" s="1336" t="s">
        <v>412</v>
      </c>
      <c r="G3241" s="1" t="s">
        <v>32</v>
      </c>
      <c r="H3241" s="1">
        <v>420378</v>
      </c>
      <c r="I3241" s="3">
        <v>42542</v>
      </c>
      <c r="J3241" s="3">
        <v>42538</v>
      </c>
      <c r="K3241" s="3">
        <v>42541</v>
      </c>
      <c r="N3241" s="1" t="s">
        <v>89</v>
      </c>
      <c r="O3241" s="1">
        <v>117308</v>
      </c>
      <c r="P3241" s="1">
        <v>5000</v>
      </c>
      <c r="Q3241" s="1">
        <v>32.130000000000003</v>
      </c>
      <c r="R3241" s="1337">
        <v>160650</v>
      </c>
      <c r="S3241" s="4">
        <v>8297.75</v>
      </c>
      <c r="T3241" s="1">
        <v>26.965</v>
      </c>
      <c r="U3241" s="1337">
        <v>134825</v>
      </c>
      <c r="V3241" s="1">
        <v>0.1434</v>
      </c>
      <c r="W3241" s="1336">
        <v>716.8</v>
      </c>
      <c r="X3241" s="1">
        <v>13</v>
      </c>
      <c r="Y3241" s="1">
        <v>130</v>
      </c>
      <c r="AA3241" s="1">
        <v>401</v>
      </c>
      <c r="AB3241" s="1337">
        <v>25825</v>
      </c>
    </row>
    <row r="3242" spans="1:28">
      <c r="A3242" s="1336" t="s">
        <v>1548</v>
      </c>
      <c r="B3242" s="2" t="s">
        <v>1595</v>
      </c>
      <c r="C3242" s="1" t="s">
        <v>1596</v>
      </c>
      <c r="D3242" s="1" t="s">
        <v>116</v>
      </c>
      <c r="E3242" s="1">
        <v>130004</v>
      </c>
      <c r="F3242" s="1336" t="s">
        <v>125</v>
      </c>
      <c r="G3242" s="1" t="s">
        <v>32</v>
      </c>
      <c r="H3242" s="1">
        <v>420500</v>
      </c>
      <c r="I3242" s="3">
        <v>42542</v>
      </c>
      <c r="J3242" s="3">
        <v>42538</v>
      </c>
      <c r="K3242" s="3">
        <v>42541</v>
      </c>
      <c r="L3242" s="1">
        <v>222936</v>
      </c>
      <c r="M3242" s="3">
        <v>42542</v>
      </c>
      <c r="N3242" s="1" t="s">
        <v>89</v>
      </c>
      <c r="O3242" s="1">
        <v>117303</v>
      </c>
      <c r="P3242" s="1">
        <v>2000</v>
      </c>
      <c r="Q3242" s="1">
        <v>31.49</v>
      </c>
      <c r="R3242" s="1337">
        <v>62980</v>
      </c>
      <c r="S3242" s="4">
        <v>2039.1</v>
      </c>
      <c r="T3242" s="1">
        <v>26.965</v>
      </c>
      <c r="U3242" s="1337">
        <v>53930</v>
      </c>
      <c r="V3242" s="1">
        <v>0.1434</v>
      </c>
      <c r="W3242" s="1336">
        <v>286.72000000000003</v>
      </c>
      <c r="X3242" s="1">
        <v>13</v>
      </c>
      <c r="Y3242" s="1">
        <v>130</v>
      </c>
      <c r="AA3242" s="1">
        <v>401</v>
      </c>
      <c r="AB3242" s="1337">
        <v>9050</v>
      </c>
    </row>
    <row r="3243" spans="1:28">
      <c r="A3243" s="1336" t="s">
        <v>1548</v>
      </c>
      <c r="B3243" s="2" t="s">
        <v>1595</v>
      </c>
      <c r="C3243" s="1" t="s">
        <v>1596</v>
      </c>
      <c r="D3243" s="1" t="s">
        <v>116</v>
      </c>
      <c r="E3243" s="1">
        <v>130308</v>
      </c>
      <c r="F3243" s="1336" t="s">
        <v>126</v>
      </c>
      <c r="G3243" s="1" t="s">
        <v>32</v>
      </c>
      <c r="H3243" s="1">
        <v>420702</v>
      </c>
      <c r="I3243" s="3">
        <v>42543</v>
      </c>
      <c r="J3243" s="3">
        <v>42541</v>
      </c>
      <c r="K3243" s="3">
        <v>42542</v>
      </c>
      <c r="N3243" s="1" t="s">
        <v>89</v>
      </c>
      <c r="O3243" s="1">
        <v>117346</v>
      </c>
      <c r="P3243" s="1">
        <v>10000</v>
      </c>
      <c r="Q3243" s="1">
        <v>31.49</v>
      </c>
      <c r="R3243" s="1337">
        <v>314900</v>
      </c>
      <c r="S3243" s="4">
        <v>10195.5</v>
      </c>
      <c r="T3243" s="1">
        <v>26.965</v>
      </c>
      <c r="U3243" s="1337">
        <v>269650</v>
      </c>
      <c r="V3243" s="1">
        <v>0.1434</v>
      </c>
      <c r="W3243" s="1337">
        <v>1433.6</v>
      </c>
      <c r="X3243" s="1">
        <v>13</v>
      </c>
      <c r="Y3243" s="1">
        <v>141</v>
      </c>
      <c r="AA3243" s="1">
        <v>401</v>
      </c>
      <c r="AB3243" s="1337">
        <v>45250</v>
      </c>
    </row>
    <row r="3244" spans="1:28">
      <c r="A3244" s="1336" t="s">
        <v>1548</v>
      </c>
      <c r="B3244" s="2" t="s">
        <v>1595</v>
      </c>
      <c r="C3244" s="1" t="s">
        <v>1596</v>
      </c>
      <c r="D3244" s="1" t="s">
        <v>116</v>
      </c>
      <c r="E3244" s="1">
        <v>140546</v>
      </c>
      <c r="F3244" s="1336" t="s">
        <v>428</v>
      </c>
      <c r="G3244" s="1" t="s">
        <v>32</v>
      </c>
      <c r="H3244" s="1">
        <v>420867</v>
      </c>
      <c r="I3244" s="3">
        <v>42546</v>
      </c>
      <c r="J3244" s="3">
        <v>42544</v>
      </c>
      <c r="K3244" s="3">
        <v>42545</v>
      </c>
      <c r="N3244" s="1" t="s">
        <v>89</v>
      </c>
      <c r="O3244" s="1">
        <v>117433</v>
      </c>
      <c r="P3244" s="1">
        <v>1000</v>
      </c>
      <c r="Q3244" s="1">
        <v>31.37</v>
      </c>
      <c r="R3244" s="1337">
        <v>31370</v>
      </c>
      <c r="S3244" s="1">
        <v>899.55</v>
      </c>
      <c r="T3244" s="1">
        <v>26.965</v>
      </c>
      <c r="U3244" s="1337">
        <v>26965</v>
      </c>
      <c r="V3244" s="1">
        <v>0.1434</v>
      </c>
      <c r="W3244" s="1336">
        <v>143.36000000000001</v>
      </c>
      <c r="X3244" s="1">
        <v>13</v>
      </c>
      <c r="Y3244" s="1">
        <v>141</v>
      </c>
      <c r="AA3244" s="1">
        <v>401</v>
      </c>
      <c r="AB3244" s="1337">
        <v>4405</v>
      </c>
    </row>
    <row r="3245" spans="1:28">
      <c r="A3245" s="1336" t="s">
        <v>1548</v>
      </c>
      <c r="B3245" s="2" t="s">
        <v>1595</v>
      </c>
      <c r="C3245" s="1" t="s">
        <v>1596</v>
      </c>
      <c r="D3245" s="1" t="s">
        <v>116</v>
      </c>
      <c r="E3245" s="1">
        <v>140546</v>
      </c>
      <c r="F3245" s="1336" t="s">
        <v>428</v>
      </c>
      <c r="G3245" s="1" t="s">
        <v>32</v>
      </c>
      <c r="H3245" s="1">
        <v>420869</v>
      </c>
      <c r="I3245" s="3">
        <v>42546</v>
      </c>
      <c r="J3245" s="3">
        <v>42544</v>
      </c>
      <c r="K3245" s="3">
        <v>42545</v>
      </c>
      <c r="N3245" s="1" t="s">
        <v>89</v>
      </c>
      <c r="O3245" s="1">
        <v>117447</v>
      </c>
      <c r="P3245" s="1">
        <v>2000</v>
      </c>
      <c r="Q3245" s="1">
        <v>31.37</v>
      </c>
      <c r="R3245" s="1337">
        <v>62740</v>
      </c>
      <c r="S3245" s="4">
        <v>1799.1</v>
      </c>
      <c r="T3245" s="1">
        <v>26.965</v>
      </c>
      <c r="U3245" s="1337">
        <v>53930</v>
      </c>
      <c r="V3245" s="1">
        <v>0.1434</v>
      </c>
      <c r="W3245" s="1336">
        <v>286.72000000000003</v>
      </c>
      <c r="X3245" s="1">
        <v>13</v>
      </c>
      <c r="Y3245" s="1">
        <v>141</v>
      </c>
      <c r="AA3245" s="1">
        <v>401</v>
      </c>
      <c r="AB3245" s="1337">
        <v>8810</v>
      </c>
    </row>
    <row r="3246" spans="1:28">
      <c r="A3246" s="1336" t="s">
        <v>1548</v>
      </c>
      <c r="B3246" s="2" t="s">
        <v>1595</v>
      </c>
      <c r="C3246" s="1" t="s">
        <v>1596</v>
      </c>
      <c r="D3246" s="1" t="s">
        <v>116</v>
      </c>
      <c r="E3246" s="1">
        <v>130004</v>
      </c>
      <c r="F3246" s="1336" t="s">
        <v>125</v>
      </c>
      <c r="G3246" s="1" t="s">
        <v>32</v>
      </c>
      <c r="H3246" s="1">
        <v>421000</v>
      </c>
      <c r="I3246" s="3">
        <v>42545</v>
      </c>
      <c r="J3246" s="3">
        <v>42545</v>
      </c>
      <c r="K3246" s="3">
        <v>42548</v>
      </c>
      <c r="L3246" s="1">
        <v>223162</v>
      </c>
      <c r="M3246" s="3">
        <v>42545</v>
      </c>
      <c r="N3246" s="1" t="s">
        <v>89</v>
      </c>
      <c r="O3246" s="1">
        <v>117453</v>
      </c>
      <c r="P3246" s="1">
        <v>1500</v>
      </c>
      <c r="Q3246" s="1">
        <v>30.6</v>
      </c>
      <c r="R3246" s="1337">
        <v>45900</v>
      </c>
      <c r="S3246" s="1">
        <v>194.33</v>
      </c>
      <c r="T3246" s="1">
        <v>26.965</v>
      </c>
      <c r="U3246" s="1337">
        <v>40447.5</v>
      </c>
      <c r="V3246" s="1">
        <v>0.1434</v>
      </c>
      <c r="W3246" s="1336">
        <v>215.04</v>
      </c>
      <c r="X3246" s="1">
        <v>13</v>
      </c>
      <c r="Y3246" s="1">
        <v>130</v>
      </c>
      <c r="AA3246" s="1">
        <v>401</v>
      </c>
      <c r="AB3246" s="1337">
        <v>5452.5</v>
      </c>
    </row>
    <row r="3247" spans="1:28">
      <c r="A3247" s="1336" t="s">
        <v>1548</v>
      </c>
      <c r="B3247" s="2" t="s">
        <v>1595</v>
      </c>
      <c r="C3247" s="1" t="s">
        <v>1596</v>
      </c>
      <c r="D3247" s="1" t="s">
        <v>116</v>
      </c>
      <c r="E3247" s="1">
        <v>130001</v>
      </c>
      <c r="F3247" s="1336" t="s">
        <v>132</v>
      </c>
      <c r="G3247" s="1" t="s">
        <v>32</v>
      </c>
      <c r="H3247" s="1">
        <v>421012</v>
      </c>
      <c r="I3247" s="3">
        <v>42546</v>
      </c>
      <c r="J3247" s="3">
        <v>42530</v>
      </c>
      <c r="K3247" s="3">
        <v>42531</v>
      </c>
      <c r="N3247" s="1" t="s">
        <v>89</v>
      </c>
      <c r="O3247" s="1">
        <v>117052</v>
      </c>
      <c r="P3247" s="1">
        <v>20000</v>
      </c>
      <c r="Q3247" s="1">
        <v>31.37</v>
      </c>
      <c r="R3247" s="1337">
        <v>627400</v>
      </c>
      <c r="S3247" s="4">
        <v>17991</v>
      </c>
      <c r="T3247" s="1">
        <v>26.965</v>
      </c>
      <c r="U3247" s="1337">
        <v>539300</v>
      </c>
      <c r="V3247" s="1">
        <v>0.1434</v>
      </c>
      <c r="W3247" s="1337">
        <v>2867.2</v>
      </c>
      <c r="X3247" s="1">
        <v>13</v>
      </c>
      <c r="Y3247" s="1">
        <v>130</v>
      </c>
      <c r="AA3247" s="1">
        <v>401</v>
      </c>
      <c r="AB3247" s="1337">
        <v>88100</v>
      </c>
    </row>
    <row r="3248" spans="1:28">
      <c r="A3248" s="1336" t="s">
        <v>1548</v>
      </c>
      <c r="B3248" s="2" t="s">
        <v>1595</v>
      </c>
      <c r="C3248" s="1" t="s">
        <v>1596</v>
      </c>
      <c r="D3248" s="1" t="s">
        <v>116</v>
      </c>
      <c r="E3248" s="1">
        <v>130322</v>
      </c>
      <c r="F3248" s="1336" t="s">
        <v>142</v>
      </c>
      <c r="G3248" s="1" t="s">
        <v>32</v>
      </c>
      <c r="H3248" s="1">
        <v>421156</v>
      </c>
      <c r="I3248" s="3">
        <v>42546</v>
      </c>
      <c r="J3248" s="3">
        <v>42543</v>
      </c>
      <c r="K3248" s="3">
        <v>42544</v>
      </c>
      <c r="L3248" s="1">
        <v>223212</v>
      </c>
      <c r="M3248" s="3">
        <v>42545</v>
      </c>
      <c r="N3248" s="1" t="s">
        <v>89</v>
      </c>
      <c r="O3248" s="1">
        <v>117393</v>
      </c>
      <c r="P3248" s="1">
        <v>4000</v>
      </c>
      <c r="Q3248" s="1">
        <v>30.29</v>
      </c>
      <c r="R3248" s="1337">
        <v>121160</v>
      </c>
      <c r="S3248" s="1">
        <v>-721.8</v>
      </c>
      <c r="T3248" s="1">
        <v>26.965</v>
      </c>
      <c r="U3248" s="1337">
        <v>107860</v>
      </c>
      <c r="V3248" s="1">
        <v>0.1434</v>
      </c>
      <c r="W3248" s="1336">
        <v>573.44000000000005</v>
      </c>
      <c r="X3248" s="1">
        <v>13</v>
      </c>
      <c r="Y3248" s="1">
        <v>135</v>
      </c>
      <c r="Z3248" s="1" t="s">
        <v>143</v>
      </c>
      <c r="AA3248" s="1">
        <v>401</v>
      </c>
      <c r="AB3248" s="1337">
        <v>13300</v>
      </c>
    </row>
    <row r="3249" spans="1:28">
      <c r="A3249" s="1336" t="s">
        <v>1548</v>
      </c>
      <c r="B3249" s="2" t="s">
        <v>1595</v>
      </c>
      <c r="C3249" s="1" t="s">
        <v>1596</v>
      </c>
      <c r="D3249" s="1" t="s">
        <v>116</v>
      </c>
      <c r="E3249" s="1">
        <v>130241</v>
      </c>
      <c r="F3249" s="1336" t="s">
        <v>368</v>
      </c>
      <c r="G3249" s="1" t="s">
        <v>32</v>
      </c>
      <c r="H3249" s="1">
        <v>421328</v>
      </c>
      <c r="I3249" s="3">
        <v>42549</v>
      </c>
      <c r="J3249" s="3">
        <v>42548</v>
      </c>
      <c r="K3249" s="3">
        <v>42549</v>
      </c>
      <c r="L3249" s="1">
        <v>223305</v>
      </c>
      <c r="M3249" s="3">
        <v>42548</v>
      </c>
      <c r="N3249" s="1" t="s">
        <v>89</v>
      </c>
      <c r="O3249" s="1">
        <v>117486</v>
      </c>
      <c r="P3249" s="1">
        <v>3000</v>
      </c>
      <c r="Q3249" s="1">
        <v>29.84</v>
      </c>
      <c r="R3249" s="1337">
        <v>89520</v>
      </c>
      <c r="S3249" s="4">
        <v>-1891.35</v>
      </c>
      <c r="T3249" s="1">
        <v>26.965</v>
      </c>
      <c r="U3249" s="1337">
        <v>80895</v>
      </c>
      <c r="V3249" s="1">
        <v>0.1434</v>
      </c>
      <c r="W3249" s="1336">
        <v>430.08</v>
      </c>
      <c r="X3249" s="1">
        <v>13</v>
      </c>
      <c r="Y3249" s="1">
        <v>135</v>
      </c>
      <c r="Z3249" s="1" t="s">
        <v>143</v>
      </c>
      <c r="AA3249" s="1">
        <v>401</v>
      </c>
      <c r="AB3249" s="1337">
        <v>8625</v>
      </c>
    </row>
    <row r="3250" spans="1:28">
      <c r="A3250" s="1336" t="s">
        <v>1548</v>
      </c>
      <c r="B3250" s="2" t="s">
        <v>1597</v>
      </c>
      <c r="C3250" s="1" t="s">
        <v>1596</v>
      </c>
      <c r="D3250" s="1" t="s">
        <v>76</v>
      </c>
      <c r="E3250" s="1">
        <v>130241</v>
      </c>
      <c r="F3250" s="1336" t="s">
        <v>368</v>
      </c>
      <c r="G3250" s="1" t="s">
        <v>32</v>
      </c>
      <c r="H3250" s="1">
        <v>419721</v>
      </c>
      <c r="I3250" s="3">
        <v>42535</v>
      </c>
      <c r="J3250" s="3">
        <v>42528</v>
      </c>
      <c r="K3250" s="3">
        <v>42547</v>
      </c>
      <c r="L3250" s="1">
        <v>222521</v>
      </c>
      <c r="M3250" s="3">
        <v>42535</v>
      </c>
      <c r="N3250" s="1" t="s">
        <v>89</v>
      </c>
      <c r="O3250" s="1">
        <v>116962</v>
      </c>
      <c r="P3250" s="1">
        <v>1000</v>
      </c>
      <c r="Q3250" s="1">
        <v>29.84</v>
      </c>
      <c r="R3250" s="1337">
        <v>29840</v>
      </c>
      <c r="S3250" s="1">
        <v>-630.45000000000005</v>
      </c>
      <c r="T3250" s="1">
        <v>26.965</v>
      </c>
      <c r="U3250" s="1337">
        <v>26965</v>
      </c>
      <c r="V3250" s="1">
        <v>0.1434</v>
      </c>
      <c r="W3250" s="1336">
        <v>143.36000000000001</v>
      </c>
      <c r="X3250" s="1">
        <v>13</v>
      </c>
      <c r="Y3250" s="1">
        <v>135</v>
      </c>
      <c r="Z3250" s="1" t="s">
        <v>143</v>
      </c>
      <c r="AA3250" s="1">
        <v>401</v>
      </c>
      <c r="AB3250" s="1337">
        <v>2875</v>
      </c>
    </row>
    <row r="3251" spans="1:28">
      <c r="A3251" s="1336" t="s">
        <v>1548</v>
      </c>
      <c r="B3251" s="2" t="s">
        <v>1598</v>
      </c>
      <c r="C3251" s="1" t="s">
        <v>1596</v>
      </c>
      <c r="D3251" s="1" t="s">
        <v>65</v>
      </c>
      <c r="E3251" s="1">
        <v>130140</v>
      </c>
      <c r="F3251" s="1336" t="s">
        <v>222</v>
      </c>
      <c r="G3251" s="1" t="s">
        <v>53</v>
      </c>
      <c r="H3251" s="1">
        <v>7294</v>
      </c>
      <c r="I3251" s="3">
        <v>42523</v>
      </c>
      <c r="J3251" s="3">
        <v>42524</v>
      </c>
      <c r="K3251" s="3">
        <v>42524</v>
      </c>
      <c r="N3251" s="1" t="s">
        <v>54</v>
      </c>
      <c r="O3251" s="1">
        <v>7485</v>
      </c>
      <c r="P3251" s="1">
        <v>-1000</v>
      </c>
      <c r="Q3251" s="1">
        <v>35.92</v>
      </c>
      <c r="R3251" s="1337">
        <v>-35920</v>
      </c>
      <c r="S3251" s="4">
        <v>-5449.55</v>
      </c>
      <c r="T3251" s="1">
        <v>26.965</v>
      </c>
      <c r="U3251" s="1337">
        <v>-26965</v>
      </c>
      <c r="V3251" s="1">
        <v>0.1434</v>
      </c>
      <c r="W3251" s="1336">
        <v>-143.36000000000001</v>
      </c>
      <c r="X3251" s="1">
        <v>13</v>
      </c>
      <c r="Y3251" s="1">
        <v>130</v>
      </c>
      <c r="AA3251" s="1">
        <v>401</v>
      </c>
      <c r="AB3251" s="1337">
        <v>-8955</v>
      </c>
    </row>
    <row r="3252" spans="1:28">
      <c r="A3252" s="1336" t="s">
        <v>1548</v>
      </c>
      <c r="B3252" s="2" t="s">
        <v>1598</v>
      </c>
      <c r="C3252" s="1" t="s">
        <v>1596</v>
      </c>
      <c r="D3252" s="1" t="s">
        <v>65</v>
      </c>
      <c r="E3252" s="1">
        <v>130241</v>
      </c>
      <c r="F3252" s="1336" t="s">
        <v>368</v>
      </c>
      <c r="G3252" s="1" t="s">
        <v>53</v>
      </c>
      <c r="H3252" s="1">
        <v>7306</v>
      </c>
      <c r="I3252" s="3">
        <v>42535</v>
      </c>
      <c r="J3252" s="3">
        <v>42541</v>
      </c>
      <c r="K3252" s="3">
        <v>42541</v>
      </c>
      <c r="L3252" s="1">
        <v>222395</v>
      </c>
      <c r="N3252" s="1" t="s">
        <v>54</v>
      </c>
      <c r="O3252" s="1">
        <v>7497</v>
      </c>
      <c r="P3252" s="1">
        <v>-5000</v>
      </c>
      <c r="Q3252" s="1">
        <v>29.84</v>
      </c>
      <c r="R3252" s="1337">
        <v>-149200</v>
      </c>
      <c r="S3252" s="4">
        <v>3152.25</v>
      </c>
      <c r="T3252" s="1">
        <v>26.965</v>
      </c>
      <c r="U3252" s="1337">
        <v>-134825</v>
      </c>
      <c r="V3252" s="1">
        <v>0.1434</v>
      </c>
      <c r="W3252" s="1336">
        <v>-716.8</v>
      </c>
      <c r="X3252" s="1">
        <v>13</v>
      </c>
      <c r="Y3252" s="1">
        <v>135</v>
      </c>
      <c r="Z3252" s="1" t="s">
        <v>143</v>
      </c>
      <c r="AA3252" s="1">
        <v>401</v>
      </c>
      <c r="AB3252" s="1337">
        <v>-14375</v>
      </c>
    </row>
    <row r="3253" spans="1:28">
      <c r="A3253" s="1336" t="s">
        <v>1548</v>
      </c>
      <c r="B3253" s="2" t="s">
        <v>1598</v>
      </c>
      <c r="C3253" s="1" t="s">
        <v>1596</v>
      </c>
      <c r="D3253" s="1" t="s">
        <v>65</v>
      </c>
      <c r="E3253" s="1">
        <v>130241</v>
      </c>
      <c r="F3253" s="1336" t="s">
        <v>368</v>
      </c>
      <c r="G3253" s="1" t="s">
        <v>53</v>
      </c>
      <c r="H3253" s="1">
        <v>7312</v>
      </c>
      <c r="I3253" s="3">
        <v>42535</v>
      </c>
      <c r="J3253" s="3">
        <v>42541</v>
      </c>
      <c r="K3253" s="3">
        <v>42541</v>
      </c>
      <c r="L3253" s="1">
        <v>222395</v>
      </c>
      <c r="N3253" s="1" t="s">
        <v>54</v>
      </c>
      <c r="O3253" s="1">
        <v>7503</v>
      </c>
      <c r="P3253" s="1">
        <v>5000</v>
      </c>
      <c r="Q3253" s="1">
        <v>29.84</v>
      </c>
      <c r="R3253" s="1337">
        <v>149200</v>
      </c>
      <c r="S3253" s="4">
        <v>-3152.25</v>
      </c>
      <c r="T3253" s="1">
        <v>26.965</v>
      </c>
      <c r="U3253" s="1337">
        <v>134825</v>
      </c>
      <c r="V3253" s="1">
        <v>0.1434</v>
      </c>
      <c r="W3253" s="1336">
        <v>716.8</v>
      </c>
      <c r="X3253" s="1">
        <v>13</v>
      </c>
      <c r="Y3253" s="1">
        <v>135</v>
      </c>
      <c r="Z3253" s="1" t="s">
        <v>143</v>
      </c>
      <c r="AA3253" s="1">
        <v>401</v>
      </c>
      <c r="AB3253" s="1337">
        <v>14375</v>
      </c>
    </row>
    <row r="3254" spans="1:28">
      <c r="A3254" s="1336" t="s">
        <v>1548</v>
      </c>
      <c r="B3254" s="2" t="s">
        <v>1598</v>
      </c>
      <c r="C3254" s="1" t="s">
        <v>1596</v>
      </c>
      <c r="D3254" s="1" t="s">
        <v>65</v>
      </c>
      <c r="E3254" s="1">
        <v>130241</v>
      </c>
      <c r="F3254" s="1336" t="s">
        <v>368</v>
      </c>
      <c r="G3254" s="1" t="s">
        <v>53</v>
      </c>
      <c r="H3254" s="1">
        <v>7313</v>
      </c>
      <c r="I3254" s="3">
        <v>42534</v>
      </c>
      <c r="J3254" s="3">
        <v>42541</v>
      </c>
      <c r="K3254" s="3">
        <v>42541</v>
      </c>
      <c r="L3254" s="1">
        <v>222395</v>
      </c>
      <c r="N3254" s="1" t="s">
        <v>54</v>
      </c>
      <c r="O3254" s="1">
        <v>7504</v>
      </c>
      <c r="P3254" s="1">
        <v>-5000</v>
      </c>
      <c r="Q3254" s="1">
        <v>29.84</v>
      </c>
      <c r="R3254" s="1337">
        <v>-149200</v>
      </c>
      <c r="S3254" s="4">
        <v>3152.25</v>
      </c>
      <c r="T3254" s="1">
        <v>26.965</v>
      </c>
      <c r="U3254" s="1337">
        <v>-134825</v>
      </c>
      <c r="V3254" s="1">
        <v>0.1434</v>
      </c>
      <c r="W3254" s="1336">
        <v>-716.8</v>
      </c>
      <c r="X3254" s="1">
        <v>13</v>
      </c>
      <c r="Y3254" s="1">
        <v>135</v>
      </c>
      <c r="Z3254" s="1" t="s">
        <v>143</v>
      </c>
      <c r="AA3254" s="1">
        <v>401</v>
      </c>
      <c r="AB3254" s="1337">
        <v>-14375</v>
      </c>
    </row>
    <row r="3255" spans="1:28">
      <c r="A3255" s="1336" t="s">
        <v>1548</v>
      </c>
      <c r="B3255" s="2" t="s">
        <v>1598</v>
      </c>
      <c r="C3255" s="1" t="s">
        <v>1596</v>
      </c>
      <c r="D3255" s="1" t="s">
        <v>65</v>
      </c>
      <c r="E3255" s="1">
        <v>130013</v>
      </c>
      <c r="F3255" s="1336" t="s">
        <v>221</v>
      </c>
      <c r="G3255" s="1" t="s">
        <v>32</v>
      </c>
      <c r="H3255" s="1">
        <v>418043</v>
      </c>
      <c r="I3255" s="3">
        <v>42523</v>
      </c>
      <c r="J3255" s="3">
        <v>42520</v>
      </c>
      <c r="K3255" s="3">
        <v>42522</v>
      </c>
      <c r="N3255" s="1" t="s">
        <v>89</v>
      </c>
      <c r="O3255" s="1">
        <v>116588</v>
      </c>
      <c r="P3255" s="1">
        <v>1000</v>
      </c>
      <c r="Q3255" s="1">
        <v>31.49</v>
      </c>
      <c r="R3255" s="1337">
        <v>31490</v>
      </c>
      <c r="S3255" s="4">
        <v>1019.55</v>
      </c>
      <c r="T3255" s="1">
        <v>26.965</v>
      </c>
      <c r="U3255" s="1337">
        <v>26965</v>
      </c>
      <c r="V3255" s="1">
        <v>0.1434</v>
      </c>
      <c r="W3255" s="1336">
        <v>143.36000000000001</v>
      </c>
      <c r="X3255" s="1">
        <v>13</v>
      </c>
      <c r="Y3255" s="1">
        <v>130</v>
      </c>
      <c r="AA3255" s="1">
        <v>401</v>
      </c>
      <c r="AB3255" s="1337">
        <v>4525</v>
      </c>
    </row>
    <row r="3256" spans="1:28">
      <c r="A3256" s="1336" t="s">
        <v>1548</v>
      </c>
      <c r="B3256" s="2" t="s">
        <v>1598</v>
      </c>
      <c r="C3256" s="1" t="s">
        <v>1596</v>
      </c>
      <c r="D3256" s="1" t="s">
        <v>65</v>
      </c>
      <c r="E3256" s="1">
        <v>130140</v>
      </c>
      <c r="F3256" s="1336" t="s">
        <v>222</v>
      </c>
      <c r="G3256" s="1" t="s">
        <v>32</v>
      </c>
      <c r="H3256" s="1">
        <v>418046</v>
      </c>
      <c r="I3256" s="3">
        <v>42523</v>
      </c>
      <c r="J3256" s="3">
        <v>42521</v>
      </c>
      <c r="K3256" s="3">
        <v>42522</v>
      </c>
      <c r="N3256" s="1" t="s">
        <v>89</v>
      </c>
      <c r="O3256" s="1">
        <v>116651</v>
      </c>
      <c r="P3256" s="1">
        <v>1000</v>
      </c>
      <c r="Q3256" s="1">
        <v>35.92</v>
      </c>
      <c r="R3256" s="1337">
        <v>35920</v>
      </c>
      <c r="S3256" s="4">
        <v>5449.55</v>
      </c>
      <c r="T3256" s="1">
        <v>26.965</v>
      </c>
      <c r="U3256" s="1337">
        <v>26965</v>
      </c>
      <c r="V3256" s="1">
        <v>0.1434</v>
      </c>
      <c r="W3256" s="1336">
        <v>143.36000000000001</v>
      </c>
      <c r="X3256" s="1">
        <v>13</v>
      </c>
      <c r="Y3256" s="1">
        <v>130</v>
      </c>
      <c r="AA3256" s="1">
        <v>401</v>
      </c>
      <c r="AB3256" s="1337">
        <v>8955</v>
      </c>
    </row>
    <row r="3257" spans="1:28">
      <c r="A3257" s="1336" t="s">
        <v>1548</v>
      </c>
      <c r="B3257" s="2" t="s">
        <v>1598</v>
      </c>
      <c r="C3257" s="1" t="s">
        <v>1596</v>
      </c>
      <c r="D3257" s="1" t="s">
        <v>65</v>
      </c>
      <c r="E3257" s="1">
        <v>130349</v>
      </c>
      <c r="F3257" s="1336" t="s">
        <v>141</v>
      </c>
      <c r="G3257" s="1" t="s">
        <v>32</v>
      </c>
      <c r="H3257" s="1">
        <v>418175</v>
      </c>
      <c r="I3257" s="3">
        <v>42523</v>
      </c>
      <c r="J3257" s="3">
        <v>42520</v>
      </c>
      <c r="K3257" s="3">
        <v>42524</v>
      </c>
      <c r="N3257" s="1" t="s">
        <v>89</v>
      </c>
      <c r="O3257" s="1">
        <v>116602</v>
      </c>
      <c r="P3257" s="1">
        <v>1000</v>
      </c>
      <c r="Q3257" s="1">
        <v>31.49</v>
      </c>
      <c r="R3257" s="1337">
        <v>31490</v>
      </c>
      <c r="S3257" s="4">
        <v>1019.55</v>
      </c>
      <c r="T3257" s="1">
        <v>26.965</v>
      </c>
      <c r="U3257" s="1337">
        <v>26965</v>
      </c>
      <c r="V3257" s="1">
        <v>0.1434</v>
      </c>
      <c r="W3257" s="1336">
        <v>143.36000000000001</v>
      </c>
      <c r="X3257" s="1">
        <v>13</v>
      </c>
      <c r="Y3257" s="1">
        <v>141</v>
      </c>
      <c r="AA3257" s="1">
        <v>401</v>
      </c>
      <c r="AB3257" s="1337">
        <v>4525</v>
      </c>
    </row>
    <row r="3258" spans="1:28">
      <c r="A3258" s="1336" t="s">
        <v>1548</v>
      </c>
      <c r="B3258" s="2" t="s">
        <v>1598</v>
      </c>
      <c r="C3258" s="1" t="s">
        <v>1596</v>
      </c>
      <c r="D3258" s="1" t="s">
        <v>65</v>
      </c>
      <c r="E3258" s="1">
        <v>130003</v>
      </c>
      <c r="F3258" s="1336" t="s">
        <v>145</v>
      </c>
      <c r="G3258" s="1" t="s">
        <v>32</v>
      </c>
      <c r="H3258" s="1">
        <v>418254</v>
      </c>
      <c r="I3258" s="3">
        <v>42524</v>
      </c>
      <c r="J3258" s="3">
        <v>42522</v>
      </c>
      <c r="K3258" s="3">
        <v>42537</v>
      </c>
      <c r="N3258" s="1" t="s">
        <v>89</v>
      </c>
      <c r="O3258" s="1">
        <v>116683</v>
      </c>
      <c r="P3258" s="1">
        <v>1000</v>
      </c>
      <c r="Q3258" s="1">
        <v>31.49</v>
      </c>
      <c r="R3258" s="1337">
        <v>31490</v>
      </c>
      <c r="S3258" s="4">
        <v>1019.55</v>
      </c>
      <c r="T3258" s="1">
        <v>26.965</v>
      </c>
      <c r="U3258" s="1337">
        <v>26965</v>
      </c>
      <c r="V3258" s="1">
        <v>0.1434</v>
      </c>
      <c r="W3258" s="1336">
        <v>143.36000000000001</v>
      </c>
      <c r="X3258" s="1">
        <v>13</v>
      </c>
      <c r="Y3258" s="1">
        <v>130</v>
      </c>
      <c r="AA3258" s="1">
        <v>401</v>
      </c>
      <c r="AB3258" s="1337">
        <v>4525</v>
      </c>
    </row>
    <row r="3259" spans="1:28">
      <c r="A3259" s="1336" t="s">
        <v>1548</v>
      </c>
      <c r="B3259" s="2" t="s">
        <v>1598</v>
      </c>
      <c r="C3259" s="1" t="s">
        <v>1596</v>
      </c>
      <c r="D3259" s="1" t="s">
        <v>65</v>
      </c>
      <c r="E3259" s="1">
        <v>130140</v>
      </c>
      <c r="F3259" s="1336" t="s">
        <v>222</v>
      </c>
      <c r="G3259" s="1" t="s">
        <v>32</v>
      </c>
      <c r="H3259" s="1">
        <v>418259</v>
      </c>
      <c r="I3259" s="3">
        <v>42523</v>
      </c>
      <c r="J3259" s="3">
        <v>42524</v>
      </c>
      <c r="K3259" s="3">
        <v>42524</v>
      </c>
      <c r="N3259" s="1" t="s">
        <v>89</v>
      </c>
      <c r="O3259" s="1">
        <v>116792</v>
      </c>
      <c r="P3259" s="1">
        <v>1000</v>
      </c>
      <c r="Q3259" s="1">
        <v>32.130000000000003</v>
      </c>
      <c r="R3259" s="1337">
        <v>32130</v>
      </c>
      <c r="S3259" s="4">
        <v>1659.55</v>
      </c>
      <c r="T3259" s="1">
        <v>26.965</v>
      </c>
      <c r="U3259" s="1337">
        <v>26965</v>
      </c>
      <c r="V3259" s="1">
        <v>0.1434</v>
      </c>
      <c r="W3259" s="1336">
        <v>143.36000000000001</v>
      </c>
      <c r="X3259" s="1">
        <v>13</v>
      </c>
      <c r="Y3259" s="1">
        <v>130</v>
      </c>
      <c r="AA3259" s="1">
        <v>401</v>
      </c>
      <c r="AB3259" s="1337">
        <v>5165</v>
      </c>
    </row>
    <row r="3260" spans="1:28">
      <c r="A3260" s="1336" t="s">
        <v>1548</v>
      </c>
      <c r="B3260" s="2" t="s">
        <v>1598</v>
      </c>
      <c r="C3260" s="1" t="s">
        <v>1596</v>
      </c>
      <c r="D3260" s="1" t="s">
        <v>65</v>
      </c>
      <c r="E3260" s="1">
        <v>130241</v>
      </c>
      <c r="F3260" s="1336" t="s">
        <v>368</v>
      </c>
      <c r="G3260" s="1" t="s">
        <v>32</v>
      </c>
      <c r="H3260" s="1">
        <v>419033</v>
      </c>
      <c r="I3260" s="3">
        <v>42530</v>
      </c>
      <c r="J3260" s="3">
        <v>42528</v>
      </c>
      <c r="K3260" s="3">
        <v>42529</v>
      </c>
      <c r="L3260" s="1">
        <v>222112</v>
      </c>
      <c r="M3260" s="3">
        <v>42529</v>
      </c>
      <c r="N3260" s="1" t="s">
        <v>89</v>
      </c>
      <c r="O3260" s="1">
        <v>116877</v>
      </c>
      <c r="P3260" s="1">
        <v>1000</v>
      </c>
      <c r="Q3260" s="1">
        <v>29.84</v>
      </c>
      <c r="R3260" s="1337">
        <v>29840</v>
      </c>
      <c r="S3260" s="1">
        <v>-630.45000000000005</v>
      </c>
      <c r="T3260" s="1">
        <v>26.965</v>
      </c>
      <c r="U3260" s="1337">
        <v>26965</v>
      </c>
      <c r="V3260" s="1">
        <v>0.1434</v>
      </c>
      <c r="W3260" s="1336">
        <v>143.36000000000001</v>
      </c>
      <c r="X3260" s="1">
        <v>13</v>
      </c>
      <c r="Y3260" s="1">
        <v>135</v>
      </c>
      <c r="Z3260" s="1" t="s">
        <v>143</v>
      </c>
      <c r="AA3260" s="1">
        <v>401</v>
      </c>
      <c r="AB3260" s="1337">
        <v>2875</v>
      </c>
    </row>
    <row r="3261" spans="1:28">
      <c r="A3261" s="1336" t="s">
        <v>1548</v>
      </c>
      <c r="B3261" s="2" t="s">
        <v>1598</v>
      </c>
      <c r="C3261" s="1" t="s">
        <v>1596</v>
      </c>
      <c r="D3261" s="1" t="s">
        <v>65</v>
      </c>
      <c r="E3261" s="1">
        <v>130241</v>
      </c>
      <c r="F3261" s="1336" t="s">
        <v>368</v>
      </c>
      <c r="G3261" s="1" t="s">
        <v>32</v>
      </c>
      <c r="H3261" s="1">
        <v>419493</v>
      </c>
      <c r="I3261" s="3">
        <v>42534</v>
      </c>
      <c r="J3261" s="3">
        <v>42528</v>
      </c>
      <c r="K3261" s="3">
        <v>42529</v>
      </c>
      <c r="L3261" s="1">
        <v>222395</v>
      </c>
      <c r="M3261" s="3">
        <v>42534</v>
      </c>
      <c r="N3261" s="1" t="s">
        <v>89</v>
      </c>
      <c r="O3261" s="1">
        <v>116885</v>
      </c>
      <c r="P3261" s="1">
        <v>5000</v>
      </c>
      <c r="Q3261" s="1">
        <v>29.84</v>
      </c>
      <c r="R3261" s="1337">
        <v>149200</v>
      </c>
      <c r="S3261" s="4">
        <v>-3152.25</v>
      </c>
      <c r="T3261" s="1">
        <v>26.965</v>
      </c>
      <c r="U3261" s="1337">
        <v>134825</v>
      </c>
      <c r="V3261" s="1">
        <v>0.1434</v>
      </c>
      <c r="W3261" s="1336">
        <v>716.8</v>
      </c>
      <c r="X3261" s="1">
        <v>13</v>
      </c>
      <c r="Y3261" s="1">
        <v>135</v>
      </c>
      <c r="Z3261" s="1" t="s">
        <v>143</v>
      </c>
      <c r="AA3261" s="1">
        <v>401</v>
      </c>
      <c r="AB3261" s="1337">
        <v>14375</v>
      </c>
    </row>
    <row r="3262" spans="1:28">
      <c r="A3262" s="1336" t="s">
        <v>1548</v>
      </c>
      <c r="B3262" s="2" t="s">
        <v>1598</v>
      </c>
      <c r="C3262" s="1" t="s">
        <v>1596</v>
      </c>
      <c r="D3262" s="1" t="s">
        <v>65</v>
      </c>
      <c r="E3262" s="1">
        <v>130308</v>
      </c>
      <c r="F3262" s="1336" t="s">
        <v>126</v>
      </c>
      <c r="G3262" s="1" t="s">
        <v>32</v>
      </c>
      <c r="H3262" s="1">
        <v>419537</v>
      </c>
      <c r="I3262" s="3">
        <v>42535</v>
      </c>
      <c r="J3262" s="3">
        <v>42530</v>
      </c>
      <c r="K3262" s="3">
        <v>42531</v>
      </c>
      <c r="N3262" s="1" t="s">
        <v>89</v>
      </c>
      <c r="O3262" s="1">
        <v>117073</v>
      </c>
      <c r="P3262" s="1">
        <v>2000</v>
      </c>
      <c r="Q3262" s="1">
        <v>29.84</v>
      </c>
      <c r="R3262" s="1337">
        <v>59680</v>
      </c>
      <c r="S3262" s="4">
        <v>-1260.9000000000001</v>
      </c>
      <c r="T3262" s="1">
        <v>26.965</v>
      </c>
      <c r="U3262" s="1337">
        <v>53930</v>
      </c>
      <c r="V3262" s="1">
        <v>0.1434</v>
      </c>
      <c r="W3262" s="1336">
        <v>286.72000000000003</v>
      </c>
      <c r="X3262" s="1">
        <v>13</v>
      </c>
      <c r="Y3262" s="1">
        <v>141</v>
      </c>
      <c r="AA3262" s="1">
        <v>401</v>
      </c>
      <c r="AB3262" s="1337">
        <v>5750</v>
      </c>
    </row>
    <row r="3263" spans="1:28">
      <c r="A3263" s="1336" t="s">
        <v>1548</v>
      </c>
      <c r="B3263" s="2" t="s">
        <v>1598</v>
      </c>
      <c r="C3263" s="1" t="s">
        <v>1596</v>
      </c>
      <c r="D3263" s="1" t="s">
        <v>65</v>
      </c>
      <c r="E3263" s="1">
        <v>130241</v>
      </c>
      <c r="F3263" s="1336" t="s">
        <v>368</v>
      </c>
      <c r="G3263" s="1" t="s">
        <v>32</v>
      </c>
      <c r="H3263" s="1">
        <v>420298</v>
      </c>
      <c r="I3263" s="3">
        <v>42535</v>
      </c>
      <c r="J3263" s="3">
        <v>42541</v>
      </c>
      <c r="K3263" s="3">
        <v>42541</v>
      </c>
      <c r="N3263" s="1" t="s">
        <v>89</v>
      </c>
      <c r="O3263" s="1">
        <v>117328</v>
      </c>
      <c r="P3263" s="1">
        <v>5000</v>
      </c>
      <c r="Q3263" s="1">
        <v>29.84</v>
      </c>
      <c r="R3263" s="1337">
        <v>149200</v>
      </c>
      <c r="S3263" s="4">
        <v>-3152.25</v>
      </c>
      <c r="T3263" s="1">
        <v>26.965</v>
      </c>
      <c r="U3263" s="1337">
        <v>134825</v>
      </c>
      <c r="V3263" s="1">
        <v>0.1434</v>
      </c>
      <c r="W3263" s="1336">
        <v>716.8</v>
      </c>
      <c r="X3263" s="1">
        <v>13</v>
      </c>
      <c r="Y3263" s="1">
        <v>135</v>
      </c>
      <c r="Z3263" s="1" t="s">
        <v>143</v>
      </c>
      <c r="AA3263" s="1">
        <v>401</v>
      </c>
      <c r="AB3263" s="1337">
        <v>14375</v>
      </c>
    </row>
    <row r="3264" spans="1:28">
      <c r="A3264" s="1336" t="s">
        <v>1548</v>
      </c>
      <c r="B3264" s="2" t="s">
        <v>1599</v>
      </c>
      <c r="C3264" s="1" t="s">
        <v>1596</v>
      </c>
      <c r="D3264" s="1" t="s">
        <v>467</v>
      </c>
      <c r="E3264" s="1">
        <v>130013</v>
      </c>
      <c r="F3264" s="1336" t="s">
        <v>221</v>
      </c>
      <c r="G3264" s="1" t="s">
        <v>32</v>
      </c>
      <c r="H3264" s="1">
        <v>419128</v>
      </c>
      <c r="I3264" s="3">
        <v>42531</v>
      </c>
      <c r="J3264" s="3">
        <v>42531</v>
      </c>
      <c r="K3264" s="3">
        <v>42531</v>
      </c>
      <c r="N3264" s="1" t="s">
        <v>89</v>
      </c>
      <c r="O3264" s="1">
        <v>117099</v>
      </c>
      <c r="P3264" s="1">
        <v>1500</v>
      </c>
      <c r="Q3264" s="1">
        <v>31.17</v>
      </c>
      <c r="R3264" s="1337">
        <v>46755</v>
      </c>
      <c r="S3264" s="4">
        <v>1049.33</v>
      </c>
      <c r="T3264" s="1">
        <v>26.965</v>
      </c>
      <c r="U3264" s="1337">
        <v>40447.5</v>
      </c>
      <c r="V3264" s="1">
        <v>0.1434</v>
      </c>
      <c r="W3264" s="1336">
        <v>215.04</v>
      </c>
      <c r="X3264" s="1">
        <v>13</v>
      </c>
      <c r="Y3264" s="1">
        <v>130</v>
      </c>
      <c r="AA3264" s="1">
        <v>401</v>
      </c>
      <c r="AB3264" s="1337">
        <v>6307.5</v>
      </c>
    </row>
    <row r="3265" spans="1:28">
      <c r="A3265" s="1336" t="s">
        <v>1548</v>
      </c>
      <c r="B3265" s="2" t="s">
        <v>1599</v>
      </c>
      <c r="C3265" s="1" t="s">
        <v>1596</v>
      </c>
      <c r="D3265" s="1" t="s">
        <v>467</v>
      </c>
      <c r="E3265" s="1">
        <v>130013</v>
      </c>
      <c r="F3265" s="1336" t="s">
        <v>221</v>
      </c>
      <c r="G3265" s="1" t="s">
        <v>32</v>
      </c>
      <c r="H3265" s="1">
        <v>419546</v>
      </c>
      <c r="I3265" s="3">
        <v>42535</v>
      </c>
      <c r="J3265" s="3">
        <v>42534</v>
      </c>
      <c r="K3265" s="3">
        <v>42535</v>
      </c>
      <c r="N3265" s="1" t="s">
        <v>89</v>
      </c>
      <c r="O3265" s="1">
        <v>117145</v>
      </c>
      <c r="P3265" s="1">
        <v>1500</v>
      </c>
      <c r="Q3265" s="1">
        <v>31.17</v>
      </c>
      <c r="R3265" s="1337">
        <v>46755</v>
      </c>
      <c r="S3265" s="4">
        <v>1049.33</v>
      </c>
      <c r="T3265" s="1">
        <v>26.965</v>
      </c>
      <c r="U3265" s="1337">
        <v>40447.5</v>
      </c>
      <c r="V3265" s="1">
        <v>0.1434</v>
      </c>
      <c r="W3265" s="1336">
        <v>215.04</v>
      </c>
      <c r="X3265" s="1">
        <v>13</v>
      </c>
      <c r="Y3265" s="1">
        <v>130</v>
      </c>
      <c r="AA3265" s="1">
        <v>401</v>
      </c>
      <c r="AB3265" s="1337">
        <v>6307.5</v>
      </c>
    </row>
    <row r="3266" spans="1:28">
      <c r="A3266" s="1336" t="s">
        <v>1548</v>
      </c>
      <c r="B3266" s="2" t="s">
        <v>1600</v>
      </c>
      <c r="C3266" s="1" t="s">
        <v>1596</v>
      </c>
      <c r="D3266" s="1" t="s">
        <v>129</v>
      </c>
      <c r="E3266" s="1">
        <v>130140</v>
      </c>
      <c r="F3266" s="1336" t="s">
        <v>222</v>
      </c>
      <c r="G3266" s="1" t="s">
        <v>53</v>
      </c>
      <c r="H3266" s="1">
        <v>7294</v>
      </c>
      <c r="I3266" s="3">
        <v>42523</v>
      </c>
      <c r="J3266" s="3">
        <v>42524</v>
      </c>
      <c r="K3266" s="3">
        <v>42524</v>
      </c>
      <c r="N3266" s="1" t="s">
        <v>54</v>
      </c>
      <c r="O3266" s="1">
        <v>7485</v>
      </c>
      <c r="P3266" s="1">
        <v>-2000</v>
      </c>
      <c r="Q3266" s="1">
        <v>35.92</v>
      </c>
      <c r="R3266" s="1337">
        <v>-71840</v>
      </c>
      <c r="S3266" s="4">
        <v>-10899.1</v>
      </c>
      <c r="T3266" s="1">
        <v>26.965</v>
      </c>
      <c r="U3266" s="1337">
        <v>-53930</v>
      </c>
      <c r="V3266" s="1">
        <v>0.1434</v>
      </c>
      <c r="W3266" s="1336">
        <v>-286.72000000000003</v>
      </c>
      <c r="X3266" s="1">
        <v>13</v>
      </c>
      <c r="Y3266" s="1">
        <v>130</v>
      </c>
      <c r="AA3266" s="1">
        <v>401</v>
      </c>
      <c r="AB3266" s="1337">
        <v>-17910</v>
      </c>
    </row>
    <row r="3267" spans="1:28">
      <c r="A3267" s="1336" t="s">
        <v>1548</v>
      </c>
      <c r="B3267" s="2" t="s">
        <v>1600</v>
      </c>
      <c r="C3267" s="1" t="s">
        <v>1596</v>
      </c>
      <c r="D3267" s="1" t="s">
        <v>129</v>
      </c>
      <c r="E3267" s="1">
        <v>130013</v>
      </c>
      <c r="F3267" s="1336" t="s">
        <v>221</v>
      </c>
      <c r="G3267" s="1" t="s">
        <v>32</v>
      </c>
      <c r="H3267" s="1">
        <v>418043</v>
      </c>
      <c r="I3267" s="3">
        <v>42523</v>
      </c>
      <c r="J3267" s="3">
        <v>42520</v>
      </c>
      <c r="K3267" s="3">
        <v>42522</v>
      </c>
      <c r="N3267" s="1" t="s">
        <v>89</v>
      </c>
      <c r="O3267" s="1">
        <v>116588</v>
      </c>
      <c r="P3267" s="1">
        <v>2000</v>
      </c>
      <c r="Q3267" s="1">
        <v>31.49</v>
      </c>
      <c r="R3267" s="1337">
        <v>62980</v>
      </c>
      <c r="S3267" s="4">
        <v>2039.1</v>
      </c>
      <c r="T3267" s="1">
        <v>26.965</v>
      </c>
      <c r="U3267" s="1337">
        <v>53930</v>
      </c>
      <c r="V3267" s="1">
        <v>0.1434</v>
      </c>
      <c r="W3267" s="1336">
        <v>286.72000000000003</v>
      </c>
      <c r="X3267" s="1">
        <v>13</v>
      </c>
      <c r="Y3267" s="1">
        <v>130</v>
      </c>
      <c r="AA3267" s="1">
        <v>401</v>
      </c>
      <c r="AB3267" s="1337">
        <v>9050</v>
      </c>
    </row>
    <row r="3268" spans="1:28">
      <c r="A3268" s="1336" t="s">
        <v>1548</v>
      </c>
      <c r="B3268" s="2" t="s">
        <v>1600</v>
      </c>
      <c r="C3268" s="1" t="s">
        <v>1596</v>
      </c>
      <c r="D3268" s="1" t="s">
        <v>129</v>
      </c>
      <c r="E3268" s="1">
        <v>130140</v>
      </c>
      <c r="F3268" s="1336" t="s">
        <v>222</v>
      </c>
      <c r="G3268" s="1" t="s">
        <v>32</v>
      </c>
      <c r="H3268" s="1">
        <v>418046</v>
      </c>
      <c r="I3268" s="3">
        <v>42523</v>
      </c>
      <c r="J3268" s="3">
        <v>42521</v>
      </c>
      <c r="K3268" s="3">
        <v>42522</v>
      </c>
      <c r="N3268" s="1" t="s">
        <v>89</v>
      </c>
      <c r="O3268" s="1">
        <v>116651</v>
      </c>
      <c r="P3268" s="1">
        <v>2000</v>
      </c>
      <c r="Q3268" s="1">
        <v>35.92</v>
      </c>
      <c r="R3268" s="1337">
        <v>71840</v>
      </c>
      <c r="S3268" s="4">
        <v>10899.1</v>
      </c>
      <c r="T3268" s="1">
        <v>26.965</v>
      </c>
      <c r="U3268" s="1337">
        <v>53930</v>
      </c>
      <c r="V3268" s="1">
        <v>0.1434</v>
      </c>
      <c r="W3268" s="1336">
        <v>286.72000000000003</v>
      </c>
      <c r="X3268" s="1">
        <v>13</v>
      </c>
      <c r="Y3268" s="1">
        <v>130</v>
      </c>
      <c r="AA3268" s="1">
        <v>401</v>
      </c>
      <c r="AB3268" s="1337">
        <v>17910</v>
      </c>
    </row>
    <row r="3269" spans="1:28">
      <c r="A3269" s="1336" t="s">
        <v>1548</v>
      </c>
      <c r="B3269" s="2" t="s">
        <v>1600</v>
      </c>
      <c r="C3269" s="1" t="s">
        <v>1596</v>
      </c>
      <c r="D3269" s="1" t="s">
        <v>129</v>
      </c>
      <c r="E3269" s="1">
        <v>130140</v>
      </c>
      <c r="F3269" s="1336" t="s">
        <v>222</v>
      </c>
      <c r="G3269" s="1" t="s">
        <v>32</v>
      </c>
      <c r="H3269" s="1">
        <v>418259</v>
      </c>
      <c r="I3269" s="3">
        <v>42523</v>
      </c>
      <c r="J3269" s="3">
        <v>42524</v>
      </c>
      <c r="K3269" s="3">
        <v>42524</v>
      </c>
      <c r="N3269" s="1" t="s">
        <v>89</v>
      </c>
      <c r="O3269" s="1">
        <v>116792</v>
      </c>
      <c r="P3269" s="1">
        <v>2000</v>
      </c>
      <c r="Q3269" s="1">
        <v>32.130000000000003</v>
      </c>
      <c r="R3269" s="1337">
        <v>64260</v>
      </c>
      <c r="S3269" s="4">
        <v>3319.1</v>
      </c>
      <c r="T3269" s="1">
        <v>26.965</v>
      </c>
      <c r="U3269" s="1337">
        <v>53930</v>
      </c>
      <c r="V3269" s="1">
        <v>0.1434</v>
      </c>
      <c r="W3269" s="1336">
        <v>286.72000000000003</v>
      </c>
      <c r="X3269" s="1">
        <v>13</v>
      </c>
      <c r="Y3269" s="1">
        <v>130</v>
      </c>
      <c r="AA3269" s="1">
        <v>401</v>
      </c>
      <c r="AB3269" s="1337">
        <v>10330</v>
      </c>
    </row>
    <row r="3270" spans="1:28">
      <c r="A3270" s="1336" t="s">
        <v>1548</v>
      </c>
      <c r="B3270" s="2" t="s">
        <v>1600</v>
      </c>
      <c r="C3270" s="1" t="s">
        <v>1596</v>
      </c>
      <c r="D3270" s="1" t="s">
        <v>129</v>
      </c>
      <c r="E3270" s="1">
        <v>130004</v>
      </c>
      <c r="F3270" s="1336" t="s">
        <v>125</v>
      </c>
      <c r="G3270" s="1" t="s">
        <v>32</v>
      </c>
      <c r="H3270" s="1">
        <v>418294</v>
      </c>
      <c r="I3270" s="3">
        <v>42524</v>
      </c>
      <c r="J3270" s="3">
        <v>42521</v>
      </c>
      <c r="K3270" s="3">
        <v>42523</v>
      </c>
      <c r="L3270" s="1">
        <v>221649</v>
      </c>
      <c r="M3270" s="3">
        <v>42524</v>
      </c>
      <c r="N3270" s="1" t="s">
        <v>89</v>
      </c>
      <c r="O3270" s="1">
        <v>116641</v>
      </c>
      <c r="P3270" s="1">
        <v>2000</v>
      </c>
      <c r="Q3270" s="1">
        <v>31.81</v>
      </c>
      <c r="R3270" s="1337">
        <v>63620</v>
      </c>
      <c r="S3270" s="4">
        <v>2679.1</v>
      </c>
      <c r="T3270" s="1">
        <v>26.965</v>
      </c>
      <c r="U3270" s="1337">
        <v>53930</v>
      </c>
      <c r="V3270" s="1">
        <v>0.1434</v>
      </c>
      <c r="W3270" s="1336">
        <v>286.72000000000003</v>
      </c>
      <c r="X3270" s="1">
        <v>13</v>
      </c>
      <c r="Y3270" s="1">
        <v>130</v>
      </c>
      <c r="AA3270" s="1">
        <v>401</v>
      </c>
      <c r="AB3270" s="1337">
        <v>9690</v>
      </c>
    </row>
    <row r="3271" spans="1:28">
      <c r="A3271" s="1336" t="s">
        <v>1548</v>
      </c>
      <c r="B3271" s="2" t="s">
        <v>1600</v>
      </c>
      <c r="C3271" s="1" t="s">
        <v>1596</v>
      </c>
      <c r="D3271" s="1" t="s">
        <v>129</v>
      </c>
      <c r="E3271" s="1">
        <v>130154</v>
      </c>
      <c r="F3271" s="1336" t="s">
        <v>170</v>
      </c>
      <c r="G3271" s="1" t="s">
        <v>32</v>
      </c>
      <c r="H3271" s="1">
        <v>418992</v>
      </c>
      <c r="I3271" s="3">
        <v>42530</v>
      </c>
      <c r="J3271" s="3">
        <v>42527</v>
      </c>
      <c r="K3271" s="3">
        <v>42528</v>
      </c>
      <c r="L3271" s="1">
        <v>222081</v>
      </c>
      <c r="M3271" s="3">
        <v>42529</v>
      </c>
      <c r="N3271" s="1" t="s">
        <v>89</v>
      </c>
      <c r="O3271" s="1">
        <v>116869</v>
      </c>
      <c r="P3271" s="1">
        <v>2000</v>
      </c>
      <c r="Q3271" s="1">
        <v>32.130000000000003</v>
      </c>
      <c r="R3271" s="1337">
        <v>64260</v>
      </c>
      <c r="S3271" s="4">
        <v>3319.1</v>
      </c>
      <c r="T3271" s="1">
        <v>26.965</v>
      </c>
      <c r="U3271" s="1337">
        <v>53930</v>
      </c>
      <c r="V3271" s="1">
        <v>0.1434</v>
      </c>
      <c r="W3271" s="1336">
        <v>286.72000000000003</v>
      </c>
      <c r="X3271" s="1">
        <v>13</v>
      </c>
      <c r="Y3271" s="1">
        <v>135</v>
      </c>
      <c r="Z3271" s="1" t="s">
        <v>143</v>
      </c>
      <c r="AA3271" s="1">
        <v>401</v>
      </c>
      <c r="AB3271" s="1337">
        <v>10330</v>
      </c>
    </row>
    <row r="3272" spans="1:28">
      <c r="A3272" s="1336" t="s">
        <v>1548</v>
      </c>
      <c r="B3272" s="2" t="s">
        <v>1600</v>
      </c>
      <c r="C3272" s="1" t="s">
        <v>1596</v>
      </c>
      <c r="D3272" s="1" t="s">
        <v>129</v>
      </c>
      <c r="E3272" s="1">
        <v>130241</v>
      </c>
      <c r="F3272" s="1336" t="s">
        <v>368</v>
      </c>
      <c r="G3272" s="1" t="s">
        <v>32</v>
      </c>
      <c r="H3272" s="1">
        <v>419023</v>
      </c>
      <c r="I3272" s="3">
        <v>42530</v>
      </c>
      <c r="J3272" s="3">
        <v>42528</v>
      </c>
      <c r="K3272" s="3">
        <v>42529</v>
      </c>
      <c r="L3272" s="1">
        <v>222124</v>
      </c>
      <c r="M3272" s="3">
        <v>42529</v>
      </c>
      <c r="N3272" s="1" t="s">
        <v>89</v>
      </c>
      <c r="O3272" s="1">
        <v>116886</v>
      </c>
      <c r="P3272" s="1">
        <v>10000</v>
      </c>
      <c r="Q3272" s="1">
        <v>29.84</v>
      </c>
      <c r="R3272" s="1337">
        <v>298400</v>
      </c>
      <c r="S3272" s="4">
        <v>-6304.5</v>
      </c>
      <c r="T3272" s="1">
        <v>26.965</v>
      </c>
      <c r="U3272" s="1337">
        <v>269650</v>
      </c>
      <c r="V3272" s="1">
        <v>0.1434</v>
      </c>
      <c r="W3272" s="1337">
        <v>1433.6</v>
      </c>
      <c r="X3272" s="1">
        <v>13</v>
      </c>
      <c r="Y3272" s="1">
        <v>135</v>
      </c>
      <c r="Z3272" s="1" t="s">
        <v>143</v>
      </c>
      <c r="AA3272" s="1">
        <v>401</v>
      </c>
      <c r="AB3272" s="1337">
        <v>28750</v>
      </c>
    </row>
    <row r="3273" spans="1:28">
      <c r="A3273" s="1336" t="s">
        <v>1548</v>
      </c>
      <c r="B3273" s="2" t="s">
        <v>1600</v>
      </c>
      <c r="C3273" s="1" t="s">
        <v>1596</v>
      </c>
      <c r="D3273" s="1" t="s">
        <v>129</v>
      </c>
      <c r="E3273" s="1">
        <v>130339</v>
      </c>
      <c r="F3273" s="1336" t="s">
        <v>258</v>
      </c>
      <c r="G3273" s="1" t="s">
        <v>32</v>
      </c>
      <c r="H3273" s="1">
        <v>419032</v>
      </c>
      <c r="I3273" s="3">
        <v>42530</v>
      </c>
      <c r="J3273" s="3">
        <v>42527</v>
      </c>
      <c r="K3273" s="3">
        <v>42529</v>
      </c>
      <c r="L3273" s="1">
        <v>222093</v>
      </c>
      <c r="M3273" s="3">
        <v>42529</v>
      </c>
      <c r="N3273" s="1" t="s">
        <v>89</v>
      </c>
      <c r="O3273" s="1">
        <v>116855</v>
      </c>
      <c r="P3273" s="1">
        <v>10000</v>
      </c>
      <c r="Q3273" s="1">
        <v>29.84</v>
      </c>
      <c r="R3273" s="1337">
        <v>298400</v>
      </c>
      <c r="S3273" s="4">
        <v>-6304.5</v>
      </c>
      <c r="T3273" s="1">
        <v>26.965</v>
      </c>
      <c r="U3273" s="1337">
        <v>269650</v>
      </c>
      <c r="V3273" s="1">
        <v>0.1434</v>
      </c>
      <c r="W3273" s="1337">
        <v>1433.6</v>
      </c>
      <c r="X3273" s="1">
        <v>13</v>
      </c>
      <c r="Y3273" s="1">
        <v>135</v>
      </c>
      <c r="Z3273" s="1" t="s">
        <v>259</v>
      </c>
      <c r="AA3273" s="1">
        <v>401</v>
      </c>
      <c r="AB3273" s="1337">
        <v>28750</v>
      </c>
    </row>
    <row r="3274" spans="1:28">
      <c r="A3274" s="1336" t="s">
        <v>1548</v>
      </c>
      <c r="B3274" s="2" t="s">
        <v>1600</v>
      </c>
      <c r="C3274" s="1" t="s">
        <v>1596</v>
      </c>
      <c r="D3274" s="1" t="s">
        <v>129</v>
      </c>
      <c r="E3274" s="1">
        <v>140083</v>
      </c>
      <c r="F3274" s="1336" t="s">
        <v>117</v>
      </c>
      <c r="G3274" s="1" t="s">
        <v>32</v>
      </c>
      <c r="H3274" s="1">
        <v>419732</v>
      </c>
      <c r="I3274" s="3">
        <v>42535</v>
      </c>
      <c r="J3274" s="3">
        <v>42531</v>
      </c>
      <c r="K3274" s="3">
        <v>42534</v>
      </c>
      <c r="L3274" s="1">
        <v>222441</v>
      </c>
      <c r="M3274" s="3">
        <v>42534</v>
      </c>
      <c r="N3274" s="1" t="s">
        <v>89</v>
      </c>
      <c r="O3274" s="1">
        <v>117102</v>
      </c>
      <c r="P3274" s="1">
        <v>4000</v>
      </c>
      <c r="Q3274" s="1">
        <v>30.6</v>
      </c>
      <c r="R3274" s="1337">
        <v>122400</v>
      </c>
      <c r="S3274" s="1">
        <v>518.20000000000005</v>
      </c>
      <c r="T3274" s="1">
        <v>26.965</v>
      </c>
      <c r="U3274" s="1337">
        <v>107860</v>
      </c>
      <c r="V3274" s="1">
        <v>0.1434</v>
      </c>
      <c r="W3274" s="1336">
        <v>573.44000000000005</v>
      </c>
      <c r="X3274" s="1">
        <v>13</v>
      </c>
      <c r="Y3274" s="1">
        <v>141</v>
      </c>
      <c r="AA3274" s="1">
        <v>401</v>
      </c>
      <c r="AB3274" s="1337">
        <v>14540</v>
      </c>
    </row>
    <row r="3275" spans="1:28">
      <c r="A3275" s="1336" t="s">
        <v>1548</v>
      </c>
      <c r="B3275" s="2" t="s">
        <v>1600</v>
      </c>
      <c r="C3275" s="1" t="s">
        <v>1596</v>
      </c>
      <c r="D3275" s="1" t="s">
        <v>129</v>
      </c>
      <c r="E3275" s="1">
        <v>130157</v>
      </c>
      <c r="F3275" s="1336" t="s">
        <v>415</v>
      </c>
      <c r="G3275" s="1" t="s">
        <v>32</v>
      </c>
      <c r="H3275" s="1">
        <v>420426</v>
      </c>
      <c r="I3275" s="3">
        <v>42542</v>
      </c>
      <c r="J3275" s="3">
        <v>42538</v>
      </c>
      <c r="K3275" s="3">
        <v>42541</v>
      </c>
      <c r="L3275" s="1">
        <v>222868</v>
      </c>
      <c r="M3275" s="3">
        <v>42541</v>
      </c>
      <c r="N3275" s="1" t="s">
        <v>89</v>
      </c>
      <c r="O3275" s="1">
        <v>117295</v>
      </c>
      <c r="P3275" s="1">
        <v>4000</v>
      </c>
      <c r="Q3275" s="1">
        <v>31.81</v>
      </c>
      <c r="R3275" s="1337">
        <v>127240</v>
      </c>
      <c r="S3275" s="4">
        <v>5358.2</v>
      </c>
      <c r="T3275" s="1">
        <v>26.965</v>
      </c>
      <c r="U3275" s="1337">
        <v>107860</v>
      </c>
      <c r="V3275" s="1">
        <v>0.1434</v>
      </c>
      <c r="W3275" s="1336">
        <v>573.44000000000005</v>
      </c>
      <c r="X3275" s="1">
        <v>13</v>
      </c>
      <c r="Y3275" s="1">
        <v>130</v>
      </c>
      <c r="AA3275" s="1">
        <v>401</v>
      </c>
      <c r="AB3275" s="1337">
        <v>19380</v>
      </c>
    </row>
    <row r="3276" spans="1:28">
      <c r="A3276" s="1336" t="s">
        <v>1548</v>
      </c>
      <c r="B3276" s="2" t="s">
        <v>1600</v>
      </c>
      <c r="C3276" s="1" t="s">
        <v>1596</v>
      </c>
      <c r="D3276" s="1" t="s">
        <v>129</v>
      </c>
      <c r="E3276" s="1">
        <v>130110</v>
      </c>
      <c r="F3276" s="1336" t="s">
        <v>198</v>
      </c>
      <c r="G3276" s="1" t="s">
        <v>32</v>
      </c>
      <c r="H3276" s="1">
        <v>420490</v>
      </c>
      <c r="I3276" s="3">
        <v>42542</v>
      </c>
      <c r="J3276" s="3">
        <v>42535</v>
      </c>
      <c r="K3276" s="3">
        <v>42535</v>
      </c>
      <c r="N3276" s="1" t="s">
        <v>89</v>
      </c>
      <c r="O3276" s="1">
        <v>117214</v>
      </c>
      <c r="P3276" s="1">
        <v>2000</v>
      </c>
      <c r="Q3276" s="1">
        <v>31.49</v>
      </c>
      <c r="R3276" s="1337">
        <v>62980</v>
      </c>
      <c r="S3276" s="4">
        <v>2039.1</v>
      </c>
      <c r="T3276" s="1">
        <v>26.965</v>
      </c>
      <c r="U3276" s="1337">
        <v>53930</v>
      </c>
      <c r="V3276" s="1">
        <v>0.1434</v>
      </c>
      <c r="W3276" s="1336">
        <v>286.72000000000003</v>
      </c>
      <c r="X3276" s="1">
        <v>13</v>
      </c>
      <c r="Y3276" s="1">
        <v>130</v>
      </c>
      <c r="AA3276" s="1">
        <v>401</v>
      </c>
      <c r="AB3276" s="1337">
        <v>9050</v>
      </c>
    </row>
    <row r="3277" spans="1:28">
      <c r="A3277" s="1336" t="s">
        <v>1548</v>
      </c>
      <c r="B3277" s="2" t="s">
        <v>1600</v>
      </c>
      <c r="C3277" s="1" t="s">
        <v>1596</v>
      </c>
      <c r="D3277" s="1" t="s">
        <v>129</v>
      </c>
      <c r="E3277" s="1">
        <v>130013</v>
      </c>
      <c r="F3277" s="1336" t="s">
        <v>221</v>
      </c>
      <c r="G3277" s="1" t="s">
        <v>32</v>
      </c>
      <c r="H3277" s="1">
        <v>421008</v>
      </c>
      <c r="I3277" s="3">
        <v>42546</v>
      </c>
      <c r="J3277" s="3">
        <v>42544</v>
      </c>
      <c r="K3277" s="3">
        <v>42545</v>
      </c>
      <c r="N3277" s="1" t="s">
        <v>89</v>
      </c>
      <c r="O3277" s="1">
        <v>117444</v>
      </c>
      <c r="P3277" s="1">
        <v>2000</v>
      </c>
      <c r="Q3277" s="1">
        <v>31.17</v>
      </c>
      <c r="R3277" s="1337">
        <v>62340</v>
      </c>
      <c r="S3277" s="4">
        <v>1399.1</v>
      </c>
      <c r="T3277" s="1">
        <v>26.965</v>
      </c>
      <c r="U3277" s="1337">
        <v>53930</v>
      </c>
      <c r="V3277" s="1">
        <v>0.1434</v>
      </c>
      <c r="W3277" s="1336">
        <v>286.72000000000003</v>
      </c>
      <c r="X3277" s="1">
        <v>13</v>
      </c>
      <c r="Y3277" s="1">
        <v>130</v>
      </c>
      <c r="AA3277" s="1">
        <v>401</v>
      </c>
      <c r="AB3277" s="1337">
        <v>8410</v>
      </c>
    </row>
    <row r="3278" spans="1:28">
      <c r="A3278" s="1336" t="s">
        <v>1548</v>
      </c>
      <c r="B3278" s="2" t="s">
        <v>1600</v>
      </c>
      <c r="C3278" s="1" t="s">
        <v>1596</v>
      </c>
      <c r="D3278" s="1" t="s">
        <v>129</v>
      </c>
      <c r="E3278" s="1">
        <v>130322</v>
      </c>
      <c r="F3278" s="1336" t="s">
        <v>142</v>
      </c>
      <c r="G3278" s="1" t="s">
        <v>32</v>
      </c>
      <c r="H3278" s="1">
        <v>421329</v>
      </c>
      <c r="I3278" s="3">
        <v>42549</v>
      </c>
      <c r="J3278" s="3">
        <v>42548</v>
      </c>
      <c r="K3278" s="3">
        <v>42549</v>
      </c>
      <c r="L3278" s="1">
        <v>223303</v>
      </c>
      <c r="M3278" s="3">
        <v>42548</v>
      </c>
      <c r="N3278" s="1" t="s">
        <v>89</v>
      </c>
      <c r="O3278" s="1">
        <v>117490</v>
      </c>
      <c r="P3278" s="1">
        <v>2000</v>
      </c>
      <c r="Q3278" s="1">
        <v>30.29</v>
      </c>
      <c r="R3278" s="1337">
        <v>60580</v>
      </c>
      <c r="S3278" s="1">
        <v>-360.9</v>
      </c>
      <c r="T3278" s="1">
        <v>26.965</v>
      </c>
      <c r="U3278" s="1337">
        <v>53930</v>
      </c>
      <c r="V3278" s="1">
        <v>0.1434</v>
      </c>
      <c r="W3278" s="1336">
        <v>286.72000000000003</v>
      </c>
      <c r="X3278" s="1">
        <v>13</v>
      </c>
      <c r="Y3278" s="1">
        <v>135</v>
      </c>
      <c r="Z3278" s="1" t="s">
        <v>143</v>
      </c>
      <c r="AA3278" s="1">
        <v>401</v>
      </c>
      <c r="AB3278" s="1337">
        <v>6650</v>
      </c>
    </row>
    <row r="3279" spans="1:28">
      <c r="A3279" s="1336" t="s">
        <v>1548</v>
      </c>
      <c r="B3279" s="2" t="s">
        <v>1601</v>
      </c>
      <c r="C3279" s="1" t="s">
        <v>1596</v>
      </c>
      <c r="D3279" s="1" t="s">
        <v>131</v>
      </c>
      <c r="E3279" s="1">
        <v>130003</v>
      </c>
      <c r="F3279" s="1336" t="s">
        <v>145</v>
      </c>
      <c r="G3279" s="1" t="s">
        <v>32</v>
      </c>
      <c r="H3279" s="1">
        <v>418254</v>
      </c>
      <c r="I3279" s="3">
        <v>42524</v>
      </c>
      <c r="J3279" s="3">
        <v>42522</v>
      </c>
      <c r="K3279" s="3">
        <v>42537</v>
      </c>
      <c r="N3279" s="1" t="s">
        <v>89</v>
      </c>
      <c r="O3279" s="1">
        <v>116683</v>
      </c>
      <c r="P3279" s="1">
        <v>3000</v>
      </c>
      <c r="Q3279" s="1">
        <v>31.49</v>
      </c>
      <c r="R3279" s="1337">
        <v>94470</v>
      </c>
      <c r="S3279" s="4">
        <v>3058.65</v>
      </c>
      <c r="T3279" s="1">
        <v>26.965</v>
      </c>
      <c r="U3279" s="1337">
        <v>80895</v>
      </c>
      <c r="V3279" s="1">
        <v>0.1434</v>
      </c>
      <c r="W3279" s="1336">
        <v>430.08</v>
      </c>
      <c r="X3279" s="1">
        <v>13</v>
      </c>
      <c r="Y3279" s="1">
        <v>130</v>
      </c>
      <c r="AA3279" s="1">
        <v>401</v>
      </c>
      <c r="AB3279" s="1337">
        <v>13575</v>
      </c>
    </row>
    <row r="3280" spans="1:28">
      <c r="A3280" s="1336" t="s">
        <v>1548</v>
      </c>
      <c r="B3280" s="2" t="s">
        <v>1601</v>
      </c>
      <c r="C3280" s="1" t="s">
        <v>1596</v>
      </c>
      <c r="D3280" s="1" t="s">
        <v>131</v>
      </c>
      <c r="E3280" s="1">
        <v>130339</v>
      </c>
      <c r="F3280" s="1336" t="s">
        <v>258</v>
      </c>
      <c r="G3280" s="1" t="s">
        <v>32</v>
      </c>
      <c r="H3280" s="1">
        <v>419039</v>
      </c>
      <c r="I3280" s="3">
        <v>42530</v>
      </c>
      <c r="J3280" s="3">
        <v>42527</v>
      </c>
      <c r="K3280" s="3">
        <v>42529</v>
      </c>
      <c r="L3280" s="1">
        <v>222101</v>
      </c>
      <c r="M3280" s="3">
        <v>42529</v>
      </c>
      <c r="N3280" s="1" t="s">
        <v>89</v>
      </c>
      <c r="O3280" s="1">
        <v>116855</v>
      </c>
      <c r="P3280" s="1">
        <v>6000</v>
      </c>
      <c r="Q3280" s="1">
        <v>29.84</v>
      </c>
      <c r="R3280" s="1337">
        <v>179040</v>
      </c>
      <c r="S3280" s="4">
        <v>-3782.7</v>
      </c>
      <c r="T3280" s="1">
        <v>26.965</v>
      </c>
      <c r="U3280" s="1337">
        <v>161790</v>
      </c>
      <c r="V3280" s="1">
        <v>0.1434</v>
      </c>
      <c r="W3280" s="1336">
        <v>860.16</v>
      </c>
      <c r="X3280" s="1">
        <v>13</v>
      </c>
      <c r="Y3280" s="1">
        <v>135</v>
      </c>
      <c r="Z3280" s="1" t="s">
        <v>259</v>
      </c>
      <c r="AA3280" s="1">
        <v>401</v>
      </c>
      <c r="AB3280" s="1337">
        <v>17250</v>
      </c>
    </row>
    <row r="3281" spans="1:28">
      <c r="A3281" s="1336" t="s">
        <v>1548</v>
      </c>
      <c r="B3281" s="2" t="s">
        <v>1601</v>
      </c>
      <c r="C3281" s="1" t="s">
        <v>1596</v>
      </c>
      <c r="D3281" s="1" t="s">
        <v>131</v>
      </c>
      <c r="E3281" s="1">
        <v>130001</v>
      </c>
      <c r="F3281" s="1336" t="s">
        <v>132</v>
      </c>
      <c r="G3281" s="1" t="s">
        <v>32</v>
      </c>
      <c r="H3281" s="1">
        <v>421060</v>
      </c>
      <c r="I3281" s="3">
        <v>42548</v>
      </c>
      <c r="J3281" s="3">
        <v>42530</v>
      </c>
      <c r="K3281" s="3">
        <v>42546</v>
      </c>
      <c r="N3281" s="1" t="s">
        <v>89</v>
      </c>
      <c r="O3281" s="1">
        <v>117058</v>
      </c>
      <c r="P3281" s="1">
        <v>3000</v>
      </c>
      <c r="Q3281" s="1">
        <v>31.37</v>
      </c>
      <c r="R3281" s="1337">
        <v>94110</v>
      </c>
      <c r="S3281" s="4">
        <v>2698.65</v>
      </c>
      <c r="T3281" s="1">
        <v>26.965</v>
      </c>
      <c r="U3281" s="1337">
        <v>80895</v>
      </c>
      <c r="V3281" s="1">
        <v>0.1434</v>
      </c>
      <c r="W3281" s="1336">
        <v>430.08</v>
      </c>
      <c r="X3281" s="1">
        <v>13</v>
      </c>
      <c r="Y3281" s="1">
        <v>130</v>
      </c>
      <c r="AA3281" s="1">
        <v>401</v>
      </c>
      <c r="AB3281" s="1337">
        <v>13215</v>
      </c>
    </row>
    <row r="3282" spans="1:28">
      <c r="A3282" s="1336" t="s">
        <v>1548</v>
      </c>
      <c r="B3282" s="2" t="s">
        <v>1601</v>
      </c>
      <c r="C3282" s="1" t="s">
        <v>1596</v>
      </c>
      <c r="D3282" s="1" t="s">
        <v>131</v>
      </c>
      <c r="E3282" s="1">
        <v>130001</v>
      </c>
      <c r="F3282" s="1336" t="s">
        <v>132</v>
      </c>
      <c r="G3282" s="1" t="s">
        <v>32</v>
      </c>
      <c r="H3282" s="1">
        <v>421063</v>
      </c>
      <c r="I3282" s="3">
        <v>42548</v>
      </c>
      <c r="J3282" s="3">
        <v>42528</v>
      </c>
      <c r="K3282" s="3">
        <v>42529</v>
      </c>
      <c r="N3282" s="1" t="s">
        <v>89</v>
      </c>
      <c r="O3282" s="1">
        <v>116969</v>
      </c>
      <c r="P3282" s="1">
        <v>9000</v>
      </c>
      <c r="Q3282" s="1">
        <v>31.37</v>
      </c>
      <c r="R3282" s="1337">
        <v>282330</v>
      </c>
      <c r="S3282" s="4">
        <v>8095.95</v>
      </c>
      <c r="T3282" s="1">
        <v>26.965</v>
      </c>
      <c r="U3282" s="1337">
        <v>242685</v>
      </c>
      <c r="V3282" s="1">
        <v>0.1434</v>
      </c>
      <c r="W3282" s="1337">
        <v>1290.24</v>
      </c>
      <c r="X3282" s="1">
        <v>13</v>
      </c>
      <c r="Y3282" s="1">
        <v>130</v>
      </c>
      <c r="AA3282" s="1">
        <v>401</v>
      </c>
      <c r="AB3282" s="1337">
        <v>39645</v>
      </c>
    </row>
    <row r="3283" spans="1:28">
      <c r="A3283" s="1336" t="s">
        <v>1548</v>
      </c>
      <c r="B3283" s="2" t="s">
        <v>1601</v>
      </c>
      <c r="C3283" s="1" t="s">
        <v>1596</v>
      </c>
      <c r="D3283" s="1" t="s">
        <v>131</v>
      </c>
      <c r="E3283" s="1">
        <v>130308</v>
      </c>
      <c r="F3283" s="1336" t="s">
        <v>126</v>
      </c>
      <c r="G3283" s="1" t="s">
        <v>32</v>
      </c>
      <c r="H3283" s="1">
        <v>421094</v>
      </c>
      <c r="I3283" s="3">
        <v>42548</v>
      </c>
      <c r="J3283" s="3">
        <v>42530</v>
      </c>
      <c r="K3283" s="3">
        <v>42546</v>
      </c>
      <c r="N3283" s="1" t="s">
        <v>89</v>
      </c>
      <c r="O3283" s="1">
        <v>117073</v>
      </c>
      <c r="P3283" s="1">
        <v>3000</v>
      </c>
      <c r="Q3283" s="1">
        <v>29.84</v>
      </c>
      <c r="R3283" s="1337">
        <v>89520</v>
      </c>
      <c r="S3283" s="4">
        <v>-1891.35</v>
      </c>
      <c r="T3283" s="1">
        <v>26.965</v>
      </c>
      <c r="U3283" s="1337">
        <v>80895</v>
      </c>
      <c r="V3283" s="1">
        <v>0.1434</v>
      </c>
      <c r="W3283" s="1336">
        <v>430.08</v>
      </c>
      <c r="X3283" s="1">
        <v>13</v>
      </c>
      <c r="Y3283" s="1">
        <v>141</v>
      </c>
      <c r="AA3283" s="1">
        <v>401</v>
      </c>
      <c r="AB3283" s="1337">
        <v>8625</v>
      </c>
    </row>
    <row r="3284" spans="1:28">
      <c r="A3284" s="1336" t="s">
        <v>1548</v>
      </c>
      <c r="B3284" s="2" t="s">
        <v>1601</v>
      </c>
      <c r="C3284" s="1" t="s">
        <v>1596</v>
      </c>
      <c r="D3284" s="1" t="s">
        <v>131</v>
      </c>
      <c r="E3284" s="1">
        <v>130308</v>
      </c>
      <c r="F3284" s="1336" t="s">
        <v>126</v>
      </c>
      <c r="G3284" s="1" t="s">
        <v>32</v>
      </c>
      <c r="H3284" s="1">
        <v>421095</v>
      </c>
      <c r="I3284" s="3">
        <v>42548</v>
      </c>
      <c r="J3284" s="3">
        <v>42530</v>
      </c>
      <c r="K3284" s="3">
        <v>42546</v>
      </c>
      <c r="N3284" s="1" t="s">
        <v>89</v>
      </c>
      <c r="O3284" s="1">
        <v>117074</v>
      </c>
      <c r="P3284" s="1">
        <v>9000</v>
      </c>
      <c r="Q3284" s="1">
        <v>31.49</v>
      </c>
      <c r="R3284" s="1337">
        <v>283410</v>
      </c>
      <c r="S3284" s="4">
        <v>9175.9500000000007</v>
      </c>
      <c r="T3284" s="1">
        <v>26.965</v>
      </c>
      <c r="U3284" s="1337">
        <v>242685</v>
      </c>
      <c r="V3284" s="1">
        <v>0.1434</v>
      </c>
      <c r="W3284" s="1337">
        <v>1290.24</v>
      </c>
      <c r="X3284" s="1">
        <v>13</v>
      </c>
      <c r="Y3284" s="1">
        <v>141</v>
      </c>
      <c r="AA3284" s="1">
        <v>401</v>
      </c>
      <c r="AB3284" s="1337">
        <v>40725</v>
      </c>
    </row>
    <row r="3285" spans="1:28">
      <c r="A3285" s="1336" t="s">
        <v>1548</v>
      </c>
      <c r="B3285" s="2" t="s">
        <v>1601</v>
      </c>
      <c r="C3285" s="1" t="s">
        <v>1596</v>
      </c>
      <c r="D3285" s="1" t="s">
        <v>131</v>
      </c>
      <c r="E3285" s="1">
        <v>130001</v>
      </c>
      <c r="F3285" s="1336" t="s">
        <v>132</v>
      </c>
      <c r="G3285" s="1" t="s">
        <v>32</v>
      </c>
      <c r="H3285" s="1">
        <v>421244</v>
      </c>
      <c r="I3285" s="3">
        <v>42549</v>
      </c>
      <c r="J3285" s="3">
        <v>42530</v>
      </c>
      <c r="K3285" s="3">
        <v>42531</v>
      </c>
      <c r="N3285" s="1" t="s">
        <v>89</v>
      </c>
      <c r="O3285" s="1">
        <v>117058</v>
      </c>
      <c r="P3285" s="1">
        <v>12000</v>
      </c>
      <c r="Q3285" s="1">
        <v>31.37</v>
      </c>
      <c r="R3285" s="1337">
        <v>376440</v>
      </c>
      <c r="S3285" s="4">
        <v>10794.6</v>
      </c>
      <c r="T3285" s="1">
        <v>26.965</v>
      </c>
      <c r="U3285" s="1337">
        <v>323580</v>
      </c>
      <c r="V3285" s="1">
        <v>0.1434</v>
      </c>
      <c r="W3285" s="1337">
        <v>1720.32</v>
      </c>
      <c r="X3285" s="1">
        <v>13</v>
      </c>
      <c r="Y3285" s="1">
        <v>130</v>
      </c>
      <c r="AA3285" s="1">
        <v>401</v>
      </c>
      <c r="AB3285" s="1337">
        <v>52860</v>
      </c>
    </row>
    <row r="3286" spans="1:28">
      <c r="A3286" s="1336" t="s">
        <v>1548</v>
      </c>
      <c r="B3286" s="2" t="s">
        <v>1601</v>
      </c>
      <c r="C3286" s="1" t="s">
        <v>1596</v>
      </c>
      <c r="D3286" s="1" t="s">
        <v>131</v>
      </c>
      <c r="E3286" s="1">
        <v>130001</v>
      </c>
      <c r="F3286" s="1336" t="s">
        <v>132</v>
      </c>
      <c r="G3286" s="1" t="s">
        <v>32</v>
      </c>
      <c r="H3286" s="1">
        <v>421305</v>
      </c>
      <c r="I3286" s="3">
        <v>42549</v>
      </c>
      <c r="J3286" s="3">
        <v>42528</v>
      </c>
      <c r="K3286" s="3">
        <v>42529</v>
      </c>
      <c r="N3286" s="1" t="s">
        <v>89</v>
      </c>
      <c r="O3286" s="1">
        <v>116969</v>
      </c>
      <c r="P3286" s="1">
        <v>6000</v>
      </c>
      <c r="Q3286" s="1">
        <v>31.37</v>
      </c>
      <c r="R3286" s="1337">
        <v>188220</v>
      </c>
      <c r="S3286" s="4">
        <v>5397.3</v>
      </c>
      <c r="T3286" s="1">
        <v>26.965</v>
      </c>
      <c r="U3286" s="1337">
        <v>161790</v>
      </c>
      <c r="V3286" s="1">
        <v>0.1434</v>
      </c>
      <c r="W3286" s="1336">
        <v>860.16</v>
      </c>
      <c r="X3286" s="1">
        <v>13</v>
      </c>
      <c r="Y3286" s="1">
        <v>130</v>
      </c>
      <c r="AA3286" s="1">
        <v>401</v>
      </c>
      <c r="AB3286" s="1337">
        <v>26430</v>
      </c>
    </row>
    <row r="3287" spans="1:28">
      <c r="A3287" s="1336" t="s">
        <v>1548</v>
      </c>
      <c r="B3287" s="2" t="s">
        <v>1601</v>
      </c>
      <c r="C3287" s="1" t="s">
        <v>1596</v>
      </c>
      <c r="D3287" s="1" t="s">
        <v>131</v>
      </c>
      <c r="E3287" s="1">
        <v>130003</v>
      </c>
      <c r="F3287" s="1336" t="s">
        <v>145</v>
      </c>
      <c r="G3287" s="1" t="s">
        <v>32</v>
      </c>
      <c r="H3287" s="1">
        <v>421363</v>
      </c>
      <c r="I3287" s="3">
        <v>42549</v>
      </c>
      <c r="J3287" s="3">
        <v>42548</v>
      </c>
      <c r="K3287" s="3">
        <v>42549</v>
      </c>
      <c r="N3287" s="1" t="s">
        <v>89</v>
      </c>
      <c r="O3287" s="1">
        <v>117520</v>
      </c>
      <c r="P3287" s="1">
        <v>3000</v>
      </c>
      <c r="Q3287" s="1">
        <v>30.6</v>
      </c>
      <c r="R3287" s="1337">
        <v>91800</v>
      </c>
      <c r="S3287" s="1">
        <v>388.65</v>
      </c>
      <c r="T3287" s="1">
        <v>26.965</v>
      </c>
      <c r="U3287" s="1337">
        <v>80895</v>
      </c>
      <c r="V3287" s="1">
        <v>0.1434</v>
      </c>
      <c r="W3287" s="1336">
        <v>430.08</v>
      </c>
      <c r="X3287" s="1">
        <v>13</v>
      </c>
      <c r="Y3287" s="1">
        <v>130</v>
      </c>
      <c r="AA3287" s="1">
        <v>401</v>
      </c>
      <c r="AB3287" s="1337">
        <v>10905</v>
      </c>
    </row>
    <row r="3288" spans="1:28">
      <c r="A3288" s="1336" t="s">
        <v>1548</v>
      </c>
      <c r="B3288" s="2" t="s">
        <v>1602</v>
      </c>
      <c r="C3288" s="1" t="s">
        <v>1603</v>
      </c>
      <c r="D3288" s="1" t="s">
        <v>116</v>
      </c>
      <c r="E3288" s="1">
        <v>130003</v>
      </c>
      <c r="F3288" s="1336" t="s">
        <v>145</v>
      </c>
      <c r="G3288" s="1" t="s">
        <v>32</v>
      </c>
      <c r="H3288" s="1">
        <v>418699</v>
      </c>
      <c r="I3288" s="3">
        <v>42529</v>
      </c>
      <c r="J3288" s="3">
        <v>42522</v>
      </c>
      <c r="K3288" s="3">
        <v>42537</v>
      </c>
      <c r="N3288" s="1" t="s">
        <v>89</v>
      </c>
      <c r="O3288" s="1">
        <v>116683</v>
      </c>
      <c r="P3288" s="1">
        <v>500</v>
      </c>
      <c r="Q3288" s="1">
        <v>31.49</v>
      </c>
      <c r="R3288" s="1337">
        <v>15745</v>
      </c>
      <c r="S3288" s="1">
        <v>509.78</v>
      </c>
      <c r="T3288" s="1">
        <v>26.965</v>
      </c>
      <c r="U3288" s="1337">
        <v>13482.5</v>
      </c>
      <c r="V3288" s="1">
        <v>0.1434</v>
      </c>
      <c r="W3288" s="1336">
        <v>71.680000000000007</v>
      </c>
      <c r="X3288" s="1">
        <v>13</v>
      </c>
      <c r="Y3288" s="1">
        <v>130</v>
      </c>
      <c r="AA3288" s="1">
        <v>401</v>
      </c>
      <c r="AB3288" s="1337">
        <v>2262.5</v>
      </c>
    </row>
    <row r="3289" spans="1:28">
      <c r="A3289" s="1336" t="s">
        <v>1548</v>
      </c>
      <c r="B3289" s="2" t="s">
        <v>1602</v>
      </c>
      <c r="C3289" s="1" t="s">
        <v>1603</v>
      </c>
      <c r="D3289" s="1" t="s">
        <v>116</v>
      </c>
      <c r="E3289" s="1">
        <v>130322</v>
      </c>
      <c r="F3289" s="1336" t="s">
        <v>142</v>
      </c>
      <c r="G3289" s="1" t="s">
        <v>32</v>
      </c>
      <c r="H3289" s="1">
        <v>418879</v>
      </c>
      <c r="I3289" s="3">
        <v>42529</v>
      </c>
      <c r="J3289" s="3">
        <v>42514</v>
      </c>
      <c r="K3289" s="3">
        <v>42536</v>
      </c>
      <c r="L3289" s="1">
        <v>222053</v>
      </c>
      <c r="M3289" s="3">
        <v>42529</v>
      </c>
      <c r="N3289" s="1" t="s">
        <v>89</v>
      </c>
      <c r="O3289" s="1">
        <v>116410</v>
      </c>
      <c r="P3289" s="1">
        <v>500</v>
      </c>
      <c r="Q3289" s="1">
        <v>31.05</v>
      </c>
      <c r="R3289" s="1337">
        <v>15525</v>
      </c>
      <c r="S3289" s="1">
        <v>289.77999999999997</v>
      </c>
      <c r="T3289" s="1">
        <v>26.965</v>
      </c>
      <c r="U3289" s="1337">
        <v>13482.5</v>
      </c>
      <c r="V3289" s="1">
        <v>0.1434</v>
      </c>
      <c r="W3289" s="1336">
        <v>71.680000000000007</v>
      </c>
      <c r="X3289" s="1">
        <v>13</v>
      </c>
      <c r="Y3289" s="1">
        <v>135</v>
      </c>
      <c r="Z3289" s="1" t="s">
        <v>143</v>
      </c>
      <c r="AA3289" s="1">
        <v>401</v>
      </c>
      <c r="AB3289" s="1337">
        <v>2042.5</v>
      </c>
    </row>
    <row r="3290" spans="1:28">
      <c r="A3290" s="1336" t="s">
        <v>1548</v>
      </c>
      <c r="B3290" s="2" t="s">
        <v>1602</v>
      </c>
      <c r="C3290" s="1" t="s">
        <v>1603</v>
      </c>
      <c r="D3290" s="1" t="s">
        <v>116</v>
      </c>
      <c r="E3290" s="1">
        <v>130001</v>
      </c>
      <c r="F3290" s="1336" t="s">
        <v>132</v>
      </c>
      <c r="G3290" s="1" t="s">
        <v>32</v>
      </c>
      <c r="H3290" s="1">
        <v>419272</v>
      </c>
      <c r="I3290" s="3">
        <v>42532</v>
      </c>
      <c r="J3290" s="3">
        <v>42528</v>
      </c>
      <c r="K3290" s="3">
        <v>42529</v>
      </c>
      <c r="N3290" s="1" t="s">
        <v>89</v>
      </c>
      <c r="O3290" s="1">
        <v>116967</v>
      </c>
      <c r="P3290" s="1">
        <v>2000</v>
      </c>
      <c r="Q3290" s="1">
        <v>31.37</v>
      </c>
      <c r="R3290" s="1337">
        <v>62740</v>
      </c>
      <c r="S3290" s="4">
        <v>1799.1</v>
      </c>
      <c r="T3290" s="1">
        <v>26.965</v>
      </c>
      <c r="U3290" s="1337">
        <v>53930</v>
      </c>
      <c r="V3290" s="1">
        <v>0.1434</v>
      </c>
      <c r="W3290" s="1336">
        <v>286.72000000000003</v>
      </c>
      <c r="X3290" s="1">
        <v>13</v>
      </c>
      <c r="Y3290" s="1">
        <v>130</v>
      </c>
      <c r="AA3290" s="1">
        <v>401</v>
      </c>
      <c r="AB3290" s="1337">
        <v>8810</v>
      </c>
    </row>
    <row r="3291" spans="1:28">
      <c r="A3291" s="1336" t="s">
        <v>1548</v>
      </c>
      <c r="B3291" s="2" t="s">
        <v>1602</v>
      </c>
      <c r="C3291" s="1" t="s">
        <v>1603</v>
      </c>
      <c r="D3291" s="1" t="s">
        <v>116</v>
      </c>
      <c r="E3291" s="1">
        <v>130157</v>
      </c>
      <c r="F3291" s="1336" t="s">
        <v>415</v>
      </c>
      <c r="G3291" s="1" t="s">
        <v>32</v>
      </c>
      <c r="H3291" s="1">
        <v>420268</v>
      </c>
      <c r="I3291" s="3">
        <v>42541</v>
      </c>
      <c r="J3291" s="3">
        <v>42538</v>
      </c>
      <c r="K3291" s="3">
        <v>42541</v>
      </c>
      <c r="L3291" s="1">
        <v>222853</v>
      </c>
      <c r="M3291" s="3">
        <v>42541</v>
      </c>
      <c r="N3291" s="1" t="s">
        <v>89</v>
      </c>
      <c r="O3291" s="1">
        <v>117295</v>
      </c>
      <c r="P3291" s="1">
        <v>300</v>
      </c>
      <c r="Q3291" s="1">
        <v>31.81</v>
      </c>
      <c r="R3291" s="1337">
        <v>9543</v>
      </c>
      <c r="S3291" s="1">
        <v>401.87</v>
      </c>
      <c r="T3291" s="1">
        <v>26.965</v>
      </c>
      <c r="U3291" s="1337">
        <v>8089.5</v>
      </c>
      <c r="V3291" s="1">
        <v>0.1434</v>
      </c>
      <c r="W3291" s="1336">
        <v>43.008000000000003</v>
      </c>
      <c r="X3291" s="1">
        <v>13</v>
      </c>
      <c r="Y3291" s="1">
        <v>130</v>
      </c>
      <c r="AA3291" s="1">
        <v>401</v>
      </c>
      <c r="AB3291" s="1337">
        <v>1453.5</v>
      </c>
    </row>
    <row r="3292" spans="1:28">
      <c r="A3292" s="1336" t="s">
        <v>1548</v>
      </c>
      <c r="B3292" s="2" t="s">
        <v>1604</v>
      </c>
      <c r="C3292" s="1" t="s">
        <v>1603</v>
      </c>
      <c r="D3292" s="1" t="s">
        <v>131</v>
      </c>
      <c r="E3292" s="1">
        <v>130001</v>
      </c>
      <c r="F3292" s="1336" t="s">
        <v>132</v>
      </c>
      <c r="G3292" s="1" t="s">
        <v>32</v>
      </c>
      <c r="H3292" s="1">
        <v>421086</v>
      </c>
      <c r="I3292" s="3">
        <v>42548</v>
      </c>
      <c r="J3292" s="3">
        <v>42528</v>
      </c>
      <c r="K3292" s="3">
        <v>42546</v>
      </c>
      <c r="N3292" s="1" t="s">
        <v>89</v>
      </c>
      <c r="O3292" s="1">
        <v>116969</v>
      </c>
      <c r="P3292" s="1">
        <v>3000</v>
      </c>
      <c r="Q3292" s="1">
        <v>31.37</v>
      </c>
      <c r="R3292" s="1337">
        <v>94110</v>
      </c>
      <c r="S3292" s="4">
        <v>2698.65</v>
      </c>
      <c r="T3292" s="1">
        <v>26.965</v>
      </c>
      <c r="U3292" s="1337">
        <v>80895</v>
      </c>
      <c r="V3292" s="1">
        <v>0.1434</v>
      </c>
      <c r="W3292" s="1336">
        <v>430.08</v>
      </c>
      <c r="X3292" s="1">
        <v>13</v>
      </c>
      <c r="Y3292" s="1">
        <v>130</v>
      </c>
      <c r="AA3292" s="1">
        <v>401</v>
      </c>
      <c r="AB3292" s="1337">
        <v>13215</v>
      </c>
    </row>
    <row r="3293" spans="1:28">
      <c r="A3293" s="1336" t="s">
        <v>1548</v>
      </c>
      <c r="B3293" s="2" t="s">
        <v>1605</v>
      </c>
      <c r="C3293" s="1" t="s">
        <v>1606</v>
      </c>
      <c r="D3293" s="1" t="s">
        <v>116</v>
      </c>
      <c r="E3293" s="1">
        <v>130004</v>
      </c>
      <c r="F3293" s="1336" t="s">
        <v>125</v>
      </c>
      <c r="G3293" s="1" t="s">
        <v>32</v>
      </c>
      <c r="H3293" s="1">
        <v>418802</v>
      </c>
      <c r="I3293" s="3">
        <v>42528</v>
      </c>
      <c r="J3293" s="3">
        <v>42521</v>
      </c>
      <c r="K3293" s="3">
        <v>42541</v>
      </c>
      <c r="L3293" s="1">
        <v>221906</v>
      </c>
      <c r="M3293" s="3">
        <v>42528</v>
      </c>
      <c r="N3293" s="1" t="s">
        <v>89</v>
      </c>
      <c r="O3293" s="1">
        <v>116627</v>
      </c>
      <c r="P3293" s="1">
        <v>300</v>
      </c>
      <c r="Q3293" s="1">
        <v>31.81</v>
      </c>
      <c r="R3293" s="1337">
        <v>9543</v>
      </c>
      <c r="S3293" s="1">
        <v>401.87</v>
      </c>
      <c r="T3293" s="1">
        <v>26.965</v>
      </c>
      <c r="U3293" s="1337">
        <v>8089.5</v>
      </c>
      <c r="V3293" s="1">
        <v>0.1434</v>
      </c>
      <c r="W3293" s="1336">
        <v>43.008000000000003</v>
      </c>
      <c r="X3293" s="1">
        <v>13</v>
      </c>
      <c r="Y3293" s="1">
        <v>130</v>
      </c>
      <c r="AA3293" s="1">
        <v>401</v>
      </c>
      <c r="AB3293" s="1337">
        <v>1453.5</v>
      </c>
    </row>
    <row r="3294" spans="1:28">
      <c r="A3294" s="1336" t="s">
        <v>1548</v>
      </c>
      <c r="B3294" s="2" t="s">
        <v>1607</v>
      </c>
      <c r="C3294" s="1" t="s">
        <v>1606</v>
      </c>
      <c r="D3294" s="1" t="s">
        <v>65</v>
      </c>
      <c r="E3294" s="1">
        <v>140008</v>
      </c>
      <c r="F3294" s="1336" t="s">
        <v>123</v>
      </c>
      <c r="G3294" s="1" t="s">
        <v>32</v>
      </c>
      <c r="H3294" s="1">
        <v>419793</v>
      </c>
      <c r="I3294" s="3">
        <v>42536</v>
      </c>
      <c r="J3294" s="3">
        <v>42522</v>
      </c>
      <c r="K3294" s="3">
        <v>42541</v>
      </c>
      <c r="L3294" s="1">
        <v>222592</v>
      </c>
      <c r="M3294" s="3">
        <v>42536</v>
      </c>
      <c r="N3294" s="1" t="s">
        <v>89</v>
      </c>
      <c r="O3294" s="1">
        <v>116701</v>
      </c>
      <c r="P3294" s="1">
        <v>3000</v>
      </c>
      <c r="Q3294" s="1">
        <v>31.37</v>
      </c>
      <c r="R3294" s="1337">
        <v>94110</v>
      </c>
      <c r="S3294" s="4">
        <v>2698.65</v>
      </c>
      <c r="T3294" s="1">
        <v>26.965</v>
      </c>
      <c r="U3294" s="1337">
        <v>80895</v>
      </c>
      <c r="V3294" s="1">
        <v>0.1434</v>
      </c>
      <c r="W3294" s="1336">
        <v>430.08</v>
      </c>
      <c r="X3294" s="1">
        <v>13</v>
      </c>
      <c r="Y3294" s="1">
        <v>141</v>
      </c>
      <c r="AA3294" s="1">
        <v>401</v>
      </c>
      <c r="AB3294" s="1337">
        <v>13215</v>
      </c>
    </row>
    <row r="3295" spans="1:28">
      <c r="A3295" s="1336" t="s">
        <v>1548</v>
      </c>
      <c r="B3295" s="2" t="s">
        <v>1608</v>
      </c>
      <c r="C3295" s="1" t="s">
        <v>1609</v>
      </c>
      <c r="D3295" s="1" t="s">
        <v>116</v>
      </c>
      <c r="E3295" s="1">
        <v>142059</v>
      </c>
      <c r="F3295" s="1336" t="s">
        <v>1443</v>
      </c>
      <c r="G3295" s="1" t="s">
        <v>32</v>
      </c>
      <c r="H3295" s="1">
        <v>419945</v>
      </c>
      <c r="I3295" s="3">
        <v>42526</v>
      </c>
      <c r="J3295" s="3">
        <v>42461</v>
      </c>
      <c r="K3295" s="3">
        <v>42482</v>
      </c>
      <c r="N3295" s="1" t="s">
        <v>56</v>
      </c>
      <c r="O3295" s="1">
        <v>5960</v>
      </c>
      <c r="P3295" s="1">
        <v>300</v>
      </c>
      <c r="Q3295" s="1">
        <v>37.525700000000001</v>
      </c>
      <c r="R3295" s="1337">
        <v>11257.71</v>
      </c>
      <c r="S3295" s="4">
        <v>2116.58</v>
      </c>
      <c r="T3295" s="1">
        <v>26.965</v>
      </c>
      <c r="U3295" s="1337">
        <v>8089.5</v>
      </c>
      <c r="V3295" s="1">
        <v>0.1434</v>
      </c>
      <c r="W3295" s="1336">
        <v>43.008000000000003</v>
      </c>
      <c r="X3295" s="1">
        <v>13</v>
      </c>
      <c r="Y3295" s="1">
        <v>144</v>
      </c>
      <c r="AA3295" s="1">
        <v>401</v>
      </c>
      <c r="AB3295" s="1337">
        <v>3168.21</v>
      </c>
    </row>
    <row r="3296" spans="1:28">
      <c r="A3296" s="1336" t="s">
        <v>1548</v>
      </c>
      <c r="B3296" s="2" t="s">
        <v>1608</v>
      </c>
      <c r="C3296" s="1" t="s">
        <v>1609</v>
      </c>
      <c r="D3296" s="1" t="s">
        <v>116</v>
      </c>
      <c r="E3296" s="1">
        <v>130157</v>
      </c>
      <c r="F3296" s="1336" t="s">
        <v>415</v>
      </c>
      <c r="G3296" s="1" t="s">
        <v>32</v>
      </c>
      <c r="H3296" s="1">
        <v>420268</v>
      </c>
      <c r="I3296" s="3">
        <v>42541</v>
      </c>
      <c r="J3296" s="3">
        <v>42538</v>
      </c>
      <c r="K3296" s="3">
        <v>42541</v>
      </c>
      <c r="L3296" s="1">
        <v>222853</v>
      </c>
      <c r="M3296" s="3">
        <v>42541</v>
      </c>
      <c r="N3296" s="1" t="s">
        <v>89</v>
      </c>
      <c r="O3296" s="1">
        <v>117295</v>
      </c>
      <c r="P3296" s="1">
        <v>300</v>
      </c>
      <c r="Q3296" s="1">
        <v>31.81</v>
      </c>
      <c r="R3296" s="1337">
        <v>9543</v>
      </c>
      <c r="S3296" s="1">
        <v>401.87</v>
      </c>
      <c r="T3296" s="1">
        <v>26.965</v>
      </c>
      <c r="U3296" s="1337">
        <v>8089.5</v>
      </c>
      <c r="V3296" s="1">
        <v>0.1434</v>
      </c>
      <c r="W3296" s="1336">
        <v>43.008000000000003</v>
      </c>
      <c r="X3296" s="1">
        <v>13</v>
      </c>
      <c r="Y3296" s="1">
        <v>130</v>
      </c>
      <c r="AA3296" s="1">
        <v>401</v>
      </c>
      <c r="AB3296" s="1337">
        <v>1453.5</v>
      </c>
    </row>
    <row r="3297" spans="1:28">
      <c r="A3297" s="1336" t="s">
        <v>1548</v>
      </c>
      <c r="B3297" s="2" t="s">
        <v>1610</v>
      </c>
      <c r="C3297" s="1" t="s">
        <v>1609</v>
      </c>
      <c r="D3297" s="1" t="s">
        <v>129</v>
      </c>
      <c r="E3297" s="1">
        <v>130322</v>
      </c>
      <c r="F3297" s="1336" t="s">
        <v>142</v>
      </c>
      <c r="G3297" s="1" t="s">
        <v>32</v>
      </c>
      <c r="H3297" s="1">
        <v>421131</v>
      </c>
      <c r="I3297" s="3">
        <v>42546</v>
      </c>
      <c r="J3297" s="3">
        <v>42534</v>
      </c>
      <c r="K3297" s="3">
        <v>42549</v>
      </c>
      <c r="L3297" s="1">
        <v>223217</v>
      </c>
      <c r="M3297" s="3">
        <v>42545</v>
      </c>
      <c r="N3297" s="1" t="s">
        <v>89</v>
      </c>
      <c r="O3297" s="1">
        <v>117173</v>
      </c>
      <c r="P3297" s="1">
        <v>2000</v>
      </c>
      <c r="Q3297" s="1">
        <v>31.05</v>
      </c>
      <c r="R3297" s="1337">
        <v>62100</v>
      </c>
      <c r="S3297" s="4">
        <v>1159.0999999999999</v>
      </c>
      <c r="T3297" s="1">
        <v>26.965</v>
      </c>
      <c r="U3297" s="1337">
        <v>53930</v>
      </c>
      <c r="V3297" s="1">
        <v>0.1434</v>
      </c>
      <c r="W3297" s="1336">
        <v>286.72000000000003</v>
      </c>
      <c r="X3297" s="1">
        <v>13</v>
      </c>
      <c r="Y3297" s="1">
        <v>135</v>
      </c>
      <c r="Z3297" s="1" t="s">
        <v>143</v>
      </c>
      <c r="AA3297" s="1">
        <v>401</v>
      </c>
      <c r="AB3297" s="1337">
        <v>8170</v>
      </c>
    </row>
    <row r="3298" spans="1:28">
      <c r="A3298" s="1336" t="s">
        <v>1548</v>
      </c>
      <c r="B3298" s="2" t="s">
        <v>1611</v>
      </c>
      <c r="C3298" s="1" t="s">
        <v>1612</v>
      </c>
      <c r="D3298" s="1" t="s">
        <v>116</v>
      </c>
      <c r="E3298" s="1">
        <v>130236</v>
      </c>
      <c r="F3298" s="1336" t="s">
        <v>427</v>
      </c>
      <c r="G3298" s="1" t="s">
        <v>32</v>
      </c>
      <c r="H3298" s="1">
        <v>418934</v>
      </c>
      <c r="I3298" s="3">
        <v>42529</v>
      </c>
      <c r="J3298" s="3">
        <v>42527</v>
      </c>
      <c r="K3298" s="3">
        <v>42528</v>
      </c>
      <c r="L3298" s="1">
        <v>222025</v>
      </c>
      <c r="M3298" s="3">
        <v>42528</v>
      </c>
      <c r="N3298" s="1" t="s">
        <v>89</v>
      </c>
      <c r="O3298" s="1">
        <v>116844</v>
      </c>
      <c r="P3298" s="1">
        <v>500</v>
      </c>
      <c r="Q3298" s="1">
        <v>30.29</v>
      </c>
      <c r="R3298" s="1337">
        <v>15145</v>
      </c>
      <c r="S3298" s="1">
        <v>-90.23</v>
      </c>
      <c r="T3298" s="1">
        <v>26.965</v>
      </c>
      <c r="U3298" s="1337">
        <v>13482.5</v>
      </c>
      <c r="V3298" s="1">
        <v>0.1434</v>
      </c>
      <c r="W3298" s="1336">
        <v>71.680000000000007</v>
      </c>
      <c r="X3298" s="1">
        <v>13</v>
      </c>
      <c r="Y3298" s="1">
        <v>135</v>
      </c>
      <c r="Z3298" s="1" t="s">
        <v>143</v>
      </c>
      <c r="AA3298" s="1">
        <v>401</v>
      </c>
      <c r="AB3298" s="1337">
        <v>1662.5</v>
      </c>
    </row>
    <row r="3299" spans="1:28">
      <c r="A3299" s="1336" t="s">
        <v>1548</v>
      </c>
      <c r="B3299" s="2" t="s">
        <v>1611</v>
      </c>
      <c r="C3299" s="1" t="s">
        <v>1612</v>
      </c>
      <c r="D3299" s="1" t="s">
        <v>116</v>
      </c>
      <c r="E3299" s="1">
        <v>130241</v>
      </c>
      <c r="F3299" s="1336" t="s">
        <v>368</v>
      </c>
      <c r="G3299" s="1" t="s">
        <v>32</v>
      </c>
      <c r="H3299" s="1">
        <v>419191</v>
      </c>
      <c r="I3299" s="3">
        <v>42531</v>
      </c>
      <c r="J3299" s="3">
        <v>42528</v>
      </c>
      <c r="K3299" s="3">
        <v>42529</v>
      </c>
      <c r="L3299" s="1">
        <v>222194</v>
      </c>
      <c r="M3299" s="3">
        <v>42530</v>
      </c>
      <c r="N3299" s="1" t="s">
        <v>89</v>
      </c>
      <c r="O3299" s="1">
        <v>116962</v>
      </c>
      <c r="P3299" s="1">
        <v>1000</v>
      </c>
      <c r="Q3299" s="1">
        <v>29.84</v>
      </c>
      <c r="R3299" s="1337">
        <v>29840</v>
      </c>
      <c r="S3299" s="1">
        <v>-630.45000000000005</v>
      </c>
      <c r="T3299" s="1">
        <v>26.965</v>
      </c>
      <c r="U3299" s="1337">
        <v>26965</v>
      </c>
      <c r="V3299" s="1">
        <v>0.1434</v>
      </c>
      <c r="W3299" s="1336">
        <v>143.36000000000001</v>
      </c>
      <c r="X3299" s="1">
        <v>13</v>
      </c>
      <c r="Y3299" s="1">
        <v>135</v>
      </c>
      <c r="Z3299" s="1" t="s">
        <v>143</v>
      </c>
      <c r="AA3299" s="1">
        <v>401</v>
      </c>
      <c r="AB3299" s="1337">
        <v>2875</v>
      </c>
    </row>
    <row r="3300" spans="1:28">
      <c r="A3300" s="1336" t="s">
        <v>1548</v>
      </c>
      <c r="B3300" s="2" t="s">
        <v>1611</v>
      </c>
      <c r="C3300" s="1" t="s">
        <v>1612</v>
      </c>
      <c r="D3300" s="1" t="s">
        <v>116</v>
      </c>
      <c r="E3300" s="1">
        <v>130314</v>
      </c>
      <c r="F3300" s="1336" t="s">
        <v>144</v>
      </c>
      <c r="G3300" s="1" t="s">
        <v>32</v>
      </c>
      <c r="H3300" s="1">
        <v>419240</v>
      </c>
      <c r="I3300" s="3">
        <v>42532</v>
      </c>
      <c r="J3300" s="3">
        <v>42529</v>
      </c>
      <c r="K3300" s="3">
        <v>42546</v>
      </c>
      <c r="N3300" s="1" t="s">
        <v>89</v>
      </c>
      <c r="O3300" s="1">
        <v>117027</v>
      </c>
      <c r="P3300" s="1">
        <v>500</v>
      </c>
      <c r="Q3300" s="1">
        <v>31.49</v>
      </c>
      <c r="R3300" s="1337">
        <v>15745</v>
      </c>
      <c r="S3300" s="1">
        <v>509.78</v>
      </c>
      <c r="T3300" s="1">
        <v>26.965</v>
      </c>
      <c r="U3300" s="1337">
        <v>13482.5</v>
      </c>
      <c r="V3300" s="1">
        <v>0.1434</v>
      </c>
      <c r="W3300" s="1336">
        <v>71.680000000000007</v>
      </c>
      <c r="X3300" s="1">
        <v>13</v>
      </c>
      <c r="Y3300" s="1">
        <v>130</v>
      </c>
      <c r="AA3300" s="1">
        <v>401</v>
      </c>
      <c r="AB3300" s="1337">
        <v>2262.5</v>
      </c>
    </row>
    <row r="3301" spans="1:28">
      <c r="A3301" s="1336" t="s">
        <v>1548</v>
      </c>
      <c r="B3301" s="2" t="s">
        <v>1611</v>
      </c>
      <c r="C3301" s="1" t="s">
        <v>1612</v>
      </c>
      <c r="D3301" s="1" t="s">
        <v>116</v>
      </c>
      <c r="E3301" s="1">
        <v>140034</v>
      </c>
      <c r="F3301" s="1336" t="s">
        <v>1191</v>
      </c>
      <c r="G3301" s="1" t="s">
        <v>32</v>
      </c>
      <c r="H3301" s="1">
        <v>419318</v>
      </c>
      <c r="I3301" s="3">
        <v>42534</v>
      </c>
      <c r="J3301" s="3">
        <v>42527</v>
      </c>
      <c r="K3301" s="3">
        <v>42530</v>
      </c>
      <c r="N3301" s="1" t="s">
        <v>42</v>
      </c>
      <c r="O3301" s="1">
        <v>21641</v>
      </c>
      <c r="P3301" s="1">
        <v>2100</v>
      </c>
      <c r="Q3301" s="1">
        <v>29.45</v>
      </c>
      <c r="R3301" s="1337">
        <v>61845</v>
      </c>
      <c r="S3301" s="4">
        <v>-2142.9499999999998</v>
      </c>
      <c r="T3301" s="1">
        <v>26.965</v>
      </c>
      <c r="U3301" s="1337">
        <v>56626.5</v>
      </c>
      <c r="V3301" s="1">
        <v>0.1434</v>
      </c>
      <c r="W3301" s="1336">
        <v>301.05599999999998</v>
      </c>
      <c r="X3301" s="1">
        <v>13</v>
      </c>
      <c r="Y3301" s="1">
        <v>140</v>
      </c>
      <c r="AA3301" s="1">
        <v>401</v>
      </c>
      <c r="AB3301" s="1337">
        <v>5218.5</v>
      </c>
    </row>
    <row r="3302" spans="1:28">
      <c r="A3302" s="1336" t="s">
        <v>1548</v>
      </c>
      <c r="B3302" s="2" t="s">
        <v>1611</v>
      </c>
      <c r="C3302" s="1" t="s">
        <v>1612</v>
      </c>
      <c r="D3302" s="1" t="s">
        <v>116</v>
      </c>
      <c r="E3302" s="1">
        <v>130001</v>
      </c>
      <c r="F3302" s="1336" t="s">
        <v>132</v>
      </c>
      <c r="G3302" s="1" t="s">
        <v>32</v>
      </c>
      <c r="H3302" s="1">
        <v>419573</v>
      </c>
      <c r="I3302" s="3">
        <v>42535</v>
      </c>
      <c r="J3302" s="3">
        <v>42530</v>
      </c>
      <c r="K3302" s="3">
        <v>42531</v>
      </c>
      <c r="N3302" s="1" t="s">
        <v>89</v>
      </c>
      <c r="O3302" s="1">
        <v>117052</v>
      </c>
      <c r="P3302" s="1">
        <v>2000</v>
      </c>
      <c r="Q3302" s="1">
        <v>31.37</v>
      </c>
      <c r="R3302" s="1337">
        <v>62740</v>
      </c>
      <c r="S3302" s="4">
        <v>1799.1</v>
      </c>
      <c r="T3302" s="1">
        <v>26.965</v>
      </c>
      <c r="U3302" s="1337">
        <v>53930</v>
      </c>
      <c r="V3302" s="1">
        <v>0.1434</v>
      </c>
      <c r="W3302" s="1336">
        <v>286.72000000000003</v>
      </c>
      <c r="X3302" s="1">
        <v>13</v>
      </c>
      <c r="Y3302" s="1">
        <v>130</v>
      </c>
      <c r="AA3302" s="1">
        <v>401</v>
      </c>
      <c r="AB3302" s="1337">
        <v>8810</v>
      </c>
    </row>
    <row r="3303" spans="1:28">
      <c r="A3303" s="1336" t="s">
        <v>1548</v>
      </c>
      <c r="B3303" s="2" t="s">
        <v>1611</v>
      </c>
      <c r="C3303" s="1" t="s">
        <v>1612</v>
      </c>
      <c r="D3303" s="1" t="s">
        <v>116</v>
      </c>
      <c r="E3303" s="1">
        <v>130241</v>
      </c>
      <c r="F3303" s="1336" t="s">
        <v>368</v>
      </c>
      <c r="G3303" s="1" t="s">
        <v>32</v>
      </c>
      <c r="H3303" s="1">
        <v>419728</v>
      </c>
      <c r="I3303" s="3">
        <v>42535</v>
      </c>
      <c r="J3303" s="3">
        <v>42530</v>
      </c>
      <c r="K3303" s="3">
        <v>42531</v>
      </c>
      <c r="L3303" s="1">
        <v>222435</v>
      </c>
      <c r="M3303" s="3">
        <v>42534</v>
      </c>
      <c r="N3303" s="1" t="s">
        <v>89</v>
      </c>
      <c r="O3303" s="1">
        <v>117092</v>
      </c>
      <c r="P3303" s="1">
        <v>2000</v>
      </c>
      <c r="Q3303" s="1">
        <v>29.84</v>
      </c>
      <c r="R3303" s="1337">
        <v>59680</v>
      </c>
      <c r="S3303" s="4">
        <v>-1260.9000000000001</v>
      </c>
      <c r="T3303" s="1">
        <v>26.965</v>
      </c>
      <c r="U3303" s="1337">
        <v>53930</v>
      </c>
      <c r="V3303" s="1">
        <v>0.1434</v>
      </c>
      <c r="W3303" s="1336">
        <v>286.72000000000003</v>
      </c>
      <c r="X3303" s="1">
        <v>13</v>
      </c>
      <c r="Y3303" s="1">
        <v>135</v>
      </c>
      <c r="Z3303" s="1" t="s">
        <v>143</v>
      </c>
      <c r="AA3303" s="1">
        <v>401</v>
      </c>
      <c r="AB3303" s="1337">
        <v>5750</v>
      </c>
    </row>
    <row r="3304" spans="1:28">
      <c r="A3304" s="1336" t="s">
        <v>1548</v>
      </c>
      <c r="B3304" s="2" t="s">
        <v>1611</v>
      </c>
      <c r="C3304" s="1" t="s">
        <v>1612</v>
      </c>
      <c r="D3304" s="1" t="s">
        <v>116</v>
      </c>
      <c r="E3304" s="1">
        <v>130308</v>
      </c>
      <c r="F3304" s="1336" t="s">
        <v>126</v>
      </c>
      <c r="G3304" s="1" t="s">
        <v>32</v>
      </c>
      <c r="H3304" s="1">
        <v>420389</v>
      </c>
      <c r="I3304" s="3">
        <v>42542</v>
      </c>
      <c r="J3304" s="3">
        <v>42537</v>
      </c>
      <c r="K3304" s="3">
        <v>42538</v>
      </c>
      <c r="N3304" s="1" t="s">
        <v>89</v>
      </c>
      <c r="O3304" s="1">
        <v>117266</v>
      </c>
      <c r="P3304" s="1">
        <v>1000</v>
      </c>
      <c r="Q3304" s="1">
        <v>31.49</v>
      </c>
      <c r="R3304" s="1337">
        <v>31490</v>
      </c>
      <c r="S3304" s="4">
        <v>1019.55</v>
      </c>
      <c r="T3304" s="1">
        <v>26.965</v>
      </c>
      <c r="U3304" s="1337">
        <v>26965</v>
      </c>
      <c r="V3304" s="1">
        <v>0.1434</v>
      </c>
      <c r="W3304" s="1336">
        <v>143.36000000000001</v>
      </c>
      <c r="X3304" s="1">
        <v>13</v>
      </c>
      <c r="Y3304" s="1">
        <v>141</v>
      </c>
      <c r="AA3304" s="1">
        <v>401</v>
      </c>
      <c r="AB3304" s="1337">
        <v>4525</v>
      </c>
    </row>
    <row r="3305" spans="1:28">
      <c r="A3305" s="1336" t="s">
        <v>1548</v>
      </c>
      <c r="B3305" s="2" t="s">
        <v>1611</v>
      </c>
      <c r="C3305" s="1" t="s">
        <v>1612</v>
      </c>
      <c r="D3305" s="1" t="s">
        <v>116</v>
      </c>
      <c r="E3305" s="1">
        <v>130004</v>
      </c>
      <c r="F3305" s="1336" t="s">
        <v>125</v>
      </c>
      <c r="G3305" s="1" t="s">
        <v>32</v>
      </c>
      <c r="H3305" s="1">
        <v>421000</v>
      </c>
      <c r="I3305" s="3">
        <v>42545</v>
      </c>
      <c r="J3305" s="3">
        <v>42545</v>
      </c>
      <c r="K3305" s="3">
        <v>42548</v>
      </c>
      <c r="L3305" s="1">
        <v>223162</v>
      </c>
      <c r="M3305" s="3">
        <v>42545</v>
      </c>
      <c r="N3305" s="1" t="s">
        <v>89</v>
      </c>
      <c r="O3305" s="1">
        <v>117453</v>
      </c>
      <c r="P3305" s="1">
        <v>500</v>
      </c>
      <c r="Q3305" s="1">
        <v>30.6</v>
      </c>
      <c r="R3305" s="1337">
        <v>15300</v>
      </c>
      <c r="S3305" s="1">
        <v>64.78</v>
      </c>
      <c r="T3305" s="1">
        <v>26.965</v>
      </c>
      <c r="U3305" s="1337">
        <v>13482.5</v>
      </c>
      <c r="V3305" s="1">
        <v>0.1434</v>
      </c>
      <c r="W3305" s="1336">
        <v>71.680000000000007</v>
      </c>
      <c r="X3305" s="1">
        <v>13</v>
      </c>
      <c r="Y3305" s="1">
        <v>130</v>
      </c>
      <c r="AA3305" s="1">
        <v>401</v>
      </c>
      <c r="AB3305" s="1337">
        <v>1817.5</v>
      </c>
    </row>
    <row r="3306" spans="1:28">
      <c r="A3306" s="1336" t="s">
        <v>1548</v>
      </c>
      <c r="B3306" s="2" t="s">
        <v>1613</v>
      </c>
      <c r="C3306" s="1" t="s">
        <v>1612</v>
      </c>
      <c r="D3306" s="1" t="s">
        <v>65</v>
      </c>
      <c r="E3306" s="1">
        <v>130349</v>
      </c>
      <c r="F3306" s="1336" t="s">
        <v>141</v>
      </c>
      <c r="G3306" s="1" t="s">
        <v>32</v>
      </c>
      <c r="H3306" s="1">
        <v>418180</v>
      </c>
      <c r="I3306" s="3">
        <v>42523</v>
      </c>
      <c r="J3306" s="3">
        <v>42520</v>
      </c>
      <c r="K3306" s="3">
        <v>42524</v>
      </c>
      <c r="N3306" s="1" t="s">
        <v>89</v>
      </c>
      <c r="O3306" s="1">
        <v>116602</v>
      </c>
      <c r="P3306" s="1">
        <v>1000</v>
      </c>
      <c r="Q3306" s="1">
        <v>31.49</v>
      </c>
      <c r="R3306" s="1337">
        <v>31490</v>
      </c>
      <c r="S3306" s="4">
        <v>1019.55</v>
      </c>
      <c r="T3306" s="1">
        <v>26.965</v>
      </c>
      <c r="U3306" s="1337">
        <v>26965</v>
      </c>
      <c r="V3306" s="1">
        <v>0.1434</v>
      </c>
      <c r="W3306" s="1336">
        <v>143.36000000000001</v>
      </c>
      <c r="X3306" s="1">
        <v>13</v>
      </c>
      <c r="Y3306" s="1">
        <v>141</v>
      </c>
      <c r="AA3306" s="1">
        <v>401</v>
      </c>
      <c r="AB3306" s="1337">
        <v>4525</v>
      </c>
    </row>
    <row r="3307" spans="1:28">
      <c r="A3307" s="1336" t="s">
        <v>1548</v>
      </c>
      <c r="B3307" s="2" t="s">
        <v>1614</v>
      </c>
      <c r="C3307" s="1" t="s">
        <v>1612</v>
      </c>
      <c r="D3307" s="1" t="s">
        <v>129</v>
      </c>
      <c r="E3307" s="1">
        <v>130140</v>
      </c>
      <c r="F3307" s="1336" t="s">
        <v>222</v>
      </c>
      <c r="G3307" s="1" t="s">
        <v>32</v>
      </c>
      <c r="H3307" s="1">
        <v>418229</v>
      </c>
      <c r="I3307" s="3">
        <v>42524</v>
      </c>
      <c r="J3307" s="3">
        <v>42521</v>
      </c>
      <c r="K3307" s="3">
        <v>42522</v>
      </c>
      <c r="N3307" s="1" t="s">
        <v>89</v>
      </c>
      <c r="O3307" s="1">
        <v>116656</v>
      </c>
      <c r="P3307" s="1">
        <v>2000</v>
      </c>
      <c r="Q3307" s="1">
        <v>32.130000000000003</v>
      </c>
      <c r="R3307" s="1337">
        <v>64260</v>
      </c>
      <c r="S3307" s="4">
        <v>3319.1</v>
      </c>
      <c r="T3307" s="1">
        <v>26.965</v>
      </c>
      <c r="U3307" s="1337">
        <v>53930</v>
      </c>
      <c r="V3307" s="1">
        <v>0.1434</v>
      </c>
      <c r="W3307" s="1336">
        <v>286.72000000000003</v>
      </c>
      <c r="X3307" s="1">
        <v>13</v>
      </c>
      <c r="Y3307" s="1">
        <v>130</v>
      </c>
      <c r="AA3307" s="1">
        <v>401</v>
      </c>
      <c r="AB3307" s="1337">
        <v>10330</v>
      </c>
    </row>
    <row r="3308" spans="1:28">
      <c r="A3308" s="1336" t="s">
        <v>1548</v>
      </c>
      <c r="B3308" s="2" t="s">
        <v>1615</v>
      </c>
      <c r="C3308" s="1" t="s">
        <v>1616</v>
      </c>
      <c r="D3308" s="1" t="s">
        <v>116</v>
      </c>
      <c r="E3308" s="1">
        <v>130004</v>
      </c>
      <c r="F3308" s="1336" t="s">
        <v>125</v>
      </c>
      <c r="G3308" s="1" t="s">
        <v>32</v>
      </c>
      <c r="H3308" s="1">
        <v>418802</v>
      </c>
      <c r="I3308" s="3">
        <v>42528</v>
      </c>
      <c r="J3308" s="3">
        <v>42521</v>
      </c>
      <c r="K3308" s="3">
        <v>42541</v>
      </c>
      <c r="L3308" s="1">
        <v>221906</v>
      </c>
      <c r="M3308" s="3">
        <v>42528</v>
      </c>
      <c r="N3308" s="1" t="s">
        <v>89</v>
      </c>
      <c r="O3308" s="1">
        <v>116627</v>
      </c>
      <c r="P3308" s="1">
        <v>1000</v>
      </c>
      <c r="Q3308" s="1">
        <v>31.81</v>
      </c>
      <c r="R3308" s="1337">
        <v>31810</v>
      </c>
      <c r="S3308" s="4">
        <v>1339.55</v>
      </c>
      <c r="T3308" s="1">
        <v>26.965</v>
      </c>
      <c r="U3308" s="1337">
        <v>26965</v>
      </c>
      <c r="V3308" s="1">
        <v>0.1434</v>
      </c>
      <c r="W3308" s="1336">
        <v>143.36000000000001</v>
      </c>
      <c r="X3308" s="1">
        <v>13</v>
      </c>
      <c r="Y3308" s="1">
        <v>130</v>
      </c>
      <c r="AA3308" s="1">
        <v>401</v>
      </c>
      <c r="AB3308" s="1337">
        <v>4845</v>
      </c>
    </row>
    <row r="3309" spans="1:28">
      <c r="A3309" s="1336" t="s">
        <v>1548</v>
      </c>
      <c r="B3309" s="2" t="s">
        <v>1615</v>
      </c>
      <c r="C3309" s="1" t="s">
        <v>1616</v>
      </c>
      <c r="D3309" s="1" t="s">
        <v>116</v>
      </c>
      <c r="E3309" s="1">
        <v>130099</v>
      </c>
      <c r="F3309" s="1336" t="s">
        <v>150</v>
      </c>
      <c r="G3309" s="1" t="s">
        <v>32</v>
      </c>
      <c r="H3309" s="1">
        <v>419320</v>
      </c>
      <c r="I3309" s="3">
        <v>42534</v>
      </c>
      <c r="J3309" s="3">
        <v>42513</v>
      </c>
      <c r="K3309" s="3">
        <v>42531</v>
      </c>
      <c r="N3309" s="1" t="s">
        <v>89</v>
      </c>
      <c r="O3309" s="1">
        <v>116326</v>
      </c>
      <c r="P3309" s="1">
        <v>2000</v>
      </c>
      <c r="Q3309" s="1">
        <v>32.24</v>
      </c>
      <c r="R3309" s="1337">
        <v>64480</v>
      </c>
      <c r="S3309" s="4">
        <v>3539.1</v>
      </c>
      <c r="T3309" s="1">
        <v>26.965</v>
      </c>
      <c r="U3309" s="1337">
        <v>53930</v>
      </c>
      <c r="V3309" s="1">
        <v>0.1434</v>
      </c>
      <c r="W3309" s="1336">
        <v>286.72000000000003</v>
      </c>
      <c r="X3309" s="1">
        <v>13</v>
      </c>
      <c r="Y3309" s="1">
        <v>130</v>
      </c>
      <c r="AA3309" s="1">
        <v>401</v>
      </c>
      <c r="AB3309" s="1337">
        <v>10550</v>
      </c>
    </row>
    <row r="3310" spans="1:28">
      <c r="A3310" s="1336" t="s">
        <v>1548</v>
      </c>
      <c r="B3310" s="2" t="s">
        <v>1615</v>
      </c>
      <c r="C3310" s="1" t="s">
        <v>1616</v>
      </c>
      <c r="D3310" s="1" t="s">
        <v>116</v>
      </c>
      <c r="E3310" s="1">
        <v>142059</v>
      </c>
      <c r="F3310" s="1336" t="s">
        <v>1443</v>
      </c>
      <c r="G3310" s="1" t="s">
        <v>32</v>
      </c>
      <c r="H3310" s="1">
        <v>419945</v>
      </c>
      <c r="I3310" s="3">
        <v>42526</v>
      </c>
      <c r="J3310" s="3">
        <v>42461</v>
      </c>
      <c r="K3310" s="3">
        <v>42482</v>
      </c>
      <c r="N3310" s="1" t="s">
        <v>56</v>
      </c>
      <c r="O3310" s="1">
        <v>5960</v>
      </c>
      <c r="P3310" s="1">
        <v>300</v>
      </c>
      <c r="Q3310" s="1">
        <v>37.525700000000001</v>
      </c>
      <c r="R3310" s="1337">
        <v>11257.71</v>
      </c>
      <c r="S3310" s="4">
        <v>2116.58</v>
      </c>
      <c r="T3310" s="1">
        <v>26.965</v>
      </c>
      <c r="U3310" s="1337">
        <v>8089.5</v>
      </c>
      <c r="V3310" s="1">
        <v>0.1434</v>
      </c>
      <c r="W3310" s="1336">
        <v>43.008000000000003</v>
      </c>
      <c r="X3310" s="1">
        <v>13</v>
      </c>
      <c r="Y3310" s="1">
        <v>144</v>
      </c>
      <c r="AA3310" s="1">
        <v>401</v>
      </c>
      <c r="AB3310" s="1337">
        <v>3168.21</v>
      </c>
    </row>
    <row r="3311" spans="1:28">
      <c r="A3311" s="1336" t="s">
        <v>1548</v>
      </c>
      <c r="B3311" s="2" t="s">
        <v>1615</v>
      </c>
      <c r="C3311" s="1" t="s">
        <v>1616</v>
      </c>
      <c r="D3311" s="1" t="s">
        <v>116</v>
      </c>
      <c r="E3311" s="1">
        <v>130001</v>
      </c>
      <c r="F3311" s="1336" t="s">
        <v>132</v>
      </c>
      <c r="G3311" s="1" t="s">
        <v>32</v>
      </c>
      <c r="H3311" s="1">
        <v>420518</v>
      </c>
      <c r="I3311" s="3">
        <v>42543</v>
      </c>
      <c r="J3311" s="3">
        <v>42528</v>
      </c>
      <c r="K3311" s="3">
        <v>42546</v>
      </c>
      <c r="N3311" s="1" t="s">
        <v>89</v>
      </c>
      <c r="O3311" s="1">
        <v>116967</v>
      </c>
      <c r="P3311" s="1">
        <v>2000</v>
      </c>
      <c r="Q3311" s="1">
        <v>31.37</v>
      </c>
      <c r="R3311" s="1337">
        <v>62740</v>
      </c>
      <c r="S3311" s="4">
        <v>1799.1</v>
      </c>
      <c r="T3311" s="1">
        <v>26.965</v>
      </c>
      <c r="U3311" s="1337">
        <v>53930</v>
      </c>
      <c r="V3311" s="1">
        <v>0.1434</v>
      </c>
      <c r="W3311" s="1336">
        <v>286.72000000000003</v>
      </c>
      <c r="X3311" s="1">
        <v>13</v>
      </c>
      <c r="Y3311" s="1">
        <v>130</v>
      </c>
      <c r="AA3311" s="1">
        <v>401</v>
      </c>
      <c r="AB3311" s="1337">
        <v>8810</v>
      </c>
    </row>
    <row r="3312" spans="1:28">
      <c r="A3312" s="1336" t="s">
        <v>1548</v>
      </c>
      <c r="B3312" s="2" t="s">
        <v>1617</v>
      </c>
      <c r="C3312" s="1" t="s">
        <v>1616</v>
      </c>
      <c r="D3312" s="1" t="s">
        <v>129</v>
      </c>
      <c r="E3312" s="1">
        <v>130023</v>
      </c>
      <c r="F3312" s="1336" t="s">
        <v>153</v>
      </c>
      <c r="G3312" s="1" t="s">
        <v>32</v>
      </c>
      <c r="H3312" s="1">
        <v>420445</v>
      </c>
      <c r="I3312" s="3">
        <v>42542</v>
      </c>
      <c r="J3312" s="3">
        <v>42528</v>
      </c>
      <c r="K3312" s="3">
        <v>42546</v>
      </c>
      <c r="N3312" s="1" t="s">
        <v>89</v>
      </c>
      <c r="O3312" s="1">
        <v>116907</v>
      </c>
      <c r="P3312" s="1">
        <v>2000</v>
      </c>
      <c r="Q3312" s="1">
        <v>31.49</v>
      </c>
      <c r="R3312" s="1337">
        <v>62980</v>
      </c>
      <c r="S3312" s="4">
        <v>2039.1</v>
      </c>
      <c r="T3312" s="1">
        <v>26.965</v>
      </c>
      <c r="U3312" s="1337">
        <v>53930</v>
      </c>
      <c r="V3312" s="1">
        <v>0.1434</v>
      </c>
      <c r="W3312" s="1336">
        <v>286.72000000000003</v>
      </c>
      <c r="X3312" s="1">
        <v>13</v>
      </c>
      <c r="Y3312" s="1">
        <v>130</v>
      </c>
      <c r="AA3312" s="1">
        <v>401</v>
      </c>
      <c r="AB3312" s="1337">
        <v>9050</v>
      </c>
    </row>
    <row r="3313" spans="1:28">
      <c r="A3313" s="1336" t="s">
        <v>1548</v>
      </c>
      <c r="B3313" s="2" t="s">
        <v>1618</v>
      </c>
      <c r="C3313" s="1" t="s">
        <v>1619</v>
      </c>
      <c r="D3313" s="1" t="s">
        <v>116</v>
      </c>
      <c r="E3313" s="1">
        <v>130004</v>
      </c>
      <c r="F3313" s="1336" t="s">
        <v>125</v>
      </c>
      <c r="G3313" s="1" t="s">
        <v>32</v>
      </c>
      <c r="H3313" s="1">
        <v>418802</v>
      </c>
      <c r="I3313" s="3">
        <v>42528</v>
      </c>
      <c r="J3313" s="3">
        <v>42521</v>
      </c>
      <c r="K3313" s="3">
        <v>42541</v>
      </c>
      <c r="L3313" s="1">
        <v>221906</v>
      </c>
      <c r="M3313" s="3">
        <v>42528</v>
      </c>
      <c r="N3313" s="1" t="s">
        <v>89</v>
      </c>
      <c r="O3313" s="1">
        <v>116627</v>
      </c>
      <c r="P3313" s="1">
        <v>700</v>
      </c>
      <c r="Q3313" s="1">
        <v>31.81</v>
      </c>
      <c r="R3313" s="1337">
        <v>22267</v>
      </c>
      <c r="S3313" s="1">
        <v>937.69</v>
      </c>
      <c r="T3313" s="1">
        <v>26.965</v>
      </c>
      <c r="U3313" s="1337">
        <v>18875.5</v>
      </c>
      <c r="V3313" s="1">
        <v>0.1434</v>
      </c>
      <c r="W3313" s="1336">
        <v>100.352</v>
      </c>
      <c r="X3313" s="1">
        <v>13</v>
      </c>
      <c r="Y3313" s="1">
        <v>130</v>
      </c>
      <c r="AA3313" s="1">
        <v>401</v>
      </c>
      <c r="AB3313" s="1337">
        <v>3391.5</v>
      </c>
    </row>
    <row r="3314" spans="1:28">
      <c r="A3314" s="1336" t="s">
        <v>1548</v>
      </c>
      <c r="B3314" s="2" t="s">
        <v>1618</v>
      </c>
      <c r="C3314" s="1" t="s">
        <v>1619</v>
      </c>
      <c r="D3314" s="1" t="s">
        <v>116</v>
      </c>
      <c r="E3314" s="1">
        <v>130099</v>
      </c>
      <c r="F3314" s="1336" t="s">
        <v>150</v>
      </c>
      <c r="G3314" s="1" t="s">
        <v>32</v>
      </c>
      <c r="H3314" s="1">
        <v>421035</v>
      </c>
      <c r="I3314" s="3">
        <v>42546</v>
      </c>
      <c r="J3314" s="3">
        <v>42544</v>
      </c>
      <c r="K3314" s="3">
        <v>42545</v>
      </c>
      <c r="N3314" s="1" t="s">
        <v>89</v>
      </c>
      <c r="O3314" s="1">
        <v>117431</v>
      </c>
      <c r="P3314" s="1">
        <v>200</v>
      </c>
      <c r="Q3314" s="1">
        <v>31.49</v>
      </c>
      <c r="R3314" s="1337">
        <v>6298</v>
      </c>
      <c r="S3314" s="1">
        <v>203.91</v>
      </c>
      <c r="T3314" s="1">
        <v>26.965</v>
      </c>
      <c r="U3314" s="1337">
        <v>5393</v>
      </c>
      <c r="V3314" s="1">
        <v>0.1434</v>
      </c>
      <c r="W3314" s="1336">
        <v>28.672000000000001</v>
      </c>
      <c r="X3314" s="1">
        <v>13</v>
      </c>
      <c r="Y3314" s="1">
        <v>130</v>
      </c>
      <c r="AA3314" s="1">
        <v>401</v>
      </c>
      <c r="AB3314" s="1336">
        <v>905</v>
      </c>
    </row>
    <row r="3315" spans="1:28">
      <c r="A3315" s="1336" t="s">
        <v>1548</v>
      </c>
      <c r="B3315" s="2" t="s">
        <v>1620</v>
      </c>
      <c r="C3315" s="1" t="s">
        <v>1619</v>
      </c>
      <c r="D3315" s="1" t="s">
        <v>65</v>
      </c>
      <c r="E3315" s="1">
        <v>140008</v>
      </c>
      <c r="F3315" s="1336" t="s">
        <v>123</v>
      </c>
      <c r="G3315" s="1" t="s">
        <v>32</v>
      </c>
      <c r="H3315" s="1">
        <v>419793</v>
      </c>
      <c r="I3315" s="3">
        <v>42536</v>
      </c>
      <c r="J3315" s="3">
        <v>42522</v>
      </c>
      <c r="K3315" s="3">
        <v>42541</v>
      </c>
      <c r="L3315" s="1">
        <v>222592</v>
      </c>
      <c r="M3315" s="3">
        <v>42536</v>
      </c>
      <c r="N3315" s="1" t="s">
        <v>89</v>
      </c>
      <c r="O3315" s="1">
        <v>116701</v>
      </c>
      <c r="P3315" s="1">
        <v>3000</v>
      </c>
      <c r="Q3315" s="1">
        <v>31.37</v>
      </c>
      <c r="R3315" s="1337">
        <v>94110</v>
      </c>
      <c r="S3315" s="4">
        <v>2698.65</v>
      </c>
      <c r="T3315" s="1">
        <v>26.965</v>
      </c>
      <c r="U3315" s="1337">
        <v>80895</v>
      </c>
      <c r="V3315" s="1">
        <v>0.1434</v>
      </c>
      <c r="W3315" s="1336">
        <v>430.08</v>
      </c>
      <c r="X3315" s="1">
        <v>13</v>
      </c>
      <c r="Y3315" s="1">
        <v>141</v>
      </c>
      <c r="AA3315" s="1">
        <v>401</v>
      </c>
      <c r="AB3315" s="1337">
        <v>13215</v>
      </c>
    </row>
    <row r="3316" spans="1:28">
      <c r="A3316" s="1336" t="s">
        <v>1548</v>
      </c>
      <c r="B3316" s="2" t="s">
        <v>1621</v>
      </c>
      <c r="C3316" s="1" t="s">
        <v>1622</v>
      </c>
      <c r="D3316" s="1" t="s">
        <v>116</v>
      </c>
      <c r="E3316" s="1">
        <v>142059</v>
      </c>
      <c r="F3316" s="1336" t="s">
        <v>1443</v>
      </c>
      <c r="G3316" s="1" t="s">
        <v>32</v>
      </c>
      <c r="H3316" s="1">
        <v>419945</v>
      </c>
      <c r="I3316" s="3">
        <v>42526</v>
      </c>
      <c r="J3316" s="3">
        <v>42461</v>
      </c>
      <c r="K3316" s="3">
        <v>42482</v>
      </c>
      <c r="N3316" s="1" t="s">
        <v>56</v>
      </c>
      <c r="O3316" s="1">
        <v>5960</v>
      </c>
      <c r="P3316" s="1">
        <v>200</v>
      </c>
      <c r="Q3316" s="1">
        <v>37.525700000000001</v>
      </c>
      <c r="R3316" s="1337">
        <v>7505.14</v>
      </c>
      <c r="S3316" s="4">
        <v>1411.05</v>
      </c>
      <c r="T3316" s="1">
        <v>26.965</v>
      </c>
      <c r="U3316" s="1337">
        <v>5393</v>
      </c>
      <c r="V3316" s="1">
        <v>0.1434</v>
      </c>
      <c r="W3316" s="1336">
        <v>28.672000000000001</v>
      </c>
      <c r="X3316" s="1">
        <v>13</v>
      </c>
      <c r="Y3316" s="1">
        <v>144</v>
      </c>
      <c r="AA3316" s="1">
        <v>401</v>
      </c>
      <c r="AB3316" s="1337">
        <v>2112.14</v>
      </c>
    </row>
    <row r="3317" spans="1:28">
      <c r="A3317" s="1336" t="s">
        <v>1548</v>
      </c>
      <c r="B3317" s="2" t="s">
        <v>1621</v>
      </c>
      <c r="C3317" s="1" t="s">
        <v>1622</v>
      </c>
      <c r="D3317" s="1" t="s">
        <v>116</v>
      </c>
      <c r="E3317" s="1">
        <v>142060</v>
      </c>
      <c r="F3317" s="1336" t="s">
        <v>147</v>
      </c>
      <c r="G3317" s="1" t="s">
        <v>32</v>
      </c>
      <c r="H3317" s="1">
        <v>421434</v>
      </c>
      <c r="I3317" s="3">
        <v>42545</v>
      </c>
      <c r="J3317" s="3">
        <v>42500</v>
      </c>
      <c r="K3317" s="3">
        <v>42531</v>
      </c>
      <c r="N3317" s="1" t="s">
        <v>56</v>
      </c>
      <c r="O3317" s="1">
        <v>6038</v>
      </c>
      <c r="P3317" s="1">
        <v>1000</v>
      </c>
      <c r="Q3317" s="1">
        <v>30.822500000000002</v>
      </c>
      <c r="R3317" s="1337">
        <v>30822.5</v>
      </c>
      <c r="S3317" s="1">
        <v>352.05</v>
      </c>
      <c r="T3317" s="1">
        <v>26.965</v>
      </c>
      <c r="U3317" s="1337">
        <v>26965</v>
      </c>
      <c r="V3317" s="1">
        <v>0.1434</v>
      </c>
      <c r="W3317" s="1336">
        <v>143.36000000000001</v>
      </c>
      <c r="X3317" s="1">
        <v>13</v>
      </c>
      <c r="Y3317" s="1">
        <v>143</v>
      </c>
      <c r="AA3317" s="1">
        <v>401</v>
      </c>
      <c r="AB3317" s="1337">
        <v>3857.5</v>
      </c>
    </row>
    <row r="3318" spans="1:28">
      <c r="A3318" s="1336" t="s">
        <v>1548</v>
      </c>
      <c r="B3318" s="2" t="s">
        <v>1623</v>
      </c>
      <c r="C3318" s="1" t="s">
        <v>1624</v>
      </c>
      <c r="D3318" s="1" t="s">
        <v>116</v>
      </c>
      <c r="E3318" s="1">
        <v>130004</v>
      </c>
      <c r="F3318" s="1336" t="s">
        <v>125</v>
      </c>
      <c r="G3318" s="1" t="s">
        <v>32</v>
      </c>
      <c r="H3318" s="1">
        <v>419214</v>
      </c>
      <c r="I3318" s="3">
        <v>42531</v>
      </c>
      <c r="J3318" s="3">
        <v>42530</v>
      </c>
      <c r="K3318" s="3">
        <v>42530</v>
      </c>
      <c r="L3318" s="1">
        <v>222169</v>
      </c>
      <c r="M3318" s="3">
        <v>42530</v>
      </c>
      <c r="N3318" s="1" t="s">
        <v>89</v>
      </c>
      <c r="O3318" s="1">
        <v>117046</v>
      </c>
      <c r="P3318" s="1">
        <v>1000</v>
      </c>
      <c r="Q3318" s="1">
        <v>31.81</v>
      </c>
      <c r="R3318" s="1337">
        <v>31810</v>
      </c>
      <c r="S3318" s="4">
        <v>1339.55</v>
      </c>
      <c r="T3318" s="1">
        <v>26.965</v>
      </c>
      <c r="U3318" s="1337">
        <v>26965</v>
      </c>
      <c r="V3318" s="1">
        <v>0.1434</v>
      </c>
      <c r="W3318" s="1336">
        <v>143.36000000000001</v>
      </c>
      <c r="X3318" s="1">
        <v>13</v>
      </c>
      <c r="Y3318" s="1">
        <v>130</v>
      </c>
      <c r="AA3318" s="1">
        <v>401</v>
      </c>
      <c r="AB3318" s="1337">
        <v>4845</v>
      </c>
    </row>
    <row r="3319" spans="1:28">
      <c r="A3319" s="1336" t="s">
        <v>1548</v>
      </c>
      <c r="B3319" s="2" t="s">
        <v>1623</v>
      </c>
      <c r="C3319" s="1" t="s">
        <v>1624</v>
      </c>
      <c r="D3319" s="1" t="s">
        <v>116</v>
      </c>
      <c r="E3319" s="1">
        <v>130004</v>
      </c>
      <c r="F3319" s="1336" t="s">
        <v>125</v>
      </c>
      <c r="G3319" s="1" t="s">
        <v>32</v>
      </c>
      <c r="H3319" s="1">
        <v>419724</v>
      </c>
      <c r="I3319" s="3">
        <v>42535</v>
      </c>
      <c r="J3319" s="3">
        <v>42530</v>
      </c>
      <c r="K3319" s="3">
        <v>42531</v>
      </c>
      <c r="L3319" s="1">
        <v>222474</v>
      </c>
      <c r="M3319" s="3">
        <v>42534</v>
      </c>
      <c r="N3319" s="1" t="s">
        <v>89</v>
      </c>
      <c r="O3319" s="1">
        <v>117069</v>
      </c>
      <c r="P3319" s="1">
        <v>1000</v>
      </c>
      <c r="Q3319" s="1">
        <v>31.81</v>
      </c>
      <c r="R3319" s="1337">
        <v>31810</v>
      </c>
      <c r="S3319" s="4">
        <v>1339.55</v>
      </c>
      <c r="T3319" s="1">
        <v>26.965</v>
      </c>
      <c r="U3319" s="1337">
        <v>26965</v>
      </c>
      <c r="V3319" s="1">
        <v>0.1434</v>
      </c>
      <c r="W3319" s="1336">
        <v>143.36000000000001</v>
      </c>
      <c r="X3319" s="1">
        <v>13</v>
      </c>
      <c r="Y3319" s="1">
        <v>130</v>
      </c>
      <c r="AA3319" s="1">
        <v>401</v>
      </c>
      <c r="AB3319" s="1337">
        <v>4845</v>
      </c>
    </row>
    <row r="3320" spans="1:28">
      <c r="A3320" s="1336" t="s">
        <v>1548</v>
      </c>
      <c r="B3320" s="2" t="s">
        <v>1623</v>
      </c>
      <c r="C3320" s="1" t="s">
        <v>1624</v>
      </c>
      <c r="D3320" s="1" t="s">
        <v>116</v>
      </c>
      <c r="E3320" s="1">
        <v>142059</v>
      </c>
      <c r="F3320" s="1336" t="s">
        <v>1443</v>
      </c>
      <c r="G3320" s="1" t="s">
        <v>32</v>
      </c>
      <c r="H3320" s="1">
        <v>419945</v>
      </c>
      <c r="I3320" s="3">
        <v>42526</v>
      </c>
      <c r="J3320" s="3">
        <v>42461</v>
      </c>
      <c r="K3320" s="3">
        <v>42482</v>
      </c>
      <c r="N3320" s="1" t="s">
        <v>56</v>
      </c>
      <c r="O3320" s="1">
        <v>5960</v>
      </c>
      <c r="P3320" s="1">
        <v>200</v>
      </c>
      <c r="Q3320" s="1">
        <v>37.525700000000001</v>
      </c>
      <c r="R3320" s="1337">
        <v>7505.14</v>
      </c>
      <c r="S3320" s="4">
        <v>1411.05</v>
      </c>
      <c r="T3320" s="1">
        <v>26.965</v>
      </c>
      <c r="U3320" s="1337">
        <v>5393</v>
      </c>
      <c r="V3320" s="1">
        <v>0.1434</v>
      </c>
      <c r="W3320" s="1336">
        <v>28.672000000000001</v>
      </c>
      <c r="X3320" s="1">
        <v>13</v>
      </c>
      <c r="Y3320" s="1">
        <v>144</v>
      </c>
      <c r="AA3320" s="1">
        <v>401</v>
      </c>
      <c r="AB3320" s="1337">
        <v>2112.14</v>
      </c>
    </row>
    <row r="3321" spans="1:28">
      <c r="A3321" s="1336" t="s">
        <v>1548</v>
      </c>
      <c r="B3321" s="2" t="s">
        <v>1623</v>
      </c>
      <c r="C3321" s="1" t="s">
        <v>1624</v>
      </c>
      <c r="D3321" s="1" t="s">
        <v>116</v>
      </c>
      <c r="E3321" s="1">
        <v>130013</v>
      </c>
      <c r="F3321" s="1336" t="s">
        <v>221</v>
      </c>
      <c r="G3321" s="1" t="s">
        <v>32</v>
      </c>
      <c r="H3321" s="1">
        <v>420189</v>
      </c>
      <c r="I3321" s="3">
        <v>42539</v>
      </c>
      <c r="J3321" s="3">
        <v>42538</v>
      </c>
      <c r="K3321" s="3">
        <v>42538</v>
      </c>
      <c r="N3321" s="1" t="s">
        <v>89</v>
      </c>
      <c r="O3321" s="1">
        <v>117298</v>
      </c>
      <c r="P3321" s="1">
        <v>1000</v>
      </c>
      <c r="Q3321" s="1">
        <v>31.17</v>
      </c>
      <c r="R3321" s="1337">
        <v>31170</v>
      </c>
      <c r="S3321" s="1">
        <v>699.55</v>
      </c>
      <c r="T3321" s="1">
        <v>26.965</v>
      </c>
      <c r="U3321" s="1337">
        <v>26965</v>
      </c>
      <c r="V3321" s="1">
        <v>0.1434</v>
      </c>
      <c r="W3321" s="1336">
        <v>143.36000000000001</v>
      </c>
      <c r="X3321" s="1">
        <v>13</v>
      </c>
      <c r="Y3321" s="1">
        <v>130</v>
      </c>
      <c r="AA3321" s="1">
        <v>401</v>
      </c>
      <c r="AB3321" s="1337">
        <v>4205</v>
      </c>
    </row>
    <row r="3322" spans="1:28">
      <c r="A3322" s="1336" t="s">
        <v>1548</v>
      </c>
      <c r="B3322" s="2" t="s">
        <v>1623</v>
      </c>
      <c r="C3322" s="1" t="s">
        <v>1624</v>
      </c>
      <c r="D3322" s="1" t="s">
        <v>116</v>
      </c>
      <c r="E3322" s="1">
        <v>130157</v>
      </c>
      <c r="F3322" s="1336" t="s">
        <v>415</v>
      </c>
      <c r="G3322" s="1" t="s">
        <v>32</v>
      </c>
      <c r="H3322" s="1">
        <v>420268</v>
      </c>
      <c r="I3322" s="3">
        <v>42541</v>
      </c>
      <c r="J3322" s="3">
        <v>42538</v>
      </c>
      <c r="K3322" s="3">
        <v>42541</v>
      </c>
      <c r="L3322" s="1">
        <v>222853</v>
      </c>
      <c r="M3322" s="3">
        <v>42541</v>
      </c>
      <c r="N3322" s="1" t="s">
        <v>89</v>
      </c>
      <c r="O3322" s="1">
        <v>117295</v>
      </c>
      <c r="P3322" s="1">
        <v>300</v>
      </c>
      <c r="Q3322" s="1">
        <v>31.81</v>
      </c>
      <c r="R3322" s="1337">
        <v>9543</v>
      </c>
      <c r="S3322" s="1">
        <v>401.87</v>
      </c>
      <c r="T3322" s="1">
        <v>26.965</v>
      </c>
      <c r="U3322" s="1337">
        <v>8089.5</v>
      </c>
      <c r="V3322" s="1">
        <v>0.1434</v>
      </c>
      <c r="W3322" s="1336">
        <v>43.008000000000003</v>
      </c>
      <c r="X3322" s="1">
        <v>13</v>
      </c>
      <c r="Y3322" s="1">
        <v>130</v>
      </c>
      <c r="AA3322" s="1">
        <v>401</v>
      </c>
      <c r="AB3322" s="1337">
        <v>1453.5</v>
      </c>
    </row>
    <row r="3323" spans="1:28">
      <c r="A3323" s="1336" t="s">
        <v>1548</v>
      </c>
      <c r="B3323" s="2" t="s">
        <v>1623</v>
      </c>
      <c r="C3323" s="1" t="s">
        <v>1624</v>
      </c>
      <c r="D3323" s="1" t="s">
        <v>116</v>
      </c>
      <c r="E3323" s="1">
        <v>130099</v>
      </c>
      <c r="F3323" s="1336" t="s">
        <v>150</v>
      </c>
      <c r="G3323" s="1" t="s">
        <v>32</v>
      </c>
      <c r="H3323" s="1">
        <v>421035</v>
      </c>
      <c r="I3323" s="3">
        <v>42546</v>
      </c>
      <c r="J3323" s="3">
        <v>42544</v>
      </c>
      <c r="K3323" s="3">
        <v>42545</v>
      </c>
      <c r="N3323" s="1" t="s">
        <v>89</v>
      </c>
      <c r="O3323" s="1">
        <v>117431</v>
      </c>
      <c r="P3323" s="1">
        <v>200</v>
      </c>
      <c r="Q3323" s="1">
        <v>31.49</v>
      </c>
      <c r="R3323" s="1337">
        <v>6298</v>
      </c>
      <c r="S3323" s="1">
        <v>203.91</v>
      </c>
      <c r="T3323" s="1">
        <v>26.965</v>
      </c>
      <c r="U3323" s="1337">
        <v>5393</v>
      </c>
      <c r="V3323" s="1">
        <v>0.1434</v>
      </c>
      <c r="W3323" s="1336">
        <v>28.672000000000001</v>
      </c>
      <c r="X3323" s="1">
        <v>13</v>
      </c>
      <c r="Y3323" s="1">
        <v>130</v>
      </c>
      <c r="AA3323" s="1">
        <v>401</v>
      </c>
      <c r="AB3323" s="1336">
        <v>905</v>
      </c>
    </row>
    <row r="3324" spans="1:28">
      <c r="A3324" s="1336" t="s">
        <v>1548</v>
      </c>
      <c r="B3324" s="2" t="s">
        <v>1623</v>
      </c>
      <c r="C3324" s="1" t="s">
        <v>1624</v>
      </c>
      <c r="D3324" s="1" t="s">
        <v>116</v>
      </c>
      <c r="E3324" s="1">
        <v>142060</v>
      </c>
      <c r="F3324" s="1336" t="s">
        <v>147</v>
      </c>
      <c r="G3324" s="1" t="s">
        <v>32</v>
      </c>
      <c r="H3324" s="1">
        <v>421434</v>
      </c>
      <c r="I3324" s="3">
        <v>42545</v>
      </c>
      <c r="J3324" s="3">
        <v>42500</v>
      </c>
      <c r="K3324" s="3">
        <v>42531</v>
      </c>
      <c r="N3324" s="1" t="s">
        <v>56</v>
      </c>
      <c r="O3324" s="1">
        <v>6038</v>
      </c>
      <c r="P3324" s="1">
        <v>1000</v>
      </c>
      <c r="Q3324" s="1">
        <v>30.822500000000002</v>
      </c>
      <c r="R3324" s="1337">
        <v>30822.5</v>
      </c>
      <c r="S3324" s="1">
        <v>352.05</v>
      </c>
      <c r="T3324" s="1">
        <v>26.965</v>
      </c>
      <c r="U3324" s="1337">
        <v>26965</v>
      </c>
      <c r="V3324" s="1">
        <v>0.1434</v>
      </c>
      <c r="W3324" s="1336">
        <v>143.36000000000001</v>
      </c>
      <c r="X3324" s="1">
        <v>13</v>
      </c>
      <c r="Y3324" s="1">
        <v>143</v>
      </c>
      <c r="AA3324" s="1">
        <v>401</v>
      </c>
      <c r="AB3324" s="1337">
        <v>3857.5</v>
      </c>
    </row>
    <row r="3325" spans="1:28">
      <c r="A3325" s="1336" t="s">
        <v>1548</v>
      </c>
      <c r="B3325" s="2" t="s">
        <v>1625</v>
      </c>
      <c r="C3325" s="1" t="s">
        <v>1624</v>
      </c>
      <c r="D3325" s="1" t="s">
        <v>129</v>
      </c>
      <c r="E3325" s="1">
        <v>130322</v>
      </c>
      <c r="F3325" s="1336" t="s">
        <v>142</v>
      </c>
      <c r="G3325" s="1" t="s">
        <v>32</v>
      </c>
      <c r="H3325" s="1">
        <v>421131</v>
      </c>
      <c r="I3325" s="3">
        <v>42546</v>
      </c>
      <c r="J3325" s="3">
        <v>42534</v>
      </c>
      <c r="K3325" s="3">
        <v>42549</v>
      </c>
      <c r="L3325" s="1">
        <v>223217</v>
      </c>
      <c r="M3325" s="3">
        <v>42545</v>
      </c>
      <c r="N3325" s="1" t="s">
        <v>89</v>
      </c>
      <c r="O3325" s="1">
        <v>117173</v>
      </c>
      <c r="P3325" s="1">
        <v>2000</v>
      </c>
      <c r="Q3325" s="1">
        <v>31.05</v>
      </c>
      <c r="R3325" s="1337">
        <v>62100</v>
      </c>
      <c r="S3325" s="4">
        <v>1159.0999999999999</v>
      </c>
      <c r="T3325" s="1">
        <v>26.965</v>
      </c>
      <c r="U3325" s="1337">
        <v>53930</v>
      </c>
      <c r="V3325" s="1">
        <v>0.1434</v>
      </c>
      <c r="W3325" s="1336">
        <v>286.72000000000003</v>
      </c>
      <c r="X3325" s="1">
        <v>13</v>
      </c>
      <c r="Y3325" s="1">
        <v>135</v>
      </c>
      <c r="Z3325" s="1" t="s">
        <v>143</v>
      </c>
      <c r="AA3325" s="1">
        <v>401</v>
      </c>
      <c r="AB3325" s="1337">
        <v>8170</v>
      </c>
    </row>
    <row r="3326" spans="1:28">
      <c r="A3326" s="1336" t="s">
        <v>1548</v>
      </c>
      <c r="B3326" s="2" t="s">
        <v>1626</v>
      </c>
      <c r="C3326" s="1" t="s">
        <v>1624</v>
      </c>
      <c r="D3326" s="1" t="s">
        <v>131</v>
      </c>
      <c r="E3326" s="1">
        <v>130001</v>
      </c>
      <c r="F3326" s="1336" t="s">
        <v>132</v>
      </c>
      <c r="G3326" s="1" t="s">
        <v>32</v>
      </c>
      <c r="H3326" s="1">
        <v>421060</v>
      </c>
      <c r="I3326" s="3">
        <v>42548</v>
      </c>
      <c r="J3326" s="3">
        <v>42530</v>
      </c>
      <c r="K3326" s="3">
        <v>42546</v>
      </c>
      <c r="N3326" s="1" t="s">
        <v>89</v>
      </c>
      <c r="O3326" s="1">
        <v>117058</v>
      </c>
      <c r="P3326" s="1">
        <v>3000</v>
      </c>
      <c r="Q3326" s="1">
        <v>31.37</v>
      </c>
      <c r="R3326" s="1337">
        <v>94110</v>
      </c>
      <c r="S3326" s="4">
        <v>2698.65</v>
      </c>
      <c r="T3326" s="1">
        <v>26.965</v>
      </c>
      <c r="U3326" s="1337">
        <v>80895</v>
      </c>
      <c r="V3326" s="1">
        <v>0.1434</v>
      </c>
      <c r="W3326" s="1336">
        <v>430.08</v>
      </c>
      <c r="X3326" s="1">
        <v>13</v>
      </c>
      <c r="Y3326" s="1">
        <v>130</v>
      </c>
      <c r="AA3326" s="1">
        <v>401</v>
      </c>
      <c r="AB3326" s="1337">
        <v>13215</v>
      </c>
    </row>
    <row r="3327" spans="1:28">
      <c r="A3327" s="1336" t="s">
        <v>1548</v>
      </c>
      <c r="B3327" s="2" t="s">
        <v>1627</v>
      </c>
      <c r="C3327" s="1" t="s">
        <v>1628</v>
      </c>
      <c r="D3327" s="1" t="s">
        <v>116</v>
      </c>
      <c r="E3327" s="1">
        <v>130023</v>
      </c>
      <c r="F3327" s="1336" t="s">
        <v>153</v>
      </c>
      <c r="G3327" s="1" t="s">
        <v>53</v>
      </c>
      <c r="H3327" s="1">
        <v>7302</v>
      </c>
      <c r="I3327" s="3">
        <v>42531</v>
      </c>
      <c r="J3327" s="3">
        <v>42536</v>
      </c>
      <c r="K3327" s="3">
        <v>42536</v>
      </c>
      <c r="N3327" s="1" t="s">
        <v>54</v>
      </c>
      <c r="O3327" s="1">
        <v>7493</v>
      </c>
      <c r="P3327" s="1">
        <v>-20000</v>
      </c>
      <c r="Q3327" s="1">
        <v>7.7</v>
      </c>
      <c r="R3327" s="1337">
        <v>-154000</v>
      </c>
      <c r="S3327" s="4">
        <v>91797.6</v>
      </c>
      <c r="T3327" s="1">
        <v>10.875999999999999</v>
      </c>
      <c r="U3327" s="1337">
        <v>-217520</v>
      </c>
      <c r="V3327" s="1">
        <v>5.3600000000000002E-2</v>
      </c>
      <c r="W3327" s="1337">
        <v>-1072.2</v>
      </c>
      <c r="X3327" s="1">
        <v>13</v>
      </c>
      <c r="Y3327" s="1">
        <v>130</v>
      </c>
      <c r="AA3327" s="1">
        <v>401</v>
      </c>
      <c r="AB3327" s="1337">
        <v>63520</v>
      </c>
    </row>
    <row r="3328" spans="1:28">
      <c r="A3328" s="1336" t="s">
        <v>1548</v>
      </c>
      <c r="B3328" s="2" t="s">
        <v>1627</v>
      </c>
      <c r="C3328" s="1" t="s">
        <v>1628</v>
      </c>
      <c r="D3328" s="1" t="s">
        <v>116</v>
      </c>
      <c r="E3328" s="1">
        <v>130004</v>
      </c>
      <c r="F3328" s="1336" t="s">
        <v>125</v>
      </c>
      <c r="G3328" s="1" t="s">
        <v>32</v>
      </c>
      <c r="H3328" s="1">
        <v>418023</v>
      </c>
      <c r="I3328" s="3">
        <v>42522</v>
      </c>
      <c r="J3328" s="3">
        <v>42521</v>
      </c>
      <c r="K3328" s="3">
        <v>42523</v>
      </c>
      <c r="L3328" s="1">
        <v>221494</v>
      </c>
      <c r="M3328" s="3">
        <v>42522</v>
      </c>
      <c r="N3328" s="1" t="s">
        <v>89</v>
      </c>
      <c r="O3328" s="1">
        <v>116639</v>
      </c>
      <c r="P3328" s="1">
        <v>5000</v>
      </c>
      <c r="Q3328" s="1">
        <v>12.47</v>
      </c>
      <c r="R3328" s="1337">
        <v>62350</v>
      </c>
      <c r="S3328" s="1">
        <v>900.6</v>
      </c>
      <c r="T3328" s="1">
        <v>10.875999999999999</v>
      </c>
      <c r="U3328" s="1337">
        <v>54380</v>
      </c>
      <c r="V3328" s="1">
        <v>5.3600000000000002E-2</v>
      </c>
      <c r="W3328" s="1336">
        <v>268.05</v>
      </c>
      <c r="X3328" s="1">
        <v>13</v>
      </c>
      <c r="Y3328" s="1">
        <v>130</v>
      </c>
      <c r="AA3328" s="1">
        <v>401</v>
      </c>
      <c r="AB3328" s="1337">
        <v>7970</v>
      </c>
    </row>
    <row r="3329" spans="1:28">
      <c r="A3329" s="1336" t="s">
        <v>1548</v>
      </c>
      <c r="B3329" s="2" t="s">
        <v>1627</v>
      </c>
      <c r="C3329" s="1" t="s">
        <v>1628</v>
      </c>
      <c r="D3329" s="1" t="s">
        <v>116</v>
      </c>
      <c r="E3329" s="1">
        <v>140083</v>
      </c>
      <c r="F3329" s="1336" t="s">
        <v>117</v>
      </c>
      <c r="G3329" s="1" t="s">
        <v>32</v>
      </c>
      <c r="H3329" s="1">
        <v>418284</v>
      </c>
      <c r="I3329" s="3">
        <v>42524</v>
      </c>
      <c r="J3329" s="3">
        <v>42515</v>
      </c>
      <c r="K3329" s="3">
        <v>42522</v>
      </c>
      <c r="L3329" s="1">
        <v>221600</v>
      </c>
      <c r="M3329" s="3">
        <v>42523</v>
      </c>
      <c r="N3329" s="1" t="s">
        <v>89</v>
      </c>
      <c r="O3329" s="1">
        <v>116474</v>
      </c>
      <c r="P3329" s="1">
        <v>4000</v>
      </c>
      <c r="Q3329" s="1">
        <v>12.3</v>
      </c>
      <c r="R3329" s="1337">
        <v>49200</v>
      </c>
      <c r="S3329" s="1">
        <v>40.479999999999997</v>
      </c>
      <c r="T3329" s="1">
        <v>10.875999999999999</v>
      </c>
      <c r="U3329" s="1337">
        <v>43504</v>
      </c>
      <c r="V3329" s="1">
        <v>5.3600000000000002E-2</v>
      </c>
      <c r="W3329" s="1336">
        <v>214.44</v>
      </c>
      <c r="X3329" s="1">
        <v>13</v>
      </c>
      <c r="Y3329" s="1">
        <v>141</v>
      </c>
      <c r="AA3329" s="1">
        <v>401</v>
      </c>
      <c r="AB3329" s="1337">
        <v>5696</v>
      </c>
    </row>
    <row r="3330" spans="1:28">
      <c r="A3330" s="1336" t="s">
        <v>1548</v>
      </c>
      <c r="B3330" s="2" t="s">
        <v>1627</v>
      </c>
      <c r="C3330" s="1" t="s">
        <v>1628</v>
      </c>
      <c r="D3330" s="1" t="s">
        <v>116</v>
      </c>
      <c r="E3330" s="1">
        <v>130003</v>
      </c>
      <c r="F3330" s="1336" t="s">
        <v>145</v>
      </c>
      <c r="G3330" s="1" t="s">
        <v>32</v>
      </c>
      <c r="H3330" s="1">
        <v>418360</v>
      </c>
      <c r="I3330" s="3">
        <v>42527</v>
      </c>
      <c r="J3330" s="3">
        <v>42522</v>
      </c>
      <c r="K3330" s="3">
        <v>42537</v>
      </c>
      <c r="N3330" s="1" t="s">
        <v>89</v>
      </c>
      <c r="O3330" s="1">
        <v>116680</v>
      </c>
      <c r="P3330" s="1">
        <v>10000</v>
      </c>
      <c r="Q3330" s="1">
        <v>12.35</v>
      </c>
      <c r="R3330" s="1337">
        <v>123500</v>
      </c>
      <c r="S3330" s="1">
        <v>601.20000000000005</v>
      </c>
      <c r="T3330" s="1">
        <v>10.875999999999999</v>
      </c>
      <c r="U3330" s="1337">
        <v>108760</v>
      </c>
      <c r="V3330" s="1">
        <v>5.3600000000000002E-2</v>
      </c>
      <c r="W3330" s="1336">
        <v>536.1</v>
      </c>
      <c r="X3330" s="1">
        <v>13</v>
      </c>
      <c r="Y3330" s="1">
        <v>130</v>
      </c>
      <c r="AA3330" s="1">
        <v>401</v>
      </c>
      <c r="AB3330" s="1337">
        <v>14740</v>
      </c>
    </row>
    <row r="3331" spans="1:28">
      <c r="A3331" s="1336" t="s">
        <v>1548</v>
      </c>
      <c r="B3331" s="2" t="s">
        <v>1627</v>
      </c>
      <c r="C3331" s="1" t="s">
        <v>1628</v>
      </c>
      <c r="D3331" s="1" t="s">
        <v>116</v>
      </c>
      <c r="E3331" s="1">
        <v>130019</v>
      </c>
      <c r="F3331" s="1336" t="s">
        <v>412</v>
      </c>
      <c r="G3331" s="1" t="s">
        <v>32</v>
      </c>
      <c r="H3331" s="1">
        <v>418366</v>
      </c>
      <c r="I3331" s="3">
        <v>42527</v>
      </c>
      <c r="J3331" s="3">
        <v>42522</v>
      </c>
      <c r="K3331" s="3">
        <v>42523</v>
      </c>
      <c r="N3331" s="1" t="s">
        <v>89</v>
      </c>
      <c r="O3331" s="1">
        <v>116732</v>
      </c>
      <c r="P3331" s="1">
        <v>5000</v>
      </c>
      <c r="Q3331" s="1">
        <v>12.6</v>
      </c>
      <c r="R3331" s="1337">
        <v>63000</v>
      </c>
      <c r="S3331" s="4">
        <v>1550.6</v>
      </c>
      <c r="T3331" s="1">
        <v>10.875999999999999</v>
      </c>
      <c r="U3331" s="1337">
        <v>54380</v>
      </c>
      <c r="V3331" s="1">
        <v>5.3600000000000002E-2</v>
      </c>
      <c r="W3331" s="1336">
        <v>268.05</v>
      </c>
      <c r="X3331" s="1">
        <v>13</v>
      </c>
      <c r="Y3331" s="1">
        <v>130</v>
      </c>
      <c r="AA3331" s="1">
        <v>401</v>
      </c>
      <c r="AB3331" s="1337">
        <v>8620</v>
      </c>
    </row>
    <row r="3332" spans="1:28">
      <c r="A3332" s="1336" t="s">
        <v>1548</v>
      </c>
      <c r="B3332" s="2" t="s">
        <v>1627</v>
      </c>
      <c r="C3332" s="1" t="s">
        <v>1628</v>
      </c>
      <c r="D3332" s="1" t="s">
        <v>116</v>
      </c>
      <c r="E3332" s="1">
        <v>130100</v>
      </c>
      <c r="F3332" s="1336" t="s">
        <v>1417</v>
      </c>
      <c r="G3332" s="1" t="s">
        <v>32</v>
      </c>
      <c r="H3332" s="1">
        <v>418554</v>
      </c>
      <c r="I3332" s="3">
        <v>42527</v>
      </c>
      <c r="J3332" s="3">
        <v>42521</v>
      </c>
      <c r="K3332" s="3">
        <v>42522</v>
      </c>
      <c r="L3332" s="1">
        <v>221774</v>
      </c>
      <c r="M3332" s="3">
        <v>42526</v>
      </c>
      <c r="N3332" s="1" t="s">
        <v>89</v>
      </c>
      <c r="O3332" s="1">
        <v>116650</v>
      </c>
      <c r="P3332" s="1">
        <v>1000</v>
      </c>
      <c r="Q3332" s="1">
        <v>12.3</v>
      </c>
      <c r="R3332" s="1337">
        <v>12300</v>
      </c>
      <c r="S3332" s="1">
        <v>10.119999999999999</v>
      </c>
      <c r="T3332" s="1">
        <v>10.875999999999999</v>
      </c>
      <c r="U3332" s="1337">
        <v>10876</v>
      </c>
      <c r="V3332" s="1">
        <v>5.3600000000000002E-2</v>
      </c>
      <c r="W3332" s="1336">
        <v>53.61</v>
      </c>
      <c r="X3332" s="1">
        <v>13</v>
      </c>
      <c r="Y3332" s="1">
        <v>135</v>
      </c>
      <c r="Z3332" s="1" t="s">
        <v>436</v>
      </c>
      <c r="AA3332" s="1">
        <v>401</v>
      </c>
      <c r="AB3332" s="1337">
        <v>1424</v>
      </c>
    </row>
    <row r="3333" spans="1:28">
      <c r="A3333" s="1336" t="s">
        <v>1548</v>
      </c>
      <c r="B3333" s="2" t="s">
        <v>1627</v>
      </c>
      <c r="C3333" s="1" t="s">
        <v>1628</v>
      </c>
      <c r="D3333" s="1" t="s">
        <v>116</v>
      </c>
      <c r="E3333" s="1">
        <v>140008</v>
      </c>
      <c r="F3333" s="1336" t="s">
        <v>123</v>
      </c>
      <c r="G3333" s="1" t="s">
        <v>32</v>
      </c>
      <c r="H3333" s="1">
        <v>418845</v>
      </c>
      <c r="I3333" s="3">
        <v>42528</v>
      </c>
      <c r="J3333" s="3">
        <v>42522</v>
      </c>
      <c r="K3333" s="3">
        <v>42527</v>
      </c>
      <c r="L3333" s="1">
        <v>221939</v>
      </c>
      <c r="M3333" s="3">
        <v>42528</v>
      </c>
      <c r="N3333" s="1" t="s">
        <v>89</v>
      </c>
      <c r="O3333" s="1">
        <v>116701</v>
      </c>
      <c r="P3333" s="1">
        <v>10000</v>
      </c>
      <c r="Q3333" s="1">
        <v>12.3</v>
      </c>
      <c r="R3333" s="1337">
        <v>123000</v>
      </c>
      <c r="S3333" s="1">
        <v>101.2</v>
      </c>
      <c r="T3333" s="1">
        <v>10.875999999999999</v>
      </c>
      <c r="U3333" s="1337">
        <v>108760</v>
      </c>
      <c r="V3333" s="1">
        <v>5.3600000000000002E-2</v>
      </c>
      <c r="W3333" s="1336">
        <v>536.1</v>
      </c>
      <c r="X3333" s="1">
        <v>13</v>
      </c>
      <c r="Y3333" s="1">
        <v>141</v>
      </c>
      <c r="AA3333" s="1">
        <v>401</v>
      </c>
      <c r="AB3333" s="1337">
        <v>14240</v>
      </c>
    </row>
    <row r="3334" spans="1:28">
      <c r="A3334" s="1336" t="s">
        <v>1548</v>
      </c>
      <c r="B3334" s="2" t="s">
        <v>1627</v>
      </c>
      <c r="C3334" s="1" t="s">
        <v>1628</v>
      </c>
      <c r="D3334" s="1" t="s">
        <v>116</v>
      </c>
      <c r="E3334" s="1">
        <v>130236</v>
      </c>
      <c r="F3334" s="1336" t="s">
        <v>427</v>
      </c>
      <c r="G3334" s="1" t="s">
        <v>32</v>
      </c>
      <c r="H3334" s="1">
        <v>418947</v>
      </c>
      <c r="I3334" s="3">
        <v>42529</v>
      </c>
      <c r="J3334" s="3">
        <v>42527</v>
      </c>
      <c r="K3334" s="3">
        <v>42528</v>
      </c>
      <c r="L3334" s="1">
        <v>222026</v>
      </c>
      <c r="M3334" s="3">
        <v>42528</v>
      </c>
      <c r="N3334" s="1" t="s">
        <v>89</v>
      </c>
      <c r="O3334" s="1">
        <v>116844</v>
      </c>
      <c r="P3334" s="1">
        <v>3000</v>
      </c>
      <c r="Q3334" s="1">
        <v>11.88</v>
      </c>
      <c r="R3334" s="1337">
        <v>35640</v>
      </c>
      <c r="S3334" s="4">
        <v>-1229.6400000000001</v>
      </c>
      <c r="T3334" s="1">
        <v>10.875999999999999</v>
      </c>
      <c r="U3334" s="1337">
        <v>32628</v>
      </c>
      <c r="V3334" s="1">
        <v>5.3600000000000002E-2</v>
      </c>
      <c r="W3334" s="1336">
        <v>160.83000000000001</v>
      </c>
      <c r="X3334" s="1">
        <v>13</v>
      </c>
      <c r="Y3334" s="1">
        <v>135</v>
      </c>
      <c r="Z3334" s="1" t="s">
        <v>143</v>
      </c>
      <c r="AA3334" s="1">
        <v>401</v>
      </c>
      <c r="AB3334" s="1337">
        <v>3012</v>
      </c>
    </row>
    <row r="3335" spans="1:28">
      <c r="A3335" s="1336" t="s">
        <v>1548</v>
      </c>
      <c r="B3335" s="2" t="s">
        <v>1627</v>
      </c>
      <c r="C3335" s="1" t="s">
        <v>1628</v>
      </c>
      <c r="D3335" s="1" t="s">
        <v>116</v>
      </c>
      <c r="E3335" s="1">
        <v>130118</v>
      </c>
      <c r="F3335" s="1336" t="s">
        <v>697</v>
      </c>
      <c r="G3335" s="1" t="s">
        <v>32</v>
      </c>
      <c r="H3335" s="1">
        <v>419063</v>
      </c>
      <c r="I3335" s="3">
        <v>42530</v>
      </c>
      <c r="J3335" s="3">
        <v>42527</v>
      </c>
      <c r="K3335" s="3">
        <v>42528</v>
      </c>
      <c r="L3335" s="1">
        <v>222146</v>
      </c>
      <c r="M3335" s="3">
        <v>42530</v>
      </c>
      <c r="N3335" s="1" t="s">
        <v>89</v>
      </c>
      <c r="O3335" s="1">
        <v>116821</v>
      </c>
      <c r="P3335" s="1">
        <v>1000</v>
      </c>
      <c r="Q3335" s="1">
        <v>12.6</v>
      </c>
      <c r="R3335" s="1337">
        <v>12600</v>
      </c>
      <c r="S3335" s="1">
        <v>310.12</v>
      </c>
      <c r="T3335" s="1">
        <v>10.875999999999999</v>
      </c>
      <c r="U3335" s="1337">
        <v>10876</v>
      </c>
      <c r="V3335" s="1">
        <v>5.3600000000000002E-2</v>
      </c>
      <c r="W3335" s="1336">
        <v>53.61</v>
      </c>
      <c r="X3335" s="1">
        <v>13</v>
      </c>
      <c r="Y3335" s="1">
        <v>135</v>
      </c>
      <c r="Z3335" s="1" t="s">
        <v>436</v>
      </c>
      <c r="AA3335" s="1">
        <v>401</v>
      </c>
      <c r="AB3335" s="1337">
        <v>1724</v>
      </c>
    </row>
    <row r="3336" spans="1:28">
      <c r="A3336" s="1336" t="s">
        <v>1548</v>
      </c>
      <c r="B3336" s="2" t="s">
        <v>1627</v>
      </c>
      <c r="C3336" s="1" t="s">
        <v>1628</v>
      </c>
      <c r="D3336" s="1" t="s">
        <v>116</v>
      </c>
      <c r="E3336" s="1">
        <v>130023</v>
      </c>
      <c r="F3336" s="1336" t="s">
        <v>153</v>
      </c>
      <c r="G3336" s="1" t="s">
        <v>32</v>
      </c>
      <c r="H3336" s="1">
        <v>419122</v>
      </c>
      <c r="I3336" s="3">
        <v>42531</v>
      </c>
      <c r="J3336" s="3">
        <v>42530</v>
      </c>
      <c r="K3336" s="3">
        <v>42530</v>
      </c>
      <c r="N3336" s="1" t="s">
        <v>89</v>
      </c>
      <c r="O3336" s="1">
        <v>117059</v>
      </c>
      <c r="P3336" s="1">
        <v>20000</v>
      </c>
      <c r="Q3336" s="1">
        <v>7.7</v>
      </c>
      <c r="R3336" s="1337">
        <v>154000</v>
      </c>
      <c r="S3336" s="4">
        <v>-91797.6</v>
      </c>
      <c r="T3336" s="1">
        <v>10.875999999999999</v>
      </c>
      <c r="U3336" s="1337">
        <v>217520</v>
      </c>
      <c r="V3336" s="1">
        <v>5.3600000000000002E-2</v>
      </c>
      <c r="W3336" s="1337">
        <v>1072.2</v>
      </c>
      <c r="X3336" s="1">
        <v>13</v>
      </c>
      <c r="Y3336" s="1">
        <v>130</v>
      </c>
      <c r="AA3336" s="1">
        <v>401</v>
      </c>
      <c r="AB3336" s="1337">
        <v>-63520</v>
      </c>
    </row>
    <row r="3337" spans="1:28">
      <c r="A3337" s="1336" t="s">
        <v>1548</v>
      </c>
      <c r="B3337" s="2" t="s">
        <v>1627</v>
      </c>
      <c r="C3337" s="1" t="s">
        <v>1628</v>
      </c>
      <c r="D3337" s="1" t="s">
        <v>116</v>
      </c>
      <c r="E3337" s="1">
        <v>140409</v>
      </c>
      <c r="F3337" s="1336" t="s">
        <v>66</v>
      </c>
      <c r="G3337" s="1" t="s">
        <v>32</v>
      </c>
      <c r="H3337" s="1">
        <v>419144</v>
      </c>
      <c r="I3337" s="3">
        <v>42531</v>
      </c>
      <c r="J3337" s="3">
        <v>42524</v>
      </c>
      <c r="K3337" s="3">
        <v>42529</v>
      </c>
      <c r="L3337" s="1">
        <v>222149</v>
      </c>
      <c r="M3337" s="3">
        <v>42530</v>
      </c>
      <c r="N3337" s="1" t="s">
        <v>42</v>
      </c>
      <c r="O3337" s="1">
        <v>21634</v>
      </c>
      <c r="P3337" s="1">
        <v>1000</v>
      </c>
      <c r="Q3337" s="1">
        <v>13.5</v>
      </c>
      <c r="R3337" s="1337">
        <v>13500</v>
      </c>
      <c r="S3337" s="4">
        <v>1210.1199999999999</v>
      </c>
      <c r="T3337" s="1">
        <v>10.875999999999999</v>
      </c>
      <c r="U3337" s="1337">
        <v>10876</v>
      </c>
      <c r="V3337" s="1">
        <v>5.3600000000000002E-2</v>
      </c>
      <c r="W3337" s="1336">
        <v>53.61</v>
      </c>
      <c r="X3337" s="1">
        <v>13</v>
      </c>
      <c r="Y3337" s="1">
        <v>140</v>
      </c>
      <c r="AA3337" s="1">
        <v>401</v>
      </c>
      <c r="AB3337" s="1337">
        <v>2624</v>
      </c>
    </row>
    <row r="3338" spans="1:28">
      <c r="A3338" s="1336" t="s">
        <v>1548</v>
      </c>
      <c r="B3338" s="2" t="s">
        <v>1627</v>
      </c>
      <c r="C3338" s="1" t="s">
        <v>1628</v>
      </c>
      <c r="D3338" s="1" t="s">
        <v>116</v>
      </c>
      <c r="E3338" s="1">
        <v>130004</v>
      </c>
      <c r="F3338" s="1336" t="s">
        <v>125</v>
      </c>
      <c r="G3338" s="1" t="s">
        <v>32</v>
      </c>
      <c r="H3338" s="1">
        <v>419196</v>
      </c>
      <c r="I3338" s="3">
        <v>42531</v>
      </c>
      <c r="J3338" s="3">
        <v>42530</v>
      </c>
      <c r="K3338" s="3">
        <v>42531</v>
      </c>
      <c r="L3338" s="1">
        <v>222165</v>
      </c>
      <c r="M3338" s="3">
        <v>42530</v>
      </c>
      <c r="N3338" s="1" t="s">
        <v>89</v>
      </c>
      <c r="O3338" s="1">
        <v>117045</v>
      </c>
      <c r="P3338" s="1">
        <v>5000</v>
      </c>
      <c r="Q3338" s="1">
        <v>12.47</v>
      </c>
      <c r="R3338" s="1337">
        <v>62350</v>
      </c>
      <c r="S3338" s="1">
        <v>900.6</v>
      </c>
      <c r="T3338" s="1">
        <v>10.875999999999999</v>
      </c>
      <c r="U3338" s="1337">
        <v>54380</v>
      </c>
      <c r="V3338" s="1">
        <v>5.3600000000000002E-2</v>
      </c>
      <c r="W3338" s="1336">
        <v>268.05</v>
      </c>
      <c r="X3338" s="1">
        <v>13</v>
      </c>
      <c r="Y3338" s="1">
        <v>130</v>
      </c>
      <c r="AA3338" s="1">
        <v>401</v>
      </c>
      <c r="AB3338" s="1337">
        <v>7970</v>
      </c>
    </row>
    <row r="3339" spans="1:28">
      <c r="A3339" s="1336" t="s">
        <v>1548</v>
      </c>
      <c r="B3339" s="2" t="s">
        <v>1627</v>
      </c>
      <c r="C3339" s="1" t="s">
        <v>1628</v>
      </c>
      <c r="D3339" s="1" t="s">
        <v>116</v>
      </c>
      <c r="E3339" s="1">
        <v>140083</v>
      </c>
      <c r="F3339" s="1336" t="s">
        <v>117</v>
      </c>
      <c r="G3339" s="1" t="s">
        <v>32</v>
      </c>
      <c r="H3339" s="1">
        <v>419235</v>
      </c>
      <c r="I3339" s="3">
        <v>42531</v>
      </c>
      <c r="J3339" s="3">
        <v>42527</v>
      </c>
      <c r="K3339" s="3">
        <v>42528</v>
      </c>
      <c r="L3339" s="1">
        <v>222269</v>
      </c>
      <c r="M3339" s="3">
        <v>42531</v>
      </c>
      <c r="N3339" s="1" t="s">
        <v>89</v>
      </c>
      <c r="O3339" s="1">
        <v>116822</v>
      </c>
      <c r="P3339" s="1">
        <v>5000</v>
      </c>
      <c r="Q3339" s="1">
        <v>12</v>
      </c>
      <c r="R3339" s="1337">
        <v>60000</v>
      </c>
      <c r="S3339" s="4">
        <v>-1449.4</v>
      </c>
      <c r="T3339" s="1">
        <v>10.875999999999999</v>
      </c>
      <c r="U3339" s="1337">
        <v>54380</v>
      </c>
      <c r="V3339" s="1">
        <v>5.3600000000000002E-2</v>
      </c>
      <c r="W3339" s="1336">
        <v>268.05</v>
      </c>
      <c r="X3339" s="1">
        <v>13</v>
      </c>
      <c r="Y3339" s="1">
        <v>141</v>
      </c>
      <c r="AA3339" s="1">
        <v>401</v>
      </c>
      <c r="AB3339" s="1337">
        <v>5620</v>
      </c>
    </row>
    <row r="3340" spans="1:28">
      <c r="A3340" s="1336" t="s">
        <v>1548</v>
      </c>
      <c r="B3340" s="2" t="s">
        <v>1627</v>
      </c>
      <c r="C3340" s="1" t="s">
        <v>1628</v>
      </c>
      <c r="D3340" s="1" t="s">
        <v>116</v>
      </c>
      <c r="E3340" s="1">
        <v>130001</v>
      </c>
      <c r="F3340" s="1336" t="s">
        <v>132</v>
      </c>
      <c r="G3340" s="1" t="s">
        <v>32</v>
      </c>
      <c r="H3340" s="1">
        <v>419278</v>
      </c>
      <c r="I3340" s="3">
        <v>42532</v>
      </c>
      <c r="J3340" s="3">
        <v>42528</v>
      </c>
      <c r="K3340" s="3">
        <v>42529</v>
      </c>
      <c r="N3340" s="1" t="s">
        <v>89</v>
      </c>
      <c r="O3340" s="1">
        <v>116967</v>
      </c>
      <c r="P3340" s="1">
        <v>20000</v>
      </c>
      <c r="Q3340" s="1">
        <v>12.3</v>
      </c>
      <c r="R3340" s="1337">
        <v>246000</v>
      </c>
      <c r="S3340" s="1">
        <v>202.4</v>
      </c>
      <c r="T3340" s="1">
        <v>10.875999999999999</v>
      </c>
      <c r="U3340" s="1337">
        <v>217520</v>
      </c>
      <c r="V3340" s="1">
        <v>5.3600000000000002E-2</v>
      </c>
      <c r="W3340" s="1337">
        <v>1072.2</v>
      </c>
      <c r="X3340" s="1">
        <v>13</v>
      </c>
      <c r="Y3340" s="1">
        <v>130</v>
      </c>
      <c r="AA3340" s="1">
        <v>401</v>
      </c>
      <c r="AB3340" s="1337">
        <v>28480</v>
      </c>
    </row>
    <row r="3341" spans="1:28">
      <c r="A3341" s="1336" t="s">
        <v>1548</v>
      </c>
      <c r="B3341" s="2" t="s">
        <v>1627</v>
      </c>
      <c r="C3341" s="1" t="s">
        <v>1628</v>
      </c>
      <c r="D3341" s="1" t="s">
        <v>116</v>
      </c>
      <c r="E3341" s="1">
        <v>130349</v>
      </c>
      <c r="F3341" s="1336" t="s">
        <v>141</v>
      </c>
      <c r="G3341" s="1" t="s">
        <v>32</v>
      </c>
      <c r="H3341" s="1">
        <v>419300</v>
      </c>
      <c r="I3341" s="3">
        <v>42534</v>
      </c>
      <c r="J3341" s="3">
        <v>42524</v>
      </c>
      <c r="K3341" s="3">
        <v>42528</v>
      </c>
      <c r="N3341" s="1" t="s">
        <v>89</v>
      </c>
      <c r="O3341" s="1">
        <v>116796</v>
      </c>
      <c r="P3341" s="1">
        <v>3000</v>
      </c>
      <c r="Q3341" s="1">
        <v>12.35</v>
      </c>
      <c r="R3341" s="1337">
        <v>37050</v>
      </c>
      <c r="S3341" s="1">
        <v>180.36</v>
      </c>
      <c r="T3341" s="1">
        <v>10.875999999999999</v>
      </c>
      <c r="U3341" s="1337">
        <v>32628</v>
      </c>
      <c r="V3341" s="1">
        <v>5.3600000000000002E-2</v>
      </c>
      <c r="W3341" s="1336">
        <v>160.83000000000001</v>
      </c>
      <c r="X3341" s="1">
        <v>13</v>
      </c>
      <c r="Y3341" s="1">
        <v>141</v>
      </c>
      <c r="AA3341" s="1">
        <v>401</v>
      </c>
      <c r="AB3341" s="1337">
        <v>4422</v>
      </c>
    </row>
    <row r="3342" spans="1:28">
      <c r="A3342" s="1336" t="s">
        <v>1548</v>
      </c>
      <c r="B3342" s="2" t="s">
        <v>1627</v>
      </c>
      <c r="C3342" s="1" t="s">
        <v>1628</v>
      </c>
      <c r="D3342" s="1" t="s">
        <v>116</v>
      </c>
      <c r="E3342" s="1">
        <v>130339</v>
      </c>
      <c r="F3342" s="1336" t="s">
        <v>258</v>
      </c>
      <c r="G3342" s="1" t="s">
        <v>32</v>
      </c>
      <c r="H3342" s="1">
        <v>419363</v>
      </c>
      <c r="I3342" s="3">
        <v>42532</v>
      </c>
      <c r="J3342" s="3">
        <v>42527</v>
      </c>
      <c r="K3342" s="3">
        <v>42528</v>
      </c>
      <c r="L3342" s="1">
        <v>222241</v>
      </c>
      <c r="M3342" s="3">
        <v>42531</v>
      </c>
      <c r="N3342" s="1" t="s">
        <v>89</v>
      </c>
      <c r="O3342" s="1">
        <v>116828</v>
      </c>
      <c r="P3342" s="1">
        <v>13000</v>
      </c>
      <c r="Q3342" s="1">
        <v>11.7</v>
      </c>
      <c r="R3342" s="1337">
        <v>152100</v>
      </c>
      <c r="S3342" s="4">
        <v>-7668.44</v>
      </c>
      <c r="T3342" s="1">
        <v>10.875999999999999</v>
      </c>
      <c r="U3342" s="1337">
        <v>141388</v>
      </c>
      <c r="V3342" s="1">
        <v>5.3600000000000002E-2</v>
      </c>
      <c r="W3342" s="1336">
        <v>696.93</v>
      </c>
      <c r="X3342" s="1">
        <v>13</v>
      </c>
      <c r="Y3342" s="1">
        <v>135</v>
      </c>
      <c r="Z3342" s="1" t="s">
        <v>259</v>
      </c>
      <c r="AA3342" s="1">
        <v>401</v>
      </c>
      <c r="AB3342" s="1337">
        <v>10712</v>
      </c>
    </row>
    <row r="3343" spans="1:28">
      <c r="A3343" s="1336" t="s">
        <v>1548</v>
      </c>
      <c r="B3343" s="2" t="s">
        <v>1627</v>
      </c>
      <c r="C3343" s="1" t="s">
        <v>1628</v>
      </c>
      <c r="D3343" s="1" t="s">
        <v>116</v>
      </c>
      <c r="E3343" s="1">
        <v>130339</v>
      </c>
      <c r="F3343" s="1336" t="s">
        <v>258</v>
      </c>
      <c r="G3343" s="1" t="s">
        <v>32</v>
      </c>
      <c r="H3343" s="1">
        <v>419475</v>
      </c>
      <c r="I3343" s="3">
        <v>42534</v>
      </c>
      <c r="J3343" s="3">
        <v>42527</v>
      </c>
      <c r="K3343" s="3">
        <v>42528</v>
      </c>
      <c r="L3343" s="1">
        <v>222355</v>
      </c>
      <c r="M3343" s="3">
        <v>42532</v>
      </c>
      <c r="N3343" s="1" t="s">
        <v>89</v>
      </c>
      <c r="O3343" s="1">
        <v>116864</v>
      </c>
      <c r="P3343" s="1">
        <v>5000</v>
      </c>
      <c r="Q3343" s="1">
        <v>11.7</v>
      </c>
      <c r="R3343" s="1337">
        <v>58500</v>
      </c>
      <c r="S3343" s="4">
        <v>-2949.4</v>
      </c>
      <c r="T3343" s="1">
        <v>10.875999999999999</v>
      </c>
      <c r="U3343" s="1337">
        <v>54380</v>
      </c>
      <c r="V3343" s="1">
        <v>5.3600000000000002E-2</v>
      </c>
      <c r="W3343" s="1336">
        <v>268.05</v>
      </c>
      <c r="X3343" s="1">
        <v>13</v>
      </c>
      <c r="Y3343" s="1">
        <v>135</v>
      </c>
      <c r="Z3343" s="1" t="s">
        <v>259</v>
      </c>
      <c r="AA3343" s="1">
        <v>401</v>
      </c>
      <c r="AB3343" s="1337">
        <v>4120</v>
      </c>
    </row>
    <row r="3344" spans="1:28">
      <c r="A3344" s="1336" t="s">
        <v>1548</v>
      </c>
      <c r="B3344" s="2" t="s">
        <v>1627</v>
      </c>
      <c r="C3344" s="1" t="s">
        <v>1628</v>
      </c>
      <c r="D3344" s="1" t="s">
        <v>116</v>
      </c>
      <c r="E3344" s="1">
        <v>130023</v>
      </c>
      <c r="F3344" s="1336" t="s">
        <v>153</v>
      </c>
      <c r="G3344" s="1" t="s">
        <v>32</v>
      </c>
      <c r="H3344" s="1">
        <v>419664</v>
      </c>
      <c r="I3344" s="3">
        <v>42531</v>
      </c>
      <c r="J3344" s="3">
        <v>42536</v>
      </c>
      <c r="K3344" s="3">
        <v>42536</v>
      </c>
      <c r="N3344" s="1" t="s">
        <v>89</v>
      </c>
      <c r="O3344" s="1">
        <v>117241</v>
      </c>
      <c r="P3344" s="1">
        <v>20000</v>
      </c>
      <c r="Q3344" s="1">
        <v>12.35</v>
      </c>
      <c r="R3344" s="1337">
        <v>247000</v>
      </c>
      <c r="S3344" s="4">
        <v>1202.4000000000001</v>
      </c>
      <c r="T3344" s="1">
        <v>10.875999999999999</v>
      </c>
      <c r="U3344" s="1337">
        <v>217520</v>
      </c>
      <c r="V3344" s="1">
        <v>5.3600000000000002E-2</v>
      </c>
      <c r="W3344" s="1337">
        <v>1072.2</v>
      </c>
      <c r="X3344" s="1">
        <v>13</v>
      </c>
      <c r="Y3344" s="1">
        <v>130</v>
      </c>
      <c r="AA3344" s="1">
        <v>401</v>
      </c>
      <c r="AB3344" s="1337">
        <v>29480</v>
      </c>
    </row>
    <row r="3345" spans="1:28">
      <c r="A3345" s="1336" t="s">
        <v>1548</v>
      </c>
      <c r="B3345" s="2" t="s">
        <v>1627</v>
      </c>
      <c r="C3345" s="1" t="s">
        <v>1628</v>
      </c>
      <c r="D3345" s="1" t="s">
        <v>116</v>
      </c>
      <c r="E3345" s="1">
        <v>130365</v>
      </c>
      <c r="F3345" s="1336" t="s">
        <v>432</v>
      </c>
      <c r="G3345" s="1" t="s">
        <v>32</v>
      </c>
      <c r="H3345" s="1">
        <v>419753</v>
      </c>
      <c r="I3345" s="3">
        <v>42535</v>
      </c>
      <c r="J3345" s="3">
        <v>42531</v>
      </c>
      <c r="K3345" s="3">
        <v>42531</v>
      </c>
      <c r="L3345" s="1">
        <v>222494</v>
      </c>
      <c r="M3345" s="3">
        <v>42535</v>
      </c>
      <c r="N3345" s="1" t="s">
        <v>89</v>
      </c>
      <c r="O3345" s="1">
        <v>117107</v>
      </c>
      <c r="P3345" s="1">
        <v>700</v>
      </c>
      <c r="Q3345" s="1">
        <v>12.3</v>
      </c>
      <c r="R3345" s="1337">
        <v>8610</v>
      </c>
      <c r="S3345" s="1">
        <v>7.08</v>
      </c>
      <c r="T3345" s="1">
        <v>10.875999999999999</v>
      </c>
      <c r="U3345" s="1337">
        <v>7613.2</v>
      </c>
      <c r="V3345" s="1">
        <v>5.3600000000000002E-2</v>
      </c>
      <c r="W3345" s="1336">
        <v>37.527000000000001</v>
      </c>
      <c r="X3345" s="1">
        <v>13</v>
      </c>
      <c r="Y3345" s="1">
        <v>135</v>
      </c>
      <c r="Z3345" s="1" t="s">
        <v>90</v>
      </c>
      <c r="AA3345" s="1">
        <v>401</v>
      </c>
      <c r="AB3345" s="1336">
        <v>996.8</v>
      </c>
    </row>
    <row r="3346" spans="1:28">
      <c r="A3346" s="1336" t="s">
        <v>1548</v>
      </c>
      <c r="B3346" s="2" t="s">
        <v>1627</v>
      </c>
      <c r="C3346" s="1" t="s">
        <v>1628</v>
      </c>
      <c r="D3346" s="1" t="s">
        <v>116</v>
      </c>
      <c r="E3346" s="1">
        <v>142059</v>
      </c>
      <c r="F3346" s="1336" t="s">
        <v>1443</v>
      </c>
      <c r="G3346" s="1" t="s">
        <v>32</v>
      </c>
      <c r="H3346" s="1">
        <v>419945</v>
      </c>
      <c r="I3346" s="3">
        <v>42526</v>
      </c>
      <c r="J3346" s="3">
        <v>42461</v>
      </c>
      <c r="K3346" s="3">
        <v>42482</v>
      </c>
      <c r="N3346" s="1" t="s">
        <v>56</v>
      </c>
      <c r="O3346" s="1">
        <v>5960</v>
      </c>
      <c r="P3346" s="1">
        <v>1000</v>
      </c>
      <c r="Q3346" s="1">
        <v>14.8687</v>
      </c>
      <c r="R3346" s="1337">
        <v>14868.7</v>
      </c>
      <c r="S3346" s="4">
        <v>2578.8200000000002</v>
      </c>
      <c r="T3346" s="1">
        <v>10.875999999999999</v>
      </c>
      <c r="U3346" s="1337">
        <v>10876</v>
      </c>
      <c r="V3346" s="1">
        <v>5.3600000000000002E-2</v>
      </c>
      <c r="W3346" s="1336">
        <v>53.61</v>
      </c>
      <c r="X3346" s="1">
        <v>13</v>
      </c>
      <c r="Y3346" s="1">
        <v>144</v>
      </c>
      <c r="AA3346" s="1">
        <v>401</v>
      </c>
      <c r="AB3346" s="1337">
        <v>3992.7</v>
      </c>
    </row>
    <row r="3347" spans="1:28">
      <c r="A3347" s="1336" t="s">
        <v>1548</v>
      </c>
      <c r="B3347" s="2" t="s">
        <v>1627</v>
      </c>
      <c r="C3347" s="1" t="s">
        <v>1628</v>
      </c>
      <c r="D3347" s="1" t="s">
        <v>116</v>
      </c>
      <c r="E3347" s="1">
        <v>130308</v>
      </c>
      <c r="F3347" s="1336" t="s">
        <v>126</v>
      </c>
      <c r="G3347" s="1" t="s">
        <v>32</v>
      </c>
      <c r="H3347" s="1">
        <v>420311</v>
      </c>
      <c r="I3347" s="3">
        <v>42541</v>
      </c>
      <c r="J3347" s="3">
        <v>42537</v>
      </c>
      <c r="K3347" s="3">
        <v>42538</v>
      </c>
      <c r="N3347" s="1" t="s">
        <v>89</v>
      </c>
      <c r="O3347" s="1">
        <v>117266</v>
      </c>
      <c r="P3347" s="1">
        <v>30000</v>
      </c>
      <c r="Q3347" s="1">
        <v>12.35</v>
      </c>
      <c r="R3347" s="1337">
        <v>370500</v>
      </c>
      <c r="S3347" s="4">
        <v>1803.6</v>
      </c>
      <c r="T3347" s="1">
        <v>10.875999999999999</v>
      </c>
      <c r="U3347" s="1337">
        <v>326280</v>
      </c>
      <c r="V3347" s="1">
        <v>5.3600000000000002E-2</v>
      </c>
      <c r="W3347" s="1337">
        <v>1608.3</v>
      </c>
      <c r="X3347" s="1">
        <v>13</v>
      </c>
      <c r="Y3347" s="1">
        <v>141</v>
      </c>
      <c r="AA3347" s="1">
        <v>401</v>
      </c>
      <c r="AB3347" s="1337">
        <v>44220</v>
      </c>
    </row>
    <row r="3348" spans="1:28">
      <c r="A3348" s="1336" t="s">
        <v>1548</v>
      </c>
      <c r="B3348" s="2" t="s">
        <v>1627</v>
      </c>
      <c r="C3348" s="1" t="s">
        <v>1628</v>
      </c>
      <c r="D3348" s="1" t="s">
        <v>116</v>
      </c>
      <c r="E3348" s="1">
        <v>130325</v>
      </c>
      <c r="F3348" s="1336" t="s">
        <v>440</v>
      </c>
      <c r="G3348" s="1" t="s">
        <v>32</v>
      </c>
      <c r="H3348" s="1">
        <v>420462</v>
      </c>
      <c r="I3348" s="3">
        <v>42543</v>
      </c>
      <c r="J3348" s="3">
        <v>42537</v>
      </c>
      <c r="K3348" s="3">
        <v>42538</v>
      </c>
      <c r="N3348" s="1" t="s">
        <v>89</v>
      </c>
      <c r="O3348" s="1">
        <v>117268</v>
      </c>
      <c r="P3348" s="1">
        <v>400</v>
      </c>
      <c r="Q3348" s="1">
        <v>12</v>
      </c>
      <c r="R3348" s="1337">
        <v>4800</v>
      </c>
      <c r="S3348" s="1">
        <v>-115.95</v>
      </c>
      <c r="T3348" s="1">
        <v>10.875999999999999</v>
      </c>
      <c r="U3348" s="1337">
        <v>4350.3999999999996</v>
      </c>
      <c r="V3348" s="1">
        <v>5.3600000000000002E-2</v>
      </c>
      <c r="W3348" s="1336">
        <v>21.443999999999999</v>
      </c>
      <c r="X3348" s="1">
        <v>13</v>
      </c>
      <c r="Y3348" s="1">
        <v>135</v>
      </c>
      <c r="Z3348" s="1" t="s">
        <v>143</v>
      </c>
      <c r="AA3348" s="1">
        <v>401</v>
      </c>
      <c r="AB3348" s="1336">
        <v>449.6</v>
      </c>
    </row>
    <row r="3349" spans="1:28">
      <c r="A3349" s="1336" t="s">
        <v>1548</v>
      </c>
      <c r="B3349" s="2" t="s">
        <v>1627</v>
      </c>
      <c r="C3349" s="1" t="s">
        <v>1628</v>
      </c>
      <c r="D3349" s="1" t="s">
        <v>116</v>
      </c>
      <c r="E3349" s="1">
        <v>130004</v>
      </c>
      <c r="F3349" s="1336" t="s">
        <v>125</v>
      </c>
      <c r="G3349" s="1" t="s">
        <v>32</v>
      </c>
      <c r="H3349" s="1">
        <v>420499</v>
      </c>
      <c r="I3349" s="3">
        <v>42542</v>
      </c>
      <c r="J3349" s="3">
        <v>42538</v>
      </c>
      <c r="K3349" s="3">
        <v>42541</v>
      </c>
      <c r="L3349" s="1">
        <v>222934</v>
      </c>
      <c r="M3349" s="3">
        <v>42542</v>
      </c>
      <c r="N3349" s="1" t="s">
        <v>89</v>
      </c>
      <c r="O3349" s="1">
        <v>117303</v>
      </c>
      <c r="P3349" s="1">
        <v>2000</v>
      </c>
      <c r="Q3349" s="1">
        <v>12.35</v>
      </c>
      <c r="R3349" s="1337">
        <v>24700</v>
      </c>
      <c r="S3349" s="1">
        <v>120.24</v>
      </c>
      <c r="T3349" s="1">
        <v>10.875999999999999</v>
      </c>
      <c r="U3349" s="1337">
        <v>21752</v>
      </c>
      <c r="V3349" s="1">
        <v>5.3600000000000002E-2</v>
      </c>
      <c r="W3349" s="1336">
        <v>107.22</v>
      </c>
      <c r="X3349" s="1">
        <v>13</v>
      </c>
      <c r="Y3349" s="1">
        <v>130</v>
      </c>
      <c r="AA3349" s="1">
        <v>401</v>
      </c>
      <c r="AB3349" s="1337">
        <v>2948</v>
      </c>
    </row>
    <row r="3350" spans="1:28">
      <c r="A3350" s="1336" t="s">
        <v>1548</v>
      </c>
      <c r="B3350" s="2" t="s">
        <v>1627</v>
      </c>
      <c r="C3350" s="1" t="s">
        <v>1628</v>
      </c>
      <c r="D3350" s="1" t="s">
        <v>116</v>
      </c>
      <c r="E3350" s="1">
        <v>130308</v>
      </c>
      <c r="F3350" s="1336" t="s">
        <v>126</v>
      </c>
      <c r="G3350" s="1" t="s">
        <v>32</v>
      </c>
      <c r="H3350" s="1">
        <v>420522</v>
      </c>
      <c r="I3350" s="3">
        <v>42543</v>
      </c>
      <c r="J3350" s="3">
        <v>42541</v>
      </c>
      <c r="K3350" s="3">
        <v>42542</v>
      </c>
      <c r="N3350" s="1" t="s">
        <v>89</v>
      </c>
      <c r="O3350" s="1">
        <v>117346</v>
      </c>
      <c r="P3350" s="1">
        <v>10000</v>
      </c>
      <c r="Q3350" s="1">
        <v>12.35</v>
      </c>
      <c r="R3350" s="1337">
        <v>123500</v>
      </c>
      <c r="S3350" s="1">
        <v>601.20000000000005</v>
      </c>
      <c r="T3350" s="1">
        <v>10.875999999999999</v>
      </c>
      <c r="U3350" s="1337">
        <v>108760</v>
      </c>
      <c r="V3350" s="1">
        <v>5.3600000000000002E-2</v>
      </c>
      <c r="W3350" s="1336">
        <v>536.1</v>
      </c>
      <c r="X3350" s="1">
        <v>13</v>
      </c>
      <c r="Y3350" s="1">
        <v>141</v>
      </c>
      <c r="AA3350" s="1">
        <v>401</v>
      </c>
      <c r="AB3350" s="1337">
        <v>14740</v>
      </c>
    </row>
    <row r="3351" spans="1:28">
      <c r="A3351" s="1336" t="s">
        <v>1548</v>
      </c>
      <c r="B3351" s="2" t="s">
        <v>1627</v>
      </c>
      <c r="C3351" s="1" t="s">
        <v>1628</v>
      </c>
      <c r="D3351" s="1" t="s">
        <v>116</v>
      </c>
      <c r="E3351" s="1">
        <v>130004</v>
      </c>
      <c r="F3351" s="1336" t="s">
        <v>125</v>
      </c>
      <c r="G3351" s="1" t="s">
        <v>32</v>
      </c>
      <c r="H3351" s="1">
        <v>420996</v>
      </c>
      <c r="I3351" s="3">
        <v>42545</v>
      </c>
      <c r="J3351" s="3">
        <v>42545</v>
      </c>
      <c r="K3351" s="3">
        <v>42548</v>
      </c>
      <c r="L3351" s="1">
        <v>223159</v>
      </c>
      <c r="M3351" s="3">
        <v>42545</v>
      </c>
      <c r="N3351" s="1" t="s">
        <v>89</v>
      </c>
      <c r="O3351" s="1">
        <v>117453</v>
      </c>
      <c r="P3351" s="1">
        <v>4000</v>
      </c>
      <c r="Q3351" s="1">
        <v>12</v>
      </c>
      <c r="R3351" s="1337">
        <v>48000</v>
      </c>
      <c r="S3351" s="4">
        <v>-1159.52</v>
      </c>
      <c r="T3351" s="1">
        <v>10.875999999999999</v>
      </c>
      <c r="U3351" s="1337">
        <v>43504</v>
      </c>
      <c r="V3351" s="1">
        <v>5.3600000000000002E-2</v>
      </c>
      <c r="W3351" s="1336">
        <v>214.44</v>
      </c>
      <c r="X3351" s="1">
        <v>13</v>
      </c>
      <c r="Y3351" s="1">
        <v>130</v>
      </c>
      <c r="AA3351" s="1">
        <v>401</v>
      </c>
      <c r="AB3351" s="1337">
        <v>4496</v>
      </c>
    </row>
    <row r="3352" spans="1:28">
      <c r="A3352" s="1336" t="s">
        <v>1548</v>
      </c>
      <c r="B3352" s="2" t="s">
        <v>1627</v>
      </c>
      <c r="C3352" s="1" t="s">
        <v>1628</v>
      </c>
      <c r="D3352" s="1" t="s">
        <v>116</v>
      </c>
      <c r="E3352" s="1">
        <v>130322</v>
      </c>
      <c r="F3352" s="1336" t="s">
        <v>142</v>
      </c>
      <c r="G3352" s="1" t="s">
        <v>32</v>
      </c>
      <c r="H3352" s="1">
        <v>421132</v>
      </c>
      <c r="I3352" s="3">
        <v>42546</v>
      </c>
      <c r="J3352" s="3">
        <v>42543</v>
      </c>
      <c r="K3352" s="3">
        <v>42544</v>
      </c>
      <c r="L3352" s="1">
        <v>223214</v>
      </c>
      <c r="M3352" s="3">
        <v>42545</v>
      </c>
      <c r="N3352" s="1" t="s">
        <v>89</v>
      </c>
      <c r="O3352" s="1">
        <v>117392</v>
      </c>
      <c r="P3352" s="1">
        <v>2000</v>
      </c>
      <c r="Q3352" s="1">
        <v>11.88</v>
      </c>
      <c r="R3352" s="1337">
        <v>23760</v>
      </c>
      <c r="S3352" s="1">
        <v>-819.76</v>
      </c>
      <c r="T3352" s="1">
        <v>10.875999999999999</v>
      </c>
      <c r="U3352" s="1337">
        <v>21752</v>
      </c>
      <c r="V3352" s="1">
        <v>5.3600000000000002E-2</v>
      </c>
      <c r="W3352" s="1336">
        <v>107.22</v>
      </c>
      <c r="X3352" s="1">
        <v>13</v>
      </c>
      <c r="Y3352" s="1">
        <v>135</v>
      </c>
      <c r="Z3352" s="1" t="s">
        <v>143</v>
      </c>
      <c r="AA3352" s="1">
        <v>401</v>
      </c>
      <c r="AB3352" s="1337">
        <v>2008</v>
      </c>
    </row>
    <row r="3353" spans="1:28">
      <c r="A3353" s="1336" t="s">
        <v>1548</v>
      </c>
      <c r="B3353" s="2" t="s">
        <v>1629</v>
      </c>
      <c r="C3353" s="1" t="s">
        <v>1628</v>
      </c>
      <c r="D3353" s="1" t="s">
        <v>76</v>
      </c>
      <c r="E3353" s="1">
        <v>140083</v>
      </c>
      <c r="F3353" s="1336" t="s">
        <v>117</v>
      </c>
      <c r="G3353" s="1" t="s">
        <v>32</v>
      </c>
      <c r="H3353" s="1">
        <v>418800</v>
      </c>
      <c r="I3353" s="3">
        <v>42528</v>
      </c>
      <c r="J3353" s="3">
        <v>42520</v>
      </c>
      <c r="K3353" s="3">
        <v>42541</v>
      </c>
      <c r="L3353" s="1">
        <v>221911</v>
      </c>
      <c r="M3353" s="3">
        <v>42528</v>
      </c>
      <c r="N3353" s="1" t="s">
        <v>89</v>
      </c>
      <c r="O3353" s="1">
        <v>116571</v>
      </c>
      <c r="P3353" s="1">
        <v>1500</v>
      </c>
      <c r="Q3353" s="1">
        <v>12.3</v>
      </c>
      <c r="R3353" s="1337">
        <v>18450</v>
      </c>
      <c r="S3353" s="1">
        <v>15.18</v>
      </c>
      <c r="T3353" s="1">
        <v>10.875999999999999</v>
      </c>
      <c r="U3353" s="1337">
        <v>16314</v>
      </c>
      <c r="V3353" s="1">
        <v>5.3600000000000002E-2</v>
      </c>
      <c r="W3353" s="1336">
        <v>80.415000000000006</v>
      </c>
      <c r="X3353" s="1">
        <v>13</v>
      </c>
      <c r="Y3353" s="1">
        <v>141</v>
      </c>
      <c r="AA3353" s="1">
        <v>401</v>
      </c>
      <c r="AB3353" s="1337">
        <v>2136</v>
      </c>
    </row>
    <row r="3354" spans="1:28">
      <c r="A3354" s="1336" t="s">
        <v>1548</v>
      </c>
      <c r="B3354" s="2" t="s">
        <v>1630</v>
      </c>
      <c r="C3354" s="1" t="s">
        <v>1628</v>
      </c>
      <c r="D3354" s="1" t="s">
        <v>65</v>
      </c>
      <c r="E3354" s="1">
        <v>140008</v>
      </c>
      <c r="F3354" s="1336" t="s">
        <v>123</v>
      </c>
      <c r="G3354" s="1" t="s">
        <v>32</v>
      </c>
      <c r="H3354" s="1">
        <v>419708</v>
      </c>
      <c r="I3354" s="3">
        <v>42535</v>
      </c>
      <c r="J3354" s="3">
        <v>42522</v>
      </c>
      <c r="K3354" s="3">
        <v>42541</v>
      </c>
      <c r="L3354" s="1">
        <v>222493</v>
      </c>
      <c r="M3354" s="3">
        <v>42535</v>
      </c>
      <c r="N3354" s="1" t="s">
        <v>89</v>
      </c>
      <c r="O3354" s="1">
        <v>116701</v>
      </c>
      <c r="P3354" s="1">
        <v>5000</v>
      </c>
      <c r="Q3354" s="1">
        <v>12.3</v>
      </c>
      <c r="R3354" s="1337">
        <v>61500</v>
      </c>
      <c r="S3354" s="1">
        <v>50.6</v>
      </c>
      <c r="T3354" s="1">
        <v>10.875999999999999</v>
      </c>
      <c r="U3354" s="1337">
        <v>54380</v>
      </c>
      <c r="V3354" s="1">
        <v>5.3600000000000002E-2</v>
      </c>
      <c r="W3354" s="1336">
        <v>268.05</v>
      </c>
      <c r="X3354" s="1">
        <v>13</v>
      </c>
      <c r="Y3354" s="1">
        <v>141</v>
      </c>
      <c r="AA3354" s="1">
        <v>401</v>
      </c>
      <c r="AB3354" s="1337">
        <v>7120</v>
      </c>
    </row>
    <row r="3355" spans="1:28">
      <c r="A3355" s="1336" t="s">
        <v>1548</v>
      </c>
      <c r="B3355" s="2" t="s">
        <v>1630</v>
      </c>
      <c r="C3355" s="1" t="s">
        <v>1628</v>
      </c>
      <c r="D3355" s="1" t="s">
        <v>65</v>
      </c>
      <c r="E3355" s="1">
        <v>130308</v>
      </c>
      <c r="F3355" s="1336" t="s">
        <v>126</v>
      </c>
      <c r="G3355" s="1" t="s">
        <v>32</v>
      </c>
      <c r="H3355" s="1">
        <v>421080</v>
      </c>
      <c r="I3355" s="3">
        <v>42548</v>
      </c>
      <c r="J3355" s="3">
        <v>42524</v>
      </c>
      <c r="K3355" s="3">
        <v>42544</v>
      </c>
      <c r="N3355" s="1" t="s">
        <v>89</v>
      </c>
      <c r="O3355" s="1">
        <v>116776</v>
      </c>
      <c r="P3355" s="1">
        <v>1000</v>
      </c>
      <c r="Q3355" s="1">
        <v>12.6</v>
      </c>
      <c r="R3355" s="1337">
        <v>12600</v>
      </c>
      <c r="S3355" s="1">
        <v>310.12</v>
      </c>
      <c r="T3355" s="1">
        <v>10.875999999999999</v>
      </c>
      <c r="U3355" s="1337">
        <v>10876</v>
      </c>
      <c r="V3355" s="1">
        <v>5.3600000000000002E-2</v>
      </c>
      <c r="W3355" s="1336">
        <v>53.61</v>
      </c>
      <c r="X3355" s="1">
        <v>13</v>
      </c>
      <c r="Y3355" s="1">
        <v>141</v>
      </c>
      <c r="AA3355" s="1">
        <v>401</v>
      </c>
      <c r="AB3355" s="1337">
        <v>1724</v>
      </c>
    </row>
    <row r="3356" spans="1:28">
      <c r="A3356" s="1336" t="s">
        <v>1548</v>
      </c>
      <c r="B3356" s="2" t="s">
        <v>1631</v>
      </c>
      <c r="C3356" s="1" t="s">
        <v>1628</v>
      </c>
      <c r="D3356" s="1" t="s">
        <v>1632</v>
      </c>
      <c r="E3356" s="1">
        <v>130140</v>
      </c>
      <c r="F3356" s="1336" t="s">
        <v>222</v>
      </c>
      <c r="G3356" s="1" t="s">
        <v>32</v>
      </c>
      <c r="H3356" s="1">
        <v>419942</v>
      </c>
      <c r="I3356" s="3">
        <v>42537</v>
      </c>
      <c r="J3356" s="3">
        <v>42515</v>
      </c>
      <c r="K3356" s="3">
        <v>42536</v>
      </c>
      <c r="N3356" s="1" t="s">
        <v>89</v>
      </c>
      <c r="O3356" s="1">
        <v>116448</v>
      </c>
      <c r="P3356" s="1">
        <v>1600</v>
      </c>
      <c r="Q3356" s="1">
        <v>12.6</v>
      </c>
      <c r="R3356" s="1337">
        <v>20160</v>
      </c>
      <c r="S3356" s="1">
        <v>496.19</v>
      </c>
      <c r="T3356" s="1">
        <v>10.875999999999999</v>
      </c>
      <c r="U3356" s="1337">
        <v>17401.599999999999</v>
      </c>
      <c r="V3356" s="1">
        <v>5.3600000000000002E-2</v>
      </c>
      <c r="W3356" s="1336">
        <v>85.775999999999996</v>
      </c>
      <c r="X3356" s="1">
        <v>13</v>
      </c>
      <c r="Y3356" s="1">
        <v>130</v>
      </c>
      <c r="AA3356" s="1">
        <v>401</v>
      </c>
      <c r="AB3356" s="1337">
        <v>2758.4</v>
      </c>
    </row>
    <row r="3357" spans="1:28">
      <c r="A3357" s="1336" t="s">
        <v>1548</v>
      </c>
      <c r="B3357" s="2" t="s">
        <v>1633</v>
      </c>
      <c r="C3357" s="1" t="s">
        <v>1628</v>
      </c>
      <c r="D3357" s="1" t="s">
        <v>131</v>
      </c>
      <c r="E3357" s="1">
        <v>130001</v>
      </c>
      <c r="F3357" s="1336" t="s">
        <v>132</v>
      </c>
      <c r="G3357" s="1" t="s">
        <v>32</v>
      </c>
      <c r="H3357" s="1">
        <v>421055</v>
      </c>
      <c r="I3357" s="3">
        <v>42548</v>
      </c>
      <c r="J3357" s="3">
        <v>42528</v>
      </c>
      <c r="K3357" s="3">
        <v>42546</v>
      </c>
      <c r="N3357" s="1" t="s">
        <v>89</v>
      </c>
      <c r="O3357" s="1">
        <v>116969</v>
      </c>
      <c r="P3357" s="1">
        <v>3000</v>
      </c>
      <c r="Q3357" s="1">
        <v>12.3</v>
      </c>
      <c r="R3357" s="1337">
        <v>36900</v>
      </c>
      <c r="S3357" s="1">
        <v>30.36</v>
      </c>
      <c r="T3357" s="1">
        <v>10.875999999999999</v>
      </c>
      <c r="U3357" s="1337">
        <v>32628</v>
      </c>
      <c r="V3357" s="1">
        <v>5.3600000000000002E-2</v>
      </c>
      <c r="W3357" s="1336">
        <v>160.83000000000001</v>
      </c>
      <c r="X3357" s="1">
        <v>13</v>
      </c>
      <c r="Y3357" s="1">
        <v>130</v>
      </c>
      <c r="AA3357" s="1">
        <v>401</v>
      </c>
      <c r="AB3357" s="1337">
        <v>4272</v>
      </c>
    </row>
    <row r="3358" spans="1:28">
      <c r="A3358" s="1336" t="s">
        <v>1548</v>
      </c>
      <c r="B3358" s="2" t="s">
        <v>1633</v>
      </c>
      <c r="C3358" s="1" t="s">
        <v>1628</v>
      </c>
      <c r="D3358" s="1" t="s">
        <v>131</v>
      </c>
      <c r="E3358" s="1">
        <v>130001</v>
      </c>
      <c r="F3358" s="1336" t="s">
        <v>132</v>
      </c>
      <c r="G3358" s="1" t="s">
        <v>32</v>
      </c>
      <c r="H3358" s="1">
        <v>421057</v>
      </c>
      <c r="I3358" s="3">
        <v>42548</v>
      </c>
      <c r="J3358" s="3">
        <v>42530</v>
      </c>
      <c r="K3358" s="3">
        <v>42546</v>
      </c>
      <c r="N3358" s="1" t="s">
        <v>89</v>
      </c>
      <c r="O3358" s="1">
        <v>117058</v>
      </c>
      <c r="P3358" s="1">
        <v>3000</v>
      </c>
      <c r="Q3358" s="1">
        <v>12.3</v>
      </c>
      <c r="R3358" s="1337">
        <v>36900</v>
      </c>
      <c r="S3358" s="1">
        <v>30.36</v>
      </c>
      <c r="T3358" s="1">
        <v>10.875999999999999</v>
      </c>
      <c r="U3358" s="1337">
        <v>32628</v>
      </c>
      <c r="V3358" s="1">
        <v>5.3600000000000002E-2</v>
      </c>
      <c r="W3358" s="1336">
        <v>160.83000000000001</v>
      </c>
      <c r="X3358" s="1">
        <v>13</v>
      </c>
      <c r="Y3358" s="1">
        <v>130</v>
      </c>
      <c r="AA3358" s="1">
        <v>401</v>
      </c>
      <c r="AB3358" s="1337">
        <v>4272</v>
      </c>
    </row>
    <row r="3359" spans="1:28">
      <c r="A3359" s="1336" t="s">
        <v>1548</v>
      </c>
      <c r="B3359" s="2" t="s">
        <v>1633</v>
      </c>
      <c r="C3359" s="1" t="s">
        <v>1628</v>
      </c>
      <c r="D3359" s="1" t="s">
        <v>131</v>
      </c>
      <c r="E3359" s="1">
        <v>130001</v>
      </c>
      <c r="F3359" s="1336" t="s">
        <v>132</v>
      </c>
      <c r="G3359" s="1" t="s">
        <v>32</v>
      </c>
      <c r="H3359" s="1">
        <v>421057</v>
      </c>
      <c r="I3359" s="3">
        <v>42548</v>
      </c>
      <c r="J3359" s="3">
        <v>42530</v>
      </c>
      <c r="K3359" s="3">
        <v>42546</v>
      </c>
      <c r="N3359" s="1" t="s">
        <v>89</v>
      </c>
      <c r="O3359" s="1">
        <v>117058</v>
      </c>
      <c r="P3359" s="1">
        <v>3000</v>
      </c>
      <c r="Q3359" s="1">
        <v>12.3</v>
      </c>
      <c r="R3359" s="1337">
        <v>36900</v>
      </c>
      <c r="S3359" s="1">
        <v>30.36</v>
      </c>
      <c r="T3359" s="1">
        <v>10.875999999999999</v>
      </c>
      <c r="U3359" s="1337">
        <v>32628</v>
      </c>
      <c r="V3359" s="1">
        <v>5.3600000000000002E-2</v>
      </c>
      <c r="W3359" s="1336">
        <v>160.83000000000001</v>
      </c>
      <c r="X3359" s="1">
        <v>13</v>
      </c>
      <c r="Y3359" s="1">
        <v>130</v>
      </c>
      <c r="AA3359" s="1">
        <v>401</v>
      </c>
      <c r="AB3359" s="1337">
        <v>4272</v>
      </c>
    </row>
    <row r="3360" spans="1:28">
      <c r="A3360" s="1336" t="s">
        <v>1548</v>
      </c>
      <c r="B3360" s="2" t="s">
        <v>1633</v>
      </c>
      <c r="C3360" s="1" t="s">
        <v>1628</v>
      </c>
      <c r="D3360" s="1" t="s">
        <v>131</v>
      </c>
      <c r="E3360" s="1">
        <v>130001</v>
      </c>
      <c r="F3360" s="1336" t="s">
        <v>132</v>
      </c>
      <c r="G3360" s="1" t="s">
        <v>32</v>
      </c>
      <c r="H3360" s="1">
        <v>421300</v>
      </c>
      <c r="I3360" s="3">
        <v>42549</v>
      </c>
      <c r="J3360" s="3">
        <v>42528</v>
      </c>
      <c r="K3360" s="3">
        <v>42546</v>
      </c>
      <c r="N3360" s="1" t="s">
        <v>89</v>
      </c>
      <c r="O3360" s="1">
        <v>116969</v>
      </c>
      <c r="P3360" s="1">
        <v>3000</v>
      </c>
      <c r="Q3360" s="1">
        <v>12.3</v>
      </c>
      <c r="R3360" s="1337">
        <v>36900</v>
      </c>
      <c r="S3360" s="1">
        <v>30.36</v>
      </c>
      <c r="T3360" s="1">
        <v>10.875999999999999</v>
      </c>
      <c r="U3360" s="1337">
        <v>32628</v>
      </c>
      <c r="V3360" s="1">
        <v>5.3600000000000002E-2</v>
      </c>
      <c r="W3360" s="1336">
        <v>160.83000000000001</v>
      </c>
      <c r="X3360" s="1">
        <v>13</v>
      </c>
      <c r="Y3360" s="1">
        <v>130</v>
      </c>
      <c r="AA3360" s="1">
        <v>401</v>
      </c>
      <c r="AB3360" s="1337">
        <v>4272</v>
      </c>
    </row>
    <row r="3361" spans="1:28">
      <c r="A3361" s="1336" t="s">
        <v>1548</v>
      </c>
      <c r="B3361" s="2" t="s">
        <v>1634</v>
      </c>
      <c r="C3361" s="1" t="s">
        <v>1635</v>
      </c>
      <c r="D3361" s="1" t="s">
        <v>116</v>
      </c>
      <c r="E3361" s="1">
        <v>130023</v>
      </c>
      <c r="F3361" s="1336" t="s">
        <v>153</v>
      </c>
      <c r="G3361" s="1" t="s">
        <v>53</v>
      </c>
      <c r="H3361" s="1">
        <v>7303</v>
      </c>
      <c r="I3361" s="3">
        <v>42531</v>
      </c>
      <c r="J3361" s="3">
        <v>42536</v>
      </c>
      <c r="K3361" s="3">
        <v>42536</v>
      </c>
      <c r="N3361" s="1" t="s">
        <v>54</v>
      </c>
      <c r="O3361" s="1">
        <v>7494</v>
      </c>
      <c r="P3361" s="1">
        <v>-10000</v>
      </c>
      <c r="Q3361" s="1">
        <v>7.7</v>
      </c>
      <c r="R3361" s="1337">
        <v>-77000</v>
      </c>
      <c r="S3361" s="4">
        <v>45898.8</v>
      </c>
      <c r="T3361" s="1">
        <v>10.875999999999999</v>
      </c>
      <c r="U3361" s="1337">
        <v>-108760</v>
      </c>
      <c r="V3361" s="1">
        <v>5.3600000000000002E-2</v>
      </c>
      <c r="W3361" s="1336">
        <v>-536.1</v>
      </c>
      <c r="X3361" s="1">
        <v>13</v>
      </c>
      <c r="Y3361" s="1">
        <v>130</v>
      </c>
      <c r="AA3361" s="1">
        <v>401</v>
      </c>
      <c r="AB3361" s="1337">
        <v>31760</v>
      </c>
    </row>
    <row r="3362" spans="1:28">
      <c r="A3362" s="1336" t="s">
        <v>1548</v>
      </c>
      <c r="B3362" s="2" t="s">
        <v>1634</v>
      </c>
      <c r="C3362" s="1" t="s">
        <v>1635</v>
      </c>
      <c r="D3362" s="1" t="s">
        <v>116</v>
      </c>
      <c r="E3362" s="1">
        <v>130004</v>
      </c>
      <c r="F3362" s="1336" t="s">
        <v>125</v>
      </c>
      <c r="G3362" s="1" t="s">
        <v>32</v>
      </c>
      <c r="H3362" s="1">
        <v>418322</v>
      </c>
      <c r="I3362" s="3">
        <v>42524</v>
      </c>
      <c r="J3362" s="3">
        <v>42521</v>
      </c>
      <c r="K3362" s="3">
        <v>42523</v>
      </c>
      <c r="L3362" s="1">
        <v>221608</v>
      </c>
      <c r="M3362" s="3">
        <v>42523</v>
      </c>
      <c r="N3362" s="1" t="s">
        <v>89</v>
      </c>
      <c r="O3362" s="1">
        <v>116639</v>
      </c>
      <c r="P3362" s="1">
        <v>3000</v>
      </c>
      <c r="Q3362" s="1">
        <v>12.47</v>
      </c>
      <c r="R3362" s="1337">
        <v>37410</v>
      </c>
      <c r="S3362" s="1">
        <v>540.36</v>
      </c>
      <c r="T3362" s="1">
        <v>10.875999999999999</v>
      </c>
      <c r="U3362" s="1337">
        <v>32628</v>
      </c>
      <c r="V3362" s="1">
        <v>5.3600000000000002E-2</v>
      </c>
      <c r="W3362" s="1336">
        <v>160.83000000000001</v>
      </c>
      <c r="X3362" s="1">
        <v>13</v>
      </c>
      <c r="Y3362" s="1">
        <v>130</v>
      </c>
      <c r="AA3362" s="1">
        <v>401</v>
      </c>
      <c r="AB3362" s="1337">
        <v>4782</v>
      </c>
    </row>
    <row r="3363" spans="1:28">
      <c r="A3363" s="1336" t="s">
        <v>1548</v>
      </c>
      <c r="B3363" s="2" t="s">
        <v>1634</v>
      </c>
      <c r="C3363" s="1" t="s">
        <v>1635</v>
      </c>
      <c r="D3363" s="1" t="s">
        <v>116</v>
      </c>
      <c r="E3363" s="1">
        <v>140008</v>
      </c>
      <c r="F3363" s="1336" t="s">
        <v>123</v>
      </c>
      <c r="G3363" s="1" t="s">
        <v>32</v>
      </c>
      <c r="H3363" s="1">
        <v>418865</v>
      </c>
      <c r="I3363" s="3">
        <v>42528</v>
      </c>
      <c r="J3363" s="3">
        <v>42522</v>
      </c>
      <c r="K3363" s="3">
        <v>42527</v>
      </c>
      <c r="L3363" s="1">
        <v>221941</v>
      </c>
      <c r="M3363" s="3">
        <v>42528</v>
      </c>
      <c r="N3363" s="1" t="s">
        <v>89</v>
      </c>
      <c r="O3363" s="1">
        <v>116701</v>
      </c>
      <c r="P3363" s="1">
        <v>5000</v>
      </c>
      <c r="Q3363" s="1">
        <v>12.3</v>
      </c>
      <c r="R3363" s="1337">
        <v>61500</v>
      </c>
      <c r="S3363" s="1">
        <v>50.6</v>
      </c>
      <c r="T3363" s="1">
        <v>10.875999999999999</v>
      </c>
      <c r="U3363" s="1337">
        <v>54380</v>
      </c>
      <c r="V3363" s="1">
        <v>5.3600000000000002E-2</v>
      </c>
      <c r="W3363" s="1336">
        <v>268.05</v>
      </c>
      <c r="X3363" s="1">
        <v>13</v>
      </c>
      <c r="Y3363" s="1">
        <v>141</v>
      </c>
      <c r="AA3363" s="1">
        <v>401</v>
      </c>
      <c r="AB3363" s="1337">
        <v>7120</v>
      </c>
    </row>
    <row r="3364" spans="1:28">
      <c r="A3364" s="1336" t="s">
        <v>1548</v>
      </c>
      <c r="B3364" s="2" t="s">
        <v>1634</v>
      </c>
      <c r="C3364" s="1" t="s">
        <v>1635</v>
      </c>
      <c r="D3364" s="1" t="s">
        <v>116</v>
      </c>
      <c r="E3364" s="1">
        <v>130236</v>
      </c>
      <c r="F3364" s="1336" t="s">
        <v>427</v>
      </c>
      <c r="G3364" s="1" t="s">
        <v>32</v>
      </c>
      <c r="H3364" s="1">
        <v>418947</v>
      </c>
      <c r="I3364" s="3">
        <v>42529</v>
      </c>
      <c r="J3364" s="3">
        <v>42527</v>
      </c>
      <c r="K3364" s="3">
        <v>42528</v>
      </c>
      <c r="L3364" s="1">
        <v>222026</v>
      </c>
      <c r="M3364" s="3">
        <v>42528</v>
      </c>
      <c r="N3364" s="1" t="s">
        <v>89</v>
      </c>
      <c r="O3364" s="1">
        <v>116844</v>
      </c>
      <c r="P3364" s="1">
        <v>2000</v>
      </c>
      <c r="Q3364" s="1">
        <v>11.88</v>
      </c>
      <c r="R3364" s="1337">
        <v>23760</v>
      </c>
      <c r="S3364" s="1">
        <v>-819.76</v>
      </c>
      <c r="T3364" s="1">
        <v>10.875999999999999</v>
      </c>
      <c r="U3364" s="1337">
        <v>21752</v>
      </c>
      <c r="V3364" s="1">
        <v>5.3600000000000002E-2</v>
      </c>
      <c r="W3364" s="1336">
        <v>107.22</v>
      </c>
      <c r="X3364" s="1">
        <v>13</v>
      </c>
      <c r="Y3364" s="1">
        <v>135</v>
      </c>
      <c r="Z3364" s="1" t="s">
        <v>143</v>
      </c>
      <c r="AA3364" s="1">
        <v>401</v>
      </c>
      <c r="AB3364" s="1337">
        <v>2008</v>
      </c>
    </row>
    <row r="3365" spans="1:28">
      <c r="A3365" s="1336" t="s">
        <v>1548</v>
      </c>
      <c r="B3365" s="2" t="s">
        <v>1634</v>
      </c>
      <c r="C3365" s="1" t="s">
        <v>1635</v>
      </c>
      <c r="D3365" s="1" t="s">
        <v>116</v>
      </c>
      <c r="E3365" s="1">
        <v>130023</v>
      </c>
      <c r="F3365" s="1336" t="s">
        <v>153</v>
      </c>
      <c r="G3365" s="1" t="s">
        <v>32</v>
      </c>
      <c r="H3365" s="1">
        <v>419123</v>
      </c>
      <c r="I3365" s="3">
        <v>42531</v>
      </c>
      <c r="J3365" s="3">
        <v>42530</v>
      </c>
      <c r="K3365" s="3">
        <v>42530</v>
      </c>
      <c r="N3365" s="1" t="s">
        <v>89</v>
      </c>
      <c r="O3365" s="1">
        <v>117059</v>
      </c>
      <c r="P3365" s="1">
        <v>10000</v>
      </c>
      <c r="Q3365" s="1">
        <v>7.7</v>
      </c>
      <c r="R3365" s="1337">
        <v>77000</v>
      </c>
      <c r="S3365" s="4">
        <v>-45898.8</v>
      </c>
      <c r="T3365" s="1">
        <v>10.875999999999999</v>
      </c>
      <c r="U3365" s="1337">
        <v>108760</v>
      </c>
      <c r="V3365" s="1">
        <v>5.3600000000000002E-2</v>
      </c>
      <c r="W3365" s="1336">
        <v>536.1</v>
      </c>
      <c r="X3365" s="1">
        <v>13</v>
      </c>
      <c r="Y3365" s="1">
        <v>130</v>
      </c>
      <c r="AA3365" s="1">
        <v>401</v>
      </c>
      <c r="AB3365" s="1337">
        <v>-31760</v>
      </c>
    </row>
    <row r="3366" spans="1:28">
      <c r="A3366" s="1336" t="s">
        <v>1548</v>
      </c>
      <c r="B3366" s="2" t="s">
        <v>1634</v>
      </c>
      <c r="C3366" s="1" t="s">
        <v>1635</v>
      </c>
      <c r="D3366" s="1" t="s">
        <v>116</v>
      </c>
      <c r="E3366" s="1">
        <v>130157</v>
      </c>
      <c r="F3366" s="1336" t="s">
        <v>415</v>
      </c>
      <c r="G3366" s="1" t="s">
        <v>32</v>
      </c>
      <c r="H3366" s="1">
        <v>419193</v>
      </c>
      <c r="I3366" s="3">
        <v>42531</v>
      </c>
      <c r="J3366" s="3">
        <v>42529</v>
      </c>
      <c r="K3366" s="3">
        <v>42530</v>
      </c>
      <c r="L3366" s="1">
        <v>222166</v>
      </c>
      <c r="M3366" s="3">
        <v>42530</v>
      </c>
      <c r="N3366" s="1" t="s">
        <v>89</v>
      </c>
      <c r="O3366" s="1">
        <v>116985</v>
      </c>
      <c r="P3366" s="1">
        <v>5000</v>
      </c>
      <c r="Q3366" s="1">
        <v>12.47</v>
      </c>
      <c r="R3366" s="1337">
        <v>62350</v>
      </c>
      <c r="S3366" s="1">
        <v>900.6</v>
      </c>
      <c r="T3366" s="1">
        <v>10.875999999999999</v>
      </c>
      <c r="U3366" s="1337">
        <v>54380</v>
      </c>
      <c r="V3366" s="1">
        <v>5.3600000000000002E-2</v>
      </c>
      <c r="W3366" s="1336">
        <v>268.05</v>
      </c>
      <c r="X3366" s="1">
        <v>13</v>
      </c>
      <c r="Y3366" s="1">
        <v>130</v>
      </c>
      <c r="AA3366" s="1">
        <v>401</v>
      </c>
      <c r="AB3366" s="1337">
        <v>7970</v>
      </c>
    </row>
    <row r="3367" spans="1:28">
      <c r="A3367" s="1336" t="s">
        <v>1548</v>
      </c>
      <c r="B3367" s="2" t="s">
        <v>1634</v>
      </c>
      <c r="C3367" s="1" t="s">
        <v>1635</v>
      </c>
      <c r="D3367" s="1" t="s">
        <v>116</v>
      </c>
      <c r="E3367" s="1">
        <v>140083</v>
      </c>
      <c r="F3367" s="1336" t="s">
        <v>117</v>
      </c>
      <c r="G3367" s="1" t="s">
        <v>32</v>
      </c>
      <c r="H3367" s="1">
        <v>419235</v>
      </c>
      <c r="I3367" s="3">
        <v>42531</v>
      </c>
      <c r="J3367" s="3">
        <v>42527</v>
      </c>
      <c r="K3367" s="3">
        <v>42528</v>
      </c>
      <c r="L3367" s="1">
        <v>222269</v>
      </c>
      <c r="M3367" s="3">
        <v>42531</v>
      </c>
      <c r="N3367" s="1" t="s">
        <v>89</v>
      </c>
      <c r="O3367" s="1">
        <v>116822</v>
      </c>
      <c r="P3367" s="1">
        <v>2000</v>
      </c>
      <c r="Q3367" s="1">
        <v>12</v>
      </c>
      <c r="R3367" s="1337">
        <v>24000</v>
      </c>
      <c r="S3367" s="1">
        <v>-579.76</v>
      </c>
      <c r="T3367" s="1">
        <v>10.875999999999999</v>
      </c>
      <c r="U3367" s="1337">
        <v>21752</v>
      </c>
      <c r="V3367" s="1">
        <v>5.3600000000000002E-2</v>
      </c>
      <c r="W3367" s="1336">
        <v>107.22</v>
      </c>
      <c r="X3367" s="1">
        <v>13</v>
      </c>
      <c r="Y3367" s="1">
        <v>141</v>
      </c>
      <c r="AA3367" s="1">
        <v>401</v>
      </c>
      <c r="AB3367" s="1337">
        <v>2248</v>
      </c>
    </row>
    <row r="3368" spans="1:28">
      <c r="A3368" s="1336" t="s">
        <v>1548</v>
      </c>
      <c r="B3368" s="2" t="s">
        <v>1634</v>
      </c>
      <c r="C3368" s="1" t="s">
        <v>1635</v>
      </c>
      <c r="D3368" s="1" t="s">
        <v>116</v>
      </c>
      <c r="E3368" s="1">
        <v>130349</v>
      </c>
      <c r="F3368" s="1336" t="s">
        <v>141</v>
      </c>
      <c r="G3368" s="1" t="s">
        <v>32</v>
      </c>
      <c r="H3368" s="1">
        <v>419300</v>
      </c>
      <c r="I3368" s="3">
        <v>42534</v>
      </c>
      <c r="J3368" s="3">
        <v>42524</v>
      </c>
      <c r="K3368" s="3">
        <v>42528</v>
      </c>
      <c r="N3368" s="1" t="s">
        <v>89</v>
      </c>
      <c r="O3368" s="1">
        <v>116796</v>
      </c>
      <c r="P3368" s="1">
        <v>3000</v>
      </c>
      <c r="Q3368" s="1">
        <v>12.35</v>
      </c>
      <c r="R3368" s="1337">
        <v>37050</v>
      </c>
      <c r="S3368" s="1">
        <v>180.36</v>
      </c>
      <c r="T3368" s="1">
        <v>10.875999999999999</v>
      </c>
      <c r="U3368" s="1337">
        <v>32628</v>
      </c>
      <c r="V3368" s="1">
        <v>5.3600000000000002E-2</v>
      </c>
      <c r="W3368" s="1336">
        <v>160.83000000000001</v>
      </c>
      <c r="X3368" s="1">
        <v>13</v>
      </c>
      <c r="Y3368" s="1">
        <v>141</v>
      </c>
      <c r="AA3368" s="1">
        <v>401</v>
      </c>
      <c r="AB3368" s="1337">
        <v>4422</v>
      </c>
    </row>
    <row r="3369" spans="1:28">
      <c r="A3369" s="1336" t="s">
        <v>1548</v>
      </c>
      <c r="B3369" s="2" t="s">
        <v>1634</v>
      </c>
      <c r="C3369" s="1" t="s">
        <v>1635</v>
      </c>
      <c r="D3369" s="1" t="s">
        <v>116</v>
      </c>
      <c r="E3369" s="1">
        <v>130375</v>
      </c>
      <c r="F3369" s="1336" t="s">
        <v>458</v>
      </c>
      <c r="G3369" s="1" t="s">
        <v>32</v>
      </c>
      <c r="H3369" s="1">
        <v>419459</v>
      </c>
      <c r="I3369" s="3">
        <v>42534</v>
      </c>
      <c r="J3369" s="3">
        <v>42530</v>
      </c>
      <c r="K3369" s="3">
        <v>42531</v>
      </c>
      <c r="L3369" s="1">
        <v>222419</v>
      </c>
      <c r="M3369" s="3">
        <v>42534</v>
      </c>
      <c r="N3369" s="1" t="s">
        <v>89</v>
      </c>
      <c r="O3369" s="1">
        <v>117043</v>
      </c>
      <c r="P3369" s="1">
        <v>1500</v>
      </c>
      <c r="Q3369" s="1">
        <v>12.9</v>
      </c>
      <c r="R3369" s="1337">
        <v>19350</v>
      </c>
      <c r="S3369" s="1">
        <v>915.18</v>
      </c>
      <c r="T3369" s="1">
        <v>10.875999999999999</v>
      </c>
      <c r="U3369" s="1337">
        <v>16314</v>
      </c>
      <c r="V3369" s="1">
        <v>5.3600000000000002E-2</v>
      </c>
      <c r="W3369" s="1336">
        <v>80.415000000000006</v>
      </c>
      <c r="X3369" s="1">
        <v>13</v>
      </c>
      <c r="Y3369" s="1">
        <v>135</v>
      </c>
      <c r="Z3369" s="1" t="s">
        <v>259</v>
      </c>
      <c r="AA3369" s="1">
        <v>401</v>
      </c>
      <c r="AB3369" s="1337">
        <v>3036</v>
      </c>
    </row>
    <row r="3370" spans="1:28">
      <c r="A3370" s="1336" t="s">
        <v>1548</v>
      </c>
      <c r="B3370" s="2" t="s">
        <v>1634</v>
      </c>
      <c r="C3370" s="1" t="s">
        <v>1635</v>
      </c>
      <c r="D3370" s="1" t="s">
        <v>116</v>
      </c>
      <c r="E3370" s="1">
        <v>130020</v>
      </c>
      <c r="F3370" s="1336" t="s">
        <v>191</v>
      </c>
      <c r="G3370" s="1" t="s">
        <v>32</v>
      </c>
      <c r="H3370" s="1">
        <v>419631</v>
      </c>
      <c r="I3370" s="3">
        <v>42536</v>
      </c>
      <c r="J3370" s="3">
        <v>42531</v>
      </c>
      <c r="K3370" s="3">
        <v>42534</v>
      </c>
      <c r="N3370" s="1" t="s">
        <v>89</v>
      </c>
      <c r="O3370" s="1">
        <v>117132</v>
      </c>
      <c r="P3370" s="1">
        <v>1500</v>
      </c>
      <c r="Q3370" s="1">
        <v>12.35</v>
      </c>
      <c r="R3370" s="1337">
        <v>18525</v>
      </c>
      <c r="S3370" s="1">
        <v>90.18</v>
      </c>
      <c r="T3370" s="1">
        <v>10.875999999999999</v>
      </c>
      <c r="U3370" s="1337">
        <v>16314</v>
      </c>
      <c r="V3370" s="1">
        <v>5.3600000000000002E-2</v>
      </c>
      <c r="W3370" s="1336">
        <v>80.415000000000006</v>
      </c>
      <c r="X3370" s="1">
        <v>13</v>
      </c>
      <c r="Y3370" s="1">
        <v>130</v>
      </c>
      <c r="AA3370" s="1">
        <v>401</v>
      </c>
      <c r="AB3370" s="1337">
        <v>2211</v>
      </c>
    </row>
    <row r="3371" spans="1:28">
      <c r="A3371" s="1336" t="s">
        <v>1548</v>
      </c>
      <c r="B3371" s="2" t="s">
        <v>1634</v>
      </c>
      <c r="C3371" s="1" t="s">
        <v>1635</v>
      </c>
      <c r="D3371" s="1" t="s">
        <v>116</v>
      </c>
      <c r="E3371" s="1">
        <v>130023</v>
      </c>
      <c r="F3371" s="1336" t="s">
        <v>153</v>
      </c>
      <c r="G3371" s="1" t="s">
        <v>32</v>
      </c>
      <c r="H3371" s="1">
        <v>419665</v>
      </c>
      <c r="I3371" s="3">
        <v>42531</v>
      </c>
      <c r="J3371" s="3">
        <v>42536</v>
      </c>
      <c r="K3371" s="3">
        <v>42536</v>
      </c>
      <c r="N3371" s="1" t="s">
        <v>89</v>
      </c>
      <c r="O3371" s="1">
        <v>117243</v>
      </c>
      <c r="P3371" s="1">
        <v>10000</v>
      </c>
      <c r="Q3371" s="1">
        <v>12.35</v>
      </c>
      <c r="R3371" s="1337">
        <v>123500</v>
      </c>
      <c r="S3371" s="1">
        <v>601.20000000000005</v>
      </c>
      <c r="T3371" s="1">
        <v>10.875999999999999</v>
      </c>
      <c r="U3371" s="1337">
        <v>108760</v>
      </c>
      <c r="V3371" s="1">
        <v>5.3600000000000002E-2</v>
      </c>
      <c r="W3371" s="1336">
        <v>536.1</v>
      </c>
      <c r="X3371" s="1">
        <v>13</v>
      </c>
      <c r="Y3371" s="1">
        <v>130</v>
      </c>
      <c r="AA3371" s="1">
        <v>401</v>
      </c>
      <c r="AB3371" s="1337">
        <v>14740</v>
      </c>
    </row>
    <row r="3372" spans="1:28">
      <c r="A3372" s="1336" t="s">
        <v>1548</v>
      </c>
      <c r="B3372" s="2" t="s">
        <v>1634</v>
      </c>
      <c r="C3372" s="1" t="s">
        <v>1635</v>
      </c>
      <c r="D3372" s="1" t="s">
        <v>116</v>
      </c>
      <c r="E3372" s="1">
        <v>130110</v>
      </c>
      <c r="F3372" s="1336" t="s">
        <v>198</v>
      </c>
      <c r="G3372" s="1" t="s">
        <v>32</v>
      </c>
      <c r="H3372" s="1">
        <v>419958</v>
      </c>
      <c r="I3372" s="3">
        <v>42538</v>
      </c>
      <c r="J3372" s="3">
        <v>42534</v>
      </c>
      <c r="K3372" s="3">
        <v>42535</v>
      </c>
      <c r="N3372" s="1" t="s">
        <v>89</v>
      </c>
      <c r="O3372" s="1">
        <v>117170</v>
      </c>
      <c r="P3372" s="1">
        <v>4000</v>
      </c>
      <c r="Q3372" s="1">
        <v>12.35</v>
      </c>
      <c r="R3372" s="1337">
        <v>49400</v>
      </c>
      <c r="S3372" s="1">
        <v>240.48</v>
      </c>
      <c r="T3372" s="1">
        <v>10.875999999999999</v>
      </c>
      <c r="U3372" s="1337">
        <v>43504</v>
      </c>
      <c r="V3372" s="1">
        <v>5.3600000000000002E-2</v>
      </c>
      <c r="W3372" s="1336">
        <v>214.44</v>
      </c>
      <c r="X3372" s="1">
        <v>13</v>
      </c>
      <c r="Y3372" s="1">
        <v>130</v>
      </c>
      <c r="AA3372" s="1">
        <v>401</v>
      </c>
      <c r="AB3372" s="1337">
        <v>5896</v>
      </c>
    </row>
    <row r="3373" spans="1:28">
      <c r="A3373" s="1336" t="s">
        <v>1548</v>
      </c>
      <c r="B3373" s="2" t="s">
        <v>1634</v>
      </c>
      <c r="C3373" s="1" t="s">
        <v>1635</v>
      </c>
      <c r="D3373" s="1" t="s">
        <v>116</v>
      </c>
      <c r="E3373" s="1">
        <v>130308</v>
      </c>
      <c r="F3373" s="1336" t="s">
        <v>126</v>
      </c>
      <c r="G3373" s="1" t="s">
        <v>32</v>
      </c>
      <c r="H3373" s="1">
        <v>420382</v>
      </c>
      <c r="I3373" s="3">
        <v>42542</v>
      </c>
      <c r="J3373" s="3">
        <v>42537</v>
      </c>
      <c r="K3373" s="3">
        <v>42538</v>
      </c>
      <c r="N3373" s="1" t="s">
        <v>89</v>
      </c>
      <c r="O3373" s="1">
        <v>117266</v>
      </c>
      <c r="P3373" s="1">
        <v>10000</v>
      </c>
      <c r="Q3373" s="1">
        <v>12.35</v>
      </c>
      <c r="R3373" s="1337">
        <v>123500</v>
      </c>
      <c r="S3373" s="1">
        <v>601.20000000000005</v>
      </c>
      <c r="T3373" s="1">
        <v>10.875999999999999</v>
      </c>
      <c r="U3373" s="1337">
        <v>108760</v>
      </c>
      <c r="V3373" s="1">
        <v>5.3600000000000002E-2</v>
      </c>
      <c r="W3373" s="1336">
        <v>536.1</v>
      </c>
      <c r="X3373" s="1">
        <v>13</v>
      </c>
      <c r="Y3373" s="1">
        <v>141</v>
      </c>
      <c r="AA3373" s="1">
        <v>401</v>
      </c>
      <c r="AB3373" s="1337">
        <v>14740</v>
      </c>
    </row>
    <row r="3374" spans="1:28">
      <c r="A3374" s="1336" t="s">
        <v>1548</v>
      </c>
      <c r="B3374" s="2" t="s">
        <v>1634</v>
      </c>
      <c r="C3374" s="1" t="s">
        <v>1635</v>
      </c>
      <c r="D3374" s="1" t="s">
        <v>116</v>
      </c>
      <c r="E3374" s="1">
        <v>130004</v>
      </c>
      <c r="F3374" s="1336" t="s">
        <v>125</v>
      </c>
      <c r="G3374" s="1" t="s">
        <v>32</v>
      </c>
      <c r="H3374" s="1">
        <v>420499</v>
      </c>
      <c r="I3374" s="3">
        <v>42542</v>
      </c>
      <c r="J3374" s="3">
        <v>42538</v>
      </c>
      <c r="K3374" s="3">
        <v>42541</v>
      </c>
      <c r="L3374" s="1">
        <v>222934</v>
      </c>
      <c r="M3374" s="3">
        <v>42542</v>
      </c>
      <c r="N3374" s="1" t="s">
        <v>89</v>
      </c>
      <c r="O3374" s="1">
        <v>117303</v>
      </c>
      <c r="P3374" s="1">
        <v>4000</v>
      </c>
      <c r="Q3374" s="1">
        <v>12.35</v>
      </c>
      <c r="R3374" s="1337">
        <v>49400</v>
      </c>
      <c r="S3374" s="1">
        <v>240.48</v>
      </c>
      <c r="T3374" s="1">
        <v>10.875999999999999</v>
      </c>
      <c r="U3374" s="1337">
        <v>43504</v>
      </c>
      <c r="V3374" s="1">
        <v>5.3600000000000002E-2</v>
      </c>
      <c r="W3374" s="1336">
        <v>214.44</v>
      </c>
      <c r="X3374" s="1">
        <v>13</v>
      </c>
      <c r="Y3374" s="1">
        <v>130</v>
      </c>
      <c r="AA3374" s="1">
        <v>401</v>
      </c>
      <c r="AB3374" s="1337">
        <v>5896</v>
      </c>
    </row>
    <row r="3375" spans="1:28">
      <c r="A3375" s="1336" t="s">
        <v>1548</v>
      </c>
      <c r="B3375" s="2" t="s">
        <v>1634</v>
      </c>
      <c r="C3375" s="1" t="s">
        <v>1635</v>
      </c>
      <c r="D3375" s="1" t="s">
        <v>116</v>
      </c>
      <c r="E3375" s="1">
        <v>140546</v>
      </c>
      <c r="F3375" s="1336" t="s">
        <v>428</v>
      </c>
      <c r="G3375" s="1" t="s">
        <v>32</v>
      </c>
      <c r="H3375" s="1">
        <v>420510</v>
      </c>
      <c r="I3375" s="3">
        <v>42543</v>
      </c>
      <c r="J3375" s="3">
        <v>42541</v>
      </c>
      <c r="K3375" s="3">
        <v>42542</v>
      </c>
      <c r="N3375" s="1" t="s">
        <v>89</v>
      </c>
      <c r="O3375" s="1">
        <v>117344</v>
      </c>
      <c r="P3375" s="1">
        <v>1000</v>
      </c>
      <c r="Q3375" s="1">
        <v>12.45</v>
      </c>
      <c r="R3375" s="1337">
        <v>12450</v>
      </c>
      <c r="S3375" s="1">
        <v>160.12</v>
      </c>
      <c r="T3375" s="1">
        <v>10.875999999999999</v>
      </c>
      <c r="U3375" s="1337">
        <v>10876</v>
      </c>
      <c r="V3375" s="1">
        <v>5.3600000000000002E-2</v>
      </c>
      <c r="W3375" s="1336">
        <v>53.61</v>
      </c>
      <c r="X3375" s="1">
        <v>13</v>
      </c>
      <c r="Y3375" s="1">
        <v>141</v>
      </c>
      <c r="AA3375" s="1">
        <v>401</v>
      </c>
      <c r="AB3375" s="1337">
        <v>1574</v>
      </c>
    </row>
    <row r="3376" spans="1:28">
      <c r="A3376" s="1336" t="s">
        <v>1548</v>
      </c>
      <c r="B3376" s="2" t="s">
        <v>1634</v>
      </c>
      <c r="C3376" s="1" t="s">
        <v>1635</v>
      </c>
      <c r="D3376" s="1" t="s">
        <v>116</v>
      </c>
      <c r="E3376" s="1">
        <v>130308</v>
      </c>
      <c r="F3376" s="1336" t="s">
        <v>126</v>
      </c>
      <c r="G3376" s="1" t="s">
        <v>32</v>
      </c>
      <c r="H3376" s="1">
        <v>420526</v>
      </c>
      <c r="I3376" s="3">
        <v>42543</v>
      </c>
      <c r="J3376" s="3">
        <v>42541</v>
      </c>
      <c r="K3376" s="3">
        <v>42542</v>
      </c>
      <c r="N3376" s="1" t="s">
        <v>89</v>
      </c>
      <c r="O3376" s="1">
        <v>117346</v>
      </c>
      <c r="P3376" s="1">
        <v>10000</v>
      </c>
      <c r="Q3376" s="1">
        <v>12.35</v>
      </c>
      <c r="R3376" s="1337">
        <v>123500</v>
      </c>
      <c r="S3376" s="1">
        <v>601.20000000000005</v>
      </c>
      <c r="T3376" s="1">
        <v>10.875999999999999</v>
      </c>
      <c r="U3376" s="1337">
        <v>108760</v>
      </c>
      <c r="V3376" s="1">
        <v>5.3600000000000002E-2</v>
      </c>
      <c r="W3376" s="1336">
        <v>536.1</v>
      </c>
      <c r="X3376" s="1">
        <v>13</v>
      </c>
      <c r="Y3376" s="1">
        <v>141</v>
      </c>
      <c r="AA3376" s="1">
        <v>401</v>
      </c>
      <c r="AB3376" s="1337">
        <v>14740</v>
      </c>
    </row>
    <row r="3377" spans="1:28">
      <c r="A3377" s="1336" t="s">
        <v>1548</v>
      </c>
      <c r="B3377" s="2" t="s">
        <v>1634</v>
      </c>
      <c r="C3377" s="1" t="s">
        <v>1635</v>
      </c>
      <c r="D3377" s="1" t="s">
        <v>116</v>
      </c>
      <c r="E3377" s="1">
        <v>130004</v>
      </c>
      <c r="F3377" s="1336" t="s">
        <v>125</v>
      </c>
      <c r="G3377" s="1" t="s">
        <v>32</v>
      </c>
      <c r="H3377" s="1">
        <v>420998</v>
      </c>
      <c r="I3377" s="3">
        <v>42545</v>
      </c>
      <c r="J3377" s="3">
        <v>42545</v>
      </c>
      <c r="K3377" s="3">
        <v>42548</v>
      </c>
      <c r="L3377" s="1">
        <v>223160</v>
      </c>
      <c r="M3377" s="3">
        <v>42545</v>
      </c>
      <c r="N3377" s="1" t="s">
        <v>89</v>
      </c>
      <c r="O3377" s="1">
        <v>117453</v>
      </c>
      <c r="P3377" s="1">
        <v>3000</v>
      </c>
      <c r="Q3377" s="1">
        <v>12</v>
      </c>
      <c r="R3377" s="1337">
        <v>36000</v>
      </c>
      <c r="S3377" s="1">
        <v>-869.64</v>
      </c>
      <c r="T3377" s="1">
        <v>10.875999999999999</v>
      </c>
      <c r="U3377" s="1337">
        <v>32628</v>
      </c>
      <c r="V3377" s="1">
        <v>5.3600000000000002E-2</v>
      </c>
      <c r="W3377" s="1336">
        <v>160.83000000000001</v>
      </c>
      <c r="X3377" s="1">
        <v>13</v>
      </c>
      <c r="Y3377" s="1">
        <v>130</v>
      </c>
      <c r="AA3377" s="1">
        <v>401</v>
      </c>
      <c r="AB3377" s="1337">
        <v>3372</v>
      </c>
    </row>
    <row r="3378" spans="1:28">
      <c r="A3378" s="1336" t="s">
        <v>1548</v>
      </c>
      <c r="B3378" s="2" t="s">
        <v>1634</v>
      </c>
      <c r="C3378" s="1" t="s">
        <v>1635</v>
      </c>
      <c r="D3378" s="1" t="s">
        <v>116</v>
      </c>
      <c r="E3378" s="1">
        <v>130322</v>
      </c>
      <c r="F3378" s="1336" t="s">
        <v>142</v>
      </c>
      <c r="G3378" s="1" t="s">
        <v>32</v>
      </c>
      <c r="H3378" s="1">
        <v>421161</v>
      </c>
      <c r="I3378" s="3">
        <v>42546</v>
      </c>
      <c r="J3378" s="3">
        <v>42543</v>
      </c>
      <c r="K3378" s="3">
        <v>42544</v>
      </c>
      <c r="L3378" s="1">
        <v>223213</v>
      </c>
      <c r="M3378" s="3">
        <v>42545</v>
      </c>
      <c r="N3378" s="1" t="s">
        <v>89</v>
      </c>
      <c r="O3378" s="1">
        <v>117393</v>
      </c>
      <c r="P3378" s="1">
        <v>1000</v>
      </c>
      <c r="Q3378" s="1">
        <v>11.88</v>
      </c>
      <c r="R3378" s="1337">
        <v>11880</v>
      </c>
      <c r="S3378" s="1">
        <v>-409.88</v>
      </c>
      <c r="T3378" s="1">
        <v>10.875999999999999</v>
      </c>
      <c r="U3378" s="1337">
        <v>10876</v>
      </c>
      <c r="V3378" s="1">
        <v>5.3600000000000002E-2</v>
      </c>
      <c r="W3378" s="1336">
        <v>53.61</v>
      </c>
      <c r="X3378" s="1">
        <v>13</v>
      </c>
      <c r="Y3378" s="1">
        <v>135</v>
      </c>
      <c r="Z3378" s="1" t="s">
        <v>143</v>
      </c>
      <c r="AA3378" s="1">
        <v>401</v>
      </c>
      <c r="AB3378" s="1337">
        <v>1004</v>
      </c>
    </row>
    <row r="3379" spans="1:28">
      <c r="A3379" s="1336" t="s">
        <v>1548</v>
      </c>
      <c r="B3379" s="2" t="s">
        <v>1636</v>
      </c>
      <c r="C3379" s="1" t="s">
        <v>1635</v>
      </c>
      <c r="D3379" s="1" t="s">
        <v>635</v>
      </c>
      <c r="E3379" s="1">
        <v>130140</v>
      </c>
      <c r="F3379" s="1336" t="s">
        <v>222</v>
      </c>
      <c r="G3379" s="1" t="s">
        <v>32</v>
      </c>
      <c r="H3379" s="1">
        <v>420747</v>
      </c>
      <c r="I3379" s="3">
        <v>42544</v>
      </c>
      <c r="J3379" s="3">
        <v>42513</v>
      </c>
      <c r="K3379" s="3">
        <v>42531</v>
      </c>
      <c r="N3379" s="1" t="s">
        <v>89</v>
      </c>
      <c r="O3379" s="1">
        <v>116304</v>
      </c>
      <c r="P3379" s="1">
        <v>150</v>
      </c>
      <c r="Q3379" s="1">
        <v>12.77</v>
      </c>
      <c r="R3379" s="1337">
        <v>1915.5</v>
      </c>
      <c r="S3379" s="1">
        <v>72.02</v>
      </c>
      <c r="T3379" s="1">
        <v>10.875999999999999</v>
      </c>
      <c r="U3379" s="1337">
        <v>1631.4</v>
      </c>
      <c r="V3379" s="1">
        <v>5.3600000000000002E-2</v>
      </c>
      <c r="W3379" s="1336">
        <v>8.0414999999999992</v>
      </c>
      <c r="X3379" s="1">
        <v>13</v>
      </c>
      <c r="Y3379" s="1">
        <v>130</v>
      </c>
      <c r="AA3379" s="1">
        <v>401</v>
      </c>
      <c r="AB3379" s="1336">
        <v>284.10000000000002</v>
      </c>
    </row>
    <row r="3380" spans="1:28">
      <c r="A3380" s="1336" t="s">
        <v>1548</v>
      </c>
      <c r="B3380" s="2" t="s">
        <v>1637</v>
      </c>
      <c r="C3380" s="1" t="s">
        <v>1638</v>
      </c>
      <c r="D3380" s="1" t="s">
        <v>116</v>
      </c>
      <c r="E3380" s="1">
        <v>140083</v>
      </c>
      <c r="F3380" s="1336" t="s">
        <v>117</v>
      </c>
      <c r="G3380" s="1" t="s">
        <v>32</v>
      </c>
      <c r="H3380" s="1">
        <v>418314</v>
      </c>
      <c r="I3380" s="3">
        <v>42524</v>
      </c>
      <c r="J3380" s="3">
        <v>42520</v>
      </c>
      <c r="K3380" s="3">
        <v>42522</v>
      </c>
      <c r="L3380" s="1">
        <v>221602</v>
      </c>
      <c r="M3380" s="3">
        <v>42523</v>
      </c>
      <c r="N3380" s="1" t="s">
        <v>89</v>
      </c>
      <c r="O3380" s="1">
        <v>116570</v>
      </c>
      <c r="P3380" s="1">
        <v>2500</v>
      </c>
      <c r="Q3380" s="1">
        <v>12.3</v>
      </c>
      <c r="R3380" s="1337">
        <v>30750</v>
      </c>
      <c r="S3380" s="1">
        <v>25.3</v>
      </c>
      <c r="T3380" s="1">
        <v>10.875999999999999</v>
      </c>
      <c r="U3380" s="1337">
        <v>27190</v>
      </c>
      <c r="V3380" s="1">
        <v>5.3600000000000002E-2</v>
      </c>
      <c r="W3380" s="1336">
        <v>134.02500000000001</v>
      </c>
      <c r="X3380" s="1">
        <v>13</v>
      </c>
      <c r="Y3380" s="1">
        <v>141</v>
      </c>
      <c r="AA3380" s="1">
        <v>401</v>
      </c>
      <c r="AB3380" s="1337">
        <v>3560</v>
      </c>
    </row>
    <row r="3381" spans="1:28">
      <c r="A3381" s="1336" t="s">
        <v>1548</v>
      </c>
      <c r="B3381" s="2" t="s">
        <v>1637</v>
      </c>
      <c r="C3381" s="1" t="s">
        <v>1638</v>
      </c>
      <c r="D3381" s="1" t="s">
        <v>116</v>
      </c>
      <c r="E3381" s="1">
        <v>130003</v>
      </c>
      <c r="F3381" s="1336" t="s">
        <v>145</v>
      </c>
      <c r="G3381" s="1" t="s">
        <v>32</v>
      </c>
      <c r="H3381" s="1">
        <v>418364</v>
      </c>
      <c r="I3381" s="3">
        <v>42527</v>
      </c>
      <c r="J3381" s="3">
        <v>42522</v>
      </c>
      <c r="K3381" s="3">
        <v>42537</v>
      </c>
      <c r="N3381" s="1" t="s">
        <v>89</v>
      </c>
      <c r="O3381" s="1">
        <v>116680</v>
      </c>
      <c r="P3381" s="1">
        <v>3000</v>
      </c>
      <c r="Q3381" s="1">
        <v>12.35</v>
      </c>
      <c r="R3381" s="1337">
        <v>37050</v>
      </c>
      <c r="S3381" s="1">
        <v>180.36</v>
      </c>
      <c r="T3381" s="1">
        <v>10.875999999999999</v>
      </c>
      <c r="U3381" s="1337">
        <v>32628</v>
      </c>
      <c r="V3381" s="1">
        <v>5.3600000000000002E-2</v>
      </c>
      <c r="W3381" s="1336">
        <v>160.83000000000001</v>
      </c>
      <c r="X3381" s="1">
        <v>13</v>
      </c>
      <c r="Y3381" s="1">
        <v>130</v>
      </c>
      <c r="AA3381" s="1">
        <v>401</v>
      </c>
      <c r="AB3381" s="1337">
        <v>4422</v>
      </c>
    </row>
    <row r="3382" spans="1:28">
      <c r="A3382" s="1336" t="s">
        <v>1548</v>
      </c>
      <c r="B3382" s="2" t="s">
        <v>1637</v>
      </c>
      <c r="C3382" s="1" t="s">
        <v>1638</v>
      </c>
      <c r="D3382" s="1" t="s">
        <v>116</v>
      </c>
      <c r="E3382" s="1">
        <v>140008</v>
      </c>
      <c r="F3382" s="1336" t="s">
        <v>123</v>
      </c>
      <c r="G3382" s="1" t="s">
        <v>32</v>
      </c>
      <c r="H3382" s="1">
        <v>418865</v>
      </c>
      <c r="I3382" s="3">
        <v>42528</v>
      </c>
      <c r="J3382" s="3">
        <v>42522</v>
      </c>
      <c r="K3382" s="3">
        <v>42527</v>
      </c>
      <c r="L3382" s="1">
        <v>221941</v>
      </c>
      <c r="M3382" s="3">
        <v>42528</v>
      </c>
      <c r="N3382" s="1" t="s">
        <v>89</v>
      </c>
      <c r="O3382" s="1">
        <v>116701</v>
      </c>
      <c r="P3382" s="1">
        <v>2700</v>
      </c>
      <c r="Q3382" s="1">
        <v>12.3</v>
      </c>
      <c r="R3382" s="1337">
        <v>33210</v>
      </c>
      <c r="S3382" s="1">
        <v>27.32</v>
      </c>
      <c r="T3382" s="1">
        <v>10.875999999999999</v>
      </c>
      <c r="U3382" s="1337">
        <v>29365.200000000001</v>
      </c>
      <c r="V3382" s="1">
        <v>5.3600000000000002E-2</v>
      </c>
      <c r="W3382" s="1336">
        <v>144.74700000000001</v>
      </c>
      <c r="X3382" s="1">
        <v>13</v>
      </c>
      <c r="Y3382" s="1">
        <v>141</v>
      </c>
      <c r="AA3382" s="1">
        <v>401</v>
      </c>
      <c r="AB3382" s="1337">
        <v>3844.8</v>
      </c>
    </row>
    <row r="3383" spans="1:28">
      <c r="A3383" s="1336" t="s">
        <v>1548</v>
      </c>
      <c r="B3383" s="2" t="s">
        <v>1637</v>
      </c>
      <c r="C3383" s="1" t="s">
        <v>1638</v>
      </c>
      <c r="D3383" s="1" t="s">
        <v>116</v>
      </c>
      <c r="E3383" s="1">
        <v>140008</v>
      </c>
      <c r="F3383" s="1336" t="s">
        <v>123</v>
      </c>
      <c r="G3383" s="1" t="s">
        <v>32</v>
      </c>
      <c r="H3383" s="1">
        <v>418896</v>
      </c>
      <c r="I3383" s="3">
        <v>42529</v>
      </c>
      <c r="J3383" s="3">
        <v>42522</v>
      </c>
      <c r="K3383" s="3">
        <v>42541</v>
      </c>
      <c r="L3383" s="1">
        <v>222007</v>
      </c>
      <c r="M3383" s="3">
        <v>42528</v>
      </c>
      <c r="N3383" s="1" t="s">
        <v>89</v>
      </c>
      <c r="O3383" s="1">
        <v>116701</v>
      </c>
      <c r="P3383" s="1">
        <v>2300</v>
      </c>
      <c r="Q3383" s="1">
        <v>12.3</v>
      </c>
      <c r="R3383" s="1337">
        <v>28290</v>
      </c>
      <c r="S3383" s="1">
        <v>23.28</v>
      </c>
      <c r="T3383" s="1">
        <v>10.875999999999999</v>
      </c>
      <c r="U3383" s="1337">
        <v>25014.799999999999</v>
      </c>
      <c r="V3383" s="1">
        <v>5.3600000000000002E-2</v>
      </c>
      <c r="W3383" s="1336">
        <v>123.303</v>
      </c>
      <c r="X3383" s="1">
        <v>13</v>
      </c>
      <c r="Y3383" s="1">
        <v>141</v>
      </c>
      <c r="AA3383" s="1">
        <v>401</v>
      </c>
      <c r="AB3383" s="1337">
        <v>3275.2</v>
      </c>
    </row>
    <row r="3384" spans="1:28">
      <c r="A3384" s="1336" t="s">
        <v>1548</v>
      </c>
      <c r="B3384" s="2" t="s">
        <v>1637</v>
      </c>
      <c r="C3384" s="1" t="s">
        <v>1638</v>
      </c>
      <c r="D3384" s="1" t="s">
        <v>116</v>
      </c>
      <c r="E3384" s="1">
        <v>130339</v>
      </c>
      <c r="F3384" s="1336" t="s">
        <v>258</v>
      </c>
      <c r="G3384" s="1" t="s">
        <v>32</v>
      </c>
      <c r="H3384" s="1">
        <v>419384</v>
      </c>
      <c r="I3384" s="3">
        <v>42532</v>
      </c>
      <c r="J3384" s="3">
        <v>42527</v>
      </c>
      <c r="K3384" s="3">
        <v>42528</v>
      </c>
      <c r="L3384" s="1">
        <v>222243</v>
      </c>
      <c r="M3384" s="3">
        <v>42531</v>
      </c>
      <c r="N3384" s="1" t="s">
        <v>89</v>
      </c>
      <c r="O3384" s="1">
        <v>116828</v>
      </c>
      <c r="P3384" s="1">
        <v>10000</v>
      </c>
      <c r="Q3384" s="1">
        <v>11.7</v>
      </c>
      <c r="R3384" s="1337">
        <v>117000</v>
      </c>
      <c r="S3384" s="4">
        <v>-5898.8</v>
      </c>
      <c r="T3384" s="1">
        <v>10.875999999999999</v>
      </c>
      <c r="U3384" s="1337">
        <v>108760</v>
      </c>
      <c r="V3384" s="1">
        <v>5.3600000000000002E-2</v>
      </c>
      <c r="W3384" s="1336">
        <v>536.1</v>
      </c>
      <c r="X3384" s="1">
        <v>13</v>
      </c>
      <c r="Y3384" s="1">
        <v>135</v>
      </c>
      <c r="Z3384" s="1" t="s">
        <v>259</v>
      </c>
      <c r="AA3384" s="1">
        <v>401</v>
      </c>
      <c r="AB3384" s="1337">
        <v>8240</v>
      </c>
    </row>
    <row r="3385" spans="1:28">
      <c r="A3385" s="1336" t="s">
        <v>1548</v>
      </c>
      <c r="B3385" s="2" t="s">
        <v>1637</v>
      </c>
      <c r="C3385" s="1" t="s">
        <v>1638</v>
      </c>
      <c r="D3385" s="1" t="s">
        <v>116</v>
      </c>
      <c r="E3385" s="1">
        <v>130339</v>
      </c>
      <c r="F3385" s="1336" t="s">
        <v>258</v>
      </c>
      <c r="G3385" s="1" t="s">
        <v>32</v>
      </c>
      <c r="H3385" s="1">
        <v>419475</v>
      </c>
      <c r="I3385" s="3">
        <v>42534</v>
      </c>
      <c r="J3385" s="3">
        <v>42527</v>
      </c>
      <c r="K3385" s="3">
        <v>42528</v>
      </c>
      <c r="L3385" s="1">
        <v>222355</v>
      </c>
      <c r="M3385" s="3">
        <v>42532</v>
      </c>
      <c r="N3385" s="1" t="s">
        <v>89</v>
      </c>
      <c r="O3385" s="1">
        <v>116864</v>
      </c>
      <c r="P3385" s="1">
        <v>5000</v>
      </c>
      <c r="Q3385" s="1">
        <v>11.7</v>
      </c>
      <c r="R3385" s="1337">
        <v>58500</v>
      </c>
      <c r="S3385" s="4">
        <v>-2949.4</v>
      </c>
      <c r="T3385" s="1">
        <v>10.875999999999999</v>
      </c>
      <c r="U3385" s="1337">
        <v>54380</v>
      </c>
      <c r="V3385" s="1">
        <v>5.3600000000000002E-2</v>
      </c>
      <c r="W3385" s="1336">
        <v>268.05</v>
      </c>
      <c r="X3385" s="1">
        <v>13</v>
      </c>
      <c r="Y3385" s="1">
        <v>135</v>
      </c>
      <c r="Z3385" s="1" t="s">
        <v>259</v>
      </c>
      <c r="AA3385" s="1">
        <v>401</v>
      </c>
      <c r="AB3385" s="1337">
        <v>4120</v>
      </c>
    </row>
    <row r="3386" spans="1:28">
      <c r="A3386" s="1336" t="s">
        <v>1548</v>
      </c>
      <c r="B3386" s="2" t="s">
        <v>1637</v>
      </c>
      <c r="C3386" s="1" t="s">
        <v>1638</v>
      </c>
      <c r="D3386" s="1" t="s">
        <v>116</v>
      </c>
      <c r="E3386" s="1">
        <v>130365</v>
      </c>
      <c r="F3386" s="1336" t="s">
        <v>432</v>
      </c>
      <c r="G3386" s="1" t="s">
        <v>32</v>
      </c>
      <c r="H3386" s="1">
        <v>419753</v>
      </c>
      <c r="I3386" s="3">
        <v>42535</v>
      </c>
      <c r="J3386" s="3">
        <v>42531</v>
      </c>
      <c r="K3386" s="3">
        <v>42531</v>
      </c>
      <c r="L3386" s="1">
        <v>222494</v>
      </c>
      <c r="M3386" s="3">
        <v>42535</v>
      </c>
      <c r="N3386" s="1" t="s">
        <v>89</v>
      </c>
      <c r="O3386" s="1">
        <v>117107</v>
      </c>
      <c r="P3386" s="1">
        <v>700</v>
      </c>
      <c r="Q3386" s="1">
        <v>12.3</v>
      </c>
      <c r="R3386" s="1337">
        <v>8610</v>
      </c>
      <c r="S3386" s="1">
        <v>7.08</v>
      </c>
      <c r="T3386" s="1">
        <v>10.875999999999999</v>
      </c>
      <c r="U3386" s="1337">
        <v>7613.2</v>
      </c>
      <c r="V3386" s="1">
        <v>5.3600000000000002E-2</v>
      </c>
      <c r="W3386" s="1336">
        <v>37.527000000000001</v>
      </c>
      <c r="X3386" s="1">
        <v>13</v>
      </c>
      <c r="Y3386" s="1">
        <v>135</v>
      </c>
      <c r="Z3386" s="1" t="s">
        <v>90</v>
      </c>
      <c r="AA3386" s="1">
        <v>401</v>
      </c>
      <c r="AB3386" s="1336">
        <v>996.8</v>
      </c>
    </row>
    <row r="3387" spans="1:28">
      <c r="A3387" s="1336" t="s">
        <v>1548</v>
      </c>
      <c r="B3387" s="2" t="s">
        <v>1637</v>
      </c>
      <c r="C3387" s="1" t="s">
        <v>1638</v>
      </c>
      <c r="D3387" s="1" t="s">
        <v>116</v>
      </c>
      <c r="E3387" s="1">
        <v>130308</v>
      </c>
      <c r="F3387" s="1336" t="s">
        <v>126</v>
      </c>
      <c r="G3387" s="1" t="s">
        <v>32</v>
      </c>
      <c r="H3387" s="1">
        <v>420382</v>
      </c>
      <c r="I3387" s="3">
        <v>42542</v>
      </c>
      <c r="J3387" s="3">
        <v>42537</v>
      </c>
      <c r="K3387" s="3">
        <v>42538</v>
      </c>
      <c r="N3387" s="1" t="s">
        <v>89</v>
      </c>
      <c r="O3387" s="1">
        <v>117266</v>
      </c>
      <c r="P3387" s="1">
        <v>10000</v>
      </c>
      <c r="Q3387" s="1">
        <v>12.35</v>
      </c>
      <c r="R3387" s="1337">
        <v>123500</v>
      </c>
      <c r="S3387" s="1">
        <v>601.20000000000005</v>
      </c>
      <c r="T3387" s="1">
        <v>10.875999999999999</v>
      </c>
      <c r="U3387" s="1337">
        <v>108760</v>
      </c>
      <c r="V3387" s="1">
        <v>5.3600000000000002E-2</v>
      </c>
      <c r="W3387" s="1336">
        <v>536.1</v>
      </c>
      <c r="X3387" s="1">
        <v>13</v>
      </c>
      <c r="Y3387" s="1">
        <v>141</v>
      </c>
      <c r="AA3387" s="1">
        <v>401</v>
      </c>
      <c r="AB3387" s="1337">
        <v>14740</v>
      </c>
    </row>
    <row r="3388" spans="1:28">
      <c r="A3388" s="1336" t="s">
        <v>1548</v>
      </c>
      <c r="B3388" s="2" t="s">
        <v>1637</v>
      </c>
      <c r="C3388" s="1" t="s">
        <v>1638</v>
      </c>
      <c r="D3388" s="1" t="s">
        <v>116</v>
      </c>
      <c r="E3388" s="1">
        <v>130157</v>
      </c>
      <c r="F3388" s="1336" t="s">
        <v>415</v>
      </c>
      <c r="G3388" s="1" t="s">
        <v>32</v>
      </c>
      <c r="H3388" s="1">
        <v>420428</v>
      </c>
      <c r="I3388" s="3">
        <v>42542</v>
      </c>
      <c r="J3388" s="3">
        <v>42541</v>
      </c>
      <c r="K3388" s="3">
        <v>42542</v>
      </c>
      <c r="L3388" s="1">
        <v>222900</v>
      </c>
      <c r="M3388" s="3">
        <v>42541</v>
      </c>
      <c r="N3388" s="1" t="s">
        <v>89</v>
      </c>
      <c r="O3388" s="1">
        <v>117325</v>
      </c>
      <c r="P3388" s="1">
        <v>2000</v>
      </c>
      <c r="Q3388" s="1">
        <v>12.47</v>
      </c>
      <c r="R3388" s="1337">
        <v>24940</v>
      </c>
      <c r="S3388" s="1">
        <v>360.24</v>
      </c>
      <c r="T3388" s="1">
        <v>10.875999999999999</v>
      </c>
      <c r="U3388" s="1337">
        <v>21752</v>
      </c>
      <c r="V3388" s="1">
        <v>5.3600000000000002E-2</v>
      </c>
      <c r="W3388" s="1336">
        <v>107.22</v>
      </c>
      <c r="X3388" s="1">
        <v>13</v>
      </c>
      <c r="Y3388" s="1">
        <v>130</v>
      </c>
      <c r="AA3388" s="1">
        <v>401</v>
      </c>
      <c r="AB3388" s="1337">
        <v>3188</v>
      </c>
    </row>
    <row r="3389" spans="1:28">
      <c r="A3389" s="1336" t="s">
        <v>1548</v>
      </c>
      <c r="B3389" s="2" t="s">
        <v>1637</v>
      </c>
      <c r="C3389" s="1" t="s">
        <v>1638</v>
      </c>
      <c r="D3389" s="1" t="s">
        <v>116</v>
      </c>
      <c r="E3389" s="1">
        <v>130308</v>
      </c>
      <c r="F3389" s="1336" t="s">
        <v>126</v>
      </c>
      <c r="G3389" s="1" t="s">
        <v>32</v>
      </c>
      <c r="H3389" s="1">
        <v>420523</v>
      </c>
      <c r="I3389" s="3">
        <v>42543</v>
      </c>
      <c r="J3389" s="3">
        <v>42541</v>
      </c>
      <c r="K3389" s="3">
        <v>42542</v>
      </c>
      <c r="N3389" s="1" t="s">
        <v>89</v>
      </c>
      <c r="O3389" s="1">
        <v>117346</v>
      </c>
      <c r="P3389" s="1">
        <v>10000</v>
      </c>
      <c r="Q3389" s="1">
        <v>12.35</v>
      </c>
      <c r="R3389" s="1337">
        <v>123500</v>
      </c>
      <c r="S3389" s="1">
        <v>601.20000000000005</v>
      </c>
      <c r="T3389" s="1">
        <v>10.875999999999999</v>
      </c>
      <c r="U3389" s="1337">
        <v>108760</v>
      </c>
      <c r="V3389" s="1">
        <v>5.3600000000000002E-2</v>
      </c>
      <c r="W3389" s="1336">
        <v>536.1</v>
      </c>
      <c r="X3389" s="1">
        <v>13</v>
      </c>
      <c r="Y3389" s="1">
        <v>141</v>
      </c>
      <c r="AA3389" s="1">
        <v>401</v>
      </c>
      <c r="AB3389" s="1337">
        <v>14740</v>
      </c>
    </row>
    <row r="3390" spans="1:28">
      <c r="A3390" s="1336" t="s">
        <v>1548</v>
      </c>
      <c r="B3390" s="2" t="s">
        <v>1637</v>
      </c>
      <c r="C3390" s="1" t="s">
        <v>1638</v>
      </c>
      <c r="D3390" s="1" t="s">
        <v>116</v>
      </c>
      <c r="E3390" s="1">
        <v>130322</v>
      </c>
      <c r="F3390" s="1336" t="s">
        <v>142</v>
      </c>
      <c r="G3390" s="1" t="s">
        <v>32</v>
      </c>
      <c r="H3390" s="1">
        <v>421161</v>
      </c>
      <c r="I3390" s="3">
        <v>42546</v>
      </c>
      <c r="J3390" s="3">
        <v>42543</v>
      </c>
      <c r="K3390" s="3">
        <v>42544</v>
      </c>
      <c r="L3390" s="1">
        <v>223213</v>
      </c>
      <c r="M3390" s="3">
        <v>42545</v>
      </c>
      <c r="N3390" s="1" t="s">
        <v>89</v>
      </c>
      <c r="O3390" s="1">
        <v>117393</v>
      </c>
      <c r="P3390" s="1">
        <v>1000</v>
      </c>
      <c r="Q3390" s="1">
        <v>11.88</v>
      </c>
      <c r="R3390" s="1337">
        <v>11880</v>
      </c>
      <c r="S3390" s="1">
        <v>-409.88</v>
      </c>
      <c r="T3390" s="1">
        <v>10.875999999999999</v>
      </c>
      <c r="U3390" s="1337">
        <v>10876</v>
      </c>
      <c r="V3390" s="1">
        <v>5.3600000000000002E-2</v>
      </c>
      <c r="W3390" s="1336">
        <v>53.61</v>
      </c>
      <c r="X3390" s="1">
        <v>13</v>
      </c>
      <c r="Y3390" s="1">
        <v>135</v>
      </c>
      <c r="Z3390" s="1" t="s">
        <v>143</v>
      </c>
      <c r="AA3390" s="1">
        <v>401</v>
      </c>
      <c r="AB3390" s="1337">
        <v>1004</v>
      </c>
    </row>
    <row r="3391" spans="1:28">
      <c r="A3391" s="1336" t="s">
        <v>1548</v>
      </c>
      <c r="B3391" s="2" t="s">
        <v>1639</v>
      </c>
      <c r="C3391" s="1" t="s">
        <v>1638</v>
      </c>
      <c r="D3391" s="1" t="s">
        <v>65</v>
      </c>
      <c r="E3391" s="1">
        <v>140008</v>
      </c>
      <c r="F3391" s="1336" t="s">
        <v>123</v>
      </c>
      <c r="G3391" s="1" t="s">
        <v>32</v>
      </c>
      <c r="H3391" s="1">
        <v>419438</v>
      </c>
      <c r="I3391" s="3">
        <v>42534</v>
      </c>
      <c r="J3391" s="3">
        <v>42522</v>
      </c>
      <c r="K3391" s="3">
        <v>42541</v>
      </c>
      <c r="L3391" s="1">
        <v>222366</v>
      </c>
      <c r="M3391" s="3">
        <v>42532</v>
      </c>
      <c r="N3391" s="1" t="s">
        <v>89</v>
      </c>
      <c r="O3391" s="1">
        <v>116701</v>
      </c>
      <c r="P3391" s="1">
        <v>5000</v>
      </c>
      <c r="Q3391" s="1">
        <v>12.3</v>
      </c>
      <c r="R3391" s="1337">
        <v>61500</v>
      </c>
      <c r="S3391" s="1">
        <v>50.6</v>
      </c>
      <c r="T3391" s="1">
        <v>10.875999999999999</v>
      </c>
      <c r="U3391" s="1337">
        <v>54380</v>
      </c>
      <c r="V3391" s="1">
        <v>5.3600000000000002E-2</v>
      </c>
      <c r="W3391" s="1336">
        <v>268.05</v>
      </c>
      <c r="X3391" s="1">
        <v>13</v>
      </c>
      <c r="Y3391" s="1">
        <v>141</v>
      </c>
      <c r="AA3391" s="1">
        <v>401</v>
      </c>
      <c r="AB3391" s="1337">
        <v>7120</v>
      </c>
    </row>
    <row r="3392" spans="1:28">
      <c r="A3392" s="1336" t="s">
        <v>1548</v>
      </c>
      <c r="B3392" s="2" t="s">
        <v>1640</v>
      </c>
      <c r="C3392" s="1" t="s">
        <v>1641</v>
      </c>
      <c r="D3392" s="1" t="s">
        <v>116</v>
      </c>
      <c r="E3392" s="1">
        <v>130004</v>
      </c>
      <c r="F3392" s="1336" t="s">
        <v>125</v>
      </c>
      <c r="G3392" s="1" t="s">
        <v>32</v>
      </c>
      <c r="H3392" s="1">
        <v>418322</v>
      </c>
      <c r="I3392" s="3">
        <v>42524</v>
      </c>
      <c r="J3392" s="3">
        <v>42521</v>
      </c>
      <c r="K3392" s="3">
        <v>42523</v>
      </c>
      <c r="L3392" s="1">
        <v>221608</v>
      </c>
      <c r="M3392" s="3">
        <v>42523</v>
      </c>
      <c r="N3392" s="1" t="s">
        <v>89</v>
      </c>
      <c r="O3392" s="1">
        <v>116639</v>
      </c>
      <c r="P3392" s="1">
        <v>1000</v>
      </c>
      <c r="Q3392" s="1">
        <v>12.47</v>
      </c>
      <c r="R3392" s="1337">
        <v>12470</v>
      </c>
      <c r="S3392" s="1">
        <v>180.12</v>
      </c>
      <c r="T3392" s="1">
        <v>10.875999999999999</v>
      </c>
      <c r="U3392" s="1337">
        <v>10876</v>
      </c>
      <c r="V3392" s="1">
        <v>5.3600000000000002E-2</v>
      </c>
      <c r="W3392" s="1336">
        <v>53.61</v>
      </c>
      <c r="X3392" s="1">
        <v>13</v>
      </c>
      <c r="Y3392" s="1">
        <v>130</v>
      </c>
      <c r="AA3392" s="1">
        <v>401</v>
      </c>
      <c r="AB3392" s="1337">
        <v>1594</v>
      </c>
    </row>
    <row r="3393" spans="1:28">
      <c r="A3393" s="1336" t="s">
        <v>1548</v>
      </c>
      <c r="B3393" s="2" t="s">
        <v>1640</v>
      </c>
      <c r="C3393" s="1" t="s">
        <v>1641</v>
      </c>
      <c r="D3393" s="1" t="s">
        <v>116</v>
      </c>
      <c r="E3393" s="1">
        <v>130004</v>
      </c>
      <c r="F3393" s="1336" t="s">
        <v>125</v>
      </c>
      <c r="G3393" s="1" t="s">
        <v>32</v>
      </c>
      <c r="H3393" s="1">
        <v>418454</v>
      </c>
      <c r="I3393" s="3">
        <v>42525</v>
      </c>
      <c r="J3393" s="3">
        <v>42514</v>
      </c>
      <c r="K3393" s="3">
        <v>42516</v>
      </c>
      <c r="L3393" s="1">
        <v>221725</v>
      </c>
      <c r="M3393" s="3">
        <v>42525</v>
      </c>
      <c r="N3393" s="1" t="s">
        <v>89</v>
      </c>
      <c r="O3393" s="1">
        <v>116402</v>
      </c>
      <c r="P3393" s="1">
        <v>2000</v>
      </c>
      <c r="Q3393" s="1">
        <v>12.64</v>
      </c>
      <c r="R3393" s="1337">
        <v>25280</v>
      </c>
      <c r="S3393" s="1">
        <v>700.24</v>
      </c>
      <c r="T3393" s="1">
        <v>10.875999999999999</v>
      </c>
      <c r="U3393" s="1337">
        <v>21752</v>
      </c>
      <c r="V3393" s="1">
        <v>5.3600000000000002E-2</v>
      </c>
      <c r="W3393" s="1336">
        <v>107.22</v>
      </c>
      <c r="X3393" s="1">
        <v>13</v>
      </c>
      <c r="Y3393" s="1">
        <v>130</v>
      </c>
      <c r="AA3393" s="1">
        <v>401</v>
      </c>
      <c r="AB3393" s="1337">
        <v>3528</v>
      </c>
    </row>
    <row r="3394" spans="1:28">
      <c r="A3394" s="1336" t="s">
        <v>1548</v>
      </c>
      <c r="B3394" s="2" t="s">
        <v>1640</v>
      </c>
      <c r="C3394" s="1" t="s">
        <v>1641</v>
      </c>
      <c r="D3394" s="1" t="s">
        <v>116</v>
      </c>
      <c r="E3394" s="1">
        <v>140008</v>
      </c>
      <c r="F3394" s="1336" t="s">
        <v>123</v>
      </c>
      <c r="G3394" s="1" t="s">
        <v>32</v>
      </c>
      <c r="H3394" s="1">
        <v>418845</v>
      </c>
      <c r="I3394" s="3">
        <v>42528</v>
      </c>
      <c r="J3394" s="3">
        <v>42522</v>
      </c>
      <c r="K3394" s="3">
        <v>42527</v>
      </c>
      <c r="L3394" s="1">
        <v>221939</v>
      </c>
      <c r="M3394" s="3">
        <v>42528</v>
      </c>
      <c r="N3394" s="1" t="s">
        <v>89</v>
      </c>
      <c r="O3394" s="1">
        <v>116701</v>
      </c>
      <c r="P3394" s="1">
        <v>10000</v>
      </c>
      <c r="Q3394" s="1">
        <v>12.3</v>
      </c>
      <c r="R3394" s="1337">
        <v>123000</v>
      </c>
      <c r="S3394" s="1">
        <v>101.2</v>
      </c>
      <c r="T3394" s="1">
        <v>10.875999999999999</v>
      </c>
      <c r="U3394" s="1337">
        <v>108760</v>
      </c>
      <c r="V3394" s="1">
        <v>5.3600000000000002E-2</v>
      </c>
      <c r="W3394" s="1336">
        <v>536.1</v>
      </c>
      <c r="X3394" s="1">
        <v>13</v>
      </c>
      <c r="Y3394" s="1">
        <v>141</v>
      </c>
      <c r="AA3394" s="1">
        <v>401</v>
      </c>
      <c r="AB3394" s="1337">
        <v>14240</v>
      </c>
    </row>
    <row r="3395" spans="1:28">
      <c r="A3395" s="1336" t="s">
        <v>1548</v>
      </c>
      <c r="B3395" s="2" t="s">
        <v>1640</v>
      </c>
      <c r="C3395" s="1" t="s">
        <v>1641</v>
      </c>
      <c r="D3395" s="1" t="s">
        <v>116</v>
      </c>
      <c r="E3395" s="1">
        <v>130023</v>
      </c>
      <c r="F3395" s="1336" t="s">
        <v>153</v>
      </c>
      <c r="G3395" s="1" t="s">
        <v>32</v>
      </c>
      <c r="H3395" s="1">
        <v>419237</v>
      </c>
      <c r="I3395" s="3">
        <v>42532</v>
      </c>
      <c r="J3395" s="3">
        <v>42528</v>
      </c>
      <c r="K3395" s="3">
        <v>42529</v>
      </c>
      <c r="N3395" s="1" t="s">
        <v>89</v>
      </c>
      <c r="O3395" s="1">
        <v>116912</v>
      </c>
      <c r="P3395" s="1">
        <v>8000</v>
      </c>
      <c r="Q3395" s="1">
        <v>12.35</v>
      </c>
      <c r="R3395" s="1337">
        <v>98800</v>
      </c>
      <c r="S3395" s="1">
        <v>480.96</v>
      </c>
      <c r="T3395" s="1">
        <v>10.875999999999999</v>
      </c>
      <c r="U3395" s="1337">
        <v>87008</v>
      </c>
      <c r="V3395" s="1">
        <v>5.3600000000000002E-2</v>
      </c>
      <c r="W3395" s="1336">
        <v>428.88</v>
      </c>
      <c r="X3395" s="1">
        <v>13</v>
      </c>
      <c r="Y3395" s="1">
        <v>130</v>
      </c>
      <c r="AA3395" s="1">
        <v>401</v>
      </c>
      <c r="AB3395" s="1337">
        <v>11792</v>
      </c>
    </row>
    <row r="3396" spans="1:28">
      <c r="A3396" s="1336" t="s">
        <v>1548</v>
      </c>
      <c r="B3396" s="2" t="s">
        <v>1640</v>
      </c>
      <c r="C3396" s="1" t="s">
        <v>1641</v>
      </c>
      <c r="D3396" s="1" t="s">
        <v>116</v>
      </c>
      <c r="E3396" s="1">
        <v>130349</v>
      </c>
      <c r="F3396" s="1336" t="s">
        <v>141</v>
      </c>
      <c r="G3396" s="1" t="s">
        <v>32</v>
      </c>
      <c r="H3396" s="1">
        <v>419301</v>
      </c>
      <c r="I3396" s="3">
        <v>42534</v>
      </c>
      <c r="J3396" s="3">
        <v>42524</v>
      </c>
      <c r="K3396" s="3">
        <v>42528</v>
      </c>
      <c r="N3396" s="1" t="s">
        <v>89</v>
      </c>
      <c r="O3396" s="1">
        <v>116796</v>
      </c>
      <c r="P3396" s="1">
        <v>3000</v>
      </c>
      <c r="Q3396" s="1">
        <v>12.35</v>
      </c>
      <c r="R3396" s="1337">
        <v>37050</v>
      </c>
      <c r="S3396" s="1">
        <v>180.36</v>
      </c>
      <c r="T3396" s="1">
        <v>10.875999999999999</v>
      </c>
      <c r="U3396" s="1337">
        <v>32628</v>
      </c>
      <c r="V3396" s="1">
        <v>5.3600000000000002E-2</v>
      </c>
      <c r="W3396" s="1336">
        <v>160.83000000000001</v>
      </c>
      <c r="X3396" s="1">
        <v>13</v>
      </c>
      <c r="Y3396" s="1">
        <v>141</v>
      </c>
      <c r="AA3396" s="1">
        <v>401</v>
      </c>
      <c r="AB3396" s="1337">
        <v>4422</v>
      </c>
    </row>
    <row r="3397" spans="1:28">
      <c r="A3397" s="1336" t="s">
        <v>1548</v>
      </c>
      <c r="B3397" s="2" t="s">
        <v>1640</v>
      </c>
      <c r="C3397" s="1" t="s">
        <v>1641</v>
      </c>
      <c r="D3397" s="1" t="s">
        <v>116</v>
      </c>
      <c r="E3397" s="1">
        <v>130339</v>
      </c>
      <c r="F3397" s="1336" t="s">
        <v>258</v>
      </c>
      <c r="G3397" s="1" t="s">
        <v>32</v>
      </c>
      <c r="H3397" s="1">
        <v>419384</v>
      </c>
      <c r="I3397" s="3">
        <v>42532</v>
      </c>
      <c r="J3397" s="3">
        <v>42527</v>
      </c>
      <c r="K3397" s="3">
        <v>42528</v>
      </c>
      <c r="L3397" s="1">
        <v>222243</v>
      </c>
      <c r="M3397" s="3">
        <v>42531</v>
      </c>
      <c r="N3397" s="1" t="s">
        <v>89</v>
      </c>
      <c r="O3397" s="1">
        <v>116828</v>
      </c>
      <c r="P3397" s="1">
        <v>10000</v>
      </c>
      <c r="Q3397" s="1">
        <v>11.7</v>
      </c>
      <c r="R3397" s="1337">
        <v>117000</v>
      </c>
      <c r="S3397" s="4">
        <v>-5898.8</v>
      </c>
      <c r="T3397" s="1">
        <v>10.875999999999999</v>
      </c>
      <c r="U3397" s="1337">
        <v>108760</v>
      </c>
      <c r="V3397" s="1">
        <v>5.3600000000000002E-2</v>
      </c>
      <c r="W3397" s="1336">
        <v>536.1</v>
      </c>
      <c r="X3397" s="1">
        <v>13</v>
      </c>
      <c r="Y3397" s="1">
        <v>135</v>
      </c>
      <c r="Z3397" s="1" t="s">
        <v>259</v>
      </c>
      <c r="AA3397" s="1">
        <v>401</v>
      </c>
      <c r="AB3397" s="1337">
        <v>8240</v>
      </c>
    </row>
    <row r="3398" spans="1:28">
      <c r="A3398" s="1336" t="s">
        <v>1548</v>
      </c>
      <c r="B3398" s="2" t="s">
        <v>1640</v>
      </c>
      <c r="C3398" s="1" t="s">
        <v>1641</v>
      </c>
      <c r="D3398" s="1" t="s">
        <v>116</v>
      </c>
      <c r="E3398" s="1">
        <v>130375</v>
      </c>
      <c r="F3398" s="1336" t="s">
        <v>458</v>
      </c>
      <c r="G3398" s="1" t="s">
        <v>32</v>
      </c>
      <c r="H3398" s="1">
        <v>419459</v>
      </c>
      <c r="I3398" s="3">
        <v>42534</v>
      </c>
      <c r="J3398" s="3">
        <v>42530</v>
      </c>
      <c r="K3398" s="3">
        <v>42531</v>
      </c>
      <c r="L3398" s="1">
        <v>222419</v>
      </c>
      <c r="M3398" s="3">
        <v>42534</v>
      </c>
      <c r="N3398" s="1" t="s">
        <v>89</v>
      </c>
      <c r="O3398" s="1">
        <v>117043</v>
      </c>
      <c r="P3398" s="1">
        <v>1500</v>
      </c>
      <c r="Q3398" s="1">
        <v>12.9</v>
      </c>
      <c r="R3398" s="1337">
        <v>19350</v>
      </c>
      <c r="S3398" s="1">
        <v>915.18</v>
      </c>
      <c r="T3398" s="1">
        <v>10.875999999999999</v>
      </c>
      <c r="U3398" s="1337">
        <v>16314</v>
      </c>
      <c r="V3398" s="1">
        <v>5.3600000000000002E-2</v>
      </c>
      <c r="W3398" s="1336">
        <v>80.415000000000006</v>
      </c>
      <c r="X3398" s="1">
        <v>13</v>
      </c>
      <c r="Y3398" s="1">
        <v>135</v>
      </c>
      <c r="Z3398" s="1" t="s">
        <v>259</v>
      </c>
      <c r="AA3398" s="1">
        <v>401</v>
      </c>
      <c r="AB3398" s="1337">
        <v>3036</v>
      </c>
    </row>
    <row r="3399" spans="1:28">
      <c r="A3399" s="1336" t="s">
        <v>1548</v>
      </c>
      <c r="B3399" s="2" t="s">
        <v>1640</v>
      </c>
      <c r="C3399" s="1" t="s">
        <v>1641</v>
      </c>
      <c r="D3399" s="1" t="s">
        <v>116</v>
      </c>
      <c r="E3399" s="1">
        <v>130089</v>
      </c>
      <c r="F3399" s="1336" t="s">
        <v>1374</v>
      </c>
      <c r="G3399" s="1" t="s">
        <v>32</v>
      </c>
      <c r="H3399" s="1">
        <v>419477</v>
      </c>
      <c r="I3399" s="3">
        <v>42534</v>
      </c>
      <c r="J3399" s="3">
        <v>42527</v>
      </c>
      <c r="K3399" s="3">
        <v>42529</v>
      </c>
      <c r="L3399" s="1">
        <v>222405</v>
      </c>
      <c r="M3399" s="3">
        <v>42534</v>
      </c>
      <c r="N3399" s="1" t="s">
        <v>89</v>
      </c>
      <c r="O3399" s="1">
        <v>116859</v>
      </c>
      <c r="P3399" s="1">
        <v>300</v>
      </c>
      <c r="Q3399" s="1">
        <v>12.6</v>
      </c>
      <c r="R3399" s="1337">
        <v>3780</v>
      </c>
      <c r="S3399" s="1">
        <v>93.04</v>
      </c>
      <c r="T3399" s="1">
        <v>10.875999999999999</v>
      </c>
      <c r="U3399" s="1337">
        <v>3262.8</v>
      </c>
      <c r="V3399" s="1">
        <v>5.3600000000000002E-2</v>
      </c>
      <c r="W3399" s="1336">
        <v>16.082999999999998</v>
      </c>
      <c r="X3399" s="1">
        <v>13</v>
      </c>
      <c r="Y3399" s="1">
        <v>135</v>
      </c>
      <c r="Z3399" s="1" t="s">
        <v>143</v>
      </c>
      <c r="AA3399" s="1">
        <v>401</v>
      </c>
      <c r="AB3399" s="1336">
        <v>517.20000000000005</v>
      </c>
    </row>
    <row r="3400" spans="1:28">
      <c r="A3400" s="1336" t="s">
        <v>1548</v>
      </c>
      <c r="B3400" s="2" t="s">
        <v>1640</v>
      </c>
      <c r="C3400" s="1" t="s">
        <v>1641</v>
      </c>
      <c r="D3400" s="1" t="s">
        <v>116</v>
      </c>
      <c r="E3400" s="1">
        <v>142059</v>
      </c>
      <c r="F3400" s="1336" t="s">
        <v>1443</v>
      </c>
      <c r="G3400" s="1" t="s">
        <v>32</v>
      </c>
      <c r="H3400" s="1">
        <v>419945</v>
      </c>
      <c r="I3400" s="3">
        <v>42526</v>
      </c>
      <c r="J3400" s="3">
        <v>42461</v>
      </c>
      <c r="K3400" s="3">
        <v>42482</v>
      </c>
      <c r="N3400" s="1" t="s">
        <v>56</v>
      </c>
      <c r="O3400" s="1">
        <v>5960</v>
      </c>
      <c r="P3400" s="1">
        <v>1000</v>
      </c>
      <c r="Q3400" s="1">
        <v>14.8687</v>
      </c>
      <c r="R3400" s="1337">
        <v>14868.7</v>
      </c>
      <c r="S3400" s="4">
        <v>2578.8200000000002</v>
      </c>
      <c r="T3400" s="1">
        <v>10.875999999999999</v>
      </c>
      <c r="U3400" s="1337">
        <v>10876</v>
      </c>
      <c r="V3400" s="1">
        <v>5.3600000000000002E-2</v>
      </c>
      <c r="W3400" s="1336">
        <v>53.61</v>
      </c>
      <c r="X3400" s="1">
        <v>13</v>
      </c>
      <c r="Y3400" s="1">
        <v>144</v>
      </c>
      <c r="AA3400" s="1">
        <v>401</v>
      </c>
      <c r="AB3400" s="1337">
        <v>3992.7</v>
      </c>
    </row>
    <row r="3401" spans="1:28">
      <c r="A3401" s="1336" t="s">
        <v>1548</v>
      </c>
      <c r="B3401" s="2" t="s">
        <v>1640</v>
      </c>
      <c r="C3401" s="1" t="s">
        <v>1641</v>
      </c>
      <c r="D3401" s="1" t="s">
        <v>116</v>
      </c>
      <c r="E3401" s="1">
        <v>130308</v>
      </c>
      <c r="F3401" s="1336" t="s">
        <v>126</v>
      </c>
      <c r="G3401" s="1" t="s">
        <v>32</v>
      </c>
      <c r="H3401" s="1">
        <v>420377</v>
      </c>
      <c r="I3401" s="3">
        <v>42542</v>
      </c>
      <c r="J3401" s="3">
        <v>42537</v>
      </c>
      <c r="K3401" s="3">
        <v>42538</v>
      </c>
      <c r="N3401" s="1" t="s">
        <v>89</v>
      </c>
      <c r="O3401" s="1">
        <v>117266</v>
      </c>
      <c r="P3401" s="1">
        <v>10000</v>
      </c>
      <c r="Q3401" s="1">
        <v>12.35</v>
      </c>
      <c r="R3401" s="1337">
        <v>123500</v>
      </c>
      <c r="S3401" s="1">
        <v>601.20000000000005</v>
      </c>
      <c r="T3401" s="1">
        <v>10.875999999999999</v>
      </c>
      <c r="U3401" s="1337">
        <v>108760</v>
      </c>
      <c r="V3401" s="1">
        <v>5.3600000000000002E-2</v>
      </c>
      <c r="W3401" s="1336">
        <v>536.1</v>
      </c>
      <c r="X3401" s="1">
        <v>13</v>
      </c>
      <c r="Y3401" s="1">
        <v>141</v>
      </c>
      <c r="AA3401" s="1">
        <v>401</v>
      </c>
      <c r="AB3401" s="1337">
        <v>14740</v>
      </c>
    </row>
    <row r="3402" spans="1:28">
      <c r="A3402" s="1336" t="s">
        <v>1548</v>
      </c>
      <c r="B3402" s="2" t="s">
        <v>1640</v>
      </c>
      <c r="C3402" s="1" t="s">
        <v>1641</v>
      </c>
      <c r="D3402" s="1" t="s">
        <v>116</v>
      </c>
      <c r="E3402" s="1">
        <v>130004</v>
      </c>
      <c r="F3402" s="1336" t="s">
        <v>125</v>
      </c>
      <c r="G3402" s="1" t="s">
        <v>32</v>
      </c>
      <c r="H3402" s="1">
        <v>420499</v>
      </c>
      <c r="I3402" s="3">
        <v>42542</v>
      </c>
      <c r="J3402" s="3">
        <v>42538</v>
      </c>
      <c r="K3402" s="3">
        <v>42541</v>
      </c>
      <c r="L3402" s="1">
        <v>222934</v>
      </c>
      <c r="M3402" s="3">
        <v>42542</v>
      </c>
      <c r="N3402" s="1" t="s">
        <v>89</v>
      </c>
      <c r="O3402" s="1">
        <v>117303</v>
      </c>
      <c r="P3402" s="1">
        <v>3000</v>
      </c>
      <c r="Q3402" s="1">
        <v>12.35</v>
      </c>
      <c r="R3402" s="1337">
        <v>37050</v>
      </c>
      <c r="S3402" s="1">
        <v>180.36</v>
      </c>
      <c r="T3402" s="1">
        <v>10.875999999999999</v>
      </c>
      <c r="U3402" s="1337">
        <v>32628</v>
      </c>
      <c r="V3402" s="1">
        <v>5.3600000000000002E-2</v>
      </c>
      <c r="W3402" s="1336">
        <v>160.83000000000001</v>
      </c>
      <c r="X3402" s="1">
        <v>13</v>
      </c>
      <c r="Y3402" s="1">
        <v>130</v>
      </c>
      <c r="AA3402" s="1">
        <v>401</v>
      </c>
      <c r="AB3402" s="1337">
        <v>4422</v>
      </c>
    </row>
    <row r="3403" spans="1:28">
      <c r="A3403" s="1336" t="s">
        <v>1548</v>
      </c>
      <c r="B3403" s="2" t="s">
        <v>1640</v>
      </c>
      <c r="C3403" s="1" t="s">
        <v>1641</v>
      </c>
      <c r="D3403" s="1" t="s">
        <v>116</v>
      </c>
      <c r="E3403" s="1">
        <v>130308</v>
      </c>
      <c r="F3403" s="1336" t="s">
        <v>126</v>
      </c>
      <c r="G3403" s="1" t="s">
        <v>32</v>
      </c>
      <c r="H3403" s="1">
        <v>420522</v>
      </c>
      <c r="I3403" s="3">
        <v>42543</v>
      </c>
      <c r="J3403" s="3">
        <v>42541</v>
      </c>
      <c r="K3403" s="3">
        <v>42542</v>
      </c>
      <c r="N3403" s="1" t="s">
        <v>89</v>
      </c>
      <c r="O3403" s="1">
        <v>117346</v>
      </c>
      <c r="P3403" s="1">
        <v>10000</v>
      </c>
      <c r="Q3403" s="1">
        <v>12.35</v>
      </c>
      <c r="R3403" s="1337">
        <v>123500</v>
      </c>
      <c r="S3403" s="1">
        <v>601.20000000000005</v>
      </c>
      <c r="T3403" s="1">
        <v>10.875999999999999</v>
      </c>
      <c r="U3403" s="1337">
        <v>108760</v>
      </c>
      <c r="V3403" s="1">
        <v>5.3600000000000002E-2</v>
      </c>
      <c r="W3403" s="1336">
        <v>536.1</v>
      </c>
      <c r="X3403" s="1">
        <v>13</v>
      </c>
      <c r="Y3403" s="1">
        <v>141</v>
      </c>
      <c r="AA3403" s="1">
        <v>401</v>
      </c>
      <c r="AB3403" s="1337">
        <v>14740</v>
      </c>
    </row>
    <row r="3404" spans="1:28">
      <c r="A3404" s="1336" t="s">
        <v>1548</v>
      </c>
      <c r="B3404" s="2" t="s">
        <v>1640</v>
      </c>
      <c r="C3404" s="1" t="s">
        <v>1641</v>
      </c>
      <c r="D3404" s="1" t="s">
        <v>116</v>
      </c>
      <c r="E3404" s="1">
        <v>130004</v>
      </c>
      <c r="F3404" s="1336" t="s">
        <v>125</v>
      </c>
      <c r="G3404" s="1" t="s">
        <v>32</v>
      </c>
      <c r="H3404" s="1">
        <v>420996</v>
      </c>
      <c r="I3404" s="3">
        <v>42545</v>
      </c>
      <c r="J3404" s="3">
        <v>42545</v>
      </c>
      <c r="K3404" s="3">
        <v>42548</v>
      </c>
      <c r="L3404" s="1">
        <v>223159</v>
      </c>
      <c r="M3404" s="3">
        <v>42545</v>
      </c>
      <c r="N3404" s="1" t="s">
        <v>89</v>
      </c>
      <c r="O3404" s="1">
        <v>117453</v>
      </c>
      <c r="P3404" s="1">
        <v>4000</v>
      </c>
      <c r="Q3404" s="1">
        <v>12</v>
      </c>
      <c r="R3404" s="1337">
        <v>48000</v>
      </c>
      <c r="S3404" s="4">
        <v>-1159.52</v>
      </c>
      <c r="T3404" s="1">
        <v>10.875999999999999</v>
      </c>
      <c r="U3404" s="1337">
        <v>43504</v>
      </c>
      <c r="V3404" s="1">
        <v>5.3600000000000002E-2</v>
      </c>
      <c r="W3404" s="1336">
        <v>214.44</v>
      </c>
      <c r="X3404" s="1">
        <v>13</v>
      </c>
      <c r="Y3404" s="1">
        <v>130</v>
      </c>
      <c r="AA3404" s="1">
        <v>401</v>
      </c>
      <c r="AB3404" s="1337">
        <v>4496</v>
      </c>
    </row>
    <row r="3405" spans="1:28">
      <c r="A3405" s="1336" t="s">
        <v>1548</v>
      </c>
      <c r="B3405" s="2" t="s">
        <v>1640</v>
      </c>
      <c r="C3405" s="1" t="s">
        <v>1641</v>
      </c>
      <c r="D3405" s="1" t="s">
        <v>116</v>
      </c>
      <c r="E3405" s="1">
        <v>130322</v>
      </c>
      <c r="F3405" s="1336" t="s">
        <v>142</v>
      </c>
      <c r="G3405" s="1" t="s">
        <v>32</v>
      </c>
      <c r="H3405" s="1">
        <v>421132</v>
      </c>
      <c r="I3405" s="3">
        <v>42546</v>
      </c>
      <c r="J3405" s="3">
        <v>42543</v>
      </c>
      <c r="K3405" s="3">
        <v>42544</v>
      </c>
      <c r="L3405" s="1">
        <v>223214</v>
      </c>
      <c r="M3405" s="3">
        <v>42545</v>
      </c>
      <c r="N3405" s="1" t="s">
        <v>89</v>
      </c>
      <c r="O3405" s="1">
        <v>117392</v>
      </c>
      <c r="P3405" s="1">
        <v>2000</v>
      </c>
      <c r="Q3405" s="1">
        <v>11.88</v>
      </c>
      <c r="R3405" s="1337">
        <v>23760</v>
      </c>
      <c r="S3405" s="1">
        <v>-819.76</v>
      </c>
      <c r="T3405" s="1">
        <v>10.875999999999999</v>
      </c>
      <c r="U3405" s="1337">
        <v>21752</v>
      </c>
      <c r="V3405" s="1">
        <v>5.3600000000000002E-2</v>
      </c>
      <c r="W3405" s="1336">
        <v>107.22</v>
      </c>
      <c r="X3405" s="1">
        <v>13</v>
      </c>
      <c r="Y3405" s="1">
        <v>135</v>
      </c>
      <c r="Z3405" s="1" t="s">
        <v>143</v>
      </c>
      <c r="AA3405" s="1">
        <v>401</v>
      </c>
      <c r="AB3405" s="1337">
        <v>2008</v>
      </c>
    </row>
    <row r="3406" spans="1:28">
      <c r="A3406" s="1336" t="s">
        <v>1548</v>
      </c>
      <c r="B3406" s="2" t="s">
        <v>1640</v>
      </c>
      <c r="C3406" s="1" t="s">
        <v>1641</v>
      </c>
      <c r="D3406" s="1" t="s">
        <v>116</v>
      </c>
      <c r="E3406" s="1">
        <v>142049</v>
      </c>
      <c r="F3406" s="1336" t="s">
        <v>1250</v>
      </c>
      <c r="G3406" s="1" t="s">
        <v>32</v>
      </c>
      <c r="H3406" s="1">
        <v>421394</v>
      </c>
      <c r="I3406" s="3">
        <v>42539</v>
      </c>
      <c r="J3406" s="3">
        <v>42531</v>
      </c>
      <c r="K3406" s="3">
        <v>42535</v>
      </c>
      <c r="N3406" s="1" t="s">
        <v>56</v>
      </c>
      <c r="O3406" s="1">
        <v>6113</v>
      </c>
      <c r="P3406" s="1">
        <v>2000</v>
      </c>
      <c r="Q3406" s="1">
        <v>14.7445</v>
      </c>
      <c r="R3406" s="1337">
        <v>29489</v>
      </c>
      <c r="S3406" s="4">
        <v>4909.24</v>
      </c>
      <c r="T3406" s="1">
        <v>10.875999999999999</v>
      </c>
      <c r="U3406" s="1337">
        <v>21752</v>
      </c>
      <c r="V3406" s="1">
        <v>5.3600000000000002E-2</v>
      </c>
      <c r="W3406" s="1336">
        <v>107.22</v>
      </c>
      <c r="X3406" s="1">
        <v>13</v>
      </c>
      <c r="Y3406" s="1">
        <v>144</v>
      </c>
      <c r="AA3406" s="1">
        <v>401</v>
      </c>
      <c r="AB3406" s="1337">
        <v>7737</v>
      </c>
    </row>
    <row r="3407" spans="1:28">
      <c r="A3407" s="1336" t="s">
        <v>1548</v>
      </c>
      <c r="B3407" s="2" t="s">
        <v>1642</v>
      </c>
      <c r="C3407" s="1" t="s">
        <v>1643</v>
      </c>
      <c r="D3407" s="1" t="s">
        <v>116</v>
      </c>
      <c r="E3407" s="1">
        <v>130003</v>
      </c>
      <c r="F3407" s="1336" t="s">
        <v>145</v>
      </c>
      <c r="G3407" s="1" t="s">
        <v>32</v>
      </c>
      <c r="H3407" s="1">
        <v>418362</v>
      </c>
      <c r="I3407" s="3">
        <v>42527</v>
      </c>
      <c r="J3407" s="3">
        <v>42522</v>
      </c>
      <c r="K3407" s="3">
        <v>42537</v>
      </c>
      <c r="N3407" s="1" t="s">
        <v>89</v>
      </c>
      <c r="O3407" s="1">
        <v>116680</v>
      </c>
      <c r="P3407" s="1">
        <v>5000</v>
      </c>
      <c r="Q3407" s="1">
        <v>12.35</v>
      </c>
      <c r="R3407" s="1337">
        <v>61750</v>
      </c>
      <c r="S3407" s="1">
        <v>300.60000000000002</v>
      </c>
      <c r="T3407" s="1">
        <v>10.875999999999999</v>
      </c>
      <c r="U3407" s="1337">
        <v>54380</v>
      </c>
      <c r="V3407" s="1">
        <v>5.3600000000000002E-2</v>
      </c>
      <c r="W3407" s="1336">
        <v>268.05</v>
      </c>
      <c r="X3407" s="1">
        <v>13</v>
      </c>
      <c r="Y3407" s="1">
        <v>130</v>
      </c>
      <c r="AA3407" s="1">
        <v>401</v>
      </c>
      <c r="AB3407" s="1337">
        <v>7370</v>
      </c>
    </row>
    <row r="3408" spans="1:28">
      <c r="A3408" s="1336" t="s">
        <v>1548</v>
      </c>
      <c r="B3408" s="2" t="s">
        <v>1642</v>
      </c>
      <c r="C3408" s="1" t="s">
        <v>1643</v>
      </c>
      <c r="D3408" s="1" t="s">
        <v>116</v>
      </c>
      <c r="E3408" s="1">
        <v>130004</v>
      </c>
      <c r="F3408" s="1336" t="s">
        <v>125</v>
      </c>
      <c r="G3408" s="1" t="s">
        <v>32</v>
      </c>
      <c r="H3408" s="1">
        <v>418438</v>
      </c>
      <c r="I3408" s="3">
        <v>42525</v>
      </c>
      <c r="J3408" s="3">
        <v>42521</v>
      </c>
      <c r="K3408" s="3">
        <v>42523</v>
      </c>
      <c r="L3408" s="1">
        <v>221750</v>
      </c>
      <c r="M3408" s="3">
        <v>42525</v>
      </c>
      <c r="N3408" s="1" t="s">
        <v>89</v>
      </c>
      <c r="O3408" s="1">
        <v>116640</v>
      </c>
      <c r="P3408" s="1">
        <v>2000</v>
      </c>
      <c r="Q3408" s="1">
        <v>12.47</v>
      </c>
      <c r="R3408" s="1337">
        <v>24940</v>
      </c>
      <c r="S3408" s="1">
        <v>360.24</v>
      </c>
      <c r="T3408" s="1">
        <v>10.875999999999999</v>
      </c>
      <c r="U3408" s="1337">
        <v>21752</v>
      </c>
      <c r="V3408" s="1">
        <v>5.3600000000000002E-2</v>
      </c>
      <c r="W3408" s="1336">
        <v>107.22</v>
      </c>
      <c r="X3408" s="1">
        <v>13</v>
      </c>
      <c r="Y3408" s="1">
        <v>130</v>
      </c>
      <c r="AA3408" s="1">
        <v>401</v>
      </c>
      <c r="AB3408" s="1337">
        <v>3188</v>
      </c>
    </row>
    <row r="3409" spans="1:28">
      <c r="A3409" s="1336" t="s">
        <v>1548</v>
      </c>
      <c r="B3409" s="2" t="s">
        <v>1642</v>
      </c>
      <c r="C3409" s="1" t="s">
        <v>1643</v>
      </c>
      <c r="D3409" s="1" t="s">
        <v>116</v>
      </c>
      <c r="E3409" s="1">
        <v>140008</v>
      </c>
      <c r="F3409" s="1336" t="s">
        <v>123</v>
      </c>
      <c r="G3409" s="1" t="s">
        <v>32</v>
      </c>
      <c r="H3409" s="1">
        <v>418865</v>
      </c>
      <c r="I3409" s="3">
        <v>42528</v>
      </c>
      <c r="J3409" s="3">
        <v>42522</v>
      </c>
      <c r="K3409" s="3">
        <v>42527</v>
      </c>
      <c r="L3409" s="1">
        <v>221941</v>
      </c>
      <c r="M3409" s="3">
        <v>42528</v>
      </c>
      <c r="N3409" s="1" t="s">
        <v>89</v>
      </c>
      <c r="O3409" s="1">
        <v>116701</v>
      </c>
      <c r="P3409" s="1">
        <v>5000</v>
      </c>
      <c r="Q3409" s="1">
        <v>12.3</v>
      </c>
      <c r="R3409" s="1337">
        <v>61500</v>
      </c>
      <c r="S3409" s="1">
        <v>50.6</v>
      </c>
      <c r="T3409" s="1">
        <v>10.875999999999999</v>
      </c>
      <c r="U3409" s="1337">
        <v>54380</v>
      </c>
      <c r="V3409" s="1">
        <v>5.3600000000000002E-2</v>
      </c>
      <c r="W3409" s="1336">
        <v>268.05</v>
      </c>
      <c r="X3409" s="1">
        <v>13</v>
      </c>
      <c r="Y3409" s="1">
        <v>141</v>
      </c>
      <c r="AA3409" s="1">
        <v>401</v>
      </c>
      <c r="AB3409" s="1337">
        <v>7120</v>
      </c>
    </row>
    <row r="3410" spans="1:28">
      <c r="A3410" s="1336" t="s">
        <v>1548</v>
      </c>
      <c r="B3410" s="2" t="s">
        <v>1642</v>
      </c>
      <c r="C3410" s="1" t="s">
        <v>1643</v>
      </c>
      <c r="D3410" s="1" t="s">
        <v>116</v>
      </c>
      <c r="E3410" s="1">
        <v>130023</v>
      </c>
      <c r="F3410" s="1336" t="s">
        <v>153</v>
      </c>
      <c r="G3410" s="1" t="s">
        <v>32</v>
      </c>
      <c r="H3410" s="1">
        <v>419124</v>
      </c>
      <c r="I3410" s="3">
        <v>42531</v>
      </c>
      <c r="J3410" s="3">
        <v>42530</v>
      </c>
      <c r="K3410" s="3">
        <v>42530</v>
      </c>
      <c r="N3410" s="1" t="s">
        <v>89</v>
      </c>
      <c r="O3410" s="1">
        <v>117059</v>
      </c>
      <c r="P3410" s="1">
        <v>5000</v>
      </c>
      <c r="Q3410" s="1">
        <v>12.35</v>
      </c>
      <c r="R3410" s="1337">
        <v>61750</v>
      </c>
      <c r="S3410" s="1">
        <v>300.60000000000002</v>
      </c>
      <c r="T3410" s="1">
        <v>10.875999999999999</v>
      </c>
      <c r="U3410" s="1337">
        <v>54380</v>
      </c>
      <c r="V3410" s="1">
        <v>5.3600000000000002E-2</v>
      </c>
      <c r="W3410" s="1336">
        <v>268.05</v>
      </c>
      <c r="X3410" s="1">
        <v>13</v>
      </c>
      <c r="Y3410" s="1">
        <v>130</v>
      </c>
      <c r="AA3410" s="1">
        <v>401</v>
      </c>
      <c r="AB3410" s="1337">
        <v>7370</v>
      </c>
    </row>
    <row r="3411" spans="1:28">
      <c r="A3411" s="1336" t="s">
        <v>1548</v>
      </c>
      <c r="B3411" s="2" t="s">
        <v>1642</v>
      </c>
      <c r="C3411" s="1" t="s">
        <v>1643</v>
      </c>
      <c r="D3411" s="1" t="s">
        <v>116</v>
      </c>
      <c r="E3411" s="1">
        <v>130001</v>
      </c>
      <c r="F3411" s="1336" t="s">
        <v>132</v>
      </c>
      <c r="G3411" s="1" t="s">
        <v>32</v>
      </c>
      <c r="H3411" s="1">
        <v>419276</v>
      </c>
      <c r="I3411" s="3">
        <v>42532</v>
      </c>
      <c r="J3411" s="3">
        <v>42528</v>
      </c>
      <c r="K3411" s="3">
        <v>42529</v>
      </c>
      <c r="N3411" s="1" t="s">
        <v>89</v>
      </c>
      <c r="O3411" s="1">
        <v>116967</v>
      </c>
      <c r="P3411" s="1">
        <v>20000</v>
      </c>
      <c r="Q3411" s="1">
        <v>12.3</v>
      </c>
      <c r="R3411" s="1337">
        <v>246000</v>
      </c>
      <c r="S3411" s="1">
        <v>202.4</v>
      </c>
      <c r="T3411" s="1">
        <v>10.875999999999999</v>
      </c>
      <c r="U3411" s="1337">
        <v>217520</v>
      </c>
      <c r="V3411" s="1">
        <v>5.3600000000000002E-2</v>
      </c>
      <c r="W3411" s="1337">
        <v>1072.2</v>
      </c>
      <c r="X3411" s="1">
        <v>13</v>
      </c>
      <c r="Y3411" s="1">
        <v>130</v>
      </c>
      <c r="AA3411" s="1">
        <v>401</v>
      </c>
      <c r="AB3411" s="1337">
        <v>28480</v>
      </c>
    </row>
    <row r="3412" spans="1:28">
      <c r="A3412" s="1336" t="s">
        <v>1548</v>
      </c>
      <c r="B3412" s="2" t="s">
        <v>1642</v>
      </c>
      <c r="C3412" s="1" t="s">
        <v>1643</v>
      </c>
      <c r="D3412" s="1" t="s">
        <v>116</v>
      </c>
      <c r="E3412" s="1">
        <v>130349</v>
      </c>
      <c r="F3412" s="1336" t="s">
        <v>141</v>
      </c>
      <c r="G3412" s="1" t="s">
        <v>32</v>
      </c>
      <c r="H3412" s="1">
        <v>419300</v>
      </c>
      <c r="I3412" s="3">
        <v>42534</v>
      </c>
      <c r="J3412" s="3">
        <v>42524</v>
      </c>
      <c r="K3412" s="3">
        <v>42528</v>
      </c>
      <c r="N3412" s="1" t="s">
        <v>89</v>
      </c>
      <c r="O3412" s="1">
        <v>116796</v>
      </c>
      <c r="P3412" s="1">
        <v>2000</v>
      </c>
      <c r="Q3412" s="1">
        <v>12.35</v>
      </c>
      <c r="R3412" s="1337">
        <v>24700</v>
      </c>
      <c r="S3412" s="1">
        <v>120.24</v>
      </c>
      <c r="T3412" s="1">
        <v>10.875999999999999</v>
      </c>
      <c r="U3412" s="1337">
        <v>21752</v>
      </c>
      <c r="V3412" s="1">
        <v>5.3600000000000002E-2</v>
      </c>
      <c r="W3412" s="1336">
        <v>107.22</v>
      </c>
      <c r="X3412" s="1">
        <v>13</v>
      </c>
      <c r="Y3412" s="1">
        <v>141</v>
      </c>
      <c r="AA3412" s="1">
        <v>401</v>
      </c>
      <c r="AB3412" s="1337">
        <v>2948</v>
      </c>
    </row>
    <row r="3413" spans="1:28">
      <c r="A3413" s="1336" t="s">
        <v>1548</v>
      </c>
      <c r="B3413" s="2" t="s">
        <v>1642</v>
      </c>
      <c r="C3413" s="1" t="s">
        <v>1643</v>
      </c>
      <c r="D3413" s="1" t="s">
        <v>116</v>
      </c>
      <c r="E3413" s="1">
        <v>140034</v>
      </c>
      <c r="F3413" s="1336" t="s">
        <v>1191</v>
      </c>
      <c r="G3413" s="1" t="s">
        <v>32</v>
      </c>
      <c r="H3413" s="1">
        <v>419318</v>
      </c>
      <c r="I3413" s="3">
        <v>42534</v>
      </c>
      <c r="J3413" s="3">
        <v>42527</v>
      </c>
      <c r="K3413" s="3">
        <v>42530</v>
      </c>
      <c r="N3413" s="1" t="s">
        <v>42</v>
      </c>
      <c r="O3413" s="1">
        <v>21641</v>
      </c>
      <c r="P3413" s="1">
        <v>3000</v>
      </c>
      <c r="Q3413" s="1">
        <v>11.85</v>
      </c>
      <c r="R3413" s="1337">
        <v>35550</v>
      </c>
      <c r="S3413" s="4">
        <v>-1319.64</v>
      </c>
      <c r="T3413" s="1">
        <v>10.875999999999999</v>
      </c>
      <c r="U3413" s="1337">
        <v>32628</v>
      </c>
      <c r="V3413" s="1">
        <v>5.3600000000000002E-2</v>
      </c>
      <c r="W3413" s="1336">
        <v>160.83000000000001</v>
      </c>
      <c r="X3413" s="1">
        <v>13</v>
      </c>
      <c r="Y3413" s="1">
        <v>140</v>
      </c>
      <c r="AA3413" s="1">
        <v>401</v>
      </c>
      <c r="AB3413" s="1337">
        <v>2922</v>
      </c>
    </row>
    <row r="3414" spans="1:28">
      <c r="A3414" s="1336" t="s">
        <v>1548</v>
      </c>
      <c r="B3414" s="2" t="s">
        <v>1642</v>
      </c>
      <c r="C3414" s="1" t="s">
        <v>1643</v>
      </c>
      <c r="D3414" s="1" t="s">
        <v>116</v>
      </c>
      <c r="E3414" s="1">
        <v>130365</v>
      </c>
      <c r="F3414" s="1336" t="s">
        <v>432</v>
      </c>
      <c r="G3414" s="1" t="s">
        <v>32</v>
      </c>
      <c r="H3414" s="1">
        <v>419753</v>
      </c>
      <c r="I3414" s="3">
        <v>42535</v>
      </c>
      <c r="J3414" s="3">
        <v>42531</v>
      </c>
      <c r="K3414" s="3">
        <v>42531</v>
      </c>
      <c r="L3414" s="1">
        <v>222494</v>
      </c>
      <c r="M3414" s="3">
        <v>42535</v>
      </c>
      <c r="N3414" s="1" t="s">
        <v>89</v>
      </c>
      <c r="O3414" s="1">
        <v>117107</v>
      </c>
      <c r="P3414" s="1">
        <v>700</v>
      </c>
      <c r="Q3414" s="1">
        <v>12.3</v>
      </c>
      <c r="R3414" s="1337">
        <v>8610</v>
      </c>
      <c r="S3414" s="1">
        <v>7.08</v>
      </c>
      <c r="T3414" s="1">
        <v>10.875999999999999</v>
      </c>
      <c r="U3414" s="1337">
        <v>7613.2</v>
      </c>
      <c r="V3414" s="1">
        <v>5.3600000000000002E-2</v>
      </c>
      <c r="W3414" s="1336">
        <v>37.527000000000001</v>
      </c>
      <c r="X3414" s="1">
        <v>13</v>
      </c>
      <c r="Y3414" s="1">
        <v>135</v>
      </c>
      <c r="Z3414" s="1" t="s">
        <v>90</v>
      </c>
      <c r="AA3414" s="1">
        <v>401</v>
      </c>
      <c r="AB3414" s="1336">
        <v>996.8</v>
      </c>
    </row>
    <row r="3415" spans="1:28">
      <c r="A3415" s="1336" t="s">
        <v>1548</v>
      </c>
      <c r="B3415" s="2" t="s">
        <v>1642</v>
      </c>
      <c r="C3415" s="1" t="s">
        <v>1643</v>
      </c>
      <c r="D3415" s="1" t="s">
        <v>116</v>
      </c>
      <c r="E3415" s="1">
        <v>130110</v>
      </c>
      <c r="F3415" s="1336" t="s">
        <v>198</v>
      </c>
      <c r="G3415" s="1" t="s">
        <v>32</v>
      </c>
      <c r="H3415" s="1">
        <v>419890</v>
      </c>
      <c r="I3415" s="3">
        <v>42537</v>
      </c>
      <c r="J3415" s="3">
        <v>42534</v>
      </c>
      <c r="K3415" s="3">
        <v>42535</v>
      </c>
      <c r="N3415" s="1" t="s">
        <v>89</v>
      </c>
      <c r="O3415" s="1">
        <v>117170</v>
      </c>
      <c r="P3415" s="1">
        <v>4000</v>
      </c>
      <c r="Q3415" s="1">
        <v>12.35</v>
      </c>
      <c r="R3415" s="1337">
        <v>49400</v>
      </c>
      <c r="S3415" s="1">
        <v>240.48</v>
      </c>
      <c r="T3415" s="1">
        <v>10.875999999999999</v>
      </c>
      <c r="U3415" s="1337">
        <v>43504</v>
      </c>
      <c r="V3415" s="1">
        <v>5.3600000000000002E-2</v>
      </c>
      <c r="W3415" s="1336">
        <v>214.44</v>
      </c>
      <c r="X3415" s="1">
        <v>13</v>
      </c>
      <c r="Y3415" s="1">
        <v>130</v>
      </c>
      <c r="AA3415" s="1">
        <v>401</v>
      </c>
      <c r="AB3415" s="1337">
        <v>5896</v>
      </c>
    </row>
    <row r="3416" spans="1:28">
      <c r="A3416" s="1336" t="s">
        <v>1548</v>
      </c>
      <c r="B3416" s="2" t="s">
        <v>1642</v>
      </c>
      <c r="C3416" s="1" t="s">
        <v>1643</v>
      </c>
      <c r="D3416" s="1" t="s">
        <v>116</v>
      </c>
      <c r="E3416" s="1">
        <v>130013</v>
      </c>
      <c r="F3416" s="1336" t="s">
        <v>221</v>
      </c>
      <c r="G3416" s="1" t="s">
        <v>32</v>
      </c>
      <c r="H3416" s="1">
        <v>420187</v>
      </c>
      <c r="I3416" s="3">
        <v>42539</v>
      </c>
      <c r="J3416" s="3">
        <v>42538</v>
      </c>
      <c r="K3416" s="3">
        <v>42538</v>
      </c>
      <c r="N3416" s="1" t="s">
        <v>89</v>
      </c>
      <c r="O3416" s="1">
        <v>117284</v>
      </c>
      <c r="P3416" s="1">
        <v>3000</v>
      </c>
      <c r="Q3416" s="1">
        <v>12.22</v>
      </c>
      <c r="R3416" s="1337">
        <v>36660</v>
      </c>
      <c r="S3416" s="1">
        <v>-209.64</v>
      </c>
      <c r="T3416" s="1">
        <v>10.875999999999999</v>
      </c>
      <c r="U3416" s="1337">
        <v>32628</v>
      </c>
      <c r="V3416" s="1">
        <v>5.3600000000000002E-2</v>
      </c>
      <c r="W3416" s="1336">
        <v>160.83000000000001</v>
      </c>
      <c r="X3416" s="1">
        <v>13</v>
      </c>
      <c r="Y3416" s="1">
        <v>130</v>
      </c>
      <c r="AA3416" s="1">
        <v>401</v>
      </c>
      <c r="AB3416" s="1337">
        <v>4032</v>
      </c>
    </row>
    <row r="3417" spans="1:28">
      <c r="A3417" s="1336" t="s">
        <v>1548</v>
      </c>
      <c r="B3417" s="2" t="s">
        <v>1642</v>
      </c>
      <c r="C3417" s="1" t="s">
        <v>1643</v>
      </c>
      <c r="D3417" s="1" t="s">
        <v>116</v>
      </c>
      <c r="E3417" s="1">
        <v>130157</v>
      </c>
      <c r="F3417" s="1336" t="s">
        <v>415</v>
      </c>
      <c r="G3417" s="1" t="s">
        <v>32</v>
      </c>
      <c r="H3417" s="1">
        <v>420428</v>
      </c>
      <c r="I3417" s="3">
        <v>42542</v>
      </c>
      <c r="J3417" s="3">
        <v>42541</v>
      </c>
      <c r="K3417" s="3">
        <v>42542</v>
      </c>
      <c r="L3417" s="1">
        <v>222900</v>
      </c>
      <c r="M3417" s="3">
        <v>42541</v>
      </c>
      <c r="N3417" s="1" t="s">
        <v>89</v>
      </c>
      <c r="O3417" s="1">
        <v>117325</v>
      </c>
      <c r="P3417" s="1">
        <v>5000</v>
      </c>
      <c r="Q3417" s="1">
        <v>12.47</v>
      </c>
      <c r="R3417" s="1337">
        <v>62350</v>
      </c>
      <c r="S3417" s="1">
        <v>900.6</v>
      </c>
      <c r="T3417" s="1">
        <v>10.875999999999999</v>
      </c>
      <c r="U3417" s="1337">
        <v>54380</v>
      </c>
      <c r="V3417" s="1">
        <v>5.3600000000000002E-2</v>
      </c>
      <c r="W3417" s="1336">
        <v>268.05</v>
      </c>
      <c r="X3417" s="1">
        <v>13</v>
      </c>
      <c r="Y3417" s="1">
        <v>130</v>
      </c>
      <c r="AA3417" s="1">
        <v>401</v>
      </c>
      <c r="AB3417" s="1337">
        <v>7970</v>
      </c>
    </row>
    <row r="3418" spans="1:28">
      <c r="A3418" s="1336" t="s">
        <v>1548</v>
      </c>
      <c r="B3418" s="2" t="s">
        <v>1642</v>
      </c>
      <c r="C3418" s="1" t="s">
        <v>1643</v>
      </c>
      <c r="D3418" s="1" t="s">
        <v>116</v>
      </c>
      <c r="E3418" s="1">
        <v>130004</v>
      </c>
      <c r="F3418" s="1336" t="s">
        <v>125</v>
      </c>
      <c r="G3418" s="1" t="s">
        <v>32</v>
      </c>
      <c r="H3418" s="1">
        <v>420998</v>
      </c>
      <c r="I3418" s="3">
        <v>42545</v>
      </c>
      <c r="J3418" s="3">
        <v>42545</v>
      </c>
      <c r="K3418" s="3">
        <v>42548</v>
      </c>
      <c r="L3418" s="1">
        <v>223160</v>
      </c>
      <c r="M3418" s="3">
        <v>42545</v>
      </c>
      <c r="N3418" s="1" t="s">
        <v>89</v>
      </c>
      <c r="O3418" s="1">
        <v>117453</v>
      </c>
      <c r="P3418" s="1">
        <v>1000</v>
      </c>
      <c r="Q3418" s="1">
        <v>12</v>
      </c>
      <c r="R3418" s="1337">
        <v>12000</v>
      </c>
      <c r="S3418" s="1">
        <v>-289.88</v>
      </c>
      <c r="T3418" s="1">
        <v>10.875999999999999</v>
      </c>
      <c r="U3418" s="1337">
        <v>10876</v>
      </c>
      <c r="V3418" s="1">
        <v>5.3600000000000002E-2</v>
      </c>
      <c r="W3418" s="1336">
        <v>53.61</v>
      </c>
      <c r="X3418" s="1">
        <v>13</v>
      </c>
      <c r="Y3418" s="1">
        <v>130</v>
      </c>
      <c r="AA3418" s="1">
        <v>401</v>
      </c>
      <c r="AB3418" s="1337">
        <v>1124</v>
      </c>
    </row>
    <row r="3419" spans="1:28">
      <c r="A3419" s="1336" t="s">
        <v>1548</v>
      </c>
      <c r="B3419" s="2" t="s">
        <v>1642</v>
      </c>
      <c r="C3419" s="1" t="s">
        <v>1643</v>
      </c>
      <c r="D3419" s="1" t="s">
        <v>116</v>
      </c>
      <c r="E3419" s="1">
        <v>142049</v>
      </c>
      <c r="F3419" s="1336" t="s">
        <v>1250</v>
      </c>
      <c r="G3419" s="1" t="s">
        <v>32</v>
      </c>
      <c r="H3419" s="1">
        <v>421394</v>
      </c>
      <c r="I3419" s="3">
        <v>42539</v>
      </c>
      <c r="J3419" s="3">
        <v>42531</v>
      </c>
      <c r="K3419" s="3">
        <v>42535</v>
      </c>
      <c r="N3419" s="1" t="s">
        <v>56</v>
      </c>
      <c r="O3419" s="1">
        <v>6113</v>
      </c>
      <c r="P3419" s="1">
        <v>3000</v>
      </c>
      <c r="Q3419" s="1">
        <v>14.7445</v>
      </c>
      <c r="R3419" s="1337">
        <v>44233.5</v>
      </c>
      <c r="S3419" s="4">
        <v>7363.86</v>
      </c>
      <c r="T3419" s="1">
        <v>10.875999999999999</v>
      </c>
      <c r="U3419" s="1337">
        <v>32628</v>
      </c>
      <c r="V3419" s="1">
        <v>5.3600000000000002E-2</v>
      </c>
      <c r="W3419" s="1336">
        <v>160.83000000000001</v>
      </c>
      <c r="X3419" s="1">
        <v>13</v>
      </c>
      <c r="Y3419" s="1">
        <v>144</v>
      </c>
      <c r="AA3419" s="1">
        <v>401</v>
      </c>
      <c r="AB3419" s="1337">
        <v>11605.5</v>
      </c>
    </row>
    <row r="3420" spans="1:28">
      <c r="A3420" s="1336" t="s">
        <v>1548</v>
      </c>
      <c r="B3420" s="2" t="s">
        <v>1644</v>
      </c>
      <c r="C3420" s="1" t="s">
        <v>1643</v>
      </c>
      <c r="D3420" s="1" t="s">
        <v>76</v>
      </c>
      <c r="E3420" s="1">
        <v>140083</v>
      </c>
      <c r="F3420" s="1336" t="s">
        <v>117</v>
      </c>
      <c r="G3420" s="1" t="s">
        <v>32</v>
      </c>
      <c r="H3420" s="1">
        <v>419747</v>
      </c>
      <c r="I3420" s="3">
        <v>42535</v>
      </c>
      <c r="J3420" s="3">
        <v>42520</v>
      </c>
      <c r="K3420" s="3">
        <v>42541</v>
      </c>
      <c r="L3420" s="1">
        <v>222459</v>
      </c>
      <c r="M3420" s="3">
        <v>42534</v>
      </c>
      <c r="N3420" s="1" t="s">
        <v>89</v>
      </c>
      <c r="O3420" s="1">
        <v>116571</v>
      </c>
      <c r="P3420" s="1">
        <v>500</v>
      </c>
      <c r="Q3420" s="1">
        <v>12.3</v>
      </c>
      <c r="R3420" s="1337">
        <v>6150</v>
      </c>
      <c r="S3420" s="1">
        <v>5.0599999999999996</v>
      </c>
      <c r="T3420" s="1">
        <v>10.875999999999999</v>
      </c>
      <c r="U3420" s="1337">
        <v>5438</v>
      </c>
      <c r="V3420" s="1">
        <v>5.3600000000000002E-2</v>
      </c>
      <c r="W3420" s="1336">
        <v>26.805</v>
      </c>
      <c r="X3420" s="1">
        <v>13</v>
      </c>
      <c r="Y3420" s="1">
        <v>141</v>
      </c>
      <c r="AA3420" s="1">
        <v>401</v>
      </c>
      <c r="AB3420" s="1336">
        <v>712</v>
      </c>
    </row>
    <row r="3421" spans="1:28">
      <c r="A3421" s="1336" t="s">
        <v>1548</v>
      </c>
      <c r="B3421" s="2" t="s">
        <v>1645</v>
      </c>
      <c r="C3421" s="1" t="s">
        <v>1643</v>
      </c>
      <c r="D3421" s="1" t="s">
        <v>65</v>
      </c>
      <c r="E3421" s="1">
        <v>140008</v>
      </c>
      <c r="F3421" s="1336" t="s">
        <v>123</v>
      </c>
      <c r="G3421" s="1" t="s">
        <v>32</v>
      </c>
      <c r="H3421" s="1">
        <v>419438</v>
      </c>
      <c r="I3421" s="3">
        <v>42534</v>
      </c>
      <c r="J3421" s="3">
        <v>42522</v>
      </c>
      <c r="K3421" s="3">
        <v>42541</v>
      </c>
      <c r="L3421" s="1">
        <v>222366</v>
      </c>
      <c r="M3421" s="3">
        <v>42532</v>
      </c>
      <c r="N3421" s="1" t="s">
        <v>89</v>
      </c>
      <c r="O3421" s="1">
        <v>116701</v>
      </c>
      <c r="P3421" s="1">
        <v>5000</v>
      </c>
      <c r="Q3421" s="1">
        <v>12.3</v>
      </c>
      <c r="R3421" s="1337">
        <v>61500</v>
      </c>
      <c r="S3421" s="1">
        <v>50.6</v>
      </c>
      <c r="T3421" s="1">
        <v>10.875999999999999</v>
      </c>
      <c r="U3421" s="1337">
        <v>54380</v>
      </c>
      <c r="V3421" s="1">
        <v>5.3600000000000002E-2</v>
      </c>
      <c r="W3421" s="1336">
        <v>268.05</v>
      </c>
      <c r="X3421" s="1">
        <v>13</v>
      </c>
      <c r="Y3421" s="1">
        <v>141</v>
      </c>
      <c r="AA3421" s="1">
        <v>401</v>
      </c>
      <c r="AB3421" s="1337">
        <v>7120</v>
      </c>
    </row>
    <row r="3422" spans="1:28">
      <c r="A3422" s="1336" t="s">
        <v>1548</v>
      </c>
      <c r="B3422" s="2" t="s">
        <v>1646</v>
      </c>
      <c r="C3422" s="1" t="s">
        <v>1643</v>
      </c>
      <c r="D3422" s="1" t="s">
        <v>129</v>
      </c>
      <c r="E3422" s="1">
        <v>130322</v>
      </c>
      <c r="F3422" s="1336" t="s">
        <v>142</v>
      </c>
      <c r="G3422" s="1" t="s">
        <v>32</v>
      </c>
      <c r="H3422" s="1">
        <v>420906</v>
      </c>
      <c r="I3422" s="3">
        <v>42544</v>
      </c>
      <c r="J3422" s="3">
        <v>42531</v>
      </c>
      <c r="K3422" s="3">
        <v>42550</v>
      </c>
      <c r="L3422" s="1">
        <v>223050</v>
      </c>
      <c r="M3422" s="3">
        <v>42543</v>
      </c>
      <c r="N3422" s="1" t="s">
        <v>89</v>
      </c>
      <c r="O3422" s="1">
        <v>117095</v>
      </c>
      <c r="P3422" s="1">
        <v>2000</v>
      </c>
      <c r="Q3422" s="1">
        <v>12.18</v>
      </c>
      <c r="R3422" s="1337">
        <v>24360</v>
      </c>
      <c r="S3422" s="1">
        <v>-219.76</v>
      </c>
      <c r="T3422" s="1">
        <v>10.875999999999999</v>
      </c>
      <c r="U3422" s="1337">
        <v>21752</v>
      </c>
      <c r="V3422" s="1">
        <v>5.3600000000000002E-2</v>
      </c>
      <c r="W3422" s="1336">
        <v>107.22</v>
      </c>
      <c r="X3422" s="1">
        <v>13</v>
      </c>
      <c r="Y3422" s="1">
        <v>135</v>
      </c>
      <c r="Z3422" s="1" t="s">
        <v>143</v>
      </c>
      <c r="AA3422" s="1">
        <v>401</v>
      </c>
      <c r="AB3422" s="1337">
        <v>2608</v>
      </c>
    </row>
    <row r="3423" spans="1:28">
      <c r="A3423" s="1336" t="s">
        <v>1548</v>
      </c>
      <c r="B3423" s="2" t="s">
        <v>1647</v>
      </c>
      <c r="C3423" s="1" t="s">
        <v>1643</v>
      </c>
      <c r="D3423" s="1" t="s">
        <v>131</v>
      </c>
      <c r="E3423" s="1">
        <v>140083</v>
      </c>
      <c r="F3423" s="1336" t="s">
        <v>117</v>
      </c>
      <c r="G3423" s="1" t="s">
        <v>32</v>
      </c>
      <c r="H3423" s="1">
        <v>419701</v>
      </c>
      <c r="I3423" s="3">
        <v>42535</v>
      </c>
      <c r="J3423" s="3">
        <v>42520</v>
      </c>
      <c r="K3423" s="3">
        <v>42541</v>
      </c>
      <c r="L3423" s="1">
        <v>222462</v>
      </c>
      <c r="M3423" s="3">
        <v>42534</v>
      </c>
      <c r="N3423" s="1" t="s">
        <v>89</v>
      </c>
      <c r="O3423" s="1">
        <v>116571</v>
      </c>
      <c r="P3423" s="1">
        <v>9000</v>
      </c>
      <c r="Q3423" s="1">
        <v>12.3</v>
      </c>
      <c r="R3423" s="1337">
        <v>110700</v>
      </c>
      <c r="S3423" s="1">
        <v>91.08</v>
      </c>
      <c r="T3423" s="1">
        <v>10.875999999999999</v>
      </c>
      <c r="U3423" s="1337">
        <v>97884</v>
      </c>
      <c r="V3423" s="1">
        <v>5.3600000000000002E-2</v>
      </c>
      <c r="W3423" s="1336">
        <v>482.49</v>
      </c>
      <c r="X3423" s="1">
        <v>13</v>
      </c>
      <c r="Y3423" s="1">
        <v>141</v>
      </c>
      <c r="AA3423" s="1">
        <v>401</v>
      </c>
      <c r="AB3423" s="1337">
        <v>12816</v>
      </c>
    </row>
    <row r="3424" spans="1:28">
      <c r="A3424" s="1336" t="s">
        <v>1548</v>
      </c>
      <c r="B3424" s="2" t="s">
        <v>1647</v>
      </c>
      <c r="C3424" s="1" t="s">
        <v>1643</v>
      </c>
      <c r="D3424" s="1" t="s">
        <v>131</v>
      </c>
      <c r="E3424" s="1">
        <v>130001</v>
      </c>
      <c r="F3424" s="1336" t="s">
        <v>132</v>
      </c>
      <c r="G3424" s="1" t="s">
        <v>32</v>
      </c>
      <c r="H3424" s="1">
        <v>421061</v>
      </c>
      <c r="I3424" s="3">
        <v>42548</v>
      </c>
      <c r="J3424" s="3">
        <v>42528</v>
      </c>
      <c r="K3424" s="3">
        <v>42546</v>
      </c>
      <c r="N3424" s="1" t="s">
        <v>89</v>
      </c>
      <c r="O3424" s="1">
        <v>116969</v>
      </c>
      <c r="P3424" s="1">
        <v>6000</v>
      </c>
      <c r="Q3424" s="1">
        <v>12.3</v>
      </c>
      <c r="R3424" s="1337">
        <v>73800</v>
      </c>
      <c r="S3424" s="1">
        <v>60.72</v>
      </c>
      <c r="T3424" s="1">
        <v>10.875999999999999</v>
      </c>
      <c r="U3424" s="1337">
        <v>65256</v>
      </c>
      <c r="V3424" s="1">
        <v>5.3600000000000002E-2</v>
      </c>
      <c r="W3424" s="1336">
        <v>321.66000000000003</v>
      </c>
      <c r="X3424" s="1">
        <v>13</v>
      </c>
      <c r="Y3424" s="1">
        <v>130</v>
      </c>
      <c r="AA3424" s="1">
        <v>401</v>
      </c>
      <c r="AB3424" s="1337">
        <v>8544</v>
      </c>
    </row>
    <row r="3425" spans="1:28">
      <c r="A3425" s="1336" t="s">
        <v>1548</v>
      </c>
      <c r="B3425" s="2" t="s">
        <v>1648</v>
      </c>
      <c r="C3425" s="1" t="s">
        <v>1649</v>
      </c>
      <c r="D3425" s="1" t="s">
        <v>116</v>
      </c>
      <c r="E3425" s="1">
        <v>130003</v>
      </c>
      <c r="F3425" s="1336" t="s">
        <v>145</v>
      </c>
      <c r="G3425" s="1" t="s">
        <v>32</v>
      </c>
      <c r="H3425" s="1">
        <v>418364</v>
      </c>
      <c r="I3425" s="3">
        <v>42527</v>
      </c>
      <c r="J3425" s="3">
        <v>42522</v>
      </c>
      <c r="K3425" s="3">
        <v>42537</v>
      </c>
      <c r="N3425" s="1" t="s">
        <v>89</v>
      </c>
      <c r="O3425" s="1">
        <v>116680</v>
      </c>
      <c r="P3425" s="1">
        <v>2000</v>
      </c>
      <c r="Q3425" s="1">
        <v>12.35</v>
      </c>
      <c r="R3425" s="1337">
        <v>24700</v>
      </c>
      <c r="S3425" s="1">
        <v>120.24</v>
      </c>
      <c r="T3425" s="1">
        <v>10.875999999999999</v>
      </c>
      <c r="U3425" s="1337">
        <v>21752</v>
      </c>
      <c r="V3425" s="1">
        <v>5.3600000000000002E-2</v>
      </c>
      <c r="W3425" s="1336">
        <v>107.22</v>
      </c>
      <c r="X3425" s="1">
        <v>13</v>
      </c>
      <c r="Y3425" s="1">
        <v>130</v>
      </c>
      <c r="AA3425" s="1">
        <v>401</v>
      </c>
      <c r="AB3425" s="1337">
        <v>2948</v>
      </c>
    </row>
    <row r="3426" spans="1:28">
      <c r="A3426" s="1336" t="s">
        <v>1548</v>
      </c>
      <c r="B3426" s="2" t="s">
        <v>1648</v>
      </c>
      <c r="C3426" s="1" t="s">
        <v>1649</v>
      </c>
      <c r="D3426" s="1" t="s">
        <v>116</v>
      </c>
      <c r="E3426" s="1">
        <v>130004</v>
      </c>
      <c r="F3426" s="1336" t="s">
        <v>125</v>
      </c>
      <c r="G3426" s="1" t="s">
        <v>32</v>
      </c>
      <c r="H3426" s="1">
        <v>418438</v>
      </c>
      <c r="I3426" s="3">
        <v>42525</v>
      </c>
      <c r="J3426" s="3">
        <v>42521</v>
      </c>
      <c r="K3426" s="3">
        <v>42523</v>
      </c>
      <c r="L3426" s="1">
        <v>221750</v>
      </c>
      <c r="M3426" s="3">
        <v>42525</v>
      </c>
      <c r="N3426" s="1" t="s">
        <v>89</v>
      </c>
      <c r="O3426" s="1">
        <v>116640</v>
      </c>
      <c r="P3426" s="1">
        <v>1000</v>
      </c>
      <c r="Q3426" s="1">
        <v>12.47</v>
      </c>
      <c r="R3426" s="1337">
        <v>12470</v>
      </c>
      <c r="S3426" s="1">
        <v>180.12</v>
      </c>
      <c r="T3426" s="1">
        <v>10.875999999999999</v>
      </c>
      <c r="U3426" s="1337">
        <v>10876</v>
      </c>
      <c r="V3426" s="1">
        <v>5.3600000000000002E-2</v>
      </c>
      <c r="W3426" s="1336">
        <v>53.61</v>
      </c>
      <c r="X3426" s="1">
        <v>13</v>
      </c>
      <c r="Y3426" s="1">
        <v>130</v>
      </c>
      <c r="AA3426" s="1">
        <v>401</v>
      </c>
      <c r="AB3426" s="1337">
        <v>1594</v>
      </c>
    </row>
    <row r="3427" spans="1:28">
      <c r="A3427" s="1336" t="s">
        <v>1548</v>
      </c>
      <c r="B3427" s="2" t="s">
        <v>1648</v>
      </c>
      <c r="C3427" s="1" t="s">
        <v>1649</v>
      </c>
      <c r="D3427" s="1" t="s">
        <v>116</v>
      </c>
      <c r="E3427" s="1">
        <v>130339</v>
      </c>
      <c r="F3427" s="1336" t="s">
        <v>258</v>
      </c>
      <c r="G3427" s="1" t="s">
        <v>32</v>
      </c>
      <c r="H3427" s="1">
        <v>419557</v>
      </c>
      <c r="I3427" s="3">
        <v>42534</v>
      </c>
      <c r="J3427" s="3">
        <v>42527</v>
      </c>
      <c r="K3427" s="3">
        <v>42546</v>
      </c>
      <c r="L3427" s="1">
        <v>222451</v>
      </c>
      <c r="M3427" s="3">
        <v>42534</v>
      </c>
      <c r="N3427" s="1" t="s">
        <v>89</v>
      </c>
      <c r="O3427" s="1">
        <v>116864</v>
      </c>
      <c r="P3427" s="1">
        <v>5000</v>
      </c>
      <c r="Q3427" s="1">
        <v>11.7</v>
      </c>
      <c r="R3427" s="1337">
        <v>58500</v>
      </c>
      <c r="S3427" s="4">
        <v>-2949.4</v>
      </c>
      <c r="T3427" s="1">
        <v>10.875999999999999</v>
      </c>
      <c r="U3427" s="1337">
        <v>54380</v>
      </c>
      <c r="V3427" s="1">
        <v>5.3600000000000002E-2</v>
      </c>
      <c r="W3427" s="1336">
        <v>268.05</v>
      </c>
      <c r="X3427" s="1">
        <v>13</v>
      </c>
      <c r="Y3427" s="1">
        <v>135</v>
      </c>
      <c r="Z3427" s="1" t="s">
        <v>259</v>
      </c>
      <c r="AA3427" s="1">
        <v>401</v>
      </c>
      <c r="AB3427" s="1337">
        <v>4120</v>
      </c>
    </row>
    <row r="3428" spans="1:28">
      <c r="A3428" s="1336" t="s">
        <v>1548</v>
      </c>
      <c r="B3428" s="2" t="s">
        <v>1648</v>
      </c>
      <c r="C3428" s="1" t="s">
        <v>1649</v>
      </c>
      <c r="D3428" s="1" t="s">
        <v>116</v>
      </c>
      <c r="E3428" s="1">
        <v>130060</v>
      </c>
      <c r="F3428" s="1336" t="s">
        <v>413</v>
      </c>
      <c r="G3428" s="1" t="s">
        <v>32</v>
      </c>
      <c r="H3428" s="1">
        <v>419714</v>
      </c>
      <c r="I3428" s="3">
        <v>42535</v>
      </c>
      <c r="J3428" s="3">
        <v>42524</v>
      </c>
      <c r="K3428" s="3">
        <v>42551</v>
      </c>
      <c r="L3428" s="1">
        <v>222481</v>
      </c>
      <c r="M3428" s="3">
        <v>42535</v>
      </c>
      <c r="N3428" s="1" t="s">
        <v>89</v>
      </c>
      <c r="O3428" s="1">
        <v>116801</v>
      </c>
      <c r="P3428" s="1">
        <v>2000</v>
      </c>
      <c r="Q3428" s="1">
        <v>12.3</v>
      </c>
      <c r="R3428" s="1337">
        <v>24600</v>
      </c>
      <c r="S3428" s="1">
        <v>20.239999999999998</v>
      </c>
      <c r="T3428" s="1">
        <v>10.875999999999999</v>
      </c>
      <c r="U3428" s="1337">
        <v>21752</v>
      </c>
      <c r="V3428" s="1">
        <v>5.3600000000000002E-2</v>
      </c>
      <c r="W3428" s="1336">
        <v>107.22</v>
      </c>
      <c r="X3428" s="1">
        <v>13</v>
      </c>
      <c r="Y3428" s="1">
        <v>135</v>
      </c>
      <c r="Z3428" s="1" t="s">
        <v>90</v>
      </c>
      <c r="AA3428" s="1">
        <v>401</v>
      </c>
      <c r="AB3428" s="1337">
        <v>2848</v>
      </c>
    </row>
    <row r="3429" spans="1:28">
      <c r="A3429" s="1336" t="s">
        <v>1548</v>
      </c>
      <c r="B3429" s="2" t="s">
        <v>1648</v>
      </c>
      <c r="C3429" s="1" t="s">
        <v>1649</v>
      </c>
      <c r="D3429" s="1" t="s">
        <v>116</v>
      </c>
      <c r="E3429" s="1">
        <v>142059</v>
      </c>
      <c r="F3429" s="1336" t="s">
        <v>1443</v>
      </c>
      <c r="G3429" s="1" t="s">
        <v>32</v>
      </c>
      <c r="H3429" s="1">
        <v>419945</v>
      </c>
      <c r="I3429" s="3">
        <v>42526</v>
      </c>
      <c r="J3429" s="3">
        <v>42461</v>
      </c>
      <c r="K3429" s="3">
        <v>42482</v>
      </c>
      <c r="N3429" s="1" t="s">
        <v>56</v>
      </c>
      <c r="O3429" s="1">
        <v>5960</v>
      </c>
      <c r="P3429" s="1">
        <v>1000</v>
      </c>
      <c r="Q3429" s="1">
        <v>14.8687</v>
      </c>
      <c r="R3429" s="1337">
        <v>14868.7</v>
      </c>
      <c r="S3429" s="4">
        <v>2578.8200000000002</v>
      </c>
      <c r="T3429" s="1">
        <v>10.875999999999999</v>
      </c>
      <c r="U3429" s="1337">
        <v>10876</v>
      </c>
      <c r="V3429" s="1">
        <v>5.3600000000000002E-2</v>
      </c>
      <c r="W3429" s="1336">
        <v>53.61</v>
      </c>
      <c r="X3429" s="1">
        <v>13</v>
      </c>
      <c r="Y3429" s="1">
        <v>144</v>
      </c>
      <c r="AA3429" s="1">
        <v>401</v>
      </c>
      <c r="AB3429" s="1337">
        <v>3992.7</v>
      </c>
    </row>
    <row r="3430" spans="1:28">
      <c r="A3430" s="1336" t="s">
        <v>1548</v>
      </c>
      <c r="B3430" s="2" t="s">
        <v>1648</v>
      </c>
      <c r="C3430" s="1" t="s">
        <v>1649</v>
      </c>
      <c r="D3430" s="1" t="s">
        <v>116</v>
      </c>
      <c r="E3430" s="1">
        <v>130308</v>
      </c>
      <c r="F3430" s="1336" t="s">
        <v>126</v>
      </c>
      <c r="G3430" s="1" t="s">
        <v>32</v>
      </c>
      <c r="H3430" s="1">
        <v>420523</v>
      </c>
      <c r="I3430" s="3">
        <v>42543</v>
      </c>
      <c r="J3430" s="3">
        <v>42541</v>
      </c>
      <c r="K3430" s="3">
        <v>42542</v>
      </c>
      <c r="N3430" s="1" t="s">
        <v>89</v>
      </c>
      <c r="O3430" s="1">
        <v>117346</v>
      </c>
      <c r="P3430" s="1">
        <v>10000</v>
      </c>
      <c r="Q3430" s="1">
        <v>12.35</v>
      </c>
      <c r="R3430" s="1337">
        <v>123500</v>
      </c>
      <c r="S3430" s="1">
        <v>601.20000000000005</v>
      </c>
      <c r="T3430" s="1">
        <v>10.875999999999999</v>
      </c>
      <c r="U3430" s="1337">
        <v>108760</v>
      </c>
      <c r="V3430" s="1">
        <v>5.3600000000000002E-2</v>
      </c>
      <c r="W3430" s="1336">
        <v>536.1</v>
      </c>
      <c r="X3430" s="1">
        <v>13</v>
      </c>
      <c r="Y3430" s="1">
        <v>141</v>
      </c>
      <c r="AA3430" s="1">
        <v>401</v>
      </c>
      <c r="AB3430" s="1337">
        <v>14740</v>
      </c>
    </row>
    <row r="3431" spans="1:28">
      <c r="A3431" s="1336" t="s">
        <v>1548</v>
      </c>
      <c r="B3431" s="2" t="s">
        <v>1648</v>
      </c>
      <c r="C3431" s="1" t="s">
        <v>1649</v>
      </c>
      <c r="D3431" s="1" t="s">
        <v>116</v>
      </c>
      <c r="E3431" s="1">
        <v>140546</v>
      </c>
      <c r="F3431" s="1336" t="s">
        <v>428</v>
      </c>
      <c r="G3431" s="1" t="s">
        <v>32</v>
      </c>
      <c r="H3431" s="1">
        <v>420872</v>
      </c>
      <c r="I3431" s="3">
        <v>42546</v>
      </c>
      <c r="J3431" s="3">
        <v>42544</v>
      </c>
      <c r="K3431" s="3">
        <v>42545</v>
      </c>
      <c r="N3431" s="1" t="s">
        <v>89</v>
      </c>
      <c r="O3431" s="1">
        <v>117447</v>
      </c>
      <c r="P3431" s="1">
        <v>5000</v>
      </c>
      <c r="Q3431" s="1">
        <v>12.3</v>
      </c>
      <c r="R3431" s="1337">
        <v>61500</v>
      </c>
      <c r="S3431" s="1">
        <v>50.6</v>
      </c>
      <c r="T3431" s="1">
        <v>10.875999999999999</v>
      </c>
      <c r="U3431" s="1337">
        <v>54380</v>
      </c>
      <c r="V3431" s="1">
        <v>5.3600000000000002E-2</v>
      </c>
      <c r="W3431" s="1336">
        <v>268.05</v>
      </c>
      <c r="X3431" s="1">
        <v>13</v>
      </c>
      <c r="Y3431" s="1">
        <v>141</v>
      </c>
      <c r="AA3431" s="1">
        <v>401</v>
      </c>
      <c r="AB3431" s="1337">
        <v>7120</v>
      </c>
    </row>
    <row r="3432" spans="1:28">
      <c r="A3432" s="1336" t="s">
        <v>1548</v>
      </c>
      <c r="B3432" s="2" t="s">
        <v>1648</v>
      </c>
      <c r="C3432" s="1" t="s">
        <v>1649</v>
      </c>
      <c r="D3432" s="1" t="s">
        <v>116</v>
      </c>
      <c r="E3432" s="1">
        <v>142060</v>
      </c>
      <c r="F3432" s="1336" t="s">
        <v>147</v>
      </c>
      <c r="G3432" s="1" t="s">
        <v>32</v>
      </c>
      <c r="H3432" s="1">
        <v>421442</v>
      </c>
      <c r="I3432" s="3">
        <v>42545</v>
      </c>
      <c r="J3432" s="3">
        <v>42522</v>
      </c>
      <c r="K3432" s="3">
        <v>42536</v>
      </c>
      <c r="N3432" s="1" t="s">
        <v>56</v>
      </c>
      <c r="O3432" s="1">
        <v>6078</v>
      </c>
      <c r="P3432" s="1">
        <v>2900</v>
      </c>
      <c r="Q3432" s="1">
        <v>13.309699999999999</v>
      </c>
      <c r="R3432" s="1337">
        <v>38598.129999999997</v>
      </c>
      <c r="S3432" s="4">
        <v>2957.48</v>
      </c>
      <c r="T3432" s="1">
        <v>10.875999999999999</v>
      </c>
      <c r="U3432" s="1337">
        <v>31540.400000000001</v>
      </c>
      <c r="V3432" s="1">
        <v>5.3600000000000002E-2</v>
      </c>
      <c r="W3432" s="1336">
        <v>155.46899999999999</v>
      </c>
      <c r="X3432" s="1">
        <v>13</v>
      </c>
      <c r="Y3432" s="1">
        <v>143</v>
      </c>
      <c r="AA3432" s="1">
        <v>401</v>
      </c>
      <c r="AB3432" s="1337">
        <v>7057.73</v>
      </c>
    </row>
    <row r="3433" spans="1:28">
      <c r="A3433" s="1336" t="s">
        <v>1548</v>
      </c>
      <c r="B3433" s="2" t="s">
        <v>1648</v>
      </c>
      <c r="C3433" s="1" t="s">
        <v>1649</v>
      </c>
      <c r="D3433" s="1" t="s">
        <v>116</v>
      </c>
      <c r="E3433" s="1">
        <v>142060</v>
      </c>
      <c r="F3433" s="1336" t="s">
        <v>147</v>
      </c>
      <c r="G3433" s="1" t="s">
        <v>32</v>
      </c>
      <c r="H3433" s="1">
        <v>421442</v>
      </c>
      <c r="I3433" s="3">
        <v>42545</v>
      </c>
      <c r="J3433" s="3">
        <v>42522</v>
      </c>
      <c r="K3433" s="3">
        <v>42536</v>
      </c>
      <c r="N3433" s="1" t="s">
        <v>56</v>
      </c>
      <c r="O3433" s="1">
        <v>6078</v>
      </c>
      <c r="P3433" s="1">
        <v>7100</v>
      </c>
      <c r="Q3433" s="1">
        <v>13.309699999999999</v>
      </c>
      <c r="R3433" s="1337">
        <v>94498.87</v>
      </c>
      <c r="S3433" s="4">
        <v>7240.72</v>
      </c>
      <c r="T3433" s="1">
        <v>10.875999999999999</v>
      </c>
      <c r="U3433" s="1337">
        <v>77219.600000000006</v>
      </c>
      <c r="V3433" s="1">
        <v>5.3600000000000002E-2</v>
      </c>
      <c r="W3433" s="1336">
        <v>380.63099999999997</v>
      </c>
      <c r="X3433" s="1">
        <v>13</v>
      </c>
      <c r="Y3433" s="1">
        <v>143</v>
      </c>
      <c r="AA3433" s="1">
        <v>401</v>
      </c>
      <c r="AB3433" s="1337">
        <v>17279.27</v>
      </c>
    </row>
    <row r="3434" spans="1:28">
      <c r="A3434" s="1336" t="s">
        <v>1548</v>
      </c>
      <c r="B3434" s="2" t="s">
        <v>1650</v>
      </c>
      <c r="C3434" s="1" t="s">
        <v>1649</v>
      </c>
      <c r="D3434" s="1" t="s">
        <v>1651</v>
      </c>
      <c r="E3434" s="1">
        <v>140556</v>
      </c>
      <c r="F3434" s="1336" t="s">
        <v>73</v>
      </c>
      <c r="G3434" s="1" t="s">
        <v>32</v>
      </c>
      <c r="H3434" s="1">
        <v>421166</v>
      </c>
      <c r="I3434" s="3">
        <v>42548</v>
      </c>
      <c r="J3434" s="3">
        <v>42538</v>
      </c>
      <c r="K3434" s="3">
        <v>42548</v>
      </c>
      <c r="L3434" s="1">
        <v>223176</v>
      </c>
      <c r="M3434" s="3">
        <v>42545</v>
      </c>
      <c r="N3434" s="1" t="s">
        <v>42</v>
      </c>
      <c r="O3434" s="1">
        <v>21713</v>
      </c>
      <c r="P3434" s="1">
        <v>911</v>
      </c>
      <c r="Q3434" s="1">
        <v>11.7</v>
      </c>
      <c r="R3434" s="1337">
        <v>10658.7</v>
      </c>
      <c r="S3434" s="1">
        <v>-537.39</v>
      </c>
      <c r="T3434" s="1">
        <v>10.875999999999999</v>
      </c>
      <c r="U3434" s="1337">
        <v>9908.0400000000009</v>
      </c>
      <c r="V3434" s="1">
        <v>5.3600000000000002E-2</v>
      </c>
      <c r="W3434" s="1336">
        <v>48.838700000000003</v>
      </c>
      <c r="X3434" s="1">
        <v>13</v>
      </c>
      <c r="Y3434" s="1">
        <v>140</v>
      </c>
      <c r="AA3434" s="1">
        <v>401</v>
      </c>
      <c r="AB3434" s="1336">
        <v>750.66</v>
      </c>
    </row>
    <row r="3435" spans="1:28">
      <c r="A3435" s="1336" t="s">
        <v>1548</v>
      </c>
      <c r="B3435" s="2" t="s">
        <v>1652</v>
      </c>
      <c r="C3435" s="1" t="s">
        <v>1649</v>
      </c>
      <c r="D3435" s="1" t="s">
        <v>1653</v>
      </c>
      <c r="E3435" s="1">
        <v>140556</v>
      </c>
      <c r="F3435" s="1336" t="s">
        <v>73</v>
      </c>
      <c r="G3435" s="1" t="s">
        <v>32</v>
      </c>
      <c r="H3435" s="1">
        <v>421166</v>
      </c>
      <c r="I3435" s="3">
        <v>42548</v>
      </c>
      <c r="J3435" s="3">
        <v>42538</v>
      </c>
      <c r="K3435" s="3">
        <v>42548</v>
      </c>
      <c r="L3435" s="1">
        <v>223176</v>
      </c>
      <c r="M3435" s="3">
        <v>42545</v>
      </c>
      <c r="N3435" s="1" t="s">
        <v>42</v>
      </c>
      <c r="O3435" s="1">
        <v>21713</v>
      </c>
      <c r="P3435" s="1">
        <v>1230</v>
      </c>
      <c r="Q3435" s="1">
        <v>11.7</v>
      </c>
      <c r="R3435" s="1337">
        <v>14391</v>
      </c>
      <c r="S3435" s="1">
        <v>-725.55</v>
      </c>
      <c r="T3435" s="1">
        <v>10.875999999999999</v>
      </c>
      <c r="U3435" s="1337">
        <v>13377.48</v>
      </c>
      <c r="V3435" s="1">
        <v>5.3600000000000002E-2</v>
      </c>
      <c r="W3435" s="1336">
        <v>65.940299999999993</v>
      </c>
      <c r="X3435" s="1">
        <v>13</v>
      </c>
      <c r="Y3435" s="1">
        <v>140</v>
      </c>
      <c r="AA3435" s="1">
        <v>401</v>
      </c>
      <c r="AB3435" s="1337">
        <v>1013.52</v>
      </c>
    </row>
    <row r="3436" spans="1:28">
      <c r="A3436" s="1336" t="s">
        <v>1548</v>
      </c>
      <c r="B3436" s="2" t="s">
        <v>1654</v>
      </c>
      <c r="C3436" s="1" t="s">
        <v>1649</v>
      </c>
      <c r="D3436" s="1" t="s">
        <v>1655</v>
      </c>
      <c r="E3436" s="1">
        <v>140556</v>
      </c>
      <c r="F3436" s="1336" t="s">
        <v>73</v>
      </c>
      <c r="G3436" s="1" t="s">
        <v>32</v>
      </c>
      <c r="H3436" s="1">
        <v>421166</v>
      </c>
      <c r="I3436" s="3">
        <v>42548</v>
      </c>
      <c r="J3436" s="3">
        <v>42538</v>
      </c>
      <c r="K3436" s="3">
        <v>42548</v>
      </c>
      <c r="L3436" s="1">
        <v>223176</v>
      </c>
      <c r="M3436" s="3">
        <v>42545</v>
      </c>
      <c r="N3436" s="1" t="s">
        <v>42</v>
      </c>
      <c r="O3436" s="1">
        <v>21713</v>
      </c>
      <c r="P3436" s="1">
        <v>1569</v>
      </c>
      <c r="Q3436" s="1">
        <v>11.7</v>
      </c>
      <c r="R3436" s="1337">
        <v>18357.3</v>
      </c>
      <c r="S3436" s="1">
        <v>-925.52</v>
      </c>
      <c r="T3436" s="1">
        <v>10.875999999999999</v>
      </c>
      <c r="U3436" s="1337">
        <v>17064.439999999999</v>
      </c>
      <c r="V3436" s="1">
        <v>5.3600000000000002E-2</v>
      </c>
      <c r="W3436" s="1336">
        <v>84.114099999999993</v>
      </c>
      <c r="X3436" s="1">
        <v>13</v>
      </c>
      <c r="Y3436" s="1">
        <v>140</v>
      </c>
      <c r="AA3436" s="1">
        <v>401</v>
      </c>
      <c r="AB3436" s="1337">
        <v>1292.8599999999999</v>
      </c>
    </row>
    <row r="3437" spans="1:28">
      <c r="A3437" s="1336" t="s">
        <v>1548</v>
      </c>
      <c r="B3437" s="2" t="s">
        <v>1656</v>
      </c>
      <c r="C3437" s="1" t="s">
        <v>1649</v>
      </c>
      <c r="D3437" s="1" t="s">
        <v>129</v>
      </c>
      <c r="E3437" s="1">
        <v>140083</v>
      </c>
      <c r="F3437" s="1336" t="s">
        <v>117</v>
      </c>
      <c r="G3437" s="1" t="s">
        <v>32</v>
      </c>
      <c r="H3437" s="1">
        <v>419701</v>
      </c>
      <c r="I3437" s="3">
        <v>42535</v>
      </c>
      <c r="J3437" s="3">
        <v>42520</v>
      </c>
      <c r="K3437" s="3">
        <v>42541</v>
      </c>
      <c r="L3437" s="1">
        <v>222457</v>
      </c>
      <c r="M3437" s="3">
        <v>42534</v>
      </c>
      <c r="N3437" s="1" t="s">
        <v>89</v>
      </c>
      <c r="O3437" s="1">
        <v>116571</v>
      </c>
      <c r="P3437" s="1">
        <v>4000</v>
      </c>
      <c r="Q3437" s="1">
        <v>12.3</v>
      </c>
      <c r="R3437" s="1337">
        <v>49200</v>
      </c>
      <c r="S3437" s="1">
        <v>40.479999999999997</v>
      </c>
      <c r="T3437" s="1">
        <v>10.875999999999999</v>
      </c>
      <c r="U3437" s="1337">
        <v>43504</v>
      </c>
      <c r="V3437" s="1">
        <v>5.3600000000000002E-2</v>
      </c>
      <c r="W3437" s="1336">
        <v>214.44</v>
      </c>
      <c r="X3437" s="1">
        <v>13</v>
      </c>
      <c r="Y3437" s="1">
        <v>141</v>
      </c>
      <c r="AA3437" s="1">
        <v>401</v>
      </c>
      <c r="AB3437" s="1337">
        <v>5696</v>
      </c>
    </row>
    <row r="3438" spans="1:28">
      <c r="A3438" s="1336" t="s">
        <v>1548</v>
      </c>
      <c r="B3438" s="2" t="s">
        <v>1657</v>
      </c>
      <c r="C3438" s="1" t="s">
        <v>1658</v>
      </c>
      <c r="D3438" s="1" t="s">
        <v>116</v>
      </c>
      <c r="E3438" s="1">
        <v>140083</v>
      </c>
      <c r="F3438" s="1336" t="s">
        <v>117</v>
      </c>
      <c r="G3438" s="1" t="s">
        <v>32</v>
      </c>
      <c r="H3438" s="1">
        <v>418106</v>
      </c>
      <c r="I3438" s="3">
        <v>42523</v>
      </c>
      <c r="J3438" s="3">
        <v>42520</v>
      </c>
      <c r="K3438" s="3">
        <v>42522</v>
      </c>
      <c r="L3438" s="1">
        <v>221538</v>
      </c>
      <c r="M3438" s="3">
        <v>42523</v>
      </c>
      <c r="N3438" s="1" t="s">
        <v>89</v>
      </c>
      <c r="O3438" s="1">
        <v>116571</v>
      </c>
      <c r="P3438" s="1">
        <v>3000</v>
      </c>
      <c r="Q3438" s="1">
        <v>12.3</v>
      </c>
      <c r="R3438" s="1337">
        <v>36900</v>
      </c>
      <c r="S3438" s="1">
        <v>30.36</v>
      </c>
      <c r="T3438" s="1">
        <v>10.875999999999999</v>
      </c>
      <c r="U3438" s="1337">
        <v>32628</v>
      </c>
      <c r="V3438" s="1">
        <v>5.3600000000000002E-2</v>
      </c>
      <c r="W3438" s="1336">
        <v>160.83000000000001</v>
      </c>
      <c r="X3438" s="1">
        <v>13</v>
      </c>
      <c r="Y3438" s="1">
        <v>141</v>
      </c>
      <c r="AA3438" s="1">
        <v>401</v>
      </c>
      <c r="AB3438" s="1337">
        <v>4272</v>
      </c>
    </row>
    <row r="3439" spans="1:28">
      <c r="A3439" s="1336" t="s">
        <v>1548</v>
      </c>
      <c r="B3439" s="2" t="s">
        <v>1657</v>
      </c>
      <c r="C3439" s="1" t="s">
        <v>1658</v>
      </c>
      <c r="D3439" s="1" t="s">
        <v>116</v>
      </c>
      <c r="E3439" s="1">
        <v>130003</v>
      </c>
      <c r="F3439" s="1336" t="s">
        <v>145</v>
      </c>
      <c r="G3439" s="1" t="s">
        <v>32</v>
      </c>
      <c r="H3439" s="1">
        <v>418364</v>
      </c>
      <c r="I3439" s="3">
        <v>42527</v>
      </c>
      <c r="J3439" s="3">
        <v>42522</v>
      </c>
      <c r="K3439" s="3">
        <v>42537</v>
      </c>
      <c r="N3439" s="1" t="s">
        <v>89</v>
      </c>
      <c r="O3439" s="1">
        <v>116680</v>
      </c>
      <c r="P3439" s="1">
        <v>2000</v>
      </c>
      <c r="Q3439" s="1">
        <v>12.35</v>
      </c>
      <c r="R3439" s="1337">
        <v>24700</v>
      </c>
      <c r="S3439" s="1">
        <v>120.24</v>
      </c>
      <c r="T3439" s="1">
        <v>10.875999999999999</v>
      </c>
      <c r="U3439" s="1337">
        <v>21752</v>
      </c>
      <c r="V3439" s="1">
        <v>5.3600000000000002E-2</v>
      </c>
      <c r="W3439" s="1336">
        <v>107.22</v>
      </c>
      <c r="X3439" s="1">
        <v>13</v>
      </c>
      <c r="Y3439" s="1">
        <v>130</v>
      </c>
      <c r="AA3439" s="1">
        <v>401</v>
      </c>
      <c r="AB3439" s="1337">
        <v>2948</v>
      </c>
    </row>
    <row r="3440" spans="1:28">
      <c r="A3440" s="1336" t="s">
        <v>1548</v>
      </c>
      <c r="B3440" s="2" t="s">
        <v>1657</v>
      </c>
      <c r="C3440" s="1" t="s">
        <v>1658</v>
      </c>
      <c r="D3440" s="1" t="s">
        <v>116</v>
      </c>
      <c r="E3440" s="1">
        <v>130004</v>
      </c>
      <c r="F3440" s="1336" t="s">
        <v>125</v>
      </c>
      <c r="G3440" s="1" t="s">
        <v>32</v>
      </c>
      <c r="H3440" s="1">
        <v>418438</v>
      </c>
      <c r="I3440" s="3">
        <v>42525</v>
      </c>
      <c r="J3440" s="3">
        <v>42521</v>
      </c>
      <c r="K3440" s="3">
        <v>42523</v>
      </c>
      <c r="L3440" s="1">
        <v>221750</v>
      </c>
      <c r="M3440" s="3">
        <v>42525</v>
      </c>
      <c r="N3440" s="1" t="s">
        <v>89</v>
      </c>
      <c r="O3440" s="1">
        <v>116640</v>
      </c>
      <c r="P3440" s="1">
        <v>1500</v>
      </c>
      <c r="Q3440" s="1">
        <v>12.47</v>
      </c>
      <c r="R3440" s="1337">
        <v>18705</v>
      </c>
      <c r="S3440" s="1">
        <v>270.18</v>
      </c>
      <c r="T3440" s="1">
        <v>10.875999999999999</v>
      </c>
      <c r="U3440" s="1337">
        <v>16314</v>
      </c>
      <c r="V3440" s="1">
        <v>5.3600000000000002E-2</v>
      </c>
      <c r="W3440" s="1336">
        <v>80.415000000000006</v>
      </c>
      <c r="X3440" s="1">
        <v>13</v>
      </c>
      <c r="Y3440" s="1">
        <v>130</v>
      </c>
      <c r="AA3440" s="1">
        <v>401</v>
      </c>
      <c r="AB3440" s="1337">
        <v>2391</v>
      </c>
    </row>
    <row r="3441" spans="1:28">
      <c r="A3441" s="1336" t="s">
        <v>1548</v>
      </c>
      <c r="B3441" s="2" t="s">
        <v>1657</v>
      </c>
      <c r="C3441" s="1" t="s">
        <v>1658</v>
      </c>
      <c r="D3441" s="1" t="s">
        <v>116</v>
      </c>
      <c r="E3441" s="1">
        <v>140008</v>
      </c>
      <c r="F3441" s="1336" t="s">
        <v>123</v>
      </c>
      <c r="G3441" s="1" t="s">
        <v>32</v>
      </c>
      <c r="H3441" s="1">
        <v>418861</v>
      </c>
      <c r="I3441" s="3">
        <v>42528</v>
      </c>
      <c r="J3441" s="3">
        <v>42522</v>
      </c>
      <c r="K3441" s="3">
        <v>42527</v>
      </c>
      <c r="L3441" s="1">
        <v>221940</v>
      </c>
      <c r="M3441" s="3">
        <v>42528</v>
      </c>
      <c r="N3441" s="1" t="s">
        <v>89</v>
      </c>
      <c r="O3441" s="1">
        <v>116701</v>
      </c>
      <c r="P3441" s="1">
        <v>5000</v>
      </c>
      <c r="Q3441" s="1">
        <v>12.3</v>
      </c>
      <c r="R3441" s="1337">
        <v>61500</v>
      </c>
      <c r="S3441" s="1">
        <v>50.6</v>
      </c>
      <c r="T3441" s="1">
        <v>10.875999999999999</v>
      </c>
      <c r="U3441" s="1337">
        <v>54380</v>
      </c>
      <c r="V3441" s="1">
        <v>5.3600000000000002E-2</v>
      </c>
      <c r="W3441" s="1336">
        <v>268.05</v>
      </c>
      <c r="X3441" s="1">
        <v>13</v>
      </c>
      <c r="Y3441" s="1">
        <v>141</v>
      </c>
      <c r="AA3441" s="1">
        <v>401</v>
      </c>
      <c r="AB3441" s="1337">
        <v>7120</v>
      </c>
    </row>
    <row r="3442" spans="1:28">
      <c r="A3442" s="1336" t="s">
        <v>1548</v>
      </c>
      <c r="B3442" s="2" t="s">
        <v>1657</v>
      </c>
      <c r="C3442" s="1" t="s">
        <v>1658</v>
      </c>
      <c r="D3442" s="1" t="s">
        <v>116</v>
      </c>
      <c r="E3442" s="1">
        <v>130001</v>
      </c>
      <c r="F3442" s="1336" t="s">
        <v>132</v>
      </c>
      <c r="G3442" s="1" t="s">
        <v>32</v>
      </c>
      <c r="H3442" s="1">
        <v>419272</v>
      </c>
      <c r="I3442" s="3">
        <v>42532</v>
      </c>
      <c r="J3442" s="3">
        <v>42528</v>
      </c>
      <c r="K3442" s="3">
        <v>42529</v>
      </c>
      <c r="N3442" s="1" t="s">
        <v>89</v>
      </c>
      <c r="O3442" s="1">
        <v>116967</v>
      </c>
      <c r="P3442" s="1">
        <v>1500</v>
      </c>
      <c r="Q3442" s="1">
        <v>12.3</v>
      </c>
      <c r="R3442" s="1337">
        <v>18450</v>
      </c>
      <c r="S3442" s="1">
        <v>15.18</v>
      </c>
      <c r="T3442" s="1">
        <v>10.875999999999999</v>
      </c>
      <c r="U3442" s="1337">
        <v>16314</v>
      </c>
      <c r="V3442" s="1">
        <v>5.3600000000000002E-2</v>
      </c>
      <c r="W3442" s="1336">
        <v>80.415000000000006</v>
      </c>
      <c r="X3442" s="1">
        <v>13</v>
      </c>
      <c r="Y3442" s="1">
        <v>130</v>
      </c>
      <c r="AA3442" s="1">
        <v>401</v>
      </c>
      <c r="AB3442" s="1337">
        <v>2136</v>
      </c>
    </row>
    <row r="3443" spans="1:28">
      <c r="A3443" s="1336" t="s">
        <v>1548</v>
      </c>
      <c r="B3443" s="2" t="s">
        <v>1657</v>
      </c>
      <c r="C3443" s="1" t="s">
        <v>1658</v>
      </c>
      <c r="D3443" s="1" t="s">
        <v>116</v>
      </c>
      <c r="E3443" s="1">
        <v>130339</v>
      </c>
      <c r="F3443" s="1336" t="s">
        <v>258</v>
      </c>
      <c r="G3443" s="1" t="s">
        <v>32</v>
      </c>
      <c r="H3443" s="1">
        <v>419363</v>
      </c>
      <c r="I3443" s="3">
        <v>42532</v>
      </c>
      <c r="J3443" s="3">
        <v>42527</v>
      </c>
      <c r="K3443" s="3">
        <v>42528</v>
      </c>
      <c r="L3443" s="1">
        <v>222241</v>
      </c>
      <c r="M3443" s="3">
        <v>42531</v>
      </c>
      <c r="N3443" s="1" t="s">
        <v>89</v>
      </c>
      <c r="O3443" s="1">
        <v>116828</v>
      </c>
      <c r="P3443" s="1">
        <v>13000</v>
      </c>
      <c r="Q3443" s="1">
        <v>11.7</v>
      </c>
      <c r="R3443" s="1337">
        <v>152100</v>
      </c>
      <c r="S3443" s="4">
        <v>-7668.44</v>
      </c>
      <c r="T3443" s="1">
        <v>10.875999999999999</v>
      </c>
      <c r="U3443" s="1337">
        <v>141388</v>
      </c>
      <c r="V3443" s="1">
        <v>5.3600000000000002E-2</v>
      </c>
      <c r="W3443" s="1336">
        <v>696.93</v>
      </c>
      <c r="X3443" s="1">
        <v>13</v>
      </c>
      <c r="Y3443" s="1">
        <v>135</v>
      </c>
      <c r="Z3443" s="1" t="s">
        <v>259</v>
      </c>
      <c r="AA3443" s="1">
        <v>401</v>
      </c>
      <c r="AB3443" s="1337">
        <v>10712</v>
      </c>
    </row>
    <row r="3444" spans="1:28">
      <c r="A3444" s="1336" t="s">
        <v>1548</v>
      </c>
      <c r="B3444" s="2" t="s">
        <v>1657</v>
      </c>
      <c r="C3444" s="1" t="s">
        <v>1658</v>
      </c>
      <c r="D3444" s="1" t="s">
        <v>116</v>
      </c>
      <c r="E3444" s="1">
        <v>130339</v>
      </c>
      <c r="F3444" s="1336" t="s">
        <v>258</v>
      </c>
      <c r="G3444" s="1" t="s">
        <v>32</v>
      </c>
      <c r="H3444" s="1">
        <v>419475</v>
      </c>
      <c r="I3444" s="3">
        <v>42534</v>
      </c>
      <c r="J3444" s="3">
        <v>42527</v>
      </c>
      <c r="K3444" s="3">
        <v>42528</v>
      </c>
      <c r="L3444" s="1">
        <v>222355</v>
      </c>
      <c r="M3444" s="3">
        <v>42532</v>
      </c>
      <c r="N3444" s="1" t="s">
        <v>89</v>
      </c>
      <c r="O3444" s="1">
        <v>116864</v>
      </c>
      <c r="P3444" s="1">
        <v>5000</v>
      </c>
      <c r="Q3444" s="1">
        <v>11.7</v>
      </c>
      <c r="R3444" s="1337">
        <v>58500</v>
      </c>
      <c r="S3444" s="4">
        <v>-2949.4</v>
      </c>
      <c r="T3444" s="1">
        <v>10.875999999999999</v>
      </c>
      <c r="U3444" s="1337">
        <v>54380</v>
      </c>
      <c r="V3444" s="1">
        <v>5.3600000000000002E-2</v>
      </c>
      <c r="W3444" s="1336">
        <v>268.05</v>
      </c>
      <c r="X3444" s="1">
        <v>13</v>
      </c>
      <c r="Y3444" s="1">
        <v>135</v>
      </c>
      <c r="Z3444" s="1" t="s">
        <v>259</v>
      </c>
      <c r="AA3444" s="1">
        <v>401</v>
      </c>
      <c r="AB3444" s="1337">
        <v>4120</v>
      </c>
    </row>
    <row r="3445" spans="1:28">
      <c r="A3445" s="1336" t="s">
        <v>1548</v>
      </c>
      <c r="B3445" s="2" t="s">
        <v>1657</v>
      </c>
      <c r="C3445" s="1" t="s">
        <v>1658</v>
      </c>
      <c r="D3445" s="1" t="s">
        <v>116</v>
      </c>
      <c r="E3445" s="1">
        <v>130365</v>
      </c>
      <c r="F3445" s="1336" t="s">
        <v>432</v>
      </c>
      <c r="G3445" s="1" t="s">
        <v>32</v>
      </c>
      <c r="H3445" s="1">
        <v>419735</v>
      </c>
      <c r="I3445" s="3">
        <v>42535</v>
      </c>
      <c r="J3445" s="3">
        <v>42531</v>
      </c>
      <c r="K3445" s="3">
        <v>42550</v>
      </c>
      <c r="L3445" s="1">
        <v>222492</v>
      </c>
      <c r="M3445" s="3">
        <v>42535</v>
      </c>
      <c r="N3445" s="1" t="s">
        <v>89</v>
      </c>
      <c r="O3445" s="1">
        <v>117107</v>
      </c>
      <c r="P3445" s="1">
        <v>700</v>
      </c>
      <c r="Q3445" s="1">
        <v>12.3</v>
      </c>
      <c r="R3445" s="1337">
        <v>8610</v>
      </c>
      <c r="S3445" s="1">
        <v>7.08</v>
      </c>
      <c r="T3445" s="1">
        <v>10.875999999999999</v>
      </c>
      <c r="U3445" s="1337">
        <v>7613.2</v>
      </c>
      <c r="V3445" s="1">
        <v>5.3600000000000002E-2</v>
      </c>
      <c r="W3445" s="1336">
        <v>37.527000000000001</v>
      </c>
      <c r="X3445" s="1">
        <v>13</v>
      </c>
      <c r="Y3445" s="1">
        <v>135</v>
      </c>
      <c r="Z3445" s="1" t="s">
        <v>90</v>
      </c>
      <c r="AA3445" s="1">
        <v>401</v>
      </c>
      <c r="AB3445" s="1336">
        <v>996.8</v>
      </c>
    </row>
    <row r="3446" spans="1:28">
      <c r="A3446" s="1336" t="s">
        <v>1548</v>
      </c>
      <c r="B3446" s="2" t="s">
        <v>1657</v>
      </c>
      <c r="C3446" s="1" t="s">
        <v>1658</v>
      </c>
      <c r="D3446" s="1" t="s">
        <v>116</v>
      </c>
      <c r="E3446" s="1">
        <v>130110</v>
      </c>
      <c r="F3446" s="1336" t="s">
        <v>198</v>
      </c>
      <c r="G3446" s="1" t="s">
        <v>32</v>
      </c>
      <c r="H3446" s="1">
        <v>419890</v>
      </c>
      <c r="I3446" s="3">
        <v>42537</v>
      </c>
      <c r="J3446" s="3">
        <v>42534</v>
      </c>
      <c r="K3446" s="3">
        <v>42535</v>
      </c>
      <c r="N3446" s="1" t="s">
        <v>89</v>
      </c>
      <c r="O3446" s="1">
        <v>117170</v>
      </c>
      <c r="P3446" s="1">
        <v>2000</v>
      </c>
      <c r="Q3446" s="1">
        <v>12.35</v>
      </c>
      <c r="R3446" s="1337">
        <v>24700</v>
      </c>
      <c r="S3446" s="1">
        <v>120.24</v>
      </c>
      <c r="T3446" s="1">
        <v>10.875999999999999</v>
      </c>
      <c r="U3446" s="1337">
        <v>21752</v>
      </c>
      <c r="V3446" s="1">
        <v>5.3600000000000002E-2</v>
      </c>
      <c r="W3446" s="1336">
        <v>107.22</v>
      </c>
      <c r="X3446" s="1">
        <v>13</v>
      </c>
      <c r="Y3446" s="1">
        <v>130</v>
      </c>
      <c r="AA3446" s="1">
        <v>401</v>
      </c>
      <c r="AB3446" s="1337">
        <v>2948</v>
      </c>
    </row>
    <row r="3447" spans="1:28">
      <c r="A3447" s="1336" t="s">
        <v>1548</v>
      </c>
      <c r="B3447" s="2" t="s">
        <v>1657</v>
      </c>
      <c r="C3447" s="1" t="s">
        <v>1658</v>
      </c>
      <c r="D3447" s="1" t="s">
        <v>116</v>
      </c>
      <c r="E3447" s="1">
        <v>130216</v>
      </c>
      <c r="F3447" s="1336" t="s">
        <v>810</v>
      </c>
      <c r="G3447" s="1" t="s">
        <v>32</v>
      </c>
      <c r="H3447" s="1">
        <v>419999</v>
      </c>
      <c r="I3447" s="3">
        <v>42536</v>
      </c>
      <c r="J3447" s="3">
        <v>42534</v>
      </c>
      <c r="K3447" s="3">
        <v>42537</v>
      </c>
      <c r="L3447" s="1">
        <v>222619</v>
      </c>
      <c r="M3447" s="3">
        <v>42536</v>
      </c>
      <c r="N3447" s="1" t="s">
        <v>89</v>
      </c>
      <c r="O3447" s="1">
        <v>117193</v>
      </c>
      <c r="P3447" s="1">
        <v>1000</v>
      </c>
      <c r="Q3447" s="1">
        <v>12.6</v>
      </c>
      <c r="R3447" s="1337">
        <v>12600</v>
      </c>
      <c r="S3447" s="1">
        <v>310.12</v>
      </c>
      <c r="T3447" s="1">
        <v>10.875999999999999</v>
      </c>
      <c r="U3447" s="1337">
        <v>10876</v>
      </c>
      <c r="V3447" s="1">
        <v>5.3600000000000002E-2</v>
      </c>
      <c r="W3447" s="1336">
        <v>53.61</v>
      </c>
      <c r="X3447" s="1">
        <v>13</v>
      </c>
      <c r="Y3447" s="1">
        <v>135</v>
      </c>
      <c r="Z3447" s="1" t="s">
        <v>436</v>
      </c>
      <c r="AA3447" s="1">
        <v>401</v>
      </c>
      <c r="AB3447" s="1337">
        <v>1724</v>
      </c>
    </row>
    <row r="3448" spans="1:28">
      <c r="A3448" s="1336" t="s">
        <v>1548</v>
      </c>
      <c r="B3448" s="2" t="s">
        <v>1657</v>
      </c>
      <c r="C3448" s="1" t="s">
        <v>1658</v>
      </c>
      <c r="D3448" s="1" t="s">
        <v>116</v>
      </c>
      <c r="E3448" s="1">
        <v>130308</v>
      </c>
      <c r="F3448" s="1336" t="s">
        <v>126</v>
      </c>
      <c r="G3448" s="1" t="s">
        <v>32</v>
      </c>
      <c r="H3448" s="1">
        <v>420526</v>
      </c>
      <c r="I3448" s="3">
        <v>42543</v>
      </c>
      <c r="J3448" s="3">
        <v>42541</v>
      </c>
      <c r="K3448" s="3">
        <v>42542</v>
      </c>
      <c r="N3448" s="1" t="s">
        <v>89</v>
      </c>
      <c r="O3448" s="1">
        <v>117346</v>
      </c>
      <c r="P3448" s="1">
        <v>10000</v>
      </c>
      <c r="Q3448" s="1">
        <v>12.35</v>
      </c>
      <c r="R3448" s="1337">
        <v>123500</v>
      </c>
      <c r="S3448" s="1">
        <v>601.20000000000005</v>
      </c>
      <c r="T3448" s="1">
        <v>10.875999999999999</v>
      </c>
      <c r="U3448" s="1337">
        <v>108760</v>
      </c>
      <c r="V3448" s="1">
        <v>5.3600000000000002E-2</v>
      </c>
      <c r="W3448" s="1336">
        <v>536.1</v>
      </c>
      <c r="X3448" s="1">
        <v>13</v>
      </c>
      <c r="Y3448" s="1">
        <v>141</v>
      </c>
      <c r="AA3448" s="1">
        <v>401</v>
      </c>
      <c r="AB3448" s="1337">
        <v>14740</v>
      </c>
    </row>
    <row r="3449" spans="1:28">
      <c r="A3449" s="1336" t="s">
        <v>1548</v>
      </c>
      <c r="B3449" s="2" t="s">
        <v>1657</v>
      </c>
      <c r="C3449" s="1" t="s">
        <v>1658</v>
      </c>
      <c r="D3449" s="1" t="s">
        <v>116</v>
      </c>
      <c r="E3449" s="1">
        <v>130001</v>
      </c>
      <c r="F3449" s="1336" t="s">
        <v>132</v>
      </c>
      <c r="G3449" s="1" t="s">
        <v>32</v>
      </c>
      <c r="H3449" s="1">
        <v>420711</v>
      </c>
      <c r="I3449" s="3">
        <v>42544</v>
      </c>
      <c r="J3449" s="3">
        <v>42528</v>
      </c>
      <c r="K3449" s="3">
        <v>42529</v>
      </c>
      <c r="N3449" s="1" t="s">
        <v>89</v>
      </c>
      <c r="O3449" s="1">
        <v>116967</v>
      </c>
      <c r="P3449" s="1">
        <v>8500</v>
      </c>
      <c r="Q3449" s="1">
        <v>12.3</v>
      </c>
      <c r="R3449" s="1337">
        <v>104550</v>
      </c>
      <c r="S3449" s="1">
        <v>86.02</v>
      </c>
      <c r="T3449" s="1">
        <v>10.875999999999999</v>
      </c>
      <c r="U3449" s="1337">
        <v>92446</v>
      </c>
      <c r="V3449" s="1">
        <v>5.3600000000000002E-2</v>
      </c>
      <c r="W3449" s="1336">
        <v>455.685</v>
      </c>
      <c r="X3449" s="1">
        <v>13</v>
      </c>
      <c r="Y3449" s="1">
        <v>130</v>
      </c>
      <c r="AA3449" s="1">
        <v>401</v>
      </c>
      <c r="AB3449" s="1337">
        <v>12104</v>
      </c>
    </row>
    <row r="3450" spans="1:28">
      <c r="A3450" s="1336" t="s">
        <v>1548</v>
      </c>
      <c r="B3450" s="2" t="s">
        <v>1657</v>
      </c>
      <c r="C3450" s="1" t="s">
        <v>1658</v>
      </c>
      <c r="D3450" s="1" t="s">
        <v>116</v>
      </c>
      <c r="E3450" s="1">
        <v>130322</v>
      </c>
      <c r="F3450" s="1336" t="s">
        <v>142</v>
      </c>
      <c r="G3450" s="1" t="s">
        <v>32</v>
      </c>
      <c r="H3450" s="1">
        <v>421161</v>
      </c>
      <c r="I3450" s="3">
        <v>42546</v>
      </c>
      <c r="J3450" s="3">
        <v>42543</v>
      </c>
      <c r="K3450" s="3">
        <v>42544</v>
      </c>
      <c r="L3450" s="1">
        <v>223213</v>
      </c>
      <c r="M3450" s="3">
        <v>42545</v>
      </c>
      <c r="N3450" s="1" t="s">
        <v>89</v>
      </c>
      <c r="O3450" s="1">
        <v>117393</v>
      </c>
      <c r="P3450" s="1">
        <v>1000</v>
      </c>
      <c r="Q3450" s="1">
        <v>11.88</v>
      </c>
      <c r="R3450" s="1337">
        <v>11880</v>
      </c>
      <c r="S3450" s="1">
        <v>-409.88</v>
      </c>
      <c r="T3450" s="1">
        <v>10.875999999999999</v>
      </c>
      <c r="U3450" s="1337">
        <v>10876</v>
      </c>
      <c r="V3450" s="1">
        <v>5.3600000000000002E-2</v>
      </c>
      <c r="W3450" s="1336">
        <v>53.61</v>
      </c>
      <c r="X3450" s="1">
        <v>13</v>
      </c>
      <c r="Y3450" s="1">
        <v>135</v>
      </c>
      <c r="Z3450" s="1" t="s">
        <v>143</v>
      </c>
      <c r="AA3450" s="1">
        <v>401</v>
      </c>
      <c r="AB3450" s="1337">
        <v>1004</v>
      </c>
    </row>
    <row r="3451" spans="1:28">
      <c r="A3451" s="1336" t="s">
        <v>1548</v>
      </c>
      <c r="B3451" s="2" t="s">
        <v>1659</v>
      </c>
      <c r="C3451" s="1" t="s">
        <v>1658</v>
      </c>
      <c r="D3451" s="1" t="s">
        <v>65</v>
      </c>
      <c r="E3451" s="1">
        <v>140008</v>
      </c>
      <c r="F3451" s="1336" t="s">
        <v>123</v>
      </c>
      <c r="G3451" s="1" t="s">
        <v>32</v>
      </c>
      <c r="H3451" s="1">
        <v>419438</v>
      </c>
      <c r="I3451" s="3">
        <v>42534</v>
      </c>
      <c r="J3451" s="3">
        <v>42522</v>
      </c>
      <c r="K3451" s="3">
        <v>42541</v>
      </c>
      <c r="L3451" s="1">
        <v>222366</v>
      </c>
      <c r="M3451" s="3">
        <v>42532</v>
      </c>
      <c r="N3451" s="1" t="s">
        <v>89</v>
      </c>
      <c r="O3451" s="1">
        <v>116701</v>
      </c>
      <c r="P3451" s="1">
        <v>4000</v>
      </c>
      <c r="Q3451" s="1">
        <v>12.3</v>
      </c>
      <c r="R3451" s="1337">
        <v>49200</v>
      </c>
      <c r="S3451" s="1">
        <v>40.479999999999997</v>
      </c>
      <c r="T3451" s="1">
        <v>10.875999999999999</v>
      </c>
      <c r="U3451" s="1337">
        <v>43504</v>
      </c>
      <c r="V3451" s="1">
        <v>5.3600000000000002E-2</v>
      </c>
      <c r="W3451" s="1336">
        <v>214.44</v>
      </c>
      <c r="X3451" s="1">
        <v>13</v>
      </c>
      <c r="Y3451" s="1">
        <v>141</v>
      </c>
      <c r="AA3451" s="1">
        <v>401</v>
      </c>
      <c r="AB3451" s="1337">
        <v>5696</v>
      </c>
    </row>
    <row r="3452" spans="1:28">
      <c r="A3452" s="1336" t="s">
        <v>1548</v>
      </c>
      <c r="B3452" s="2" t="s">
        <v>1659</v>
      </c>
      <c r="C3452" s="1" t="s">
        <v>1658</v>
      </c>
      <c r="D3452" s="1" t="s">
        <v>65</v>
      </c>
      <c r="E3452" s="1">
        <v>140008</v>
      </c>
      <c r="F3452" s="1336" t="s">
        <v>123</v>
      </c>
      <c r="G3452" s="1" t="s">
        <v>32</v>
      </c>
      <c r="H3452" s="1">
        <v>419708</v>
      </c>
      <c r="I3452" s="3">
        <v>42535</v>
      </c>
      <c r="J3452" s="3">
        <v>42522</v>
      </c>
      <c r="K3452" s="3">
        <v>42541</v>
      </c>
      <c r="L3452" s="1">
        <v>222493</v>
      </c>
      <c r="M3452" s="3">
        <v>42535</v>
      </c>
      <c r="N3452" s="1" t="s">
        <v>89</v>
      </c>
      <c r="O3452" s="1">
        <v>116701</v>
      </c>
      <c r="P3452" s="1">
        <v>1000</v>
      </c>
      <c r="Q3452" s="1">
        <v>12.3</v>
      </c>
      <c r="R3452" s="1337">
        <v>12300</v>
      </c>
      <c r="S3452" s="1">
        <v>10.119999999999999</v>
      </c>
      <c r="T3452" s="1">
        <v>10.875999999999999</v>
      </c>
      <c r="U3452" s="1337">
        <v>10876</v>
      </c>
      <c r="V3452" s="1">
        <v>5.3600000000000002E-2</v>
      </c>
      <c r="W3452" s="1336">
        <v>53.61</v>
      </c>
      <c r="X3452" s="1">
        <v>13</v>
      </c>
      <c r="Y3452" s="1">
        <v>141</v>
      </c>
      <c r="AA3452" s="1">
        <v>401</v>
      </c>
      <c r="AB3452" s="1337">
        <v>1424</v>
      </c>
    </row>
    <row r="3453" spans="1:28">
      <c r="A3453" s="1336" t="s">
        <v>1548</v>
      </c>
      <c r="B3453" s="2" t="s">
        <v>1660</v>
      </c>
      <c r="C3453" s="1" t="s">
        <v>1661</v>
      </c>
      <c r="D3453" s="1" t="s">
        <v>116</v>
      </c>
      <c r="E3453" s="1">
        <v>130003</v>
      </c>
      <c r="F3453" s="1336" t="s">
        <v>145</v>
      </c>
      <c r="G3453" s="1" t="s">
        <v>32</v>
      </c>
      <c r="H3453" s="1">
        <v>418362</v>
      </c>
      <c r="I3453" s="3">
        <v>42527</v>
      </c>
      <c r="J3453" s="3">
        <v>42522</v>
      </c>
      <c r="K3453" s="3">
        <v>42537</v>
      </c>
      <c r="N3453" s="1" t="s">
        <v>89</v>
      </c>
      <c r="O3453" s="1">
        <v>116680</v>
      </c>
      <c r="P3453" s="1">
        <v>3000</v>
      </c>
      <c r="Q3453" s="1">
        <v>12.35</v>
      </c>
      <c r="R3453" s="1337">
        <v>37050</v>
      </c>
      <c r="S3453" s="1">
        <v>180.36</v>
      </c>
      <c r="T3453" s="1">
        <v>10.875999999999999</v>
      </c>
      <c r="U3453" s="1337">
        <v>32628</v>
      </c>
      <c r="V3453" s="1">
        <v>5.3600000000000002E-2</v>
      </c>
      <c r="W3453" s="1336">
        <v>160.83000000000001</v>
      </c>
      <c r="X3453" s="1">
        <v>13</v>
      </c>
      <c r="Y3453" s="1">
        <v>130</v>
      </c>
      <c r="AA3453" s="1">
        <v>401</v>
      </c>
      <c r="AB3453" s="1337">
        <v>4422</v>
      </c>
    </row>
    <row r="3454" spans="1:28">
      <c r="A3454" s="1336" t="s">
        <v>1548</v>
      </c>
      <c r="B3454" s="2" t="s">
        <v>1660</v>
      </c>
      <c r="C3454" s="1" t="s">
        <v>1661</v>
      </c>
      <c r="D3454" s="1" t="s">
        <v>116</v>
      </c>
      <c r="E3454" s="1">
        <v>130004</v>
      </c>
      <c r="F3454" s="1336" t="s">
        <v>125</v>
      </c>
      <c r="G3454" s="1" t="s">
        <v>32</v>
      </c>
      <c r="H3454" s="1">
        <v>418438</v>
      </c>
      <c r="I3454" s="3">
        <v>42525</v>
      </c>
      <c r="J3454" s="3">
        <v>42521</v>
      </c>
      <c r="K3454" s="3">
        <v>42523</v>
      </c>
      <c r="L3454" s="1">
        <v>221750</v>
      </c>
      <c r="M3454" s="3">
        <v>42525</v>
      </c>
      <c r="N3454" s="1" t="s">
        <v>89</v>
      </c>
      <c r="O3454" s="1">
        <v>116640</v>
      </c>
      <c r="P3454" s="1">
        <v>1000</v>
      </c>
      <c r="Q3454" s="1">
        <v>12.47</v>
      </c>
      <c r="R3454" s="1337">
        <v>12470</v>
      </c>
      <c r="S3454" s="1">
        <v>180.12</v>
      </c>
      <c r="T3454" s="1">
        <v>10.875999999999999</v>
      </c>
      <c r="U3454" s="1337">
        <v>10876</v>
      </c>
      <c r="V3454" s="1">
        <v>5.3600000000000002E-2</v>
      </c>
      <c r="W3454" s="1336">
        <v>53.61</v>
      </c>
      <c r="X3454" s="1">
        <v>13</v>
      </c>
      <c r="Y3454" s="1">
        <v>130</v>
      </c>
      <c r="AA3454" s="1">
        <v>401</v>
      </c>
      <c r="AB3454" s="1337">
        <v>1594</v>
      </c>
    </row>
    <row r="3455" spans="1:28">
      <c r="A3455" s="1336" t="s">
        <v>1548</v>
      </c>
      <c r="B3455" s="2" t="s">
        <v>1660</v>
      </c>
      <c r="C3455" s="1" t="s">
        <v>1661</v>
      </c>
      <c r="D3455" s="1" t="s">
        <v>116</v>
      </c>
      <c r="E3455" s="1">
        <v>130007</v>
      </c>
      <c r="F3455" s="1336" t="s">
        <v>146</v>
      </c>
      <c r="G3455" s="1" t="s">
        <v>32</v>
      </c>
      <c r="H3455" s="1">
        <v>418542</v>
      </c>
      <c r="I3455" s="3">
        <v>42527</v>
      </c>
      <c r="J3455" s="3">
        <v>42517</v>
      </c>
      <c r="K3455" s="3">
        <v>42523</v>
      </c>
      <c r="L3455" s="1">
        <v>221790</v>
      </c>
      <c r="M3455" s="3">
        <v>42526</v>
      </c>
      <c r="N3455" s="1" t="s">
        <v>89</v>
      </c>
      <c r="O3455" s="1">
        <v>116531</v>
      </c>
      <c r="P3455" s="1">
        <v>2000</v>
      </c>
      <c r="Q3455" s="1">
        <v>12.6</v>
      </c>
      <c r="R3455" s="1337">
        <v>25200</v>
      </c>
      <c r="S3455" s="1">
        <v>620.24</v>
      </c>
      <c r="T3455" s="1">
        <v>10.875999999999999</v>
      </c>
      <c r="U3455" s="1337">
        <v>21752</v>
      </c>
      <c r="V3455" s="1">
        <v>5.3600000000000002E-2</v>
      </c>
      <c r="W3455" s="1336">
        <v>107.22</v>
      </c>
      <c r="X3455" s="1">
        <v>13</v>
      </c>
      <c r="Y3455" s="1">
        <v>130</v>
      </c>
      <c r="AA3455" s="1">
        <v>401</v>
      </c>
      <c r="AB3455" s="1337">
        <v>3448</v>
      </c>
    </row>
    <row r="3456" spans="1:28">
      <c r="A3456" s="1336" t="s">
        <v>1548</v>
      </c>
      <c r="B3456" s="2" t="s">
        <v>1660</v>
      </c>
      <c r="C3456" s="1" t="s">
        <v>1661</v>
      </c>
      <c r="D3456" s="1" t="s">
        <v>116</v>
      </c>
      <c r="E3456" s="1">
        <v>130023</v>
      </c>
      <c r="F3456" s="1336" t="s">
        <v>153</v>
      </c>
      <c r="G3456" s="1" t="s">
        <v>32</v>
      </c>
      <c r="H3456" s="1">
        <v>419237</v>
      </c>
      <c r="I3456" s="3">
        <v>42532</v>
      </c>
      <c r="J3456" s="3">
        <v>42528</v>
      </c>
      <c r="K3456" s="3">
        <v>42529</v>
      </c>
      <c r="N3456" s="1" t="s">
        <v>89</v>
      </c>
      <c r="O3456" s="1">
        <v>116912</v>
      </c>
      <c r="P3456" s="1">
        <v>5000</v>
      </c>
      <c r="Q3456" s="1">
        <v>12.35</v>
      </c>
      <c r="R3456" s="1337">
        <v>61750</v>
      </c>
      <c r="S3456" s="1">
        <v>300.60000000000002</v>
      </c>
      <c r="T3456" s="1">
        <v>10.875999999999999</v>
      </c>
      <c r="U3456" s="1337">
        <v>54380</v>
      </c>
      <c r="V3456" s="1">
        <v>5.3600000000000002E-2</v>
      </c>
      <c r="W3456" s="1336">
        <v>268.05</v>
      </c>
      <c r="X3456" s="1">
        <v>13</v>
      </c>
      <c r="Y3456" s="1">
        <v>130</v>
      </c>
      <c r="AA3456" s="1">
        <v>401</v>
      </c>
      <c r="AB3456" s="1337">
        <v>7370</v>
      </c>
    </row>
    <row r="3457" spans="1:28">
      <c r="A3457" s="1336" t="s">
        <v>1548</v>
      </c>
      <c r="B3457" s="2" t="s">
        <v>1660</v>
      </c>
      <c r="C3457" s="1" t="s">
        <v>1661</v>
      </c>
      <c r="D3457" s="1" t="s">
        <v>116</v>
      </c>
      <c r="E3457" s="1">
        <v>130349</v>
      </c>
      <c r="F3457" s="1336" t="s">
        <v>141</v>
      </c>
      <c r="G3457" s="1" t="s">
        <v>32</v>
      </c>
      <c r="H3457" s="1">
        <v>419301</v>
      </c>
      <c r="I3457" s="3">
        <v>42534</v>
      </c>
      <c r="J3457" s="3">
        <v>42524</v>
      </c>
      <c r="K3457" s="3">
        <v>42528</v>
      </c>
      <c r="N3457" s="1" t="s">
        <v>89</v>
      </c>
      <c r="O3457" s="1">
        <v>116796</v>
      </c>
      <c r="P3457" s="1">
        <v>2000</v>
      </c>
      <c r="Q3457" s="1">
        <v>12.35</v>
      </c>
      <c r="R3457" s="1337">
        <v>24700</v>
      </c>
      <c r="S3457" s="1">
        <v>120.24</v>
      </c>
      <c r="T3457" s="1">
        <v>10.875999999999999</v>
      </c>
      <c r="U3457" s="1337">
        <v>21752</v>
      </c>
      <c r="V3457" s="1">
        <v>5.3600000000000002E-2</v>
      </c>
      <c r="W3457" s="1336">
        <v>107.22</v>
      </c>
      <c r="X3457" s="1">
        <v>13</v>
      </c>
      <c r="Y3457" s="1">
        <v>141</v>
      </c>
      <c r="AA3457" s="1">
        <v>401</v>
      </c>
      <c r="AB3457" s="1337">
        <v>2948</v>
      </c>
    </row>
    <row r="3458" spans="1:28">
      <c r="A3458" s="1336" t="s">
        <v>1548</v>
      </c>
      <c r="B3458" s="2" t="s">
        <v>1660</v>
      </c>
      <c r="C3458" s="1" t="s">
        <v>1661</v>
      </c>
      <c r="D3458" s="1" t="s">
        <v>116</v>
      </c>
      <c r="E3458" s="1">
        <v>130375</v>
      </c>
      <c r="F3458" s="1336" t="s">
        <v>458</v>
      </c>
      <c r="G3458" s="1" t="s">
        <v>32</v>
      </c>
      <c r="H3458" s="1">
        <v>419459</v>
      </c>
      <c r="I3458" s="3">
        <v>42534</v>
      </c>
      <c r="J3458" s="3">
        <v>42530</v>
      </c>
      <c r="K3458" s="3">
        <v>42531</v>
      </c>
      <c r="L3458" s="1">
        <v>222419</v>
      </c>
      <c r="M3458" s="3">
        <v>42534</v>
      </c>
      <c r="N3458" s="1" t="s">
        <v>89</v>
      </c>
      <c r="O3458" s="1">
        <v>117043</v>
      </c>
      <c r="P3458" s="1">
        <v>1000</v>
      </c>
      <c r="Q3458" s="1">
        <v>12.9</v>
      </c>
      <c r="R3458" s="1337">
        <v>12900</v>
      </c>
      <c r="S3458" s="1">
        <v>610.12</v>
      </c>
      <c r="T3458" s="1">
        <v>10.875999999999999</v>
      </c>
      <c r="U3458" s="1337">
        <v>10876</v>
      </c>
      <c r="V3458" s="1">
        <v>5.3600000000000002E-2</v>
      </c>
      <c r="W3458" s="1336">
        <v>53.61</v>
      </c>
      <c r="X3458" s="1">
        <v>13</v>
      </c>
      <c r="Y3458" s="1">
        <v>135</v>
      </c>
      <c r="Z3458" s="1" t="s">
        <v>259</v>
      </c>
      <c r="AA3458" s="1">
        <v>401</v>
      </c>
      <c r="AB3458" s="1337">
        <v>2024</v>
      </c>
    </row>
    <row r="3459" spans="1:28">
      <c r="A3459" s="1336" t="s">
        <v>1548</v>
      </c>
      <c r="B3459" s="2" t="s">
        <v>1660</v>
      </c>
      <c r="C3459" s="1" t="s">
        <v>1661</v>
      </c>
      <c r="D3459" s="1" t="s">
        <v>116</v>
      </c>
      <c r="E3459" s="1">
        <v>130110</v>
      </c>
      <c r="F3459" s="1336" t="s">
        <v>198</v>
      </c>
      <c r="G3459" s="1" t="s">
        <v>32</v>
      </c>
      <c r="H3459" s="1">
        <v>419890</v>
      </c>
      <c r="I3459" s="3">
        <v>42537</v>
      </c>
      <c r="J3459" s="3">
        <v>42534</v>
      </c>
      <c r="K3459" s="3">
        <v>42535</v>
      </c>
      <c r="N3459" s="1" t="s">
        <v>89</v>
      </c>
      <c r="O3459" s="1">
        <v>117170</v>
      </c>
      <c r="P3459" s="1">
        <v>2000</v>
      </c>
      <c r="Q3459" s="1">
        <v>12.35</v>
      </c>
      <c r="R3459" s="1337">
        <v>24700</v>
      </c>
      <c r="S3459" s="1">
        <v>120.24</v>
      </c>
      <c r="T3459" s="1">
        <v>10.875999999999999</v>
      </c>
      <c r="U3459" s="1337">
        <v>21752</v>
      </c>
      <c r="V3459" s="1">
        <v>5.3600000000000002E-2</v>
      </c>
      <c r="W3459" s="1336">
        <v>107.22</v>
      </c>
      <c r="X3459" s="1">
        <v>13</v>
      </c>
      <c r="Y3459" s="1">
        <v>130</v>
      </c>
      <c r="AA3459" s="1">
        <v>401</v>
      </c>
      <c r="AB3459" s="1337">
        <v>2948</v>
      </c>
    </row>
    <row r="3460" spans="1:28">
      <c r="A3460" s="1336" t="s">
        <v>1548</v>
      </c>
      <c r="B3460" s="2" t="s">
        <v>1660</v>
      </c>
      <c r="C3460" s="1" t="s">
        <v>1661</v>
      </c>
      <c r="D3460" s="1" t="s">
        <v>116</v>
      </c>
      <c r="E3460" s="1">
        <v>142059</v>
      </c>
      <c r="F3460" s="1336" t="s">
        <v>1443</v>
      </c>
      <c r="G3460" s="1" t="s">
        <v>32</v>
      </c>
      <c r="H3460" s="1">
        <v>419945</v>
      </c>
      <c r="I3460" s="3">
        <v>42526</v>
      </c>
      <c r="J3460" s="3">
        <v>42461</v>
      </c>
      <c r="K3460" s="3">
        <v>42482</v>
      </c>
      <c r="N3460" s="1" t="s">
        <v>56</v>
      </c>
      <c r="O3460" s="1">
        <v>5960</v>
      </c>
      <c r="P3460" s="1">
        <v>500</v>
      </c>
      <c r="Q3460" s="1">
        <v>14.8687</v>
      </c>
      <c r="R3460" s="1337">
        <v>7434.35</v>
      </c>
      <c r="S3460" s="4">
        <v>1289.4100000000001</v>
      </c>
      <c r="T3460" s="1">
        <v>10.875999999999999</v>
      </c>
      <c r="U3460" s="1337">
        <v>5438</v>
      </c>
      <c r="V3460" s="1">
        <v>5.3600000000000002E-2</v>
      </c>
      <c r="W3460" s="1336">
        <v>26.805</v>
      </c>
      <c r="X3460" s="1">
        <v>13</v>
      </c>
      <c r="Y3460" s="1">
        <v>144</v>
      </c>
      <c r="AA3460" s="1">
        <v>401</v>
      </c>
      <c r="AB3460" s="1337">
        <v>1996.35</v>
      </c>
    </row>
    <row r="3461" spans="1:28">
      <c r="A3461" s="1336" t="s">
        <v>1548</v>
      </c>
      <c r="B3461" s="2" t="s">
        <v>1660</v>
      </c>
      <c r="C3461" s="1" t="s">
        <v>1661</v>
      </c>
      <c r="D3461" s="1" t="s">
        <v>116</v>
      </c>
      <c r="E3461" s="1">
        <v>130013</v>
      </c>
      <c r="F3461" s="1336" t="s">
        <v>221</v>
      </c>
      <c r="G3461" s="1" t="s">
        <v>32</v>
      </c>
      <c r="H3461" s="1">
        <v>420187</v>
      </c>
      <c r="I3461" s="3">
        <v>42539</v>
      </c>
      <c r="J3461" s="3">
        <v>42538</v>
      </c>
      <c r="K3461" s="3">
        <v>42538</v>
      </c>
      <c r="N3461" s="1" t="s">
        <v>89</v>
      </c>
      <c r="O3461" s="1">
        <v>117284</v>
      </c>
      <c r="P3461" s="1">
        <v>2000</v>
      </c>
      <c r="Q3461" s="1">
        <v>12.22</v>
      </c>
      <c r="R3461" s="1337">
        <v>24440</v>
      </c>
      <c r="S3461" s="1">
        <v>-139.76</v>
      </c>
      <c r="T3461" s="1">
        <v>10.875999999999999</v>
      </c>
      <c r="U3461" s="1337">
        <v>21752</v>
      </c>
      <c r="V3461" s="1">
        <v>5.3600000000000002E-2</v>
      </c>
      <c r="W3461" s="1336">
        <v>107.22</v>
      </c>
      <c r="X3461" s="1">
        <v>13</v>
      </c>
      <c r="Y3461" s="1">
        <v>130</v>
      </c>
      <c r="AA3461" s="1">
        <v>401</v>
      </c>
      <c r="AB3461" s="1337">
        <v>2688</v>
      </c>
    </row>
    <row r="3462" spans="1:28">
      <c r="A3462" s="1336" t="s">
        <v>1548</v>
      </c>
      <c r="B3462" s="2" t="s">
        <v>1660</v>
      </c>
      <c r="C3462" s="1" t="s">
        <v>1661</v>
      </c>
      <c r="D3462" s="1" t="s">
        <v>116</v>
      </c>
      <c r="E3462" s="1">
        <v>130322</v>
      </c>
      <c r="F3462" s="1336" t="s">
        <v>142</v>
      </c>
      <c r="G3462" s="1" t="s">
        <v>32</v>
      </c>
      <c r="H3462" s="1">
        <v>421161</v>
      </c>
      <c r="I3462" s="3">
        <v>42546</v>
      </c>
      <c r="J3462" s="3">
        <v>42543</v>
      </c>
      <c r="K3462" s="3">
        <v>42544</v>
      </c>
      <c r="L3462" s="1">
        <v>223213</v>
      </c>
      <c r="M3462" s="3">
        <v>42545</v>
      </c>
      <c r="N3462" s="1" t="s">
        <v>89</v>
      </c>
      <c r="O3462" s="1">
        <v>117393</v>
      </c>
      <c r="P3462" s="1">
        <v>1000</v>
      </c>
      <c r="Q3462" s="1">
        <v>11.88</v>
      </c>
      <c r="R3462" s="1337">
        <v>11880</v>
      </c>
      <c r="S3462" s="1">
        <v>-409.88</v>
      </c>
      <c r="T3462" s="1">
        <v>10.875999999999999</v>
      </c>
      <c r="U3462" s="1337">
        <v>10876</v>
      </c>
      <c r="V3462" s="1">
        <v>5.3600000000000002E-2</v>
      </c>
      <c r="W3462" s="1336">
        <v>53.61</v>
      </c>
      <c r="X3462" s="1">
        <v>13</v>
      </c>
      <c r="Y3462" s="1">
        <v>135</v>
      </c>
      <c r="Z3462" s="1" t="s">
        <v>143</v>
      </c>
      <c r="AA3462" s="1">
        <v>401</v>
      </c>
      <c r="AB3462" s="1337">
        <v>1004</v>
      </c>
    </row>
    <row r="3463" spans="1:28">
      <c r="A3463" s="1336" t="s">
        <v>1548</v>
      </c>
      <c r="B3463" s="2" t="s">
        <v>1662</v>
      </c>
      <c r="C3463" s="1" t="s">
        <v>1663</v>
      </c>
      <c r="D3463" s="1" t="s">
        <v>116</v>
      </c>
      <c r="E3463" s="1">
        <v>140083</v>
      </c>
      <c r="F3463" s="1336" t="s">
        <v>117</v>
      </c>
      <c r="G3463" s="1" t="s">
        <v>32</v>
      </c>
      <c r="H3463" s="1">
        <v>418284</v>
      </c>
      <c r="I3463" s="3">
        <v>42524</v>
      </c>
      <c r="J3463" s="3">
        <v>42515</v>
      </c>
      <c r="K3463" s="3">
        <v>42522</v>
      </c>
      <c r="L3463" s="1">
        <v>221600</v>
      </c>
      <c r="M3463" s="3">
        <v>42523</v>
      </c>
      <c r="N3463" s="1" t="s">
        <v>89</v>
      </c>
      <c r="O3463" s="1">
        <v>116474</v>
      </c>
      <c r="P3463" s="1">
        <v>3000</v>
      </c>
      <c r="Q3463" s="1">
        <v>12.3</v>
      </c>
      <c r="R3463" s="1337">
        <v>36900</v>
      </c>
      <c r="S3463" s="1">
        <v>30.36</v>
      </c>
      <c r="T3463" s="1">
        <v>10.875999999999999</v>
      </c>
      <c r="U3463" s="1337">
        <v>32628</v>
      </c>
      <c r="V3463" s="1">
        <v>5.3600000000000002E-2</v>
      </c>
      <c r="W3463" s="1336">
        <v>160.83000000000001</v>
      </c>
      <c r="X3463" s="1">
        <v>13</v>
      </c>
      <c r="Y3463" s="1">
        <v>141</v>
      </c>
      <c r="AA3463" s="1">
        <v>401</v>
      </c>
      <c r="AB3463" s="1337">
        <v>4272</v>
      </c>
    </row>
    <row r="3464" spans="1:28">
      <c r="A3464" s="1336" t="s">
        <v>1548</v>
      </c>
      <c r="B3464" s="2" t="s">
        <v>1662</v>
      </c>
      <c r="C3464" s="1" t="s">
        <v>1663</v>
      </c>
      <c r="D3464" s="1" t="s">
        <v>116</v>
      </c>
      <c r="E3464" s="1">
        <v>130003</v>
      </c>
      <c r="F3464" s="1336" t="s">
        <v>145</v>
      </c>
      <c r="G3464" s="1" t="s">
        <v>32</v>
      </c>
      <c r="H3464" s="1">
        <v>418362</v>
      </c>
      <c r="I3464" s="3">
        <v>42527</v>
      </c>
      <c r="J3464" s="3">
        <v>42522</v>
      </c>
      <c r="K3464" s="3">
        <v>42537</v>
      </c>
      <c r="N3464" s="1" t="s">
        <v>89</v>
      </c>
      <c r="O3464" s="1">
        <v>116680</v>
      </c>
      <c r="P3464" s="1">
        <v>5000</v>
      </c>
      <c r="Q3464" s="1">
        <v>12.35</v>
      </c>
      <c r="R3464" s="1337">
        <v>61750</v>
      </c>
      <c r="S3464" s="1">
        <v>300.60000000000002</v>
      </c>
      <c r="T3464" s="1">
        <v>10.875999999999999</v>
      </c>
      <c r="U3464" s="1337">
        <v>54380</v>
      </c>
      <c r="V3464" s="1">
        <v>5.3600000000000002E-2</v>
      </c>
      <c r="W3464" s="1336">
        <v>268.05</v>
      </c>
      <c r="X3464" s="1">
        <v>13</v>
      </c>
      <c r="Y3464" s="1">
        <v>130</v>
      </c>
      <c r="AA3464" s="1">
        <v>401</v>
      </c>
      <c r="AB3464" s="1337">
        <v>7370</v>
      </c>
    </row>
    <row r="3465" spans="1:28">
      <c r="A3465" s="1336" t="s">
        <v>1548</v>
      </c>
      <c r="B3465" s="2" t="s">
        <v>1662</v>
      </c>
      <c r="C3465" s="1" t="s">
        <v>1663</v>
      </c>
      <c r="D3465" s="1" t="s">
        <v>116</v>
      </c>
      <c r="E3465" s="1">
        <v>130007</v>
      </c>
      <c r="F3465" s="1336" t="s">
        <v>146</v>
      </c>
      <c r="G3465" s="1" t="s">
        <v>32</v>
      </c>
      <c r="H3465" s="1">
        <v>418542</v>
      </c>
      <c r="I3465" s="3">
        <v>42527</v>
      </c>
      <c r="J3465" s="3">
        <v>42517</v>
      </c>
      <c r="K3465" s="3">
        <v>42523</v>
      </c>
      <c r="L3465" s="1">
        <v>221790</v>
      </c>
      <c r="M3465" s="3">
        <v>42526</v>
      </c>
      <c r="N3465" s="1" t="s">
        <v>89</v>
      </c>
      <c r="O3465" s="1">
        <v>116531</v>
      </c>
      <c r="P3465" s="1">
        <v>3000</v>
      </c>
      <c r="Q3465" s="1">
        <v>12.6</v>
      </c>
      <c r="R3465" s="1337">
        <v>37800</v>
      </c>
      <c r="S3465" s="1">
        <v>930.36</v>
      </c>
      <c r="T3465" s="1">
        <v>10.875999999999999</v>
      </c>
      <c r="U3465" s="1337">
        <v>32628</v>
      </c>
      <c r="V3465" s="1">
        <v>5.3600000000000002E-2</v>
      </c>
      <c r="W3465" s="1336">
        <v>160.83000000000001</v>
      </c>
      <c r="X3465" s="1">
        <v>13</v>
      </c>
      <c r="Y3465" s="1">
        <v>130</v>
      </c>
      <c r="AA3465" s="1">
        <v>401</v>
      </c>
      <c r="AB3465" s="1337">
        <v>5172</v>
      </c>
    </row>
    <row r="3466" spans="1:28">
      <c r="A3466" s="1336" t="s">
        <v>1548</v>
      </c>
      <c r="B3466" s="2" t="s">
        <v>1662</v>
      </c>
      <c r="C3466" s="1" t="s">
        <v>1663</v>
      </c>
      <c r="D3466" s="1" t="s">
        <v>116</v>
      </c>
      <c r="E3466" s="1">
        <v>140008</v>
      </c>
      <c r="F3466" s="1336" t="s">
        <v>123</v>
      </c>
      <c r="G3466" s="1" t="s">
        <v>32</v>
      </c>
      <c r="H3466" s="1">
        <v>418807</v>
      </c>
      <c r="I3466" s="3">
        <v>42528</v>
      </c>
      <c r="J3466" s="3">
        <v>42522</v>
      </c>
      <c r="K3466" s="3">
        <v>42527</v>
      </c>
      <c r="L3466" s="1">
        <v>221938</v>
      </c>
      <c r="M3466" s="3">
        <v>42528</v>
      </c>
      <c r="N3466" s="1" t="s">
        <v>89</v>
      </c>
      <c r="O3466" s="1">
        <v>116701</v>
      </c>
      <c r="P3466" s="1">
        <v>10000</v>
      </c>
      <c r="Q3466" s="1">
        <v>12.3</v>
      </c>
      <c r="R3466" s="1337">
        <v>123000</v>
      </c>
      <c r="S3466" s="1">
        <v>101.2</v>
      </c>
      <c r="T3466" s="1">
        <v>10.875999999999999</v>
      </c>
      <c r="U3466" s="1337">
        <v>108760</v>
      </c>
      <c r="V3466" s="1">
        <v>5.3600000000000002E-2</v>
      </c>
      <c r="W3466" s="1336">
        <v>536.1</v>
      </c>
      <c r="X3466" s="1">
        <v>13</v>
      </c>
      <c r="Y3466" s="1">
        <v>141</v>
      </c>
      <c r="AA3466" s="1">
        <v>401</v>
      </c>
      <c r="AB3466" s="1337">
        <v>14240</v>
      </c>
    </row>
    <row r="3467" spans="1:28">
      <c r="A3467" s="1336" t="s">
        <v>1548</v>
      </c>
      <c r="B3467" s="2" t="s">
        <v>1662</v>
      </c>
      <c r="C3467" s="1" t="s">
        <v>1663</v>
      </c>
      <c r="D3467" s="1" t="s">
        <v>116</v>
      </c>
      <c r="E3467" s="1">
        <v>130060</v>
      </c>
      <c r="F3467" s="1336" t="s">
        <v>413</v>
      </c>
      <c r="G3467" s="1" t="s">
        <v>32</v>
      </c>
      <c r="H3467" s="1">
        <v>418930</v>
      </c>
      <c r="I3467" s="3">
        <v>42529</v>
      </c>
      <c r="J3467" s="3">
        <v>42524</v>
      </c>
      <c r="K3467" s="3">
        <v>42527</v>
      </c>
      <c r="L3467" s="1">
        <v>222063</v>
      </c>
      <c r="M3467" s="3">
        <v>42529</v>
      </c>
      <c r="N3467" s="1" t="s">
        <v>89</v>
      </c>
      <c r="O3467" s="1">
        <v>116801</v>
      </c>
      <c r="P3467" s="1">
        <v>3000</v>
      </c>
      <c r="Q3467" s="1">
        <v>12.3</v>
      </c>
      <c r="R3467" s="1337">
        <v>36900</v>
      </c>
      <c r="S3467" s="1">
        <v>30.36</v>
      </c>
      <c r="T3467" s="1">
        <v>10.875999999999999</v>
      </c>
      <c r="U3467" s="1337">
        <v>32628</v>
      </c>
      <c r="V3467" s="1">
        <v>5.3600000000000002E-2</v>
      </c>
      <c r="W3467" s="1336">
        <v>160.83000000000001</v>
      </c>
      <c r="X3467" s="1">
        <v>13</v>
      </c>
      <c r="Y3467" s="1">
        <v>135</v>
      </c>
      <c r="Z3467" s="1" t="s">
        <v>90</v>
      </c>
      <c r="AA3467" s="1">
        <v>401</v>
      </c>
      <c r="AB3467" s="1337">
        <v>4272</v>
      </c>
    </row>
    <row r="3468" spans="1:28">
      <c r="A3468" s="1336" t="s">
        <v>1548</v>
      </c>
      <c r="B3468" s="2" t="s">
        <v>1662</v>
      </c>
      <c r="C3468" s="1" t="s">
        <v>1663</v>
      </c>
      <c r="D3468" s="1" t="s">
        <v>116</v>
      </c>
      <c r="E3468" s="1">
        <v>130023</v>
      </c>
      <c r="F3468" s="1336" t="s">
        <v>153</v>
      </c>
      <c r="G3468" s="1" t="s">
        <v>32</v>
      </c>
      <c r="H3468" s="1">
        <v>419124</v>
      </c>
      <c r="I3468" s="3">
        <v>42531</v>
      </c>
      <c r="J3468" s="3">
        <v>42530</v>
      </c>
      <c r="K3468" s="3">
        <v>42530</v>
      </c>
      <c r="N3468" s="1" t="s">
        <v>89</v>
      </c>
      <c r="O3468" s="1">
        <v>117059</v>
      </c>
      <c r="P3468" s="1">
        <v>10000</v>
      </c>
      <c r="Q3468" s="1">
        <v>12.35</v>
      </c>
      <c r="R3468" s="1337">
        <v>123500</v>
      </c>
      <c r="S3468" s="1">
        <v>601.20000000000005</v>
      </c>
      <c r="T3468" s="1">
        <v>10.875999999999999</v>
      </c>
      <c r="U3468" s="1337">
        <v>108760</v>
      </c>
      <c r="V3468" s="1">
        <v>5.3600000000000002E-2</v>
      </c>
      <c r="W3468" s="1336">
        <v>536.1</v>
      </c>
      <c r="X3468" s="1">
        <v>13</v>
      </c>
      <c r="Y3468" s="1">
        <v>130</v>
      </c>
      <c r="AA3468" s="1">
        <v>401</v>
      </c>
      <c r="AB3468" s="1337">
        <v>14740</v>
      </c>
    </row>
    <row r="3469" spans="1:28">
      <c r="A3469" s="1336" t="s">
        <v>1548</v>
      </c>
      <c r="B3469" s="2" t="s">
        <v>1662</v>
      </c>
      <c r="C3469" s="1" t="s">
        <v>1663</v>
      </c>
      <c r="D3469" s="1" t="s">
        <v>116</v>
      </c>
      <c r="E3469" s="1">
        <v>140083</v>
      </c>
      <c r="F3469" s="1336" t="s">
        <v>117</v>
      </c>
      <c r="G3469" s="1" t="s">
        <v>32</v>
      </c>
      <c r="H3469" s="1">
        <v>419235</v>
      </c>
      <c r="I3469" s="3">
        <v>42531</v>
      </c>
      <c r="J3469" s="3">
        <v>42527</v>
      </c>
      <c r="K3469" s="3">
        <v>42528</v>
      </c>
      <c r="L3469" s="1">
        <v>222269</v>
      </c>
      <c r="M3469" s="3">
        <v>42531</v>
      </c>
      <c r="N3469" s="1" t="s">
        <v>89</v>
      </c>
      <c r="O3469" s="1">
        <v>116822</v>
      </c>
      <c r="P3469" s="1">
        <v>3000</v>
      </c>
      <c r="Q3469" s="1">
        <v>12</v>
      </c>
      <c r="R3469" s="1337">
        <v>36000</v>
      </c>
      <c r="S3469" s="1">
        <v>-869.64</v>
      </c>
      <c r="T3469" s="1">
        <v>10.875999999999999</v>
      </c>
      <c r="U3469" s="1337">
        <v>32628</v>
      </c>
      <c r="V3469" s="1">
        <v>5.3600000000000002E-2</v>
      </c>
      <c r="W3469" s="1336">
        <v>160.83000000000001</v>
      </c>
      <c r="X3469" s="1">
        <v>13</v>
      </c>
      <c r="Y3469" s="1">
        <v>141</v>
      </c>
      <c r="AA3469" s="1">
        <v>401</v>
      </c>
      <c r="AB3469" s="1337">
        <v>3372</v>
      </c>
    </row>
    <row r="3470" spans="1:28">
      <c r="A3470" s="1336" t="s">
        <v>1548</v>
      </c>
      <c r="B3470" s="2" t="s">
        <v>1662</v>
      </c>
      <c r="C3470" s="1" t="s">
        <v>1663</v>
      </c>
      <c r="D3470" s="1" t="s">
        <v>116</v>
      </c>
      <c r="E3470" s="1">
        <v>130349</v>
      </c>
      <c r="F3470" s="1336" t="s">
        <v>141</v>
      </c>
      <c r="G3470" s="1" t="s">
        <v>32</v>
      </c>
      <c r="H3470" s="1">
        <v>419301</v>
      </c>
      <c r="I3470" s="3">
        <v>42534</v>
      </c>
      <c r="J3470" s="3">
        <v>42524</v>
      </c>
      <c r="K3470" s="3">
        <v>42528</v>
      </c>
      <c r="N3470" s="1" t="s">
        <v>89</v>
      </c>
      <c r="O3470" s="1">
        <v>116796</v>
      </c>
      <c r="P3470" s="1">
        <v>3000</v>
      </c>
      <c r="Q3470" s="1">
        <v>12.35</v>
      </c>
      <c r="R3470" s="1337">
        <v>37050</v>
      </c>
      <c r="S3470" s="1">
        <v>180.36</v>
      </c>
      <c r="T3470" s="1">
        <v>10.875999999999999</v>
      </c>
      <c r="U3470" s="1337">
        <v>32628</v>
      </c>
      <c r="V3470" s="1">
        <v>5.3600000000000002E-2</v>
      </c>
      <c r="W3470" s="1336">
        <v>160.83000000000001</v>
      </c>
      <c r="X3470" s="1">
        <v>13</v>
      </c>
      <c r="Y3470" s="1">
        <v>141</v>
      </c>
      <c r="AA3470" s="1">
        <v>401</v>
      </c>
      <c r="AB3470" s="1337">
        <v>4422</v>
      </c>
    </row>
    <row r="3471" spans="1:28">
      <c r="A3471" s="1336" t="s">
        <v>1548</v>
      </c>
      <c r="B3471" s="2" t="s">
        <v>1662</v>
      </c>
      <c r="C3471" s="1" t="s">
        <v>1663</v>
      </c>
      <c r="D3471" s="1" t="s">
        <v>116</v>
      </c>
      <c r="E3471" s="1">
        <v>130308</v>
      </c>
      <c r="F3471" s="1336" t="s">
        <v>126</v>
      </c>
      <c r="G3471" s="1" t="s">
        <v>32</v>
      </c>
      <c r="H3471" s="1">
        <v>419615</v>
      </c>
      <c r="I3471" s="3">
        <v>42536</v>
      </c>
      <c r="J3471" s="3">
        <v>42529</v>
      </c>
      <c r="K3471" s="3">
        <v>42530</v>
      </c>
      <c r="N3471" s="1" t="s">
        <v>89</v>
      </c>
      <c r="O3471" s="1">
        <v>116999</v>
      </c>
      <c r="P3471" s="1">
        <v>1000</v>
      </c>
      <c r="Q3471" s="1">
        <v>12.35</v>
      </c>
      <c r="R3471" s="1337">
        <v>12350</v>
      </c>
      <c r="S3471" s="1">
        <v>60.12</v>
      </c>
      <c r="T3471" s="1">
        <v>10.875999999999999</v>
      </c>
      <c r="U3471" s="1337">
        <v>10876</v>
      </c>
      <c r="V3471" s="1">
        <v>5.3600000000000002E-2</v>
      </c>
      <c r="W3471" s="1336">
        <v>53.61</v>
      </c>
      <c r="X3471" s="1">
        <v>13</v>
      </c>
      <c r="Y3471" s="1">
        <v>141</v>
      </c>
      <c r="AA3471" s="1">
        <v>401</v>
      </c>
      <c r="AB3471" s="1337">
        <v>1474</v>
      </c>
    </row>
    <row r="3472" spans="1:28">
      <c r="A3472" s="1336" t="s">
        <v>1548</v>
      </c>
      <c r="B3472" s="2" t="s">
        <v>1662</v>
      </c>
      <c r="C3472" s="1" t="s">
        <v>1663</v>
      </c>
      <c r="D3472" s="1" t="s">
        <v>116</v>
      </c>
      <c r="E3472" s="1">
        <v>130365</v>
      </c>
      <c r="F3472" s="1336" t="s">
        <v>432</v>
      </c>
      <c r="G3472" s="1" t="s">
        <v>32</v>
      </c>
      <c r="H3472" s="1">
        <v>419753</v>
      </c>
      <c r="I3472" s="3">
        <v>42535</v>
      </c>
      <c r="J3472" s="3">
        <v>42531</v>
      </c>
      <c r="K3472" s="3">
        <v>42531</v>
      </c>
      <c r="L3472" s="1">
        <v>222494</v>
      </c>
      <c r="M3472" s="3">
        <v>42535</v>
      </c>
      <c r="N3472" s="1" t="s">
        <v>89</v>
      </c>
      <c r="O3472" s="1">
        <v>117107</v>
      </c>
      <c r="P3472" s="1">
        <v>700</v>
      </c>
      <c r="Q3472" s="1">
        <v>12.3</v>
      </c>
      <c r="R3472" s="1337">
        <v>8610</v>
      </c>
      <c r="S3472" s="1">
        <v>7.08</v>
      </c>
      <c r="T3472" s="1">
        <v>10.875999999999999</v>
      </c>
      <c r="U3472" s="1337">
        <v>7613.2</v>
      </c>
      <c r="V3472" s="1">
        <v>5.3600000000000002E-2</v>
      </c>
      <c r="W3472" s="1336">
        <v>37.527000000000001</v>
      </c>
      <c r="X3472" s="1">
        <v>13</v>
      </c>
      <c r="Y3472" s="1">
        <v>135</v>
      </c>
      <c r="Z3472" s="1" t="s">
        <v>90</v>
      </c>
      <c r="AA3472" s="1">
        <v>401</v>
      </c>
      <c r="AB3472" s="1336">
        <v>996.8</v>
      </c>
    </row>
    <row r="3473" spans="1:28">
      <c r="A3473" s="1336" t="s">
        <v>1548</v>
      </c>
      <c r="B3473" s="2" t="s">
        <v>1662</v>
      </c>
      <c r="C3473" s="1" t="s">
        <v>1663</v>
      </c>
      <c r="D3473" s="1" t="s">
        <v>116</v>
      </c>
      <c r="E3473" s="1">
        <v>142059</v>
      </c>
      <c r="F3473" s="1336" t="s">
        <v>1443</v>
      </c>
      <c r="G3473" s="1" t="s">
        <v>32</v>
      </c>
      <c r="H3473" s="1">
        <v>419945</v>
      </c>
      <c r="I3473" s="3">
        <v>42526</v>
      </c>
      <c r="J3473" s="3">
        <v>42461</v>
      </c>
      <c r="K3473" s="3">
        <v>42482</v>
      </c>
      <c r="N3473" s="1" t="s">
        <v>56</v>
      </c>
      <c r="O3473" s="1">
        <v>5960</v>
      </c>
      <c r="P3473" s="1">
        <v>500</v>
      </c>
      <c r="Q3473" s="1">
        <v>14.8687</v>
      </c>
      <c r="R3473" s="1337">
        <v>7434.35</v>
      </c>
      <c r="S3473" s="4">
        <v>1289.4100000000001</v>
      </c>
      <c r="T3473" s="1">
        <v>10.875999999999999</v>
      </c>
      <c r="U3473" s="1337">
        <v>5438</v>
      </c>
      <c r="V3473" s="1">
        <v>5.3600000000000002E-2</v>
      </c>
      <c r="W3473" s="1336">
        <v>26.805</v>
      </c>
      <c r="X3473" s="1">
        <v>13</v>
      </c>
      <c r="Y3473" s="1">
        <v>144</v>
      </c>
      <c r="AA3473" s="1">
        <v>401</v>
      </c>
      <c r="AB3473" s="1337">
        <v>1996.35</v>
      </c>
    </row>
    <row r="3474" spans="1:28">
      <c r="A3474" s="1336" t="s">
        <v>1548</v>
      </c>
      <c r="B3474" s="2" t="s">
        <v>1662</v>
      </c>
      <c r="C3474" s="1" t="s">
        <v>1663</v>
      </c>
      <c r="D3474" s="1" t="s">
        <v>116</v>
      </c>
      <c r="E3474" s="1">
        <v>130110</v>
      </c>
      <c r="F3474" s="1336" t="s">
        <v>198</v>
      </c>
      <c r="G3474" s="1" t="s">
        <v>32</v>
      </c>
      <c r="H3474" s="1">
        <v>419958</v>
      </c>
      <c r="I3474" s="3">
        <v>42538</v>
      </c>
      <c r="J3474" s="3">
        <v>42534</v>
      </c>
      <c r="K3474" s="3">
        <v>42535</v>
      </c>
      <c r="N3474" s="1" t="s">
        <v>89</v>
      </c>
      <c r="O3474" s="1">
        <v>117170</v>
      </c>
      <c r="P3474" s="1">
        <v>4000</v>
      </c>
      <c r="Q3474" s="1">
        <v>12.35</v>
      </c>
      <c r="R3474" s="1337">
        <v>49400</v>
      </c>
      <c r="S3474" s="1">
        <v>240.48</v>
      </c>
      <c r="T3474" s="1">
        <v>10.875999999999999</v>
      </c>
      <c r="U3474" s="1337">
        <v>43504</v>
      </c>
      <c r="V3474" s="1">
        <v>5.3600000000000002E-2</v>
      </c>
      <c r="W3474" s="1336">
        <v>214.44</v>
      </c>
      <c r="X3474" s="1">
        <v>13</v>
      </c>
      <c r="Y3474" s="1">
        <v>130</v>
      </c>
      <c r="AA3474" s="1">
        <v>401</v>
      </c>
      <c r="AB3474" s="1337">
        <v>5896</v>
      </c>
    </row>
    <row r="3475" spans="1:28">
      <c r="A3475" s="1336" t="s">
        <v>1548</v>
      </c>
      <c r="B3475" s="2" t="s">
        <v>1662</v>
      </c>
      <c r="C3475" s="1" t="s">
        <v>1663</v>
      </c>
      <c r="D3475" s="1" t="s">
        <v>116</v>
      </c>
      <c r="E3475" s="1">
        <v>130216</v>
      </c>
      <c r="F3475" s="1336" t="s">
        <v>810</v>
      </c>
      <c r="G3475" s="1" t="s">
        <v>32</v>
      </c>
      <c r="H3475" s="1">
        <v>419999</v>
      </c>
      <c r="I3475" s="3">
        <v>42536</v>
      </c>
      <c r="J3475" s="3">
        <v>42534</v>
      </c>
      <c r="K3475" s="3">
        <v>42537</v>
      </c>
      <c r="L3475" s="1">
        <v>222619</v>
      </c>
      <c r="M3475" s="3">
        <v>42536</v>
      </c>
      <c r="N3475" s="1" t="s">
        <v>89</v>
      </c>
      <c r="O3475" s="1">
        <v>117193</v>
      </c>
      <c r="P3475" s="1">
        <v>2000</v>
      </c>
      <c r="Q3475" s="1">
        <v>12.6</v>
      </c>
      <c r="R3475" s="1337">
        <v>25200</v>
      </c>
      <c r="S3475" s="1">
        <v>620.24</v>
      </c>
      <c r="T3475" s="1">
        <v>10.875999999999999</v>
      </c>
      <c r="U3475" s="1337">
        <v>21752</v>
      </c>
      <c r="V3475" s="1">
        <v>5.3600000000000002E-2</v>
      </c>
      <c r="W3475" s="1336">
        <v>107.22</v>
      </c>
      <c r="X3475" s="1">
        <v>13</v>
      </c>
      <c r="Y3475" s="1">
        <v>135</v>
      </c>
      <c r="Z3475" s="1" t="s">
        <v>436</v>
      </c>
      <c r="AA3475" s="1">
        <v>401</v>
      </c>
      <c r="AB3475" s="1337">
        <v>3448</v>
      </c>
    </row>
    <row r="3476" spans="1:28">
      <c r="A3476" s="1336" t="s">
        <v>1548</v>
      </c>
      <c r="B3476" s="2" t="s">
        <v>1662</v>
      </c>
      <c r="C3476" s="1" t="s">
        <v>1663</v>
      </c>
      <c r="D3476" s="1" t="s">
        <v>116</v>
      </c>
      <c r="E3476" s="1">
        <v>130308</v>
      </c>
      <c r="F3476" s="1336" t="s">
        <v>126</v>
      </c>
      <c r="G3476" s="1" t="s">
        <v>32</v>
      </c>
      <c r="H3476" s="1">
        <v>420377</v>
      </c>
      <c r="I3476" s="3">
        <v>42542</v>
      </c>
      <c r="J3476" s="3">
        <v>42537</v>
      </c>
      <c r="K3476" s="3">
        <v>42538</v>
      </c>
      <c r="N3476" s="1" t="s">
        <v>89</v>
      </c>
      <c r="O3476" s="1">
        <v>117266</v>
      </c>
      <c r="P3476" s="1">
        <v>10000</v>
      </c>
      <c r="Q3476" s="1">
        <v>12.35</v>
      </c>
      <c r="R3476" s="1337">
        <v>123500</v>
      </c>
      <c r="S3476" s="1">
        <v>601.20000000000005</v>
      </c>
      <c r="T3476" s="1">
        <v>10.875999999999999</v>
      </c>
      <c r="U3476" s="1337">
        <v>108760</v>
      </c>
      <c r="V3476" s="1">
        <v>5.3600000000000002E-2</v>
      </c>
      <c r="W3476" s="1336">
        <v>536.1</v>
      </c>
      <c r="X3476" s="1">
        <v>13</v>
      </c>
      <c r="Y3476" s="1">
        <v>141</v>
      </c>
      <c r="AA3476" s="1">
        <v>401</v>
      </c>
      <c r="AB3476" s="1337">
        <v>14740</v>
      </c>
    </row>
    <row r="3477" spans="1:28">
      <c r="A3477" s="1336" t="s">
        <v>1548</v>
      </c>
      <c r="B3477" s="2" t="s">
        <v>1662</v>
      </c>
      <c r="C3477" s="1" t="s">
        <v>1663</v>
      </c>
      <c r="D3477" s="1" t="s">
        <v>116</v>
      </c>
      <c r="E3477" s="1">
        <v>130308</v>
      </c>
      <c r="F3477" s="1336" t="s">
        <v>126</v>
      </c>
      <c r="G3477" s="1" t="s">
        <v>32</v>
      </c>
      <c r="H3477" s="1">
        <v>420525</v>
      </c>
      <c r="I3477" s="3">
        <v>42543</v>
      </c>
      <c r="J3477" s="3">
        <v>42541</v>
      </c>
      <c r="K3477" s="3">
        <v>42542</v>
      </c>
      <c r="N3477" s="1" t="s">
        <v>89</v>
      </c>
      <c r="O3477" s="1">
        <v>117346</v>
      </c>
      <c r="P3477" s="1">
        <v>20000</v>
      </c>
      <c r="Q3477" s="1">
        <v>12.35</v>
      </c>
      <c r="R3477" s="1337">
        <v>247000</v>
      </c>
      <c r="S3477" s="4">
        <v>1202.4000000000001</v>
      </c>
      <c r="T3477" s="1">
        <v>10.875999999999999</v>
      </c>
      <c r="U3477" s="1337">
        <v>217520</v>
      </c>
      <c r="V3477" s="1">
        <v>5.3600000000000002E-2</v>
      </c>
      <c r="W3477" s="1337">
        <v>1072.2</v>
      </c>
      <c r="X3477" s="1">
        <v>13</v>
      </c>
      <c r="Y3477" s="1">
        <v>141</v>
      </c>
      <c r="AA3477" s="1">
        <v>401</v>
      </c>
      <c r="AB3477" s="1337">
        <v>29480</v>
      </c>
    </row>
    <row r="3478" spans="1:28">
      <c r="A3478" s="1336" t="s">
        <v>1548</v>
      </c>
      <c r="B3478" s="2" t="s">
        <v>1662</v>
      </c>
      <c r="C3478" s="1" t="s">
        <v>1663</v>
      </c>
      <c r="D3478" s="1" t="s">
        <v>116</v>
      </c>
      <c r="E3478" s="1">
        <v>140546</v>
      </c>
      <c r="F3478" s="1336" t="s">
        <v>428</v>
      </c>
      <c r="G3478" s="1" t="s">
        <v>32</v>
      </c>
      <c r="H3478" s="1">
        <v>420867</v>
      </c>
      <c r="I3478" s="3">
        <v>42546</v>
      </c>
      <c r="J3478" s="3">
        <v>42544</v>
      </c>
      <c r="K3478" s="3">
        <v>42545</v>
      </c>
      <c r="N3478" s="1" t="s">
        <v>89</v>
      </c>
      <c r="O3478" s="1">
        <v>117433</v>
      </c>
      <c r="P3478" s="1">
        <v>2000</v>
      </c>
      <c r="Q3478" s="1">
        <v>12.3</v>
      </c>
      <c r="R3478" s="1337">
        <v>24600</v>
      </c>
      <c r="S3478" s="1">
        <v>20.239999999999998</v>
      </c>
      <c r="T3478" s="1">
        <v>10.875999999999999</v>
      </c>
      <c r="U3478" s="1337">
        <v>21752</v>
      </c>
      <c r="V3478" s="1">
        <v>5.3600000000000002E-2</v>
      </c>
      <c r="W3478" s="1336">
        <v>107.22</v>
      </c>
      <c r="X3478" s="1">
        <v>13</v>
      </c>
      <c r="Y3478" s="1">
        <v>141</v>
      </c>
      <c r="AA3478" s="1">
        <v>401</v>
      </c>
      <c r="AB3478" s="1337">
        <v>2848</v>
      </c>
    </row>
    <row r="3479" spans="1:28">
      <c r="A3479" s="1336" t="s">
        <v>1548</v>
      </c>
      <c r="B3479" s="2" t="s">
        <v>1662</v>
      </c>
      <c r="C3479" s="1" t="s">
        <v>1663</v>
      </c>
      <c r="D3479" s="1" t="s">
        <v>116</v>
      </c>
      <c r="E3479" s="1">
        <v>130004</v>
      </c>
      <c r="F3479" s="1336" t="s">
        <v>125</v>
      </c>
      <c r="G3479" s="1" t="s">
        <v>32</v>
      </c>
      <c r="H3479" s="1">
        <v>420998</v>
      </c>
      <c r="I3479" s="3">
        <v>42545</v>
      </c>
      <c r="J3479" s="3">
        <v>42545</v>
      </c>
      <c r="K3479" s="3">
        <v>42548</v>
      </c>
      <c r="L3479" s="1">
        <v>223160</v>
      </c>
      <c r="M3479" s="3">
        <v>42545</v>
      </c>
      <c r="N3479" s="1" t="s">
        <v>89</v>
      </c>
      <c r="O3479" s="1">
        <v>117453</v>
      </c>
      <c r="P3479" s="1">
        <v>2500</v>
      </c>
      <c r="Q3479" s="1">
        <v>12</v>
      </c>
      <c r="R3479" s="1337">
        <v>30000</v>
      </c>
      <c r="S3479" s="1">
        <v>-724.7</v>
      </c>
      <c r="T3479" s="1">
        <v>10.875999999999999</v>
      </c>
      <c r="U3479" s="1337">
        <v>27190</v>
      </c>
      <c r="V3479" s="1">
        <v>5.3600000000000002E-2</v>
      </c>
      <c r="W3479" s="1336">
        <v>134.02500000000001</v>
      </c>
      <c r="X3479" s="1">
        <v>13</v>
      </c>
      <c r="Y3479" s="1">
        <v>130</v>
      </c>
      <c r="AA3479" s="1">
        <v>401</v>
      </c>
      <c r="AB3479" s="1337">
        <v>2810</v>
      </c>
    </row>
    <row r="3480" spans="1:28">
      <c r="A3480" s="1336" t="s">
        <v>1548</v>
      </c>
      <c r="B3480" s="2" t="s">
        <v>1662</v>
      </c>
      <c r="C3480" s="1" t="s">
        <v>1663</v>
      </c>
      <c r="D3480" s="1" t="s">
        <v>116</v>
      </c>
      <c r="E3480" s="1">
        <v>130322</v>
      </c>
      <c r="F3480" s="1336" t="s">
        <v>142</v>
      </c>
      <c r="G3480" s="1" t="s">
        <v>32</v>
      </c>
      <c r="H3480" s="1">
        <v>421161</v>
      </c>
      <c r="I3480" s="3">
        <v>42546</v>
      </c>
      <c r="J3480" s="3">
        <v>42543</v>
      </c>
      <c r="K3480" s="3">
        <v>42544</v>
      </c>
      <c r="L3480" s="1">
        <v>223213</v>
      </c>
      <c r="M3480" s="3">
        <v>42545</v>
      </c>
      <c r="N3480" s="1" t="s">
        <v>89</v>
      </c>
      <c r="O3480" s="1">
        <v>117393</v>
      </c>
      <c r="P3480" s="1">
        <v>2000</v>
      </c>
      <c r="Q3480" s="1">
        <v>11.88</v>
      </c>
      <c r="R3480" s="1337">
        <v>23760</v>
      </c>
      <c r="S3480" s="1">
        <v>-819.76</v>
      </c>
      <c r="T3480" s="1">
        <v>10.875999999999999</v>
      </c>
      <c r="U3480" s="1337">
        <v>21752</v>
      </c>
      <c r="V3480" s="1">
        <v>5.3600000000000002E-2</v>
      </c>
      <c r="W3480" s="1336">
        <v>107.22</v>
      </c>
      <c r="X3480" s="1">
        <v>13</v>
      </c>
      <c r="Y3480" s="1">
        <v>135</v>
      </c>
      <c r="Z3480" s="1" t="s">
        <v>143</v>
      </c>
      <c r="AA3480" s="1">
        <v>401</v>
      </c>
      <c r="AB3480" s="1337">
        <v>2008</v>
      </c>
    </row>
    <row r="3481" spans="1:28">
      <c r="A3481" s="1336" t="s">
        <v>1548</v>
      </c>
      <c r="B3481" s="2" t="s">
        <v>1662</v>
      </c>
      <c r="C3481" s="1" t="s">
        <v>1663</v>
      </c>
      <c r="D3481" s="1" t="s">
        <v>116</v>
      </c>
      <c r="E3481" s="1">
        <v>142049</v>
      </c>
      <c r="F3481" s="1336" t="s">
        <v>1250</v>
      </c>
      <c r="G3481" s="1" t="s">
        <v>32</v>
      </c>
      <c r="H3481" s="1">
        <v>421394</v>
      </c>
      <c r="I3481" s="3">
        <v>42539</v>
      </c>
      <c r="J3481" s="3">
        <v>42531</v>
      </c>
      <c r="K3481" s="3">
        <v>42535</v>
      </c>
      <c r="N3481" s="1" t="s">
        <v>56</v>
      </c>
      <c r="O3481" s="1">
        <v>6113</v>
      </c>
      <c r="P3481" s="1">
        <v>3000</v>
      </c>
      <c r="Q3481" s="1">
        <v>14.7445</v>
      </c>
      <c r="R3481" s="1337">
        <v>44233.5</v>
      </c>
      <c r="S3481" s="4">
        <v>7363.86</v>
      </c>
      <c r="T3481" s="1">
        <v>10.875999999999999</v>
      </c>
      <c r="U3481" s="1337">
        <v>32628</v>
      </c>
      <c r="V3481" s="1">
        <v>5.3600000000000002E-2</v>
      </c>
      <c r="W3481" s="1336">
        <v>160.83000000000001</v>
      </c>
      <c r="X3481" s="1">
        <v>13</v>
      </c>
      <c r="Y3481" s="1">
        <v>144</v>
      </c>
      <c r="AA3481" s="1">
        <v>401</v>
      </c>
      <c r="AB3481" s="1337">
        <v>11605.5</v>
      </c>
    </row>
    <row r="3482" spans="1:28">
      <c r="A3482" s="1336" t="s">
        <v>1664</v>
      </c>
      <c r="B3482" s="2" t="s">
        <v>1665</v>
      </c>
      <c r="C3482" s="1" t="s">
        <v>1666</v>
      </c>
      <c r="D3482" s="1" t="s">
        <v>116</v>
      </c>
      <c r="E3482" s="1">
        <v>130004</v>
      </c>
      <c r="F3482" s="1336" t="s">
        <v>125</v>
      </c>
      <c r="G3482" s="1" t="s">
        <v>32</v>
      </c>
      <c r="H3482" s="1">
        <v>418127</v>
      </c>
      <c r="I3482" s="3">
        <v>42523</v>
      </c>
      <c r="J3482" s="3">
        <v>42521</v>
      </c>
      <c r="K3482" s="3">
        <v>42523</v>
      </c>
      <c r="L3482" s="1">
        <v>221529</v>
      </c>
      <c r="M3482" s="3">
        <v>42523</v>
      </c>
      <c r="N3482" s="1" t="s">
        <v>89</v>
      </c>
      <c r="O3482" s="1">
        <v>116629</v>
      </c>
      <c r="P3482" s="1">
        <v>2500</v>
      </c>
      <c r="Q3482" s="1">
        <v>49.9</v>
      </c>
      <c r="R3482" s="1337">
        <v>124750</v>
      </c>
      <c r="S3482" s="4">
        <v>-2533.1999999999998</v>
      </c>
      <c r="T3482" s="1">
        <v>45.055999999999997</v>
      </c>
      <c r="U3482" s="1337">
        <v>112640</v>
      </c>
      <c r="V3482" s="1">
        <v>0.22689999999999999</v>
      </c>
      <c r="W3482" s="1336">
        <v>567.32500000000005</v>
      </c>
      <c r="X3482" s="1">
        <v>13</v>
      </c>
      <c r="Y3482" s="1">
        <v>130</v>
      </c>
      <c r="AA3482" s="1">
        <v>401</v>
      </c>
      <c r="AB3482" s="1337">
        <v>12110</v>
      </c>
    </row>
    <row r="3483" spans="1:28">
      <c r="A3483" s="1336" t="s">
        <v>1664</v>
      </c>
      <c r="B3483" s="2" t="s">
        <v>1665</v>
      </c>
      <c r="C3483" s="1" t="s">
        <v>1666</v>
      </c>
      <c r="D3483" s="1" t="s">
        <v>116</v>
      </c>
      <c r="E3483" s="1">
        <v>130336</v>
      </c>
      <c r="F3483" s="1336" t="s">
        <v>302</v>
      </c>
      <c r="G3483" s="1" t="s">
        <v>32</v>
      </c>
      <c r="H3483" s="1">
        <v>418145</v>
      </c>
      <c r="I3483" s="3">
        <v>42523</v>
      </c>
      <c r="J3483" s="3">
        <v>42520</v>
      </c>
      <c r="K3483" s="3">
        <v>42551</v>
      </c>
      <c r="L3483" s="1">
        <v>221551</v>
      </c>
      <c r="M3483" s="3">
        <v>42523</v>
      </c>
      <c r="N3483" s="1" t="s">
        <v>89</v>
      </c>
      <c r="O3483" s="1">
        <v>116595</v>
      </c>
      <c r="P3483" s="1">
        <v>1000</v>
      </c>
      <c r="Q3483" s="1">
        <v>48.3</v>
      </c>
      <c r="R3483" s="1337">
        <v>48300</v>
      </c>
      <c r="S3483" s="4">
        <v>-2613.2800000000002</v>
      </c>
      <c r="T3483" s="1">
        <v>45.055999999999997</v>
      </c>
      <c r="U3483" s="1337">
        <v>45056</v>
      </c>
      <c r="V3483" s="1">
        <v>0.22689999999999999</v>
      </c>
      <c r="W3483" s="1336">
        <v>226.93</v>
      </c>
      <c r="X3483" s="1">
        <v>13</v>
      </c>
      <c r="Y3483" s="1">
        <v>135</v>
      </c>
      <c r="Z3483" s="1" t="s">
        <v>90</v>
      </c>
      <c r="AA3483" s="1">
        <v>401</v>
      </c>
      <c r="AB3483" s="1337">
        <v>3244</v>
      </c>
    </row>
    <row r="3484" spans="1:28">
      <c r="A3484" s="1336" t="s">
        <v>1664</v>
      </c>
      <c r="B3484" s="2" t="s">
        <v>1665</v>
      </c>
      <c r="C3484" s="1" t="s">
        <v>1666</v>
      </c>
      <c r="D3484" s="1" t="s">
        <v>116</v>
      </c>
      <c r="E3484" s="1">
        <v>130003</v>
      </c>
      <c r="F3484" s="1336" t="s">
        <v>145</v>
      </c>
      <c r="G3484" s="1" t="s">
        <v>32</v>
      </c>
      <c r="H3484" s="1">
        <v>418368</v>
      </c>
      <c r="I3484" s="3">
        <v>42527</v>
      </c>
      <c r="J3484" s="3">
        <v>42522</v>
      </c>
      <c r="K3484" s="3">
        <v>42537</v>
      </c>
      <c r="N3484" s="1" t="s">
        <v>89</v>
      </c>
      <c r="O3484" s="1">
        <v>116683</v>
      </c>
      <c r="P3484" s="1">
        <v>3000</v>
      </c>
      <c r="Q3484" s="1">
        <v>49.39</v>
      </c>
      <c r="R3484" s="1337">
        <v>148170</v>
      </c>
      <c r="S3484" s="4">
        <v>-4569.84</v>
      </c>
      <c r="T3484" s="1">
        <v>45.055999999999997</v>
      </c>
      <c r="U3484" s="1337">
        <v>135168</v>
      </c>
      <c r="V3484" s="1">
        <v>0.22689999999999999</v>
      </c>
      <c r="W3484" s="1336">
        <v>680.79</v>
      </c>
      <c r="X3484" s="1">
        <v>13</v>
      </c>
      <c r="Y3484" s="1">
        <v>130</v>
      </c>
      <c r="AA3484" s="1">
        <v>401</v>
      </c>
      <c r="AB3484" s="1337">
        <v>13002</v>
      </c>
    </row>
    <row r="3485" spans="1:28">
      <c r="A3485" s="1336" t="s">
        <v>1664</v>
      </c>
      <c r="B3485" s="2" t="s">
        <v>1665</v>
      </c>
      <c r="C3485" s="1" t="s">
        <v>1666</v>
      </c>
      <c r="D3485" s="1" t="s">
        <v>116</v>
      </c>
      <c r="E3485" s="1">
        <v>130140</v>
      </c>
      <c r="F3485" s="1336" t="s">
        <v>222</v>
      </c>
      <c r="G3485" s="1" t="s">
        <v>32</v>
      </c>
      <c r="H3485" s="1">
        <v>418380</v>
      </c>
      <c r="I3485" s="3">
        <v>42527</v>
      </c>
      <c r="J3485" s="3">
        <v>42520</v>
      </c>
      <c r="K3485" s="3">
        <v>42523</v>
      </c>
      <c r="N3485" s="1" t="s">
        <v>89</v>
      </c>
      <c r="O3485" s="1">
        <v>116579</v>
      </c>
      <c r="P3485" s="1">
        <v>2000</v>
      </c>
      <c r="Q3485" s="1">
        <v>50.4</v>
      </c>
      <c r="R3485" s="1337">
        <v>100800</v>
      </c>
      <c r="S3485" s="4">
        <v>-1026.56</v>
      </c>
      <c r="T3485" s="1">
        <v>45.055999999999997</v>
      </c>
      <c r="U3485" s="1337">
        <v>90112</v>
      </c>
      <c r="V3485" s="1">
        <v>0.22689999999999999</v>
      </c>
      <c r="W3485" s="1336">
        <v>453.86</v>
      </c>
      <c r="X3485" s="1">
        <v>13</v>
      </c>
      <c r="Y3485" s="1">
        <v>130</v>
      </c>
      <c r="AA3485" s="1">
        <v>401</v>
      </c>
      <c r="AB3485" s="1337">
        <v>10688</v>
      </c>
    </row>
    <row r="3486" spans="1:28">
      <c r="A3486" s="1336" t="s">
        <v>1664</v>
      </c>
      <c r="B3486" s="2" t="s">
        <v>1665</v>
      </c>
      <c r="C3486" s="1" t="s">
        <v>1666</v>
      </c>
      <c r="D3486" s="1" t="s">
        <v>116</v>
      </c>
      <c r="E3486" s="1">
        <v>130308</v>
      </c>
      <c r="F3486" s="1336" t="s">
        <v>126</v>
      </c>
      <c r="G3486" s="1" t="s">
        <v>32</v>
      </c>
      <c r="H3486" s="1">
        <v>418399</v>
      </c>
      <c r="I3486" s="3">
        <v>42527</v>
      </c>
      <c r="J3486" s="3">
        <v>42523</v>
      </c>
      <c r="K3486" s="3">
        <v>42524</v>
      </c>
      <c r="N3486" s="1" t="s">
        <v>89</v>
      </c>
      <c r="O3486" s="1">
        <v>116765</v>
      </c>
      <c r="P3486" s="1">
        <v>3000</v>
      </c>
      <c r="Q3486" s="1">
        <v>50.4</v>
      </c>
      <c r="R3486" s="1337">
        <v>151200</v>
      </c>
      <c r="S3486" s="4">
        <v>-1539.84</v>
      </c>
      <c r="T3486" s="1">
        <v>45.055999999999997</v>
      </c>
      <c r="U3486" s="1337">
        <v>135168</v>
      </c>
      <c r="V3486" s="1">
        <v>0.22689999999999999</v>
      </c>
      <c r="W3486" s="1336">
        <v>680.79</v>
      </c>
      <c r="X3486" s="1">
        <v>13</v>
      </c>
      <c r="Y3486" s="1">
        <v>141</v>
      </c>
      <c r="AA3486" s="1">
        <v>401</v>
      </c>
      <c r="AB3486" s="1337">
        <v>16032</v>
      </c>
    </row>
    <row r="3487" spans="1:28">
      <c r="A3487" s="1336" t="s">
        <v>1664</v>
      </c>
      <c r="B3487" s="2" t="s">
        <v>1665</v>
      </c>
      <c r="C3487" s="1" t="s">
        <v>1666</v>
      </c>
      <c r="D3487" s="1" t="s">
        <v>116</v>
      </c>
      <c r="E3487" s="1">
        <v>140008</v>
      </c>
      <c r="F3487" s="1336" t="s">
        <v>123</v>
      </c>
      <c r="G3487" s="1" t="s">
        <v>32</v>
      </c>
      <c r="H3487" s="1">
        <v>418444</v>
      </c>
      <c r="I3487" s="3">
        <v>42525</v>
      </c>
      <c r="J3487" s="3">
        <v>42522</v>
      </c>
      <c r="K3487" s="3">
        <v>42527</v>
      </c>
      <c r="L3487" s="1">
        <v>221719</v>
      </c>
      <c r="M3487" s="3">
        <v>42525</v>
      </c>
      <c r="N3487" s="1" t="s">
        <v>89</v>
      </c>
      <c r="O3487" s="1">
        <v>116704</v>
      </c>
      <c r="P3487" s="1">
        <v>5000</v>
      </c>
      <c r="Q3487" s="1">
        <v>49.2</v>
      </c>
      <c r="R3487" s="1337">
        <v>246000</v>
      </c>
      <c r="S3487" s="4">
        <v>-8566.4</v>
      </c>
      <c r="T3487" s="1">
        <v>45.055999999999997</v>
      </c>
      <c r="U3487" s="1337">
        <v>225280</v>
      </c>
      <c r="V3487" s="1">
        <v>0.22689999999999999</v>
      </c>
      <c r="W3487" s="1337">
        <v>1134.6500000000001</v>
      </c>
      <c r="X3487" s="1">
        <v>13</v>
      </c>
      <c r="Y3487" s="1">
        <v>141</v>
      </c>
      <c r="AA3487" s="1">
        <v>401</v>
      </c>
      <c r="AB3487" s="1337">
        <v>20720</v>
      </c>
    </row>
    <row r="3488" spans="1:28">
      <c r="A3488" s="1336" t="s">
        <v>1664</v>
      </c>
      <c r="B3488" s="2" t="s">
        <v>1665</v>
      </c>
      <c r="C3488" s="1" t="s">
        <v>1666</v>
      </c>
      <c r="D3488" s="1" t="s">
        <v>116</v>
      </c>
      <c r="E3488" s="1">
        <v>130349</v>
      </c>
      <c r="F3488" s="1336" t="s">
        <v>141</v>
      </c>
      <c r="G3488" s="1" t="s">
        <v>32</v>
      </c>
      <c r="H3488" s="1">
        <v>418628</v>
      </c>
      <c r="I3488" s="3">
        <v>42528</v>
      </c>
      <c r="J3488" s="3">
        <v>42524</v>
      </c>
      <c r="K3488" s="3">
        <v>42528</v>
      </c>
      <c r="N3488" s="1" t="s">
        <v>89</v>
      </c>
      <c r="O3488" s="1">
        <v>116796</v>
      </c>
      <c r="P3488" s="1">
        <v>2000</v>
      </c>
      <c r="Q3488" s="1">
        <v>49.39</v>
      </c>
      <c r="R3488" s="1337">
        <v>98780</v>
      </c>
      <c r="S3488" s="4">
        <v>-3046.56</v>
      </c>
      <c r="T3488" s="1">
        <v>45.055999999999997</v>
      </c>
      <c r="U3488" s="1337">
        <v>90112</v>
      </c>
      <c r="V3488" s="1">
        <v>0.22689999999999999</v>
      </c>
      <c r="W3488" s="1336">
        <v>453.86</v>
      </c>
      <c r="X3488" s="1">
        <v>13</v>
      </c>
      <c r="Y3488" s="1">
        <v>141</v>
      </c>
      <c r="AA3488" s="1">
        <v>401</v>
      </c>
      <c r="AB3488" s="1337">
        <v>8668</v>
      </c>
    </row>
    <row r="3489" spans="1:28">
      <c r="A3489" s="1336" t="s">
        <v>1664</v>
      </c>
      <c r="B3489" s="2" t="s">
        <v>1665</v>
      </c>
      <c r="C3489" s="1" t="s">
        <v>1666</v>
      </c>
      <c r="D3489" s="1" t="s">
        <v>116</v>
      </c>
      <c r="E3489" s="1">
        <v>130325</v>
      </c>
      <c r="F3489" s="1336" t="s">
        <v>440</v>
      </c>
      <c r="G3489" s="1" t="s">
        <v>32</v>
      </c>
      <c r="H3489" s="1">
        <v>418715</v>
      </c>
      <c r="I3489" s="3">
        <v>42530</v>
      </c>
      <c r="J3489" s="3">
        <v>42528</v>
      </c>
      <c r="K3489" s="3">
        <v>42530</v>
      </c>
      <c r="N3489" s="1" t="s">
        <v>89</v>
      </c>
      <c r="O3489" s="1">
        <v>116903</v>
      </c>
      <c r="P3489" s="1">
        <v>1000</v>
      </c>
      <c r="Q3489" s="1">
        <v>48.71</v>
      </c>
      <c r="R3489" s="1337">
        <v>48710</v>
      </c>
      <c r="S3489" s="4">
        <v>-2203.2800000000002</v>
      </c>
      <c r="T3489" s="1">
        <v>45.055999999999997</v>
      </c>
      <c r="U3489" s="1337">
        <v>45056</v>
      </c>
      <c r="V3489" s="1">
        <v>0.22689999999999999</v>
      </c>
      <c r="W3489" s="1336">
        <v>226.93</v>
      </c>
      <c r="X3489" s="1">
        <v>13</v>
      </c>
      <c r="Y3489" s="1">
        <v>135</v>
      </c>
      <c r="Z3489" s="1" t="s">
        <v>143</v>
      </c>
      <c r="AA3489" s="1">
        <v>401</v>
      </c>
      <c r="AB3489" s="1337">
        <v>3654</v>
      </c>
    </row>
    <row r="3490" spans="1:28">
      <c r="A3490" s="1336" t="s">
        <v>1664</v>
      </c>
      <c r="B3490" s="2" t="s">
        <v>1665</v>
      </c>
      <c r="C3490" s="1" t="s">
        <v>1666</v>
      </c>
      <c r="D3490" s="1" t="s">
        <v>116</v>
      </c>
      <c r="E3490" s="1">
        <v>130236</v>
      </c>
      <c r="F3490" s="1336" t="s">
        <v>427</v>
      </c>
      <c r="G3490" s="1" t="s">
        <v>32</v>
      </c>
      <c r="H3490" s="1">
        <v>418906</v>
      </c>
      <c r="I3490" s="3">
        <v>42529</v>
      </c>
      <c r="J3490" s="3">
        <v>42527</v>
      </c>
      <c r="K3490" s="3">
        <v>42528</v>
      </c>
      <c r="L3490" s="1">
        <v>222021</v>
      </c>
      <c r="M3490" s="3">
        <v>42528</v>
      </c>
      <c r="N3490" s="1" t="s">
        <v>89</v>
      </c>
      <c r="O3490" s="1">
        <v>116844</v>
      </c>
      <c r="P3490" s="1">
        <v>1000</v>
      </c>
      <c r="Q3490" s="1">
        <v>47.52</v>
      </c>
      <c r="R3490" s="1337">
        <v>47520</v>
      </c>
      <c r="S3490" s="4">
        <v>-3393.28</v>
      </c>
      <c r="T3490" s="1">
        <v>45.055999999999997</v>
      </c>
      <c r="U3490" s="1337">
        <v>45056</v>
      </c>
      <c r="V3490" s="1">
        <v>0.22689999999999999</v>
      </c>
      <c r="W3490" s="1336">
        <v>226.93</v>
      </c>
      <c r="X3490" s="1">
        <v>13</v>
      </c>
      <c r="Y3490" s="1">
        <v>135</v>
      </c>
      <c r="Z3490" s="1" t="s">
        <v>143</v>
      </c>
      <c r="AA3490" s="1">
        <v>401</v>
      </c>
      <c r="AB3490" s="1337">
        <v>2464</v>
      </c>
    </row>
    <row r="3491" spans="1:28">
      <c r="A3491" s="1336" t="s">
        <v>1664</v>
      </c>
      <c r="B3491" s="2" t="s">
        <v>1665</v>
      </c>
      <c r="C3491" s="1" t="s">
        <v>1666</v>
      </c>
      <c r="D3491" s="1" t="s">
        <v>116</v>
      </c>
      <c r="E3491" s="1">
        <v>130241</v>
      </c>
      <c r="F3491" s="1336" t="s">
        <v>368</v>
      </c>
      <c r="G3491" s="1" t="s">
        <v>32</v>
      </c>
      <c r="H3491" s="1">
        <v>419041</v>
      </c>
      <c r="I3491" s="3">
        <v>42530</v>
      </c>
      <c r="J3491" s="3">
        <v>42528</v>
      </c>
      <c r="K3491" s="3">
        <v>42529</v>
      </c>
      <c r="L3491" s="1">
        <v>222132</v>
      </c>
      <c r="M3491" s="3">
        <v>42529</v>
      </c>
      <c r="N3491" s="1" t="s">
        <v>89</v>
      </c>
      <c r="O3491" s="1">
        <v>116886</v>
      </c>
      <c r="P3491" s="1">
        <v>3000</v>
      </c>
      <c r="Q3491" s="1">
        <v>46.8</v>
      </c>
      <c r="R3491" s="1337">
        <v>140400</v>
      </c>
      <c r="S3491" s="4">
        <v>-12339.84</v>
      </c>
      <c r="T3491" s="1">
        <v>45.055999999999997</v>
      </c>
      <c r="U3491" s="1337">
        <v>135168</v>
      </c>
      <c r="V3491" s="1">
        <v>0.22689999999999999</v>
      </c>
      <c r="W3491" s="1336">
        <v>680.79</v>
      </c>
      <c r="X3491" s="1">
        <v>13</v>
      </c>
      <c r="Y3491" s="1">
        <v>135</v>
      </c>
      <c r="Z3491" s="1" t="s">
        <v>143</v>
      </c>
      <c r="AA3491" s="1">
        <v>401</v>
      </c>
      <c r="AB3491" s="1337">
        <v>5232</v>
      </c>
    </row>
    <row r="3492" spans="1:28">
      <c r="A3492" s="1336" t="s">
        <v>1664</v>
      </c>
      <c r="B3492" s="2" t="s">
        <v>1665</v>
      </c>
      <c r="C3492" s="1" t="s">
        <v>1666</v>
      </c>
      <c r="D3492" s="1" t="s">
        <v>116</v>
      </c>
      <c r="E3492" s="1">
        <v>130023</v>
      </c>
      <c r="F3492" s="1336" t="s">
        <v>153</v>
      </c>
      <c r="G3492" s="1" t="s">
        <v>32</v>
      </c>
      <c r="H3492" s="1">
        <v>419047</v>
      </c>
      <c r="I3492" s="3">
        <v>42530</v>
      </c>
      <c r="J3492" s="3">
        <v>42528</v>
      </c>
      <c r="K3492" s="3">
        <v>42529</v>
      </c>
      <c r="N3492" s="1" t="s">
        <v>89</v>
      </c>
      <c r="O3492" s="1">
        <v>116907</v>
      </c>
      <c r="P3492" s="1">
        <v>3000</v>
      </c>
      <c r="Q3492" s="1">
        <v>49.39</v>
      </c>
      <c r="R3492" s="1337">
        <v>148170</v>
      </c>
      <c r="S3492" s="4">
        <v>-4569.84</v>
      </c>
      <c r="T3492" s="1">
        <v>45.055999999999997</v>
      </c>
      <c r="U3492" s="1337">
        <v>135168</v>
      </c>
      <c r="V3492" s="1">
        <v>0.22689999999999999</v>
      </c>
      <c r="W3492" s="1336">
        <v>680.79</v>
      </c>
      <c r="X3492" s="1">
        <v>13</v>
      </c>
      <c r="Y3492" s="1">
        <v>130</v>
      </c>
      <c r="AA3492" s="1">
        <v>401</v>
      </c>
      <c r="AB3492" s="1337">
        <v>13002</v>
      </c>
    </row>
    <row r="3493" spans="1:28">
      <c r="A3493" s="1336" t="s">
        <v>1664</v>
      </c>
      <c r="B3493" s="2" t="s">
        <v>1665</v>
      </c>
      <c r="C3493" s="1" t="s">
        <v>1666</v>
      </c>
      <c r="D3493" s="1" t="s">
        <v>116</v>
      </c>
      <c r="E3493" s="1">
        <v>130007</v>
      </c>
      <c r="F3493" s="1336" t="s">
        <v>146</v>
      </c>
      <c r="G3493" s="1" t="s">
        <v>32</v>
      </c>
      <c r="H3493" s="1">
        <v>419169</v>
      </c>
      <c r="I3493" s="3">
        <v>42531</v>
      </c>
      <c r="J3493" s="3">
        <v>42517</v>
      </c>
      <c r="K3493" s="3">
        <v>42523</v>
      </c>
      <c r="L3493" s="1">
        <v>222210</v>
      </c>
      <c r="M3493" s="3">
        <v>42531</v>
      </c>
      <c r="N3493" s="1" t="s">
        <v>89</v>
      </c>
      <c r="O3493" s="1">
        <v>116532</v>
      </c>
      <c r="P3493" s="1">
        <v>500</v>
      </c>
      <c r="Q3493" s="1">
        <v>50.4</v>
      </c>
      <c r="R3493" s="1337">
        <v>25200</v>
      </c>
      <c r="S3493" s="1">
        <v>-256.64</v>
      </c>
      <c r="T3493" s="1">
        <v>45.055999999999997</v>
      </c>
      <c r="U3493" s="1337">
        <v>22528</v>
      </c>
      <c r="V3493" s="1">
        <v>0.22689999999999999</v>
      </c>
      <c r="W3493" s="1336">
        <v>113.465</v>
      </c>
      <c r="X3493" s="1">
        <v>13</v>
      </c>
      <c r="Y3493" s="1">
        <v>130</v>
      </c>
      <c r="AA3493" s="1">
        <v>401</v>
      </c>
      <c r="AB3493" s="1337">
        <v>2672</v>
      </c>
    </row>
    <row r="3494" spans="1:28">
      <c r="A3494" s="1336" t="s">
        <v>1664</v>
      </c>
      <c r="B3494" s="2" t="s">
        <v>1665</v>
      </c>
      <c r="C3494" s="1" t="s">
        <v>1666</v>
      </c>
      <c r="D3494" s="1" t="s">
        <v>116</v>
      </c>
      <c r="E3494" s="1">
        <v>130001</v>
      </c>
      <c r="F3494" s="1336" t="s">
        <v>132</v>
      </c>
      <c r="G3494" s="1" t="s">
        <v>32</v>
      </c>
      <c r="H3494" s="1">
        <v>419273</v>
      </c>
      <c r="I3494" s="3">
        <v>42532</v>
      </c>
      <c r="J3494" s="3">
        <v>42528</v>
      </c>
      <c r="K3494" s="3">
        <v>42529</v>
      </c>
      <c r="N3494" s="1" t="s">
        <v>89</v>
      </c>
      <c r="O3494" s="1">
        <v>116968</v>
      </c>
      <c r="P3494" s="1">
        <v>3000</v>
      </c>
      <c r="Q3494" s="1">
        <v>49.2</v>
      </c>
      <c r="R3494" s="1337">
        <v>147600</v>
      </c>
      <c r="S3494" s="4">
        <v>-5139.84</v>
      </c>
      <c r="T3494" s="1">
        <v>45.055999999999997</v>
      </c>
      <c r="U3494" s="1337">
        <v>135168</v>
      </c>
      <c r="V3494" s="1">
        <v>0.22689999999999999</v>
      </c>
      <c r="W3494" s="1336">
        <v>680.79</v>
      </c>
      <c r="X3494" s="1">
        <v>13</v>
      </c>
      <c r="Y3494" s="1">
        <v>130</v>
      </c>
      <c r="AA3494" s="1">
        <v>401</v>
      </c>
      <c r="AB3494" s="1337">
        <v>12432</v>
      </c>
    </row>
    <row r="3495" spans="1:28">
      <c r="A3495" s="1336" t="s">
        <v>1664</v>
      </c>
      <c r="B3495" s="2" t="s">
        <v>1665</v>
      </c>
      <c r="C3495" s="1" t="s">
        <v>1666</v>
      </c>
      <c r="D3495" s="1" t="s">
        <v>116</v>
      </c>
      <c r="E3495" s="1">
        <v>130023</v>
      </c>
      <c r="F3495" s="1336" t="s">
        <v>153</v>
      </c>
      <c r="G3495" s="1" t="s">
        <v>32</v>
      </c>
      <c r="H3495" s="1">
        <v>419283</v>
      </c>
      <c r="I3495" s="3">
        <v>42534</v>
      </c>
      <c r="J3495" s="3">
        <v>42530</v>
      </c>
      <c r="K3495" s="3">
        <v>42530</v>
      </c>
      <c r="N3495" s="1" t="s">
        <v>89</v>
      </c>
      <c r="O3495" s="1">
        <v>117057</v>
      </c>
      <c r="P3495" s="1">
        <v>5000</v>
      </c>
      <c r="Q3495" s="1">
        <v>49.39</v>
      </c>
      <c r="R3495" s="1337">
        <v>246950</v>
      </c>
      <c r="S3495" s="4">
        <v>-7616.4</v>
      </c>
      <c r="T3495" s="1">
        <v>45.055999999999997</v>
      </c>
      <c r="U3495" s="1337">
        <v>225280</v>
      </c>
      <c r="V3495" s="1">
        <v>0.22689999999999999</v>
      </c>
      <c r="W3495" s="1337">
        <v>1134.6500000000001</v>
      </c>
      <c r="X3495" s="1">
        <v>13</v>
      </c>
      <c r="Y3495" s="1">
        <v>130</v>
      </c>
      <c r="AA3495" s="1">
        <v>401</v>
      </c>
      <c r="AB3495" s="1337">
        <v>21670</v>
      </c>
    </row>
    <row r="3496" spans="1:28">
      <c r="A3496" s="1336" t="s">
        <v>1664</v>
      </c>
      <c r="B3496" s="2" t="s">
        <v>1665</v>
      </c>
      <c r="C3496" s="1" t="s">
        <v>1666</v>
      </c>
      <c r="D3496" s="1" t="s">
        <v>116</v>
      </c>
      <c r="E3496" s="1">
        <v>130339</v>
      </c>
      <c r="F3496" s="1336" t="s">
        <v>258</v>
      </c>
      <c r="G3496" s="1" t="s">
        <v>32</v>
      </c>
      <c r="H3496" s="1">
        <v>419385</v>
      </c>
      <c r="I3496" s="3">
        <v>42532</v>
      </c>
      <c r="J3496" s="3">
        <v>42527</v>
      </c>
      <c r="K3496" s="3">
        <v>42529</v>
      </c>
      <c r="L3496" s="1">
        <v>222249</v>
      </c>
      <c r="M3496" s="3">
        <v>42531</v>
      </c>
      <c r="N3496" s="1" t="s">
        <v>89</v>
      </c>
      <c r="O3496" s="1">
        <v>116855</v>
      </c>
      <c r="P3496" s="1">
        <v>3000</v>
      </c>
      <c r="Q3496" s="1">
        <v>46.8</v>
      </c>
      <c r="R3496" s="1337">
        <v>140400</v>
      </c>
      <c r="S3496" s="4">
        <v>-12339.84</v>
      </c>
      <c r="T3496" s="1">
        <v>45.055999999999997</v>
      </c>
      <c r="U3496" s="1337">
        <v>135168</v>
      </c>
      <c r="V3496" s="1">
        <v>0.22689999999999999</v>
      </c>
      <c r="W3496" s="1336">
        <v>680.79</v>
      </c>
      <c r="X3496" s="1">
        <v>13</v>
      </c>
      <c r="Y3496" s="1">
        <v>135</v>
      </c>
      <c r="Z3496" s="1" t="s">
        <v>259</v>
      </c>
      <c r="AA3496" s="1">
        <v>401</v>
      </c>
      <c r="AB3496" s="1337">
        <v>5232</v>
      </c>
    </row>
    <row r="3497" spans="1:28">
      <c r="A3497" s="1336" t="s">
        <v>1664</v>
      </c>
      <c r="B3497" s="2" t="s">
        <v>1665</v>
      </c>
      <c r="C3497" s="1" t="s">
        <v>1666</v>
      </c>
      <c r="D3497" s="1" t="s">
        <v>116</v>
      </c>
      <c r="E3497" s="1">
        <v>130339</v>
      </c>
      <c r="F3497" s="1336" t="s">
        <v>258</v>
      </c>
      <c r="G3497" s="1" t="s">
        <v>32</v>
      </c>
      <c r="H3497" s="1">
        <v>419447</v>
      </c>
      <c r="I3497" s="3">
        <v>42534</v>
      </c>
      <c r="J3497" s="3">
        <v>42527</v>
      </c>
      <c r="K3497" s="3">
        <v>42528</v>
      </c>
      <c r="L3497" s="1">
        <v>222350</v>
      </c>
      <c r="M3497" s="3">
        <v>42532</v>
      </c>
      <c r="N3497" s="1" t="s">
        <v>89</v>
      </c>
      <c r="O3497" s="1">
        <v>116865</v>
      </c>
      <c r="P3497" s="1">
        <v>1000</v>
      </c>
      <c r="Q3497" s="1">
        <v>46.8</v>
      </c>
      <c r="R3497" s="1337">
        <v>46800</v>
      </c>
      <c r="S3497" s="4">
        <v>-4113.28</v>
      </c>
      <c r="T3497" s="1">
        <v>45.055999999999997</v>
      </c>
      <c r="U3497" s="1337">
        <v>45056</v>
      </c>
      <c r="V3497" s="1">
        <v>0.22689999999999999</v>
      </c>
      <c r="W3497" s="1336">
        <v>226.93</v>
      </c>
      <c r="X3497" s="1">
        <v>13</v>
      </c>
      <c r="Y3497" s="1">
        <v>135</v>
      </c>
      <c r="Z3497" s="1" t="s">
        <v>259</v>
      </c>
      <c r="AA3497" s="1">
        <v>401</v>
      </c>
      <c r="AB3497" s="1337">
        <v>1744</v>
      </c>
    </row>
    <row r="3498" spans="1:28">
      <c r="A3498" s="1336" t="s">
        <v>1664</v>
      </c>
      <c r="B3498" s="2" t="s">
        <v>1665</v>
      </c>
      <c r="C3498" s="1" t="s">
        <v>1666</v>
      </c>
      <c r="D3498" s="1" t="s">
        <v>116</v>
      </c>
      <c r="E3498" s="1">
        <v>130089</v>
      </c>
      <c r="F3498" s="1336" t="s">
        <v>1374</v>
      </c>
      <c r="G3498" s="1" t="s">
        <v>32</v>
      </c>
      <c r="H3498" s="1">
        <v>419480</v>
      </c>
      <c r="I3498" s="3">
        <v>42534</v>
      </c>
      <c r="J3498" s="3">
        <v>42527</v>
      </c>
      <c r="K3498" s="3">
        <v>42529</v>
      </c>
      <c r="L3498" s="1">
        <v>222406</v>
      </c>
      <c r="M3498" s="3">
        <v>42534</v>
      </c>
      <c r="N3498" s="1" t="s">
        <v>89</v>
      </c>
      <c r="O3498" s="1">
        <v>116859</v>
      </c>
      <c r="P3498" s="1">
        <v>100</v>
      </c>
      <c r="Q3498" s="1">
        <v>50.4</v>
      </c>
      <c r="R3498" s="1337">
        <v>5040</v>
      </c>
      <c r="S3498" s="1">
        <v>-51.33</v>
      </c>
      <c r="T3498" s="1">
        <v>45.055999999999997</v>
      </c>
      <c r="U3498" s="1337">
        <v>4505.6000000000004</v>
      </c>
      <c r="V3498" s="1">
        <v>0.22689999999999999</v>
      </c>
      <c r="W3498" s="1336">
        <v>22.693000000000001</v>
      </c>
      <c r="X3498" s="1">
        <v>13</v>
      </c>
      <c r="Y3498" s="1">
        <v>135</v>
      </c>
      <c r="Z3498" s="1" t="s">
        <v>143</v>
      </c>
      <c r="AA3498" s="1">
        <v>401</v>
      </c>
      <c r="AB3498" s="1336">
        <v>534.4</v>
      </c>
    </row>
    <row r="3499" spans="1:28">
      <c r="A3499" s="1336" t="s">
        <v>1664</v>
      </c>
      <c r="B3499" s="2" t="s">
        <v>1665</v>
      </c>
      <c r="C3499" s="1" t="s">
        <v>1666</v>
      </c>
      <c r="D3499" s="1" t="s">
        <v>116</v>
      </c>
      <c r="E3499" s="1">
        <v>130308</v>
      </c>
      <c r="F3499" s="1336" t="s">
        <v>126</v>
      </c>
      <c r="G3499" s="1" t="s">
        <v>32</v>
      </c>
      <c r="H3499" s="1">
        <v>419509</v>
      </c>
      <c r="I3499" s="3">
        <v>42534</v>
      </c>
      <c r="J3499" s="3">
        <v>42529</v>
      </c>
      <c r="K3499" s="3">
        <v>42530</v>
      </c>
      <c r="N3499" s="1" t="s">
        <v>89</v>
      </c>
      <c r="O3499" s="1">
        <v>116999</v>
      </c>
      <c r="P3499" s="1">
        <v>4000</v>
      </c>
      <c r="Q3499" s="1">
        <v>49.39</v>
      </c>
      <c r="R3499" s="1337">
        <v>197560</v>
      </c>
      <c r="S3499" s="4">
        <v>-6093.12</v>
      </c>
      <c r="T3499" s="1">
        <v>45.055999999999997</v>
      </c>
      <c r="U3499" s="1337">
        <v>180224</v>
      </c>
      <c r="V3499" s="1">
        <v>0.22689999999999999</v>
      </c>
      <c r="W3499" s="1336">
        <v>907.72</v>
      </c>
      <c r="X3499" s="1">
        <v>13</v>
      </c>
      <c r="Y3499" s="1">
        <v>141</v>
      </c>
      <c r="AA3499" s="1">
        <v>401</v>
      </c>
      <c r="AB3499" s="1337">
        <v>17336</v>
      </c>
    </row>
    <row r="3500" spans="1:28">
      <c r="A3500" s="1336" t="s">
        <v>1664</v>
      </c>
      <c r="B3500" s="2" t="s">
        <v>1665</v>
      </c>
      <c r="C3500" s="1" t="s">
        <v>1666</v>
      </c>
      <c r="D3500" s="1" t="s">
        <v>116</v>
      </c>
      <c r="E3500" s="1">
        <v>130308</v>
      </c>
      <c r="F3500" s="1336" t="s">
        <v>126</v>
      </c>
      <c r="G3500" s="1" t="s">
        <v>32</v>
      </c>
      <c r="H3500" s="1">
        <v>419510</v>
      </c>
      <c r="I3500" s="3">
        <v>42534</v>
      </c>
      <c r="J3500" s="3">
        <v>42530</v>
      </c>
      <c r="K3500" s="3">
        <v>42531</v>
      </c>
      <c r="N3500" s="1" t="s">
        <v>89</v>
      </c>
      <c r="O3500" s="1">
        <v>117071</v>
      </c>
      <c r="P3500" s="1">
        <v>2000</v>
      </c>
      <c r="Q3500" s="1">
        <v>46.8</v>
      </c>
      <c r="R3500" s="1337">
        <v>93600</v>
      </c>
      <c r="S3500" s="4">
        <v>-8226.56</v>
      </c>
      <c r="T3500" s="1">
        <v>45.055999999999997</v>
      </c>
      <c r="U3500" s="1337">
        <v>90112</v>
      </c>
      <c r="V3500" s="1">
        <v>0.22689999999999999</v>
      </c>
      <c r="W3500" s="1336">
        <v>453.86</v>
      </c>
      <c r="X3500" s="1">
        <v>13</v>
      </c>
      <c r="Y3500" s="1">
        <v>141</v>
      </c>
      <c r="AA3500" s="1">
        <v>401</v>
      </c>
      <c r="AB3500" s="1337">
        <v>3488</v>
      </c>
    </row>
    <row r="3501" spans="1:28">
      <c r="A3501" s="1336" t="s">
        <v>1664</v>
      </c>
      <c r="B3501" s="2" t="s">
        <v>1665</v>
      </c>
      <c r="C3501" s="1" t="s">
        <v>1666</v>
      </c>
      <c r="D3501" s="1" t="s">
        <v>116</v>
      </c>
      <c r="E3501" s="1">
        <v>130352</v>
      </c>
      <c r="F3501" s="1336" t="s">
        <v>1422</v>
      </c>
      <c r="G3501" s="1" t="s">
        <v>32</v>
      </c>
      <c r="H3501" s="1">
        <v>419818</v>
      </c>
      <c r="I3501" s="3">
        <v>42536</v>
      </c>
      <c r="J3501" s="3">
        <v>42535</v>
      </c>
      <c r="K3501" s="3">
        <v>42537</v>
      </c>
      <c r="L3501" s="1">
        <v>222585</v>
      </c>
      <c r="M3501" s="3">
        <v>42536</v>
      </c>
      <c r="N3501" s="1" t="s">
        <v>89</v>
      </c>
      <c r="O3501" s="1">
        <v>117230</v>
      </c>
      <c r="P3501" s="1">
        <v>1000</v>
      </c>
      <c r="Q3501" s="1">
        <v>49.2</v>
      </c>
      <c r="R3501" s="1337">
        <v>49200</v>
      </c>
      <c r="S3501" s="4">
        <v>-1713.28</v>
      </c>
      <c r="T3501" s="1">
        <v>45.055999999999997</v>
      </c>
      <c r="U3501" s="1337">
        <v>45056</v>
      </c>
      <c r="V3501" s="1">
        <v>0.22689999999999999</v>
      </c>
      <c r="W3501" s="1336">
        <v>226.93</v>
      </c>
      <c r="X3501" s="1">
        <v>13</v>
      </c>
      <c r="Y3501" s="1">
        <v>135</v>
      </c>
      <c r="Z3501" s="1" t="s">
        <v>259</v>
      </c>
      <c r="AA3501" s="1">
        <v>401</v>
      </c>
      <c r="AB3501" s="1337">
        <v>4144</v>
      </c>
    </row>
    <row r="3502" spans="1:28">
      <c r="A3502" s="1336" t="s">
        <v>1664</v>
      </c>
      <c r="B3502" s="2" t="s">
        <v>1665</v>
      </c>
      <c r="C3502" s="1" t="s">
        <v>1666</v>
      </c>
      <c r="D3502" s="1" t="s">
        <v>116</v>
      </c>
      <c r="E3502" s="1">
        <v>130110</v>
      </c>
      <c r="F3502" s="1336" t="s">
        <v>198</v>
      </c>
      <c r="G3502" s="1" t="s">
        <v>32</v>
      </c>
      <c r="H3502" s="1">
        <v>419894</v>
      </c>
      <c r="I3502" s="3">
        <v>42537</v>
      </c>
      <c r="J3502" s="3">
        <v>42534</v>
      </c>
      <c r="K3502" s="3">
        <v>42535</v>
      </c>
      <c r="N3502" s="1" t="s">
        <v>89</v>
      </c>
      <c r="O3502" s="1">
        <v>117170</v>
      </c>
      <c r="P3502" s="1">
        <v>1000</v>
      </c>
      <c r="Q3502" s="1">
        <v>49.39</v>
      </c>
      <c r="R3502" s="1337">
        <v>49390</v>
      </c>
      <c r="S3502" s="4">
        <v>-1523.28</v>
      </c>
      <c r="T3502" s="1">
        <v>45.055999999999997</v>
      </c>
      <c r="U3502" s="1337">
        <v>45056</v>
      </c>
      <c r="V3502" s="1">
        <v>0.22689999999999999</v>
      </c>
      <c r="W3502" s="1336">
        <v>226.93</v>
      </c>
      <c r="X3502" s="1">
        <v>13</v>
      </c>
      <c r="Y3502" s="1">
        <v>130</v>
      </c>
      <c r="AA3502" s="1">
        <v>401</v>
      </c>
      <c r="AB3502" s="1337">
        <v>4334</v>
      </c>
    </row>
    <row r="3503" spans="1:28">
      <c r="A3503" s="1336" t="s">
        <v>1664</v>
      </c>
      <c r="B3503" s="2" t="s">
        <v>1665</v>
      </c>
      <c r="C3503" s="1" t="s">
        <v>1666</v>
      </c>
      <c r="D3503" s="1" t="s">
        <v>116</v>
      </c>
      <c r="E3503" s="1">
        <v>130241</v>
      </c>
      <c r="F3503" s="1336" t="s">
        <v>368</v>
      </c>
      <c r="G3503" s="1" t="s">
        <v>32</v>
      </c>
      <c r="H3503" s="1">
        <v>420071</v>
      </c>
      <c r="I3503" s="3">
        <v>42537</v>
      </c>
      <c r="J3503" s="3">
        <v>42535</v>
      </c>
      <c r="K3503" s="3">
        <v>42537</v>
      </c>
      <c r="L3503" s="1">
        <v>222605</v>
      </c>
      <c r="M3503" s="3">
        <v>42536</v>
      </c>
      <c r="N3503" s="1" t="s">
        <v>89</v>
      </c>
      <c r="O3503" s="1">
        <v>117231</v>
      </c>
      <c r="P3503" s="1">
        <v>1000</v>
      </c>
      <c r="Q3503" s="1">
        <v>46.8</v>
      </c>
      <c r="R3503" s="1337">
        <v>46800</v>
      </c>
      <c r="S3503" s="4">
        <v>-4113.28</v>
      </c>
      <c r="T3503" s="1">
        <v>45.055999999999997</v>
      </c>
      <c r="U3503" s="1337">
        <v>45056</v>
      </c>
      <c r="V3503" s="1">
        <v>0.22689999999999999</v>
      </c>
      <c r="W3503" s="1336">
        <v>226.93</v>
      </c>
      <c r="X3503" s="1">
        <v>13</v>
      </c>
      <c r="Y3503" s="1">
        <v>135</v>
      </c>
      <c r="Z3503" s="1" t="s">
        <v>143</v>
      </c>
      <c r="AA3503" s="1">
        <v>401</v>
      </c>
      <c r="AB3503" s="1337">
        <v>1744</v>
      </c>
    </row>
    <row r="3504" spans="1:28">
      <c r="A3504" s="1336" t="s">
        <v>1664</v>
      </c>
      <c r="B3504" s="2" t="s">
        <v>1665</v>
      </c>
      <c r="C3504" s="1" t="s">
        <v>1666</v>
      </c>
      <c r="D3504" s="1" t="s">
        <v>116</v>
      </c>
      <c r="E3504" s="1">
        <v>130001</v>
      </c>
      <c r="F3504" s="1336" t="s">
        <v>132</v>
      </c>
      <c r="G3504" s="1" t="s">
        <v>32</v>
      </c>
      <c r="H3504" s="1">
        <v>420712</v>
      </c>
      <c r="I3504" s="3">
        <v>42544</v>
      </c>
      <c r="J3504" s="3">
        <v>42530</v>
      </c>
      <c r="K3504" s="3">
        <v>42531</v>
      </c>
      <c r="N3504" s="1" t="s">
        <v>89</v>
      </c>
      <c r="O3504" s="1">
        <v>117052</v>
      </c>
      <c r="P3504" s="1">
        <v>5000</v>
      </c>
      <c r="Q3504" s="1">
        <v>49.2</v>
      </c>
      <c r="R3504" s="1337">
        <v>246000</v>
      </c>
      <c r="S3504" s="4">
        <v>-8566.4</v>
      </c>
      <c r="T3504" s="1">
        <v>45.055999999999997</v>
      </c>
      <c r="U3504" s="1337">
        <v>225280</v>
      </c>
      <c r="V3504" s="1">
        <v>0.22689999999999999</v>
      </c>
      <c r="W3504" s="1337">
        <v>1134.6500000000001</v>
      </c>
      <c r="X3504" s="1">
        <v>13</v>
      </c>
      <c r="Y3504" s="1">
        <v>130</v>
      </c>
      <c r="AA3504" s="1">
        <v>401</v>
      </c>
      <c r="AB3504" s="1337">
        <v>20720</v>
      </c>
    </row>
    <row r="3505" spans="1:28">
      <c r="A3505" s="1336" t="s">
        <v>1664</v>
      </c>
      <c r="B3505" s="2" t="s">
        <v>1665</v>
      </c>
      <c r="C3505" s="1" t="s">
        <v>1666</v>
      </c>
      <c r="D3505" s="1" t="s">
        <v>116</v>
      </c>
      <c r="E3505" s="1">
        <v>130375</v>
      </c>
      <c r="F3505" s="1336" t="s">
        <v>458</v>
      </c>
      <c r="G3505" s="1" t="s">
        <v>32</v>
      </c>
      <c r="H3505" s="1">
        <v>420919</v>
      </c>
      <c r="I3505" s="3">
        <v>42544</v>
      </c>
      <c r="J3505" s="3">
        <v>42542</v>
      </c>
      <c r="K3505" s="3">
        <v>42543</v>
      </c>
      <c r="L3505" s="1">
        <v>223092</v>
      </c>
      <c r="M3505" s="3">
        <v>42544</v>
      </c>
      <c r="N3505" s="1" t="s">
        <v>89</v>
      </c>
      <c r="O3505" s="1">
        <v>117372</v>
      </c>
      <c r="P3505" s="1">
        <v>1000</v>
      </c>
      <c r="Q3505" s="1">
        <v>51.08</v>
      </c>
      <c r="R3505" s="1337">
        <v>51080</v>
      </c>
      <c r="S3505" s="1">
        <v>166.72</v>
      </c>
      <c r="T3505" s="1">
        <v>45.055999999999997</v>
      </c>
      <c r="U3505" s="1337">
        <v>45056</v>
      </c>
      <c r="V3505" s="1">
        <v>0.22689999999999999</v>
      </c>
      <c r="W3505" s="1336">
        <v>226.93</v>
      </c>
      <c r="X3505" s="1">
        <v>13</v>
      </c>
      <c r="Y3505" s="1">
        <v>135</v>
      </c>
      <c r="Z3505" s="1" t="s">
        <v>259</v>
      </c>
      <c r="AA3505" s="1">
        <v>401</v>
      </c>
      <c r="AB3505" s="1337">
        <v>6024</v>
      </c>
    </row>
    <row r="3506" spans="1:28">
      <c r="A3506" s="1336" t="s">
        <v>1664</v>
      </c>
      <c r="B3506" s="2" t="s">
        <v>1665</v>
      </c>
      <c r="C3506" s="1" t="s">
        <v>1666</v>
      </c>
      <c r="D3506" s="1" t="s">
        <v>116</v>
      </c>
      <c r="E3506" s="1">
        <v>130322</v>
      </c>
      <c r="F3506" s="1336" t="s">
        <v>142</v>
      </c>
      <c r="G3506" s="1" t="s">
        <v>32</v>
      </c>
      <c r="H3506" s="1">
        <v>421133</v>
      </c>
      <c r="I3506" s="3">
        <v>42546</v>
      </c>
      <c r="J3506" s="3">
        <v>42543</v>
      </c>
      <c r="K3506" s="3">
        <v>42544</v>
      </c>
      <c r="L3506" s="1">
        <v>223209</v>
      </c>
      <c r="M3506" s="3">
        <v>42545</v>
      </c>
      <c r="N3506" s="1" t="s">
        <v>89</v>
      </c>
      <c r="O3506" s="1">
        <v>117393</v>
      </c>
      <c r="P3506" s="1">
        <v>4000</v>
      </c>
      <c r="Q3506" s="1">
        <v>47.52</v>
      </c>
      <c r="R3506" s="1337">
        <v>190080</v>
      </c>
      <c r="S3506" s="4">
        <v>-13573.12</v>
      </c>
      <c r="T3506" s="1">
        <v>45.055999999999997</v>
      </c>
      <c r="U3506" s="1337">
        <v>180224</v>
      </c>
      <c r="V3506" s="1">
        <v>0.22689999999999999</v>
      </c>
      <c r="W3506" s="1336">
        <v>907.72</v>
      </c>
      <c r="X3506" s="1">
        <v>13</v>
      </c>
      <c r="Y3506" s="1">
        <v>135</v>
      </c>
      <c r="Z3506" s="1" t="s">
        <v>143</v>
      </c>
      <c r="AA3506" s="1">
        <v>401</v>
      </c>
      <c r="AB3506" s="1337">
        <v>9856</v>
      </c>
    </row>
    <row r="3507" spans="1:28">
      <c r="A3507" s="1336" t="s">
        <v>1664</v>
      </c>
      <c r="B3507" s="2" t="s">
        <v>1667</v>
      </c>
      <c r="C3507" s="1" t="s">
        <v>1666</v>
      </c>
      <c r="D3507" s="1" t="s">
        <v>87</v>
      </c>
      <c r="E3507" s="1">
        <v>130145</v>
      </c>
      <c r="F3507" s="1336" t="s">
        <v>435</v>
      </c>
      <c r="G3507" s="1" t="s">
        <v>32</v>
      </c>
      <c r="H3507" s="1">
        <v>418162</v>
      </c>
      <c r="I3507" s="3">
        <v>42523</v>
      </c>
      <c r="J3507" s="3">
        <v>42520</v>
      </c>
      <c r="K3507" s="3">
        <v>42522</v>
      </c>
      <c r="L3507" s="1">
        <v>221559</v>
      </c>
      <c r="M3507" s="3">
        <v>42523</v>
      </c>
      <c r="N3507" s="1" t="s">
        <v>89</v>
      </c>
      <c r="O3507" s="1">
        <v>116576</v>
      </c>
      <c r="P3507" s="1">
        <v>200</v>
      </c>
      <c r="Q3507" s="1">
        <v>51.6</v>
      </c>
      <c r="R3507" s="1337">
        <v>10320</v>
      </c>
      <c r="S3507" s="1">
        <v>137.34</v>
      </c>
      <c r="T3507" s="1">
        <v>45.055999999999997</v>
      </c>
      <c r="U3507" s="1337">
        <v>9011.2000000000007</v>
      </c>
      <c r="V3507" s="1">
        <v>0.22689999999999999</v>
      </c>
      <c r="W3507" s="1336">
        <v>45.386000000000003</v>
      </c>
      <c r="X3507" s="1">
        <v>13</v>
      </c>
      <c r="Y3507" s="1">
        <v>135</v>
      </c>
      <c r="Z3507" s="1" t="s">
        <v>436</v>
      </c>
      <c r="AA3507" s="1">
        <v>401</v>
      </c>
      <c r="AB3507" s="1337">
        <v>1308.8</v>
      </c>
    </row>
    <row r="3508" spans="1:28">
      <c r="A3508" s="1336" t="s">
        <v>1664</v>
      </c>
      <c r="B3508" s="2" t="s">
        <v>1668</v>
      </c>
      <c r="C3508" s="1" t="s">
        <v>1666</v>
      </c>
      <c r="D3508" s="1" t="s">
        <v>76</v>
      </c>
      <c r="E3508" s="1">
        <v>130325</v>
      </c>
      <c r="F3508" s="1336" t="s">
        <v>440</v>
      </c>
      <c r="G3508" s="1" t="s">
        <v>32</v>
      </c>
      <c r="H3508" s="1">
        <v>418718</v>
      </c>
      <c r="I3508" s="3">
        <v>42530</v>
      </c>
      <c r="J3508" s="3">
        <v>42528</v>
      </c>
      <c r="K3508" s="3">
        <v>42528</v>
      </c>
      <c r="N3508" s="1" t="s">
        <v>89</v>
      </c>
      <c r="O3508" s="1">
        <v>116973</v>
      </c>
      <c r="P3508" s="1">
        <v>1000</v>
      </c>
      <c r="Q3508" s="1">
        <v>48.71</v>
      </c>
      <c r="R3508" s="1337">
        <v>48710</v>
      </c>
      <c r="S3508" s="4">
        <v>-2203.2800000000002</v>
      </c>
      <c r="T3508" s="1">
        <v>45.055999999999997</v>
      </c>
      <c r="U3508" s="1337">
        <v>45056</v>
      </c>
      <c r="V3508" s="1">
        <v>0.22689999999999999</v>
      </c>
      <c r="W3508" s="1336">
        <v>226.93</v>
      </c>
      <c r="X3508" s="1">
        <v>13</v>
      </c>
      <c r="Y3508" s="1">
        <v>135</v>
      </c>
      <c r="Z3508" s="1" t="s">
        <v>143</v>
      </c>
      <c r="AA3508" s="1">
        <v>401</v>
      </c>
      <c r="AB3508" s="1337">
        <v>3654</v>
      </c>
    </row>
    <row r="3509" spans="1:28">
      <c r="A3509" s="1336" t="s">
        <v>1664</v>
      </c>
      <c r="B3509" s="2" t="s">
        <v>1668</v>
      </c>
      <c r="C3509" s="1" t="s">
        <v>1666</v>
      </c>
      <c r="D3509" s="1" t="s">
        <v>76</v>
      </c>
      <c r="E3509" s="1">
        <v>130004</v>
      </c>
      <c r="F3509" s="1336" t="s">
        <v>125</v>
      </c>
      <c r="G3509" s="1" t="s">
        <v>32</v>
      </c>
      <c r="H3509" s="1">
        <v>419706</v>
      </c>
      <c r="I3509" s="3">
        <v>42535</v>
      </c>
      <c r="J3509" s="3">
        <v>42521</v>
      </c>
      <c r="K3509" s="3">
        <v>42546</v>
      </c>
      <c r="L3509" s="1">
        <v>222466</v>
      </c>
      <c r="M3509" s="3">
        <v>42534</v>
      </c>
      <c r="N3509" s="1" t="s">
        <v>89</v>
      </c>
      <c r="O3509" s="1">
        <v>116641</v>
      </c>
      <c r="P3509" s="1">
        <v>500</v>
      </c>
      <c r="Q3509" s="1">
        <v>49.9</v>
      </c>
      <c r="R3509" s="1337">
        <v>24950</v>
      </c>
      <c r="S3509" s="1">
        <v>-506.64</v>
      </c>
      <c r="T3509" s="1">
        <v>45.055999999999997</v>
      </c>
      <c r="U3509" s="1337">
        <v>22528</v>
      </c>
      <c r="V3509" s="1">
        <v>0.22689999999999999</v>
      </c>
      <c r="W3509" s="1336">
        <v>113.465</v>
      </c>
      <c r="X3509" s="1">
        <v>13</v>
      </c>
      <c r="Y3509" s="1">
        <v>130</v>
      </c>
      <c r="AA3509" s="1">
        <v>401</v>
      </c>
      <c r="AB3509" s="1337">
        <v>2422</v>
      </c>
    </row>
    <row r="3510" spans="1:28">
      <c r="A3510" s="1336" t="s">
        <v>1664</v>
      </c>
      <c r="B3510" s="2" t="s">
        <v>1668</v>
      </c>
      <c r="C3510" s="1" t="s">
        <v>1666</v>
      </c>
      <c r="D3510" s="1" t="s">
        <v>76</v>
      </c>
      <c r="E3510" s="1">
        <v>130241</v>
      </c>
      <c r="F3510" s="1336" t="s">
        <v>368</v>
      </c>
      <c r="G3510" s="1" t="s">
        <v>32</v>
      </c>
      <c r="H3510" s="1">
        <v>421217</v>
      </c>
      <c r="I3510" s="3">
        <v>42548</v>
      </c>
      <c r="J3510" s="3">
        <v>42528</v>
      </c>
      <c r="K3510" s="3">
        <v>42546</v>
      </c>
      <c r="L3510" s="1">
        <v>223264</v>
      </c>
      <c r="M3510" s="3">
        <v>42547</v>
      </c>
      <c r="N3510" s="1" t="s">
        <v>89</v>
      </c>
      <c r="O3510" s="1">
        <v>116886</v>
      </c>
      <c r="P3510" s="1">
        <v>500</v>
      </c>
      <c r="Q3510" s="1">
        <v>46.8</v>
      </c>
      <c r="R3510" s="1337">
        <v>23400</v>
      </c>
      <c r="S3510" s="4">
        <v>-2056.64</v>
      </c>
      <c r="T3510" s="1">
        <v>45.055999999999997</v>
      </c>
      <c r="U3510" s="1337">
        <v>22528</v>
      </c>
      <c r="V3510" s="1">
        <v>0.22689999999999999</v>
      </c>
      <c r="W3510" s="1336">
        <v>113.465</v>
      </c>
      <c r="X3510" s="1">
        <v>13</v>
      </c>
      <c r="Y3510" s="1">
        <v>135</v>
      </c>
      <c r="Z3510" s="1" t="s">
        <v>143</v>
      </c>
      <c r="AA3510" s="1">
        <v>401</v>
      </c>
      <c r="AB3510" s="1336">
        <v>872</v>
      </c>
    </row>
    <row r="3511" spans="1:28">
      <c r="A3511" s="1336" t="s">
        <v>1664</v>
      </c>
      <c r="B3511" s="2" t="s">
        <v>1668</v>
      </c>
      <c r="C3511" s="1" t="s">
        <v>1666</v>
      </c>
      <c r="D3511" s="1" t="s">
        <v>76</v>
      </c>
      <c r="E3511" s="1">
        <v>130241</v>
      </c>
      <c r="F3511" s="1336" t="s">
        <v>368</v>
      </c>
      <c r="G3511" s="1" t="s">
        <v>32</v>
      </c>
      <c r="H3511" s="1">
        <v>421217</v>
      </c>
      <c r="I3511" s="3">
        <v>42548</v>
      </c>
      <c r="J3511" s="3">
        <v>42528</v>
      </c>
      <c r="K3511" s="3">
        <v>42546</v>
      </c>
      <c r="L3511" s="1">
        <v>223264</v>
      </c>
      <c r="M3511" s="3">
        <v>42547</v>
      </c>
      <c r="N3511" s="1" t="s">
        <v>89</v>
      </c>
      <c r="O3511" s="1">
        <v>116886</v>
      </c>
      <c r="P3511" s="1">
        <v>1000</v>
      </c>
      <c r="Q3511" s="1">
        <v>46.8</v>
      </c>
      <c r="R3511" s="1337">
        <v>46800</v>
      </c>
      <c r="S3511" s="4">
        <v>-4113.28</v>
      </c>
      <c r="T3511" s="1">
        <v>45.055999999999997</v>
      </c>
      <c r="U3511" s="1337">
        <v>45056</v>
      </c>
      <c r="V3511" s="1">
        <v>0.22689999999999999</v>
      </c>
      <c r="W3511" s="1336">
        <v>226.93</v>
      </c>
      <c r="X3511" s="1">
        <v>13</v>
      </c>
      <c r="Y3511" s="1">
        <v>135</v>
      </c>
      <c r="Z3511" s="1" t="s">
        <v>143</v>
      </c>
      <c r="AA3511" s="1">
        <v>401</v>
      </c>
      <c r="AB3511" s="1337">
        <v>1744</v>
      </c>
    </row>
    <row r="3512" spans="1:28">
      <c r="A3512" s="1336" t="s">
        <v>1664</v>
      </c>
      <c r="B3512" s="2" t="s">
        <v>1668</v>
      </c>
      <c r="C3512" s="1" t="s">
        <v>1666</v>
      </c>
      <c r="D3512" s="1" t="s">
        <v>76</v>
      </c>
      <c r="E3512" s="1">
        <v>130241</v>
      </c>
      <c r="F3512" s="1336" t="s">
        <v>368</v>
      </c>
      <c r="G3512" s="1" t="s">
        <v>32</v>
      </c>
      <c r="H3512" s="1">
        <v>421217</v>
      </c>
      <c r="I3512" s="3">
        <v>42548</v>
      </c>
      <c r="J3512" s="3">
        <v>42528</v>
      </c>
      <c r="K3512" s="3">
        <v>42546</v>
      </c>
      <c r="L3512" s="1">
        <v>223264</v>
      </c>
      <c r="M3512" s="3">
        <v>42547</v>
      </c>
      <c r="N3512" s="1" t="s">
        <v>89</v>
      </c>
      <c r="O3512" s="1">
        <v>116886</v>
      </c>
      <c r="P3512" s="1">
        <v>3500</v>
      </c>
      <c r="Q3512" s="1">
        <v>46.8</v>
      </c>
      <c r="R3512" s="1337">
        <v>163800</v>
      </c>
      <c r="S3512" s="4">
        <v>-14396.48</v>
      </c>
      <c r="T3512" s="1">
        <v>45.055999999999997</v>
      </c>
      <c r="U3512" s="1337">
        <v>157696</v>
      </c>
      <c r="V3512" s="1">
        <v>0.22689999999999999</v>
      </c>
      <c r="W3512" s="1336">
        <v>794.255</v>
      </c>
      <c r="X3512" s="1">
        <v>13</v>
      </c>
      <c r="Y3512" s="1">
        <v>135</v>
      </c>
      <c r="Z3512" s="1" t="s">
        <v>143</v>
      </c>
      <c r="AA3512" s="1">
        <v>401</v>
      </c>
      <c r="AB3512" s="1337">
        <v>6104</v>
      </c>
    </row>
    <row r="3513" spans="1:28">
      <c r="A3513" s="1336" t="s">
        <v>1664</v>
      </c>
      <c r="B3513" s="2" t="s">
        <v>1668</v>
      </c>
      <c r="C3513" s="1" t="s">
        <v>1666</v>
      </c>
      <c r="D3513" s="1" t="s">
        <v>76</v>
      </c>
      <c r="E3513" s="1">
        <v>130241</v>
      </c>
      <c r="F3513" s="1336" t="s">
        <v>368</v>
      </c>
      <c r="G3513" s="1" t="s">
        <v>32</v>
      </c>
      <c r="H3513" s="1">
        <v>421218</v>
      </c>
      <c r="I3513" s="3">
        <v>42548</v>
      </c>
      <c r="J3513" s="3">
        <v>42528</v>
      </c>
      <c r="K3513" s="3">
        <v>42547</v>
      </c>
      <c r="L3513" s="1">
        <v>223267</v>
      </c>
      <c r="M3513" s="3">
        <v>42547</v>
      </c>
      <c r="N3513" s="1" t="s">
        <v>89</v>
      </c>
      <c r="O3513" s="1">
        <v>116962</v>
      </c>
      <c r="P3513" s="1">
        <v>500</v>
      </c>
      <c r="Q3513" s="1">
        <v>46.8</v>
      </c>
      <c r="R3513" s="1337">
        <v>23400</v>
      </c>
      <c r="S3513" s="4">
        <v>-2056.64</v>
      </c>
      <c r="T3513" s="1">
        <v>45.055999999999997</v>
      </c>
      <c r="U3513" s="1337">
        <v>22528</v>
      </c>
      <c r="V3513" s="1">
        <v>0.22689999999999999</v>
      </c>
      <c r="W3513" s="1336">
        <v>113.465</v>
      </c>
      <c r="X3513" s="1">
        <v>13</v>
      </c>
      <c r="Y3513" s="1">
        <v>135</v>
      </c>
      <c r="Z3513" s="1" t="s">
        <v>143</v>
      </c>
      <c r="AA3513" s="1">
        <v>401</v>
      </c>
      <c r="AB3513" s="1336">
        <v>872</v>
      </c>
    </row>
    <row r="3514" spans="1:28">
      <c r="A3514" s="1336" t="s">
        <v>1664</v>
      </c>
      <c r="B3514" s="2" t="s">
        <v>1669</v>
      </c>
      <c r="C3514" s="1" t="s">
        <v>1666</v>
      </c>
      <c r="D3514" s="1" t="s">
        <v>65</v>
      </c>
      <c r="E3514" s="1">
        <v>130241</v>
      </c>
      <c r="F3514" s="1336" t="s">
        <v>368</v>
      </c>
      <c r="G3514" s="1" t="s">
        <v>53</v>
      </c>
      <c r="H3514" s="1">
        <v>7305</v>
      </c>
      <c r="I3514" s="3">
        <v>42535</v>
      </c>
      <c r="J3514" s="3">
        <v>42541</v>
      </c>
      <c r="K3514" s="3">
        <v>42541</v>
      </c>
      <c r="L3514" s="1">
        <v>222393</v>
      </c>
      <c r="N3514" s="1" t="s">
        <v>54</v>
      </c>
      <c r="O3514" s="1">
        <v>7496</v>
      </c>
      <c r="P3514" s="1">
        <v>-2000</v>
      </c>
      <c r="Q3514" s="1">
        <v>46.8</v>
      </c>
      <c r="R3514" s="1337">
        <v>-93600</v>
      </c>
      <c r="S3514" s="4">
        <v>8226.56</v>
      </c>
      <c r="T3514" s="1">
        <v>45.055999999999997</v>
      </c>
      <c r="U3514" s="1337">
        <v>-90112</v>
      </c>
      <c r="V3514" s="1">
        <v>0.22689999999999999</v>
      </c>
      <c r="W3514" s="1336">
        <v>-453.86</v>
      </c>
      <c r="X3514" s="1">
        <v>13</v>
      </c>
      <c r="Y3514" s="1">
        <v>135</v>
      </c>
      <c r="Z3514" s="1" t="s">
        <v>143</v>
      </c>
      <c r="AA3514" s="1">
        <v>401</v>
      </c>
      <c r="AB3514" s="1337">
        <v>-3488</v>
      </c>
    </row>
    <row r="3515" spans="1:28">
      <c r="A3515" s="1336" t="s">
        <v>1664</v>
      </c>
      <c r="B3515" s="2" t="s">
        <v>1669</v>
      </c>
      <c r="C3515" s="1" t="s">
        <v>1666</v>
      </c>
      <c r="D3515" s="1" t="s">
        <v>65</v>
      </c>
      <c r="E3515" s="1">
        <v>130241</v>
      </c>
      <c r="F3515" s="1336" t="s">
        <v>368</v>
      </c>
      <c r="G3515" s="1" t="s">
        <v>53</v>
      </c>
      <c r="H3515" s="1">
        <v>7314</v>
      </c>
      <c r="I3515" s="3">
        <v>42534</v>
      </c>
      <c r="J3515" s="3">
        <v>42541</v>
      </c>
      <c r="K3515" s="3">
        <v>42541</v>
      </c>
      <c r="L3515" s="1">
        <v>222393</v>
      </c>
      <c r="N3515" s="1" t="s">
        <v>54</v>
      </c>
      <c r="O3515" s="1">
        <v>7505</v>
      </c>
      <c r="P3515" s="1">
        <v>2000</v>
      </c>
      <c r="Q3515" s="1">
        <v>46.8</v>
      </c>
      <c r="R3515" s="1337">
        <v>93600</v>
      </c>
      <c r="S3515" s="4">
        <v>-8226.56</v>
      </c>
      <c r="T3515" s="1">
        <v>45.055999999999997</v>
      </c>
      <c r="U3515" s="1337">
        <v>90112</v>
      </c>
      <c r="V3515" s="1">
        <v>0.22689999999999999</v>
      </c>
      <c r="W3515" s="1336">
        <v>453.86</v>
      </c>
      <c r="X3515" s="1">
        <v>13</v>
      </c>
      <c r="Y3515" s="1">
        <v>135</v>
      </c>
      <c r="Z3515" s="1" t="s">
        <v>143</v>
      </c>
      <c r="AA3515" s="1">
        <v>401</v>
      </c>
      <c r="AB3515" s="1337">
        <v>3488</v>
      </c>
    </row>
    <row r="3516" spans="1:28">
      <c r="A3516" s="1336" t="s">
        <v>1664</v>
      </c>
      <c r="B3516" s="2" t="s">
        <v>1669</v>
      </c>
      <c r="C3516" s="1" t="s">
        <v>1666</v>
      </c>
      <c r="D3516" s="1" t="s">
        <v>65</v>
      </c>
      <c r="E3516" s="1">
        <v>130241</v>
      </c>
      <c r="F3516" s="1336" t="s">
        <v>368</v>
      </c>
      <c r="G3516" s="1" t="s">
        <v>53</v>
      </c>
      <c r="H3516" s="1">
        <v>7318</v>
      </c>
      <c r="I3516" s="3">
        <v>42534</v>
      </c>
      <c r="J3516" s="3">
        <v>42541</v>
      </c>
      <c r="K3516" s="3">
        <v>42541</v>
      </c>
      <c r="L3516" s="1">
        <v>222393</v>
      </c>
      <c r="N3516" s="1" t="s">
        <v>54</v>
      </c>
      <c r="O3516" s="1">
        <v>7510</v>
      </c>
      <c r="P3516" s="1">
        <v>-2000</v>
      </c>
      <c r="Q3516" s="1">
        <v>46.8</v>
      </c>
      <c r="R3516" s="1337">
        <v>-93600</v>
      </c>
      <c r="S3516" s="4">
        <v>8226.56</v>
      </c>
      <c r="T3516" s="1">
        <v>45.055999999999997</v>
      </c>
      <c r="U3516" s="1337">
        <v>-90112</v>
      </c>
      <c r="V3516" s="1">
        <v>0.22689999999999999</v>
      </c>
      <c r="W3516" s="1336">
        <v>-453.86</v>
      </c>
      <c r="X3516" s="1">
        <v>13</v>
      </c>
      <c r="Y3516" s="1">
        <v>135</v>
      </c>
      <c r="Z3516" s="1" t="s">
        <v>143</v>
      </c>
      <c r="AA3516" s="1">
        <v>401</v>
      </c>
      <c r="AB3516" s="1337">
        <v>-3488</v>
      </c>
    </row>
    <row r="3517" spans="1:28">
      <c r="A3517" s="1336" t="s">
        <v>1664</v>
      </c>
      <c r="B3517" s="2" t="s">
        <v>1669</v>
      </c>
      <c r="C3517" s="1" t="s">
        <v>1666</v>
      </c>
      <c r="D3517" s="1" t="s">
        <v>65</v>
      </c>
      <c r="E3517" s="1">
        <v>140083</v>
      </c>
      <c r="F3517" s="1336" t="s">
        <v>117</v>
      </c>
      <c r="G3517" s="1" t="s">
        <v>32</v>
      </c>
      <c r="H3517" s="1">
        <v>418177</v>
      </c>
      <c r="I3517" s="3">
        <v>42523</v>
      </c>
      <c r="J3517" s="3">
        <v>42515</v>
      </c>
      <c r="K3517" s="3">
        <v>42522</v>
      </c>
      <c r="L3517" s="1">
        <v>221579</v>
      </c>
      <c r="M3517" s="3">
        <v>42523</v>
      </c>
      <c r="N3517" s="1" t="s">
        <v>89</v>
      </c>
      <c r="O3517" s="1">
        <v>116474</v>
      </c>
      <c r="P3517" s="1">
        <v>4000</v>
      </c>
      <c r="Q3517" s="1">
        <v>49.2</v>
      </c>
      <c r="R3517" s="1337">
        <v>196800</v>
      </c>
      <c r="S3517" s="4">
        <v>-6853.12</v>
      </c>
      <c r="T3517" s="1">
        <v>45.055999999999997</v>
      </c>
      <c r="U3517" s="1337">
        <v>180224</v>
      </c>
      <c r="V3517" s="1">
        <v>0.22689999999999999</v>
      </c>
      <c r="W3517" s="1336">
        <v>907.72</v>
      </c>
      <c r="X3517" s="1">
        <v>13</v>
      </c>
      <c r="Y3517" s="1">
        <v>141</v>
      </c>
      <c r="AA3517" s="1">
        <v>401</v>
      </c>
      <c r="AB3517" s="1337">
        <v>16576</v>
      </c>
    </row>
    <row r="3518" spans="1:28">
      <c r="A3518" s="1336" t="s">
        <v>1664</v>
      </c>
      <c r="B3518" s="2" t="s">
        <v>1669</v>
      </c>
      <c r="C3518" s="1" t="s">
        <v>1666</v>
      </c>
      <c r="D3518" s="1" t="s">
        <v>65</v>
      </c>
      <c r="E3518" s="1">
        <v>130003</v>
      </c>
      <c r="F3518" s="1336" t="s">
        <v>145</v>
      </c>
      <c r="G3518" s="1" t="s">
        <v>32</v>
      </c>
      <c r="H3518" s="1">
        <v>418396</v>
      </c>
      <c r="I3518" s="3">
        <v>42527</v>
      </c>
      <c r="J3518" s="3">
        <v>42522</v>
      </c>
      <c r="K3518" s="3">
        <v>42537</v>
      </c>
      <c r="N3518" s="1" t="s">
        <v>89</v>
      </c>
      <c r="O3518" s="1">
        <v>116683</v>
      </c>
      <c r="P3518" s="1">
        <v>1000</v>
      </c>
      <c r="Q3518" s="1">
        <v>49.39</v>
      </c>
      <c r="R3518" s="1337">
        <v>49390</v>
      </c>
      <c r="S3518" s="4">
        <v>-1523.28</v>
      </c>
      <c r="T3518" s="1">
        <v>45.055999999999997</v>
      </c>
      <c r="U3518" s="1337">
        <v>45056</v>
      </c>
      <c r="V3518" s="1">
        <v>0.22689999999999999</v>
      </c>
      <c r="W3518" s="1336">
        <v>226.93</v>
      </c>
      <c r="X3518" s="1">
        <v>13</v>
      </c>
      <c r="Y3518" s="1">
        <v>130</v>
      </c>
      <c r="AA3518" s="1">
        <v>401</v>
      </c>
      <c r="AB3518" s="1337">
        <v>4334</v>
      </c>
    </row>
    <row r="3519" spans="1:28">
      <c r="A3519" s="1336" t="s">
        <v>1664</v>
      </c>
      <c r="B3519" s="2" t="s">
        <v>1669</v>
      </c>
      <c r="C3519" s="1" t="s">
        <v>1666</v>
      </c>
      <c r="D3519" s="1" t="s">
        <v>65</v>
      </c>
      <c r="E3519" s="1">
        <v>130308</v>
      </c>
      <c r="F3519" s="1336" t="s">
        <v>126</v>
      </c>
      <c r="G3519" s="1" t="s">
        <v>32</v>
      </c>
      <c r="H3519" s="1">
        <v>418411</v>
      </c>
      <c r="I3519" s="3">
        <v>42527</v>
      </c>
      <c r="J3519" s="3">
        <v>42523</v>
      </c>
      <c r="K3519" s="3">
        <v>42524</v>
      </c>
      <c r="N3519" s="1" t="s">
        <v>89</v>
      </c>
      <c r="O3519" s="1">
        <v>116766</v>
      </c>
      <c r="P3519" s="1">
        <v>2000</v>
      </c>
      <c r="Q3519" s="1">
        <v>50.4</v>
      </c>
      <c r="R3519" s="1337">
        <v>100800</v>
      </c>
      <c r="S3519" s="4">
        <v>-1026.56</v>
      </c>
      <c r="T3519" s="1">
        <v>45.055999999999997</v>
      </c>
      <c r="U3519" s="1337">
        <v>90112</v>
      </c>
      <c r="V3519" s="1">
        <v>0.22689999999999999</v>
      </c>
      <c r="W3519" s="1336">
        <v>453.86</v>
      </c>
      <c r="X3519" s="1">
        <v>13</v>
      </c>
      <c r="Y3519" s="1">
        <v>141</v>
      </c>
      <c r="AA3519" s="1">
        <v>401</v>
      </c>
      <c r="AB3519" s="1337">
        <v>10688</v>
      </c>
    </row>
    <row r="3520" spans="1:28">
      <c r="A3520" s="1336" t="s">
        <v>1664</v>
      </c>
      <c r="B3520" s="2" t="s">
        <v>1669</v>
      </c>
      <c r="C3520" s="1" t="s">
        <v>1666</v>
      </c>
      <c r="D3520" s="1" t="s">
        <v>65</v>
      </c>
      <c r="E3520" s="1">
        <v>130100</v>
      </c>
      <c r="F3520" s="1336" t="s">
        <v>1417</v>
      </c>
      <c r="G3520" s="1" t="s">
        <v>32</v>
      </c>
      <c r="H3520" s="1">
        <v>418560</v>
      </c>
      <c r="I3520" s="3">
        <v>42527</v>
      </c>
      <c r="J3520" s="3">
        <v>42521</v>
      </c>
      <c r="K3520" s="3">
        <v>42522</v>
      </c>
      <c r="L3520" s="1">
        <v>221779</v>
      </c>
      <c r="M3520" s="3">
        <v>42526</v>
      </c>
      <c r="N3520" s="1" t="s">
        <v>89</v>
      </c>
      <c r="O3520" s="1">
        <v>116650</v>
      </c>
      <c r="P3520" s="1">
        <v>1000</v>
      </c>
      <c r="Q3520" s="1">
        <v>49.2</v>
      </c>
      <c r="R3520" s="1337">
        <v>49200</v>
      </c>
      <c r="S3520" s="4">
        <v>-1713.28</v>
      </c>
      <c r="T3520" s="1">
        <v>45.055999999999997</v>
      </c>
      <c r="U3520" s="1337">
        <v>45056</v>
      </c>
      <c r="V3520" s="1">
        <v>0.22689999999999999</v>
      </c>
      <c r="W3520" s="1336">
        <v>226.93</v>
      </c>
      <c r="X3520" s="1">
        <v>13</v>
      </c>
      <c r="Y3520" s="1">
        <v>135</v>
      </c>
      <c r="Z3520" s="1" t="s">
        <v>436</v>
      </c>
      <c r="AA3520" s="1">
        <v>401</v>
      </c>
      <c r="AB3520" s="1337">
        <v>4144</v>
      </c>
    </row>
    <row r="3521" spans="1:28">
      <c r="A3521" s="1336" t="s">
        <v>1664</v>
      </c>
      <c r="B3521" s="2" t="s">
        <v>1669</v>
      </c>
      <c r="C3521" s="1" t="s">
        <v>1666</v>
      </c>
      <c r="D3521" s="1" t="s">
        <v>65</v>
      </c>
      <c r="E3521" s="1">
        <v>130140</v>
      </c>
      <c r="F3521" s="1336" t="s">
        <v>222</v>
      </c>
      <c r="G3521" s="1" t="s">
        <v>32</v>
      </c>
      <c r="H3521" s="1">
        <v>418603</v>
      </c>
      <c r="I3521" s="3">
        <v>42528</v>
      </c>
      <c r="J3521" s="3">
        <v>42524</v>
      </c>
      <c r="K3521" s="3">
        <v>42527</v>
      </c>
      <c r="N3521" s="1" t="s">
        <v>89</v>
      </c>
      <c r="O3521" s="1">
        <v>116778</v>
      </c>
      <c r="P3521" s="1">
        <v>1000</v>
      </c>
      <c r="Q3521" s="1">
        <v>50.4</v>
      </c>
      <c r="R3521" s="1337">
        <v>50400</v>
      </c>
      <c r="S3521" s="1">
        <v>-513.28</v>
      </c>
      <c r="T3521" s="1">
        <v>45.055999999999997</v>
      </c>
      <c r="U3521" s="1337">
        <v>45056</v>
      </c>
      <c r="V3521" s="1">
        <v>0.22689999999999999</v>
      </c>
      <c r="W3521" s="1336">
        <v>226.93</v>
      </c>
      <c r="X3521" s="1">
        <v>13</v>
      </c>
      <c r="Y3521" s="1">
        <v>130</v>
      </c>
      <c r="AA3521" s="1">
        <v>401</v>
      </c>
      <c r="AB3521" s="1337">
        <v>5344</v>
      </c>
    </row>
    <row r="3522" spans="1:28">
      <c r="A3522" s="1336" t="s">
        <v>1664</v>
      </c>
      <c r="B3522" s="2" t="s">
        <v>1669</v>
      </c>
      <c r="C3522" s="1" t="s">
        <v>1666</v>
      </c>
      <c r="D3522" s="1" t="s">
        <v>65</v>
      </c>
      <c r="E3522" s="1">
        <v>130325</v>
      </c>
      <c r="F3522" s="1336" t="s">
        <v>440</v>
      </c>
      <c r="G3522" s="1" t="s">
        <v>32</v>
      </c>
      <c r="H3522" s="1">
        <v>418709</v>
      </c>
      <c r="I3522" s="3">
        <v>42530</v>
      </c>
      <c r="J3522" s="3">
        <v>42528</v>
      </c>
      <c r="K3522" s="3">
        <v>42530</v>
      </c>
      <c r="N3522" s="1" t="s">
        <v>89</v>
      </c>
      <c r="O3522" s="1">
        <v>116903</v>
      </c>
      <c r="P3522" s="1">
        <v>1000</v>
      </c>
      <c r="Q3522" s="1">
        <v>48.71</v>
      </c>
      <c r="R3522" s="1337">
        <v>48710</v>
      </c>
      <c r="S3522" s="4">
        <v>-2203.2800000000002</v>
      </c>
      <c r="T3522" s="1">
        <v>45.055999999999997</v>
      </c>
      <c r="U3522" s="1337">
        <v>45056</v>
      </c>
      <c r="V3522" s="1">
        <v>0.22689999999999999</v>
      </c>
      <c r="W3522" s="1336">
        <v>226.93</v>
      </c>
      <c r="X3522" s="1">
        <v>13</v>
      </c>
      <c r="Y3522" s="1">
        <v>135</v>
      </c>
      <c r="Z3522" s="1" t="s">
        <v>143</v>
      </c>
      <c r="AA3522" s="1">
        <v>401</v>
      </c>
      <c r="AB3522" s="1337">
        <v>3654</v>
      </c>
    </row>
    <row r="3523" spans="1:28">
      <c r="A3523" s="1336" t="s">
        <v>1664</v>
      </c>
      <c r="B3523" s="2" t="s">
        <v>1669</v>
      </c>
      <c r="C3523" s="1" t="s">
        <v>1666</v>
      </c>
      <c r="D3523" s="1" t="s">
        <v>65</v>
      </c>
      <c r="E3523" s="1">
        <v>130308</v>
      </c>
      <c r="F3523" s="1336" t="s">
        <v>126</v>
      </c>
      <c r="G3523" s="1" t="s">
        <v>32</v>
      </c>
      <c r="H3523" s="1">
        <v>418836</v>
      </c>
      <c r="I3523" s="3">
        <v>42530</v>
      </c>
      <c r="J3523" s="3">
        <v>42529</v>
      </c>
      <c r="K3523" s="3">
        <v>42530</v>
      </c>
      <c r="N3523" s="1" t="s">
        <v>89</v>
      </c>
      <c r="O3523" s="1">
        <v>116980</v>
      </c>
      <c r="P3523" s="1">
        <v>3000</v>
      </c>
      <c r="Q3523" s="1">
        <v>49.39</v>
      </c>
      <c r="R3523" s="1337">
        <v>148170</v>
      </c>
      <c r="S3523" s="4">
        <v>-4569.84</v>
      </c>
      <c r="T3523" s="1">
        <v>45.055999999999997</v>
      </c>
      <c r="U3523" s="1337">
        <v>135168</v>
      </c>
      <c r="V3523" s="1">
        <v>0.22689999999999999</v>
      </c>
      <c r="W3523" s="1336">
        <v>680.79</v>
      </c>
      <c r="X3523" s="1">
        <v>13</v>
      </c>
      <c r="Y3523" s="1">
        <v>141</v>
      </c>
      <c r="AA3523" s="1">
        <v>401</v>
      </c>
      <c r="AB3523" s="1337">
        <v>13002</v>
      </c>
    </row>
    <row r="3524" spans="1:28">
      <c r="A3524" s="1336" t="s">
        <v>1664</v>
      </c>
      <c r="B3524" s="2" t="s">
        <v>1669</v>
      </c>
      <c r="C3524" s="1" t="s">
        <v>1666</v>
      </c>
      <c r="D3524" s="1" t="s">
        <v>65</v>
      </c>
      <c r="E3524" s="1">
        <v>130241</v>
      </c>
      <c r="F3524" s="1336" t="s">
        <v>368</v>
      </c>
      <c r="G3524" s="1" t="s">
        <v>32</v>
      </c>
      <c r="H3524" s="1">
        <v>419040</v>
      </c>
      <c r="I3524" s="3">
        <v>42530</v>
      </c>
      <c r="J3524" s="3">
        <v>42528</v>
      </c>
      <c r="K3524" s="3">
        <v>42529</v>
      </c>
      <c r="L3524" s="1">
        <v>222114</v>
      </c>
      <c r="M3524" s="3">
        <v>42529</v>
      </c>
      <c r="N3524" s="1" t="s">
        <v>89</v>
      </c>
      <c r="O3524" s="1">
        <v>116877</v>
      </c>
      <c r="P3524" s="1">
        <v>2000</v>
      </c>
      <c r="Q3524" s="1">
        <v>46.8</v>
      </c>
      <c r="R3524" s="1337">
        <v>93600</v>
      </c>
      <c r="S3524" s="4">
        <v>-8226.56</v>
      </c>
      <c r="T3524" s="1">
        <v>45.055999999999997</v>
      </c>
      <c r="U3524" s="1337">
        <v>90112</v>
      </c>
      <c r="V3524" s="1">
        <v>0.22689999999999999</v>
      </c>
      <c r="W3524" s="1336">
        <v>453.86</v>
      </c>
      <c r="X3524" s="1">
        <v>13</v>
      </c>
      <c r="Y3524" s="1">
        <v>135</v>
      </c>
      <c r="Z3524" s="1" t="s">
        <v>143</v>
      </c>
      <c r="AA3524" s="1">
        <v>401</v>
      </c>
      <c r="AB3524" s="1337">
        <v>3488</v>
      </c>
    </row>
    <row r="3525" spans="1:28">
      <c r="A3525" s="1336" t="s">
        <v>1664</v>
      </c>
      <c r="B3525" s="2" t="s">
        <v>1669</v>
      </c>
      <c r="C3525" s="1" t="s">
        <v>1666</v>
      </c>
      <c r="D3525" s="1" t="s">
        <v>65</v>
      </c>
      <c r="E3525" s="1">
        <v>130241</v>
      </c>
      <c r="F3525" s="1336" t="s">
        <v>368</v>
      </c>
      <c r="G3525" s="1" t="s">
        <v>32</v>
      </c>
      <c r="H3525" s="1">
        <v>419501</v>
      </c>
      <c r="I3525" s="3">
        <v>42534</v>
      </c>
      <c r="J3525" s="3">
        <v>42528</v>
      </c>
      <c r="K3525" s="3">
        <v>42529</v>
      </c>
      <c r="L3525" s="1">
        <v>222393</v>
      </c>
      <c r="M3525" s="3">
        <v>42534</v>
      </c>
      <c r="N3525" s="1" t="s">
        <v>89</v>
      </c>
      <c r="O3525" s="1">
        <v>116886</v>
      </c>
      <c r="P3525" s="1">
        <v>2000</v>
      </c>
      <c r="Q3525" s="1">
        <v>46.8</v>
      </c>
      <c r="R3525" s="1337">
        <v>93600</v>
      </c>
      <c r="S3525" s="4">
        <v>-8226.56</v>
      </c>
      <c r="T3525" s="1">
        <v>45.055999999999997</v>
      </c>
      <c r="U3525" s="1337">
        <v>90112</v>
      </c>
      <c r="V3525" s="1">
        <v>0.22689999999999999</v>
      </c>
      <c r="W3525" s="1336">
        <v>453.86</v>
      </c>
      <c r="X3525" s="1">
        <v>13</v>
      </c>
      <c r="Y3525" s="1">
        <v>135</v>
      </c>
      <c r="Z3525" s="1" t="s">
        <v>143</v>
      </c>
      <c r="AA3525" s="1">
        <v>401</v>
      </c>
      <c r="AB3525" s="1337">
        <v>3488</v>
      </c>
    </row>
    <row r="3526" spans="1:28">
      <c r="A3526" s="1336" t="s">
        <v>1664</v>
      </c>
      <c r="B3526" s="2" t="s">
        <v>1669</v>
      </c>
      <c r="C3526" s="1" t="s">
        <v>1666</v>
      </c>
      <c r="D3526" s="1" t="s">
        <v>65</v>
      </c>
      <c r="E3526" s="1">
        <v>130308</v>
      </c>
      <c r="F3526" s="1336" t="s">
        <v>126</v>
      </c>
      <c r="G3526" s="1" t="s">
        <v>32</v>
      </c>
      <c r="H3526" s="1">
        <v>419542</v>
      </c>
      <c r="I3526" s="3">
        <v>42535</v>
      </c>
      <c r="J3526" s="3">
        <v>42530</v>
      </c>
      <c r="K3526" s="3">
        <v>42531</v>
      </c>
      <c r="N3526" s="1" t="s">
        <v>89</v>
      </c>
      <c r="O3526" s="1">
        <v>117073</v>
      </c>
      <c r="P3526" s="1">
        <v>3000</v>
      </c>
      <c r="Q3526" s="1">
        <v>46.8</v>
      </c>
      <c r="R3526" s="1337">
        <v>140400</v>
      </c>
      <c r="S3526" s="4">
        <v>-12339.84</v>
      </c>
      <c r="T3526" s="1">
        <v>45.055999999999997</v>
      </c>
      <c r="U3526" s="1337">
        <v>135168</v>
      </c>
      <c r="V3526" s="1">
        <v>0.22689999999999999</v>
      </c>
      <c r="W3526" s="1336">
        <v>680.79</v>
      </c>
      <c r="X3526" s="1">
        <v>13</v>
      </c>
      <c r="Y3526" s="1">
        <v>141</v>
      </c>
      <c r="AA3526" s="1">
        <v>401</v>
      </c>
      <c r="AB3526" s="1337">
        <v>5232</v>
      </c>
    </row>
    <row r="3527" spans="1:28">
      <c r="A3527" s="1336" t="s">
        <v>1664</v>
      </c>
      <c r="B3527" s="2" t="s">
        <v>1669</v>
      </c>
      <c r="C3527" s="1" t="s">
        <v>1666</v>
      </c>
      <c r="D3527" s="1" t="s">
        <v>65</v>
      </c>
      <c r="E3527" s="1">
        <v>130118</v>
      </c>
      <c r="F3527" s="1336" t="s">
        <v>697</v>
      </c>
      <c r="G3527" s="1" t="s">
        <v>32</v>
      </c>
      <c r="H3527" s="1">
        <v>419727</v>
      </c>
      <c r="I3527" s="3">
        <v>42535</v>
      </c>
      <c r="J3527" s="3">
        <v>42530</v>
      </c>
      <c r="K3527" s="3">
        <v>42531</v>
      </c>
      <c r="L3527" s="1">
        <v>222482</v>
      </c>
      <c r="M3527" s="3">
        <v>42535</v>
      </c>
      <c r="N3527" s="1" t="s">
        <v>89</v>
      </c>
      <c r="O3527" s="1">
        <v>117080</v>
      </c>
      <c r="P3527" s="1">
        <v>1000</v>
      </c>
      <c r="Q3527" s="1">
        <v>50.4</v>
      </c>
      <c r="R3527" s="1337">
        <v>50400</v>
      </c>
      <c r="S3527" s="1">
        <v>-513.28</v>
      </c>
      <c r="T3527" s="1">
        <v>45.055999999999997</v>
      </c>
      <c r="U3527" s="1337">
        <v>45056</v>
      </c>
      <c r="V3527" s="1">
        <v>0.22689999999999999</v>
      </c>
      <c r="W3527" s="1336">
        <v>226.93</v>
      </c>
      <c r="X3527" s="1">
        <v>13</v>
      </c>
      <c r="Y3527" s="1">
        <v>135</v>
      </c>
      <c r="Z3527" s="1" t="s">
        <v>436</v>
      </c>
      <c r="AA3527" s="1">
        <v>401</v>
      </c>
      <c r="AB3527" s="1337">
        <v>5344</v>
      </c>
    </row>
    <row r="3528" spans="1:28">
      <c r="A3528" s="1336" t="s">
        <v>1664</v>
      </c>
      <c r="B3528" s="2" t="s">
        <v>1669</v>
      </c>
      <c r="C3528" s="1" t="s">
        <v>1666</v>
      </c>
      <c r="D3528" s="1" t="s">
        <v>65</v>
      </c>
      <c r="E3528" s="1">
        <v>140083</v>
      </c>
      <c r="F3528" s="1336" t="s">
        <v>117</v>
      </c>
      <c r="G3528" s="1" t="s">
        <v>32</v>
      </c>
      <c r="H3528" s="1">
        <v>419752</v>
      </c>
      <c r="I3528" s="3">
        <v>42535</v>
      </c>
      <c r="J3528" s="3">
        <v>42531</v>
      </c>
      <c r="K3528" s="3">
        <v>42534</v>
      </c>
      <c r="L3528" s="1">
        <v>222442</v>
      </c>
      <c r="M3528" s="3">
        <v>42534</v>
      </c>
      <c r="N3528" s="1" t="s">
        <v>89</v>
      </c>
      <c r="O3528" s="1">
        <v>117102</v>
      </c>
      <c r="P3528" s="1">
        <v>4000</v>
      </c>
      <c r="Q3528" s="1">
        <v>48</v>
      </c>
      <c r="R3528" s="1337">
        <v>192000</v>
      </c>
      <c r="S3528" s="4">
        <v>-11653.12</v>
      </c>
      <c r="T3528" s="1">
        <v>45.055999999999997</v>
      </c>
      <c r="U3528" s="1337">
        <v>180224</v>
      </c>
      <c r="V3528" s="1">
        <v>0.22689999999999999</v>
      </c>
      <c r="W3528" s="1336">
        <v>907.72</v>
      </c>
      <c r="X3528" s="1">
        <v>13</v>
      </c>
      <c r="Y3528" s="1">
        <v>141</v>
      </c>
      <c r="AA3528" s="1">
        <v>401</v>
      </c>
      <c r="AB3528" s="1337">
        <v>11776</v>
      </c>
    </row>
    <row r="3529" spans="1:28">
      <c r="A3529" s="1336" t="s">
        <v>1664</v>
      </c>
      <c r="B3529" s="2" t="s">
        <v>1669</v>
      </c>
      <c r="C3529" s="1" t="s">
        <v>1666</v>
      </c>
      <c r="D3529" s="1" t="s">
        <v>65</v>
      </c>
      <c r="E3529" s="1">
        <v>130241</v>
      </c>
      <c r="F3529" s="1336" t="s">
        <v>368</v>
      </c>
      <c r="G3529" s="1" t="s">
        <v>32</v>
      </c>
      <c r="H3529" s="1">
        <v>420297</v>
      </c>
      <c r="I3529" s="3">
        <v>42535</v>
      </c>
      <c r="J3529" s="3">
        <v>42541</v>
      </c>
      <c r="K3529" s="3">
        <v>42541</v>
      </c>
      <c r="N3529" s="1" t="s">
        <v>89</v>
      </c>
      <c r="O3529" s="1">
        <v>117327</v>
      </c>
      <c r="P3529" s="1">
        <v>2000</v>
      </c>
      <c r="Q3529" s="1">
        <v>46.8</v>
      </c>
      <c r="R3529" s="1337">
        <v>93600</v>
      </c>
      <c r="S3529" s="4">
        <v>-8226.56</v>
      </c>
      <c r="T3529" s="1">
        <v>45.055999999999997</v>
      </c>
      <c r="U3529" s="1337">
        <v>90112</v>
      </c>
      <c r="V3529" s="1">
        <v>0.22689999999999999</v>
      </c>
      <c r="W3529" s="1336">
        <v>453.86</v>
      </c>
      <c r="X3529" s="1">
        <v>13</v>
      </c>
      <c r="Y3529" s="1">
        <v>135</v>
      </c>
      <c r="Z3529" s="1" t="s">
        <v>143</v>
      </c>
      <c r="AA3529" s="1">
        <v>401</v>
      </c>
      <c r="AB3529" s="1337">
        <v>3488</v>
      </c>
    </row>
    <row r="3530" spans="1:28">
      <c r="A3530" s="1336" t="s">
        <v>1664</v>
      </c>
      <c r="B3530" s="2" t="s">
        <v>1669</v>
      </c>
      <c r="C3530" s="1" t="s">
        <v>1666</v>
      </c>
      <c r="D3530" s="1" t="s">
        <v>65</v>
      </c>
      <c r="E3530" s="1">
        <v>130013</v>
      </c>
      <c r="F3530" s="1336" t="s">
        <v>221</v>
      </c>
      <c r="G3530" s="1" t="s">
        <v>32</v>
      </c>
      <c r="H3530" s="1">
        <v>420861</v>
      </c>
      <c r="I3530" s="3">
        <v>42545</v>
      </c>
      <c r="J3530" s="3">
        <v>42545</v>
      </c>
      <c r="K3530" s="3">
        <v>42545</v>
      </c>
      <c r="N3530" s="1" t="s">
        <v>89</v>
      </c>
      <c r="O3530" s="1">
        <v>117449</v>
      </c>
      <c r="P3530" s="1">
        <v>1000</v>
      </c>
      <c r="Q3530" s="1">
        <v>48.9</v>
      </c>
      <c r="R3530" s="1337">
        <v>48900</v>
      </c>
      <c r="S3530" s="4">
        <v>-2013.28</v>
      </c>
      <c r="T3530" s="1">
        <v>45.055999999999997</v>
      </c>
      <c r="U3530" s="1337">
        <v>45056</v>
      </c>
      <c r="V3530" s="1">
        <v>0.22689999999999999</v>
      </c>
      <c r="W3530" s="1336">
        <v>226.93</v>
      </c>
      <c r="X3530" s="1">
        <v>13</v>
      </c>
      <c r="Y3530" s="1">
        <v>130</v>
      </c>
      <c r="AA3530" s="1">
        <v>401</v>
      </c>
      <c r="AB3530" s="1337">
        <v>3844</v>
      </c>
    </row>
    <row r="3531" spans="1:28">
      <c r="A3531" s="1336" t="s">
        <v>1664</v>
      </c>
      <c r="B3531" s="2" t="s">
        <v>1670</v>
      </c>
      <c r="C3531" s="1" t="s">
        <v>1666</v>
      </c>
      <c r="D3531" s="1" t="s">
        <v>129</v>
      </c>
      <c r="E3531" s="1">
        <v>130241</v>
      </c>
      <c r="F3531" s="1336" t="s">
        <v>368</v>
      </c>
      <c r="G3531" s="1" t="s">
        <v>32</v>
      </c>
      <c r="H3531" s="1">
        <v>418085</v>
      </c>
      <c r="I3531" s="3">
        <v>42523</v>
      </c>
      <c r="J3531" s="3">
        <v>42503</v>
      </c>
      <c r="K3531" s="3">
        <v>42526</v>
      </c>
      <c r="L3531" s="1">
        <v>221519</v>
      </c>
      <c r="M3531" s="3">
        <v>42522</v>
      </c>
      <c r="N3531" s="1" t="s">
        <v>89</v>
      </c>
      <c r="O3531" s="1">
        <v>116156</v>
      </c>
      <c r="P3531" s="1">
        <v>4000</v>
      </c>
      <c r="Q3531" s="1">
        <v>46.8</v>
      </c>
      <c r="R3531" s="1337">
        <v>187200</v>
      </c>
      <c r="S3531" s="4">
        <v>-16453.12</v>
      </c>
      <c r="T3531" s="1">
        <v>45.055999999999997</v>
      </c>
      <c r="U3531" s="1337">
        <v>180224</v>
      </c>
      <c r="V3531" s="1">
        <v>0.22689999999999999</v>
      </c>
      <c r="W3531" s="1336">
        <v>907.72</v>
      </c>
      <c r="X3531" s="1">
        <v>13</v>
      </c>
      <c r="Y3531" s="1">
        <v>135</v>
      </c>
      <c r="Z3531" s="1" t="s">
        <v>143</v>
      </c>
      <c r="AA3531" s="1">
        <v>401</v>
      </c>
      <c r="AB3531" s="1337">
        <v>6976</v>
      </c>
    </row>
    <row r="3532" spans="1:28">
      <c r="A3532" s="1336" t="s">
        <v>1664</v>
      </c>
      <c r="B3532" s="2" t="s">
        <v>1670</v>
      </c>
      <c r="C3532" s="1" t="s">
        <v>1666</v>
      </c>
      <c r="D3532" s="1" t="s">
        <v>129</v>
      </c>
      <c r="E3532" s="1">
        <v>140083</v>
      </c>
      <c r="F3532" s="1336" t="s">
        <v>117</v>
      </c>
      <c r="G3532" s="1" t="s">
        <v>32</v>
      </c>
      <c r="H3532" s="1">
        <v>419163</v>
      </c>
      <c r="I3532" s="3">
        <v>42531</v>
      </c>
      <c r="J3532" s="3">
        <v>42515</v>
      </c>
      <c r="K3532" s="3">
        <v>42536</v>
      </c>
      <c r="L3532" s="1">
        <v>222219</v>
      </c>
      <c r="M3532" s="3">
        <v>42531</v>
      </c>
      <c r="N3532" s="1" t="s">
        <v>89</v>
      </c>
      <c r="O3532" s="1">
        <v>116474</v>
      </c>
      <c r="P3532" s="1">
        <v>2000</v>
      </c>
      <c r="Q3532" s="1">
        <v>49.2</v>
      </c>
      <c r="R3532" s="1337">
        <v>98400</v>
      </c>
      <c r="S3532" s="4">
        <v>-3426.56</v>
      </c>
      <c r="T3532" s="1">
        <v>45.055999999999997</v>
      </c>
      <c r="U3532" s="1337">
        <v>90112</v>
      </c>
      <c r="V3532" s="1">
        <v>0.22689999999999999</v>
      </c>
      <c r="W3532" s="1336">
        <v>453.86</v>
      </c>
      <c r="X3532" s="1">
        <v>13</v>
      </c>
      <c r="Y3532" s="1">
        <v>141</v>
      </c>
      <c r="AA3532" s="1">
        <v>401</v>
      </c>
      <c r="AB3532" s="1337">
        <v>8288</v>
      </c>
    </row>
    <row r="3533" spans="1:28">
      <c r="A3533" s="1336" t="s">
        <v>1664</v>
      </c>
      <c r="B3533" s="2" t="s">
        <v>1670</v>
      </c>
      <c r="C3533" s="1" t="s">
        <v>1666</v>
      </c>
      <c r="D3533" s="1" t="s">
        <v>129</v>
      </c>
      <c r="E3533" s="1">
        <v>140083</v>
      </c>
      <c r="F3533" s="1336" t="s">
        <v>117</v>
      </c>
      <c r="G3533" s="1" t="s">
        <v>32</v>
      </c>
      <c r="H3533" s="1">
        <v>419358</v>
      </c>
      <c r="I3533" s="3">
        <v>42532</v>
      </c>
      <c r="J3533" s="3">
        <v>42520</v>
      </c>
      <c r="K3533" s="3">
        <v>42541</v>
      </c>
      <c r="L3533" s="1">
        <v>222307</v>
      </c>
      <c r="M3533" s="3">
        <v>42532</v>
      </c>
      <c r="N3533" s="1" t="s">
        <v>89</v>
      </c>
      <c r="O3533" s="1">
        <v>116572</v>
      </c>
      <c r="P3533" s="1">
        <v>2000</v>
      </c>
      <c r="Q3533" s="1">
        <v>49.2</v>
      </c>
      <c r="R3533" s="1337">
        <v>98400</v>
      </c>
      <c r="S3533" s="4">
        <v>-3426.56</v>
      </c>
      <c r="T3533" s="1">
        <v>45.055999999999997</v>
      </c>
      <c r="U3533" s="1337">
        <v>90112</v>
      </c>
      <c r="V3533" s="1">
        <v>0.22689999999999999</v>
      </c>
      <c r="W3533" s="1336">
        <v>453.86</v>
      </c>
      <c r="X3533" s="1">
        <v>13</v>
      </c>
      <c r="Y3533" s="1">
        <v>141</v>
      </c>
      <c r="AA3533" s="1">
        <v>401</v>
      </c>
      <c r="AB3533" s="1337">
        <v>8288</v>
      </c>
    </row>
    <row r="3534" spans="1:28">
      <c r="A3534" s="1336" t="s">
        <v>1664</v>
      </c>
      <c r="B3534" s="2" t="s">
        <v>1670</v>
      </c>
      <c r="C3534" s="1" t="s">
        <v>1666</v>
      </c>
      <c r="D3534" s="1" t="s">
        <v>129</v>
      </c>
      <c r="E3534" s="1">
        <v>140083</v>
      </c>
      <c r="F3534" s="1336" t="s">
        <v>117</v>
      </c>
      <c r="G3534" s="1" t="s">
        <v>32</v>
      </c>
      <c r="H3534" s="1">
        <v>419390</v>
      </c>
      <c r="I3534" s="3">
        <v>42532</v>
      </c>
      <c r="J3534" s="3">
        <v>42520</v>
      </c>
      <c r="K3534" s="3">
        <v>42541</v>
      </c>
      <c r="L3534" s="1">
        <v>222339</v>
      </c>
      <c r="M3534" s="3">
        <v>42532</v>
      </c>
      <c r="N3534" s="1" t="s">
        <v>89</v>
      </c>
      <c r="O3534" s="1">
        <v>116572</v>
      </c>
      <c r="P3534" s="1">
        <v>2000</v>
      </c>
      <c r="Q3534" s="1">
        <v>49.2</v>
      </c>
      <c r="R3534" s="1337">
        <v>98400</v>
      </c>
      <c r="S3534" s="4">
        <v>-3426.56</v>
      </c>
      <c r="T3534" s="1">
        <v>45.055999999999997</v>
      </c>
      <c r="U3534" s="1337">
        <v>90112</v>
      </c>
      <c r="V3534" s="1">
        <v>0.22689999999999999</v>
      </c>
      <c r="W3534" s="1336">
        <v>453.86</v>
      </c>
      <c r="X3534" s="1">
        <v>13</v>
      </c>
      <c r="Y3534" s="1">
        <v>141</v>
      </c>
      <c r="AA3534" s="1">
        <v>401</v>
      </c>
      <c r="AB3534" s="1337">
        <v>8288</v>
      </c>
    </row>
    <row r="3535" spans="1:28">
      <c r="A3535" s="1336" t="s">
        <v>1664</v>
      </c>
      <c r="B3535" s="2" t="s">
        <v>1670</v>
      </c>
      <c r="C3535" s="1" t="s">
        <v>1666</v>
      </c>
      <c r="D3535" s="1" t="s">
        <v>129</v>
      </c>
      <c r="E3535" s="1">
        <v>130241</v>
      </c>
      <c r="F3535" s="1336" t="s">
        <v>368</v>
      </c>
      <c r="G3535" s="1" t="s">
        <v>32</v>
      </c>
      <c r="H3535" s="1">
        <v>420346</v>
      </c>
      <c r="I3535" s="3">
        <v>42541</v>
      </c>
      <c r="J3535" s="3">
        <v>42528</v>
      </c>
      <c r="K3535" s="3">
        <v>42546</v>
      </c>
      <c r="L3535" s="1">
        <v>222866</v>
      </c>
      <c r="M3535" s="3">
        <v>42541</v>
      </c>
      <c r="N3535" s="1" t="s">
        <v>89</v>
      </c>
      <c r="O3535" s="1">
        <v>116886</v>
      </c>
      <c r="P3535" s="1">
        <v>2000</v>
      </c>
      <c r="Q3535" s="1">
        <v>46.8</v>
      </c>
      <c r="R3535" s="1337">
        <v>93600</v>
      </c>
      <c r="S3535" s="4">
        <v>-8226.56</v>
      </c>
      <c r="T3535" s="1">
        <v>45.055999999999997</v>
      </c>
      <c r="U3535" s="1337">
        <v>90112</v>
      </c>
      <c r="V3535" s="1">
        <v>0.22689999999999999</v>
      </c>
      <c r="W3535" s="1336">
        <v>453.86</v>
      </c>
      <c r="X3535" s="1">
        <v>13</v>
      </c>
      <c r="Y3535" s="1">
        <v>135</v>
      </c>
      <c r="Z3535" s="1" t="s">
        <v>143</v>
      </c>
      <c r="AA3535" s="1">
        <v>401</v>
      </c>
      <c r="AB3535" s="1337">
        <v>3488</v>
      </c>
    </row>
    <row r="3536" spans="1:28">
      <c r="A3536" s="1336" t="s">
        <v>1664</v>
      </c>
      <c r="B3536" s="2" t="s">
        <v>1670</v>
      </c>
      <c r="C3536" s="1" t="s">
        <v>1666</v>
      </c>
      <c r="D3536" s="1" t="s">
        <v>129</v>
      </c>
      <c r="E3536" s="1">
        <v>130339</v>
      </c>
      <c r="F3536" s="1336" t="s">
        <v>258</v>
      </c>
      <c r="G3536" s="1" t="s">
        <v>32</v>
      </c>
      <c r="H3536" s="1">
        <v>420648</v>
      </c>
      <c r="I3536" s="3">
        <v>42543</v>
      </c>
      <c r="J3536" s="3">
        <v>42527</v>
      </c>
      <c r="K3536" s="3">
        <v>42546</v>
      </c>
      <c r="L3536" s="1">
        <v>222962</v>
      </c>
      <c r="M3536" s="3">
        <v>42542</v>
      </c>
      <c r="N3536" s="1" t="s">
        <v>89</v>
      </c>
      <c r="O3536" s="1">
        <v>116855</v>
      </c>
      <c r="P3536" s="1">
        <v>10000</v>
      </c>
      <c r="Q3536" s="1">
        <v>46.8</v>
      </c>
      <c r="R3536" s="1337">
        <v>468000</v>
      </c>
      <c r="S3536" s="4">
        <v>-41132.800000000003</v>
      </c>
      <c r="T3536" s="1">
        <v>45.055999999999997</v>
      </c>
      <c r="U3536" s="1337">
        <v>450560</v>
      </c>
      <c r="V3536" s="1">
        <v>0.22689999999999999</v>
      </c>
      <c r="W3536" s="1337">
        <v>2269.3000000000002</v>
      </c>
      <c r="X3536" s="1">
        <v>13</v>
      </c>
      <c r="Y3536" s="1">
        <v>135</v>
      </c>
      <c r="Z3536" s="1" t="s">
        <v>259</v>
      </c>
      <c r="AA3536" s="1">
        <v>401</v>
      </c>
      <c r="AB3536" s="1337">
        <v>17440</v>
      </c>
    </row>
    <row r="3537" spans="1:28">
      <c r="A3537" s="1336" t="s">
        <v>1664</v>
      </c>
      <c r="B3537" s="2" t="s">
        <v>1670</v>
      </c>
      <c r="C3537" s="1" t="s">
        <v>1666</v>
      </c>
      <c r="D3537" s="1" t="s">
        <v>129</v>
      </c>
      <c r="E3537" s="1">
        <v>130023</v>
      </c>
      <c r="F3537" s="1336" t="s">
        <v>153</v>
      </c>
      <c r="G3537" s="1" t="s">
        <v>32</v>
      </c>
      <c r="H3537" s="1">
        <v>420776</v>
      </c>
      <c r="I3537" s="3">
        <v>42544</v>
      </c>
      <c r="J3537" s="3">
        <v>42528</v>
      </c>
      <c r="K3537" s="3">
        <v>42546</v>
      </c>
      <c r="N3537" s="1" t="s">
        <v>89</v>
      </c>
      <c r="O3537" s="1">
        <v>116907</v>
      </c>
      <c r="P3537" s="1">
        <v>4000</v>
      </c>
      <c r="Q3537" s="1">
        <v>49.39</v>
      </c>
      <c r="R3537" s="1337">
        <v>197560</v>
      </c>
      <c r="S3537" s="4">
        <v>-6093.12</v>
      </c>
      <c r="T3537" s="1">
        <v>45.055999999999997</v>
      </c>
      <c r="U3537" s="1337">
        <v>180224</v>
      </c>
      <c r="V3537" s="1">
        <v>0.22689999999999999</v>
      </c>
      <c r="W3537" s="1336">
        <v>907.72</v>
      </c>
      <c r="X3537" s="1">
        <v>13</v>
      </c>
      <c r="Y3537" s="1">
        <v>130</v>
      </c>
      <c r="AA3537" s="1">
        <v>401</v>
      </c>
      <c r="AB3537" s="1337">
        <v>17336</v>
      </c>
    </row>
    <row r="3538" spans="1:28">
      <c r="A3538" s="1336" t="s">
        <v>1664</v>
      </c>
      <c r="B3538" s="2" t="s">
        <v>1670</v>
      </c>
      <c r="C3538" s="1" t="s">
        <v>1666</v>
      </c>
      <c r="D3538" s="1" t="s">
        <v>129</v>
      </c>
      <c r="E3538" s="1">
        <v>130110</v>
      </c>
      <c r="F3538" s="1336" t="s">
        <v>198</v>
      </c>
      <c r="G3538" s="1" t="s">
        <v>32</v>
      </c>
      <c r="H3538" s="1">
        <v>421297</v>
      </c>
      <c r="I3538" s="3">
        <v>42549</v>
      </c>
      <c r="J3538" s="3">
        <v>42534</v>
      </c>
      <c r="K3538" s="3">
        <v>42552</v>
      </c>
      <c r="N3538" s="1" t="s">
        <v>89</v>
      </c>
      <c r="O3538" s="1">
        <v>117170</v>
      </c>
      <c r="P3538" s="1">
        <v>2000</v>
      </c>
      <c r="Q3538" s="1">
        <v>49.39</v>
      </c>
      <c r="R3538" s="1337">
        <v>98780</v>
      </c>
      <c r="S3538" s="4">
        <v>-3046.56</v>
      </c>
      <c r="T3538" s="1">
        <v>45.055999999999997</v>
      </c>
      <c r="U3538" s="1337">
        <v>90112</v>
      </c>
      <c r="V3538" s="1">
        <v>0.22689999999999999</v>
      </c>
      <c r="W3538" s="1336">
        <v>453.86</v>
      </c>
      <c r="X3538" s="1">
        <v>13</v>
      </c>
      <c r="Y3538" s="1">
        <v>130</v>
      </c>
      <c r="AA3538" s="1">
        <v>401</v>
      </c>
      <c r="AB3538" s="1337">
        <v>8668</v>
      </c>
    </row>
    <row r="3539" spans="1:28">
      <c r="A3539" s="1336" t="s">
        <v>1664</v>
      </c>
      <c r="B3539" s="2" t="s">
        <v>1671</v>
      </c>
      <c r="C3539" s="1" t="s">
        <v>1666</v>
      </c>
      <c r="D3539" s="1" t="s">
        <v>131</v>
      </c>
      <c r="E3539" s="1">
        <v>130236</v>
      </c>
      <c r="F3539" s="1336" t="s">
        <v>427</v>
      </c>
      <c r="G3539" s="1" t="s">
        <v>32</v>
      </c>
      <c r="H3539" s="1">
        <v>418193</v>
      </c>
      <c r="I3539" s="3">
        <v>42523</v>
      </c>
      <c r="J3539" s="3">
        <v>42503</v>
      </c>
      <c r="K3539" s="3">
        <v>42531</v>
      </c>
      <c r="L3539" s="1">
        <v>221585</v>
      </c>
      <c r="M3539" s="3">
        <v>42523</v>
      </c>
      <c r="N3539" s="1" t="s">
        <v>89</v>
      </c>
      <c r="O3539" s="1">
        <v>116143</v>
      </c>
      <c r="P3539" s="1">
        <v>3000</v>
      </c>
      <c r="Q3539" s="1">
        <v>47.52</v>
      </c>
      <c r="R3539" s="1337">
        <v>142560</v>
      </c>
      <c r="S3539" s="4">
        <v>-10179.84</v>
      </c>
      <c r="T3539" s="1">
        <v>45.055999999999997</v>
      </c>
      <c r="U3539" s="1337">
        <v>135168</v>
      </c>
      <c r="V3539" s="1">
        <v>0.22689999999999999</v>
      </c>
      <c r="W3539" s="1336">
        <v>680.79</v>
      </c>
      <c r="X3539" s="1">
        <v>13</v>
      </c>
      <c r="Y3539" s="1">
        <v>135</v>
      </c>
      <c r="Z3539" s="1" t="s">
        <v>143</v>
      </c>
      <c r="AA3539" s="1">
        <v>401</v>
      </c>
      <c r="AB3539" s="1337">
        <v>7392</v>
      </c>
    </row>
    <row r="3540" spans="1:28">
      <c r="A3540" s="1336" t="s">
        <v>1664</v>
      </c>
      <c r="B3540" s="2" t="s">
        <v>1671</v>
      </c>
      <c r="C3540" s="1" t="s">
        <v>1666</v>
      </c>
      <c r="D3540" s="1" t="s">
        <v>131</v>
      </c>
      <c r="E3540" s="1">
        <v>140083</v>
      </c>
      <c r="F3540" s="1336" t="s">
        <v>117</v>
      </c>
      <c r="G3540" s="1" t="s">
        <v>32</v>
      </c>
      <c r="H3540" s="1">
        <v>419171</v>
      </c>
      <c r="I3540" s="3">
        <v>42531</v>
      </c>
      <c r="J3540" s="3">
        <v>42520</v>
      </c>
      <c r="K3540" s="3">
        <v>42541</v>
      </c>
      <c r="L3540" s="1">
        <v>222224</v>
      </c>
      <c r="M3540" s="3">
        <v>42531</v>
      </c>
      <c r="N3540" s="1" t="s">
        <v>89</v>
      </c>
      <c r="O3540" s="1">
        <v>116572</v>
      </c>
      <c r="P3540" s="1">
        <v>3000</v>
      </c>
      <c r="Q3540" s="1">
        <v>49.2</v>
      </c>
      <c r="R3540" s="1337">
        <v>147600</v>
      </c>
      <c r="S3540" s="4">
        <v>-5139.84</v>
      </c>
      <c r="T3540" s="1">
        <v>45.055999999999997</v>
      </c>
      <c r="U3540" s="1337">
        <v>135168</v>
      </c>
      <c r="V3540" s="1">
        <v>0.22689999999999999</v>
      </c>
      <c r="W3540" s="1336">
        <v>680.79</v>
      </c>
      <c r="X3540" s="1">
        <v>13</v>
      </c>
      <c r="Y3540" s="1">
        <v>141</v>
      </c>
      <c r="AA3540" s="1">
        <v>401</v>
      </c>
      <c r="AB3540" s="1337">
        <v>12432</v>
      </c>
    </row>
    <row r="3541" spans="1:28">
      <c r="A3541" s="1336" t="s">
        <v>1664</v>
      </c>
      <c r="B3541" s="2" t="s">
        <v>1671</v>
      </c>
      <c r="C3541" s="1" t="s">
        <v>1666</v>
      </c>
      <c r="D3541" s="1" t="s">
        <v>131</v>
      </c>
      <c r="E3541" s="1">
        <v>130308</v>
      </c>
      <c r="F3541" s="1336" t="s">
        <v>126</v>
      </c>
      <c r="G3541" s="1" t="s">
        <v>32</v>
      </c>
      <c r="H3541" s="1">
        <v>419540</v>
      </c>
      <c r="I3541" s="3">
        <v>42535</v>
      </c>
      <c r="J3541" s="3">
        <v>42523</v>
      </c>
      <c r="K3541" s="3">
        <v>42543</v>
      </c>
      <c r="N3541" s="1" t="s">
        <v>89</v>
      </c>
      <c r="O3541" s="1">
        <v>116766</v>
      </c>
      <c r="P3541" s="1">
        <v>3000</v>
      </c>
      <c r="Q3541" s="1">
        <v>50.4</v>
      </c>
      <c r="R3541" s="1337">
        <v>151200</v>
      </c>
      <c r="S3541" s="4">
        <v>-1539.84</v>
      </c>
      <c r="T3541" s="1">
        <v>45.055999999999997</v>
      </c>
      <c r="U3541" s="1337">
        <v>135168</v>
      </c>
      <c r="V3541" s="1">
        <v>0.22689999999999999</v>
      </c>
      <c r="W3541" s="1336">
        <v>680.79</v>
      </c>
      <c r="X3541" s="1">
        <v>13</v>
      </c>
      <c r="Y3541" s="1">
        <v>141</v>
      </c>
      <c r="AA3541" s="1">
        <v>401</v>
      </c>
      <c r="AB3541" s="1337">
        <v>16032</v>
      </c>
    </row>
    <row r="3542" spans="1:28">
      <c r="A3542" s="1336" t="s">
        <v>1664</v>
      </c>
      <c r="B3542" s="2" t="s">
        <v>1671</v>
      </c>
      <c r="C3542" s="1" t="s">
        <v>1666</v>
      </c>
      <c r="D3542" s="1" t="s">
        <v>131</v>
      </c>
      <c r="E3542" s="1">
        <v>130308</v>
      </c>
      <c r="F3542" s="1336" t="s">
        <v>126</v>
      </c>
      <c r="G3542" s="1" t="s">
        <v>32</v>
      </c>
      <c r="H3542" s="1">
        <v>419870</v>
      </c>
      <c r="I3542" s="3">
        <v>42537</v>
      </c>
      <c r="J3542" s="3">
        <v>42523</v>
      </c>
      <c r="K3542" s="3">
        <v>42543</v>
      </c>
      <c r="N3542" s="1" t="s">
        <v>89</v>
      </c>
      <c r="O3542" s="1">
        <v>116766</v>
      </c>
      <c r="P3542" s="1">
        <v>3000</v>
      </c>
      <c r="Q3542" s="1">
        <v>50.4</v>
      </c>
      <c r="R3542" s="1337">
        <v>151200</v>
      </c>
      <c r="S3542" s="4">
        <v>-1539.84</v>
      </c>
      <c r="T3542" s="1">
        <v>45.055999999999997</v>
      </c>
      <c r="U3542" s="1337">
        <v>135168</v>
      </c>
      <c r="V3542" s="1">
        <v>0.22689999999999999</v>
      </c>
      <c r="W3542" s="1336">
        <v>680.79</v>
      </c>
      <c r="X3542" s="1">
        <v>13</v>
      </c>
      <c r="Y3542" s="1">
        <v>141</v>
      </c>
      <c r="AA3542" s="1">
        <v>401</v>
      </c>
      <c r="AB3542" s="1337">
        <v>16032</v>
      </c>
    </row>
    <row r="3543" spans="1:28">
      <c r="A3543" s="1336" t="s">
        <v>1664</v>
      </c>
      <c r="B3543" s="2" t="s">
        <v>1671</v>
      </c>
      <c r="C3543" s="1" t="s">
        <v>1666</v>
      </c>
      <c r="D3543" s="1" t="s">
        <v>131</v>
      </c>
      <c r="E3543" s="1">
        <v>130339</v>
      </c>
      <c r="F3543" s="1336" t="s">
        <v>258</v>
      </c>
      <c r="G3543" s="1" t="s">
        <v>32</v>
      </c>
      <c r="H3543" s="1">
        <v>420604</v>
      </c>
      <c r="I3543" s="3">
        <v>42543</v>
      </c>
      <c r="J3543" s="3">
        <v>42527</v>
      </c>
      <c r="K3543" s="3">
        <v>42546</v>
      </c>
      <c r="L3543" s="1">
        <v>222960</v>
      </c>
      <c r="M3543" s="3">
        <v>42542</v>
      </c>
      <c r="N3543" s="1" t="s">
        <v>89</v>
      </c>
      <c r="O3543" s="1">
        <v>116855</v>
      </c>
      <c r="P3543" s="1">
        <v>6000</v>
      </c>
      <c r="Q3543" s="1">
        <v>46.8</v>
      </c>
      <c r="R3543" s="1337">
        <v>280800</v>
      </c>
      <c r="S3543" s="4">
        <v>-24679.68</v>
      </c>
      <c r="T3543" s="1">
        <v>45.055999999999997</v>
      </c>
      <c r="U3543" s="1337">
        <v>270336</v>
      </c>
      <c r="V3543" s="1">
        <v>0.22689999999999999</v>
      </c>
      <c r="W3543" s="1337">
        <v>1361.58</v>
      </c>
      <c r="X3543" s="1">
        <v>13</v>
      </c>
      <c r="Y3543" s="1">
        <v>135</v>
      </c>
      <c r="Z3543" s="1" t="s">
        <v>259</v>
      </c>
      <c r="AA3543" s="1">
        <v>401</v>
      </c>
      <c r="AB3543" s="1337">
        <v>10464</v>
      </c>
    </row>
    <row r="3544" spans="1:28">
      <c r="A3544" s="1336" t="s">
        <v>1664</v>
      </c>
      <c r="B3544" s="2" t="s">
        <v>1671</v>
      </c>
      <c r="C3544" s="1" t="s">
        <v>1666</v>
      </c>
      <c r="D3544" s="1" t="s">
        <v>131</v>
      </c>
      <c r="E3544" s="1">
        <v>130308</v>
      </c>
      <c r="F3544" s="1336" t="s">
        <v>126</v>
      </c>
      <c r="G3544" s="1" t="s">
        <v>32</v>
      </c>
      <c r="H3544" s="1">
        <v>420696</v>
      </c>
      <c r="I3544" s="3">
        <v>42543</v>
      </c>
      <c r="J3544" s="3">
        <v>42529</v>
      </c>
      <c r="K3544" s="3">
        <v>42546</v>
      </c>
      <c r="N3544" s="1" t="s">
        <v>89</v>
      </c>
      <c r="O3544" s="1">
        <v>116980</v>
      </c>
      <c r="P3544" s="1">
        <v>6000</v>
      </c>
      <c r="Q3544" s="1">
        <v>49.39</v>
      </c>
      <c r="R3544" s="1337">
        <v>296340</v>
      </c>
      <c r="S3544" s="4">
        <v>-9139.68</v>
      </c>
      <c r="T3544" s="1">
        <v>45.055999999999997</v>
      </c>
      <c r="U3544" s="1337">
        <v>270336</v>
      </c>
      <c r="V3544" s="1">
        <v>0.22689999999999999</v>
      </c>
      <c r="W3544" s="1337">
        <v>1361.58</v>
      </c>
      <c r="X3544" s="1">
        <v>13</v>
      </c>
      <c r="Y3544" s="1">
        <v>141</v>
      </c>
      <c r="AA3544" s="1">
        <v>401</v>
      </c>
      <c r="AB3544" s="1337">
        <v>26004</v>
      </c>
    </row>
    <row r="3545" spans="1:28">
      <c r="A3545" s="1336" t="s">
        <v>1664</v>
      </c>
      <c r="B3545" s="2" t="s">
        <v>1671</v>
      </c>
      <c r="C3545" s="1" t="s">
        <v>1666</v>
      </c>
      <c r="D3545" s="1" t="s">
        <v>131</v>
      </c>
      <c r="E3545" s="1">
        <v>130001</v>
      </c>
      <c r="F3545" s="1336" t="s">
        <v>132</v>
      </c>
      <c r="G3545" s="1" t="s">
        <v>32</v>
      </c>
      <c r="H3545" s="1">
        <v>420843</v>
      </c>
      <c r="I3545" s="3">
        <v>42545</v>
      </c>
      <c r="J3545" s="3">
        <v>42528</v>
      </c>
      <c r="K3545" s="3">
        <v>42546</v>
      </c>
      <c r="N3545" s="1" t="s">
        <v>89</v>
      </c>
      <c r="O3545" s="1">
        <v>116969</v>
      </c>
      <c r="P3545" s="1">
        <v>6000</v>
      </c>
      <c r="Q3545" s="1">
        <v>49.2</v>
      </c>
      <c r="R3545" s="1337">
        <v>295200</v>
      </c>
      <c r="S3545" s="4">
        <v>-10279.68</v>
      </c>
      <c r="T3545" s="1">
        <v>45.055999999999997</v>
      </c>
      <c r="U3545" s="1337">
        <v>270336</v>
      </c>
      <c r="V3545" s="1">
        <v>0.22689999999999999</v>
      </c>
      <c r="W3545" s="1337">
        <v>1361.58</v>
      </c>
      <c r="X3545" s="1">
        <v>13</v>
      </c>
      <c r="Y3545" s="1">
        <v>130</v>
      </c>
      <c r="AA3545" s="1">
        <v>401</v>
      </c>
      <c r="AB3545" s="1337">
        <v>24864</v>
      </c>
    </row>
    <row r="3546" spans="1:28">
      <c r="A3546" s="1336" t="s">
        <v>1664</v>
      </c>
      <c r="B3546" s="2" t="s">
        <v>1671</v>
      </c>
      <c r="C3546" s="1" t="s">
        <v>1666</v>
      </c>
      <c r="D3546" s="1" t="s">
        <v>131</v>
      </c>
      <c r="E3546" s="1">
        <v>130308</v>
      </c>
      <c r="F3546" s="1336" t="s">
        <v>126</v>
      </c>
      <c r="G3546" s="1" t="s">
        <v>32</v>
      </c>
      <c r="H3546" s="1">
        <v>421068</v>
      </c>
      <c r="I3546" s="3">
        <v>42548</v>
      </c>
      <c r="J3546" s="3">
        <v>42530</v>
      </c>
      <c r="K3546" s="3">
        <v>42546</v>
      </c>
      <c r="N3546" s="1" t="s">
        <v>89</v>
      </c>
      <c r="O3546" s="1">
        <v>117073</v>
      </c>
      <c r="P3546" s="1">
        <v>3000</v>
      </c>
      <c r="Q3546" s="1">
        <v>46.8</v>
      </c>
      <c r="R3546" s="1337">
        <v>140400</v>
      </c>
      <c r="S3546" s="4">
        <v>-12339.84</v>
      </c>
      <c r="T3546" s="1">
        <v>45.055999999999997</v>
      </c>
      <c r="U3546" s="1337">
        <v>135168</v>
      </c>
      <c r="V3546" s="1">
        <v>0.22689999999999999</v>
      </c>
      <c r="W3546" s="1336">
        <v>680.79</v>
      </c>
      <c r="X3546" s="1">
        <v>13</v>
      </c>
      <c r="Y3546" s="1">
        <v>141</v>
      </c>
      <c r="AA3546" s="1">
        <v>401</v>
      </c>
      <c r="AB3546" s="1337">
        <v>5232</v>
      </c>
    </row>
    <row r="3547" spans="1:28">
      <c r="A3547" s="1336" t="s">
        <v>1664</v>
      </c>
      <c r="B3547" s="2" t="s">
        <v>1672</v>
      </c>
      <c r="C3547" s="1" t="s">
        <v>1673</v>
      </c>
      <c r="D3547" s="1" t="s">
        <v>65</v>
      </c>
      <c r="E3547" s="1">
        <v>140008</v>
      </c>
      <c r="F3547" s="1336" t="s">
        <v>123</v>
      </c>
      <c r="G3547" s="1" t="s">
        <v>32</v>
      </c>
      <c r="H3547" s="1">
        <v>419439</v>
      </c>
      <c r="I3547" s="3">
        <v>42534</v>
      </c>
      <c r="J3547" s="3">
        <v>42522</v>
      </c>
      <c r="K3547" s="3">
        <v>42541</v>
      </c>
      <c r="L3547" s="1">
        <v>222369</v>
      </c>
      <c r="M3547" s="3">
        <v>42532</v>
      </c>
      <c r="N3547" s="1" t="s">
        <v>89</v>
      </c>
      <c r="O3547" s="1">
        <v>116704</v>
      </c>
      <c r="P3547" s="1">
        <v>3000</v>
      </c>
      <c r="Q3547" s="1">
        <v>49.2</v>
      </c>
      <c r="R3547" s="1337">
        <v>147600</v>
      </c>
      <c r="S3547" s="4">
        <v>-5139.84</v>
      </c>
      <c r="T3547" s="1">
        <v>45.055999999999997</v>
      </c>
      <c r="U3547" s="1337">
        <v>135168</v>
      </c>
      <c r="V3547" s="1">
        <v>0.22689999999999999</v>
      </c>
      <c r="W3547" s="1336">
        <v>680.79</v>
      </c>
      <c r="X3547" s="1">
        <v>13</v>
      </c>
      <c r="Y3547" s="1">
        <v>141</v>
      </c>
      <c r="AA3547" s="1">
        <v>401</v>
      </c>
      <c r="AB3547" s="1337">
        <v>12432</v>
      </c>
    </row>
    <row r="3548" spans="1:28">
      <c r="A3548" s="1336" t="s">
        <v>1664</v>
      </c>
      <c r="B3548" s="2" t="s">
        <v>1674</v>
      </c>
      <c r="C3548" s="1" t="s">
        <v>1675</v>
      </c>
      <c r="D3548" s="1" t="s">
        <v>116</v>
      </c>
      <c r="E3548" s="1">
        <v>130004</v>
      </c>
      <c r="F3548" s="1336" t="s">
        <v>125</v>
      </c>
      <c r="G3548" s="1" t="s">
        <v>32</v>
      </c>
      <c r="H3548" s="1">
        <v>420257</v>
      </c>
      <c r="I3548" s="3">
        <v>42541</v>
      </c>
      <c r="J3548" s="3">
        <v>42522</v>
      </c>
      <c r="K3548" s="3">
        <v>42541</v>
      </c>
      <c r="L3548" s="1">
        <v>222835</v>
      </c>
      <c r="M3548" s="3">
        <v>42541</v>
      </c>
      <c r="N3548" s="1" t="s">
        <v>89</v>
      </c>
      <c r="O3548" s="1">
        <v>116733</v>
      </c>
      <c r="P3548" s="1">
        <v>300</v>
      </c>
      <c r="Q3548" s="1">
        <v>49.9</v>
      </c>
      <c r="R3548" s="1337">
        <v>14970</v>
      </c>
      <c r="S3548" s="1">
        <v>-303.98</v>
      </c>
      <c r="T3548" s="1">
        <v>45.055999999999997</v>
      </c>
      <c r="U3548" s="1337">
        <v>13516.8</v>
      </c>
      <c r="V3548" s="1">
        <v>0.22689999999999999</v>
      </c>
      <c r="W3548" s="1336">
        <v>68.078999999999994</v>
      </c>
      <c r="X3548" s="1">
        <v>13</v>
      </c>
      <c r="Y3548" s="1">
        <v>130</v>
      </c>
      <c r="AA3548" s="1">
        <v>401</v>
      </c>
      <c r="AB3548" s="1337">
        <v>1453.2</v>
      </c>
    </row>
    <row r="3549" spans="1:28">
      <c r="A3549" s="1336" t="s">
        <v>1664</v>
      </c>
      <c r="B3549" s="2" t="s">
        <v>1676</v>
      </c>
      <c r="C3549" s="1" t="s">
        <v>1677</v>
      </c>
      <c r="D3549" s="1" t="s">
        <v>116</v>
      </c>
      <c r="E3549" s="1">
        <v>140083</v>
      </c>
      <c r="F3549" s="1336" t="s">
        <v>117</v>
      </c>
      <c r="G3549" s="1" t="s">
        <v>32</v>
      </c>
      <c r="H3549" s="1">
        <v>420030</v>
      </c>
      <c r="I3549" s="3">
        <v>42537</v>
      </c>
      <c r="J3549" s="3">
        <v>42520</v>
      </c>
      <c r="K3549" s="3">
        <v>42541</v>
      </c>
      <c r="L3549" s="1">
        <v>222649</v>
      </c>
      <c r="M3549" s="3">
        <v>42536</v>
      </c>
      <c r="N3549" s="1" t="s">
        <v>89</v>
      </c>
      <c r="O3549" s="1">
        <v>116572</v>
      </c>
      <c r="P3549" s="1">
        <v>1000</v>
      </c>
      <c r="Q3549" s="1">
        <v>49.2</v>
      </c>
      <c r="R3549" s="1337">
        <v>49200</v>
      </c>
      <c r="S3549" s="4">
        <v>-1713.28</v>
      </c>
      <c r="T3549" s="1">
        <v>45.055999999999997</v>
      </c>
      <c r="U3549" s="1337">
        <v>45056</v>
      </c>
      <c r="V3549" s="1">
        <v>0.22689999999999999</v>
      </c>
      <c r="W3549" s="1336">
        <v>226.93</v>
      </c>
      <c r="X3549" s="1">
        <v>13</v>
      </c>
      <c r="Y3549" s="1">
        <v>141</v>
      </c>
      <c r="AA3549" s="1">
        <v>401</v>
      </c>
      <c r="AB3549" s="1337">
        <v>4144</v>
      </c>
    </row>
    <row r="3550" spans="1:28">
      <c r="A3550" s="1336" t="s">
        <v>1664</v>
      </c>
      <c r="B3550" s="2" t="s">
        <v>1676</v>
      </c>
      <c r="C3550" s="1" t="s">
        <v>1677</v>
      </c>
      <c r="D3550" s="1" t="s">
        <v>116</v>
      </c>
      <c r="E3550" s="1">
        <v>130001</v>
      </c>
      <c r="F3550" s="1336" t="s">
        <v>132</v>
      </c>
      <c r="G3550" s="1" t="s">
        <v>32</v>
      </c>
      <c r="H3550" s="1">
        <v>421349</v>
      </c>
      <c r="I3550" s="3">
        <v>42549</v>
      </c>
      <c r="J3550" s="3">
        <v>42528</v>
      </c>
      <c r="K3550" s="3">
        <v>42546</v>
      </c>
      <c r="N3550" s="1" t="s">
        <v>89</v>
      </c>
      <c r="O3550" s="1">
        <v>116968</v>
      </c>
      <c r="P3550" s="1">
        <v>1000</v>
      </c>
      <c r="Q3550" s="1">
        <v>49.2</v>
      </c>
      <c r="R3550" s="1337">
        <v>49200</v>
      </c>
      <c r="S3550" s="4">
        <v>-1713.28</v>
      </c>
      <c r="T3550" s="1">
        <v>45.055999999999997</v>
      </c>
      <c r="U3550" s="1337">
        <v>45056</v>
      </c>
      <c r="V3550" s="1">
        <v>0.22689999999999999</v>
      </c>
      <c r="W3550" s="1336">
        <v>226.93</v>
      </c>
      <c r="X3550" s="1">
        <v>13</v>
      </c>
      <c r="Y3550" s="1">
        <v>130</v>
      </c>
      <c r="AA3550" s="1">
        <v>401</v>
      </c>
      <c r="AB3550" s="1337">
        <v>4144</v>
      </c>
    </row>
    <row r="3551" spans="1:28">
      <c r="A3551" s="1336" t="s">
        <v>1664</v>
      </c>
      <c r="B3551" s="2" t="s">
        <v>1678</v>
      </c>
      <c r="C3551" s="1" t="s">
        <v>1677</v>
      </c>
      <c r="D3551" s="1" t="s">
        <v>76</v>
      </c>
      <c r="E3551" s="1">
        <v>140083</v>
      </c>
      <c r="F3551" s="1336" t="s">
        <v>117</v>
      </c>
      <c r="G3551" s="1" t="s">
        <v>32</v>
      </c>
      <c r="H3551" s="1">
        <v>419382</v>
      </c>
      <c r="I3551" s="3">
        <v>42532</v>
      </c>
      <c r="J3551" s="3">
        <v>42520</v>
      </c>
      <c r="K3551" s="3">
        <v>42541</v>
      </c>
      <c r="L3551" s="1">
        <v>222338</v>
      </c>
      <c r="M3551" s="3">
        <v>42532</v>
      </c>
      <c r="N3551" s="1" t="s">
        <v>89</v>
      </c>
      <c r="O3551" s="1">
        <v>116572</v>
      </c>
      <c r="P3551" s="1">
        <v>500</v>
      </c>
      <c r="Q3551" s="1">
        <v>49.2</v>
      </c>
      <c r="R3551" s="1337">
        <v>24600</v>
      </c>
      <c r="S3551" s="1">
        <v>-856.64</v>
      </c>
      <c r="T3551" s="1">
        <v>45.055999999999997</v>
      </c>
      <c r="U3551" s="1337">
        <v>22528</v>
      </c>
      <c r="V3551" s="1">
        <v>0.22689999999999999</v>
      </c>
      <c r="W3551" s="1336">
        <v>113.465</v>
      </c>
      <c r="X3551" s="1">
        <v>13</v>
      </c>
      <c r="Y3551" s="1">
        <v>141</v>
      </c>
      <c r="AA3551" s="1">
        <v>401</v>
      </c>
      <c r="AB3551" s="1337">
        <v>2072</v>
      </c>
    </row>
    <row r="3552" spans="1:28">
      <c r="A3552" s="1336" t="s">
        <v>1664</v>
      </c>
      <c r="B3552" s="2" t="s">
        <v>1679</v>
      </c>
      <c r="C3552" s="1" t="s">
        <v>1677</v>
      </c>
      <c r="D3552" s="1" t="s">
        <v>65</v>
      </c>
      <c r="E3552" s="1">
        <v>130099</v>
      </c>
      <c r="F3552" s="1336" t="s">
        <v>150</v>
      </c>
      <c r="G3552" s="1" t="s">
        <v>32</v>
      </c>
      <c r="H3552" s="1">
        <v>418081</v>
      </c>
      <c r="I3552" s="3">
        <v>42523</v>
      </c>
      <c r="J3552" s="3">
        <v>42503</v>
      </c>
      <c r="K3552" s="3">
        <v>42526</v>
      </c>
      <c r="L3552" s="1">
        <v>221477</v>
      </c>
      <c r="M3552" s="3">
        <v>42522</v>
      </c>
      <c r="N3552" s="1" t="s">
        <v>89</v>
      </c>
      <c r="O3552" s="1">
        <v>116113</v>
      </c>
      <c r="P3552" s="1">
        <v>1000</v>
      </c>
      <c r="Q3552" s="1">
        <v>51.74</v>
      </c>
      <c r="R3552" s="1337">
        <v>51740</v>
      </c>
      <c r="S3552" s="1">
        <v>826.72</v>
      </c>
      <c r="T3552" s="1">
        <v>45.055999999999997</v>
      </c>
      <c r="U3552" s="1337">
        <v>45056</v>
      </c>
      <c r="V3552" s="1">
        <v>0.22689999999999999</v>
      </c>
      <c r="W3552" s="1336">
        <v>226.93</v>
      </c>
      <c r="X3552" s="1">
        <v>13</v>
      </c>
      <c r="Y3552" s="1">
        <v>130</v>
      </c>
      <c r="AA3552" s="1">
        <v>401</v>
      </c>
      <c r="AB3552" s="1337">
        <v>6684</v>
      </c>
    </row>
    <row r="3553" spans="1:28">
      <c r="A3553" s="1336" t="s">
        <v>1664</v>
      </c>
      <c r="B3553" s="2" t="s">
        <v>1679</v>
      </c>
      <c r="C3553" s="1" t="s">
        <v>1677</v>
      </c>
      <c r="D3553" s="1" t="s">
        <v>65</v>
      </c>
      <c r="E3553" s="1">
        <v>130013</v>
      </c>
      <c r="F3553" s="1336" t="s">
        <v>221</v>
      </c>
      <c r="G3553" s="1" t="s">
        <v>32</v>
      </c>
      <c r="H3553" s="1">
        <v>418671</v>
      </c>
      <c r="I3553" s="3">
        <v>42529</v>
      </c>
      <c r="J3553" s="3">
        <v>42520</v>
      </c>
      <c r="K3553" s="3">
        <v>42535</v>
      </c>
      <c r="N3553" s="1" t="s">
        <v>89</v>
      </c>
      <c r="O3553" s="1">
        <v>116588</v>
      </c>
      <c r="P3553" s="1">
        <v>1000</v>
      </c>
      <c r="Q3553" s="1">
        <v>49.39</v>
      </c>
      <c r="R3553" s="1337">
        <v>49390</v>
      </c>
      <c r="S3553" s="4">
        <v>-1523.28</v>
      </c>
      <c r="T3553" s="1">
        <v>45.055999999999997</v>
      </c>
      <c r="U3553" s="1337">
        <v>45056</v>
      </c>
      <c r="V3553" s="1">
        <v>0.22689999999999999</v>
      </c>
      <c r="W3553" s="1336">
        <v>226.93</v>
      </c>
      <c r="X3553" s="1">
        <v>13</v>
      </c>
      <c r="Y3553" s="1">
        <v>130</v>
      </c>
      <c r="AA3553" s="1">
        <v>401</v>
      </c>
      <c r="AB3553" s="1337">
        <v>4334</v>
      </c>
    </row>
    <row r="3554" spans="1:28">
      <c r="A3554" s="1336" t="s">
        <v>1664</v>
      </c>
      <c r="B3554" s="2" t="s">
        <v>1679</v>
      </c>
      <c r="C3554" s="1" t="s">
        <v>1677</v>
      </c>
      <c r="D3554" s="1" t="s">
        <v>65</v>
      </c>
      <c r="E3554" s="1">
        <v>140083</v>
      </c>
      <c r="F3554" s="1336" t="s">
        <v>117</v>
      </c>
      <c r="G3554" s="1" t="s">
        <v>32</v>
      </c>
      <c r="H3554" s="1">
        <v>419382</v>
      </c>
      <c r="I3554" s="3">
        <v>42532</v>
      </c>
      <c r="J3554" s="3">
        <v>42520</v>
      </c>
      <c r="K3554" s="3">
        <v>42541</v>
      </c>
      <c r="L3554" s="1">
        <v>222338</v>
      </c>
      <c r="M3554" s="3">
        <v>42532</v>
      </c>
      <c r="N3554" s="1" t="s">
        <v>89</v>
      </c>
      <c r="O3554" s="1">
        <v>116572</v>
      </c>
      <c r="P3554" s="1">
        <v>2000</v>
      </c>
      <c r="Q3554" s="1">
        <v>49.2</v>
      </c>
      <c r="R3554" s="1337">
        <v>98400</v>
      </c>
      <c r="S3554" s="4">
        <v>-3426.56</v>
      </c>
      <c r="T3554" s="1">
        <v>45.055999999999997</v>
      </c>
      <c r="U3554" s="1337">
        <v>90112</v>
      </c>
      <c r="V3554" s="1">
        <v>0.22689999999999999</v>
      </c>
      <c r="W3554" s="1336">
        <v>453.86</v>
      </c>
      <c r="X3554" s="1">
        <v>13</v>
      </c>
      <c r="Y3554" s="1">
        <v>141</v>
      </c>
      <c r="AA3554" s="1">
        <v>401</v>
      </c>
      <c r="AB3554" s="1337">
        <v>8288</v>
      </c>
    </row>
    <row r="3555" spans="1:28">
      <c r="A3555" s="1336" t="s">
        <v>1664</v>
      </c>
      <c r="B3555" s="2" t="s">
        <v>1679</v>
      </c>
      <c r="C3555" s="1" t="s">
        <v>1677</v>
      </c>
      <c r="D3555" s="1" t="s">
        <v>65</v>
      </c>
      <c r="E3555" s="1">
        <v>130349</v>
      </c>
      <c r="F3555" s="1336" t="s">
        <v>141</v>
      </c>
      <c r="G3555" s="1" t="s">
        <v>32</v>
      </c>
      <c r="H3555" s="1">
        <v>419618</v>
      </c>
      <c r="I3555" s="3">
        <v>42536</v>
      </c>
      <c r="J3555" s="3">
        <v>42520</v>
      </c>
      <c r="K3555" s="3">
        <v>42541</v>
      </c>
      <c r="N3555" s="1" t="s">
        <v>89</v>
      </c>
      <c r="O3555" s="1">
        <v>116602</v>
      </c>
      <c r="P3555" s="1">
        <v>1000</v>
      </c>
      <c r="Q3555" s="1">
        <v>49.39</v>
      </c>
      <c r="R3555" s="1337">
        <v>49390</v>
      </c>
      <c r="S3555" s="4">
        <v>-1523.28</v>
      </c>
      <c r="T3555" s="1">
        <v>45.055999999999997</v>
      </c>
      <c r="U3555" s="1337">
        <v>45056</v>
      </c>
      <c r="V3555" s="1">
        <v>0.22689999999999999</v>
      </c>
      <c r="W3555" s="1336">
        <v>226.93</v>
      </c>
      <c r="X3555" s="1">
        <v>13</v>
      </c>
      <c r="Y3555" s="1">
        <v>141</v>
      </c>
      <c r="AA3555" s="1">
        <v>401</v>
      </c>
      <c r="AB3555" s="1337">
        <v>4334</v>
      </c>
    </row>
    <row r="3556" spans="1:28">
      <c r="A3556" s="1336" t="s">
        <v>1664</v>
      </c>
      <c r="B3556" s="2" t="s">
        <v>1679</v>
      </c>
      <c r="C3556" s="1" t="s">
        <v>1677</v>
      </c>
      <c r="D3556" s="1" t="s">
        <v>65</v>
      </c>
      <c r="E3556" s="1">
        <v>130023</v>
      </c>
      <c r="F3556" s="1336" t="s">
        <v>153</v>
      </c>
      <c r="G3556" s="1" t="s">
        <v>32</v>
      </c>
      <c r="H3556" s="1">
        <v>420771</v>
      </c>
      <c r="I3556" s="3">
        <v>42544</v>
      </c>
      <c r="J3556" s="3">
        <v>42528</v>
      </c>
      <c r="K3556" s="3">
        <v>42546</v>
      </c>
      <c r="N3556" s="1" t="s">
        <v>89</v>
      </c>
      <c r="O3556" s="1">
        <v>116907</v>
      </c>
      <c r="P3556" s="1">
        <v>1000</v>
      </c>
      <c r="Q3556" s="1">
        <v>49.39</v>
      </c>
      <c r="R3556" s="1337">
        <v>49390</v>
      </c>
      <c r="S3556" s="4">
        <v>-1523.28</v>
      </c>
      <c r="T3556" s="1">
        <v>45.055999999999997</v>
      </c>
      <c r="U3556" s="1337">
        <v>45056</v>
      </c>
      <c r="V3556" s="1">
        <v>0.22689999999999999</v>
      </c>
      <c r="W3556" s="1336">
        <v>226.93</v>
      </c>
      <c r="X3556" s="1">
        <v>13</v>
      </c>
      <c r="Y3556" s="1">
        <v>130</v>
      </c>
      <c r="AA3556" s="1">
        <v>401</v>
      </c>
      <c r="AB3556" s="1337">
        <v>4334</v>
      </c>
    </row>
    <row r="3557" spans="1:28">
      <c r="A3557" s="1336" t="s">
        <v>1664</v>
      </c>
      <c r="B3557" s="2" t="s">
        <v>1680</v>
      </c>
      <c r="C3557" s="1" t="s">
        <v>1677</v>
      </c>
      <c r="D3557" s="1" t="s">
        <v>129</v>
      </c>
      <c r="E3557" s="1">
        <v>140008</v>
      </c>
      <c r="F3557" s="1336" t="s">
        <v>123</v>
      </c>
      <c r="G3557" s="1" t="s">
        <v>32</v>
      </c>
      <c r="H3557" s="1">
        <v>419472</v>
      </c>
      <c r="I3557" s="3">
        <v>42534</v>
      </c>
      <c r="J3557" s="3">
        <v>42522</v>
      </c>
      <c r="K3557" s="3">
        <v>42541</v>
      </c>
      <c r="L3557" s="1">
        <v>222376</v>
      </c>
      <c r="M3557" s="3">
        <v>42532</v>
      </c>
      <c r="N3557" s="1" t="s">
        <v>89</v>
      </c>
      <c r="O3557" s="1">
        <v>116704</v>
      </c>
      <c r="P3557" s="1">
        <v>6000</v>
      </c>
      <c r="Q3557" s="1">
        <v>49.2</v>
      </c>
      <c r="R3557" s="1337">
        <v>295200</v>
      </c>
      <c r="S3557" s="4">
        <v>-10279.68</v>
      </c>
      <c r="T3557" s="1">
        <v>45.055999999999997</v>
      </c>
      <c r="U3557" s="1337">
        <v>270336</v>
      </c>
      <c r="V3557" s="1">
        <v>0.22689999999999999</v>
      </c>
      <c r="W3557" s="1337">
        <v>1361.58</v>
      </c>
      <c r="X3557" s="1">
        <v>13</v>
      </c>
      <c r="Y3557" s="1">
        <v>141</v>
      </c>
      <c r="AA3557" s="1">
        <v>401</v>
      </c>
      <c r="AB3557" s="1337">
        <v>24864</v>
      </c>
    </row>
    <row r="3558" spans="1:28">
      <c r="A3558" s="1336" t="s">
        <v>1664</v>
      </c>
      <c r="B3558" s="2" t="s">
        <v>1680</v>
      </c>
      <c r="C3558" s="1" t="s">
        <v>1677</v>
      </c>
      <c r="D3558" s="1" t="s">
        <v>129</v>
      </c>
      <c r="E3558" s="1">
        <v>130241</v>
      </c>
      <c r="F3558" s="1336" t="s">
        <v>368</v>
      </c>
      <c r="G3558" s="1" t="s">
        <v>32</v>
      </c>
      <c r="H3558" s="1">
        <v>420348</v>
      </c>
      <c r="I3558" s="3">
        <v>42541</v>
      </c>
      <c r="J3558" s="3">
        <v>42528</v>
      </c>
      <c r="K3558" s="3">
        <v>42546</v>
      </c>
      <c r="L3558" s="1">
        <v>222863</v>
      </c>
      <c r="M3558" s="3">
        <v>42541</v>
      </c>
      <c r="N3558" s="1" t="s">
        <v>89</v>
      </c>
      <c r="O3558" s="1">
        <v>116899</v>
      </c>
      <c r="P3558" s="1">
        <v>2000</v>
      </c>
      <c r="Q3558" s="1">
        <v>46.8</v>
      </c>
      <c r="R3558" s="1337">
        <v>93600</v>
      </c>
      <c r="S3558" s="4">
        <v>-8226.56</v>
      </c>
      <c r="T3558" s="1">
        <v>45.055999999999997</v>
      </c>
      <c r="U3558" s="1337">
        <v>90112</v>
      </c>
      <c r="V3558" s="1">
        <v>0.22689999999999999</v>
      </c>
      <c r="W3558" s="1336">
        <v>453.86</v>
      </c>
      <c r="X3558" s="1">
        <v>13</v>
      </c>
      <c r="Y3558" s="1">
        <v>135</v>
      </c>
      <c r="Z3558" s="1" t="s">
        <v>143</v>
      </c>
      <c r="AA3558" s="1">
        <v>401</v>
      </c>
      <c r="AB3558" s="1337">
        <v>3488</v>
      </c>
    </row>
    <row r="3559" spans="1:28">
      <c r="A3559" s="1336" t="s">
        <v>1664</v>
      </c>
      <c r="B3559" s="2" t="s">
        <v>1680</v>
      </c>
      <c r="C3559" s="1" t="s">
        <v>1677</v>
      </c>
      <c r="D3559" s="1" t="s">
        <v>129</v>
      </c>
      <c r="E3559" s="1">
        <v>130023</v>
      </c>
      <c r="F3559" s="1336" t="s">
        <v>153</v>
      </c>
      <c r="G3559" s="1" t="s">
        <v>32</v>
      </c>
      <c r="H3559" s="1">
        <v>420780</v>
      </c>
      <c r="I3559" s="3">
        <v>42544</v>
      </c>
      <c r="J3559" s="3">
        <v>42528</v>
      </c>
      <c r="K3559" s="3">
        <v>42546</v>
      </c>
      <c r="N3559" s="1" t="s">
        <v>89</v>
      </c>
      <c r="O3559" s="1">
        <v>116907</v>
      </c>
      <c r="P3559" s="1">
        <v>2000</v>
      </c>
      <c r="Q3559" s="1">
        <v>49.39</v>
      </c>
      <c r="R3559" s="1337">
        <v>98780</v>
      </c>
      <c r="S3559" s="4">
        <v>-3046.56</v>
      </c>
      <c r="T3559" s="1">
        <v>45.055999999999997</v>
      </c>
      <c r="U3559" s="1337">
        <v>90112</v>
      </c>
      <c r="V3559" s="1">
        <v>0.22689999999999999</v>
      </c>
      <c r="W3559" s="1336">
        <v>453.86</v>
      </c>
      <c r="X3559" s="1">
        <v>13</v>
      </c>
      <c r="Y3559" s="1">
        <v>130</v>
      </c>
      <c r="AA3559" s="1">
        <v>401</v>
      </c>
      <c r="AB3559" s="1337">
        <v>8668</v>
      </c>
    </row>
    <row r="3560" spans="1:28">
      <c r="A3560" s="1336" t="s">
        <v>1664</v>
      </c>
      <c r="B3560" s="2" t="s">
        <v>1681</v>
      </c>
      <c r="C3560" s="1" t="s">
        <v>1677</v>
      </c>
      <c r="D3560" s="1" t="s">
        <v>131</v>
      </c>
      <c r="E3560" s="1">
        <v>130001</v>
      </c>
      <c r="F3560" s="1336" t="s">
        <v>132</v>
      </c>
      <c r="G3560" s="1" t="s">
        <v>32</v>
      </c>
      <c r="H3560" s="1">
        <v>420529</v>
      </c>
      <c r="I3560" s="3">
        <v>42543</v>
      </c>
      <c r="J3560" s="3">
        <v>42528</v>
      </c>
      <c r="K3560" s="3">
        <v>42546</v>
      </c>
      <c r="N3560" s="1" t="s">
        <v>89</v>
      </c>
      <c r="O3560" s="1">
        <v>116969</v>
      </c>
      <c r="P3560" s="1">
        <v>3000</v>
      </c>
      <c r="Q3560" s="1">
        <v>49.2</v>
      </c>
      <c r="R3560" s="1337">
        <v>147600</v>
      </c>
      <c r="S3560" s="4">
        <v>-5139.84</v>
      </c>
      <c r="T3560" s="1">
        <v>45.055999999999997</v>
      </c>
      <c r="U3560" s="1337">
        <v>135168</v>
      </c>
      <c r="V3560" s="1">
        <v>0.22689999999999999</v>
      </c>
      <c r="W3560" s="1336">
        <v>680.79</v>
      </c>
      <c r="X3560" s="1">
        <v>13</v>
      </c>
      <c r="Y3560" s="1">
        <v>130</v>
      </c>
      <c r="AA3560" s="1">
        <v>401</v>
      </c>
      <c r="AB3560" s="1337">
        <v>12432</v>
      </c>
    </row>
    <row r="3561" spans="1:28">
      <c r="A3561" s="1336" t="s">
        <v>1664</v>
      </c>
      <c r="B3561" s="2" t="s">
        <v>1682</v>
      </c>
      <c r="C3561" s="1" t="s">
        <v>1683</v>
      </c>
      <c r="D3561" s="1" t="s">
        <v>116</v>
      </c>
      <c r="E3561" s="1">
        <v>130004</v>
      </c>
      <c r="F3561" s="1336" t="s">
        <v>125</v>
      </c>
      <c r="G3561" s="1" t="s">
        <v>32</v>
      </c>
      <c r="H3561" s="1">
        <v>418817</v>
      </c>
      <c r="I3561" s="3">
        <v>42528</v>
      </c>
      <c r="J3561" s="3">
        <v>42522</v>
      </c>
      <c r="K3561" s="3">
        <v>42541</v>
      </c>
      <c r="L3561" s="1">
        <v>221908</v>
      </c>
      <c r="M3561" s="3">
        <v>42528</v>
      </c>
      <c r="N3561" s="1" t="s">
        <v>89</v>
      </c>
      <c r="O3561" s="1">
        <v>116733</v>
      </c>
      <c r="P3561" s="1">
        <v>300</v>
      </c>
      <c r="Q3561" s="1">
        <v>49.9</v>
      </c>
      <c r="R3561" s="1337">
        <v>14970</v>
      </c>
      <c r="S3561" s="1">
        <v>-303.98</v>
      </c>
      <c r="T3561" s="1">
        <v>45.055999999999997</v>
      </c>
      <c r="U3561" s="1337">
        <v>13516.8</v>
      </c>
      <c r="V3561" s="1">
        <v>0.22689999999999999</v>
      </c>
      <c r="W3561" s="1336">
        <v>68.078999999999994</v>
      </c>
      <c r="X3561" s="1">
        <v>13</v>
      </c>
      <c r="Y3561" s="1">
        <v>130</v>
      </c>
      <c r="AA3561" s="1">
        <v>401</v>
      </c>
      <c r="AB3561" s="1337">
        <v>1453.2</v>
      </c>
    </row>
    <row r="3562" spans="1:28">
      <c r="A3562" s="1336" t="s">
        <v>1664</v>
      </c>
      <c r="B3562" s="2" t="s">
        <v>1682</v>
      </c>
      <c r="C3562" s="1" t="s">
        <v>1683</v>
      </c>
      <c r="D3562" s="1" t="s">
        <v>116</v>
      </c>
      <c r="E3562" s="1">
        <v>140083</v>
      </c>
      <c r="F3562" s="1336" t="s">
        <v>117</v>
      </c>
      <c r="G3562" s="1" t="s">
        <v>32</v>
      </c>
      <c r="H3562" s="1">
        <v>420236</v>
      </c>
      <c r="I3562" s="3">
        <v>42539</v>
      </c>
      <c r="J3562" s="3">
        <v>42517</v>
      </c>
      <c r="K3562" s="3">
        <v>42536</v>
      </c>
      <c r="L3562" s="1">
        <v>222809</v>
      </c>
      <c r="M3562" s="3">
        <v>42538</v>
      </c>
      <c r="N3562" s="1" t="s">
        <v>89</v>
      </c>
      <c r="O3562" s="1">
        <v>116550</v>
      </c>
      <c r="P3562" s="1">
        <v>100</v>
      </c>
      <c r="Q3562" s="1">
        <v>48</v>
      </c>
      <c r="R3562" s="1337">
        <v>4800</v>
      </c>
      <c r="S3562" s="1">
        <v>-291.33</v>
      </c>
      <c r="T3562" s="1">
        <v>45.055999999999997</v>
      </c>
      <c r="U3562" s="1337">
        <v>4505.6000000000004</v>
      </c>
      <c r="V3562" s="1">
        <v>0.22689999999999999</v>
      </c>
      <c r="W3562" s="1336">
        <v>22.693000000000001</v>
      </c>
      <c r="X3562" s="1">
        <v>13</v>
      </c>
      <c r="Y3562" s="1">
        <v>141</v>
      </c>
      <c r="AA3562" s="1">
        <v>401</v>
      </c>
      <c r="AB3562" s="1336">
        <v>294.39999999999998</v>
      </c>
    </row>
    <row r="3563" spans="1:28">
      <c r="A3563" s="1336" t="s">
        <v>1664</v>
      </c>
      <c r="B3563" s="2" t="s">
        <v>1684</v>
      </c>
      <c r="C3563" s="1" t="s">
        <v>1683</v>
      </c>
      <c r="D3563" s="1" t="s">
        <v>1685</v>
      </c>
      <c r="E3563" s="1">
        <v>140556</v>
      </c>
      <c r="F3563" s="1336" t="s">
        <v>73</v>
      </c>
      <c r="G3563" s="1" t="s">
        <v>32</v>
      </c>
      <c r="H3563" s="1">
        <v>421173</v>
      </c>
      <c r="I3563" s="3">
        <v>42548</v>
      </c>
      <c r="J3563" s="3">
        <v>42534</v>
      </c>
      <c r="K3563" s="3">
        <v>42548</v>
      </c>
      <c r="L3563" s="1">
        <v>223177</v>
      </c>
      <c r="M3563" s="3">
        <v>42545</v>
      </c>
      <c r="N3563" s="1" t="s">
        <v>42</v>
      </c>
      <c r="O3563" s="1">
        <v>21689</v>
      </c>
      <c r="P3563" s="1">
        <v>267</v>
      </c>
      <c r="Q3563" s="1">
        <v>46.8</v>
      </c>
      <c r="R3563" s="1337">
        <v>12495.6</v>
      </c>
      <c r="S3563" s="4">
        <v>-1098.24</v>
      </c>
      <c r="T3563" s="1">
        <v>45.055999999999997</v>
      </c>
      <c r="U3563" s="1337">
        <v>12029.95</v>
      </c>
      <c r="V3563" s="1">
        <v>0.22689999999999999</v>
      </c>
      <c r="W3563" s="1336">
        <v>60.590299999999999</v>
      </c>
      <c r="X3563" s="1">
        <v>13</v>
      </c>
      <c r="Y3563" s="1">
        <v>140</v>
      </c>
      <c r="AA3563" s="1">
        <v>401</v>
      </c>
      <c r="AB3563" s="1336">
        <v>465.65</v>
      </c>
    </row>
    <row r="3564" spans="1:28">
      <c r="A3564" s="1336" t="s">
        <v>1664</v>
      </c>
      <c r="B3564" s="2" t="s">
        <v>1686</v>
      </c>
      <c r="C3564" s="1" t="s">
        <v>1683</v>
      </c>
      <c r="D3564" s="1" t="s">
        <v>1687</v>
      </c>
      <c r="E3564" s="1">
        <v>140556</v>
      </c>
      <c r="F3564" s="1336" t="s">
        <v>73</v>
      </c>
      <c r="G3564" s="1" t="s">
        <v>32</v>
      </c>
      <c r="H3564" s="1">
        <v>421173</v>
      </c>
      <c r="I3564" s="3">
        <v>42548</v>
      </c>
      <c r="J3564" s="3">
        <v>42534</v>
      </c>
      <c r="K3564" s="3">
        <v>42548</v>
      </c>
      <c r="L3564" s="1">
        <v>223177</v>
      </c>
      <c r="M3564" s="3">
        <v>42545</v>
      </c>
      <c r="N3564" s="1" t="s">
        <v>42</v>
      </c>
      <c r="O3564" s="1">
        <v>21689</v>
      </c>
      <c r="P3564" s="1">
        <v>416</v>
      </c>
      <c r="Q3564" s="1">
        <v>46.8</v>
      </c>
      <c r="R3564" s="1337">
        <v>19468.8</v>
      </c>
      <c r="S3564" s="4">
        <v>-1711.13</v>
      </c>
      <c r="T3564" s="1">
        <v>45.055999999999997</v>
      </c>
      <c r="U3564" s="1337">
        <v>18743.3</v>
      </c>
      <c r="V3564" s="1">
        <v>0.22689999999999999</v>
      </c>
      <c r="W3564" s="1336">
        <v>94.402900000000002</v>
      </c>
      <c r="X3564" s="1">
        <v>13</v>
      </c>
      <c r="Y3564" s="1">
        <v>140</v>
      </c>
      <c r="AA3564" s="1">
        <v>401</v>
      </c>
      <c r="AB3564" s="1336">
        <v>725.5</v>
      </c>
    </row>
    <row r="3565" spans="1:28">
      <c r="A3565" s="1336" t="s">
        <v>1664</v>
      </c>
      <c r="B3565" s="2" t="s">
        <v>1688</v>
      </c>
      <c r="C3565" s="1" t="s">
        <v>1683</v>
      </c>
      <c r="D3565" s="1" t="s">
        <v>1689</v>
      </c>
      <c r="E3565" s="1">
        <v>140556</v>
      </c>
      <c r="F3565" s="1336" t="s">
        <v>73</v>
      </c>
      <c r="G3565" s="1" t="s">
        <v>32</v>
      </c>
      <c r="H3565" s="1">
        <v>421173</v>
      </c>
      <c r="I3565" s="3">
        <v>42548</v>
      </c>
      <c r="J3565" s="3">
        <v>42534</v>
      </c>
      <c r="K3565" s="3">
        <v>42548</v>
      </c>
      <c r="L3565" s="1">
        <v>223177</v>
      </c>
      <c r="M3565" s="3">
        <v>42545</v>
      </c>
      <c r="N3565" s="1" t="s">
        <v>42</v>
      </c>
      <c r="O3565" s="1">
        <v>21689</v>
      </c>
      <c r="P3565" s="1">
        <v>422</v>
      </c>
      <c r="Q3565" s="1">
        <v>46.8</v>
      </c>
      <c r="R3565" s="1337">
        <v>19749.599999999999</v>
      </c>
      <c r="S3565" s="4">
        <v>-1735.8</v>
      </c>
      <c r="T3565" s="1">
        <v>45.055999999999997</v>
      </c>
      <c r="U3565" s="1337">
        <v>19013.63</v>
      </c>
      <c r="V3565" s="1">
        <v>0.22689999999999999</v>
      </c>
      <c r="W3565" s="1336">
        <v>95.764499999999998</v>
      </c>
      <c r="X3565" s="1">
        <v>13</v>
      </c>
      <c r="Y3565" s="1">
        <v>140</v>
      </c>
      <c r="AA3565" s="1">
        <v>401</v>
      </c>
      <c r="AB3565" s="1336">
        <v>735.97</v>
      </c>
    </row>
    <row r="3566" spans="1:28">
      <c r="A3566" s="1336" t="s">
        <v>1664</v>
      </c>
      <c r="B3566" s="2" t="s">
        <v>1690</v>
      </c>
      <c r="C3566" s="1" t="s">
        <v>1683</v>
      </c>
      <c r="D3566" s="1" t="s">
        <v>683</v>
      </c>
      <c r="E3566" s="1">
        <v>140556</v>
      </c>
      <c r="F3566" s="1336" t="s">
        <v>73</v>
      </c>
      <c r="G3566" s="1" t="s">
        <v>32</v>
      </c>
      <c r="H3566" s="1">
        <v>421173</v>
      </c>
      <c r="I3566" s="3">
        <v>42548</v>
      </c>
      <c r="J3566" s="3">
        <v>42534</v>
      </c>
      <c r="K3566" s="3">
        <v>42548</v>
      </c>
      <c r="L3566" s="1">
        <v>223177</v>
      </c>
      <c r="M3566" s="3">
        <v>42545</v>
      </c>
      <c r="N3566" s="1" t="s">
        <v>42</v>
      </c>
      <c r="O3566" s="1">
        <v>21689</v>
      </c>
      <c r="P3566" s="1">
        <v>526</v>
      </c>
      <c r="Q3566" s="1">
        <v>46.8</v>
      </c>
      <c r="R3566" s="1337">
        <v>24616.799999999999</v>
      </c>
      <c r="S3566" s="4">
        <v>-2163.59</v>
      </c>
      <c r="T3566" s="1">
        <v>45.055999999999997</v>
      </c>
      <c r="U3566" s="1337">
        <v>23699.46</v>
      </c>
      <c r="V3566" s="1">
        <v>0.22689999999999999</v>
      </c>
      <c r="W3566" s="1336">
        <v>119.3652</v>
      </c>
      <c r="X3566" s="1">
        <v>13</v>
      </c>
      <c r="Y3566" s="1">
        <v>140</v>
      </c>
      <c r="AA3566" s="1">
        <v>401</v>
      </c>
      <c r="AB3566" s="1336">
        <v>917.34</v>
      </c>
    </row>
    <row r="3567" spans="1:28">
      <c r="A3567" s="1336" t="s">
        <v>1664</v>
      </c>
      <c r="B3567" s="2" t="s">
        <v>1691</v>
      </c>
      <c r="C3567" s="1" t="s">
        <v>1683</v>
      </c>
      <c r="D3567" s="1" t="s">
        <v>692</v>
      </c>
      <c r="E3567" s="1">
        <v>140556</v>
      </c>
      <c r="F3567" s="1336" t="s">
        <v>73</v>
      </c>
      <c r="G3567" s="1" t="s">
        <v>32</v>
      </c>
      <c r="H3567" s="1">
        <v>421172</v>
      </c>
      <c r="I3567" s="3">
        <v>42548</v>
      </c>
      <c r="J3567" s="3">
        <v>42534</v>
      </c>
      <c r="K3567" s="3">
        <v>42548</v>
      </c>
      <c r="L3567" s="1">
        <v>223175</v>
      </c>
      <c r="M3567" s="3">
        <v>42545</v>
      </c>
      <c r="N3567" s="1" t="s">
        <v>42</v>
      </c>
      <c r="O3567" s="1">
        <v>21689</v>
      </c>
      <c r="P3567" s="1">
        <v>800</v>
      </c>
      <c r="Q3567" s="1">
        <v>46.8</v>
      </c>
      <c r="R3567" s="1337">
        <v>37440</v>
      </c>
      <c r="S3567" s="4">
        <v>-3290.62</v>
      </c>
      <c r="T3567" s="1">
        <v>45.055999999999997</v>
      </c>
      <c r="U3567" s="1337">
        <v>36044.800000000003</v>
      </c>
      <c r="V3567" s="1">
        <v>0.22689999999999999</v>
      </c>
      <c r="W3567" s="1336">
        <v>181.54400000000001</v>
      </c>
      <c r="X3567" s="1">
        <v>13</v>
      </c>
      <c r="Y3567" s="1">
        <v>140</v>
      </c>
      <c r="AA3567" s="1">
        <v>401</v>
      </c>
      <c r="AB3567" s="1337">
        <v>1395.2</v>
      </c>
    </row>
    <row r="3568" spans="1:28">
      <c r="A3568" s="1336" t="s">
        <v>1664</v>
      </c>
      <c r="B3568" s="2" t="s">
        <v>1692</v>
      </c>
      <c r="C3568" s="1" t="s">
        <v>1683</v>
      </c>
      <c r="D3568" s="1" t="s">
        <v>1693</v>
      </c>
      <c r="E3568" s="1">
        <v>140556</v>
      </c>
      <c r="F3568" s="1336" t="s">
        <v>73</v>
      </c>
      <c r="G3568" s="1" t="s">
        <v>32</v>
      </c>
      <c r="H3568" s="1">
        <v>421172</v>
      </c>
      <c r="I3568" s="3">
        <v>42548</v>
      </c>
      <c r="J3568" s="3">
        <v>42534</v>
      </c>
      <c r="K3568" s="3">
        <v>42548</v>
      </c>
      <c r="L3568" s="1">
        <v>223175</v>
      </c>
      <c r="M3568" s="3">
        <v>42545</v>
      </c>
      <c r="N3568" s="1" t="s">
        <v>42</v>
      </c>
      <c r="O3568" s="1">
        <v>21689</v>
      </c>
      <c r="P3568" s="1">
        <v>809</v>
      </c>
      <c r="Q3568" s="1">
        <v>46.8</v>
      </c>
      <c r="R3568" s="1337">
        <v>37861.199999999997</v>
      </c>
      <c r="S3568" s="4">
        <v>-3327.64</v>
      </c>
      <c r="T3568" s="1">
        <v>45.055999999999997</v>
      </c>
      <c r="U3568" s="1337">
        <v>36450.300000000003</v>
      </c>
      <c r="V3568" s="1">
        <v>0.22689999999999999</v>
      </c>
      <c r="W3568" s="1336">
        <v>183.5864</v>
      </c>
      <c r="X3568" s="1">
        <v>13</v>
      </c>
      <c r="Y3568" s="1">
        <v>140</v>
      </c>
      <c r="AA3568" s="1">
        <v>401</v>
      </c>
      <c r="AB3568" s="1337">
        <v>1410.9</v>
      </c>
    </row>
    <row r="3569" spans="1:28">
      <c r="A3569" s="1336" t="s">
        <v>1664</v>
      </c>
      <c r="B3569" s="2" t="s">
        <v>1694</v>
      </c>
      <c r="C3569" s="1" t="s">
        <v>1683</v>
      </c>
      <c r="D3569" s="1" t="s">
        <v>65</v>
      </c>
      <c r="E3569" s="1">
        <v>140008</v>
      </c>
      <c r="F3569" s="1336" t="s">
        <v>123</v>
      </c>
      <c r="G3569" s="1" t="s">
        <v>32</v>
      </c>
      <c r="H3569" s="1">
        <v>419794</v>
      </c>
      <c r="I3569" s="3">
        <v>42536</v>
      </c>
      <c r="J3569" s="3">
        <v>42522</v>
      </c>
      <c r="K3569" s="3">
        <v>42541</v>
      </c>
      <c r="L3569" s="1">
        <v>222593</v>
      </c>
      <c r="M3569" s="3">
        <v>42536</v>
      </c>
      <c r="N3569" s="1" t="s">
        <v>89</v>
      </c>
      <c r="O3569" s="1">
        <v>116704</v>
      </c>
      <c r="P3569" s="1">
        <v>3000</v>
      </c>
      <c r="Q3569" s="1">
        <v>49.2</v>
      </c>
      <c r="R3569" s="1337">
        <v>147600</v>
      </c>
      <c r="S3569" s="4">
        <v>-5139.84</v>
      </c>
      <c r="T3569" s="1">
        <v>45.055999999999997</v>
      </c>
      <c r="U3569" s="1337">
        <v>135168</v>
      </c>
      <c r="V3569" s="1">
        <v>0.22689999999999999</v>
      </c>
      <c r="W3569" s="1336">
        <v>680.79</v>
      </c>
      <c r="X3569" s="1">
        <v>13</v>
      </c>
      <c r="Y3569" s="1">
        <v>141</v>
      </c>
      <c r="AA3569" s="1">
        <v>401</v>
      </c>
      <c r="AB3569" s="1337">
        <v>12432</v>
      </c>
    </row>
    <row r="3570" spans="1:28">
      <c r="A3570" s="1336" t="s">
        <v>1664</v>
      </c>
      <c r="B3570" s="2" t="s">
        <v>1695</v>
      </c>
      <c r="C3570" s="1" t="s">
        <v>1683</v>
      </c>
      <c r="D3570" s="1" t="s">
        <v>1696</v>
      </c>
      <c r="E3570" s="1">
        <v>140556</v>
      </c>
      <c r="F3570" s="1336" t="s">
        <v>73</v>
      </c>
      <c r="G3570" s="1" t="s">
        <v>32</v>
      </c>
      <c r="H3570" s="1">
        <v>421172</v>
      </c>
      <c r="I3570" s="3">
        <v>42548</v>
      </c>
      <c r="J3570" s="3">
        <v>42534</v>
      </c>
      <c r="K3570" s="3">
        <v>42548</v>
      </c>
      <c r="L3570" s="1">
        <v>223175</v>
      </c>
      <c r="M3570" s="3">
        <v>42545</v>
      </c>
      <c r="N3570" s="1" t="s">
        <v>42</v>
      </c>
      <c r="O3570" s="1">
        <v>21689</v>
      </c>
      <c r="P3570" s="1">
        <v>1115</v>
      </c>
      <c r="Q3570" s="1">
        <v>46.8</v>
      </c>
      <c r="R3570" s="1337">
        <v>52182</v>
      </c>
      <c r="S3570" s="4">
        <v>-4586.3100000000004</v>
      </c>
      <c r="T3570" s="1">
        <v>45.055999999999997</v>
      </c>
      <c r="U3570" s="1337">
        <v>50237.440000000002</v>
      </c>
      <c r="V3570" s="1">
        <v>0.22689999999999999</v>
      </c>
      <c r="W3570" s="1336">
        <v>253.02699999999999</v>
      </c>
      <c r="X3570" s="1">
        <v>13</v>
      </c>
      <c r="Y3570" s="1">
        <v>140</v>
      </c>
      <c r="AA3570" s="1">
        <v>401</v>
      </c>
      <c r="AB3570" s="1337">
        <v>1944.56</v>
      </c>
    </row>
    <row r="3571" spans="1:28">
      <c r="A3571" s="1336" t="s">
        <v>1664</v>
      </c>
      <c r="B3571" s="2" t="s">
        <v>1697</v>
      </c>
      <c r="C3571" s="1" t="s">
        <v>1683</v>
      </c>
      <c r="D3571" s="1" t="s">
        <v>129</v>
      </c>
      <c r="E3571" s="1">
        <v>140083</v>
      </c>
      <c r="F3571" s="1336" t="s">
        <v>117</v>
      </c>
      <c r="G3571" s="1" t="s">
        <v>32</v>
      </c>
      <c r="H3571" s="1">
        <v>419842</v>
      </c>
      <c r="I3571" s="3">
        <v>42536</v>
      </c>
      <c r="J3571" s="3">
        <v>42520</v>
      </c>
      <c r="K3571" s="3">
        <v>42541</v>
      </c>
      <c r="L3571" s="1">
        <v>222551</v>
      </c>
      <c r="M3571" s="3">
        <v>42535</v>
      </c>
      <c r="N3571" s="1" t="s">
        <v>89</v>
      </c>
      <c r="O3571" s="1">
        <v>116572</v>
      </c>
      <c r="P3571" s="1">
        <v>4000</v>
      </c>
      <c r="Q3571" s="1">
        <v>49.2</v>
      </c>
      <c r="R3571" s="1337">
        <v>196800</v>
      </c>
      <c r="S3571" s="4">
        <v>-6853.12</v>
      </c>
      <c r="T3571" s="1">
        <v>45.055999999999997</v>
      </c>
      <c r="U3571" s="1337">
        <v>180224</v>
      </c>
      <c r="V3571" s="1">
        <v>0.22689999999999999</v>
      </c>
      <c r="W3571" s="1336">
        <v>907.72</v>
      </c>
      <c r="X3571" s="1">
        <v>13</v>
      </c>
      <c r="Y3571" s="1">
        <v>141</v>
      </c>
      <c r="AA3571" s="1">
        <v>401</v>
      </c>
      <c r="AB3571" s="1337">
        <v>16576</v>
      </c>
    </row>
    <row r="3572" spans="1:28">
      <c r="A3572" s="1336" t="s">
        <v>1664</v>
      </c>
      <c r="B3572" s="2" t="s">
        <v>1697</v>
      </c>
      <c r="C3572" s="1" t="s">
        <v>1683</v>
      </c>
      <c r="D3572" s="1" t="s">
        <v>129</v>
      </c>
      <c r="E3572" s="1">
        <v>130308</v>
      </c>
      <c r="F3572" s="1336" t="s">
        <v>126</v>
      </c>
      <c r="G3572" s="1" t="s">
        <v>32</v>
      </c>
      <c r="H3572" s="1">
        <v>419868</v>
      </c>
      <c r="I3572" s="3">
        <v>42537</v>
      </c>
      <c r="J3572" s="3">
        <v>42523</v>
      </c>
      <c r="K3572" s="3">
        <v>42543</v>
      </c>
      <c r="N3572" s="1" t="s">
        <v>89</v>
      </c>
      <c r="O3572" s="1">
        <v>116766</v>
      </c>
      <c r="P3572" s="1">
        <v>2000</v>
      </c>
      <c r="Q3572" s="1">
        <v>50.4</v>
      </c>
      <c r="R3572" s="1337">
        <v>100800</v>
      </c>
      <c r="S3572" s="4">
        <v>-1026.56</v>
      </c>
      <c r="T3572" s="1">
        <v>45.055999999999997</v>
      </c>
      <c r="U3572" s="1337">
        <v>90112</v>
      </c>
      <c r="V3572" s="1">
        <v>0.22689999999999999</v>
      </c>
      <c r="W3572" s="1336">
        <v>453.86</v>
      </c>
      <c r="X3572" s="1">
        <v>13</v>
      </c>
      <c r="Y3572" s="1">
        <v>141</v>
      </c>
      <c r="AA3572" s="1">
        <v>401</v>
      </c>
      <c r="AB3572" s="1337">
        <v>10688</v>
      </c>
    </row>
    <row r="3573" spans="1:28">
      <c r="A3573" s="1336" t="s">
        <v>1664</v>
      </c>
      <c r="B3573" s="2" t="s">
        <v>1697</v>
      </c>
      <c r="C3573" s="1" t="s">
        <v>1683</v>
      </c>
      <c r="D3573" s="1" t="s">
        <v>129</v>
      </c>
      <c r="E3573" s="1">
        <v>130023</v>
      </c>
      <c r="F3573" s="1336" t="s">
        <v>153</v>
      </c>
      <c r="G3573" s="1" t="s">
        <v>32</v>
      </c>
      <c r="H3573" s="1">
        <v>419928</v>
      </c>
      <c r="I3573" s="3">
        <v>42537</v>
      </c>
      <c r="J3573" s="3">
        <v>42528</v>
      </c>
      <c r="K3573" s="3">
        <v>42546</v>
      </c>
      <c r="N3573" s="1" t="s">
        <v>89</v>
      </c>
      <c r="O3573" s="1">
        <v>116907</v>
      </c>
      <c r="P3573" s="1">
        <v>2000</v>
      </c>
      <c r="Q3573" s="1">
        <v>49.39</v>
      </c>
      <c r="R3573" s="1337">
        <v>98780</v>
      </c>
      <c r="S3573" s="4">
        <v>-3046.56</v>
      </c>
      <c r="T3573" s="1">
        <v>45.055999999999997</v>
      </c>
      <c r="U3573" s="1337">
        <v>90112</v>
      </c>
      <c r="V3573" s="1">
        <v>0.22689999999999999</v>
      </c>
      <c r="W3573" s="1336">
        <v>453.86</v>
      </c>
      <c r="X3573" s="1">
        <v>13</v>
      </c>
      <c r="Y3573" s="1">
        <v>130</v>
      </c>
      <c r="AA3573" s="1">
        <v>401</v>
      </c>
      <c r="AB3573" s="1337">
        <v>8668</v>
      </c>
    </row>
    <row r="3574" spans="1:28">
      <c r="A3574" s="1336" t="s">
        <v>1664</v>
      </c>
      <c r="B3574" s="2" t="s">
        <v>1698</v>
      </c>
      <c r="C3574" s="1" t="s">
        <v>1699</v>
      </c>
      <c r="D3574" s="1" t="s">
        <v>65</v>
      </c>
      <c r="E3574" s="1">
        <v>140008</v>
      </c>
      <c r="F3574" s="1336" t="s">
        <v>123</v>
      </c>
      <c r="G3574" s="1" t="s">
        <v>32</v>
      </c>
      <c r="H3574" s="1">
        <v>419439</v>
      </c>
      <c r="I3574" s="3">
        <v>42534</v>
      </c>
      <c r="J3574" s="3">
        <v>42522</v>
      </c>
      <c r="K3574" s="3">
        <v>42541</v>
      </c>
      <c r="L3574" s="1">
        <v>222369</v>
      </c>
      <c r="M3574" s="3">
        <v>42532</v>
      </c>
      <c r="N3574" s="1" t="s">
        <v>89</v>
      </c>
      <c r="O3574" s="1">
        <v>116704</v>
      </c>
      <c r="P3574" s="1">
        <v>3000</v>
      </c>
      <c r="Q3574" s="1">
        <v>49.2</v>
      </c>
      <c r="R3574" s="1337">
        <v>147600</v>
      </c>
      <c r="S3574" s="4">
        <v>-5139.84</v>
      </c>
      <c r="T3574" s="1">
        <v>45.055999999999997</v>
      </c>
      <c r="U3574" s="1337">
        <v>135168</v>
      </c>
      <c r="V3574" s="1">
        <v>0.22689999999999999</v>
      </c>
      <c r="W3574" s="1336">
        <v>680.79</v>
      </c>
      <c r="X3574" s="1">
        <v>13</v>
      </c>
      <c r="Y3574" s="1">
        <v>141</v>
      </c>
      <c r="AA3574" s="1">
        <v>401</v>
      </c>
      <c r="AB3574" s="1337">
        <v>12432</v>
      </c>
    </row>
    <row r="3575" spans="1:28">
      <c r="A3575" s="1336" t="s">
        <v>1664</v>
      </c>
      <c r="B3575" s="2" t="s">
        <v>1700</v>
      </c>
      <c r="C3575" s="1" t="s">
        <v>1701</v>
      </c>
      <c r="D3575" s="1" t="s">
        <v>116</v>
      </c>
      <c r="E3575" s="1">
        <v>142060</v>
      </c>
      <c r="F3575" s="1336" t="s">
        <v>147</v>
      </c>
      <c r="G3575" s="1" t="s">
        <v>32</v>
      </c>
      <c r="H3575" s="1">
        <v>421434</v>
      </c>
      <c r="I3575" s="3">
        <v>42545</v>
      </c>
      <c r="J3575" s="3">
        <v>42500</v>
      </c>
      <c r="K3575" s="3">
        <v>42531</v>
      </c>
      <c r="N3575" s="1" t="s">
        <v>56</v>
      </c>
      <c r="O3575" s="1">
        <v>6038</v>
      </c>
      <c r="P3575" s="1">
        <v>1000</v>
      </c>
      <c r="Q3575" s="1">
        <v>51.1374</v>
      </c>
      <c r="R3575" s="1337">
        <v>51137.4</v>
      </c>
      <c r="S3575" s="1">
        <v>224.12</v>
      </c>
      <c r="T3575" s="1">
        <v>45.055999999999997</v>
      </c>
      <c r="U3575" s="1337">
        <v>45056</v>
      </c>
      <c r="V3575" s="1">
        <v>0.22689999999999999</v>
      </c>
      <c r="W3575" s="1336">
        <v>226.93</v>
      </c>
      <c r="X3575" s="1">
        <v>13</v>
      </c>
      <c r="Y3575" s="1">
        <v>143</v>
      </c>
      <c r="AA3575" s="1">
        <v>401</v>
      </c>
      <c r="AB3575" s="1337">
        <v>6081.4</v>
      </c>
    </row>
    <row r="3576" spans="1:28">
      <c r="A3576" s="1336" t="s">
        <v>1702</v>
      </c>
      <c r="B3576" s="2" t="s">
        <v>1703</v>
      </c>
      <c r="C3576" s="1" t="s">
        <v>1704</v>
      </c>
      <c r="D3576" s="1" t="s">
        <v>116</v>
      </c>
      <c r="E3576" s="1">
        <v>140083</v>
      </c>
      <c r="F3576" s="1336" t="s">
        <v>117</v>
      </c>
      <c r="G3576" s="1" t="s">
        <v>32</v>
      </c>
      <c r="H3576" s="1">
        <v>418131</v>
      </c>
      <c r="I3576" s="3">
        <v>42523</v>
      </c>
      <c r="J3576" s="3">
        <v>42515</v>
      </c>
      <c r="K3576" s="3">
        <v>42522</v>
      </c>
      <c r="L3576" s="1">
        <v>221544</v>
      </c>
      <c r="M3576" s="3">
        <v>42523</v>
      </c>
      <c r="N3576" s="1" t="s">
        <v>89</v>
      </c>
      <c r="O3576" s="1">
        <v>116474</v>
      </c>
      <c r="P3576" s="1">
        <v>1000</v>
      </c>
      <c r="Q3576" s="1">
        <v>69.91</v>
      </c>
      <c r="R3576" s="1337">
        <v>69910</v>
      </c>
      <c r="S3576" s="4">
        <v>-2763.69</v>
      </c>
      <c r="T3576" s="1">
        <v>64.313000000000002</v>
      </c>
      <c r="U3576" s="1337">
        <v>64313</v>
      </c>
      <c r="V3576" s="1">
        <v>0.31480000000000002</v>
      </c>
      <c r="W3576" s="1336">
        <v>314.83999999999997</v>
      </c>
      <c r="X3576" s="1">
        <v>13</v>
      </c>
      <c r="Y3576" s="1">
        <v>141</v>
      </c>
      <c r="AA3576" s="1">
        <v>401</v>
      </c>
      <c r="AB3576" s="1337">
        <v>5597</v>
      </c>
    </row>
    <row r="3577" spans="1:28">
      <c r="A3577" s="1336" t="s">
        <v>1702</v>
      </c>
      <c r="B3577" s="2" t="s">
        <v>1705</v>
      </c>
      <c r="C3577" s="1" t="s">
        <v>1704</v>
      </c>
      <c r="D3577" s="1" t="s">
        <v>76</v>
      </c>
      <c r="E3577" s="1">
        <v>140083</v>
      </c>
      <c r="F3577" s="1336" t="s">
        <v>117</v>
      </c>
      <c r="G3577" s="1" t="s">
        <v>32</v>
      </c>
      <c r="H3577" s="1">
        <v>418888</v>
      </c>
      <c r="I3577" s="3">
        <v>42529</v>
      </c>
      <c r="J3577" s="3">
        <v>42515</v>
      </c>
      <c r="K3577" s="3">
        <v>42536</v>
      </c>
      <c r="L3577" s="1">
        <v>221980</v>
      </c>
      <c r="M3577" s="3">
        <v>42528</v>
      </c>
      <c r="N3577" s="1" t="s">
        <v>89</v>
      </c>
      <c r="O3577" s="1">
        <v>116474</v>
      </c>
      <c r="P3577" s="1">
        <v>1000</v>
      </c>
      <c r="Q3577" s="1">
        <v>69.91</v>
      </c>
      <c r="R3577" s="1337">
        <v>69910</v>
      </c>
      <c r="S3577" s="4">
        <v>-2763.69</v>
      </c>
      <c r="T3577" s="1">
        <v>64.313000000000002</v>
      </c>
      <c r="U3577" s="1337">
        <v>64313</v>
      </c>
      <c r="V3577" s="1">
        <v>0.31480000000000002</v>
      </c>
      <c r="W3577" s="1336">
        <v>314.83999999999997</v>
      </c>
      <c r="X3577" s="1">
        <v>13</v>
      </c>
      <c r="Y3577" s="1">
        <v>141</v>
      </c>
      <c r="AA3577" s="1">
        <v>401</v>
      </c>
      <c r="AB3577" s="1337">
        <v>5597</v>
      </c>
    </row>
    <row r="3578" spans="1:28">
      <c r="A3578" s="1336" t="s">
        <v>1702</v>
      </c>
      <c r="B3578" s="2" t="s">
        <v>1706</v>
      </c>
      <c r="C3578" s="1" t="s">
        <v>1707</v>
      </c>
      <c r="D3578" s="1" t="s">
        <v>76</v>
      </c>
      <c r="E3578" s="1">
        <v>140147</v>
      </c>
      <c r="F3578" s="1336" t="s">
        <v>82</v>
      </c>
      <c r="G3578" s="1" t="s">
        <v>32</v>
      </c>
      <c r="H3578" s="1">
        <v>419772</v>
      </c>
      <c r="I3578" s="3">
        <v>42536</v>
      </c>
      <c r="J3578" s="3">
        <v>42527</v>
      </c>
      <c r="K3578" s="3">
        <v>42542</v>
      </c>
      <c r="L3578" s="1">
        <v>222561</v>
      </c>
      <c r="M3578" s="3">
        <v>42536</v>
      </c>
      <c r="N3578" s="1" t="s">
        <v>42</v>
      </c>
      <c r="O3578" s="1">
        <v>21638</v>
      </c>
      <c r="P3578" s="1">
        <v>500</v>
      </c>
      <c r="Q3578" s="1">
        <v>71.61</v>
      </c>
      <c r="R3578" s="1337">
        <v>35805</v>
      </c>
      <c r="S3578" s="1">
        <v>-531.85</v>
      </c>
      <c r="T3578" s="1">
        <v>64.313000000000002</v>
      </c>
      <c r="U3578" s="1337">
        <v>32156.5</v>
      </c>
      <c r="V3578" s="1">
        <v>0.31480000000000002</v>
      </c>
      <c r="W3578" s="1336">
        <v>157.41999999999999</v>
      </c>
      <c r="X3578" s="1">
        <v>13</v>
      </c>
      <c r="Y3578" s="1">
        <v>140</v>
      </c>
      <c r="AA3578" s="1">
        <v>401</v>
      </c>
      <c r="AB3578" s="1337">
        <v>3648.5</v>
      </c>
    </row>
    <row r="3579" spans="1:28">
      <c r="A3579" s="1336" t="s">
        <v>1702</v>
      </c>
      <c r="B3579" s="2" t="s">
        <v>1708</v>
      </c>
      <c r="C3579" s="1" t="s">
        <v>1704</v>
      </c>
      <c r="D3579" s="1" t="s">
        <v>116</v>
      </c>
      <c r="E3579" s="1">
        <v>130004</v>
      </c>
      <c r="F3579" s="1336" t="s">
        <v>125</v>
      </c>
      <c r="G3579" s="1" t="s">
        <v>32</v>
      </c>
      <c r="H3579" s="1">
        <v>418107</v>
      </c>
      <c r="I3579" s="3">
        <v>42523</v>
      </c>
      <c r="J3579" s="3">
        <v>42521</v>
      </c>
      <c r="K3579" s="3">
        <v>42523</v>
      </c>
      <c r="L3579" s="1">
        <v>221527</v>
      </c>
      <c r="M3579" s="3">
        <v>42523</v>
      </c>
      <c r="N3579" s="1" t="s">
        <v>89</v>
      </c>
      <c r="O3579" s="1">
        <v>116629</v>
      </c>
      <c r="P3579" s="1">
        <v>3000</v>
      </c>
      <c r="Q3579" s="1">
        <v>70.89</v>
      </c>
      <c r="R3579" s="1337">
        <v>212670</v>
      </c>
      <c r="S3579" s="4">
        <v>-5351.07</v>
      </c>
      <c r="T3579" s="1">
        <v>64.313000000000002</v>
      </c>
      <c r="U3579" s="1337">
        <v>192939</v>
      </c>
      <c r="V3579" s="1">
        <v>0.31480000000000002</v>
      </c>
      <c r="W3579" s="1336">
        <v>944.52</v>
      </c>
      <c r="X3579" s="1">
        <v>13</v>
      </c>
      <c r="Y3579" s="1">
        <v>130</v>
      </c>
      <c r="AA3579" s="1">
        <v>401</v>
      </c>
      <c r="AB3579" s="1337">
        <v>19731</v>
      </c>
    </row>
    <row r="3580" spans="1:28">
      <c r="A3580" s="1336" t="s">
        <v>1702</v>
      </c>
      <c r="B3580" s="2" t="s">
        <v>1708</v>
      </c>
      <c r="C3580" s="1" t="s">
        <v>1704</v>
      </c>
      <c r="D3580" s="1" t="s">
        <v>116</v>
      </c>
      <c r="E3580" s="1">
        <v>140083</v>
      </c>
      <c r="F3580" s="1336" t="s">
        <v>117</v>
      </c>
      <c r="G3580" s="1" t="s">
        <v>32</v>
      </c>
      <c r="H3580" s="1">
        <v>418289</v>
      </c>
      <c r="I3580" s="3">
        <v>42524</v>
      </c>
      <c r="J3580" s="3">
        <v>42520</v>
      </c>
      <c r="K3580" s="3">
        <v>42522</v>
      </c>
      <c r="L3580" s="1">
        <v>221599</v>
      </c>
      <c r="M3580" s="3">
        <v>42523</v>
      </c>
      <c r="N3580" s="1" t="s">
        <v>89</v>
      </c>
      <c r="O3580" s="1">
        <v>116572</v>
      </c>
      <c r="P3580" s="1">
        <v>1000</v>
      </c>
      <c r="Q3580" s="1">
        <v>69.91</v>
      </c>
      <c r="R3580" s="1337">
        <v>69910</v>
      </c>
      <c r="S3580" s="4">
        <v>-2763.69</v>
      </c>
      <c r="T3580" s="1">
        <v>64.313000000000002</v>
      </c>
      <c r="U3580" s="1337">
        <v>64313</v>
      </c>
      <c r="V3580" s="1">
        <v>0.31480000000000002</v>
      </c>
      <c r="W3580" s="1336">
        <v>314.83999999999997</v>
      </c>
      <c r="X3580" s="1">
        <v>13</v>
      </c>
      <c r="Y3580" s="1">
        <v>141</v>
      </c>
      <c r="AA3580" s="1">
        <v>401</v>
      </c>
      <c r="AB3580" s="1337">
        <v>5597</v>
      </c>
    </row>
    <row r="3581" spans="1:28">
      <c r="A3581" s="1336" t="s">
        <v>1702</v>
      </c>
      <c r="B3581" s="2" t="s">
        <v>1708</v>
      </c>
      <c r="C3581" s="1" t="s">
        <v>1704</v>
      </c>
      <c r="D3581" s="1" t="s">
        <v>116</v>
      </c>
      <c r="E3581" s="1">
        <v>130003</v>
      </c>
      <c r="F3581" s="1336" t="s">
        <v>145</v>
      </c>
      <c r="G3581" s="1" t="s">
        <v>32</v>
      </c>
      <c r="H3581" s="1">
        <v>418345</v>
      </c>
      <c r="I3581" s="3">
        <v>42525</v>
      </c>
      <c r="J3581" s="3">
        <v>42522</v>
      </c>
      <c r="K3581" s="3">
        <v>42537</v>
      </c>
      <c r="N3581" s="1" t="s">
        <v>89</v>
      </c>
      <c r="O3581" s="1">
        <v>116683</v>
      </c>
      <c r="P3581" s="1">
        <v>5000</v>
      </c>
      <c r="Q3581" s="1">
        <v>70.180000000000007</v>
      </c>
      <c r="R3581" s="1337">
        <v>350900</v>
      </c>
      <c r="S3581" s="4">
        <v>-12468.45</v>
      </c>
      <c r="T3581" s="1">
        <v>64.313000000000002</v>
      </c>
      <c r="U3581" s="1337">
        <v>321565</v>
      </c>
      <c r="V3581" s="1">
        <v>0.31480000000000002</v>
      </c>
      <c r="W3581" s="1337">
        <v>1574.2</v>
      </c>
      <c r="X3581" s="1">
        <v>13</v>
      </c>
      <c r="Y3581" s="1">
        <v>130</v>
      </c>
      <c r="AA3581" s="1">
        <v>401</v>
      </c>
      <c r="AB3581" s="1337">
        <v>29335</v>
      </c>
    </row>
    <row r="3582" spans="1:28">
      <c r="A3582" s="1336" t="s">
        <v>1702</v>
      </c>
      <c r="B3582" s="2" t="s">
        <v>1708</v>
      </c>
      <c r="C3582" s="1" t="s">
        <v>1704</v>
      </c>
      <c r="D3582" s="1" t="s">
        <v>116</v>
      </c>
      <c r="E3582" s="1">
        <v>130308</v>
      </c>
      <c r="F3582" s="1336" t="s">
        <v>126</v>
      </c>
      <c r="G3582" s="1" t="s">
        <v>32</v>
      </c>
      <c r="H3582" s="1">
        <v>418399</v>
      </c>
      <c r="I3582" s="3">
        <v>42527</v>
      </c>
      <c r="J3582" s="3">
        <v>42523</v>
      </c>
      <c r="K3582" s="3">
        <v>42524</v>
      </c>
      <c r="N3582" s="1" t="s">
        <v>89</v>
      </c>
      <c r="O3582" s="1">
        <v>116765</v>
      </c>
      <c r="P3582" s="1">
        <v>2000</v>
      </c>
      <c r="Q3582" s="1">
        <v>71.61</v>
      </c>
      <c r="R3582" s="1337">
        <v>143220</v>
      </c>
      <c r="S3582" s="4">
        <v>-2127.38</v>
      </c>
      <c r="T3582" s="1">
        <v>64.313000000000002</v>
      </c>
      <c r="U3582" s="1337">
        <v>128626</v>
      </c>
      <c r="V3582" s="1">
        <v>0.31480000000000002</v>
      </c>
      <c r="W3582" s="1336">
        <v>629.67999999999995</v>
      </c>
      <c r="X3582" s="1">
        <v>13</v>
      </c>
      <c r="Y3582" s="1">
        <v>141</v>
      </c>
      <c r="AA3582" s="1">
        <v>401</v>
      </c>
      <c r="AB3582" s="1337">
        <v>14594</v>
      </c>
    </row>
    <row r="3583" spans="1:28">
      <c r="A3583" s="1336" t="s">
        <v>1702</v>
      </c>
      <c r="B3583" s="2" t="s">
        <v>1708</v>
      </c>
      <c r="C3583" s="1" t="s">
        <v>1704</v>
      </c>
      <c r="D3583" s="1" t="s">
        <v>116</v>
      </c>
      <c r="E3583" s="1">
        <v>140008</v>
      </c>
      <c r="F3583" s="1336" t="s">
        <v>123</v>
      </c>
      <c r="G3583" s="1" t="s">
        <v>32</v>
      </c>
      <c r="H3583" s="1">
        <v>418464</v>
      </c>
      <c r="I3583" s="3">
        <v>42525</v>
      </c>
      <c r="J3583" s="3">
        <v>42522</v>
      </c>
      <c r="K3583" s="3">
        <v>42527</v>
      </c>
      <c r="L3583" s="1">
        <v>221722</v>
      </c>
      <c r="M3583" s="3">
        <v>42525</v>
      </c>
      <c r="N3583" s="1" t="s">
        <v>89</v>
      </c>
      <c r="O3583" s="1">
        <v>116704</v>
      </c>
      <c r="P3583" s="1">
        <v>5000</v>
      </c>
      <c r="Q3583" s="1">
        <v>69.91</v>
      </c>
      <c r="R3583" s="1337">
        <v>349550</v>
      </c>
      <c r="S3583" s="4">
        <v>-13818.45</v>
      </c>
      <c r="T3583" s="1">
        <v>64.313000000000002</v>
      </c>
      <c r="U3583" s="1337">
        <v>321565</v>
      </c>
      <c r="V3583" s="1">
        <v>0.31480000000000002</v>
      </c>
      <c r="W3583" s="1337">
        <v>1574.2</v>
      </c>
      <c r="X3583" s="1">
        <v>13</v>
      </c>
      <c r="Y3583" s="1">
        <v>141</v>
      </c>
      <c r="AA3583" s="1">
        <v>401</v>
      </c>
      <c r="AB3583" s="1337">
        <v>27985</v>
      </c>
    </row>
    <row r="3584" spans="1:28">
      <c r="A3584" s="1336" t="s">
        <v>1702</v>
      </c>
      <c r="B3584" s="2" t="s">
        <v>1708</v>
      </c>
      <c r="C3584" s="1" t="s">
        <v>1704</v>
      </c>
      <c r="D3584" s="1" t="s">
        <v>116</v>
      </c>
      <c r="E3584" s="1">
        <v>130100</v>
      </c>
      <c r="F3584" s="1336" t="s">
        <v>1417</v>
      </c>
      <c r="G3584" s="1" t="s">
        <v>32</v>
      </c>
      <c r="H3584" s="1">
        <v>418565</v>
      </c>
      <c r="I3584" s="3">
        <v>42527</v>
      </c>
      <c r="J3584" s="3">
        <v>42521</v>
      </c>
      <c r="K3584" s="3">
        <v>42522</v>
      </c>
      <c r="L3584" s="1">
        <v>221783</v>
      </c>
      <c r="M3584" s="3">
        <v>42526</v>
      </c>
      <c r="N3584" s="1" t="s">
        <v>89</v>
      </c>
      <c r="O3584" s="1">
        <v>116650</v>
      </c>
      <c r="P3584" s="1">
        <v>1000</v>
      </c>
      <c r="Q3584" s="1">
        <v>69.91</v>
      </c>
      <c r="R3584" s="1337">
        <v>69910</v>
      </c>
      <c r="S3584" s="4">
        <v>-2763.69</v>
      </c>
      <c r="T3584" s="1">
        <v>64.313000000000002</v>
      </c>
      <c r="U3584" s="1337">
        <v>64313</v>
      </c>
      <c r="V3584" s="1">
        <v>0.31480000000000002</v>
      </c>
      <c r="W3584" s="1336">
        <v>314.83999999999997</v>
      </c>
      <c r="X3584" s="1">
        <v>13</v>
      </c>
      <c r="Y3584" s="1">
        <v>135</v>
      </c>
      <c r="Z3584" s="1" t="s">
        <v>436</v>
      </c>
      <c r="AA3584" s="1">
        <v>401</v>
      </c>
      <c r="AB3584" s="1337">
        <v>5597</v>
      </c>
    </row>
    <row r="3585" spans="1:28">
      <c r="A3585" s="1336" t="s">
        <v>1702</v>
      </c>
      <c r="B3585" s="2" t="s">
        <v>1708</v>
      </c>
      <c r="C3585" s="1" t="s">
        <v>1704</v>
      </c>
      <c r="D3585" s="1" t="s">
        <v>116</v>
      </c>
      <c r="E3585" s="1">
        <v>130241</v>
      </c>
      <c r="F3585" s="1336" t="s">
        <v>368</v>
      </c>
      <c r="G3585" s="1" t="s">
        <v>32</v>
      </c>
      <c r="H3585" s="1">
        <v>418828</v>
      </c>
      <c r="I3585" s="3">
        <v>42528</v>
      </c>
      <c r="J3585" s="3">
        <v>42528</v>
      </c>
      <c r="K3585" s="3">
        <v>42528</v>
      </c>
      <c r="L3585" s="1">
        <v>221975</v>
      </c>
      <c r="M3585" s="3">
        <v>42528</v>
      </c>
      <c r="N3585" s="1" t="s">
        <v>89</v>
      </c>
      <c r="O3585" s="1">
        <v>116886</v>
      </c>
      <c r="P3585" s="1">
        <v>5000</v>
      </c>
      <c r="Q3585" s="1">
        <v>66.5</v>
      </c>
      <c r="R3585" s="1337">
        <v>332500</v>
      </c>
      <c r="S3585" s="4">
        <v>-30868.45</v>
      </c>
      <c r="T3585" s="1">
        <v>64.313000000000002</v>
      </c>
      <c r="U3585" s="1337">
        <v>321565</v>
      </c>
      <c r="V3585" s="1">
        <v>0.31480000000000002</v>
      </c>
      <c r="W3585" s="1337">
        <v>1574.2</v>
      </c>
      <c r="X3585" s="1">
        <v>13</v>
      </c>
      <c r="Y3585" s="1">
        <v>135</v>
      </c>
      <c r="Z3585" s="1" t="s">
        <v>143</v>
      </c>
      <c r="AA3585" s="1">
        <v>401</v>
      </c>
      <c r="AB3585" s="1337">
        <v>10935</v>
      </c>
    </row>
    <row r="3586" spans="1:28">
      <c r="A3586" s="1336" t="s">
        <v>1702</v>
      </c>
      <c r="B3586" s="2" t="s">
        <v>1708</v>
      </c>
      <c r="C3586" s="1" t="s">
        <v>1704</v>
      </c>
      <c r="D3586" s="1" t="s">
        <v>116</v>
      </c>
      <c r="E3586" s="1">
        <v>130236</v>
      </c>
      <c r="F3586" s="1336" t="s">
        <v>427</v>
      </c>
      <c r="G3586" s="1" t="s">
        <v>32</v>
      </c>
      <c r="H3586" s="1">
        <v>418906</v>
      </c>
      <c r="I3586" s="3">
        <v>42529</v>
      </c>
      <c r="J3586" s="3">
        <v>42527</v>
      </c>
      <c r="K3586" s="3">
        <v>42528</v>
      </c>
      <c r="L3586" s="1">
        <v>222021</v>
      </c>
      <c r="M3586" s="3">
        <v>42528</v>
      </c>
      <c r="N3586" s="1" t="s">
        <v>89</v>
      </c>
      <c r="O3586" s="1">
        <v>116844</v>
      </c>
      <c r="P3586" s="1">
        <v>1000</v>
      </c>
      <c r="Q3586" s="1">
        <v>67.52</v>
      </c>
      <c r="R3586" s="1337">
        <v>67520</v>
      </c>
      <c r="S3586" s="4">
        <v>-5153.6899999999996</v>
      </c>
      <c r="T3586" s="1">
        <v>64.313000000000002</v>
      </c>
      <c r="U3586" s="1337">
        <v>64313</v>
      </c>
      <c r="V3586" s="1">
        <v>0.31480000000000002</v>
      </c>
      <c r="W3586" s="1336">
        <v>314.83999999999997</v>
      </c>
      <c r="X3586" s="1">
        <v>13</v>
      </c>
      <c r="Y3586" s="1">
        <v>135</v>
      </c>
      <c r="Z3586" s="1" t="s">
        <v>143</v>
      </c>
      <c r="AA3586" s="1">
        <v>401</v>
      </c>
      <c r="AB3586" s="1337">
        <v>3207</v>
      </c>
    </row>
    <row r="3587" spans="1:28">
      <c r="A3587" s="1336" t="s">
        <v>1702</v>
      </c>
      <c r="B3587" s="2" t="s">
        <v>1708</v>
      </c>
      <c r="C3587" s="1" t="s">
        <v>1704</v>
      </c>
      <c r="D3587" s="1" t="s">
        <v>116</v>
      </c>
      <c r="E3587" s="1">
        <v>130060</v>
      </c>
      <c r="F3587" s="1336" t="s">
        <v>413</v>
      </c>
      <c r="G3587" s="1" t="s">
        <v>32</v>
      </c>
      <c r="H3587" s="1">
        <v>418930</v>
      </c>
      <c r="I3587" s="3">
        <v>42529</v>
      </c>
      <c r="J3587" s="3">
        <v>42524</v>
      </c>
      <c r="K3587" s="3">
        <v>42527</v>
      </c>
      <c r="L3587" s="1">
        <v>222063</v>
      </c>
      <c r="M3587" s="3">
        <v>42529</v>
      </c>
      <c r="N3587" s="1" t="s">
        <v>89</v>
      </c>
      <c r="O3587" s="1">
        <v>116801</v>
      </c>
      <c r="P3587" s="1">
        <v>1000</v>
      </c>
      <c r="Q3587" s="1">
        <v>69.91</v>
      </c>
      <c r="R3587" s="1337">
        <v>69910</v>
      </c>
      <c r="S3587" s="4">
        <v>-2763.69</v>
      </c>
      <c r="T3587" s="1">
        <v>64.313000000000002</v>
      </c>
      <c r="U3587" s="1337">
        <v>64313</v>
      </c>
      <c r="V3587" s="1">
        <v>0.31480000000000002</v>
      </c>
      <c r="W3587" s="1336">
        <v>314.83999999999997</v>
      </c>
      <c r="X3587" s="1">
        <v>13</v>
      </c>
      <c r="Y3587" s="1">
        <v>135</v>
      </c>
      <c r="Z3587" s="1" t="s">
        <v>90</v>
      </c>
      <c r="AA3587" s="1">
        <v>401</v>
      </c>
      <c r="AB3587" s="1337">
        <v>5597</v>
      </c>
    </row>
    <row r="3588" spans="1:28">
      <c r="A3588" s="1336" t="s">
        <v>1702</v>
      </c>
      <c r="B3588" s="2" t="s">
        <v>1708</v>
      </c>
      <c r="C3588" s="1" t="s">
        <v>1704</v>
      </c>
      <c r="D3588" s="1" t="s">
        <v>116</v>
      </c>
      <c r="E3588" s="1">
        <v>130023</v>
      </c>
      <c r="F3588" s="1336" t="s">
        <v>153</v>
      </c>
      <c r="G3588" s="1" t="s">
        <v>32</v>
      </c>
      <c r="H3588" s="1">
        <v>419043</v>
      </c>
      <c r="I3588" s="3">
        <v>42530</v>
      </c>
      <c r="J3588" s="3">
        <v>42528</v>
      </c>
      <c r="K3588" s="3">
        <v>42529</v>
      </c>
      <c r="N3588" s="1" t="s">
        <v>89</v>
      </c>
      <c r="O3588" s="1">
        <v>116907</v>
      </c>
      <c r="P3588" s="1">
        <v>3000</v>
      </c>
      <c r="Q3588" s="1">
        <v>70.180000000000007</v>
      </c>
      <c r="R3588" s="1337">
        <v>210540</v>
      </c>
      <c r="S3588" s="4">
        <v>-7481.07</v>
      </c>
      <c r="T3588" s="1">
        <v>64.313000000000002</v>
      </c>
      <c r="U3588" s="1337">
        <v>192939</v>
      </c>
      <c r="V3588" s="1">
        <v>0.31480000000000002</v>
      </c>
      <c r="W3588" s="1336">
        <v>944.52</v>
      </c>
      <c r="X3588" s="1">
        <v>13</v>
      </c>
      <c r="Y3588" s="1">
        <v>130</v>
      </c>
      <c r="AA3588" s="1">
        <v>401</v>
      </c>
      <c r="AB3588" s="1337">
        <v>17601</v>
      </c>
    </row>
    <row r="3589" spans="1:28">
      <c r="A3589" s="1336" t="s">
        <v>1702</v>
      </c>
      <c r="B3589" s="2" t="s">
        <v>1708</v>
      </c>
      <c r="C3589" s="1" t="s">
        <v>1704</v>
      </c>
      <c r="D3589" s="1" t="s">
        <v>116</v>
      </c>
      <c r="E3589" s="1">
        <v>130140</v>
      </c>
      <c r="F3589" s="1336" t="s">
        <v>222</v>
      </c>
      <c r="G3589" s="1" t="s">
        <v>32</v>
      </c>
      <c r="H3589" s="1">
        <v>419107</v>
      </c>
      <c r="I3589" s="3">
        <v>42531</v>
      </c>
      <c r="J3589" s="3">
        <v>42529</v>
      </c>
      <c r="K3589" s="3">
        <v>42530</v>
      </c>
      <c r="N3589" s="1" t="s">
        <v>89</v>
      </c>
      <c r="O3589" s="1">
        <v>117025</v>
      </c>
      <c r="P3589" s="1">
        <v>1000</v>
      </c>
      <c r="Q3589" s="1">
        <v>71.61</v>
      </c>
      <c r="R3589" s="1337">
        <v>71610</v>
      </c>
      <c r="S3589" s="4">
        <v>-1063.69</v>
      </c>
      <c r="T3589" s="1">
        <v>64.313000000000002</v>
      </c>
      <c r="U3589" s="1337">
        <v>64313</v>
      </c>
      <c r="V3589" s="1">
        <v>0.31480000000000002</v>
      </c>
      <c r="W3589" s="1336">
        <v>314.83999999999997</v>
      </c>
      <c r="X3589" s="1">
        <v>13</v>
      </c>
      <c r="Y3589" s="1">
        <v>130</v>
      </c>
      <c r="AA3589" s="1">
        <v>401</v>
      </c>
      <c r="AB3589" s="1337">
        <v>7297</v>
      </c>
    </row>
    <row r="3590" spans="1:28">
      <c r="A3590" s="1336" t="s">
        <v>1702</v>
      </c>
      <c r="B3590" s="2" t="s">
        <v>1708</v>
      </c>
      <c r="C3590" s="1" t="s">
        <v>1704</v>
      </c>
      <c r="D3590" s="1" t="s">
        <v>116</v>
      </c>
      <c r="E3590" s="1">
        <v>130023</v>
      </c>
      <c r="F3590" s="1336" t="s">
        <v>153</v>
      </c>
      <c r="G3590" s="1" t="s">
        <v>32</v>
      </c>
      <c r="H3590" s="1">
        <v>419121</v>
      </c>
      <c r="I3590" s="3">
        <v>42531</v>
      </c>
      <c r="J3590" s="3">
        <v>42530</v>
      </c>
      <c r="K3590" s="3">
        <v>42530</v>
      </c>
      <c r="N3590" s="1" t="s">
        <v>89</v>
      </c>
      <c r="O3590" s="1">
        <v>117057</v>
      </c>
      <c r="P3590" s="1">
        <v>3000</v>
      </c>
      <c r="Q3590" s="1">
        <v>70.180000000000007</v>
      </c>
      <c r="R3590" s="1337">
        <v>210540</v>
      </c>
      <c r="S3590" s="4">
        <v>-7481.07</v>
      </c>
      <c r="T3590" s="1">
        <v>64.313000000000002</v>
      </c>
      <c r="U3590" s="1337">
        <v>192939</v>
      </c>
      <c r="V3590" s="1">
        <v>0.31480000000000002</v>
      </c>
      <c r="W3590" s="1336">
        <v>944.52</v>
      </c>
      <c r="X3590" s="1">
        <v>13</v>
      </c>
      <c r="Y3590" s="1">
        <v>130</v>
      </c>
      <c r="AA3590" s="1">
        <v>401</v>
      </c>
      <c r="AB3590" s="1337">
        <v>17601</v>
      </c>
    </row>
    <row r="3591" spans="1:28">
      <c r="A3591" s="1336" t="s">
        <v>1702</v>
      </c>
      <c r="B3591" s="2" t="s">
        <v>1708</v>
      </c>
      <c r="C3591" s="1" t="s">
        <v>1704</v>
      </c>
      <c r="D3591" s="1" t="s">
        <v>116</v>
      </c>
      <c r="E3591" s="1">
        <v>130007</v>
      </c>
      <c r="F3591" s="1336" t="s">
        <v>146</v>
      </c>
      <c r="G3591" s="1" t="s">
        <v>32</v>
      </c>
      <c r="H3591" s="1">
        <v>419169</v>
      </c>
      <c r="I3591" s="3">
        <v>42531</v>
      </c>
      <c r="J3591" s="3">
        <v>42517</v>
      </c>
      <c r="K3591" s="3">
        <v>42523</v>
      </c>
      <c r="L3591" s="1">
        <v>222210</v>
      </c>
      <c r="M3591" s="3">
        <v>42531</v>
      </c>
      <c r="N3591" s="1" t="s">
        <v>89</v>
      </c>
      <c r="O3591" s="1">
        <v>116532</v>
      </c>
      <c r="P3591" s="1">
        <v>500</v>
      </c>
      <c r="Q3591" s="1">
        <v>71.61</v>
      </c>
      <c r="R3591" s="1337">
        <v>35805</v>
      </c>
      <c r="S3591" s="1">
        <v>-531.85</v>
      </c>
      <c r="T3591" s="1">
        <v>64.313000000000002</v>
      </c>
      <c r="U3591" s="1337">
        <v>32156.5</v>
      </c>
      <c r="V3591" s="1">
        <v>0.31480000000000002</v>
      </c>
      <c r="W3591" s="1336">
        <v>157.41999999999999</v>
      </c>
      <c r="X3591" s="1">
        <v>13</v>
      </c>
      <c r="Y3591" s="1">
        <v>130</v>
      </c>
      <c r="AA3591" s="1">
        <v>401</v>
      </c>
      <c r="AB3591" s="1337">
        <v>3648.5</v>
      </c>
    </row>
    <row r="3592" spans="1:28">
      <c r="A3592" s="1336" t="s">
        <v>1702</v>
      </c>
      <c r="B3592" s="2" t="s">
        <v>1708</v>
      </c>
      <c r="C3592" s="1" t="s">
        <v>1704</v>
      </c>
      <c r="D3592" s="1" t="s">
        <v>116</v>
      </c>
      <c r="E3592" s="1">
        <v>130001</v>
      </c>
      <c r="F3592" s="1336" t="s">
        <v>132</v>
      </c>
      <c r="G3592" s="1" t="s">
        <v>32</v>
      </c>
      <c r="H3592" s="1">
        <v>419279</v>
      </c>
      <c r="I3592" s="3">
        <v>42532</v>
      </c>
      <c r="J3592" s="3">
        <v>42528</v>
      </c>
      <c r="K3592" s="3">
        <v>42529</v>
      </c>
      <c r="N3592" s="1" t="s">
        <v>89</v>
      </c>
      <c r="O3592" s="1">
        <v>116968</v>
      </c>
      <c r="P3592" s="1">
        <v>4000</v>
      </c>
      <c r="Q3592" s="1">
        <v>69.91</v>
      </c>
      <c r="R3592" s="1337">
        <v>279640</v>
      </c>
      <c r="S3592" s="4">
        <v>-11054.76</v>
      </c>
      <c r="T3592" s="1">
        <v>64.313000000000002</v>
      </c>
      <c r="U3592" s="1337">
        <v>257252</v>
      </c>
      <c r="V3592" s="1">
        <v>0.31480000000000002</v>
      </c>
      <c r="W3592" s="1337">
        <v>1259.3599999999999</v>
      </c>
      <c r="X3592" s="1">
        <v>13</v>
      </c>
      <c r="Y3592" s="1">
        <v>130</v>
      </c>
      <c r="AA3592" s="1">
        <v>401</v>
      </c>
      <c r="AB3592" s="1337">
        <v>22388</v>
      </c>
    </row>
    <row r="3593" spans="1:28">
      <c r="A3593" s="1336" t="s">
        <v>1702</v>
      </c>
      <c r="B3593" s="2" t="s">
        <v>1708</v>
      </c>
      <c r="C3593" s="1" t="s">
        <v>1704</v>
      </c>
      <c r="D3593" s="1" t="s">
        <v>116</v>
      </c>
      <c r="E3593" s="1">
        <v>130339</v>
      </c>
      <c r="F3593" s="1336" t="s">
        <v>258</v>
      </c>
      <c r="G3593" s="1" t="s">
        <v>32</v>
      </c>
      <c r="H3593" s="1">
        <v>419393</v>
      </c>
      <c r="I3593" s="3">
        <v>42532</v>
      </c>
      <c r="J3593" s="3">
        <v>42527</v>
      </c>
      <c r="K3593" s="3">
        <v>42529</v>
      </c>
      <c r="L3593" s="1">
        <v>222251</v>
      </c>
      <c r="M3593" s="3">
        <v>42531</v>
      </c>
      <c r="N3593" s="1" t="s">
        <v>89</v>
      </c>
      <c r="O3593" s="1">
        <v>116855</v>
      </c>
      <c r="P3593" s="1">
        <v>2000</v>
      </c>
      <c r="Q3593" s="1">
        <v>66.5</v>
      </c>
      <c r="R3593" s="1337">
        <v>133000</v>
      </c>
      <c r="S3593" s="4">
        <v>-12347.38</v>
      </c>
      <c r="T3593" s="1">
        <v>64.313000000000002</v>
      </c>
      <c r="U3593" s="1337">
        <v>128626</v>
      </c>
      <c r="V3593" s="1">
        <v>0.31480000000000002</v>
      </c>
      <c r="W3593" s="1336">
        <v>629.67999999999995</v>
      </c>
      <c r="X3593" s="1">
        <v>13</v>
      </c>
      <c r="Y3593" s="1">
        <v>135</v>
      </c>
      <c r="Z3593" s="1" t="s">
        <v>259</v>
      </c>
      <c r="AA3593" s="1">
        <v>401</v>
      </c>
      <c r="AB3593" s="1337">
        <v>4374</v>
      </c>
    </row>
    <row r="3594" spans="1:28">
      <c r="A3594" s="1336" t="s">
        <v>1702</v>
      </c>
      <c r="B3594" s="2" t="s">
        <v>1708</v>
      </c>
      <c r="C3594" s="1" t="s">
        <v>1704</v>
      </c>
      <c r="D3594" s="1" t="s">
        <v>116</v>
      </c>
      <c r="E3594" s="1">
        <v>130339</v>
      </c>
      <c r="F3594" s="1336" t="s">
        <v>258</v>
      </c>
      <c r="G3594" s="1" t="s">
        <v>32</v>
      </c>
      <c r="H3594" s="1">
        <v>419447</v>
      </c>
      <c r="I3594" s="3">
        <v>42534</v>
      </c>
      <c r="J3594" s="3">
        <v>42527</v>
      </c>
      <c r="K3594" s="3">
        <v>42528</v>
      </c>
      <c r="L3594" s="1">
        <v>222350</v>
      </c>
      <c r="M3594" s="3">
        <v>42532</v>
      </c>
      <c r="N3594" s="1" t="s">
        <v>89</v>
      </c>
      <c r="O3594" s="1">
        <v>116865</v>
      </c>
      <c r="P3594" s="1">
        <v>500</v>
      </c>
      <c r="Q3594" s="1">
        <v>66.5</v>
      </c>
      <c r="R3594" s="1337">
        <v>33250</v>
      </c>
      <c r="S3594" s="4">
        <v>-3086.85</v>
      </c>
      <c r="T3594" s="1">
        <v>64.313000000000002</v>
      </c>
      <c r="U3594" s="1337">
        <v>32156.5</v>
      </c>
      <c r="V3594" s="1">
        <v>0.31480000000000002</v>
      </c>
      <c r="W3594" s="1336">
        <v>157.41999999999999</v>
      </c>
      <c r="X3594" s="1">
        <v>13</v>
      </c>
      <c r="Y3594" s="1">
        <v>135</v>
      </c>
      <c r="Z3594" s="1" t="s">
        <v>259</v>
      </c>
      <c r="AA3594" s="1">
        <v>401</v>
      </c>
      <c r="AB3594" s="1337">
        <v>1093.5</v>
      </c>
    </row>
    <row r="3595" spans="1:28">
      <c r="A3595" s="1336" t="s">
        <v>1702</v>
      </c>
      <c r="B3595" s="2" t="s">
        <v>1708</v>
      </c>
      <c r="C3595" s="1" t="s">
        <v>1704</v>
      </c>
      <c r="D3595" s="1" t="s">
        <v>116</v>
      </c>
      <c r="E3595" s="1">
        <v>130089</v>
      </c>
      <c r="F3595" s="1336" t="s">
        <v>1374</v>
      </c>
      <c r="G3595" s="1" t="s">
        <v>32</v>
      </c>
      <c r="H3595" s="1">
        <v>419480</v>
      </c>
      <c r="I3595" s="3">
        <v>42534</v>
      </c>
      <c r="J3595" s="3">
        <v>42527</v>
      </c>
      <c r="K3595" s="3">
        <v>42529</v>
      </c>
      <c r="L3595" s="1">
        <v>222406</v>
      </c>
      <c r="M3595" s="3">
        <v>42534</v>
      </c>
      <c r="N3595" s="1" t="s">
        <v>89</v>
      </c>
      <c r="O3595" s="1">
        <v>116859</v>
      </c>
      <c r="P3595" s="1">
        <v>100</v>
      </c>
      <c r="Q3595" s="1">
        <v>71.61</v>
      </c>
      <c r="R3595" s="1337">
        <v>7161</v>
      </c>
      <c r="S3595" s="1">
        <v>-106.37</v>
      </c>
      <c r="T3595" s="1">
        <v>64.313000000000002</v>
      </c>
      <c r="U3595" s="1337">
        <v>6431.3</v>
      </c>
      <c r="V3595" s="1">
        <v>0.31480000000000002</v>
      </c>
      <c r="W3595" s="1336">
        <v>31.484000000000002</v>
      </c>
      <c r="X3595" s="1">
        <v>13</v>
      </c>
      <c r="Y3595" s="1">
        <v>135</v>
      </c>
      <c r="Z3595" s="1" t="s">
        <v>143</v>
      </c>
      <c r="AA3595" s="1">
        <v>401</v>
      </c>
      <c r="AB3595" s="1336">
        <v>729.7</v>
      </c>
    </row>
    <row r="3596" spans="1:28">
      <c r="A3596" s="1336" t="s">
        <v>1702</v>
      </c>
      <c r="B3596" s="2" t="s">
        <v>1708</v>
      </c>
      <c r="C3596" s="1" t="s">
        <v>1704</v>
      </c>
      <c r="D3596" s="1" t="s">
        <v>116</v>
      </c>
      <c r="E3596" s="1">
        <v>130308</v>
      </c>
      <c r="F3596" s="1336" t="s">
        <v>126</v>
      </c>
      <c r="G3596" s="1" t="s">
        <v>32</v>
      </c>
      <c r="H3596" s="1">
        <v>419513</v>
      </c>
      <c r="I3596" s="3">
        <v>42534</v>
      </c>
      <c r="J3596" s="3">
        <v>42529</v>
      </c>
      <c r="K3596" s="3">
        <v>42530</v>
      </c>
      <c r="N3596" s="1" t="s">
        <v>89</v>
      </c>
      <c r="O3596" s="1">
        <v>116999</v>
      </c>
      <c r="P3596" s="1">
        <v>3000</v>
      </c>
      <c r="Q3596" s="1">
        <v>70.180000000000007</v>
      </c>
      <c r="R3596" s="1337">
        <v>210540</v>
      </c>
      <c r="S3596" s="4">
        <v>-7481.07</v>
      </c>
      <c r="T3596" s="1">
        <v>64.313000000000002</v>
      </c>
      <c r="U3596" s="1337">
        <v>192939</v>
      </c>
      <c r="V3596" s="1">
        <v>0.31480000000000002</v>
      </c>
      <c r="W3596" s="1336">
        <v>944.52</v>
      </c>
      <c r="X3596" s="1">
        <v>13</v>
      </c>
      <c r="Y3596" s="1">
        <v>141</v>
      </c>
      <c r="AA3596" s="1">
        <v>401</v>
      </c>
      <c r="AB3596" s="1337">
        <v>17601</v>
      </c>
    </row>
    <row r="3597" spans="1:28">
      <c r="A3597" s="1336" t="s">
        <v>1702</v>
      </c>
      <c r="B3597" s="2" t="s">
        <v>1708</v>
      </c>
      <c r="C3597" s="1" t="s">
        <v>1704</v>
      </c>
      <c r="D3597" s="1" t="s">
        <v>116</v>
      </c>
      <c r="E3597" s="1">
        <v>130241</v>
      </c>
      <c r="F3597" s="1336" t="s">
        <v>368</v>
      </c>
      <c r="G3597" s="1" t="s">
        <v>32</v>
      </c>
      <c r="H3597" s="1">
        <v>419723</v>
      </c>
      <c r="I3597" s="3">
        <v>42535</v>
      </c>
      <c r="J3597" s="3">
        <v>42529</v>
      </c>
      <c r="K3597" s="3">
        <v>42530</v>
      </c>
      <c r="L3597" s="1">
        <v>222437</v>
      </c>
      <c r="M3597" s="3">
        <v>42534</v>
      </c>
      <c r="N3597" s="1" t="s">
        <v>89</v>
      </c>
      <c r="O3597" s="1">
        <v>117023</v>
      </c>
      <c r="P3597" s="1">
        <v>4000</v>
      </c>
      <c r="Q3597" s="1">
        <v>66.5</v>
      </c>
      <c r="R3597" s="1337">
        <v>266000</v>
      </c>
      <c r="S3597" s="4">
        <v>-24694.76</v>
      </c>
      <c r="T3597" s="1">
        <v>64.313000000000002</v>
      </c>
      <c r="U3597" s="1337">
        <v>257252</v>
      </c>
      <c r="V3597" s="1">
        <v>0.31480000000000002</v>
      </c>
      <c r="W3597" s="1337">
        <v>1259.3599999999999</v>
      </c>
      <c r="X3597" s="1">
        <v>13</v>
      </c>
      <c r="Y3597" s="1">
        <v>135</v>
      </c>
      <c r="Z3597" s="1" t="s">
        <v>143</v>
      </c>
      <c r="AA3597" s="1">
        <v>401</v>
      </c>
      <c r="AB3597" s="1337">
        <v>8748</v>
      </c>
    </row>
    <row r="3598" spans="1:28">
      <c r="A3598" s="1336" t="s">
        <v>1702</v>
      </c>
      <c r="B3598" s="2" t="s">
        <v>1708</v>
      </c>
      <c r="C3598" s="1" t="s">
        <v>1704</v>
      </c>
      <c r="D3598" s="1" t="s">
        <v>116</v>
      </c>
      <c r="E3598" s="1">
        <v>130352</v>
      </c>
      <c r="F3598" s="1336" t="s">
        <v>1422</v>
      </c>
      <c r="G3598" s="1" t="s">
        <v>32</v>
      </c>
      <c r="H3598" s="1">
        <v>419818</v>
      </c>
      <c r="I3598" s="3">
        <v>42536</v>
      </c>
      <c r="J3598" s="3">
        <v>42535</v>
      </c>
      <c r="K3598" s="3">
        <v>42537</v>
      </c>
      <c r="L3598" s="1">
        <v>222585</v>
      </c>
      <c r="M3598" s="3">
        <v>42536</v>
      </c>
      <c r="N3598" s="1" t="s">
        <v>89</v>
      </c>
      <c r="O3598" s="1">
        <v>117230</v>
      </c>
      <c r="P3598" s="1">
        <v>500</v>
      </c>
      <c r="Q3598" s="1">
        <v>69.91</v>
      </c>
      <c r="R3598" s="1337">
        <v>34955</v>
      </c>
      <c r="S3598" s="4">
        <v>-1381.85</v>
      </c>
      <c r="T3598" s="1">
        <v>64.313000000000002</v>
      </c>
      <c r="U3598" s="1337">
        <v>32156.5</v>
      </c>
      <c r="V3598" s="1">
        <v>0.31480000000000002</v>
      </c>
      <c r="W3598" s="1336">
        <v>157.41999999999999</v>
      </c>
      <c r="X3598" s="1">
        <v>13</v>
      </c>
      <c r="Y3598" s="1">
        <v>135</v>
      </c>
      <c r="Z3598" s="1" t="s">
        <v>259</v>
      </c>
      <c r="AA3598" s="1">
        <v>401</v>
      </c>
      <c r="AB3598" s="1337">
        <v>2798.5</v>
      </c>
    </row>
    <row r="3599" spans="1:28">
      <c r="A3599" s="1336" t="s">
        <v>1702</v>
      </c>
      <c r="B3599" s="2" t="s">
        <v>1708</v>
      </c>
      <c r="C3599" s="1" t="s">
        <v>1704</v>
      </c>
      <c r="D3599" s="1" t="s">
        <v>116</v>
      </c>
      <c r="E3599" s="1">
        <v>130110</v>
      </c>
      <c r="F3599" s="1336" t="s">
        <v>198</v>
      </c>
      <c r="G3599" s="1" t="s">
        <v>32</v>
      </c>
      <c r="H3599" s="1">
        <v>419894</v>
      </c>
      <c r="I3599" s="3">
        <v>42537</v>
      </c>
      <c r="J3599" s="3">
        <v>42534</v>
      </c>
      <c r="K3599" s="3">
        <v>42535</v>
      </c>
      <c r="N3599" s="1" t="s">
        <v>89</v>
      </c>
      <c r="O3599" s="1">
        <v>117170</v>
      </c>
      <c r="P3599" s="1">
        <v>1000</v>
      </c>
      <c r="Q3599" s="1">
        <v>70.180000000000007</v>
      </c>
      <c r="R3599" s="1337">
        <v>70180</v>
      </c>
      <c r="S3599" s="4">
        <v>-2493.69</v>
      </c>
      <c r="T3599" s="1">
        <v>64.313000000000002</v>
      </c>
      <c r="U3599" s="1337">
        <v>64313</v>
      </c>
      <c r="V3599" s="1">
        <v>0.31480000000000002</v>
      </c>
      <c r="W3599" s="1336">
        <v>314.83999999999997</v>
      </c>
      <c r="X3599" s="1">
        <v>13</v>
      </c>
      <c r="Y3599" s="1">
        <v>130</v>
      </c>
      <c r="AA3599" s="1">
        <v>401</v>
      </c>
      <c r="AB3599" s="1337">
        <v>5867</v>
      </c>
    </row>
    <row r="3600" spans="1:28">
      <c r="A3600" s="1336" t="s">
        <v>1702</v>
      </c>
      <c r="B3600" s="2" t="s">
        <v>1708</v>
      </c>
      <c r="C3600" s="1" t="s">
        <v>1704</v>
      </c>
      <c r="D3600" s="1" t="s">
        <v>116</v>
      </c>
      <c r="E3600" s="1">
        <v>130347</v>
      </c>
      <c r="F3600" s="1336" t="s">
        <v>88</v>
      </c>
      <c r="G3600" s="1" t="s">
        <v>32</v>
      </c>
      <c r="H3600" s="1">
        <v>420101</v>
      </c>
      <c r="I3600" s="3">
        <v>42537</v>
      </c>
      <c r="J3600" s="3">
        <v>42536</v>
      </c>
      <c r="K3600" s="3">
        <v>42537</v>
      </c>
      <c r="L3600" s="1">
        <v>222655</v>
      </c>
      <c r="M3600" s="3">
        <v>42536</v>
      </c>
      <c r="N3600" s="1" t="s">
        <v>89</v>
      </c>
      <c r="O3600" s="1">
        <v>117244</v>
      </c>
      <c r="P3600" s="1">
        <v>100</v>
      </c>
      <c r="Q3600" s="1">
        <v>70.180000000000007</v>
      </c>
      <c r="R3600" s="1337">
        <v>7018</v>
      </c>
      <c r="S3600" s="1">
        <v>-249.37</v>
      </c>
      <c r="T3600" s="1">
        <v>64.313000000000002</v>
      </c>
      <c r="U3600" s="1337">
        <v>6431.3</v>
      </c>
      <c r="V3600" s="1">
        <v>0.31480000000000002</v>
      </c>
      <c r="W3600" s="1336">
        <v>31.484000000000002</v>
      </c>
      <c r="X3600" s="1">
        <v>13</v>
      </c>
      <c r="Y3600" s="1">
        <v>135</v>
      </c>
      <c r="Z3600" s="1" t="s">
        <v>90</v>
      </c>
      <c r="AA3600" s="1">
        <v>401</v>
      </c>
      <c r="AB3600" s="1336">
        <v>586.70000000000005</v>
      </c>
    </row>
    <row r="3601" spans="1:28">
      <c r="A3601" s="1336" t="s">
        <v>1702</v>
      </c>
      <c r="B3601" s="2" t="s">
        <v>1708</v>
      </c>
      <c r="C3601" s="1" t="s">
        <v>1704</v>
      </c>
      <c r="D3601" s="1" t="s">
        <v>116</v>
      </c>
      <c r="E3601" s="1">
        <v>130365</v>
      </c>
      <c r="F3601" s="1336" t="s">
        <v>432</v>
      </c>
      <c r="G3601" s="1" t="s">
        <v>32</v>
      </c>
      <c r="H3601" s="1">
        <v>420361</v>
      </c>
      <c r="I3601" s="3">
        <v>42541</v>
      </c>
      <c r="J3601" s="3">
        <v>42538</v>
      </c>
      <c r="K3601" s="3">
        <v>42539</v>
      </c>
      <c r="L3601" s="1">
        <v>222862</v>
      </c>
      <c r="M3601" s="3">
        <v>42541</v>
      </c>
      <c r="N3601" s="1" t="s">
        <v>89</v>
      </c>
      <c r="O3601" s="1">
        <v>117294</v>
      </c>
      <c r="P3601" s="1">
        <v>200</v>
      </c>
      <c r="Q3601" s="1">
        <v>69.91</v>
      </c>
      <c r="R3601" s="1337">
        <v>13982</v>
      </c>
      <c r="S3601" s="1">
        <v>-552.74</v>
      </c>
      <c r="T3601" s="1">
        <v>64.313000000000002</v>
      </c>
      <c r="U3601" s="1337">
        <v>12862.6</v>
      </c>
      <c r="V3601" s="1">
        <v>0.31480000000000002</v>
      </c>
      <c r="W3601" s="1336">
        <v>62.968000000000004</v>
      </c>
      <c r="X3601" s="1">
        <v>13</v>
      </c>
      <c r="Y3601" s="1">
        <v>135</v>
      </c>
      <c r="Z3601" s="1" t="s">
        <v>90</v>
      </c>
      <c r="AA3601" s="1">
        <v>401</v>
      </c>
      <c r="AB3601" s="1337">
        <v>1119.4000000000001</v>
      </c>
    </row>
    <row r="3602" spans="1:28">
      <c r="A3602" s="1336" t="s">
        <v>1702</v>
      </c>
      <c r="B3602" s="2" t="s">
        <v>1708</v>
      </c>
      <c r="C3602" s="1" t="s">
        <v>1704</v>
      </c>
      <c r="D3602" s="1" t="s">
        <v>116</v>
      </c>
      <c r="E3602" s="1">
        <v>130308</v>
      </c>
      <c r="F3602" s="1336" t="s">
        <v>126</v>
      </c>
      <c r="G3602" s="1" t="s">
        <v>32</v>
      </c>
      <c r="H3602" s="1">
        <v>420703</v>
      </c>
      <c r="I3602" s="3">
        <v>42543</v>
      </c>
      <c r="J3602" s="3">
        <v>42541</v>
      </c>
      <c r="K3602" s="3">
        <v>42542</v>
      </c>
      <c r="N3602" s="1" t="s">
        <v>89</v>
      </c>
      <c r="O3602" s="1">
        <v>117350</v>
      </c>
      <c r="P3602" s="1">
        <v>5000</v>
      </c>
      <c r="Q3602" s="1">
        <v>70.180000000000007</v>
      </c>
      <c r="R3602" s="1337">
        <v>350900</v>
      </c>
      <c r="S3602" s="4">
        <v>-12468.45</v>
      </c>
      <c r="T3602" s="1">
        <v>64.313000000000002</v>
      </c>
      <c r="U3602" s="1337">
        <v>321565</v>
      </c>
      <c r="V3602" s="1">
        <v>0.31480000000000002</v>
      </c>
      <c r="W3602" s="1337">
        <v>1574.2</v>
      </c>
      <c r="X3602" s="1">
        <v>13</v>
      </c>
      <c r="Y3602" s="1">
        <v>141</v>
      </c>
      <c r="AA3602" s="1">
        <v>401</v>
      </c>
      <c r="AB3602" s="1337">
        <v>29335</v>
      </c>
    </row>
    <row r="3603" spans="1:28">
      <c r="A3603" s="1336" t="s">
        <v>1702</v>
      </c>
      <c r="B3603" s="2" t="s">
        <v>1708</v>
      </c>
      <c r="C3603" s="1" t="s">
        <v>1704</v>
      </c>
      <c r="D3603" s="1" t="s">
        <v>116</v>
      </c>
      <c r="E3603" s="1">
        <v>130001</v>
      </c>
      <c r="F3603" s="1336" t="s">
        <v>132</v>
      </c>
      <c r="G3603" s="1" t="s">
        <v>32</v>
      </c>
      <c r="H3603" s="1">
        <v>420712</v>
      </c>
      <c r="I3603" s="3">
        <v>42544</v>
      </c>
      <c r="J3603" s="3">
        <v>42530</v>
      </c>
      <c r="K3603" s="3">
        <v>42531</v>
      </c>
      <c r="N3603" s="1" t="s">
        <v>89</v>
      </c>
      <c r="O3603" s="1">
        <v>117052</v>
      </c>
      <c r="P3603" s="1">
        <v>6000</v>
      </c>
      <c r="Q3603" s="1">
        <v>69.91</v>
      </c>
      <c r="R3603" s="1337">
        <v>419460</v>
      </c>
      <c r="S3603" s="4">
        <v>-16582.14</v>
      </c>
      <c r="T3603" s="1">
        <v>64.313000000000002</v>
      </c>
      <c r="U3603" s="1337">
        <v>385878</v>
      </c>
      <c r="V3603" s="1">
        <v>0.31480000000000002</v>
      </c>
      <c r="W3603" s="1337">
        <v>1889.04</v>
      </c>
      <c r="X3603" s="1">
        <v>13</v>
      </c>
      <c r="Y3603" s="1">
        <v>130</v>
      </c>
      <c r="AA3603" s="1">
        <v>401</v>
      </c>
      <c r="AB3603" s="1337">
        <v>33582</v>
      </c>
    </row>
    <row r="3604" spans="1:28">
      <c r="A3604" s="1336" t="s">
        <v>1702</v>
      </c>
      <c r="B3604" s="2" t="s">
        <v>1708</v>
      </c>
      <c r="C3604" s="1" t="s">
        <v>1704</v>
      </c>
      <c r="D3604" s="1" t="s">
        <v>116</v>
      </c>
      <c r="E3604" s="1">
        <v>130004</v>
      </c>
      <c r="F3604" s="1336" t="s">
        <v>125</v>
      </c>
      <c r="G3604" s="1" t="s">
        <v>32</v>
      </c>
      <c r="H3604" s="1">
        <v>420984</v>
      </c>
      <c r="I3604" s="3">
        <v>42545</v>
      </c>
      <c r="J3604" s="3">
        <v>42545</v>
      </c>
      <c r="K3604" s="3">
        <v>42548</v>
      </c>
      <c r="L3604" s="1">
        <v>223161</v>
      </c>
      <c r="M3604" s="3">
        <v>42545</v>
      </c>
      <c r="N3604" s="1" t="s">
        <v>89</v>
      </c>
      <c r="O3604" s="1">
        <v>117454</v>
      </c>
      <c r="P3604" s="1">
        <v>500</v>
      </c>
      <c r="Q3604" s="1">
        <v>68.2</v>
      </c>
      <c r="R3604" s="1337">
        <v>34100</v>
      </c>
      <c r="S3604" s="4">
        <v>-2236.85</v>
      </c>
      <c r="T3604" s="1">
        <v>64.313000000000002</v>
      </c>
      <c r="U3604" s="1337">
        <v>32156.5</v>
      </c>
      <c r="V3604" s="1">
        <v>0.31480000000000002</v>
      </c>
      <c r="W3604" s="1336">
        <v>157.41999999999999</v>
      </c>
      <c r="X3604" s="1">
        <v>13</v>
      </c>
      <c r="Y3604" s="1">
        <v>130</v>
      </c>
      <c r="AA3604" s="1">
        <v>401</v>
      </c>
      <c r="AB3604" s="1337">
        <v>1943.5</v>
      </c>
    </row>
    <row r="3605" spans="1:28">
      <c r="A3605" s="1336" t="s">
        <v>1702</v>
      </c>
      <c r="B3605" s="2" t="s">
        <v>1708</v>
      </c>
      <c r="C3605" s="1" t="s">
        <v>1704</v>
      </c>
      <c r="D3605" s="1" t="s">
        <v>116</v>
      </c>
      <c r="E3605" s="1">
        <v>130099</v>
      </c>
      <c r="F3605" s="1336" t="s">
        <v>150</v>
      </c>
      <c r="G3605" s="1" t="s">
        <v>32</v>
      </c>
      <c r="H3605" s="1">
        <v>421033</v>
      </c>
      <c r="I3605" s="3">
        <v>42546</v>
      </c>
      <c r="J3605" s="3">
        <v>42544</v>
      </c>
      <c r="K3605" s="3">
        <v>42545</v>
      </c>
      <c r="N3605" s="1" t="s">
        <v>89</v>
      </c>
      <c r="O3605" s="1">
        <v>117431</v>
      </c>
      <c r="P3605" s="1">
        <v>2000</v>
      </c>
      <c r="Q3605" s="1">
        <v>70.180000000000007</v>
      </c>
      <c r="R3605" s="1337">
        <v>140360</v>
      </c>
      <c r="S3605" s="4">
        <v>-4987.38</v>
      </c>
      <c r="T3605" s="1">
        <v>64.313000000000002</v>
      </c>
      <c r="U3605" s="1337">
        <v>128626</v>
      </c>
      <c r="V3605" s="1">
        <v>0.31480000000000002</v>
      </c>
      <c r="W3605" s="1336">
        <v>629.67999999999995</v>
      </c>
      <c r="X3605" s="1">
        <v>13</v>
      </c>
      <c r="Y3605" s="1">
        <v>130</v>
      </c>
      <c r="AA3605" s="1">
        <v>401</v>
      </c>
      <c r="AB3605" s="1337">
        <v>11734</v>
      </c>
    </row>
    <row r="3606" spans="1:28">
      <c r="A3606" s="1336" t="s">
        <v>1702</v>
      </c>
      <c r="B3606" s="2" t="s">
        <v>1708</v>
      </c>
      <c r="C3606" s="1" t="s">
        <v>1704</v>
      </c>
      <c r="D3606" s="1" t="s">
        <v>116</v>
      </c>
      <c r="E3606" s="1">
        <v>130322</v>
      </c>
      <c r="F3606" s="1336" t="s">
        <v>142</v>
      </c>
      <c r="G3606" s="1" t="s">
        <v>32</v>
      </c>
      <c r="H3606" s="1">
        <v>421149</v>
      </c>
      <c r="I3606" s="3">
        <v>42546</v>
      </c>
      <c r="J3606" s="3">
        <v>42543</v>
      </c>
      <c r="K3606" s="3">
        <v>42544</v>
      </c>
      <c r="L3606" s="1">
        <v>223211</v>
      </c>
      <c r="M3606" s="3">
        <v>42545</v>
      </c>
      <c r="N3606" s="1" t="s">
        <v>89</v>
      </c>
      <c r="O3606" s="1">
        <v>117393</v>
      </c>
      <c r="P3606" s="1">
        <v>1000</v>
      </c>
      <c r="Q3606" s="1">
        <v>67.52</v>
      </c>
      <c r="R3606" s="1337">
        <v>67520</v>
      </c>
      <c r="S3606" s="4">
        <v>-5153.6899999999996</v>
      </c>
      <c r="T3606" s="1">
        <v>64.313000000000002</v>
      </c>
      <c r="U3606" s="1337">
        <v>64313</v>
      </c>
      <c r="V3606" s="1">
        <v>0.31480000000000002</v>
      </c>
      <c r="W3606" s="1336">
        <v>314.83999999999997</v>
      </c>
      <c r="X3606" s="1">
        <v>13</v>
      </c>
      <c r="Y3606" s="1">
        <v>135</v>
      </c>
      <c r="Z3606" s="1" t="s">
        <v>143</v>
      </c>
      <c r="AA3606" s="1">
        <v>401</v>
      </c>
      <c r="AB3606" s="1337">
        <v>3207</v>
      </c>
    </row>
    <row r="3607" spans="1:28">
      <c r="A3607" s="1336" t="s">
        <v>1702</v>
      </c>
      <c r="B3607" s="2" t="s">
        <v>1708</v>
      </c>
      <c r="C3607" s="1" t="s">
        <v>1704</v>
      </c>
      <c r="D3607" s="1" t="s">
        <v>116</v>
      </c>
      <c r="E3607" s="1">
        <v>130157</v>
      </c>
      <c r="F3607" s="1336" t="s">
        <v>415</v>
      </c>
      <c r="G3607" s="1" t="s">
        <v>32</v>
      </c>
      <c r="H3607" s="1">
        <v>421231</v>
      </c>
      <c r="I3607" s="3">
        <v>42548</v>
      </c>
      <c r="J3607" s="3">
        <v>42544</v>
      </c>
      <c r="K3607" s="3">
        <v>42545</v>
      </c>
      <c r="L3607" s="1">
        <v>223275</v>
      </c>
      <c r="M3607" s="3">
        <v>42548</v>
      </c>
      <c r="N3607" s="1" t="s">
        <v>89</v>
      </c>
      <c r="O3607" s="1">
        <v>117425</v>
      </c>
      <c r="P3607" s="1">
        <v>1000</v>
      </c>
      <c r="Q3607" s="1">
        <v>70.89</v>
      </c>
      <c r="R3607" s="1337">
        <v>70890</v>
      </c>
      <c r="S3607" s="4">
        <v>-1783.69</v>
      </c>
      <c r="T3607" s="1">
        <v>64.313000000000002</v>
      </c>
      <c r="U3607" s="1337">
        <v>64313</v>
      </c>
      <c r="V3607" s="1">
        <v>0.31480000000000002</v>
      </c>
      <c r="W3607" s="1336">
        <v>314.83999999999997</v>
      </c>
      <c r="X3607" s="1">
        <v>13</v>
      </c>
      <c r="Y3607" s="1">
        <v>130</v>
      </c>
      <c r="AA3607" s="1">
        <v>401</v>
      </c>
      <c r="AB3607" s="1337">
        <v>6577</v>
      </c>
    </row>
    <row r="3608" spans="1:28">
      <c r="A3608" s="1336" t="s">
        <v>1702</v>
      </c>
      <c r="B3608" s="2" t="s">
        <v>1709</v>
      </c>
      <c r="C3608" s="1" t="s">
        <v>1704</v>
      </c>
      <c r="D3608" s="1" t="s">
        <v>1710</v>
      </c>
      <c r="E3608" s="1">
        <v>130216</v>
      </c>
      <c r="F3608" s="1336" t="s">
        <v>810</v>
      </c>
      <c r="G3608" s="1" t="s">
        <v>32</v>
      </c>
      <c r="H3608" s="1">
        <v>419457</v>
      </c>
      <c r="I3608" s="3">
        <v>42534</v>
      </c>
      <c r="J3608" s="3">
        <v>42530</v>
      </c>
      <c r="K3608" s="3">
        <v>42534</v>
      </c>
      <c r="L3608" s="1">
        <v>222410</v>
      </c>
      <c r="M3608" s="3">
        <v>42534</v>
      </c>
      <c r="N3608" s="1" t="s">
        <v>89</v>
      </c>
      <c r="O3608" s="1">
        <v>117037</v>
      </c>
      <c r="P3608" s="1">
        <v>1160</v>
      </c>
      <c r="Q3608" s="1">
        <v>71.61</v>
      </c>
      <c r="R3608" s="1337">
        <v>83067.600000000006</v>
      </c>
      <c r="S3608" s="4">
        <v>-1233.8800000000001</v>
      </c>
      <c r="T3608" s="1">
        <v>64.313000000000002</v>
      </c>
      <c r="U3608" s="1337">
        <v>74603.08</v>
      </c>
      <c r="V3608" s="1">
        <v>0.31480000000000002</v>
      </c>
      <c r="W3608" s="1336">
        <v>365.21440000000001</v>
      </c>
      <c r="X3608" s="1">
        <v>13</v>
      </c>
      <c r="Y3608" s="1">
        <v>135</v>
      </c>
      <c r="Z3608" s="1" t="s">
        <v>436</v>
      </c>
      <c r="AA3608" s="1">
        <v>401</v>
      </c>
      <c r="AB3608" s="1337">
        <v>8464.52</v>
      </c>
    </row>
    <row r="3609" spans="1:28">
      <c r="A3609" s="1336" t="s">
        <v>1702</v>
      </c>
      <c r="B3609" s="2" t="s">
        <v>1711</v>
      </c>
      <c r="C3609" s="1" t="s">
        <v>1704</v>
      </c>
      <c r="D3609" s="1" t="s">
        <v>76</v>
      </c>
      <c r="E3609" s="1">
        <v>130216</v>
      </c>
      <c r="F3609" s="1336" t="s">
        <v>810</v>
      </c>
      <c r="G3609" s="1" t="s">
        <v>32</v>
      </c>
      <c r="H3609" s="1">
        <v>419996</v>
      </c>
      <c r="I3609" s="3">
        <v>42536</v>
      </c>
      <c r="J3609" s="3">
        <v>42536</v>
      </c>
      <c r="K3609" s="3">
        <v>42536</v>
      </c>
      <c r="L3609" s="1">
        <v>222615</v>
      </c>
      <c r="M3609" s="3">
        <v>42536</v>
      </c>
      <c r="N3609" s="1" t="s">
        <v>89</v>
      </c>
      <c r="O3609" s="1">
        <v>117239</v>
      </c>
      <c r="P3609" s="1">
        <v>500</v>
      </c>
      <c r="Q3609" s="1">
        <v>71.61</v>
      </c>
      <c r="R3609" s="1337">
        <v>35805</v>
      </c>
      <c r="S3609" s="1">
        <v>-531.85</v>
      </c>
      <c r="T3609" s="1">
        <v>64.313000000000002</v>
      </c>
      <c r="U3609" s="1337">
        <v>32156.5</v>
      </c>
      <c r="V3609" s="1">
        <v>0.31480000000000002</v>
      </c>
      <c r="W3609" s="1336">
        <v>157.41999999999999</v>
      </c>
      <c r="X3609" s="1">
        <v>13</v>
      </c>
      <c r="Y3609" s="1">
        <v>135</v>
      </c>
      <c r="Z3609" s="1" t="s">
        <v>436</v>
      </c>
      <c r="AA3609" s="1">
        <v>401</v>
      </c>
      <c r="AB3609" s="1337">
        <v>3648.5</v>
      </c>
    </row>
    <row r="3610" spans="1:28">
      <c r="A3610" s="1336" t="s">
        <v>1702</v>
      </c>
      <c r="B3610" s="2" t="s">
        <v>1711</v>
      </c>
      <c r="C3610" s="1" t="s">
        <v>1704</v>
      </c>
      <c r="D3610" s="1" t="s">
        <v>76</v>
      </c>
      <c r="E3610" s="1">
        <v>140083</v>
      </c>
      <c r="F3610" s="1336" t="s">
        <v>117</v>
      </c>
      <c r="G3610" s="1" t="s">
        <v>32</v>
      </c>
      <c r="H3610" s="1">
        <v>420261</v>
      </c>
      <c r="I3610" s="3">
        <v>42541</v>
      </c>
      <c r="J3610" s="3">
        <v>42527</v>
      </c>
      <c r="K3610" s="3">
        <v>42546</v>
      </c>
      <c r="L3610" s="1">
        <v>222846</v>
      </c>
      <c r="M3610" s="3">
        <v>42541</v>
      </c>
      <c r="N3610" s="1" t="s">
        <v>89</v>
      </c>
      <c r="O3610" s="1">
        <v>116816</v>
      </c>
      <c r="P3610" s="1">
        <v>500</v>
      </c>
      <c r="Q3610" s="1">
        <v>68.2</v>
      </c>
      <c r="R3610" s="1337">
        <v>34100</v>
      </c>
      <c r="S3610" s="4">
        <v>-2236.85</v>
      </c>
      <c r="T3610" s="1">
        <v>64.313000000000002</v>
      </c>
      <c r="U3610" s="1337">
        <v>32156.5</v>
      </c>
      <c r="V3610" s="1">
        <v>0.31480000000000002</v>
      </c>
      <c r="W3610" s="1336">
        <v>157.41999999999999</v>
      </c>
      <c r="X3610" s="1">
        <v>13</v>
      </c>
      <c r="Y3610" s="1">
        <v>141</v>
      </c>
      <c r="AA3610" s="1">
        <v>401</v>
      </c>
      <c r="AB3610" s="1337">
        <v>1943.5</v>
      </c>
    </row>
    <row r="3611" spans="1:28">
      <c r="A3611" s="1336" t="s">
        <v>1702</v>
      </c>
      <c r="B3611" s="2" t="s">
        <v>1711</v>
      </c>
      <c r="C3611" s="1" t="s">
        <v>1704</v>
      </c>
      <c r="D3611" s="1" t="s">
        <v>76</v>
      </c>
      <c r="E3611" s="1">
        <v>130241</v>
      </c>
      <c r="F3611" s="1336" t="s">
        <v>368</v>
      </c>
      <c r="G3611" s="1" t="s">
        <v>32</v>
      </c>
      <c r="H3611" s="1">
        <v>420360</v>
      </c>
      <c r="I3611" s="3">
        <v>42541</v>
      </c>
      <c r="J3611" s="3">
        <v>42528</v>
      </c>
      <c r="K3611" s="3">
        <v>42547</v>
      </c>
      <c r="L3611" s="1">
        <v>222864</v>
      </c>
      <c r="M3611" s="3">
        <v>42541</v>
      </c>
      <c r="N3611" s="1" t="s">
        <v>89</v>
      </c>
      <c r="O3611" s="1">
        <v>116962</v>
      </c>
      <c r="P3611" s="1">
        <v>500</v>
      </c>
      <c r="Q3611" s="1">
        <v>66.5</v>
      </c>
      <c r="R3611" s="1337">
        <v>33250</v>
      </c>
      <c r="S3611" s="4">
        <v>-3086.85</v>
      </c>
      <c r="T3611" s="1">
        <v>64.313000000000002</v>
      </c>
      <c r="U3611" s="1337">
        <v>32156.5</v>
      </c>
      <c r="V3611" s="1">
        <v>0.31480000000000002</v>
      </c>
      <c r="W3611" s="1336">
        <v>157.41999999999999</v>
      </c>
      <c r="X3611" s="1">
        <v>13</v>
      </c>
      <c r="Y3611" s="1">
        <v>135</v>
      </c>
      <c r="Z3611" s="1" t="s">
        <v>143</v>
      </c>
      <c r="AA3611" s="1">
        <v>401</v>
      </c>
      <c r="AB3611" s="1337">
        <v>1093.5</v>
      </c>
    </row>
    <row r="3612" spans="1:28">
      <c r="A3612" s="1336" t="s">
        <v>1702</v>
      </c>
      <c r="B3612" s="2" t="s">
        <v>1711</v>
      </c>
      <c r="C3612" s="1" t="s">
        <v>1704</v>
      </c>
      <c r="D3612" s="1" t="s">
        <v>76</v>
      </c>
      <c r="E3612" s="1">
        <v>130241</v>
      </c>
      <c r="F3612" s="1336" t="s">
        <v>368</v>
      </c>
      <c r="G3612" s="1" t="s">
        <v>32</v>
      </c>
      <c r="H3612" s="1">
        <v>421211</v>
      </c>
      <c r="I3612" s="3">
        <v>42548</v>
      </c>
      <c r="J3612" s="3">
        <v>42528</v>
      </c>
      <c r="K3612" s="3">
        <v>42546</v>
      </c>
      <c r="L3612" s="1">
        <v>223261</v>
      </c>
      <c r="M3612" s="3">
        <v>42547</v>
      </c>
      <c r="N3612" s="1" t="s">
        <v>89</v>
      </c>
      <c r="O3612" s="1">
        <v>116886</v>
      </c>
      <c r="P3612" s="1">
        <v>5000</v>
      </c>
      <c r="Q3612" s="1">
        <v>66.5</v>
      </c>
      <c r="R3612" s="1337">
        <v>332500</v>
      </c>
      <c r="S3612" s="4">
        <v>-30868.45</v>
      </c>
      <c r="T3612" s="1">
        <v>64.313000000000002</v>
      </c>
      <c r="U3612" s="1337">
        <v>321565</v>
      </c>
      <c r="V3612" s="1">
        <v>0.31480000000000002</v>
      </c>
      <c r="W3612" s="1337">
        <v>1574.2</v>
      </c>
      <c r="X3612" s="1">
        <v>13</v>
      </c>
      <c r="Y3612" s="1">
        <v>135</v>
      </c>
      <c r="Z3612" s="1" t="s">
        <v>143</v>
      </c>
      <c r="AA3612" s="1">
        <v>401</v>
      </c>
      <c r="AB3612" s="1337">
        <v>10935</v>
      </c>
    </row>
    <row r="3613" spans="1:28">
      <c r="A3613" s="1336" t="s">
        <v>1702</v>
      </c>
      <c r="B3613" s="2" t="s">
        <v>1712</v>
      </c>
      <c r="C3613" s="1" t="s">
        <v>1704</v>
      </c>
      <c r="D3613" s="1" t="s">
        <v>1713</v>
      </c>
      <c r="E3613" s="1">
        <v>140556</v>
      </c>
      <c r="F3613" s="1336" t="s">
        <v>73</v>
      </c>
      <c r="G3613" s="1" t="s">
        <v>32</v>
      </c>
      <c r="H3613" s="1">
        <v>421170</v>
      </c>
      <c r="I3613" s="3">
        <v>42548</v>
      </c>
      <c r="J3613" s="3">
        <v>42534</v>
      </c>
      <c r="K3613" s="3">
        <v>42548</v>
      </c>
      <c r="L3613" s="1">
        <v>223174</v>
      </c>
      <c r="M3613" s="3">
        <v>42545</v>
      </c>
      <c r="N3613" s="1" t="s">
        <v>42</v>
      </c>
      <c r="O3613" s="1">
        <v>21689</v>
      </c>
      <c r="P3613" s="1">
        <v>546</v>
      </c>
      <c r="Q3613" s="1">
        <v>66.5</v>
      </c>
      <c r="R3613" s="1337">
        <v>36309</v>
      </c>
      <c r="S3613" s="4">
        <v>-3370.84</v>
      </c>
      <c r="T3613" s="1">
        <v>64.313000000000002</v>
      </c>
      <c r="U3613" s="1337">
        <v>35114.9</v>
      </c>
      <c r="V3613" s="1">
        <v>0.31480000000000002</v>
      </c>
      <c r="W3613" s="1336">
        <v>171.90260000000001</v>
      </c>
      <c r="X3613" s="1">
        <v>13</v>
      </c>
      <c r="Y3613" s="1">
        <v>140</v>
      </c>
      <c r="AA3613" s="1">
        <v>401</v>
      </c>
      <c r="AB3613" s="1337">
        <v>1194.0999999999999</v>
      </c>
    </row>
    <row r="3614" spans="1:28">
      <c r="A3614" s="1336" t="s">
        <v>1702</v>
      </c>
      <c r="B3614" s="2" t="s">
        <v>1714</v>
      </c>
      <c r="C3614" s="1" t="s">
        <v>1704</v>
      </c>
      <c r="D3614" s="1" t="s">
        <v>65</v>
      </c>
      <c r="E3614" s="1">
        <v>130013</v>
      </c>
      <c r="F3614" s="1336" t="s">
        <v>221</v>
      </c>
      <c r="G3614" s="1" t="s">
        <v>32</v>
      </c>
      <c r="H3614" s="1">
        <v>417936</v>
      </c>
      <c r="I3614" s="3">
        <v>42522</v>
      </c>
      <c r="J3614" s="3">
        <v>42520</v>
      </c>
      <c r="K3614" s="3">
        <v>42522</v>
      </c>
      <c r="N3614" s="1" t="s">
        <v>89</v>
      </c>
      <c r="O3614" s="1">
        <v>116588</v>
      </c>
      <c r="P3614" s="1">
        <v>1000</v>
      </c>
      <c r="Q3614" s="1">
        <v>70.180000000000007</v>
      </c>
      <c r="R3614" s="1337">
        <v>70180</v>
      </c>
      <c r="S3614" s="4">
        <v>-2493.69</v>
      </c>
      <c r="T3614" s="1">
        <v>64.313000000000002</v>
      </c>
      <c r="U3614" s="1337">
        <v>64313</v>
      </c>
      <c r="V3614" s="1">
        <v>0.31480000000000002</v>
      </c>
      <c r="W3614" s="1336">
        <v>314.83999999999997</v>
      </c>
      <c r="X3614" s="1">
        <v>13</v>
      </c>
      <c r="Y3614" s="1">
        <v>130</v>
      </c>
      <c r="AA3614" s="1">
        <v>401</v>
      </c>
      <c r="AB3614" s="1337">
        <v>5867</v>
      </c>
    </row>
    <row r="3615" spans="1:28">
      <c r="A3615" s="1336" t="s">
        <v>1702</v>
      </c>
      <c r="B3615" s="2" t="s">
        <v>1714</v>
      </c>
      <c r="C3615" s="1" t="s">
        <v>1704</v>
      </c>
      <c r="D3615" s="1" t="s">
        <v>65</v>
      </c>
      <c r="E3615" s="1">
        <v>140083</v>
      </c>
      <c r="F3615" s="1336" t="s">
        <v>117</v>
      </c>
      <c r="G3615" s="1" t="s">
        <v>32</v>
      </c>
      <c r="H3615" s="1">
        <v>418160</v>
      </c>
      <c r="I3615" s="3">
        <v>42523</v>
      </c>
      <c r="J3615" s="3">
        <v>42520</v>
      </c>
      <c r="K3615" s="3">
        <v>42522</v>
      </c>
      <c r="L3615" s="1">
        <v>221571</v>
      </c>
      <c r="M3615" s="3">
        <v>42523</v>
      </c>
      <c r="N3615" s="1" t="s">
        <v>89</v>
      </c>
      <c r="O3615" s="1">
        <v>116572</v>
      </c>
      <c r="P3615" s="1">
        <v>1000</v>
      </c>
      <c r="Q3615" s="1">
        <v>69.91</v>
      </c>
      <c r="R3615" s="1337">
        <v>69910</v>
      </c>
      <c r="S3615" s="4">
        <v>-2763.69</v>
      </c>
      <c r="T3615" s="1">
        <v>64.313000000000002</v>
      </c>
      <c r="U3615" s="1337">
        <v>64313</v>
      </c>
      <c r="V3615" s="1">
        <v>0.31480000000000002</v>
      </c>
      <c r="W3615" s="1336">
        <v>314.83999999999997</v>
      </c>
      <c r="X3615" s="1">
        <v>13</v>
      </c>
      <c r="Y3615" s="1">
        <v>141</v>
      </c>
      <c r="AA3615" s="1">
        <v>401</v>
      </c>
      <c r="AB3615" s="1337">
        <v>5597</v>
      </c>
    </row>
    <row r="3616" spans="1:28">
      <c r="A3616" s="1336" t="s">
        <v>1702</v>
      </c>
      <c r="B3616" s="2" t="s">
        <v>1714</v>
      </c>
      <c r="C3616" s="1" t="s">
        <v>1704</v>
      </c>
      <c r="D3616" s="1" t="s">
        <v>65</v>
      </c>
      <c r="E3616" s="1">
        <v>130339</v>
      </c>
      <c r="F3616" s="1336" t="s">
        <v>258</v>
      </c>
      <c r="G3616" s="1" t="s">
        <v>32</v>
      </c>
      <c r="H3616" s="1">
        <v>418167</v>
      </c>
      <c r="I3616" s="3">
        <v>42523</v>
      </c>
      <c r="J3616" s="3">
        <v>42520</v>
      </c>
      <c r="K3616" s="3">
        <v>42522</v>
      </c>
      <c r="L3616" s="1">
        <v>221563</v>
      </c>
      <c r="M3616" s="3">
        <v>42523</v>
      </c>
      <c r="N3616" s="1" t="s">
        <v>89</v>
      </c>
      <c r="O3616" s="1">
        <v>116609</v>
      </c>
      <c r="P3616" s="1">
        <v>1000</v>
      </c>
      <c r="Q3616" s="1">
        <v>68.2</v>
      </c>
      <c r="R3616" s="1337">
        <v>68200</v>
      </c>
      <c r="S3616" s="4">
        <v>-4473.6899999999996</v>
      </c>
      <c r="T3616" s="1">
        <v>64.313000000000002</v>
      </c>
      <c r="U3616" s="1337">
        <v>64313</v>
      </c>
      <c r="V3616" s="1">
        <v>0.31480000000000002</v>
      </c>
      <c r="W3616" s="1336">
        <v>314.83999999999997</v>
      </c>
      <c r="X3616" s="1">
        <v>13</v>
      </c>
      <c r="Y3616" s="1">
        <v>135</v>
      </c>
      <c r="Z3616" s="1" t="s">
        <v>259</v>
      </c>
      <c r="AA3616" s="1">
        <v>401</v>
      </c>
      <c r="AB3616" s="1337">
        <v>3887</v>
      </c>
    </row>
    <row r="3617" spans="1:28">
      <c r="A3617" s="1336" t="s">
        <v>1702</v>
      </c>
      <c r="B3617" s="2" t="s">
        <v>1714</v>
      </c>
      <c r="C3617" s="1" t="s">
        <v>1704</v>
      </c>
      <c r="D3617" s="1" t="s">
        <v>65</v>
      </c>
      <c r="E3617" s="1">
        <v>140008</v>
      </c>
      <c r="F3617" s="1336" t="s">
        <v>123</v>
      </c>
      <c r="G3617" s="1" t="s">
        <v>32</v>
      </c>
      <c r="H3617" s="1">
        <v>418474</v>
      </c>
      <c r="I3617" s="3">
        <v>42525</v>
      </c>
      <c r="J3617" s="3">
        <v>42522</v>
      </c>
      <c r="K3617" s="3">
        <v>42527</v>
      </c>
      <c r="L3617" s="1">
        <v>221726</v>
      </c>
      <c r="M3617" s="3">
        <v>42525</v>
      </c>
      <c r="N3617" s="1" t="s">
        <v>89</v>
      </c>
      <c r="O3617" s="1">
        <v>116704</v>
      </c>
      <c r="P3617" s="1">
        <v>6000</v>
      </c>
      <c r="Q3617" s="1">
        <v>69.91</v>
      </c>
      <c r="R3617" s="1337">
        <v>419460</v>
      </c>
      <c r="S3617" s="4">
        <v>-16582.14</v>
      </c>
      <c r="T3617" s="1">
        <v>64.313000000000002</v>
      </c>
      <c r="U3617" s="1337">
        <v>385878</v>
      </c>
      <c r="V3617" s="1">
        <v>0.31480000000000002</v>
      </c>
      <c r="W3617" s="1337">
        <v>1889.04</v>
      </c>
      <c r="X3617" s="1">
        <v>13</v>
      </c>
      <c r="Y3617" s="1">
        <v>141</v>
      </c>
      <c r="AA3617" s="1">
        <v>401</v>
      </c>
      <c r="AB3617" s="1337">
        <v>33582</v>
      </c>
    </row>
    <row r="3618" spans="1:28">
      <c r="A3618" s="1336" t="s">
        <v>1702</v>
      </c>
      <c r="B3618" s="2" t="s">
        <v>1714</v>
      </c>
      <c r="C3618" s="1" t="s">
        <v>1704</v>
      </c>
      <c r="D3618" s="1" t="s">
        <v>65</v>
      </c>
      <c r="E3618" s="1">
        <v>130100</v>
      </c>
      <c r="F3618" s="1336" t="s">
        <v>1417</v>
      </c>
      <c r="G3618" s="1" t="s">
        <v>32</v>
      </c>
      <c r="H3618" s="1">
        <v>418525</v>
      </c>
      <c r="I3618" s="3">
        <v>42527</v>
      </c>
      <c r="J3618" s="3">
        <v>42521</v>
      </c>
      <c r="K3618" s="3">
        <v>42523</v>
      </c>
      <c r="L3618" s="1">
        <v>221787</v>
      </c>
      <c r="M3618" s="3">
        <v>42526</v>
      </c>
      <c r="N3618" s="1" t="s">
        <v>89</v>
      </c>
      <c r="O3618" s="1">
        <v>116653</v>
      </c>
      <c r="P3618" s="1">
        <v>1000</v>
      </c>
      <c r="Q3618" s="1">
        <v>69.91</v>
      </c>
      <c r="R3618" s="1337">
        <v>69910</v>
      </c>
      <c r="S3618" s="4">
        <v>-2763.69</v>
      </c>
      <c r="T3618" s="1">
        <v>64.313000000000002</v>
      </c>
      <c r="U3618" s="1337">
        <v>64313</v>
      </c>
      <c r="V3618" s="1">
        <v>0.31480000000000002</v>
      </c>
      <c r="W3618" s="1336">
        <v>314.83999999999997</v>
      </c>
      <c r="X3618" s="1">
        <v>13</v>
      </c>
      <c r="Y3618" s="1">
        <v>135</v>
      </c>
      <c r="Z3618" s="1" t="s">
        <v>436</v>
      </c>
      <c r="AA3618" s="1">
        <v>401</v>
      </c>
      <c r="AB3618" s="1337">
        <v>5597</v>
      </c>
    </row>
    <row r="3619" spans="1:28">
      <c r="A3619" s="1336" t="s">
        <v>1702</v>
      </c>
      <c r="B3619" s="2" t="s">
        <v>1714</v>
      </c>
      <c r="C3619" s="1" t="s">
        <v>1704</v>
      </c>
      <c r="D3619" s="1" t="s">
        <v>65</v>
      </c>
      <c r="E3619" s="1">
        <v>130007</v>
      </c>
      <c r="F3619" s="1336" t="s">
        <v>146</v>
      </c>
      <c r="G3619" s="1" t="s">
        <v>32</v>
      </c>
      <c r="H3619" s="1">
        <v>418543</v>
      </c>
      <c r="I3619" s="3">
        <v>42527</v>
      </c>
      <c r="J3619" s="3">
        <v>42517</v>
      </c>
      <c r="K3619" s="3">
        <v>42523</v>
      </c>
      <c r="L3619" s="1">
        <v>221812</v>
      </c>
      <c r="M3619" s="3">
        <v>42526</v>
      </c>
      <c r="N3619" s="1" t="s">
        <v>89</v>
      </c>
      <c r="O3619" s="1">
        <v>116532</v>
      </c>
      <c r="P3619" s="1">
        <v>1000</v>
      </c>
      <c r="Q3619" s="1">
        <v>71.61</v>
      </c>
      <c r="R3619" s="1337">
        <v>71610</v>
      </c>
      <c r="S3619" s="4">
        <v>-1063.69</v>
      </c>
      <c r="T3619" s="1">
        <v>64.313000000000002</v>
      </c>
      <c r="U3619" s="1337">
        <v>64313</v>
      </c>
      <c r="V3619" s="1">
        <v>0.31480000000000002</v>
      </c>
      <c r="W3619" s="1336">
        <v>314.83999999999997</v>
      </c>
      <c r="X3619" s="1">
        <v>13</v>
      </c>
      <c r="Y3619" s="1">
        <v>130</v>
      </c>
      <c r="AA3619" s="1">
        <v>401</v>
      </c>
      <c r="AB3619" s="1337">
        <v>7297</v>
      </c>
    </row>
    <row r="3620" spans="1:28">
      <c r="A3620" s="1336" t="s">
        <v>1702</v>
      </c>
      <c r="B3620" s="2" t="s">
        <v>1714</v>
      </c>
      <c r="C3620" s="1" t="s">
        <v>1704</v>
      </c>
      <c r="D3620" s="1" t="s">
        <v>65</v>
      </c>
      <c r="E3620" s="1">
        <v>130140</v>
      </c>
      <c r="F3620" s="1336" t="s">
        <v>222</v>
      </c>
      <c r="G3620" s="1" t="s">
        <v>32</v>
      </c>
      <c r="H3620" s="1">
        <v>418616</v>
      </c>
      <c r="I3620" s="3">
        <v>42528</v>
      </c>
      <c r="J3620" s="3">
        <v>42524</v>
      </c>
      <c r="K3620" s="3">
        <v>42527</v>
      </c>
      <c r="N3620" s="1" t="s">
        <v>89</v>
      </c>
      <c r="O3620" s="1">
        <v>116778</v>
      </c>
      <c r="P3620" s="1">
        <v>2000</v>
      </c>
      <c r="Q3620" s="1">
        <v>71.61</v>
      </c>
      <c r="R3620" s="1337">
        <v>143220</v>
      </c>
      <c r="S3620" s="4">
        <v>-2127.38</v>
      </c>
      <c r="T3620" s="1">
        <v>64.313000000000002</v>
      </c>
      <c r="U3620" s="1337">
        <v>128626</v>
      </c>
      <c r="V3620" s="1">
        <v>0.31480000000000002</v>
      </c>
      <c r="W3620" s="1336">
        <v>629.67999999999995</v>
      </c>
      <c r="X3620" s="1">
        <v>13</v>
      </c>
      <c r="Y3620" s="1">
        <v>130</v>
      </c>
      <c r="AA3620" s="1">
        <v>401</v>
      </c>
      <c r="AB3620" s="1337">
        <v>14594</v>
      </c>
    </row>
    <row r="3621" spans="1:28">
      <c r="A3621" s="1336" t="s">
        <v>1702</v>
      </c>
      <c r="B3621" s="2" t="s">
        <v>1714</v>
      </c>
      <c r="C3621" s="1" t="s">
        <v>1704</v>
      </c>
      <c r="D3621" s="1" t="s">
        <v>65</v>
      </c>
      <c r="E3621" s="1">
        <v>130308</v>
      </c>
      <c r="F3621" s="1336" t="s">
        <v>126</v>
      </c>
      <c r="G3621" s="1" t="s">
        <v>32</v>
      </c>
      <c r="H3621" s="1">
        <v>418833</v>
      </c>
      <c r="I3621" s="3">
        <v>42530</v>
      </c>
      <c r="J3621" s="3">
        <v>42529</v>
      </c>
      <c r="K3621" s="3">
        <v>42530</v>
      </c>
      <c r="N3621" s="1" t="s">
        <v>89</v>
      </c>
      <c r="O3621" s="1">
        <v>116980</v>
      </c>
      <c r="P3621" s="1">
        <v>3000</v>
      </c>
      <c r="Q3621" s="1">
        <v>70.180000000000007</v>
      </c>
      <c r="R3621" s="1337">
        <v>210540</v>
      </c>
      <c r="S3621" s="4">
        <v>-7481.07</v>
      </c>
      <c r="T3621" s="1">
        <v>64.313000000000002</v>
      </c>
      <c r="U3621" s="1337">
        <v>192939</v>
      </c>
      <c r="V3621" s="1">
        <v>0.31480000000000002</v>
      </c>
      <c r="W3621" s="1336">
        <v>944.52</v>
      </c>
      <c r="X3621" s="1">
        <v>13</v>
      </c>
      <c r="Y3621" s="1">
        <v>141</v>
      </c>
      <c r="AA3621" s="1">
        <v>401</v>
      </c>
      <c r="AB3621" s="1337">
        <v>17601</v>
      </c>
    </row>
    <row r="3622" spans="1:28">
      <c r="A3622" s="1336" t="s">
        <v>1702</v>
      </c>
      <c r="B3622" s="2" t="s">
        <v>1714</v>
      </c>
      <c r="C3622" s="1" t="s">
        <v>1704</v>
      </c>
      <c r="D3622" s="1" t="s">
        <v>65</v>
      </c>
      <c r="E3622" s="1">
        <v>130241</v>
      </c>
      <c r="F3622" s="1336" t="s">
        <v>368</v>
      </c>
      <c r="G3622" s="1" t="s">
        <v>32</v>
      </c>
      <c r="H3622" s="1">
        <v>418999</v>
      </c>
      <c r="I3622" s="3">
        <v>42530</v>
      </c>
      <c r="J3622" s="3">
        <v>42528</v>
      </c>
      <c r="K3622" s="3">
        <v>42529</v>
      </c>
      <c r="L3622" s="1">
        <v>222111</v>
      </c>
      <c r="M3622" s="3">
        <v>42529</v>
      </c>
      <c r="N3622" s="1" t="s">
        <v>89</v>
      </c>
      <c r="O3622" s="1">
        <v>116886</v>
      </c>
      <c r="P3622" s="1">
        <v>3000</v>
      </c>
      <c r="Q3622" s="1">
        <v>66.5</v>
      </c>
      <c r="R3622" s="1337">
        <v>199500</v>
      </c>
      <c r="S3622" s="4">
        <v>-18521.07</v>
      </c>
      <c r="T3622" s="1">
        <v>64.313000000000002</v>
      </c>
      <c r="U3622" s="1337">
        <v>192939</v>
      </c>
      <c r="V3622" s="1">
        <v>0.31480000000000002</v>
      </c>
      <c r="W3622" s="1336">
        <v>944.52</v>
      </c>
      <c r="X3622" s="1">
        <v>13</v>
      </c>
      <c r="Y3622" s="1">
        <v>135</v>
      </c>
      <c r="Z3622" s="1" t="s">
        <v>143</v>
      </c>
      <c r="AA3622" s="1">
        <v>401</v>
      </c>
      <c r="AB3622" s="1337">
        <v>6561</v>
      </c>
    </row>
    <row r="3623" spans="1:28">
      <c r="A3623" s="1336" t="s">
        <v>1702</v>
      </c>
      <c r="B3623" s="2" t="s">
        <v>1714</v>
      </c>
      <c r="C3623" s="1" t="s">
        <v>1704</v>
      </c>
      <c r="D3623" s="1" t="s">
        <v>65</v>
      </c>
      <c r="E3623" s="1">
        <v>130241</v>
      </c>
      <c r="F3623" s="1336" t="s">
        <v>368</v>
      </c>
      <c r="G3623" s="1" t="s">
        <v>32</v>
      </c>
      <c r="H3623" s="1">
        <v>419044</v>
      </c>
      <c r="I3623" s="3">
        <v>42530</v>
      </c>
      <c r="J3623" s="3">
        <v>42528</v>
      </c>
      <c r="K3623" s="3">
        <v>42529</v>
      </c>
      <c r="L3623" s="1">
        <v>222116</v>
      </c>
      <c r="M3623" s="3">
        <v>42529</v>
      </c>
      <c r="N3623" s="1" t="s">
        <v>89</v>
      </c>
      <c r="O3623" s="1">
        <v>116877</v>
      </c>
      <c r="P3623" s="1">
        <v>2000</v>
      </c>
      <c r="Q3623" s="1">
        <v>66.5</v>
      </c>
      <c r="R3623" s="1337">
        <v>133000</v>
      </c>
      <c r="S3623" s="4">
        <v>-12347.38</v>
      </c>
      <c r="T3623" s="1">
        <v>64.313000000000002</v>
      </c>
      <c r="U3623" s="1337">
        <v>128626</v>
      </c>
      <c r="V3623" s="1">
        <v>0.31480000000000002</v>
      </c>
      <c r="W3623" s="1336">
        <v>629.67999999999995</v>
      </c>
      <c r="X3623" s="1">
        <v>13</v>
      </c>
      <c r="Y3623" s="1">
        <v>135</v>
      </c>
      <c r="Z3623" s="1" t="s">
        <v>143</v>
      </c>
      <c r="AA3623" s="1">
        <v>401</v>
      </c>
      <c r="AB3623" s="1337">
        <v>4374</v>
      </c>
    </row>
    <row r="3624" spans="1:28">
      <c r="A3624" s="1336" t="s">
        <v>1702</v>
      </c>
      <c r="B3624" s="2" t="s">
        <v>1714</v>
      </c>
      <c r="C3624" s="1" t="s">
        <v>1704</v>
      </c>
      <c r="D3624" s="1" t="s">
        <v>65</v>
      </c>
      <c r="E3624" s="1">
        <v>140083</v>
      </c>
      <c r="F3624" s="1336" t="s">
        <v>117</v>
      </c>
      <c r="G3624" s="1" t="s">
        <v>32</v>
      </c>
      <c r="H3624" s="1">
        <v>419183</v>
      </c>
      <c r="I3624" s="3">
        <v>42531</v>
      </c>
      <c r="J3624" s="3">
        <v>42527</v>
      </c>
      <c r="K3624" s="3">
        <v>42528</v>
      </c>
      <c r="L3624" s="1">
        <v>222256</v>
      </c>
      <c r="M3624" s="3">
        <v>42531</v>
      </c>
      <c r="N3624" s="1" t="s">
        <v>89</v>
      </c>
      <c r="O3624" s="1">
        <v>116816</v>
      </c>
      <c r="P3624" s="1">
        <v>1000</v>
      </c>
      <c r="Q3624" s="1">
        <v>68.2</v>
      </c>
      <c r="R3624" s="1337">
        <v>68200</v>
      </c>
      <c r="S3624" s="4">
        <v>-4473.6899999999996</v>
      </c>
      <c r="T3624" s="1">
        <v>64.313000000000002</v>
      </c>
      <c r="U3624" s="1337">
        <v>64313</v>
      </c>
      <c r="V3624" s="1">
        <v>0.31480000000000002</v>
      </c>
      <c r="W3624" s="1336">
        <v>314.83999999999997</v>
      </c>
      <c r="X3624" s="1">
        <v>13</v>
      </c>
      <c r="Y3624" s="1">
        <v>141</v>
      </c>
      <c r="AA3624" s="1">
        <v>401</v>
      </c>
      <c r="AB3624" s="1337">
        <v>3887</v>
      </c>
    </row>
    <row r="3625" spans="1:28">
      <c r="A3625" s="1336" t="s">
        <v>1702</v>
      </c>
      <c r="B3625" s="2" t="s">
        <v>1714</v>
      </c>
      <c r="C3625" s="1" t="s">
        <v>1704</v>
      </c>
      <c r="D3625" s="1" t="s">
        <v>65</v>
      </c>
      <c r="E3625" s="1">
        <v>130157</v>
      </c>
      <c r="F3625" s="1336" t="s">
        <v>415</v>
      </c>
      <c r="G3625" s="1" t="s">
        <v>32</v>
      </c>
      <c r="H3625" s="1">
        <v>419422</v>
      </c>
      <c r="I3625" s="3">
        <v>42534</v>
      </c>
      <c r="J3625" s="3">
        <v>42481</v>
      </c>
      <c r="K3625" s="3">
        <v>42501</v>
      </c>
      <c r="L3625" s="1">
        <v>222370</v>
      </c>
      <c r="M3625" s="3">
        <v>42532</v>
      </c>
      <c r="N3625" s="1" t="s">
        <v>89</v>
      </c>
      <c r="O3625" s="1">
        <v>115423</v>
      </c>
      <c r="P3625" s="1">
        <v>1000</v>
      </c>
      <c r="Q3625" s="1">
        <v>75.989999999999995</v>
      </c>
      <c r="R3625" s="1337">
        <v>75990</v>
      </c>
      <c r="S3625" s="4">
        <v>3316.31</v>
      </c>
      <c r="T3625" s="1">
        <v>64.313000000000002</v>
      </c>
      <c r="U3625" s="1337">
        <v>64313</v>
      </c>
      <c r="V3625" s="1">
        <v>0.31480000000000002</v>
      </c>
      <c r="W3625" s="1336">
        <v>314.83999999999997</v>
      </c>
      <c r="X3625" s="1">
        <v>13</v>
      </c>
      <c r="Y3625" s="1">
        <v>130</v>
      </c>
      <c r="AA3625" s="1">
        <v>401</v>
      </c>
      <c r="AB3625" s="1337">
        <v>11677</v>
      </c>
    </row>
    <row r="3626" spans="1:28">
      <c r="A3626" s="1336" t="s">
        <v>1702</v>
      </c>
      <c r="B3626" s="2" t="s">
        <v>1714</v>
      </c>
      <c r="C3626" s="1" t="s">
        <v>1704</v>
      </c>
      <c r="D3626" s="1" t="s">
        <v>65</v>
      </c>
      <c r="E3626" s="1">
        <v>130023</v>
      </c>
      <c r="F3626" s="1336" t="s">
        <v>153</v>
      </c>
      <c r="G3626" s="1" t="s">
        <v>32</v>
      </c>
      <c r="H3626" s="1">
        <v>419981</v>
      </c>
      <c r="I3626" s="3">
        <v>42538</v>
      </c>
      <c r="J3626" s="3">
        <v>42528</v>
      </c>
      <c r="K3626" s="3">
        <v>42529</v>
      </c>
      <c r="N3626" s="1" t="s">
        <v>89</v>
      </c>
      <c r="O3626" s="1">
        <v>116907</v>
      </c>
      <c r="P3626" s="1">
        <v>2000</v>
      </c>
      <c r="Q3626" s="1">
        <v>70.180000000000007</v>
      </c>
      <c r="R3626" s="1337">
        <v>140360</v>
      </c>
      <c r="S3626" s="4">
        <v>-4987.38</v>
      </c>
      <c r="T3626" s="1">
        <v>64.313000000000002</v>
      </c>
      <c r="U3626" s="1337">
        <v>128626</v>
      </c>
      <c r="V3626" s="1">
        <v>0.31480000000000002</v>
      </c>
      <c r="W3626" s="1336">
        <v>629.67999999999995</v>
      </c>
      <c r="X3626" s="1">
        <v>13</v>
      </c>
      <c r="Y3626" s="1">
        <v>130</v>
      </c>
      <c r="AA3626" s="1">
        <v>401</v>
      </c>
      <c r="AB3626" s="1337">
        <v>11734</v>
      </c>
    </row>
    <row r="3627" spans="1:28">
      <c r="A3627" s="1336" t="s">
        <v>1702</v>
      </c>
      <c r="B3627" s="2" t="s">
        <v>1714</v>
      </c>
      <c r="C3627" s="1" t="s">
        <v>1704</v>
      </c>
      <c r="D3627" s="1" t="s">
        <v>65</v>
      </c>
      <c r="E3627" s="1">
        <v>140083</v>
      </c>
      <c r="F3627" s="1336" t="s">
        <v>117</v>
      </c>
      <c r="G3627" s="1" t="s">
        <v>32</v>
      </c>
      <c r="H3627" s="1">
        <v>421116</v>
      </c>
      <c r="I3627" s="3">
        <v>42546</v>
      </c>
      <c r="J3627" s="3">
        <v>42515</v>
      </c>
      <c r="K3627" s="3">
        <v>42536</v>
      </c>
      <c r="L3627" s="1">
        <v>223179</v>
      </c>
      <c r="M3627" s="3">
        <v>42545</v>
      </c>
      <c r="N3627" s="1" t="s">
        <v>89</v>
      </c>
      <c r="O3627" s="1">
        <v>116474</v>
      </c>
      <c r="P3627" s="1">
        <v>2000</v>
      </c>
      <c r="Q3627" s="1">
        <v>69</v>
      </c>
      <c r="R3627" s="1337">
        <v>138000</v>
      </c>
      <c r="S3627" s="4">
        <v>-7347.38</v>
      </c>
      <c r="T3627" s="1">
        <v>64.313000000000002</v>
      </c>
      <c r="U3627" s="1337">
        <v>128626</v>
      </c>
      <c r="V3627" s="1">
        <v>0.31480000000000002</v>
      </c>
      <c r="W3627" s="1336">
        <v>629.67999999999995</v>
      </c>
      <c r="X3627" s="1">
        <v>13</v>
      </c>
      <c r="Y3627" s="1">
        <v>141</v>
      </c>
      <c r="AA3627" s="1">
        <v>401</v>
      </c>
      <c r="AB3627" s="1337">
        <v>9374</v>
      </c>
    </row>
    <row r="3628" spans="1:28">
      <c r="A3628" s="1336" t="s">
        <v>1702</v>
      </c>
      <c r="B3628" s="2" t="s">
        <v>1714</v>
      </c>
      <c r="C3628" s="1" t="s">
        <v>1704</v>
      </c>
      <c r="D3628" s="1" t="s">
        <v>65</v>
      </c>
      <c r="E3628" s="1">
        <v>130322</v>
      </c>
      <c r="F3628" s="1336" t="s">
        <v>142</v>
      </c>
      <c r="G3628" s="1" t="s">
        <v>32</v>
      </c>
      <c r="H3628" s="1">
        <v>421329</v>
      </c>
      <c r="I3628" s="3">
        <v>42549</v>
      </c>
      <c r="J3628" s="3">
        <v>42548</v>
      </c>
      <c r="K3628" s="3">
        <v>42549</v>
      </c>
      <c r="L3628" s="1">
        <v>223303</v>
      </c>
      <c r="M3628" s="3">
        <v>42548</v>
      </c>
      <c r="N3628" s="1" t="s">
        <v>89</v>
      </c>
      <c r="O3628" s="1">
        <v>117490</v>
      </c>
      <c r="P3628" s="1">
        <v>1000</v>
      </c>
      <c r="Q3628" s="1">
        <v>67.52</v>
      </c>
      <c r="R3628" s="1337">
        <v>67520</v>
      </c>
      <c r="S3628" s="4">
        <v>-5153.6899999999996</v>
      </c>
      <c r="T3628" s="1">
        <v>64.313000000000002</v>
      </c>
      <c r="U3628" s="1337">
        <v>64313</v>
      </c>
      <c r="V3628" s="1">
        <v>0.31480000000000002</v>
      </c>
      <c r="W3628" s="1336">
        <v>314.83999999999997</v>
      </c>
      <c r="X3628" s="1">
        <v>13</v>
      </c>
      <c r="Y3628" s="1">
        <v>135</v>
      </c>
      <c r="Z3628" s="1" t="s">
        <v>143</v>
      </c>
      <c r="AA3628" s="1">
        <v>401</v>
      </c>
      <c r="AB3628" s="1337">
        <v>3207</v>
      </c>
    </row>
    <row r="3629" spans="1:28">
      <c r="A3629" s="1336" t="s">
        <v>1702</v>
      </c>
      <c r="B3629" s="2" t="s">
        <v>1715</v>
      </c>
      <c r="C3629" s="1" t="s">
        <v>1704</v>
      </c>
      <c r="D3629" s="1" t="s">
        <v>129</v>
      </c>
      <c r="E3629" s="1">
        <v>130241</v>
      </c>
      <c r="F3629" s="1336" t="s">
        <v>368</v>
      </c>
      <c r="G3629" s="1" t="s">
        <v>53</v>
      </c>
      <c r="H3629" s="1">
        <v>7307</v>
      </c>
      <c r="I3629" s="3">
        <v>42535</v>
      </c>
      <c r="J3629" s="3">
        <v>42541</v>
      </c>
      <c r="K3629" s="3">
        <v>42541</v>
      </c>
      <c r="L3629" s="1">
        <v>222386</v>
      </c>
      <c r="N3629" s="1" t="s">
        <v>54</v>
      </c>
      <c r="O3629" s="1">
        <v>7498</v>
      </c>
      <c r="P3629" s="1">
        <v>-4000</v>
      </c>
      <c r="Q3629" s="1">
        <v>66.5</v>
      </c>
      <c r="R3629" s="1337">
        <v>-266000</v>
      </c>
      <c r="S3629" s="4">
        <v>24694.76</v>
      </c>
      <c r="T3629" s="1">
        <v>64.313000000000002</v>
      </c>
      <c r="U3629" s="1337">
        <v>-257252</v>
      </c>
      <c r="V3629" s="1">
        <v>0.31480000000000002</v>
      </c>
      <c r="W3629" s="1337">
        <v>-1259.3599999999999</v>
      </c>
      <c r="X3629" s="1">
        <v>13</v>
      </c>
      <c r="Y3629" s="1">
        <v>135</v>
      </c>
      <c r="Z3629" s="1" t="s">
        <v>143</v>
      </c>
      <c r="AA3629" s="1">
        <v>401</v>
      </c>
      <c r="AB3629" s="1337">
        <v>-8748</v>
      </c>
    </row>
    <row r="3630" spans="1:28">
      <c r="A3630" s="1336" t="s">
        <v>1702</v>
      </c>
      <c r="B3630" s="2" t="s">
        <v>1715</v>
      </c>
      <c r="C3630" s="1" t="s">
        <v>1704</v>
      </c>
      <c r="D3630" s="1" t="s">
        <v>129</v>
      </c>
      <c r="E3630" s="1">
        <v>130241</v>
      </c>
      <c r="F3630" s="1336" t="s">
        <v>368</v>
      </c>
      <c r="G3630" s="1" t="s">
        <v>53</v>
      </c>
      <c r="H3630" s="1">
        <v>7316</v>
      </c>
      <c r="I3630" s="3">
        <v>42534</v>
      </c>
      <c r="J3630" s="3">
        <v>42541</v>
      </c>
      <c r="K3630" s="3">
        <v>42541</v>
      </c>
      <c r="L3630" s="1">
        <v>222386</v>
      </c>
      <c r="N3630" s="1" t="s">
        <v>54</v>
      </c>
      <c r="O3630" s="1">
        <v>7507</v>
      </c>
      <c r="P3630" s="1">
        <v>4000</v>
      </c>
      <c r="Q3630" s="1">
        <v>66.5</v>
      </c>
      <c r="R3630" s="1337">
        <v>266000</v>
      </c>
      <c r="S3630" s="4">
        <v>-24694.76</v>
      </c>
      <c r="T3630" s="1">
        <v>64.313000000000002</v>
      </c>
      <c r="U3630" s="1337">
        <v>257252</v>
      </c>
      <c r="V3630" s="1">
        <v>0.31480000000000002</v>
      </c>
      <c r="W3630" s="1337">
        <v>1259.3599999999999</v>
      </c>
      <c r="X3630" s="1">
        <v>13</v>
      </c>
      <c r="Y3630" s="1">
        <v>135</v>
      </c>
      <c r="Z3630" s="1" t="s">
        <v>143</v>
      </c>
      <c r="AA3630" s="1">
        <v>401</v>
      </c>
      <c r="AB3630" s="1337">
        <v>8748</v>
      </c>
    </row>
    <row r="3631" spans="1:28">
      <c r="A3631" s="1336" t="s">
        <v>1702</v>
      </c>
      <c r="B3631" s="2" t="s">
        <v>1715</v>
      </c>
      <c r="C3631" s="1" t="s">
        <v>1704</v>
      </c>
      <c r="D3631" s="1" t="s">
        <v>129</v>
      </c>
      <c r="E3631" s="1">
        <v>130241</v>
      </c>
      <c r="F3631" s="1336" t="s">
        <v>368</v>
      </c>
      <c r="G3631" s="1" t="s">
        <v>53</v>
      </c>
      <c r="H3631" s="1">
        <v>7320</v>
      </c>
      <c r="I3631" s="3">
        <v>42534</v>
      </c>
      <c r="J3631" s="3">
        <v>42541</v>
      </c>
      <c r="K3631" s="3">
        <v>42541</v>
      </c>
      <c r="L3631" s="1">
        <v>222386</v>
      </c>
      <c r="N3631" s="1" t="s">
        <v>54</v>
      </c>
      <c r="O3631" s="1">
        <v>7513</v>
      </c>
      <c r="P3631" s="1">
        <v>-4000</v>
      </c>
      <c r="Q3631" s="1">
        <v>66.5</v>
      </c>
      <c r="R3631" s="1337">
        <v>-266000</v>
      </c>
      <c r="S3631" s="4">
        <v>24694.76</v>
      </c>
      <c r="T3631" s="1">
        <v>64.313000000000002</v>
      </c>
      <c r="U3631" s="1337">
        <v>-257252</v>
      </c>
      <c r="V3631" s="1">
        <v>0.31480000000000002</v>
      </c>
      <c r="W3631" s="1337">
        <v>-1259.3599999999999</v>
      </c>
      <c r="X3631" s="1">
        <v>13</v>
      </c>
      <c r="Y3631" s="1">
        <v>135</v>
      </c>
      <c r="Z3631" s="1" t="s">
        <v>143</v>
      </c>
      <c r="AA3631" s="1">
        <v>401</v>
      </c>
      <c r="AB3631" s="1337">
        <v>-8748</v>
      </c>
    </row>
    <row r="3632" spans="1:28">
      <c r="A3632" s="1336" t="s">
        <v>1702</v>
      </c>
      <c r="B3632" s="2" t="s">
        <v>1715</v>
      </c>
      <c r="C3632" s="1" t="s">
        <v>1704</v>
      </c>
      <c r="D3632" s="1" t="s">
        <v>129</v>
      </c>
      <c r="E3632" s="1">
        <v>130013</v>
      </c>
      <c r="F3632" s="1336" t="s">
        <v>221</v>
      </c>
      <c r="G3632" s="1" t="s">
        <v>32</v>
      </c>
      <c r="H3632" s="1">
        <v>417936</v>
      </c>
      <c r="I3632" s="3">
        <v>42522</v>
      </c>
      <c r="J3632" s="3">
        <v>42520</v>
      </c>
      <c r="K3632" s="3">
        <v>42522</v>
      </c>
      <c r="N3632" s="1" t="s">
        <v>89</v>
      </c>
      <c r="O3632" s="1">
        <v>116588</v>
      </c>
      <c r="P3632" s="1">
        <v>2000</v>
      </c>
      <c r="Q3632" s="1">
        <v>70.180000000000007</v>
      </c>
      <c r="R3632" s="1337">
        <v>140360</v>
      </c>
      <c r="S3632" s="4">
        <v>-4987.38</v>
      </c>
      <c r="T3632" s="1">
        <v>64.313000000000002</v>
      </c>
      <c r="U3632" s="1337">
        <v>128626</v>
      </c>
      <c r="V3632" s="1">
        <v>0.31480000000000002</v>
      </c>
      <c r="W3632" s="1336">
        <v>629.67999999999995</v>
      </c>
      <c r="X3632" s="1">
        <v>13</v>
      </c>
      <c r="Y3632" s="1">
        <v>130</v>
      </c>
      <c r="AA3632" s="1">
        <v>401</v>
      </c>
      <c r="AB3632" s="1337">
        <v>11734</v>
      </c>
    </row>
    <row r="3633" spans="1:28">
      <c r="A3633" s="1336" t="s">
        <v>1702</v>
      </c>
      <c r="B3633" s="2" t="s">
        <v>1715</v>
      </c>
      <c r="C3633" s="1" t="s">
        <v>1704</v>
      </c>
      <c r="D3633" s="1" t="s">
        <v>129</v>
      </c>
      <c r="E3633" s="1">
        <v>130004</v>
      </c>
      <c r="F3633" s="1336" t="s">
        <v>125</v>
      </c>
      <c r="G3633" s="1" t="s">
        <v>32</v>
      </c>
      <c r="H3633" s="1">
        <v>418317</v>
      </c>
      <c r="I3633" s="3">
        <v>42524</v>
      </c>
      <c r="J3633" s="3">
        <v>42521</v>
      </c>
      <c r="K3633" s="3">
        <v>42523</v>
      </c>
      <c r="L3633" s="1">
        <v>221660</v>
      </c>
      <c r="M3633" s="3">
        <v>42524</v>
      </c>
      <c r="N3633" s="1" t="s">
        <v>89</v>
      </c>
      <c r="O3633" s="1">
        <v>116641</v>
      </c>
      <c r="P3633" s="1">
        <v>2000</v>
      </c>
      <c r="Q3633" s="1">
        <v>70.89</v>
      </c>
      <c r="R3633" s="1337">
        <v>141780</v>
      </c>
      <c r="S3633" s="4">
        <v>-3567.38</v>
      </c>
      <c r="T3633" s="1">
        <v>64.313000000000002</v>
      </c>
      <c r="U3633" s="1337">
        <v>128626</v>
      </c>
      <c r="V3633" s="1">
        <v>0.31480000000000002</v>
      </c>
      <c r="W3633" s="1336">
        <v>629.67999999999995</v>
      </c>
      <c r="X3633" s="1">
        <v>13</v>
      </c>
      <c r="Y3633" s="1">
        <v>130</v>
      </c>
      <c r="AA3633" s="1">
        <v>401</v>
      </c>
      <c r="AB3633" s="1337">
        <v>13154</v>
      </c>
    </row>
    <row r="3634" spans="1:28">
      <c r="A3634" s="1336" t="s">
        <v>1702</v>
      </c>
      <c r="B3634" s="2" t="s">
        <v>1715</v>
      </c>
      <c r="C3634" s="1" t="s">
        <v>1704</v>
      </c>
      <c r="D3634" s="1" t="s">
        <v>129</v>
      </c>
      <c r="E3634" s="1">
        <v>140083</v>
      </c>
      <c r="F3634" s="1336" t="s">
        <v>117</v>
      </c>
      <c r="G3634" s="1" t="s">
        <v>32</v>
      </c>
      <c r="H3634" s="1">
        <v>418530</v>
      </c>
      <c r="I3634" s="3">
        <v>42527</v>
      </c>
      <c r="J3634" s="3">
        <v>42523</v>
      </c>
      <c r="K3634" s="3">
        <v>42524</v>
      </c>
      <c r="L3634" s="1">
        <v>221856</v>
      </c>
      <c r="M3634" s="3">
        <v>42527</v>
      </c>
      <c r="N3634" s="1" t="s">
        <v>89</v>
      </c>
      <c r="O3634" s="1">
        <v>116737</v>
      </c>
      <c r="P3634" s="1">
        <v>2000</v>
      </c>
      <c r="Q3634" s="1">
        <v>69.91</v>
      </c>
      <c r="R3634" s="1337">
        <v>139820</v>
      </c>
      <c r="S3634" s="4">
        <v>-5527.38</v>
      </c>
      <c r="T3634" s="1">
        <v>64.313000000000002</v>
      </c>
      <c r="U3634" s="1337">
        <v>128626</v>
      </c>
      <c r="V3634" s="1">
        <v>0.31480000000000002</v>
      </c>
      <c r="W3634" s="1336">
        <v>629.67999999999995</v>
      </c>
      <c r="X3634" s="1">
        <v>13</v>
      </c>
      <c r="Y3634" s="1">
        <v>141</v>
      </c>
      <c r="AA3634" s="1">
        <v>401</v>
      </c>
      <c r="AB3634" s="1337">
        <v>11194</v>
      </c>
    </row>
    <row r="3635" spans="1:28">
      <c r="A3635" s="1336" t="s">
        <v>1702</v>
      </c>
      <c r="B3635" s="2" t="s">
        <v>1715</v>
      </c>
      <c r="C3635" s="1" t="s">
        <v>1704</v>
      </c>
      <c r="D3635" s="1" t="s">
        <v>129</v>
      </c>
      <c r="E3635" s="1">
        <v>130140</v>
      </c>
      <c r="F3635" s="1336" t="s">
        <v>222</v>
      </c>
      <c r="G3635" s="1" t="s">
        <v>32</v>
      </c>
      <c r="H3635" s="1">
        <v>418636</v>
      </c>
      <c r="I3635" s="3">
        <v>42528</v>
      </c>
      <c r="J3635" s="3">
        <v>42528</v>
      </c>
      <c r="K3635" s="3">
        <v>42528</v>
      </c>
      <c r="N3635" s="1" t="s">
        <v>89</v>
      </c>
      <c r="O3635" s="1">
        <v>116882</v>
      </c>
      <c r="P3635" s="1">
        <v>2000</v>
      </c>
      <c r="Q3635" s="1">
        <v>71.61</v>
      </c>
      <c r="R3635" s="1337">
        <v>143220</v>
      </c>
      <c r="S3635" s="4">
        <v>-2127.38</v>
      </c>
      <c r="T3635" s="1">
        <v>64.313000000000002</v>
      </c>
      <c r="U3635" s="1337">
        <v>128626</v>
      </c>
      <c r="V3635" s="1">
        <v>0.31480000000000002</v>
      </c>
      <c r="W3635" s="1336">
        <v>629.67999999999995</v>
      </c>
      <c r="X3635" s="1">
        <v>13</v>
      </c>
      <c r="Y3635" s="1">
        <v>130</v>
      </c>
      <c r="AA3635" s="1">
        <v>401</v>
      </c>
      <c r="AB3635" s="1337">
        <v>14594</v>
      </c>
    </row>
    <row r="3636" spans="1:28">
      <c r="A3636" s="1336" t="s">
        <v>1702</v>
      </c>
      <c r="B3636" s="2" t="s">
        <v>1715</v>
      </c>
      <c r="C3636" s="1" t="s">
        <v>1704</v>
      </c>
      <c r="D3636" s="1" t="s">
        <v>129</v>
      </c>
      <c r="E3636" s="1">
        <v>130339</v>
      </c>
      <c r="F3636" s="1336" t="s">
        <v>258</v>
      </c>
      <c r="G3636" s="1" t="s">
        <v>32</v>
      </c>
      <c r="H3636" s="1">
        <v>419018</v>
      </c>
      <c r="I3636" s="3">
        <v>42530</v>
      </c>
      <c r="J3636" s="3">
        <v>42527</v>
      </c>
      <c r="K3636" s="3">
        <v>42529</v>
      </c>
      <c r="L3636" s="1">
        <v>222090</v>
      </c>
      <c r="M3636" s="3">
        <v>42529</v>
      </c>
      <c r="N3636" s="1" t="s">
        <v>89</v>
      </c>
      <c r="O3636" s="1">
        <v>116855</v>
      </c>
      <c r="P3636" s="1">
        <v>6000</v>
      </c>
      <c r="Q3636" s="1">
        <v>66.5</v>
      </c>
      <c r="R3636" s="1337">
        <v>399000</v>
      </c>
      <c r="S3636" s="4">
        <v>-37042.14</v>
      </c>
      <c r="T3636" s="1">
        <v>64.313000000000002</v>
      </c>
      <c r="U3636" s="1337">
        <v>385878</v>
      </c>
      <c r="V3636" s="1">
        <v>0.31480000000000002</v>
      </c>
      <c r="W3636" s="1337">
        <v>1889.04</v>
      </c>
      <c r="X3636" s="1">
        <v>13</v>
      </c>
      <c r="Y3636" s="1">
        <v>135</v>
      </c>
      <c r="Z3636" s="1" t="s">
        <v>259</v>
      </c>
      <c r="AA3636" s="1">
        <v>401</v>
      </c>
      <c r="AB3636" s="1337">
        <v>13122</v>
      </c>
    </row>
    <row r="3637" spans="1:28">
      <c r="A3637" s="1336" t="s">
        <v>1702</v>
      </c>
      <c r="B3637" s="2" t="s">
        <v>1715</v>
      </c>
      <c r="C3637" s="1" t="s">
        <v>1704</v>
      </c>
      <c r="D3637" s="1" t="s">
        <v>129</v>
      </c>
      <c r="E3637" s="1">
        <v>130013</v>
      </c>
      <c r="F3637" s="1336" t="s">
        <v>221</v>
      </c>
      <c r="G3637" s="1" t="s">
        <v>32</v>
      </c>
      <c r="H3637" s="1">
        <v>419128</v>
      </c>
      <c r="I3637" s="3">
        <v>42531</v>
      </c>
      <c r="J3637" s="3">
        <v>42531</v>
      </c>
      <c r="K3637" s="3">
        <v>42531</v>
      </c>
      <c r="N3637" s="1" t="s">
        <v>89</v>
      </c>
      <c r="O3637" s="1">
        <v>117099</v>
      </c>
      <c r="P3637" s="1">
        <v>2000</v>
      </c>
      <c r="Q3637" s="1">
        <v>69.48</v>
      </c>
      <c r="R3637" s="1337">
        <v>138960</v>
      </c>
      <c r="S3637" s="4">
        <v>-6387.38</v>
      </c>
      <c r="T3637" s="1">
        <v>64.313000000000002</v>
      </c>
      <c r="U3637" s="1337">
        <v>128626</v>
      </c>
      <c r="V3637" s="1">
        <v>0.31480000000000002</v>
      </c>
      <c r="W3637" s="1336">
        <v>629.67999999999995</v>
      </c>
      <c r="X3637" s="1">
        <v>13</v>
      </c>
      <c r="Y3637" s="1">
        <v>130</v>
      </c>
      <c r="AA3637" s="1">
        <v>401</v>
      </c>
      <c r="AB3637" s="1337">
        <v>10334</v>
      </c>
    </row>
    <row r="3638" spans="1:28">
      <c r="A3638" s="1336" t="s">
        <v>1702</v>
      </c>
      <c r="B3638" s="2" t="s">
        <v>1715</v>
      </c>
      <c r="C3638" s="1" t="s">
        <v>1704</v>
      </c>
      <c r="D3638" s="1" t="s">
        <v>129</v>
      </c>
      <c r="E3638" s="1">
        <v>130241</v>
      </c>
      <c r="F3638" s="1336" t="s">
        <v>368</v>
      </c>
      <c r="G3638" s="1" t="s">
        <v>32</v>
      </c>
      <c r="H3638" s="1">
        <v>419494</v>
      </c>
      <c r="I3638" s="3">
        <v>42534</v>
      </c>
      <c r="J3638" s="3">
        <v>42528</v>
      </c>
      <c r="K3638" s="3">
        <v>42529</v>
      </c>
      <c r="L3638" s="1">
        <v>222386</v>
      </c>
      <c r="M3638" s="3">
        <v>42534</v>
      </c>
      <c r="N3638" s="1" t="s">
        <v>89</v>
      </c>
      <c r="O3638" s="1">
        <v>116886</v>
      </c>
      <c r="P3638" s="1">
        <v>4000</v>
      </c>
      <c r="Q3638" s="1">
        <v>66.5</v>
      </c>
      <c r="R3638" s="1337">
        <v>266000</v>
      </c>
      <c r="S3638" s="4">
        <v>-24694.76</v>
      </c>
      <c r="T3638" s="1">
        <v>64.313000000000002</v>
      </c>
      <c r="U3638" s="1337">
        <v>257252</v>
      </c>
      <c r="V3638" s="1">
        <v>0.31480000000000002</v>
      </c>
      <c r="W3638" s="1337">
        <v>1259.3599999999999</v>
      </c>
      <c r="X3638" s="1">
        <v>13</v>
      </c>
      <c r="Y3638" s="1">
        <v>135</v>
      </c>
      <c r="Z3638" s="1" t="s">
        <v>143</v>
      </c>
      <c r="AA3638" s="1">
        <v>401</v>
      </c>
      <c r="AB3638" s="1337">
        <v>8748</v>
      </c>
    </row>
    <row r="3639" spans="1:28">
      <c r="A3639" s="1336" t="s">
        <v>1702</v>
      </c>
      <c r="B3639" s="2" t="s">
        <v>1715</v>
      </c>
      <c r="C3639" s="1" t="s">
        <v>1704</v>
      </c>
      <c r="D3639" s="1" t="s">
        <v>129</v>
      </c>
      <c r="E3639" s="1">
        <v>140083</v>
      </c>
      <c r="F3639" s="1336" t="s">
        <v>117</v>
      </c>
      <c r="G3639" s="1" t="s">
        <v>32</v>
      </c>
      <c r="H3639" s="1">
        <v>419758</v>
      </c>
      <c r="I3639" s="3">
        <v>42535</v>
      </c>
      <c r="J3639" s="3">
        <v>42531</v>
      </c>
      <c r="K3639" s="3">
        <v>42534</v>
      </c>
      <c r="L3639" s="1">
        <v>222443</v>
      </c>
      <c r="M3639" s="3">
        <v>42534</v>
      </c>
      <c r="N3639" s="1" t="s">
        <v>89</v>
      </c>
      <c r="O3639" s="1">
        <v>117102</v>
      </c>
      <c r="P3639" s="1">
        <v>4000</v>
      </c>
      <c r="Q3639" s="1">
        <v>68.2</v>
      </c>
      <c r="R3639" s="1337">
        <v>272800</v>
      </c>
      <c r="S3639" s="4">
        <v>-17894.759999999998</v>
      </c>
      <c r="T3639" s="1">
        <v>64.313000000000002</v>
      </c>
      <c r="U3639" s="1337">
        <v>257252</v>
      </c>
      <c r="V3639" s="1">
        <v>0.31480000000000002</v>
      </c>
      <c r="W3639" s="1337">
        <v>1259.3599999999999</v>
      </c>
      <c r="X3639" s="1">
        <v>13</v>
      </c>
      <c r="Y3639" s="1">
        <v>141</v>
      </c>
      <c r="AA3639" s="1">
        <v>401</v>
      </c>
      <c r="AB3639" s="1337">
        <v>15548</v>
      </c>
    </row>
    <row r="3640" spans="1:28">
      <c r="A3640" s="1336" t="s">
        <v>1702</v>
      </c>
      <c r="B3640" s="2" t="s">
        <v>1715</v>
      </c>
      <c r="C3640" s="1" t="s">
        <v>1704</v>
      </c>
      <c r="D3640" s="1" t="s">
        <v>129</v>
      </c>
      <c r="E3640" s="1">
        <v>130023</v>
      </c>
      <c r="F3640" s="1336" t="s">
        <v>153</v>
      </c>
      <c r="G3640" s="1" t="s">
        <v>32</v>
      </c>
      <c r="H3640" s="1">
        <v>419982</v>
      </c>
      <c r="I3640" s="3">
        <v>42538</v>
      </c>
      <c r="J3640" s="3">
        <v>42528</v>
      </c>
      <c r="K3640" s="3">
        <v>42529</v>
      </c>
      <c r="N3640" s="1" t="s">
        <v>89</v>
      </c>
      <c r="O3640" s="1">
        <v>116912</v>
      </c>
      <c r="P3640" s="1">
        <v>2000</v>
      </c>
      <c r="Q3640" s="1">
        <v>70.180000000000007</v>
      </c>
      <c r="R3640" s="1337">
        <v>140360</v>
      </c>
      <c r="S3640" s="4">
        <v>-4987.38</v>
      </c>
      <c r="T3640" s="1">
        <v>64.313000000000002</v>
      </c>
      <c r="U3640" s="1337">
        <v>128626</v>
      </c>
      <c r="V3640" s="1">
        <v>0.31480000000000002</v>
      </c>
      <c r="W3640" s="1336">
        <v>629.67999999999995</v>
      </c>
      <c r="X3640" s="1">
        <v>13</v>
      </c>
      <c r="Y3640" s="1">
        <v>130</v>
      </c>
      <c r="AA3640" s="1">
        <v>401</v>
      </c>
      <c r="AB3640" s="1337">
        <v>11734</v>
      </c>
    </row>
    <row r="3641" spans="1:28">
      <c r="A3641" s="1336" t="s">
        <v>1702</v>
      </c>
      <c r="B3641" s="2" t="s">
        <v>1715</v>
      </c>
      <c r="C3641" s="1" t="s">
        <v>1704</v>
      </c>
      <c r="D3641" s="1" t="s">
        <v>129</v>
      </c>
      <c r="E3641" s="1">
        <v>130241</v>
      </c>
      <c r="F3641" s="1336" t="s">
        <v>368</v>
      </c>
      <c r="G3641" s="1" t="s">
        <v>32</v>
      </c>
      <c r="H3641" s="1">
        <v>420299</v>
      </c>
      <c r="I3641" s="3">
        <v>42535</v>
      </c>
      <c r="J3641" s="3">
        <v>42541</v>
      </c>
      <c r="K3641" s="3">
        <v>42541</v>
      </c>
      <c r="N3641" s="1" t="s">
        <v>89</v>
      </c>
      <c r="O3641" s="1">
        <v>117329</v>
      </c>
      <c r="P3641" s="1">
        <v>4000</v>
      </c>
      <c r="Q3641" s="1">
        <v>66.5</v>
      </c>
      <c r="R3641" s="1337">
        <v>266000</v>
      </c>
      <c r="S3641" s="4">
        <v>-24694.76</v>
      </c>
      <c r="T3641" s="1">
        <v>64.313000000000002</v>
      </c>
      <c r="U3641" s="1337">
        <v>257252</v>
      </c>
      <c r="V3641" s="1">
        <v>0.31480000000000002</v>
      </c>
      <c r="W3641" s="1337">
        <v>1259.3599999999999</v>
      </c>
      <c r="X3641" s="1">
        <v>13</v>
      </c>
      <c r="Y3641" s="1">
        <v>135</v>
      </c>
      <c r="Z3641" s="1" t="s">
        <v>143</v>
      </c>
      <c r="AA3641" s="1">
        <v>401</v>
      </c>
      <c r="AB3641" s="1337">
        <v>8748</v>
      </c>
    </row>
    <row r="3642" spans="1:28">
      <c r="A3642" s="1336" t="s">
        <v>1702</v>
      </c>
      <c r="B3642" s="2" t="s">
        <v>1715</v>
      </c>
      <c r="C3642" s="1" t="s">
        <v>1704</v>
      </c>
      <c r="D3642" s="1" t="s">
        <v>129</v>
      </c>
      <c r="E3642" s="1">
        <v>140083</v>
      </c>
      <c r="F3642" s="1336" t="s">
        <v>117</v>
      </c>
      <c r="G3642" s="1" t="s">
        <v>32</v>
      </c>
      <c r="H3642" s="1">
        <v>421144</v>
      </c>
      <c r="I3642" s="3">
        <v>42546</v>
      </c>
      <c r="J3642" s="3">
        <v>42515</v>
      </c>
      <c r="K3642" s="3">
        <v>42536</v>
      </c>
      <c r="L3642" s="1">
        <v>223180</v>
      </c>
      <c r="M3642" s="3">
        <v>42545</v>
      </c>
      <c r="N3642" s="1" t="s">
        <v>89</v>
      </c>
      <c r="O3642" s="1">
        <v>116474</v>
      </c>
      <c r="P3642" s="1">
        <v>8000</v>
      </c>
      <c r="Q3642" s="1">
        <v>69</v>
      </c>
      <c r="R3642" s="1337">
        <v>552000</v>
      </c>
      <c r="S3642" s="4">
        <v>-29389.52</v>
      </c>
      <c r="T3642" s="1">
        <v>64.313000000000002</v>
      </c>
      <c r="U3642" s="1337">
        <v>514504</v>
      </c>
      <c r="V3642" s="1">
        <v>0.31480000000000002</v>
      </c>
      <c r="W3642" s="1337">
        <v>2518.7199999999998</v>
      </c>
      <c r="X3642" s="1">
        <v>13</v>
      </c>
      <c r="Y3642" s="1">
        <v>141</v>
      </c>
      <c r="AA3642" s="1">
        <v>401</v>
      </c>
      <c r="AB3642" s="1337">
        <v>37496</v>
      </c>
    </row>
    <row r="3643" spans="1:28">
      <c r="A3643" s="1336" t="s">
        <v>1702</v>
      </c>
      <c r="B3643" s="2" t="s">
        <v>1715</v>
      </c>
      <c r="C3643" s="1" t="s">
        <v>1704</v>
      </c>
      <c r="D3643" s="1" t="s">
        <v>129</v>
      </c>
      <c r="E3643" s="1">
        <v>130322</v>
      </c>
      <c r="F3643" s="1336" t="s">
        <v>142</v>
      </c>
      <c r="G3643" s="1" t="s">
        <v>32</v>
      </c>
      <c r="H3643" s="1">
        <v>421329</v>
      </c>
      <c r="I3643" s="3">
        <v>42549</v>
      </c>
      <c r="J3643" s="3">
        <v>42548</v>
      </c>
      <c r="K3643" s="3">
        <v>42549</v>
      </c>
      <c r="L3643" s="1">
        <v>223303</v>
      </c>
      <c r="M3643" s="3">
        <v>42548</v>
      </c>
      <c r="N3643" s="1" t="s">
        <v>89</v>
      </c>
      <c r="O3643" s="1">
        <v>117490</v>
      </c>
      <c r="P3643" s="1">
        <v>2000</v>
      </c>
      <c r="Q3643" s="1">
        <v>67.52</v>
      </c>
      <c r="R3643" s="1337">
        <v>135040</v>
      </c>
      <c r="S3643" s="4">
        <v>-10307.379999999999</v>
      </c>
      <c r="T3643" s="1">
        <v>64.313000000000002</v>
      </c>
      <c r="U3643" s="1337">
        <v>128626</v>
      </c>
      <c r="V3643" s="1">
        <v>0.31480000000000002</v>
      </c>
      <c r="W3643" s="1336">
        <v>629.67999999999995</v>
      </c>
      <c r="X3643" s="1">
        <v>13</v>
      </c>
      <c r="Y3643" s="1">
        <v>135</v>
      </c>
      <c r="Z3643" s="1" t="s">
        <v>143</v>
      </c>
      <c r="AA3643" s="1">
        <v>401</v>
      </c>
      <c r="AB3643" s="1337">
        <v>6414</v>
      </c>
    </row>
    <row r="3644" spans="1:28">
      <c r="A3644" s="1336" t="s">
        <v>1702</v>
      </c>
      <c r="B3644" s="2" t="s">
        <v>1716</v>
      </c>
      <c r="C3644" s="1" t="s">
        <v>1704</v>
      </c>
      <c r="D3644" s="1" t="s">
        <v>131</v>
      </c>
      <c r="E3644" s="1">
        <v>130236</v>
      </c>
      <c r="F3644" s="1336" t="s">
        <v>427</v>
      </c>
      <c r="G3644" s="1" t="s">
        <v>32</v>
      </c>
      <c r="H3644" s="1">
        <v>418190</v>
      </c>
      <c r="I3644" s="3">
        <v>42523</v>
      </c>
      <c r="J3644" s="3">
        <v>42503</v>
      </c>
      <c r="K3644" s="3">
        <v>42531</v>
      </c>
      <c r="L3644" s="1">
        <v>221582</v>
      </c>
      <c r="M3644" s="3">
        <v>42523</v>
      </c>
      <c r="N3644" s="1" t="s">
        <v>89</v>
      </c>
      <c r="O3644" s="1">
        <v>116143</v>
      </c>
      <c r="P3644" s="1">
        <v>3000</v>
      </c>
      <c r="Q3644" s="1">
        <v>67.52</v>
      </c>
      <c r="R3644" s="1337">
        <v>202560</v>
      </c>
      <c r="S3644" s="4">
        <v>-15461.07</v>
      </c>
      <c r="T3644" s="1">
        <v>64.313000000000002</v>
      </c>
      <c r="U3644" s="1337">
        <v>192939</v>
      </c>
      <c r="V3644" s="1">
        <v>0.31480000000000002</v>
      </c>
      <c r="W3644" s="1336">
        <v>944.52</v>
      </c>
      <c r="X3644" s="1">
        <v>13</v>
      </c>
      <c r="Y3644" s="1">
        <v>135</v>
      </c>
      <c r="Z3644" s="1" t="s">
        <v>143</v>
      </c>
      <c r="AA3644" s="1">
        <v>401</v>
      </c>
      <c r="AB3644" s="1337">
        <v>9621</v>
      </c>
    </row>
    <row r="3645" spans="1:28">
      <c r="A3645" s="1336" t="s">
        <v>1702</v>
      </c>
      <c r="B3645" s="2" t="s">
        <v>1716</v>
      </c>
      <c r="C3645" s="1" t="s">
        <v>1704</v>
      </c>
      <c r="D3645" s="1" t="s">
        <v>131</v>
      </c>
      <c r="E3645" s="1">
        <v>140083</v>
      </c>
      <c r="F3645" s="1336" t="s">
        <v>117</v>
      </c>
      <c r="G3645" s="1" t="s">
        <v>32</v>
      </c>
      <c r="H3645" s="1">
        <v>418801</v>
      </c>
      <c r="I3645" s="3">
        <v>42528</v>
      </c>
      <c r="J3645" s="3">
        <v>42520</v>
      </c>
      <c r="K3645" s="3">
        <v>42541</v>
      </c>
      <c r="L3645" s="1">
        <v>221951</v>
      </c>
      <c r="M3645" s="3">
        <v>42528</v>
      </c>
      <c r="N3645" s="1" t="s">
        <v>89</v>
      </c>
      <c r="O3645" s="1">
        <v>116572</v>
      </c>
      <c r="P3645" s="1">
        <v>3000</v>
      </c>
      <c r="Q3645" s="1">
        <v>69.91</v>
      </c>
      <c r="R3645" s="1337">
        <v>209730</v>
      </c>
      <c r="S3645" s="4">
        <v>-8291.07</v>
      </c>
      <c r="T3645" s="1">
        <v>64.313000000000002</v>
      </c>
      <c r="U3645" s="1337">
        <v>192939</v>
      </c>
      <c r="V3645" s="1">
        <v>0.31480000000000002</v>
      </c>
      <c r="W3645" s="1336">
        <v>944.52</v>
      </c>
      <c r="X3645" s="1">
        <v>13</v>
      </c>
      <c r="Y3645" s="1">
        <v>141</v>
      </c>
      <c r="AA3645" s="1">
        <v>401</v>
      </c>
      <c r="AB3645" s="1337">
        <v>16791</v>
      </c>
    </row>
    <row r="3646" spans="1:28">
      <c r="A3646" s="1336" t="s">
        <v>1702</v>
      </c>
      <c r="B3646" s="2" t="s">
        <v>1716</v>
      </c>
      <c r="C3646" s="1" t="s">
        <v>1704</v>
      </c>
      <c r="D3646" s="1" t="s">
        <v>131</v>
      </c>
      <c r="E3646" s="1">
        <v>130308</v>
      </c>
      <c r="F3646" s="1336" t="s">
        <v>126</v>
      </c>
      <c r="G3646" s="1" t="s">
        <v>32</v>
      </c>
      <c r="H3646" s="1">
        <v>420473</v>
      </c>
      <c r="I3646" s="3">
        <v>42542</v>
      </c>
      <c r="J3646" s="3">
        <v>42529</v>
      </c>
      <c r="K3646" s="3">
        <v>42546</v>
      </c>
      <c r="N3646" s="1" t="s">
        <v>89</v>
      </c>
      <c r="O3646" s="1">
        <v>116980</v>
      </c>
      <c r="P3646" s="1">
        <v>3000</v>
      </c>
      <c r="Q3646" s="1">
        <v>70.180000000000007</v>
      </c>
      <c r="R3646" s="1337">
        <v>210540</v>
      </c>
      <c r="S3646" s="4">
        <v>-7481.07</v>
      </c>
      <c r="T3646" s="1">
        <v>64.313000000000002</v>
      </c>
      <c r="U3646" s="1337">
        <v>192939</v>
      </c>
      <c r="V3646" s="1">
        <v>0.31480000000000002</v>
      </c>
      <c r="W3646" s="1336">
        <v>944.52</v>
      </c>
      <c r="X3646" s="1">
        <v>13</v>
      </c>
      <c r="Y3646" s="1">
        <v>141</v>
      </c>
      <c r="AA3646" s="1">
        <v>401</v>
      </c>
      <c r="AB3646" s="1337">
        <v>17601</v>
      </c>
    </row>
    <row r="3647" spans="1:28">
      <c r="A3647" s="1336" t="s">
        <v>1702</v>
      </c>
      <c r="B3647" s="2" t="s">
        <v>1716</v>
      </c>
      <c r="C3647" s="1" t="s">
        <v>1704</v>
      </c>
      <c r="D3647" s="1" t="s">
        <v>131</v>
      </c>
      <c r="E3647" s="1">
        <v>130308</v>
      </c>
      <c r="F3647" s="1336" t="s">
        <v>126</v>
      </c>
      <c r="G3647" s="1" t="s">
        <v>32</v>
      </c>
      <c r="H3647" s="1">
        <v>420558</v>
      </c>
      <c r="I3647" s="3">
        <v>42543</v>
      </c>
      <c r="J3647" s="3">
        <v>42529</v>
      </c>
      <c r="K3647" s="3">
        <v>42546</v>
      </c>
      <c r="N3647" s="1" t="s">
        <v>89</v>
      </c>
      <c r="O3647" s="1">
        <v>116980</v>
      </c>
      <c r="P3647" s="1">
        <v>3000</v>
      </c>
      <c r="Q3647" s="1">
        <v>70.180000000000007</v>
      </c>
      <c r="R3647" s="1337">
        <v>210540</v>
      </c>
      <c r="S3647" s="4">
        <v>-7481.07</v>
      </c>
      <c r="T3647" s="1">
        <v>64.313000000000002</v>
      </c>
      <c r="U3647" s="1337">
        <v>192939</v>
      </c>
      <c r="V3647" s="1">
        <v>0.31480000000000002</v>
      </c>
      <c r="W3647" s="1336">
        <v>944.52</v>
      </c>
      <c r="X3647" s="1">
        <v>13</v>
      </c>
      <c r="Y3647" s="1">
        <v>141</v>
      </c>
      <c r="AA3647" s="1">
        <v>401</v>
      </c>
      <c r="AB3647" s="1337">
        <v>17601</v>
      </c>
    </row>
    <row r="3648" spans="1:28">
      <c r="A3648" s="1336" t="s">
        <v>1702</v>
      </c>
      <c r="B3648" s="2" t="s">
        <v>1716</v>
      </c>
      <c r="C3648" s="1" t="s">
        <v>1704</v>
      </c>
      <c r="D3648" s="1" t="s">
        <v>131</v>
      </c>
      <c r="E3648" s="1">
        <v>130308</v>
      </c>
      <c r="F3648" s="1336" t="s">
        <v>126</v>
      </c>
      <c r="G3648" s="1" t="s">
        <v>32</v>
      </c>
      <c r="H3648" s="1">
        <v>421096</v>
      </c>
      <c r="I3648" s="3">
        <v>42548</v>
      </c>
      <c r="J3648" s="3">
        <v>42530</v>
      </c>
      <c r="K3648" s="3">
        <v>42546</v>
      </c>
      <c r="N3648" s="1" t="s">
        <v>89</v>
      </c>
      <c r="O3648" s="1">
        <v>117073</v>
      </c>
      <c r="P3648" s="1">
        <v>6000</v>
      </c>
      <c r="Q3648" s="1">
        <v>66.5</v>
      </c>
      <c r="R3648" s="1337">
        <v>399000</v>
      </c>
      <c r="S3648" s="4">
        <v>-37042.14</v>
      </c>
      <c r="T3648" s="1">
        <v>64.313000000000002</v>
      </c>
      <c r="U3648" s="1337">
        <v>385878</v>
      </c>
      <c r="V3648" s="1">
        <v>0.31480000000000002</v>
      </c>
      <c r="W3648" s="1337">
        <v>1889.04</v>
      </c>
      <c r="X3648" s="1">
        <v>13</v>
      </c>
      <c r="Y3648" s="1">
        <v>141</v>
      </c>
      <c r="AA3648" s="1">
        <v>401</v>
      </c>
      <c r="AB3648" s="1337">
        <v>13122</v>
      </c>
    </row>
    <row r="3649" spans="1:28">
      <c r="A3649" s="1336" t="s">
        <v>1702</v>
      </c>
      <c r="B3649" s="2" t="s">
        <v>1716</v>
      </c>
      <c r="C3649" s="1" t="s">
        <v>1704</v>
      </c>
      <c r="D3649" s="1" t="s">
        <v>131</v>
      </c>
      <c r="E3649" s="1">
        <v>130001</v>
      </c>
      <c r="F3649" s="1336" t="s">
        <v>132</v>
      </c>
      <c r="G3649" s="1" t="s">
        <v>32</v>
      </c>
      <c r="H3649" s="1">
        <v>421258</v>
      </c>
      <c r="I3649" s="3">
        <v>42549</v>
      </c>
      <c r="J3649" s="3">
        <v>42530</v>
      </c>
      <c r="K3649" s="3">
        <v>42546</v>
      </c>
      <c r="N3649" s="1" t="s">
        <v>89</v>
      </c>
      <c r="O3649" s="1">
        <v>117058</v>
      </c>
      <c r="P3649" s="1">
        <v>6000</v>
      </c>
      <c r="Q3649" s="1">
        <v>69.91</v>
      </c>
      <c r="R3649" s="1337">
        <v>419460</v>
      </c>
      <c r="S3649" s="4">
        <v>-16582.14</v>
      </c>
      <c r="T3649" s="1">
        <v>64.313000000000002</v>
      </c>
      <c r="U3649" s="1337">
        <v>385878</v>
      </c>
      <c r="V3649" s="1">
        <v>0.31480000000000002</v>
      </c>
      <c r="W3649" s="1337">
        <v>1889.04</v>
      </c>
      <c r="X3649" s="1">
        <v>13</v>
      </c>
      <c r="Y3649" s="1">
        <v>130</v>
      </c>
      <c r="AA3649" s="1">
        <v>401</v>
      </c>
      <c r="AB3649" s="1337">
        <v>33582</v>
      </c>
    </row>
    <row r="3650" spans="1:28">
      <c r="A3650" s="1336" t="s">
        <v>1702</v>
      </c>
      <c r="B3650" s="2" t="s">
        <v>1716</v>
      </c>
      <c r="C3650" s="1" t="s">
        <v>1704</v>
      </c>
      <c r="D3650" s="1" t="s">
        <v>131</v>
      </c>
      <c r="E3650" s="1">
        <v>130001</v>
      </c>
      <c r="F3650" s="1336" t="s">
        <v>132</v>
      </c>
      <c r="G3650" s="1" t="s">
        <v>32</v>
      </c>
      <c r="H3650" s="1">
        <v>421293</v>
      </c>
      <c r="I3650" s="3">
        <v>42549</v>
      </c>
      <c r="J3650" s="3">
        <v>42528</v>
      </c>
      <c r="K3650" s="3">
        <v>42546</v>
      </c>
      <c r="N3650" s="1" t="s">
        <v>89</v>
      </c>
      <c r="O3650" s="1">
        <v>116969</v>
      </c>
      <c r="P3650" s="1">
        <v>3000</v>
      </c>
      <c r="Q3650" s="1">
        <v>69.91</v>
      </c>
      <c r="R3650" s="1337">
        <v>209730</v>
      </c>
      <c r="S3650" s="4">
        <v>-8291.07</v>
      </c>
      <c r="T3650" s="1">
        <v>64.313000000000002</v>
      </c>
      <c r="U3650" s="1337">
        <v>192939</v>
      </c>
      <c r="V3650" s="1">
        <v>0.31480000000000002</v>
      </c>
      <c r="W3650" s="1336">
        <v>944.52</v>
      </c>
      <c r="X3650" s="1">
        <v>13</v>
      </c>
      <c r="Y3650" s="1">
        <v>130</v>
      </c>
      <c r="AA3650" s="1">
        <v>401</v>
      </c>
      <c r="AB3650" s="1337">
        <v>16791</v>
      </c>
    </row>
    <row r="3651" spans="1:28">
      <c r="A3651" s="1336" t="s">
        <v>1702</v>
      </c>
      <c r="B3651" s="2" t="s">
        <v>1716</v>
      </c>
      <c r="C3651" s="1" t="s">
        <v>1704</v>
      </c>
      <c r="D3651" s="1" t="s">
        <v>131</v>
      </c>
      <c r="E3651" s="1">
        <v>130001</v>
      </c>
      <c r="F3651" s="1336" t="s">
        <v>132</v>
      </c>
      <c r="G3651" s="1" t="s">
        <v>32</v>
      </c>
      <c r="H3651" s="1">
        <v>421293</v>
      </c>
      <c r="I3651" s="3">
        <v>42549</v>
      </c>
      <c r="J3651" s="3">
        <v>42528</v>
      </c>
      <c r="K3651" s="3">
        <v>42546</v>
      </c>
      <c r="N3651" s="1" t="s">
        <v>89</v>
      </c>
      <c r="O3651" s="1">
        <v>116969</v>
      </c>
      <c r="P3651" s="1">
        <v>6000</v>
      </c>
      <c r="Q3651" s="1">
        <v>69.91</v>
      </c>
      <c r="R3651" s="1337">
        <v>419460</v>
      </c>
      <c r="S3651" s="4">
        <v>-16582.14</v>
      </c>
      <c r="T3651" s="1">
        <v>64.313000000000002</v>
      </c>
      <c r="U3651" s="1337">
        <v>385878</v>
      </c>
      <c r="V3651" s="1">
        <v>0.31480000000000002</v>
      </c>
      <c r="W3651" s="1337">
        <v>1889.04</v>
      </c>
      <c r="X3651" s="1">
        <v>13</v>
      </c>
      <c r="Y3651" s="1">
        <v>130</v>
      </c>
      <c r="AA3651" s="1">
        <v>401</v>
      </c>
      <c r="AB3651" s="1337">
        <v>33582</v>
      </c>
    </row>
    <row r="3652" spans="1:28">
      <c r="A3652" s="1336" t="s">
        <v>1702</v>
      </c>
      <c r="B3652" s="2" t="s">
        <v>1717</v>
      </c>
      <c r="C3652" s="1" t="s">
        <v>1718</v>
      </c>
      <c r="D3652" s="1" t="s">
        <v>65</v>
      </c>
      <c r="E3652" s="1">
        <v>140008</v>
      </c>
      <c r="F3652" s="1336" t="s">
        <v>123</v>
      </c>
      <c r="G3652" s="1" t="s">
        <v>32</v>
      </c>
      <c r="H3652" s="1">
        <v>420336</v>
      </c>
      <c r="I3652" s="3">
        <v>42541</v>
      </c>
      <c r="J3652" s="3">
        <v>42522</v>
      </c>
      <c r="K3652" s="3">
        <v>42541</v>
      </c>
      <c r="L3652" s="1">
        <v>222872</v>
      </c>
      <c r="M3652" s="3">
        <v>42541</v>
      </c>
      <c r="N3652" s="1" t="s">
        <v>89</v>
      </c>
      <c r="O3652" s="1">
        <v>116704</v>
      </c>
      <c r="P3652" s="1">
        <v>2000</v>
      </c>
      <c r="Q3652" s="1">
        <v>69.91</v>
      </c>
      <c r="R3652" s="1337">
        <v>139820</v>
      </c>
      <c r="S3652" s="4">
        <v>-5527.38</v>
      </c>
      <c r="T3652" s="1">
        <v>64.313000000000002</v>
      </c>
      <c r="U3652" s="1337">
        <v>128626</v>
      </c>
      <c r="V3652" s="1">
        <v>0.31480000000000002</v>
      </c>
      <c r="W3652" s="1336">
        <v>629.67999999999995</v>
      </c>
      <c r="X3652" s="1">
        <v>13</v>
      </c>
      <c r="Y3652" s="1">
        <v>141</v>
      </c>
      <c r="AA3652" s="1">
        <v>401</v>
      </c>
      <c r="AB3652" s="1337">
        <v>11194</v>
      </c>
    </row>
    <row r="3653" spans="1:28">
      <c r="A3653" s="1336" t="s">
        <v>1702</v>
      </c>
      <c r="B3653" s="2" t="s">
        <v>1719</v>
      </c>
      <c r="C3653" s="1" t="s">
        <v>1720</v>
      </c>
      <c r="D3653" s="1" t="s">
        <v>116</v>
      </c>
      <c r="E3653" s="1">
        <v>140083</v>
      </c>
      <c r="F3653" s="1336" t="s">
        <v>117</v>
      </c>
      <c r="G3653" s="1" t="s">
        <v>32</v>
      </c>
      <c r="H3653" s="1">
        <v>418957</v>
      </c>
      <c r="I3653" s="3">
        <v>42529</v>
      </c>
      <c r="J3653" s="3">
        <v>42520</v>
      </c>
      <c r="K3653" s="3">
        <v>42541</v>
      </c>
      <c r="L3653" s="1">
        <v>222059</v>
      </c>
      <c r="M3653" s="3">
        <v>42529</v>
      </c>
      <c r="N3653" s="1" t="s">
        <v>89</v>
      </c>
      <c r="O3653" s="1">
        <v>116572</v>
      </c>
      <c r="P3653" s="1">
        <v>300</v>
      </c>
      <c r="Q3653" s="1">
        <v>69.91</v>
      </c>
      <c r="R3653" s="1337">
        <v>20973</v>
      </c>
      <c r="S3653" s="1">
        <v>-829.11</v>
      </c>
      <c r="T3653" s="1">
        <v>64.313000000000002</v>
      </c>
      <c r="U3653" s="1337">
        <v>19293.900000000001</v>
      </c>
      <c r="V3653" s="1">
        <v>0.31480000000000002</v>
      </c>
      <c r="W3653" s="1336">
        <v>94.451999999999998</v>
      </c>
      <c r="X3653" s="1">
        <v>13</v>
      </c>
      <c r="Y3653" s="1">
        <v>141</v>
      </c>
      <c r="AA3653" s="1">
        <v>401</v>
      </c>
      <c r="AB3653" s="1337">
        <v>1679.1</v>
      </c>
    </row>
    <row r="3654" spans="1:28">
      <c r="A3654" s="1336" t="s">
        <v>1702</v>
      </c>
      <c r="B3654" s="2" t="s">
        <v>1719</v>
      </c>
      <c r="C3654" s="1" t="s">
        <v>1720</v>
      </c>
      <c r="D3654" s="1" t="s">
        <v>116</v>
      </c>
      <c r="E3654" s="1">
        <v>140083</v>
      </c>
      <c r="F3654" s="1336" t="s">
        <v>117</v>
      </c>
      <c r="G3654" s="1" t="s">
        <v>32</v>
      </c>
      <c r="H3654" s="1">
        <v>419787</v>
      </c>
      <c r="I3654" s="3">
        <v>42536</v>
      </c>
      <c r="J3654" s="3">
        <v>42520</v>
      </c>
      <c r="K3654" s="3">
        <v>42541</v>
      </c>
      <c r="L3654" s="1">
        <v>222534</v>
      </c>
      <c r="M3654" s="3">
        <v>42535</v>
      </c>
      <c r="N3654" s="1" t="s">
        <v>89</v>
      </c>
      <c r="O3654" s="1">
        <v>116572</v>
      </c>
      <c r="P3654" s="1">
        <v>600</v>
      </c>
      <c r="Q3654" s="1">
        <v>69.91</v>
      </c>
      <c r="R3654" s="1337">
        <v>41946</v>
      </c>
      <c r="S3654" s="4">
        <v>-1658.21</v>
      </c>
      <c r="T3654" s="1">
        <v>64.313000000000002</v>
      </c>
      <c r="U3654" s="1337">
        <v>38587.800000000003</v>
      </c>
      <c r="V3654" s="1">
        <v>0.31480000000000002</v>
      </c>
      <c r="W3654" s="1336">
        <v>188.904</v>
      </c>
      <c r="X3654" s="1">
        <v>13</v>
      </c>
      <c r="Y3654" s="1">
        <v>141</v>
      </c>
      <c r="AA3654" s="1">
        <v>401</v>
      </c>
      <c r="AB3654" s="1337">
        <v>3358.2</v>
      </c>
    </row>
    <row r="3655" spans="1:28">
      <c r="A3655" s="1336" t="s">
        <v>1702</v>
      </c>
      <c r="B3655" s="2" t="s">
        <v>1719</v>
      </c>
      <c r="C3655" s="1" t="s">
        <v>1720</v>
      </c>
      <c r="D3655" s="1" t="s">
        <v>116</v>
      </c>
      <c r="E3655" s="1">
        <v>140083</v>
      </c>
      <c r="F3655" s="1336" t="s">
        <v>117</v>
      </c>
      <c r="G3655" s="1" t="s">
        <v>32</v>
      </c>
      <c r="H3655" s="1">
        <v>419813</v>
      </c>
      <c r="I3655" s="3">
        <v>42536</v>
      </c>
      <c r="J3655" s="3">
        <v>42530</v>
      </c>
      <c r="K3655" s="3">
        <v>42530</v>
      </c>
      <c r="L3655" s="1">
        <v>222535</v>
      </c>
      <c r="M3655" s="3">
        <v>42535</v>
      </c>
      <c r="N3655" s="1" t="s">
        <v>89</v>
      </c>
      <c r="O3655" s="1">
        <v>117068</v>
      </c>
      <c r="P3655" s="1">
        <v>100</v>
      </c>
      <c r="Q3655" s="1">
        <v>69.91</v>
      </c>
      <c r="R3655" s="1337">
        <v>6991</v>
      </c>
      <c r="S3655" s="1">
        <v>-276.37</v>
      </c>
      <c r="T3655" s="1">
        <v>64.313000000000002</v>
      </c>
      <c r="U3655" s="1337">
        <v>6431.3</v>
      </c>
      <c r="V3655" s="1">
        <v>0.31480000000000002</v>
      </c>
      <c r="W3655" s="1336">
        <v>31.484000000000002</v>
      </c>
      <c r="X3655" s="1">
        <v>13</v>
      </c>
      <c r="Y3655" s="1">
        <v>141</v>
      </c>
      <c r="AA3655" s="1">
        <v>401</v>
      </c>
      <c r="AB3655" s="1336">
        <v>559.70000000000005</v>
      </c>
    </row>
    <row r="3656" spans="1:28">
      <c r="A3656" s="1336" t="s">
        <v>1702</v>
      </c>
      <c r="B3656" s="2" t="s">
        <v>1719</v>
      </c>
      <c r="C3656" s="1" t="s">
        <v>1720</v>
      </c>
      <c r="D3656" s="1" t="s">
        <v>116</v>
      </c>
      <c r="E3656" s="1">
        <v>130007</v>
      </c>
      <c r="F3656" s="1336" t="s">
        <v>146</v>
      </c>
      <c r="G3656" s="1" t="s">
        <v>32</v>
      </c>
      <c r="H3656" s="1">
        <v>420087</v>
      </c>
      <c r="I3656" s="3">
        <v>42537</v>
      </c>
      <c r="J3656" s="3">
        <v>42517</v>
      </c>
      <c r="K3656" s="3">
        <v>42536</v>
      </c>
      <c r="L3656" s="1">
        <v>222689</v>
      </c>
      <c r="M3656" s="3">
        <v>42537</v>
      </c>
      <c r="N3656" s="1" t="s">
        <v>89</v>
      </c>
      <c r="O3656" s="1">
        <v>116532</v>
      </c>
      <c r="P3656" s="1">
        <v>300</v>
      </c>
      <c r="Q3656" s="1">
        <v>71.61</v>
      </c>
      <c r="R3656" s="1337">
        <v>21483</v>
      </c>
      <c r="S3656" s="1">
        <v>-319.11</v>
      </c>
      <c r="T3656" s="1">
        <v>64.313000000000002</v>
      </c>
      <c r="U3656" s="1337">
        <v>19293.900000000001</v>
      </c>
      <c r="V3656" s="1">
        <v>0.31480000000000002</v>
      </c>
      <c r="W3656" s="1336">
        <v>94.451999999999998</v>
      </c>
      <c r="X3656" s="1">
        <v>13</v>
      </c>
      <c r="Y3656" s="1">
        <v>130</v>
      </c>
      <c r="AA3656" s="1">
        <v>401</v>
      </c>
      <c r="AB3656" s="1337">
        <v>2189.1</v>
      </c>
    </row>
    <row r="3657" spans="1:28">
      <c r="A3657" s="1336" t="s">
        <v>1702</v>
      </c>
      <c r="B3657" s="2" t="s">
        <v>1719</v>
      </c>
      <c r="C3657" s="1" t="s">
        <v>1720</v>
      </c>
      <c r="D3657" s="1" t="s">
        <v>116</v>
      </c>
      <c r="E3657" s="1">
        <v>130023</v>
      </c>
      <c r="F3657" s="1336" t="s">
        <v>153</v>
      </c>
      <c r="G3657" s="1" t="s">
        <v>32</v>
      </c>
      <c r="H3657" s="1">
        <v>420566</v>
      </c>
      <c r="I3657" s="3">
        <v>42543</v>
      </c>
      <c r="J3657" s="3">
        <v>42528</v>
      </c>
      <c r="K3657" s="3">
        <v>42546</v>
      </c>
      <c r="N3657" s="1" t="s">
        <v>89</v>
      </c>
      <c r="O3657" s="1">
        <v>116912</v>
      </c>
      <c r="P3657" s="1">
        <v>1000</v>
      </c>
      <c r="Q3657" s="1">
        <v>70.180000000000007</v>
      </c>
      <c r="R3657" s="1337">
        <v>70180</v>
      </c>
      <c r="S3657" s="4">
        <v>-2493.69</v>
      </c>
      <c r="T3657" s="1">
        <v>64.313000000000002</v>
      </c>
      <c r="U3657" s="1337">
        <v>64313</v>
      </c>
      <c r="V3657" s="1">
        <v>0.31480000000000002</v>
      </c>
      <c r="W3657" s="1336">
        <v>314.83999999999997</v>
      </c>
      <c r="X3657" s="1">
        <v>13</v>
      </c>
      <c r="Y3657" s="1">
        <v>130</v>
      </c>
      <c r="AA3657" s="1">
        <v>401</v>
      </c>
      <c r="AB3657" s="1337">
        <v>5867</v>
      </c>
    </row>
    <row r="3658" spans="1:28">
      <c r="A3658" s="1336" t="s">
        <v>1702</v>
      </c>
      <c r="B3658" s="2" t="s">
        <v>1721</v>
      </c>
      <c r="C3658" s="1" t="s">
        <v>1720</v>
      </c>
      <c r="D3658" s="1" t="s">
        <v>81</v>
      </c>
      <c r="E3658" s="1">
        <v>140034</v>
      </c>
      <c r="F3658" s="1336" t="s">
        <v>1191</v>
      </c>
      <c r="G3658" s="1" t="s">
        <v>32</v>
      </c>
      <c r="H3658" s="1">
        <v>419139</v>
      </c>
      <c r="I3658" s="3">
        <v>42531</v>
      </c>
      <c r="J3658" s="3">
        <v>42444</v>
      </c>
      <c r="K3658" s="3">
        <v>42493</v>
      </c>
      <c r="L3658" s="1">
        <v>222182</v>
      </c>
      <c r="M3658" s="3">
        <v>42530</v>
      </c>
      <c r="N3658" s="1" t="s">
        <v>42</v>
      </c>
      <c r="O3658" s="1">
        <v>21340</v>
      </c>
      <c r="P3658" s="1">
        <v>300</v>
      </c>
      <c r="Q3658" s="1">
        <v>67</v>
      </c>
      <c r="R3658" s="1337">
        <v>20100</v>
      </c>
      <c r="S3658" s="4">
        <v>-1702.11</v>
      </c>
      <c r="T3658" s="1">
        <v>64.313000000000002</v>
      </c>
      <c r="U3658" s="1337">
        <v>19293.900000000001</v>
      </c>
      <c r="V3658" s="1">
        <v>0.31480000000000002</v>
      </c>
      <c r="W3658" s="1336">
        <v>94.451999999999998</v>
      </c>
      <c r="X3658" s="1">
        <v>13</v>
      </c>
      <c r="Y3658" s="1">
        <v>140</v>
      </c>
      <c r="AA3658" s="1">
        <v>401</v>
      </c>
      <c r="AB3658" s="1336">
        <v>806.1</v>
      </c>
    </row>
    <row r="3659" spans="1:28">
      <c r="A3659" s="1336" t="s">
        <v>1702</v>
      </c>
      <c r="B3659" s="2" t="s">
        <v>1722</v>
      </c>
      <c r="C3659" s="1" t="s">
        <v>1720</v>
      </c>
      <c r="D3659" s="1" t="s">
        <v>76</v>
      </c>
      <c r="E3659" s="1">
        <v>140083</v>
      </c>
      <c r="F3659" s="1336" t="s">
        <v>117</v>
      </c>
      <c r="G3659" s="1" t="s">
        <v>32</v>
      </c>
      <c r="H3659" s="1">
        <v>419382</v>
      </c>
      <c r="I3659" s="3">
        <v>42532</v>
      </c>
      <c r="J3659" s="3">
        <v>42520</v>
      </c>
      <c r="K3659" s="3">
        <v>42541</v>
      </c>
      <c r="L3659" s="1">
        <v>222338</v>
      </c>
      <c r="M3659" s="3">
        <v>42532</v>
      </c>
      <c r="N3659" s="1" t="s">
        <v>89</v>
      </c>
      <c r="O3659" s="1">
        <v>116572</v>
      </c>
      <c r="P3659" s="1">
        <v>500</v>
      </c>
      <c r="Q3659" s="1">
        <v>69.91</v>
      </c>
      <c r="R3659" s="1337">
        <v>34955</v>
      </c>
      <c r="S3659" s="4">
        <v>-1381.85</v>
      </c>
      <c r="T3659" s="1">
        <v>64.313000000000002</v>
      </c>
      <c r="U3659" s="1337">
        <v>32156.5</v>
      </c>
      <c r="V3659" s="1">
        <v>0.31480000000000002</v>
      </c>
      <c r="W3659" s="1336">
        <v>157.41999999999999</v>
      </c>
      <c r="X3659" s="1">
        <v>13</v>
      </c>
      <c r="Y3659" s="1">
        <v>141</v>
      </c>
      <c r="AA3659" s="1">
        <v>401</v>
      </c>
      <c r="AB3659" s="1337">
        <v>2798.5</v>
      </c>
    </row>
    <row r="3660" spans="1:28">
      <c r="A3660" s="1336" t="s">
        <v>1702</v>
      </c>
      <c r="B3660" s="2" t="s">
        <v>1723</v>
      </c>
      <c r="C3660" s="1" t="s">
        <v>1720</v>
      </c>
      <c r="D3660" s="1" t="s">
        <v>1724</v>
      </c>
      <c r="E3660" s="1">
        <v>140034</v>
      </c>
      <c r="F3660" s="1336" t="s">
        <v>1191</v>
      </c>
      <c r="G3660" s="1" t="s">
        <v>32</v>
      </c>
      <c r="H3660" s="1">
        <v>419319</v>
      </c>
      <c r="I3660" s="3">
        <v>42534</v>
      </c>
      <c r="J3660" s="3">
        <v>42528</v>
      </c>
      <c r="K3660" s="3">
        <v>42528</v>
      </c>
      <c r="N3660" s="1" t="s">
        <v>42</v>
      </c>
      <c r="O3660" s="1">
        <v>21672</v>
      </c>
      <c r="P3660" s="1">
        <v>850</v>
      </c>
      <c r="Q3660" s="1">
        <v>68</v>
      </c>
      <c r="R3660" s="1337">
        <v>57800</v>
      </c>
      <c r="S3660" s="4">
        <v>-3972.64</v>
      </c>
      <c r="T3660" s="1">
        <v>64.313000000000002</v>
      </c>
      <c r="U3660" s="1337">
        <v>54666.05</v>
      </c>
      <c r="V3660" s="1">
        <v>0.31480000000000002</v>
      </c>
      <c r="W3660" s="1336">
        <v>267.61399999999998</v>
      </c>
      <c r="X3660" s="1">
        <v>13</v>
      </c>
      <c r="Y3660" s="1">
        <v>140</v>
      </c>
      <c r="AA3660" s="1">
        <v>401</v>
      </c>
      <c r="AB3660" s="1337">
        <v>3133.95</v>
      </c>
    </row>
    <row r="3661" spans="1:28">
      <c r="A3661" s="1336" t="s">
        <v>1702</v>
      </c>
      <c r="B3661" s="2" t="s">
        <v>1725</v>
      </c>
      <c r="C3661" s="1" t="s">
        <v>1720</v>
      </c>
      <c r="D3661" s="1" t="s">
        <v>65</v>
      </c>
      <c r="E3661" s="1">
        <v>130099</v>
      </c>
      <c r="F3661" s="1336" t="s">
        <v>150</v>
      </c>
      <c r="G3661" s="1" t="s">
        <v>32</v>
      </c>
      <c r="H3661" s="1">
        <v>418081</v>
      </c>
      <c r="I3661" s="3">
        <v>42523</v>
      </c>
      <c r="J3661" s="3">
        <v>42503</v>
      </c>
      <c r="K3661" s="3">
        <v>42526</v>
      </c>
      <c r="L3661" s="1">
        <v>221477</v>
      </c>
      <c r="M3661" s="3">
        <v>42522</v>
      </c>
      <c r="N3661" s="1" t="s">
        <v>89</v>
      </c>
      <c r="O3661" s="1">
        <v>116113</v>
      </c>
      <c r="P3661" s="1">
        <v>1000</v>
      </c>
      <c r="Q3661" s="1">
        <v>73.52</v>
      </c>
      <c r="R3661" s="1337">
        <v>73520</v>
      </c>
      <c r="S3661" s="1">
        <v>846.31</v>
      </c>
      <c r="T3661" s="1">
        <v>64.313000000000002</v>
      </c>
      <c r="U3661" s="1337">
        <v>64313</v>
      </c>
      <c r="V3661" s="1">
        <v>0.31480000000000002</v>
      </c>
      <c r="W3661" s="1336">
        <v>314.83999999999997</v>
      </c>
      <c r="X3661" s="1">
        <v>13</v>
      </c>
      <c r="Y3661" s="1">
        <v>130</v>
      </c>
      <c r="AA3661" s="1">
        <v>401</v>
      </c>
      <c r="AB3661" s="1337">
        <v>9207</v>
      </c>
    </row>
    <row r="3662" spans="1:28">
      <c r="A3662" s="1336" t="s">
        <v>1702</v>
      </c>
      <c r="B3662" s="2" t="s">
        <v>1726</v>
      </c>
      <c r="C3662" s="1" t="s">
        <v>1720</v>
      </c>
      <c r="D3662" s="1" t="s">
        <v>129</v>
      </c>
      <c r="E3662" s="1">
        <v>140083</v>
      </c>
      <c r="F3662" s="1336" t="s">
        <v>117</v>
      </c>
      <c r="G3662" s="1" t="s">
        <v>32</v>
      </c>
      <c r="H3662" s="1">
        <v>419351</v>
      </c>
      <c r="I3662" s="3">
        <v>42532</v>
      </c>
      <c r="J3662" s="3">
        <v>42515</v>
      </c>
      <c r="K3662" s="3">
        <v>42536</v>
      </c>
      <c r="L3662" s="1">
        <v>222328</v>
      </c>
      <c r="M3662" s="3">
        <v>42532</v>
      </c>
      <c r="N3662" s="1" t="s">
        <v>89</v>
      </c>
      <c r="O3662" s="1">
        <v>116474</v>
      </c>
      <c r="P3662" s="1">
        <v>2000</v>
      </c>
      <c r="Q3662" s="1">
        <v>69.91</v>
      </c>
      <c r="R3662" s="1337">
        <v>139820</v>
      </c>
      <c r="S3662" s="4">
        <v>-5527.38</v>
      </c>
      <c r="T3662" s="1">
        <v>64.313000000000002</v>
      </c>
      <c r="U3662" s="1337">
        <v>128626</v>
      </c>
      <c r="V3662" s="1">
        <v>0.31480000000000002</v>
      </c>
      <c r="W3662" s="1336">
        <v>629.67999999999995</v>
      </c>
      <c r="X3662" s="1">
        <v>13</v>
      </c>
      <c r="Y3662" s="1">
        <v>141</v>
      </c>
      <c r="AA3662" s="1">
        <v>401</v>
      </c>
      <c r="AB3662" s="1337">
        <v>11194</v>
      </c>
    </row>
    <row r="3663" spans="1:28">
      <c r="A3663" s="1336" t="s">
        <v>1702</v>
      </c>
      <c r="B3663" s="2" t="s">
        <v>1727</v>
      </c>
      <c r="C3663" s="1" t="s">
        <v>1707</v>
      </c>
      <c r="D3663" s="1" t="s">
        <v>1728</v>
      </c>
      <c r="E3663" s="1">
        <v>140556</v>
      </c>
      <c r="F3663" s="1336" t="s">
        <v>73</v>
      </c>
      <c r="G3663" s="1" t="s">
        <v>32</v>
      </c>
      <c r="H3663" s="1">
        <v>421170</v>
      </c>
      <c r="I3663" s="3">
        <v>42548</v>
      </c>
      <c r="J3663" s="3">
        <v>42534</v>
      </c>
      <c r="K3663" s="3">
        <v>42548</v>
      </c>
      <c r="L3663" s="1">
        <v>223174</v>
      </c>
      <c r="M3663" s="3">
        <v>42545</v>
      </c>
      <c r="N3663" s="1" t="s">
        <v>42</v>
      </c>
      <c r="O3663" s="1">
        <v>21689</v>
      </c>
      <c r="P3663" s="1">
        <v>184</v>
      </c>
      <c r="Q3663" s="1">
        <v>66.5</v>
      </c>
      <c r="R3663" s="1337">
        <v>12236</v>
      </c>
      <c r="S3663" s="4">
        <v>-1135.96</v>
      </c>
      <c r="T3663" s="1">
        <v>64.313000000000002</v>
      </c>
      <c r="U3663" s="1337">
        <v>11833.59</v>
      </c>
      <c r="V3663" s="1">
        <v>0.31480000000000002</v>
      </c>
      <c r="W3663" s="1336">
        <v>57.930599999999998</v>
      </c>
      <c r="X3663" s="1">
        <v>13</v>
      </c>
      <c r="Y3663" s="1">
        <v>140</v>
      </c>
      <c r="AA3663" s="1">
        <v>401</v>
      </c>
      <c r="AB3663" s="1336">
        <v>402.41</v>
      </c>
    </row>
    <row r="3664" spans="1:28">
      <c r="A3664" s="1336" t="s">
        <v>1702</v>
      </c>
      <c r="B3664" s="2" t="s">
        <v>1729</v>
      </c>
      <c r="C3664" s="1" t="s">
        <v>1707</v>
      </c>
      <c r="D3664" s="1" t="s">
        <v>81</v>
      </c>
      <c r="E3664" s="1">
        <v>140083</v>
      </c>
      <c r="F3664" s="1336" t="s">
        <v>117</v>
      </c>
      <c r="G3664" s="1" t="s">
        <v>32</v>
      </c>
      <c r="H3664" s="1">
        <v>420230</v>
      </c>
      <c r="I3664" s="3">
        <v>42539</v>
      </c>
      <c r="J3664" s="3">
        <v>42517</v>
      </c>
      <c r="K3664" s="3">
        <v>42536</v>
      </c>
      <c r="L3664" s="1">
        <v>222802</v>
      </c>
      <c r="M3664" s="3">
        <v>42538</v>
      </c>
      <c r="N3664" s="1" t="s">
        <v>89</v>
      </c>
      <c r="O3664" s="1">
        <v>116550</v>
      </c>
      <c r="P3664" s="1">
        <v>300</v>
      </c>
      <c r="Q3664" s="1">
        <v>68.2</v>
      </c>
      <c r="R3664" s="1337">
        <v>20460</v>
      </c>
      <c r="S3664" s="4">
        <v>-1342.11</v>
      </c>
      <c r="T3664" s="1">
        <v>64.313000000000002</v>
      </c>
      <c r="U3664" s="1337">
        <v>19293.900000000001</v>
      </c>
      <c r="V3664" s="1">
        <v>0.31480000000000002</v>
      </c>
      <c r="W3664" s="1336">
        <v>94.451999999999998</v>
      </c>
      <c r="X3664" s="1">
        <v>13</v>
      </c>
      <c r="Y3664" s="1">
        <v>141</v>
      </c>
      <c r="AA3664" s="1">
        <v>401</v>
      </c>
      <c r="AB3664" s="1337">
        <v>1166.0999999999999</v>
      </c>
    </row>
    <row r="3665" spans="1:28">
      <c r="A3665" s="1336" t="s">
        <v>1702</v>
      </c>
      <c r="B3665" s="2" t="s">
        <v>1730</v>
      </c>
      <c r="C3665" s="1" t="s">
        <v>1707</v>
      </c>
      <c r="D3665" s="1" t="s">
        <v>1687</v>
      </c>
      <c r="E3665" s="1">
        <v>140556</v>
      </c>
      <c r="F3665" s="1336" t="s">
        <v>73</v>
      </c>
      <c r="G3665" s="1" t="s">
        <v>32</v>
      </c>
      <c r="H3665" s="1">
        <v>421170</v>
      </c>
      <c r="I3665" s="3">
        <v>42548</v>
      </c>
      <c r="J3665" s="3">
        <v>42534</v>
      </c>
      <c r="K3665" s="3">
        <v>42548</v>
      </c>
      <c r="L3665" s="1">
        <v>223174</v>
      </c>
      <c r="M3665" s="3">
        <v>42545</v>
      </c>
      <c r="N3665" s="1" t="s">
        <v>42</v>
      </c>
      <c r="O3665" s="1">
        <v>21689</v>
      </c>
      <c r="P3665" s="1">
        <v>416</v>
      </c>
      <c r="Q3665" s="1">
        <v>66.5</v>
      </c>
      <c r="R3665" s="1337">
        <v>27664</v>
      </c>
      <c r="S3665" s="4">
        <v>-2568.2600000000002</v>
      </c>
      <c r="T3665" s="1">
        <v>64.313000000000002</v>
      </c>
      <c r="U3665" s="1337">
        <v>26754.21</v>
      </c>
      <c r="V3665" s="1">
        <v>0.31480000000000002</v>
      </c>
      <c r="W3665" s="1336">
        <v>130.9734</v>
      </c>
      <c r="X3665" s="1">
        <v>13</v>
      </c>
      <c r="Y3665" s="1">
        <v>140</v>
      </c>
      <c r="AA3665" s="1">
        <v>401</v>
      </c>
      <c r="AB3665" s="1336">
        <v>909.79</v>
      </c>
    </row>
    <row r="3666" spans="1:28">
      <c r="A3666" s="1336" t="s">
        <v>1702</v>
      </c>
      <c r="B3666" s="2" t="s">
        <v>1731</v>
      </c>
      <c r="C3666" s="1" t="s">
        <v>1707</v>
      </c>
      <c r="D3666" s="1" t="s">
        <v>129</v>
      </c>
      <c r="E3666" s="1">
        <v>140083</v>
      </c>
      <c r="F3666" s="1336" t="s">
        <v>117</v>
      </c>
      <c r="G3666" s="1" t="s">
        <v>32</v>
      </c>
      <c r="H3666" s="1">
        <v>418928</v>
      </c>
      <c r="I3666" s="3">
        <v>42529</v>
      </c>
      <c r="J3666" s="3">
        <v>42520</v>
      </c>
      <c r="K3666" s="3">
        <v>42541</v>
      </c>
      <c r="L3666" s="1">
        <v>221968</v>
      </c>
      <c r="M3666" s="3">
        <v>42528</v>
      </c>
      <c r="N3666" s="1" t="s">
        <v>89</v>
      </c>
      <c r="O3666" s="1">
        <v>116572</v>
      </c>
      <c r="P3666" s="1">
        <v>2000</v>
      </c>
      <c r="Q3666" s="1">
        <v>69.91</v>
      </c>
      <c r="R3666" s="1337">
        <v>139820</v>
      </c>
      <c r="S3666" s="4">
        <v>-5527.38</v>
      </c>
      <c r="T3666" s="1">
        <v>64.313000000000002</v>
      </c>
      <c r="U3666" s="1337">
        <v>128626</v>
      </c>
      <c r="V3666" s="1">
        <v>0.31480000000000002</v>
      </c>
      <c r="W3666" s="1336">
        <v>629.67999999999995</v>
      </c>
      <c r="X3666" s="1">
        <v>13</v>
      </c>
      <c r="Y3666" s="1">
        <v>141</v>
      </c>
      <c r="AA3666" s="1">
        <v>401</v>
      </c>
      <c r="AB3666" s="1337">
        <v>11194</v>
      </c>
    </row>
    <row r="3667" spans="1:28">
      <c r="A3667" s="1336" t="s">
        <v>1702</v>
      </c>
      <c r="B3667" s="2" t="s">
        <v>1732</v>
      </c>
      <c r="C3667" s="1" t="s">
        <v>1733</v>
      </c>
      <c r="D3667" s="1" t="s">
        <v>116</v>
      </c>
      <c r="E3667" s="1">
        <v>130001</v>
      </c>
      <c r="F3667" s="1336" t="s">
        <v>132</v>
      </c>
      <c r="G3667" s="1" t="s">
        <v>32</v>
      </c>
      <c r="H3667" s="1">
        <v>419922</v>
      </c>
      <c r="I3667" s="3">
        <v>42537</v>
      </c>
      <c r="J3667" s="3">
        <v>42522</v>
      </c>
      <c r="K3667" s="3">
        <v>42542</v>
      </c>
      <c r="N3667" s="1" t="s">
        <v>89</v>
      </c>
      <c r="O3667" s="1">
        <v>116674</v>
      </c>
      <c r="P3667" s="1">
        <v>200</v>
      </c>
      <c r="Q3667" s="1">
        <v>70.180000000000007</v>
      </c>
      <c r="R3667" s="1337">
        <v>14036</v>
      </c>
      <c r="S3667" s="1">
        <v>-498.74</v>
      </c>
      <c r="T3667" s="1">
        <v>64.313000000000002</v>
      </c>
      <c r="U3667" s="1337">
        <v>12862.6</v>
      </c>
      <c r="V3667" s="1">
        <v>0.31480000000000002</v>
      </c>
      <c r="W3667" s="1336">
        <v>62.968000000000004</v>
      </c>
      <c r="X3667" s="1">
        <v>13</v>
      </c>
      <c r="Y3667" s="1">
        <v>130</v>
      </c>
      <c r="AA3667" s="1">
        <v>401</v>
      </c>
      <c r="AB3667" s="1337">
        <v>1173.4000000000001</v>
      </c>
    </row>
    <row r="3668" spans="1:28">
      <c r="A3668" s="1336" t="s">
        <v>1702</v>
      </c>
      <c r="B3668" s="2" t="s">
        <v>1732</v>
      </c>
      <c r="C3668" s="1" t="s">
        <v>1733</v>
      </c>
      <c r="D3668" s="1" t="s">
        <v>116</v>
      </c>
      <c r="E3668" s="1">
        <v>130322</v>
      </c>
      <c r="F3668" s="1336" t="s">
        <v>142</v>
      </c>
      <c r="G3668" s="1" t="s">
        <v>32</v>
      </c>
      <c r="H3668" s="1">
        <v>420226</v>
      </c>
      <c r="I3668" s="3">
        <v>42539</v>
      </c>
      <c r="J3668" s="3">
        <v>42530</v>
      </c>
      <c r="K3668" s="3">
        <v>42548</v>
      </c>
      <c r="L3668" s="1">
        <v>222799</v>
      </c>
      <c r="M3668" s="3">
        <v>42538</v>
      </c>
      <c r="N3668" s="1" t="s">
        <v>89</v>
      </c>
      <c r="O3668" s="1">
        <v>117035</v>
      </c>
      <c r="P3668" s="1">
        <v>1000</v>
      </c>
      <c r="Q3668" s="1">
        <v>69.91</v>
      </c>
      <c r="R3668" s="1337">
        <v>69910</v>
      </c>
      <c r="S3668" s="4">
        <v>-2763.69</v>
      </c>
      <c r="T3668" s="1">
        <v>64.313000000000002</v>
      </c>
      <c r="U3668" s="1337">
        <v>64313</v>
      </c>
      <c r="V3668" s="1">
        <v>0.31480000000000002</v>
      </c>
      <c r="W3668" s="1336">
        <v>314.83999999999997</v>
      </c>
      <c r="X3668" s="1">
        <v>13</v>
      </c>
      <c r="Y3668" s="1">
        <v>135</v>
      </c>
      <c r="Z3668" s="1" t="s">
        <v>143</v>
      </c>
      <c r="AA3668" s="1">
        <v>401</v>
      </c>
      <c r="AB3668" s="1337">
        <v>5597</v>
      </c>
    </row>
    <row r="3669" spans="1:28">
      <c r="A3669" s="1336" t="s">
        <v>1702</v>
      </c>
      <c r="B3669" s="2" t="s">
        <v>1732</v>
      </c>
      <c r="C3669" s="1" t="s">
        <v>1733</v>
      </c>
      <c r="D3669" s="1" t="s">
        <v>116</v>
      </c>
      <c r="E3669" s="1">
        <v>130004</v>
      </c>
      <c r="F3669" s="1336" t="s">
        <v>125</v>
      </c>
      <c r="G3669" s="1" t="s">
        <v>32</v>
      </c>
      <c r="H3669" s="1">
        <v>420257</v>
      </c>
      <c r="I3669" s="3">
        <v>42541</v>
      </c>
      <c r="J3669" s="3">
        <v>42522</v>
      </c>
      <c r="K3669" s="3">
        <v>42541</v>
      </c>
      <c r="L3669" s="1">
        <v>222835</v>
      </c>
      <c r="M3669" s="3">
        <v>42541</v>
      </c>
      <c r="N3669" s="1" t="s">
        <v>89</v>
      </c>
      <c r="O3669" s="1">
        <v>116733</v>
      </c>
      <c r="P3669" s="1">
        <v>500</v>
      </c>
      <c r="Q3669" s="1">
        <v>70.89</v>
      </c>
      <c r="R3669" s="1337">
        <v>35445</v>
      </c>
      <c r="S3669" s="1">
        <v>-891.85</v>
      </c>
      <c r="T3669" s="1">
        <v>64.313000000000002</v>
      </c>
      <c r="U3669" s="1337">
        <v>32156.5</v>
      </c>
      <c r="V3669" s="1">
        <v>0.31480000000000002</v>
      </c>
      <c r="W3669" s="1336">
        <v>157.41999999999999</v>
      </c>
      <c r="X3669" s="1">
        <v>13</v>
      </c>
      <c r="Y3669" s="1">
        <v>130</v>
      </c>
      <c r="AA3669" s="1">
        <v>401</v>
      </c>
      <c r="AB3669" s="1337">
        <v>3288.5</v>
      </c>
    </row>
    <row r="3670" spans="1:28">
      <c r="A3670" s="1336" t="s">
        <v>1702</v>
      </c>
      <c r="B3670" s="2" t="s">
        <v>1734</v>
      </c>
      <c r="C3670" s="1" t="s">
        <v>1733</v>
      </c>
      <c r="D3670" s="1" t="s">
        <v>65</v>
      </c>
      <c r="E3670" s="1">
        <v>140008</v>
      </c>
      <c r="F3670" s="1336" t="s">
        <v>123</v>
      </c>
      <c r="G3670" s="1" t="s">
        <v>32</v>
      </c>
      <c r="H3670" s="1">
        <v>419828</v>
      </c>
      <c r="I3670" s="3">
        <v>42536</v>
      </c>
      <c r="J3670" s="3">
        <v>42522</v>
      </c>
      <c r="K3670" s="3">
        <v>42541</v>
      </c>
      <c r="L3670" s="1">
        <v>222594</v>
      </c>
      <c r="M3670" s="3">
        <v>42536</v>
      </c>
      <c r="N3670" s="1" t="s">
        <v>89</v>
      </c>
      <c r="O3670" s="1">
        <v>116704</v>
      </c>
      <c r="P3670" s="1">
        <v>2000</v>
      </c>
      <c r="Q3670" s="1">
        <v>69.91</v>
      </c>
      <c r="R3670" s="1337">
        <v>139820</v>
      </c>
      <c r="S3670" s="4">
        <v>-5527.38</v>
      </c>
      <c r="T3670" s="1">
        <v>64.313000000000002</v>
      </c>
      <c r="U3670" s="1337">
        <v>128626</v>
      </c>
      <c r="V3670" s="1">
        <v>0.31480000000000002</v>
      </c>
      <c r="W3670" s="1336">
        <v>629.67999999999995</v>
      </c>
      <c r="X3670" s="1">
        <v>13</v>
      </c>
      <c r="Y3670" s="1">
        <v>141</v>
      </c>
      <c r="AA3670" s="1">
        <v>401</v>
      </c>
      <c r="AB3670" s="1337">
        <v>11194</v>
      </c>
    </row>
    <row r="3671" spans="1:28">
      <c r="A3671" s="1336" t="s">
        <v>1702</v>
      </c>
      <c r="B3671" s="2" t="s">
        <v>1735</v>
      </c>
      <c r="C3671" s="1" t="s">
        <v>1736</v>
      </c>
      <c r="D3671" s="1" t="s">
        <v>116</v>
      </c>
      <c r="E3671" s="1">
        <v>130001</v>
      </c>
      <c r="F3671" s="1336" t="s">
        <v>132</v>
      </c>
      <c r="G3671" s="1" t="s">
        <v>32</v>
      </c>
      <c r="H3671" s="1">
        <v>419922</v>
      </c>
      <c r="I3671" s="3">
        <v>42537</v>
      </c>
      <c r="J3671" s="3">
        <v>42522</v>
      </c>
      <c r="K3671" s="3">
        <v>42542</v>
      </c>
      <c r="N3671" s="1" t="s">
        <v>89</v>
      </c>
      <c r="O3671" s="1">
        <v>116674</v>
      </c>
      <c r="P3671" s="1">
        <v>200</v>
      </c>
      <c r="Q3671" s="1">
        <v>70.180000000000007</v>
      </c>
      <c r="R3671" s="1337">
        <v>14036</v>
      </c>
      <c r="S3671" s="1">
        <v>-498.74</v>
      </c>
      <c r="T3671" s="1">
        <v>64.313000000000002</v>
      </c>
      <c r="U3671" s="1337">
        <v>12862.6</v>
      </c>
      <c r="V3671" s="1">
        <v>0.31480000000000002</v>
      </c>
      <c r="W3671" s="1336">
        <v>62.968000000000004</v>
      </c>
      <c r="X3671" s="1">
        <v>13</v>
      </c>
      <c r="Y3671" s="1">
        <v>130</v>
      </c>
      <c r="AA3671" s="1">
        <v>401</v>
      </c>
      <c r="AB3671" s="1337">
        <v>1173.4000000000001</v>
      </c>
    </row>
    <row r="3672" spans="1:28">
      <c r="A3672" s="1336" t="s">
        <v>1702</v>
      </c>
      <c r="B3672" s="2" t="s">
        <v>1735</v>
      </c>
      <c r="C3672" s="1" t="s">
        <v>1736</v>
      </c>
      <c r="D3672" s="1" t="s">
        <v>116</v>
      </c>
      <c r="E3672" s="1">
        <v>130322</v>
      </c>
      <c r="F3672" s="1336" t="s">
        <v>142</v>
      </c>
      <c r="G3672" s="1" t="s">
        <v>32</v>
      </c>
      <c r="H3672" s="1">
        <v>420226</v>
      </c>
      <c r="I3672" s="3">
        <v>42539</v>
      </c>
      <c r="J3672" s="3">
        <v>42530</v>
      </c>
      <c r="K3672" s="3">
        <v>42548</v>
      </c>
      <c r="L3672" s="1">
        <v>222799</v>
      </c>
      <c r="M3672" s="3">
        <v>42538</v>
      </c>
      <c r="N3672" s="1" t="s">
        <v>89</v>
      </c>
      <c r="O3672" s="1">
        <v>117035</v>
      </c>
      <c r="P3672" s="1">
        <v>1000</v>
      </c>
      <c r="Q3672" s="1">
        <v>69.91</v>
      </c>
      <c r="R3672" s="1337">
        <v>69910</v>
      </c>
      <c r="S3672" s="4">
        <v>-2763.69</v>
      </c>
      <c r="T3672" s="1">
        <v>64.313000000000002</v>
      </c>
      <c r="U3672" s="1337">
        <v>64313</v>
      </c>
      <c r="V3672" s="1">
        <v>0.31480000000000002</v>
      </c>
      <c r="W3672" s="1336">
        <v>314.83999999999997</v>
      </c>
      <c r="X3672" s="1">
        <v>13</v>
      </c>
      <c r="Y3672" s="1">
        <v>135</v>
      </c>
      <c r="Z3672" s="1" t="s">
        <v>143</v>
      </c>
      <c r="AA3672" s="1">
        <v>401</v>
      </c>
      <c r="AB3672" s="1337">
        <v>5597</v>
      </c>
    </row>
    <row r="3673" spans="1:28">
      <c r="A3673" s="1336" t="s">
        <v>1702</v>
      </c>
      <c r="B3673" s="2" t="s">
        <v>1735</v>
      </c>
      <c r="C3673" s="1" t="s">
        <v>1736</v>
      </c>
      <c r="D3673" s="1" t="s">
        <v>116</v>
      </c>
      <c r="E3673" s="1">
        <v>130004</v>
      </c>
      <c r="F3673" s="1336" t="s">
        <v>125</v>
      </c>
      <c r="G3673" s="1" t="s">
        <v>32</v>
      </c>
      <c r="H3673" s="1">
        <v>420257</v>
      </c>
      <c r="I3673" s="3">
        <v>42541</v>
      </c>
      <c r="J3673" s="3">
        <v>42522</v>
      </c>
      <c r="K3673" s="3">
        <v>42541</v>
      </c>
      <c r="L3673" s="1">
        <v>222835</v>
      </c>
      <c r="M3673" s="3">
        <v>42541</v>
      </c>
      <c r="N3673" s="1" t="s">
        <v>89</v>
      </c>
      <c r="O3673" s="1">
        <v>116733</v>
      </c>
      <c r="P3673" s="1">
        <v>500</v>
      </c>
      <c r="Q3673" s="1">
        <v>70.89</v>
      </c>
      <c r="R3673" s="1337">
        <v>35445</v>
      </c>
      <c r="S3673" s="1">
        <v>-891.85</v>
      </c>
      <c r="T3673" s="1">
        <v>64.313000000000002</v>
      </c>
      <c r="U3673" s="1337">
        <v>32156.5</v>
      </c>
      <c r="V3673" s="1">
        <v>0.31480000000000002</v>
      </c>
      <c r="W3673" s="1336">
        <v>157.41999999999999</v>
      </c>
      <c r="X3673" s="1">
        <v>13</v>
      </c>
      <c r="Y3673" s="1">
        <v>130</v>
      </c>
      <c r="AA3673" s="1">
        <v>401</v>
      </c>
      <c r="AB3673" s="1337">
        <v>3288.5</v>
      </c>
    </row>
    <row r="3674" spans="1:28">
      <c r="A3674" s="1336" t="s">
        <v>1702</v>
      </c>
      <c r="B3674" s="2" t="s">
        <v>1735</v>
      </c>
      <c r="C3674" s="1" t="s">
        <v>1736</v>
      </c>
      <c r="D3674" s="1" t="s">
        <v>116</v>
      </c>
      <c r="E3674" s="1">
        <v>142060</v>
      </c>
      <c r="F3674" s="1336" t="s">
        <v>147</v>
      </c>
      <c r="G3674" s="1" t="s">
        <v>32</v>
      </c>
      <c r="H3674" s="1">
        <v>421434</v>
      </c>
      <c r="I3674" s="3">
        <v>42545</v>
      </c>
      <c r="J3674" s="3">
        <v>42500</v>
      </c>
      <c r="K3674" s="3">
        <v>42531</v>
      </c>
      <c r="N3674" s="1" t="s">
        <v>56</v>
      </c>
      <c r="O3674" s="1">
        <v>6038</v>
      </c>
      <c r="P3674" s="1">
        <v>1000</v>
      </c>
      <c r="Q3674" s="1">
        <v>72.853200000000001</v>
      </c>
      <c r="R3674" s="1337">
        <v>72853.2</v>
      </c>
      <c r="S3674" s="1">
        <v>179.51</v>
      </c>
      <c r="T3674" s="1">
        <v>64.313000000000002</v>
      </c>
      <c r="U3674" s="1337">
        <v>64313</v>
      </c>
      <c r="V3674" s="1">
        <v>0.31480000000000002</v>
      </c>
      <c r="W3674" s="1336">
        <v>314.83999999999997</v>
      </c>
      <c r="X3674" s="1">
        <v>13</v>
      </c>
      <c r="Y3674" s="1">
        <v>143</v>
      </c>
      <c r="AA3674" s="1">
        <v>401</v>
      </c>
      <c r="AB3674" s="1337">
        <v>8540.2000000000007</v>
      </c>
    </row>
    <row r="3675" spans="1:28">
      <c r="A3675" s="1336" t="s">
        <v>1702</v>
      </c>
      <c r="B3675" s="2" t="s">
        <v>1737</v>
      </c>
      <c r="C3675" s="1" t="s">
        <v>1738</v>
      </c>
      <c r="D3675" s="1" t="s">
        <v>116</v>
      </c>
      <c r="E3675" s="1">
        <v>140083</v>
      </c>
      <c r="F3675" s="1336" t="s">
        <v>117</v>
      </c>
      <c r="G3675" s="1" t="s">
        <v>32</v>
      </c>
      <c r="H3675" s="1">
        <v>418156</v>
      </c>
      <c r="I3675" s="3">
        <v>42523</v>
      </c>
      <c r="J3675" s="3">
        <v>42515</v>
      </c>
      <c r="K3675" s="3">
        <v>42522</v>
      </c>
      <c r="L3675" s="1">
        <v>221564</v>
      </c>
      <c r="M3675" s="3">
        <v>42523</v>
      </c>
      <c r="N3675" s="1" t="s">
        <v>89</v>
      </c>
      <c r="O3675" s="1">
        <v>116474</v>
      </c>
      <c r="P3675" s="1">
        <v>1000</v>
      </c>
      <c r="Q3675" s="1">
        <v>93.97</v>
      </c>
      <c r="R3675" s="1337">
        <v>93970</v>
      </c>
      <c r="S3675" s="4">
        <v>-3866.53</v>
      </c>
      <c r="T3675" s="1">
        <v>86.581000000000003</v>
      </c>
      <c r="U3675" s="1337">
        <v>86581</v>
      </c>
      <c r="V3675" s="1">
        <v>0.42680000000000001</v>
      </c>
      <c r="W3675" s="1336">
        <v>426.82</v>
      </c>
      <c r="X3675" s="1">
        <v>13</v>
      </c>
      <c r="Y3675" s="1">
        <v>141</v>
      </c>
      <c r="AA3675" s="1">
        <v>401</v>
      </c>
      <c r="AB3675" s="1337">
        <v>7389</v>
      </c>
    </row>
    <row r="3676" spans="1:28">
      <c r="A3676" s="1336" t="s">
        <v>1702</v>
      </c>
      <c r="B3676" s="2" t="s">
        <v>1737</v>
      </c>
      <c r="C3676" s="1" t="s">
        <v>1738</v>
      </c>
      <c r="D3676" s="1" t="s">
        <v>116</v>
      </c>
      <c r="E3676" s="1">
        <v>130004</v>
      </c>
      <c r="F3676" s="1336" t="s">
        <v>125</v>
      </c>
      <c r="G3676" s="1" t="s">
        <v>32</v>
      </c>
      <c r="H3676" s="1">
        <v>418202</v>
      </c>
      <c r="I3676" s="3">
        <v>42523</v>
      </c>
      <c r="J3676" s="3">
        <v>42521</v>
      </c>
      <c r="K3676" s="3">
        <v>42523</v>
      </c>
      <c r="L3676" s="1">
        <v>221586</v>
      </c>
      <c r="M3676" s="3">
        <v>42523</v>
      </c>
      <c r="N3676" s="1" t="s">
        <v>89</v>
      </c>
      <c r="O3676" s="1">
        <v>116629</v>
      </c>
      <c r="P3676" s="1">
        <v>1000</v>
      </c>
      <c r="Q3676" s="1">
        <v>95.3</v>
      </c>
      <c r="R3676" s="1337">
        <v>95300</v>
      </c>
      <c r="S3676" s="4">
        <v>-2536.5300000000002</v>
      </c>
      <c r="T3676" s="1">
        <v>86.581000000000003</v>
      </c>
      <c r="U3676" s="1337">
        <v>86581</v>
      </c>
      <c r="V3676" s="1">
        <v>0.42680000000000001</v>
      </c>
      <c r="W3676" s="1336">
        <v>426.82</v>
      </c>
      <c r="X3676" s="1">
        <v>13</v>
      </c>
      <c r="Y3676" s="1">
        <v>130</v>
      </c>
      <c r="AA3676" s="1">
        <v>401</v>
      </c>
      <c r="AB3676" s="1337">
        <v>8719</v>
      </c>
    </row>
    <row r="3677" spans="1:28">
      <c r="A3677" s="1336" t="s">
        <v>1702</v>
      </c>
      <c r="B3677" s="2" t="s">
        <v>1737</v>
      </c>
      <c r="C3677" s="1" t="s">
        <v>1738</v>
      </c>
      <c r="D3677" s="1" t="s">
        <v>116</v>
      </c>
      <c r="E3677" s="1">
        <v>130003</v>
      </c>
      <c r="F3677" s="1336" t="s">
        <v>145</v>
      </c>
      <c r="G3677" s="1" t="s">
        <v>32</v>
      </c>
      <c r="H3677" s="1">
        <v>418398</v>
      </c>
      <c r="I3677" s="3">
        <v>42527</v>
      </c>
      <c r="J3677" s="3">
        <v>42522</v>
      </c>
      <c r="K3677" s="3">
        <v>42537</v>
      </c>
      <c r="N3677" s="1" t="s">
        <v>89</v>
      </c>
      <c r="O3677" s="1">
        <v>116683</v>
      </c>
      <c r="P3677" s="1">
        <v>1800</v>
      </c>
      <c r="Q3677" s="1">
        <v>94.34</v>
      </c>
      <c r="R3677" s="1337">
        <v>169812</v>
      </c>
      <c r="S3677" s="4">
        <v>-6293.75</v>
      </c>
      <c r="T3677" s="1">
        <v>86.581000000000003</v>
      </c>
      <c r="U3677" s="1337">
        <v>155845.79999999999</v>
      </c>
      <c r="V3677" s="1">
        <v>0.42680000000000001</v>
      </c>
      <c r="W3677" s="1336">
        <v>768.27599999999995</v>
      </c>
      <c r="X3677" s="1">
        <v>13</v>
      </c>
      <c r="Y3677" s="1">
        <v>130</v>
      </c>
      <c r="AA3677" s="1">
        <v>401</v>
      </c>
      <c r="AB3677" s="1337">
        <v>13966.2</v>
      </c>
    </row>
    <row r="3678" spans="1:28">
      <c r="A3678" s="1336" t="s">
        <v>1702</v>
      </c>
      <c r="B3678" s="2" t="s">
        <v>1737</v>
      </c>
      <c r="C3678" s="1" t="s">
        <v>1738</v>
      </c>
      <c r="D3678" s="1" t="s">
        <v>116</v>
      </c>
      <c r="E3678" s="1">
        <v>130003</v>
      </c>
      <c r="F3678" s="1336" t="s">
        <v>145</v>
      </c>
      <c r="G3678" s="1" t="s">
        <v>32</v>
      </c>
      <c r="H3678" s="1">
        <v>418398</v>
      </c>
      <c r="I3678" s="3">
        <v>42527</v>
      </c>
      <c r="J3678" s="3">
        <v>42522</v>
      </c>
      <c r="K3678" s="3">
        <v>42537</v>
      </c>
      <c r="N3678" s="1" t="s">
        <v>89</v>
      </c>
      <c r="O3678" s="1">
        <v>116683</v>
      </c>
      <c r="P3678" s="1">
        <v>200</v>
      </c>
      <c r="Q3678" s="1">
        <v>94.34</v>
      </c>
      <c r="R3678" s="1337">
        <v>18868</v>
      </c>
      <c r="S3678" s="1">
        <v>-699.31</v>
      </c>
      <c r="T3678" s="1">
        <v>86.581000000000003</v>
      </c>
      <c r="U3678" s="1337">
        <v>17316.2</v>
      </c>
      <c r="V3678" s="1">
        <v>0.42680000000000001</v>
      </c>
      <c r="W3678" s="1336">
        <v>85.364000000000004</v>
      </c>
      <c r="X3678" s="1">
        <v>13</v>
      </c>
      <c r="Y3678" s="1">
        <v>130</v>
      </c>
      <c r="AA3678" s="1">
        <v>401</v>
      </c>
      <c r="AB3678" s="1337">
        <v>1551.8</v>
      </c>
    </row>
    <row r="3679" spans="1:28">
      <c r="A3679" s="1336" t="s">
        <v>1702</v>
      </c>
      <c r="B3679" s="2" t="s">
        <v>1737</v>
      </c>
      <c r="C3679" s="1" t="s">
        <v>1738</v>
      </c>
      <c r="D3679" s="1" t="s">
        <v>116</v>
      </c>
      <c r="E3679" s="1">
        <v>140008</v>
      </c>
      <c r="F3679" s="1336" t="s">
        <v>123</v>
      </c>
      <c r="G3679" s="1" t="s">
        <v>32</v>
      </c>
      <c r="H3679" s="1">
        <v>418481</v>
      </c>
      <c r="I3679" s="3">
        <v>42525</v>
      </c>
      <c r="J3679" s="3">
        <v>42522</v>
      </c>
      <c r="K3679" s="3">
        <v>42541</v>
      </c>
      <c r="L3679" s="1">
        <v>221736</v>
      </c>
      <c r="M3679" s="3">
        <v>42525</v>
      </c>
      <c r="N3679" s="1" t="s">
        <v>89</v>
      </c>
      <c r="O3679" s="1">
        <v>116704</v>
      </c>
      <c r="P3679" s="1">
        <v>1900</v>
      </c>
      <c r="Q3679" s="1">
        <v>93.97</v>
      </c>
      <c r="R3679" s="1337">
        <v>178543</v>
      </c>
      <c r="S3679" s="4">
        <v>-7346.41</v>
      </c>
      <c r="T3679" s="1">
        <v>86.581000000000003</v>
      </c>
      <c r="U3679" s="1337">
        <v>164503.9</v>
      </c>
      <c r="V3679" s="1">
        <v>0.42680000000000001</v>
      </c>
      <c r="W3679" s="1336">
        <v>810.95799999999997</v>
      </c>
      <c r="X3679" s="1">
        <v>13</v>
      </c>
      <c r="Y3679" s="1">
        <v>141</v>
      </c>
      <c r="AA3679" s="1">
        <v>401</v>
      </c>
      <c r="AB3679" s="1337">
        <v>14039.1</v>
      </c>
    </row>
    <row r="3680" spans="1:28">
      <c r="A3680" s="1336" t="s">
        <v>1702</v>
      </c>
      <c r="B3680" s="2" t="s">
        <v>1737</v>
      </c>
      <c r="C3680" s="1" t="s">
        <v>1738</v>
      </c>
      <c r="D3680" s="1" t="s">
        <v>116</v>
      </c>
      <c r="E3680" s="1">
        <v>130007</v>
      </c>
      <c r="F3680" s="1336" t="s">
        <v>146</v>
      </c>
      <c r="G3680" s="1" t="s">
        <v>32</v>
      </c>
      <c r="H3680" s="1">
        <v>418520</v>
      </c>
      <c r="I3680" s="3">
        <v>42527</v>
      </c>
      <c r="J3680" s="3">
        <v>42517</v>
      </c>
      <c r="K3680" s="3">
        <v>42523</v>
      </c>
      <c r="L3680" s="1">
        <v>221809</v>
      </c>
      <c r="M3680" s="3">
        <v>42526</v>
      </c>
      <c r="N3680" s="1" t="s">
        <v>89</v>
      </c>
      <c r="O3680" s="1">
        <v>116532</v>
      </c>
      <c r="P3680" s="1">
        <v>300</v>
      </c>
      <c r="Q3680" s="1">
        <v>96.26</v>
      </c>
      <c r="R3680" s="1337">
        <v>28878</v>
      </c>
      <c r="S3680" s="1">
        <v>-472.96</v>
      </c>
      <c r="T3680" s="1">
        <v>86.581000000000003</v>
      </c>
      <c r="U3680" s="1337">
        <v>25974.3</v>
      </c>
      <c r="V3680" s="1">
        <v>0.42680000000000001</v>
      </c>
      <c r="W3680" s="1336">
        <v>128.04599999999999</v>
      </c>
      <c r="X3680" s="1">
        <v>13</v>
      </c>
      <c r="Y3680" s="1">
        <v>130</v>
      </c>
      <c r="AA3680" s="1">
        <v>401</v>
      </c>
      <c r="AB3680" s="1337">
        <v>2903.7</v>
      </c>
    </row>
    <row r="3681" spans="1:28">
      <c r="A3681" s="1336" t="s">
        <v>1702</v>
      </c>
      <c r="B3681" s="2" t="s">
        <v>1737</v>
      </c>
      <c r="C3681" s="1" t="s">
        <v>1738</v>
      </c>
      <c r="D3681" s="1" t="s">
        <v>116</v>
      </c>
      <c r="E3681" s="1">
        <v>130325</v>
      </c>
      <c r="F3681" s="1336" t="s">
        <v>440</v>
      </c>
      <c r="G3681" s="1" t="s">
        <v>32</v>
      </c>
      <c r="H3681" s="1">
        <v>418705</v>
      </c>
      <c r="I3681" s="3">
        <v>42530</v>
      </c>
      <c r="J3681" s="3">
        <v>42528</v>
      </c>
      <c r="K3681" s="3">
        <v>42530</v>
      </c>
      <c r="N3681" s="1" t="s">
        <v>89</v>
      </c>
      <c r="O3681" s="1">
        <v>116903</v>
      </c>
      <c r="P3681" s="1">
        <v>900</v>
      </c>
      <c r="Q3681" s="1">
        <v>93.03</v>
      </c>
      <c r="R3681" s="1337">
        <v>83727</v>
      </c>
      <c r="S3681" s="4">
        <v>-4325.88</v>
      </c>
      <c r="T3681" s="1">
        <v>86.581000000000003</v>
      </c>
      <c r="U3681" s="1337">
        <v>77922.899999999994</v>
      </c>
      <c r="V3681" s="1">
        <v>0.42680000000000001</v>
      </c>
      <c r="W3681" s="1336">
        <v>384.13799999999998</v>
      </c>
      <c r="X3681" s="1">
        <v>13</v>
      </c>
      <c r="Y3681" s="1">
        <v>135</v>
      </c>
      <c r="Z3681" s="1" t="s">
        <v>143</v>
      </c>
      <c r="AA3681" s="1">
        <v>401</v>
      </c>
      <c r="AB3681" s="1337">
        <v>5804.1</v>
      </c>
    </row>
    <row r="3682" spans="1:28">
      <c r="A3682" s="1336" t="s">
        <v>1702</v>
      </c>
      <c r="B3682" s="2" t="s">
        <v>1737</v>
      </c>
      <c r="C3682" s="1" t="s">
        <v>1738</v>
      </c>
      <c r="D3682" s="1" t="s">
        <v>116</v>
      </c>
      <c r="E3682" s="1">
        <v>140008</v>
      </c>
      <c r="F3682" s="1336" t="s">
        <v>123</v>
      </c>
      <c r="G3682" s="1" t="s">
        <v>32</v>
      </c>
      <c r="H3682" s="1">
        <v>418808</v>
      </c>
      <c r="I3682" s="3">
        <v>42528</v>
      </c>
      <c r="J3682" s="3">
        <v>42522</v>
      </c>
      <c r="K3682" s="3">
        <v>42541</v>
      </c>
      <c r="L3682" s="1">
        <v>221919</v>
      </c>
      <c r="M3682" s="3">
        <v>42528</v>
      </c>
      <c r="N3682" s="1" t="s">
        <v>89</v>
      </c>
      <c r="O3682" s="1">
        <v>116704</v>
      </c>
      <c r="P3682" s="1">
        <v>100</v>
      </c>
      <c r="Q3682" s="1">
        <v>93.97</v>
      </c>
      <c r="R3682" s="1337">
        <v>9397</v>
      </c>
      <c r="S3682" s="1">
        <v>-386.65</v>
      </c>
      <c r="T3682" s="1">
        <v>86.581000000000003</v>
      </c>
      <c r="U3682" s="1337">
        <v>8658.1</v>
      </c>
      <c r="V3682" s="1">
        <v>0.42680000000000001</v>
      </c>
      <c r="W3682" s="1336">
        <v>42.682000000000002</v>
      </c>
      <c r="X3682" s="1">
        <v>13</v>
      </c>
      <c r="Y3682" s="1">
        <v>141</v>
      </c>
      <c r="AA3682" s="1">
        <v>401</v>
      </c>
      <c r="AB3682" s="1336">
        <v>738.9</v>
      </c>
    </row>
    <row r="3683" spans="1:28">
      <c r="A3683" s="1336" t="s">
        <v>1702</v>
      </c>
      <c r="B3683" s="2" t="s">
        <v>1737</v>
      </c>
      <c r="C3683" s="1" t="s">
        <v>1738</v>
      </c>
      <c r="D3683" s="1" t="s">
        <v>116</v>
      </c>
      <c r="E3683" s="1">
        <v>130165</v>
      </c>
      <c r="F3683" s="1336" t="s">
        <v>164</v>
      </c>
      <c r="G3683" s="1" t="s">
        <v>32</v>
      </c>
      <c r="H3683" s="1">
        <v>418824</v>
      </c>
      <c r="I3683" s="3">
        <v>42528</v>
      </c>
      <c r="J3683" s="3">
        <v>42527</v>
      </c>
      <c r="K3683" s="3">
        <v>42528</v>
      </c>
      <c r="L3683" s="1">
        <v>221896</v>
      </c>
      <c r="M3683" s="3">
        <v>42527</v>
      </c>
      <c r="N3683" s="1" t="s">
        <v>89</v>
      </c>
      <c r="O3683" s="1">
        <v>116819</v>
      </c>
      <c r="P3683" s="1">
        <v>600</v>
      </c>
      <c r="Q3683" s="1">
        <v>96.26</v>
      </c>
      <c r="R3683" s="1337">
        <v>57756</v>
      </c>
      <c r="S3683" s="1">
        <v>-945.92</v>
      </c>
      <c r="T3683" s="1">
        <v>86.581000000000003</v>
      </c>
      <c r="U3683" s="1337">
        <v>51948.6</v>
      </c>
      <c r="V3683" s="1">
        <v>0.42680000000000001</v>
      </c>
      <c r="W3683" s="1336">
        <v>256.09199999999998</v>
      </c>
      <c r="X3683" s="1">
        <v>13</v>
      </c>
      <c r="Y3683" s="1">
        <v>135</v>
      </c>
      <c r="Z3683" s="1" t="s">
        <v>90</v>
      </c>
      <c r="AA3683" s="1">
        <v>401</v>
      </c>
      <c r="AB3683" s="1337">
        <v>5807.4</v>
      </c>
    </row>
    <row r="3684" spans="1:28">
      <c r="A3684" s="1336" t="s">
        <v>1702</v>
      </c>
      <c r="B3684" s="2" t="s">
        <v>1737</v>
      </c>
      <c r="C3684" s="1" t="s">
        <v>1738</v>
      </c>
      <c r="D3684" s="1" t="s">
        <v>116</v>
      </c>
      <c r="E3684" s="1">
        <v>130241</v>
      </c>
      <c r="F3684" s="1336" t="s">
        <v>368</v>
      </c>
      <c r="G3684" s="1" t="s">
        <v>32</v>
      </c>
      <c r="H3684" s="1">
        <v>418912</v>
      </c>
      <c r="I3684" s="3">
        <v>42529</v>
      </c>
      <c r="J3684" s="3">
        <v>42528</v>
      </c>
      <c r="K3684" s="3">
        <v>42528</v>
      </c>
      <c r="L3684" s="1">
        <v>221960</v>
      </c>
      <c r="M3684" s="3">
        <v>42528</v>
      </c>
      <c r="N3684" s="1" t="s">
        <v>89</v>
      </c>
      <c r="O3684" s="1">
        <v>116887</v>
      </c>
      <c r="P3684" s="1">
        <v>2000</v>
      </c>
      <c r="Q3684" s="1">
        <v>89.39</v>
      </c>
      <c r="R3684" s="1337">
        <v>178780</v>
      </c>
      <c r="S3684" s="4">
        <v>-16893.060000000001</v>
      </c>
      <c r="T3684" s="1">
        <v>86.581000000000003</v>
      </c>
      <c r="U3684" s="1337">
        <v>173162</v>
      </c>
      <c r="V3684" s="1">
        <v>0.42680000000000001</v>
      </c>
      <c r="W3684" s="1336">
        <v>853.64</v>
      </c>
      <c r="X3684" s="1">
        <v>13</v>
      </c>
      <c r="Y3684" s="1">
        <v>135</v>
      </c>
      <c r="Z3684" s="1" t="s">
        <v>143</v>
      </c>
      <c r="AA3684" s="1">
        <v>401</v>
      </c>
      <c r="AB3684" s="1337">
        <v>5618</v>
      </c>
    </row>
    <row r="3685" spans="1:28">
      <c r="A3685" s="1336" t="s">
        <v>1702</v>
      </c>
      <c r="B3685" s="2" t="s">
        <v>1737</v>
      </c>
      <c r="C3685" s="1" t="s">
        <v>1738</v>
      </c>
      <c r="D3685" s="1" t="s">
        <v>116</v>
      </c>
      <c r="E3685" s="1">
        <v>130352</v>
      </c>
      <c r="F3685" s="1336" t="s">
        <v>1422</v>
      </c>
      <c r="G3685" s="1" t="s">
        <v>32</v>
      </c>
      <c r="H3685" s="1">
        <v>419839</v>
      </c>
      <c r="I3685" s="3">
        <v>42536</v>
      </c>
      <c r="J3685" s="3">
        <v>42535</v>
      </c>
      <c r="K3685" s="3">
        <v>42545</v>
      </c>
      <c r="L3685" s="1">
        <v>222587</v>
      </c>
      <c r="M3685" s="3">
        <v>42536</v>
      </c>
      <c r="N3685" s="1" t="s">
        <v>89</v>
      </c>
      <c r="O3685" s="1">
        <v>117230</v>
      </c>
      <c r="P3685" s="1">
        <v>500</v>
      </c>
      <c r="Q3685" s="1">
        <v>93.97</v>
      </c>
      <c r="R3685" s="1337">
        <v>46985</v>
      </c>
      <c r="S3685" s="4">
        <v>-1933.27</v>
      </c>
      <c r="T3685" s="1">
        <v>86.581000000000003</v>
      </c>
      <c r="U3685" s="1337">
        <v>43290.5</v>
      </c>
      <c r="V3685" s="1">
        <v>0.42680000000000001</v>
      </c>
      <c r="W3685" s="1336">
        <v>213.41</v>
      </c>
      <c r="X3685" s="1">
        <v>13</v>
      </c>
      <c r="Y3685" s="1">
        <v>135</v>
      </c>
      <c r="Z3685" s="1" t="s">
        <v>259</v>
      </c>
      <c r="AA3685" s="1">
        <v>401</v>
      </c>
      <c r="AB3685" s="1337">
        <v>3694.5</v>
      </c>
    </row>
    <row r="3686" spans="1:28">
      <c r="A3686" s="1336" t="s">
        <v>1702</v>
      </c>
      <c r="B3686" s="2" t="s">
        <v>1737</v>
      </c>
      <c r="C3686" s="1" t="s">
        <v>1738</v>
      </c>
      <c r="D3686" s="1" t="s">
        <v>116</v>
      </c>
      <c r="E3686" s="1">
        <v>130322</v>
      </c>
      <c r="F3686" s="1336" t="s">
        <v>142</v>
      </c>
      <c r="G3686" s="1" t="s">
        <v>32</v>
      </c>
      <c r="H3686" s="1">
        <v>420225</v>
      </c>
      <c r="I3686" s="3">
        <v>42539</v>
      </c>
      <c r="J3686" s="3">
        <v>42528</v>
      </c>
      <c r="K3686" s="3">
        <v>42536</v>
      </c>
      <c r="L3686" s="1">
        <v>222800</v>
      </c>
      <c r="M3686" s="3">
        <v>42538</v>
      </c>
      <c r="N3686" s="1" t="s">
        <v>89</v>
      </c>
      <c r="O3686" s="1">
        <v>116955</v>
      </c>
      <c r="P3686" s="1">
        <v>300</v>
      </c>
      <c r="Q3686" s="1">
        <v>93.97</v>
      </c>
      <c r="R3686" s="1337">
        <v>28191</v>
      </c>
      <c r="S3686" s="4">
        <v>-1159.96</v>
      </c>
      <c r="T3686" s="1">
        <v>86.581000000000003</v>
      </c>
      <c r="U3686" s="1337">
        <v>25974.3</v>
      </c>
      <c r="V3686" s="1">
        <v>0.42680000000000001</v>
      </c>
      <c r="W3686" s="1336">
        <v>128.04599999999999</v>
      </c>
      <c r="X3686" s="1">
        <v>13</v>
      </c>
      <c r="Y3686" s="1">
        <v>135</v>
      </c>
      <c r="Z3686" s="1" t="s">
        <v>143</v>
      </c>
      <c r="AA3686" s="1">
        <v>401</v>
      </c>
      <c r="AB3686" s="1337">
        <v>2216.6999999999998</v>
      </c>
    </row>
    <row r="3687" spans="1:28">
      <c r="A3687" s="1336" t="s">
        <v>1702</v>
      </c>
      <c r="B3687" s="2" t="s">
        <v>1737</v>
      </c>
      <c r="C3687" s="1" t="s">
        <v>1738</v>
      </c>
      <c r="D3687" s="1" t="s">
        <v>116</v>
      </c>
      <c r="E3687" s="1">
        <v>130322</v>
      </c>
      <c r="F3687" s="1336" t="s">
        <v>142</v>
      </c>
      <c r="G3687" s="1" t="s">
        <v>32</v>
      </c>
      <c r="H3687" s="1">
        <v>420225</v>
      </c>
      <c r="I3687" s="3">
        <v>42539</v>
      </c>
      <c r="J3687" s="3">
        <v>42528</v>
      </c>
      <c r="K3687" s="3">
        <v>42536</v>
      </c>
      <c r="L3687" s="1">
        <v>222800</v>
      </c>
      <c r="M3687" s="3">
        <v>42538</v>
      </c>
      <c r="N3687" s="1" t="s">
        <v>89</v>
      </c>
      <c r="O3687" s="1">
        <v>116955</v>
      </c>
      <c r="P3687" s="1">
        <v>200</v>
      </c>
      <c r="Q3687" s="1">
        <v>93.97</v>
      </c>
      <c r="R3687" s="1337">
        <v>18794</v>
      </c>
      <c r="S3687" s="1">
        <v>-773.31</v>
      </c>
      <c r="T3687" s="1">
        <v>86.581000000000003</v>
      </c>
      <c r="U3687" s="1337">
        <v>17316.2</v>
      </c>
      <c r="V3687" s="1">
        <v>0.42680000000000001</v>
      </c>
      <c r="W3687" s="1336">
        <v>85.364000000000004</v>
      </c>
      <c r="X3687" s="1">
        <v>13</v>
      </c>
      <c r="Y3687" s="1">
        <v>135</v>
      </c>
      <c r="Z3687" s="1" t="s">
        <v>143</v>
      </c>
      <c r="AA3687" s="1">
        <v>401</v>
      </c>
      <c r="AB3687" s="1337">
        <v>1477.8</v>
      </c>
    </row>
    <row r="3688" spans="1:28">
      <c r="A3688" s="1336" t="s">
        <v>1702</v>
      </c>
      <c r="B3688" s="2" t="s">
        <v>1737</v>
      </c>
      <c r="C3688" s="1" t="s">
        <v>1738</v>
      </c>
      <c r="D3688" s="1" t="s">
        <v>116</v>
      </c>
      <c r="E3688" s="1">
        <v>130325</v>
      </c>
      <c r="F3688" s="1336" t="s">
        <v>440</v>
      </c>
      <c r="G3688" s="1" t="s">
        <v>32</v>
      </c>
      <c r="H3688" s="1">
        <v>420460</v>
      </c>
      <c r="I3688" s="3">
        <v>42543</v>
      </c>
      <c r="J3688" s="3">
        <v>42528</v>
      </c>
      <c r="K3688" s="3">
        <v>42530</v>
      </c>
      <c r="N3688" s="1" t="s">
        <v>89</v>
      </c>
      <c r="O3688" s="1">
        <v>116903</v>
      </c>
      <c r="P3688" s="1">
        <v>100</v>
      </c>
      <c r="Q3688" s="1">
        <v>93.03</v>
      </c>
      <c r="R3688" s="1337">
        <v>9303</v>
      </c>
      <c r="S3688" s="1">
        <v>-480.65</v>
      </c>
      <c r="T3688" s="1">
        <v>86.581000000000003</v>
      </c>
      <c r="U3688" s="1337">
        <v>8658.1</v>
      </c>
      <c r="V3688" s="1">
        <v>0.42680000000000001</v>
      </c>
      <c r="W3688" s="1336">
        <v>42.682000000000002</v>
      </c>
      <c r="X3688" s="1">
        <v>13</v>
      </c>
      <c r="Y3688" s="1">
        <v>135</v>
      </c>
      <c r="Z3688" s="1" t="s">
        <v>143</v>
      </c>
      <c r="AA3688" s="1">
        <v>401</v>
      </c>
      <c r="AB3688" s="1336">
        <v>644.9</v>
      </c>
    </row>
    <row r="3689" spans="1:28">
      <c r="A3689" s="1336" t="s">
        <v>1702</v>
      </c>
      <c r="B3689" s="2" t="s">
        <v>1737</v>
      </c>
      <c r="C3689" s="1" t="s">
        <v>1738</v>
      </c>
      <c r="D3689" s="1" t="s">
        <v>116</v>
      </c>
      <c r="E3689" s="1">
        <v>130308</v>
      </c>
      <c r="F3689" s="1336" t="s">
        <v>126</v>
      </c>
      <c r="G3689" s="1" t="s">
        <v>32</v>
      </c>
      <c r="H3689" s="1">
        <v>420827</v>
      </c>
      <c r="I3689" s="3">
        <v>42545</v>
      </c>
      <c r="J3689" s="3">
        <v>42529</v>
      </c>
      <c r="K3689" s="3">
        <v>42546</v>
      </c>
      <c r="N3689" s="1" t="s">
        <v>89</v>
      </c>
      <c r="O3689" s="1">
        <v>116999</v>
      </c>
      <c r="P3689" s="1">
        <v>1000</v>
      </c>
      <c r="Q3689" s="1">
        <v>94.34</v>
      </c>
      <c r="R3689" s="1337">
        <v>94340</v>
      </c>
      <c r="S3689" s="4">
        <v>-3496.53</v>
      </c>
      <c r="T3689" s="1">
        <v>86.581000000000003</v>
      </c>
      <c r="U3689" s="1337">
        <v>86581</v>
      </c>
      <c r="V3689" s="1">
        <v>0.42680000000000001</v>
      </c>
      <c r="W3689" s="1336">
        <v>426.82</v>
      </c>
      <c r="X3689" s="1">
        <v>13</v>
      </c>
      <c r="Y3689" s="1">
        <v>141</v>
      </c>
      <c r="AA3689" s="1">
        <v>401</v>
      </c>
      <c r="AB3689" s="1337">
        <v>7759</v>
      </c>
    </row>
    <row r="3690" spans="1:28">
      <c r="A3690" s="1336" t="s">
        <v>1702</v>
      </c>
      <c r="B3690" s="2" t="s">
        <v>1737</v>
      </c>
      <c r="C3690" s="1" t="s">
        <v>1738</v>
      </c>
      <c r="D3690" s="1" t="s">
        <v>116</v>
      </c>
      <c r="E3690" s="1">
        <v>130308</v>
      </c>
      <c r="F3690" s="1336" t="s">
        <v>126</v>
      </c>
      <c r="G3690" s="1" t="s">
        <v>32</v>
      </c>
      <c r="H3690" s="1">
        <v>421069</v>
      </c>
      <c r="I3690" s="3">
        <v>42548</v>
      </c>
      <c r="J3690" s="3">
        <v>42530</v>
      </c>
      <c r="K3690" s="3">
        <v>42546</v>
      </c>
      <c r="N3690" s="1" t="s">
        <v>89</v>
      </c>
      <c r="O3690" s="1">
        <v>117074</v>
      </c>
      <c r="P3690" s="1">
        <v>1000</v>
      </c>
      <c r="Q3690" s="1">
        <v>94.34</v>
      </c>
      <c r="R3690" s="1337">
        <v>94340</v>
      </c>
      <c r="S3690" s="4">
        <v>-3496.53</v>
      </c>
      <c r="T3690" s="1">
        <v>86.581000000000003</v>
      </c>
      <c r="U3690" s="1337">
        <v>86581</v>
      </c>
      <c r="V3690" s="1">
        <v>0.42680000000000001</v>
      </c>
      <c r="W3690" s="1336">
        <v>426.82</v>
      </c>
      <c r="X3690" s="1">
        <v>13</v>
      </c>
      <c r="Y3690" s="1">
        <v>141</v>
      </c>
      <c r="AA3690" s="1">
        <v>401</v>
      </c>
      <c r="AB3690" s="1337">
        <v>7759</v>
      </c>
    </row>
    <row r="3691" spans="1:28">
      <c r="A3691" s="1336" t="s">
        <v>1702</v>
      </c>
      <c r="B3691" s="2" t="s">
        <v>1737</v>
      </c>
      <c r="C3691" s="1" t="s">
        <v>1738</v>
      </c>
      <c r="D3691" s="1" t="s">
        <v>116</v>
      </c>
      <c r="E3691" s="1">
        <v>130099</v>
      </c>
      <c r="F3691" s="1336" t="s">
        <v>150</v>
      </c>
      <c r="G3691" s="1" t="s">
        <v>32</v>
      </c>
      <c r="H3691" s="1">
        <v>421271</v>
      </c>
      <c r="I3691" s="3">
        <v>42549</v>
      </c>
      <c r="J3691" s="3">
        <v>42535</v>
      </c>
      <c r="K3691" s="3">
        <v>42547</v>
      </c>
      <c r="N3691" s="1" t="s">
        <v>89</v>
      </c>
      <c r="O3691" s="1">
        <v>117207</v>
      </c>
      <c r="P3691" s="1">
        <v>900</v>
      </c>
      <c r="Q3691" s="1">
        <v>94.34</v>
      </c>
      <c r="R3691" s="1337">
        <v>84906</v>
      </c>
      <c r="S3691" s="4">
        <v>-3146.88</v>
      </c>
      <c r="T3691" s="1">
        <v>86.581000000000003</v>
      </c>
      <c r="U3691" s="1337">
        <v>77922.899999999994</v>
      </c>
      <c r="V3691" s="1">
        <v>0.42680000000000001</v>
      </c>
      <c r="W3691" s="1336">
        <v>384.13799999999998</v>
      </c>
      <c r="X3691" s="1">
        <v>13</v>
      </c>
      <c r="Y3691" s="1">
        <v>130</v>
      </c>
      <c r="AA3691" s="1">
        <v>401</v>
      </c>
      <c r="AB3691" s="1337">
        <v>6983.1</v>
      </c>
    </row>
    <row r="3692" spans="1:28">
      <c r="A3692" s="1336" t="s">
        <v>1702</v>
      </c>
      <c r="B3692" s="2" t="s">
        <v>1737</v>
      </c>
      <c r="C3692" s="1" t="s">
        <v>1738</v>
      </c>
      <c r="D3692" s="1" t="s">
        <v>116</v>
      </c>
      <c r="E3692" s="1">
        <v>130023</v>
      </c>
      <c r="F3692" s="1336" t="s">
        <v>153</v>
      </c>
      <c r="G3692" s="1" t="s">
        <v>32</v>
      </c>
      <c r="H3692" s="1">
        <v>421279</v>
      </c>
      <c r="I3692" s="3">
        <v>42549</v>
      </c>
      <c r="J3692" s="3">
        <v>42528</v>
      </c>
      <c r="K3692" s="3">
        <v>42546</v>
      </c>
      <c r="N3692" s="1" t="s">
        <v>89</v>
      </c>
      <c r="O3692" s="1">
        <v>116912</v>
      </c>
      <c r="P3692" s="1">
        <v>1000</v>
      </c>
      <c r="Q3692" s="1">
        <v>94.34</v>
      </c>
      <c r="R3692" s="1337">
        <v>94340</v>
      </c>
      <c r="S3692" s="4">
        <v>-3496.53</v>
      </c>
      <c r="T3692" s="1">
        <v>86.581000000000003</v>
      </c>
      <c r="U3692" s="1337">
        <v>86581</v>
      </c>
      <c r="V3692" s="1">
        <v>0.42680000000000001</v>
      </c>
      <c r="W3692" s="1336">
        <v>426.82</v>
      </c>
      <c r="X3692" s="1">
        <v>13</v>
      </c>
      <c r="Y3692" s="1">
        <v>130</v>
      </c>
      <c r="AA3692" s="1">
        <v>401</v>
      </c>
      <c r="AB3692" s="1337">
        <v>7759</v>
      </c>
    </row>
    <row r="3693" spans="1:28">
      <c r="A3693" s="1336" t="s">
        <v>1702</v>
      </c>
      <c r="B3693" s="2" t="s">
        <v>1737</v>
      </c>
      <c r="C3693" s="1" t="s">
        <v>1738</v>
      </c>
      <c r="D3693" s="1" t="s">
        <v>116</v>
      </c>
      <c r="E3693" s="1">
        <v>130099</v>
      </c>
      <c r="F3693" s="1336" t="s">
        <v>150</v>
      </c>
      <c r="G3693" s="1" t="s">
        <v>32</v>
      </c>
      <c r="H3693" s="1">
        <v>421281</v>
      </c>
      <c r="I3693" s="3">
        <v>42549</v>
      </c>
      <c r="J3693" s="3">
        <v>42535</v>
      </c>
      <c r="K3693" s="3">
        <v>42547</v>
      </c>
      <c r="N3693" s="1" t="s">
        <v>89</v>
      </c>
      <c r="O3693" s="1">
        <v>117207</v>
      </c>
      <c r="P3693" s="1">
        <v>100</v>
      </c>
      <c r="Q3693" s="1">
        <v>94.34</v>
      </c>
      <c r="R3693" s="1337">
        <v>9434</v>
      </c>
      <c r="S3693" s="1">
        <v>-349.65</v>
      </c>
      <c r="T3693" s="1">
        <v>86.581000000000003</v>
      </c>
      <c r="U3693" s="1337">
        <v>8658.1</v>
      </c>
      <c r="V3693" s="1">
        <v>0.42680000000000001</v>
      </c>
      <c r="W3693" s="1336">
        <v>42.682000000000002</v>
      </c>
      <c r="X3693" s="1">
        <v>13</v>
      </c>
      <c r="Y3693" s="1">
        <v>130</v>
      </c>
      <c r="AA3693" s="1">
        <v>401</v>
      </c>
      <c r="AB3693" s="1336">
        <v>775.9</v>
      </c>
    </row>
    <row r="3694" spans="1:28">
      <c r="A3694" s="1336" t="s">
        <v>1702</v>
      </c>
      <c r="B3694" s="2" t="s">
        <v>1739</v>
      </c>
      <c r="C3694" s="1" t="s">
        <v>1738</v>
      </c>
      <c r="D3694" s="1" t="s">
        <v>81</v>
      </c>
      <c r="E3694" s="1">
        <v>130099</v>
      </c>
      <c r="F3694" s="1336" t="s">
        <v>150</v>
      </c>
      <c r="G3694" s="1" t="s">
        <v>32</v>
      </c>
      <c r="H3694" s="1">
        <v>418502</v>
      </c>
      <c r="I3694" s="3">
        <v>42527</v>
      </c>
      <c r="J3694" s="3">
        <v>42503</v>
      </c>
      <c r="K3694" s="3">
        <v>42526</v>
      </c>
      <c r="L3694" s="1">
        <v>221773</v>
      </c>
      <c r="M3694" s="3">
        <v>42526</v>
      </c>
      <c r="N3694" s="1" t="s">
        <v>89</v>
      </c>
      <c r="O3694" s="1">
        <v>116113</v>
      </c>
      <c r="P3694" s="1">
        <v>300</v>
      </c>
      <c r="Q3694" s="1">
        <v>98.83</v>
      </c>
      <c r="R3694" s="1337">
        <v>29649</v>
      </c>
      <c r="S3694" s="1">
        <v>298.04000000000002</v>
      </c>
      <c r="T3694" s="1">
        <v>86.581000000000003</v>
      </c>
      <c r="U3694" s="1337">
        <v>25974.3</v>
      </c>
      <c r="V3694" s="1">
        <v>0.42680000000000001</v>
      </c>
      <c r="W3694" s="1336">
        <v>128.04599999999999</v>
      </c>
      <c r="X3694" s="1">
        <v>13</v>
      </c>
      <c r="Y3694" s="1">
        <v>130</v>
      </c>
      <c r="AA3694" s="1">
        <v>401</v>
      </c>
      <c r="AB3694" s="1337">
        <v>3674.7</v>
      </c>
    </row>
    <row r="3695" spans="1:28">
      <c r="A3695" s="1336" t="s">
        <v>1702</v>
      </c>
      <c r="B3695" s="2" t="s">
        <v>1739</v>
      </c>
      <c r="C3695" s="1" t="s">
        <v>1738</v>
      </c>
      <c r="D3695" s="1" t="s">
        <v>81</v>
      </c>
      <c r="E3695" s="1">
        <v>130216</v>
      </c>
      <c r="F3695" s="1336" t="s">
        <v>810</v>
      </c>
      <c r="G3695" s="1" t="s">
        <v>32</v>
      </c>
      <c r="H3695" s="1">
        <v>420732</v>
      </c>
      <c r="I3695" s="3">
        <v>42543</v>
      </c>
      <c r="J3695" s="3">
        <v>42543</v>
      </c>
      <c r="K3695" s="3">
        <v>42543</v>
      </c>
      <c r="L3695" s="1">
        <v>223038</v>
      </c>
      <c r="M3695" s="3">
        <v>42543</v>
      </c>
      <c r="N3695" s="1" t="s">
        <v>89</v>
      </c>
      <c r="O3695" s="1">
        <v>117410</v>
      </c>
      <c r="P3695" s="1">
        <v>300</v>
      </c>
      <c r="Q3695" s="1">
        <v>96.26</v>
      </c>
      <c r="R3695" s="1337">
        <v>28878</v>
      </c>
      <c r="S3695" s="1">
        <v>-472.96</v>
      </c>
      <c r="T3695" s="1">
        <v>86.581000000000003</v>
      </c>
      <c r="U3695" s="1337">
        <v>25974.3</v>
      </c>
      <c r="V3695" s="1">
        <v>0.42680000000000001</v>
      </c>
      <c r="W3695" s="1336">
        <v>128.04599999999999</v>
      </c>
      <c r="X3695" s="1">
        <v>13</v>
      </c>
      <c r="Y3695" s="1">
        <v>135</v>
      </c>
      <c r="Z3695" s="1" t="s">
        <v>436</v>
      </c>
      <c r="AA3695" s="1">
        <v>401</v>
      </c>
      <c r="AB3695" s="1337">
        <v>2903.7</v>
      </c>
    </row>
    <row r="3696" spans="1:28">
      <c r="A3696" s="1336" t="s">
        <v>1702</v>
      </c>
      <c r="B3696" s="2" t="s">
        <v>1740</v>
      </c>
      <c r="C3696" s="1" t="s">
        <v>1738</v>
      </c>
      <c r="D3696" s="1" t="s">
        <v>76</v>
      </c>
      <c r="E3696" s="1">
        <v>140083</v>
      </c>
      <c r="F3696" s="1336" t="s">
        <v>117</v>
      </c>
      <c r="G3696" s="1" t="s">
        <v>32</v>
      </c>
      <c r="H3696" s="1">
        <v>418511</v>
      </c>
      <c r="I3696" s="3">
        <v>42527</v>
      </c>
      <c r="J3696" s="3">
        <v>42515</v>
      </c>
      <c r="K3696" s="3">
        <v>42536</v>
      </c>
      <c r="L3696" s="1">
        <v>221789</v>
      </c>
      <c r="M3696" s="3">
        <v>42526</v>
      </c>
      <c r="N3696" s="1" t="s">
        <v>89</v>
      </c>
      <c r="O3696" s="1">
        <v>116474</v>
      </c>
      <c r="P3696" s="1">
        <v>500</v>
      </c>
      <c r="Q3696" s="1">
        <v>93.97</v>
      </c>
      <c r="R3696" s="1337">
        <v>46985</v>
      </c>
      <c r="S3696" s="4">
        <v>-1933.27</v>
      </c>
      <c r="T3696" s="1">
        <v>86.581000000000003</v>
      </c>
      <c r="U3696" s="1337">
        <v>43290.5</v>
      </c>
      <c r="V3696" s="1">
        <v>0.42680000000000001</v>
      </c>
      <c r="W3696" s="1336">
        <v>213.41</v>
      </c>
      <c r="X3696" s="1">
        <v>13</v>
      </c>
      <c r="Y3696" s="1">
        <v>141</v>
      </c>
      <c r="AA3696" s="1">
        <v>401</v>
      </c>
      <c r="AB3696" s="1337">
        <v>3694.5</v>
      </c>
    </row>
    <row r="3697" spans="1:28">
      <c r="A3697" s="1336" t="s">
        <v>1702</v>
      </c>
      <c r="B3697" s="2" t="s">
        <v>1740</v>
      </c>
      <c r="C3697" s="1" t="s">
        <v>1738</v>
      </c>
      <c r="D3697" s="1" t="s">
        <v>76</v>
      </c>
      <c r="E3697" s="1">
        <v>140083</v>
      </c>
      <c r="F3697" s="1336" t="s">
        <v>117</v>
      </c>
      <c r="G3697" s="1" t="s">
        <v>32</v>
      </c>
      <c r="H3697" s="1">
        <v>418511</v>
      </c>
      <c r="I3697" s="3">
        <v>42527</v>
      </c>
      <c r="J3697" s="3">
        <v>42515</v>
      </c>
      <c r="K3697" s="3">
        <v>42536</v>
      </c>
      <c r="L3697" s="1">
        <v>221789</v>
      </c>
      <c r="M3697" s="3">
        <v>42526</v>
      </c>
      <c r="N3697" s="1" t="s">
        <v>89</v>
      </c>
      <c r="O3697" s="1">
        <v>116474</v>
      </c>
      <c r="P3697" s="1">
        <v>500</v>
      </c>
      <c r="Q3697" s="1">
        <v>93.97</v>
      </c>
      <c r="R3697" s="1337">
        <v>46985</v>
      </c>
      <c r="S3697" s="4">
        <v>-1933.27</v>
      </c>
      <c r="T3697" s="1">
        <v>86.581000000000003</v>
      </c>
      <c r="U3697" s="1337">
        <v>43290.5</v>
      </c>
      <c r="V3697" s="1">
        <v>0.42680000000000001</v>
      </c>
      <c r="W3697" s="1336">
        <v>213.41</v>
      </c>
      <c r="X3697" s="1">
        <v>13</v>
      </c>
      <c r="Y3697" s="1">
        <v>141</v>
      </c>
      <c r="AA3697" s="1">
        <v>401</v>
      </c>
      <c r="AB3697" s="1337">
        <v>3694.5</v>
      </c>
    </row>
    <row r="3698" spans="1:28">
      <c r="A3698" s="1336" t="s">
        <v>1702</v>
      </c>
      <c r="B3698" s="2" t="s">
        <v>1740</v>
      </c>
      <c r="C3698" s="1" t="s">
        <v>1738</v>
      </c>
      <c r="D3698" s="1" t="s">
        <v>76</v>
      </c>
      <c r="E3698" s="1">
        <v>140083</v>
      </c>
      <c r="F3698" s="1336" t="s">
        <v>117</v>
      </c>
      <c r="G3698" s="1" t="s">
        <v>32</v>
      </c>
      <c r="H3698" s="1">
        <v>419806</v>
      </c>
      <c r="I3698" s="3">
        <v>42536</v>
      </c>
      <c r="J3698" s="3">
        <v>42527</v>
      </c>
      <c r="K3698" s="3">
        <v>42546</v>
      </c>
      <c r="L3698" s="1">
        <v>222577</v>
      </c>
      <c r="M3698" s="3">
        <v>42536</v>
      </c>
      <c r="N3698" s="1" t="s">
        <v>89</v>
      </c>
      <c r="O3698" s="1">
        <v>116816</v>
      </c>
      <c r="P3698" s="1">
        <v>500</v>
      </c>
      <c r="Q3698" s="1">
        <v>91.68</v>
      </c>
      <c r="R3698" s="1337">
        <v>45840</v>
      </c>
      <c r="S3698" s="4">
        <v>-3078.27</v>
      </c>
      <c r="T3698" s="1">
        <v>86.581000000000003</v>
      </c>
      <c r="U3698" s="1337">
        <v>43290.5</v>
      </c>
      <c r="V3698" s="1">
        <v>0.42680000000000001</v>
      </c>
      <c r="W3698" s="1336">
        <v>213.41</v>
      </c>
      <c r="X3698" s="1">
        <v>13</v>
      </c>
      <c r="Y3698" s="1">
        <v>141</v>
      </c>
      <c r="AA3698" s="1">
        <v>401</v>
      </c>
      <c r="AB3698" s="1337">
        <v>2549.5</v>
      </c>
    </row>
    <row r="3699" spans="1:28">
      <c r="A3699" s="1336" t="s">
        <v>1702</v>
      </c>
      <c r="B3699" s="2" t="s">
        <v>1740</v>
      </c>
      <c r="C3699" s="1" t="s">
        <v>1738</v>
      </c>
      <c r="D3699" s="1" t="s">
        <v>76</v>
      </c>
      <c r="E3699" s="1">
        <v>130241</v>
      </c>
      <c r="F3699" s="1336" t="s">
        <v>368</v>
      </c>
      <c r="G3699" s="1" t="s">
        <v>32</v>
      </c>
      <c r="H3699" s="1">
        <v>421218</v>
      </c>
      <c r="I3699" s="3">
        <v>42548</v>
      </c>
      <c r="J3699" s="3">
        <v>42528</v>
      </c>
      <c r="K3699" s="3">
        <v>42547</v>
      </c>
      <c r="L3699" s="1">
        <v>223267</v>
      </c>
      <c r="M3699" s="3">
        <v>42547</v>
      </c>
      <c r="N3699" s="1" t="s">
        <v>89</v>
      </c>
      <c r="O3699" s="1">
        <v>116962</v>
      </c>
      <c r="P3699" s="1">
        <v>500</v>
      </c>
      <c r="Q3699" s="1">
        <v>89.39</v>
      </c>
      <c r="R3699" s="1337">
        <v>44695</v>
      </c>
      <c r="S3699" s="4">
        <v>-4223.2700000000004</v>
      </c>
      <c r="T3699" s="1">
        <v>86.581000000000003</v>
      </c>
      <c r="U3699" s="1337">
        <v>43290.5</v>
      </c>
      <c r="V3699" s="1">
        <v>0.42680000000000001</v>
      </c>
      <c r="W3699" s="1336">
        <v>213.41</v>
      </c>
      <c r="X3699" s="1">
        <v>13</v>
      </c>
      <c r="Y3699" s="1">
        <v>135</v>
      </c>
      <c r="Z3699" s="1" t="s">
        <v>143</v>
      </c>
      <c r="AA3699" s="1">
        <v>401</v>
      </c>
      <c r="AB3699" s="1337">
        <v>1404.5</v>
      </c>
    </row>
    <row r="3700" spans="1:28">
      <c r="A3700" s="1336" t="s">
        <v>1702</v>
      </c>
      <c r="B3700" s="2" t="s">
        <v>1740</v>
      </c>
      <c r="C3700" s="1" t="s">
        <v>1738</v>
      </c>
      <c r="D3700" s="1" t="s">
        <v>76</v>
      </c>
      <c r="E3700" s="1">
        <v>130241</v>
      </c>
      <c r="F3700" s="1336" t="s">
        <v>368</v>
      </c>
      <c r="G3700" s="1" t="s">
        <v>32</v>
      </c>
      <c r="H3700" s="1">
        <v>421219</v>
      </c>
      <c r="I3700" s="3">
        <v>42548</v>
      </c>
      <c r="J3700" s="3">
        <v>42528</v>
      </c>
      <c r="K3700" s="3">
        <v>42546</v>
      </c>
      <c r="L3700" s="1">
        <v>223272</v>
      </c>
      <c r="M3700" s="3">
        <v>42547</v>
      </c>
      <c r="N3700" s="1" t="s">
        <v>89</v>
      </c>
      <c r="O3700" s="1">
        <v>116886</v>
      </c>
      <c r="P3700" s="1">
        <v>2500</v>
      </c>
      <c r="Q3700" s="1">
        <v>89.39</v>
      </c>
      <c r="R3700" s="1337">
        <v>223475</v>
      </c>
      <c r="S3700" s="4">
        <v>-21116.33</v>
      </c>
      <c r="T3700" s="1">
        <v>86.581000000000003</v>
      </c>
      <c r="U3700" s="1337">
        <v>216452.5</v>
      </c>
      <c r="V3700" s="1">
        <v>0.42680000000000001</v>
      </c>
      <c r="W3700" s="1337">
        <v>1067.05</v>
      </c>
      <c r="X3700" s="1">
        <v>13</v>
      </c>
      <c r="Y3700" s="1">
        <v>135</v>
      </c>
      <c r="Z3700" s="1" t="s">
        <v>143</v>
      </c>
      <c r="AA3700" s="1">
        <v>401</v>
      </c>
      <c r="AB3700" s="1337">
        <v>7022.5</v>
      </c>
    </row>
    <row r="3701" spans="1:28">
      <c r="A3701" s="1336" t="s">
        <v>1702</v>
      </c>
      <c r="B3701" s="2" t="s">
        <v>1741</v>
      </c>
      <c r="C3701" s="1" t="s">
        <v>1738</v>
      </c>
      <c r="D3701" s="1" t="s">
        <v>65</v>
      </c>
      <c r="E3701" s="1">
        <v>140083</v>
      </c>
      <c r="F3701" s="1336" t="s">
        <v>117</v>
      </c>
      <c r="G3701" s="1" t="s">
        <v>32</v>
      </c>
      <c r="H3701" s="1">
        <v>418170</v>
      </c>
      <c r="I3701" s="3">
        <v>42523</v>
      </c>
      <c r="J3701" s="3">
        <v>42515</v>
      </c>
      <c r="K3701" s="3">
        <v>42522</v>
      </c>
      <c r="L3701" s="1">
        <v>221575</v>
      </c>
      <c r="M3701" s="3">
        <v>42523</v>
      </c>
      <c r="N3701" s="1" t="s">
        <v>89</v>
      </c>
      <c r="O3701" s="1">
        <v>116474</v>
      </c>
      <c r="P3701" s="1">
        <v>1000</v>
      </c>
      <c r="Q3701" s="1">
        <v>93.97</v>
      </c>
      <c r="R3701" s="1337">
        <v>93970</v>
      </c>
      <c r="S3701" s="4">
        <v>-3866.53</v>
      </c>
      <c r="T3701" s="1">
        <v>86.581000000000003</v>
      </c>
      <c r="U3701" s="1337">
        <v>86581</v>
      </c>
      <c r="V3701" s="1">
        <v>0.42680000000000001</v>
      </c>
      <c r="W3701" s="1336">
        <v>426.82</v>
      </c>
      <c r="X3701" s="1">
        <v>13</v>
      </c>
      <c r="Y3701" s="1">
        <v>141</v>
      </c>
      <c r="AA3701" s="1">
        <v>401</v>
      </c>
      <c r="AB3701" s="1337">
        <v>7389</v>
      </c>
    </row>
    <row r="3702" spans="1:28">
      <c r="A3702" s="1336" t="s">
        <v>1702</v>
      </c>
      <c r="B3702" s="2" t="s">
        <v>1741</v>
      </c>
      <c r="C3702" s="1" t="s">
        <v>1738</v>
      </c>
      <c r="D3702" s="1" t="s">
        <v>65</v>
      </c>
      <c r="E3702" s="1">
        <v>130004</v>
      </c>
      <c r="F3702" s="1336" t="s">
        <v>125</v>
      </c>
      <c r="G3702" s="1" t="s">
        <v>32</v>
      </c>
      <c r="H3702" s="1">
        <v>418329</v>
      </c>
      <c r="I3702" s="3">
        <v>42524</v>
      </c>
      <c r="J3702" s="3">
        <v>42521</v>
      </c>
      <c r="K3702" s="3">
        <v>42523</v>
      </c>
      <c r="L3702" s="1">
        <v>221665</v>
      </c>
      <c r="M3702" s="3">
        <v>42524</v>
      </c>
      <c r="N3702" s="1" t="s">
        <v>89</v>
      </c>
      <c r="O3702" s="1">
        <v>116641</v>
      </c>
      <c r="P3702" s="1">
        <v>1000</v>
      </c>
      <c r="Q3702" s="1">
        <v>95.3</v>
      </c>
      <c r="R3702" s="1337">
        <v>95300</v>
      </c>
      <c r="S3702" s="4">
        <v>-2536.5300000000002</v>
      </c>
      <c r="T3702" s="1">
        <v>86.581000000000003</v>
      </c>
      <c r="U3702" s="1337">
        <v>86581</v>
      </c>
      <c r="V3702" s="1">
        <v>0.42680000000000001</v>
      </c>
      <c r="W3702" s="1336">
        <v>426.82</v>
      </c>
      <c r="X3702" s="1">
        <v>13</v>
      </c>
      <c r="Y3702" s="1">
        <v>130</v>
      </c>
      <c r="AA3702" s="1">
        <v>401</v>
      </c>
      <c r="AB3702" s="1337">
        <v>8719</v>
      </c>
    </row>
    <row r="3703" spans="1:28">
      <c r="A3703" s="1336" t="s">
        <v>1702</v>
      </c>
      <c r="B3703" s="2" t="s">
        <v>1741</v>
      </c>
      <c r="C3703" s="1" t="s">
        <v>1738</v>
      </c>
      <c r="D3703" s="1" t="s">
        <v>65</v>
      </c>
      <c r="E3703" s="1">
        <v>130100</v>
      </c>
      <c r="F3703" s="1336" t="s">
        <v>1417</v>
      </c>
      <c r="G3703" s="1" t="s">
        <v>32</v>
      </c>
      <c r="H3703" s="1">
        <v>418555</v>
      </c>
      <c r="I3703" s="3">
        <v>42527</v>
      </c>
      <c r="J3703" s="3">
        <v>42521</v>
      </c>
      <c r="K3703" s="3">
        <v>42523</v>
      </c>
      <c r="L3703" s="1">
        <v>221803</v>
      </c>
      <c r="M3703" s="3">
        <v>42526</v>
      </c>
      <c r="N3703" s="1" t="s">
        <v>89</v>
      </c>
      <c r="O3703" s="1">
        <v>116653</v>
      </c>
      <c r="P3703" s="1">
        <v>1000</v>
      </c>
      <c r="Q3703" s="1">
        <v>93.97</v>
      </c>
      <c r="R3703" s="1337">
        <v>93970</v>
      </c>
      <c r="S3703" s="4">
        <v>-3866.53</v>
      </c>
      <c r="T3703" s="1">
        <v>86.581000000000003</v>
      </c>
      <c r="U3703" s="1337">
        <v>86581</v>
      </c>
      <c r="V3703" s="1">
        <v>0.42680000000000001</v>
      </c>
      <c r="W3703" s="1336">
        <v>426.82</v>
      </c>
      <c r="X3703" s="1">
        <v>13</v>
      </c>
      <c r="Y3703" s="1">
        <v>135</v>
      </c>
      <c r="Z3703" s="1" t="s">
        <v>436</v>
      </c>
      <c r="AA3703" s="1">
        <v>401</v>
      </c>
      <c r="AB3703" s="1337">
        <v>7389</v>
      </c>
    </row>
    <row r="3704" spans="1:28">
      <c r="A3704" s="1336" t="s">
        <v>1702</v>
      </c>
      <c r="B3704" s="2" t="s">
        <v>1741</v>
      </c>
      <c r="C3704" s="1" t="s">
        <v>1738</v>
      </c>
      <c r="D3704" s="1" t="s">
        <v>65</v>
      </c>
      <c r="E3704" s="1">
        <v>140008</v>
      </c>
      <c r="F3704" s="1336" t="s">
        <v>123</v>
      </c>
      <c r="G3704" s="1" t="s">
        <v>32</v>
      </c>
      <c r="H3704" s="1">
        <v>418846</v>
      </c>
      <c r="I3704" s="3">
        <v>42528</v>
      </c>
      <c r="J3704" s="3">
        <v>42522</v>
      </c>
      <c r="K3704" s="3">
        <v>42527</v>
      </c>
      <c r="L3704" s="1">
        <v>221931</v>
      </c>
      <c r="M3704" s="3">
        <v>42528</v>
      </c>
      <c r="N3704" s="1" t="s">
        <v>89</v>
      </c>
      <c r="O3704" s="1">
        <v>116704</v>
      </c>
      <c r="P3704" s="1">
        <v>3000</v>
      </c>
      <c r="Q3704" s="1">
        <v>93.97</v>
      </c>
      <c r="R3704" s="1337">
        <v>281910</v>
      </c>
      <c r="S3704" s="4">
        <v>-11599.59</v>
      </c>
      <c r="T3704" s="1">
        <v>86.581000000000003</v>
      </c>
      <c r="U3704" s="1337">
        <v>259743</v>
      </c>
      <c r="V3704" s="1">
        <v>0.42680000000000001</v>
      </c>
      <c r="W3704" s="1337">
        <v>1280.46</v>
      </c>
      <c r="X3704" s="1">
        <v>13</v>
      </c>
      <c r="Y3704" s="1">
        <v>141</v>
      </c>
      <c r="AA3704" s="1">
        <v>401</v>
      </c>
      <c r="AB3704" s="1337">
        <v>22167</v>
      </c>
    </row>
    <row r="3705" spans="1:28">
      <c r="A3705" s="1336" t="s">
        <v>1702</v>
      </c>
      <c r="B3705" s="2" t="s">
        <v>1741</v>
      </c>
      <c r="C3705" s="1" t="s">
        <v>1738</v>
      </c>
      <c r="D3705" s="1" t="s">
        <v>65</v>
      </c>
      <c r="E3705" s="1">
        <v>130241</v>
      </c>
      <c r="F3705" s="1336" t="s">
        <v>368</v>
      </c>
      <c r="G3705" s="1" t="s">
        <v>32</v>
      </c>
      <c r="H3705" s="1">
        <v>419035</v>
      </c>
      <c r="I3705" s="3">
        <v>42530</v>
      </c>
      <c r="J3705" s="3">
        <v>42528</v>
      </c>
      <c r="K3705" s="3">
        <v>42529</v>
      </c>
      <c r="L3705" s="1">
        <v>222125</v>
      </c>
      <c r="M3705" s="3">
        <v>42529</v>
      </c>
      <c r="N3705" s="1" t="s">
        <v>89</v>
      </c>
      <c r="O3705" s="1">
        <v>116886</v>
      </c>
      <c r="P3705" s="1">
        <v>3000</v>
      </c>
      <c r="Q3705" s="1">
        <v>89.39</v>
      </c>
      <c r="R3705" s="1337">
        <v>268170</v>
      </c>
      <c r="S3705" s="4">
        <v>-25339.59</v>
      </c>
      <c r="T3705" s="1">
        <v>86.581000000000003</v>
      </c>
      <c r="U3705" s="1337">
        <v>259743</v>
      </c>
      <c r="V3705" s="1">
        <v>0.42680000000000001</v>
      </c>
      <c r="W3705" s="1337">
        <v>1280.46</v>
      </c>
      <c r="X3705" s="1">
        <v>13</v>
      </c>
      <c r="Y3705" s="1">
        <v>135</v>
      </c>
      <c r="Z3705" s="1" t="s">
        <v>143</v>
      </c>
      <c r="AA3705" s="1">
        <v>401</v>
      </c>
      <c r="AB3705" s="1337">
        <v>8427</v>
      </c>
    </row>
    <row r="3706" spans="1:28">
      <c r="A3706" s="1336" t="s">
        <v>1702</v>
      </c>
      <c r="B3706" s="2" t="s">
        <v>1741</v>
      </c>
      <c r="C3706" s="1" t="s">
        <v>1738</v>
      </c>
      <c r="D3706" s="1" t="s">
        <v>65</v>
      </c>
      <c r="E3706" s="1">
        <v>130241</v>
      </c>
      <c r="F3706" s="1336" t="s">
        <v>368</v>
      </c>
      <c r="G3706" s="1" t="s">
        <v>32</v>
      </c>
      <c r="H3706" s="1">
        <v>419046</v>
      </c>
      <c r="I3706" s="3">
        <v>42530</v>
      </c>
      <c r="J3706" s="3">
        <v>42528</v>
      </c>
      <c r="K3706" s="3">
        <v>42529</v>
      </c>
      <c r="L3706" s="1">
        <v>222117</v>
      </c>
      <c r="M3706" s="3">
        <v>42529</v>
      </c>
      <c r="N3706" s="1" t="s">
        <v>89</v>
      </c>
      <c r="O3706" s="1">
        <v>116877</v>
      </c>
      <c r="P3706" s="1">
        <v>1000</v>
      </c>
      <c r="Q3706" s="1">
        <v>89.39</v>
      </c>
      <c r="R3706" s="1337">
        <v>89390</v>
      </c>
      <c r="S3706" s="4">
        <v>-8446.5300000000007</v>
      </c>
      <c r="T3706" s="1">
        <v>86.581000000000003</v>
      </c>
      <c r="U3706" s="1337">
        <v>86581</v>
      </c>
      <c r="V3706" s="1">
        <v>0.42680000000000001</v>
      </c>
      <c r="W3706" s="1336">
        <v>426.82</v>
      </c>
      <c r="X3706" s="1">
        <v>13</v>
      </c>
      <c r="Y3706" s="1">
        <v>135</v>
      </c>
      <c r="Z3706" s="1" t="s">
        <v>143</v>
      </c>
      <c r="AA3706" s="1">
        <v>401</v>
      </c>
      <c r="AB3706" s="1337">
        <v>2809</v>
      </c>
    </row>
    <row r="3707" spans="1:28">
      <c r="A3707" s="1336" t="s">
        <v>1702</v>
      </c>
      <c r="B3707" s="2" t="s">
        <v>1741</v>
      </c>
      <c r="C3707" s="1" t="s">
        <v>1738</v>
      </c>
      <c r="D3707" s="1" t="s">
        <v>65</v>
      </c>
      <c r="E3707" s="1">
        <v>130140</v>
      </c>
      <c r="F3707" s="1336" t="s">
        <v>222</v>
      </c>
      <c r="G3707" s="1" t="s">
        <v>32</v>
      </c>
      <c r="H3707" s="1">
        <v>419296</v>
      </c>
      <c r="I3707" s="3">
        <v>42534</v>
      </c>
      <c r="J3707" s="3">
        <v>42529</v>
      </c>
      <c r="K3707" s="3">
        <v>42530</v>
      </c>
      <c r="N3707" s="1" t="s">
        <v>89</v>
      </c>
      <c r="O3707" s="1">
        <v>117025</v>
      </c>
      <c r="P3707" s="1">
        <v>1000</v>
      </c>
      <c r="Q3707" s="1">
        <v>96.26</v>
      </c>
      <c r="R3707" s="1337">
        <v>96260</v>
      </c>
      <c r="S3707" s="4">
        <v>-1576.53</v>
      </c>
      <c r="T3707" s="1">
        <v>86.581000000000003</v>
      </c>
      <c r="U3707" s="1337">
        <v>86581</v>
      </c>
      <c r="V3707" s="1">
        <v>0.42680000000000001</v>
      </c>
      <c r="W3707" s="1336">
        <v>426.82</v>
      </c>
      <c r="X3707" s="1">
        <v>13</v>
      </c>
      <c r="Y3707" s="1">
        <v>130</v>
      </c>
      <c r="AA3707" s="1">
        <v>401</v>
      </c>
      <c r="AB3707" s="1337">
        <v>9679</v>
      </c>
    </row>
    <row r="3708" spans="1:28">
      <c r="A3708" s="1336" t="s">
        <v>1702</v>
      </c>
      <c r="B3708" s="2" t="s">
        <v>1741</v>
      </c>
      <c r="C3708" s="1" t="s">
        <v>1738</v>
      </c>
      <c r="D3708" s="1" t="s">
        <v>65</v>
      </c>
      <c r="E3708" s="1">
        <v>130157</v>
      </c>
      <c r="F3708" s="1336" t="s">
        <v>415</v>
      </c>
      <c r="G3708" s="1" t="s">
        <v>32</v>
      </c>
      <c r="H3708" s="1">
        <v>419454</v>
      </c>
      <c r="I3708" s="3">
        <v>42534</v>
      </c>
      <c r="J3708" s="3">
        <v>42529</v>
      </c>
      <c r="K3708" s="3">
        <v>42530</v>
      </c>
      <c r="L3708" s="1">
        <v>222367</v>
      </c>
      <c r="M3708" s="3">
        <v>42532</v>
      </c>
      <c r="N3708" s="1" t="s">
        <v>89</v>
      </c>
      <c r="O3708" s="1">
        <v>116983</v>
      </c>
      <c r="P3708" s="1">
        <v>1000</v>
      </c>
      <c r="Q3708" s="1">
        <v>95.3</v>
      </c>
      <c r="R3708" s="1337">
        <v>95300</v>
      </c>
      <c r="S3708" s="4">
        <v>-2536.5300000000002</v>
      </c>
      <c r="T3708" s="1">
        <v>86.581000000000003</v>
      </c>
      <c r="U3708" s="1337">
        <v>86581</v>
      </c>
      <c r="V3708" s="1">
        <v>0.42680000000000001</v>
      </c>
      <c r="W3708" s="1336">
        <v>426.82</v>
      </c>
      <c r="X3708" s="1">
        <v>13</v>
      </c>
      <c r="Y3708" s="1">
        <v>130</v>
      </c>
      <c r="AA3708" s="1">
        <v>401</v>
      </c>
      <c r="AB3708" s="1337">
        <v>8719</v>
      </c>
    </row>
    <row r="3709" spans="1:28">
      <c r="A3709" s="1336" t="s">
        <v>1702</v>
      </c>
      <c r="B3709" s="2" t="s">
        <v>1741</v>
      </c>
      <c r="C3709" s="1" t="s">
        <v>1738</v>
      </c>
      <c r="D3709" s="1" t="s">
        <v>65</v>
      </c>
      <c r="E3709" s="1">
        <v>130339</v>
      </c>
      <c r="F3709" s="1336" t="s">
        <v>258</v>
      </c>
      <c r="G3709" s="1" t="s">
        <v>32</v>
      </c>
      <c r="H3709" s="1">
        <v>419558</v>
      </c>
      <c r="I3709" s="3">
        <v>42534</v>
      </c>
      <c r="J3709" s="3">
        <v>42534</v>
      </c>
      <c r="K3709" s="3">
        <v>42534</v>
      </c>
      <c r="L3709" s="1">
        <v>222449</v>
      </c>
      <c r="M3709" s="3">
        <v>42534</v>
      </c>
      <c r="N3709" s="1" t="s">
        <v>89</v>
      </c>
      <c r="O3709" s="1">
        <v>117142</v>
      </c>
      <c r="P3709" s="1">
        <v>1000</v>
      </c>
      <c r="Q3709" s="1">
        <v>89.39</v>
      </c>
      <c r="R3709" s="1337">
        <v>89390</v>
      </c>
      <c r="S3709" s="4">
        <v>-8446.5300000000007</v>
      </c>
      <c r="T3709" s="1">
        <v>86.581000000000003</v>
      </c>
      <c r="U3709" s="1337">
        <v>86581</v>
      </c>
      <c r="V3709" s="1">
        <v>0.42680000000000001</v>
      </c>
      <c r="W3709" s="1336">
        <v>426.82</v>
      </c>
      <c r="X3709" s="1">
        <v>13</v>
      </c>
      <c r="Y3709" s="1">
        <v>135</v>
      </c>
      <c r="Z3709" s="1" t="s">
        <v>259</v>
      </c>
      <c r="AA3709" s="1">
        <v>401</v>
      </c>
      <c r="AB3709" s="1337">
        <v>2809</v>
      </c>
    </row>
    <row r="3710" spans="1:28">
      <c r="A3710" s="1336" t="s">
        <v>1702</v>
      </c>
      <c r="B3710" s="2" t="s">
        <v>1741</v>
      </c>
      <c r="C3710" s="1" t="s">
        <v>1738</v>
      </c>
      <c r="D3710" s="1" t="s">
        <v>65</v>
      </c>
      <c r="E3710" s="1">
        <v>130322</v>
      </c>
      <c r="F3710" s="1336" t="s">
        <v>142</v>
      </c>
      <c r="G3710" s="1" t="s">
        <v>32</v>
      </c>
      <c r="H3710" s="1">
        <v>419757</v>
      </c>
      <c r="I3710" s="3">
        <v>42535</v>
      </c>
      <c r="J3710" s="3">
        <v>42531</v>
      </c>
      <c r="K3710" s="3">
        <v>42536</v>
      </c>
      <c r="L3710" s="1">
        <v>222524</v>
      </c>
      <c r="M3710" s="3">
        <v>42535</v>
      </c>
      <c r="N3710" s="1" t="s">
        <v>89</v>
      </c>
      <c r="O3710" s="1">
        <v>117095</v>
      </c>
      <c r="P3710" s="1">
        <v>1000</v>
      </c>
      <c r="Q3710" s="1">
        <v>93.97</v>
      </c>
      <c r="R3710" s="1337">
        <v>93970</v>
      </c>
      <c r="S3710" s="4">
        <v>-3866.53</v>
      </c>
      <c r="T3710" s="1">
        <v>86.581000000000003</v>
      </c>
      <c r="U3710" s="1337">
        <v>86581</v>
      </c>
      <c r="V3710" s="1">
        <v>0.42680000000000001</v>
      </c>
      <c r="W3710" s="1336">
        <v>426.82</v>
      </c>
      <c r="X3710" s="1">
        <v>13</v>
      </c>
      <c r="Y3710" s="1">
        <v>135</v>
      </c>
      <c r="Z3710" s="1" t="s">
        <v>143</v>
      </c>
      <c r="AA3710" s="1">
        <v>401</v>
      </c>
      <c r="AB3710" s="1337">
        <v>7389</v>
      </c>
    </row>
    <row r="3711" spans="1:28">
      <c r="A3711" s="1336" t="s">
        <v>1702</v>
      </c>
      <c r="B3711" s="2" t="s">
        <v>1741</v>
      </c>
      <c r="C3711" s="1" t="s">
        <v>1738</v>
      </c>
      <c r="D3711" s="1" t="s">
        <v>65</v>
      </c>
      <c r="E3711" s="1">
        <v>140083</v>
      </c>
      <c r="F3711" s="1336" t="s">
        <v>117</v>
      </c>
      <c r="G3711" s="1" t="s">
        <v>32</v>
      </c>
      <c r="H3711" s="1">
        <v>419762</v>
      </c>
      <c r="I3711" s="3">
        <v>42535</v>
      </c>
      <c r="J3711" s="3">
        <v>42531</v>
      </c>
      <c r="K3711" s="3">
        <v>42534</v>
      </c>
      <c r="L3711" s="1">
        <v>222444</v>
      </c>
      <c r="M3711" s="3">
        <v>42534</v>
      </c>
      <c r="N3711" s="1" t="s">
        <v>89</v>
      </c>
      <c r="O3711" s="1">
        <v>117102</v>
      </c>
      <c r="P3711" s="1">
        <v>4000</v>
      </c>
      <c r="Q3711" s="1">
        <v>91.68</v>
      </c>
      <c r="R3711" s="1337">
        <v>366720</v>
      </c>
      <c r="S3711" s="4">
        <v>-24626.12</v>
      </c>
      <c r="T3711" s="1">
        <v>86.581000000000003</v>
      </c>
      <c r="U3711" s="1337">
        <v>346324</v>
      </c>
      <c r="V3711" s="1">
        <v>0.42680000000000001</v>
      </c>
      <c r="W3711" s="1337">
        <v>1707.28</v>
      </c>
      <c r="X3711" s="1">
        <v>13</v>
      </c>
      <c r="Y3711" s="1">
        <v>141</v>
      </c>
      <c r="AA3711" s="1">
        <v>401</v>
      </c>
      <c r="AB3711" s="1337">
        <v>20396</v>
      </c>
    </row>
    <row r="3712" spans="1:28">
      <c r="A3712" s="1336" t="s">
        <v>1702</v>
      </c>
      <c r="B3712" s="2" t="s">
        <v>1741</v>
      </c>
      <c r="C3712" s="1" t="s">
        <v>1738</v>
      </c>
      <c r="D3712" s="1" t="s">
        <v>65</v>
      </c>
      <c r="E3712" s="1">
        <v>130140</v>
      </c>
      <c r="F3712" s="1336" t="s">
        <v>222</v>
      </c>
      <c r="G3712" s="1" t="s">
        <v>32</v>
      </c>
      <c r="H3712" s="1">
        <v>420814</v>
      </c>
      <c r="I3712" s="3">
        <v>42545</v>
      </c>
      <c r="J3712" s="3">
        <v>42542</v>
      </c>
      <c r="K3712" s="3">
        <v>42543</v>
      </c>
      <c r="N3712" s="1" t="s">
        <v>89</v>
      </c>
      <c r="O3712" s="1">
        <v>117386</v>
      </c>
      <c r="P3712" s="1">
        <v>1000</v>
      </c>
      <c r="Q3712" s="1">
        <v>94.34</v>
      </c>
      <c r="R3712" s="1337">
        <v>94340</v>
      </c>
      <c r="S3712" s="4">
        <v>-3496.53</v>
      </c>
      <c r="T3712" s="1">
        <v>86.581000000000003</v>
      </c>
      <c r="U3712" s="1337">
        <v>86581</v>
      </c>
      <c r="V3712" s="1">
        <v>0.42680000000000001</v>
      </c>
      <c r="W3712" s="1336">
        <v>426.82</v>
      </c>
      <c r="X3712" s="1">
        <v>13</v>
      </c>
      <c r="Y3712" s="1">
        <v>130</v>
      </c>
      <c r="AA3712" s="1">
        <v>401</v>
      </c>
      <c r="AB3712" s="1337">
        <v>7759</v>
      </c>
    </row>
    <row r="3713" spans="1:28">
      <c r="A3713" s="1336" t="s">
        <v>1702</v>
      </c>
      <c r="B3713" s="2" t="s">
        <v>1741</v>
      </c>
      <c r="C3713" s="1" t="s">
        <v>1738</v>
      </c>
      <c r="D3713" s="1" t="s">
        <v>65</v>
      </c>
      <c r="E3713" s="1">
        <v>130322</v>
      </c>
      <c r="F3713" s="1336" t="s">
        <v>142</v>
      </c>
      <c r="G3713" s="1" t="s">
        <v>32</v>
      </c>
      <c r="H3713" s="1">
        <v>421392</v>
      </c>
      <c r="I3713" s="3">
        <v>42549</v>
      </c>
      <c r="J3713" s="3">
        <v>42549</v>
      </c>
      <c r="K3713" s="3">
        <v>42549</v>
      </c>
      <c r="L3713" s="1">
        <v>223348</v>
      </c>
      <c r="M3713" s="3">
        <v>42549</v>
      </c>
      <c r="N3713" s="1" t="s">
        <v>89</v>
      </c>
      <c r="O3713" s="1">
        <v>117526</v>
      </c>
      <c r="P3713" s="1">
        <v>1000</v>
      </c>
      <c r="Q3713" s="1">
        <v>90.76</v>
      </c>
      <c r="R3713" s="1337">
        <v>90760</v>
      </c>
      <c r="S3713" s="4">
        <v>-7076.53</v>
      </c>
      <c r="T3713" s="1">
        <v>86.581000000000003</v>
      </c>
      <c r="U3713" s="1337">
        <v>86581</v>
      </c>
      <c r="V3713" s="1">
        <v>0.42680000000000001</v>
      </c>
      <c r="W3713" s="1336">
        <v>426.82</v>
      </c>
      <c r="X3713" s="1">
        <v>13</v>
      </c>
      <c r="Y3713" s="1">
        <v>135</v>
      </c>
      <c r="Z3713" s="1" t="s">
        <v>143</v>
      </c>
      <c r="AA3713" s="1">
        <v>401</v>
      </c>
      <c r="AB3713" s="1337">
        <v>4179</v>
      </c>
    </row>
    <row r="3714" spans="1:28">
      <c r="A3714" s="1336" t="s">
        <v>1702</v>
      </c>
      <c r="B3714" s="2" t="s">
        <v>1742</v>
      </c>
      <c r="C3714" s="1" t="s">
        <v>1738</v>
      </c>
      <c r="D3714" s="1" t="s">
        <v>467</v>
      </c>
      <c r="E3714" s="1">
        <v>130339</v>
      </c>
      <c r="F3714" s="1336" t="s">
        <v>258</v>
      </c>
      <c r="G3714" s="1" t="s">
        <v>32</v>
      </c>
      <c r="H3714" s="1">
        <v>419809</v>
      </c>
      <c r="I3714" s="3">
        <v>42536</v>
      </c>
      <c r="J3714" s="3">
        <v>42527</v>
      </c>
      <c r="K3714" s="3">
        <v>42546</v>
      </c>
      <c r="L3714" s="1">
        <v>222584</v>
      </c>
      <c r="M3714" s="3">
        <v>42536</v>
      </c>
      <c r="N3714" s="1" t="s">
        <v>89</v>
      </c>
      <c r="O3714" s="1">
        <v>116855</v>
      </c>
      <c r="P3714" s="1">
        <v>1500</v>
      </c>
      <c r="Q3714" s="1">
        <v>89.39</v>
      </c>
      <c r="R3714" s="1337">
        <v>134085</v>
      </c>
      <c r="S3714" s="4">
        <v>-12669.8</v>
      </c>
      <c r="T3714" s="1">
        <v>86.581000000000003</v>
      </c>
      <c r="U3714" s="1337">
        <v>129871.5</v>
      </c>
      <c r="V3714" s="1">
        <v>0.42680000000000001</v>
      </c>
      <c r="W3714" s="1336">
        <v>640.23</v>
      </c>
      <c r="X3714" s="1">
        <v>13</v>
      </c>
      <c r="Y3714" s="1">
        <v>135</v>
      </c>
      <c r="Z3714" s="1" t="s">
        <v>259</v>
      </c>
      <c r="AA3714" s="1">
        <v>401</v>
      </c>
      <c r="AB3714" s="1337">
        <v>4213.5</v>
      </c>
    </row>
    <row r="3715" spans="1:28">
      <c r="A3715" s="1336" t="s">
        <v>1702</v>
      </c>
      <c r="B3715" s="2" t="s">
        <v>1743</v>
      </c>
      <c r="C3715" s="1" t="s">
        <v>1738</v>
      </c>
      <c r="D3715" s="1" t="s">
        <v>129</v>
      </c>
      <c r="E3715" s="1">
        <v>140083</v>
      </c>
      <c r="F3715" s="1336" t="s">
        <v>117</v>
      </c>
      <c r="G3715" s="1" t="s">
        <v>32</v>
      </c>
      <c r="H3715" s="1">
        <v>418428</v>
      </c>
      <c r="I3715" s="3">
        <v>42525</v>
      </c>
      <c r="J3715" s="3">
        <v>42515</v>
      </c>
      <c r="K3715" s="3">
        <v>42536</v>
      </c>
      <c r="L3715" s="1">
        <v>221714</v>
      </c>
      <c r="M3715" s="3">
        <v>42525</v>
      </c>
      <c r="N3715" s="1" t="s">
        <v>89</v>
      </c>
      <c r="O3715" s="1">
        <v>116474</v>
      </c>
      <c r="P3715" s="1">
        <v>4000</v>
      </c>
      <c r="Q3715" s="1">
        <v>93.97</v>
      </c>
      <c r="R3715" s="1337">
        <v>375880</v>
      </c>
      <c r="S3715" s="4">
        <v>-15466.12</v>
      </c>
      <c r="T3715" s="1">
        <v>86.581000000000003</v>
      </c>
      <c r="U3715" s="1337">
        <v>346324</v>
      </c>
      <c r="V3715" s="1">
        <v>0.42680000000000001</v>
      </c>
      <c r="W3715" s="1337">
        <v>1707.28</v>
      </c>
      <c r="X3715" s="1">
        <v>13</v>
      </c>
      <c r="Y3715" s="1">
        <v>141</v>
      </c>
      <c r="AA3715" s="1">
        <v>401</v>
      </c>
      <c r="AB3715" s="1337">
        <v>29556</v>
      </c>
    </row>
    <row r="3716" spans="1:28">
      <c r="A3716" s="1336" t="s">
        <v>1702</v>
      </c>
      <c r="B3716" s="2" t="s">
        <v>1743</v>
      </c>
      <c r="C3716" s="1" t="s">
        <v>1738</v>
      </c>
      <c r="D3716" s="1" t="s">
        <v>129</v>
      </c>
      <c r="E3716" s="1">
        <v>130241</v>
      </c>
      <c r="F3716" s="1336" t="s">
        <v>368</v>
      </c>
      <c r="G3716" s="1" t="s">
        <v>32</v>
      </c>
      <c r="H3716" s="1">
        <v>418984</v>
      </c>
      <c r="I3716" s="3">
        <v>42530</v>
      </c>
      <c r="J3716" s="3">
        <v>42503</v>
      </c>
      <c r="K3716" s="3">
        <v>42526</v>
      </c>
      <c r="L3716" s="1">
        <v>222089</v>
      </c>
      <c r="M3716" s="3">
        <v>42529</v>
      </c>
      <c r="N3716" s="1" t="s">
        <v>89</v>
      </c>
      <c r="O3716" s="1">
        <v>116156</v>
      </c>
      <c r="P3716" s="1">
        <v>2000</v>
      </c>
      <c r="Q3716" s="1">
        <v>89.39</v>
      </c>
      <c r="R3716" s="1337">
        <v>178780</v>
      </c>
      <c r="S3716" s="4">
        <v>-16893.060000000001</v>
      </c>
      <c r="T3716" s="1">
        <v>86.581000000000003</v>
      </c>
      <c r="U3716" s="1337">
        <v>173162</v>
      </c>
      <c r="V3716" s="1">
        <v>0.42680000000000001</v>
      </c>
      <c r="W3716" s="1336">
        <v>853.64</v>
      </c>
      <c r="X3716" s="1">
        <v>13</v>
      </c>
      <c r="Y3716" s="1">
        <v>135</v>
      </c>
      <c r="Z3716" s="1" t="s">
        <v>143</v>
      </c>
      <c r="AA3716" s="1">
        <v>401</v>
      </c>
      <c r="AB3716" s="1337">
        <v>5618</v>
      </c>
    </row>
    <row r="3717" spans="1:28">
      <c r="A3717" s="1336" t="s">
        <v>1702</v>
      </c>
      <c r="B3717" s="2" t="s">
        <v>1743</v>
      </c>
      <c r="C3717" s="1" t="s">
        <v>1738</v>
      </c>
      <c r="D3717" s="1" t="s">
        <v>129</v>
      </c>
      <c r="E3717" s="1">
        <v>130241</v>
      </c>
      <c r="F3717" s="1336" t="s">
        <v>368</v>
      </c>
      <c r="G3717" s="1" t="s">
        <v>32</v>
      </c>
      <c r="H3717" s="1">
        <v>419015</v>
      </c>
      <c r="I3717" s="3">
        <v>42530</v>
      </c>
      <c r="J3717" s="3">
        <v>42503</v>
      </c>
      <c r="K3717" s="3">
        <v>42526</v>
      </c>
      <c r="L3717" s="1">
        <v>222118</v>
      </c>
      <c r="M3717" s="3">
        <v>42529</v>
      </c>
      <c r="N3717" s="1" t="s">
        <v>89</v>
      </c>
      <c r="O3717" s="1">
        <v>116156</v>
      </c>
      <c r="P3717" s="1">
        <v>2000</v>
      </c>
      <c r="Q3717" s="1">
        <v>89.39</v>
      </c>
      <c r="R3717" s="1337">
        <v>178780</v>
      </c>
      <c r="S3717" s="4">
        <v>-16893.060000000001</v>
      </c>
      <c r="T3717" s="1">
        <v>86.581000000000003</v>
      </c>
      <c r="U3717" s="1337">
        <v>173162</v>
      </c>
      <c r="V3717" s="1">
        <v>0.42680000000000001</v>
      </c>
      <c r="W3717" s="1336">
        <v>853.64</v>
      </c>
      <c r="X3717" s="1">
        <v>13</v>
      </c>
      <c r="Y3717" s="1">
        <v>135</v>
      </c>
      <c r="Z3717" s="1" t="s">
        <v>143</v>
      </c>
      <c r="AA3717" s="1">
        <v>401</v>
      </c>
      <c r="AB3717" s="1337">
        <v>5618</v>
      </c>
    </row>
    <row r="3718" spans="1:28">
      <c r="A3718" s="1336" t="s">
        <v>1702</v>
      </c>
      <c r="B3718" s="2" t="s">
        <v>1743</v>
      </c>
      <c r="C3718" s="1" t="s">
        <v>1738</v>
      </c>
      <c r="D3718" s="1" t="s">
        <v>129</v>
      </c>
      <c r="E3718" s="1">
        <v>140083</v>
      </c>
      <c r="F3718" s="1336" t="s">
        <v>117</v>
      </c>
      <c r="G3718" s="1" t="s">
        <v>32</v>
      </c>
      <c r="H3718" s="1">
        <v>419851</v>
      </c>
      <c r="I3718" s="3">
        <v>42536</v>
      </c>
      <c r="J3718" s="3">
        <v>42520</v>
      </c>
      <c r="K3718" s="3">
        <v>42541</v>
      </c>
      <c r="L3718" s="1">
        <v>222563</v>
      </c>
      <c r="M3718" s="3">
        <v>42536</v>
      </c>
      <c r="N3718" s="1" t="s">
        <v>89</v>
      </c>
      <c r="O3718" s="1">
        <v>116572</v>
      </c>
      <c r="P3718" s="1">
        <v>2000</v>
      </c>
      <c r="Q3718" s="1">
        <v>93.97</v>
      </c>
      <c r="R3718" s="1337">
        <v>187940</v>
      </c>
      <c r="S3718" s="4">
        <v>-7733.06</v>
      </c>
      <c r="T3718" s="1">
        <v>86.581000000000003</v>
      </c>
      <c r="U3718" s="1337">
        <v>173162</v>
      </c>
      <c r="V3718" s="1">
        <v>0.42680000000000001</v>
      </c>
      <c r="W3718" s="1336">
        <v>853.64</v>
      </c>
      <c r="X3718" s="1">
        <v>13</v>
      </c>
      <c r="Y3718" s="1">
        <v>141</v>
      </c>
      <c r="AA3718" s="1">
        <v>401</v>
      </c>
      <c r="AB3718" s="1337">
        <v>14778</v>
      </c>
    </row>
    <row r="3719" spans="1:28">
      <c r="A3719" s="1336" t="s">
        <v>1702</v>
      </c>
      <c r="B3719" s="2" t="s">
        <v>1743</v>
      </c>
      <c r="C3719" s="1" t="s">
        <v>1738</v>
      </c>
      <c r="D3719" s="1" t="s">
        <v>129</v>
      </c>
      <c r="E3719" s="1">
        <v>130013</v>
      </c>
      <c r="F3719" s="1336" t="s">
        <v>221</v>
      </c>
      <c r="G3719" s="1" t="s">
        <v>32</v>
      </c>
      <c r="H3719" s="1">
        <v>419883</v>
      </c>
      <c r="I3719" s="3">
        <v>42537</v>
      </c>
      <c r="J3719" s="3">
        <v>42520</v>
      </c>
      <c r="K3719" s="3">
        <v>42535</v>
      </c>
      <c r="N3719" s="1" t="s">
        <v>89</v>
      </c>
      <c r="O3719" s="1">
        <v>116588</v>
      </c>
      <c r="P3719" s="1">
        <v>2000</v>
      </c>
      <c r="Q3719" s="1">
        <v>94.34</v>
      </c>
      <c r="R3719" s="1337">
        <v>188680</v>
      </c>
      <c r="S3719" s="4">
        <v>-6993.06</v>
      </c>
      <c r="T3719" s="1">
        <v>86.581000000000003</v>
      </c>
      <c r="U3719" s="1337">
        <v>173162</v>
      </c>
      <c r="V3719" s="1">
        <v>0.42680000000000001</v>
      </c>
      <c r="W3719" s="1336">
        <v>853.64</v>
      </c>
      <c r="X3719" s="1">
        <v>13</v>
      </c>
      <c r="Y3719" s="1">
        <v>130</v>
      </c>
      <c r="AA3719" s="1">
        <v>401</v>
      </c>
      <c r="AB3719" s="1337">
        <v>15518</v>
      </c>
    </row>
    <row r="3720" spans="1:28">
      <c r="A3720" s="1336" t="s">
        <v>1702</v>
      </c>
      <c r="B3720" s="2" t="s">
        <v>1743</v>
      </c>
      <c r="C3720" s="1" t="s">
        <v>1738</v>
      </c>
      <c r="D3720" s="1" t="s">
        <v>129</v>
      </c>
      <c r="E3720" s="1">
        <v>140083</v>
      </c>
      <c r="F3720" s="1336" t="s">
        <v>117</v>
      </c>
      <c r="G3720" s="1" t="s">
        <v>32</v>
      </c>
      <c r="H3720" s="1">
        <v>420136</v>
      </c>
      <c r="I3720" s="3">
        <v>42538</v>
      </c>
      <c r="J3720" s="3">
        <v>42523</v>
      </c>
      <c r="K3720" s="3">
        <v>42543</v>
      </c>
      <c r="L3720" s="1">
        <v>222774</v>
      </c>
      <c r="M3720" s="3">
        <v>42537</v>
      </c>
      <c r="N3720" s="1" t="s">
        <v>89</v>
      </c>
      <c r="O3720" s="1">
        <v>116737</v>
      </c>
      <c r="P3720" s="1">
        <v>2000</v>
      </c>
      <c r="Q3720" s="1">
        <v>93.97</v>
      </c>
      <c r="R3720" s="1337">
        <v>187940</v>
      </c>
      <c r="S3720" s="4">
        <v>-7733.06</v>
      </c>
      <c r="T3720" s="1">
        <v>86.581000000000003</v>
      </c>
      <c r="U3720" s="1337">
        <v>173162</v>
      </c>
      <c r="V3720" s="1">
        <v>0.42680000000000001</v>
      </c>
      <c r="W3720" s="1336">
        <v>853.64</v>
      </c>
      <c r="X3720" s="1">
        <v>13</v>
      </c>
      <c r="Y3720" s="1">
        <v>141</v>
      </c>
      <c r="AA3720" s="1">
        <v>401</v>
      </c>
      <c r="AB3720" s="1337">
        <v>14778</v>
      </c>
    </row>
    <row r="3721" spans="1:28">
      <c r="A3721" s="1336" t="s">
        <v>1702</v>
      </c>
      <c r="B3721" s="2" t="s">
        <v>1743</v>
      </c>
      <c r="C3721" s="1" t="s">
        <v>1738</v>
      </c>
      <c r="D3721" s="1" t="s">
        <v>129</v>
      </c>
      <c r="E3721" s="1">
        <v>130241</v>
      </c>
      <c r="F3721" s="1336" t="s">
        <v>368</v>
      </c>
      <c r="G3721" s="1" t="s">
        <v>32</v>
      </c>
      <c r="H3721" s="1">
        <v>420685</v>
      </c>
      <c r="I3721" s="3">
        <v>42543</v>
      </c>
      <c r="J3721" s="3">
        <v>42528</v>
      </c>
      <c r="K3721" s="3">
        <v>42546</v>
      </c>
      <c r="L3721" s="1">
        <v>223024</v>
      </c>
      <c r="M3721" s="3">
        <v>42543</v>
      </c>
      <c r="N3721" s="1" t="s">
        <v>89</v>
      </c>
      <c r="O3721" s="1">
        <v>116877</v>
      </c>
      <c r="P3721" s="1">
        <v>2000</v>
      </c>
      <c r="Q3721" s="1">
        <v>89.39</v>
      </c>
      <c r="R3721" s="1337">
        <v>178780</v>
      </c>
      <c r="S3721" s="4">
        <v>-16893.060000000001</v>
      </c>
      <c r="T3721" s="1">
        <v>86.581000000000003</v>
      </c>
      <c r="U3721" s="1337">
        <v>173162</v>
      </c>
      <c r="V3721" s="1">
        <v>0.42680000000000001</v>
      </c>
      <c r="W3721" s="1336">
        <v>853.64</v>
      </c>
      <c r="X3721" s="1">
        <v>13</v>
      </c>
      <c r="Y3721" s="1">
        <v>135</v>
      </c>
      <c r="Z3721" s="1" t="s">
        <v>143</v>
      </c>
      <c r="AA3721" s="1">
        <v>401</v>
      </c>
      <c r="AB3721" s="1337">
        <v>5618</v>
      </c>
    </row>
    <row r="3722" spans="1:28">
      <c r="A3722" s="1336" t="s">
        <v>1702</v>
      </c>
      <c r="B3722" s="2" t="s">
        <v>1743</v>
      </c>
      <c r="C3722" s="1" t="s">
        <v>1738</v>
      </c>
      <c r="D3722" s="1" t="s">
        <v>129</v>
      </c>
      <c r="E3722" s="1">
        <v>130241</v>
      </c>
      <c r="F3722" s="1336" t="s">
        <v>368</v>
      </c>
      <c r="G3722" s="1" t="s">
        <v>32</v>
      </c>
      <c r="H3722" s="1">
        <v>421190</v>
      </c>
      <c r="I3722" s="3">
        <v>42548</v>
      </c>
      <c r="J3722" s="3">
        <v>42528</v>
      </c>
      <c r="K3722" s="3">
        <v>42546</v>
      </c>
      <c r="L3722" s="1">
        <v>223253</v>
      </c>
      <c r="M3722" s="3">
        <v>42547</v>
      </c>
      <c r="N3722" s="1" t="s">
        <v>89</v>
      </c>
      <c r="O3722" s="1">
        <v>116886</v>
      </c>
      <c r="P3722" s="1">
        <v>4000</v>
      </c>
      <c r="Q3722" s="1">
        <v>89.39</v>
      </c>
      <c r="R3722" s="1337">
        <v>357560</v>
      </c>
      <c r="S3722" s="4">
        <v>-33786.120000000003</v>
      </c>
      <c r="T3722" s="1">
        <v>86.581000000000003</v>
      </c>
      <c r="U3722" s="1337">
        <v>346324</v>
      </c>
      <c r="V3722" s="1">
        <v>0.42680000000000001</v>
      </c>
      <c r="W3722" s="1337">
        <v>1707.28</v>
      </c>
      <c r="X3722" s="1">
        <v>13</v>
      </c>
      <c r="Y3722" s="1">
        <v>135</v>
      </c>
      <c r="Z3722" s="1" t="s">
        <v>143</v>
      </c>
      <c r="AA3722" s="1">
        <v>401</v>
      </c>
      <c r="AB3722" s="1337">
        <v>11236</v>
      </c>
    </row>
    <row r="3723" spans="1:28">
      <c r="A3723" s="1336" t="s">
        <v>1702</v>
      </c>
      <c r="B3723" s="2" t="s">
        <v>1743</v>
      </c>
      <c r="C3723" s="1" t="s">
        <v>1738</v>
      </c>
      <c r="D3723" s="1" t="s">
        <v>129</v>
      </c>
      <c r="E3723" s="1">
        <v>130241</v>
      </c>
      <c r="F3723" s="1336" t="s">
        <v>368</v>
      </c>
      <c r="G3723" s="1" t="s">
        <v>32</v>
      </c>
      <c r="H3723" s="1">
        <v>421213</v>
      </c>
      <c r="I3723" s="3">
        <v>42548</v>
      </c>
      <c r="J3723" s="3">
        <v>42528</v>
      </c>
      <c r="K3723" s="3">
        <v>42547</v>
      </c>
      <c r="L3723" s="1">
        <v>223233</v>
      </c>
      <c r="M3723" s="3">
        <v>42547</v>
      </c>
      <c r="N3723" s="1" t="s">
        <v>89</v>
      </c>
      <c r="O3723" s="1">
        <v>116962</v>
      </c>
      <c r="P3723" s="1">
        <v>2000</v>
      </c>
      <c r="Q3723" s="1">
        <v>89.39</v>
      </c>
      <c r="R3723" s="1337">
        <v>178780</v>
      </c>
      <c r="S3723" s="4">
        <v>-16893.060000000001</v>
      </c>
      <c r="T3723" s="1">
        <v>86.581000000000003</v>
      </c>
      <c r="U3723" s="1337">
        <v>173162</v>
      </c>
      <c r="V3723" s="1">
        <v>0.42680000000000001</v>
      </c>
      <c r="W3723" s="1336">
        <v>853.64</v>
      </c>
      <c r="X3723" s="1">
        <v>13</v>
      </c>
      <c r="Y3723" s="1">
        <v>135</v>
      </c>
      <c r="Z3723" s="1" t="s">
        <v>143</v>
      </c>
      <c r="AA3723" s="1">
        <v>401</v>
      </c>
      <c r="AB3723" s="1337">
        <v>5618</v>
      </c>
    </row>
    <row r="3724" spans="1:28">
      <c r="A3724" s="1336" t="s">
        <v>1702</v>
      </c>
      <c r="B3724" s="2" t="s">
        <v>1743</v>
      </c>
      <c r="C3724" s="1" t="s">
        <v>1738</v>
      </c>
      <c r="D3724" s="1" t="s">
        <v>129</v>
      </c>
      <c r="E3724" s="1">
        <v>130241</v>
      </c>
      <c r="F3724" s="1336" t="s">
        <v>368</v>
      </c>
      <c r="G3724" s="1" t="s">
        <v>32</v>
      </c>
      <c r="H3724" s="1">
        <v>421213</v>
      </c>
      <c r="I3724" s="3">
        <v>42548</v>
      </c>
      <c r="J3724" s="3">
        <v>42528</v>
      </c>
      <c r="K3724" s="3">
        <v>42547</v>
      </c>
      <c r="L3724" s="1">
        <v>223233</v>
      </c>
      <c r="M3724" s="3">
        <v>42547</v>
      </c>
      <c r="N3724" s="1" t="s">
        <v>89</v>
      </c>
      <c r="O3724" s="1">
        <v>116962</v>
      </c>
      <c r="P3724" s="1">
        <v>2000</v>
      </c>
      <c r="Q3724" s="1">
        <v>89.39</v>
      </c>
      <c r="R3724" s="1337">
        <v>178780</v>
      </c>
      <c r="S3724" s="4">
        <v>-16893.060000000001</v>
      </c>
      <c r="T3724" s="1">
        <v>86.581000000000003</v>
      </c>
      <c r="U3724" s="1337">
        <v>173162</v>
      </c>
      <c r="V3724" s="1">
        <v>0.42680000000000001</v>
      </c>
      <c r="W3724" s="1336">
        <v>853.64</v>
      </c>
      <c r="X3724" s="1">
        <v>13</v>
      </c>
      <c r="Y3724" s="1">
        <v>135</v>
      </c>
      <c r="Z3724" s="1" t="s">
        <v>143</v>
      </c>
      <c r="AA3724" s="1">
        <v>401</v>
      </c>
      <c r="AB3724" s="1337">
        <v>5618</v>
      </c>
    </row>
    <row r="3725" spans="1:28">
      <c r="A3725" s="1336" t="s">
        <v>1702</v>
      </c>
      <c r="B3725" s="2" t="s">
        <v>1744</v>
      </c>
      <c r="C3725" s="1" t="s">
        <v>1738</v>
      </c>
      <c r="D3725" s="1" t="s">
        <v>131</v>
      </c>
      <c r="E3725" s="1">
        <v>130308</v>
      </c>
      <c r="F3725" s="1336" t="s">
        <v>126</v>
      </c>
      <c r="G3725" s="1" t="s">
        <v>32</v>
      </c>
      <c r="H3725" s="1">
        <v>420556</v>
      </c>
      <c r="I3725" s="3">
        <v>42543</v>
      </c>
      <c r="J3725" s="3">
        <v>42530</v>
      </c>
      <c r="K3725" s="3">
        <v>42546</v>
      </c>
      <c r="N3725" s="1" t="s">
        <v>89</v>
      </c>
      <c r="O3725" s="1">
        <v>117074</v>
      </c>
      <c r="P3725" s="1">
        <v>3000</v>
      </c>
      <c r="Q3725" s="1">
        <v>94.34</v>
      </c>
      <c r="R3725" s="1337">
        <v>283020</v>
      </c>
      <c r="S3725" s="4">
        <v>-10489.59</v>
      </c>
      <c r="T3725" s="1">
        <v>86.581000000000003</v>
      </c>
      <c r="U3725" s="1337">
        <v>259743</v>
      </c>
      <c r="V3725" s="1">
        <v>0.42680000000000001</v>
      </c>
      <c r="W3725" s="1337">
        <v>1280.46</v>
      </c>
      <c r="X3725" s="1">
        <v>13</v>
      </c>
      <c r="Y3725" s="1">
        <v>141</v>
      </c>
      <c r="AA3725" s="1">
        <v>401</v>
      </c>
      <c r="AB3725" s="1337">
        <v>23277</v>
      </c>
    </row>
    <row r="3726" spans="1:28">
      <c r="A3726" s="1336" t="s">
        <v>1702</v>
      </c>
      <c r="B3726" s="2" t="s">
        <v>1744</v>
      </c>
      <c r="C3726" s="1" t="s">
        <v>1738</v>
      </c>
      <c r="D3726" s="1" t="s">
        <v>131</v>
      </c>
      <c r="E3726" s="1">
        <v>130001</v>
      </c>
      <c r="F3726" s="1336" t="s">
        <v>132</v>
      </c>
      <c r="G3726" s="1" t="s">
        <v>32</v>
      </c>
      <c r="H3726" s="1">
        <v>420796</v>
      </c>
      <c r="I3726" s="3">
        <v>42545</v>
      </c>
      <c r="J3726" s="3">
        <v>42528</v>
      </c>
      <c r="K3726" s="3">
        <v>42546</v>
      </c>
      <c r="N3726" s="1" t="s">
        <v>89</v>
      </c>
      <c r="O3726" s="1">
        <v>116970</v>
      </c>
      <c r="P3726" s="1">
        <v>3000</v>
      </c>
      <c r="Q3726" s="1">
        <v>93.97</v>
      </c>
      <c r="R3726" s="1337">
        <v>281910</v>
      </c>
      <c r="S3726" s="4">
        <v>-11599.59</v>
      </c>
      <c r="T3726" s="1">
        <v>86.581000000000003</v>
      </c>
      <c r="U3726" s="1337">
        <v>259743</v>
      </c>
      <c r="V3726" s="1">
        <v>0.42680000000000001</v>
      </c>
      <c r="W3726" s="1337">
        <v>1280.46</v>
      </c>
      <c r="X3726" s="1">
        <v>13</v>
      </c>
      <c r="Y3726" s="1">
        <v>130</v>
      </c>
      <c r="AA3726" s="1">
        <v>401</v>
      </c>
      <c r="AB3726" s="1337">
        <v>22167</v>
      </c>
    </row>
    <row r="3727" spans="1:28">
      <c r="A3727" s="1336" t="s">
        <v>1702</v>
      </c>
      <c r="B3727" s="2" t="s">
        <v>1744</v>
      </c>
      <c r="C3727" s="1" t="s">
        <v>1738</v>
      </c>
      <c r="D3727" s="1" t="s">
        <v>131</v>
      </c>
      <c r="E3727" s="1">
        <v>130001</v>
      </c>
      <c r="F3727" s="1336" t="s">
        <v>132</v>
      </c>
      <c r="G3727" s="1" t="s">
        <v>32</v>
      </c>
      <c r="H3727" s="1">
        <v>421040</v>
      </c>
      <c r="I3727" s="3">
        <v>42548</v>
      </c>
      <c r="J3727" s="3">
        <v>42528</v>
      </c>
      <c r="K3727" s="3">
        <v>42546</v>
      </c>
      <c r="N3727" s="1" t="s">
        <v>89</v>
      </c>
      <c r="O3727" s="1">
        <v>116970</v>
      </c>
      <c r="P3727" s="1">
        <v>3000</v>
      </c>
      <c r="Q3727" s="1">
        <v>93.97</v>
      </c>
      <c r="R3727" s="1337">
        <v>281910</v>
      </c>
      <c r="S3727" s="4">
        <v>-11599.59</v>
      </c>
      <c r="T3727" s="1">
        <v>86.581000000000003</v>
      </c>
      <c r="U3727" s="1337">
        <v>259743</v>
      </c>
      <c r="V3727" s="1">
        <v>0.42680000000000001</v>
      </c>
      <c r="W3727" s="1337">
        <v>1280.46</v>
      </c>
      <c r="X3727" s="1">
        <v>13</v>
      </c>
      <c r="Y3727" s="1">
        <v>130</v>
      </c>
      <c r="AA3727" s="1">
        <v>401</v>
      </c>
      <c r="AB3727" s="1337">
        <v>22167</v>
      </c>
    </row>
    <row r="3728" spans="1:28">
      <c r="A3728" s="1336" t="s">
        <v>1702</v>
      </c>
      <c r="B3728" s="2" t="s">
        <v>1744</v>
      </c>
      <c r="C3728" s="1" t="s">
        <v>1738</v>
      </c>
      <c r="D3728" s="1" t="s">
        <v>131</v>
      </c>
      <c r="E3728" s="1">
        <v>130001</v>
      </c>
      <c r="F3728" s="1336" t="s">
        <v>132</v>
      </c>
      <c r="G3728" s="1" t="s">
        <v>32</v>
      </c>
      <c r="H3728" s="1">
        <v>421043</v>
      </c>
      <c r="I3728" s="3">
        <v>42548</v>
      </c>
      <c r="J3728" s="3">
        <v>42528</v>
      </c>
      <c r="K3728" s="3">
        <v>42546</v>
      </c>
      <c r="N3728" s="1" t="s">
        <v>89</v>
      </c>
      <c r="O3728" s="1">
        <v>116970</v>
      </c>
      <c r="P3728" s="1">
        <v>6000</v>
      </c>
      <c r="Q3728" s="1">
        <v>93.97</v>
      </c>
      <c r="R3728" s="1337">
        <v>563820</v>
      </c>
      <c r="S3728" s="4">
        <v>-23199.18</v>
      </c>
      <c r="T3728" s="1">
        <v>86.581000000000003</v>
      </c>
      <c r="U3728" s="1337">
        <v>519486</v>
      </c>
      <c r="V3728" s="1">
        <v>0.42680000000000001</v>
      </c>
      <c r="W3728" s="1337">
        <v>2560.92</v>
      </c>
      <c r="X3728" s="1">
        <v>13</v>
      </c>
      <c r="Y3728" s="1">
        <v>130</v>
      </c>
      <c r="AA3728" s="1">
        <v>401</v>
      </c>
      <c r="AB3728" s="1337">
        <v>44334</v>
      </c>
    </row>
    <row r="3729" spans="1:28">
      <c r="A3729" s="1336" t="s">
        <v>1702</v>
      </c>
      <c r="B3729" s="2" t="s">
        <v>1744</v>
      </c>
      <c r="C3729" s="1" t="s">
        <v>1738</v>
      </c>
      <c r="D3729" s="1" t="s">
        <v>131</v>
      </c>
      <c r="E3729" s="1">
        <v>130001</v>
      </c>
      <c r="F3729" s="1336" t="s">
        <v>132</v>
      </c>
      <c r="G3729" s="1" t="s">
        <v>32</v>
      </c>
      <c r="H3729" s="1">
        <v>421285</v>
      </c>
      <c r="I3729" s="3">
        <v>42549</v>
      </c>
      <c r="J3729" s="3">
        <v>42530</v>
      </c>
      <c r="K3729" s="3">
        <v>42546</v>
      </c>
      <c r="N3729" s="1" t="s">
        <v>89</v>
      </c>
      <c r="O3729" s="1">
        <v>117058</v>
      </c>
      <c r="P3729" s="1">
        <v>6000</v>
      </c>
      <c r="Q3729" s="1">
        <v>93.97</v>
      </c>
      <c r="R3729" s="1337">
        <v>563820</v>
      </c>
      <c r="S3729" s="4">
        <v>-23199.18</v>
      </c>
      <c r="T3729" s="1">
        <v>86.581000000000003</v>
      </c>
      <c r="U3729" s="1337">
        <v>519486</v>
      </c>
      <c r="V3729" s="1">
        <v>0.42680000000000001</v>
      </c>
      <c r="W3729" s="1337">
        <v>2560.92</v>
      </c>
      <c r="X3729" s="1">
        <v>13</v>
      </c>
      <c r="Y3729" s="1">
        <v>130</v>
      </c>
      <c r="AA3729" s="1">
        <v>401</v>
      </c>
      <c r="AB3729" s="1337">
        <v>44334</v>
      </c>
    </row>
    <row r="3730" spans="1:28">
      <c r="A3730" s="1336" t="s">
        <v>1702</v>
      </c>
      <c r="B3730" s="2" t="s">
        <v>1745</v>
      </c>
      <c r="C3730" s="1" t="s">
        <v>1746</v>
      </c>
      <c r="D3730" s="1" t="s">
        <v>76</v>
      </c>
      <c r="E3730" s="1">
        <v>130241</v>
      </c>
      <c r="F3730" s="1336" t="s">
        <v>368</v>
      </c>
      <c r="G3730" s="1" t="s">
        <v>32</v>
      </c>
      <c r="H3730" s="1">
        <v>421195</v>
      </c>
      <c r="I3730" s="3">
        <v>42548</v>
      </c>
      <c r="J3730" s="3">
        <v>42528</v>
      </c>
      <c r="K3730" s="3">
        <v>42546</v>
      </c>
      <c r="L3730" s="1">
        <v>223268</v>
      </c>
      <c r="M3730" s="3">
        <v>42547</v>
      </c>
      <c r="N3730" s="1" t="s">
        <v>89</v>
      </c>
      <c r="O3730" s="1">
        <v>116899</v>
      </c>
      <c r="P3730" s="1">
        <v>2000</v>
      </c>
      <c r="Q3730" s="1">
        <v>89.39</v>
      </c>
      <c r="R3730" s="1337">
        <v>178780</v>
      </c>
      <c r="S3730" s="4">
        <v>-16893.060000000001</v>
      </c>
      <c r="T3730" s="1">
        <v>86.581000000000003</v>
      </c>
      <c r="U3730" s="1337">
        <v>173162</v>
      </c>
      <c r="V3730" s="1">
        <v>0.42680000000000001</v>
      </c>
      <c r="W3730" s="1336">
        <v>853.64</v>
      </c>
      <c r="X3730" s="1">
        <v>13</v>
      </c>
      <c r="Y3730" s="1">
        <v>135</v>
      </c>
      <c r="Z3730" s="1" t="s">
        <v>143</v>
      </c>
      <c r="AA3730" s="1">
        <v>401</v>
      </c>
      <c r="AB3730" s="1337">
        <v>5618</v>
      </c>
    </row>
    <row r="3731" spans="1:28">
      <c r="A3731" s="1336" t="s">
        <v>1702</v>
      </c>
      <c r="B3731" s="2" t="s">
        <v>1747</v>
      </c>
      <c r="C3731" s="1" t="s">
        <v>1746</v>
      </c>
      <c r="D3731" s="1" t="s">
        <v>65</v>
      </c>
      <c r="E3731" s="1">
        <v>130099</v>
      </c>
      <c r="F3731" s="1336" t="s">
        <v>150</v>
      </c>
      <c r="G3731" s="1" t="s">
        <v>32</v>
      </c>
      <c r="H3731" s="1">
        <v>418118</v>
      </c>
      <c r="I3731" s="3">
        <v>42523</v>
      </c>
      <c r="J3731" s="3">
        <v>42503</v>
      </c>
      <c r="K3731" s="3">
        <v>42526</v>
      </c>
      <c r="L3731" s="1">
        <v>221480</v>
      </c>
      <c r="M3731" s="3">
        <v>42522</v>
      </c>
      <c r="N3731" s="1" t="s">
        <v>89</v>
      </c>
      <c r="O3731" s="1">
        <v>116113</v>
      </c>
      <c r="P3731" s="1">
        <v>1000</v>
      </c>
      <c r="Q3731" s="1">
        <v>98.83</v>
      </c>
      <c r="R3731" s="1337">
        <v>98830</v>
      </c>
      <c r="S3731" s="1">
        <v>993.47</v>
      </c>
      <c r="T3731" s="1">
        <v>86.581000000000003</v>
      </c>
      <c r="U3731" s="1337">
        <v>86581</v>
      </c>
      <c r="V3731" s="1">
        <v>0.42680000000000001</v>
      </c>
      <c r="W3731" s="1336">
        <v>426.82</v>
      </c>
      <c r="X3731" s="1">
        <v>13</v>
      </c>
      <c r="Y3731" s="1">
        <v>130</v>
      </c>
      <c r="AA3731" s="1">
        <v>401</v>
      </c>
      <c r="AB3731" s="1337">
        <v>12249</v>
      </c>
    </row>
    <row r="3732" spans="1:28">
      <c r="A3732" s="1336" t="s">
        <v>1702</v>
      </c>
      <c r="B3732" s="2" t="s">
        <v>1747</v>
      </c>
      <c r="C3732" s="1" t="s">
        <v>1746</v>
      </c>
      <c r="D3732" s="1" t="s">
        <v>65</v>
      </c>
      <c r="E3732" s="1">
        <v>130013</v>
      </c>
      <c r="F3732" s="1336" t="s">
        <v>221</v>
      </c>
      <c r="G3732" s="1" t="s">
        <v>32</v>
      </c>
      <c r="H3732" s="1">
        <v>419597</v>
      </c>
      <c r="I3732" s="3">
        <v>42535</v>
      </c>
      <c r="J3732" s="3">
        <v>42520</v>
      </c>
      <c r="K3732" s="3">
        <v>42535</v>
      </c>
      <c r="N3732" s="1" t="s">
        <v>89</v>
      </c>
      <c r="O3732" s="1">
        <v>116588</v>
      </c>
      <c r="P3732" s="1">
        <v>1000</v>
      </c>
      <c r="Q3732" s="1">
        <v>94.34</v>
      </c>
      <c r="R3732" s="1337">
        <v>94340</v>
      </c>
      <c r="S3732" s="4">
        <v>-3496.53</v>
      </c>
      <c r="T3732" s="1">
        <v>86.581000000000003</v>
      </c>
      <c r="U3732" s="1337">
        <v>86581</v>
      </c>
      <c r="V3732" s="1">
        <v>0.42680000000000001</v>
      </c>
      <c r="W3732" s="1336">
        <v>426.82</v>
      </c>
      <c r="X3732" s="1">
        <v>13</v>
      </c>
      <c r="Y3732" s="1">
        <v>130</v>
      </c>
      <c r="AA3732" s="1">
        <v>401</v>
      </c>
      <c r="AB3732" s="1337">
        <v>7759</v>
      </c>
    </row>
    <row r="3733" spans="1:28">
      <c r="A3733" s="1336" t="s">
        <v>1702</v>
      </c>
      <c r="B3733" s="2" t="s">
        <v>1747</v>
      </c>
      <c r="C3733" s="1" t="s">
        <v>1746</v>
      </c>
      <c r="D3733" s="1" t="s">
        <v>65</v>
      </c>
      <c r="E3733" s="1">
        <v>140008</v>
      </c>
      <c r="F3733" s="1336" t="s">
        <v>123</v>
      </c>
      <c r="G3733" s="1" t="s">
        <v>32</v>
      </c>
      <c r="H3733" s="1">
        <v>419844</v>
      </c>
      <c r="I3733" s="3">
        <v>42536</v>
      </c>
      <c r="J3733" s="3">
        <v>42522</v>
      </c>
      <c r="K3733" s="3">
        <v>42541</v>
      </c>
      <c r="L3733" s="1">
        <v>222597</v>
      </c>
      <c r="M3733" s="3">
        <v>42536</v>
      </c>
      <c r="N3733" s="1" t="s">
        <v>89</v>
      </c>
      <c r="O3733" s="1">
        <v>116704</v>
      </c>
      <c r="P3733" s="1">
        <v>3000</v>
      </c>
      <c r="Q3733" s="1">
        <v>93.97</v>
      </c>
      <c r="R3733" s="1337">
        <v>281910</v>
      </c>
      <c r="S3733" s="4">
        <v>-11599.59</v>
      </c>
      <c r="T3733" s="1">
        <v>86.581000000000003</v>
      </c>
      <c r="U3733" s="1337">
        <v>259743</v>
      </c>
      <c r="V3733" s="1">
        <v>0.42680000000000001</v>
      </c>
      <c r="W3733" s="1337">
        <v>1280.46</v>
      </c>
      <c r="X3733" s="1">
        <v>13</v>
      </c>
      <c r="Y3733" s="1">
        <v>141</v>
      </c>
      <c r="AA3733" s="1">
        <v>401</v>
      </c>
      <c r="AB3733" s="1337">
        <v>22167</v>
      </c>
    </row>
    <row r="3734" spans="1:28">
      <c r="A3734" s="1336" t="s">
        <v>1702</v>
      </c>
      <c r="B3734" s="2" t="s">
        <v>1747</v>
      </c>
      <c r="C3734" s="1" t="s">
        <v>1746</v>
      </c>
      <c r="D3734" s="1" t="s">
        <v>65</v>
      </c>
      <c r="E3734" s="1">
        <v>130349</v>
      </c>
      <c r="F3734" s="1336" t="s">
        <v>141</v>
      </c>
      <c r="G3734" s="1" t="s">
        <v>32</v>
      </c>
      <c r="H3734" s="1">
        <v>419875</v>
      </c>
      <c r="I3734" s="3">
        <v>42537</v>
      </c>
      <c r="J3734" s="3">
        <v>42520</v>
      </c>
      <c r="K3734" s="3">
        <v>42541</v>
      </c>
      <c r="N3734" s="1" t="s">
        <v>89</v>
      </c>
      <c r="O3734" s="1">
        <v>116602</v>
      </c>
      <c r="P3734" s="1">
        <v>1000</v>
      </c>
      <c r="Q3734" s="1">
        <v>94.34</v>
      </c>
      <c r="R3734" s="1337">
        <v>94340</v>
      </c>
      <c r="S3734" s="4">
        <v>-3496.53</v>
      </c>
      <c r="T3734" s="1">
        <v>86.581000000000003</v>
      </c>
      <c r="U3734" s="1337">
        <v>86581</v>
      </c>
      <c r="V3734" s="1">
        <v>0.42680000000000001</v>
      </c>
      <c r="W3734" s="1336">
        <v>426.82</v>
      </c>
      <c r="X3734" s="1">
        <v>13</v>
      </c>
      <c r="Y3734" s="1">
        <v>141</v>
      </c>
      <c r="AA3734" s="1">
        <v>401</v>
      </c>
      <c r="AB3734" s="1337">
        <v>7759</v>
      </c>
    </row>
    <row r="3735" spans="1:28">
      <c r="A3735" s="1336" t="s">
        <v>1702</v>
      </c>
      <c r="B3735" s="2" t="s">
        <v>1748</v>
      </c>
      <c r="C3735" s="1" t="s">
        <v>1746</v>
      </c>
      <c r="D3735" s="1" t="s">
        <v>129</v>
      </c>
      <c r="E3735" s="1">
        <v>130241</v>
      </c>
      <c r="F3735" s="1336" t="s">
        <v>368</v>
      </c>
      <c r="G3735" s="1" t="s">
        <v>32</v>
      </c>
      <c r="H3735" s="1">
        <v>420686</v>
      </c>
      <c r="I3735" s="3">
        <v>42543</v>
      </c>
      <c r="J3735" s="3">
        <v>42528</v>
      </c>
      <c r="K3735" s="3">
        <v>42546</v>
      </c>
      <c r="L3735" s="1">
        <v>223027</v>
      </c>
      <c r="M3735" s="3">
        <v>42543</v>
      </c>
      <c r="N3735" s="1" t="s">
        <v>89</v>
      </c>
      <c r="O3735" s="1">
        <v>116899</v>
      </c>
      <c r="P3735" s="1">
        <v>2000</v>
      </c>
      <c r="Q3735" s="1">
        <v>89.39</v>
      </c>
      <c r="R3735" s="1337">
        <v>178780</v>
      </c>
      <c r="S3735" s="4">
        <v>-16893.060000000001</v>
      </c>
      <c r="T3735" s="1">
        <v>86.581000000000003</v>
      </c>
      <c r="U3735" s="1337">
        <v>173162</v>
      </c>
      <c r="V3735" s="1">
        <v>0.42680000000000001</v>
      </c>
      <c r="W3735" s="1336">
        <v>853.64</v>
      </c>
      <c r="X3735" s="1">
        <v>13</v>
      </c>
      <c r="Y3735" s="1">
        <v>135</v>
      </c>
      <c r="Z3735" s="1" t="s">
        <v>143</v>
      </c>
      <c r="AA3735" s="1">
        <v>401</v>
      </c>
      <c r="AB3735" s="1337">
        <v>5618</v>
      </c>
    </row>
    <row r="3736" spans="1:28">
      <c r="A3736" s="1336" t="s">
        <v>1702</v>
      </c>
      <c r="B3736" s="2" t="s">
        <v>1748</v>
      </c>
      <c r="C3736" s="1" t="s">
        <v>1746</v>
      </c>
      <c r="D3736" s="1" t="s">
        <v>129</v>
      </c>
      <c r="E3736" s="1">
        <v>130001</v>
      </c>
      <c r="F3736" s="1336" t="s">
        <v>132</v>
      </c>
      <c r="G3736" s="1" t="s">
        <v>32</v>
      </c>
      <c r="H3736" s="1">
        <v>420840</v>
      </c>
      <c r="I3736" s="3">
        <v>42545</v>
      </c>
      <c r="J3736" s="3">
        <v>42528</v>
      </c>
      <c r="K3736" s="3">
        <v>42546</v>
      </c>
      <c r="N3736" s="1" t="s">
        <v>89</v>
      </c>
      <c r="O3736" s="1">
        <v>116970</v>
      </c>
      <c r="P3736" s="1">
        <v>2000</v>
      </c>
      <c r="Q3736" s="1">
        <v>93.97</v>
      </c>
      <c r="R3736" s="1337">
        <v>187940</v>
      </c>
      <c r="S3736" s="4">
        <v>-7733.06</v>
      </c>
      <c r="T3736" s="1">
        <v>86.581000000000003</v>
      </c>
      <c r="U3736" s="1337">
        <v>173162</v>
      </c>
      <c r="V3736" s="1">
        <v>0.42680000000000001</v>
      </c>
      <c r="W3736" s="1336">
        <v>853.64</v>
      </c>
      <c r="X3736" s="1">
        <v>13</v>
      </c>
      <c r="Y3736" s="1">
        <v>130</v>
      </c>
      <c r="AA3736" s="1">
        <v>401</v>
      </c>
      <c r="AB3736" s="1337">
        <v>14778</v>
      </c>
    </row>
    <row r="3737" spans="1:28">
      <c r="A3737" s="1336" t="s">
        <v>1702</v>
      </c>
      <c r="B3737" s="2" t="s">
        <v>1749</v>
      </c>
      <c r="C3737" s="1" t="s">
        <v>1750</v>
      </c>
      <c r="D3737" s="1" t="s">
        <v>87</v>
      </c>
      <c r="E3737" s="1">
        <v>140083</v>
      </c>
      <c r="F3737" s="1336" t="s">
        <v>117</v>
      </c>
      <c r="G3737" s="1" t="s">
        <v>32</v>
      </c>
      <c r="H3737" s="1">
        <v>420230</v>
      </c>
      <c r="I3737" s="3">
        <v>42539</v>
      </c>
      <c r="J3737" s="3">
        <v>42517</v>
      </c>
      <c r="K3737" s="3">
        <v>42536</v>
      </c>
      <c r="L3737" s="1">
        <v>222802</v>
      </c>
      <c r="M3737" s="3">
        <v>42538</v>
      </c>
      <c r="N3737" s="1" t="s">
        <v>89</v>
      </c>
      <c r="O3737" s="1">
        <v>116550</v>
      </c>
      <c r="P3737" s="1">
        <v>200</v>
      </c>
      <c r="Q3737" s="1">
        <v>91.68</v>
      </c>
      <c r="R3737" s="1337">
        <v>18336</v>
      </c>
      <c r="S3737" s="4">
        <v>-1231.31</v>
      </c>
      <c r="T3737" s="1">
        <v>86.581000000000003</v>
      </c>
      <c r="U3737" s="1337">
        <v>17316.2</v>
      </c>
      <c r="V3737" s="1">
        <v>0.42680000000000001</v>
      </c>
      <c r="W3737" s="1336">
        <v>85.364000000000004</v>
      </c>
      <c r="X3737" s="1">
        <v>13</v>
      </c>
      <c r="Y3737" s="1">
        <v>141</v>
      </c>
      <c r="AA3737" s="1">
        <v>401</v>
      </c>
      <c r="AB3737" s="1337">
        <v>1019.8</v>
      </c>
    </row>
    <row r="3738" spans="1:28">
      <c r="A3738" s="1336" t="s">
        <v>1702</v>
      </c>
      <c r="B3738" s="2" t="s">
        <v>1751</v>
      </c>
      <c r="C3738" s="1" t="s">
        <v>1750</v>
      </c>
      <c r="D3738" s="1" t="s">
        <v>1752</v>
      </c>
      <c r="E3738" s="1">
        <v>140556</v>
      </c>
      <c r="F3738" s="1336" t="s">
        <v>73</v>
      </c>
      <c r="G3738" s="1" t="s">
        <v>32</v>
      </c>
      <c r="H3738" s="1">
        <v>421169</v>
      </c>
      <c r="I3738" s="3">
        <v>42548</v>
      </c>
      <c r="J3738" s="3">
        <v>42534</v>
      </c>
      <c r="K3738" s="3">
        <v>42548</v>
      </c>
      <c r="L3738" s="1">
        <v>223173</v>
      </c>
      <c r="M3738" s="3">
        <v>42545</v>
      </c>
      <c r="N3738" s="1" t="s">
        <v>42</v>
      </c>
      <c r="O3738" s="1">
        <v>21689</v>
      </c>
      <c r="P3738" s="1">
        <v>254</v>
      </c>
      <c r="Q3738" s="1">
        <v>89.39</v>
      </c>
      <c r="R3738" s="1337">
        <v>22705.06</v>
      </c>
      <c r="S3738" s="4">
        <v>-2145.41</v>
      </c>
      <c r="T3738" s="1">
        <v>86.581000000000003</v>
      </c>
      <c r="U3738" s="1337">
        <v>21991.57</v>
      </c>
      <c r="V3738" s="1">
        <v>0.42680000000000001</v>
      </c>
      <c r="W3738" s="1336">
        <v>108.4123</v>
      </c>
      <c r="X3738" s="1">
        <v>13</v>
      </c>
      <c r="Y3738" s="1">
        <v>140</v>
      </c>
      <c r="AA3738" s="1">
        <v>401</v>
      </c>
      <c r="AB3738" s="1336">
        <v>713.49</v>
      </c>
    </row>
    <row r="3739" spans="1:28">
      <c r="A3739" s="1336" t="s">
        <v>1702</v>
      </c>
      <c r="B3739" s="2" t="s">
        <v>1753</v>
      </c>
      <c r="C3739" s="1" t="s">
        <v>1750</v>
      </c>
      <c r="D3739" s="1" t="s">
        <v>76</v>
      </c>
      <c r="E3739" s="1">
        <v>140147</v>
      </c>
      <c r="F3739" s="1336" t="s">
        <v>82</v>
      </c>
      <c r="G3739" s="1" t="s">
        <v>32</v>
      </c>
      <c r="H3739" s="1">
        <v>419772</v>
      </c>
      <c r="I3739" s="3">
        <v>42536</v>
      </c>
      <c r="J3739" s="3">
        <v>42527</v>
      </c>
      <c r="K3739" s="3">
        <v>42542</v>
      </c>
      <c r="L3739" s="1">
        <v>222561</v>
      </c>
      <c r="M3739" s="3">
        <v>42536</v>
      </c>
      <c r="N3739" s="1" t="s">
        <v>42</v>
      </c>
      <c r="O3739" s="1">
        <v>21638</v>
      </c>
      <c r="P3739" s="1">
        <v>500</v>
      </c>
      <c r="Q3739" s="1">
        <v>96.26</v>
      </c>
      <c r="R3739" s="1337">
        <v>48130</v>
      </c>
      <c r="S3739" s="1">
        <v>-788.27</v>
      </c>
      <c r="T3739" s="1">
        <v>86.581000000000003</v>
      </c>
      <c r="U3739" s="1337">
        <v>43290.5</v>
      </c>
      <c r="V3739" s="1">
        <v>0.42680000000000001</v>
      </c>
      <c r="W3739" s="1336">
        <v>213.41</v>
      </c>
      <c r="X3739" s="1">
        <v>13</v>
      </c>
      <c r="Y3739" s="1">
        <v>140</v>
      </c>
      <c r="AA3739" s="1">
        <v>401</v>
      </c>
      <c r="AB3739" s="1337">
        <v>4839.5</v>
      </c>
    </row>
    <row r="3740" spans="1:28">
      <c r="A3740" s="1336" t="s">
        <v>1702</v>
      </c>
      <c r="B3740" s="2" t="s">
        <v>1754</v>
      </c>
      <c r="C3740" s="1" t="s">
        <v>1750</v>
      </c>
      <c r="D3740" s="1" t="s">
        <v>65</v>
      </c>
      <c r="E3740" s="1">
        <v>140008</v>
      </c>
      <c r="F3740" s="1336" t="s">
        <v>123</v>
      </c>
      <c r="G3740" s="1" t="s">
        <v>32</v>
      </c>
      <c r="H3740" s="1">
        <v>419852</v>
      </c>
      <c r="I3740" s="3">
        <v>42536</v>
      </c>
      <c r="J3740" s="3">
        <v>42522</v>
      </c>
      <c r="K3740" s="3">
        <v>42541</v>
      </c>
      <c r="L3740" s="1">
        <v>222603</v>
      </c>
      <c r="M3740" s="3">
        <v>42536</v>
      </c>
      <c r="N3740" s="1" t="s">
        <v>89</v>
      </c>
      <c r="O3740" s="1">
        <v>116704</v>
      </c>
      <c r="P3740" s="1">
        <v>2000</v>
      </c>
      <c r="Q3740" s="1">
        <v>93.97</v>
      </c>
      <c r="R3740" s="1337">
        <v>187940</v>
      </c>
      <c r="S3740" s="4">
        <v>-7733.06</v>
      </c>
      <c r="T3740" s="1">
        <v>86.581000000000003</v>
      </c>
      <c r="U3740" s="1337">
        <v>173162</v>
      </c>
      <c r="V3740" s="1">
        <v>0.42680000000000001</v>
      </c>
      <c r="W3740" s="1336">
        <v>853.64</v>
      </c>
      <c r="X3740" s="1">
        <v>13</v>
      </c>
      <c r="Y3740" s="1">
        <v>141</v>
      </c>
      <c r="AA3740" s="1">
        <v>401</v>
      </c>
      <c r="AB3740" s="1337">
        <v>14778</v>
      </c>
    </row>
    <row r="3741" spans="1:28">
      <c r="A3741" s="1336" t="s">
        <v>1702</v>
      </c>
      <c r="B3741" s="2" t="s">
        <v>1755</v>
      </c>
      <c r="C3741" s="1" t="s">
        <v>1750</v>
      </c>
      <c r="D3741" s="1" t="s">
        <v>129</v>
      </c>
      <c r="E3741" s="1">
        <v>140083</v>
      </c>
      <c r="F3741" s="1336" t="s">
        <v>117</v>
      </c>
      <c r="G3741" s="1" t="s">
        <v>32</v>
      </c>
      <c r="H3741" s="1">
        <v>419778</v>
      </c>
      <c r="I3741" s="3">
        <v>42536</v>
      </c>
      <c r="J3741" s="3">
        <v>42515</v>
      </c>
      <c r="K3741" s="3">
        <v>42536</v>
      </c>
      <c r="L3741" s="1">
        <v>222540</v>
      </c>
      <c r="M3741" s="3">
        <v>42535</v>
      </c>
      <c r="N3741" s="1" t="s">
        <v>89</v>
      </c>
      <c r="O3741" s="1">
        <v>116474</v>
      </c>
      <c r="P3741" s="1">
        <v>2000</v>
      </c>
      <c r="Q3741" s="1">
        <v>93.97</v>
      </c>
      <c r="R3741" s="1337">
        <v>187940</v>
      </c>
      <c r="S3741" s="4">
        <v>-7733.06</v>
      </c>
      <c r="T3741" s="1">
        <v>86.581000000000003</v>
      </c>
      <c r="U3741" s="1337">
        <v>173162</v>
      </c>
      <c r="V3741" s="1">
        <v>0.42680000000000001</v>
      </c>
      <c r="W3741" s="1336">
        <v>853.64</v>
      </c>
      <c r="X3741" s="1">
        <v>13</v>
      </c>
      <c r="Y3741" s="1">
        <v>141</v>
      </c>
      <c r="AA3741" s="1">
        <v>401</v>
      </c>
      <c r="AB3741" s="1337">
        <v>14778</v>
      </c>
    </row>
    <row r="3742" spans="1:28">
      <c r="A3742" s="1336" t="s">
        <v>1702</v>
      </c>
      <c r="B3742" s="2" t="s">
        <v>1756</v>
      </c>
      <c r="C3742" s="1" t="s">
        <v>1757</v>
      </c>
      <c r="D3742" s="1" t="s">
        <v>116</v>
      </c>
      <c r="E3742" s="1">
        <v>130099</v>
      </c>
      <c r="F3742" s="1336" t="s">
        <v>150</v>
      </c>
      <c r="G3742" s="1" t="s">
        <v>32</v>
      </c>
      <c r="H3742" s="1">
        <v>418082</v>
      </c>
      <c r="I3742" s="3">
        <v>42523</v>
      </c>
      <c r="J3742" s="3">
        <v>42503</v>
      </c>
      <c r="K3742" s="3">
        <v>42526</v>
      </c>
      <c r="L3742" s="1">
        <v>221478</v>
      </c>
      <c r="M3742" s="3">
        <v>42522</v>
      </c>
      <c r="N3742" s="1" t="s">
        <v>89</v>
      </c>
      <c r="O3742" s="1">
        <v>116114</v>
      </c>
      <c r="P3742" s="1">
        <v>500</v>
      </c>
      <c r="Q3742" s="1">
        <v>141.30000000000001</v>
      </c>
      <c r="R3742" s="1337">
        <v>70650</v>
      </c>
      <c r="S3742" s="4">
        <v>1852.21</v>
      </c>
      <c r="T3742" s="1">
        <v>121.76600000000001</v>
      </c>
      <c r="U3742" s="1337">
        <v>60883</v>
      </c>
      <c r="V3742" s="1">
        <v>0.61599999999999999</v>
      </c>
      <c r="W3742" s="1336">
        <v>307.97500000000002</v>
      </c>
      <c r="X3742" s="1">
        <v>13</v>
      </c>
      <c r="Y3742" s="1">
        <v>130</v>
      </c>
      <c r="AA3742" s="1">
        <v>401</v>
      </c>
      <c r="AB3742" s="1337">
        <v>9767</v>
      </c>
    </row>
    <row r="3743" spans="1:28">
      <c r="A3743" s="1336" t="s">
        <v>1702</v>
      </c>
      <c r="B3743" s="2" t="s">
        <v>1756</v>
      </c>
      <c r="C3743" s="1" t="s">
        <v>1757</v>
      </c>
      <c r="D3743" s="1" t="s">
        <v>116</v>
      </c>
      <c r="E3743" s="1">
        <v>140008</v>
      </c>
      <c r="F3743" s="1336" t="s">
        <v>123</v>
      </c>
      <c r="G3743" s="1" t="s">
        <v>32</v>
      </c>
      <c r="H3743" s="1">
        <v>418422</v>
      </c>
      <c r="I3743" s="3">
        <v>42525</v>
      </c>
      <c r="J3743" s="3">
        <v>42506</v>
      </c>
      <c r="K3743" s="3">
        <v>42537</v>
      </c>
      <c r="L3743" s="1">
        <v>221697</v>
      </c>
      <c r="M3743" s="3">
        <v>42524</v>
      </c>
      <c r="N3743" s="1" t="s">
        <v>89</v>
      </c>
      <c r="O3743" s="1">
        <v>116193</v>
      </c>
      <c r="P3743" s="1">
        <v>200</v>
      </c>
      <c r="Q3743" s="1">
        <v>131.08000000000001</v>
      </c>
      <c r="R3743" s="1337">
        <v>26216</v>
      </c>
      <c r="S3743" s="4">
        <v>-1303.1199999999999</v>
      </c>
      <c r="T3743" s="1">
        <v>121.76600000000001</v>
      </c>
      <c r="U3743" s="1337">
        <v>24353.200000000001</v>
      </c>
      <c r="V3743" s="1">
        <v>0.61599999999999999</v>
      </c>
      <c r="W3743" s="1336">
        <v>123.19</v>
      </c>
      <c r="X3743" s="1">
        <v>13</v>
      </c>
      <c r="Y3743" s="1">
        <v>141</v>
      </c>
      <c r="AA3743" s="1">
        <v>401</v>
      </c>
      <c r="AB3743" s="1337">
        <v>1862.8</v>
      </c>
    </row>
    <row r="3744" spans="1:28">
      <c r="A3744" s="1336" t="s">
        <v>1702</v>
      </c>
      <c r="B3744" s="2" t="s">
        <v>1756</v>
      </c>
      <c r="C3744" s="1" t="s">
        <v>1757</v>
      </c>
      <c r="D3744" s="1" t="s">
        <v>116</v>
      </c>
      <c r="E3744" s="1">
        <v>140008</v>
      </c>
      <c r="F3744" s="1336" t="s">
        <v>123</v>
      </c>
      <c r="G3744" s="1" t="s">
        <v>32</v>
      </c>
      <c r="H3744" s="1">
        <v>418422</v>
      </c>
      <c r="I3744" s="3">
        <v>42525</v>
      </c>
      <c r="J3744" s="3">
        <v>42506</v>
      </c>
      <c r="K3744" s="3">
        <v>42537</v>
      </c>
      <c r="L3744" s="1">
        <v>221697</v>
      </c>
      <c r="M3744" s="3">
        <v>42524</v>
      </c>
      <c r="N3744" s="1" t="s">
        <v>89</v>
      </c>
      <c r="O3744" s="1">
        <v>116193</v>
      </c>
      <c r="P3744" s="1">
        <v>300</v>
      </c>
      <c r="Q3744" s="1">
        <v>131.08000000000001</v>
      </c>
      <c r="R3744" s="1337">
        <v>39324</v>
      </c>
      <c r="S3744" s="4">
        <v>-1954.67</v>
      </c>
      <c r="T3744" s="1">
        <v>121.76600000000001</v>
      </c>
      <c r="U3744" s="1337">
        <v>36529.800000000003</v>
      </c>
      <c r="V3744" s="1">
        <v>0.61599999999999999</v>
      </c>
      <c r="W3744" s="1336">
        <v>184.785</v>
      </c>
      <c r="X3744" s="1">
        <v>13</v>
      </c>
      <c r="Y3744" s="1">
        <v>141</v>
      </c>
      <c r="AA3744" s="1">
        <v>401</v>
      </c>
      <c r="AB3744" s="1337">
        <v>2794.2</v>
      </c>
    </row>
    <row r="3745" spans="1:28">
      <c r="A3745" s="1336" t="s">
        <v>1702</v>
      </c>
      <c r="B3745" s="2" t="s">
        <v>1756</v>
      </c>
      <c r="C3745" s="1" t="s">
        <v>1757</v>
      </c>
      <c r="D3745" s="1" t="s">
        <v>116</v>
      </c>
      <c r="E3745" s="1">
        <v>140083</v>
      </c>
      <c r="F3745" s="1336" t="s">
        <v>117</v>
      </c>
      <c r="G3745" s="1" t="s">
        <v>32</v>
      </c>
      <c r="H3745" s="1">
        <v>418885</v>
      </c>
      <c r="I3745" s="3">
        <v>42529</v>
      </c>
      <c r="J3745" s="3">
        <v>42515</v>
      </c>
      <c r="K3745" s="3">
        <v>42536</v>
      </c>
      <c r="L3745" s="1">
        <v>221990</v>
      </c>
      <c r="M3745" s="3">
        <v>42528</v>
      </c>
      <c r="N3745" s="1" t="s">
        <v>89</v>
      </c>
      <c r="O3745" s="1">
        <v>116465</v>
      </c>
      <c r="P3745" s="1">
        <v>500</v>
      </c>
      <c r="Q3745" s="1">
        <v>134.36000000000001</v>
      </c>
      <c r="R3745" s="1337">
        <v>67180</v>
      </c>
      <c r="S3745" s="4">
        <v>-1617.79</v>
      </c>
      <c r="T3745" s="1">
        <v>121.76600000000001</v>
      </c>
      <c r="U3745" s="1337">
        <v>60883</v>
      </c>
      <c r="V3745" s="1">
        <v>0.61599999999999999</v>
      </c>
      <c r="W3745" s="1336">
        <v>307.97500000000002</v>
      </c>
      <c r="X3745" s="1">
        <v>13</v>
      </c>
      <c r="Y3745" s="1">
        <v>141</v>
      </c>
      <c r="AA3745" s="1">
        <v>401</v>
      </c>
      <c r="AB3745" s="1337">
        <v>6297</v>
      </c>
    </row>
    <row r="3746" spans="1:28">
      <c r="A3746" s="1336" t="s">
        <v>1702</v>
      </c>
      <c r="B3746" s="2" t="s">
        <v>1756</v>
      </c>
      <c r="C3746" s="1" t="s">
        <v>1757</v>
      </c>
      <c r="D3746" s="1" t="s">
        <v>116</v>
      </c>
      <c r="E3746" s="1">
        <v>140083</v>
      </c>
      <c r="F3746" s="1336" t="s">
        <v>117</v>
      </c>
      <c r="G3746" s="1" t="s">
        <v>32</v>
      </c>
      <c r="H3746" s="1">
        <v>418894</v>
      </c>
      <c r="I3746" s="3">
        <v>42529</v>
      </c>
      <c r="J3746" s="3">
        <v>42520</v>
      </c>
      <c r="K3746" s="3">
        <v>42541</v>
      </c>
      <c r="L3746" s="1">
        <v>221965</v>
      </c>
      <c r="M3746" s="3">
        <v>42528</v>
      </c>
      <c r="N3746" s="1" t="s">
        <v>89</v>
      </c>
      <c r="O3746" s="1">
        <v>116572</v>
      </c>
      <c r="P3746" s="1">
        <v>300</v>
      </c>
      <c r="Q3746" s="1">
        <v>134.36000000000001</v>
      </c>
      <c r="R3746" s="1337">
        <v>40308</v>
      </c>
      <c r="S3746" s="1">
        <v>-970.67</v>
      </c>
      <c r="T3746" s="1">
        <v>121.76600000000001</v>
      </c>
      <c r="U3746" s="1337">
        <v>36529.800000000003</v>
      </c>
      <c r="V3746" s="1">
        <v>0.61599999999999999</v>
      </c>
      <c r="W3746" s="1336">
        <v>184.785</v>
      </c>
      <c r="X3746" s="1">
        <v>13</v>
      </c>
      <c r="Y3746" s="1">
        <v>141</v>
      </c>
      <c r="AA3746" s="1">
        <v>401</v>
      </c>
      <c r="AB3746" s="1337">
        <v>3778.2</v>
      </c>
    </row>
    <row r="3747" spans="1:28">
      <c r="A3747" s="1336" t="s">
        <v>1702</v>
      </c>
      <c r="B3747" s="2" t="s">
        <v>1756</v>
      </c>
      <c r="C3747" s="1" t="s">
        <v>1757</v>
      </c>
      <c r="D3747" s="1" t="s">
        <v>116</v>
      </c>
      <c r="E3747" s="1">
        <v>130118</v>
      </c>
      <c r="F3747" s="1336" t="s">
        <v>697</v>
      </c>
      <c r="G3747" s="1" t="s">
        <v>32</v>
      </c>
      <c r="H3747" s="1">
        <v>419056</v>
      </c>
      <c r="I3747" s="3">
        <v>42530</v>
      </c>
      <c r="J3747" s="3">
        <v>42528</v>
      </c>
      <c r="K3747" s="3">
        <v>42528</v>
      </c>
      <c r="L3747" s="1">
        <v>222139</v>
      </c>
      <c r="M3747" s="3">
        <v>42530</v>
      </c>
      <c r="N3747" s="1" t="s">
        <v>89</v>
      </c>
      <c r="O3747" s="1">
        <v>116897</v>
      </c>
      <c r="P3747" s="1">
        <v>100</v>
      </c>
      <c r="Q3747" s="1">
        <v>137.63</v>
      </c>
      <c r="R3747" s="1337">
        <v>13763</v>
      </c>
      <c r="S3747" s="1">
        <v>3.44</v>
      </c>
      <c r="T3747" s="1">
        <v>121.76600000000001</v>
      </c>
      <c r="U3747" s="1337">
        <v>12176.6</v>
      </c>
      <c r="V3747" s="1">
        <v>0.61599999999999999</v>
      </c>
      <c r="W3747" s="1336">
        <v>61.594999999999999</v>
      </c>
      <c r="X3747" s="1">
        <v>13</v>
      </c>
      <c r="Y3747" s="1">
        <v>135</v>
      </c>
      <c r="Z3747" s="1" t="s">
        <v>436</v>
      </c>
      <c r="AA3747" s="1">
        <v>401</v>
      </c>
      <c r="AB3747" s="1337">
        <v>1586.4</v>
      </c>
    </row>
    <row r="3748" spans="1:28">
      <c r="A3748" s="1336" t="s">
        <v>1702</v>
      </c>
      <c r="B3748" s="2" t="s">
        <v>1756</v>
      </c>
      <c r="C3748" s="1" t="s">
        <v>1757</v>
      </c>
      <c r="D3748" s="1" t="s">
        <v>116</v>
      </c>
      <c r="E3748" s="1">
        <v>140083</v>
      </c>
      <c r="F3748" s="1336" t="s">
        <v>117</v>
      </c>
      <c r="G3748" s="1" t="s">
        <v>32</v>
      </c>
      <c r="H3748" s="1">
        <v>419702</v>
      </c>
      <c r="I3748" s="3">
        <v>42535</v>
      </c>
      <c r="J3748" s="3">
        <v>42520</v>
      </c>
      <c r="K3748" s="3">
        <v>42541</v>
      </c>
      <c r="L3748" s="1">
        <v>222458</v>
      </c>
      <c r="M3748" s="3">
        <v>42534</v>
      </c>
      <c r="N3748" s="1" t="s">
        <v>89</v>
      </c>
      <c r="O3748" s="1">
        <v>116572</v>
      </c>
      <c r="P3748" s="1">
        <v>200</v>
      </c>
      <c r="Q3748" s="1">
        <v>134.36000000000001</v>
      </c>
      <c r="R3748" s="1337">
        <v>26872</v>
      </c>
      <c r="S3748" s="1">
        <v>-647.12</v>
      </c>
      <c r="T3748" s="1">
        <v>121.76600000000001</v>
      </c>
      <c r="U3748" s="1337">
        <v>24353.200000000001</v>
      </c>
      <c r="V3748" s="1">
        <v>0.61599999999999999</v>
      </c>
      <c r="W3748" s="1336">
        <v>123.19</v>
      </c>
      <c r="X3748" s="1">
        <v>13</v>
      </c>
      <c r="Y3748" s="1">
        <v>141</v>
      </c>
      <c r="AA3748" s="1">
        <v>401</v>
      </c>
      <c r="AB3748" s="1337">
        <v>2518.8000000000002</v>
      </c>
    </row>
    <row r="3749" spans="1:28">
      <c r="A3749" s="1336" t="s">
        <v>1702</v>
      </c>
      <c r="B3749" s="2" t="s">
        <v>1756</v>
      </c>
      <c r="C3749" s="1" t="s">
        <v>1757</v>
      </c>
      <c r="D3749" s="1" t="s">
        <v>116</v>
      </c>
      <c r="E3749" s="1">
        <v>130118</v>
      </c>
      <c r="F3749" s="1336" t="s">
        <v>697</v>
      </c>
      <c r="G3749" s="1" t="s">
        <v>32</v>
      </c>
      <c r="H3749" s="1">
        <v>421232</v>
      </c>
      <c r="I3749" s="3">
        <v>42548</v>
      </c>
      <c r="J3749" s="3">
        <v>42545</v>
      </c>
      <c r="K3749" s="3">
        <v>42549</v>
      </c>
      <c r="L3749" s="1">
        <v>223274</v>
      </c>
      <c r="M3749" s="3">
        <v>42548</v>
      </c>
      <c r="N3749" s="1" t="s">
        <v>89</v>
      </c>
      <c r="O3749" s="1">
        <v>117464</v>
      </c>
      <c r="P3749" s="1">
        <v>100</v>
      </c>
      <c r="Q3749" s="1">
        <v>137.63</v>
      </c>
      <c r="R3749" s="1337">
        <v>13763</v>
      </c>
      <c r="S3749" s="1">
        <v>3.44</v>
      </c>
      <c r="T3749" s="1">
        <v>121.76600000000001</v>
      </c>
      <c r="U3749" s="1337">
        <v>12176.6</v>
      </c>
      <c r="V3749" s="1">
        <v>0.61599999999999999</v>
      </c>
      <c r="W3749" s="1336">
        <v>61.594999999999999</v>
      </c>
      <c r="X3749" s="1">
        <v>13</v>
      </c>
      <c r="Y3749" s="1">
        <v>135</v>
      </c>
      <c r="Z3749" s="1" t="s">
        <v>436</v>
      </c>
      <c r="AA3749" s="1">
        <v>401</v>
      </c>
      <c r="AB3749" s="1337">
        <v>1586.4</v>
      </c>
    </row>
    <row r="3750" spans="1:28">
      <c r="A3750" s="1336" t="s">
        <v>1702</v>
      </c>
      <c r="B3750" s="2" t="s">
        <v>1758</v>
      </c>
      <c r="C3750" s="1" t="s">
        <v>1757</v>
      </c>
      <c r="D3750" s="1" t="s">
        <v>87</v>
      </c>
      <c r="E3750" s="1">
        <v>130375</v>
      </c>
      <c r="F3750" s="1336" t="s">
        <v>458</v>
      </c>
      <c r="G3750" s="1" t="s">
        <v>32</v>
      </c>
      <c r="H3750" s="1">
        <v>420924</v>
      </c>
      <c r="I3750" s="3">
        <v>42544</v>
      </c>
      <c r="J3750" s="3">
        <v>42542</v>
      </c>
      <c r="K3750" s="3">
        <v>42542</v>
      </c>
      <c r="L3750" s="1">
        <v>223091</v>
      </c>
      <c r="M3750" s="3">
        <v>42544</v>
      </c>
      <c r="N3750" s="1" t="s">
        <v>89</v>
      </c>
      <c r="O3750" s="1">
        <v>117383</v>
      </c>
      <c r="P3750" s="1">
        <v>200</v>
      </c>
      <c r="Q3750" s="1">
        <v>139.5</v>
      </c>
      <c r="R3750" s="1337">
        <v>27900</v>
      </c>
      <c r="S3750" s="1">
        <v>380.88</v>
      </c>
      <c r="T3750" s="1">
        <v>121.76600000000001</v>
      </c>
      <c r="U3750" s="1337">
        <v>24353.200000000001</v>
      </c>
      <c r="V3750" s="1">
        <v>0.61599999999999999</v>
      </c>
      <c r="W3750" s="1336">
        <v>123.19</v>
      </c>
      <c r="X3750" s="1">
        <v>13</v>
      </c>
      <c r="Y3750" s="1">
        <v>135</v>
      </c>
      <c r="Z3750" s="1" t="s">
        <v>259</v>
      </c>
      <c r="AA3750" s="1">
        <v>401</v>
      </c>
      <c r="AB3750" s="1337">
        <v>3546.8</v>
      </c>
    </row>
    <row r="3751" spans="1:28">
      <c r="A3751" s="1336" t="s">
        <v>1702</v>
      </c>
      <c r="B3751" s="2" t="s">
        <v>1759</v>
      </c>
      <c r="C3751" s="1" t="s">
        <v>1757</v>
      </c>
      <c r="D3751" s="1" t="s">
        <v>81</v>
      </c>
      <c r="E3751" s="1">
        <v>130216</v>
      </c>
      <c r="F3751" s="1336" t="s">
        <v>810</v>
      </c>
      <c r="G3751" s="1" t="s">
        <v>32</v>
      </c>
      <c r="H3751" s="1">
        <v>419997</v>
      </c>
      <c r="I3751" s="3">
        <v>42536</v>
      </c>
      <c r="J3751" s="3">
        <v>42536</v>
      </c>
      <c r="K3751" s="3">
        <v>42536</v>
      </c>
      <c r="L3751" s="1">
        <v>222614</v>
      </c>
      <c r="M3751" s="3">
        <v>42536</v>
      </c>
      <c r="N3751" s="1" t="s">
        <v>89</v>
      </c>
      <c r="O3751" s="1">
        <v>117240</v>
      </c>
      <c r="P3751" s="1">
        <v>300</v>
      </c>
      <c r="Q3751" s="1">
        <v>137.63</v>
      </c>
      <c r="R3751" s="1337">
        <v>41289</v>
      </c>
      <c r="S3751" s="1">
        <v>10.33</v>
      </c>
      <c r="T3751" s="1">
        <v>121.76600000000001</v>
      </c>
      <c r="U3751" s="1337">
        <v>36529.800000000003</v>
      </c>
      <c r="V3751" s="1">
        <v>0.61599999999999999</v>
      </c>
      <c r="W3751" s="1336">
        <v>184.785</v>
      </c>
      <c r="X3751" s="1">
        <v>13</v>
      </c>
      <c r="Y3751" s="1">
        <v>135</v>
      </c>
      <c r="Z3751" s="1" t="s">
        <v>436</v>
      </c>
      <c r="AA3751" s="1">
        <v>401</v>
      </c>
      <c r="AB3751" s="1337">
        <v>4759.2</v>
      </c>
    </row>
    <row r="3752" spans="1:28">
      <c r="A3752" s="1336" t="s">
        <v>1702</v>
      </c>
      <c r="B3752" s="2" t="s">
        <v>1759</v>
      </c>
      <c r="C3752" s="1" t="s">
        <v>1757</v>
      </c>
      <c r="D3752" s="1" t="s">
        <v>81</v>
      </c>
      <c r="E3752" s="1">
        <v>130241</v>
      </c>
      <c r="F3752" s="1336" t="s">
        <v>368</v>
      </c>
      <c r="G3752" s="1" t="s">
        <v>32</v>
      </c>
      <c r="H3752" s="1">
        <v>421191</v>
      </c>
      <c r="I3752" s="3">
        <v>42548</v>
      </c>
      <c r="J3752" s="3">
        <v>42528</v>
      </c>
      <c r="K3752" s="3">
        <v>42546</v>
      </c>
      <c r="L3752" s="1">
        <v>223271</v>
      </c>
      <c r="M3752" s="3">
        <v>42547</v>
      </c>
      <c r="N3752" s="1" t="s">
        <v>89</v>
      </c>
      <c r="O3752" s="1">
        <v>116887</v>
      </c>
      <c r="P3752" s="1">
        <v>1200</v>
      </c>
      <c r="Q3752" s="1">
        <v>127.8</v>
      </c>
      <c r="R3752" s="1337">
        <v>153360</v>
      </c>
      <c r="S3752" s="4">
        <v>-11754.7</v>
      </c>
      <c r="T3752" s="1">
        <v>121.76600000000001</v>
      </c>
      <c r="U3752" s="1337">
        <v>146119.20000000001</v>
      </c>
      <c r="V3752" s="1">
        <v>0.61599999999999999</v>
      </c>
      <c r="W3752" s="1336">
        <v>739.14</v>
      </c>
      <c r="X3752" s="1">
        <v>13</v>
      </c>
      <c r="Y3752" s="1">
        <v>135</v>
      </c>
      <c r="Z3752" s="1" t="s">
        <v>143</v>
      </c>
      <c r="AA3752" s="1">
        <v>401</v>
      </c>
      <c r="AB3752" s="1337">
        <v>7240.8</v>
      </c>
    </row>
    <row r="3753" spans="1:28">
      <c r="A3753" s="1336" t="s">
        <v>1702</v>
      </c>
      <c r="B3753" s="2" t="s">
        <v>1759</v>
      </c>
      <c r="C3753" s="1" t="s">
        <v>1757</v>
      </c>
      <c r="D3753" s="1" t="s">
        <v>81</v>
      </c>
      <c r="E3753" s="1">
        <v>130241</v>
      </c>
      <c r="F3753" s="1336" t="s">
        <v>368</v>
      </c>
      <c r="G3753" s="1" t="s">
        <v>32</v>
      </c>
      <c r="H3753" s="1">
        <v>421316</v>
      </c>
      <c r="I3753" s="3">
        <v>42549</v>
      </c>
      <c r="J3753" s="3">
        <v>42528</v>
      </c>
      <c r="K3753" s="3">
        <v>42546</v>
      </c>
      <c r="L3753" s="1">
        <v>223311</v>
      </c>
      <c r="M3753" s="3">
        <v>42548</v>
      </c>
      <c r="N3753" s="1" t="s">
        <v>89</v>
      </c>
      <c r="O3753" s="1">
        <v>116887</v>
      </c>
      <c r="P3753" s="1">
        <v>300</v>
      </c>
      <c r="Q3753" s="1">
        <v>127.8</v>
      </c>
      <c r="R3753" s="1337">
        <v>38340</v>
      </c>
      <c r="S3753" s="4">
        <v>-2938.67</v>
      </c>
      <c r="T3753" s="1">
        <v>121.76600000000001</v>
      </c>
      <c r="U3753" s="1337">
        <v>36529.800000000003</v>
      </c>
      <c r="V3753" s="1">
        <v>0.61599999999999999</v>
      </c>
      <c r="W3753" s="1336">
        <v>184.785</v>
      </c>
      <c r="X3753" s="1">
        <v>13</v>
      </c>
      <c r="Y3753" s="1">
        <v>135</v>
      </c>
      <c r="Z3753" s="1" t="s">
        <v>143</v>
      </c>
      <c r="AA3753" s="1">
        <v>401</v>
      </c>
      <c r="AB3753" s="1337">
        <v>1810.2</v>
      </c>
    </row>
    <row r="3754" spans="1:28">
      <c r="A3754" s="1336" t="s">
        <v>1702</v>
      </c>
      <c r="B3754" s="2" t="s">
        <v>1760</v>
      </c>
      <c r="C3754" s="1" t="s">
        <v>1757</v>
      </c>
      <c r="D3754" s="1" t="s">
        <v>1761</v>
      </c>
      <c r="E3754" s="1">
        <v>130100</v>
      </c>
      <c r="F3754" s="1336" t="s">
        <v>1417</v>
      </c>
      <c r="G3754" s="1" t="s">
        <v>32</v>
      </c>
      <c r="H3754" s="1">
        <v>418546</v>
      </c>
      <c r="I3754" s="3">
        <v>42527</v>
      </c>
      <c r="J3754" s="3">
        <v>42521</v>
      </c>
      <c r="K3754" s="3">
        <v>42523</v>
      </c>
      <c r="L3754" s="1">
        <v>221799</v>
      </c>
      <c r="M3754" s="3">
        <v>42526</v>
      </c>
      <c r="N3754" s="1" t="s">
        <v>89</v>
      </c>
      <c r="O3754" s="1">
        <v>116653</v>
      </c>
      <c r="P3754" s="1">
        <v>480</v>
      </c>
      <c r="Q3754" s="1">
        <v>134.36000000000001</v>
      </c>
      <c r="R3754" s="1337">
        <v>64492.800000000003</v>
      </c>
      <c r="S3754" s="4">
        <v>-1553.08</v>
      </c>
      <c r="T3754" s="1">
        <v>121.76600000000001</v>
      </c>
      <c r="U3754" s="1337">
        <v>58447.68</v>
      </c>
      <c r="V3754" s="1">
        <v>0.61599999999999999</v>
      </c>
      <c r="W3754" s="1336">
        <v>295.65600000000001</v>
      </c>
      <c r="X3754" s="1">
        <v>13</v>
      </c>
      <c r="Y3754" s="1">
        <v>135</v>
      </c>
      <c r="Z3754" s="1" t="s">
        <v>436</v>
      </c>
      <c r="AA3754" s="1">
        <v>401</v>
      </c>
      <c r="AB3754" s="1337">
        <v>6045.12</v>
      </c>
    </row>
    <row r="3755" spans="1:28">
      <c r="A3755" s="1336" t="s">
        <v>1702</v>
      </c>
      <c r="B3755" s="2" t="s">
        <v>1762</v>
      </c>
      <c r="C3755" s="1" t="s">
        <v>1757</v>
      </c>
      <c r="D3755" s="1" t="s">
        <v>76</v>
      </c>
      <c r="E3755" s="1">
        <v>130099</v>
      </c>
      <c r="F3755" s="1336" t="s">
        <v>150</v>
      </c>
      <c r="G3755" s="1" t="s">
        <v>32</v>
      </c>
      <c r="H3755" s="1">
        <v>418136</v>
      </c>
      <c r="I3755" s="3">
        <v>42523</v>
      </c>
      <c r="J3755" s="3">
        <v>42503</v>
      </c>
      <c r="K3755" s="3">
        <v>42526</v>
      </c>
      <c r="L3755" s="1">
        <v>221487</v>
      </c>
      <c r="M3755" s="3">
        <v>42522</v>
      </c>
      <c r="N3755" s="1" t="s">
        <v>89</v>
      </c>
      <c r="O3755" s="1">
        <v>116113</v>
      </c>
      <c r="P3755" s="1">
        <v>500</v>
      </c>
      <c r="Q3755" s="1">
        <v>141.30000000000001</v>
      </c>
      <c r="R3755" s="1337">
        <v>70650</v>
      </c>
      <c r="S3755" s="4">
        <v>1852.21</v>
      </c>
      <c r="T3755" s="1">
        <v>121.76600000000001</v>
      </c>
      <c r="U3755" s="1337">
        <v>60883</v>
      </c>
      <c r="V3755" s="1">
        <v>0.61599999999999999</v>
      </c>
      <c r="W3755" s="1336">
        <v>307.97500000000002</v>
      </c>
      <c r="X3755" s="1">
        <v>13</v>
      </c>
      <c r="Y3755" s="1">
        <v>130</v>
      </c>
      <c r="AA3755" s="1">
        <v>401</v>
      </c>
      <c r="AB3755" s="1337">
        <v>9767</v>
      </c>
    </row>
    <row r="3756" spans="1:28">
      <c r="A3756" s="1336" t="s">
        <v>1702</v>
      </c>
      <c r="B3756" s="2" t="s">
        <v>1762</v>
      </c>
      <c r="C3756" s="1" t="s">
        <v>1757</v>
      </c>
      <c r="D3756" s="1" t="s">
        <v>76</v>
      </c>
      <c r="E3756" s="1">
        <v>140083</v>
      </c>
      <c r="F3756" s="1336" t="s">
        <v>117</v>
      </c>
      <c r="G3756" s="1" t="s">
        <v>32</v>
      </c>
      <c r="H3756" s="1">
        <v>418508</v>
      </c>
      <c r="I3756" s="3">
        <v>42527</v>
      </c>
      <c r="J3756" s="3">
        <v>42515</v>
      </c>
      <c r="K3756" s="3">
        <v>42536</v>
      </c>
      <c r="L3756" s="1">
        <v>221816</v>
      </c>
      <c r="M3756" s="3">
        <v>42526</v>
      </c>
      <c r="N3756" s="1" t="s">
        <v>89</v>
      </c>
      <c r="O3756" s="1">
        <v>116465</v>
      </c>
      <c r="P3756" s="1">
        <v>1000</v>
      </c>
      <c r="Q3756" s="1">
        <v>134.36000000000001</v>
      </c>
      <c r="R3756" s="1337">
        <v>134360</v>
      </c>
      <c r="S3756" s="4">
        <v>-3235.58</v>
      </c>
      <c r="T3756" s="1">
        <v>121.76600000000001</v>
      </c>
      <c r="U3756" s="1337">
        <v>121766</v>
      </c>
      <c r="V3756" s="1">
        <v>0.61599999999999999</v>
      </c>
      <c r="W3756" s="1336">
        <v>615.95000000000005</v>
      </c>
      <c r="X3756" s="1">
        <v>13</v>
      </c>
      <c r="Y3756" s="1">
        <v>141</v>
      </c>
      <c r="AA3756" s="1">
        <v>401</v>
      </c>
      <c r="AB3756" s="1337">
        <v>12594</v>
      </c>
    </row>
    <row r="3757" spans="1:28">
      <c r="A3757" s="1336" t="s">
        <v>1702</v>
      </c>
      <c r="B3757" s="2" t="s">
        <v>1762</v>
      </c>
      <c r="C3757" s="1" t="s">
        <v>1757</v>
      </c>
      <c r="D3757" s="1" t="s">
        <v>76</v>
      </c>
      <c r="E3757" s="1">
        <v>130007</v>
      </c>
      <c r="F3757" s="1336" t="s">
        <v>146</v>
      </c>
      <c r="G3757" s="1" t="s">
        <v>32</v>
      </c>
      <c r="H3757" s="1">
        <v>420025</v>
      </c>
      <c r="I3757" s="3">
        <v>42537</v>
      </c>
      <c r="J3757" s="3">
        <v>42517</v>
      </c>
      <c r="K3757" s="3">
        <v>42536</v>
      </c>
      <c r="L3757" s="1">
        <v>222652</v>
      </c>
      <c r="M3757" s="3">
        <v>42536</v>
      </c>
      <c r="N3757" s="1" t="s">
        <v>89</v>
      </c>
      <c r="O3757" s="1">
        <v>116532</v>
      </c>
      <c r="P3757" s="1">
        <v>500</v>
      </c>
      <c r="Q3757" s="1">
        <v>137.63</v>
      </c>
      <c r="R3757" s="1337">
        <v>68815</v>
      </c>
      <c r="S3757" s="1">
        <v>17.21</v>
      </c>
      <c r="T3757" s="1">
        <v>121.76600000000001</v>
      </c>
      <c r="U3757" s="1337">
        <v>60883</v>
      </c>
      <c r="V3757" s="1">
        <v>0.61599999999999999</v>
      </c>
      <c r="W3757" s="1336">
        <v>307.97500000000002</v>
      </c>
      <c r="X3757" s="1">
        <v>13</v>
      </c>
      <c r="Y3757" s="1">
        <v>130</v>
      </c>
      <c r="AA3757" s="1">
        <v>401</v>
      </c>
      <c r="AB3757" s="1337">
        <v>7932</v>
      </c>
    </row>
    <row r="3758" spans="1:28">
      <c r="A3758" s="1336" t="s">
        <v>1702</v>
      </c>
      <c r="B3758" s="2" t="s">
        <v>1763</v>
      </c>
      <c r="C3758" s="1" t="s">
        <v>1757</v>
      </c>
      <c r="D3758" s="1" t="s">
        <v>65</v>
      </c>
      <c r="E3758" s="1">
        <v>130349</v>
      </c>
      <c r="F3758" s="1336" t="s">
        <v>141</v>
      </c>
      <c r="G3758" s="1" t="s">
        <v>32</v>
      </c>
      <c r="H3758" s="1">
        <v>418183</v>
      </c>
      <c r="I3758" s="3">
        <v>42523</v>
      </c>
      <c r="J3758" s="3">
        <v>42520</v>
      </c>
      <c r="K3758" s="3">
        <v>42524</v>
      </c>
      <c r="N3758" s="1" t="s">
        <v>89</v>
      </c>
      <c r="O3758" s="1">
        <v>116602</v>
      </c>
      <c r="P3758" s="1">
        <v>1000</v>
      </c>
      <c r="Q3758" s="1">
        <v>134.88</v>
      </c>
      <c r="R3758" s="1337">
        <v>134880</v>
      </c>
      <c r="S3758" s="4">
        <v>-2715.58</v>
      </c>
      <c r="T3758" s="1">
        <v>121.76600000000001</v>
      </c>
      <c r="U3758" s="1337">
        <v>121766</v>
      </c>
      <c r="V3758" s="1">
        <v>0.61599999999999999</v>
      </c>
      <c r="W3758" s="1336">
        <v>615.95000000000005</v>
      </c>
      <c r="X3758" s="1">
        <v>13</v>
      </c>
      <c r="Y3758" s="1">
        <v>141</v>
      </c>
      <c r="AA3758" s="1">
        <v>401</v>
      </c>
      <c r="AB3758" s="1337">
        <v>13114</v>
      </c>
    </row>
    <row r="3759" spans="1:28">
      <c r="A3759" s="1336" t="s">
        <v>1702</v>
      </c>
      <c r="B3759" s="2" t="s">
        <v>1763</v>
      </c>
      <c r="C3759" s="1" t="s">
        <v>1757</v>
      </c>
      <c r="D3759" s="1" t="s">
        <v>65</v>
      </c>
      <c r="E3759" s="1">
        <v>130004</v>
      </c>
      <c r="F3759" s="1336" t="s">
        <v>125</v>
      </c>
      <c r="G3759" s="1" t="s">
        <v>32</v>
      </c>
      <c r="H3759" s="1">
        <v>418323</v>
      </c>
      <c r="I3759" s="3">
        <v>42524</v>
      </c>
      <c r="J3759" s="3">
        <v>42521</v>
      </c>
      <c r="K3759" s="3">
        <v>42523</v>
      </c>
      <c r="L3759" s="1">
        <v>221662</v>
      </c>
      <c r="M3759" s="3">
        <v>42524</v>
      </c>
      <c r="N3759" s="1" t="s">
        <v>89</v>
      </c>
      <c r="O3759" s="1">
        <v>116641</v>
      </c>
      <c r="P3759" s="1">
        <v>1000</v>
      </c>
      <c r="Q3759" s="1">
        <v>136.26</v>
      </c>
      <c r="R3759" s="1337">
        <v>136260</v>
      </c>
      <c r="S3759" s="4">
        <v>-1335.58</v>
      </c>
      <c r="T3759" s="1">
        <v>121.76600000000001</v>
      </c>
      <c r="U3759" s="1337">
        <v>121766</v>
      </c>
      <c r="V3759" s="1">
        <v>0.61599999999999999</v>
      </c>
      <c r="W3759" s="1336">
        <v>615.95000000000005</v>
      </c>
      <c r="X3759" s="1">
        <v>13</v>
      </c>
      <c r="Y3759" s="1">
        <v>130</v>
      </c>
      <c r="AA3759" s="1">
        <v>401</v>
      </c>
      <c r="AB3759" s="1337">
        <v>14494</v>
      </c>
    </row>
    <row r="3760" spans="1:28">
      <c r="A3760" s="1336" t="s">
        <v>1702</v>
      </c>
      <c r="B3760" s="2" t="s">
        <v>1763</v>
      </c>
      <c r="C3760" s="1" t="s">
        <v>1757</v>
      </c>
      <c r="D3760" s="1" t="s">
        <v>65</v>
      </c>
      <c r="E3760" s="1">
        <v>130308</v>
      </c>
      <c r="F3760" s="1336" t="s">
        <v>126</v>
      </c>
      <c r="G3760" s="1" t="s">
        <v>32</v>
      </c>
      <c r="H3760" s="1">
        <v>418414</v>
      </c>
      <c r="I3760" s="3">
        <v>42527</v>
      </c>
      <c r="J3760" s="3">
        <v>42523</v>
      </c>
      <c r="K3760" s="3">
        <v>42524</v>
      </c>
      <c r="N3760" s="1" t="s">
        <v>89</v>
      </c>
      <c r="O3760" s="1">
        <v>116766</v>
      </c>
      <c r="P3760" s="1">
        <v>3000</v>
      </c>
      <c r="Q3760" s="1">
        <v>137.6</v>
      </c>
      <c r="R3760" s="1337">
        <v>412800</v>
      </c>
      <c r="S3760" s="1">
        <v>13.26</v>
      </c>
      <c r="T3760" s="1">
        <v>121.76600000000001</v>
      </c>
      <c r="U3760" s="1337">
        <v>365298</v>
      </c>
      <c r="V3760" s="1">
        <v>0.61599999999999999</v>
      </c>
      <c r="W3760" s="1337">
        <v>1847.85</v>
      </c>
      <c r="X3760" s="1">
        <v>13</v>
      </c>
      <c r="Y3760" s="1">
        <v>141</v>
      </c>
      <c r="AA3760" s="1">
        <v>401</v>
      </c>
      <c r="AB3760" s="1337">
        <v>47502</v>
      </c>
    </row>
    <row r="3761" spans="1:28">
      <c r="A3761" s="1336" t="s">
        <v>1702</v>
      </c>
      <c r="B3761" s="2" t="s">
        <v>1763</v>
      </c>
      <c r="C3761" s="1" t="s">
        <v>1757</v>
      </c>
      <c r="D3761" s="1" t="s">
        <v>65</v>
      </c>
      <c r="E3761" s="1">
        <v>130013</v>
      </c>
      <c r="F3761" s="1336" t="s">
        <v>221</v>
      </c>
      <c r="G3761" s="1" t="s">
        <v>32</v>
      </c>
      <c r="H3761" s="1">
        <v>418695</v>
      </c>
      <c r="I3761" s="3">
        <v>42529</v>
      </c>
      <c r="J3761" s="3">
        <v>42528</v>
      </c>
      <c r="K3761" s="3">
        <v>42528</v>
      </c>
      <c r="N3761" s="1" t="s">
        <v>89</v>
      </c>
      <c r="O3761" s="1">
        <v>116922</v>
      </c>
      <c r="P3761" s="1">
        <v>1000</v>
      </c>
      <c r="Q3761" s="1">
        <v>133.53</v>
      </c>
      <c r="R3761" s="1337">
        <v>133530</v>
      </c>
      <c r="S3761" s="4">
        <v>-4065.58</v>
      </c>
      <c r="T3761" s="1">
        <v>121.76600000000001</v>
      </c>
      <c r="U3761" s="1337">
        <v>121766</v>
      </c>
      <c r="V3761" s="1">
        <v>0.61599999999999999</v>
      </c>
      <c r="W3761" s="1336">
        <v>615.95000000000005</v>
      </c>
      <c r="X3761" s="1">
        <v>13</v>
      </c>
      <c r="Y3761" s="1">
        <v>130</v>
      </c>
      <c r="AA3761" s="1">
        <v>401</v>
      </c>
      <c r="AB3761" s="1337">
        <v>11764</v>
      </c>
    </row>
    <row r="3762" spans="1:28">
      <c r="A3762" s="1336" t="s">
        <v>1702</v>
      </c>
      <c r="B3762" s="2" t="s">
        <v>1763</v>
      </c>
      <c r="C3762" s="1" t="s">
        <v>1757</v>
      </c>
      <c r="D3762" s="1" t="s">
        <v>65</v>
      </c>
      <c r="E3762" s="1">
        <v>130322</v>
      </c>
      <c r="F3762" s="1336" t="s">
        <v>142</v>
      </c>
      <c r="G3762" s="1" t="s">
        <v>32</v>
      </c>
      <c r="H3762" s="1">
        <v>418827</v>
      </c>
      <c r="I3762" s="3">
        <v>42528</v>
      </c>
      <c r="J3762" s="3">
        <v>42528</v>
      </c>
      <c r="K3762" s="3">
        <v>42528</v>
      </c>
      <c r="L3762" s="1">
        <v>221950</v>
      </c>
      <c r="M3762" s="3">
        <v>42528</v>
      </c>
      <c r="N3762" s="1" t="s">
        <v>89</v>
      </c>
      <c r="O3762" s="1">
        <v>116881</v>
      </c>
      <c r="P3762" s="1">
        <v>1000</v>
      </c>
      <c r="Q3762" s="1">
        <v>134.36000000000001</v>
      </c>
      <c r="R3762" s="1337">
        <v>134360</v>
      </c>
      <c r="S3762" s="4">
        <v>-3235.58</v>
      </c>
      <c r="T3762" s="1">
        <v>121.76600000000001</v>
      </c>
      <c r="U3762" s="1337">
        <v>121766</v>
      </c>
      <c r="V3762" s="1">
        <v>0.61599999999999999</v>
      </c>
      <c r="W3762" s="1336">
        <v>615.95000000000005</v>
      </c>
      <c r="X3762" s="1">
        <v>13</v>
      </c>
      <c r="Y3762" s="1">
        <v>135</v>
      </c>
      <c r="Z3762" s="1" t="s">
        <v>143</v>
      </c>
      <c r="AA3762" s="1">
        <v>401</v>
      </c>
      <c r="AB3762" s="1337">
        <v>12594</v>
      </c>
    </row>
    <row r="3763" spans="1:28">
      <c r="A3763" s="1336" t="s">
        <v>1702</v>
      </c>
      <c r="B3763" s="2" t="s">
        <v>1763</v>
      </c>
      <c r="C3763" s="1" t="s">
        <v>1757</v>
      </c>
      <c r="D3763" s="1" t="s">
        <v>65</v>
      </c>
      <c r="E3763" s="1">
        <v>130308</v>
      </c>
      <c r="F3763" s="1336" t="s">
        <v>126</v>
      </c>
      <c r="G3763" s="1" t="s">
        <v>32</v>
      </c>
      <c r="H3763" s="1">
        <v>418830</v>
      </c>
      <c r="I3763" s="3">
        <v>42530</v>
      </c>
      <c r="J3763" s="3">
        <v>42529</v>
      </c>
      <c r="K3763" s="3">
        <v>42530</v>
      </c>
      <c r="N3763" s="1" t="s">
        <v>89</v>
      </c>
      <c r="O3763" s="1">
        <v>116980</v>
      </c>
      <c r="P3763" s="1">
        <v>2000</v>
      </c>
      <c r="Q3763" s="1">
        <v>134.88</v>
      </c>
      <c r="R3763" s="1337">
        <v>269760</v>
      </c>
      <c r="S3763" s="4">
        <v>-5431.16</v>
      </c>
      <c r="T3763" s="1">
        <v>121.76600000000001</v>
      </c>
      <c r="U3763" s="1337">
        <v>243532</v>
      </c>
      <c r="V3763" s="1">
        <v>0.61599999999999999</v>
      </c>
      <c r="W3763" s="1337">
        <v>1231.9000000000001</v>
      </c>
      <c r="X3763" s="1">
        <v>13</v>
      </c>
      <c r="Y3763" s="1">
        <v>141</v>
      </c>
      <c r="AA3763" s="1">
        <v>401</v>
      </c>
      <c r="AB3763" s="1337">
        <v>26228</v>
      </c>
    </row>
    <row r="3764" spans="1:28">
      <c r="A3764" s="1336" t="s">
        <v>1702</v>
      </c>
      <c r="B3764" s="2" t="s">
        <v>1763</v>
      </c>
      <c r="C3764" s="1" t="s">
        <v>1757</v>
      </c>
      <c r="D3764" s="1" t="s">
        <v>65</v>
      </c>
      <c r="E3764" s="1">
        <v>140008</v>
      </c>
      <c r="F3764" s="1336" t="s">
        <v>123</v>
      </c>
      <c r="G3764" s="1" t="s">
        <v>32</v>
      </c>
      <c r="H3764" s="1">
        <v>418847</v>
      </c>
      <c r="I3764" s="3">
        <v>42528</v>
      </c>
      <c r="J3764" s="3">
        <v>42522</v>
      </c>
      <c r="K3764" s="3">
        <v>42527</v>
      </c>
      <c r="L3764" s="1">
        <v>221929</v>
      </c>
      <c r="M3764" s="3">
        <v>42528</v>
      </c>
      <c r="N3764" s="1" t="s">
        <v>89</v>
      </c>
      <c r="O3764" s="1">
        <v>116709</v>
      </c>
      <c r="P3764" s="1">
        <v>1000</v>
      </c>
      <c r="Q3764" s="1">
        <v>134.36000000000001</v>
      </c>
      <c r="R3764" s="1337">
        <v>134360</v>
      </c>
      <c r="S3764" s="4">
        <v>-3235.58</v>
      </c>
      <c r="T3764" s="1">
        <v>121.76600000000001</v>
      </c>
      <c r="U3764" s="1337">
        <v>121766</v>
      </c>
      <c r="V3764" s="1">
        <v>0.61599999999999999</v>
      </c>
      <c r="W3764" s="1336">
        <v>615.95000000000005</v>
      </c>
      <c r="X3764" s="1">
        <v>13</v>
      </c>
      <c r="Y3764" s="1">
        <v>141</v>
      </c>
      <c r="AA3764" s="1">
        <v>401</v>
      </c>
      <c r="AB3764" s="1337">
        <v>12594</v>
      </c>
    </row>
    <row r="3765" spans="1:28">
      <c r="A3765" s="1336" t="s">
        <v>1702</v>
      </c>
      <c r="B3765" s="2" t="s">
        <v>1763</v>
      </c>
      <c r="C3765" s="1" t="s">
        <v>1757</v>
      </c>
      <c r="D3765" s="1" t="s">
        <v>65</v>
      </c>
      <c r="E3765" s="1">
        <v>140083</v>
      </c>
      <c r="F3765" s="1336" t="s">
        <v>117</v>
      </c>
      <c r="G3765" s="1" t="s">
        <v>32</v>
      </c>
      <c r="H3765" s="1">
        <v>419215</v>
      </c>
      <c r="I3765" s="3">
        <v>42531</v>
      </c>
      <c r="J3765" s="3">
        <v>42530</v>
      </c>
      <c r="K3765" s="3">
        <v>42531</v>
      </c>
      <c r="L3765" s="1">
        <v>222201</v>
      </c>
      <c r="M3765" s="3">
        <v>42530</v>
      </c>
      <c r="N3765" s="1" t="s">
        <v>89</v>
      </c>
      <c r="O3765" s="1">
        <v>117075</v>
      </c>
      <c r="P3765" s="1">
        <v>2000</v>
      </c>
      <c r="Q3765" s="1">
        <v>131.08000000000001</v>
      </c>
      <c r="R3765" s="1337">
        <v>262160</v>
      </c>
      <c r="S3765" s="4">
        <v>-13031.16</v>
      </c>
      <c r="T3765" s="1">
        <v>121.76600000000001</v>
      </c>
      <c r="U3765" s="1337">
        <v>243532</v>
      </c>
      <c r="V3765" s="1">
        <v>0.61599999999999999</v>
      </c>
      <c r="W3765" s="1337">
        <v>1231.9000000000001</v>
      </c>
      <c r="X3765" s="1">
        <v>13</v>
      </c>
      <c r="Y3765" s="1">
        <v>141</v>
      </c>
      <c r="AA3765" s="1">
        <v>401</v>
      </c>
      <c r="AB3765" s="1337">
        <v>18628</v>
      </c>
    </row>
    <row r="3766" spans="1:28">
      <c r="A3766" s="1336" t="s">
        <v>1702</v>
      </c>
      <c r="B3766" s="2" t="s">
        <v>1763</v>
      </c>
      <c r="C3766" s="1" t="s">
        <v>1757</v>
      </c>
      <c r="D3766" s="1" t="s">
        <v>65</v>
      </c>
      <c r="E3766" s="1">
        <v>140083</v>
      </c>
      <c r="F3766" s="1336" t="s">
        <v>117</v>
      </c>
      <c r="G3766" s="1" t="s">
        <v>32</v>
      </c>
      <c r="H3766" s="1">
        <v>419361</v>
      </c>
      <c r="I3766" s="3">
        <v>42532</v>
      </c>
      <c r="J3766" s="3">
        <v>42527</v>
      </c>
      <c r="K3766" s="3">
        <v>42528</v>
      </c>
      <c r="L3766" s="1">
        <v>222340</v>
      </c>
      <c r="M3766" s="3">
        <v>42532</v>
      </c>
      <c r="N3766" s="1" t="s">
        <v>89</v>
      </c>
      <c r="O3766" s="1">
        <v>116816</v>
      </c>
      <c r="P3766" s="1">
        <v>1000</v>
      </c>
      <c r="Q3766" s="1">
        <v>131.08000000000001</v>
      </c>
      <c r="R3766" s="1337">
        <v>131080</v>
      </c>
      <c r="S3766" s="4">
        <v>-6515.58</v>
      </c>
      <c r="T3766" s="1">
        <v>121.76600000000001</v>
      </c>
      <c r="U3766" s="1337">
        <v>121766</v>
      </c>
      <c r="V3766" s="1">
        <v>0.61599999999999999</v>
      </c>
      <c r="W3766" s="1336">
        <v>615.95000000000005</v>
      </c>
      <c r="X3766" s="1">
        <v>13</v>
      </c>
      <c r="Y3766" s="1">
        <v>141</v>
      </c>
      <c r="AA3766" s="1">
        <v>401</v>
      </c>
      <c r="AB3766" s="1337">
        <v>9314</v>
      </c>
    </row>
    <row r="3767" spans="1:28">
      <c r="A3767" s="1336" t="s">
        <v>1702</v>
      </c>
      <c r="B3767" s="2" t="s">
        <v>1763</v>
      </c>
      <c r="C3767" s="1" t="s">
        <v>1757</v>
      </c>
      <c r="D3767" s="1" t="s">
        <v>65</v>
      </c>
      <c r="E3767" s="1">
        <v>130308</v>
      </c>
      <c r="F3767" s="1336" t="s">
        <v>126</v>
      </c>
      <c r="G3767" s="1" t="s">
        <v>32</v>
      </c>
      <c r="H3767" s="1">
        <v>419538</v>
      </c>
      <c r="I3767" s="3">
        <v>42535</v>
      </c>
      <c r="J3767" s="3">
        <v>42530</v>
      </c>
      <c r="K3767" s="3">
        <v>42531</v>
      </c>
      <c r="N3767" s="1" t="s">
        <v>89</v>
      </c>
      <c r="O3767" s="1">
        <v>117074</v>
      </c>
      <c r="P3767" s="1">
        <v>2000</v>
      </c>
      <c r="Q3767" s="1">
        <v>134.88</v>
      </c>
      <c r="R3767" s="1337">
        <v>269760</v>
      </c>
      <c r="S3767" s="4">
        <v>-5431.16</v>
      </c>
      <c r="T3767" s="1">
        <v>121.76600000000001</v>
      </c>
      <c r="U3767" s="1337">
        <v>243532</v>
      </c>
      <c r="V3767" s="1">
        <v>0.61599999999999999</v>
      </c>
      <c r="W3767" s="1337">
        <v>1231.9000000000001</v>
      </c>
      <c r="X3767" s="1">
        <v>13</v>
      </c>
      <c r="Y3767" s="1">
        <v>141</v>
      </c>
      <c r="AA3767" s="1">
        <v>401</v>
      </c>
      <c r="AB3767" s="1337">
        <v>26228</v>
      </c>
    </row>
    <row r="3768" spans="1:28">
      <c r="A3768" s="1336" t="s">
        <v>1702</v>
      </c>
      <c r="B3768" s="2" t="s">
        <v>1763</v>
      </c>
      <c r="C3768" s="1" t="s">
        <v>1757</v>
      </c>
      <c r="D3768" s="1" t="s">
        <v>65</v>
      </c>
      <c r="E3768" s="1">
        <v>140083</v>
      </c>
      <c r="F3768" s="1336" t="s">
        <v>117</v>
      </c>
      <c r="G3768" s="1" t="s">
        <v>32</v>
      </c>
      <c r="H3768" s="1">
        <v>419726</v>
      </c>
      <c r="I3768" s="3">
        <v>42535</v>
      </c>
      <c r="J3768" s="3">
        <v>42530</v>
      </c>
      <c r="K3768" s="3">
        <v>42531</v>
      </c>
      <c r="L3768" s="1">
        <v>222448</v>
      </c>
      <c r="M3768" s="3">
        <v>42534</v>
      </c>
      <c r="N3768" s="1" t="s">
        <v>89</v>
      </c>
      <c r="O3768" s="1">
        <v>117075</v>
      </c>
      <c r="P3768" s="1">
        <v>1000</v>
      </c>
      <c r="Q3768" s="1">
        <v>131.08000000000001</v>
      </c>
      <c r="R3768" s="1337">
        <v>131080</v>
      </c>
      <c r="S3768" s="4">
        <v>-6515.58</v>
      </c>
      <c r="T3768" s="1">
        <v>121.76600000000001</v>
      </c>
      <c r="U3768" s="1337">
        <v>121766</v>
      </c>
      <c r="V3768" s="1">
        <v>0.61599999999999999</v>
      </c>
      <c r="W3768" s="1336">
        <v>615.95000000000005</v>
      </c>
      <c r="X3768" s="1">
        <v>13</v>
      </c>
      <c r="Y3768" s="1">
        <v>141</v>
      </c>
      <c r="AA3768" s="1">
        <v>401</v>
      </c>
      <c r="AB3768" s="1337">
        <v>9314</v>
      </c>
    </row>
    <row r="3769" spans="1:28">
      <c r="A3769" s="1336" t="s">
        <v>1702</v>
      </c>
      <c r="B3769" s="2" t="s">
        <v>1763</v>
      </c>
      <c r="C3769" s="1" t="s">
        <v>1757</v>
      </c>
      <c r="D3769" s="1" t="s">
        <v>65</v>
      </c>
      <c r="E3769" s="1">
        <v>130322</v>
      </c>
      <c r="F3769" s="1336" t="s">
        <v>142</v>
      </c>
      <c r="G3769" s="1" t="s">
        <v>32</v>
      </c>
      <c r="H3769" s="1">
        <v>419729</v>
      </c>
      <c r="I3769" s="3">
        <v>42535</v>
      </c>
      <c r="J3769" s="3">
        <v>42531</v>
      </c>
      <c r="K3769" s="3">
        <v>42536</v>
      </c>
      <c r="L3769" s="1">
        <v>222513</v>
      </c>
      <c r="M3769" s="3">
        <v>42535</v>
      </c>
      <c r="N3769" s="1" t="s">
        <v>89</v>
      </c>
      <c r="O3769" s="1">
        <v>117095</v>
      </c>
      <c r="P3769" s="1">
        <v>1000</v>
      </c>
      <c r="Q3769" s="1">
        <v>134.36000000000001</v>
      </c>
      <c r="R3769" s="1337">
        <v>134360</v>
      </c>
      <c r="S3769" s="4">
        <v>-3235.58</v>
      </c>
      <c r="T3769" s="1">
        <v>121.76600000000001</v>
      </c>
      <c r="U3769" s="1337">
        <v>121766</v>
      </c>
      <c r="V3769" s="1">
        <v>0.61599999999999999</v>
      </c>
      <c r="W3769" s="1336">
        <v>615.95000000000005</v>
      </c>
      <c r="X3769" s="1">
        <v>13</v>
      </c>
      <c r="Y3769" s="1">
        <v>135</v>
      </c>
      <c r="Z3769" s="1" t="s">
        <v>143</v>
      </c>
      <c r="AA3769" s="1">
        <v>401</v>
      </c>
      <c r="AB3769" s="1337">
        <v>12594</v>
      </c>
    </row>
    <row r="3770" spans="1:28">
      <c r="A3770" s="1336" t="s">
        <v>1702</v>
      </c>
      <c r="B3770" s="2" t="s">
        <v>1763</v>
      </c>
      <c r="C3770" s="1" t="s">
        <v>1757</v>
      </c>
      <c r="D3770" s="1" t="s">
        <v>65</v>
      </c>
      <c r="E3770" s="1">
        <v>140083</v>
      </c>
      <c r="F3770" s="1336" t="s">
        <v>117</v>
      </c>
      <c r="G3770" s="1" t="s">
        <v>32</v>
      </c>
      <c r="H3770" s="1">
        <v>419764</v>
      </c>
      <c r="I3770" s="3">
        <v>42535</v>
      </c>
      <c r="J3770" s="3">
        <v>42531</v>
      </c>
      <c r="K3770" s="3">
        <v>42534</v>
      </c>
      <c r="L3770" s="1">
        <v>222445</v>
      </c>
      <c r="M3770" s="3">
        <v>42534</v>
      </c>
      <c r="N3770" s="1" t="s">
        <v>89</v>
      </c>
      <c r="O3770" s="1">
        <v>117102</v>
      </c>
      <c r="P3770" s="1">
        <v>3000</v>
      </c>
      <c r="Q3770" s="1">
        <v>131.08000000000001</v>
      </c>
      <c r="R3770" s="1337">
        <v>393240</v>
      </c>
      <c r="S3770" s="4">
        <v>-19546.740000000002</v>
      </c>
      <c r="T3770" s="1">
        <v>121.76600000000001</v>
      </c>
      <c r="U3770" s="1337">
        <v>365298</v>
      </c>
      <c r="V3770" s="1">
        <v>0.61599999999999999</v>
      </c>
      <c r="W3770" s="1337">
        <v>1847.85</v>
      </c>
      <c r="X3770" s="1">
        <v>13</v>
      </c>
      <c r="Y3770" s="1">
        <v>141</v>
      </c>
      <c r="AA3770" s="1">
        <v>401</v>
      </c>
      <c r="AB3770" s="1337">
        <v>27942</v>
      </c>
    </row>
    <row r="3771" spans="1:28">
      <c r="A3771" s="1336" t="s">
        <v>1702</v>
      </c>
      <c r="B3771" s="2" t="s">
        <v>1763</v>
      </c>
      <c r="C3771" s="1" t="s">
        <v>1757</v>
      </c>
      <c r="D3771" s="1" t="s">
        <v>65</v>
      </c>
      <c r="E3771" s="1">
        <v>130023</v>
      </c>
      <c r="F3771" s="1336" t="s">
        <v>153</v>
      </c>
      <c r="G3771" s="1" t="s">
        <v>32</v>
      </c>
      <c r="H3771" s="1">
        <v>419987</v>
      </c>
      <c r="I3771" s="3">
        <v>42538</v>
      </c>
      <c r="J3771" s="3">
        <v>42528</v>
      </c>
      <c r="K3771" s="3">
        <v>42529</v>
      </c>
      <c r="N3771" s="1" t="s">
        <v>89</v>
      </c>
      <c r="O3771" s="1">
        <v>116914</v>
      </c>
      <c r="P3771" s="1">
        <v>2000</v>
      </c>
      <c r="Q3771" s="1">
        <v>134.88</v>
      </c>
      <c r="R3771" s="1337">
        <v>269760</v>
      </c>
      <c r="S3771" s="4">
        <v>-5431.16</v>
      </c>
      <c r="T3771" s="1">
        <v>121.76600000000001</v>
      </c>
      <c r="U3771" s="1337">
        <v>243532</v>
      </c>
      <c r="V3771" s="1">
        <v>0.61599999999999999</v>
      </c>
      <c r="W3771" s="1337">
        <v>1231.9000000000001</v>
      </c>
      <c r="X3771" s="1">
        <v>13</v>
      </c>
      <c r="Y3771" s="1">
        <v>130</v>
      </c>
      <c r="AA3771" s="1">
        <v>401</v>
      </c>
      <c r="AB3771" s="1337">
        <v>26228</v>
      </c>
    </row>
    <row r="3772" spans="1:28">
      <c r="A3772" s="1336" t="s">
        <v>1702</v>
      </c>
      <c r="B3772" s="2" t="s">
        <v>1763</v>
      </c>
      <c r="C3772" s="1" t="s">
        <v>1757</v>
      </c>
      <c r="D3772" s="1" t="s">
        <v>65</v>
      </c>
      <c r="E3772" s="1">
        <v>130157</v>
      </c>
      <c r="F3772" s="1336" t="s">
        <v>415</v>
      </c>
      <c r="G3772" s="1" t="s">
        <v>32</v>
      </c>
      <c r="H3772" s="1">
        <v>420432</v>
      </c>
      <c r="I3772" s="3">
        <v>42542</v>
      </c>
      <c r="J3772" s="3">
        <v>42541</v>
      </c>
      <c r="K3772" s="3">
        <v>42542</v>
      </c>
      <c r="L3772" s="1">
        <v>222897</v>
      </c>
      <c r="M3772" s="3">
        <v>42541</v>
      </c>
      <c r="N3772" s="1" t="s">
        <v>89</v>
      </c>
      <c r="O3772" s="1">
        <v>117324</v>
      </c>
      <c r="P3772" s="1">
        <v>1000</v>
      </c>
      <c r="Q3772" s="1">
        <v>136.26</v>
      </c>
      <c r="R3772" s="1337">
        <v>136260</v>
      </c>
      <c r="S3772" s="4">
        <v>-1335.58</v>
      </c>
      <c r="T3772" s="1">
        <v>121.76600000000001</v>
      </c>
      <c r="U3772" s="1337">
        <v>121766</v>
      </c>
      <c r="V3772" s="1">
        <v>0.61599999999999999</v>
      </c>
      <c r="W3772" s="1336">
        <v>615.95000000000005</v>
      </c>
      <c r="X3772" s="1">
        <v>13</v>
      </c>
      <c r="Y3772" s="1">
        <v>130</v>
      </c>
      <c r="AA3772" s="1">
        <v>401</v>
      </c>
      <c r="AB3772" s="1337">
        <v>14494</v>
      </c>
    </row>
    <row r="3773" spans="1:28">
      <c r="A3773" s="1336" t="s">
        <v>1702</v>
      </c>
      <c r="B3773" s="2" t="s">
        <v>1763</v>
      </c>
      <c r="C3773" s="1" t="s">
        <v>1757</v>
      </c>
      <c r="D3773" s="1" t="s">
        <v>65</v>
      </c>
      <c r="E3773" s="1">
        <v>130308</v>
      </c>
      <c r="F3773" s="1336" t="s">
        <v>126</v>
      </c>
      <c r="G3773" s="1" t="s">
        <v>32</v>
      </c>
      <c r="H3773" s="1">
        <v>420485</v>
      </c>
      <c r="I3773" s="3">
        <v>42542</v>
      </c>
      <c r="J3773" s="3">
        <v>42537</v>
      </c>
      <c r="K3773" s="3">
        <v>42538</v>
      </c>
      <c r="N3773" s="1" t="s">
        <v>89</v>
      </c>
      <c r="O3773" s="1">
        <v>117271</v>
      </c>
      <c r="P3773" s="1">
        <v>2000</v>
      </c>
      <c r="Q3773" s="1">
        <v>134.88</v>
      </c>
      <c r="R3773" s="1337">
        <v>269760</v>
      </c>
      <c r="S3773" s="4">
        <v>-5431.16</v>
      </c>
      <c r="T3773" s="1">
        <v>121.76600000000001</v>
      </c>
      <c r="U3773" s="1337">
        <v>243532</v>
      </c>
      <c r="V3773" s="1">
        <v>0.61599999999999999</v>
      </c>
      <c r="W3773" s="1337">
        <v>1231.9000000000001</v>
      </c>
      <c r="X3773" s="1">
        <v>13</v>
      </c>
      <c r="Y3773" s="1">
        <v>141</v>
      </c>
      <c r="AA3773" s="1">
        <v>401</v>
      </c>
      <c r="AB3773" s="1337">
        <v>26228</v>
      </c>
    </row>
    <row r="3774" spans="1:28">
      <c r="A3774" s="1336" t="s">
        <v>1702</v>
      </c>
      <c r="B3774" s="2" t="s">
        <v>1764</v>
      </c>
      <c r="C3774" s="1" t="s">
        <v>1757</v>
      </c>
      <c r="D3774" s="1" t="s">
        <v>129</v>
      </c>
      <c r="E3774" s="1">
        <v>140083</v>
      </c>
      <c r="F3774" s="1336" t="s">
        <v>117</v>
      </c>
      <c r="G3774" s="1" t="s">
        <v>32</v>
      </c>
      <c r="H3774" s="1">
        <v>418537</v>
      </c>
      <c r="I3774" s="3">
        <v>42527</v>
      </c>
      <c r="J3774" s="3">
        <v>42515</v>
      </c>
      <c r="K3774" s="3">
        <v>42536</v>
      </c>
      <c r="L3774" s="1">
        <v>221820</v>
      </c>
      <c r="M3774" s="3">
        <v>42526</v>
      </c>
      <c r="N3774" s="1" t="s">
        <v>89</v>
      </c>
      <c r="O3774" s="1">
        <v>116465</v>
      </c>
      <c r="P3774" s="1">
        <v>2000</v>
      </c>
      <c r="Q3774" s="1">
        <v>134.36000000000001</v>
      </c>
      <c r="R3774" s="1337">
        <v>268720</v>
      </c>
      <c r="S3774" s="4">
        <v>-6471.16</v>
      </c>
      <c r="T3774" s="1">
        <v>121.76600000000001</v>
      </c>
      <c r="U3774" s="1337">
        <v>243532</v>
      </c>
      <c r="V3774" s="1">
        <v>0.61599999999999999</v>
      </c>
      <c r="W3774" s="1337">
        <v>1231.9000000000001</v>
      </c>
      <c r="X3774" s="1">
        <v>13</v>
      </c>
      <c r="Y3774" s="1">
        <v>141</v>
      </c>
      <c r="AA3774" s="1">
        <v>401</v>
      </c>
      <c r="AB3774" s="1337">
        <v>25188</v>
      </c>
    </row>
    <row r="3775" spans="1:28">
      <c r="A3775" s="1336" t="s">
        <v>1702</v>
      </c>
      <c r="B3775" s="2" t="s">
        <v>1764</v>
      </c>
      <c r="C3775" s="1" t="s">
        <v>1757</v>
      </c>
      <c r="D3775" s="1" t="s">
        <v>129</v>
      </c>
      <c r="E3775" s="1">
        <v>130013</v>
      </c>
      <c r="F3775" s="1336" t="s">
        <v>221</v>
      </c>
      <c r="G3775" s="1" t="s">
        <v>32</v>
      </c>
      <c r="H3775" s="1">
        <v>419324</v>
      </c>
      <c r="I3775" s="3">
        <v>42534</v>
      </c>
      <c r="J3775" s="3">
        <v>42520</v>
      </c>
      <c r="K3775" s="3">
        <v>42535</v>
      </c>
      <c r="N3775" s="1" t="s">
        <v>89</v>
      </c>
      <c r="O3775" s="1">
        <v>116588</v>
      </c>
      <c r="P3775" s="1">
        <v>2000</v>
      </c>
      <c r="Q3775" s="1">
        <v>134.88</v>
      </c>
      <c r="R3775" s="1337">
        <v>269760</v>
      </c>
      <c r="S3775" s="4">
        <v>-5431.16</v>
      </c>
      <c r="T3775" s="1">
        <v>121.76600000000001</v>
      </c>
      <c r="U3775" s="1337">
        <v>243532</v>
      </c>
      <c r="V3775" s="1">
        <v>0.61599999999999999</v>
      </c>
      <c r="W3775" s="1337">
        <v>1231.9000000000001</v>
      </c>
      <c r="X3775" s="1">
        <v>13</v>
      </c>
      <c r="Y3775" s="1">
        <v>130</v>
      </c>
      <c r="AA3775" s="1">
        <v>401</v>
      </c>
      <c r="AB3775" s="1337">
        <v>26228</v>
      </c>
    </row>
    <row r="3776" spans="1:28">
      <c r="A3776" s="1336" t="s">
        <v>1702</v>
      </c>
      <c r="B3776" s="2" t="s">
        <v>1764</v>
      </c>
      <c r="C3776" s="1" t="s">
        <v>1757</v>
      </c>
      <c r="D3776" s="1" t="s">
        <v>129</v>
      </c>
      <c r="E3776" s="1">
        <v>140083</v>
      </c>
      <c r="F3776" s="1336" t="s">
        <v>117</v>
      </c>
      <c r="G3776" s="1" t="s">
        <v>32</v>
      </c>
      <c r="H3776" s="1">
        <v>419360</v>
      </c>
      <c r="I3776" s="3">
        <v>42532</v>
      </c>
      <c r="J3776" s="3">
        <v>42523</v>
      </c>
      <c r="K3776" s="3">
        <v>42543</v>
      </c>
      <c r="L3776" s="1">
        <v>222313</v>
      </c>
      <c r="M3776" s="3">
        <v>42532</v>
      </c>
      <c r="N3776" s="1" t="s">
        <v>89</v>
      </c>
      <c r="O3776" s="1">
        <v>116737</v>
      </c>
      <c r="P3776" s="1">
        <v>2000</v>
      </c>
      <c r="Q3776" s="1">
        <v>134.36000000000001</v>
      </c>
      <c r="R3776" s="1337">
        <v>268720</v>
      </c>
      <c r="S3776" s="4">
        <v>-6471.16</v>
      </c>
      <c r="T3776" s="1">
        <v>121.76600000000001</v>
      </c>
      <c r="U3776" s="1337">
        <v>243532</v>
      </c>
      <c r="V3776" s="1">
        <v>0.61599999999999999</v>
      </c>
      <c r="W3776" s="1337">
        <v>1231.9000000000001</v>
      </c>
      <c r="X3776" s="1">
        <v>13</v>
      </c>
      <c r="Y3776" s="1">
        <v>141</v>
      </c>
      <c r="AA3776" s="1">
        <v>401</v>
      </c>
      <c r="AB3776" s="1337">
        <v>25188</v>
      </c>
    </row>
    <row r="3777" spans="1:28">
      <c r="A3777" s="1336" t="s">
        <v>1702</v>
      </c>
      <c r="B3777" s="2" t="s">
        <v>1764</v>
      </c>
      <c r="C3777" s="1" t="s">
        <v>1757</v>
      </c>
      <c r="D3777" s="1" t="s">
        <v>129</v>
      </c>
      <c r="E3777" s="1">
        <v>130241</v>
      </c>
      <c r="F3777" s="1336" t="s">
        <v>368</v>
      </c>
      <c r="G3777" s="1" t="s">
        <v>32</v>
      </c>
      <c r="H3777" s="1">
        <v>420894</v>
      </c>
      <c r="I3777" s="3">
        <v>42544</v>
      </c>
      <c r="J3777" s="3">
        <v>42528</v>
      </c>
      <c r="K3777" s="3">
        <v>42546</v>
      </c>
      <c r="L3777" s="1">
        <v>223079</v>
      </c>
      <c r="M3777" s="3">
        <v>42543</v>
      </c>
      <c r="N3777" s="1" t="s">
        <v>89</v>
      </c>
      <c r="O3777" s="1">
        <v>116877</v>
      </c>
      <c r="P3777" s="1">
        <v>2000</v>
      </c>
      <c r="Q3777" s="1">
        <v>127.8</v>
      </c>
      <c r="R3777" s="1337">
        <v>255600</v>
      </c>
      <c r="S3777" s="4">
        <v>-19591.16</v>
      </c>
      <c r="T3777" s="1">
        <v>121.76600000000001</v>
      </c>
      <c r="U3777" s="1337">
        <v>243532</v>
      </c>
      <c r="V3777" s="1">
        <v>0.61599999999999999</v>
      </c>
      <c r="W3777" s="1337">
        <v>1231.9000000000001</v>
      </c>
      <c r="X3777" s="1">
        <v>13</v>
      </c>
      <c r="Y3777" s="1">
        <v>135</v>
      </c>
      <c r="Z3777" s="1" t="s">
        <v>143</v>
      </c>
      <c r="AA3777" s="1">
        <v>401</v>
      </c>
      <c r="AB3777" s="1337">
        <v>12068</v>
      </c>
    </row>
    <row r="3778" spans="1:28">
      <c r="A3778" s="1336" t="s">
        <v>1702</v>
      </c>
      <c r="B3778" s="2" t="s">
        <v>1764</v>
      </c>
      <c r="C3778" s="1" t="s">
        <v>1757</v>
      </c>
      <c r="D3778" s="1" t="s">
        <v>129</v>
      </c>
      <c r="E3778" s="1">
        <v>130241</v>
      </c>
      <c r="F3778" s="1336" t="s">
        <v>368</v>
      </c>
      <c r="G3778" s="1" t="s">
        <v>32</v>
      </c>
      <c r="H3778" s="1">
        <v>420936</v>
      </c>
      <c r="I3778" s="3">
        <v>42544</v>
      </c>
      <c r="J3778" s="3">
        <v>42528</v>
      </c>
      <c r="K3778" s="3">
        <v>42546</v>
      </c>
      <c r="L3778" s="1">
        <v>223077</v>
      </c>
      <c r="M3778" s="3">
        <v>42543</v>
      </c>
      <c r="N3778" s="1" t="s">
        <v>89</v>
      </c>
      <c r="O3778" s="1">
        <v>116887</v>
      </c>
      <c r="P3778" s="1">
        <v>2000</v>
      </c>
      <c r="Q3778" s="1">
        <v>127.8</v>
      </c>
      <c r="R3778" s="1337">
        <v>255600</v>
      </c>
      <c r="S3778" s="4">
        <v>-19591.16</v>
      </c>
      <c r="T3778" s="1">
        <v>121.76600000000001</v>
      </c>
      <c r="U3778" s="1337">
        <v>243532</v>
      </c>
      <c r="V3778" s="1">
        <v>0.61599999999999999</v>
      </c>
      <c r="W3778" s="1337">
        <v>1231.9000000000001</v>
      </c>
      <c r="X3778" s="1">
        <v>13</v>
      </c>
      <c r="Y3778" s="1">
        <v>135</v>
      </c>
      <c r="Z3778" s="1" t="s">
        <v>143</v>
      </c>
      <c r="AA3778" s="1">
        <v>401</v>
      </c>
      <c r="AB3778" s="1337">
        <v>12068</v>
      </c>
    </row>
    <row r="3779" spans="1:28">
      <c r="A3779" s="1336" t="s">
        <v>1702</v>
      </c>
      <c r="B3779" s="2" t="s">
        <v>1765</v>
      </c>
      <c r="C3779" s="1" t="s">
        <v>1757</v>
      </c>
      <c r="D3779" s="1" t="s">
        <v>131</v>
      </c>
      <c r="E3779" s="1">
        <v>130001</v>
      </c>
      <c r="F3779" s="1336" t="s">
        <v>132</v>
      </c>
      <c r="G3779" s="1" t="s">
        <v>32</v>
      </c>
      <c r="H3779" s="1">
        <v>421037</v>
      </c>
      <c r="I3779" s="3">
        <v>42548</v>
      </c>
      <c r="J3779" s="3">
        <v>42528</v>
      </c>
      <c r="K3779" s="3">
        <v>42546</v>
      </c>
      <c r="N3779" s="1" t="s">
        <v>89</v>
      </c>
      <c r="O3779" s="1">
        <v>116970</v>
      </c>
      <c r="P3779" s="1">
        <v>6000</v>
      </c>
      <c r="Q3779" s="1">
        <v>134.36000000000001</v>
      </c>
      <c r="R3779" s="1337">
        <v>806160</v>
      </c>
      <c r="S3779" s="4">
        <v>-19413.48</v>
      </c>
      <c r="T3779" s="1">
        <v>121.76600000000001</v>
      </c>
      <c r="U3779" s="1337">
        <v>730596</v>
      </c>
      <c r="V3779" s="1">
        <v>0.61599999999999999</v>
      </c>
      <c r="W3779" s="1337">
        <v>3695.7</v>
      </c>
      <c r="X3779" s="1">
        <v>13</v>
      </c>
      <c r="Y3779" s="1">
        <v>130</v>
      </c>
      <c r="AA3779" s="1">
        <v>401</v>
      </c>
      <c r="AB3779" s="1337">
        <v>75564</v>
      </c>
    </row>
    <row r="3780" spans="1:28">
      <c r="A3780" s="1336" t="s">
        <v>1702</v>
      </c>
      <c r="B3780" s="2" t="s">
        <v>1765</v>
      </c>
      <c r="C3780" s="1" t="s">
        <v>1757</v>
      </c>
      <c r="D3780" s="1" t="s">
        <v>131</v>
      </c>
      <c r="E3780" s="1">
        <v>130001</v>
      </c>
      <c r="F3780" s="1336" t="s">
        <v>132</v>
      </c>
      <c r="G3780" s="1" t="s">
        <v>32</v>
      </c>
      <c r="H3780" s="1">
        <v>421282</v>
      </c>
      <c r="I3780" s="3">
        <v>42549</v>
      </c>
      <c r="J3780" s="3">
        <v>42530</v>
      </c>
      <c r="K3780" s="3">
        <v>42546</v>
      </c>
      <c r="N3780" s="1" t="s">
        <v>89</v>
      </c>
      <c r="O3780" s="1">
        <v>117058</v>
      </c>
      <c r="P3780" s="1">
        <v>3000</v>
      </c>
      <c r="Q3780" s="1">
        <v>134.36000000000001</v>
      </c>
      <c r="R3780" s="1337">
        <v>403080</v>
      </c>
      <c r="S3780" s="4">
        <v>-9706.74</v>
      </c>
      <c r="T3780" s="1">
        <v>121.76600000000001</v>
      </c>
      <c r="U3780" s="1337">
        <v>365298</v>
      </c>
      <c r="V3780" s="1">
        <v>0.61599999999999999</v>
      </c>
      <c r="W3780" s="1337">
        <v>1847.85</v>
      </c>
      <c r="X3780" s="1">
        <v>13</v>
      </c>
      <c r="Y3780" s="1">
        <v>130</v>
      </c>
      <c r="AA3780" s="1">
        <v>401</v>
      </c>
      <c r="AB3780" s="1337">
        <v>37782</v>
      </c>
    </row>
    <row r="3781" spans="1:28">
      <c r="A3781" s="1336" t="s">
        <v>1702</v>
      </c>
      <c r="B3781" s="2" t="s">
        <v>1766</v>
      </c>
      <c r="C3781" s="1" t="s">
        <v>1767</v>
      </c>
      <c r="D3781" s="1" t="s">
        <v>65</v>
      </c>
      <c r="E3781" s="1">
        <v>140008</v>
      </c>
      <c r="F3781" s="1336" t="s">
        <v>123</v>
      </c>
      <c r="G3781" s="1" t="s">
        <v>32</v>
      </c>
      <c r="H3781" s="1">
        <v>420037</v>
      </c>
      <c r="I3781" s="3">
        <v>42537</v>
      </c>
      <c r="J3781" s="3">
        <v>42522</v>
      </c>
      <c r="K3781" s="3">
        <v>42541</v>
      </c>
      <c r="L3781" s="1">
        <v>222677</v>
      </c>
      <c r="M3781" s="3">
        <v>42537</v>
      </c>
      <c r="N3781" s="1" t="s">
        <v>89</v>
      </c>
      <c r="O3781" s="1">
        <v>116709</v>
      </c>
      <c r="P3781" s="1">
        <v>1000</v>
      </c>
      <c r="Q3781" s="1">
        <v>134.36000000000001</v>
      </c>
      <c r="R3781" s="1337">
        <v>134360</v>
      </c>
      <c r="S3781" s="4">
        <v>-3235.58</v>
      </c>
      <c r="T3781" s="1">
        <v>121.76600000000001</v>
      </c>
      <c r="U3781" s="1337">
        <v>121766</v>
      </c>
      <c r="V3781" s="1">
        <v>0.61599999999999999</v>
      </c>
      <c r="W3781" s="1336">
        <v>615.95000000000005</v>
      </c>
      <c r="X3781" s="1">
        <v>13</v>
      </c>
      <c r="Y3781" s="1">
        <v>141</v>
      </c>
      <c r="AA3781" s="1">
        <v>401</v>
      </c>
      <c r="AB3781" s="1337">
        <v>12594</v>
      </c>
    </row>
    <row r="3782" spans="1:28">
      <c r="A3782" s="1336" t="s">
        <v>1702</v>
      </c>
      <c r="B3782" s="2" t="s">
        <v>1768</v>
      </c>
      <c r="C3782" s="1" t="s">
        <v>1769</v>
      </c>
      <c r="D3782" s="1" t="s">
        <v>116</v>
      </c>
      <c r="E3782" s="1">
        <v>140034</v>
      </c>
      <c r="F3782" s="1336" t="s">
        <v>1191</v>
      </c>
      <c r="G3782" s="1" t="s">
        <v>32</v>
      </c>
      <c r="H3782" s="1">
        <v>419142</v>
      </c>
      <c r="I3782" s="3">
        <v>42531</v>
      </c>
      <c r="J3782" s="3">
        <v>42522</v>
      </c>
      <c r="K3782" s="3">
        <v>42551</v>
      </c>
      <c r="L3782" s="1">
        <v>222184</v>
      </c>
      <c r="M3782" s="3">
        <v>42530</v>
      </c>
      <c r="N3782" s="1" t="s">
        <v>42</v>
      </c>
      <c r="O3782" s="1">
        <v>21625</v>
      </c>
      <c r="P3782" s="1">
        <v>100</v>
      </c>
      <c r="Q3782" s="1">
        <v>126.3</v>
      </c>
      <c r="R3782" s="1337">
        <v>12630</v>
      </c>
      <c r="S3782" s="4">
        <v>-1129.56</v>
      </c>
      <c r="T3782" s="1">
        <v>121.76600000000001</v>
      </c>
      <c r="U3782" s="1337">
        <v>12176.6</v>
      </c>
      <c r="V3782" s="1">
        <v>0.61599999999999999</v>
      </c>
      <c r="W3782" s="1336">
        <v>61.594999999999999</v>
      </c>
      <c r="X3782" s="1">
        <v>13</v>
      </c>
      <c r="Y3782" s="1">
        <v>140</v>
      </c>
      <c r="AA3782" s="1">
        <v>401</v>
      </c>
      <c r="AB3782" s="1336">
        <v>453.4</v>
      </c>
    </row>
    <row r="3783" spans="1:28">
      <c r="A3783" s="1336" t="s">
        <v>1702</v>
      </c>
      <c r="B3783" s="2" t="s">
        <v>1770</v>
      </c>
      <c r="C3783" s="1" t="s">
        <v>1769</v>
      </c>
      <c r="D3783" s="1" t="s">
        <v>65</v>
      </c>
      <c r="E3783" s="1">
        <v>140008</v>
      </c>
      <c r="F3783" s="1336" t="s">
        <v>123</v>
      </c>
      <c r="G3783" s="1" t="s">
        <v>32</v>
      </c>
      <c r="H3783" s="1">
        <v>419441</v>
      </c>
      <c r="I3783" s="3">
        <v>42534</v>
      </c>
      <c r="J3783" s="3">
        <v>42522</v>
      </c>
      <c r="K3783" s="3">
        <v>42541</v>
      </c>
      <c r="L3783" s="1">
        <v>222375</v>
      </c>
      <c r="M3783" s="3">
        <v>42532</v>
      </c>
      <c r="N3783" s="1" t="s">
        <v>89</v>
      </c>
      <c r="O3783" s="1">
        <v>116709</v>
      </c>
      <c r="P3783" s="1">
        <v>1000</v>
      </c>
      <c r="Q3783" s="1">
        <v>134.36000000000001</v>
      </c>
      <c r="R3783" s="1337">
        <v>134360</v>
      </c>
      <c r="S3783" s="4">
        <v>-3235.58</v>
      </c>
      <c r="T3783" s="1">
        <v>121.76600000000001</v>
      </c>
      <c r="U3783" s="1337">
        <v>121766</v>
      </c>
      <c r="V3783" s="1">
        <v>0.61599999999999999</v>
      </c>
      <c r="W3783" s="1336">
        <v>615.95000000000005</v>
      </c>
      <c r="X3783" s="1">
        <v>13</v>
      </c>
      <c r="Y3783" s="1">
        <v>141</v>
      </c>
      <c r="AA3783" s="1">
        <v>401</v>
      </c>
      <c r="AB3783" s="1337">
        <v>12594</v>
      </c>
    </row>
    <row r="3784" spans="1:28">
      <c r="A3784" s="1336" t="s">
        <v>1702</v>
      </c>
      <c r="B3784" s="2" t="s">
        <v>1770</v>
      </c>
      <c r="C3784" s="1" t="s">
        <v>1769</v>
      </c>
      <c r="D3784" s="1" t="s">
        <v>65</v>
      </c>
      <c r="E3784" s="1">
        <v>130023</v>
      </c>
      <c r="F3784" s="1336" t="s">
        <v>153</v>
      </c>
      <c r="G3784" s="1" t="s">
        <v>32</v>
      </c>
      <c r="H3784" s="1">
        <v>420449</v>
      </c>
      <c r="I3784" s="3">
        <v>42542</v>
      </c>
      <c r="J3784" s="3">
        <v>42528</v>
      </c>
      <c r="K3784" s="3">
        <v>42546</v>
      </c>
      <c r="N3784" s="1" t="s">
        <v>89</v>
      </c>
      <c r="O3784" s="1">
        <v>116914</v>
      </c>
      <c r="P3784" s="1">
        <v>1000</v>
      </c>
      <c r="Q3784" s="1">
        <v>134.88</v>
      </c>
      <c r="R3784" s="1337">
        <v>134880</v>
      </c>
      <c r="S3784" s="4">
        <v>-2715.58</v>
      </c>
      <c r="T3784" s="1">
        <v>121.76600000000001</v>
      </c>
      <c r="U3784" s="1337">
        <v>121766</v>
      </c>
      <c r="V3784" s="1">
        <v>0.61599999999999999</v>
      </c>
      <c r="W3784" s="1336">
        <v>615.95000000000005</v>
      </c>
      <c r="X3784" s="1">
        <v>13</v>
      </c>
      <c r="Y3784" s="1">
        <v>130</v>
      </c>
      <c r="AA3784" s="1">
        <v>401</v>
      </c>
      <c r="AB3784" s="1337">
        <v>13114</v>
      </c>
    </row>
    <row r="3785" spans="1:28">
      <c r="A3785" s="1336" t="s">
        <v>1702</v>
      </c>
      <c r="B3785" s="2" t="s">
        <v>1771</v>
      </c>
      <c r="C3785" s="1" t="s">
        <v>1769</v>
      </c>
      <c r="D3785" s="1" t="s">
        <v>129</v>
      </c>
      <c r="E3785" s="1">
        <v>130001</v>
      </c>
      <c r="F3785" s="1336" t="s">
        <v>132</v>
      </c>
      <c r="G3785" s="1" t="s">
        <v>32</v>
      </c>
      <c r="H3785" s="1">
        <v>420534</v>
      </c>
      <c r="I3785" s="3">
        <v>42543</v>
      </c>
      <c r="J3785" s="3">
        <v>42528</v>
      </c>
      <c r="K3785" s="3">
        <v>42546</v>
      </c>
      <c r="N3785" s="1" t="s">
        <v>89</v>
      </c>
      <c r="O3785" s="1">
        <v>116970</v>
      </c>
      <c r="P3785" s="1">
        <v>2000</v>
      </c>
      <c r="Q3785" s="1">
        <v>134.36000000000001</v>
      </c>
      <c r="R3785" s="1337">
        <v>268720</v>
      </c>
      <c r="S3785" s="4">
        <v>-6471.16</v>
      </c>
      <c r="T3785" s="1">
        <v>121.76600000000001</v>
      </c>
      <c r="U3785" s="1337">
        <v>243532</v>
      </c>
      <c r="V3785" s="1">
        <v>0.61599999999999999</v>
      </c>
      <c r="W3785" s="1337">
        <v>1231.9000000000001</v>
      </c>
      <c r="X3785" s="1">
        <v>13</v>
      </c>
      <c r="Y3785" s="1">
        <v>130</v>
      </c>
      <c r="AA3785" s="1">
        <v>401</v>
      </c>
      <c r="AB3785" s="1337">
        <v>25188</v>
      </c>
    </row>
    <row r="3786" spans="1:28">
      <c r="A3786" s="1336" t="s">
        <v>1702</v>
      </c>
      <c r="B3786" s="2" t="s">
        <v>1772</v>
      </c>
      <c r="C3786" s="1" t="s">
        <v>1773</v>
      </c>
      <c r="D3786" s="1" t="s">
        <v>116</v>
      </c>
      <c r="E3786" s="1">
        <v>140083</v>
      </c>
      <c r="F3786" s="1336" t="s">
        <v>117</v>
      </c>
      <c r="G3786" s="1" t="s">
        <v>32</v>
      </c>
      <c r="H3786" s="1">
        <v>420230</v>
      </c>
      <c r="I3786" s="3">
        <v>42539</v>
      </c>
      <c r="J3786" s="3">
        <v>42517</v>
      </c>
      <c r="K3786" s="3">
        <v>42536</v>
      </c>
      <c r="L3786" s="1">
        <v>222802</v>
      </c>
      <c r="M3786" s="3">
        <v>42538</v>
      </c>
      <c r="N3786" s="1" t="s">
        <v>89</v>
      </c>
      <c r="O3786" s="1">
        <v>116550</v>
      </c>
      <c r="P3786" s="1">
        <v>100</v>
      </c>
      <c r="Q3786" s="1">
        <v>131.08000000000001</v>
      </c>
      <c r="R3786" s="1337">
        <v>13108</v>
      </c>
      <c r="S3786" s="1">
        <v>-651.55999999999995</v>
      </c>
      <c r="T3786" s="1">
        <v>121.76600000000001</v>
      </c>
      <c r="U3786" s="1337">
        <v>12176.6</v>
      </c>
      <c r="V3786" s="1">
        <v>0.61599999999999999</v>
      </c>
      <c r="W3786" s="1336">
        <v>61.594999999999999</v>
      </c>
      <c r="X3786" s="1">
        <v>13</v>
      </c>
      <c r="Y3786" s="1">
        <v>141</v>
      </c>
      <c r="AA3786" s="1">
        <v>401</v>
      </c>
      <c r="AB3786" s="1336">
        <v>931.4</v>
      </c>
    </row>
    <row r="3787" spans="1:28">
      <c r="A3787" s="1336" t="s">
        <v>1702</v>
      </c>
      <c r="B3787" s="2" t="s">
        <v>1774</v>
      </c>
      <c r="C3787" s="1" t="s">
        <v>1775</v>
      </c>
      <c r="D3787" s="1" t="s">
        <v>1776</v>
      </c>
      <c r="E3787" s="1">
        <v>140556</v>
      </c>
      <c r="F3787" s="1336" t="s">
        <v>73</v>
      </c>
      <c r="G3787" s="1" t="s">
        <v>32</v>
      </c>
      <c r="H3787" s="1">
        <v>421169</v>
      </c>
      <c r="I3787" s="3">
        <v>42548</v>
      </c>
      <c r="J3787" s="3">
        <v>42534</v>
      </c>
      <c r="K3787" s="3">
        <v>42548</v>
      </c>
      <c r="L3787" s="1">
        <v>223173</v>
      </c>
      <c r="M3787" s="3">
        <v>42545</v>
      </c>
      <c r="N3787" s="1" t="s">
        <v>42</v>
      </c>
      <c r="O3787" s="1">
        <v>21689</v>
      </c>
      <c r="P3787" s="1">
        <v>702</v>
      </c>
      <c r="Q3787" s="1">
        <v>127.8</v>
      </c>
      <c r="R3787" s="1337">
        <v>89715.6</v>
      </c>
      <c r="S3787" s="4">
        <v>-6876.49</v>
      </c>
      <c r="T3787" s="1">
        <v>121.76600000000001</v>
      </c>
      <c r="U3787" s="1337">
        <v>85479.73</v>
      </c>
      <c r="V3787" s="1">
        <v>0.61599999999999999</v>
      </c>
      <c r="W3787" s="1336">
        <v>432.39690000000002</v>
      </c>
      <c r="X3787" s="1">
        <v>13</v>
      </c>
      <c r="Y3787" s="1">
        <v>140</v>
      </c>
      <c r="AA3787" s="1">
        <v>401</v>
      </c>
      <c r="AB3787" s="1337">
        <v>4235.87</v>
      </c>
    </row>
    <row r="3788" spans="1:28">
      <c r="A3788" s="1336" t="s">
        <v>1702</v>
      </c>
      <c r="B3788" s="2" t="s">
        <v>1777</v>
      </c>
      <c r="C3788" s="1" t="s">
        <v>1775</v>
      </c>
      <c r="D3788" s="1" t="s">
        <v>65</v>
      </c>
      <c r="E3788" s="1">
        <v>140008</v>
      </c>
      <c r="F3788" s="1336" t="s">
        <v>123</v>
      </c>
      <c r="G3788" s="1" t="s">
        <v>32</v>
      </c>
      <c r="H3788" s="1">
        <v>418847</v>
      </c>
      <c r="I3788" s="3">
        <v>42528</v>
      </c>
      <c r="J3788" s="3">
        <v>42522</v>
      </c>
      <c r="K3788" s="3">
        <v>42541</v>
      </c>
      <c r="L3788" s="1">
        <v>221929</v>
      </c>
      <c r="M3788" s="3">
        <v>42528</v>
      </c>
      <c r="N3788" s="1" t="s">
        <v>89</v>
      </c>
      <c r="O3788" s="1">
        <v>116709</v>
      </c>
      <c r="P3788" s="1">
        <v>1000</v>
      </c>
      <c r="Q3788" s="1">
        <v>134.36000000000001</v>
      </c>
      <c r="R3788" s="1337">
        <v>134360</v>
      </c>
      <c r="S3788" s="4">
        <v>-3235.58</v>
      </c>
      <c r="T3788" s="1">
        <v>121.76600000000001</v>
      </c>
      <c r="U3788" s="1337">
        <v>121766</v>
      </c>
      <c r="V3788" s="1">
        <v>0.61599999999999999</v>
      </c>
      <c r="W3788" s="1336">
        <v>615.95000000000005</v>
      </c>
      <c r="X3788" s="1">
        <v>13</v>
      </c>
      <c r="Y3788" s="1">
        <v>141</v>
      </c>
      <c r="AA3788" s="1">
        <v>401</v>
      </c>
      <c r="AB3788" s="1337">
        <v>12594</v>
      </c>
    </row>
    <row r="3789" spans="1:28">
      <c r="A3789" s="1336" t="s">
        <v>1702</v>
      </c>
      <c r="B3789" s="2" t="s">
        <v>1777</v>
      </c>
      <c r="C3789" s="1" t="s">
        <v>1775</v>
      </c>
      <c r="D3789" s="1" t="s">
        <v>65</v>
      </c>
      <c r="E3789" s="1">
        <v>130023</v>
      </c>
      <c r="F3789" s="1336" t="s">
        <v>153</v>
      </c>
      <c r="G3789" s="1" t="s">
        <v>32</v>
      </c>
      <c r="H3789" s="1">
        <v>420446</v>
      </c>
      <c r="I3789" s="3">
        <v>42542</v>
      </c>
      <c r="J3789" s="3">
        <v>42528</v>
      </c>
      <c r="K3789" s="3">
        <v>42546</v>
      </c>
      <c r="N3789" s="1" t="s">
        <v>89</v>
      </c>
      <c r="O3789" s="1">
        <v>116914</v>
      </c>
      <c r="P3789" s="1">
        <v>1000</v>
      </c>
      <c r="Q3789" s="1">
        <v>134.88</v>
      </c>
      <c r="R3789" s="1337">
        <v>134880</v>
      </c>
      <c r="S3789" s="4">
        <v>-2715.58</v>
      </c>
      <c r="T3789" s="1">
        <v>121.76600000000001</v>
      </c>
      <c r="U3789" s="1337">
        <v>121766</v>
      </c>
      <c r="V3789" s="1">
        <v>0.61599999999999999</v>
      </c>
      <c r="W3789" s="1336">
        <v>615.95000000000005</v>
      </c>
      <c r="X3789" s="1">
        <v>13</v>
      </c>
      <c r="Y3789" s="1">
        <v>130</v>
      </c>
      <c r="AA3789" s="1">
        <v>401</v>
      </c>
      <c r="AB3789" s="1337">
        <v>13114</v>
      </c>
    </row>
    <row r="3790" spans="1:28">
      <c r="A3790" s="1336" t="s">
        <v>1702</v>
      </c>
      <c r="B3790" s="2" t="s">
        <v>1778</v>
      </c>
      <c r="C3790" s="1" t="s">
        <v>1779</v>
      </c>
      <c r="D3790" s="1" t="s">
        <v>65</v>
      </c>
      <c r="E3790" s="1">
        <v>140008</v>
      </c>
      <c r="F3790" s="1336" t="s">
        <v>123</v>
      </c>
      <c r="G3790" s="1" t="s">
        <v>32</v>
      </c>
      <c r="H3790" s="1">
        <v>419441</v>
      </c>
      <c r="I3790" s="3">
        <v>42534</v>
      </c>
      <c r="J3790" s="3">
        <v>42522</v>
      </c>
      <c r="K3790" s="3">
        <v>42541</v>
      </c>
      <c r="L3790" s="1">
        <v>222375</v>
      </c>
      <c r="M3790" s="3">
        <v>42532</v>
      </c>
      <c r="N3790" s="1" t="s">
        <v>89</v>
      </c>
      <c r="O3790" s="1">
        <v>116709</v>
      </c>
      <c r="P3790" s="1">
        <v>1000</v>
      </c>
      <c r="Q3790" s="1">
        <v>134.36000000000001</v>
      </c>
      <c r="R3790" s="1337">
        <v>134360</v>
      </c>
      <c r="S3790" s="4">
        <v>-3235.58</v>
      </c>
      <c r="T3790" s="1">
        <v>121.76600000000001</v>
      </c>
      <c r="U3790" s="1337">
        <v>121766</v>
      </c>
      <c r="V3790" s="1">
        <v>0.61599999999999999</v>
      </c>
      <c r="W3790" s="1336">
        <v>615.95000000000005</v>
      </c>
      <c r="X3790" s="1">
        <v>13</v>
      </c>
      <c r="Y3790" s="1">
        <v>141</v>
      </c>
      <c r="AA3790" s="1">
        <v>401</v>
      </c>
      <c r="AB3790" s="1337">
        <v>12594</v>
      </c>
    </row>
    <row r="3791" spans="1:28">
      <c r="A3791" s="1336" t="s">
        <v>1702</v>
      </c>
      <c r="B3791" s="2" t="s">
        <v>1780</v>
      </c>
      <c r="C3791" s="1" t="s">
        <v>1769</v>
      </c>
      <c r="D3791" s="1" t="s">
        <v>76</v>
      </c>
      <c r="E3791" s="1">
        <v>142060</v>
      </c>
      <c r="F3791" s="1336" t="s">
        <v>147</v>
      </c>
      <c r="G3791" s="1" t="s">
        <v>32</v>
      </c>
      <c r="H3791" s="1">
        <v>421434</v>
      </c>
      <c r="I3791" s="3">
        <v>42545</v>
      </c>
      <c r="J3791" s="3">
        <v>42500</v>
      </c>
      <c r="K3791" s="3">
        <v>42531</v>
      </c>
      <c r="N3791" s="1" t="s">
        <v>56</v>
      </c>
      <c r="O3791" s="1">
        <v>6038</v>
      </c>
      <c r="P3791" s="1">
        <v>500</v>
      </c>
      <c r="Q3791" s="1">
        <v>139.40190000000001</v>
      </c>
      <c r="R3791" s="1337">
        <v>69700.95</v>
      </c>
      <c r="S3791" s="4">
        <v>-2085.69</v>
      </c>
      <c r="T3791" s="1">
        <v>127.056</v>
      </c>
      <c r="U3791" s="1337">
        <v>63528</v>
      </c>
      <c r="V3791" s="1">
        <v>0.61599999999999999</v>
      </c>
      <c r="W3791" s="1336">
        <v>307.97500000000002</v>
      </c>
      <c r="X3791" s="1">
        <v>13</v>
      </c>
      <c r="Y3791" s="1">
        <v>143</v>
      </c>
      <c r="AA3791" s="1">
        <v>401</v>
      </c>
      <c r="AB3791" s="1337">
        <v>6172.95</v>
      </c>
    </row>
    <row r="3792" spans="1:28">
      <c r="A3792" s="1336" t="s">
        <v>1702</v>
      </c>
      <c r="B3792" s="2" t="s">
        <v>1781</v>
      </c>
      <c r="C3792" s="1" t="s">
        <v>1782</v>
      </c>
      <c r="D3792" s="1" t="s">
        <v>116</v>
      </c>
      <c r="E3792" s="1">
        <v>130099</v>
      </c>
      <c r="F3792" s="1336" t="s">
        <v>150</v>
      </c>
      <c r="G3792" s="1" t="s">
        <v>32</v>
      </c>
      <c r="H3792" s="1">
        <v>418119</v>
      </c>
      <c r="I3792" s="3">
        <v>42523</v>
      </c>
      <c r="J3792" s="3">
        <v>42503</v>
      </c>
      <c r="K3792" s="3">
        <v>42526</v>
      </c>
      <c r="L3792" s="1">
        <v>221483</v>
      </c>
      <c r="M3792" s="3">
        <v>42522</v>
      </c>
      <c r="N3792" s="1" t="s">
        <v>89</v>
      </c>
      <c r="O3792" s="1">
        <v>116114</v>
      </c>
      <c r="P3792" s="1">
        <v>1000</v>
      </c>
      <c r="Q3792" s="1">
        <v>194.69</v>
      </c>
      <c r="R3792" s="1337">
        <v>194690</v>
      </c>
      <c r="S3792" s="4">
        <v>6340.47</v>
      </c>
      <c r="T3792" s="1">
        <v>166.68100000000001</v>
      </c>
      <c r="U3792" s="1337">
        <v>166681</v>
      </c>
      <c r="V3792" s="1">
        <v>0.85460000000000003</v>
      </c>
      <c r="W3792" s="1336">
        <v>854.59</v>
      </c>
      <c r="X3792" s="1">
        <v>13</v>
      </c>
      <c r="Y3792" s="1">
        <v>130</v>
      </c>
      <c r="AA3792" s="1">
        <v>401</v>
      </c>
      <c r="AB3792" s="1337">
        <v>28009</v>
      </c>
    </row>
    <row r="3793" spans="1:28">
      <c r="A3793" s="1336" t="s">
        <v>1702</v>
      </c>
      <c r="B3793" s="2" t="s">
        <v>1781</v>
      </c>
      <c r="C3793" s="1" t="s">
        <v>1782</v>
      </c>
      <c r="D3793" s="1" t="s">
        <v>116</v>
      </c>
      <c r="E3793" s="1">
        <v>130322</v>
      </c>
      <c r="F3793" s="1336" t="s">
        <v>142</v>
      </c>
      <c r="G3793" s="1" t="s">
        <v>32</v>
      </c>
      <c r="H3793" s="1">
        <v>419687</v>
      </c>
      <c r="I3793" s="3">
        <v>42535</v>
      </c>
      <c r="J3793" s="3">
        <v>42514</v>
      </c>
      <c r="K3793" s="3">
        <v>42536</v>
      </c>
      <c r="L3793" s="1">
        <v>222467</v>
      </c>
      <c r="M3793" s="3">
        <v>42534</v>
      </c>
      <c r="N3793" s="1" t="s">
        <v>89</v>
      </c>
      <c r="O3793" s="1">
        <v>116410</v>
      </c>
      <c r="P3793" s="1">
        <v>500</v>
      </c>
      <c r="Q3793" s="1">
        <v>185.12</v>
      </c>
      <c r="R3793" s="1337">
        <v>92560</v>
      </c>
      <c r="S3793" s="4">
        <v>-1614.77</v>
      </c>
      <c r="T3793" s="1">
        <v>166.68100000000001</v>
      </c>
      <c r="U3793" s="1337">
        <v>83340.5</v>
      </c>
      <c r="V3793" s="1">
        <v>0.85460000000000003</v>
      </c>
      <c r="W3793" s="1336">
        <v>427.29500000000002</v>
      </c>
      <c r="X3793" s="1">
        <v>13</v>
      </c>
      <c r="Y3793" s="1">
        <v>135</v>
      </c>
      <c r="Z3793" s="1" t="s">
        <v>143</v>
      </c>
      <c r="AA3793" s="1">
        <v>401</v>
      </c>
      <c r="AB3793" s="1337">
        <v>9219.5</v>
      </c>
    </row>
    <row r="3794" spans="1:28">
      <c r="A3794" s="1336" t="s">
        <v>1702</v>
      </c>
      <c r="B3794" s="2" t="s">
        <v>1781</v>
      </c>
      <c r="C3794" s="1" t="s">
        <v>1782</v>
      </c>
      <c r="D3794" s="1" t="s">
        <v>116</v>
      </c>
      <c r="E3794" s="1">
        <v>130375</v>
      </c>
      <c r="F3794" s="1336" t="s">
        <v>458</v>
      </c>
      <c r="G3794" s="1" t="s">
        <v>32</v>
      </c>
      <c r="H3794" s="1">
        <v>419742</v>
      </c>
      <c r="I3794" s="3">
        <v>42535</v>
      </c>
      <c r="J3794" s="3">
        <v>42531</v>
      </c>
      <c r="K3794" s="3">
        <v>42535</v>
      </c>
      <c r="L3794" s="1">
        <v>222487</v>
      </c>
      <c r="M3794" s="3">
        <v>42535</v>
      </c>
      <c r="N3794" s="1" t="s">
        <v>89</v>
      </c>
      <c r="O3794" s="1">
        <v>117134</v>
      </c>
      <c r="P3794" s="1">
        <v>100</v>
      </c>
      <c r="Q3794" s="1">
        <v>192.2</v>
      </c>
      <c r="R3794" s="1337">
        <v>19220</v>
      </c>
      <c r="S3794" s="1">
        <v>385.05</v>
      </c>
      <c r="T3794" s="1">
        <v>166.68100000000001</v>
      </c>
      <c r="U3794" s="1337">
        <v>16668.099999999999</v>
      </c>
      <c r="V3794" s="1">
        <v>0.85460000000000003</v>
      </c>
      <c r="W3794" s="1336">
        <v>85.459000000000003</v>
      </c>
      <c r="X3794" s="1">
        <v>13</v>
      </c>
      <c r="Y3794" s="1">
        <v>135</v>
      </c>
      <c r="Z3794" s="1" t="s">
        <v>259</v>
      </c>
      <c r="AA3794" s="1">
        <v>401</v>
      </c>
      <c r="AB3794" s="1337">
        <v>2551.9</v>
      </c>
    </row>
    <row r="3795" spans="1:28">
      <c r="A3795" s="1336" t="s">
        <v>1702</v>
      </c>
      <c r="B3795" s="2" t="s">
        <v>1781</v>
      </c>
      <c r="C3795" s="1" t="s">
        <v>1782</v>
      </c>
      <c r="D3795" s="1" t="s">
        <v>116</v>
      </c>
      <c r="E3795" s="1">
        <v>130347</v>
      </c>
      <c r="F3795" s="1336" t="s">
        <v>88</v>
      </c>
      <c r="G3795" s="1" t="s">
        <v>32</v>
      </c>
      <c r="H3795" s="1">
        <v>420073</v>
      </c>
      <c r="I3795" s="3">
        <v>42537</v>
      </c>
      <c r="J3795" s="3">
        <v>42536</v>
      </c>
      <c r="K3795" s="3">
        <v>42537</v>
      </c>
      <c r="L3795" s="1">
        <v>222653</v>
      </c>
      <c r="M3795" s="3">
        <v>42536</v>
      </c>
      <c r="N3795" s="1" t="s">
        <v>89</v>
      </c>
      <c r="O3795" s="1">
        <v>117244</v>
      </c>
      <c r="P3795" s="1">
        <v>100</v>
      </c>
      <c r="Q3795" s="1">
        <v>185.84</v>
      </c>
      <c r="R3795" s="1337">
        <v>18584</v>
      </c>
      <c r="S3795" s="1">
        <v>-250.95</v>
      </c>
      <c r="T3795" s="1">
        <v>166.68100000000001</v>
      </c>
      <c r="U3795" s="1337">
        <v>16668.099999999999</v>
      </c>
      <c r="V3795" s="1">
        <v>0.85460000000000003</v>
      </c>
      <c r="W3795" s="1336">
        <v>85.459000000000003</v>
      </c>
      <c r="X3795" s="1">
        <v>13</v>
      </c>
      <c r="Y3795" s="1">
        <v>135</v>
      </c>
      <c r="Z3795" s="1" t="s">
        <v>90</v>
      </c>
      <c r="AA3795" s="1">
        <v>401</v>
      </c>
      <c r="AB3795" s="1337">
        <v>1915.9</v>
      </c>
    </row>
    <row r="3796" spans="1:28">
      <c r="A3796" s="1336" t="s">
        <v>1702</v>
      </c>
      <c r="B3796" s="2" t="s">
        <v>1783</v>
      </c>
      <c r="C3796" s="1" t="s">
        <v>1782</v>
      </c>
      <c r="D3796" s="1" t="s">
        <v>87</v>
      </c>
      <c r="E3796" s="1">
        <v>130375</v>
      </c>
      <c r="F3796" s="1336" t="s">
        <v>458</v>
      </c>
      <c r="G3796" s="1" t="s">
        <v>32</v>
      </c>
      <c r="H3796" s="1">
        <v>419057</v>
      </c>
      <c r="I3796" s="3">
        <v>42530</v>
      </c>
      <c r="J3796" s="3">
        <v>42528</v>
      </c>
      <c r="K3796" s="3">
        <v>42528</v>
      </c>
      <c r="L3796" s="1">
        <v>222148</v>
      </c>
      <c r="M3796" s="3">
        <v>42530</v>
      </c>
      <c r="N3796" s="1" t="s">
        <v>89</v>
      </c>
      <c r="O3796" s="1">
        <v>116948</v>
      </c>
      <c r="P3796" s="1">
        <v>200</v>
      </c>
      <c r="Q3796" s="1">
        <v>194.15</v>
      </c>
      <c r="R3796" s="1337">
        <v>38830</v>
      </c>
      <c r="S3796" s="4">
        <v>1160.0899999999999</v>
      </c>
      <c r="T3796" s="1">
        <v>166.68100000000001</v>
      </c>
      <c r="U3796" s="1337">
        <v>33336.199999999997</v>
      </c>
      <c r="V3796" s="1">
        <v>0.85460000000000003</v>
      </c>
      <c r="W3796" s="1336">
        <v>170.91800000000001</v>
      </c>
      <c r="X3796" s="1">
        <v>13</v>
      </c>
      <c r="Y3796" s="1">
        <v>135</v>
      </c>
      <c r="Z3796" s="1" t="s">
        <v>259</v>
      </c>
      <c r="AA3796" s="1">
        <v>401</v>
      </c>
      <c r="AB3796" s="1337">
        <v>5493.8</v>
      </c>
    </row>
    <row r="3797" spans="1:28">
      <c r="A3797" s="1336" t="s">
        <v>1702</v>
      </c>
      <c r="B3797" s="2" t="s">
        <v>1783</v>
      </c>
      <c r="C3797" s="1" t="s">
        <v>1782</v>
      </c>
      <c r="D3797" s="1" t="s">
        <v>87</v>
      </c>
      <c r="E3797" s="1">
        <v>130375</v>
      </c>
      <c r="F3797" s="1336" t="s">
        <v>458</v>
      </c>
      <c r="G3797" s="1" t="s">
        <v>32</v>
      </c>
      <c r="H3797" s="1">
        <v>420923</v>
      </c>
      <c r="I3797" s="3">
        <v>42544</v>
      </c>
      <c r="J3797" s="3">
        <v>42542</v>
      </c>
      <c r="K3797" s="3">
        <v>42542</v>
      </c>
      <c r="L3797" s="1">
        <v>223090</v>
      </c>
      <c r="M3797" s="3">
        <v>42544</v>
      </c>
      <c r="N3797" s="1" t="s">
        <v>89</v>
      </c>
      <c r="O3797" s="1">
        <v>117382</v>
      </c>
      <c r="P3797" s="1">
        <v>200</v>
      </c>
      <c r="Q3797" s="1">
        <v>192.2</v>
      </c>
      <c r="R3797" s="1337">
        <v>38440</v>
      </c>
      <c r="S3797" s="1">
        <v>770.09</v>
      </c>
      <c r="T3797" s="1">
        <v>166.68100000000001</v>
      </c>
      <c r="U3797" s="1337">
        <v>33336.199999999997</v>
      </c>
      <c r="V3797" s="1">
        <v>0.85460000000000003</v>
      </c>
      <c r="W3797" s="1336">
        <v>170.91800000000001</v>
      </c>
      <c r="X3797" s="1">
        <v>13</v>
      </c>
      <c r="Y3797" s="1">
        <v>135</v>
      </c>
      <c r="Z3797" s="1" t="s">
        <v>259</v>
      </c>
      <c r="AA3797" s="1">
        <v>401</v>
      </c>
      <c r="AB3797" s="1337">
        <v>5103.8</v>
      </c>
    </row>
    <row r="3798" spans="1:28">
      <c r="A3798" s="1336" t="s">
        <v>1702</v>
      </c>
      <c r="B3798" s="2" t="s">
        <v>1784</v>
      </c>
      <c r="C3798" s="1" t="s">
        <v>1782</v>
      </c>
      <c r="D3798" s="1" t="s">
        <v>1785</v>
      </c>
      <c r="E3798" s="1">
        <v>140556</v>
      </c>
      <c r="F3798" s="1336" t="s">
        <v>73</v>
      </c>
      <c r="G3798" s="1" t="s">
        <v>32</v>
      </c>
      <c r="H3798" s="1">
        <v>421167</v>
      </c>
      <c r="I3798" s="3">
        <v>42548</v>
      </c>
      <c r="J3798" s="3">
        <v>42534</v>
      </c>
      <c r="K3798" s="3">
        <v>42548</v>
      </c>
      <c r="L3798" s="1">
        <v>223171</v>
      </c>
      <c r="M3798" s="3">
        <v>42545</v>
      </c>
      <c r="N3798" s="1" t="s">
        <v>42</v>
      </c>
      <c r="O3798" s="1">
        <v>21689</v>
      </c>
      <c r="P3798" s="1">
        <v>340</v>
      </c>
      <c r="Q3798" s="1">
        <v>176.09</v>
      </c>
      <c r="R3798" s="1337">
        <v>59870.6</v>
      </c>
      <c r="S3798" s="4">
        <v>-4168.24</v>
      </c>
      <c r="T3798" s="1">
        <v>166.68100000000001</v>
      </c>
      <c r="U3798" s="1337">
        <v>56671.54</v>
      </c>
      <c r="V3798" s="1">
        <v>0.85460000000000003</v>
      </c>
      <c r="W3798" s="1336">
        <v>290.56060000000002</v>
      </c>
      <c r="X3798" s="1">
        <v>13</v>
      </c>
      <c r="Y3798" s="1">
        <v>140</v>
      </c>
      <c r="AA3798" s="1">
        <v>401</v>
      </c>
      <c r="AB3798" s="1337">
        <v>3199.06</v>
      </c>
    </row>
    <row r="3799" spans="1:28">
      <c r="A3799" s="1336" t="s">
        <v>1702</v>
      </c>
      <c r="B3799" s="2" t="s">
        <v>1786</v>
      </c>
      <c r="C3799" s="1" t="s">
        <v>1782</v>
      </c>
      <c r="D3799" s="1" t="s">
        <v>1000</v>
      </c>
      <c r="E3799" s="1">
        <v>130375</v>
      </c>
      <c r="F3799" s="1336" t="s">
        <v>458</v>
      </c>
      <c r="G3799" s="1" t="s">
        <v>32</v>
      </c>
      <c r="H3799" s="1">
        <v>419743</v>
      </c>
      <c r="I3799" s="3">
        <v>42535</v>
      </c>
      <c r="J3799" s="3">
        <v>42534</v>
      </c>
      <c r="K3799" s="3">
        <v>42534</v>
      </c>
      <c r="L3799" s="1">
        <v>222507</v>
      </c>
      <c r="M3799" s="3">
        <v>42535</v>
      </c>
      <c r="N3799" s="1" t="s">
        <v>89</v>
      </c>
      <c r="O3799" s="1">
        <v>117141</v>
      </c>
      <c r="P3799" s="1">
        <v>800</v>
      </c>
      <c r="Q3799" s="1">
        <v>192.2</v>
      </c>
      <c r="R3799" s="1337">
        <v>153760</v>
      </c>
      <c r="S3799" s="4">
        <v>3080.38</v>
      </c>
      <c r="T3799" s="1">
        <v>166.68100000000001</v>
      </c>
      <c r="U3799" s="1337">
        <v>133344.79999999999</v>
      </c>
      <c r="V3799" s="1">
        <v>0.85460000000000003</v>
      </c>
      <c r="W3799" s="1336">
        <v>683.67200000000003</v>
      </c>
      <c r="X3799" s="1">
        <v>13</v>
      </c>
      <c r="Y3799" s="1">
        <v>135</v>
      </c>
      <c r="Z3799" s="1" t="s">
        <v>259</v>
      </c>
      <c r="AA3799" s="1">
        <v>401</v>
      </c>
      <c r="AB3799" s="1337">
        <v>20415.2</v>
      </c>
    </row>
    <row r="3800" spans="1:28">
      <c r="A3800" s="1336" t="s">
        <v>1702</v>
      </c>
      <c r="B3800" s="2" t="s">
        <v>1787</v>
      </c>
      <c r="C3800" s="1" t="s">
        <v>1782</v>
      </c>
      <c r="D3800" s="1" t="s">
        <v>76</v>
      </c>
      <c r="E3800" s="1">
        <v>130099</v>
      </c>
      <c r="F3800" s="1336" t="s">
        <v>150</v>
      </c>
      <c r="G3800" s="1" t="s">
        <v>32</v>
      </c>
      <c r="H3800" s="1">
        <v>420019</v>
      </c>
      <c r="I3800" s="3">
        <v>42537</v>
      </c>
      <c r="J3800" s="3">
        <v>42515</v>
      </c>
      <c r="K3800" s="3">
        <v>42536</v>
      </c>
      <c r="L3800" s="1">
        <v>222662</v>
      </c>
      <c r="M3800" s="3">
        <v>42536</v>
      </c>
      <c r="N3800" s="1" t="s">
        <v>89</v>
      </c>
      <c r="O3800" s="1">
        <v>116433</v>
      </c>
      <c r="P3800" s="1">
        <v>500</v>
      </c>
      <c r="Q3800" s="1">
        <v>189.63</v>
      </c>
      <c r="R3800" s="1337">
        <v>94815</v>
      </c>
      <c r="S3800" s="1">
        <v>640.24</v>
      </c>
      <c r="T3800" s="1">
        <v>166.68100000000001</v>
      </c>
      <c r="U3800" s="1337">
        <v>83340.5</v>
      </c>
      <c r="V3800" s="1">
        <v>0.85460000000000003</v>
      </c>
      <c r="W3800" s="1336">
        <v>427.29500000000002</v>
      </c>
      <c r="X3800" s="1">
        <v>13</v>
      </c>
      <c r="Y3800" s="1">
        <v>130</v>
      </c>
      <c r="AA3800" s="1">
        <v>401</v>
      </c>
      <c r="AB3800" s="1337">
        <v>11474.5</v>
      </c>
    </row>
    <row r="3801" spans="1:28">
      <c r="A3801" s="1336" t="s">
        <v>1702</v>
      </c>
      <c r="B3801" s="2" t="s">
        <v>1788</v>
      </c>
      <c r="C3801" s="1" t="s">
        <v>1782</v>
      </c>
      <c r="D3801" s="1" t="s">
        <v>1789</v>
      </c>
      <c r="E3801" s="1">
        <v>140556</v>
      </c>
      <c r="F3801" s="1336" t="s">
        <v>73</v>
      </c>
      <c r="G3801" s="1" t="s">
        <v>32</v>
      </c>
      <c r="H3801" s="1">
        <v>421168</v>
      </c>
      <c r="I3801" s="3">
        <v>42548</v>
      </c>
      <c r="J3801" s="3">
        <v>42534</v>
      </c>
      <c r="K3801" s="3">
        <v>42548</v>
      </c>
      <c r="L3801" s="1">
        <v>223172</v>
      </c>
      <c r="M3801" s="3">
        <v>42545</v>
      </c>
      <c r="N3801" s="1" t="s">
        <v>42</v>
      </c>
      <c r="O3801" s="1">
        <v>21689</v>
      </c>
      <c r="P3801" s="1">
        <v>808</v>
      </c>
      <c r="Q3801" s="1">
        <v>176.09</v>
      </c>
      <c r="R3801" s="1337">
        <v>142280.72</v>
      </c>
      <c r="S3801" s="4">
        <v>-9905.7000000000007</v>
      </c>
      <c r="T3801" s="1">
        <v>166.68100000000001</v>
      </c>
      <c r="U3801" s="1337">
        <v>134678.25</v>
      </c>
      <c r="V3801" s="1">
        <v>0.85460000000000003</v>
      </c>
      <c r="W3801" s="1336">
        <v>690.50869999999998</v>
      </c>
      <c r="X3801" s="1">
        <v>13</v>
      </c>
      <c r="Y3801" s="1">
        <v>140</v>
      </c>
      <c r="AA3801" s="1">
        <v>401</v>
      </c>
      <c r="AB3801" s="1337">
        <v>7602.47</v>
      </c>
    </row>
    <row r="3802" spans="1:28">
      <c r="A3802" s="1336" t="s">
        <v>1702</v>
      </c>
      <c r="B3802" s="2" t="s">
        <v>1790</v>
      </c>
      <c r="C3802" s="1" t="s">
        <v>1782</v>
      </c>
      <c r="D3802" s="1" t="s">
        <v>1791</v>
      </c>
      <c r="E3802" s="1">
        <v>140556</v>
      </c>
      <c r="F3802" s="1336" t="s">
        <v>73</v>
      </c>
      <c r="G3802" s="1" t="s">
        <v>32</v>
      </c>
      <c r="H3802" s="1">
        <v>421168</v>
      </c>
      <c r="I3802" s="3">
        <v>42548</v>
      </c>
      <c r="J3802" s="3">
        <v>42534</v>
      </c>
      <c r="K3802" s="3">
        <v>42548</v>
      </c>
      <c r="L3802" s="1">
        <v>223172</v>
      </c>
      <c r="M3802" s="3">
        <v>42545</v>
      </c>
      <c r="N3802" s="1" t="s">
        <v>42</v>
      </c>
      <c r="O3802" s="1">
        <v>21689</v>
      </c>
      <c r="P3802" s="1">
        <v>984</v>
      </c>
      <c r="Q3802" s="1">
        <v>176.09</v>
      </c>
      <c r="R3802" s="1337">
        <v>173272.56</v>
      </c>
      <c r="S3802" s="4">
        <v>-12063.37</v>
      </c>
      <c r="T3802" s="1">
        <v>166.68100000000001</v>
      </c>
      <c r="U3802" s="1337">
        <v>164014.1</v>
      </c>
      <c r="V3802" s="1">
        <v>0.85460000000000003</v>
      </c>
      <c r="W3802" s="1336">
        <v>840.91660000000002</v>
      </c>
      <c r="X3802" s="1">
        <v>13</v>
      </c>
      <c r="Y3802" s="1">
        <v>140</v>
      </c>
      <c r="AA3802" s="1">
        <v>401</v>
      </c>
      <c r="AB3802" s="1337">
        <v>9258.4599999999991</v>
      </c>
    </row>
    <row r="3803" spans="1:28">
      <c r="A3803" s="1336" t="s">
        <v>1702</v>
      </c>
      <c r="B3803" s="2" t="s">
        <v>1792</v>
      </c>
      <c r="C3803" s="1" t="s">
        <v>1782</v>
      </c>
      <c r="D3803" s="1" t="s">
        <v>65</v>
      </c>
      <c r="E3803" s="1">
        <v>140008</v>
      </c>
      <c r="F3803" s="1336" t="s">
        <v>123</v>
      </c>
      <c r="G3803" s="1" t="s">
        <v>32</v>
      </c>
      <c r="H3803" s="1">
        <v>418809</v>
      </c>
      <c r="I3803" s="3">
        <v>42528</v>
      </c>
      <c r="J3803" s="3">
        <v>42522</v>
      </c>
      <c r="K3803" s="3">
        <v>42527</v>
      </c>
      <c r="L3803" s="1">
        <v>221916</v>
      </c>
      <c r="M3803" s="3">
        <v>42528</v>
      </c>
      <c r="N3803" s="1" t="s">
        <v>89</v>
      </c>
      <c r="O3803" s="1">
        <v>116709</v>
      </c>
      <c r="P3803" s="1">
        <v>2000</v>
      </c>
      <c r="Q3803" s="1">
        <v>185.12</v>
      </c>
      <c r="R3803" s="1337">
        <v>370240</v>
      </c>
      <c r="S3803" s="4">
        <v>-6459.06</v>
      </c>
      <c r="T3803" s="1">
        <v>166.68100000000001</v>
      </c>
      <c r="U3803" s="1337">
        <v>333362</v>
      </c>
      <c r="V3803" s="1">
        <v>0.85460000000000003</v>
      </c>
      <c r="W3803" s="1337">
        <v>1709.18</v>
      </c>
      <c r="X3803" s="1">
        <v>13</v>
      </c>
      <c r="Y3803" s="1">
        <v>141</v>
      </c>
      <c r="AA3803" s="1">
        <v>401</v>
      </c>
      <c r="AB3803" s="1337">
        <v>36878</v>
      </c>
    </row>
    <row r="3804" spans="1:28">
      <c r="A3804" s="1336" t="s">
        <v>1702</v>
      </c>
      <c r="B3804" s="2" t="s">
        <v>1792</v>
      </c>
      <c r="C3804" s="1" t="s">
        <v>1782</v>
      </c>
      <c r="D3804" s="1" t="s">
        <v>65</v>
      </c>
      <c r="E3804" s="1">
        <v>130241</v>
      </c>
      <c r="F3804" s="1336" t="s">
        <v>368</v>
      </c>
      <c r="G3804" s="1" t="s">
        <v>32</v>
      </c>
      <c r="H3804" s="1">
        <v>418914</v>
      </c>
      <c r="I3804" s="3">
        <v>42529</v>
      </c>
      <c r="J3804" s="3">
        <v>42528</v>
      </c>
      <c r="K3804" s="3">
        <v>42529</v>
      </c>
      <c r="L3804" s="1">
        <v>221966</v>
      </c>
      <c r="M3804" s="3">
        <v>42528</v>
      </c>
      <c r="N3804" s="1" t="s">
        <v>89</v>
      </c>
      <c r="O3804" s="1">
        <v>116898</v>
      </c>
      <c r="P3804" s="1">
        <v>2000</v>
      </c>
      <c r="Q3804" s="1">
        <v>176.09</v>
      </c>
      <c r="R3804" s="1337">
        <v>352180</v>
      </c>
      <c r="S3804" s="4">
        <v>-24519.06</v>
      </c>
      <c r="T3804" s="1">
        <v>166.68100000000001</v>
      </c>
      <c r="U3804" s="1337">
        <v>333362</v>
      </c>
      <c r="V3804" s="1">
        <v>0.85460000000000003</v>
      </c>
      <c r="W3804" s="1337">
        <v>1709.18</v>
      </c>
      <c r="X3804" s="1">
        <v>13</v>
      </c>
      <c r="Y3804" s="1">
        <v>135</v>
      </c>
      <c r="Z3804" s="1" t="s">
        <v>143</v>
      </c>
      <c r="AA3804" s="1">
        <v>401</v>
      </c>
      <c r="AB3804" s="1337">
        <v>18818</v>
      </c>
    </row>
    <row r="3805" spans="1:28">
      <c r="A3805" s="1336" t="s">
        <v>1702</v>
      </c>
      <c r="B3805" s="2" t="s">
        <v>1792</v>
      </c>
      <c r="C3805" s="1" t="s">
        <v>1782</v>
      </c>
      <c r="D3805" s="1" t="s">
        <v>65</v>
      </c>
      <c r="E3805" s="1">
        <v>130013</v>
      </c>
      <c r="F3805" s="1336" t="s">
        <v>221</v>
      </c>
      <c r="G3805" s="1" t="s">
        <v>32</v>
      </c>
      <c r="H3805" s="1">
        <v>419076</v>
      </c>
      <c r="I3805" s="3">
        <v>42530</v>
      </c>
      <c r="J3805" s="3">
        <v>42530</v>
      </c>
      <c r="K3805" s="3">
        <v>42531</v>
      </c>
      <c r="N3805" s="1" t="s">
        <v>89</v>
      </c>
      <c r="O3805" s="1">
        <v>117067</v>
      </c>
      <c r="P3805" s="1">
        <v>1000</v>
      </c>
      <c r="Q3805" s="1">
        <v>183.98</v>
      </c>
      <c r="R3805" s="1337">
        <v>183980</v>
      </c>
      <c r="S3805" s="4">
        <v>-4369.53</v>
      </c>
      <c r="T3805" s="1">
        <v>166.68100000000001</v>
      </c>
      <c r="U3805" s="1337">
        <v>166681</v>
      </c>
      <c r="V3805" s="1">
        <v>0.85460000000000003</v>
      </c>
      <c r="W3805" s="1336">
        <v>854.59</v>
      </c>
      <c r="X3805" s="1">
        <v>13</v>
      </c>
      <c r="Y3805" s="1">
        <v>130</v>
      </c>
      <c r="AA3805" s="1">
        <v>401</v>
      </c>
      <c r="AB3805" s="1337">
        <v>17299</v>
      </c>
    </row>
    <row r="3806" spans="1:28">
      <c r="A3806" s="1336" t="s">
        <v>1702</v>
      </c>
      <c r="B3806" s="2" t="s">
        <v>1792</v>
      </c>
      <c r="C3806" s="1" t="s">
        <v>1782</v>
      </c>
      <c r="D3806" s="1" t="s">
        <v>65</v>
      </c>
      <c r="E3806" s="1">
        <v>130308</v>
      </c>
      <c r="F3806" s="1336" t="s">
        <v>126</v>
      </c>
      <c r="G3806" s="1" t="s">
        <v>32</v>
      </c>
      <c r="H3806" s="1">
        <v>419094</v>
      </c>
      <c r="I3806" s="3">
        <v>42531</v>
      </c>
      <c r="J3806" s="3">
        <v>42529</v>
      </c>
      <c r="K3806" s="3">
        <v>42530</v>
      </c>
      <c r="N3806" s="1" t="s">
        <v>89</v>
      </c>
      <c r="O3806" s="1">
        <v>116980</v>
      </c>
      <c r="P3806" s="1">
        <v>2000</v>
      </c>
      <c r="Q3806" s="1">
        <v>185.84</v>
      </c>
      <c r="R3806" s="1337">
        <v>371680</v>
      </c>
      <c r="S3806" s="4">
        <v>-5019.0600000000004</v>
      </c>
      <c r="T3806" s="1">
        <v>166.68100000000001</v>
      </c>
      <c r="U3806" s="1337">
        <v>333362</v>
      </c>
      <c r="V3806" s="1">
        <v>0.85460000000000003</v>
      </c>
      <c r="W3806" s="1337">
        <v>1709.18</v>
      </c>
      <c r="X3806" s="1">
        <v>13</v>
      </c>
      <c r="Y3806" s="1">
        <v>141</v>
      </c>
      <c r="AA3806" s="1">
        <v>401</v>
      </c>
      <c r="AB3806" s="1337">
        <v>38318</v>
      </c>
    </row>
    <row r="3807" spans="1:28">
      <c r="A3807" s="1336" t="s">
        <v>1702</v>
      </c>
      <c r="B3807" s="2" t="s">
        <v>1792</v>
      </c>
      <c r="C3807" s="1" t="s">
        <v>1782</v>
      </c>
      <c r="D3807" s="1" t="s">
        <v>65</v>
      </c>
      <c r="E3807" s="1">
        <v>130322</v>
      </c>
      <c r="F3807" s="1336" t="s">
        <v>142</v>
      </c>
      <c r="G3807" s="1" t="s">
        <v>32</v>
      </c>
      <c r="H3807" s="1">
        <v>419750</v>
      </c>
      <c r="I3807" s="3">
        <v>42535</v>
      </c>
      <c r="J3807" s="3">
        <v>42531</v>
      </c>
      <c r="K3807" s="3">
        <v>42536</v>
      </c>
      <c r="L3807" s="1">
        <v>222519</v>
      </c>
      <c r="M3807" s="3">
        <v>42535</v>
      </c>
      <c r="N3807" s="1" t="s">
        <v>89</v>
      </c>
      <c r="O3807" s="1">
        <v>117095</v>
      </c>
      <c r="P3807" s="1">
        <v>1000</v>
      </c>
      <c r="Q3807" s="1">
        <v>185.12</v>
      </c>
      <c r="R3807" s="1337">
        <v>185120</v>
      </c>
      <c r="S3807" s="4">
        <v>-3229.53</v>
      </c>
      <c r="T3807" s="1">
        <v>166.68100000000001</v>
      </c>
      <c r="U3807" s="1337">
        <v>166681</v>
      </c>
      <c r="V3807" s="1">
        <v>0.85460000000000003</v>
      </c>
      <c r="W3807" s="1336">
        <v>854.59</v>
      </c>
      <c r="X3807" s="1">
        <v>13</v>
      </c>
      <c r="Y3807" s="1">
        <v>135</v>
      </c>
      <c r="Z3807" s="1" t="s">
        <v>143</v>
      </c>
      <c r="AA3807" s="1">
        <v>401</v>
      </c>
      <c r="AB3807" s="1337">
        <v>18439</v>
      </c>
    </row>
    <row r="3808" spans="1:28">
      <c r="A3808" s="1336" t="s">
        <v>1702</v>
      </c>
      <c r="B3808" s="2" t="s">
        <v>1792</v>
      </c>
      <c r="C3808" s="1" t="s">
        <v>1782</v>
      </c>
      <c r="D3808" s="1" t="s">
        <v>65</v>
      </c>
      <c r="E3808" s="1">
        <v>140083</v>
      </c>
      <c r="F3808" s="1336" t="s">
        <v>117</v>
      </c>
      <c r="G3808" s="1" t="s">
        <v>32</v>
      </c>
      <c r="H3808" s="1">
        <v>419766</v>
      </c>
      <c r="I3808" s="3">
        <v>42535</v>
      </c>
      <c r="J3808" s="3">
        <v>42531</v>
      </c>
      <c r="K3808" s="3">
        <v>42534</v>
      </c>
      <c r="L3808" s="1">
        <v>222446</v>
      </c>
      <c r="M3808" s="3">
        <v>42534</v>
      </c>
      <c r="N3808" s="1" t="s">
        <v>89</v>
      </c>
      <c r="O3808" s="1">
        <v>117102</v>
      </c>
      <c r="P3808" s="1">
        <v>4000</v>
      </c>
      <c r="Q3808" s="1">
        <v>180.6</v>
      </c>
      <c r="R3808" s="1337">
        <v>722400</v>
      </c>
      <c r="S3808" s="4">
        <v>-30998.12</v>
      </c>
      <c r="T3808" s="1">
        <v>166.68100000000001</v>
      </c>
      <c r="U3808" s="1337">
        <v>666724</v>
      </c>
      <c r="V3808" s="1">
        <v>0.85460000000000003</v>
      </c>
      <c r="W3808" s="1337">
        <v>3418.36</v>
      </c>
      <c r="X3808" s="1">
        <v>13</v>
      </c>
      <c r="Y3808" s="1">
        <v>141</v>
      </c>
      <c r="AA3808" s="1">
        <v>401</v>
      </c>
      <c r="AB3808" s="1337">
        <v>55676</v>
      </c>
    </row>
    <row r="3809" spans="1:28">
      <c r="A3809" s="1336" t="s">
        <v>1702</v>
      </c>
      <c r="B3809" s="2" t="s">
        <v>1792</v>
      </c>
      <c r="C3809" s="1" t="s">
        <v>1782</v>
      </c>
      <c r="D3809" s="1" t="s">
        <v>65</v>
      </c>
      <c r="E3809" s="1">
        <v>130023</v>
      </c>
      <c r="F3809" s="1336" t="s">
        <v>153</v>
      </c>
      <c r="G3809" s="1" t="s">
        <v>32</v>
      </c>
      <c r="H3809" s="1">
        <v>419977</v>
      </c>
      <c r="I3809" s="3">
        <v>42538</v>
      </c>
      <c r="J3809" s="3">
        <v>42528</v>
      </c>
      <c r="K3809" s="3">
        <v>42529</v>
      </c>
      <c r="N3809" s="1" t="s">
        <v>89</v>
      </c>
      <c r="O3809" s="1">
        <v>116914</v>
      </c>
      <c r="P3809" s="1">
        <v>3000</v>
      </c>
      <c r="Q3809" s="1">
        <v>185.84</v>
      </c>
      <c r="R3809" s="1337">
        <v>557520</v>
      </c>
      <c r="S3809" s="4">
        <v>-7528.59</v>
      </c>
      <c r="T3809" s="1">
        <v>166.68100000000001</v>
      </c>
      <c r="U3809" s="1337">
        <v>500043</v>
      </c>
      <c r="V3809" s="1">
        <v>0.85460000000000003</v>
      </c>
      <c r="W3809" s="1337">
        <v>2563.77</v>
      </c>
      <c r="X3809" s="1">
        <v>13</v>
      </c>
      <c r="Y3809" s="1">
        <v>130</v>
      </c>
      <c r="AA3809" s="1">
        <v>401</v>
      </c>
      <c r="AB3809" s="1337">
        <v>57477</v>
      </c>
    </row>
    <row r="3810" spans="1:28">
      <c r="A3810" s="1336" t="s">
        <v>1702</v>
      </c>
      <c r="B3810" s="2" t="s">
        <v>1792</v>
      </c>
      <c r="C3810" s="1" t="s">
        <v>1782</v>
      </c>
      <c r="D3810" s="1" t="s">
        <v>65</v>
      </c>
      <c r="E3810" s="1">
        <v>130308</v>
      </c>
      <c r="F3810" s="1336" t="s">
        <v>126</v>
      </c>
      <c r="G3810" s="1" t="s">
        <v>32</v>
      </c>
      <c r="H3810" s="1">
        <v>420475</v>
      </c>
      <c r="I3810" s="3">
        <v>42542</v>
      </c>
      <c r="J3810" s="3">
        <v>42537</v>
      </c>
      <c r="K3810" s="3">
        <v>42538</v>
      </c>
      <c r="N3810" s="1" t="s">
        <v>89</v>
      </c>
      <c r="O3810" s="1">
        <v>117271</v>
      </c>
      <c r="P3810" s="1">
        <v>2000</v>
      </c>
      <c r="Q3810" s="1">
        <v>185.84</v>
      </c>
      <c r="R3810" s="1337">
        <v>371680</v>
      </c>
      <c r="S3810" s="4">
        <v>-5019.0600000000004</v>
      </c>
      <c r="T3810" s="1">
        <v>166.68100000000001</v>
      </c>
      <c r="U3810" s="1337">
        <v>333362</v>
      </c>
      <c r="V3810" s="1">
        <v>0.85460000000000003</v>
      </c>
      <c r="W3810" s="1337">
        <v>1709.18</v>
      </c>
      <c r="X3810" s="1">
        <v>13</v>
      </c>
      <c r="Y3810" s="1">
        <v>141</v>
      </c>
      <c r="AA3810" s="1">
        <v>401</v>
      </c>
      <c r="AB3810" s="1337">
        <v>38318</v>
      </c>
    </row>
    <row r="3811" spans="1:28">
      <c r="A3811" s="1336" t="s">
        <v>1702</v>
      </c>
      <c r="B3811" s="2" t="s">
        <v>1792</v>
      </c>
      <c r="C3811" s="1" t="s">
        <v>1782</v>
      </c>
      <c r="D3811" s="1" t="s">
        <v>65</v>
      </c>
      <c r="E3811" s="1">
        <v>130308</v>
      </c>
      <c r="F3811" s="1336" t="s">
        <v>126</v>
      </c>
      <c r="G3811" s="1" t="s">
        <v>32</v>
      </c>
      <c r="H3811" s="1">
        <v>420477</v>
      </c>
      <c r="I3811" s="3">
        <v>42542</v>
      </c>
      <c r="J3811" s="3">
        <v>42537</v>
      </c>
      <c r="K3811" s="3">
        <v>42538</v>
      </c>
      <c r="N3811" s="1" t="s">
        <v>89</v>
      </c>
      <c r="O3811" s="1">
        <v>117271</v>
      </c>
      <c r="P3811" s="1">
        <v>2000</v>
      </c>
      <c r="Q3811" s="1">
        <v>185.84</v>
      </c>
      <c r="R3811" s="1337">
        <v>371680</v>
      </c>
      <c r="S3811" s="4">
        <v>-5019.0600000000004</v>
      </c>
      <c r="T3811" s="1">
        <v>166.68100000000001</v>
      </c>
      <c r="U3811" s="1337">
        <v>333362</v>
      </c>
      <c r="V3811" s="1">
        <v>0.85460000000000003</v>
      </c>
      <c r="W3811" s="1337">
        <v>1709.18</v>
      </c>
      <c r="X3811" s="1">
        <v>13</v>
      </c>
      <c r="Y3811" s="1">
        <v>141</v>
      </c>
      <c r="AA3811" s="1">
        <v>401</v>
      </c>
      <c r="AB3811" s="1337">
        <v>38318</v>
      </c>
    </row>
    <row r="3812" spans="1:28">
      <c r="A3812" s="1336" t="s">
        <v>1702</v>
      </c>
      <c r="B3812" s="2" t="s">
        <v>1793</v>
      </c>
      <c r="C3812" s="1" t="s">
        <v>1782</v>
      </c>
      <c r="D3812" s="1" t="s">
        <v>467</v>
      </c>
      <c r="E3812" s="1">
        <v>130339</v>
      </c>
      <c r="F3812" s="1336" t="s">
        <v>258</v>
      </c>
      <c r="G3812" s="1" t="s">
        <v>32</v>
      </c>
      <c r="H3812" s="1">
        <v>420138</v>
      </c>
      <c r="I3812" s="3">
        <v>42538</v>
      </c>
      <c r="J3812" s="3">
        <v>42527</v>
      </c>
      <c r="K3812" s="3">
        <v>42546</v>
      </c>
      <c r="L3812" s="1">
        <v>222780</v>
      </c>
      <c r="M3812" s="3">
        <v>42538</v>
      </c>
      <c r="N3812" s="1" t="s">
        <v>89</v>
      </c>
      <c r="O3812" s="1">
        <v>116855</v>
      </c>
      <c r="P3812" s="1">
        <v>1500</v>
      </c>
      <c r="Q3812" s="1">
        <v>176.09</v>
      </c>
      <c r="R3812" s="1337">
        <v>264135</v>
      </c>
      <c r="S3812" s="4">
        <v>-18389.3</v>
      </c>
      <c r="T3812" s="1">
        <v>166.68100000000001</v>
      </c>
      <c r="U3812" s="1337">
        <v>250021.5</v>
      </c>
      <c r="V3812" s="1">
        <v>0.85460000000000003</v>
      </c>
      <c r="W3812" s="1337">
        <v>1281.885</v>
      </c>
      <c r="X3812" s="1">
        <v>13</v>
      </c>
      <c r="Y3812" s="1">
        <v>135</v>
      </c>
      <c r="Z3812" s="1" t="s">
        <v>259</v>
      </c>
      <c r="AA3812" s="1">
        <v>401</v>
      </c>
      <c r="AB3812" s="1337">
        <v>14113.5</v>
      </c>
    </row>
    <row r="3813" spans="1:28">
      <c r="A3813" s="1336" t="s">
        <v>1702</v>
      </c>
      <c r="B3813" s="2" t="s">
        <v>1794</v>
      </c>
      <c r="C3813" s="1" t="s">
        <v>1782</v>
      </c>
      <c r="D3813" s="1" t="s">
        <v>129</v>
      </c>
      <c r="E3813" s="1">
        <v>130013</v>
      </c>
      <c r="F3813" s="1336" t="s">
        <v>221</v>
      </c>
      <c r="G3813" s="1" t="s">
        <v>32</v>
      </c>
      <c r="H3813" s="1">
        <v>419325</v>
      </c>
      <c r="I3813" s="3">
        <v>42534</v>
      </c>
      <c r="J3813" s="3">
        <v>42520</v>
      </c>
      <c r="K3813" s="3">
        <v>42535</v>
      </c>
      <c r="N3813" s="1" t="s">
        <v>89</v>
      </c>
      <c r="O3813" s="1">
        <v>116589</v>
      </c>
      <c r="P3813" s="1">
        <v>2000</v>
      </c>
      <c r="Q3813" s="1">
        <v>185.84</v>
      </c>
      <c r="R3813" s="1337">
        <v>371680</v>
      </c>
      <c r="S3813" s="4">
        <v>-5019.0600000000004</v>
      </c>
      <c r="T3813" s="1">
        <v>166.68100000000001</v>
      </c>
      <c r="U3813" s="1337">
        <v>333362</v>
      </c>
      <c r="V3813" s="1">
        <v>0.85460000000000003</v>
      </c>
      <c r="W3813" s="1337">
        <v>1709.18</v>
      </c>
      <c r="X3813" s="1">
        <v>13</v>
      </c>
      <c r="Y3813" s="1">
        <v>130</v>
      </c>
      <c r="AA3813" s="1">
        <v>401</v>
      </c>
      <c r="AB3813" s="1337">
        <v>38318</v>
      </c>
    </row>
    <row r="3814" spans="1:28">
      <c r="A3814" s="1336" t="s">
        <v>1702</v>
      </c>
      <c r="B3814" s="2" t="s">
        <v>1794</v>
      </c>
      <c r="C3814" s="1" t="s">
        <v>1782</v>
      </c>
      <c r="D3814" s="1" t="s">
        <v>129</v>
      </c>
      <c r="E3814" s="1">
        <v>130241</v>
      </c>
      <c r="F3814" s="1336" t="s">
        <v>368</v>
      </c>
      <c r="G3814" s="1" t="s">
        <v>32</v>
      </c>
      <c r="H3814" s="1">
        <v>420687</v>
      </c>
      <c r="I3814" s="3">
        <v>42543</v>
      </c>
      <c r="J3814" s="3">
        <v>42528</v>
      </c>
      <c r="K3814" s="3">
        <v>42547</v>
      </c>
      <c r="L3814" s="1">
        <v>223023</v>
      </c>
      <c r="M3814" s="3">
        <v>42543</v>
      </c>
      <c r="N3814" s="1" t="s">
        <v>89</v>
      </c>
      <c r="O3814" s="1">
        <v>116962</v>
      </c>
      <c r="P3814" s="1">
        <v>2000</v>
      </c>
      <c r="Q3814" s="1">
        <v>176.09</v>
      </c>
      <c r="R3814" s="1337">
        <v>352180</v>
      </c>
      <c r="S3814" s="4">
        <v>-24519.06</v>
      </c>
      <c r="T3814" s="1">
        <v>166.68100000000001</v>
      </c>
      <c r="U3814" s="1337">
        <v>333362</v>
      </c>
      <c r="V3814" s="1">
        <v>0.85460000000000003</v>
      </c>
      <c r="W3814" s="1337">
        <v>1709.18</v>
      </c>
      <c r="X3814" s="1">
        <v>13</v>
      </c>
      <c r="Y3814" s="1">
        <v>135</v>
      </c>
      <c r="Z3814" s="1" t="s">
        <v>143</v>
      </c>
      <c r="AA3814" s="1">
        <v>401</v>
      </c>
      <c r="AB3814" s="1337">
        <v>18818</v>
      </c>
    </row>
    <row r="3815" spans="1:28">
      <c r="A3815" s="1336" t="s">
        <v>1702</v>
      </c>
      <c r="B3815" s="2" t="s">
        <v>1794</v>
      </c>
      <c r="C3815" s="1" t="s">
        <v>1782</v>
      </c>
      <c r="D3815" s="1" t="s">
        <v>129</v>
      </c>
      <c r="E3815" s="1">
        <v>130241</v>
      </c>
      <c r="F3815" s="1336" t="s">
        <v>368</v>
      </c>
      <c r="G3815" s="1" t="s">
        <v>32</v>
      </c>
      <c r="H3815" s="1">
        <v>421311</v>
      </c>
      <c r="I3815" s="3">
        <v>42549</v>
      </c>
      <c r="J3815" s="3">
        <v>42528</v>
      </c>
      <c r="K3815" s="3">
        <v>42546</v>
      </c>
      <c r="L3815" s="1">
        <v>223318</v>
      </c>
      <c r="M3815" s="3">
        <v>42549</v>
      </c>
      <c r="N3815" s="1" t="s">
        <v>89</v>
      </c>
      <c r="O3815" s="1">
        <v>116877</v>
      </c>
      <c r="P3815" s="1">
        <v>2000</v>
      </c>
      <c r="Q3815" s="1">
        <v>176.09</v>
      </c>
      <c r="R3815" s="1337">
        <v>352180</v>
      </c>
      <c r="S3815" s="4">
        <v>-24519.06</v>
      </c>
      <c r="T3815" s="1">
        <v>166.68100000000001</v>
      </c>
      <c r="U3815" s="1337">
        <v>333362</v>
      </c>
      <c r="V3815" s="1">
        <v>0.85460000000000003</v>
      </c>
      <c r="W3815" s="1337">
        <v>1709.18</v>
      </c>
      <c r="X3815" s="1">
        <v>13</v>
      </c>
      <c r="Y3815" s="1">
        <v>135</v>
      </c>
      <c r="Z3815" s="1" t="s">
        <v>143</v>
      </c>
      <c r="AA3815" s="1">
        <v>401</v>
      </c>
      <c r="AB3815" s="1337">
        <v>18818</v>
      </c>
    </row>
    <row r="3816" spans="1:28">
      <c r="A3816" s="1336" t="s">
        <v>1702</v>
      </c>
      <c r="B3816" s="2" t="s">
        <v>1794</v>
      </c>
      <c r="C3816" s="1" t="s">
        <v>1782</v>
      </c>
      <c r="D3816" s="1" t="s">
        <v>129</v>
      </c>
      <c r="E3816" s="1">
        <v>130241</v>
      </c>
      <c r="F3816" s="1336" t="s">
        <v>368</v>
      </c>
      <c r="G3816" s="1" t="s">
        <v>32</v>
      </c>
      <c r="H3816" s="1">
        <v>421333</v>
      </c>
      <c r="I3816" s="3">
        <v>42549</v>
      </c>
      <c r="J3816" s="3">
        <v>42528</v>
      </c>
      <c r="K3816" s="3">
        <v>42546</v>
      </c>
      <c r="L3816" s="1">
        <v>223317</v>
      </c>
      <c r="M3816" s="3">
        <v>42549</v>
      </c>
      <c r="N3816" s="1" t="s">
        <v>89</v>
      </c>
      <c r="O3816" s="1">
        <v>116887</v>
      </c>
      <c r="P3816" s="1">
        <v>2000</v>
      </c>
      <c r="Q3816" s="1">
        <v>176.09</v>
      </c>
      <c r="R3816" s="1337">
        <v>352180</v>
      </c>
      <c r="S3816" s="4">
        <v>-24519.06</v>
      </c>
      <c r="T3816" s="1">
        <v>166.68100000000001</v>
      </c>
      <c r="U3816" s="1337">
        <v>333362</v>
      </c>
      <c r="V3816" s="1">
        <v>0.85460000000000003</v>
      </c>
      <c r="W3816" s="1337">
        <v>1709.18</v>
      </c>
      <c r="X3816" s="1">
        <v>13</v>
      </c>
      <c r="Y3816" s="1">
        <v>135</v>
      </c>
      <c r="Z3816" s="1" t="s">
        <v>143</v>
      </c>
      <c r="AA3816" s="1">
        <v>401</v>
      </c>
      <c r="AB3816" s="1337">
        <v>18818</v>
      </c>
    </row>
    <row r="3817" spans="1:28">
      <c r="A3817" s="1336" t="s">
        <v>1702</v>
      </c>
      <c r="B3817" s="2" t="s">
        <v>1795</v>
      </c>
      <c r="C3817" s="1" t="s">
        <v>1782</v>
      </c>
      <c r="D3817" s="1" t="s">
        <v>131</v>
      </c>
      <c r="E3817" s="1">
        <v>130001</v>
      </c>
      <c r="F3817" s="1336" t="s">
        <v>132</v>
      </c>
      <c r="G3817" s="1" t="s">
        <v>32</v>
      </c>
      <c r="H3817" s="1">
        <v>421084</v>
      </c>
      <c r="I3817" s="3">
        <v>42548</v>
      </c>
      <c r="J3817" s="3">
        <v>42528</v>
      </c>
      <c r="K3817" s="3">
        <v>42546</v>
      </c>
      <c r="N3817" s="1" t="s">
        <v>89</v>
      </c>
      <c r="O3817" s="1">
        <v>116970</v>
      </c>
      <c r="P3817" s="1">
        <v>3000</v>
      </c>
      <c r="Q3817" s="1">
        <v>185.12</v>
      </c>
      <c r="R3817" s="1337">
        <v>555360</v>
      </c>
      <c r="S3817" s="4">
        <v>-9688.59</v>
      </c>
      <c r="T3817" s="1">
        <v>166.68100000000001</v>
      </c>
      <c r="U3817" s="1337">
        <v>500043</v>
      </c>
      <c r="V3817" s="1">
        <v>0.85460000000000003</v>
      </c>
      <c r="W3817" s="1337">
        <v>2563.77</v>
      </c>
      <c r="X3817" s="1">
        <v>13</v>
      </c>
      <c r="Y3817" s="1">
        <v>130</v>
      </c>
      <c r="AA3817" s="1">
        <v>401</v>
      </c>
      <c r="AB3817" s="1337">
        <v>55317</v>
      </c>
    </row>
    <row r="3818" spans="1:28">
      <c r="A3818" s="1336" t="s">
        <v>1702</v>
      </c>
      <c r="B3818" s="2" t="s">
        <v>1795</v>
      </c>
      <c r="C3818" s="1" t="s">
        <v>1782</v>
      </c>
      <c r="D3818" s="1" t="s">
        <v>131</v>
      </c>
      <c r="E3818" s="1">
        <v>130001</v>
      </c>
      <c r="F3818" s="1336" t="s">
        <v>132</v>
      </c>
      <c r="G3818" s="1" t="s">
        <v>32</v>
      </c>
      <c r="H3818" s="1">
        <v>421286</v>
      </c>
      <c r="I3818" s="3">
        <v>42549</v>
      </c>
      <c r="J3818" s="3">
        <v>42530</v>
      </c>
      <c r="K3818" s="3">
        <v>42546</v>
      </c>
      <c r="N3818" s="1" t="s">
        <v>89</v>
      </c>
      <c r="O3818" s="1">
        <v>117058</v>
      </c>
      <c r="P3818" s="1">
        <v>3000</v>
      </c>
      <c r="Q3818" s="1">
        <v>185.12</v>
      </c>
      <c r="R3818" s="1337">
        <v>555360</v>
      </c>
      <c r="S3818" s="4">
        <v>-9688.59</v>
      </c>
      <c r="T3818" s="1">
        <v>166.68100000000001</v>
      </c>
      <c r="U3818" s="1337">
        <v>500043</v>
      </c>
      <c r="V3818" s="1">
        <v>0.85460000000000003</v>
      </c>
      <c r="W3818" s="1337">
        <v>2563.77</v>
      </c>
      <c r="X3818" s="1">
        <v>13</v>
      </c>
      <c r="Y3818" s="1">
        <v>130</v>
      </c>
      <c r="AA3818" s="1">
        <v>401</v>
      </c>
      <c r="AB3818" s="1337">
        <v>55317</v>
      </c>
    </row>
    <row r="3819" spans="1:28">
      <c r="A3819" s="1336" t="s">
        <v>1702</v>
      </c>
      <c r="B3819" s="2" t="s">
        <v>1796</v>
      </c>
      <c r="C3819" s="1" t="s">
        <v>1797</v>
      </c>
      <c r="D3819" s="1" t="s">
        <v>65</v>
      </c>
      <c r="E3819" s="1">
        <v>130013</v>
      </c>
      <c r="F3819" s="1336" t="s">
        <v>221</v>
      </c>
      <c r="G3819" s="1" t="s">
        <v>32</v>
      </c>
      <c r="H3819" s="1">
        <v>419317</v>
      </c>
      <c r="I3819" s="3">
        <v>42534</v>
      </c>
      <c r="J3819" s="3">
        <v>42520</v>
      </c>
      <c r="K3819" s="3">
        <v>42535</v>
      </c>
      <c r="N3819" s="1" t="s">
        <v>89</v>
      </c>
      <c r="O3819" s="1">
        <v>116588</v>
      </c>
      <c r="P3819" s="1">
        <v>1000</v>
      </c>
      <c r="Q3819" s="1">
        <v>185.84</v>
      </c>
      <c r="R3819" s="1337">
        <v>185840</v>
      </c>
      <c r="S3819" s="4">
        <v>-2509.5300000000002</v>
      </c>
      <c r="T3819" s="1">
        <v>166.68100000000001</v>
      </c>
      <c r="U3819" s="1337">
        <v>166681</v>
      </c>
      <c r="V3819" s="1">
        <v>0.85460000000000003</v>
      </c>
      <c r="W3819" s="1336">
        <v>854.59</v>
      </c>
      <c r="X3819" s="1">
        <v>13</v>
      </c>
      <c r="Y3819" s="1">
        <v>130</v>
      </c>
      <c r="AA3819" s="1">
        <v>401</v>
      </c>
      <c r="AB3819" s="1337">
        <v>19159</v>
      </c>
    </row>
    <row r="3820" spans="1:28">
      <c r="A3820" s="1336" t="s">
        <v>1702</v>
      </c>
      <c r="B3820" s="2" t="s">
        <v>1796</v>
      </c>
      <c r="C3820" s="1" t="s">
        <v>1797</v>
      </c>
      <c r="D3820" s="1" t="s">
        <v>65</v>
      </c>
      <c r="E3820" s="1">
        <v>140083</v>
      </c>
      <c r="F3820" s="1336" t="s">
        <v>117</v>
      </c>
      <c r="G3820" s="1" t="s">
        <v>32</v>
      </c>
      <c r="H3820" s="1">
        <v>419832</v>
      </c>
      <c r="I3820" s="3">
        <v>42536</v>
      </c>
      <c r="J3820" s="3">
        <v>42523</v>
      </c>
      <c r="K3820" s="3">
        <v>42543</v>
      </c>
      <c r="L3820" s="1">
        <v>222575</v>
      </c>
      <c r="M3820" s="3">
        <v>42536</v>
      </c>
      <c r="N3820" s="1" t="s">
        <v>89</v>
      </c>
      <c r="O3820" s="1">
        <v>116737</v>
      </c>
      <c r="P3820" s="1">
        <v>1000</v>
      </c>
      <c r="Q3820" s="1">
        <v>185.12</v>
      </c>
      <c r="R3820" s="1337">
        <v>185120</v>
      </c>
      <c r="S3820" s="4">
        <v>-3229.53</v>
      </c>
      <c r="T3820" s="1">
        <v>166.68100000000001</v>
      </c>
      <c r="U3820" s="1337">
        <v>166681</v>
      </c>
      <c r="V3820" s="1">
        <v>0.85460000000000003</v>
      </c>
      <c r="W3820" s="1336">
        <v>854.59</v>
      </c>
      <c r="X3820" s="1">
        <v>13</v>
      </c>
      <c r="Y3820" s="1">
        <v>141</v>
      </c>
      <c r="AA3820" s="1">
        <v>401</v>
      </c>
      <c r="AB3820" s="1337">
        <v>18439</v>
      </c>
    </row>
    <row r="3821" spans="1:28">
      <c r="A3821" s="1336" t="s">
        <v>1702</v>
      </c>
      <c r="B3821" s="2" t="s">
        <v>1796</v>
      </c>
      <c r="C3821" s="1" t="s">
        <v>1797</v>
      </c>
      <c r="D3821" s="1" t="s">
        <v>65</v>
      </c>
      <c r="E3821" s="1">
        <v>130308</v>
      </c>
      <c r="F3821" s="1336" t="s">
        <v>126</v>
      </c>
      <c r="G3821" s="1" t="s">
        <v>32</v>
      </c>
      <c r="H3821" s="1">
        <v>420551</v>
      </c>
      <c r="I3821" s="3">
        <v>42543</v>
      </c>
      <c r="J3821" s="3">
        <v>42529</v>
      </c>
      <c r="K3821" s="3">
        <v>42546</v>
      </c>
      <c r="N3821" s="1" t="s">
        <v>89</v>
      </c>
      <c r="O3821" s="1">
        <v>116980</v>
      </c>
      <c r="P3821" s="1">
        <v>1000</v>
      </c>
      <c r="Q3821" s="1">
        <v>185.84</v>
      </c>
      <c r="R3821" s="1337">
        <v>185840</v>
      </c>
      <c r="S3821" s="4">
        <v>-2509.5300000000002</v>
      </c>
      <c r="T3821" s="1">
        <v>166.68100000000001</v>
      </c>
      <c r="U3821" s="1337">
        <v>166681</v>
      </c>
      <c r="V3821" s="1">
        <v>0.85460000000000003</v>
      </c>
      <c r="W3821" s="1336">
        <v>854.59</v>
      </c>
      <c r="X3821" s="1">
        <v>13</v>
      </c>
      <c r="Y3821" s="1">
        <v>141</v>
      </c>
      <c r="AA3821" s="1">
        <v>401</v>
      </c>
      <c r="AB3821" s="1337">
        <v>19159</v>
      </c>
    </row>
    <row r="3822" spans="1:28">
      <c r="A3822" s="1336" t="s">
        <v>1702</v>
      </c>
      <c r="B3822" s="2" t="s">
        <v>1798</v>
      </c>
      <c r="C3822" s="1" t="s">
        <v>1797</v>
      </c>
      <c r="D3822" s="1" t="s">
        <v>129</v>
      </c>
      <c r="E3822" s="1">
        <v>140083</v>
      </c>
      <c r="F3822" s="1336" t="s">
        <v>117</v>
      </c>
      <c r="G3822" s="1" t="s">
        <v>32</v>
      </c>
      <c r="H3822" s="1">
        <v>419181</v>
      </c>
      <c r="I3822" s="3">
        <v>42531</v>
      </c>
      <c r="J3822" s="3">
        <v>42523</v>
      </c>
      <c r="K3822" s="3">
        <v>42543</v>
      </c>
      <c r="L3822" s="1">
        <v>222244</v>
      </c>
      <c r="M3822" s="3">
        <v>42531</v>
      </c>
      <c r="N3822" s="1" t="s">
        <v>89</v>
      </c>
      <c r="O3822" s="1">
        <v>116737</v>
      </c>
      <c r="P3822" s="1">
        <v>2000</v>
      </c>
      <c r="Q3822" s="1">
        <v>185.12</v>
      </c>
      <c r="R3822" s="1337">
        <v>370240</v>
      </c>
      <c r="S3822" s="4">
        <v>-6459.06</v>
      </c>
      <c r="T3822" s="1">
        <v>166.68100000000001</v>
      </c>
      <c r="U3822" s="1337">
        <v>333362</v>
      </c>
      <c r="V3822" s="1">
        <v>0.85460000000000003</v>
      </c>
      <c r="W3822" s="1337">
        <v>1709.18</v>
      </c>
      <c r="X3822" s="1">
        <v>13</v>
      </c>
      <c r="Y3822" s="1">
        <v>141</v>
      </c>
      <c r="AA3822" s="1">
        <v>401</v>
      </c>
      <c r="AB3822" s="1337">
        <v>36878</v>
      </c>
    </row>
    <row r="3823" spans="1:28">
      <c r="A3823" s="1336" t="s">
        <v>1702</v>
      </c>
      <c r="B3823" s="2" t="s">
        <v>1798</v>
      </c>
      <c r="C3823" s="1" t="s">
        <v>1797</v>
      </c>
      <c r="D3823" s="1" t="s">
        <v>129</v>
      </c>
      <c r="E3823" s="1">
        <v>140083</v>
      </c>
      <c r="F3823" s="1336" t="s">
        <v>117</v>
      </c>
      <c r="G3823" s="1" t="s">
        <v>32</v>
      </c>
      <c r="H3823" s="1">
        <v>420096</v>
      </c>
      <c r="I3823" s="3">
        <v>42537</v>
      </c>
      <c r="J3823" s="3">
        <v>42527</v>
      </c>
      <c r="K3823" s="3">
        <v>42546</v>
      </c>
      <c r="L3823" s="1">
        <v>222734</v>
      </c>
      <c r="M3823" s="3">
        <v>42537</v>
      </c>
      <c r="N3823" s="1" t="s">
        <v>89</v>
      </c>
      <c r="O3823" s="1">
        <v>116816</v>
      </c>
      <c r="P3823" s="1">
        <v>2000</v>
      </c>
      <c r="Q3823" s="1">
        <v>180.6</v>
      </c>
      <c r="R3823" s="1337">
        <v>361200</v>
      </c>
      <c r="S3823" s="4">
        <v>-15499.06</v>
      </c>
      <c r="T3823" s="1">
        <v>166.68100000000001</v>
      </c>
      <c r="U3823" s="1337">
        <v>333362</v>
      </c>
      <c r="V3823" s="1">
        <v>0.85460000000000003</v>
      </c>
      <c r="W3823" s="1337">
        <v>1709.18</v>
      </c>
      <c r="X3823" s="1">
        <v>13</v>
      </c>
      <c r="Y3823" s="1">
        <v>141</v>
      </c>
      <c r="AA3823" s="1">
        <v>401</v>
      </c>
      <c r="AB3823" s="1337">
        <v>27838</v>
      </c>
    </row>
    <row r="3824" spans="1:28">
      <c r="A3824" s="1336" t="s">
        <v>1702</v>
      </c>
      <c r="B3824" s="2" t="s">
        <v>1799</v>
      </c>
      <c r="C3824" s="1" t="s">
        <v>1800</v>
      </c>
      <c r="D3824" s="1" t="s">
        <v>1801</v>
      </c>
      <c r="E3824" s="1">
        <v>140556</v>
      </c>
      <c r="F3824" s="1336" t="s">
        <v>73</v>
      </c>
      <c r="G3824" s="1" t="s">
        <v>32</v>
      </c>
      <c r="H3824" s="1">
        <v>421167</v>
      </c>
      <c r="I3824" s="3">
        <v>42548</v>
      </c>
      <c r="J3824" s="3">
        <v>42534</v>
      </c>
      <c r="K3824" s="3">
        <v>42548</v>
      </c>
      <c r="L3824" s="1">
        <v>223171</v>
      </c>
      <c r="M3824" s="3">
        <v>42545</v>
      </c>
      <c r="N3824" s="1" t="s">
        <v>42</v>
      </c>
      <c r="O3824" s="1">
        <v>21689</v>
      </c>
      <c r="P3824" s="1">
        <v>417</v>
      </c>
      <c r="Q3824" s="1">
        <v>176.09</v>
      </c>
      <c r="R3824" s="1337">
        <v>73429.53</v>
      </c>
      <c r="S3824" s="4">
        <v>-5112.2299999999996</v>
      </c>
      <c r="T3824" s="1">
        <v>166.68100000000001</v>
      </c>
      <c r="U3824" s="1337">
        <v>69505.98</v>
      </c>
      <c r="V3824" s="1">
        <v>0.85460000000000003</v>
      </c>
      <c r="W3824" s="1336">
        <v>356.36399999999998</v>
      </c>
      <c r="X3824" s="1">
        <v>13</v>
      </c>
      <c r="Y3824" s="1">
        <v>140</v>
      </c>
      <c r="AA3824" s="1">
        <v>401</v>
      </c>
      <c r="AB3824" s="1337">
        <v>3923.55</v>
      </c>
    </row>
    <row r="3825" spans="1:28">
      <c r="A3825" s="1336" t="s">
        <v>1702</v>
      </c>
      <c r="B3825" s="2" t="s">
        <v>1802</v>
      </c>
      <c r="C3825" s="1" t="s">
        <v>1800</v>
      </c>
      <c r="D3825" s="1" t="s">
        <v>65</v>
      </c>
      <c r="E3825" s="1">
        <v>130013</v>
      </c>
      <c r="F3825" s="1336" t="s">
        <v>221</v>
      </c>
      <c r="G3825" s="1" t="s">
        <v>32</v>
      </c>
      <c r="H3825" s="1">
        <v>419598</v>
      </c>
      <c r="I3825" s="3">
        <v>42535</v>
      </c>
      <c r="J3825" s="3">
        <v>42520</v>
      </c>
      <c r="K3825" s="3">
        <v>42535</v>
      </c>
      <c r="N3825" s="1" t="s">
        <v>89</v>
      </c>
      <c r="O3825" s="1">
        <v>116589</v>
      </c>
      <c r="P3825" s="1">
        <v>1000</v>
      </c>
      <c r="Q3825" s="1">
        <v>185.84</v>
      </c>
      <c r="R3825" s="1337">
        <v>185840</v>
      </c>
      <c r="S3825" s="4">
        <v>-2509.5300000000002</v>
      </c>
      <c r="T3825" s="1">
        <v>166.68100000000001</v>
      </c>
      <c r="U3825" s="1337">
        <v>166681</v>
      </c>
      <c r="V3825" s="1">
        <v>0.85460000000000003</v>
      </c>
      <c r="W3825" s="1336">
        <v>854.59</v>
      </c>
      <c r="X3825" s="1">
        <v>13</v>
      </c>
      <c r="Y3825" s="1">
        <v>130</v>
      </c>
      <c r="AA3825" s="1">
        <v>401</v>
      </c>
      <c r="AB3825" s="1337">
        <v>19159</v>
      </c>
    </row>
    <row r="3826" spans="1:28">
      <c r="A3826" s="1336" t="s">
        <v>1702</v>
      </c>
      <c r="B3826" s="2" t="s">
        <v>1803</v>
      </c>
      <c r="C3826" s="1" t="s">
        <v>1797</v>
      </c>
      <c r="D3826" s="1" t="s">
        <v>76</v>
      </c>
      <c r="E3826" s="1">
        <v>142060</v>
      </c>
      <c r="F3826" s="1336" t="s">
        <v>147</v>
      </c>
      <c r="G3826" s="1" t="s">
        <v>32</v>
      </c>
      <c r="H3826" s="1">
        <v>421434</v>
      </c>
      <c r="I3826" s="3">
        <v>42545</v>
      </c>
      <c r="J3826" s="3">
        <v>42500</v>
      </c>
      <c r="K3826" s="3">
        <v>42531</v>
      </c>
      <c r="N3826" s="1" t="s">
        <v>56</v>
      </c>
      <c r="O3826" s="1">
        <v>6038</v>
      </c>
      <c r="P3826" s="1">
        <v>500</v>
      </c>
      <c r="Q3826" s="1">
        <v>190.8895</v>
      </c>
      <c r="R3826" s="1337">
        <v>95444.75</v>
      </c>
      <c r="S3826" s="4">
        <v>-2973.17</v>
      </c>
      <c r="T3826" s="1">
        <v>174.191</v>
      </c>
      <c r="U3826" s="1337">
        <v>87095.5</v>
      </c>
      <c r="V3826" s="1">
        <v>0.85460000000000003</v>
      </c>
      <c r="W3826" s="1336">
        <v>427.29500000000002</v>
      </c>
      <c r="X3826" s="1">
        <v>13</v>
      </c>
      <c r="Y3826" s="1">
        <v>143</v>
      </c>
      <c r="AA3826" s="1">
        <v>401</v>
      </c>
      <c r="AB3826" s="1337">
        <v>8349.25</v>
      </c>
    </row>
    <row r="3827" spans="1:28">
      <c r="A3827" s="1336" t="s">
        <v>1804</v>
      </c>
      <c r="B3827" s="2" t="s">
        <v>1805</v>
      </c>
      <c r="C3827" s="1" t="s">
        <v>1806</v>
      </c>
      <c r="D3827" s="1" t="s">
        <v>87</v>
      </c>
      <c r="E3827" s="1">
        <v>130375</v>
      </c>
      <c r="F3827" s="1336" t="s">
        <v>458</v>
      </c>
      <c r="G3827" s="1" t="s">
        <v>32</v>
      </c>
      <c r="H3827" s="1">
        <v>419463</v>
      </c>
      <c r="I3827" s="3">
        <v>42534</v>
      </c>
      <c r="J3827" s="3">
        <v>42531</v>
      </c>
      <c r="K3827" s="3">
        <v>42531</v>
      </c>
      <c r="L3827" s="1">
        <v>222415</v>
      </c>
      <c r="M3827" s="3">
        <v>42534</v>
      </c>
      <c r="N3827" s="1" t="s">
        <v>89</v>
      </c>
      <c r="O3827" s="1">
        <v>117114</v>
      </c>
      <c r="P3827" s="1">
        <v>200</v>
      </c>
      <c r="Q3827" s="1">
        <v>245.96</v>
      </c>
      <c r="R3827" s="1337">
        <v>49192</v>
      </c>
      <c r="S3827" s="4">
        <v>1762.96</v>
      </c>
      <c r="T3827" s="1">
        <v>209.863</v>
      </c>
      <c r="U3827" s="1337">
        <v>41972.6</v>
      </c>
      <c r="V3827" s="1">
        <v>1.0857000000000001</v>
      </c>
      <c r="W3827" s="1336">
        <v>217.148</v>
      </c>
      <c r="X3827" s="1">
        <v>13</v>
      </c>
      <c r="Y3827" s="1">
        <v>135</v>
      </c>
      <c r="Z3827" s="1" t="s">
        <v>259</v>
      </c>
      <c r="AA3827" s="1">
        <v>401</v>
      </c>
      <c r="AB3827" s="1337">
        <v>7219.4</v>
      </c>
    </row>
    <row r="3828" spans="1:28">
      <c r="A3828" s="1336" t="s">
        <v>1804</v>
      </c>
      <c r="B3828" s="2" t="s">
        <v>1807</v>
      </c>
      <c r="C3828" s="1" t="s">
        <v>1806</v>
      </c>
      <c r="D3828" s="1" t="s">
        <v>76</v>
      </c>
      <c r="E3828" s="1">
        <v>130100</v>
      </c>
      <c r="F3828" s="1336" t="s">
        <v>1417</v>
      </c>
      <c r="G3828" s="1" t="s">
        <v>32</v>
      </c>
      <c r="H3828" s="1">
        <v>418547</v>
      </c>
      <c r="I3828" s="3">
        <v>42527</v>
      </c>
      <c r="J3828" s="3">
        <v>42522</v>
      </c>
      <c r="K3828" s="3">
        <v>42522</v>
      </c>
      <c r="L3828" s="1">
        <v>221791</v>
      </c>
      <c r="M3828" s="3">
        <v>42526</v>
      </c>
      <c r="N3828" s="1" t="s">
        <v>89</v>
      </c>
      <c r="O3828" s="1">
        <v>116669</v>
      </c>
      <c r="P3828" s="1">
        <v>500</v>
      </c>
      <c r="Q3828" s="1">
        <v>234.52</v>
      </c>
      <c r="R3828" s="1337">
        <v>117260</v>
      </c>
      <c r="S3828" s="4">
        <v>-1312.6</v>
      </c>
      <c r="T3828" s="1">
        <v>209.863</v>
      </c>
      <c r="U3828" s="1337">
        <v>104931.5</v>
      </c>
      <c r="V3828" s="1">
        <v>1.0857000000000001</v>
      </c>
      <c r="W3828" s="1336">
        <v>542.87</v>
      </c>
      <c r="X3828" s="1">
        <v>13</v>
      </c>
      <c r="Y3828" s="1">
        <v>135</v>
      </c>
      <c r="Z3828" s="1" t="s">
        <v>436</v>
      </c>
      <c r="AA3828" s="1">
        <v>401</v>
      </c>
      <c r="AB3828" s="1337">
        <v>12328.5</v>
      </c>
    </row>
    <row r="3829" spans="1:28">
      <c r="A3829" s="1336" t="s">
        <v>1804</v>
      </c>
      <c r="B3829" s="2" t="s">
        <v>1807</v>
      </c>
      <c r="C3829" s="1" t="s">
        <v>1806</v>
      </c>
      <c r="D3829" s="1" t="s">
        <v>76</v>
      </c>
      <c r="E3829" s="1">
        <v>130018</v>
      </c>
      <c r="F3829" s="1336" t="s">
        <v>124</v>
      </c>
      <c r="G3829" s="1" t="s">
        <v>32</v>
      </c>
      <c r="H3829" s="1">
        <v>419869</v>
      </c>
      <c r="I3829" s="3">
        <v>42537</v>
      </c>
      <c r="J3829" s="3">
        <v>42535</v>
      </c>
      <c r="K3829" s="3">
        <v>42538</v>
      </c>
      <c r="N3829" s="1" t="s">
        <v>89</v>
      </c>
      <c r="O3829" s="1">
        <v>117216</v>
      </c>
      <c r="P3829" s="1">
        <v>500</v>
      </c>
      <c r="Q3829" s="1">
        <v>235.44</v>
      </c>
      <c r="R3829" s="1337">
        <v>117720</v>
      </c>
      <c r="S3829" s="1">
        <v>-852.6</v>
      </c>
      <c r="T3829" s="1">
        <v>209.863</v>
      </c>
      <c r="U3829" s="1337">
        <v>104931.5</v>
      </c>
      <c r="V3829" s="1">
        <v>1.0857000000000001</v>
      </c>
      <c r="W3829" s="1336">
        <v>542.87</v>
      </c>
      <c r="X3829" s="1">
        <v>13</v>
      </c>
      <c r="Y3829" s="1">
        <v>130</v>
      </c>
      <c r="AA3829" s="1">
        <v>401</v>
      </c>
      <c r="AB3829" s="1337">
        <v>12788.5</v>
      </c>
    </row>
    <row r="3830" spans="1:28">
      <c r="A3830" s="1336" t="s">
        <v>1804</v>
      </c>
      <c r="B3830" s="2" t="s">
        <v>1808</v>
      </c>
      <c r="C3830" s="1" t="s">
        <v>1806</v>
      </c>
      <c r="D3830" s="1" t="s">
        <v>65</v>
      </c>
      <c r="E3830" s="1">
        <v>130314</v>
      </c>
      <c r="F3830" s="1336" t="s">
        <v>144</v>
      </c>
      <c r="G3830" s="1" t="s">
        <v>53</v>
      </c>
      <c r="H3830" s="1">
        <v>7327</v>
      </c>
      <c r="I3830" s="3">
        <v>42542</v>
      </c>
      <c r="J3830" s="3">
        <v>42542</v>
      </c>
      <c r="K3830" s="3">
        <v>42542</v>
      </c>
      <c r="N3830" s="1" t="s">
        <v>54</v>
      </c>
      <c r="O3830" s="1">
        <v>7521</v>
      </c>
      <c r="P3830" s="1">
        <v>-3000</v>
      </c>
      <c r="Q3830" s="1">
        <v>228.8</v>
      </c>
      <c r="R3830" s="1337">
        <v>-686400</v>
      </c>
      <c r="S3830" s="4">
        <v>25035.57</v>
      </c>
      <c r="T3830" s="1">
        <v>209.863</v>
      </c>
      <c r="U3830" s="1337">
        <v>-629589</v>
      </c>
      <c r="V3830" s="1">
        <v>1.0857000000000001</v>
      </c>
      <c r="W3830" s="1337">
        <v>-3257.22</v>
      </c>
      <c r="X3830" s="1">
        <v>13</v>
      </c>
      <c r="Y3830" s="1">
        <v>130</v>
      </c>
      <c r="AA3830" s="1">
        <v>401</v>
      </c>
      <c r="AB3830" s="1337">
        <v>-56811</v>
      </c>
    </row>
    <row r="3831" spans="1:28">
      <c r="A3831" s="1336" t="s">
        <v>1804</v>
      </c>
      <c r="B3831" s="2" t="s">
        <v>1808</v>
      </c>
      <c r="C3831" s="1" t="s">
        <v>1806</v>
      </c>
      <c r="D3831" s="1" t="s">
        <v>65</v>
      </c>
      <c r="E3831" s="1">
        <v>130004</v>
      </c>
      <c r="F3831" s="1336" t="s">
        <v>125</v>
      </c>
      <c r="G3831" s="1" t="s">
        <v>32</v>
      </c>
      <c r="H3831" s="1">
        <v>418326</v>
      </c>
      <c r="I3831" s="3">
        <v>42524</v>
      </c>
      <c r="J3831" s="3">
        <v>42521</v>
      </c>
      <c r="K3831" s="3">
        <v>42523</v>
      </c>
      <c r="L3831" s="1">
        <v>221663</v>
      </c>
      <c r="M3831" s="3">
        <v>42524</v>
      </c>
      <c r="N3831" s="1" t="s">
        <v>89</v>
      </c>
      <c r="O3831" s="1">
        <v>116641</v>
      </c>
      <c r="P3831" s="1">
        <v>1000</v>
      </c>
      <c r="Q3831" s="1">
        <v>237.84</v>
      </c>
      <c r="R3831" s="1337">
        <v>237840</v>
      </c>
      <c r="S3831" s="1">
        <v>694.81</v>
      </c>
      <c r="T3831" s="1">
        <v>209.863</v>
      </c>
      <c r="U3831" s="1337">
        <v>209863</v>
      </c>
      <c r="V3831" s="1">
        <v>1.0857000000000001</v>
      </c>
      <c r="W3831" s="1337">
        <v>1085.74</v>
      </c>
      <c r="X3831" s="1">
        <v>13</v>
      </c>
      <c r="Y3831" s="1">
        <v>130</v>
      </c>
      <c r="AA3831" s="1">
        <v>401</v>
      </c>
      <c r="AB3831" s="1337">
        <v>27977</v>
      </c>
    </row>
    <row r="3832" spans="1:28">
      <c r="A3832" s="1336" t="s">
        <v>1804</v>
      </c>
      <c r="B3832" s="2" t="s">
        <v>1808</v>
      </c>
      <c r="C3832" s="1" t="s">
        <v>1806</v>
      </c>
      <c r="D3832" s="1" t="s">
        <v>65</v>
      </c>
      <c r="E3832" s="1">
        <v>140008</v>
      </c>
      <c r="F3832" s="1336" t="s">
        <v>123</v>
      </c>
      <c r="G3832" s="1" t="s">
        <v>32</v>
      </c>
      <c r="H3832" s="1">
        <v>418898</v>
      </c>
      <c r="I3832" s="3">
        <v>42529</v>
      </c>
      <c r="J3832" s="3">
        <v>42522</v>
      </c>
      <c r="K3832" s="3">
        <v>42527</v>
      </c>
      <c r="L3832" s="1">
        <v>222046</v>
      </c>
      <c r="M3832" s="3">
        <v>42528</v>
      </c>
      <c r="N3832" s="1" t="s">
        <v>89</v>
      </c>
      <c r="O3832" s="1">
        <v>116709</v>
      </c>
      <c r="P3832" s="1">
        <v>2000</v>
      </c>
      <c r="Q3832" s="1">
        <v>234.52</v>
      </c>
      <c r="R3832" s="1337">
        <v>469040</v>
      </c>
      <c r="S3832" s="4">
        <v>-5250.38</v>
      </c>
      <c r="T3832" s="1">
        <v>209.863</v>
      </c>
      <c r="U3832" s="1337">
        <v>419726</v>
      </c>
      <c r="V3832" s="1">
        <v>1.0857000000000001</v>
      </c>
      <c r="W3832" s="1337">
        <v>2171.48</v>
      </c>
      <c r="X3832" s="1">
        <v>13</v>
      </c>
      <c r="Y3832" s="1">
        <v>141</v>
      </c>
      <c r="AA3832" s="1">
        <v>401</v>
      </c>
      <c r="AB3832" s="1337">
        <v>49314</v>
      </c>
    </row>
    <row r="3833" spans="1:28">
      <c r="A3833" s="1336" t="s">
        <v>1804</v>
      </c>
      <c r="B3833" s="2" t="s">
        <v>1808</v>
      </c>
      <c r="C3833" s="1" t="s">
        <v>1806</v>
      </c>
      <c r="D3833" s="1" t="s">
        <v>65</v>
      </c>
      <c r="E3833" s="1">
        <v>130339</v>
      </c>
      <c r="F3833" s="1336" t="s">
        <v>258</v>
      </c>
      <c r="G3833" s="1" t="s">
        <v>32</v>
      </c>
      <c r="H3833" s="1">
        <v>418990</v>
      </c>
      <c r="I3833" s="3">
        <v>42530</v>
      </c>
      <c r="J3833" s="3">
        <v>42527</v>
      </c>
      <c r="K3833" s="3">
        <v>42529</v>
      </c>
      <c r="L3833" s="1">
        <v>222086</v>
      </c>
      <c r="M3833" s="3">
        <v>42529</v>
      </c>
      <c r="N3833" s="1" t="s">
        <v>89</v>
      </c>
      <c r="O3833" s="1">
        <v>116855</v>
      </c>
      <c r="P3833" s="1">
        <v>1000</v>
      </c>
      <c r="Q3833" s="1">
        <v>223.08</v>
      </c>
      <c r="R3833" s="1337">
        <v>223080</v>
      </c>
      <c r="S3833" s="4">
        <v>-14065.19</v>
      </c>
      <c r="T3833" s="1">
        <v>209.863</v>
      </c>
      <c r="U3833" s="1337">
        <v>209863</v>
      </c>
      <c r="V3833" s="1">
        <v>1.0857000000000001</v>
      </c>
      <c r="W3833" s="1337">
        <v>1085.74</v>
      </c>
      <c r="X3833" s="1">
        <v>13</v>
      </c>
      <c r="Y3833" s="1">
        <v>135</v>
      </c>
      <c r="Z3833" s="1" t="s">
        <v>259</v>
      </c>
      <c r="AA3833" s="1">
        <v>401</v>
      </c>
      <c r="AB3833" s="1337">
        <v>13217</v>
      </c>
    </row>
    <row r="3834" spans="1:28">
      <c r="A3834" s="1336" t="s">
        <v>1804</v>
      </c>
      <c r="B3834" s="2" t="s">
        <v>1808</v>
      </c>
      <c r="C3834" s="1" t="s">
        <v>1806</v>
      </c>
      <c r="D3834" s="1" t="s">
        <v>65</v>
      </c>
      <c r="E3834" s="1">
        <v>140083</v>
      </c>
      <c r="F3834" s="1336" t="s">
        <v>117</v>
      </c>
      <c r="G3834" s="1" t="s">
        <v>32</v>
      </c>
      <c r="H3834" s="1">
        <v>419200</v>
      </c>
      <c r="I3834" s="3">
        <v>42531</v>
      </c>
      <c r="J3834" s="3">
        <v>42530</v>
      </c>
      <c r="K3834" s="3">
        <v>42531</v>
      </c>
      <c r="L3834" s="1">
        <v>222199</v>
      </c>
      <c r="M3834" s="3">
        <v>42530</v>
      </c>
      <c r="N3834" s="1" t="s">
        <v>89</v>
      </c>
      <c r="O3834" s="1">
        <v>117082</v>
      </c>
      <c r="P3834" s="1">
        <v>1000</v>
      </c>
      <c r="Q3834" s="1">
        <v>228.8</v>
      </c>
      <c r="R3834" s="1337">
        <v>228800</v>
      </c>
      <c r="S3834" s="4">
        <v>-8345.19</v>
      </c>
      <c r="T3834" s="1">
        <v>209.863</v>
      </c>
      <c r="U3834" s="1337">
        <v>209863</v>
      </c>
      <c r="V3834" s="1">
        <v>1.0857000000000001</v>
      </c>
      <c r="W3834" s="1337">
        <v>1085.74</v>
      </c>
      <c r="X3834" s="1">
        <v>13</v>
      </c>
      <c r="Y3834" s="1">
        <v>141</v>
      </c>
      <c r="AA3834" s="1">
        <v>401</v>
      </c>
      <c r="AB3834" s="1337">
        <v>18937</v>
      </c>
    </row>
    <row r="3835" spans="1:28">
      <c r="A3835" s="1336" t="s">
        <v>1804</v>
      </c>
      <c r="B3835" s="2" t="s">
        <v>1808</v>
      </c>
      <c r="C3835" s="1" t="s">
        <v>1806</v>
      </c>
      <c r="D3835" s="1" t="s">
        <v>65</v>
      </c>
      <c r="E3835" s="1">
        <v>130023</v>
      </c>
      <c r="F3835" s="1336" t="s">
        <v>153</v>
      </c>
      <c r="G3835" s="1" t="s">
        <v>32</v>
      </c>
      <c r="H3835" s="1">
        <v>419983</v>
      </c>
      <c r="I3835" s="3">
        <v>42538</v>
      </c>
      <c r="J3835" s="3">
        <v>42528</v>
      </c>
      <c r="K3835" s="3">
        <v>42529</v>
      </c>
      <c r="N3835" s="1" t="s">
        <v>89</v>
      </c>
      <c r="O3835" s="1">
        <v>116914</v>
      </c>
      <c r="P3835" s="1">
        <v>3000</v>
      </c>
      <c r="Q3835" s="1">
        <v>235.44</v>
      </c>
      <c r="R3835" s="1337">
        <v>706320</v>
      </c>
      <c r="S3835" s="4">
        <v>-5115.57</v>
      </c>
      <c r="T3835" s="1">
        <v>209.863</v>
      </c>
      <c r="U3835" s="1337">
        <v>629589</v>
      </c>
      <c r="V3835" s="1">
        <v>1.0857000000000001</v>
      </c>
      <c r="W3835" s="1337">
        <v>3257.22</v>
      </c>
      <c r="X3835" s="1">
        <v>13</v>
      </c>
      <c r="Y3835" s="1">
        <v>130</v>
      </c>
      <c r="AA3835" s="1">
        <v>401</v>
      </c>
      <c r="AB3835" s="1337">
        <v>76731</v>
      </c>
    </row>
    <row r="3836" spans="1:28">
      <c r="A3836" s="1336" t="s">
        <v>1804</v>
      </c>
      <c r="B3836" s="2" t="s">
        <v>1808</v>
      </c>
      <c r="C3836" s="1" t="s">
        <v>1806</v>
      </c>
      <c r="D3836" s="1" t="s">
        <v>65</v>
      </c>
      <c r="E3836" s="1">
        <v>130314</v>
      </c>
      <c r="F3836" s="1336" t="s">
        <v>144</v>
      </c>
      <c r="G3836" s="1" t="s">
        <v>32</v>
      </c>
      <c r="H3836" s="1">
        <v>420416</v>
      </c>
      <c r="I3836" s="3">
        <v>42542</v>
      </c>
      <c r="J3836" s="3">
        <v>42536</v>
      </c>
      <c r="K3836" s="3">
        <v>42537</v>
      </c>
      <c r="N3836" s="1" t="s">
        <v>89</v>
      </c>
      <c r="O3836" s="1">
        <v>117250</v>
      </c>
      <c r="P3836" s="1">
        <v>3000</v>
      </c>
      <c r="Q3836" s="1">
        <v>228.8</v>
      </c>
      <c r="R3836" s="1337">
        <v>686400</v>
      </c>
      <c r="S3836" s="4">
        <v>-25035.57</v>
      </c>
      <c r="T3836" s="1">
        <v>209.863</v>
      </c>
      <c r="U3836" s="1337">
        <v>629589</v>
      </c>
      <c r="V3836" s="1">
        <v>1.0857000000000001</v>
      </c>
      <c r="W3836" s="1337">
        <v>3257.22</v>
      </c>
      <c r="X3836" s="1">
        <v>13</v>
      </c>
      <c r="Y3836" s="1">
        <v>130</v>
      </c>
      <c r="AA3836" s="1">
        <v>401</v>
      </c>
      <c r="AB3836" s="1337">
        <v>56811</v>
      </c>
    </row>
    <row r="3837" spans="1:28">
      <c r="A3837" s="1336" t="s">
        <v>1804</v>
      </c>
      <c r="B3837" s="2" t="s">
        <v>1808</v>
      </c>
      <c r="C3837" s="1" t="s">
        <v>1806</v>
      </c>
      <c r="D3837" s="1" t="s">
        <v>65</v>
      </c>
      <c r="E3837" s="1">
        <v>130308</v>
      </c>
      <c r="F3837" s="1336" t="s">
        <v>126</v>
      </c>
      <c r="G3837" s="1" t="s">
        <v>32</v>
      </c>
      <c r="H3837" s="1">
        <v>420483</v>
      </c>
      <c r="I3837" s="3">
        <v>42542</v>
      </c>
      <c r="J3837" s="3">
        <v>42537</v>
      </c>
      <c r="K3837" s="3">
        <v>42538</v>
      </c>
      <c r="N3837" s="1" t="s">
        <v>89</v>
      </c>
      <c r="O3837" s="1">
        <v>117271</v>
      </c>
      <c r="P3837" s="1">
        <v>2000</v>
      </c>
      <c r="Q3837" s="1">
        <v>235.44</v>
      </c>
      <c r="R3837" s="1337">
        <v>470880</v>
      </c>
      <c r="S3837" s="4">
        <v>-3410.38</v>
      </c>
      <c r="T3837" s="1">
        <v>209.863</v>
      </c>
      <c r="U3837" s="1337">
        <v>419726</v>
      </c>
      <c r="V3837" s="1">
        <v>1.0857000000000001</v>
      </c>
      <c r="W3837" s="1337">
        <v>2171.48</v>
      </c>
      <c r="X3837" s="1">
        <v>13</v>
      </c>
      <c r="Y3837" s="1">
        <v>141</v>
      </c>
      <c r="AA3837" s="1">
        <v>401</v>
      </c>
      <c r="AB3837" s="1337">
        <v>51154</v>
      </c>
    </row>
    <row r="3838" spans="1:28">
      <c r="A3838" s="1336" t="s">
        <v>1804</v>
      </c>
      <c r="B3838" s="2" t="s">
        <v>1808</v>
      </c>
      <c r="C3838" s="1" t="s">
        <v>1806</v>
      </c>
      <c r="D3838" s="1" t="s">
        <v>65</v>
      </c>
      <c r="E3838" s="1">
        <v>130308</v>
      </c>
      <c r="F3838" s="1336" t="s">
        <v>126</v>
      </c>
      <c r="G3838" s="1" t="s">
        <v>32</v>
      </c>
      <c r="H3838" s="1">
        <v>420719</v>
      </c>
      <c r="I3838" s="3">
        <v>42544</v>
      </c>
      <c r="J3838" s="3">
        <v>42542</v>
      </c>
      <c r="K3838" s="3">
        <v>42543</v>
      </c>
      <c r="N3838" s="1" t="s">
        <v>89</v>
      </c>
      <c r="O3838" s="1">
        <v>117384</v>
      </c>
      <c r="P3838" s="1">
        <v>1000</v>
      </c>
      <c r="Q3838" s="1">
        <v>235.44</v>
      </c>
      <c r="R3838" s="1337">
        <v>235440</v>
      </c>
      <c r="S3838" s="4">
        <v>-1705.19</v>
      </c>
      <c r="T3838" s="1">
        <v>209.863</v>
      </c>
      <c r="U3838" s="1337">
        <v>209863</v>
      </c>
      <c r="V3838" s="1">
        <v>1.0857000000000001</v>
      </c>
      <c r="W3838" s="1337">
        <v>1085.74</v>
      </c>
      <c r="X3838" s="1">
        <v>13</v>
      </c>
      <c r="Y3838" s="1">
        <v>141</v>
      </c>
      <c r="AA3838" s="1">
        <v>401</v>
      </c>
      <c r="AB3838" s="1337">
        <v>25577</v>
      </c>
    </row>
    <row r="3839" spans="1:28">
      <c r="A3839" s="1336" t="s">
        <v>1804</v>
      </c>
      <c r="B3839" s="2" t="s">
        <v>1809</v>
      </c>
      <c r="C3839" s="1" t="s">
        <v>1806</v>
      </c>
      <c r="D3839" s="1" t="s">
        <v>394</v>
      </c>
      <c r="E3839" s="1">
        <v>130003</v>
      </c>
      <c r="F3839" s="1336" t="s">
        <v>145</v>
      </c>
      <c r="G3839" s="1" t="s">
        <v>32</v>
      </c>
      <c r="H3839" s="1">
        <v>419601</v>
      </c>
      <c r="I3839" s="3">
        <v>42535</v>
      </c>
      <c r="J3839" s="3">
        <v>42522</v>
      </c>
      <c r="K3839" s="3">
        <v>42537</v>
      </c>
      <c r="N3839" s="1" t="s">
        <v>89</v>
      </c>
      <c r="O3839" s="1">
        <v>116682</v>
      </c>
      <c r="P3839" s="1">
        <v>1200</v>
      </c>
      <c r="Q3839" s="1">
        <v>235.44</v>
      </c>
      <c r="R3839" s="1337">
        <v>282528</v>
      </c>
      <c r="S3839" s="4">
        <v>-2046.23</v>
      </c>
      <c r="T3839" s="1">
        <v>209.863</v>
      </c>
      <c r="U3839" s="1337">
        <v>251835.6</v>
      </c>
      <c r="V3839" s="1">
        <v>1.0857000000000001</v>
      </c>
      <c r="W3839" s="1337">
        <v>1302.8879999999999</v>
      </c>
      <c r="X3839" s="1">
        <v>13</v>
      </c>
      <c r="Y3839" s="1">
        <v>130</v>
      </c>
      <c r="AA3839" s="1">
        <v>401</v>
      </c>
      <c r="AB3839" s="1337">
        <v>30692.400000000001</v>
      </c>
    </row>
    <row r="3840" spans="1:28">
      <c r="A3840" s="1336" t="s">
        <v>1804</v>
      </c>
      <c r="B3840" s="2" t="s">
        <v>1810</v>
      </c>
      <c r="C3840" s="1" t="s">
        <v>1806</v>
      </c>
      <c r="D3840" s="1" t="s">
        <v>467</v>
      </c>
      <c r="E3840" s="1">
        <v>130013</v>
      </c>
      <c r="F3840" s="1336" t="s">
        <v>221</v>
      </c>
      <c r="G3840" s="1" t="s">
        <v>32</v>
      </c>
      <c r="H3840" s="1">
        <v>418241</v>
      </c>
      <c r="I3840" s="3">
        <v>42524</v>
      </c>
      <c r="J3840" s="3">
        <v>42520</v>
      </c>
      <c r="K3840" s="3">
        <v>42522</v>
      </c>
      <c r="N3840" s="1" t="s">
        <v>89</v>
      </c>
      <c r="O3840" s="1">
        <v>116589</v>
      </c>
      <c r="P3840" s="1">
        <v>1500</v>
      </c>
      <c r="Q3840" s="1">
        <v>235.44</v>
      </c>
      <c r="R3840" s="1337">
        <v>353160</v>
      </c>
      <c r="S3840" s="4">
        <v>-2557.79</v>
      </c>
      <c r="T3840" s="1">
        <v>209.863</v>
      </c>
      <c r="U3840" s="1337">
        <v>314794.5</v>
      </c>
      <c r="V3840" s="1">
        <v>1.0857000000000001</v>
      </c>
      <c r="W3840" s="1337">
        <v>1628.61</v>
      </c>
      <c r="X3840" s="1">
        <v>13</v>
      </c>
      <c r="Y3840" s="1">
        <v>130</v>
      </c>
      <c r="AA3840" s="1">
        <v>401</v>
      </c>
      <c r="AB3840" s="1337">
        <v>38365.5</v>
      </c>
    </row>
    <row r="3841" spans="1:28">
      <c r="A3841" s="1336" t="s">
        <v>1804</v>
      </c>
      <c r="B3841" s="2" t="s">
        <v>1810</v>
      </c>
      <c r="C3841" s="1" t="s">
        <v>1806</v>
      </c>
      <c r="D3841" s="1" t="s">
        <v>467</v>
      </c>
      <c r="E3841" s="1">
        <v>140083</v>
      </c>
      <c r="F3841" s="1336" t="s">
        <v>117</v>
      </c>
      <c r="G3841" s="1" t="s">
        <v>32</v>
      </c>
      <c r="H3841" s="1">
        <v>419199</v>
      </c>
      <c r="I3841" s="3">
        <v>42531</v>
      </c>
      <c r="J3841" s="3">
        <v>42530</v>
      </c>
      <c r="K3841" s="3">
        <v>42531</v>
      </c>
      <c r="L3841" s="1">
        <v>222197</v>
      </c>
      <c r="M3841" s="3">
        <v>42530</v>
      </c>
      <c r="N3841" s="1" t="s">
        <v>89</v>
      </c>
      <c r="O3841" s="1">
        <v>117075</v>
      </c>
      <c r="P3841" s="1">
        <v>3000</v>
      </c>
      <c r="Q3841" s="1">
        <v>228.8</v>
      </c>
      <c r="R3841" s="1337">
        <v>686400</v>
      </c>
      <c r="S3841" s="4">
        <v>-25035.57</v>
      </c>
      <c r="T3841" s="1">
        <v>209.863</v>
      </c>
      <c r="U3841" s="1337">
        <v>629589</v>
      </c>
      <c r="V3841" s="1">
        <v>1.0857000000000001</v>
      </c>
      <c r="W3841" s="1337">
        <v>3257.22</v>
      </c>
      <c r="X3841" s="1">
        <v>13</v>
      </c>
      <c r="Y3841" s="1">
        <v>141</v>
      </c>
      <c r="AA3841" s="1">
        <v>401</v>
      </c>
      <c r="AB3841" s="1337">
        <v>56811</v>
      </c>
    </row>
    <row r="3842" spans="1:28">
      <c r="A3842" s="1336" t="s">
        <v>1804</v>
      </c>
      <c r="B3842" s="2" t="s">
        <v>1810</v>
      </c>
      <c r="C3842" s="1" t="s">
        <v>1806</v>
      </c>
      <c r="D3842" s="1" t="s">
        <v>467</v>
      </c>
      <c r="E3842" s="1">
        <v>140083</v>
      </c>
      <c r="F3842" s="1336" t="s">
        <v>117</v>
      </c>
      <c r="G3842" s="1" t="s">
        <v>32</v>
      </c>
      <c r="H3842" s="1">
        <v>419767</v>
      </c>
      <c r="I3842" s="3">
        <v>42535</v>
      </c>
      <c r="J3842" s="3">
        <v>42531</v>
      </c>
      <c r="K3842" s="3">
        <v>42534</v>
      </c>
      <c r="L3842" s="1">
        <v>222447</v>
      </c>
      <c r="M3842" s="3">
        <v>42534</v>
      </c>
      <c r="N3842" s="1" t="s">
        <v>89</v>
      </c>
      <c r="O3842" s="1">
        <v>117102</v>
      </c>
      <c r="P3842" s="1">
        <v>3000</v>
      </c>
      <c r="Q3842" s="1">
        <v>228.8</v>
      </c>
      <c r="R3842" s="1337">
        <v>686400</v>
      </c>
      <c r="S3842" s="4">
        <v>-25035.57</v>
      </c>
      <c r="T3842" s="1">
        <v>209.863</v>
      </c>
      <c r="U3842" s="1337">
        <v>629589</v>
      </c>
      <c r="V3842" s="1">
        <v>1.0857000000000001</v>
      </c>
      <c r="W3842" s="1337">
        <v>3257.22</v>
      </c>
      <c r="X3842" s="1">
        <v>13</v>
      </c>
      <c r="Y3842" s="1">
        <v>141</v>
      </c>
      <c r="AA3842" s="1">
        <v>401</v>
      </c>
      <c r="AB3842" s="1337">
        <v>56811</v>
      </c>
    </row>
    <row r="3843" spans="1:28">
      <c r="A3843" s="1336" t="s">
        <v>1804</v>
      </c>
      <c r="B3843" s="2" t="s">
        <v>1810</v>
      </c>
      <c r="C3843" s="1" t="s">
        <v>1806</v>
      </c>
      <c r="D3843" s="1" t="s">
        <v>467</v>
      </c>
      <c r="E3843" s="1">
        <v>130241</v>
      </c>
      <c r="F3843" s="1336" t="s">
        <v>368</v>
      </c>
      <c r="G3843" s="1" t="s">
        <v>32</v>
      </c>
      <c r="H3843" s="1">
        <v>419812</v>
      </c>
      <c r="I3843" s="3">
        <v>42536</v>
      </c>
      <c r="J3843" s="3">
        <v>42528</v>
      </c>
      <c r="K3843" s="3">
        <v>42529</v>
      </c>
      <c r="L3843" s="1">
        <v>222473</v>
      </c>
      <c r="M3843" s="3">
        <v>42534</v>
      </c>
      <c r="N3843" s="1" t="s">
        <v>89</v>
      </c>
      <c r="O3843" s="1">
        <v>116962</v>
      </c>
      <c r="P3843" s="1">
        <v>1500</v>
      </c>
      <c r="Q3843" s="1">
        <v>223.08</v>
      </c>
      <c r="R3843" s="1337">
        <v>334620</v>
      </c>
      <c r="S3843" s="4">
        <v>-21097.79</v>
      </c>
      <c r="T3843" s="1">
        <v>209.863</v>
      </c>
      <c r="U3843" s="1337">
        <v>314794.5</v>
      </c>
      <c r="V3843" s="1">
        <v>1.0857000000000001</v>
      </c>
      <c r="W3843" s="1337">
        <v>1628.61</v>
      </c>
      <c r="X3843" s="1">
        <v>13</v>
      </c>
      <c r="Y3843" s="1">
        <v>135</v>
      </c>
      <c r="Z3843" s="1" t="s">
        <v>143</v>
      </c>
      <c r="AA3843" s="1">
        <v>401</v>
      </c>
      <c r="AB3843" s="1337">
        <v>19825.5</v>
      </c>
    </row>
    <row r="3844" spans="1:28">
      <c r="A3844" s="1336" t="s">
        <v>1804</v>
      </c>
      <c r="B3844" s="2" t="s">
        <v>1811</v>
      </c>
      <c r="C3844" s="1" t="s">
        <v>1806</v>
      </c>
      <c r="D3844" s="1" t="s">
        <v>129</v>
      </c>
      <c r="E3844" s="1">
        <v>140083</v>
      </c>
      <c r="F3844" s="1336" t="s">
        <v>117</v>
      </c>
      <c r="G3844" s="1" t="s">
        <v>32</v>
      </c>
      <c r="H3844" s="1">
        <v>418522</v>
      </c>
      <c r="I3844" s="3">
        <v>42527</v>
      </c>
      <c r="J3844" s="3">
        <v>42520</v>
      </c>
      <c r="K3844" s="3">
        <v>42541</v>
      </c>
      <c r="L3844" s="1">
        <v>221863</v>
      </c>
      <c r="M3844" s="3">
        <v>42527</v>
      </c>
      <c r="N3844" s="1" t="s">
        <v>89</v>
      </c>
      <c r="O3844" s="1">
        <v>116572</v>
      </c>
      <c r="P3844" s="1">
        <v>2000</v>
      </c>
      <c r="Q3844" s="1">
        <v>234.52</v>
      </c>
      <c r="R3844" s="1337">
        <v>469040</v>
      </c>
      <c r="S3844" s="4">
        <v>-5250.38</v>
      </c>
      <c r="T3844" s="1">
        <v>209.863</v>
      </c>
      <c r="U3844" s="1337">
        <v>419726</v>
      </c>
      <c r="V3844" s="1">
        <v>1.0857000000000001</v>
      </c>
      <c r="W3844" s="1337">
        <v>2171.48</v>
      </c>
      <c r="X3844" s="1">
        <v>13</v>
      </c>
      <c r="Y3844" s="1">
        <v>141</v>
      </c>
      <c r="AA3844" s="1">
        <v>401</v>
      </c>
      <c r="AB3844" s="1337">
        <v>49314</v>
      </c>
    </row>
    <row r="3845" spans="1:28">
      <c r="A3845" s="1336" t="s">
        <v>1804</v>
      </c>
      <c r="B3845" s="2" t="s">
        <v>1811</v>
      </c>
      <c r="C3845" s="1" t="s">
        <v>1806</v>
      </c>
      <c r="D3845" s="1" t="s">
        <v>129</v>
      </c>
      <c r="E3845" s="1">
        <v>130001</v>
      </c>
      <c r="F3845" s="1336" t="s">
        <v>132</v>
      </c>
      <c r="G3845" s="1" t="s">
        <v>32</v>
      </c>
      <c r="H3845" s="1">
        <v>421252</v>
      </c>
      <c r="I3845" s="3">
        <v>42549</v>
      </c>
      <c r="J3845" s="3">
        <v>42528</v>
      </c>
      <c r="K3845" s="3">
        <v>42546</v>
      </c>
      <c r="N3845" s="1" t="s">
        <v>89</v>
      </c>
      <c r="O3845" s="1">
        <v>116970</v>
      </c>
      <c r="P3845" s="1">
        <v>2000</v>
      </c>
      <c r="Q3845" s="1">
        <v>234.52</v>
      </c>
      <c r="R3845" s="1337">
        <v>469040</v>
      </c>
      <c r="S3845" s="4">
        <v>-5250.38</v>
      </c>
      <c r="T3845" s="1">
        <v>209.863</v>
      </c>
      <c r="U3845" s="1337">
        <v>419726</v>
      </c>
      <c r="V3845" s="1">
        <v>1.0857000000000001</v>
      </c>
      <c r="W3845" s="1337">
        <v>2171.48</v>
      </c>
      <c r="X3845" s="1">
        <v>13</v>
      </c>
      <c r="Y3845" s="1">
        <v>130</v>
      </c>
      <c r="AA3845" s="1">
        <v>401</v>
      </c>
      <c r="AB3845" s="1337">
        <v>49314</v>
      </c>
    </row>
    <row r="3846" spans="1:28">
      <c r="A3846" s="1336" t="s">
        <v>1804</v>
      </c>
      <c r="B3846" s="2" t="s">
        <v>1811</v>
      </c>
      <c r="C3846" s="1" t="s">
        <v>1806</v>
      </c>
      <c r="D3846" s="1" t="s">
        <v>129</v>
      </c>
      <c r="E3846" s="1">
        <v>130001</v>
      </c>
      <c r="F3846" s="1336" t="s">
        <v>132</v>
      </c>
      <c r="G3846" s="1" t="s">
        <v>32</v>
      </c>
      <c r="H3846" s="1">
        <v>421257</v>
      </c>
      <c r="I3846" s="3">
        <v>42549</v>
      </c>
      <c r="J3846" s="3">
        <v>42528</v>
      </c>
      <c r="K3846" s="3">
        <v>42546</v>
      </c>
      <c r="N3846" s="1" t="s">
        <v>89</v>
      </c>
      <c r="O3846" s="1">
        <v>116970</v>
      </c>
      <c r="P3846" s="1">
        <v>2000</v>
      </c>
      <c r="Q3846" s="1">
        <v>234.52</v>
      </c>
      <c r="R3846" s="1337">
        <v>469040</v>
      </c>
      <c r="S3846" s="4">
        <v>-5250.38</v>
      </c>
      <c r="T3846" s="1">
        <v>209.863</v>
      </c>
      <c r="U3846" s="1337">
        <v>419726</v>
      </c>
      <c r="V3846" s="1">
        <v>1.0857000000000001</v>
      </c>
      <c r="W3846" s="1337">
        <v>2171.48</v>
      </c>
      <c r="X3846" s="1">
        <v>13</v>
      </c>
      <c r="Y3846" s="1">
        <v>130</v>
      </c>
      <c r="AA3846" s="1">
        <v>401</v>
      </c>
      <c r="AB3846" s="1337">
        <v>49314</v>
      </c>
    </row>
    <row r="3847" spans="1:28">
      <c r="A3847" s="1336" t="s">
        <v>1804</v>
      </c>
      <c r="B3847" s="2" t="s">
        <v>1812</v>
      </c>
      <c r="C3847" s="1" t="s">
        <v>1813</v>
      </c>
      <c r="D3847" s="1" t="s">
        <v>1168</v>
      </c>
      <c r="E3847" s="1">
        <v>140409</v>
      </c>
      <c r="F3847" s="1336" t="s">
        <v>66</v>
      </c>
      <c r="G3847" s="1" t="s">
        <v>32</v>
      </c>
      <c r="H3847" s="1">
        <v>418494</v>
      </c>
      <c r="I3847" s="3">
        <v>42527</v>
      </c>
      <c r="J3847" s="3">
        <v>42503</v>
      </c>
      <c r="K3847" s="3">
        <v>42522</v>
      </c>
      <c r="L3847" s="1">
        <v>221771</v>
      </c>
      <c r="M3847" s="3">
        <v>42526</v>
      </c>
      <c r="N3847" s="1" t="s">
        <v>42</v>
      </c>
      <c r="O3847" s="1">
        <v>21549</v>
      </c>
      <c r="P3847" s="1">
        <v>250</v>
      </c>
      <c r="Q3847" s="1">
        <v>245.96</v>
      </c>
      <c r="R3847" s="1337">
        <v>61490</v>
      </c>
      <c r="S3847" s="4">
        <v>2203.6999999999998</v>
      </c>
      <c r="T3847" s="1">
        <v>209.863</v>
      </c>
      <c r="U3847" s="1337">
        <v>52465.75</v>
      </c>
      <c r="V3847" s="1">
        <v>1.0857000000000001</v>
      </c>
      <c r="W3847" s="1336">
        <v>271.435</v>
      </c>
      <c r="X3847" s="1">
        <v>13</v>
      </c>
      <c r="Y3847" s="1">
        <v>140</v>
      </c>
      <c r="AA3847" s="1">
        <v>401</v>
      </c>
      <c r="AB3847" s="1337">
        <v>9024.25</v>
      </c>
    </row>
    <row r="3848" spans="1:28">
      <c r="A3848" s="1336" t="s">
        <v>1804</v>
      </c>
      <c r="B3848" s="2" t="s">
        <v>1814</v>
      </c>
      <c r="C3848" s="1" t="s">
        <v>1813</v>
      </c>
      <c r="D3848" s="1" t="s">
        <v>76</v>
      </c>
      <c r="E3848" s="1">
        <v>130013</v>
      </c>
      <c r="F3848" s="1336" t="s">
        <v>221</v>
      </c>
      <c r="G3848" s="1" t="s">
        <v>32</v>
      </c>
      <c r="H3848" s="1">
        <v>418691</v>
      </c>
      <c r="I3848" s="3">
        <v>42529</v>
      </c>
      <c r="J3848" s="3">
        <v>42520</v>
      </c>
      <c r="K3848" s="3">
        <v>42535</v>
      </c>
      <c r="N3848" s="1" t="s">
        <v>89</v>
      </c>
      <c r="O3848" s="1">
        <v>116589</v>
      </c>
      <c r="P3848" s="1">
        <v>500</v>
      </c>
      <c r="Q3848" s="1">
        <v>235.44</v>
      </c>
      <c r="R3848" s="1337">
        <v>117720</v>
      </c>
      <c r="S3848" s="1">
        <v>-852.6</v>
      </c>
      <c r="T3848" s="1">
        <v>209.863</v>
      </c>
      <c r="U3848" s="1337">
        <v>104931.5</v>
      </c>
      <c r="V3848" s="1">
        <v>1.0857000000000001</v>
      </c>
      <c r="W3848" s="1336">
        <v>542.87</v>
      </c>
      <c r="X3848" s="1">
        <v>13</v>
      </c>
      <c r="Y3848" s="1">
        <v>130</v>
      </c>
      <c r="AA3848" s="1">
        <v>401</v>
      </c>
      <c r="AB3848" s="1337">
        <v>12788.5</v>
      </c>
    </row>
    <row r="3849" spans="1:28">
      <c r="A3849" s="1336" t="s">
        <v>1804</v>
      </c>
      <c r="B3849" s="2" t="s">
        <v>1815</v>
      </c>
      <c r="C3849" s="1" t="s">
        <v>1816</v>
      </c>
      <c r="D3849" s="1" t="s">
        <v>65</v>
      </c>
      <c r="E3849" s="1">
        <v>130361</v>
      </c>
      <c r="F3849" s="1336" t="s">
        <v>167</v>
      </c>
      <c r="G3849" s="1" t="s">
        <v>32</v>
      </c>
      <c r="H3849" s="1">
        <v>421137</v>
      </c>
      <c r="I3849" s="3">
        <v>42546</v>
      </c>
      <c r="J3849" s="3">
        <v>42545</v>
      </c>
      <c r="K3849" s="3">
        <v>42545</v>
      </c>
      <c r="L3849" s="1">
        <v>223201</v>
      </c>
      <c r="M3849" s="3">
        <v>42545</v>
      </c>
      <c r="N3849" s="1" t="s">
        <v>89</v>
      </c>
      <c r="O3849" s="1">
        <v>117465</v>
      </c>
      <c r="P3849" s="1">
        <v>3000</v>
      </c>
      <c r="Q3849" s="1">
        <v>287</v>
      </c>
      <c r="R3849" s="1337">
        <v>861000</v>
      </c>
      <c r="S3849" s="4">
        <v>-7460.37</v>
      </c>
      <c r="T3849" s="1">
        <v>256.18299999999999</v>
      </c>
      <c r="U3849" s="1337">
        <v>768549</v>
      </c>
      <c r="V3849" s="1">
        <v>1.3327</v>
      </c>
      <c r="W3849" s="1337">
        <v>3998.16</v>
      </c>
      <c r="X3849" s="1">
        <v>13</v>
      </c>
      <c r="Y3849" s="1">
        <v>135</v>
      </c>
      <c r="Z3849" s="1" t="s">
        <v>90</v>
      </c>
      <c r="AA3849" s="1">
        <v>401</v>
      </c>
      <c r="AB3849" s="1337">
        <v>92451</v>
      </c>
    </row>
    <row r="3850" spans="1:28">
      <c r="A3850" s="1336" t="s">
        <v>1804</v>
      </c>
      <c r="B3850" s="2" t="s">
        <v>1817</v>
      </c>
      <c r="C3850" s="1" t="s">
        <v>1816</v>
      </c>
      <c r="D3850" s="1" t="s">
        <v>467</v>
      </c>
      <c r="E3850" s="1">
        <v>130241</v>
      </c>
      <c r="F3850" s="1336" t="s">
        <v>368</v>
      </c>
      <c r="G3850" s="1" t="s">
        <v>32</v>
      </c>
      <c r="H3850" s="1">
        <v>419836</v>
      </c>
      <c r="I3850" s="3">
        <v>42536</v>
      </c>
      <c r="J3850" s="3">
        <v>42528</v>
      </c>
      <c r="K3850" s="3">
        <v>42529</v>
      </c>
      <c r="L3850" s="1">
        <v>222475</v>
      </c>
      <c r="M3850" s="3">
        <v>42534</v>
      </c>
      <c r="N3850" s="1" t="s">
        <v>89</v>
      </c>
      <c r="O3850" s="1">
        <v>116962</v>
      </c>
      <c r="P3850" s="1">
        <v>1500</v>
      </c>
      <c r="Q3850" s="1">
        <v>273</v>
      </c>
      <c r="R3850" s="1337">
        <v>409500</v>
      </c>
      <c r="S3850" s="4">
        <v>-24730.19</v>
      </c>
      <c r="T3850" s="1">
        <v>256.18299999999999</v>
      </c>
      <c r="U3850" s="1337">
        <v>384274.5</v>
      </c>
      <c r="V3850" s="1">
        <v>1.3327</v>
      </c>
      <c r="W3850" s="1337">
        <v>1999.08</v>
      </c>
      <c r="X3850" s="1">
        <v>13</v>
      </c>
      <c r="Y3850" s="1">
        <v>135</v>
      </c>
      <c r="Z3850" s="1" t="s">
        <v>143</v>
      </c>
      <c r="AA3850" s="1">
        <v>401</v>
      </c>
      <c r="AB3850" s="1337">
        <v>25225.5</v>
      </c>
    </row>
    <row r="3851" spans="1:28">
      <c r="A3851" s="1336" t="s">
        <v>1804</v>
      </c>
      <c r="B3851" s="2" t="s">
        <v>1818</v>
      </c>
      <c r="C3851" s="1" t="s">
        <v>1816</v>
      </c>
      <c r="D3851" s="1" t="s">
        <v>129</v>
      </c>
      <c r="E3851" s="1">
        <v>140083</v>
      </c>
      <c r="F3851" s="1336" t="s">
        <v>117</v>
      </c>
      <c r="G3851" s="1" t="s">
        <v>32</v>
      </c>
      <c r="H3851" s="1">
        <v>420043</v>
      </c>
      <c r="I3851" s="3">
        <v>42537</v>
      </c>
      <c r="J3851" s="3">
        <v>42523</v>
      </c>
      <c r="K3851" s="3">
        <v>42543</v>
      </c>
      <c r="L3851" s="1">
        <v>222698</v>
      </c>
      <c r="M3851" s="3">
        <v>42537</v>
      </c>
      <c r="N3851" s="1" t="s">
        <v>89</v>
      </c>
      <c r="O3851" s="1">
        <v>116737</v>
      </c>
      <c r="P3851" s="1">
        <v>2000</v>
      </c>
      <c r="Q3851" s="1">
        <v>287</v>
      </c>
      <c r="R3851" s="1337">
        <v>574000</v>
      </c>
      <c r="S3851" s="4">
        <v>-4973.58</v>
      </c>
      <c r="T3851" s="1">
        <v>256.18299999999999</v>
      </c>
      <c r="U3851" s="1337">
        <v>512366</v>
      </c>
      <c r="V3851" s="1">
        <v>1.3327</v>
      </c>
      <c r="W3851" s="1337">
        <v>2665.44</v>
      </c>
      <c r="X3851" s="1">
        <v>13</v>
      </c>
      <c r="Y3851" s="1">
        <v>141</v>
      </c>
      <c r="AA3851" s="1">
        <v>401</v>
      </c>
      <c r="AB3851" s="1337">
        <v>61634</v>
      </c>
    </row>
    <row r="3852" spans="1:28">
      <c r="A3852" s="1336" t="s">
        <v>1804</v>
      </c>
      <c r="B3852" s="2" t="s">
        <v>1818</v>
      </c>
      <c r="C3852" s="1" t="s">
        <v>1816</v>
      </c>
      <c r="D3852" s="1" t="s">
        <v>129</v>
      </c>
      <c r="E3852" s="1">
        <v>140008</v>
      </c>
      <c r="F3852" s="1336" t="s">
        <v>123</v>
      </c>
      <c r="G3852" s="1" t="s">
        <v>32</v>
      </c>
      <c r="H3852" s="1">
        <v>420337</v>
      </c>
      <c r="I3852" s="3">
        <v>42541</v>
      </c>
      <c r="J3852" s="3">
        <v>42522</v>
      </c>
      <c r="K3852" s="3">
        <v>42541</v>
      </c>
      <c r="L3852" s="1">
        <v>222874</v>
      </c>
      <c r="M3852" s="3">
        <v>42541</v>
      </c>
      <c r="N3852" s="1" t="s">
        <v>89</v>
      </c>
      <c r="O3852" s="1">
        <v>116709</v>
      </c>
      <c r="P3852" s="1">
        <v>2000</v>
      </c>
      <c r="Q3852" s="1">
        <v>287</v>
      </c>
      <c r="R3852" s="1337">
        <v>574000</v>
      </c>
      <c r="S3852" s="4">
        <v>-4973.58</v>
      </c>
      <c r="T3852" s="1">
        <v>256.18299999999999</v>
      </c>
      <c r="U3852" s="1337">
        <v>512366</v>
      </c>
      <c r="V3852" s="1">
        <v>1.3327</v>
      </c>
      <c r="W3852" s="1337">
        <v>2665.44</v>
      </c>
      <c r="X3852" s="1">
        <v>13</v>
      </c>
      <c r="Y3852" s="1">
        <v>141</v>
      </c>
      <c r="AA3852" s="1">
        <v>401</v>
      </c>
      <c r="AB3852" s="1337">
        <v>61634</v>
      </c>
    </row>
    <row r="3853" spans="1:28">
      <c r="A3853" s="1336" t="s">
        <v>1804</v>
      </c>
      <c r="B3853" s="2" t="s">
        <v>1819</v>
      </c>
      <c r="C3853" s="1" t="s">
        <v>1820</v>
      </c>
      <c r="D3853" s="1" t="s">
        <v>1821</v>
      </c>
      <c r="E3853" s="1">
        <v>130339</v>
      </c>
      <c r="F3853" s="1336" t="s">
        <v>258</v>
      </c>
      <c r="G3853" s="1" t="s">
        <v>32</v>
      </c>
      <c r="H3853" s="1">
        <v>420619</v>
      </c>
      <c r="I3853" s="3">
        <v>42543</v>
      </c>
      <c r="J3853" s="3">
        <v>42537</v>
      </c>
      <c r="K3853" s="3">
        <v>42542</v>
      </c>
      <c r="L3853" s="1">
        <v>222954</v>
      </c>
      <c r="M3853" s="3">
        <v>42542</v>
      </c>
      <c r="N3853" s="1" t="s">
        <v>89</v>
      </c>
      <c r="O3853" s="1">
        <v>117280</v>
      </c>
      <c r="P3853" s="1">
        <v>165</v>
      </c>
      <c r="Q3853" s="1">
        <v>342.81</v>
      </c>
      <c r="R3853" s="1337">
        <v>56563.65</v>
      </c>
      <c r="S3853" s="4">
        <v>-3512.97</v>
      </c>
      <c r="T3853" s="1">
        <v>322.21300000000002</v>
      </c>
      <c r="U3853" s="1337">
        <v>53165.15</v>
      </c>
      <c r="V3853" s="1">
        <v>1.6726000000000001</v>
      </c>
      <c r="W3853" s="1336">
        <v>275.97239999999999</v>
      </c>
      <c r="X3853" s="1">
        <v>13</v>
      </c>
      <c r="Y3853" s="1">
        <v>135</v>
      </c>
      <c r="Z3853" s="1" t="s">
        <v>259</v>
      </c>
      <c r="AA3853" s="1">
        <v>401</v>
      </c>
      <c r="AB3853" s="1337">
        <v>3398.5</v>
      </c>
    </row>
    <row r="3854" spans="1:28">
      <c r="A3854" s="1336" t="s">
        <v>1804</v>
      </c>
      <c r="B3854" s="2" t="s">
        <v>1822</v>
      </c>
      <c r="C3854" s="1" t="s">
        <v>1820</v>
      </c>
      <c r="D3854" s="1" t="s">
        <v>1000</v>
      </c>
      <c r="E3854" s="1">
        <v>130100</v>
      </c>
      <c r="F3854" s="1336" t="s">
        <v>1417</v>
      </c>
      <c r="G3854" s="1" t="s">
        <v>32</v>
      </c>
      <c r="H3854" s="1">
        <v>418527</v>
      </c>
      <c r="I3854" s="3">
        <v>42527</v>
      </c>
      <c r="J3854" s="3">
        <v>42522</v>
      </c>
      <c r="K3854" s="3">
        <v>42522</v>
      </c>
      <c r="L3854" s="1">
        <v>221795</v>
      </c>
      <c r="M3854" s="3">
        <v>42526</v>
      </c>
      <c r="N3854" s="1" t="s">
        <v>89</v>
      </c>
      <c r="O3854" s="1">
        <v>116670</v>
      </c>
      <c r="P3854" s="1">
        <v>400</v>
      </c>
      <c r="Q3854" s="1">
        <v>360.39</v>
      </c>
      <c r="R3854" s="1337">
        <v>144156</v>
      </c>
      <c r="S3854" s="4">
        <v>-1484.28</v>
      </c>
      <c r="T3854" s="1">
        <v>322.21300000000002</v>
      </c>
      <c r="U3854" s="1337">
        <v>128885.2</v>
      </c>
      <c r="V3854" s="1">
        <v>1.6726000000000001</v>
      </c>
      <c r="W3854" s="1336">
        <v>669.024</v>
      </c>
      <c r="X3854" s="1">
        <v>13</v>
      </c>
      <c r="Y3854" s="1">
        <v>135</v>
      </c>
      <c r="Z3854" s="1" t="s">
        <v>436</v>
      </c>
      <c r="AA3854" s="1">
        <v>401</v>
      </c>
      <c r="AB3854" s="1337">
        <v>15270.8</v>
      </c>
    </row>
    <row r="3855" spans="1:28">
      <c r="A3855" s="1336" t="s">
        <v>1804</v>
      </c>
      <c r="B3855" s="2" t="s">
        <v>1823</v>
      </c>
      <c r="C3855" s="1" t="s">
        <v>1820</v>
      </c>
      <c r="D3855" s="1" t="s">
        <v>1824</v>
      </c>
      <c r="E3855" s="1">
        <v>140556</v>
      </c>
      <c r="F3855" s="1336" t="s">
        <v>73</v>
      </c>
      <c r="G3855" s="1" t="s">
        <v>32</v>
      </c>
      <c r="H3855" s="1">
        <v>421165</v>
      </c>
      <c r="I3855" s="3">
        <v>42548</v>
      </c>
      <c r="J3855" s="3">
        <v>42534</v>
      </c>
      <c r="K3855" s="3">
        <v>42548</v>
      </c>
      <c r="L3855" s="1">
        <v>223170</v>
      </c>
      <c r="M3855" s="3">
        <v>42545</v>
      </c>
      <c r="N3855" s="1" t="s">
        <v>42</v>
      </c>
      <c r="O3855" s="1">
        <v>21689</v>
      </c>
      <c r="P3855" s="1">
        <v>492</v>
      </c>
      <c r="Q3855" s="1">
        <v>342.81</v>
      </c>
      <c r="R3855" s="1337">
        <v>168662.52</v>
      </c>
      <c r="S3855" s="4">
        <v>-10475.02</v>
      </c>
      <c r="T3855" s="1">
        <v>322.21300000000002</v>
      </c>
      <c r="U3855" s="1337">
        <v>158528.79999999999</v>
      </c>
      <c r="V3855" s="1">
        <v>1.6726000000000001</v>
      </c>
      <c r="W3855" s="1336">
        <v>822.89949999999999</v>
      </c>
      <c r="X3855" s="1">
        <v>13</v>
      </c>
      <c r="Y3855" s="1">
        <v>140</v>
      </c>
      <c r="AA3855" s="1">
        <v>401</v>
      </c>
      <c r="AB3855" s="1337">
        <v>10133.719999999999</v>
      </c>
    </row>
    <row r="3856" spans="1:28">
      <c r="A3856" s="1336" t="s">
        <v>1804</v>
      </c>
      <c r="B3856" s="2" t="s">
        <v>1825</v>
      </c>
      <c r="C3856" s="1" t="s">
        <v>1820</v>
      </c>
      <c r="D3856" s="1" t="s">
        <v>76</v>
      </c>
      <c r="E3856" s="1">
        <v>130322</v>
      </c>
      <c r="F3856" s="1336" t="s">
        <v>142</v>
      </c>
      <c r="G3856" s="1" t="s">
        <v>32</v>
      </c>
      <c r="H3856" s="1">
        <v>421206</v>
      </c>
      <c r="I3856" s="3">
        <v>42548</v>
      </c>
      <c r="J3856" s="3">
        <v>42543</v>
      </c>
      <c r="K3856" s="3">
        <v>42545</v>
      </c>
      <c r="L3856" s="1">
        <v>223234</v>
      </c>
      <c r="M3856" s="3">
        <v>42547</v>
      </c>
      <c r="N3856" s="1" t="s">
        <v>89</v>
      </c>
      <c r="O3856" s="1">
        <v>117394</v>
      </c>
      <c r="P3856" s="1">
        <v>500</v>
      </c>
      <c r="Q3856" s="1">
        <v>348.08</v>
      </c>
      <c r="R3856" s="1337">
        <v>174040</v>
      </c>
      <c r="S3856" s="4">
        <v>-8010.35</v>
      </c>
      <c r="T3856" s="1">
        <v>322.21300000000002</v>
      </c>
      <c r="U3856" s="1337">
        <v>161106.5</v>
      </c>
      <c r="V3856" s="1">
        <v>1.6726000000000001</v>
      </c>
      <c r="W3856" s="1336">
        <v>836.28</v>
      </c>
      <c r="X3856" s="1">
        <v>13</v>
      </c>
      <c r="Y3856" s="1">
        <v>135</v>
      </c>
      <c r="Z3856" s="1" t="s">
        <v>143</v>
      </c>
      <c r="AA3856" s="1">
        <v>401</v>
      </c>
      <c r="AB3856" s="1337">
        <v>12933.5</v>
      </c>
    </row>
    <row r="3857" spans="1:28">
      <c r="A3857" s="1336" t="s">
        <v>1804</v>
      </c>
      <c r="B3857" s="2" t="s">
        <v>1826</v>
      </c>
      <c r="C3857" s="1" t="s">
        <v>1820</v>
      </c>
      <c r="D3857" s="1" t="s">
        <v>65</v>
      </c>
      <c r="E3857" s="1">
        <v>130308</v>
      </c>
      <c r="F3857" s="1336" t="s">
        <v>126</v>
      </c>
      <c r="G3857" s="1" t="s">
        <v>32</v>
      </c>
      <c r="H3857" s="1">
        <v>419100</v>
      </c>
      <c r="I3857" s="3">
        <v>42531</v>
      </c>
      <c r="J3857" s="3">
        <v>42529</v>
      </c>
      <c r="K3857" s="3">
        <v>42530</v>
      </c>
      <c r="N3857" s="1" t="s">
        <v>89</v>
      </c>
      <c r="O3857" s="1">
        <v>116980</v>
      </c>
      <c r="P3857" s="1">
        <v>1000</v>
      </c>
      <c r="Q3857" s="1">
        <v>361.8</v>
      </c>
      <c r="R3857" s="1337">
        <v>361800</v>
      </c>
      <c r="S3857" s="4">
        <v>-2300.69</v>
      </c>
      <c r="T3857" s="1">
        <v>322.21300000000002</v>
      </c>
      <c r="U3857" s="1337">
        <v>322213</v>
      </c>
      <c r="V3857" s="1">
        <v>1.6726000000000001</v>
      </c>
      <c r="W3857" s="1337">
        <v>1672.56</v>
      </c>
      <c r="X3857" s="1">
        <v>13</v>
      </c>
      <c r="Y3857" s="1">
        <v>141</v>
      </c>
      <c r="AA3857" s="1">
        <v>401</v>
      </c>
      <c r="AB3857" s="1337">
        <v>39587</v>
      </c>
    </row>
    <row r="3858" spans="1:28">
      <c r="A3858" s="1336" t="s">
        <v>1804</v>
      </c>
      <c r="B3858" s="2" t="s">
        <v>1826</v>
      </c>
      <c r="C3858" s="1" t="s">
        <v>1820</v>
      </c>
      <c r="D3858" s="1" t="s">
        <v>65</v>
      </c>
      <c r="E3858" s="1">
        <v>130308</v>
      </c>
      <c r="F3858" s="1336" t="s">
        <v>126</v>
      </c>
      <c r="G3858" s="1" t="s">
        <v>32</v>
      </c>
      <c r="H3858" s="1">
        <v>419329</v>
      </c>
      <c r="I3858" s="3">
        <v>42534</v>
      </c>
      <c r="J3858" s="3">
        <v>42530</v>
      </c>
      <c r="K3858" s="3">
        <v>42531</v>
      </c>
      <c r="N3858" s="1" t="s">
        <v>89</v>
      </c>
      <c r="O3858" s="1">
        <v>117074</v>
      </c>
      <c r="P3858" s="1">
        <v>1000</v>
      </c>
      <c r="Q3858" s="1">
        <v>361.8</v>
      </c>
      <c r="R3858" s="1337">
        <v>361800</v>
      </c>
      <c r="S3858" s="4">
        <v>-2300.69</v>
      </c>
      <c r="T3858" s="1">
        <v>322.21300000000002</v>
      </c>
      <c r="U3858" s="1337">
        <v>322213</v>
      </c>
      <c r="V3858" s="1">
        <v>1.6726000000000001</v>
      </c>
      <c r="W3858" s="1337">
        <v>1672.56</v>
      </c>
      <c r="X3858" s="1">
        <v>13</v>
      </c>
      <c r="Y3858" s="1">
        <v>141</v>
      </c>
      <c r="AA3858" s="1">
        <v>401</v>
      </c>
      <c r="AB3858" s="1337">
        <v>39587</v>
      </c>
    </row>
    <row r="3859" spans="1:28">
      <c r="A3859" s="1336" t="s">
        <v>1804</v>
      </c>
      <c r="B3859" s="2" t="s">
        <v>1826</v>
      </c>
      <c r="C3859" s="1" t="s">
        <v>1820</v>
      </c>
      <c r="D3859" s="1" t="s">
        <v>65</v>
      </c>
      <c r="E3859" s="1">
        <v>130023</v>
      </c>
      <c r="F3859" s="1336" t="s">
        <v>153</v>
      </c>
      <c r="G3859" s="1" t="s">
        <v>32</v>
      </c>
      <c r="H3859" s="1">
        <v>419986</v>
      </c>
      <c r="I3859" s="3">
        <v>42538</v>
      </c>
      <c r="J3859" s="3">
        <v>42528</v>
      </c>
      <c r="K3859" s="3">
        <v>42529</v>
      </c>
      <c r="N3859" s="1" t="s">
        <v>89</v>
      </c>
      <c r="O3859" s="1">
        <v>116914</v>
      </c>
      <c r="P3859" s="1">
        <v>1000</v>
      </c>
      <c r="Q3859" s="1">
        <v>361.8</v>
      </c>
      <c r="R3859" s="1337">
        <v>361800</v>
      </c>
      <c r="S3859" s="4">
        <v>-2300.69</v>
      </c>
      <c r="T3859" s="1">
        <v>322.21300000000002</v>
      </c>
      <c r="U3859" s="1337">
        <v>322213</v>
      </c>
      <c r="V3859" s="1">
        <v>1.6726000000000001</v>
      </c>
      <c r="W3859" s="1337">
        <v>1672.56</v>
      </c>
      <c r="X3859" s="1">
        <v>13</v>
      </c>
      <c r="Y3859" s="1">
        <v>130</v>
      </c>
      <c r="AA3859" s="1">
        <v>401</v>
      </c>
      <c r="AB3859" s="1337">
        <v>39587</v>
      </c>
    </row>
    <row r="3860" spans="1:28">
      <c r="A3860" s="1336" t="s">
        <v>1804</v>
      </c>
      <c r="B3860" s="2" t="s">
        <v>1826</v>
      </c>
      <c r="C3860" s="1" t="s">
        <v>1820</v>
      </c>
      <c r="D3860" s="1" t="s">
        <v>65</v>
      </c>
      <c r="E3860" s="1">
        <v>130236</v>
      </c>
      <c r="F3860" s="1336" t="s">
        <v>427</v>
      </c>
      <c r="G3860" s="1" t="s">
        <v>32</v>
      </c>
      <c r="H3860" s="1">
        <v>420151</v>
      </c>
      <c r="I3860" s="3">
        <v>42538</v>
      </c>
      <c r="J3860" s="3">
        <v>42538</v>
      </c>
      <c r="K3860" s="3">
        <v>42538</v>
      </c>
      <c r="L3860" s="1">
        <v>222794</v>
      </c>
      <c r="M3860" s="3">
        <v>42538</v>
      </c>
      <c r="N3860" s="1" t="s">
        <v>89</v>
      </c>
      <c r="O3860" s="1">
        <v>117286</v>
      </c>
      <c r="P3860" s="1">
        <v>1000</v>
      </c>
      <c r="Q3860" s="1">
        <v>334.02</v>
      </c>
      <c r="R3860" s="1337">
        <v>334020</v>
      </c>
      <c r="S3860" s="4">
        <v>-30080.69</v>
      </c>
      <c r="T3860" s="1">
        <v>322.21300000000002</v>
      </c>
      <c r="U3860" s="1337">
        <v>322213</v>
      </c>
      <c r="V3860" s="1">
        <v>1.6726000000000001</v>
      </c>
      <c r="W3860" s="1337">
        <v>1672.56</v>
      </c>
      <c r="X3860" s="1">
        <v>13</v>
      </c>
      <c r="Y3860" s="1">
        <v>135</v>
      </c>
      <c r="Z3860" s="1" t="s">
        <v>143</v>
      </c>
      <c r="AA3860" s="1">
        <v>401</v>
      </c>
      <c r="AB3860" s="1337">
        <v>11807</v>
      </c>
    </row>
    <row r="3861" spans="1:28">
      <c r="A3861" s="1336" t="s">
        <v>1804</v>
      </c>
      <c r="B3861" s="2" t="s">
        <v>1826</v>
      </c>
      <c r="C3861" s="1" t="s">
        <v>1820</v>
      </c>
      <c r="D3861" s="1" t="s">
        <v>65</v>
      </c>
      <c r="E3861" s="1">
        <v>130308</v>
      </c>
      <c r="F3861" s="1336" t="s">
        <v>126</v>
      </c>
      <c r="G3861" s="1" t="s">
        <v>32</v>
      </c>
      <c r="H3861" s="1">
        <v>420480</v>
      </c>
      <c r="I3861" s="3">
        <v>42542</v>
      </c>
      <c r="J3861" s="3">
        <v>42537</v>
      </c>
      <c r="K3861" s="3">
        <v>42538</v>
      </c>
      <c r="N3861" s="1" t="s">
        <v>89</v>
      </c>
      <c r="O3861" s="1">
        <v>117271</v>
      </c>
      <c r="P3861" s="1">
        <v>2000</v>
      </c>
      <c r="Q3861" s="1">
        <v>361.8</v>
      </c>
      <c r="R3861" s="1337">
        <v>723600</v>
      </c>
      <c r="S3861" s="4">
        <v>-4601.38</v>
      </c>
      <c r="T3861" s="1">
        <v>322.21300000000002</v>
      </c>
      <c r="U3861" s="1337">
        <v>644426</v>
      </c>
      <c r="V3861" s="1">
        <v>1.6726000000000001</v>
      </c>
      <c r="W3861" s="1337">
        <v>3345.12</v>
      </c>
      <c r="X3861" s="1">
        <v>13</v>
      </c>
      <c r="Y3861" s="1">
        <v>141</v>
      </c>
      <c r="AA3861" s="1">
        <v>401</v>
      </c>
      <c r="AB3861" s="1337">
        <v>79174</v>
      </c>
    </row>
    <row r="3862" spans="1:28">
      <c r="A3862" s="1336" t="s">
        <v>1804</v>
      </c>
      <c r="B3862" s="2" t="s">
        <v>1826</v>
      </c>
      <c r="C3862" s="1" t="s">
        <v>1820</v>
      </c>
      <c r="D3862" s="1" t="s">
        <v>65</v>
      </c>
      <c r="E3862" s="1">
        <v>130140</v>
      </c>
      <c r="F3862" s="1336" t="s">
        <v>222</v>
      </c>
      <c r="G3862" s="1" t="s">
        <v>32</v>
      </c>
      <c r="H3862" s="1">
        <v>421411</v>
      </c>
      <c r="I3862" s="3">
        <v>42550</v>
      </c>
      <c r="J3862" s="3">
        <v>42548</v>
      </c>
      <c r="K3862" s="3">
        <v>42549</v>
      </c>
      <c r="N3862" s="1" t="s">
        <v>89</v>
      </c>
      <c r="O3862" s="1">
        <v>117494</v>
      </c>
      <c r="P3862" s="1">
        <v>1000</v>
      </c>
      <c r="Q3862" s="1">
        <v>351.6</v>
      </c>
      <c r="R3862" s="1337">
        <v>351600</v>
      </c>
      <c r="S3862" s="4">
        <v>-12500.69</v>
      </c>
      <c r="T3862" s="1">
        <v>322.21300000000002</v>
      </c>
      <c r="U3862" s="1337">
        <v>322213</v>
      </c>
      <c r="V3862" s="1">
        <v>1.6726000000000001</v>
      </c>
      <c r="W3862" s="1337">
        <v>1672.56</v>
      </c>
      <c r="X3862" s="1">
        <v>13</v>
      </c>
      <c r="Y3862" s="1">
        <v>130</v>
      </c>
      <c r="AA3862" s="1">
        <v>401</v>
      </c>
      <c r="AB3862" s="1337">
        <v>29387</v>
      </c>
    </row>
    <row r="3863" spans="1:28">
      <c r="A3863" s="1336" t="s">
        <v>1804</v>
      </c>
      <c r="B3863" s="2" t="s">
        <v>1827</v>
      </c>
      <c r="C3863" s="1" t="s">
        <v>1820</v>
      </c>
      <c r="D3863" s="1" t="s">
        <v>394</v>
      </c>
      <c r="E3863" s="1">
        <v>130241</v>
      </c>
      <c r="F3863" s="1336" t="s">
        <v>368</v>
      </c>
      <c r="G3863" s="1" t="s">
        <v>32</v>
      </c>
      <c r="H3863" s="1">
        <v>420349</v>
      </c>
      <c r="I3863" s="3">
        <v>42541</v>
      </c>
      <c r="J3863" s="3">
        <v>42528</v>
      </c>
      <c r="K3863" s="3">
        <v>42547</v>
      </c>
      <c r="L3863" s="1">
        <v>222860</v>
      </c>
      <c r="M3863" s="3">
        <v>42541</v>
      </c>
      <c r="N3863" s="1" t="s">
        <v>89</v>
      </c>
      <c r="O3863" s="1">
        <v>116962</v>
      </c>
      <c r="P3863" s="1">
        <v>1200</v>
      </c>
      <c r="Q3863" s="1">
        <v>342.81</v>
      </c>
      <c r="R3863" s="1337">
        <v>411372</v>
      </c>
      <c r="S3863" s="4">
        <v>-25548.83</v>
      </c>
      <c r="T3863" s="1">
        <v>322.21300000000002</v>
      </c>
      <c r="U3863" s="1337">
        <v>386655.6</v>
      </c>
      <c r="V3863" s="1">
        <v>1.6726000000000001</v>
      </c>
      <c r="W3863" s="1337">
        <v>2007.0719999999999</v>
      </c>
      <c r="X3863" s="1">
        <v>13</v>
      </c>
      <c r="Y3863" s="1">
        <v>135</v>
      </c>
      <c r="Z3863" s="1" t="s">
        <v>143</v>
      </c>
      <c r="AA3863" s="1">
        <v>401</v>
      </c>
      <c r="AB3863" s="1337">
        <v>24716.400000000001</v>
      </c>
    </row>
    <row r="3864" spans="1:28">
      <c r="A3864" s="1336" t="s">
        <v>1804</v>
      </c>
      <c r="B3864" s="2" t="s">
        <v>1827</v>
      </c>
      <c r="C3864" s="1" t="s">
        <v>1820</v>
      </c>
      <c r="D3864" s="1" t="s">
        <v>394</v>
      </c>
      <c r="E3864" s="1">
        <v>130241</v>
      </c>
      <c r="F3864" s="1336" t="s">
        <v>368</v>
      </c>
      <c r="G3864" s="1" t="s">
        <v>32</v>
      </c>
      <c r="H3864" s="1">
        <v>420896</v>
      </c>
      <c r="I3864" s="3">
        <v>42544</v>
      </c>
      <c r="J3864" s="3">
        <v>42528</v>
      </c>
      <c r="K3864" s="3">
        <v>42546</v>
      </c>
      <c r="L3864" s="1">
        <v>223073</v>
      </c>
      <c r="M3864" s="3">
        <v>42543</v>
      </c>
      <c r="N3864" s="1" t="s">
        <v>89</v>
      </c>
      <c r="O3864" s="1">
        <v>116887</v>
      </c>
      <c r="P3864" s="1">
        <v>1200</v>
      </c>
      <c r="Q3864" s="1">
        <v>342.81</v>
      </c>
      <c r="R3864" s="1337">
        <v>411372</v>
      </c>
      <c r="S3864" s="4">
        <v>-25548.83</v>
      </c>
      <c r="T3864" s="1">
        <v>322.21300000000002</v>
      </c>
      <c r="U3864" s="1337">
        <v>386655.6</v>
      </c>
      <c r="V3864" s="1">
        <v>1.6726000000000001</v>
      </c>
      <c r="W3864" s="1337">
        <v>2007.0719999999999</v>
      </c>
      <c r="X3864" s="1">
        <v>13</v>
      </c>
      <c r="Y3864" s="1">
        <v>135</v>
      </c>
      <c r="Z3864" s="1" t="s">
        <v>143</v>
      </c>
      <c r="AA3864" s="1">
        <v>401</v>
      </c>
      <c r="AB3864" s="1337">
        <v>24716.400000000001</v>
      </c>
    </row>
    <row r="3865" spans="1:28">
      <c r="A3865" s="1336" t="s">
        <v>1804</v>
      </c>
      <c r="B3865" s="2" t="s">
        <v>1828</v>
      </c>
      <c r="C3865" s="1" t="s">
        <v>1820</v>
      </c>
      <c r="D3865" s="1" t="s">
        <v>467</v>
      </c>
      <c r="E3865" s="1">
        <v>130013</v>
      </c>
      <c r="F3865" s="1336" t="s">
        <v>221</v>
      </c>
      <c r="G3865" s="1" t="s">
        <v>32</v>
      </c>
      <c r="H3865" s="1">
        <v>418239</v>
      </c>
      <c r="I3865" s="3">
        <v>42524</v>
      </c>
      <c r="J3865" s="3">
        <v>42520</v>
      </c>
      <c r="K3865" s="3">
        <v>42522</v>
      </c>
      <c r="N3865" s="1" t="s">
        <v>89</v>
      </c>
      <c r="O3865" s="1">
        <v>116589</v>
      </c>
      <c r="P3865" s="1">
        <v>1500</v>
      </c>
      <c r="Q3865" s="1">
        <v>361.8</v>
      </c>
      <c r="R3865" s="1337">
        <v>542700</v>
      </c>
      <c r="S3865" s="4">
        <v>-3451.04</v>
      </c>
      <c r="T3865" s="1">
        <v>322.21300000000002</v>
      </c>
      <c r="U3865" s="1337">
        <v>483319.5</v>
      </c>
      <c r="V3865" s="1">
        <v>1.6726000000000001</v>
      </c>
      <c r="W3865" s="1337">
        <v>2508.84</v>
      </c>
      <c r="X3865" s="1">
        <v>13</v>
      </c>
      <c r="Y3865" s="1">
        <v>130</v>
      </c>
      <c r="AA3865" s="1">
        <v>401</v>
      </c>
      <c r="AB3865" s="1337">
        <v>59380.5</v>
      </c>
    </row>
    <row r="3866" spans="1:28">
      <c r="A3866" s="1336" t="s">
        <v>1804</v>
      </c>
      <c r="B3866" s="2" t="s">
        <v>1828</v>
      </c>
      <c r="C3866" s="1" t="s">
        <v>1820</v>
      </c>
      <c r="D3866" s="1" t="s">
        <v>467</v>
      </c>
      <c r="E3866" s="1">
        <v>140083</v>
      </c>
      <c r="F3866" s="1336" t="s">
        <v>117</v>
      </c>
      <c r="G3866" s="1" t="s">
        <v>32</v>
      </c>
      <c r="H3866" s="1">
        <v>418550</v>
      </c>
      <c r="I3866" s="3">
        <v>42527</v>
      </c>
      <c r="J3866" s="3">
        <v>42523</v>
      </c>
      <c r="K3866" s="3">
        <v>42524</v>
      </c>
      <c r="L3866" s="1">
        <v>221862</v>
      </c>
      <c r="M3866" s="3">
        <v>42527</v>
      </c>
      <c r="N3866" s="1" t="s">
        <v>89</v>
      </c>
      <c r="O3866" s="1">
        <v>116737</v>
      </c>
      <c r="P3866" s="1">
        <v>1500</v>
      </c>
      <c r="Q3866" s="1">
        <v>360.39</v>
      </c>
      <c r="R3866" s="1337">
        <v>540585</v>
      </c>
      <c r="S3866" s="4">
        <v>-5566.04</v>
      </c>
      <c r="T3866" s="1">
        <v>322.21300000000002</v>
      </c>
      <c r="U3866" s="1337">
        <v>483319.5</v>
      </c>
      <c r="V3866" s="1">
        <v>1.6726000000000001</v>
      </c>
      <c r="W3866" s="1337">
        <v>2508.84</v>
      </c>
      <c r="X3866" s="1">
        <v>13</v>
      </c>
      <c r="Y3866" s="1">
        <v>141</v>
      </c>
      <c r="AA3866" s="1">
        <v>401</v>
      </c>
      <c r="AB3866" s="1337">
        <v>57265.5</v>
      </c>
    </row>
    <row r="3867" spans="1:28">
      <c r="A3867" s="1336" t="s">
        <v>1804</v>
      </c>
      <c r="B3867" s="2" t="s">
        <v>1828</v>
      </c>
      <c r="C3867" s="1" t="s">
        <v>1820</v>
      </c>
      <c r="D3867" s="1" t="s">
        <v>467</v>
      </c>
      <c r="E3867" s="1">
        <v>130241</v>
      </c>
      <c r="F3867" s="1336" t="s">
        <v>368</v>
      </c>
      <c r="G3867" s="1" t="s">
        <v>32</v>
      </c>
      <c r="H3867" s="1">
        <v>418994</v>
      </c>
      <c r="I3867" s="3">
        <v>42530</v>
      </c>
      <c r="J3867" s="3">
        <v>42528</v>
      </c>
      <c r="K3867" s="3">
        <v>42529</v>
      </c>
      <c r="L3867" s="1">
        <v>222105</v>
      </c>
      <c r="M3867" s="3">
        <v>42529</v>
      </c>
      <c r="N3867" s="1" t="s">
        <v>89</v>
      </c>
      <c r="O3867" s="1">
        <v>116877</v>
      </c>
      <c r="P3867" s="1">
        <v>1500</v>
      </c>
      <c r="Q3867" s="1">
        <v>342.81</v>
      </c>
      <c r="R3867" s="1337">
        <v>514215</v>
      </c>
      <c r="S3867" s="4">
        <v>-31936.04</v>
      </c>
      <c r="T3867" s="1">
        <v>322.21300000000002</v>
      </c>
      <c r="U3867" s="1337">
        <v>483319.5</v>
      </c>
      <c r="V3867" s="1">
        <v>1.6726000000000001</v>
      </c>
      <c r="W3867" s="1337">
        <v>2508.84</v>
      </c>
      <c r="X3867" s="1">
        <v>13</v>
      </c>
      <c r="Y3867" s="1">
        <v>135</v>
      </c>
      <c r="Z3867" s="1" t="s">
        <v>143</v>
      </c>
      <c r="AA3867" s="1">
        <v>401</v>
      </c>
      <c r="AB3867" s="1337">
        <v>30895.5</v>
      </c>
    </row>
    <row r="3868" spans="1:28">
      <c r="A3868" s="1336" t="s">
        <v>1804</v>
      </c>
      <c r="B3868" s="2" t="s">
        <v>1828</v>
      </c>
      <c r="C3868" s="1" t="s">
        <v>1820</v>
      </c>
      <c r="D3868" s="1" t="s">
        <v>467</v>
      </c>
      <c r="E3868" s="1">
        <v>130001</v>
      </c>
      <c r="F3868" s="1336" t="s">
        <v>132</v>
      </c>
      <c r="G3868" s="1" t="s">
        <v>32</v>
      </c>
      <c r="H3868" s="1">
        <v>421283</v>
      </c>
      <c r="I3868" s="3">
        <v>42549</v>
      </c>
      <c r="J3868" s="3">
        <v>42530</v>
      </c>
      <c r="K3868" s="3">
        <v>42531</v>
      </c>
      <c r="N3868" s="1" t="s">
        <v>89</v>
      </c>
      <c r="O3868" s="1">
        <v>117060</v>
      </c>
      <c r="P3868" s="1">
        <v>1500</v>
      </c>
      <c r="Q3868" s="1">
        <v>360.39</v>
      </c>
      <c r="R3868" s="1337">
        <v>540585</v>
      </c>
      <c r="S3868" s="4">
        <v>-5566.04</v>
      </c>
      <c r="T3868" s="1">
        <v>322.21300000000002</v>
      </c>
      <c r="U3868" s="1337">
        <v>483319.5</v>
      </c>
      <c r="V3868" s="1">
        <v>1.6726000000000001</v>
      </c>
      <c r="W3868" s="1337">
        <v>2508.84</v>
      </c>
      <c r="X3868" s="1">
        <v>13</v>
      </c>
      <c r="Y3868" s="1">
        <v>130</v>
      </c>
      <c r="AA3868" s="1">
        <v>401</v>
      </c>
      <c r="AB3868" s="1337">
        <v>57265.5</v>
      </c>
    </row>
    <row r="3869" spans="1:28">
      <c r="A3869" s="1336" t="s">
        <v>1804</v>
      </c>
      <c r="B3869" s="2" t="s">
        <v>1829</v>
      </c>
      <c r="C3869" s="1" t="s">
        <v>1820</v>
      </c>
      <c r="D3869" s="1" t="s">
        <v>129</v>
      </c>
      <c r="E3869" s="1">
        <v>140008</v>
      </c>
      <c r="F3869" s="1336" t="s">
        <v>123</v>
      </c>
      <c r="G3869" s="1" t="s">
        <v>32</v>
      </c>
      <c r="H3869" s="1">
        <v>420355</v>
      </c>
      <c r="I3869" s="3">
        <v>42541</v>
      </c>
      <c r="J3869" s="3">
        <v>42522</v>
      </c>
      <c r="K3869" s="3">
        <v>42541</v>
      </c>
      <c r="L3869" s="1">
        <v>222884</v>
      </c>
      <c r="M3869" s="3">
        <v>42541</v>
      </c>
      <c r="N3869" s="1" t="s">
        <v>89</v>
      </c>
      <c r="O3869" s="1">
        <v>116709</v>
      </c>
      <c r="P3869" s="1">
        <v>2000</v>
      </c>
      <c r="Q3869" s="1">
        <v>360.39</v>
      </c>
      <c r="R3869" s="1337">
        <v>720780</v>
      </c>
      <c r="S3869" s="4">
        <v>-7421.38</v>
      </c>
      <c r="T3869" s="1">
        <v>322.21300000000002</v>
      </c>
      <c r="U3869" s="1337">
        <v>644426</v>
      </c>
      <c r="V3869" s="1">
        <v>1.6726000000000001</v>
      </c>
      <c r="W3869" s="1337">
        <v>3345.12</v>
      </c>
      <c r="X3869" s="1">
        <v>13</v>
      </c>
      <c r="Y3869" s="1">
        <v>141</v>
      </c>
      <c r="AA3869" s="1">
        <v>401</v>
      </c>
      <c r="AB3869" s="1337">
        <v>76354</v>
      </c>
    </row>
    <row r="3870" spans="1:28">
      <c r="A3870" s="1336" t="s">
        <v>1804</v>
      </c>
      <c r="B3870" s="2" t="s">
        <v>1830</v>
      </c>
      <c r="C3870" s="1" t="s">
        <v>1831</v>
      </c>
      <c r="D3870" s="1" t="s">
        <v>467</v>
      </c>
      <c r="E3870" s="1">
        <v>140083</v>
      </c>
      <c r="F3870" s="1336" t="s">
        <v>117</v>
      </c>
      <c r="G3870" s="1" t="s">
        <v>32</v>
      </c>
      <c r="H3870" s="1">
        <v>420281</v>
      </c>
      <c r="I3870" s="3">
        <v>42541</v>
      </c>
      <c r="J3870" s="3">
        <v>42527</v>
      </c>
      <c r="K3870" s="3">
        <v>42546</v>
      </c>
      <c r="L3870" s="1">
        <v>222848</v>
      </c>
      <c r="M3870" s="3">
        <v>42541</v>
      </c>
      <c r="N3870" s="1" t="s">
        <v>89</v>
      </c>
      <c r="O3870" s="1">
        <v>116816</v>
      </c>
      <c r="P3870" s="1">
        <v>1500</v>
      </c>
      <c r="Q3870" s="1">
        <v>351.6</v>
      </c>
      <c r="R3870" s="1337">
        <v>527400</v>
      </c>
      <c r="S3870" s="4">
        <v>-18751.04</v>
      </c>
      <c r="T3870" s="1">
        <v>322.21300000000002</v>
      </c>
      <c r="U3870" s="1337">
        <v>483319.5</v>
      </c>
      <c r="V3870" s="1">
        <v>1.6726000000000001</v>
      </c>
      <c r="W3870" s="1337">
        <v>2508.84</v>
      </c>
      <c r="X3870" s="1">
        <v>13</v>
      </c>
      <c r="Y3870" s="1">
        <v>141</v>
      </c>
      <c r="AA3870" s="1">
        <v>401</v>
      </c>
      <c r="AB3870" s="1337">
        <v>44080.5</v>
      </c>
    </row>
    <row r="3871" spans="1:28">
      <c r="A3871" s="1336" t="s">
        <v>1804</v>
      </c>
      <c r="B3871" s="2" t="s">
        <v>1832</v>
      </c>
      <c r="C3871" s="1" t="s">
        <v>1833</v>
      </c>
      <c r="D3871" s="1" t="s">
        <v>65</v>
      </c>
      <c r="E3871" s="1">
        <v>130140</v>
      </c>
      <c r="F3871" s="1336" t="s">
        <v>222</v>
      </c>
      <c r="G3871" s="1" t="s">
        <v>32</v>
      </c>
      <c r="H3871" s="1">
        <v>417985</v>
      </c>
      <c r="I3871" s="3">
        <v>42522</v>
      </c>
      <c r="J3871" s="3">
        <v>42517</v>
      </c>
      <c r="K3871" s="3">
        <v>42522</v>
      </c>
      <c r="N3871" s="1" t="s">
        <v>89</v>
      </c>
      <c r="O3871" s="1">
        <v>116557</v>
      </c>
      <c r="P3871" s="1">
        <v>1000</v>
      </c>
      <c r="Q3871" s="1">
        <v>484.26</v>
      </c>
      <c r="R3871" s="1337">
        <v>484260</v>
      </c>
      <c r="S3871" s="4">
        <v>8829.4500000000007</v>
      </c>
      <c r="T3871" s="1">
        <v>420.73500000000001</v>
      </c>
      <c r="U3871" s="1337">
        <v>420735</v>
      </c>
      <c r="V3871" s="1">
        <v>2.2016</v>
      </c>
      <c r="W3871" s="1337">
        <v>2201.59</v>
      </c>
      <c r="X3871" s="1">
        <v>13</v>
      </c>
      <c r="Y3871" s="1">
        <v>130</v>
      </c>
      <c r="AA3871" s="1">
        <v>401</v>
      </c>
      <c r="AB3871" s="1337">
        <v>63525</v>
      </c>
    </row>
    <row r="3872" spans="1:28">
      <c r="A3872" s="1336" t="s">
        <v>1804</v>
      </c>
      <c r="B3872" s="2" t="s">
        <v>1832</v>
      </c>
      <c r="C3872" s="1" t="s">
        <v>1833</v>
      </c>
      <c r="D3872" s="1" t="s">
        <v>65</v>
      </c>
      <c r="E3872" s="1">
        <v>140083</v>
      </c>
      <c r="F3872" s="1336" t="s">
        <v>117</v>
      </c>
      <c r="G3872" s="1" t="s">
        <v>32</v>
      </c>
      <c r="H3872" s="1">
        <v>418313</v>
      </c>
      <c r="I3872" s="3">
        <v>42524</v>
      </c>
      <c r="J3872" s="3">
        <v>42515</v>
      </c>
      <c r="K3872" s="3">
        <v>42522</v>
      </c>
      <c r="L3872" s="1">
        <v>221612</v>
      </c>
      <c r="M3872" s="3">
        <v>42523</v>
      </c>
      <c r="N3872" s="1" t="s">
        <v>89</v>
      </c>
      <c r="O3872" s="1">
        <v>116467</v>
      </c>
      <c r="P3872" s="1">
        <v>2000</v>
      </c>
      <c r="Q3872" s="1">
        <v>472.73</v>
      </c>
      <c r="R3872" s="1337">
        <v>945460</v>
      </c>
      <c r="S3872" s="4">
        <v>-5401.1</v>
      </c>
      <c r="T3872" s="1">
        <v>420.73500000000001</v>
      </c>
      <c r="U3872" s="1337">
        <v>841470</v>
      </c>
      <c r="V3872" s="1">
        <v>2.2016</v>
      </c>
      <c r="W3872" s="1337">
        <v>4403.18</v>
      </c>
      <c r="X3872" s="1">
        <v>13</v>
      </c>
      <c r="Y3872" s="1">
        <v>141</v>
      </c>
      <c r="AA3872" s="1">
        <v>401</v>
      </c>
      <c r="AB3872" s="1337">
        <v>103990</v>
      </c>
    </row>
    <row r="3873" spans="1:28">
      <c r="A3873" s="1336" t="s">
        <v>1804</v>
      </c>
      <c r="B3873" s="2" t="s">
        <v>1832</v>
      </c>
      <c r="C3873" s="1" t="s">
        <v>1833</v>
      </c>
      <c r="D3873" s="1" t="s">
        <v>65</v>
      </c>
      <c r="E3873" s="1">
        <v>130241</v>
      </c>
      <c r="F3873" s="1336" t="s">
        <v>368</v>
      </c>
      <c r="G3873" s="1" t="s">
        <v>32</v>
      </c>
      <c r="H3873" s="1">
        <v>419000</v>
      </c>
      <c r="I3873" s="3">
        <v>42530</v>
      </c>
      <c r="J3873" s="3">
        <v>42528</v>
      </c>
      <c r="K3873" s="3">
        <v>42529</v>
      </c>
      <c r="L3873" s="1">
        <v>222106</v>
      </c>
      <c r="M3873" s="3">
        <v>42529</v>
      </c>
      <c r="N3873" s="1" t="s">
        <v>89</v>
      </c>
      <c r="O3873" s="1">
        <v>116887</v>
      </c>
      <c r="P3873" s="1">
        <v>1000</v>
      </c>
      <c r="Q3873" s="1">
        <v>449.67</v>
      </c>
      <c r="R3873" s="1337">
        <v>449670</v>
      </c>
      <c r="S3873" s="4">
        <v>-25760.55</v>
      </c>
      <c r="T3873" s="1">
        <v>420.73500000000001</v>
      </c>
      <c r="U3873" s="1337">
        <v>420735</v>
      </c>
      <c r="V3873" s="1">
        <v>2.2016</v>
      </c>
      <c r="W3873" s="1337">
        <v>2201.59</v>
      </c>
      <c r="X3873" s="1">
        <v>13</v>
      </c>
      <c r="Y3873" s="1">
        <v>135</v>
      </c>
      <c r="Z3873" s="1" t="s">
        <v>143</v>
      </c>
      <c r="AA3873" s="1">
        <v>401</v>
      </c>
      <c r="AB3873" s="1337">
        <v>28935</v>
      </c>
    </row>
    <row r="3874" spans="1:28">
      <c r="A3874" s="1336" t="s">
        <v>1804</v>
      </c>
      <c r="B3874" s="2" t="s">
        <v>1832</v>
      </c>
      <c r="C3874" s="1" t="s">
        <v>1833</v>
      </c>
      <c r="D3874" s="1" t="s">
        <v>65</v>
      </c>
      <c r="E3874" s="1">
        <v>130241</v>
      </c>
      <c r="F3874" s="1336" t="s">
        <v>368</v>
      </c>
      <c r="G3874" s="1" t="s">
        <v>32</v>
      </c>
      <c r="H3874" s="1">
        <v>419038</v>
      </c>
      <c r="I3874" s="3">
        <v>42530</v>
      </c>
      <c r="J3874" s="3">
        <v>42528</v>
      </c>
      <c r="K3874" s="3">
        <v>42529</v>
      </c>
      <c r="L3874" s="1">
        <v>222127</v>
      </c>
      <c r="M3874" s="3">
        <v>42529</v>
      </c>
      <c r="N3874" s="1" t="s">
        <v>89</v>
      </c>
      <c r="O3874" s="1">
        <v>116962</v>
      </c>
      <c r="P3874" s="1">
        <v>1000</v>
      </c>
      <c r="Q3874" s="1">
        <v>449.67</v>
      </c>
      <c r="R3874" s="1337">
        <v>449670</v>
      </c>
      <c r="S3874" s="4">
        <v>-25760.55</v>
      </c>
      <c r="T3874" s="1">
        <v>420.73500000000001</v>
      </c>
      <c r="U3874" s="1337">
        <v>420735</v>
      </c>
      <c r="V3874" s="1">
        <v>2.2016</v>
      </c>
      <c r="W3874" s="1337">
        <v>2201.59</v>
      </c>
      <c r="X3874" s="1">
        <v>13</v>
      </c>
      <c r="Y3874" s="1">
        <v>135</v>
      </c>
      <c r="Z3874" s="1" t="s">
        <v>143</v>
      </c>
      <c r="AA3874" s="1">
        <v>401</v>
      </c>
      <c r="AB3874" s="1337">
        <v>28935</v>
      </c>
    </row>
    <row r="3875" spans="1:28">
      <c r="A3875" s="1336" t="s">
        <v>1804</v>
      </c>
      <c r="B3875" s="2" t="s">
        <v>1834</v>
      </c>
      <c r="C3875" s="1" t="s">
        <v>1833</v>
      </c>
      <c r="D3875" s="1" t="s">
        <v>394</v>
      </c>
      <c r="E3875" s="1">
        <v>140083</v>
      </c>
      <c r="F3875" s="1336" t="s">
        <v>117</v>
      </c>
      <c r="G3875" s="1" t="s">
        <v>32</v>
      </c>
      <c r="H3875" s="1">
        <v>418282</v>
      </c>
      <c r="I3875" s="3">
        <v>42524</v>
      </c>
      <c r="J3875" s="3">
        <v>42515</v>
      </c>
      <c r="K3875" s="3">
        <v>42522</v>
      </c>
      <c r="L3875" s="1">
        <v>221609</v>
      </c>
      <c r="M3875" s="3">
        <v>42523</v>
      </c>
      <c r="N3875" s="1" t="s">
        <v>89</v>
      </c>
      <c r="O3875" s="1">
        <v>116467</v>
      </c>
      <c r="P3875" s="1">
        <v>1200</v>
      </c>
      <c r="Q3875" s="1">
        <v>472.73</v>
      </c>
      <c r="R3875" s="1337">
        <v>567276</v>
      </c>
      <c r="S3875" s="4">
        <v>-3240.66</v>
      </c>
      <c r="T3875" s="1">
        <v>420.73500000000001</v>
      </c>
      <c r="U3875" s="1337">
        <v>504882</v>
      </c>
      <c r="V3875" s="1">
        <v>2.2016</v>
      </c>
      <c r="W3875" s="1337">
        <v>2641.9079999999999</v>
      </c>
      <c r="X3875" s="1">
        <v>13</v>
      </c>
      <c r="Y3875" s="1">
        <v>141</v>
      </c>
      <c r="AA3875" s="1">
        <v>401</v>
      </c>
      <c r="AB3875" s="1337">
        <v>62394</v>
      </c>
    </row>
    <row r="3876" spans="1:28">
      <c r="A3876" s="1336" t="s">
        <v>1804</v>
      </c>
      <c r="B3876" s="2" t="s">
        <v>1834</v>
      </c>
      <c r="C3876" s="1" t="s">
        <v>1833</v>
      </c>
      <c r="D3876" s="1" t="s">
        <v>394</v>
      </c>
      <c r="E3876" s="1">
        <v>130241</v>
      </c>
      <c r="F3876" s="1336" t="s">
        <v>368</v>
      </c>
      <c r="G3876" s="1" t="s">
        <v>32</v>
      </c>
      <c r="H3876" s="1">
        <v>419020</v>
      </c>
      <c r="I3876" s="3">
        <v>42530</v>
      </c>
      <c r="J3876" s="3">
        <v>42528</v>
      </c>
      <c r="K3876" s="3">
        <v>42529</v>
      </c>
      <c r="L3876" s="1">
        <v>222107</v>
      </c>
      <c r="M3876" s="3">
        <v>42529</v>
      </c>
      <c r="N3876" s="1" t="s">
        <v>89</v>
      </c>
      <c r="O3876" s="1">
        <v>116877</v>
      </c>
      <c r="P3876" s="1">
        <v>1200</v>
      </c>
      <c r="Q3876" s="1">
        <v>449.67</v>
      </c>
      <c r="R3876" s="1337">
        <v>539604</v>
      </c>
      <c r="S3876" s="4">
        <v>-30912.66</v>
      </c>
      <c r="T3876" s="1">
        <v>420.73500000000001</v>
      </c>
      <c r="U3876" s="1337">
        <v>504882</v>
      </c>
      <c r="V3876" s="1">
        <v>2.2016</v>
      </c>
      <c r="W3876" s="1337">
        <v>2641.9079999999999</v>
      </c>
      <c r="X3876" s="1">
        <v>13</v>
      </c>
      <c r="Y3876" s="1">
        <v>135</v>
      </c>
      <c r="Z3876" s="1" t="s">
        <v>143</v>
      </c>
      <c r="AA3876" s="1">
        <v>401</v>
      </c>
      <c r="AB3876" s="1337">
        <v>34722</v>
      </c>
    </row>
    <row r="3877" spans="1:28">
      <c r="A3877" s="1336" t="s">
        <v>1804</v>
      </c>
      <c r="B3877" s="2" t="s">
        <v>1835</v>
      </c>
      <c r="C3877" s="1" t="s">
        <v>1833</v>
      </c>
      <c r="D3877" s="1" t="s">
        <v>467</v>
      </c>
      <c r="E3877" s="1">
        <v>130013</v>
      </c>
      <c r="F3877" s="1336" t="s">
        <v>221</v>
      </c>
      <c r="G3877" s="1" t="s">
        <v>32</v>
      </c>
      <c r="H3877" s="1">
        <v>418237</v>
      </c>
      <c r="I3877" s="3">
        <v>42524</v>
      </c>
      <c r="J3877" s="3">
        <v>42520</v>
      </c>
      <c r="K3877" s="3">
        <v>42522</v>
      </c>
      <c r="N3877" s="1" t="s">
        <v>89</v>
      </c>
      <c r="O3877" s="1">
        <v>116589</v>
      </c>
      <c r="P3877" s="1">
        <v>1500</v>
      </c>
      <c r="Q3877" s="1">
        <v>474.57</v>
      </c>
      <c r="R3877" s="1337">
        <v>711855</v>
      </c>
      <c r="S3877" s="4">
        <v>-1290.83</v>
      </c>
      <c r="T3877" s="1">
        <v>420.73500000000001</v>
      </c>
      <c r="U3877" s="1337">
        <v>631102.5</v>
      </c>
      <c r="V3877" s="1">
        <v>2.2016</v>
      </c>
      <c r="W3877" s="1337">
        <v>3302.3850000000002</v>
      </c>
      <c r="X3877" s="1">
        <v>13</v>
      </c>
      <c r="Y3877" s="1">
        <v>130</v>
      </c>
      <c r="AA3877" s="1">
        <v>401</v>
      </c>
      <c r="AB3877" s="1337">
        <v>80752.5</v>
      </c>
    </row>
    <row r="3878" spans="1:28">
      <c r="A3878" s="1336" t="s">
        <v>1804</v>
      </c>
      <c r="B3878" s="2" t="s">
        <v>1836</v>
      </c>
      <c r="C3878" s="1" t="s">
        <v>1837</v>
      </c>
      <c r="D3878" s="1" t="s">
        <v>76</v>
      </c>
      <c r="E3878" s="1">
        <v>130013</v>
      </c>
      <c r="F3878" s="1336" t="s">
        <v>221</v>
      </c>
      <c r="G3878" s="1" t="s">
        <v>32</v>
      </c>
      <c r="H3878" s="1">
        <v>419600</v>
      </c>
      <c r="I3878" s="3">
        <v>42535</v>
      </c>
      <c r="J3878" s="3">
        <v>42520</v>
      </c>
      <c r="K3878" s="3">
        <v>42535</v>
      </c>
      <c r="N3878" s="1" t="s">
        <v>89</v>
      </c>
      <c r="O3878" s="1">
        <v>116589</v>
      </c>
      <c r="P3878" s="1">
        <v>500</v>
      </c>
      <c r="Q3878" s="1">
        <v>474.57</v>
      </c>
      <c r="R3878" s="1337">
        <v>237285</v>
      </c>
      <c r="S3878" s="1">
        <v>-430.28</v>
      </c>
      <c r="T3878" s="1">
        <v>420.73500000000001</v>
      </c>
      <c r="U3878" s="1337">
        <v>210367.5</v>
      </c>
      <c r="V3878" s="1">
        <v>2.2016</v>
      </c>
      <c r="W3878" s="1337">
        <v>1100.7950000000001</v>
      </c>
      <c r="X3878" s="1">
        <v>13</v>
      </c>
      <c r="Y3878" s="1">
        <v>130</v>
      </c>
      <c r="AA3878" s="1">
        <v>401</v>
      </c>
      <c r="AB3878" s="1337">
        <v>26917.5</v>
      </c>
    </row>
    <row r="3879" spans="1:28">
      <c r="A3879" s="1336" t="s">
        <v>1804</v>
      </c>
      <c r="B3879" s="2" t="s">
        <v>1838</v>
      </c>
      <c r="C3879" s="1" t="s">
        <v>1837</v>
      </c>
      <c r="D3879" s="1" t="s">
        <v>65</v>
      </c>
      <c r="E3879" s="1">
        <v>140008</v>
      </c>
      <c r="F3879" s="1336" t="s">
        <v>123</v>
      </c>
      <c r="G3879" s="1" t="s">
        <v>32</v>
      </c>
      <c r="H3879" s="1">
        <v>420074</v>
      </c>
      <c r="I3879" s="3">
        <v>42537</v>
      </c>
      <c r="J3879" s="3">
        <v>42536</v>
      </c>
      <c r="K3879" s="3">
        <v>42536</v>
      </c>
      <c r="L3879" s="1">
        <v>222668</v>
      </c>
      <c r="M3879" s="3">
        <v>42536</v>
      </c>
      <c r="N3879" s="1" t="s">
        <v>89</v>
      </c>
      <c r="O3879" s="1">
        <v>117252</v>
      </c>
      <c r="P3879" s="1">
        <v>1000</v>
      </c>
      <c r="Q3879" s="1">
        <v>472.73</v>
      </c>
      <c r="R3879" s="1337">
        <v>472730</v>
      </c>
      <c r="S3879" s="4">
        <v>-2700.55</v>
      </c>
      <c r="T3879" s="1">
        <v>420.73500000000001</v>
      </c>
      <c r="U3879" s="1337">
        <v>420735</v>
      </c>
      <c r="V3879" s="1">
        <v>2.2016</v>
      </c>
      <c r="W3879" s="1337">
        <v>2201.59</v>
      </c>
      <c r="X3879" s="1">
        <v>13</v>
      </c>
      <c r="Y3879" s="1">
        <v>141</v>
      </c>
      <c r="AA3879" s="1">
        <v>401</v>
      </c>
      <c r="AB3879" s="1337">
        <v>51995</v>
      </c>
    </row>
    <row r="3880" spans="1:28">
      <c r="A3880" s="1336" t="s">
        <v>1804</v>
      </c>
      <c r="B3880" s="2" t="s">
        <v>1839</v>
      </c>
      <c r="C3880" s="1" t="s">
        <v>1837</v>
      </c>
      <c r="D3880" s="1" t="s">
        <v>394</v>
      </c>
      <c r="E3880" s="1">
        <v>140083</v>
      </c>
      <c r="F3880" s="1336" t="s">
        <v>117</v>
      </c>
      <c r="G3880" s="1" t="s">
        <v>32</v>
      </c>
      <c r="H3880" s="1">
        <v>420049</v>
      </c>
      <c r="I3880" s="3">
        <v>42537</v>
      </c>
      <c r="J3880" s="3">
        <v>42527</v>
      </c>
      <c r="K3880" s="3">
        <v>42546</v>
      </c>
      <c r="L3880" s="1">
        <v>222731</v>
      </c>
      <c r="M3880" s="3">
        <v>42537</v>
      </c>
      <c r="N3880" s="1" t="s">
        <v>89</v>
      </c>
      <c r="O3880" s="1">
        <v>116816</v>
      </c>
      <c r="P3880" s="1">
        <v>1200</v>
      </c>
      <c r="Q3880" s="1">
        <v>461.2</v>
      </c>
      <c r="R3880" s="1337">
        <v>553440</v>
      </c>
      <c r="S3880" s="4">
        <v>-17076.66</v>
      </c>
      <c r="T3880" s="1">
        <v>420.73500000000001</v>
      </c>
      <c r="U3880" s="1337">
        <v>504882</v>
      </c>
      <c r="V3880" s="1">
        <v>2.2016</v>
      </c>
      <c r="W3880" s="1337">
        <v>2641.9079999999999</v>
      </c>
      <c r="X3880" s="1">
        <v>13</v>
      </c>
      <c r="Y3880" s="1">
        <v>141</v>
      </c>
      <c r="AA3880" s="1">
        <v>401</v>
      </c>
      <c r="AB3880" s="1337">
        <v>48558</v>
      </c>
    </row>
    <row r="3881" spans="1:28">
      <c r="A3881" s="1336" t="s">
        <v>1804</v>
      </c>
      <c r="B3881" s="2" t="s">
        <v>1840</v>
      </c>
      <c r="C3881" s="1" t="s">
        <v>1841</v>
      </c>
      <c r="D3881" s="1" t="s">
        <v>65</v>
      </c>
      <c r="E3881" s="1">
        <v>140083</v>
      </c>
      <c r="F3881" s="1336" t="s">
        <v>117</v>
      </c>
      <c r="G3881" s="1" t="s">
        <v>32</v>
      </c>
      <c r="H3881" s="1">
        <v>420267</v>
      </c>
      <c r="I3881" s="3">
        <v>42541</v>
      </c>
      <c r="J3881" s="3">
        <v>42538</v>
      </c>
      <c r="K3881" s="3">
        <v>42541</v>
      </c>
      <c r="L3881" s="1">
        <v>222826</v>
      </c>
      <c r="M3881" s="3">
        <v>42541</v>
      </c>
      <c r="N3881" s="1" t="s">
        <v>89</v>
      </c>
      <c r="O3881" s="1">
        <v>117288</v>
      </c>
      <c r="P3881" s="1">
        <v>1000</v>
      </c>
      <c r="Q3881" s="1">
        <v>563.54999999999995</v>
      </c>
      <c r="R3881" s="1337">
        <v>563550</v>
      </c>
      <c r="S3881" s="4">
        <v>-31650.38</v>
      </c>
      <c r="T3881" s="1">
        <v>526.726</v>
      </c>
      <c r="U3881" s="1337">
        <v>526726</v>
      </c>
      <c r="V3881" s="1">
        <v>2.7629999999999999</v>
      </c>
      <c r="W3881" s="1337">
        <v>2762.97</v>
      </c>
      <c r="X3881" s="1">
        <v>13</v>
      </c>
      <c r="Y3881" s="1">
        <v>141</v>
      </c>
      <c r="AA3881" s="1">
        <v>401</v>
      </c>
      <c r="AB3881" s="1337">
        <v>36824</v>
      </c>
    </row>
    <row r="3882" spans="1:28">
      <c r="A3882" s="1336" t="s">
        <v>1804</v>
      </c>
      <c r="B3882" s="2" t="s">
        <v>1842</v>
      </c>
      <c r="C3882" s="1" t="s">
        <v>1841</v>
      </c>
      <c r="D3882" s="1" t="s">
        <v>394</v>
      </c>
      <c r="E3882" s="1">
        <v>130013</v>
      </c>
      <c r="F3882" s="1336" t="s">
        <v>221</v>
      </c>
      <c r="G3882" s="1" t="s">
        <v>32</v>
      </c>
      <c r="H3882" s="1">
        <v>418234</v>
      </c>
      <c r="I3882" s="3">
        <v>42524</v>
      </c>
      <c r="J3882" s="3">
        <v>42520</v>
      </c>
      <c r="K3882" s="3">
        <v>42522</v>
      </c>
      <c r="N3882" s="1" t="s">
        <v>89</v>
      </c>
      <c r="O3882" s="1">
        <v>116589</v>
      </c>
      <c r="P3882" s="1">
        <v>1200</v>
      </c>
      <c r="Q3882" s="1">
        <v>594.76</v>
      </c>
      <c r="R3882" s="1337">
        <v>713712</v>
      </c>
      <c r="S3882" s="1">
        <v>-528.46</v>
      </c>
      <c r="T3882" s="1">
        <v>526.726</v>
      </c>
      <c r="U3882" s="1337">
        <v>632071.19999999995</v>
      </c>
      <c r="V3882" s="1">
        <v>2.7629999999999999</v>
      </c>
      <c r="W3882" s="1337">
        <v>3315.5639999999999</v>
      </c>
      <c r="X3882" s="1">
        <v>13</v>
      </c>
      <c r="Y3882" s="1">
        <v>130</v>
      </c>
      <c r="AA3882" s="1">
        <v>401</v>
      </c>
      <c r="AB3882" s="1337">
        <v>81640.800000000003</v>
      </c>
    </row>
    <row r="3883" spans="1:28">
      <c r="A3883" s="1336" t="s">
        <v>1804</v>
      </c>
      <c r="B3883" s="2" t="s">
        <v>1842</v>
      </c>
      <c r="C3883" s="1" t="s">
        <v>1841</v>
      </c>
      <c r="D3883" s="1" t="s">
        <v>394</v>
      </c>
      <c r="E3883" s="1">
        <v>130001</v>
      </c>
      <c r="F3883" s="1336" t="s">
        <v>132</v>
      </c>
      <c r="G3883" s="1" t="s">
        <v>32</v>
      </c>
      <c r="H3883" s="1">
        <v>421287</v>
      </c>
      <c r="I3883" s="3">
        <v>42549</v>
      </c>
      <c r="J3883" s="3">
        <v>42530</v>
      </c>
      <c r="K3883" s="3">
        <v>42531</v>
      </c>
      <c r="N3883" s="1" t="s">
        <v>89</v>
      </c>
      <c r="O3883" s="1">
        <v>117060</v>
      </c>
      <c r="P3883" s="1">
        <v>1200</v>
      </c>
      <c r="Q3883" s="1">
        <v>592.45000000000005</v>
      </c>
      <c r="R3883" s="1337">
        <v>710940</v>
      </c>
      <c r="S3883" s="4">
        <v>-3300.46</v>
      </c>
      <c r="T3883" s="1">
        <v>526.726</v>
      </c>
      <c r="U3883" s="1337">
        <v>632071.19999999995</v>
      </c>
      <c r="V3883" s="1">
        <v>2.7629999999999999</v>
      </c>
      <c r="W3883" s="1337">
        <v>3315.5639999999999</v>
      </c>
      <c r="X3883" s="1">
        <v>13</v>
      </c>
      <c r="Y3883" s="1">
        <v>130</v>
      </c>
      <c r="AA3883" s="1">
        <v>401</v>
      </c>
      <c r="AB3883" s="1337">
        <v>78868.800000000003</v>
      </c>
    </row>
    <row r="3884" spans="1:28">
      <c r="A3884" s="1336" t="s">
        <v>1843</v>
      </c>
      <c r="B3884" s="2" t="s">
        <v>1844</v>
      </c>
      <c r="C3884" s="1" t="s">
        <v>1845</v>
      </c>
      <c r="D3884" s="1" t="s">
        <v>1187</v>
      </c>
      <c r="E3884" s="1">
        <v>140578</v>
      </c>
      <c r="F3884" s="1336" t="s">
        <v>1846</v>
      </c>
      <c r="G3884" s="1" t="s">
        <v>32</v>
      </c>
      <c r="H3884" s="1">
        <v>419417</v>
      </c>
      <c r="I3884" s="3">
        <v>42534</v>
      </c>
      <c r="J3884" s="3">
        <v>42487</v>
      </c>
      <c r="K3884" s="3">
        <v>42517</v>
      </c>
      <c r="L3884" s="1">
        <v>222297</v>
      </c>
      <c r="M3884" s="3">
        <v>42532</v>
      </c>
      <c r="N3884" s="1" t="s">
        <v>42</v>
      </c>
      <c r="O3884" s="1">
        <v>21491</v>
      </c>
      <c r="P3884" s="1">
        <v>180</v>
      </c>
      <c r="Q3884" s="1">
        <v>263.10000000000002</v>
      </c>
      <c r="R3884" s="1337">
        <v>47358</v>
      </c>
      <c r="S3884" s="4">
        <v>-5623.02</v>
      </c>
      <c r="T3884" s="1">
        <v>260.47699999999998</v>
      </c>
      <c r="U3884" s="1337">
        <v>46885.86</v>
      </c>
      <c r="V3884" s="1">
        <v>1.3021</v>
      </c>
      <c r="W3884" s="1336">
        <v>234.37979999999999</v>
      </c>
      <c r="X3884" s="1">
        <v>13</v>
      </c>
      <c r="Y3884" s="1">
        <v>140</v>
      </c>
      <c r="AA3884" s="1">
        <v>401</v>
      </c>
      <c r="AB3884" s="1336">
        <v>472.14</v>
      </c>
    </row>
    <row r="3885" spans="1:28">
      <c r="A3885" s="1336" t="s">
        <v>1843</v>
      </c>
      <c r="B3885" s="2" t="s">
        <v>1847</v>
      </c>
      <c r="C3885" s="1" t="s">
        <v>1848</v>
      </c>
      <c r="D3885" s="1" t="s">
        <v>116</v>
      </c>
      <c r="E3885" s="1">
        <v>140578</v>
      </c>
      <c r="F3885" s="1336" t="s">
        <v>1846</v>
      </c>
      <c r="G3885" s="1" t="s">
        <v>32</v>
      </c>
      <c r="H3885" s="1">
        <v>419417</v>
      </c>
      <c r="I3885" s="3">
        <v>42534</v>
      </c>
      <c r="J3885" s="3">
        <v>42487</v>
      </c>
      <c r="K3885" s="3">
        <v>42517</v>
      </c>
      <c r="L3885" s="1">
        <v>222297</v>
      </c>
      <c r="M3885" s="3">
        <v>42532</v>
      </c>
      <c r="N3885" s="1" t="s">
        <v>42</v>
      </c>
      <c r="O3885" s="1">
        <v>21491</v>
      </c>
      <c r="P3885" s="1">
        <v>100</v>
      </c>
      <c r="Q3885" s="1">
        <v>317.10000000000002</v>
      </c>
      <c r="R3885" s="1337">
        <v>31710</v>
      </c>
      <c r="S3885" s="4">
        <v>-3758.1</v>
      </c>
      <c r="T3885" s="1">
        <v>313.87700000000001</v>
      </c>
      <c r="U3885" s="1337">
        <v>31387.7</v>
      </c>
      <c r="V3885" s="1">
        <v>1.5778000000000001</v>
      </c>
      <c r="W3885" s="1336">
        <v>157.78399999999999</v>
      </c>
      <c r="X3885" s="1">
        <v>13</v>
      </c>
      <c r="Y3885" s="1">
        <v>140</v>
      </c>
      <c r="AA3885" s="1">
        <v>401</v>
      </c>
      <c r="AB3885" s="1336">
        <v>322.3</v>
      </c>
    </row>
    <row r="3886" spans="1:28">
      <c r="A3886" s="1336" t="s">
        <v>1843</v>
      </c>
      <c r="B3886" s="2" t="s">
        <v>1849</v>
      </c>
      <c r="C3886" s="1" t="s">
        <v>1850</v>
      </c>
      <c r="D3886" s="1" t="s">
        <v>884</v>
      </c>
      <c r="E3886" s="1">
        <v>140578</v>
      </c>
      <c r="F3886" s="1336" t="s">
        <v>1846</v>
      </c>
      <c r="G3886" s="1" t="s">
        <v>32</v>
      </c>
      <c r="H3886" s="1">
        <v>418968</v>
      </c>
      <c r="I3886" s="3">
        <v>42530</v>
      </c>
      <c r="J3886" s="3">
        <v>42487</v>
      </c>
      <c r="K3886" s="3">
        <v>42517</v>
      </c>
      <c r="L3886" s="1">
        <v>222032</v>
      </c>
      <c r="M3886" s="3">
        <v>42528</v>
      </c>
      <c r="N3886" s="1" t="s">
        <v>42</v>
      </c>
      <c r="O3886" s="1">
        <v>21491</v>
      </c>
      <c r="P3886" s="1">
        <v>720</v>
      </c>
      <c r="Q3886" s="1">
        <v>429.3</v>
      </c>
      <c r="R3886" s="1337">
        <v>309096</v>
      </c>
      <c r="S3886" s="4">
        <v>-36656.339999999997</v>
      </c>
      <c r="T3886" s="1">
        <v>424.96600000000001</v>
      </c>
      <c r="U3886" s="1337">
        <v>305975.52</v>
      </c>
      <c r="V3886" s="1">
        <v>2.1446000000000001</v>
      </c>
      <c r="W3886" s="1337">
        <v>1544.1407999999999</v>
      </c>
      <c r="X3886" s="1">
        <v>13</v>
      </c>
      <c r="Y3886" s="1">
        <v>140</v>
      </c>
      <c r="AA3886" s="1">
        <v>401</v>
      </c>
      <c r="AB3886" s="1337">
        <v>3120.48</v>
      </c>
    </row>
    <row r="3887" spans="1:28">
      <c r="A3887" s="1336" t="s">
        <v>1843</v>
      </c>
      <c r="B3887" s="2" t="s">
        <v>1851</v>
      </c>
      <c r="C3887" s="1" t="s">
        <v>1852</v>
      </c>
      <c r="D3887" s="1" t="s">
        <v>1163</v>
      </c>
      <c r="E3887" s="1">
        <v>140578</v>
      </c>
      <c r="F3887" s="1336" t="s">
        <v>1846</v>
      </c>
      <c r="G3887" s="1" t="s">
        <v>32</v>
      </c>
      <c r="H3887" s="1">
        <v>419403</v>
      </c>
      <c r="I3887" s="3">
        <v>42534</v>
      </c>
      <c r="J3887" s="3">
        <v>42487</v>
      </c>
      <c r="K3887" s="3">
        <v>42517</v>
      </c>
      <c r="L3887" s="1">
        <v>222286</v>
      </c>
      <c r="M3887" s="3">
        <v>42532</v>
      </c>
      <c r="N3887" s="1" t="s">
        <v>42</v>
      </c>
      <c r="O3887" s="1">
        <v>21491</v>
      </c>
      <c r="P3887" s="1">
        <v>350</v>
      </c>
      <c r="Q3887" s="1">
        <v>543.66</v>
      </c>
      <c r="R3887" s="1337">
        <v>190281</v>
      </c>
      <c r="S3887" s="4">
        <v>-18870.080000000002</v>
      </c>
      <c r="T3887" s="1">
        <v>528.827</v>
      </c>
      <c r="U3887" s="1337">
        <v>185089.45</v>
      </c>
      <c r="V3887" s="1">
        <v>2.6901000000000002</v>
      </c>
      <c r="W3887" s="1336">
        <v>941.52099999999996</v>
      </c>
      <c r="X3887" s="1">
        <v>13</v>
      </c>
      <c r="Y3887" s="1">
        <v>140</v>
      </c>
      <c r="AA3887" s="1">
        <v>401</v>
      </c>
      <c r="AB3887" s="1337">
        <v>5191.55</v>
      </c>
    </row>
    <row r="3888" spans="1:28">
      <c r="A3888" s="1336" t="s">
        <v>1843</v>
      </c>
      <c r="B3888" s="2" t="s">
        <v>1853</v>
      </c>
      <c r="C3888" s="1" t="s">
        <v>1852</v>
      </c>
      <c r="D3888" s="1" t="s">
        <v>905</v>
      </c>
      <c r="E3888" s="1">
        <v>140578</v>
      </c>
      <c r="F3888" s="1336" t="s">
        <v>1846</v>
      </c>
      <c r="G3888" s="1" t="s">
        <v>32</v>
      </c>
      <c r="H3888" s="1">
        <v>418748</v>
      </c>
      <c r="I3888" s="3">
        <v>42528</v>
      </c>
      <c r="J3888" s="3">
        <v>42487</v>
      </c>
      <c r="K3888" s="3">
        <v>42517</v>
      </c>
      <c r="L3888" s="1">
        <v>221840</v>
      </c>
      <c r="M3888" s="3">
        <v>42526</v>
      </c>
      <c r="N3888" s="1" t="s">
        <v>42</v>
      </c>
      <c r="O3888" s="1">
        <v>21491</v>
      </c>
      <c r="P3888" s="1">
        <v>1400</v>
      </c>
      <c r="Q3888" s="1">
        <v>543.66</v>
      </c>
      <c r="R3888" s="1337">
        <v>761124</v>
      </c>
      <c r="S3888" s="4">
        <v>-75480.31</v>
      </c>
      <c r="T3888" s="1">
        <v>528.827</v>
      </c>
      <c r="U3888" s="1337">
        <v>740357.8</v>
      </c>
      <c r="V3888" s="1">
        <v>2.6901000000000002</v>
      </c>
      <c r="W3888" s="1337">
        <v>3766.0839999999998</v>
      </c>
      <c r="X3888" s="1">
        <v>13</v>
      </c>
      <c r="Y3888" s="1">
        <v>140</v>
      </c>
      <c r="AA3888" s="1">
        <v>401</v>
      </c>
      <c r="AB3888" s="1337">
        <v>20766.2</v>
      </c>
    </row>
    <row r="3889" spans="1:28">
      <c r="A3889" s="1336" t="s">
        <v>1843</v>
      </c>
      <c r="B3889" s="2" t="s">
        <v>1853</v>
      </c>
      <c r="C3889" s="1" t="s">
        <v>1852</v>
      </c>
      <c r="D3889" s="1" t="s">
        <v>905</v>
      </c>
      <c r="E3889" s="1">
        <v>140578</v>
      </c>
      <c r="F3889" s="1336" t="s">
        <v>1846</v>
      </c>
      <c r="G3889" s="1" t="s">
        <v>32</v>
      </c>
      <c r="H3889" s="1">
        <v>418765</v>
      </c>
      <c r="I3889" s="3">
        <v>42528</v>
      </c>
      <c r="J3889" s="3">
        <v>42487</v>
      </c>
      <c r="K3889" s="3">
        <v>42517</v>
      </c>
      <c r="L3889" s="1">
        <v>221841</v>
      </c>
      <c r="M3889" s="3">
        <v>42526</v>
      </c>
      <c r="N3889" s="1" t="s">
        <v>42</v>
      </c>
      <c r="O3889" s="1">
        <v>21491</v>
      </c>
      <c r="P3889" s="1">
        <v>700</v>
      </c>
      <c r="Q3889" s="1">
        <v>543.66</v>
      </c>
      <c r="R3889" s="1337">
        <v>380562</v>
      </c>
      <c r="S3889" s="4">
        <v>-37740.160000000003</v>
      </c>
      <c r="T3889" s="1">
        <v>528.827</v>
      </c>
      <c r="U3889" s="1337">
        <v>370178.9</v>
      </c>
      <c r="V3889" s="1">
        <v>2.6901000000000002</v>
      </c>
      <c r="W3889" s="1337">
        <v>1883.0419999999999</v>
      </c>
      <c r="X3889" s="1">
        <v>13</v>
      </c>
      <c r="Y3889" s="1">
        <v>140</v>
      </c>
      <c r="AA3889" s="1">
        <v>401</v>
      </c>
      <c r="AB3889" s="1337">
        <v>10383.1</v>
      </c>
    </row>
    <row r="3890" spans="1:28">
      <c r="A3890" s="1336" t="s">
        <v>1843</v>
      </c>
      <c r="B3890" s="2" t="s">
        <v>1853</v>
      </c>
      <c r="C3890" s="1" t="s">
        <v>1852</v>
      </c>
      <c r="D3890" s="1" t="s">
        <v>905</v>
      </c>
      <c r="E3890" s="1">
        <v>140578</v>
      </c>
      <c r="F3890" s="1336" t="s">
        <v>1846</v>
      </c>
      <c r="G3890" s="1" t="s">
        <v>32</v>
      </c>
      <c r="H3890" s="1">
        <v>418765</v>
      </c>
      <c r="I3890" s="3">
        <v>42528</v>
      </c>
      <c r="J3890" s="3">
        <v>42487</v>
      </c>
      <c r="K3890" s="3">
        <v>42517</v>
      </c>
      <c r="L3890" s="1">
        <v>221841</v>
      </c>
      <c r="M3890" s="3">
        <v>42526</v>
      </c>
      <c r="N3890" s="1" t="s">
        <v>42</v>
      </c>
      <c r="O3890" s="1">
        <v>21491</v>
      </c>
      <c r="P3890" s="1">
        <v>700</v>
      </c>
      <c r="Q3890" s="1">
        <v>543.66</v>
      </c>
      <c r="R3890" s="1337">
        <v>380562</v>
      </c>
      <c r="S3890" s="4">
        <v>-37740.160000000003</v>
      </c>
      <c r="T3890" s="1">
        <v>528.827</v>
      </c>
      <c r="U3890" s="1337">
        <v>370178.9</v>
      </c>
      <c r="V3890" s="1">
        <v>2.6901000000000002</v>
      </c>
      <c r="W3890" s="1337">
        <v>1883.0419999999999</v>
      </c>
      <c r="X3890" s="1">
        <v>13</v>
      </c>
      <c r="Y3890" s="1">
        <v>140</v>
      </c>
      <c r="AA3890" s="1">
        <v>401</v>
      </c>
      <c r="AB3890" s="1337">
        <v>10383.1</v>
      </c>
    </row>
    <row r="3891" spans="1:28">
      <c r="A3891" s="1336" t="s">
        <v>1843</v>
      </c>
      <c r="B3891" s="2" t="s">
        <v>1854</v>
      </c>
      <c r="C3891" s="1" t="s">
        <v>1855</v>
      </c>
      <c r="D3891" s="1" t="s">
        <v>116</v>
      </c>
      <c r="E3891" s="1">
        <v>140578</v>
      </c>
      <c r="F3891" s="1336" t="s">
        <v>1846</v>
      </c>
      <c r="G3891" s="1" t="s">
        <v>32</v>
      </c>
      <c r="H3891" s="1">
        <v>419419</v>
      </c>
      <c r="I3891" s="3">
        <v>42534</v>
      </c>
      <c r="J3891" s="3">
        <v>42487</v>
      </c>
      <c r="K3891" s="3">
        <v>42517</v>
      </c>
      <c r="L3891" s="1">
        <v>222298</v>
      </c>
      <c r="M3891" s="3">
        <v>42532</v>
      </c>
      <c r="N3891" s="1" t="s">
        <v>42</v>
      </c>
      <c r="O3891" s="1">
        <v>21491</v>
      </c>
      <c r="P3891" s="1">
        <v>100</v>
      </c>
      <c r="Q3891" s="1">
        <v>65.95</v>
      </c>
      <c r="R3891" s="1337">
        <v>6595</v>
      </c>
      <c r="S3891" s="1">
        <v>-792.38</v>
      </c>
      <c r="T3891" s="1">
        <v>65.375</v>
      </c>
      <c r="U3891" s="1337">
        <v>6537.5</v>
      </c>
      <c r="V3891" s="1">
        <v>0.30280000000000001</v>
      </c>
      <c r="W3891" s="1336">
        <v>30.283000000000001</v>
      </c>
      <c r="X3891" s="1">
        <v>13</v>
      </c>
      <c r="Y3891" s="1">
        <v>140</v>
      </c>
      <c r="AA3891" s="1">
        <v>401</v>
      </c>
      <c r="AB3891" s="1336">
        <v>57.5</v>
      </c>
    </row>
    <row r="3892" spans="1:28">
      <c r="A3892" s="1336" t="s">
        <v>1843</v>
      </c>
      <c r="B3892" s="2" t="s">
        <v>1856</v>
      </c>
      <c r="C3892" s="1" t="s">
        <v>1857</v>
      </c>
      <c r="D3892" s="1" t="s">
        <v>81</v>
      </c>
      <c r="E3892" s="1">
        <v>140578</v>
      </c>
      <c r="F3892" s="1336" t="s">
        <v>1846</v>
      </c>
      <c r="G3892" s="1" t="s">
        <v>32</v>
      </c>
      <c r="H3892" s="1">
        <v>418739</v>
      </c>
      <c r="I3892" s="3">
        <v>42528</v>
      </c>
      <c r="J3892" s="3">
        <v>42487</v>
      </c>
      <c r="K3892" s="3">
        <v>42517</v>
      </c>
      <c r="L3892" s="1">
        <v>221838</v>
      </c>
      <c r="M3892" s="3">
        <v>42526</v>
      </c>
      <c r="N3892" s="1" t="s">
        <v>42</v>
      </c>
      <c r="O3892" s="1">
        <v>21491</v>
      </c>
      <c r="P3892" s="1">
        <v>300</v>
      </c>
      <c r="Q3892" s="1">
        <v>677</v>
      </c>
      <c r="R3892" s="1337">
        <v>203100</v>
      </c>
      <c r="S3892" s="4">
        <v>-24257.13</v>
      </c>
      <c r="T3892" s="1">
        <v>670.67</v>
      </c>
      <c r="U3892" s="1337">
        <v>201201</v>
      </c>
      <c r="V3892" s="1">
        <v>3.4384999999999999</v>
      </c>
      <c r="W3892" s="1337">
        <v>1031.556</v>
      </c>
      <c r="X3892" s="1">
        <v>13</v>
      </c>
      <c r="Y3892" s="1">
        <v>140</v>
      </c>
      <c r="AA3892" s="1">
        <v>401</v>
      </c>
      <c r="AB3892" s="1337">
        <v>1899</v>
      </c>
    </row>
    <row r="3893" spans="1:28">
      <c r="A3893" s="1336" t="s">
        <v>1843</v>
      </c>
      <c r="B3893" s="2" t="s">
        <v>1858</v>
      </c>
      <c r="C3893" s="1" t="s">
        <v>1857</v>
      </c>
      <c r="D3893" s="1" t="s">
        <v>1859</v>
      </c>
      <c r="E3893" s="1">
        <v>140578</v>
      </c>
      <c r="F3893" s="1336" t="s">
        <v>1846</v>
      </c>
      <c r="G3893" s="1" t="s">
        <v>32</v>
      </c>
      <c r="H3893" s="1">
        <v>419409</v>
      </c>
      <c r="I3893" s="3">
        <v>42534</v>
      </c>
      <c r="J3893" s="3">
        <v>42487</v>
      </c>
      <c r="K3893" s="3">
        <v>42517</v>
      </c>
      <c r="L3893" s="1">
        <v>222287</v>
      </c>
      <c r="M3893" s="3">
        <v>42532</v>
      </c>
      <c r="N3893" s="1" t="s">
        <v>42</v>
      </c>
      <c r="O3893" s="1">
        <v>21491</v>
      </c>
      <c r="P3893" s="1">
        <v>330</v>
      </c>
      <c r="Q3893" s="1">
        <v>677</v>
      </c>
      <c r="R3893" s="1337">
        <v>223410</v>
      </c>
      <c r="S3893" s="4">
        <v>-26682.84</v>
      </c>
      <c r="T3893" s="1">
        <v>670.67</v>
      </c>
      <c r="U3893" s="1337">
        <v>221321.1</v>
      </c>
      <c r="V3893" s="1">
        <v>3.4384999999999999</v>
      </c>
      <c r="W3893" s="1337">
        <v>1134.7116000000001</v>
      </c>
      <c r="X3893" s="1">
        <v>13</v>
      </c>
      <c r="Y3893" s="1">
        <v>140</v>
      </c>
      <c r="AA3893" s="1">
        <v>401</v>
      </c>
      <c r="AB3893" s="1337">
        <v>2088.9</v>
      </c>
    </row>
    <row r="3894" spans="1:28">
      <c r="A3894" s="1336" t="s">
        <v>1843</v>
      </c>
      <c r="B3894" s="2" t="s">
        <v>1860</v>
      </c>
      <c r="C3894" s="1" t="s">
        <v>1857</v>
      </c>
      <c r="D3894" s="1" t="s">
        <v>1163</v>
      </c>
      <c r="E3894" s="1">
        <v>140578</v>
      </c>
      <c r="F3894" s="1336" t="s">
        <v>1846</v>
      </c>
      <c r="G3894" s="1" t="s">
        <v>32</v>
      </c>
      <c r="H3894" s="1">
        <v>419412</v>
      </c>
      <c r="I3894" s="3">
        <v>42534</v>
      </c>
      <c r="J3894" s="3">
        <v>42487</v>
      </c>
      <c r="K3894" s="3">
        <v>42517</v>
      </c>
      <c r="L3894" s="1">
        <v>222288</v>
      </c>
      <c r="M3894" s="3">
        <v>42532</v>
      </c>
      <c r="N3894" s="1" t="s">
        <v>42</v>
      </c>
      <c r="O3894" s="1">
        <v>21491</v>
      </c>
      <c r="P3894" s="1">
        <v>1050</v>
      </c>
      <c r="Q3894" s="1">
        <v>677</v>
      </c>
      <c r="R3894" s="1337">
        <v>710850</v>
      </c>
      <c r="S3894" s="4">
        <v>-84899.96</v>
      </c>
      <c r="T3894" s="1">
        <v>670.67</v>
      </c>
      <c r="U3894" s="1337">
        <v>704203.5</v>
      </c>
      <c r="V3894" s="1">
        <v>3.4384999999999999</v>
      </c>
      <c r="W3894" s="1337">
        <v>3610.4459999999999</v>
      </c>
      <c r="X3894" s="1">
        <v>13</v>
      </c>
      <c r="Y3894" s="1">
        <v>140</v>
      </c>
      <c r="AA3894" s="1">
        <v>401</v>
      </c>
      <c r="AB3894" s="1337">
        <v>6646.5</v>
      </c>
    </row>
    <row r="3895" spans="1:28">
      <c r="A3895" s="1336" t="s">
        <v>1843</v>
      </c>
      <c r="B3895" s="2" t="s">
        <v>1861</v>
      </c>
      <c r="C3895" s="1" t="s">
        <v>1857</v>
      </c>
      <c r="D3895" s="1" t="s">
        <v>1862</v>
      </c>
      <c r="E3895" s="1">
        <v>140578</v>
      </c>
      <c r="F3895" s="1336" t="s">
        <v>1846</v>
      </c>
      <c r="G3895" s="1" t="s">
        <v>32</v>
      </c>
      <c r="H3895" s="1">
        <v>419415</v>
      </c>
      <c r="I3895" s="3">
        <v>42534</v>
      </c>
      <c r="J3895" s="3">
        <v>42487</v>
      </c>
      <c r="K3895" s="3">
        <v>42517</v>
      </c>
      <c r="L3895" s="1">
        <v>222289</v>
      </c>
      <c r="M3895" s="3">
        <v>42532</v>
      </c>
      <c r="N3895" s="1" t="s">
        <v>42</v>
      </c>
      <c r="O3895" s="1">
        <v>21491</v>
      </c>
      <c r="P3895" s="1">
        <v>380</v>
      </c>
      <c r="Q3895" s="1">
        <v>677</v>
      </c>
      <c r="R3895" s="1337">
        <v>257260</v>
      </c>
      <c r="S3895" s="4">
        <v>-30725.7</v>
      </c>
      <c r="T3895" s="1">
        <v>670.67</v>
      </c>
      <c r="U3895" s="1337">
        <v>254854.6</v>
      </c>
      <c r="V3895" s="1">
        <v>3.4384999999999999</v>
      </c>
      <c r="W3895" s="1337">
        <v>1306.6376</v>
      </c>
      <c r="X3895" s="1">
        <v>13</v>
      </c>
      <c r="Y3895" s="1">
        <v>140</v>
      </c>
      <c r="AA3895" s="1">
        <v>401</v>
      </c>
      <c r="AB3895" s="1337">
        <v>2405.4</v>
      </c>
    </row>
    <row r="3896" spans="1:28">
      <c r="A3896" s="1336" t="s">
        <v>1843</v>
      </c>
      <c r="B3896" s="2" t="s">
        <v>1863</v>
      </c>
      <c r="C3896" s="1" t="s">
        <v>1857</v>
      </c>
      <c r="D3896" s="1" t="s">
        <v>1000</v>
      </c>
      <c r="E3896" s="1">
        <v>140578</v>
      </c>
      <c r="F3896" s="1336" t="s">
        <v>1846</v>
      </c>
      <c r="G3896" s="1" t="s">
        <v>32</v>
      </c>
      <c r="H3896" s="1">
        <v>418739</v>
      </c>
      <c r="I3896" s="3">
        <v>42528</v>
      </c>
      <c r="J3896" s="3">
        <v>42487</v>
      </c>
      <c r="K3896" s="3">
        <v>42517</v>
      </c>
      <c r="L3896" s="1">
        <v>221838</v>
      </c>
      <c r="M3896" s="3">
        <v>42526</v>
      </c>
      <c r="N3896" s="1" t="s">
        <v>42</v>
      </c>
      <c r="O3896" s="1">
        <v>21491</v>
      </c>
      <c r="P3896" s="1">
        <v>400</v>
      </c>
      <c r="Q3896" s="1">
        <v>677</v>
      </c>
      <c r="R3896" s="1337">
        <v>270800</v>
      </c>
      <c r="S3896" s="4">
        <v>-32342.84</v>
      </c>
      <c r="T3896" s="1">
        <v>670.67</v>
      </c>
      <c r="U3896" s="1337">
        <v>268268</v>
      </c>
      <c r="V3896" s="1">
        <v>3.4384999999999999</v>
      </c>
      <c r="W3896" s="1337">
        <v>1375.4079999999999</v>
      </c>
      <c r="X3896" s="1">
        <v>13</v>
      </c>
      <c r="Y3896" s="1">
        <v>140</v>
      </c>
      <c r="AA3896" s="1">
        <v>401</v>
      </c>
      <c r="AB3896" s="1337">
        <v>2532</v>
      </c>
    </row>
    <row r="3897" spans="1:28">
      <c r="A3897" s="1336" t="s">
        <v>1843</v>
      </c>
      <c r="B3897" s="2" t="s">
        <v>1864</v>
      </c>
      <c r="C3897" s="1" t="s">
        <v>1857</v>
      </c>
      <c r="D3897" s="1" t="s">
        <v>76</v>
      </c>
      <c r="E3897" s="1">
        <v>140578</v>
      </c>
      <c r="F3897" s="1336" t="s">
        <v>1846</v>
      </c>
      <c r="G3897" s="1" t="s">
        <v>32</v>
      </c>
      <c r="H3897" s="1">
        <v>418767</v>
      </c>
      <c r="I3897" s="3">
        <v>42528</v>
      </c>
      <c r="J3897" s="3">
        <v>42487</v>
      </c>
      <c r="K3897" s="3">
        <v>42517</v>
      </c>
      <c r="L3897" s="1">
        <v>221842</v>
      </c>
      <c r="M3897" s="3">
        <v>42526</v>
      </c>
      <c r="N3897" s="1" t="s">
        <v>42</v>
      </c>
      <c r="O3897" s="1">
        <v>21491</v>
      </c>
      <c r="P3897" s="1">
        <v>1000</v>
      </c>
      <c r="Q3897" s="1">
        <v>677</v>
      </c>
      <c r="R3897" s="1337">
        <v>677000</v>
      </c>
      <c r="S3897" s="4">
        <v>-80857.100000000006</v>
      </c>
      <c r="T3897" s="1">
        <v>670.67</v>
      </c>
      <c r="U3897" s="1337">
        <v>670670</v>
      </c>
      <c r="V3897" s="1">
        <v>3.4384999999999999</v>
      </c>
      <c r="W3897" s="1337">
        <v>3438.52</v>
      </c>
      <c r="X3897" s="1">
        <v>13</v>
      </c>
      <c r="Y3897" s="1">
        <v>140</v>
      </c>
      <c r="AA3897" s="1">
        <v>401</v>
      </c>
      <c r="AB3897" s="1337">
        <v>6330</v>
      </c>
    </row>
    <row r="3898" spans="1:28">
      <c r="A3898" s="1336" t="s">
        <v>1843</v>
      </c>
      <c r="B3898" s="2" t="s">
        <v>1864</v>
      </c>
      <c r="C3898" s="1" t="s">
        <v>1857</v>
      </c>
      <c r="D3898" s="1" t="s">
        <v>76</v>
      </c>
      <c r="E3898" s="1">
        <v>140578</v>
      </c>
      <c r="F3898" s="1336" t="s">
        <v>1846</v>
      </c>
      <c r="G3898" s="1" t="s">
        <v>32</v>
      </c>
      <c r="H3898" s="1">
        <v>418769</v>
      </c>
      <c r="I3898" s="3">
        <v>42528</v>
      </c>
      <c r="J3898" s="3">
        <v>42487</v>
      </c>
      <c r="K3898" s="3">
        <v>42517</v>
      </c>
      <c r="L3898" s="1">
        <v>221843</v>
      </c>
      <c r="M3898" s="3">
        <v>42526</v>
      </c>
      <c r="N3898" s="1" t="s">
        <v>42</v>
      </c>
      <c r="O3898" s="1">
        <v>21491</v>
      </c>
      <c r="P3898" s="1">
        <v>1000</v>
      </c>
      <c r="Q3898" s="1">
        <v>677</v>
      </c>
      <c r="R3898" s="1337">
        <v>677000</v>
      </c>
      <c r="S3898" s="4">
        <v>-80857.100000000006</v>
      </c>
      <c r="T3898" s="1">
        <v>670.67</v>
      </c>
      <c r="U3898" s="1337">
        <v>670670</v>
      </c>
      <c r="V3898" s="1">
        <v>3.4384999999999999</v>
      </c>
      <c r="W3898" s="1337">
        <v>3438.52</v>
      </c>
      <c r="X3898" s="1">
        <v>13</v>
      </c>
      <c r="Y3898" s="1">
        <v>140</v>
      </c>
      <c r="AA3898" s="1">
        <v>401</v>
      </c>
      <c r="AB3898" s="1337">
        <v>6330</v>
      </c>
    </row>
    <row r="3899" spans="1:28">
      <c r="A3899" s="1336" t="s">
        <v>1843</v>
      </c>
      <c r="B3899" s="2" t="s">
        <v>1864</v>
      </c>
      <c r="C3899" s="1" t="s">
        <v>1857</v>
      </c>
      <c r="D3899" s="1" t="s">
        <v>76</v>
      </c>
      <c r="E3899" s="1">
        <v>140578</v>
      </c>
      <c r="F3899" s="1336" t="s">
        <v>1846</v>
      </c>
      <c r="G3899" s="1" t="s">
        <v>32</v>
      </c>
      <c r="H3899" s="1">
        <v>418771</v>
      </c>
      <c r="I3899" s="3">
        <v>42528</v>
      </c>
      <c r="J3899" s="3">
        <v>42487</v>
      </c>
      <c r="K3899" s="3">
        <v>42517</v>
      </c>
      <c r="L3899" s="1">
        <v>221844</v>
      </c>
      <c r="M3899" s="3">
        <v>42526</v>
      </c>
      <c r="N3899" s="1" t="s">
        <v>42</v>
      </c>
      <c r="O3899" s="1">
        <v>21491</v>
      </c>
      <c r="P3899" s="1">
        <v>1000</v>
      </c>
      <c r="Q3899" s="1">
        <v>677</v>
      </c>
      <c r="R3899" s="1337">
        <v>677000</v>
      </c>
      <c r="S3899" s="4">
        <v>-80857.100000000006</v>
      </c>
      <c r="T3899" s="1">
        <v>670.67</v>
      </c>
      <c r="U3899" s="1337">
        <v>670670</v>
      </c>
      <c r="V3899" s="1">
        <v>3.4384999999999999</v>
      </c>
      <c r="W3899" s="1337">
        <v>3438.52</v>
      </c>
      <c r="X3899" s="1">
        <v>13</v>
      </c>
      <c r="Y3899" s="1">
        <v>140</v>
      </c>
      <c r="AA3899" s="1">
        <v>401</v>
      </c>
      <c r="AB3899" s="1337">
        <v>6330</v>
      </c>
    </row>
    <row r="3900" spans="1:28">
      <c r="A3900" s="1336" t="s">
        <v>1843</v>
      </c>
      <c r="B3900" s="2" t="s">
        <v>1865</v>
      </c>
      <c r="C3900" s="1" t="s">
        <v>1857</v>
      </c>
      <c r="D3900" s="1" t="s">
        <v>1866</v>
      </c>
      <c r="E3900" s="1">
        <v>140578</v>
      </c>
      <c r="F3900" s="1336" t="s">
        <v>1846</v>
      </c>
      <c r="G3900" s="1" t="s">
        <v>32</v>
      </c>
      <c r="H3900" s="1">
        <v>418773</v>
      </c>
      <c r="I3900" s="3">
        <v>42528</v>
      </c>
      <c r="J3900" s="3">
        <v>42487</v>
      </c>
      <c r="K3900" s="3">
        <v>42517</v>
      </c>
      <c r="L3900" s="1">
        <v>221849</v>
      </c>
      <c r="M3900" s="3">
        <v>42526</v>
      </c>
      <c r="N3900" s="1" t="s">
        <v>42</v>
      </c>
      <c r="O3900" s="1">
        <v>21491</v>
      </c>
      <c r="P3900" s="1">
        <v>510</v>
      </c>
      <c r="Q3900" s="1">
        <v>677</v>
      </c>
      <c r="R3900" s="1337">
        <v>345270</v>
      </c>
      <c r="S3900" s="4">
        <v>-41237.120000000003</v>
      </c>
      <c r="T3900" s="1">
        <v>670.67</v>
      </c>
      <c r="U3900" s="1337">
        <v>342041.7</v>
      </c>
      <c r="V3900" s="1">
        <v>3.4384999999999999</v>
      </c>
      <c r="W3900" s="1337">
        <v>1753.6451999999999</v>
      </c>
      <c r="X3900" s="1">
        <v>13</v>
      </c>
      <c r="Y3900" s="1">
        <v>140</v>
      </c>
      <c r="AA3900" s="1">
        <v>401</v>
      </c>
      <c r="AB3900" s="1337">
        <v>3228.3</v>
      </c>
    </row>
    <row r="3901" spans="1:28">
      <c r="A3901" s="1336" t="s">
        <v>1843</v>
      </c>
      <c r="B3901" s="2" t="s">
        <v>1867</v>
      </c>
      <c r="C3901" s="1" t="s">
        <v>1857</v>
      </c>
      <c r="D3901" s="1" t="s">
        <v>72</v>
      </c>
      <c r="E3901" s="1">
        <v>140578</v>
      </c>
      <c r="F3901" s="1336" t="s">
        <v>1846</v>
      </c>
      <c r="G3901" s="1" t="s">
        <v>32</v>
      </c>
      <c r="H3901" s="1">
        <v>418973</v>
      </c>
      <c r="I3901" s="3">
        <v>42530</v>
      </c>
      <c r="J3901" s="3">
        <v>42487</v>
      </c>
      <c r="K3901" s="3">
        <v>42517</v>
      </c>
      <c r="L3901" s="1">
        <v>222037</v>
      </c>
      <c r="M3901" s="3">
        <v>42528</v>
      </c>
      <c r="N3901" s="1" t="s">
        <v>42</v>
      </c>
      <c r="O3901" s="1">
        <v>21491</v>
      </c>
      <c r="P3901" s="1">
        <v>600</v>
      </c>
      <c r="Q3901" s="1">
        <v>677</v>
      </c>
      <c r="R3901" s="1337">
        <v>406200</v>
      </c>
      <c r="S3901" s="4">
        <v>-48514.26</v>
      </c>
      <c r="T3901" s="1">
        <v>670.67</v>
      </c>
      <c r="U3901" s="1337">
        <v>402402</v>
      </c>
      <c r="V3901" s="1">
        <v>3.4384999999999999</v>
      </c>
      <c r="W3901" s="1337">
        <v>2063.1120000000001</v>
      </c>
      <c r="X3901" s="1">
        <v>13</v>
      </c>
      <c r="Y3901" s="1">
        <v>140</v>
      </c>
      <c r="AA3901" s="1">
        <v>401</v>
      </c>
      <c r="AB3901" s="1337">
        <v>3798</v>
      </c>
    </row>
    <row r="3902" spans="1:28">
      <c r="A3902" s="1336" t="s">
        <v>1843</v>
      </c>
      <c r="B3902" s="2" t="s">
        <v>1867</v>
      </c>
      <c r="C3902" s="1" t="s">
        <v>1857</v>
      </c>
      <c r="D3902" s="1" t="s">
        <v>72</v>
      </c>
      <c r="E3902" s="1">
        <v>140578</v>
      </c>
      <c r="F3902" s="1336" t="s">
        <v>1846</v>
      </c>
      <c r="G3902" s="1" t="s">
        <v>32</v>
      </c>
      <c r="H3902" s="1">
        <v>418977</v>
      </c>
      <c r="I3902" s="3">
        <v>42530</v>
      </c>
      <c r="J3902" s="3">
        <v>42487</v>
      </c>
      <c r="K3902" s="3">
        <v>42517</v>
      </c>
      <c r="L3902" s="1">
        <v>222044</v>
      </c>
      <c r="M3902" s="3">
        <v>42528</v>
      </c>
      <c r="N3902" s="1" t="s">
        <v>42</v>
      </c>
      <c r="O3902" s="1">
        <v>21491</v>
      </c>
      <c r="P3902" s="1">
        <v>1200</v>
      </c>
      <c r="Q3902" s="1">
        <v>677</v>
      </c>
      <c r="R3902" s="1337">
        <v>812400</v>
      </c>
      <c r="S3902" s="4">
        <v>-97028.52</v>
      </c>
      <c r="T3902" s="1">
        <v>670.67</v>
      </c>
      <c r="U3902" s="1337">
        <v>804804</v>
      </c>
      <c r="V3902" s="1">
        <v>3.4384999999999999</v>
      </c>
      <c r="W3902" s="1337">
        <v>4126.2240000000002</v>
      </c>
      <c r="X3902" s="1">
        <v>13</v>
      </c>
      <c r="Y3902" s="1">
        <v>140</v>
      </c>
      <c r="AA3902" s="1">
        <v>401</v>
      </c>
      <c r="AB3902" s="1337">
        <v>7596</v>
      </c>
    </row>
    <row r="3903" spans="1:28">
      <c r="A3903" s="1336" t="s">
        <v>1843</v>
      </c>
      <c r="B3903" s="2" t="s">
        <v>1868</v>
      </c>
      <c r="C3903" s="1" t="s">
        <v>1869</v>
      </c>
      <c r="D3903" s="1" t="s">
        <v>116</v>
      </c>
      <c r="E3903" s="1">
        <v>140578</v>
      </c>
      <c r="F3903" s="1336" t="s">
        <v>1846</v>
      </c>
      <c r="G3903" s="1" t="s">
        <v>32</v>
      </c>
      <c r="H3903" s="1">
        <v>419420</v>
      </c>
      <c r="I3903" s="3">
        <v>42534</v>
      </c>
      <c r="J3903" s="3">
        <v>42487</v>
      </c>
      <c r="K3903" s="3">
        <v>42517</v>
      </c>
      <c r="L3903" s="1">
        <v>222299</v>
      </c>
      <c r="M3903" s="3">
        <v>42532</v>
      </c>
      <c r="N3903" s="1" t="s">
        <v>42</v>
      </c>
      <c r="O3903" s="1">
        <v>21491</v>
      </c>
      <c r="P3903" s="1">
        <v>100</v>
      </c>
      <c r="Q3903" s="1">
        <v>88.3</v>
      </c>
      <c r="R3903" s="1337">
        <v>8830</v>
      </c>
      <c r="S3903" s="4">
        <v>-1058.18</v>
      </c>
      <c r="T3903" s="1">
        <v>87.506</v>
      </c>
      <c r="U3903" s="1337">
        <v>8750.6</v>
      </c>
      <c r="V3903" s="1">
        <v>0.41149999999999998</v>
      </c>
      <c r="W3903" s="1336">
        <v>41.154000000000003</v>
      </c>
      <c r="X3903" s="1">
        <v>13</v>
      </c>
      <c r="Y3903" s="1">
        <v>140</v>
      </c>
      <c r="AA3903" s="1">
        <v>401</v>
      </c>
      <c r="AB3903" s="1336">
        <v>79.400000000000006</v>
      </c>
    </row>
    <row r="3904" spans="1:28">
      <c r="A3904" s="1336" t="s">
        <v>1843</v>
      </c>
      <c r="B3904" s="2" t="s">
        <v>1870</v>
      </c>
      <c r="C3904" s="1" t="s">
        <v>1871</v>
      </c>
      <c r="D3904" s="1" t="s">
        <v>1338</v>
      </c>
      <c r="E3904" s="1">
        <v>140578</v>
      </c>
      <c r="F3904" s="1336" t="s">
        <v>1846</v>
      </c>
      <c r="G3904" s="1" t="s">
        <v>32</v>
      </c>
      <c r="H3904" s="1">
        <v>419417</v>
      </c>
      <c r="I3904" s="3">
        <v>42534</v>
      </c>
      <c r="J3904" s="3">
        <v>42487</v>
      </c>
      <c r="K3904" s="3">
        <v>42517</v>
      </c>
      <c r="L3904" s="1">
        <v>222297</v>
      </c>
      <c r="M3904" s="3">
        <v>42532</v>
      </c>
      <c r="N3904" s="1" t="s">
        <v>42</v>
      </c>
      <c r="O3904" s="1">
        <v>21491</v>
      </c>
      <c r="P3904" s="1">
        <v>230</v>
      </c>
      <c r="Q3904" s="1">
        <v>122.19</v>
      </c>
      <c r="R3904" s="1337">
        <v>28103.7</v>
      </c>
      <c r="S3904" s="4">
        <v>-3609.82</v>
      </c>
      <c r="T3904" s="1">
        <v>122.02200000000001</v>
      </c>
      <c r="U3904" s="1337">
        <v>28065.06</v>
      </c>
      <c r="V3904" s="1">
        <v>0.59419999999999995</v>
      </c>
      <c r="W3904" s="1336">
        <v>136.66370000000001</v>
      </c>
      <c r="X3904" s="1">
        <v>13</v>
      </c>
      <c r="Y3904" s="1">
        <v>140</v>
      </c>
      <c r="AA3904" s="1">
        <v>401</v>
      </c>
      <c r="AB3904" s="1336">
        <v>38.64</v>
      </c>
    </row>
    <row r="3905" spans="1:28">
      <c r="A3905" s="1336" t="s">
        <v>1843</v>
      </c>
      <c r="B3905" s="2" t="s">
        <v>1872</v>
      </c>
      <c r="C3905" s="1" t="s">
        <v>1850</v>
      </c>
      <c r="D3905" s="1" t="s">
        <v>631</v>
      </c>
      <c r="E3905" s="1">
        <v>140556</v>
      </c>
      <c r="F3905" s="1336" t="s">
        <v>73</v>
      </c>
      <c r="G3905" s="1" t="s">
        <v>32</v>
      </c>
      <c r="H3905" s="1">
        <v>421420</v>
      </c>
      <c r="I3905" s="3">
        <v>42550</v>
      </c>
      <c r="J3905" s="3">
        <v>42534</v>
      </c>
      <c r="K3905" s="3">
        <v>42548</v>
      </c>
      <c r="L3905" s="1">
        <v>223368</v>
      </c>
      <c r="M3905" s="3">
        <v>42549</v>
      </c>
      <c r="N3905" s="1" t="s">
        <v>42</v>
      </c>
      <c r="O3905" s="1">
        <v>21690</v>
      </c>
      <c r="P3905" s="1">
        <v>660</v>
      </c>
      <c r="Q3905" s="1">
        <v>463.83</v>
      </c>
      <c r="R3905" s="1337">
        <v>306127.8</v>
      </c>
      <c r="S3905" s="4">
        <v>-12548.81</v>
      </c>
      <c r="T3905" s="1">
        <v>427.29500000000002</v>
      </c>
      <c r="U3905" s="1337">
        <v>282014.7</v>
      </c>
      <c r="V3905" s="1">
        <v>2.1446000000000001</v>
      </c>
      <c r="W3905" s="1337">
        <v>1415.4623999999999</v>
      </c>
      <c r="X3905" s="1">
        <v>13</v>
      </c>
      <c r="Y3905" s="1">
        <v>140</v>
      </c>
      <c r="AA3905" s="1">
        <v>401</v>
      </c>
      <c r="AB3905" s="1337">
        <v>24113.1</v>
      </c>
    </row>
    <row r="3906" spans="1:28">
      <c r="A3906" s="1336" t="s">
        <v>1843</v>
      </c>
      <c r="B3906" s="2" t="s">
        <v>1873</v>
      </c>
      <c r="C3906" s="1" t="s">
        <v>1874</v>
      </c>
      <c r="D3906" s="1" t="s">
        <v>87</v>
      </c>
      <c r="E3906" s="1">
        <v>140083</v>
      </c>
      <c r="F3906" s="1336" t="s">
        <v>117</v>
      </c>
      <c r="G3906" s="1" t="s">
        <v>32</v>
      </c>
      <c r="H3906" s="1">
        <v>418567</v>
      </c>
      <c r="I3906" s="3">
        <v>42527</v>
      </c>
      <c r="J3906" s="3">
        <v>42515</v>
      </c>
      <c r="K3906" s="3">
        <v>42536</v>
      </c>
      <c r="L3906" s="1">
        <v>221818</v>
      </c>
      <c r="M3906" s="3">
        <v>42526</v>
      </c>
      <c r="N3906" s="1" t="s">
        <v>89</v>
      </c>
      <c r="O3906" s="1">
        <v>116472</v>
      </c>
      <c r="P3906" s="1">
        <v>400</v>
      </c>
      <c r="Q3906" s="1">
        <v>23.55</v>
      </c>
      <c r="R3906" s="1337">
        <v>9420</v>
      </c>
      <c r="S3906" s="4">
        <v>-2031.87</v>
      </c>
      <c r="T3906" s="1">
        <v>25.335999999999999</v>
      </c>
      <c r="U3906" s="1337">
        <v>10134.4</v>
      </c>
      <c r="V3906" s="1">
        <v>8.6699999999999999E-2</v>
      </c>
      <c r="W3906" s="1336">
        <v>34.692</v>
      </c>
      <c r="X3906" s="1">
        <v>13</v>
      </c>
      <c r="Y3906" s="1">
        <v>141</v>
      </c>
      <c r="AA3906" s="1">
        <v>401</v>
      </c>
      <c r="AB3906" s="1336">
        <v>-714.4</v>
      </c>
    </row>
    <row r="3907" spans="1:28">
      <c r="A3907" s="1336" t="s">
        <v>1843</v>
      </c>
      <c r="B3907" s="2" t="s">
        <v>1873</v>
      </c>
      <c r="C3907" s="1" t="s">
        <v>1874</v>
      </c>
      <c r="D3907" s="1" t="s">
        <v>87</v>
      </c>
      <c r="E3907" s="1">
        <v>140083</v>
      </c>
      <c r="F3907" s="1336" t="s">
        <v>117</v>
      </c>
      <c r="G3907" s="1" t="s">
        <v>32</v>
      </c>
      <c r="H3907" s="1">
        <v>418567</v>
      </c>
      <c r="I3907" s="3">
        <v>42527</v>
      </c>
      <c r="J3907" s="3">
        <v>42515</v>
      </c>
      <c r="K3907" s="3">
        <v>42536</v>
      </c>
      <c r="L3907" s="1">
        <v>221818</v>
      </c>
      <c r="M3907" s="3">
        <v>42526</v>
      </c>
      <c r="N3907" s="1" t="s">
        <v>89</v>
      </c>
      <c r="O3907" s="1">
        <v>116472</v>
      </c>
      <c r="P3907" s="1">
        <v>1400</v>
      </c>
      <c r="Q3907" s="1">
        <v>23.55</v>
      </c>
      <c r="R3907" s="1337">
        <v>32970</v>
      </c>
      <c r="S3907" s="4">
        <v>-7111.55</v>
      </c>
      <c r="T3907" s="1">
        <v>25.335999999999999</v>
      </c>
      <c r="U3907" s="1337">
        <v>35470.400000000001</v>
      </c>
      <c r="V3907" s="1">
        <v>8.6699999999999999E-2</v>
      </c>
      <c r="W3907" s="1336">
        <v>121.422</v>
      </c>
      <c r="X3907" s="1">
        <v>13</v>
      </c>
      <c r="Y3907" s="1">
        <v>141</v>
      </c>
      <c r="AA3907" s="1">
        <v>401</v>
      </c>
      <c r="AB3907" s="1337">
        <v>-2500.4</v>
      </c>
    </row>
    <row r="3908" spans="1:28">
      <c r="A3908" s="1336" t="s">
        <v>1843</v>
      </c>
      <c r="B3908" s="2" t="s">
        <v>1873</v>
      </c>
      <c r="C3908" s="1" t="s">
        <v>1874</v>
      </c>
      <c r="D3908" s="1" t="s">
        <v>87</v>
      </c>
      <c r="E3908" s="1">
        <v>140083</v>
      </c>
      <c r="F3908" s="1336" t="s">
        <v>117</v>
      </c>
      <c r="G3908" s="1" t="s">
        <v>32</v>
      </c>
      <c r="H3908" s="1">
        <v>418567</v>
      </c>
      <c r="I3908" s="3">
        <v>42527</v>
      </c>
      <c r="J3908" s="3">
        <v>42515</v>
      </c>
      <c r="K3908" s="3">
        <v>42536</v>
      </c>
      <c r="L3908" s="1">
        <v>221818</v>
      </c>
      <c r="M3908" s="3">
        <v>42526</v>
      </c>
      <c r="N3908" s="1" t="s">
        <v>89</v>
      </c>
      <c r="O3908" s="1">
        <v>116472</v>
      </c>
      <c r="P3908" s="1">
        <v>200</v>
      </c>
      <c r="Q3908" s="1">
        <v>23.55</v>
      </c>
      <c r="R3908" s="1337">
        <v>4710</v>
      </c>
      <c r="S3908" s="4">
        <v>-1015.94</v>
      </c>
      <c r="T3908" s="1">
        <v>25.335999999999999</v>
      </c>
      <c r="U3908" s="1337">
        <v>5067.2</v>
      </c>
      <c r="V3908" s="1">
        <v>8.6699999999999999E-2</v>
      </c>
      <c r="W3908" s="1336">
        <v>17.346</v>
      </c>
      <c r="X3908" s="1">
        <v>13</v>
      </c>
      <c r="Y3908" s="1">
        <v>141</v>
      </c>
      <c r="AA3908" s="1">
        <v>401</v>
      </c>
      <c r="AB3908" s="1336">
        <v>-357.2</v>
      </c>
    </row>
    <row r="3909" spans="1:28">
      <c r="A3909" s="1336" t="s">
        <v>1843</v>
      </c>
      <c r="B3909" s="2" t="s">
        <v>1873</v>
      </c>
      <c r="C3909" s="1" t="s">
        <v>1874</v>
      </c>
      <c r="D3909" s="1" t="s">
        <v>87</v>
      </c>
      <c r="E3909" s="1">
        <v>140083</v>
      </c>
      <c r="F3909" s="1336" t="s">
        <v>117</v>
      </c>
      <c r="G3909" s="1" t="s">
        <v>32</v>
      </c>
      <c r="H3909" s="1">
        <v>420173</v>
      </c>
      <c r="I3909" s="3">
        <v>42538</v>
      </c>
      <c r="J3909" s="3">
        <v>42517</v>
      </c>
      <c r="K3909" s="3">
        <v>42546</v>
      </c>
      <c r="L3909" s="1">
        <v>222763</v>
      </c>
      <c r="M3909" s="3">
        <v>42537</v>
      </c>
      <c r="N3909" s="1" t="s">
        <v>89</v>
      </c>
      <c r="O3909" s="1">
        <v>116551</v>
      </c>
      <c r="P3909" s="1">
        <v>200</v>
      </c>
      <c r="Q3909" s="1">
        <v>22.97</v>
      </c>
      <c r="R3909" s="1337">
        <v>4594</v>
      </c>
      <c r="S3909" s="4">
        <v>-1131.94</v>
      </c>
      <c r="T3909" s="1">
        <v>25.335999999999999</v>
      </c>
      <c r="U3909" s="1337">
        <v>5067.2</v>
      </c>
      <c r="V3909" s="1">
        <v>8.6699999999999999E-2</v>
      </c>
      <c r="W3909" s="1336">
        <v>17.346</v>
      </c>
      <c r="X3909" s="1">
        <v>13</v>
      </c>
      <c r="Y3909" s="1">
        <v>141</v>
      </c>
      <c r="AA3909" s="1">
        <v>401</v>
      </c>
      <c r="AB3909" s="1336">
        <v>-473.2</v>
      </c>
    </row>
    <row r="3910" spans="1:28">
      <c r="A3910" s="1336" t="s">
        <v>1843</v>
      </c>
      <c r="B3910" s="2" t="s">
        <v>1875</v>
      </c>
      <c r="C3910" s="1" t="s">
        <v>1874</v>
      </c>
      <c r="D3910" s="1" t="s">
        <v>76</v>
      </c>
      <c r="E3910" s="1">
        <v>140083</v>
      </c>
      <c r="F3910" s="1336" t="s">
        <v>117</v>
      </c>
      <c r="G3910" s="1" t="s">
        <v>32</v>
      </c>
      <c r="H3910" s="1">
        <v>421215</v>
      </c>
      <c r="I3910" s="3">
        <v>42548</v>
      </c>
      <c r="J3910" s="3">
        <v>42529</v>
      </c>
      <c r="K3910" s="3">
        <v>42546</v>
      </c>
      <c r="L3910" s="1">
        <v>223242</v>
      </c>
      <c r="M3910" s="3">
        <v>42547</v>
      </c>
      <c r="N3910" s="1" t="s">
        <v>89</v>
      </c>
      <c r="O3910" s="1">
        <v>117005</v>
      </c>
      <c r="P3910" s="1">
        <v>500</v>
      </c>
      <c r="Q3910" s="1">
        <v>22.97</v>
      </c>
      <c r="R3910" s="1337">
        <v>11485</v>
      </c>
      <c r="S3910" s="4">
        <v>-2829.84</v>
      </c>
      <c r="T3910" s="1">
        <v>25.335999999999999</v>
      </c>
      <c r="U3910" s="1337">
        <v>12668</v>
      </c>
      <c r="V3910" s="1">
        <v>8.6699999999999999E-2</v>
      </c>
      <c r="W3910" s="1336">
        <v>43.365000000000002</v>
      </c>
      <c r="X3910" s="1">
        <v>13</v>
      </c>
      <c r="Y3910" s="1">
        <v>141</v>
      </c>
      <c r="AA3910" s="1">
        <v>401</v>
      </c>
      <c r="AB3910" s="1337">
        <v>-1183</v>
      </c>
    </row>
    <row r="3911" spans="1:28">
      <c r="A3911" s="1336" t="s">
        <v>1843</v>
      </c>
      <c r="B3911" s="2" t="s">
        <v>1875</v>
      </c>
      <c r="C3911" s="1" t="s">
        <v>1874</v>
      </c>
      <c r="D3911" s="1" t="s">
        <v>76</v>
      </c>
      <c r="E3911" s="1">
        <v>140083</v>
      </c>
      <c r="F3911" s="1336" t="s">
        <v>117</v>
      </c>
      <c r="G3911" s="1" t="s">
        <v>32</v>
      </c>
      <c r="H3911" s="1">
        <v>421215</v>
      </c>
      <c r="I3911" s="3">
        <v>42548</v>
      </c>
      <c r="J3911" s="3">
        <v>42529</v>
      </c>
      <c r="K3911" s="3">
        <v>42546</v>
      </c>
      <c r="L3911" s="1">
        <v>223242</v>
      </c>
      <c r="M3911" s="3">
        <v>42547</v>
      </c>
      <c r="N3911" s="1" t="s">
        <v>89</v>
      </c>
      <c r="O3911" s="1">
        <v>117005</v>
      </c>
      <c r="P3911" s="1">
        <v>500</v>
      </c>
      <c r="Q3911" s="1">
        <v>22.97</v>
      </c>
      <c r="R3911" s="1337">
        <v>11485</v>
      </c>
      <c r="S3911" s="4">
        <v>-2829.84</v>
      </c>
      <c r="T3911" s="1">
        <v>25.335999999999999</v>
      </c>
      <c r="U3911" s="1337">
        <v>12668</v>
      </c>
      <c r="V3911" s="1">
        <v>8.6699999999999999E-2</v>
      </c>
      <c r="W3911" s="1336">
        <v>43.365000000000002</v>
      </c>
      <c r="X3911" s="1">
        <v>13</v>
      </c>
      <c r="Y3911" s="1">
        <v>141</v>
      </c>
      <c r="AA3911" s="1">
        <v>401</v>
      </c>
      <c r="AB3911" s="1337">
        <v>-1183</v>
      </c>
    </row>
    <row r="3912" spans="1:28">
      <c r="A3912" s="1336" t="s">
        <v>1843</v>
      </c>
      <c r="B3912" s="2" t="s">
        <v>1876</v>
      </c>
      <c r="C3912" s="1" t="s">
        <v>1874</v>
      </c>
      <c r="D3912" s="1" t="s">
        <v>65</v>
      </c>
      <c r="E3912" s="1">
        <v>140083</v>
      </c>
      <c r="F3912" s="1336" t="s">
        <v>117</v>
      </c>
      <c r="G3912" s="1" t="s">
        <v>32</v>
      </c>
      <c r="H3912" s="1">
        <v>418559</v>
      </c>
      <c r="I3912" s="3">
        <v>42527</v>
      </c>
      <c r="J3912" s="3">
        <v>42515</v>
      </c>
      <c r="K3912" s="3">
        <v>42536</v>
      </c>
      <c r="L3912" s="1">
        <v>221811</v>
      </c>
      <c r="M3912" s="3">
        <v>42526</v>
      </c>
      <c r="N3912" s="1" t="s">
        <v>89</v>
      </c>
      <c r="O3912" s="1">
        <v>116472</v>
      </c>
      <c r="P3912" s="1">
        <v>2000</v>
      </c>
      <c r="Q3912" s="1">
        <v>23.55</v>
      </c>
      <c r="R3912" s="1337">
        <v>47100</v>
      </c>
      <c r="S3912" s="4">
        <v>-10159.36</v>
      </c>
      <c r="T3912" s="1">
        <v>25.335999999999999</v>
      </c>
      <c r="U3912" s="1337">
        <v>50672</v>
      </c>
      <c r="V3912" s="1">
        <v>8.6699999999999999E-2</v>
      </c>
      <c r="W3912" s="1336">
        <v>173.46</v>
      </c>
      <c r="X3912" s="1">
        <v>13</v>
      </c>
      <c r="Y3912" s="1">
        <v>141</v>
      </c>
      <c r="AA3912" s="1">
        <v>401</v>
      </c>
      <c r="AB3912" s="1337">
        <v>-3572</v>
      </c>
    </row>
    <row r="3913" spans="1:28">
      <c r="A3913" s="1336" t="s">
        <v>1843</v>
      </c>
      <c r="B3913" s="2" t="s">
        <v>1876</v>
      </c>
      <c r="C3913" s="1" t="s">
        <v>1874</v>
      </c>
      <c r="D3913" s="1" t="s">
        <v>65</v>
      </c>
      <c r="E3913" s="1">
        <v>140083</v>
      </c>
      <c r="F3913" s="1336" t="s">
        <v>117</v>
      </c>
      <c r="G3913" s="1" t="s">
        <v>32</v>
      </c>
      <c r="H3913" s="1">
        <v>418887</v>
      </c>
      <c r="I3913" s="3">
        <v>42529</v>
      </c>
      <c r="J3913" s="3">
        <v>42515</v>
      </c>
      <c r="K3913" s="3">
        <v>42536</v>
      </c>
      <c r="L3913" s="1">
        <v>221982</v>
      </c>
      <c r="M3913" s="3">
        <v>42528</v>
      </c>
      <c r="N3913" s="1" t="s">
        <v>89</v>
      </c>
      <c r="O3913" s="1">
        <v>116472</v>
      </c>
      <c r="P3913" s="1">
        <v>2000</v>
      </c>
      <c r="Q3913" s="1">
        <v>23.55</v>
      </c>
      <c r="R3913" s="1337">
        <v>47100</v>
      </c>
      <c r="S3913" s="4">
        <v>-10159.36</v>
      </c>
      <c r="T3913" s="1">
        <v>25.335999999999999</v>
      </c>
      <c r="U3913" s="1337">
        <v>50672</v>
      </c>
      <c r="V3913" s="1">
        <v>8.6699999999999999E-2</v>
      </c>
      <c r="W3913" s="1336">
        <v>173.46</v>
      </c>
      <c r="X3913" s="1">
        <v>13</v>
      </c>
      <c r="Y3913" s="1">
        <v>141</v>
      </c>
      <c r="AA3913" s="1">
        <v>401</v>
      </c>
      <c r="AB3913" s="1337">
        <v>-3572</v>
      </c>
    </row>
    <row r="3914" spans="1:28">
      <c r="A3914" s="1336" t="s">
        <v>1843</v>
      </c>
      <c r="B3914" s="2" t="s">
        <v>1876</v>
      </c>
      <c r="C3914" s="1" t="s">
        <v>1874</v>
      </c>
      <c r="D3914" s="1" t="s">
        <v>65</v>
      </c>
      <c r="E3914" s="1">
        <v>140083</v>
      </c>
      <c r="F3914" s="1336" t="s">
        <v>117</v>
      </c>
      <c r="G3914" s="1" t="s">
        <v>32</v>
      </c>
      <c r="H3914" s="1">
        <v>420134</v>
      </c>
      <c r="I3914" s="3">
        <v>42538</v>
      </c>
      <c r="J3914" s="3">
        <v>42522</v>
      </c>
      <c r="K3914" s="3">
        <v>42546</v>
      </c>
      <c r="L3914" s="1">
        <v>222781</v>
      </c>
      <c r="M3914" s="3">
        <v>42538</v>
      </c>
      <c r="N3914" s="1" t="s">
        <v>89</v>
      </c>
      <c r="O3914" s="1">
        <v>116705</v>
      </c>
      <c r="P3914" s="1">
        <v>1000</v>
      </c>
      <c r="Q3914" s="1">
        <v>23.55</v>
      </c>
      <c r="R3914" s="1337">
        <v>23550</v>
      </c>
      <c r="S3914" s="4">
        <v>-5079.68</v>
      </c>
      <c r="T3914" s="1">
        <v>25.335999999999999</v>
      </c>
      <c r="U3914" s="1337">
        <v>25336</v>
      </c>
      <c r="V3914" s="1">
        <v>8.6699999999999999E-2</v>
      </c>
      <c r="W3914" s="1336">
        <v>86.73</v>
      </c>
      <c r="X3914" s="1">
        <v>13</v>
      </c>
      <c r="Y3914" s="1">
        <v>141</v>
      </c>
      <c r="AA3914" s="1">
        <v>401</v>
      </c>
      <c r="AB3914" s="1337">
        <v>-1786</v>
      </c>
    </row>
    <row r="3915" spans="1:28">
      <c r="A3915" s="1336" t="s">
        <v>1843</v>
      </c>
      <c r="B3915" s="2" t="s">
        <v>1877</v>
      </c>
      <c r="C3915" s="1" t="s">
        <v>1874</v>
      </c>
      <c r="D3915" s="1" t="s">
        <v>129</v>
      </c>
      <c r="E3915" s="1">
        <v>140083</v>
      </c>
      <c r="F3915" s="1336" t="s">
        <v>117</v>
      </c>
      <c r="G3915" s="1" t="s">
        <v>32</v>
      </c>
      <c r="H3915" s="1">
        <v>418564</v>
      </c>
      <c r="I3915" s="3">
        <v>42527</v>
      </c>
      <c r="J3915" s="3">
        <v>42515</v>
      </c>
      <c r="K3915" s="3">
        <v>42536</v>
      </c>
      <c r="L3915" s="1">
        <v>221814</v>
      </c>
      <c r="M3915" s="3">
        <v>42526</v>
      </c>
      <c r="N3915" s="1" t="s">
        <v>89</v>
      </c>
      <c r="O3915" s="1">
        <v>116472</v>
      </c>
      <c r="P3915" s="1">
        <v>8000</v>
      </c>
      <c r="Q3915" s="1">
        <v>23.55</v>
      </c>
      <c r="R3915" s="1337">
        <v>188400</v>
      </c>
      <c r="S3915" s="4">
        <v>-40637.440000000002</v>
      </c>
      <c r="T3915" s="1">
        <v>25.335999999999999</v>
      </c>
      <c r="U3915" s="1337">
        <v>202688</v>
      </c>
      <c r="V3915" s="1">
        <v>8.6699999999999999E-2</v>
      </c>
      <c r="W3915" s="1336">
        <v>693.84</v>
      </c>
      <c r="X3915" s="1">
        <v>13</v>
      </c>
      <c r="Y3915" s="1">
        <v>141</v>
      </c>
      <c r="AA3915" s="1">
        <v>401</v>
      </c>
      <c r="AB3915" s="1337">
        <v>-14288</v>
      </c>
    </row>
    <row r="3916" spans="1:28">
      <c r="A3916" s="1336" t="s">
        <v>1843</v>
      </c>
      <c r="B3916" s="2" t="s">
        <v>1877</v>
      </c>
      <c r="C3916" s="1" t="s">
        <v>1874</v>
      </c>
      <c r="D3916" s="1" t="s">
        <v>129</v>
      </c>
      <c r="E3916" s="1">
        <v>140083</v>
      </c>
      <c r="F3916" s="1336" t="s">
        <v>117</v>
      </c>
      <c r="G3916" s="1" t="s">
        <v>32</v>
      </c>
      <c r="H3916" s="1">
        <v>418564</v>
      </c>
      <c r="I3916" s="3">
        <v>42527</v>
      </c>
      <c r="J3916" s="3">
        <v>42515</v>
      </c>
      <c r="K3916" s="3">
        <v>42536</v>
      </c>
      <c r="L3916" s="1">
        <v>221814</v>
      </c>
      <c r="M3916" s="3">
        <v>42526</v>
      </c>
      <c r="N3916" s="1" t="s">
        <v>89</v>
      </c>
      <c r="O3916" s="1">
        <v>116472</v>
      </c>
      <c r="P3916" s="1">
        <v>2000</v>
      </c>
      <c r="Q3916" s="1">
        <v>23.55</v>
      </c>
      <c r="R3916" s="1337">
        <v>47100</v>
      </c>
      <c r="S3916" s="4">
        <v>-10159.36</v>
      </c>
      <c r="T3916" s="1">
        <v>25.335999999999999</v>
      </c>
      <c r="U3916" s="1337">
        <v>50672</v>
      </c>
      <c r="V3916" s="1">
        <v>8.6699999999999999E-2</v>
      </c>
      <c r="W3916" s="1336">
        <v>173.46</v>
      </c>
      <c r="X3916" s="1">
        <v>13</v>
      </c>
      <c r="Y3916" s="1">
        <v>141</v>
      </c>
      <c r="AA3916" s="1">
        <v>401</v>
      </c>
      <c r="AB3916" s="1337">
        <v>-3572</v>
      </c>
    </row>
    <row r="3917" spans="1:28">
      <c r="A3917" s="1336" t="s">
        <v>1843</v>
      </c>
      <c r="B3917" s="2" t="s">
        <v>1877</v>
      </c>
      <c r="C3917" s="1" t="s">
        <v>1874</v>
      </c>
      <c r="D3917" s="1" t="s">
        <v>129</v>
      </c>
      <c r="E3917" s="1">
        <v>140083</v>
      </c>
      <c r="F3917" s="1336" t="s">
        <v>117</v>
      </c>
      <c r="G3917" s="1" t="s">
        <v>32</v>
      </c>
      <c r="H3917" s="1">
        <v>421130</v>
      </c>
      <c r="I3917" s="3">
        <v>42546</v>
      </c>
      <c r="J3917" s="3">
        <v>42529</v>
      </c>
      <c r="K3917" s="3">
        <v>42546</v>
      </c>
      <c r="L3917" s="1">
        <v>223182</v>
      </c>
      <c r="M3917" s="3">
        <v>42545</v>
      </c>
      <c r="N3917" s="1" t="s">
        <v>89</v>
      </c>
      <c r="O3917" s="1">
        <v>117005</v>
      </c>
      <c r="P3917" s="1">
        <v>2000</v>
      </c>
      <c r="Q3917" s="1">
        <v>22.97</v>
      </c>
      <c r="R3917" s="1337">
        <v>45940</v>
      </c>
      <c r="S3917" s="4">
        <v>-11319.36</v>
      </c>
      <c r="T3917" s="1">
        <v>25.335999999999999</v>
      </c>
      <c r="U3917" s="1337">
        <v>50672</v>
      </c>
      <c r="V3917" s="1">
        <v>8.6699999999999999E-2</v>
      </c>
      <c r="W3917" s="1336">
        <v>173.46</v>
      </c>
      <c r="X3917" s="1">
        <v>13</v>
      </c>
      <c r="Y3917" s="1">
        <v>141</v>
      </c>
      <c r="AA3917" s="1">
        <v>401</v>
      </c>
      <c r="AB3917" s="1337">
        <v>-4732</v>
      </c>
    </row>
    <row r="3918" spans="1:28">
      <c r="A3918" s="1336" t="s">
        <v>1843</v>
      </c>
      <c r="B3918" s="2" t="s">
        <v>1878</v>
      </c>
      <c r="C3918" s="1" t="s">
        <v>1879</v>
      </c>
      <c r="D3918" s="1" t="s">
        <v>65</v>
      </c>
      <c r="E3918" s="1">
        <v>140008</v>
      </c>
      <c r="F3918" s="1336" t="s">
        <v>123</v>
      </c>
      <c r="G3918" s="1" t="s">
        <v>32</v>
      </c>
      <c r="H3918" s="1">
        <v>418471</v>
      </c>
      <c r="I3918" s="3">
        <v>42525</v>
      </c>
      <c r="J3918" s="3">
        <v>42522</v>
      </c>
      <c r="K3918" s="3">
        <v>42527</v>
      </c>
      <c r="L3918" s="1">
        <v>221692</v>
      </c>
      <c r="M3918" s="3">
        <v>42524</v>
      </c>
      <c r="N3918" s="1" t="s">
        <v>89</v>
      </c>
      <c r="O3918" s="1">
        <v>116685</v>
      </c>
      <c r="P3918" s="1">
        <v>3000</v>
      </c>
      <c r="Q3918" s="1">
        <v>23.55</v>
      </c>
      <c r="R3918" s="1337">
        <v>70650</v>
      </c>
      <c r="S3918" s="4">
        <v>-15239.04</v>
      </c>
      <c r="T3918" s="1">
        <v>25.335999999999999</v>
      </c>
      <c r="U3918" s="1337">
        <v>76008</v>
      </c>
      <c r="V3918" s="1">
        <v>8.6699999999999999E-2</v>
      </c>
      <c r="W3918" s="1336">
        <v>260.19</v>
      </c>
      <c r="X3918" s="1">
        <v>13</v>
      </c>
      <c r="Y3918" s="1">
        <v>141</v>
      </c>
      <c r="AA3918" s="1">
        <v>401</v>
      </c>
      <c r="AB3918" s="1337">
        <v>-5358</v>
      </c>
    </row>
    <row r="3919" spans="1:28">
      <c r="A3919" s="1336" t="s">
        <v>1843</v>
      </c>
      <c r="B3919" s="2" t="s">
        <v>1878</v>
      </c>
      <c r="C3919" s="1" t="s">
        <v>1879</v>
      </c>
      <c r="D3919" s="1" t="s">
        <v>65</v>
      </c>
      <c r="E3919" s="1">
        <v>130308</v>
      </c>
      <c r="F3919" s="1336" t="s">
        <v>126</v>
      </c>
      <c r="G3919" s="1" t="s">
        <v>32</v>
      </c>
      <c r="H3919" s="1">
        <v>419330</v>
      </c>
      <c r="I3919" s="3">
        <v>42534</v>
      </c>
      <c r="J3919" s="3">
        <v>42530</v>
      </c>
      <c r="K3919" s="3">
        <v>42531</v>
      </c>
      <c r="N3919" s="1" t="s">
        <v>89</v>
      </c>
      <c r="O3919" s="1">
        <v>117084</v>
      </c>
      <c r="P3919" s="1">
        <v>1000</v>
      </c>
      <c r="Q3919" s="1">
        <v>23.64</v>
      </c>
      <c r="R3919" s="1337">
        <v>23640</v>
      </c>
      <c r="S3919" s="4">
        <v>-4989.68</v>
      </c>
      <c r="T3919" s="1">
        <v>25.335999999999999</v>
      </c>
      <c r="U3919" s="1337">
        <v>25336</v>
      </c>
      <c r="V3919" s="1">
        <v>8.6699999999999999E-2</v>
      </c>
      <c r="W3919" s="1336">
        <v>86.73</v>
      </c>
      <c r="X3919" s="1">
        <v>13</v>
      </c>
      <c r="Y3919" s="1">
        <v>141</v>
      </c>
      <c r="AA3919" s="1">
        <v>401</v>
      </c>
      <c r="AB3919" s="1337">
        <v>-1696</v>
      </c>
    </row>
    <row r="3920" spans="1:28">
      <c r="A3920" s="1336" t="s">
        <v>1843</v>
      </c>
      <c r="B3920" s="2" t="s">
        <v>1878</v>
      </c>
      <c r="C3920" s="1" t="s">
        <v>1879</v>
      </c>
      <c r="D3920" s="1" t="s">
        <v>65</v>
      </c>
      <c r="E3920" s="1">
        <v>130349</v>
      </c>
      <c r="F3920" s="1336" t="s">
        <v>141</v>
      </c>
      <c r="G3920" s="1" t="s">
        <v>32</v>
      </c>
      <c r="H3920" s="1">
        <v>419622</v>
      </c>
      <c r="I3920" s="3">
        <v>42536</v>
      </c>
      <c r="J3920" s="3">
        <v>42535</v>
      </c>
      <c r="K3920" s="3">
        <v>42536</v>
      </c>
      <c r="N3920" s="1" t="s">
        <v>89</v>
      </c>
      <c r="O3920" s="1">
        <v>117226</v>
      </c>
      <c r="P3920" s="1">
        <v>1000</v>
      </c>
      <c r="Q3920" s="1">
        <v>23.64</v>
      </c>
      <c r="R3920" s="1337">
        <v>23640</v>
      </c>
      <c r="S3920" s="4">
        <v>-4989.68</v>
      </c>
      <c r="T3920" s="1">
        <v>25.335999999999999</v>
      </c>
      <c r="U3920" s="1337">
        <v>25336</v>
      </c>
      <c r="V3920" s="1">
        <v>8.6699999999999999E-2</v>
      </c>
      <c r="W3920" s="1336">
        <v>86.73</v>
      </c>
      <c r="X3920" s="1">
        <v>13</v>
      </c>
      <c r="Y3920" s="1">
        <v>141</v>
      </c>
      <c r="AA3920" s="1">
        <v>401</v>
      </c>
      <c r="AB3920" s="1337">
        <v>-1696</v>
      </c>
    </row>
    <row r="3921" spans="1:28">
      <c r="A3921" s="1336" t="s">
        <v>1843</v>
      </c>
      <c r="B3921" s="2" t="s">
        <v>1878</v>
      </c>
      <c r="C3921" s="1" t="s">
        <v>1879</v>
      </c>
      <c r="D3921" s="1" t="s">
        <v>65</v>
      </c>
      <c r="E3921" s="1">
        <v>130241</v>
      </c>
      <c r="F3921" s="1336" t="s">
        <v>368</v>
      </c>
      <c r="G3921" s="1" t="s">
        <v>32</v>
      </c>
      <c r="H3921" s="1">
        <v>419846</v>
      </c>
      <c r="I3921" s="3">
        <v>42536</v>
      </c>
      <c r="J3921" s="3">
        <v>42528</v>
      </c>
      <c r="K3921" s="3">
        <v>42529</v>
      </c>
      <c r="L3921" s="1">
        <v>222480</v>
      </c>
      <c r="M3921" s="3">
        <v>42534</v>
      </c>
      <c r="N3921" s="1" t="s">
        <v>89</v>
      </c>
      <c r="O3921" s="1">
        <v>116958</v>
      </c>
      <c r="P3921" s="1">
        <v>1000</v>
      </c>
      <c r="Q3921" s="1">
        <v>22.4</v>
      </c>
      <c r="R3921" s="1337">
        <v>22400</v>
      </c>
      <c r="S3921" s="4">
        <v>-6229.68</v>
      </c>
      <c r="T3921" s="1">
        <v>25.335999999999999</v>
      </c>
      <c r="U3921" s="1337">
        <v>25336</v>
      </c>
      <c r="V3921" s="1">
        <v>8.6699999999999999E-2</v>
      </c>
      <c r="W3921" s="1336">
        <v>86.73</v>
      </c>
      <c r="X3921" s="1">
        <v>13</v>
      </c>
      <c r="Y3921" s="1">
        <v>135</v>
      </c>
      <c r="Z3921" s="1" t="s">
        <v>143</v>
      </c>
      <c r="AA3921" s="1">
        <v>401</v>
      </c>
      <c r="AB3921" s="1337">
        <v>-2936</v>
      </c>
    </row>
    <row r="3922" spans="1:28">
      <c r="A3922" s="1336" t="s">
        <v>1843</v>
      </c>
      <c r="B3922" s="2" t="s">
        <v>1880</v>
      </c>
      <c r="C3922" s="1" t="s">
        <v>1881</v>
      </c>
      <c r="D3922" s="1" t="s">
        <v>129</v>
      </c>
      <c r="E3922" s="1">
        <v>130023</v>
      </c>
      <c r="F3922" s="1336" t="s">
        <v>153</v>
      </c>
      <c r="G3922" s="1" t="s">
        <v>32</v>
      </c>
      <c r="H3922" s="1">
        <v>418853</v>
      </c>
      <c r="I3922" s="3">
        <v>42530</v>
      </c>
      <c r="J3922" s="3">
        <v>42527</v>
      </c>
      <c r="K3922" s="3">
        <v>42528</v>
      </c>
      <c r="N3922" s="1" t="s">
        <v>89</v>
      </c>
      <c r="O3922" s="1">
        <v>116848</v>
      </c>
      <c r="P3922" s="1">
        <v>2000</v>
      </c>
      <c r="Q3922" s="1">
        <v>23.64</v>
      </c>
      <c r="R3922" s="1337">
        <v>47280</v>
      </c>
      <c r="S3922" s="4">
        <v>-9979.36</v>
      </c>
      <c r="T3922" s="1">
        <v>25.335999999999999</v>
      </c>
      <c r="U3922" s="1337">
        <v>50672</v>
      </c>
      <c r="V3922" s="1">
        <v>8.6699999999999999E-2</v>
      </c>
      <c r="W3922" s="1336">
        <v>173.46</v>
      </c>
      <c r="X3922" s="1">
        <v>13</v>
      </c>
      <c r="Y3922" s="1">
        <v>130</v>
      </c>
      <c r="AA3922" s="1">
        <v>401</v>
      </c>
      <c r="AB3922" s="1337">
        <v>-3392</v>
      </c>
    </row>
    <row r="3923" spans="1:28">
      <c r="A3923" s="1336" t="s">
        <v>1843</v>
      </c>
      <c r="B3923" s="2" t="s">
        <v>1880</v>
      </c>
      <c r="C3923" s="1" t="s">
        <v>1881</v>
      </c>
      <c r="D3923" s="1" t="s">
        <v>129</v>
      </c>
      <c r="E3923" s="1">
        <v>130349</v>
      </c>
      <c r="F3923" s="1336" t="s">
        <v>141</v>
      </c>
      <c r="G3923" s="1" t="s">
        <v>32</v>
      </c>
      <c r="H3923" s="1">
        <v>419622</v>
      </c>
      <c r="I3923" s="3">
        <v>42536</v>
      </c>
      <c r="J3923" s="3">
        <v>42535</v>
      </c>
      <c r="K3923" s="3">
        <v>42536</v>
      </c>
      <c r="N3923" s="1" t="s">
        <v>89</v>
      </c>
      <c r="O3923" s="1">
        <v>117226</v>
      </c>
      <c r="P3923" s="1">
        <v>2000</v>
      </c>
      <c r="Q3923" s="1">
        <v>23.64</v>
      </c>
      <c r="R3923" s="1337">
        <v>47280</v>
      </c>
      <c r="S3923" s="4">
        <v>-9979.36</v>
      </c>
      <c r="T3923" s="1">
        <v>25.335999999999999</v>
      </c>
      <c r="U3923" s="1337">
        <v>50672</v>
      </c>
      <c r="V3923" s="1">
        <v>8.6699999999999999E-2</v>
      </c>
      <c r="W3923" s="1336">
        <v>173.46</v>
      </c>
      <c r="X3923" s="1">
        <v>13</v>
      </c>
      <c r="Y3923" s="1">
        <v>141</v>
      </c>
      <c r="AA3923" s="1">
        <v>401</v>
      </c>
      <c r="AB3923" s="1337">
        <v>-3392</v>
      </c>
    </row>
    <row r="3924" spans="1:28">
      <c r="A3924" s="1336" t="s">
        <v>1843</v>
      </c>
      <c r="B3924" s="2" t="s">
        <v>1880</v>
      </c>
      <c r="C3924" s="1" t="s">
        <v>1881</v>
      </c>
      <c r="D3924" s="1" t="s">
        <v>129</v>
      </c>
      <c r="E3924" s="1">
        <v>130339</v>
      </c>
      <c r="F3924" s="1336" t="s">
        <v>258</v>
      </c>
      <c r="G3924" s="1" t="s">
        <v>32</v>
      </c>
      <c r="H3924" s="1">
        <v>420979</v>
      </c>
      <c r="I3924" s="3">
        <v>42545</v>
      </c>
      <c r="J3924" s="3">
        <v>42544</v>
      </c>
      <c r="K3924" s="3">
        <v>42544</v>
      </c>
      <c r="L3924" s="1">
        <v>223118</v>
      </c>
      <c r="M3924" s="3">
        <v>42544</v>
      </c>
      <c r="N3924" s="1" t="s">
        <v>89</v>
      </c>
      <c r="O3924" s="1">
        <v>117423</v>
      </c>
      <c r="P3924" s="1">
        <v>2000</v>
      </c>
      <c r="Q3924" s="1">
        <v>22.4</v>
      </c>
      <c r="R3924" s="1337">
        <v>44800</v>
      </c>
      <c r="S3924" s="4">
        <v>-12459.36</v>
      </c>
      <c r="T3924" s="1">
        <v>25.335999999999999</v>
      </c>
      <c r="U3924" s="1337">
        <v>50672</v>
      </c>
      <c r="V3924" s="1">
        <v>8.6699999999999999E-2</v>
      </c>
      <c r="W3924" s="1336">
        <v>173.46</v>
      </c>
      <c r="X3924" s="1">
        <v>13</v>
      </c>
      <c r="Y3924" s="1">
        <v>135</v>
      </c>
      <c r="Z3924" s="1" t="s">
        <v>259</v>
      </c>
      <c r="AA3924" s="1">
        <v>401</v>
      </c>
      <c r="AB3924" s="1337">
        <v>-5872</v>
      </c>
    </row>
    <row r="3925" spans="1:28">
      <c r="A3925" s="1336" t="s">
        <v>1843</v>
      </c>
      <c r="B3925" s="2" t="s">
        <v>1882</v>
      </c>
      <c r="C3925" s="1" t="s">
        <v>1881</v>
      </c>
      <c r="D3925" s="1" t="s">
        <v>131</v>
      </c>
      <c r="E3925" s="1">
        <v>130001</v>
      </c>
      <c r="F3925" s="1336" t="s">
        <v>132</v>
      </c>
      <c r="G3925" s="1" t="s">
        <v>32</v>
      </c>
      <c r="H3925" s="1">
        <v>419880</v>
      </c>
      <c r="I3925" s="3">
        <v>42537</v>
      </c>
      <c r="J3925" s="3">
        <v>42528</v>
      </c>
      <c r="K3925" s="3">
        <v>42546</v>
      </c>
      <c r="N3925" s="1" t="s">
        <v>89</v>
      </c>
      <c r="O3925" s="1">
        <v>116932</v>
      </c>
      <c r="P3925" s="1">
        <v>6000</v>
      </c>
      <c r="Q3925" s="1">
        <v>23.55</v>
      </c>
      <c r="R3925" s="1337">
        <v>141300</v>
      </c>
      <c r="S3925" s="4">
        <v>-30478.080000000002</v>
      </c>
      <c r="T3925" s="1">
        <v>25.335999999999999</v>
      </c>
      <c r="U3925" s="1337">
        <v>152016</v>
      </c>
      <c r="V3925" s="1">
        <v>8.6699999999999999E-2</v>
      </c>
      <c r="W3925" s="1336">
        <v>520.38</v>
      </c>
      <c r="X3925" s="1">
        <v>13</v>
      </c>
      <c r="Y3925" s="1">
        <v>130</v>
      </c>
      <c r="AA3925" s="1">
        <v>401</v>
      </c>
      <c r="AB3925" s="1337">
        <v>-10716</v>
      </c>
    </row>
    <row r="3926" spans="1:28">
      <c r="A3926" s="1336" t="s">
        <v>1843</v>
      </c>
      <c r="B3926" s="2" t="s">
        <v>1883</v>
      </c>
      <c r="C3926" s="1" t="s">
        <v>1884</v>
      </c>
      <c r="D3926" s="1" t="s">
        <v>1885</v>
      </c>
      <c r="E3926" s="1">
        <v>140008</v>
      </c>
      <c r="F3926" s="1336" t="s">
        <v>123</v>
      </c>
      <c r="G3926" s="1" t="s">
        <v>32</v>
      </c>
      <c r="H3926" s="1">
        <v>420964</v>
      </c>
      <c r="I3926" s="3">
        <v>42545</v>
      </c>
      <c r="J3926" s="3">
        <v>42541</v>
      </c>
      <c r="K3926" s="3">
        <v>42541</v>
      </c>
      <c r="L3926" s="1">
        <v>223129</v>
      </c>
      <c r="M3926" s="3">
        <v>42544</v>
      </c>
      <c r="N3926" s="1" t="s">
        <v>89</v>
      </c>
      <c r="O3926" s="1">
        <v>117361</v>
      </c>
      <c r="P3926" s="1">
        <v>90</v>
      </c>
      <c r="Q3926" s="1">
        <v>237.36</v>
      </c>
      <c r="R3926" s="1337">
        <v>21362.400000000001</v>
      </c>
      <c r="S3926" s="1">
        <v>-530.25</v>
      </c>
      <c r="T3926" s="1">
        <v>215.267</v>
      </c>
      <c r="U3926" s="1337">
        <v>19374.03</v>
      </c>
      <c r="V3926" s="1">
        <v>1.0553999999999999</v>
      </c>
      <c r="W3926" s="1336">
        <v>94.989599999999996</v>
      </c>
      <c r="X3926" s="1">
        <v>13</v>
      </c>
      <c r="Y3926" s="1">
        <v>141</v>
      </c>
      <c r="AA3926" s="1">
        <v>401</v>
      </c>
      <c r="AB3926" s="1337">
        <v>1988.37</v>
      </c>
    </row>
    <row r="3927" spans="1:28">
      <c r="A3927" s="1336" t="s">
        <v>1843</v>
      </c>
      <c r="B3927" s="2" t="s">
        <v>1886</v>
      </c>
      <c r="C3927" s="1" t="s">
        <v>1884</v>
      </c>
      <c r="D3927" s="1" t="s">
        <v>1000</v>
      </c>
      <c r="E3927" s="1">
        <v>140147</v>
      </c>
      <c r="F3927" s="1336" t="s">
        <v>82</v>
      </c>
      <c r="G3927" s="1" t="s">
        <v>32</v>
      </c>
      <c r="H3927" s="1">
        <v>418063</v>
      </c>
      <c r="I3927" s="3">
        <v>42523</v>
      </c>
      <c r="J3927" s="3">
        <v>42514</v>
      </c>
      <c r="K3927" s="3">
        <v>42522</v>
      </c>
      <c r="L3927" s="1">
        <v>221503</v>
      </c>
      <c r="M3927" s="3">
        <v>42522</v>
      </c>
      <c r="N3927" s="1" t="s">
        <v>42</v>
      </c>
      <c r="O3927" s="1">
        <v>21596</v>
      </c>
      <c r="P3927" s="1">
        <v>400</v>
      </c>
      <c r="Q3927" s="1">
        <v>249.23</v>
      </c>
      <c r="R3927" s="1337">
        <v>99692</v>
      </c>
      <c r="S3927" s="4">
        <v>2391.3200000000002</v>
      </c>
      <c r="T3927" s="1">
        <v>215.267</v>
      </c>
      <c r="U3927" s="1337">
        <v>86106.8</v>
      </c>
      <c r="V3927" s="1">
        <v>1.0553999999999999</v>
      </c>
      <c r="W3927" s="1336">
        <v>422.17599999999999</v>
      </c>
      <c r="X3927" s="1">
        <v>13</v>
      </c>
      <c r="Y3927" s="1">
        <v>140</v>
      </c>
      <c r="AA3927" s="1">
        <v>401</v>
      </c>
      <c r="AB3927" s="1337">
        <v>13585.2</v>
      </c>
    </row>
    <row r="3928" spans="1:28">
      <c r="A3928" s="1336" t="s">
        <v>1843</v>
      </c>
      <c r="B3928" s="2" t="s">
        <v>1887</v>
      </c>
      <c r="C3928" s="1" t="s">
        <v>1884</v>
      </c>
      <c r="D3928" s="1" t="s">
        <v>1687</v>
      </c>
      <c r="E3928" s="1">
        <v>130365</v>
      </c>
      <c r="F3928" s="1336" t="s">
        <v>432</v>
      </c>
      <c r="G3928" s="1" t="s">
        <v>32</v>
      </c>
      <c r="H3928" s="1">
        <v>419465</v>
      </c>
      <c r="I3928" s="3">
        <v>42534</v>
      </c>
      <c r="J3928" s="3">
        <v>42531</v>
      </c>
      <c r="K3928" s="3">
        <v>42531</v>
      </c>
      <c r="L3928" s="1">
        <v>222420</v>
      </c>
      <c r="M3928" s="3">
        <v>42534</v>
      </c>
      <c r="N3928" s="1" t="s">
        <v>89</v>
      </c>
      <c r="O3928" s="1">
        <v>117116</v>
      </c>
      <c r="P3928" s="1">
        <v>416</v>
      </c>
      <c r="Q3928" s="1">
        <v>243.29</v>
      </c>
      <c r="R3928" s="1337">
        <v>101208.64</v>
      </c>
      <c r="S3928" s="1">
        <v>15.93</v>
      </c>
      <c r="T3928" s="1">
        <v>215.267</v>
      </c>
      <c r="U3928" s="1337">
        <v>89551.07</v>
      </c>
      <c r="V3928" s="1">
        <v>1.0553999999999999</v>
      </c>
      <c r="W3928" s="1336">
        <v>439.06299999999999</v>
      </c>
      <c r="X3928" s="1">
        <v>13</v>
      </c>
      <c r="Y3928" s="1">
        <v>135</v>
      </c>
      <c r="Z3928" s="1" t="s">
        <v>90</v>
      </c>
      <c r="AA3928" s="1">
        <v>401</v>
      </c>
      <c r="AB3928" s="1337">
        <v>11657.57</v>
      </c>
    </row>
    <row r="3929" spans="1:28">
      <c r="A3929" s="1336" t="s">
        <v>1843</v>
      </c>
      <c r="B3929" s="2" t="s">
        <v>1888</v>
      </c>
      <c r="C3929" s="1" t="s">
        <v>1884</v>
      </c>
      <c r="D3929" s="1" t="s">
        <v>1889</v>
      </c>
      <c r="E3929" s="1">
        <v>140083</v>
      </c>
      <c r="F3929" s="1336" t="s">
        <v>117</v>
      </c>
      <c r="G3929" s="1" t="s">
        <v>32</v>
      </c>
      <c r="H3929" s="1">
        <v>419737</v>
      </c>
      <c r="I3929" s="3">
        <v>42535</v>
      </c>
      <c r="J3929" s="3">
        <v>42531</v>
      </c>
      <c r="K3929" s="3">
        <v>42531</v>
      </c>
      <c r="L3929" s="1">
        <v>222434</v>
      </c>
      <c r="M3929" s="3">
        <v>42534</v>
      </c>
      <c r="N3929" s="1" t="s">
        <v>89</v>
      </c>
      <c r="O3929" s="1">
        <v>117122</v>
      </c>
      <c r="P3929" s="1">
        <v>450</v>
      </c>
      <c r="Q3929" s="1">
        <v>243.29</v>
      </c>
      <c r="R3929" s="1337">
        <v>109480.5</v>
      </c>
      <c r="S3929" s="1">
        <v>17.23</v>
      </c>
      <c r="T3929" s="1">
        <v>215.267</v>
      </c>
      <c r="U3929" s="1337">
        <v>96870.15</v>
      </c>
      <c r="V3929" s="1">
        <v>1.0553999999999999</v>
      </c>
      <c r="W3929" s="1336">
        <v>474.94799999999998</v>
      </c>
      <c r="X3929" s="1">
        <v>13</v>
      </c>
      <c r="Y3929" s="1">
        <v>141</v>
      </c>
      <c r="AA3929" s="1">
        <v>401</v>
      </c>
      <c r="AB3929" s="1337">
        <v>12610.35</v>
      </c>
    </row>
    <row r="3930" spans="1:28">
      <c r="A3930" s="1336" t="s">
        <v>1843</v>
      </c>
      <c r="B3930" s="2" t="s">
        <v>1890</v>
      </c>
      <c r="C3930" s="1" t="s">
        <v>1884</v>
      </c>
      <c r="D3930" s="1" t="s">
        <v>72</v>
      </c>
      <c r="E3930" s="1">
        <v>140147</v>
      </c>
      <c r="F3930" s="1336" t="s">
        <v>82</v>
      </c>
      <c r="G3930" s="1" t="s">
        <v>32</v>
      </c>
      <c r="H3930" s="1">
        <v>418063</v>
      </c>
      <c r="I3930" s="3">
        <v>42523</v>
      </c>
      <c r="J3930" s="3">
        <v>42514</v>
      </c>
      <c r="K3930" s="3">
        <v>42522</v>
      </c>
      <c r="L3930" s="1">
        <v>221503</v>
      </c>
      <c r="M3930" s="3">
        <v>42522</v>
      </c>
      <c r="N3930" s="1" t="s">
        <v>42</v>
      </c>
      <c r="O3930" s="1">
        <v>21596</v>
      </c>
      <c r="P3930" s="1">
        <v>600</v>
      </c>
      <c r="Q3930" s="1">
        <v>249.23</v>
      </c>
      <c r="R3930" s="1337">
        <v>149538</v>
      </c>
      <c r="S3930" s="4">
        <v>3586.97</v>
      </c>
      <c r="T3930" s="1">
        <v>215.267</v>
      </c>
      <c r="U3930" s="1337">
        <v>129160.2</v>
      </c>
      <c r="V3930" s="1">
        <v>1.0553999999999999</v>
      </c>
      <c r="W3930" s="1336">
        <v>633.26400000000001</v>
      </c>
      <c r="X3930" s="1">
        <v>13</v>
      </c>
      <c r="Y3930" s="1">
        <v>140</v>
      </c>
      <c r="AA3930" s="1">
        <v>401</v>
      </c>
      <c r="AB3930" s="1337">
        <v>20377.8</v>
      </c>
    </row>
    <row r="3931" spans="1:28">
      <c r="A3931" s="1336" t="s">
        <v>1843</v>
      </c>
      <c r="B3931" s="2" t="s">
        <v>1891</v>
      </c>
      <c r="C3931" s="1" t="s">
        <v>1884</v>
      </c>
      <c r="D3931" s="1" t="s">
        <v>1892</v>
      </c>
      <c r="E3931" s="1">
        <v>140083</v>
      </c>
      <c r="F3931" s="1336" t="s">
        <v>117</v>
      </c>
      <c r="G3931" s="1" t="s">
        <v>32</v>
      </c>
      <c r="H3931" s="1">
        <v>419755</v>
      </c>
      <c r="I3931" s="3">
        <v>42535</v>
      </c>
      <c r="J3931" s="3">
        <v>42531</v>
      </c>
      <c r="K3931" s="3">
        <v>42531</v>
      </c>
      <c r="L3931" s="1">
        <v>222438</v>
      </c>
      <c r="M3931" s="3">
        <v>42534</v>
      </c>
      <c r="N3931" s="1" t="s">
        <v>89</v>
      </c>
      <c r="O3931" s="1">
        <v>117122</v>
      </c>
      <c r="P3931" s="1">
        <v>684</v>
      </c>
      <c r="Q3931" s="1">
        <v>243.29</v>
      </c>
      <c r="R3931" s="1337">
        <v>166410.35999999999</v>
      </c>
      <c r="S3931" s="1">
        <v>26.19</v>
      </c>
      <c r="T3931" s="1">
        <v>215.267</v>
      </c>
      <c r="U3931" s="1337">
        <v>147242.63</v>
      </c>
      <c r="V3931" s="1">
        <v>1.0553999999999999</v>
      </c>
      <c r="W3931" s="1336">
        <v>721.92100000000005</v>
      </c>
      <c r="X3931" s="1">
        <v>13</v>
      </c>
      <c r="Y3931" s="1">
        <v>141</v>
      </c>
      <c r="AA3931" s="1">
        <v>401</v>
      </c>
      <c r="AB3931" s="1337">
        <v>19167.73</v>
      </c>
    </row>
    <row r="3932" spans="1:28">
      <c r="A3932" s="1336" t="s">
        <v>1843</v>
      </c>
      <c r="B3932" s="2" t="s">
        <v>1893</v>
      </c>
      <c r="C3932" s="1" t="s">
        <v>1884</v>
      </c>
      <c r="D3932" s="1" t="s">
        <v>1894</v>
      </c>
      <c r="E3932" s="1">
        <v>140083</v>
      </c>
      <c r="F3932" s="1336" t="s">
        <v>117</v>
      </c>
      <c r="G3932" s="1" t="s">
        <v>32</v>
      </c>
      <c r="H3932" s="1">
        <v>419738</v>
      </c>
      <c r="I3932" s="3">
        <v>42535</v>
      </c>
      <c r="J3932" s="3">
        <v>42531</v>
      </c>
      <c r="K3932" s="3">
        <v>42531</v>
      </c>
      <c r="L3932" s="1">
        <v>222523</v>
      </c>
      <c r="M3932" s="3">
        <v>42535</v>
      </c>
      <c r="N3932" s="1" t="s">
        <v>89</v>
      </c>
      <c r="O3932" s="1">
        <v>117123</v>
      </c>
      <c r="P3932" s="1">
        <v>866</v>
      </c>
      <c r="Q3932" s="1">
        <v>243.29</v>
      </c>
      <c r="R3932" s="1337">
        <v>210689.14</v>
      </c>
      <c r="S3932" s="1">
        <v>33.159999999999997</v>
      </c>
      <c r="T3932" s="1">
        <v>215.267</v>
      </c>
      <c r="U3932" s="1337">
        <v>186421.22</v>
      </c>
      <c r="V3932" s="1">
        <v>1.0553999999999999</v>
      </c>
      <c r="W3932" s="1336">
        <v>914.01099999999997</v>
      </c>
      <c r="X3932" s="1">
        <v>13</v>
      </c>
      <c r="Y3932" s="1">
        <v>141</v>
      </c>
      <c r="AA3932" s="1">
        <v>401</v>
      </c>
      <c r="AB3932" s="1337">
        <v>24267.919999999998</v>
      </c>
    </row>
    <row r="3933" spans="1:28">
      <c r="A3933" s="1336" t="s">
        <v>1843</v>
      </c>
      <c r="B3933" s="2" t="s">
        <v>1895</v>
      </c>
      <c r="C3933" s="1" t="s">
        <v>1884</v>
      </c>
      <c r="D3933" s="1" t="s">
        <v>65</v>
      </c>
      <c r="E3933" s="1">
        <v>130308</v>
      </c>
      <c r="F3933" s="1336" t="s">
        <v>126</v>
      </c>
      <c r="G3933" s="1" t="s">
        <v>32</v>
      </c>
      <c r="H3933" s="1">
        <v>418829</v>
      </c>
      <c r="I3933" s="3">
        <v>42530</v>
      </c>
      <c r="J3933" s="3">
        <v>42529</v>
      </c>
      <c r="K3933" s="3">
        <v>42530</v>
      </c>
      <c r="N3933" s="1" t="s">
        <v>89</v>
      </c>
      <c r="O3933" s="1">
        <v>116979</v>
      </c>
      <c r="P3933" s="1">
        <v>2000</v>
      </c>
      <c r="Q3933" s="1">
        <v>244.24</v>
      </c>
      <c r="R3933" s="1337">
        <v>488480</v>
      </c>
      <c r="S3933" s="4">
        <v>1976.58</v>
      </c>
      <c r="T3933" s="1">
        <v>215.267</v>
      </c>
      <c r="U3933" s="1337">
        <v>430534</v>
      </c>
      <c r="V3933" s="1">
        <v>1.0553999999999999</v>
      </c>
      <c r="W3933" s="1337">
        <v>2110.88</v>
      </c>
      <c r="X3933" s="1">
        <v>13</v>
      </c>
      <c r="Y3933" s="1">
        <v>141</v>
      </c>
      <c r="AA3933" s="1">
        <v>401</v>
      </c>
      <c r="AB3933" s="1337">
        <v>57946</v>
      </c>
    </row>
    <row r="3934" spans="1:28">
      <c r="A3934" s="1336" t="s">
        <v>1843</v>
      </c>
      <c r="B3934" s="2" t="s">
        <v>1895</v>
      </c>
      <c r="C3934" s="1" t="s">
        <v>1884</v>
      </c>
      <c r="D3934" s="1" t="s">
        <v>65</v>
      </c>
      <c r="E3934" s="1">
        <v>130241</v>
      </c>
      <c r="F3934" s="1336" t="s">
        <v>368</v>
      </c>
      <c r="G3934" s="1" t="s">
        <v>32</v>
      </c>
      <c r="H3934" s="1">
        <v>419223</v>
      </c>
      <c r="I3934" s="3">
        <v>42531</v>
      </c>
      <c r="J3934" s="3">
        <v>42528</v>
      </c>
      <c r="K3934" s="3">
        <v>42529</v>
      </c>
      <c r="L3934" s="1">
        <v>222265</v>
      </c>
      <c r="M3934" s="3">
        <v>42531</v>
      </c>
      <c r="N3934" s="1" t="s">
        <v>89</v>
      </c>
      <c r="O3934" s="1">
        <v>116958</v>
      </c>
      <c r="P3934" s="1">
        <v>1000</v>
      </c>
      <c r="Q3934" s="1">
        <v>231.43</v>
      </c>
      <c r="R3934" s="1337">
        <v>231430</v>
      </c>
      <c r="S3934" s="4">
        <v>-11821.71</v>
      </c>
      <c r="T3934" s="1">
        <v>215.267</v>
      </c>
      <c r="U3934" s="1337">
        <v>215267</v>
      </c>
      <c r="V3934" s="1">
        <v>1.0553999999999999</v>
      </c>
      <c r="W3934" s="1337">
        <v>1055.44</v>
      </c>
      <c r="X3934" s="1">
        <v>13</v>
      </c>
      <c r="Y3934" s="1">
        <v>135</v>
      </c>
      <c r="Z3934" s="1" t="s">
        <v>143</v>
      </c>
      <c r="AA3934" s="1">
        <v>401</v>
      </c>
      <c r="AB3934" s="1337">
        <v>16163</v>
      </c>
    </row>
    <row r="3935" spans="1:28">
      <c r="A3935" s="1336" t="s">
        <v>1843</v>
      </c>
      <c r="B3935" s="2" t="s">
        <v>1896</v>
      </c>
      <c r="C3935" s="1" t="s">
        <v>1884</v>
      </c>
      <c r="D3935" s="1" t="s">
        <v>1897</v>
      </c>
      <c r="E3935" s="1">
        <v>130308</v>
      </c>
      <c r="F3935" s="1336" t="s">
        <v>126</v>
      </c>
      <c r="G3935" s="1" t="s">
        <v>32</v>
      </c>
      <c r="H3935" s="1">
        <v>420713</v>
      </c>
      <c r="I3935" s="3">
        <v>42543</v>
      </c>
      <c r="J3935" s="3">
        <v>42537</v>
      </c>
      <c r="K3935" s="3">
        <v>42538</v>
      </c>
      <c r="N3935" s="1" t="s">
        <v>89</v>
      </c>
      <c r="O3935" s="1">
        <v>117260</v>
      </c>
      <c r="P3935" s="1">
        <v>1084</v>
      </c>
      <c r="Q3935" s="1">
        <v>244.24</v>
      </c>
      <c r="R3935" s="1337">
        <v>264756.15999999997</v>
      </c>
      <c r="S3935" s="4">
        <v>1071.3</v>
      </c>
      <c r="T3935" s="1">
        <v>215.267</v>
      </c>
      <c r="U3935" s="1337">
        <v>233349.43</v>
      </c>
      <c r="V3935" s="1">
        <v>1.0553999999999999</v>
      </c>
      <c r="W3935" s="1337">
        <v>1144.097</v>
      </c>
      <c r="X3935" s="1">
        <v>13</v>
      </c>
      <c r="Y3935" s="1">
        <v>141</v>
      </c>
      <c r="AA3935" s="1">
        <v>401</v>
      </c>
      <c r="AB3935" s="1337">
        <v>31406.73</v>
      </c>
    </row>
    <row r="3936" spans="1:28">
      <c r="A3936" s="1336" t="s">
        <v>1843</v>
      </c>
      <c r="B3936" s="2" t="s">
        <v>1898</v>
      </c>
      <c r="C3936" s="1" t="s">
        <v>1884</v>
      </c>
      <c r="D3936" s="1" t="s">
        <v>931</v>
      </c>
      <c r="E3936" s="1">
        <v>140083</v>
      </c>
      <c r="F3936" s="1336" t="s">
        <v>117</v>
      </c>
      <c r="G3936" s="1" t="s">
        <v>32</v>
      </c>
      <c r="H3936" s="1">
        <v>420177</v>
      </c>
      <c r="I3936" s="3">
        <v>42538</v>
      </c>
      <c r="J3936" s="3">
        <v>42517</v>
      </c>
      <c r="K3936" s="3">
        <v>42546</v>
      </c>
      <c r="L3936" s="1">
        <v>222768</v>
      </c>
      <c r="M3936" s="3">
        <v>42537</v>
      </c>
      <c r="N3936" s="1" t="s">
        <v>89</v>
      </c>
      <c r="O3936" s="1">
        <v>116551</v>
      </c>
      <c r="P3936" s="1">
        <v>1100</v>
      </c>
      <c r="Q3936" s="1">
        <v>237.36</v>
      </c>
      <c r="R3936" s="1337">
        <v>261096</v>
      </c>
      <c r="S3936" s="4">
        <v>-6480.88</v>
      </c>
      <c r="T3936" s="1">
        <v>215.267</v>
      </c>
      <c r="U3936" s="1337">
        <v>236793.7</v>
      </c>
      <c r="V3936" s="1">
        <v>1.0553999999999999</v>
      </c>
      <c r="W3936" s="1337">
        <v>1160.9839999999999</v>
      </c>
      <c r="X3936" s="1">
        <v>13</v>
      </c>
      <c r="Y3936" s="1">
        <v>141</v>
      </c>
      <c r="AA3936" s="1">
        <v>401</v>
      </c>
      <c r="AB3936" s="1337">
        <v>24302.3</v>
      </c>
    </row>
    <row r="3937" spans="1:28">
      <c r="A3937" s="1336" t="s">
        <v>1843</v>
      </c>
      <c r="B3937" s="2" t="s">
        <v>1899</v>
      </c>
      <c r="C3937" s="1" t="s">
        <v>1884</v>
      </c>
      <c r="D3937" s="1" t="s">
        <v>1900</v>
      </c>
      <c r="E3937" s="1">
        <v>130140</v>
      </c>
      <c r="F3937" s="1336" t="s">
        <v>222</v>
      </c>
      <c r="G3937" s="1" t="s">
        <v>32</v>
      </c>
      <c r="H3937" s="1">
        <v>418618</v>
      </c>
      <c r="I3937" s="3">
        <v>42528</v>
      </c>
      <c r="J3937" s="3">
        <v>42527</v>
      </c>
      <c r="K3937" s="3">
        <v>42528</v>
      </c>
      <c r="N3937" s="1" t="s">
        <v>89</v>
      </c>
      <c r="O3937" s="1">
        <v>116861</v>
      </c>
      <c r="P3937" s="1">
        <v>1290</v>
      </c>
      <c r="Q3937" s="1">
        <v>244.24</v>
      </c>
      <c r="R3937" s="1337">
        <v>315069.59999999998</v>
      </c>
      <c r="S3937" s="4">
        <v>1274.8900000000001</v>
      </c>
      <c r="T3937" s="1">
        <v>215.267</v>
      </c>
      <c r="U3937" s="1337">
        <v>277694.43</v>
      </c>
      <c r="V3937" s="1">
        <v>1.0553999999999999</v>
      </c>
      <c r="W3937" s="1337">
        <v>1361.5175999999999</v>
      </c>
      <c r="X3937" s="1">
        <v>13</v>
      </c>
      <c r="Y3937" s="1">
        <v>130</v>
      </c>
      <c r="AA3937" s="1">
        <v>401</v>
      </c>
      <c r="AB3937" s="1337">
        <v>37375.17</v>
      </c>
    </row>
    <row r="3938" spans="1:28">
      <c r="A3938" s="1336" t="s">
        <v>1843</v>
      </c>
      <c r="B3938" s="2" t="s">
        <v>1901</v>
      </c>
      <c r="C3938" s="1" t="s">
        <v>1884</v>
      </c>
      <c r="D3938" s="1" t="s">
        <v>467</v>
      </c>
      <c r="E3938" s="1">
        <v>130023</v>
      </c>
      <c r="F3938" s="1336" t="s">
        <v>153</v>
      </c>
      <c r="G3938" s="1" t="s">
        <v>32</v>
      </c>
      <c r="H3938" s="1">
        <v>418866</v>
      </c>
      <c r="I3938" s="3">
        <v>42530</v>
      </c>
      <c r="J3938" s="3">
        <v>42527</v>
      </c>
      <c r="K3938" s="3">
        <v>42528</v>
      </c>
      <c r="N3938" s="1" t="s">
        <v>89</v>
      </c>
      <c r="O3938" s="1">
        <v>116848</v>
      </c>
      <c r="P3938" s="1">
        <v>1500</v>
      </c>
      <c r="Q3938" s="1">
        <v>244.24</v>
      </c>
      <c r="R3938" s="1337">
        <v>366360</v>
      </c>
      <c r="S3938" s="4">
        <v>1482.44</v>
      </c>
      <c r="T3938" s="1">
        <v>215.267</v>
      </c>
      <c r="U3938" s="1337">
        <v>322900.5</v>
      </c>
      <c r="V3938" s="1">
        <v>1.0553999999999999</v>
      </c>
      <c r="W3938" s="1337">
        <v>1583.16</v>
      </c>
      <c r="X3938" s="1">
        <v>13</v>
      </c>
      <c r="Y3938" s="1">
        <v>130</v>
      </c>
      <c r="AA3938" s="1">
        <v>401</v>
      </c>
      <c r="AB3938" s="1337">
        <v>43459.5</v>
      </c>
    </row>
    <row r="3939" spans="1:28">
      <c r="A3939" s="1336" t="s">
        <v>1843</v>
      </c>
      <c r="B3939" s="2" t="s">
        <v>1901</v>
      </c>
      <c r="C3939" s="1" t="s">
        <v>1884</v>
      </c>
      <c r="D3939" s="1" t="s">
        <v>467</v>
      </c>
      <c r="E3939" s="1">
        <v>130241</v>
      </c>
      <c r="F3939" s="1336" t="s">
        <v>368</v>
      </c>
      <c r="G3939" s="1" t="s">
        <v>32</v>
      </c>
      <c r="H3939" s="1">
        <v>419036</v>
      </c>
      <c r="I3939" s="3">
        <v>42530</v>
      </c>
      <c r="J3939" s="3">
        <v>42528</v>
      </c>
      <c r="K3939" s="3">
        <v>42529</v>
      </c>
      <c r="L3939" s="1">
        <v>222100</v>
      </c>
      <c r="M3939" s="3">
        <v>42529</v>
      </c>
      <c r="N3939" s="1" t="s">
        <v>89</v>
      </c>
      <c r="O3939" s="1">
        <v>116896</v>
      </c>
      <c r="P3939" s="1">
        <v>1500</v>
      </c>
      <c r="Q3939" s="1">
        <v>231.43</v>
      </c>
      <c r="R3939" s="1337">
        <v>347145</v>
      </c>
      <c r="S3939" s="4">
        <v>-17732.57</v>
      </c>
      <c r="T3939" s="1">
        <v>215.267</v>
      </c>
      <c r="U3939" s="1337">
        <v>322900.5</v>
      </c>
      <c r="V3939" s="1">
        <v>1.0553999999999999</v>
      </c>
      <c r="W3939" s="1337">
        <v>1583.16</v>
      </c>
      <c r="X3939" s="1">
        <v>13</v>
      </c>
      <c r="Y3939" s="1">
        <v>135</v>
      </c>
      <c r="Z3939" s="1" t="s">
        <v>143</v>
      </c>
      <c r="AA3939" s="1">
        <v>401</v>
      </c>
      <c r="AB3939" s="1337">
        <v>24244.5</v>
      </c>
    </row>
    <row r="3940" spans="1:28">
      <c r="A3940" s="1336" t="s">
        <v>1843</v>
      </c>
      <c r="B3940" s="2" t="s">
        <v>1901</v>
      </c>
      <c r="C3940" s="1" t="s">
        <v>1884</v>
      </c>
      <c r="D3940" s="1" t="s">
        <v>467</v>
      </c>
      <c r="E3940" s="1">
        <v>130023</v>
      </c>
      <c r="F3940" s="1336" t="s">
        <v>153</v>
      </c>
      <c r="G3940" s="1" t="s">
        <v>32</v>
      </c>
      <c r="H3940" s="1">
        <v>420296</v>
      </c>
      <c r="I3940" s="3">
        <v>42541</v>
      </c>
      <c r="J3940" s="3">
        <v>42527</v>
      </c>
      <c r="K3940" s="3">
        <v>42528</v>
      </c>
      <c r="N3940" s="1" t="s">
        <v>89</v>
      </c>
      <c r="O3940" s="1">
        <v>116848</v>
      </c>
      <c r="P3940" s="1">
        <v>1500</v>
      </c>
      <c r="Q3940" s="1">
        <v>244.24</v>
      </c>
      <c r="R3940" s="1337">
        <v>366360</v>
      </c>
      <c r="S3940" s="4">
        <v>1482.44</v>
      </c>
      <c r="T3940" s="1">
        <v>215.267</v>
      </c>
      <c r="U3940" s="1337">
        <v>322900.5</v>
      </c>
      <c r="V3940" s="1">
        <v>1.0553999999999999</v>
      </c>
      <c r="W3940" s="1337">
        <v>1583.16</v>
      </c>
      <c r="X3940" s="1">
        <v>13</v>
      </c>
      <c r="Y3940" s="1">
        <v>130</v>
      </c>
      <c r="AA3940" s="1">
        <v>401</v>
      </c>
      <c r="AB3940" s="1337">
        <v>43459.5</v>
      </c>
    </row>
    <row r="3941" spans="1:28">
      <c r="A3941" s="1336" t="s">
        <v>1843</v>
      </c>
      <c r="B3941" s="2" t="s">
        <v>1901</v>
      </c>
      <c r="C3941" s="1" t="s">
        <v>1884</v>
      </c>
      <c r="D3941" s="1" t="s">
        <v>467</v>
      </c>
      <c r="E3941" s="1">
        <v>130099</v>
      </c>
      <c r="F3941" s="1336" t="s">
        <v>150</v>
      </c>
      <c r="G3941" s="1" t="s">
        <v>32</v>
      </c>
      <c r="H3941" s="1">
        <v>420620</v>
      </c>
      <c r="I3941" s="3">
        <v>42543</v>
      </c>
      <c r="J3941" s="3">
        <v>42538</v>
      </c>
      <c r="K3941" s="3">
        <v>42541</v>
      </c>
      <c r="L3941" s="1">
        <v>222978</v>
      </c>
      <c r="M3941" s="3">
        <v>42542</v>
      </c>
      <c r="N3941" s="1" t="s">
        <v>89</v>
      </c>
      <c r="O3941" s="1">
        <v>117304</v>
      </c>
      <c r="P3941" s="1">
        <v>1500</v>
      </c>
      <c r="Q3941" s="1">
        <v>244.24</v>
      </c>
      <c r="R3941" s="1337">
        <v>366360</v>
      </c>
      <c r="S3941" s="4">
        <v>1482.44</v>
      </c>
      <c r="T3941" s="1">
        <v>215.267</v>
      </c>
      <c r="U3941" s="1337">
        <v>322900.5</v>
      </c>
      <c r="V3941" s="1">
        <v>1.0553999999999999</v>
      </c>
      <c r="W3941" s="1337">
        <v>1583.16</v>
      </c>
      <c r="X3941" s="1">
        <v>13</v>
      </c>
      <c r="Y3941" s="1">
        <v>130</v>
      </c>
      <c r="AA3941" s="1">
        <v>401</v>
      </c>
      <c r="AB3941" s="1337">
        <v>43459.5</v>
      </c>
    </row>
    <row r="3942" spans="1:28">
      <c r="A3942" s="1336" t="s">
        <v>1843</v>
      </c>
      <c r="B3942" s="2" t="s">
        <v>1902</v>
      </c>
      <c r="C3942" s="1" t="s">
        <v>1884</v>
      </c>
      <c r="D3942" s="1" t="s">
        <v>1903</v>
      </c>
      <c r="E3942" s="1">
        <v>140083</v>
      </c>
      <c r="F3942" s="1336" t="s">
        <v>117</v>
      </c>
      <c r="G3942" s="1" t="s">
        <v>32</v>
      </c>
      <c r="H3942" s="1">
        <v>420580</v>
      </c>
      <c r="I3942" s="3">
        <v>42543</v>
      </c>
      <c r="J3942" s="3">
        <v>42515</v>
      </c>
      <c r="K3942" s="3">
        <v>42536</v>
      </c>
      <c r="L3942" s="1">
        <v>223011</v>
      </c>
      <c r="M3942" s="3">
        <v>42543</v>
      </c>
      <c r="N3942" s="1" t="s">
        <v>89</v>
      </c>
      <c r="O3942" s="1">
        <v>116464</v>
      </c>
      <c r="P3942" s="1">
        <v>1800</v>
      </c>
      <c r="Q3942" s="1">
        <v>243.29</v>
      </c>
      <c r="R3942" s="1337">
        <v>437922</v>
      </c>
      <c r="S3942" s="1">
        <v>68.92</v>
      </c>
      <c r="T3942" s="1">
        <v>215.267</v>
      </c>
      <c r="U3942" s="1337">
        <v>387480.6</v>
      </c>
      <c r="V3942" s="1">
        <v>1.0553999999999999</v>
      </c>
      <c r="W3942" s="1337">
        <v>1899.7919999999999</v>
      </c>
      <c r="X3942" s="1">
        <v>13</v>
      </c>
      <c r="Y3942" s="1">
        <v>141</v>
      </c>
      <c r="AA3942" s="1">
        <v>401</v>
      </c>
      <c r="AB3942" s="1337">
        <v>50441.4</v>
      </c>
    </row>
    <row r="3943" spans="1:28">
      <c r="A3943" s="1336" t="s">
        <v>1843</v>
      </c>
      <c r="B3943" s="2" t="s">
        <v>1904</v>
      </c>
      <c r="C3943" s="1" t="s">
        <v>1884</v>
      </c>
      <c r="D3943" s="1" t="s">
        <v>1905</v>
      </c>
      <c r="E3943" s="1">
        <v>140008</v>
      </c>
      <c r="F3943" s="1336" t="s">
        <v>123</v>
      </c>
      <c r="G3943" s="1" t="s">
        <v>32</v>
      </c>
      <c r="H3943" s="1">
        <v>420915</v>
      </c>
      <c r="I3943" s="3">
        <v>42544</v>
      </c>
      <c r="J3943" s="3">
        <v>42541</v>
      </c>
      <c r="K3943" s="3">
        <v>42541</v>
      </c>
      <c r="L3943" s="1">
        <v>223032</v>
      </c>
      <c r="M3943" s="3">
        <v>42543</v>
      </c>
      <c r="N3943" s="1" t="s">
        <v>89</v>
      </c>
      <c r="O3943" s="1">
        <v>117360</v>
      </c>
      <c r="P3943" s="1">
        <v>1910</v>
      </c>
      <c r="Q3943" s="1">
        <v>237.36</v>
      </c>
      <c r="R3943" s="1337">
        <v>453357.6</v>
      </c>
      <c r="S3943" s="4">
        <v>-11253.17</v>
      </c>
      <c r="T3943" s="1">
        <v>215.267</v>
      </c>
      <c r="U3943" s="1337">
        <v>411159.97</v>
      </c>
      <c r="V3943" s="1">
        <v>1.0553999999999999</v>
      </c>
      <c r="W3943" s="1337">
        <v>2015.8904</v>
      </c>
      <c r="X3943" s="1">
        <v>13</v>
      </c>
      <c r="Y3943" s="1">
        <v>141</v>
      </c>
      <c r="AA3943" s="1">
        <v>401</v>
      </c>
      <c r="AB3943" s="1337">
        <v>42197.63</v>
      </c>
    </row>
    <row r="3944" spans="1:28">
      <c r="A3944" s="1336" t="s">
        <v>1843</v>
      </c>
      <c r="B3944" s="2" t="s">
        <v>1906</v>
      </c>
      <c r="C3944" s="1" t="s">
        <v>1884</v>
      </c>
      <c r="D3944" s="1" t="s">
        <v>129</v>
      </c>
      <c r="E3944" s="1">
        <v>140008</v>
      </c>
      <c r="F3944" s="1336" t="s">
        <v>123</v>
      </c>
      <c r="G3944" s="1" t="s">
        <v>32</v>
      </c>
      <c r="H3944" s="1">
        <v>418876</v>
      </c>
      <c r="I3944" s="3">
        <v>42529</v>
      </c>
      <c r="J3944" s="3">
        <v>42514</v>
      </c>
      <c r="K3944" s="3">
        <v>42514</v>
      </c>
      <c r="L3944" s="1">
        <v>221997</v>
      </c>
      <c r="M3944" s="3">
        <v>42528</v>
      </c>
      <c r="N3944" s="1" t="s">
        <v>89</v>
      </c>
      <c r="O3944" s="1">
        <v>116364</v>
      </c>
      <c r="P3944" s="1">
        <v>2000</v>
      </c>
      <c r="Q3944" s="1">
        <v>246.74</v>
      </c>
      <c r="R3944" s="1337">
        <v>493480</v>
      </c>
      <c r="S3944" s="4">
        <v>6976.58</v>
      </c>
      <c r="T3944" s="1">
        <v>215.267</v>
      </c>
      <c r="U3944" s="1337">
        <v>430534</v>
      </c>
      <c r="V3944" s="1">
        <v>1.0553999999999999</v>
      </c>
      <c r="W3944" s="1337">
        <v>2110.88</v>
      </c>
      <c r="X3944" s="1">
        <v>13</v>
      </c>
      <c r="Y3944" s="1">
        <v>141</v>
      </c>
      <c r="AA3944" s="1">
        <v>401</v>
      </c>
      <c r="AB3944" s="1337">
        <v>62946</v>
      </c>
    </row>
    <row r="3945" spans="1:28">
      <c r="A3945" s="1336" t="s">
        <v>1843</v>
      </c>
      <c r="B3945" s="2" t="s">
        <v>1906</v>
      </c>
      <c r="C3945" s="1" t="s">
        <v>1884</v>
      </c>
      <c r="D3945" s="1" t="s">
        <v>129</v>
      </c>
      <c r="E3945" s="1">
        <v>140008</v>
      </c>
      <c r="F3945" s="1336" t="s">
        <v>123</v>
      </c>
      <c r="G3945" s="1" t="s">
        <v>32</v>
      </c>
      <c r="H3945" s="1">
        <v>418891</v>
      </c>
      <c r="I3945" s="3">
        <v>42529</v>
      </c>
      <c r="J3945" s="3">
        <v>42516</v>
      </c>
      <c r="K3945" s="3">
        <v>42516</v>
      </c>
      <c r="L3945" s="1">
        <v>221993</v>
      </c>
      <c r="M3945" s="3">
        <v>42528</v>
      </c>
      <c r="N3945" s="1" t="s">
        <v>89</v>
      </c>
      <c r="O3945" s="1">
        <v>116489</v>
      </c>
      <c r="P3945" s="1">
        <v>2000</v>
      </c>
      <c r="Q3945" s="1">
        <v>246.74</v>
      </c>
      <c r="R3945" s="1337">
        <v>493480</v>
      </c>
      <c r="S3945" s="4">
        <v>6976.58</v>
      </c>
      <c r="T3945" s="1">
        <v>215.267</v>
      </c>
      <c r="U3945" s="1337">
        <v>430534</v>
      </c>
      <c r="V3945" s="1">
        <v>1.0553999999999999</v>
      </c>
      <c r="W3945" s="1337">
        <v>2110.88</v>
      </c>
      <c r="X3945" s="1">
        <v>13</v>
      </c>
      <c r="Y3945" s="1">
        <v>141</v>
      </c>
      <c r="AA3945" s="1">
        <v>401</v>
      </c>
      <c r="AB3945" s="1337">
        <v>62946</v>
      </c>
    </row>
    <row r="3946" spans="1:28">
      <c r="A3946" s="1336" t="s">
        <v>1843</v>
      </c>
      <c r="B3946" s="2" t="s">
        <v>1906</v>
      </c>
      <c r="C3946" s="1" t="s">
        <v>1884</v>
      </c>
      <c r="D3946" s="1" t="s">
        <v>129</v>
      </c>
      <c r="E3946" s="1">
        <v>140008</v>
      </c>
      <c r="F3946" s="1336" t="s">
        <v>123</v>
      </c>
      <c r="G3946" s="1" t="s">
        <v>32</v>
      </c>
      <c r="H3946" s="1">
        <v>418919</v>
      </c>
      <c r="I3946" s="3">
        <v>42529</v>
      </c>
      <c r="J3946" s="3">
        <v>42514</v>
      </c>
      <c r="K3946" s="3">
        <v>42514</v>
      </c>
      <c r="L3946" s="1">
        <v>221999</v>
      </c>
      <c r="M3946" s="3">
        <v>42528</v>
      </c>
      <c r="N3946" s="1" t="s">
        <v>89</v>
      </c>
      <c r="O3946" s="1">
        <v>116364</v>
      </c>
      <c r="P3946" s="1">
        <v>2000</v>
      </c>
      <c r="Q3946" s="1">
        <v>246.74</v>
      </c>
      <c r="R3946" s="1337">
        <v>493480</v>
      </c>
      <c r="S3946" s="4">
        <v>6976.58</v>
      </c>
      <c r="T3946" s="1">
        <v>215.267</v>
      </c>
      <c r="U3946" s="1337">
        <v>430534</v>
      </c>
      <c r="V3946" s="1">
        <v>1.0553999999999999</v>
      </c>
      <c r="W3946" s="1337">
        <v>2110.88</v>
      </c>
      <c r="X3946" s="1">
        <v>13</v>
      </c>
      <c r="Y3946" s="1">
        <v>141</v>
      </c>
      <c r="AA3946" s="1">
        <v>401</v>
      </c>
      <c r="AB3946" s="1337">
        <v>62946</v>
      </c>
    </row>
    <row r="3947" spans="1:28">
      <c r="A3947" s="1336" t="s">
        <v>1843</v>
      </c>
      <c r="B3947" s="2" t="s">
        <v>1906</v>
      </c>
      <c r="C3947" s="1" t="s">
        <v>1884</v>
      </c>
      <c r="D3947" s="1" t="s">
        <v>129</v>
      </c>
      <c r="E3947" s="1">
        <v>140008</v>
      </c>
      <c r="F3947" s="1336" t="s">
        <v>123</v>
      </c>
      <c r="G3947" s="1" t="s">
        <v>32</v>
      </c>
      <c r="H3947" s="1">
        <v>418926</v>
      </c>
      <c r="I3947" s="3">
        <v>42529</v>
      </c>
      <c r="J3947" s="3">
        <v>42516</v>
      </c>
      <c r="K3947" s="3">
        <v>42516</v>
      </c>
      <c r="L3947" s="1">
        <v>221995</v>
      </c>
      <c r="M3947" s="3">
        <v>42528</v>
      </c>
      <c r="N3947" s="1" t="s">
        <v>89</v>
      </c>
      <c r="O3947" s="1">
        <v>116489</v>
      </c>
      <c r="P3947" s="1">
        <v>2000</v>
      </c>
      <c r="Q3947" s="1">
        <v>246.74</v>
      </c>
      <c r="R3947" s="1337">
        <v>493480</v>
      </c>
      <c r="S3947" s="4">
        <v>6976.58</v>
      </c>
      <c r="T3947" s="1">
        <v>215.267</v>
      </c>
      <c r="U3947" s="1337">
        <v>430534</v>
      </c>
      <c r="V3947" s="1">
        <v>1.0553999999999999</v>
      </c>
      <c r="W3947" s="1337">
        <v>2110.88</v>
      </c>
      <c r="X3947" s="1">
        <v>13</v>
      </c>
      <c r="Y3947" s="1">
        <v>141</v>
      </c>
      <c r="AA3947" s="1">
        <v>401</v>
      </c>
      <c r="AB3947" s="1337">
        <v>62946</v>
      </c>
    </row>
    <row r="3948" spans="1:28">
      <c r="A3948" s="1336" t="s">
        <v>1843</v>
      </c>
      <c r="B3948" s="2" t="s">
        <v>1906</v>
      </c>
      <c r="C3948" s="1" t="s">
        <v>1884</v>
      </c>
      <c r="D3948" s="1" t="s">
        <v>129</v>
      </c>
      <c r="E3948" s="1">
        <v>140083</v>
      </c>
      <c r="F3948" s="1336" t="s">
        <v>117</v>
      </c>
      <c r="G3948" s="1" t="s">
        <v>32</v>
      </c>
      <c r="H3948" s="1">
        <v>420639</v>
      </c>
      <c r="I3948" s="3">
        <v>42543</v>
      </c>
      <c r="J3948" s="3">
        <v>42515</v>
      </c>
      <c r="K3948" s="3">
        <v>42536</v>
      </c>
      <c r="L3948" s="1">
        <v>223016</v>
      </c>
      <c r="M3948" s="3">
        <v>42543</v>
      </c>
      <c r="N3948" s="1" t="s">
        <v>89</v>
      </c>
      <c r="O3948" s="1">
        <v>116464</v>
      </c>
      <c r="P3948" s="1">
        <v>2000</v>
      </c>
      <c r="Q3948" s="1">
        <v>243.29</v>
      </c>
      <c r="R3948" s="1337">
        <v>486580</v>
      </c>
      <c r="S3948" s="1">
        <v>76.58</v>
      </c>
      <c r="T3948" s="1">
        <v>215.267</v>
      </c>
      <c r="U3948" s="1337">
        <v>430534</v>
      </c>
      <c r="V3948" s="1">
        <v>1.0553999999999999</v>
      </c>
      <c r="W3948" s="1337">
        <v>2110.88</v>
      </c>
      <c r="X3948" s="1">
        <v>13</v>
      </c>
      <c r="Y3948" s="1">
        <v>141</v>
      </c>
      <c r="AA3948" s="1">
        <v>401</v>
      </c>
      <c r="AB3948" s="1337">
        <v>56046</v>
      </c>
    </row>
    <row r="3949" spans="1:28">
      <c r="A3949" s="1336" t="s">
        <v>1843</v>
      </c>
      <c r="B3949" s="2" t="s">
        <v>1906</v>
      </c>
      <c r="C3949" s="1" t="s">
        <v>1884</v>
      </c>
      <c r="D3949" s="1" t="s">
        <v>129</v>
      </c>
      <c r="E3949" s="1">
        <v>140008</v>
      </c>
      <c r="F3949" s="1336" t="s">
        <v>123</v>
      </c>
      <c r="G3949" s="1" t="s">
        <v>32</v>
      </c>
      <c r="H3949" s="1">
        <v>421122</v>
      </c>
      <c r="I3949" s="3">
        <v>42546</v>
      </c>
      <c r="J3949" s="3">
        <v>42522</v>
      </c>
      <c r="K3949" s="3">
        <v>42545</v>
      </c>
      <c r="L3949" s="1">
        <v>223202</v>
      </c>
      <c r="M3949" s="3">
        <v>42545</v>
      </c>
      <c r="N3949" s="1" t="s">
        <v>89</v>
      </c>
      <c r="O3949" s="1">
        <v>116685</v>
      </c>
      <c r="P3949" s="1">
        <v>2000</v>
      </c>
      <c r="Q3949" s="1">
        <v>243.29</v>
      </c>
      <c r="R3949" s="1337">
        <v>486580</v>
      </c>
      <c r="S3949" s="1">
        <v>76.58</v>
      </c>
      <c r="T3949" s="1">
        <v>215.267</v>
      </c>
      <c r="U3949" s="1337">
        <v>430534</v>
      </c>
      <c r="V3949" s="1">
        <v>1.0553999999999999</v>
      </c>
      <c r="W3949" s="1337">
        <v>2110.88</v>
      </c>
      <c r="X3949" s="1">
        <v>13</v>
      </c>
      <c r="Y3949" s="1">
        <v>141</v>
      </c>
      <c r="AA3949" s="1">
        <v>401</v>
      </c>
      <c r="AB3949" s="1337">
        <v>56046</v>
      </c>
    </row>
    <row r="3950" spans="1:28">
      <c r="A3950" s="1336" t="s">
        <v>1843</v>
      </c>
      <c r="B3950" s="2" t="s">
        <v>1906</v>
      </c>
      <c r="C3950" s="1" t="s">
        <v>1884</v>
      </c>
      <c r="D3950" s="1" t="s">
        <v>129</v>
      </c>
      <c r="E3950" s="1">
        <v>140008</v>
      </c>
      <c r="F3950" s="1336" t="s">
        <v>123</v>
      </c>
      <c r="G3950" s="1" t="s">
        <v>32</v>
      </c>
      <c r="H3950" s="1">
        <v>421146</v>
      </c>
      <c r="I3950" s="3">
        <v>42546</v>
      </c>
      <c r="J3950" s="3">
        <v>42522</v>
      </c>
      <c r="K3950" s="3">
        <v>42527</v>
      </c>
      <c r="L3950" s="1">
        <v>223203</v>
      </c>
      <c r="M3950" s="3">
        <v>42545</v>
      </c>
      <c r="N3950" s="1" t="s">
        <v>89</v>
      </c>
      <c r="O3950" s="1">
        <v>116685</v>
      </c>
      <c r="P3950" s="1">
        <v>2000</v>
      </c>
      <c r="Q3950" s="1">
        <v>243.29</v>
      </c>
      <c r="R3950" s="1337">
        <v>486580</v>
      </c>
      <c r="S3950" s="1">
        <v>76.58</v>
      </c>
      <c r="T3950" s="1">
        <v>215.267</v>
      </c>
      <c r="U3950" s="1337">
        <v>430534</v>
      </c>
      <c r="V3950" s="1">
        <v>1.0553999999999999</v>
      </c>
      <c r="W3950" s="1337">
        <v>2110.88</v>
      </c>
      <c r="X3950" s="1">
        <v>13</v>
      </c>
      <c r="Y3950" s="1">
        <v>141</v>
      </c>
      <c r="AA3950" s="1">
        <v>401</v>
      </c>
      <c r="AB3950" s="1337">
        <v>56046</v>
      </c>
    </row>
    <row r="3951" spans="1:28">
      <c r="A3951" s="1336" t="s">
        <v>1843</v>
      </c>
      <c r="B3951" s="2" t="s">
        <v>1906</v>
      </c>
      <c r="C3951" s="1" t="s">
        <v>1884</v>
      </c>
      <c r="D3951" s="1" t="s">
        <v>129</v>
      </c>
      <c r="E3951" s="1">
        <v>130241</v>
      </c>
      <c r="F3951" s="1336" t="s">
        <v>368</v>
      </c>
      <c r="G3951" s="1" t="s">
        <v>32</v>
      </c>
      <c r="H3951" s="1">
        <v>421312</v>
      </c>
      <c r="I3951" s="3">
        <v>42549</v>
      </c>
      <c r="J3951" s="3">
        <v>42528</v>
      </c>
      <c r="K3951" s="3">
        <v>42546</v>
      </c>
      <c r="L3951" s="1">
        <v>223316</v>
      </c>
      <c r="M3951" s="3">
        <v>42549</v>
      </c>
      <c r="N3951" s="1" t="s">
        <v>89</v>
      </c>
      <c r="O3951" s="1">
        <v>116878</v>
      </c>
      <c r="P3951" s="1">
        <v>2000</v>
      </c>
      <c r="Q3951" s="1">
        <v>231.43</v>
      </c>
      <c r="R3951" s="1337">
        <v>462860</v>
      </c>
      <c r="S3951" s="4">
        <v>-23643.42</v>
      </c>
      <c r="T3951" s="1">
        <v>215.267</v>
      </c>
      <c r="U3951" s="1337">
        <v>430534</v>
      </c>
      <c r="V3951" s="1">
        <v>1.0553999999999999</v>
      </c>
      <c r="W3951" s="1337">
        <v>2110.88</v>
      </c>
      <c r="X3951" s="1">
        <v>13</v>
      </c>
      <c r="Y3951" s="1">
        <v>135</v>
      </c>
      <c r="Z3951" s="1" t="s">
        <v>143</v>
      </c>
      <c r="AA3951" s="1">
        <v>401</v>
      </c>
      <c r="AB3951" s="1337">
        <v>32326</v>
      </c>
    </row>
    <row r="3952" spans="1:28">
      <c r="A3952" s="1336" t="s">
        <v>1843</v>
      </c>
      <c r="B3952" s="2" t="s">
        <v>1907</v>
      </c>
      <c r="C3952" s="1" t="s">
        <v>1884</v>
      </c>
      <c r="D3952" s="1" t="s">
        <v>1908</v>
      </c>
      <c r="E3952" s="1">
        <v>140083</v>
      </c>
      <c r="F3952" s="1336" t="s">
        <v>117</v>
      </c>
      <c r="G3952" s="1" t="s">
        <v>32</v>
      </c>
      <c r="H3952" s="1">
        <v>421141</v>
      </c>
      <c r="I3952" s="3">
        <v>42546</v>
      </c>
      <c r="J3952" s="3">
        <v>42515</v>
      </c>
      <c r="K3952" s="3">
        <v>42536</v>
      </c>
      <c r="L3952" s="1">
        <v>223194</v>
      </c>
      <c r="M3952" s="3">
        <v>42545</v>
      </c>
      <c r="N3952" s="1" t="s">
        <v>89</v>
      </c>
      <c r="O3952" s="1">
        <v>116464</v>
      </c>
      <c r="P3952" s="1">
        <v>2100</v>
      </c>
      <c r="Q3952" s="1">
        <v>243.29</v>
      </c>
      <c r="R3952" s="1337">
        <v>510909</v>
      </c>
      <c r="S3952" s="1">
        <v>80.41</v>
      </c>
      <c r="T3952" s="1">
        <v>215.267</v>
      </c>
      <c r="U3952" s="1337">
        <v>452060.7</v>
      </c>
      <c r="V3952" s="1">
        <v>1.0553999999999999</v>
      </c>
      <c r="W3952" s="1337">
        <v>2216.424</v>
      </c>
      <c r="X3952" s="1">
        <v>13</v>
      </c>
      <c r="Y3952" s="1">
        <v>141</v>
      </c>
      <c r="AA3952" s="1">
        <v>401</v>
      </c>
      <c r="AB3952" s="1337">
        <v>58848.3</v>
      </c>
    </row>
    <row r="3953" spans="1:28">
      <c r="A3953" s="1336" t="s">
        <v>1843</v>
      </c>
      <c r="B3953" s="2" t="s">
        <v>1909</v>
      </c>
      <c r="C3953" s="1" t="s">
        <v>1884</v>
      </c>
      <c r="D3953" s="1" t="s">
        <v>727</v>
      </c>
      <c r="E3953" s="1">
        <v>140083</v>
      </c>
      <c r="F3953" s="1336" t="s">
        <v>117</v>
      </c>
      <c r="G3953" s="1" t="s">
        <v>32</v>
      </c>
      <c r="H3953" s="1">
        <v>421113</v>
      </c>
      <c r="I3953" s="3">
        <v>42546</v>
      </c>
      <c r="J3953" s="3">
        <v>42515</v>
      </c>
      <c r="K3953" s="3">
        <v>42536</v>
      </c>
      <c r="L3953" s="1">
        <v>223192</v>
      </c>
      <c r="M3953" s="3">
        <v>42545</v>
      </c>
      <c r="N3953" s="1" t="s">
        <v>89</v>
      </c>
      <c r="O3953" s="1">
        <v>116464</v>
      </c>
      <c r="P3953" s="1">
        <v>2200</v>
      </c>
      <c r="Q3953" s="1">
        <v>243.29</v>
      </c>
      <c r="R3953" s="1337">
        <v>535238</v>
      </c>
      <c r="S3953" s="1">
        <v>84.24</v>
      </c>
      <c r="T3953" s="1">
        <v>215.267</v>
      </c>
      <c r="U3953" s="1337">
        <v>473587.4</v>
      </c>
      <c r="V3953" s="1">
        <v>1.0553999999999999</v>
      </c>
      <c r="W3953" s="1337">
        <v>2321.9679999999998</v>
      </c>
      <c r="X3953" s="1">
        <v>13</v>
      </c>
      <c r="Y3953" s="1">
        <v>141</v>
      </c>
      <c r="AA3953" s="1">
        <v>401</v>
      </c>
      <c r="AB3953" s="1337">
        <v>61650.6</v>
      </c>
    </row>
    <row r="3954" spans="1:28">
      <c r="A3954" s="1336" t="s">
        <v>1843</v>
      </c>
      <c r="B3954" s="2" t="s">
        <v>1910</v>
      </c>
      <c r="C3954" s="1" t="s">
        <v>1884</v>
      </c>
      <c r="D3954" s="1" t="s">
        <v>131</v>
      </c>
      <c r="E3954" s="1">
        <v>130001</v>
      </c>
      <c r="F3954" s="1336" t="s">
        <v>132</v>
      </c>
      <c r="G3954" s="1" t="s">
        <v>32</v>
      </c>
      <c r="H3954" s="1">
        <v>421047</v>
      </c>
      <c r="I3954" s="3">
        <v>42548</v>
      </c>
      <c r="J3954" s="3">
        <v>42530</v>
      </c>
      <c r="K3954" s="3">
        <v>42546</v>
      </c>
      <c r="N3954" s="1" t="s">
        <v>89</v>
      </c>
      <c r="O3954" s="1">
        <v>117053</v>
      </c>
      <c r="P3954" s="1">
        <v>3000</v>
      </c>
      <c r="Q3954" s="1">
        <v>243.29</v>
      </c>
      <c r="R3954" s="1337">
        <v>729870</v>
      </c>
      <c r="S3954" s="1">
        <v>114.87</v>
      </c>
      <c r="T3954" s="1">
        <v>215.267</v>
      </c>
      <c r="U3954" s="1337">
        <v>645801</v>
      </c>
      <c r="V3954" s="1">
        <v>1.0553999999999999</v>
      </c>
      <c r="W3954" s="1337">
        <v>3166.32</v>
      </c>
      <c r="X3954" s="1">
        <v>13</v>
      </c>
      <c r="Y3954" s="1">
        <v>130</v>
      </c>
      <c r="AA3954" s="1">
        <v>401</v>
      </c>
      <c r="AB3954" s="1337">
        <v>84069</v>
      </c>
    </row>
    <row r="3955" spans="1:28">
      <c r="A3955" s="1336" t="s">
        <v>1843</v>
      </c>
      <c r="B3955" s="2" t="s">
        <v>1910</v>
      </c>
      <c r="C3955" s="1" t="s">
        <v>1884</v>
      </c>
      <c r="D3955" s="1" t="s">
        <v>131</v>
      </c>
      <c r="E3955" s="1">
        <v>130001</v>
      </c>
      <c r="F3955" s="1336" t="s">
        <v>132</v>
      </c>
      <c r="G3955" s="1" t="s">
        <v>32</v>
      </c>
      <c r="H3955" s="1">
        <v>421302</v>
      </c>
      <c r="I3955" s="3">
        <v>42549</v>
      </c>
      <c r="J3955" s="3">
        <v>42528</v>
      </c>
      <c r="K3955" s="3">
        <v>42546</v>
      </c>
      <c r="N3955" s="1" t="s">
        <v>89</v>
      </c>
      <c r="O3955" s="1">
        <v>116932</v>
      </c>
      <c r="P3955" s="1">
        <v>3000</v>
      </c>
      <c r="Q3955" s="1">
        <v>243.29</v>
      </c>
      <c r="R3955" s="1337">
        <v>729870</v>
      </c>
      <c r="S3955" s="1">
        <v>114.87</v>
      </c>
      <c r="T3955" s="1">
        <v>215.267</v>
      </c>
      <c r="U3955" s="1337">
        <v>645801</v>
      </c>
      <c r="V3955" s="1">
        <v>1.0553999999999999</v>
      </c>
      <c r="W3955" s="1337">
        <v>3166.32</v>
      </c>
      <c r="X3955" s="1">
        <v>13</v>
      </c>
      <c r="Y3955" s="1">
        <v>130</v>
      </c>
      <c r="AA3955" s="1">
        <v>401</v>
      </c>
      <c r="AB3955" s="1337">
        <v>84069</v>
      </c>
    </row>
    <row r="3956" spans="1:28">
      <c r="A3956" s="1336" t="s">
        <v>1843</v>
      </c>
      <c r="B3956" s="2" t="s">
        <v>1911</v>
      </c>
      <c r="C3956" s="1" t="s">
        <v>1912</v>
      </c>
      <c r="D3956" s="1" t="s">
        <v>800</v>
      </c>
      <c r="E3956" s="1">
        <v>140502</v>
      </c>
      <c r="F3956" s="1336" t="s">
        <v>274</v>
      </c>
      <c r="G3956" s="1" t="s">
        <v>32</v>
      </c>
      <c r="H3956" s="1">
        <v>421419</v>
      </c>
      <c r="I3956" s="3">
        <v>42550</v>
      </c>
      <c r="J3956" s="3">
        <v>42529</v>
      </c>
      <c r="K3956" s="3">
        <v>42549</v>
      </c>
      <c r="L3956" s="1">
        <v>223367</v>
      </c>
      <c r="M3956" s="3">
        <v>42549</v>
      </c>
      <c r="N3956" s="1" t="s">
        <v>42</v>
      </c>
      <c r="O3956" s="1">
        <v>21676</v>
      </c>
      <c r="P3956" s="1">
        <v>690</v>
      </c>
      <c r="Q3956" s="1">
        <v>11.51</v>
      </c>
      <c r="R3956" s="1337">
        <v>7941.9</v>
      </c>
      <c r="S3956" s="1">
        <v>482.51</v>
      </c>
      <c r="T3956" s="1">
        <v>9.5670000000000002</v>
      </c>
      <c r="U3956" s="1337">
        <v>6601.23</v>
      </c>
      <c r="V3956" s="1">
        <v>1.3899999999999999E-2</v>
      </c>
      <c r="W3956" s="1336">
        <v>9.5978999999999992</v>
      </c>
      <c r="X3956" s="1">
        <v>13</v>
      </c>
      <c r="Y3956" s="1">
        <v>150</v>
      </c>
      <c r="AA3956" s="1">
        <v>401</v>
      </c>
      <c r="AB3956" s="1337">
        <v>1340.67</v>
      </c>
    </row>
    <row r="3957" spans="1:28">
      <c r="A3957" s="1336" t="s">
        <v>1843</v>
      </c>
      <c r="B3957" s="2" t="s">
        <v>1913</v>
      </c>
      <c r="C3957" s="1" t="s">
        <v>1845</v>
      </c>
      <c r="D3957" s="1" t="s">
        <v>1914</v>
      </c>
      <c r="E3957" s="1">
        <v>130376</v>
      </c>
      <c r="F3957" s="1336" t="s">
        <v>1915</v>
      </c>
      <c r="G3957" s="1" t="s">
        <v>32</v>
      </c>
      <c r="H3957" s="1">
        <v>419933</v>
      </c>
      <c r="I3957" s="3">
        <v>42538</v>
      </c>
      <c r="J3957" s="3">
        <v>42535</v>
      </c>
      <c r="K3957" s="3">
        <v>42538</v>
      </c>
      <c r="N3957" s="1" t="s">
        <v>89</v>
      </c>
      <c r="O3957" s="1">
        <v>117229</v>
      </c>
      <c r="P3957" s="1">
        <v>500</v>
      </c>
      <c r="Q3957" s="1">
        <v>302.39999999999998</v>
      </c>
      <c r="R3957" s="1337">
        <v>151200</v>
      </c>
      <c r="S3957" s="4">
        <v>1149</v>
      </c>
      <c r="T3957" s="1">
        <v>265.577</v>
      </c>
      <c r="U3957" s="1337">
        <v>132788.5</v>
      </c>
      <c r="V3957" s="1">
        <v>1.3021</v>
      </c>
      <c r="W3957" s="1336">
        <v>651.05499999999995</v>
      </c>
      <c r="X3957" s="1">
        <v>13</v>
      </c>
      <c r="Y3957" s="1">
        <v>135</v>
      </c>
      <c r="Z3957" s="1" t="s">
        <v>143</v>
      </c>
      <c r="AA3957" s="1">
        <v>401</v>
      </c>
      <c r="AB3957" s="1337">
        <v>18411.5</v>
      </c>
    </row>
    <row r="3958" spans="1:28">
      <c r="A3958" s="1336" t="s">
        <v>1843</v>
      </c>
      <c r="B3958" s="2" t="s">
        <v>1916</v>
      </c>
      <c r="C3958" s="1" t="s">
        <v>1845</v>
      </c>
      <c r="D3958" s="1" t="s">
        <v>919</v>
      </c>
      <c r="E3958" s="1">
        <v>140083</v>
      </c>
      <c r="F3958" s="1336" t="s">
        <v>117</v>
      </c>
      <c r="G3958" s="1" t="s">
        <v>32</v>
      </c>
      <c r="H3958" s="1">
        <v>418818</v>
      </c>
      <c r="I3958" s="3">
        <v>42528</v>
      </c>
      <c r="J3958" s="3">
        <v>42527</v>
      </c>
      <c r="K3958" s="3">
        <v>42527</v>
      </c>
      <c r="L3958" s="1">
        <v>221879</v>
      </c>
      <c r="M3958" s="3">
        <v>42527</v>
      </c>
      <c r="N3958" s="1" t="s">
        <v>89</v>
      </c>
      <c r="O3958" s="1">
        <v>116810</v>
      </c>
      <c r="P3958" s="1">
        <v>170</v>
      </c>
      <c r="Q3958" s="1">
        <v>298.18</v>
      </c>
      <c r="R3958" s="1337">
        <v>50690.6</v>
      </c>
      <c r="S3958" s="1">
        <v>-326.74</v>
      </c>
      <c r="T3958" s="1">
        <v>265.577</v>
      </c>
      <c r="U3958" s="1337">
        <v>45148.09</v>
      </c>
      <c r="V3958" s="1">
        <v>1.3021</v>
      </c>
      <c r="W3958" s="1336">
        <v>221.3587</v>
      </c>
      <c r="X3958" s="1">
        <v>13</v>
      </c>
      <c r="Y3958" s="1">
        <v>141</v>
      </c>
      <c r="AA3958" s="1">
        <v>401</v>
      </c>
      <c r="AB3958" s="1337">
        <v>5542.51</v>
      </c>
    </row>
    <row r="3959" spans="1:28">
      <c r="A3959" s="1336" t="s">
        <v>1843</v>
      </c>
      <c r="B3959" s="2" t="s">
        <v>1917</v>
      </c>
      <c r="C3959" s="1" t="s">
        <v>1845</v>
      </c>
      <c r="D3959" s="1" t="s">
        <v>1187</v>
      </c>
      <c r="E3959" s="1">
        <v>140083</v>
      </c>
      <c r="F3959" s="1336" t="s">
        <v>117</v>
      </c>
      <c r="G3959" s="1" t="s">
        <v>32</v>
      </c>
      <c r="H3959" s="1">
        <v>418818</v>
      </c>
      <c r="I3959" s="3">
        <v>42528</v>
      </c>
      <c r="J3959" s="3">
        <v>42527</v>
      </c>
      <c r="K3959" s="3">
        <v>42527</v>
      </c>
      <c r="L3959" s="1">
        <v>221879</v>
      </c>
      <c r="M3959" s="3">
        <v>42527</v>
      </c>
      <c r="N3959" s="1" t="s">
        <v>89</v>
      </c>
      <c r="O3959" s="1">
        <v>116810</v>
      </c>
      <c r="P3959" s="1">
        <v>180</v>
      </c>
      <c r="Q3959" s="1">
        <v>298.18</v>
      </c>
      <c r="R3959" s="1337">
        <v>53672.4</v>
      </c>
      <c r="S3959" s="1">
        <v>-345.96</v>
      </c>
      <c r="T3959" s="1">
        <v>265.577</v>
      </c>
      <c r="U3959" s="1337">
        <v>47803.86</v>
      </c>
      <c r="V3959" s="1">
        <v>1.3021</v>
      </c>
      <c r="W3959" s="1336">
        <v>234.37979999999999</v>
      </c>
      <c r="X3959" s="1">
        <v>13</v>
      </c>
      <c r="Y3959" s="1">
        <v>141</v>
      </c>
      <c r="AA3959" s="1">
        <v>401</v>
      </c>
      <c r="AB3959" s="1337">
        <v>5868.54</v>
      </c>
    </row>
    <row r="3960" spans="1:28">
      <c r="A3960" s="1336" t="s">
        <v>1843</v>
      </c>
      <c r="B3960" s="2" t="s">
        <v>1918</v>
      </c>
      <c r="C3960" s="1" t="s">
        <v>1845</v>
      </c>
      <c r="D3960" s="1" t="s">
        <v>1168</v>
      </c>
      <c r="E3960" s="1">
        <v>140083</v>
      </c>
      <c r="F3960" s="1336" t="s">
        <v>117</v>
      </c>
      <c r="G3960" s="1" t="s">
        <v>32</v>
      </c>
      <c r="H3960" s="1">
        <v>419814</v>
      </c>
      <c r="I3960" s="3">
        <v>42536</v>
      </c>
      <c r="J3960" s="3">
        <v>42531</v>
      </c>
      <c r="K3960" s="3">
        <v>42531</v>
      </c>
      <c r="L3960" s="1">
        <v>222608</v>
      </c>
      <c r="M3960" s="3">
        <v>42536</v>
      </c>
      <c r="N3960" s="1" t="s">
        <v>89</v>
      </c>
      <c r="O3960" s="1">
        <v>117121</v>
      </c>
      <c r="P3960" s="1">
        <v>250</v>
      </c>
      <c r="Q3960" s="1">
        <v>298.18</v>
      </c>
      <c r="R3960" s="1337">
        <v>74545</v>
      </c>
      <c r="S3960" s="1">
        <v>-480.5</v>
      </c>
      <c r="T3960" s="1">
        <v>265.577</v>
      </c>
      <c r="U3960" s="1337">
        <v>66394.25</v>
      </c>
      <c r="V3960" s="1">
        <v>1.3021</v>
      </c>
      <c r="W3960" s="1336">
        <v>325.52749999999997</v>
      </c>
      <c r="X3960" s="1">
        <v>13</v>
      </c>
      <c r="Y3960" s="1">
        <v>141</v>
      </c>
      <c r="AA3960" s="1">
        <v>401</v>
      </c>
      <c r="AB3960" s="1337">
        <v>8150.75</v>
      </c>
    </row>
    <row r="3961" spans="1:28">
      <c r="A3961" s="1336" t="s">
        <v>1843</v>
      </c>
      <c r="B3961" s="2" t="s">
        <v>1919</v>
      </c>
      <c r="C3961" s="1" t="s">
        <v>1845</v>
      </c>
      <c r="D3961" s="1" t="s">
        <v>1920</v>
      </c>
      <c r="E3961" s="1">
        <v>140083</v>
      </c>
      <c r="F3961" s="1336" t="s">
        <v>117</v>
      </c>
      <c r="G3961" s="1" t="s">
        <v>32</v>
      </c>
      <c r="H3961" s="1">
        <v>419736</v>
      </c>
      <c r="I3961" s="3">
        <v>42535</v>
      </c>
      <c r="J3961" s="3">
        <v>42531</v>
      </c>
      <c r="K3961" s="3">
        <v>42531</v>
      </c>
      <c r="L3961" s="1">
        <v>222432</v>
      </c>
      <c r="M3961" s="3">
        <v>42534</v>
      </c>
      <c r="N3961" s="1" t="s">
        <v>89</v>
      </c>
      <c r="O3961" s="1">
        <v>117120</v>
      </c>
      <c r="P3961" s="1">
        <v>270</v>
      </c>
      <c r="Q3961" s="1">
        <v>298.18</v>
      </c>
      <c r="R3961" s="1337">
        <v>80508.600000000006</v>
      </c>
      <c r="S3961" s="1">
        <v>-518.94000000000005</v>
      </c>
      <c r="T3961" s="1">
        <v>265.577</v>
      </c>
      <c r="U3961" s="1337">
        <v>71705.789999999994</v>
      </c>
      <c r="V3961" s="1">
        <v>1.3021</v>
      </c>
      <c r="W3961" s="1336">
        <v>351.56970000000001</v>
      </c>
      <c r="X3961" s="1">
        <v>13</v>
      </c>
      <c r="Y3961" s="1">
        <v>141</v>
      </c>
      <c r="AA3961" s="1">
        <v>401</v>
      </c>
      <c r="AB3961" s="1337">
        <v>8802.81</v>
      </c>
    </row>
    <row r="3962" spans="1:28">
      <c r="A3962" s="1336" t="s">
        <v>1843</v>
      </c>
      <c r="B3962" s="2" t="s">
        <v>1921</v>
      </c>
      <c r="C3962" s="1" t="s">
        <v>1845</v>
      </c>
      <c r="D3962" s="1" t="s">
        <v>1922</v>
      </c>
      <c r="E3962" s="1">
        <v>140083</v>
      </c>
      <c r="F3962" s="1336" t="s">
        <v>117</v>
      </c>
      <c r="G3962" s="1" t="s">
        <v>32</v>
      </c>
      <c r="H3962" s="1">
        <v>419754</v>
      </c>
      <c r="I3962" s="3">
        <v>42535</v>
      </c>
      <c r="J3962" s="3">
        <v>42531</v>
      </c>
      <c r="K3962" s="3">
        <v>42531</v>
      </c>
      <c r="L3962" s="1">
        <v>222436</v>
      </c>
      <c r="M3962" s="3">
        <v>42534</v>
      </c>
      <c r="N3962" s="1" t="s">
        <v>89</v>
      </c>
      <c r="O3962" s="1">
        <v>117120</v>
      </c>
      <c r="P3962" s="1">
        <v>285</v>
      </c>
      <c r="Q3962" s="1">
        <v>298.18</v>
      </c>
      <c r="R3962" s="1337">
        <v>84981.3</v>
      </c>
      <c r="S3962" s="1">
        <v>-547.78</v>
      </c>
      <c r="T3962" s="1">
        <v>265.577</v>
      </c>
      <c r="U3962" s="1337">
        <v>75689.45</v>
      </c>
      <c r="V3962" s="1">
        <v>1.3021</v>
      </c>
      <c r="W3962" s="1336">
        <v>371.10140000000001</v>
      </c>
      <c r="X3962" s="1">
        <v>13</v>
      </c>
      <c r="Y3962" s="1">
        <v>141</v>
      </c>
      <c r="AA3962" s="1">
        <v>401</v>
      </c>
      <c r="AB3962" s="1337">
        <v>9291.85</v>
      </c>
    </row>
    <row r="3963" spans="1:28">
      <c r="A3963" s="1336" t="s">
        <v>1843</v>
      </c>
      <c r="B3963" s="2" t="s">
        <v>1923</v>
      </c>
      <c r="C3963" s="1" t="s">
        <v>1845</v>
      </c>
      <c r="D3963" s="1" t="s">
        <v>1924</v>
      </c>
      <c r="E3963" s="1">
        <v>140083</v>
      </c>
      <c r="F3963" s="1336" t="s">
        <v>117</v>
      </c>
      <c r="G3963" s="1" t="s">
        <v>32</v>
      </c>
      <c r="H3963" s="1">
        <v>419760</v>
      </c>
      <c r="I3963" s="3">
        <v>42535</v>
      </c>
      <c r="J3963" s="3">
        <v>42531</v>
      </c>
      <c r="K3963" s="3">
        <v>42531</v>
      </c>
      <c r="L3963" s="1">
        <v>222439</v>
      </c>
      <c r="M3963" s="3">
        <v>42534</v>
      </c>
      <c r="N3963" s="1" t="s">
        <v>89</v>
      </c>
      <c r="O3963" s="1">
        <v>117120</v>
      </c>
      <c r="P3963" s="1">
        <v>384</v>
      </c>
      <c r="Q3963" s="1">
        <v>298.18</v>
      </c>
      <c r="R3963" s="1337">
        <v>114501.12</v>
      </c>
      <c r="S3963" s="1">
        <v>-738.05</v>
      </c>
      <c r="T3963" s="1">
        <v>265.577</v>
      </c>
      <c r="U3963" s="1337">
        <v>101981.57</v>
      </c>
      <c r="V3963" s="1">
        <v>1.3021</v>
      </c>
      <c r="W3963" s="1336">
        <v>500.0102</v>
      </c>
      <c r="X3963" s="1">
        <v>13</v>
      </c>
      <c r="Y3963" s="1">
        <v>141</v>
      </c>
      <c r="AA3963" s="1">
        <v>401</v>
      </c>
      <c r="AB3963" s="1337">
        <v>12519.55</v>
      </c>
    </row>
    <row r="3964" spans="1:28">
      <c r="A3964" s="1336" t="s">
        <v>1843</v>
      </c>
      <c r="B3964" s="2" t="s">
        <v>1925</v>
      </c>
      <c r="C3964" s="1" t="s">
        <v>1845</v>
      </c>
      <c r="D3964" s="1" t="s">
        <v>1926</v>
      </c>
      <c r="E3964" s="1">
        <v>130349</v>
      </c>
      <c r="F3964" s="1336" t="s">
        <v>141</v>
      </c>
      <c r="G3964" s="1" t="s">
        <v>32</v>
      </c>
      <c r="H3964" s="1">
        <v>417934</v>
      </c>
      <c r="I3964" s="3">
        <v>42522</v>
      </c>
      <c r="J3964" s="3">
        <v>42514</v>
      </c>
      <c r="K3964" s="3">
        <v>42522</v>
      </c>
      <c r="N3964" s="1" t="s">
        <v>89</v>
      </c>
      <c r="O3964" s="1">
        <v>116385</v>
      </c>
      <c r="P3964" s="1">
        <v>540</v>
      </c>
      <c r="Q3964" s="1">
        <v>305.45</v>
      </c>
      <c r="R3964" s="1337">
        <v>164943</v>
      </c>
      <c r="S3964" s="4">
        <v>2887.91</v>
      </c>
      <c r="T3964" s="1">
        <v>265.577</v>
      </c>
      <c r="U3964" s="1337">
        <v>143411.57999999999</v>
      </c>
      <c r="V3964" s="1">
        <v>1.3021</v>
      </c>
      <c r="W3964" s="1336">
        <v>703.13940000000002</v>
      </c>
      <c r="X3964" s="1">
        <v>13</v>
      </c>
      <c r="Y3964" s="1">
        <v>141</v>
      </c>
      <c r="AA3964" s="1">
        <v>401</v>
      </c>
      <c r="AB3964" s="1337">
        <v>21531.42</v>
      </c>
    </row>
    <row r="3965" spans="1:28">
      <c r="A3965" s="1336" t="s">
        <v>1843</v>
      </c>
      <c r="B3965" s="2" t="s">
        <v>1927</v>
      </c>
      <c r="C3965" s="1" t="s">
        <v>1845</v>
      </c>
      <c r="D3965" s="1" t="s">
        <v>905</v>
      </c>
      <c r="E3965" s="1">
        <v>140083</v>
      </c>
      <c r="F3965" s="1336" t="s">
        <v>117</v>
      </c>
      <c r="G3965" s="1" t="s">
        <v>32</v>
      </c>
      <c r="H3965" s="1">
        <v>420175</v>
      </c>
      <c r="I3965" s="3">
        <v>42538</v>
      </c>
      <c r="J3965" s="3">
        <v>42517</v>
      </c>
      <c r="K3965" s="3">
        <v>42536</v>
      </c>
      <c r="L3965" s="1">
        <v>222765</v>
      </c>
      <c r="M3965" s="3">
        <v>42537</v>
      </c>
      <c r="N3965" s="1" t="s">
        <v>89</v>
      </c>
      <c r="O3965" s="1">
        <v>116551</v>
      </c>
      <c r="P3965" s="1">
        <v>1400</v>
      </c>
      <c r="Q3965" s="1">
        <v>290.91000000000003</v>
      </c>
      <c r="R3965" s="1337">
        <v>407274</v>
      </c>
      <c r="S3965" s="4">
        <v>-12868.81</v>
      </c>
      <c r="T3965" s="1">
        <v>265.577</v>
      </c>
      <c r="U3965" s="1337">
        <v>371807.8</v>
      </c>
      <c r="V3965" s="1">
        <v>1.3021</v>
      </c>
      <c r="W3965" s="1337">
        <v>1822.954</v>
      </c>
      <c r="X3965" s="1">
        <v>13</v>
      </c>
      <c r="Y3965" s="1">
        <v>141</v>
      </c>
      <c r="AA3965" s="1">
        <v>401</v>
      </c>
      <c r="AB3965" s="1337">
        <v>35466.199999999997</v>
      </c>
    </row>
    <row r="3966" spans="1:28">
      <c r="A3966" s="1336" t="s">
        <v>1843</v>
      </c>
      <c r="B3966" s="2" t="s">
        <v>1928</v>
      </c>
      <c r="C3966" s="1" t="s">
        <v>1845</v>
      </c>
      <c r="D3966" s="1" t="s">
        <v>884</v>
      </c>
      <c r="E3966" s="1">
        <v>140083</v>
      </c>
      <c r="F3966" s="1336" t="s">
        <v>117</v>
      </c>
      <c r="G3966" s="1" t="s">
        <v>32</v>
      </c>
      <c r="H3966" s="1">
        <v>418279</v>
      </c>
      <c r="I3966" s="3">
        <v>42524</v>
      </c>
      <c r="J3966" s="3">
        <v>42514</v>
      </c>
      <c r="K3966" s="3">
        <v>42522</v>
      </c>
      <c r="L3966" s="1">
        <v>221618</v>
      </c>
      <c r="M3966" s="3">
        <v>42523</v>
      </c>
      <c r="N3966" s="1" t="s">
        <v>89</v>
      </c>
      <c r="O3966" s="1">
        <v>116424</v>
      </c>
      <c r="P3966" s="1">
        <v>720</v>
      </c>
      <c r="Q3966" s="1">
        <v>298.18</v>
      </c>
      <c r="R3966" s="1337">
        <v>214689.6</v>
      </c>
      <c r="S3966" s="4">
        <v>-1383.85</v>
      </c>
      <c r="T3966" s="1">
        <v>265.577</v>
      </c>
      <c r="U3966" s="1337">
        <v>191215.44</v>
      </c>
      <c r="V3966" s="1">
        <v>1.3021</v>
      </c>
      <c r="W3966" s="1336">
        <v>937.51919999999996</v>
      </c>
      <c r="X3966" s="1">
        <v>13</v>
      </c>
      <c r="Y3966" s="1">
        <v>141</v>
      </c>
      <c r="AA3966" s="1">
        <v>401</v>
      </c>
      <c r="AB3966" s="1337">
        <v>23474.16</v>
      </c>
    </row>
    <row r="3967" spans="1:28">
      <c r="A3967" s="1336" t="s">
        <v>1843</v>
      </c>
      <c r="B3967" s="2" t="s">
        <v>1929</v>
      </c>
      <c r="C3967" s="1" t="s">
        <v>1845</v>
      </c>
      <c r="D3967" s="1" t="s">
        <v>1930</v>
      </c>
      <c r="E3967" s="1">
        <v>140083</v>
      </c>
      <c r="F3967" s="1336" t="s">
        <v>117</v>
      </c>
      <c r="G3967" s="1" t="s">
        <v>32</v>
      </c>
      <c r="H3967" s="1">
        <v>418003</v>
      </c>
      <c r="I3967" s="3">
        <v>42522</v>
      </c>
      <c r="J3967" s="3">
        <v>42514</v>
      </c>
      <c r="K3967" s="3">
        <v>42522</v>
      </c>
      <c r="L3967" s="1">
        <v>221444</v>
      </c>
      <c r="M3967" s="3">
        <v>42522</v>
      </c>
      <c r="N3967" s="1" t="s">
        <v>89</v>
      </c>
      <c r="O3967" s="1">
        <v>116423</v>
      </c>
      <c r="P3967" s="1">
        <v>780</v>
      </c>
      <c r="Q3967" s="1">
        <v>298.18</v>
      </c>
      <c r="R3967" s="1337">
        <v>232580.4</v>
      </c>
      <c r="S3967" s="4">
        <v>-1499.17</v>
      </c>
      <c r="T3967" s="1">
        <v>265.577</v>
      </c>
      <c r="U3967" s="1337">
        <v>207150.06</v>
      </c>
      <c r="V3967" s="1">
        <v>1.3021</v>
      </c>
      <c r="W3967" s="1337">
        <v>1015.6458</v>
      </c>
      <c r="X3967" s="1">
        <v>13</v>
      </c>
      <c r="Y3967" s="1">
        <v>141</v>
      </c>
      <c r="AA3967" s="1">
        <v>401</v>
      </c>
      <c r="AB3967" s="1337">
        <v>25430.34</v>
      </c>
    </row>
    <row r="3968" spans="1:28">
      <c r="A3968" s="1336" t="s">
        <v>1843</v>
      </c>
      <c r="B3968" s="2" t="s">
        <v>1931</v>
      </c>
      <c r="C3968" s="1" t="s">
        <v>1845</v>
      </c>
      <c r="D3968" s="1" t="s">
        <v>1932</v>
      </c>
      <c r="E3968" s="1">
        <v>140083</v>
      </c>
      <c r="F3968" s="1336" t="s">
        <v>117</v>
      </c>
      <c r="G3968" s="1" t="s">
        <v>32</v>
      </c>
      <c r="H3968" s="1">
        <v>419837</v>
      </c>
      <c r="I3968" s="3">
        <v>42536</v>
      </c>
      <c r="J3968" s="3">
        <v>42531</v>
      </c>
      <c r="K3968" s="3">
        <v>42531</v>
      </c>
      <c r="L3968" s="1">
        <v>222610</v>
      </c>
      <c r="M3968" s="3">
        <v>42536</v>
      </c>
      <c r="N3968" s="1" t="s">
        <v>89</v>
      </c>
      <c r="O3968" s="1">
        <v>117121</v>
      </c>
      <c r="P3968" s="1">
        <v>811</v>
      </c>
      <c r="Q3968" s="1">
        <v>298.18</v>
      </c>
      <c r="R3968" s="1337">
        <v>241823.98</v>
      </c>
      <c r="S3968" s="4">
        <v>-1558.75</v>
      </c>
      <c r="T3968" s="1">
        <v>265.577</v>
      </c>
      <c r="U3968" s="1337">
        <v>215382.95</v>
      </c>
      <c r="V3968" s="1">
        <v>1.3021</v>
      </c>
      <c r="W3968" s="1337">
        <v>1056.0111999999999</v>
      </c>
      <c r="X3968" s="1">
        <v>13</v>
      </c>
      <c r="Y3968" s="1">
        <v>141</v>
      </c>
      <c r="AA3968" s="1">
        <v>401</v>
      </c>
      <c r="AB3968" s="1337">
        <v>26441.03</v>
      </c>
    </row>
    <row r="3969" spans="1:28">
      <c r="A3969" s="1336" t="s">
        <v>1843</v>
      </c>
      <c r="B3969" s="2" t="s">
        <v>1933</v>
      </c>
      <c r="C3969" s="1" t="s">
        <v>1845</v>
      </c>
      <c r="D3969" s="1" t="s">
        <v>1934</v>
      </c>
      <c r="E3969" s="1">
        <v>140008</v>
      </c>
      <c r="F3969" s="1336" t="s">
        <v>123</v>
      </c>
      <c r="G3969" s="1" t="s">
        <v>32</v>
      </c>
      <c r="H3969" s="1">
        <v>420963</v>
      </c>
      <c r="I3969" s="3">
        <v>42545</v>
      </c>
      <c r="J3969" s="3">
        <v>42541</v>
      </c>
      <c r="K3969" s="3">
        <v>42541</v>
      </c>
      <c r="L3969" s="1">
        <v>223123</v>
      </c>
      <c r="M3969" s="3">
        <v>42544</v>
      </c>
      <c r="N3969" s="1" t="s">
        <v>89</v>
      </c>
      <c r="O3969" s="1">
        <v>117359</v>
      </c>
      <c r="P3969" s="1">
        <v>897</v>
      </c>
      <c r="Q3969" s="1">
        <v>298.18</v>
      </c>
      <c r="R3969" s="1337">
        <v>267467.46000000002</v>
      </c>
      <c r="S3969" s="4">
        <v>-1724.04</v>
      </c>
      <c r="T3969" s="1">
        <v>265.577</v>
      </c>
      <c r="U3969" s="1337">
        <v>238222.57</v>
      </c>
      <c r="V3969" s="1">
        <v>1.3021</v>
      </c>
      <c r="W3969" s="1337">
        <v>1167.9927</v>
      </c>
      <c r="X3969" s="1">
        <v>13</v>
      </c>
      <c r="Y3969" s="1">
        <v>141</v>
      </c>
      <c r="AA3969" s="1">
        <v>401</v>
      </c>
      <c r="AB3969" s="1337">
        <v>29244.89</v>
      </c>
    </row>
    <row r="3970" spans="1:28">
      <c r="A3970" s="1336" t="s">
        <v>1843</v>
      </c>
      <c r="B3970" s="2" t="s">
        <v>1935</v>
      </c>
      <c r="C3970" s="1" t="s">
        <v>1845</v>
      </c>
      <c r="D3970" s="1" t="s">
        <v>1936</v>
      </c>
      <c r="E3970" s="1">
        <v>130349</v>
      </c>
      <c r="F3970" s="1336" t="s">
        <v>141</v>
      </c>
      <c r="G3970" s="1" t="s">
        <v>32</v>
      </c>
      <c r="H3970" s="1">
        <v>417934</v>
      </c>
      <c r="I3970" s="3">
        <v>42522</v>
      </c>
      <c r="J3970" s="3">
        <v>42514</v>
      </c>
      <c r="K3970" s="3">
        <v>42522</v>
      </c>
      <c r="N3970" s="1" t="s">
        <v>89</v>
      </c>
      <c r="O3970" s="1">
        <v>116385</v>
      </c>
      <c r="P3970" s="1">
        <v>960</v>
      </c>
      <c r="Q3970" s="1">
        <v>305.45</v>
      </c>
      <c r="R3970" s="1337">
        <v>293232</v>
      </c>
      <c r="S3970" s="4">
        <v>5134.07</v>
      </c>
      <c r="T3970" s="1">
        <v>265.577</v>
      </c>
      <c r="U3970" s="1337">
        <v>254953.92</v>
      </c>
      <c r="V3970" s="1">
        <v>1.3021</v>
      </c>
      <c r="W3970" s="1337">
        <v>1250.0255999999999</v>
      </c>
      <c r="X3970" s="1">
        <v>13</v>
      </c>
      <c r="Y3970" s="1">
        <v>141</v>
      </c>
      <c r="AA3970" s="1">
        <v>401</v>
      </c>
      <c r="AB3970" s="1337">
        <v>38278.080000000002</v>
      </c>
    </row>
    <row r="3971" spans="1:28">
      <c r="A3971" s="1336" t="s">
        <v>1843</v>
      </c>
      <c r="B3971" s="2" t="s">
        <v>1937</v>
      </c>
      <c r="C3971" s="1" t="s">
        <v>1845</v>
      </c>
      <c r="D3971" s="1" t="s">
        <v>65</v>
      </c>
      <c r="E3971" s="1">
        <v>130099</v>
      </c>
      <c r="F3971" s="1336" t="s">
        <v>150</v>
      </c>
      <c r="G3971" s="1" t="s">
        <v>32</v>
      </c>
      <c r="H3971" s="1">
        <v>418089</v>
      </c>
      <c r="I3971" s="3">
        <v>42523</v>
      </c>
      <c r="J3971" s="3">
        <v>42513</v>
      </c>
      <c r="K3971" s="3">
        <v>42546</v>
      </c>
      <c r="L3971" s="1">
        <v>221489</v>
      </c>
      <c r="M3971" s="3">
        <v>42522</v>
      </c>
      <c r="N3971" s="1" t="s">
        <v>89</v>
      </c>
      <c r="O3971" s="1">
        <v>116323</v>
      </c>
      <c r="P3971" s="1">
        <v>1000</v>
      </c>
      <c r="Q3971" s="1">
        <v>306.47000000000003</v>
      </c>
      <c r="R3971" s="1337">
        <v>306470</v>
      </c>
      <c r="S3971" s="4">
        <v>6367.99</v>
      </c>
      <c r="T3971" s="1">
        <v>265.577</v>
      </c>
      <c r="U3971" s="1337">
        <v>265577</v>
      </c>
      <c r="V3971" s="1">
        <v>1.3021</v>
      </c>
      <c r="W3971" s="1337">
        <v>1302.1099999999999</v>
      </c>
      <c r="X3971" s="1">
        <v>13</v>
      </c>
      <c r="Y3971" s="1">
        <v>130</v>
      </c>
      <c r="AA3971" s="1">
        <v>401</v>
      </c>
      <c r="AB3971" s="1337">
        <v>40893</v>
      </c>
    </row>
    <row r="3972" spans="1:28">
      <c r="A3972" s="1336" t="s">
        <v>1843</v>
      </c>
      <c r="B3972" s="2" t="s">
        <v>1937</v>
      </c>
      <c r="C3972" s="1" t="s">
        <v>1845</v>
      </c>
      <c r="D3972" s="1" t="s">
        <v>65</v>
      </c>
      <c r="E3972" s="1">
        <v>130308</v>
      </c>
      <c r="F3972" s="1336" t="s">
        <v>126</v>
      </c>
      <c r="G3972" s="1" t="s">
        <v>32</v>
      </c>
      <c r="H3972" s="1">
        <v>419328</v>
      </c>
      <c r="I3972" s="3">
        <v>42534</v>
      </c>
      <c r="J3972" s="3">
        <v>42530</v>
      </c>
      <c r="K3972" s="3">
        <v>42531</v>
      </c>
      <c r="N3972" s="1" t="s">
        <v>89</v>
      </c>
      <c r="O3972" s="1">
        <v>117072</v>
      </c>
      <c r="P3972" s="1">
        <v>2000</v>
      </c>
      <c r="Q3972" s="1">
        <v>283.64</v>
      </c>
      <c r="R3972" s="1337">
        <v>567280</v>
      </c>
      <c r="S3972" s="4">
        <v>-32924.019999999997</v>
      </c>
      <c r="T3972" s="1">
        <v>265.577</v>
      </c>
      <c r="U3972" s="1337">
        <v>531154</v>
      </c>
      <c r="V3972" s="1">
        <v>1.3021</v>
      </c>
      <c r="W3972" s="1337">
        <v>2604.2199999999998</v>
      </c>
      <c r="X3972" s="1">
        <v>13</v>
      </c>
      <c r="Y3972" s="1">
        <v>141</v>
      </c>
      <c r="AA3972" s="1">
        <v>401</v>
      </c>
      <c r="AB3972" s="1337">
        <v>36126</v>
      </c>
    </row>
    <row r="3973" spans="1:28">
      <c r="A3973" s="1336" t="s">
        <v>1843</v>
      </c>
      <c r="B3973" s="2" t="s">
        <v>1937</v>
      </c>
      <c r="C3973" s="1" t="s">
        <v>1845</v>
      </c>
      <c r="D3973" s="1" t="s">
        <v>65</v>
      </c>
      <c r="E3973" s="1">
        <v>130322</v>
      </c>
      <c r="F3973" s="1336" t="s">
        <v>142</v>
      </c>
      <c r="G3973" s="1" t="s">
        <v>32</v>
      </c>
      <c r="H3973" s="1">
        <v>419761</v>
      </c>
      <c r="I3973" s="3">
        <v>42535</v>
      </c>
      <c r="J3973" s="3">
        <v>42531</v>
      </c>
      <c r="K3973" s="3">
        <v>42536</v>
      </c>
      <c r="L3973" s="1">
        <v>222526</v>
      </c>
      <c r="M3973" s="3">
        <v>42535</v>
      </c>
      <c r="N3973" s="1" t="s">
        <v>89</v>
      </c>
      <c r="O3973" s="1">
        <v>117096</v>
      </c>
      <c r="P3973" s="1">
        <v>1000</v>
      </c>
      <c r="Q3973" s="1">
        <v>298.18</v>
      </c>
      <c r="R3973" s="1337">
        <v>298180</v>
      </c>
      <c r="S3973" s="4">
        <v>-1922.01</v>
      </c>
      <c r="T3973" s="1">
        <v>265.577</v>
      </c>
      <c r="U3973" s="1337">
        <v>265577</v>
      </c>
      <c r="V3973" s="1">
        <v>1.3021</v>
      </c>
      <c r="W3973" s="1337">
        <v>1302.1099999999999</v>
      </c>
      <c r="X3973" s="1">
        <v>13</v>
      </c>
      <c r="Y3973" s="1">
        <v>135</v>
      </c>
      <c r="Z3973" s="1" t="s">
        <v>143</v>
      </c>
      <c r="AA3973" s="1">
        <v>401</v>
      </c>
      <c r="AB3973" s="1337">
        <v>32603</v>
      </c>
    </row>
    <row r="3974" spans="1:28">
      <c r="A3974" s="1336" t="s">
        <v>1843</v>
      </c>
      <c r="B3974" s="2" t="s">
        <v>1937</v>
      </c>
      <c r="C3974" s="1" t="s">
        <v>1845</v>
      </c>
      <c r="D3974" s="1" t="s">
        <v>65</v>
      </c>
      <c r="E3974" s="1">
        <v>130241</v>
      </c>
      <c r="F3974" s="1336" t="s">
        <v>368</v>
      </c>
      <c r="G3974" s="1" t="s">
        <v>32</v>
      </c>
      <c r="H3974" s="1">
        <v>419835</v>
      </c>
      <c r="I3974" s="3">
        <v>42536</v>
      </c>
      <c r="J3974" s="3">
        <v>42528</v>
      </c>
      <c r="K3974" s="3">
        <v>42529</v>
      </c>
      <c r="L3974" s="1">
        <v>222471</v>
      </c>
      <c r="M3974" s="3">
        <v>42534</v>
      </c>
      <c r="N3974" s="1" t="s">
        <v>89</v>
      </c>
      <c r="O3974" s="1">
        <v>116958</v>
      </c>
      <c r="P3974" s="1">
        <v>1000</v>
      </c>
      <c r="Q3974" s="1">
        <v>283.64</v>
      </c>
      <c r="R3974" s="1337">
        <v>283640</v>
      </c>
      <c r="S3974" s="4">
        <v>-16462.009999999998</v>
      </c>
      <c r="T3974" s="1">
        <v>265.577</v>
      </c>
      <c r="U3974" s="1337">
        <v>265577</v>
      </c>
      <c r="V3974" s="1">
        <v>1.3021</v>
      </c>
      <c r="W3974" s="1337">
        <v>1302.1099999999999</v>
      </c>
      <c r="X3974" s="1">
        <v>13</v>
      </c>
      <c r="Y3974" s="1">
        <v>135</v>
      </c>
      <c r="Z3974" s="1" t="s">
        <v>143</v>
      </c>
      <c r="AA3974" s="1">
        <v>401</v>
      </c>
      <c r="AB3974" s="1337">
        <v>18063</v>
      </c>
    </row>
    <row r="3975" spans="1:28">
      <c r="A3975" s="1336" t="s">
        <v>1843</v>
      </c>
      <c r="B3975" s="2" t="s">
        <v>1938</v>
      </c>
      <c r="C3975" s="1" t="s">
        <v>1845</v>
      </c>
      <c r="D3975" s="1" t="s">
        <v>1939</v>
      </c>
      <c r="E3975" s="1">
        <v>140008</v>
      </c>
      <c r="F3975" s="1336" t="s">
        <v>123</v>
      </c>
      <c r="G3975" s="1" t="s">
        <v>32</v>
      </c>
      <c r="H3975" s="1">
        <v>420914</v>
      </c>
      <c r="I3975" s="3">
        <v>42544</v>
      </c>
      <c r="J3975" s="3">
        <v>42541</v>
      </c>
      <c r="K3975" s="3">
        <v>42541</v>
      </c>
      <c r="L3975" s="1">
        <v>223031</v>
      </c>
      <c r="M3975" s="3">
        <v>42543</v>
      </c>
      <c r="N3975" s="1" t="s">
        <v>89</v>
      </c>
      <c r="O3975" s="1">
        <v>117358</v>
      </c>
      <c r="P3975" s="1">
        <v>1103</v>
      </c>
      <c r="Q3975" s="1">
        <v>298.18</v>
      </c>
      <c r="R3975" s="1337">
        <v>328892.53999999998</v>
      </c>
      <c r="S3975" s="4">
        <v>-2119.98</v>
      </c>
      <c r="T3975" s="1">
        <v>265.577</v>
      </c>
      <c r="U3975" s="1337">
        <v>292931.43</v>
      </c>
      <c r="V3975" s="1">
        <v>1.3021</v>
      </c>
      <c r="W3975" s="1337">
        <v>1436.2273</v>
      </c>
      <c r="X3975" s="1">
        <v>13</v>
      </c>
      <c r="Y3975" s="1">
        <v>141</v>
      </c>
      <c r="AA3975" s="1">
        <v>401</v>
      </c>
      <c r="AB3975" s="1337">
        <v>35961.11</v>
      </c>
    </row>
    <row r="3976" spans="1:28">
      <c r="A3976" s="1336" t="s">
        <v>1843</v>
      </c>
      <c r="B3976" s="2" t="s">
        <v>1940</v>
      </c>
      <c r="C3976" s="1" t="s">
        <v>1845</v>
      </c>
      <c r="D3976" s="1" t="s">
        <v>467</v>
      </c>
      <c r="E3976" s="1">
        <v>130241</v>
      </c>
      <c r="F3976" s="1336" t="s">
        <v>368</v>
      </c>
      <c r="G3976" s="1" t="s">
        <v>32</v>
      </c>
      <c r="H3976" s="1">
        <v>419042</v>
      </c>
      <c r="I3976" s="3">
        <v>42530</v>
      </c>
      <c r="J3976" s="3">
        <v>42528</v>
      </c>
      <c r="K3976" s="3">
        <v>42529</v>
      </c>
      <c r="L3976" s="1">
        <v>222108</v>
      </c>
      <c r="M3976" s="3">
        <v>42529</v>
      </c>
      <c r="N3976" s="1" t="s">
        <v>89</v>
      </c>
      <c r="O3976" s="1">
        <v>116896</v>
      </c>
      <c r="P3976" s="1">
        <v>1500</v>
      </c>
      <c r="Q3976" s="1">
        <v>283.64</v>
      </c>
      <c r="R3976" s="1337">
        <v>425460</v>
      </c>
      <c r="S3976" s="4">
        <v>-24693.02</v>
      </c>
      <c r="T3976" s="1">
        <v>265.577</v>
      </c>
      <c r="U3976" s="1337">
        <v>398365.5</v>
      </c>
      <c r="V3976" s="1">
        <v>1.3021</v>
      </c>
      <c r="W3976" s="1337">
        <v>1953.165</v>
      </c>
      <c r="X3976" s="1">
        <v>13</v>
      </c>
      <c r="Y3976" s="1">
        <v>135</v>
      </c>
      <c r="Z3976" s="1" t="s">
        <v>143</v>
      </c>
      <c r="AA3976" s="1">
        <v>401</v>
      </c>
      <c r="AB3976" s="1337">
        <v>27094.5</v>
      </c>
    </row>
    <row r="3977" spans="1:28">
      <c r="A3977" s="1336" t="s">
        <v>1843</v>
      </c>
      <c r="B3977" s="2" t="s">
        <v>1941</v>
      </c>
      <c r="C3977" s="1" t="s">
        <v>1845</v>
      </c>
      <c r="D3977" s="1" t="s">
        <v>1942</v>
      </c>
      <c r="E3977" s="1">
        <v>140083</v>
      </c>
      <c r="F3977" s="1336" t="s">
        <v>117</v>
      </c>
      <c r="G3977" s="1" t="s">
        <v>32</v>
      </c>
      <c r="H3977" s="1">
        <v>421143</v>
      </c>
      <c r="I3977" s="3">
        <v>42546</v>
      </c>
      <c r="J3977" s="3">
        <v>42515</v>
      </c>
      <c r="K3977" s="3">
        <v>42536</v>
      </c>
      <c r="L3977" s="1">
        <v>223196</v>
      </c>
      <c r="M3977" s="3">
        <v>42545</v>
      </c>
      <c r="N3977" s="1" t="s">
        <v>89</v>
      </c>
      <c r="O3977" s="1">
        <v>116473</v>
      </c>
      <c r="P3977" s="1">
        <v>1638</v>
      </c>
      <c r="Q3977" s="1">
        <v>298.18</v>
      </c>
      <c r="R3977" s="1337">
        <v>488418.84</v>
      </c>
      <c r="S3977" s="4">
        <v>-3148.26</v>
      </c>
      <c r="T3977" s="1">
        <v>265.577</v>
      </c>
      <c r="U3977" s="1337">
        <v>435015.13</v>
      </c>
      <c r="V3977" s="1">
        <v>1.3021</v>
      </c>
      <c r="W3977" s="1337">
        <v>2132.8562000000002</v>
      </c>
      <c r="X3977" s="1">
        <v>13</v>
      </c>
      <c r="Y3977" s="1">
        <v>141</v>
      </c>
      <c r="AA3977" s="1">
        <v>401</v>
      </c>
      <c r="AB3977" s="1337">
        <v>53403.71</v>
      </c>
    </row>
    <row r="3978" spans="1:28">
      <c r="A3978" s="1336" t="s">
        <v>1843</v>
      </c>
      <c r="B3978" s="2" t="s">
        <v>1943</v>
      </c>
      <c r="C3978" s="1" t="s">
        <v>1845</v>
      </c>
      <c r="D3978" s="1" t="s">
        <v>1944</v>
      </c>
      <c r="E3978" s="1">
        <v>140083</v>
      </c>
      <c r="F3978" s="1336" t="s">
        <v>117</v>
      </c>
      <c r="G3978" s="1" t="s">
        <v>32</v>
      </c>
      <c r="H3978" s="1">
        <v>418819</v>
      </c>
      <c r="I3978" s="3">
        <v>42528</v>
      </c>
      <c r="J3978" s="3">
        <v>42527</v>
      </c>
      <c r="K3978" s="3">
        <v>42527</v>
      </c>
      <c r="L3978" s="1">
        <v>221957</v>
      </c>
      <c r="M3978" s="3">
        <v>42528</v>
      </c>
      <c r="N3978" s="1" t="s">
        <v>89</v>
      </c>
      <c r="O3978" s="1">
        <v>116811</v>
      </c>
      <c r="P3978" s="1">
        <v>1650</v>
      </c>
      <c r="Q3978" s="1">
        <v>298.18</v>
      </c>
      <c r="R3978" s="1337">
        <v>491997</v>
      </c>
      <c r="S3978" s="4">
        <v>-3171.32</v>
      </c>
      <c r="T3978" s="1">
        <v>265.577</v>
      </c>
      <c r="U3978" s="1337">
        <v>438202.05</v>
      </c>
      <c r="V3978" s="1">
        <v>1.3021</v>
      </c>
      <c r="W3978" s="1337">
        <v>2148.4814999999999</v>
      </c>
      <c r="X3978" s="1">
        <v>13</v>
      </c>
      <c r="Y3978" s="1">
        <v>141</v>
      </c>
      <c r="AA3978" s="1">
        <v>401</v>
      </c>
      <c r="AB3978" s="1337">
        <v>53794.95</v>
      </c>
    </row>
    <row r="3979" spans="1:28">
      <c r="A3979" s="1336" t="s">
        <v>1843</v>
      </c>
      <c r="B3979" s="2" t="s">
        <v>1945</v>
      </c>
      <c r="C3979" s="1" t="s">
        <v>1845</v>
      </c>
      <c r="D3979" s="1" t="s">
        <v>129</v>
      </c>
      <c r="E3979" s="1">
        <v>130001</v>
      </c>
      <c r="F3979" s="1336" t="s">
        <v>132</v>
      </c>
      <c r="G3979" s="1" t="s">
        <v>32</v>
      </c>
      <c r="H3979" s="1">
        <v>417988</v>
      </c>
      <c r="I3979" s="3">
        <v>42522</v>
      </c>
      <c r="J3979" s="3">
        <v>42502</v>
      </c>
      <c r="K3979" s="3">
        <v>42524</v>
      </c>
      <c r="N3979" s="1" t="s">
        <v>89</v>
      </c>
      <c r="O3979" s="1">
        <v>116094</v>
      </c>
      <c r="P3979" s="1">
        <v>2000</v>
      </c>
      <c r="Q3979" s="1">
        <v>313.60000000000002</v>
      </c>
      <c r="R3979" s="1337">
        <v>627200</v>
      </c>
      <c r="S3979" s="4">
        <v>26995.98</v>
      </c>
      <c r="T3979" s="1">
        <v>265.577</v>
      </c>
      <c r="U3979" s="1337">
        <v>531154</v>
      </c>
      <c r="V3979" s="1">
        <v>1.3021</v>
      </c>
      <c r="W3979" s="1337">
        <v>2604.2199999999998</v>
      </c>
      <c r="X3979" s="1">
        <v>13</v>
      </c>
      <c r="Y3979" s="1">
        <v>130</v>
      </c>
      <c r="AA3979" s="1">
        <v>401</v>
      </c>
      <c r="AB3979" s="1337">
        <v>96046</v>
      </c>
    </row>
    <row r="3980" spans="1:28">
      <c r="A3980" s="1336" t="s">
        <v>1843</v>
      </c>
      <c r="B3980" s="2" t="s">
        <v>1945</v>
      </c>
      <c r="C3980" s="1" t="s">
        <v>1845</v>
      </c>
      <c r="D3980" s="1" t="s">
        <v>129</v>
      </c>
      <c r="E3980" s="1">
        <v>140008</v>
      </c>
      <c r="F3980" s="1336" t="s">
        <v>123</v>
      </c>
      <c r="G3980" s="1" t="s">
        <v>32</v>
      </c>
      <c r="H3980" s="1">
        <v>418270</v>
      </c>
      <c r="I3980" s="3">
        <v>42524</v>
      </c>
      <c r="J3980" s="3">
        <v>42500</v>
      </c>
      <c r="K3980" s="3">
        <v>42515</v>
      </c>
      <c r="L3980" s="1">
        <v>221668</v>
      </c>
      <c r="M3980" s="3">
        <v>42524</v>
      </c>
      <c r="N3980" s="1" t="s">
        <v>89</v>
      </c>
      <c r="O3980" s="1">
        <v>115932</v>
      </c>
      <c r="P3980" s="1">
        <v>2000</v>
      </c>
      <c r="Q3980" s="1">
        <v>302.39999999999998</v>
      </c>
      <c r="R3980" s="1337">
        <v>604800</v>
      </c>
      <c r="S3980" s="4">
        <v>4595.9799999999996</v>
      </c>
      <c r="T3980" s="1">
        <v>265.577</v>
      </c>
      <c r="U3980" s="1337">
        <v>531154</v>
      </c>
      <c r="V3980" s="1">
        <v>1.3021</v>
      </c>
      <c r="W3980" s="1337">
        <v>2604.2199999999998</v>
      </c>
      <c r="X3980" s="1">
        <v>13</v>
      </c>
      <c r="Y3980" s="1">
        <v>141</v>
      </c>
      <c r="AA3980" s="1">
        <v>401</v>
      </c>
      <c r="AB3980" s="1337">
        <v>73646</v>
      </c>
    </row>
    <row r="3981" spans="1:28">
      <c r="A3981" s="1336" t="s">
        <v>1843</v>
      </c>
      <c r="B3981" s="2" t="s">
        <v>1945</v>
      </c>
      <c r="C3981" s="1" t="s">
        <v>1845</v>
      </c>
      <c r="D3981" s="1" t="s">
        <v>129</v>
      </c>
      <c r="E3981" s="1">
        <v>140008</v>
      </c>
      <c r="F3981" s="1336" t="s">
        <v>123</v>
      </c>
      <c r="G3981" s="1" t="s">
        <v>32</v>
      </c>
      <c r="H3981" s="1">
        <v>418308</v>
      </c>
      <c r="I3981" s="3">
        <v>42524</v>
      </c>
      <c r="J3981" s="3">
        <v>42500</v>
      </c>
      <c r="K3981" s="3">
        <v>42515</v>
      </c>
      <c r="L3981" s="1">
        <v>221670</v>
      </c>
      <c r="M3981" s="3">
        <v>42524</v>
      </c>
      <c r="N3981" s="1" t="s">
        <v>89</v>
      </c>
      <c r="O3981" s="1">
        <v>115932</v>
      </c>
      <c r="P3981" s="1">
        <v>2000</v>
      </c>
      <c r="Q3981" s="1">
        <v>302.39999999999998</v>
      </c>
      <c r="R3981" s="1337">
        <v>604800</v>
      </c>
      <c r="S3981" s="4">
        <v>4595.9799999999996</v>
      </c>
      <c r="T3981" s="1">
        <v>265.577</v>
      </c>
      <c r="U3981" s="1337">
        <v>531154</v>
      </c>
      <c r="V3981" s="1">
        <v>1.3021</v>
      </c>
      <c r="W3981" s="1337">
        <v>2604.2199999999998</v>
      </c>
      <c r="X3981" s="1">
        <v>13</v>
      </c>
      <c r="Y3981" s="1">
        <v>141</v>
      </c>
      <c r="AA3981" s="1">
        <v>401</v>
      </c>
      <c r="AB3981" s="1337">
        <v>73646</v>
      </c>
    </row>
    <row r="3982" spans="1:28">
      <c r="A3982" s="1336" t="s">
        <v>1843</v>
      </c>
      <c r="B3982" s="2" t="s">
        <v>1945</v>
      </c>
      <c r="C3982" s="1" t="s">
        <v>1845</v>
      </c>
      <c r="D3982" s="1" t="s">
        <v>129</v>
      </c>
      <c r="E3982" s="1">
        <v>140008</v>
      </c>
      <c r="F3982" s="1336" t="s">
        <v>123</v>
      </c>
      <c r="G3982" s="1" t="s">
        <v>32</v>
      </c>
      <c r="H3982" s="1">
        <v>418890</v>
      </c>
      <c r="I3982" s="3">
        <v>42529</v>
      </c>
      <c r="J3982" s="3">
        <v>42516</v>
      </c>
      <c r="K3982" s="3">
        <v>42516</v>
      </c>
      <c r="L3982" s="1">
        <v>221989</v>
      </c>
      <c r="M3982" s="3">
        <v>42528</v>
      </c>
      <c r="N3982" s="1" t="s">
        <v>89</v>
      </c>
      <c r="O3982" s="1">
        <v>116488</v>
      </c>
      <c r="P3982" s="1">
        <v>2000</v>
      </c>
      <c r="Q3982" s="1">
        <v>302.39999999999998</v>
      </c>
      <c r="R3982" s="1337">
        <v>604800</v>
      </c>
      <c r="S3982" s="4">
        <v>4595.9799999999996</v>
      </c>
      <c r="T3982" s="1">
        <v>265.577</v>
      </c>
      <c r="U3982" s="1337">
        <v>531154</v>
      </c>
      <c r="V3982" s="1">
        <v>1.3021</v>
      </c>
      <c r="W3982" s="1337">
        <v>2604.2199999999998</v>
      </c>
      <c r="X3982" s="1">
        <v>13</v>
      </c>
      <c r="Y3982" s="1">
        <v>141</v>
      </c>
      <c r="AA3982" s="1">
        <v>401</v>
      </c>
      <c r="AB3982" s="1337">
        <v>73646</v>
      </c>
    </row>
    <row r="3983" spans="1:28">
      <c r="A3983" s="1336" t="s">
        <v>1843</v>
      </c>
      <c r="B3983" s="2" t="s">
        <v>1945</v>
      </c>
      <c r="C3983" s="1" t="s">
        <v>1845</v>
      </c>
      <c r="D3983" s="1" t="s">
        <v>129</v>
      </c>
      <c r="E3983" s="1">
        <v>140008</v>
      </c>
      <c r="F3983" s="1336" t="s">
        <v>123</v>
      </c>
      <c r="G3983" s="1" t="s">
        <v>32</v>
      </c>
      <c r="H3983" s="1">
        <v>418925</v>
      </c>
      <c r="I3983" s="3">
        <v>42529</v>
      </c>
      <c r="J3983" s="3">
        <v>42516</v>
      </c>
      <c r="K3983" s="3">
        <v>42516</v>
      </c>
      <c r="L3983" s="1">
        <v>221991</v>
      </c>
      <c r="M3983" s="3">
        <v>42528</v>
      </c>
      <c r="N3983" s="1" t="s">
        <v>89</v>
      </c>
      <c r="O3983" s="1">
        <v>116488</v>
      </c>
      <c r="P3983" s="1">
        <v>2000</v>
      </c>
      <c r="Q3983" s="1">
        <v>302.39999999999998</v>
      </c>
      <c r="R3983" s="1337">
        <v>604800</v>
      </c>
      <c r="S3983" s="4">
        <v>4595.9799999999996</v>
      </c>
      <c r="T3983" s="1">
        <v>265.577</v>
      </c>
      <c r="U3983" s="1337">
        <v>531154</v>
      </c>
      <c r="V3983" s="1">
        <v>1.3021</v>
      </c>
      <c r="W3983" s="1337">
        <v>2604.2199999999998</v>
      </c>
      <c r="X3983" s="1">
        <v>13</v>
      </c>
      <c r="Y3983" s="1">
        <v>141</v>
      </c>
      <c r="AA3983" s="1">
        <v>401</v>
      </c>
      <c r="AB3983" s="1337">
        <v>73646</v>
      </c>
    </row>
    <row r="3984" spans="1:28">
      <c r="A3984" s="1336" t="s">
        <v>1843</v>
      </c>
      <c r="B3984" s="2" t="s">
        <v>1945</v>
      </c>
      <c r="C3984" s="1" t="s">
        <v>1845</v>
      </c>
      <c r="D3984" s="1" t="s">
        <v>129</v>
      </c>
      <c r="E3984" s="1">
        <v>140008</v>
      </c>
      <c r="F3984" s="1336" t="s">
        <v>123</v>
      </c>
      <c r="G3984" s="1" t="s">
        <v>32</v>
      </c>
      <c r="H3984" s="1">
        <v>418988</v>
      </c>
      <c r="I3984" s="3">
        <v>42530</v>
      </c>
      <c r="J3984" s="3">
        <v>42523</v>
      </c>
      <c r="K3984" s="3">
        <v>42523</v>
      </c>
      <c r="L3984" s="1">
        <v>222087</v>
      </c>
      <c r="M3984" s="3">
        <v>42529</v>
      </c>
      <c r="N3984" s="1" t="s">
        <v>89</v>
      </c>
      <c r="O3984" s="1">
        <v>116757</v>
      </c>
      <c r="P3984" s="1">
        <v>2000</v>
      </c>
      <c r="Q3984" s="1">
        <v>302.39999999999998</v>
      </c>
      <c r="R3984" s="1337">
        <v>604800</v>
      </c>
      <c r="S3984" s="4">
        <v>4595.9799999999996</v>
      </c>
      <c r="T3984" s="1">
        <v>265.577</v>
      </c>
      <c r="U3984" s="1337">
        <v>531154</v>
      </c>
      <c r="V3984" s="1">
        <v>1.3021</v>
      </c>
      <c r="W3984" s="1337">
        <v>2604.2199999999998</v>
      </c>
      <c r="X3984" s="1">
        <v>13</v>
      </c>
      <c r="Y3984" s="1">
        <v>141</v>
      </c>
      <c r="AA3984" s="1">
        <v>401</v>
      </c>
      <c r="AB3984" s="1337">
        <v>73646</v>
      </c>
    </row>
    <row r="3985" spans="1:28">
      <c r="A3985" s="1336" t="s">
        <v>1843</v>
      </c>
      <c r="B3985" s="2" t="s">
        <v>1945</v>
      </c>
      <c r="C3985" s="1" t="s">
        <v>1845</v>
      </c>
      <c r="D3985" s="1" t="s">
        <v>129</v>
      </c>
      <c r="E3985" s="1">
        <v>140008</v>
      </c>
      <c r="F3985" s="1336" t="s">
        <v>123</v>
      </c>
      <c r="G3985" s="1" t="s">
        <v>32</v>
      </c>
      <c r="H3985" s="1">
        <v>419016</v>
      </c>
      <c r="I3985" s="3">
        <v>42530</v>
      </c>
      <c r="J3985" s="3">
        <v>42523</v>
      </c>
      <c r="K3985" s="3">
        <v>42523</v>
      </c>
      <c r="L3985" s="1">
        <v>222091</v>
      </c>
      <c r="M3985" s="3">
        <v>42529</v>
      </c>
      <c r="N3985" s="1" t="s">
        <v>89</v>
      </c>
      <c r="O3985" s="1">
        <v>116757</v>
      </c>
      <c r="P3985" s="1">
        <v>2000</v>
      </c>
      <c r="Q3985" s="1">
        <v>302.39999999999998</v>
      </c>
      <c r="R3985" s="1337">
        <v>604800</v>
      </c>
      <c r="S3985" s="4">
        <v>4595.9799999999996</v>
      </c>
      <c r="T3985" s="1">
        <v>265.577</v>
      </c>
      <c r="U3985" s="1337">
        <v>531154</v>
      </c>
      <c r="V3985" s="1">
        <v>1.3021</v>
      </c>
      <c r="W3985" s="1337">
        <v>2604.2199999999998</v>
      </c>
      <c r="X3985" s="1">
        <v>13</v>
      </c>
      <c r="Y3985" s="1">
        <v>141</v>
      </c>
      <c r="AA3985" s="1">
        <v>401</v>
      </c>
      <c r="AB3985" s="1337">
        <v>73646</v>
      </c>
    </row>
    <row r="3986" spans="1:28">
      <c r="A3986" s="1336" t="s">
        <v>1843</v>
      </c>
      <c r="B3986" s="2" t="s">
        <v>1945</v>
      </c>
      <c r="C3986" s="1" t="s">
        <v>1845</v>
      </c>
      <c r="D3986" s="1" t="s">
        <v>129</v>
      </c>
      <c r="E3986" s="1">
        <v>140008</v>
      </c>
      <c r="F3986" s="1336" t="s">
        <v>123</v>
      </c>
      <c r="G3986" s="1" t="s">
        <v>32</v>
      </c>
      <c r="H3986" s="1">
        <v>419031</v>
      </c>
      <c r="I3986" s="3">
        <v>42530</v>
      </c>
      <c r="J3986" s="3">
        <v>42523</v>
      </c>
      <c r="K3986" s="3">
        <v>42523</v>
      </c>
      <c r="L3986" s="1">
        <v>222094</v>
      </c>
      <c r="M3986" s="3">
        <v>42529</v>
      </c>
      <c r="N3986" s="1" t="s">
        <v>89</v>
      </c>
      <c r="O3986" s="1">
        <v>116757</v>
      </c>
      <c r="P3986" s="1">
        <v>2000</v>
      </c>
      <c r="Q3986" s="1">
        <v>302.39999999999998</v>
      </c>
      <c r="R3986" s="1337">
        <v>604800</v>
      </c>
      <c r="S3986" s="4">
        <v>4595.9799999999996</v>
      </c>
      <c r="T3986" s="1">
        <v>265.577</v>
      </c>
      <c r="U3986" s="1337">
        <v>531154</v>
      </c>
      <c r="V3986" s="1">
        <v>1.3021</v>
      </c>
      <c r="W3986" s="1337">
        <v>2604.2199999999998</v>
      </c>
      <c r="X3986" s="1">
        <v>13</v>
      </c>
      <c r="Y3986" s="1">
        <v>141</v>
      </c>
      <c r="AA3986" s="1">
        <v>401</v>
      </c>
      <c r="AB3986" s="1337">
        <v>73646</v>
      </c>
    </row>
    <row r="3987" spans="1:28">
      <c r="A3987" s="1336" t="s">
        <v>1843</v>
      </c>
      <c r="B3987" s="2" t="s">
        <v>1945</v>
      </c>
      <c r="C3987" s="1" t="s">
        <v>1845</v>
      </c>
      <c r="D3987" s="1" t="s">
        <v>129</v>
      </c>
      <c r="E3987" s="1">
        <v>140008</v>
      </c>
      <c r="F3987" s="1336" t="s">
        <v>123</v>
      </c>
      <c r="G3987" s="1" t="s">
        <v>32</v>
      </c>
      <c r="H3987" s="1">
        <v>420077</v>
      </c>
      <c r="I3987" s="3">
        <v>42537</v>
      </c>
      <c r="J3987" s="3">
        <v>42536</v>
      </c>
      <c r="K3987" s="3">
        <v>42536</v>
      </c>
      <c r="L3987" s="1">
        <v>222672</v>
      </c>
      <c r="M3987" s="3">
        <v>42536</v>
      </c>
      <c r="N3987" s="1" t="s">
        <v>89</v>
      </c>
      <c r="O3987" s="1">
        <v>117255</v>
      </c>
      <c r="P3987" s="1">
        <v>2000</v>
      </c>
      <c r="Q3987" s="1">
        <v>302.39999999999998</v>
      </c>
      <c r="R3987" s="1337">
        <v>604800</v>
      </c>
      <c r="S3987" s="4">
        <v>4595.9799999999996</v>
      </c>
      <c r="T3987" s="1">
        <v>265.577</v>
      </c>
      <c r="U3987" s="1337">
        <v>531154</v>
      </c>
      <c r="V3987" s="1">
        <v>1.3021</v>
      </c>
      <c r="W3987" s="1337">
        <v>2604.2199999999998</v>
      </c>
      <c r="X3987" s="1">
        <v>13</v>
      </c>
      <c r="Y3987" s="1">
        <v>141</v>
      </c>
      <c r="AA3987" s="1">
        <v>401</v>
      </c>
      <c r="AB3987" s="1337">
        <v>73646</v>
      </c>
    </row>
    <row r="3988" spans="1:28">
      <c r="A3988" s="1336" t="s">
        <v>1843</v>
      </c>
      <c r="B3988" s="2" t="s">
        <v>1945</v>
      </c>
      <c r="C3988" s="1" t="s">
        <v>1845</v>
      </c>
      <c r="D3988" s="1" t="s">
        <v>129</v>
      </c>
      <c r="E3988" s="1">
        <v>140083</v>
      </c>
      <c r="F3988" s="1336" t="s">
        <v>117</v>
      </c>
      <c r="G3988" s="1" t="s">
        <v>32</v>
      </c>
      <c r="H3988" s="1">
        <v>420591</v>
      </c>
      <c r="I3988" s="3">
        <v>42543</v>
      </c>
      <c r="J3988" s="3">
        <v>42522</v>
      </c>
      <c r="K3988" s="3">
        <v>42546</v>
      </c>
      <c r="L3988" s="1">
        <v>223005</v>
      </c>
      <c r="M3988" s="3">
        <v>42543</v>
      </c>
      <c r="N3988" s="1" t="s">
        <v>89</v>
      </c>
      <c r="O3988" s="1">
        <v>116705</v>
      </c>
      <c r="P3988" s="1">
        <v>2000</v>
      </c>
      <c r="Q3988" s="1">
        <v>298.18</v>
      </c>
      <c r="R3988" s="1337">
        <v>596360</v>
      </c>
      <c r="S3988" s="4">
        <v>-3844.02</v>
      </c>
      <c r="T3988" s="1">
        <v>265.577</v>
      </c>
      <c r="U3988" s="1337">
        <v>531154</v>
      </c>
      <c r="V3988" s="1">
        <v>1.3021</v>
      </c>
      <c r="W3988" s="1337">
        <v>2604.2199999999998</v>
      </c>
      <c r="X3988" s="1">
        <v>13</v>
      </c>
      <c r="Y3988" s="1">
        <v>141</v>
      </c>
      <c r="AA3988" s="1">
        <v>401</v>
      </c>
      <c r="AB3988" s="1337">
        <v>65206</v>
      </c>
    </row>
    <row r="3989" spans="1:28">
      <c r="A3989" s="1336" t="s">
        <v>1843</v>
      </c>
      <c r="B3989" s="2" t="s">
        <v>1945</v>
      </c>
      <c r="C3989" s="1" t="s">
        <v>1845</v>
      </c>
      <c r="D3989" s="1" t="s">
        <v>129</v>
      </c>
      <c r="E3989" s="1">
        <v>140008</v>
      </c>
      <c r="F3989" s="1336" t="s">
        <v>123</v>
      </c>
      <c r="G3989" s="1" t="s">
        <v>32</v>
      </c>
      <c r="H3989" s="1">
        <v>421153</v>
      </c>
      <c r="I3989" s="3">
        <v>42546</v>
      </c>
      <c r="J3989" s="3">
        <v>42522</v>
      </c>
      <c r="K3989" s="3">
        <v>42527</v>
      </c>
      <c r="L3989" s="1">
        <v>223204</v>
      </c>
      <c r="M3989" s="3">
        <v>42545</v>
      </c>
      <c r="N3989" s="1" t="s">
        <v>89</v>
      </c>
      <c r="O3989" s="1">
        <v>116685</v>
      </c>
      <c r="P3989" s="1">
        <v>2000</v>
      </c>
      <c r="Q3989" s="1">
        <v>298.18</v>
      </c>
      <c r="R3989" s="1337">
        <v>596360</v>
      </c>
      <c r="S3989" s="4">
        <v>-3844.02</v>
      </c>
      <c r="T3989" s="1">
        <v>265.577</v>
      </c>
      <c r="U3989" s="1337">
        <v>531154</v>
      </c>
      <c r="V3989" s="1">
        <v>1.3021</v>
      </c>
      <c r="W3989" s="1337">
        <v>2604.2199999999998</v>
      </c>
      <c r="X3989" s="1">
        <v>13</v>
      </c>
      <c r="Y3989" s="1">
        <v>141</v>
      </c>
      <c r="AA3989" s="1">
        <v>401</v>
      </c>
      <c r="AB3989" s="1337">
        <v>65206</v>
      </c>
    </row>
    <row r="3990" spans="1:28">
      <c r="A3990" s="1336" t="s">
        <v>1843</v>
      </c>
      <c r="B3990" s="2" t="s">
        <v>1946</v>
      </c>
      <c r="C3990" s="1" t="s">
        <v>1845</v>
      </c>
      <c r="D3990" s="1" t="s">
        <v>1908</v>
      </c>
      <c r="E3990" s="1">
        <v>140083</v>
      </c>
      <c r="F3990" s="1336" t="s">
        <v>117</v>
      </c>
      <c r="G3990" s="1" t="s">
        <v>32</v>
      </c>
      <c r="H3990" s="1">
        <v>421115</v>
      </c>
      <c r="I3990" s="3">
        <v>42546</v>
      </c>
      <c r="J3990" s="3">
        <v>42515</v>
      </c>
      <c r="K3990" s="3">
        <v>42536</v>
      </c>
      <c r="L3990" s="1">
        <v>223193</v>
      </c>
      <c r="M3990" s="3">
        <v>42545</v>
      </c>
      <c r="N3990" s="1" t="s">
        <v>89</v>
      </c>
      <c r="O3990" s="1">
        <v>116473</v>
      </c>
      <c r="P3990" s="1">
        <v>2100</v>
      </c>
      <c r="Q3990" s="1">
        <v>298.18</v>
      </c>
      <c r="R3990" s="1337">
        <v>626178</v>
      </c>
      <c r="S3990" s="4">
        <v>-4036.22</v>
      </c>
      <c r="T3990" s="1">
        <v>265.577</v>
      </c>
      <c r="U3990" s="1337">
        <v>557711.69999999995</v>
      </c>
      <c r="V3990" s="1">
        <v>1.3021</v>
      </c>
      <c r="W3990" s="1337">
        <v>2734.431</v>
      </c>
      <c r="X3990" s="1">
        <v>13</v>
      </c>
      <c r="Y3990" s="1">
        <v>141</v>
      </c>
      <c r="AA3990" s="1">
        <v>401</v>
      </c>
      <c r="AB3990" s="1337">
        <v>68466.3</v>
      </c>
    </row>
    <row r="3991" spans="1:28">
      <c r="A3991" s="1336" t="s">
        <v>1843</v>
      </c>
      <c r="B3991" s="2" t="s">
        <v>1947</v>
      </c>
      <c r="C3991" s="1" t="s">
        <v>1948</v>
      </c>
      <c r="D3991" s="1" t="s">
        <v>87</v>
      </c>
      <c r="E3991" s="1">
        <v>140083</v>
      </c>
      <c r="F3991" s="1336" t="s">
        <v>117</v>
      </c>
      <c r="G3991" s="1" t="s">
        <v>32</v>
      </c>
      <c r="H3991" s="1">
        <v>418552</v>
      </c>
      <c r="I3991" s="3">
        <v>42527</v>
      </c>
      <c r="J3991" s="3">
        <v>42515</v>
      </c>
      <c r="K3991" s="3">
        <v>42536</v>
      </c>
      <c r="L3991" s="1">
        <v>221808</v>
      </c>
      <c r="M3991" s="3">
        <v>42526</v>
      </c>
      <c r="N3991" s="1" t="s">
        <v>89</v>
      </c>
      <c r="O3991" s="1">
        <v>116472</v>
      </c>
      <c r="P3991" s="1">
        <v>800</v>
      </c>
      <c r="Q3991" s="1">
        <v>35.07</v>
      </c>
      <c r="R3991" s="1337">
        <v>28056</v>
      </c>
      <c r="S3991" s="4">
        <v>-3924.81</v>
      </c>
      <c r="T3991" s="1">
        <v>35.377000000000002</v>
      </c>
      <c r="U3991" s="1337">
        <v>28301.599999999999</v>
      </c>
      <c r="V3991" s="1">
        <v>0.13789999999999999</v>
      </c>
      <c r="W3991" s="1336">
        <v>110.352</v>
      </c>
      <c r="X3991" s="1">
        <v>13</v>
      </c>
      <c r="Y3991" s="1">
        <v>141</v>
      </c>
      <c r="AA3991" s="1">
        <v>401</v>
      </c>
      <c r="AB3991" s="1336">
        <v>-245.6</v>
      </c>
    </row>
    <row r="3992" spans="1:28">
      <c r="A3992" s="1336" t="s">
        <v>1843</v>
      </c>
      <c r="B3992" s="2" t="s">
        <v>1947</v>
      </c>
      <c r="C3992" s="1" t="s">
        <v>1948</v>
      </c>
      <c r="D3992" s="1" t="s">
        <v>87</v>
      </c>
      <c r="E3992" s="1">
        <v>140083</v>
      </c>
      <c r="F3992" s="1336" t="s">
        <v>117</v>
      </c>
      <c r="G3992" s="1" t="s">
        <v>32</v>
      </c>
      <c r="H3992" s="1">
        <v>420125</v>
      </c>
      <c r="I3992" s="3">
        <v>42538</v>
      </c>
      <c r="J3992" s="3">
        <v>42515</v>
      </c>
      <c r="K3992" s="3">
        <v>42536</v>
      </c>
      <c r="L3992" s="1">
        <v>222791</v>
      </c>
      <c r="M3992" s="3">
        <v>42538</v>
      </c>
      <c r="N3992" s="1" t="s">
        <v>89</v>
      </c>
      <c r="O3992" s="1">
        <v>116472</v>
      </c>
      <c r="P3992" s="1">
        <v>200</v>
      </c>
      <c r="Q3992" s="1">
        <v>35.07</v>
      </c>
      <c r="R3992" s="1337">
        <v>7014</v>
      </c>
      <c r="S3992" s="1">
        <v>-981.2</v>
      </c>
      <c r="T3992" s="1">
        <v>35.377000000000002</v>
      </c>
      <c r="U3992" s="1337">
        <v>7075.4</v>
      </c>
      <c r="V3992" s="1">
        <v>0.13789999999999999</v>
      </c>
      <c r="W3992" s="1336">
        <v>27.588000000000001</v>
      </c>
      <c r="X3992" s="1">
        <v>13</v>
      </c>
      <c r="Y3992" s="1">
        <v>141</v>
      </c>
      <c r="AA3992" s="1">
        <v>401</v>
      </c>
      <c r="AB3992" s="1336">
        <v>-61.4</v>
      </c>
    </row>
    <row r="3993" spans="1:28">
      <c r="A3993" s="1336" t="s">
        <v>1843</v>
      </c>
      <c r="B3993" s="2" t="s">
        <v>1949</v>
      </c>
      <c r="C3993" s="1" t="s">
        <v>1948</v>
      </c>
      <c r="D3993" s="1" t="s">
        <v>76</v>
      </c>
      <c r="E3993" s="1">
        <v>140083</v>
      </c>
      <c r="F3993" s="1336" t="s">
        <v>117</v>
      </c>
      <c r="G3993" s="1" t="s">
        <v>32</v>
      </c>
      <c r="H3993" s="1">
        <v>418552</v>
      </c>
      <c r="I3993" s="3">
        <v>42527</v>
      </c>
      <c r="J3993" s="3">
        <v>42515</v>
      </c>
      <c r="K3993" s="3">
        <v>42536</v>
      </c>
      <c r="L3993" s="1">
        <v>221808</v>
      </c>
      <c r="M3993" s="3">
        <v>42526</v>
      </c>
      <c r="N3993" s="1" t="s">
        <v>89</v>
      </c>
      <c r="O3993" s="1">
        <v>116472</v>
      </c>
      <c r="P3993" s="1">
        <v>500</v>
      </c>
      <c r="Q3993" s="1">
        <v>35.07</v>
      </c>
      <c r="R3993" s="1337">
        <v>17535</v>
      </c>
      <c r="S3993" s="4">
        <v>-2453.0100000000002</v>
      </c>
      <c r="T3993" s="1">
        <v>35.377000000000002</v>
      </c>
      <c r="U3993" s="1337">
        <v>17688.5</v>
      </c>
      <c r="V3993" s="1">
        <v>0.13789999999999999</v>
      </c>
      <c r="W3993" s="1336">
        <v>68.97</v>
      </c>
      <c r="X3993" s="1">
        <v>13</v>
      </c>
      <c r="Y3993" s="1">
        <v>141</v>
      </c>
      <c r="AA3993" s="1">
        <v>401</v>
      </c>
      <c r="AB3993" s="1336">
        <v>-153.5</v>
      </c>
    </row>
    <row r="3994" spans="1:28">
      <c r="A3994" s="1336" t="s">
        <v>1843</v>
      </c>
      <c r="B3994" s="2" t="s">
        <v>1950</v>
      </c>
      <c r="C3994" s="1" t="s">
        <v>1948</v>
      </c>
      <c r="D3994" s="1" t="s">
        <v>65</v>
      </c>
      <c r="E3994" s="1">
        <v>140083</v>
      </c>
      <c r="F3994" s="1336" t="s">
        <v>117</v>
      </c>
      <c r="G3994" s="1" t="s">
        <v>32</v>
      </c>
      <c r="H3994" s="1">
        <v>418515</v>
      </c>
      <c r="I3994" s="3">
        <v>42527</v>
      </c>
      <c r="J3994" s="3">
        <v>42516</v>
      </c>
      <c r="K3994" s="3">
        <v>42537</v>
      </c>
      <c r="L3994" s="1">
        <v>221776</v>
      </c>
      <c r="M3994" s="3">
        <v>42526</v>
      </c>
      <c r="N3994" s="1" t="s">
        <v>89</v>
      </c>
      <c r="O3994" s="1">
        <v>116504</v>
      </c>
      <c r="P3994" s="1">
        <v>1000</v>
      </c>
      <c r="Q3994" s="1">
        <v>35.07</v>
      </c>
      <c r="R3994" s="1337">
        <v>35070</v>
      </c>
      <c r="S3994" s="4">
        <v>-4906.01</v>
      </c>
      <c r="T3994" s="1">
        <v>35.377000000000002</v>
      </c>
      <c r="U3994" s="1337">
        <v>35377</v>
      </c>
      <c r="V3994" s="1">
        <v>0.13789999999999999</v>
      </c>
      <c r="W3994" s="1336">
        <v>137.94</v>
      </c>
      <c r="X3994" s="1">
        <v>13</v>
      </c>
      <c r="Y3994" s="1">
        <v>141</v>
      </c>
      <c r="AA3994" s="1">
        <v>401</v>
      </c>
      <c r="AB3994" s="1336">
        <v>-307</v>
      </c>
    </row>
    <row r="3995" spans="1:28">
      <c r="A3995" s="1336" t="s">
        <v>1843</v>
      </c>
      <c r="B3995" s="2" t="s">
        <v>1951</v>
      </c>
      <c r="C3995" s="1" t="s">
        <v>1948</v>
      </c>
      <c r="D3995" s="1" t="s">
        <v>129</v>
      </c>
      <c r="E3995" s="1">
        <v>140083</v>
      </c>
      <c r="F3995" s="1336" t="s">
        <v>117</v>
      </c>
      <c r="G3995" s="1" t="s">
        <v>32</v>
      </c>
      <c r="H3995" s="1">
        <v>419162</v>
      </c>
      <c r="I3995" s="3">
        <v>42531</v>
      </c>
      <c r="J3995" s="3">
        <v>42515</v>
      </c>
      <c r="K3995" s="3">
        <v>42536</v>
      </c>
      <c r="L3995" s="1">
        <v>222216</v>
      </c>
      <c r="M3995" s="3">
        <v>42531</v>
      </c>
      <c r="N3995" s="1" t="s">
        <v>89</v>
      </c>
      <c r="O3995" s="1">
        <v>116472</v>
      </c>
      <c r="P3995" s="1">
        <v>2000</v>
      </c>
      <c r="Q3995" s="1">
        <v>35.07</v>
      </c>
      <c r="R3995" s="1337">
        <v>70140</v>
      </c>
      <c r="S3995" s="4">
        <v>-9812.02</v>
      </c>
      <c r="T3995" s="1">
        <v>35.377000000000002</v>
      </c>
      <c r="U3995" s="1337">
        <v>70754</v>
      </c>
      <c r="V3995" s="1">
        <v>0.13789999999999999</v>
      </c>
      <c r="W3995" s="1336">
        <v>275.88</v>
      </c>
      <c r="X3995" s="1">
        <v>13</v>
      </c>
      <c r="Y3995" s="1">
        <v>141</v>
      </c>
      <c r="AA3995" s="1">
        <v>401</v>
      </c>
      <c r="AB3995" s="1336">
        <v>-614</v>
      </c>
    </row>
    <row r="3996" spans="1:28">
      <c r="A3996" s="1336" t="s">
        <v>1843</v>
      </c>
      <c r="B3996" s="2" t="s">
        <v>1951</v>
      </c>
      <c r="C3996" s="1" t="s">
        <v>1948</v>
      </c>
      <c r="D3996" s="1" t="s">
        <v>129</v>
      </c>
      <c r="E3996" s="1">
        <v>140083</v>
      </c>
      <c r="F3996" s="1336" t="s">
        <v>117</v>
      </c>
      <c r="G3996" s="1" t="s">
        <v>32</v>
      </c>
      <c r="H3996" s="1">
        <v>420134</v>
      </c>
      <c r="I3996" s="3">
        <v>42538</v>
      </c>
      <c r="J3996" s="3">
        <v>42522</v>
      </c>
      <c r="K3996" s="3">
        <v>42546</v>
      </c>
      <c r="L3996" s="1">
        <v>222781</v>
      </c>
      <c r="M3996" s="3">
        <v>42538</v>
      </c>
      <c r="N3996" s="1" t="s">
        <v>89</v>
      </c>
      <c r="O3996" s="1">
        <v>116705</v>
      </c>
      <c r="P3996" s="1">
        <v>2000</v>
      </c>
      <c r="Q3996" s="1">
        <v>35.07</v>
      </c>
      <c r="R3996" s="1337">
        <v>70140</v>
      </c>
      <c r="S3996" s="4">
        <v>-9812.02</v>
      </c>
      <c r="T3996" s="1">
        <v>35.377000000000002</v>
      </c>
      <c r="U3996" s="1337">
        <v>70754</v>
      </c>
      <c r="V3996" s="1">
        <v>0.13789999999999999</v>
      </c>
      <c r="W3996" s="1336">
        <v>275.88</v>
      </c>
      <c r="X3996" s="1">
        <v>13</v>
      </c>
      <c r="Y3996" s="1">
        <v>141</v>
      </c>
      <c r="AA3996" s="1">
        <v>401</v>
      </c>
      <c r="AB3996" s="1336">
        <v>-614</v>
      </c>
    </row>
    <row r="3997" spans="1:28">
      <c r="A3997" s="1336" t="s">
        <v>1843</v>
      </c>
      <c r="B3997" s="2" t="s">
        <v>1951</v>
      </c>
      <c r="C3997" s="1" t="s">
        <v>1948</v>
      </c>
      <c r="D3997" s="1" t="s">
        <v>129</v>
      </c>
      <c r="E3997" s="1">
        <v>140083</v>
      </c>
      <c r="F3997" s="1336" t="s">
        <v>117</v>
      </c>
      <c r="G3997" s="1" t="s">
        <v>32</v>
      </c>
      <c r="H3997" s="1">
        <v>421155</v>
      </c>
      <c r="I3997" s="3">
        <v>42546</v>
      </c>
      <c r="J3997" s="3">
        <v>42529</v>
      </c>
      <c r="K3997" s="3">
        <v>42546</v>
      </c>
      <c r="L3997" s="1">
        <v>223186</v>
      </c>
      <c r="M3997" s="3">
        <v>42545</v>
      </c>
      <c r="N3997" s="1" t="s">
        <v>89</v>
      </c>
      <c r="O3997" s="1">
        <v>117005</v>
      </c>
      <c r="P3997" s="1">
        <v>2000</v>
      </c>
      <c r="Q3997" s="1">
        <v>34.21</v>
      </c>
      <c r="R3997" s="1337">
        <v>68420</v>
      </c>
      <c r="S3997" s="4">
        <v>-11532.02</v>
      </c>
      <c r="T3997" s="1">
        <v>35.377000000000002</v>
      </c>
      <c r="U3997" s="1337">
        <v>70754</v>
      </c>
      <c r="V3997" s="1">
        <v>0.13789999999999999</v>
      </c>
      <c r="W3997" s="1336">
        <v>275.88</v>
      </c>
      <c r="X3997" s="1">
        <v>13</v>
      </c>
      <c r="Y3997" s="1">
        <v>141</v>
      </c>
      <c r="AA3997" s="1">
        <v>401</v>
      </c>
      <c r="AB3997" s="1337">
        <v>-2334</v>
      </c>
    </row>
    <row r="3998" spans="1:28">
      <c r="A3998" s="1336" t="s">
        <v>1843</v>
      </c>
      <c r="B3998" s="2" t="s">
        <v>1952</v>
      </c>
      <c r="C3998" s="1" t="s">
        <v>1948</v>
      </c>
      <c r="D3998" s="1" t="s">
        <v>65</v>
      </c>
      <c r="E3998" s="1">
        <v>142060</v>
      </c>
      <c r="F3998" s="1336" t="s">
        <v>147</v>
      </c>
      <c r="G3998" s="1" t="s">
        <v>32</v>
      </c>
      <c r="H3998" s="1">
        <v>421434</v>
      </c>
      <c r="I3998" s="3">
        <v>42545</v>
      </c>
      <c r="J3998" s="3">
        <v>42500</v>
      </c>
      <c r="K3998" s="3">
        <v>42531</v>
      </c>
      <c r="N3998" s="1" t="s">
        <v>56</v>
      </c>
      <c r="O3998" s="1">
        <v>6038</v>
      </c>
      <c r="P3998" s="1">
        <v>1000</v>
      </c>
      <c r="Q3998" s="1">
        <v>40.6297</v>
      </c>
      <c r="R3998" s="1337">
        <v>40629.699999999997</v>
      </c>
      <c r="S3998" s="4">
        <v>-1708.01</v>
      </c>
      <c r="T3998" s="1">
        <v>37.466999999999999</v>
      </c>
      <c r="U3998" s="1337">
        <v>37467</v>
      </c>
      <c r="V3998" s="1">
        <v>0.13789999999999999</v>
      </c>
      <c r="W3998" s="1336">
        <v>137.94</v>
      </c>
      <c r="X3998" s="1">
        <v>13</v>
      </c>
      <c r="Y3998" s="1">
        <v>143</v>
      </c>
      <c r="AA3998" s="1">
        <v>401</v>
      </c>
      <c r="AB3998" s="1337">
        <v>3162.7</v>
      </c>
    </row>
    <row r="3999" spans="1:28">
      <c r="A3999" s="1336" t="s">
        <v>1843</v>
      </c>
      <c r="B3999" s="2" t="s">
        <v>1953</v>
      </c>
      <c r="C3999" s="1" t="s">
        <v>1954</v>
      </c>
      <c r="D3999" s="1" t="s">
        <v>65</v>
      </c>
      <c r="E3999" s="1">
        <v>130349</v>
      </c>
      <c r="F3999" s="1336" t="s">
        <v>141</v>
      </c>
      <c r="G3999" s="1" t="s">
        <v>32</v>
      </c>
      <c r="H3999" s="1">
        <v>418174</v>
      </c>
      <c r="I3999" s="3">
        <v>42523</v>
      </c>
      <c r="J3999" s="3">
        <v>42520</v>
      </c>
      <c r="K3999" s="3">
        <v>42524</v>
      </c>
      <c r="N3999" s="1" t="s">
        <v>89</v>
      </c>
      <c r="O3999" s="1">
        <v>116601</v>
      </c>
      <c r="P3999" s="1">
        <v>1000</v>
      </c>
      <c r="Q3999" s="1">
        <v>35.92</v>
      </c>
      <c r="R3999" s="1337">
        <v>35920</v>
      </c>
      <c r="S3999" s="4">
        <v>-4056.01</v>
      </c>
      <c r="T3999" s="1">
        <v>35.377000000000002</v>
      </c>
      <c r="U3999" s="1337">
        <v>35377</v>
      </c>
      <c r="V3999" s="1">
        <v>0.13789999999999999</v>
      </c>
      <c r="W3999" s="1336">
        <v>137.94</v>
      </c>
      <c r="X3999" s="1">
        <v>13</v>
      </c>
      <c r="Y3999" s="1">
        <v>141</v>
      </c>
      <c r="AA3999" s="1">
        <v>401</v>
      </c>
      <c r="AB3999" s="1336">
        <v>543</v>
      </c>
    </row>
    <row r="4000" spans="1:28">
      <c r="A4000" s="1336" t="s">
        <v>1843</v>
      </c>
      <c r="B4000" s="2" t="s">
        <v>1953</v>
      </c>
      <c r="C4000" s="1" t="s">
        <v>1954</v>
      </c>
      <c r="D4000" s="1" t="s">
        <v>65</v>
      </c>
      <c r="E4000" s="1">
        <v>140008</v>
      </c>
      <c r="F4000" s="1336" t="s">
        <v>123</v>
      </c>
      <c r="G4000" s="1" t="s">
        <v>32</v>
      </c>
      <c r="H4000" s="1">
        <v>418479</v>
      </c>
      <c r="I4000" s="3">
        <v>42525</v>
      </c>
      <c r="J4000" s="3">
        <v>42522</v>
      </c>
      <c r="K4000" s="3">
        <v>42527</v>
      </c>
      <c r="L4000" s="1">
        <v>221693</v>
      </c>
      <c r="M4000" s="3">
        <v>42524</v>
      </c>
      <c r="N4000" s="1" t="s">
        <v>89</v>
      </c>
      <c r="O4000" s="1">
        <v>116685</v>
      </c>
      <c r="P4000" s="1">
        <v>3000</v>
      </c>
      <c r="Q4000" s="1">
        <v>35.07</v>
      </c>
      <c r="R4000" s="1337">
        <v>105210</v>
      </c>
      <c r="S4000" s="4">
        <v>-14718.03</v>
      </c>
      <c r="T4000" s="1">
        <v>35.377000000000002</v>
      </c>
      <c r="U4000" s="1337">
        <v>106131</v>
      </c>
      <c r="V4000" s="1">
        <v>0.13789999999999999</v>
      </c>
      <c r="W4000" s="1336">
        <v>413.82</v>
      </c>
      <c r="X4000" s="1">
        <v>13</v>
      </c>
      <c r="Y4000" s="1">
        <v>141</v>
      </c>
      <c r="AA4000" s="1">
        <v>401</v>
      </c>
      <c r="AB4000" s="1336">
        <v>-921</v>
      </c>
    </row>
    <row r="4001" spans="1:28">
      <c r="A4001" s="1336" t="s">
        <v>1843</v>
      </c>
      <c r="B4001" s="2" t="s">
        <v>1953</v>
      </c>
      <c r="C4001" s="1" t="s">
        <v>1954</v>
      </c>
      <c r="D4001" s="1" t="s">
        <v>65</v>
      </c>
      <c r="E4001" s="1">
        <v>130140</v>
      </c>
      <c r="F4001" s="1336" t="s">
        <v>222</v>
      </c>
      <c r="G4001" s="1" t="s">
        <v>32</v>
      </c>
      <c r="H4001" s="1">
        <v>418684</v>
      </c>
      <c r="I4001" s="3">
        <v>42529</v>
      </c>
      <c r="J4001" s="3">
        <v>42520</v>
      </c>
      <c r="K4001" s="3">
        <v>42523</v>
      </c>
      <c r="N4001" s="1" t="s">
        <v>89</v>
      </c>
      <c r="O4001" s="1">
        <v>116580</v>
      </c>
      <c r="P4001" s="1">
        <v>2000</v>
      </c>
      <c r="Q4001" s="1">
        <v>35.92</v>
      </c>
      <c r="R4001" s="1337">
        <v>71840</v>
      </c>
      <c r="S4001" s="4">
        <v>-8112.02</v>
      </c>
      <c r="T4001" s="1">
        <v>35.377000000000002</v>
      </c>
      <c r="U4001" s="1337">
        <v>70754</v>
      </c>
      <c r="V4001" s="1">
        <v>0.13789999999999999</v>
      </c>
      <c r="W4001" s="1336">
        <v>275.88</v>
      </c>
      <c r="X4001" s="1">
        <v>13</v>
      </c>
      <c r="Y4001" s="1">
        <v>130</v>
      </c>
      <c r="AA4001" s="1">
        <v>401</v>
      </c>
      <c r="AB4001" s="1337">
        <v>1086</v>
      </c>
    </row>
    <row r="4002" spans="1:28">
      <c r="A4002" s="1336" t="s">
        <v>1843</v>
      </c>
      <c r="B4002" s="2" t="s">
        <v>1953</v>
      </c>
      <c r="C4002" s="1" t="s">
        <v>1954</v>
      </c>
      <c r="D4002" s="1" t="s">
        <v>65</v>
      </c>
      <c r="E4002" s="1">
        <v>130308</v>
      </c>
      <c r="F4002" s="1336" t="s">
        <v>126</v>
      </c>
      <c r="G4002" s="1" t="s">
        <v>32</v>
      </c>
      <c r="H4002" s="1">
        <v>418855</v>
      </c>
      <c r="I4002" s="3">
        <v>42530</v>
      </c>
      <c r="J4002" s="3">
        <v>42529</v>
      </c>
      <c r="K4002" s="3">
        <v>42530</v>
      </c>
      <c r="N4002" s="1" t="s">
        <v>89</v>
      </c>
      <c r="O4002" s="1">
        <v>116979</v>
      </c>
      <c r="P4002" s="1">
        <v>1000</v>
      </c>
      <c r="Q4002" s="1">
        <v>35.200000000000003</v>
      </c>
      <c r="R4002" s="1337">
        <v>35200</v>
      </c>
      <c r="S4002" s="4">
        <v>-4776.01</v>
      </c>
      <c r="T4002" s="1">
        <v>35.377000000000002</v>
      </c>
      <c r="U4002" s="1337">
        <v>35377</v>
      </c>
      <c r="V4002" s="1">
        <v>0.13789999999999999</v>
      </c>
      <c r="W4002" s="1336">
        <v>137.94</v>
      </c>
      <c r="X4002" s="1">
        <v>13</v>
      </c>
      <c r="Y4002" s="1">
        <v>141</v>
      </c>
      <c r="AA4002" s="1">
        <v>401</v>
      </c>
      <c r="AB4002" s="1336">
        <v>-177</v>
      </c>
    </row>
    <row r="4003" spans="1:28">
      <c r="A4003" s="1336" t="s">
        <v>1843</v>
      </c>
      <c r="B4003" s="2" t="s">
        <v>1953</v>
      </c>
      <c r="C4003" s="1" t="s">
        <v>1954</v>
      </c>
      <c r="D4003" s="1" t="s">
        <v>65</v>
      </c>
      <c r="E4003" s="1">
        <v>130013</v>
      </c>
      <c r="F4003" s="1336" t="s">
        <v>221</v>
      </c>
      <c r="G4003" s="1" t="s">
        <v>32</v>
      </c>
      <c r="H4003" s="1">
        <v>420320</v>
      </c>
      <c r="I4003" s="3">
        <v>42541</v>
      </c>
      <c r="J4003" s="3">
        <v>42538</v>
      </c>
      <c r="K4003" s="3">
        <v>42538</v>
      </c>
      <c r="N4003" s="1" t="s">
        <v>89</v>
      </c>
      <c r="O4003" s="1">
        <v>117285</v>
      </c>
      <c r="P4003" s="1">
        <v>1000</v>
      </c>
      <c r="Q4003" s="1">
        <v>34.85</v>
      </c>
      <c r="R4003" s="1337">
        <v>34850</v>
      </c>
      <c r="S4003" s="4">
        <v>-5126.01</v>
      </c>
      <c r="T4003" s="1">
        <v>35.377000000000002</v>
      </c>
      <c r="U4003" s="1337">
        <v>35377</v>
      </c>
      <c r="V4003" s="1">
        <v>0.13789999999999999</v>
      </c>
      <c r="W4003" s="1336">
        <v>137.94</v>
      </c>
      <c r="X4003" s="1">
        <v>13</v>
      </c>
      <c r="Y4003" s="1">
        <v>130</v>
      </c>
      <c r="AA4003" s="1">
        <v>401</v>
      </c>
      <c r="AB4003" s="1336">
        <v>-527</v>
      </c>
    </row>
    <row r="4004" spans="1:28">
      <c r="A4004" s="1336" t="s">
        <v>1843</v>
      </c>
      <c r="B4004" s="2" t="s">
        <v>1953</v>
      </c>
      <c r="C4004" s="1" t="s">
        <v>1954</v>
      </c>
      <c r="D4004" s="1" t="s">
        <v>65</v>
      </c>
      <c r="E4004" s="1">
        <v>130013</v>
      </c>
      <c r="F4004" s="1336" t="s">
        <v>221</v>
      </c>
      <c r="G4004" s="1" t="s">
        <v>32</v>
      </c>
      <c r="H4004" s="1">
        <v>420669</v>
      </c>
      <c r="I4004" s="3">
        <v>42543</v>
      </c>
      <c r="J4004" s="3">
        <v>42541</v>
      </c>
      <c r="K4004" s="3">
        <v>42542</v>
      </c>
      <c r="N4004" s="1" t="s">
        <v>89</v>
      </c>
      <c r="O4004" s="1">
        <v>117320</v>
      </c>
      <c r="P4004" s="1">
        <v>2000</v>
      </c>
      <c r="Q4004" s="1">
        <v>34.85</v>
      </c>
      <c r="R4004" s="1337">
        <v>69700</v>
      </c>
      <c r="S4004" s="4">
        <v>-10252.02</v>
      </c>
      <c r="T4004" s="1">
        <v>35.377000000000002</v>
      </c>
      <c r="U4004" s="1337">
        <v>70754</v>
      </c>
      <c r="V4004" s="1">
        <v>0.13789999999999999</v>
      </c>
      <c r="W4004" s="1336">
        <v>275.88</v>
      </c>
      <c r="X4004" s="1">
        <v>13</v>
      </c>
      <c r="Y4004" s="1">
        <v>130</v>
      </c>
      <c r="AA4004" s="1">
        <v>401</v>
      </c>
      <c r="AB4004" s="1337">
        <v>-1054</v>
      </c>
    </row>
    <row r="4005" spans="1:28">
      <c r="A4005" s="1336" t="s">
        <v>1843</v>
      </c>
      <c r="B4005" s="2" t="s">
        <v>1955</v>
      </c>
      <c r="C4005" s="1" t="s">
        <v>1954</v>
      </c>
      <c r="D4005" s="1" t="s">
        <v>129</v>
      </c>
      <c r="E4005" s="1">
        <v>130241</v>
      </c>
      <c r="F4005" s="1336" t="s">
        <v>368</v>
      </c>
      <c r="G4005" s="1" t="s">
        <v>53</v>
      </c>
      <c r="H4005" s="1">
        <v>7310</v>
      </c>
      <c r="I4005" s="3">
        <v>42535</v>
      </c>
      <c r="J4005" s="3">
        <v>42541</v>
      </c>
      <c r="K4005" s="3">
        <v>42541</v>
      </c>
      <c r="L4005" s="1">
        <v>222389</v>
      </c>
      <c r="N4005" s="1" t="s">
        <v>54</v>
      </c>
      <c r="O4005" s="1">
        <v>7501</v>
      </c>
      <c r="P4005" s="1">
        <v>-2000</v>
      </c>
      <c r="Q4005" s="1">
        <v>33.36</v>
      </c>
      <c r="R4005" s="1337">
        <v>-66720</v>
      </c>
      <c r="S4005" s="4">
        <v>13232.02</v>
      </c>
      <c r="T4005" s="1">
        <v>35.377000000000002</v>
      </c>
      <c r="U4005" s="1337">
        <v>-70754</v>
      </c>
      <c r="V4005" s="1">
        <v>0.13789999999999999</v>
      </c>
      <c r="W4005" s="1336">
        <v>-275.88</v>
      </c>
      <c r="X4005" s="1">
        <v>13</v>
      </c>
      <c r="Y4005" s="1">
        <v>135</v>
      </c>
      <c r="Z4005" s="1" t="s">
        <v>143</v>
      </c>
      <c r="AA4005" s="1">
        <v>401</v>
      </c>
      <c r="AB4005" s="1337">
        <v>4034</v>
      </c>
    </row>
    <row r="4006" spans="1:28">
      <c r="A4006" s="1336" t="s">
        <v>1843</v>
      </c>
      <c r="B4006" s="2" t="s">
        <v>1955</v>
      </c>
      <c r="C4006" s="1" t="s">
        <v>1954</v>
      </c>
      <c r="D4006" s="1" t="s">
        <v>129</v>
      </c>
      <c r="E4006" s="1">
        <v>130308</v>
      </c>
      <c r="F4006" s="1336" t="s">
        <v>126</v>
      </c>
      <c r="G4006" s="1" t="s">
        <v>32</v>
      </c>
      <c r="H4006" s="1">
        <v>417955</v>
      </c>
      <c r="I4006" s="3">
        <v>42522</v>
      </c>
      <c r="J4006" s="3">
        <v>42521</v>
      </c>
      <c r="K4006" s="3">
        <v>42522</v>
      </c>
      <c r="N4006" s="1" t="s">
        <v>89</v>
      </c>
      <c r="O4006" s="1">
        <v>116622</v>
      </c>
      <c r="P4006" s="1">
        <v>2000</v>
      </c>
      <c r="Q4006" s="1">
        <v>35.92</v>
      </c>
      <c r="R4006" s="1337">
        <v>71840</v>
      </c>
      <c r="S4006" s="4">
        <v>-8112.02</v>
      </c>
      <c r="T4006" s="1">
        <v>35.377000000000002</v>
      </c>
      <c r="U4006" s="1337">
        <v>70754</v>
      </c>
      <c r="V4006" s="1">
        <v>0.13789999999999999</v>
      </c>
      <c r="W4006" s="1336">
        <v>275.88</v>
      </c>
      <c r="X4006" s="1">
        <v>13</v>
      </c>
      <c r="Y4006" s="1">
        <v>141</v>
      </c>
      <c r="AA4006" s="1">
        <v>401</v>
      </c>
      <c r="AB4006" s="1337">
        <v>1086</v>
      </c>
    </row>
    <row r="4007" spans="1:28">
      <c r="A4007" s="1336" t="s">
        <v>1843</v>
      </c>
      <c r="B4007" s="2" t="s">
        <v>1955</v>
      </c>
      <c r="C4007" s="1" t="s">
        <v>1954</v>
      </c>
      <c r="D4007" s="1" t="s">
        <v>129</v>
      </c>
      <c r="E4007" s="1">
        <v>130325</v>
      </c>
      <c r="F4007" s="1336" t="s">
        <v>440</v>
      </c>
      <c r="G4007" s="1" t="s">
        <v>32</v>
      </c>
      <c r="H4007" s="1">
        <v>418706</v>
      </c>
      <c r="I4007" s="3">
        <v>42530</v>
      </c>
      <c r="J4007" s="3">
        <v>42528</v>
      </c>
      <c r="K4007" s="3">
        <v>42530</v>
      </c>
      <c r="N4007" s="1" t="s">
        <v>89</v>
      </c>
      <c r="O4007" s="1">
        <v>116905</v>
      </c>
      <c r="P4007" s="1">
        <v>2000</v>
      </c>
      <c r="Q4007" s="1">
        <v>34.72</v>
      </c>
      <c r="R4007" s="1337">
        <v>69440</v>
      </c>
      <c r="S4007" s="4">
        <v>-10512.02</v>
      </c>
      <c r="T4007" s="1">
        <v>35.377000000000002</v>
      </c>
      <c r="U4007" s="1337">
        <v>70754</v>
      </c>
      <c r="V4007" s="1">
        <v>0.13789999999999999</v>
      </c>
      <c r="W4007" s="1336">
        <v>275.88</v>
      </c>
      <c r="X4007" s="1">
        <v>13</v>
      </c>
      <c r="Y4007" s="1">
        <v>135</v>
      </c>
      <c r="Z4007" s="1" t="s">
        <v>143</v>
      </c>
      <c r="AA4007" s="1">
        <v>401</v>
      </c>
      <c r="AB4007" s="1337">
        <v>-1314</v>
      </c>
    </row>
    <row r="4008" spans="1:28">
      <c r="A4008" s="1336" t="s">
        <v>1843</v>
      </c>
      <c r="B4008" s="2" t="s">
        <v>1955</v>
      </c>
      <c r="C4008" s="1" t="s">
        <v>1954</v>
      </c>
      <c r="D4008" s="1" t="s">
        <v>129</v>
      </c>
      <c r="E4008" s="1">
        <v>130339</v>
      </c>
      <c r="F4008" s="1336" t="s">
        <v>258</v>
      </c>
      <c r="G4008" s="1" t="s">
        <v>32</v>
      </c>
      <c r="H4008" s="1">
        <v>418989</v>
      </c>
      <c r="I4008" s="3">
        <v>42530</v>
      </c>
      <c r="J4008" s="3">
        <v>42527</v>
      </c>
      <c r="K4008" s="3">
        <v>42528</v>
      </c>
      <c r="L4008" s="1">
        <v>222096</v>
      </c>
      <c r="M4008" s="3">
        <v>42529</v>
      </c>
      <c r="N4008" s="1" t="s">
        <v>89</v>
      </c>
      <c r="O4008" s="1">
        <v>116832</v>
      </c>
      <c r="P4008" s="1">
        <v>2000</v>
      </c>
      <c r="Q4008" s="1">
        <v>33.659999999999997</v>
      </c>
      <c r="R4008" s="1337">
        <v>67320</v>
      </c>
      <c r="S4008" s="4">
        <v>-12632.02</v>
      </c>
      <c r="T4008" s="1">
        <v>35.377000000000002</v>
      </c>
      <c r="U4008" s="1337">
        <v>70754</v>
      </c>
      <c r="V4008" s="1">
        <v>0.13789999999999999</v>
      </c>
      <c r="W4008" s="1336">
        <v>275.88</v>
      </c>
      <c r="X4008" s="1">
        <v>13</v>
      </c>
      <c r="Y4008" s="1">
        <v>135</v>
      </c>
      <c r="Z4008" s="1" t="s">
        <v>259</v>
      </c>
      <c r="AA4008" s="1">
        <v>401</v>
      </c>
      <c r="AB4008" s="1337">
        <v>-3434</v>
      </c>
    </row>
    <row r="4009" spans="1:28">
      <c r="A4009" s="1336" t="s">
        <v>1843</v>
      </c>
      <c r="B4009" s="2" t="s">
        <v>1955</v>
      </c>
      <c r="C4009" s="1" t="s">
        <v>1954</v>
      </c>
      <c r="D4009" s="1" t="s">
        <v>129</v>
      </c>
      <c r="E4009" s="1">
        <v>130241</v>
      </c>
      <c r="F4009" s="1336" t="s">
        <v>368</v>
      </c>
      <c r="G4009" s="1" t="s">
        <v>32</v>
      </c>
      <c r="H4009" s="1">
        <v>418995</v>
      </c>
      <c r="I4009" s="3">
        <v>42530</v>
      </c>
      <c r="J4009" s="3">
        <v>42528</v>
      </c>
      <c r="K4009" s="3">
        <v>42529</v>
      </c>
      <c r="L4009" s="1">
        <v>222115</v>
      </c>
      <c r="M4009" s="3">
        <v>42529</v>
      </c>
      <c r="N4009" s="1" t="s">
        <v>89</v>
      </c>
      <c r="O4009" s="1">
        <v>116878</v>
      </c>
      <c r="P4009" s="1">
        <v>2000</v>
      </c>
      <c r="Q4009" s="1">
        <v>33.36</v>
      </c>
      <c r="R4009" s="1337">
        <v>66720</v>
      </c>
      <c r="S4009" s="4">
        <v>-13232.02</v>
      </c>
      <c r="T4009" s="1">
        <v>35.377000000000002</v>
      </c>
      <c r="U4009" s="1337">
        <v>70754</v>
      </c>
      <c r="V4009" s="1">
        <v>0.13789999999999999</v>
      </c>
      <c r="W4009" s="1336">
        <v>275.88</v>
      </c>
      <c r="X4009" s="1">
        <v>13</v>
      </c>
      <c r="Y4009" s="1">
        <v>135</v>
      </c>
      <c r="Z4009" s="1" t="s">
        <v>143</v>
      </c>
      <c r="AA4009" s="1">
        <v>401</v>
      </c>
      <c r="AB4009" s="1337">
        <v>-4034</v>
      </c>
    </row>
    <row r="4010" spans="1:28">
      <c r="A4010" s="1336" t="s">
        <v>1843</v>
      </c>
      <c r="B4010" s="2" t="s">
        <v>1955</v>
      </c>
      <c r="C4010" s="1" t="s">
        <v>1954</v>
      </c>
      <c r="D4010" s="1" t="s">
        <v>129</v>
      </c>
      <c r="E4010" s="1">
        <v>130241</v>
      </c>
      <c r="F4010" s="1336" t="s">
        <v>368</v>
      </c>
      <c r="G4010" s="1" t="s">
        <v>32</v>
      </c>
      <c r="H4010" s="1">
        <v>419497</v>
      </c>
      <c r="I4010" s="3">
        <v>42534</v>
      </c>
      <c r="J4010" s="3">
        <v>42528</v>
      </c>
      <c r="K4010" s="3">
        <v>42529</v>
      </c>
      <c r="L4010" s="1">
        <v>222389</v>
      </c>
      <c r="M4010" s="3">
        <v>42534</v>
      </c>
      <c r="N4010" s="1" t="s">
        <v>89</v>
      </c>
      <c r="O4010" s="1">
        <v>116896</v>
      </c>
      <c r="P4010" s="1">
        <v>2000</v>
      </c>
      <c r="Q4010" s="1">
        <v>33.36</v>
      </c>
      <c r="R4010" s="1337">
        <v>66720</v>
      </c>
      <c r="S4010" s="4">
        <v>-13232.02</v>
      </c>
      <c r="T4010" s="1">
        <v>35.377000000000002</v>
      </c>
      <c r="U4010" s="1337">
        <v>70754</v>
      </c>
      <c r="V4010" s="1">
        <v>0.13789999999999999</v>
      </c>
      <c r="W4010" s="1336">
        <v>275.88</v>
      </c>
      <c r="X4010" s="1">
        <v>13</v>
      </c>
      <c r="Y4010" s="1">
        <v>135</v>
      </c>
      <c r="Z4010" s="1" t="s">
        <v>143</v>
      </c>
      <c r="AA4010" s="1">
        <v>401</v>
      </c>
      <c r="AB4010" s="1337">
        <v>-4034</v>
      </c>
    </row>
    <row r="4011" spans="1:28">
      <c r="A4011" s="1336" t="s">
        <v>1843</v>
      </c>
      <c r="B4011" s="2" t="s">
        <v>1955</v>
      </c>
      <c r="C4011" s="1" t="s">
        <v>1954</v>
      </c>
      <c r="D4011" s="1" t="s">
        <v>129</v>
      </c>
      <c r="E4011" s="1">
        <v>130241</v>
      </c>
      <c r="F4011" s="1336" t="s">
        <v>368</v>
      </c>
      <c r="G4011" s="1" t="s">
        <v>32</v>
      </c>
      <c r="H4011" s="1">
        <v>419846</v>
      </c>
      <c r="I4011" s="3">
        <v>42536</v>
      </c>
      <c r="J4011" s="3">
        <v>42528</v>
      </c>
      <c r="K4011" s="3">
        <v>42529</v>
      </c>
      <c r="L4011" s="1">
        <v>222480</v>
      </c>
      <c r="M4011" s="3">
        <v>42534</v>
      </c>
      <c r="N4011" s="1" t="s">
        <v>89</v>
      </c>
      <c r="O4011" s="1">
        <v>116958</v>
      </c>
      <c r="P4011" s="1">
        <v>2000</v>
      </c>
      <c r="Q4011" s="1">
        <v>33.36</v>
      </c>
      <c r="R4011" s="1337">
        <v>66720</v>
      </c>
      <c r="S4011" s="4">
        <v>-13232.02</v>
      </c>
      <c r="T4011" s="1">
        <v>35.377000000000002</v>
      </c>
      <c r="U4011" s="1337">
        <v>70754</v>
      </c>
      <c r="V4011" s="1">
        <v>0.13789999999999999</v>
      </c>
      <c r="W4011" s="1336">
        <v>275.88</v>
      </c>
      <c r="X4011" s="1">
        <v>13</v>
      </c>
      <c r="Y4011" s="1">
        <v>135</v>
      </c>
      <c r="Z4011" s="1" t="s">
        <v>143</v>
      </c>
      <c r="AA4011" s="1">
        <v>401</v>
      </c>
      <c r="AB4011" s="1337">
        <v>-4034</v>
      </c>
    </row>
    <row r="4012" spans="1:28">
      <c r="A4012" s="1336" t="s">
        <v>1843</v>
      </c>
      <c r="B4012" s="2" t="s">
        <v>1955</v>
      </c>
      <c r="C4012" s="1" t="s">
        <v>1954</v>
      </c>
      <c r="D4012" s="1" t="s">
        <v>129</v>
      </c>
      <c r="E4012" s="1">
        <v>130241</v>
      </c>
      <c r="F4012" s="1336" t="s">
        <v>368</v>
      </c>
      <c r="G4012" s="1" t="s">
        <v>32</v>
      </c>
      <c r="H4012" s="1">
        <v>420302</v>
      </c>
      <c r="I4012" s="3">
        <v>42535</v>
      </c>
      <c r="J4012" s="3">
        <v>42541</v>
      </c>
      <c r="K4012" s="3">
        <v>42541</v>
      </c>
      <c r="N4012" s="1" t="s">
        <v>89</v>
      </c>
      <c r="O4012" s="1">
        <v>117332</v>
      </c>
      <c r="P4012" s="1">
        <v>2000</v>
      </c>
      <c r="Q4012" s="1">
        <v>33.36</v>
      </c>
      <c r="R4012" s="1337">
        <v>66720</v>
      </c>
      <c r="S4012" s="4">
        <v>-13232.02</v>
      </c>
      <c r="T4012" s="1">
        <v>35.377000000000002</v>
      </c>
      <c r="U4012" s="1337">
        <v>70754</v>
      </c>
      <c r="V4012" s="1">
        <v>0.13789999999999999</v>
      </c>
      <c r="W4012" s="1336">
        <v>275.88</v>
      </c>
      <c r="X4012" s="1">
        <v>13</v>
      </c>
      <c r="Y4012" s="1">
        <v>135</v>
      </c>
      <c r="Z4012" s="1" t="s">
        <v>143</v>
      </c>
      <c r="AA4012" s="1">
        <v>401</v>
      </c>
      <c r="AB4012" s="1337">
        <v>-4034</v>
      </c>
    </row>
    <row r="4013" spans="1:28">
      <c r="A4013" s="1336" t="s">
        <v>1843</v>
      </c>
      <c r="B4013" s="2" t="s">
        <v>1955</v>
      </c>
      <c r="C4013" s="1" t="s">
        <v>1954</v>
      </c>
      <c r="D4013" s="1" t="s">
        <v>129</v>
      </c>
      <c r="E4013" s="1">
        <v>130308</v>
      </c>
      <c r="F4013" s="1336" t="s">
        <v>126</v>
      </c>
      <c r="G4013" s="1" t="s">
        <v>32</v>
      </c>
      <c r="H4013" s="1">
        <v>421091</v>
      </c>
      <c r="I4013" s="3">
        <v>42548</v>
      </c>
      <c r="J4013" s="3">
        <v>42530</v>
      </c>
      <c r="K4013" s="3">
        <v>42546</v>
      </c>
      <c r="N4013" s="1" t="s">
        <v>89</v>
      </c>
      <c r="O4013" s="1">
        <v>117084</v>
      </c>
      <c r="P4013" s="1">
        <v>2000</v>
      </c>
      <c r="Q4013" s="1">
        <v>35.200000000000003</v>
      </c>
      <c r="R4013" s="1337">
        <v>70400</v>
      </c>
      <c r="S4013" s="4">
        <v>-9552.02</v>
      </c>
      <c r="T4013" s="1">
        <v>35.377000000000002</v>
      </c>
      <c r="U4013" s="1337">
        <v>70754</v>
      </c>
      <c r="V4013" s="1">
        <v>0.13789999999999999</v>
      </c>
      <c r="W4013" s="1336">
        <v>275.88</v>
      </c>
      <c r="X4013" s="1">
        <v>13</v>
      </c>
      <c r="Y4013" s="1">
        <v>141</v>
      </c>
      <c r="AA4013" s="1">
        <v>401</v>
      </c>
      <c r="AB4013" s="1336">
        <v>-354</v>
      </c>
    </row>
    <row r="4014" spans="1:28">
      <c r="A4014" s="1336" t="s">
        <v>1843</v>
      </c>
      <c r="B4014" s="2" t="s">
        <v>1956</v>
      </c>
      <c r="C4014" s="1" t="s">
        <v>1954</v>
      </c>
      <c r="D4014" s="1" t="s">
        <v>131</v>
      </c>
      <c r="E4014" s="1">
        <v>130001</v>
      </c>
      <c r="F4014" s="1336" t="s">
        <v>132</v>
      </c>
      <c r="G4014" s="1" t="s">
        <v>32</v>
      </c>
      <c r="H4014" s="1">
        <v>420527</v>
      </c>
      <c r="I4014" s="3">
        <v>42543</v>
      </c>
      <c r="J4014" s="3">
        <v>42528</v>
      </c>
      <c r="K4014" s="3">
        <v>42546</v>
      </c>
      <c r="N4014" s="1" t="s">
        <v>89</v>
      </c>
      <c r="O4014" s="1">
        <v>116932</v>
      </c>
      <c r="P4014" s="1">
        <v>3000</v>
      </c>
      <c r="Q4014" s="1">
        <v>35.07</v>
      </c>
      <c r="R4014" s="1337">
        <v>105210</v>
      </c>
      <c r="S4014" s="4">
        <v>-14718.03</v>
      </c>
      <c r="T4014" s="1">
        <v>35.377000000000002</v>
      </c>
      <c r="U4014" s="1337">
        <v>106131</v>
      </c>
      <c r="V4014" s="1">
        <v>0.13789999999999999</v>
      </c>
      <c r="W4014" s="1336">
        <v>413.82</v>
      </c>
      <c r="X4014" s="1">
        <v>13</v>
      </c>
      <c r="Y4014" s="1">
        <v>130</v>
      </c>
      <c r="AA4014" s="1">
        <v>401</v>
      </c>
      <c r="AB4014" s="1336">
        <v>-921</v>
      </c>
    </row>
    <row r="4015" spans="1:28">
      <c r="A4015" s="1336" t="s">
        <v>1843</v>
      </c>
      <c r="B4015" s="2" t="s">
        <v>1956</v>
      </c>
      <c r="C4015" s="1" t="s">
        <v>1954</v>
      </c>
      <c r="D4015" s="1" t="s">
        <v>131</v>
      </c>
      <c r="E4015" s="1">
        <v>130001</v>
      </c>
      <c r="F4015" s="1336" t="s">
        <v>132</v>
      </c>
      <c r="G4015" s="1" t="s">
        <v>32</v>
      </c>
      <c r="H4015" s="1">
        <v>420794</v>
      </c>
      <c r="I4015" s="3">
        <v>42545</v>
      </c>
      <c r="J4015" s="3">
        <v>42528</v>
      </c>
      <c r="K4015" s="3">
        <v>42546</v>
      </c>
      <c r="N4015" s="1" t="s">
        <v>89</v>
      </c>
      <c r="O4015" s="1">
        <v>116932</v>
      </c>
      <c r="P4015" s="1">
        <v>6000</v>
      </c>
      <c r="Q4015" s="1">
        <v>35.07</v>
      </c>
      <c r="R4015" s="1337">
        <v>210420</v>
      </c>
      <c r="S4015" s="4">
        <v>-29436.06</v>
      </c>
      <c r="T4015" s="1">
        <v>35.377000000000002</v>
      </c>
      <c r="U4015" s="1337">
        <v>212262</v>
      </c>
      <c r="V4015" s="1">
        <v>0.13789999999999999</v>
      </c>
      <c r="W4015" s="1336">
        <v>827.64</v>
      </c>
      <c r="X4015" s="1">
        <v>13</v>
      </c>
      <c r="Y4015" s="1">
        <v>130</v>
      </c>
      <c r="AA4015" s="1">
        <v>401</v>
      </c>
      <c r="AB4015" s="1337">
        <v>-1842</v>
      </c>
    </row>
    <row r="4016" spans="1:28">
      <c r="A4016" s="1336" t="s">
        <v>1843</v>
      </c>
      <c r="B4016" s="2" t="s">
        <v>1957</v>
      </c>
      <c r="C4016" s="1" t="s">
        <v>1848</v>
      </c>
      <c r="D4016" s="1" t="s">
        <v>1958</v>
      </c>
      <c r="E4016" s="1">
        <v>140008</v>
      </c>
      <c r="F4016" s="1336" t="s">
        <v>123</v>
      </c>
      <c r="G4016" s="1" t="s">
        <v>32</v>
      </c>
      <c r="H4016" s="1">
        <v>419739</v>
      </c>
      <c r="I4016" s="3">
        <v>42535</v>
      </c>
      <c r="J4016" s="3">
        <v>42531</v>
      </c>
      <c r="K4016" s="3">
        <v>42531</v>
      </c>
      <c r="L4016" s="1">
        <v>222499</v>
      </c>
      <c r="M4016" s="3">
        <v>42535</v>
      </c>
      <c r="N4016" s="1" t="s">
        <v>89</v>
      </c>
      <c r="O4016" s="1">
        <v>117128</v>
      </c>
      <c r="P4016" s="1">
        <v>40</v>
      </c>
      <c r="Q4016" s="1">
        <v>377.69</v>
      </c>
      <c r="R4016" s="1337">
        <v>15107.6</v>
      </c>
      <c r="S4016" s="1">
        <v>669.95</v>
      </c>
      <c r="T4016" s="1">
        <v>319.41699999999997</v>
      </c>
      <c r="U4016" s="1337">
        <v>12776.68</v>
      </c>
      <c r="V4016" s="1">
        <v>1.5778000000000001</v>
      </c>
      <c r="W4016" s="1336">
        <v>63.113599999999998</v>
      </c>
      <c r="X4016" s="1">
        <v>13</v>
      </c>
      <c r="Y4016" s="1">
        <v>141</v>
      </c>
      <c r="AA4016" s="1">
        <v>401</v>
      </c>
      <c r="AB4016" s="1337">
        <v>2330.92</v>
      </c>
    </row>
    <row r="4017" spans="1:28">
      <c r="A4017" s="1336" t="s">
        <v>1843</v>
      </c>
      <c r="B4017" s="2" t="s">
        <v>1959</v>
      </c>
      <c r="C4017" s="1" t="s">
        <v>1848</v>
      </c>
      <c r="D4017" s="1" t="s">
        <v>1960</v>
      </c>
      <c r="E4017" s="1">
        <v>140008</v>
      </c>
      <c r="F4017" s="1336" t="s">
        <v>123</v>
      </c>
      <c r="G4017" s="1" t="s">
        <v>32</v>
      </c>
      <c r="H4017" s="1">
        <v>420913</v>
      </c>
      <c r="I4017" s="3">
        <v>42544</v>
      </c>
      <c r="J4017" s="3">
        <v>42541</v>
      </c>
      <c r="K4017" s="3">
        <v>42541</v>
      </c>
      <c r="L4017" s="1">
        <v>223030</v>
      </c>
      <c r="M4017" s="3">
        <v>42543</v>
      </c>
      <c r="N4017" s="1" t="s">
        <v>89</v>
      </c>
      <c r="O4017" s="1">
        <v>117356</v>
      </c>
      <c r="P4017" s="1">
        <v>114</v>
      </c>
      <c r="Q4017" s="1">
        <v>372.42</v>
      </c>
      <c r="R4017" s="1337">
        <v>42455.88</v>
      </c>
      <c r="S4017" s="4">
        <v>1308.58</v>
      </c>
      <c r="T4017" s="1">
        <v>319.41699999999997</v>
      </c>
      <c r="U4017" s="1337">
        <v>36413.54</v>
      </c>
      <c r="V4017" s="1">
        <v>1.5778000000000001</v>
      </c>
      <c r="W4017" s="1336">
        <v>179.87379999999999</v>
      </c>
      <c r="X4017" s="1">
        <v>13</v>
      </c>
      <c r="Y4017" s="1">
        <v>141</v>
      </c>
      <c r="AA4017" s="1">
        <v>401</v>
      </c>
      <c r="AB4017" s="1337">
        <v>6042.34</v>
      </c>
    </row>
    <row r="4018" spans="1:28">
      <c r="A4018" s="1336" t="s">
        <v>1843</v>
      </c>
      <c r="B4018" s="2" t="s">
        <v>1961</v>
      </c>
      <c r="C4018" s="1" t="s">
        <v>1848</v>
      </c>
      <c r="D4018" s="1" t="s">
        <v>1962</v>
      </c>
      <c r="E4018" s="1">
        <v>130365</v>
      </c>
      <c r="F4018" s="1336" t="s">
        <v>432</v>
      </c>
      <c r="G4018" s="1" t="s">
        <v>32</v>
      </c>
      <c r="H4018" s="1">
        <v>419466</v>
      </c>
      <c r="I4018" s="3">
        <v>42534</v>
      </c>
      <c r="J4018" s="3">
        <v>42531</v>
      </c>
      <c r="K4018" s="3">
        <v>42531</v>
      </c>
      <c r="L4018" s="1">
        <v>222418</v>
      </c>
      <c r="M4018" s="3">
        <v>42534</v>
      </c>
      <c r="N4018" s="1" t="s">
        <v>89</v>
      </c>
      <c r="O4018" s="1">
        <v>117118</v>
      </c>
      <c r="P4018" s="1">
        <v>120</v>
      </c>
      <c r="Q4018" s="1">
        <v>372.42</v>
      </c>
      <c r="R4018" s="1337">
        <v>44690.400000000001</v>
      </c>
      <c r="S4018" s="4">
        <v>1377.45</v>
      </c>
      <c r="T4018" s="1">
        <v>319.41699999999997</v>
      </c>
      <c r="U4018" s="1337">
        <v>38330.04</v>
      </c>
      <c r="V4018" s="1">
        <v>1.5778000000000001</v>
      </c>
      <c r="W4018" s="1336">
        <v>189.3408</v>
      </c>
      <c r="X4018" s="1">
        <v>13</v>
      </c>
      <c r="Y4018" s="1">
        <v>135</v>
      </c>
      <c r="Z4018" s="1" t="s">
        <v>90</v>
      </c>
      <c r="AA4018" s="1">
        <v>401</v>
      </c>
      <c r="AB4018" s="1337">
        <v>6360.36</v>
      </c>
    </row>
    <row r="4019" spans="1:28">
      <c r="A4019" s="1336" t="s">
        <v>1843</v>
      </c>
      <c r="B4019" s="2" t="s">
        <v>1963</v>
      </c>
      <c r="C4019" s="1" t="s">
        <v>1848</v>
      </c>
      <c r="D4019" s="1" t="s">
        <v>1964</v>
      </c>
      <c r="E4019" s="1">
        <v>130322</v>
      </c>
      <c r="F4019" s="1336" t="s">
        <v>142</v>
      </c>
      <c r="G4019" s="1" t="s">
        <v>53</v>
      </c>
      <c r="H4019" s="1">
        <v>7341</v>
      </c>
      <c r="I4019" s="3">
        <v>42539</v>
      </c>
      <c r="J4019" s="3">
        <v>42550</v>
      </c>
      <c r="K4019" s="3">
        <v>42550</v>
      </c>
      <c r="L4019" s="1">
        <v>222818</v>
      </c>
      <c r="N4019" s="1" t="s">
        <v>54</v>
      </c>
      <c r="O4019" s="1">
        <v>7535</v>
      </c>
      <c r="P4019" s="1">
        <v>-130</v>
      </c>
      <c r="Q4019" s="1">
        <v>372.42</v>
      </c>
      <c r="R4019" s="1337">
        <v>-48414.6</v>
      </c>
      <c r="S4019" s="4">
        <v>-1492.24</v>
      </c>
      <c r="T4019" s="1">
        <v>319.41699999999997</v>
      </c>
      <c r="U4019" s="1337">
        <v>-41524.21</v>
      </c>
      <c r="V4019" s="1">
        <v>1.5778000000000001</v>
      </c>
      <c r="W4019" s="1336">
        <v>-205.11920000000001</v>
      </c>
      <c r="X4019" s="1">
        <v>13</v>
      </c>
      <c r="Y4019" s="1">
        <v>135</v>
      </c>
      <c r="Z4019" s="1" t="s">
        <v>143</v>
      </c>
      <c r="AA4019" s="1">
        <v>401</v>
      </c>
      <c r="AB4019" s="1337">
        <v>-6890.39</v>
      </c>
    </row>
    <row r="4020" spans="1:28">
      <c r="A4020" s="1336" t="s">
        <v>1843</v>
      </c>
      <c r="B4020" s="2" t="s">
        <v>1963</v>
      </c>
      <c r="C4020" s="1" t="s">
        <v>1848</v>
      </c>
      <c r="D4020" s="1" t="s">
        <v>1964</v>
      </c>
      <c r="E4020" s="1">
        <v>130322</v>
      </c>
      <c r="F4020" s="1336" t="s">
        <v>142</v>
      </c>
      <c r="G4020" s="1" t="s">
        <v>32</v>
      </c>
      <c r="H4020" s="1">
        <v>420228</v>
      </c>
      <c r="I4020" s="3">
        <v>42539</v>
      </c>
      <c r="J4020" s="3">
        <v>42538</v>
      </c>
      <c r="K4020" s="3">
        <v>42539</v>
      </c>
      <c r="L4020" s="1">
        <v>222818</v>
      </c>
      <c r="M4020" s="3">
        <v>42538</v>
      </c>
      <c r="N4020" s="1" t="s">
        <v>89</v>
      </c>
      <c r="O4020" s="1">
        <v>117314</v>
      </c>
      <c r="P4020" s="1">
        <v>130</v>
      </c>
      <c r="Q4020" s="1">
        <v>372.42</v>
      </c>
      <c r="R4020" s="1337">
        <v>48414.6</v>
      </c>
      <c r="S4020" s="4">
        <v>1492.24</v>
      </c>
      <c r="T4020" s="1">
        <v>319.41699999999997</v>
      </c>
      <c r="U4020" s="1337">
        <v>41524.21</v>
      </c>
      <c r="V4020" s="1">
        <v>1.5778000000000001</v>
      </c>
      <c r="W4020" s="1336">
        <v>205.11920000000001</v>
      </c>
      <c r="X4020" s="1">
        <v>13</v>
      </c>
      <c r="Y4020" s="1">
        <v>135</v>
      </c>
      <c r="Z4020" s="1" t="s">
        <v>143</v>
      </c>
      <c r="AA4020" s="1">
        <v>401</v>
      </c>
      <c r="AB4020" s="1337">
        <v>6890.39</v>
      </c>
    </row>
    <row r="4021" spans="1:28">
      <c r="A4021" s="1336" t="s">
        <v>1843</v>
      </c>
      <c r="B4021" s="2" t="s">
        <v>1963</v>
      </c>
      <c r="C4021" s="1" t="s">
        <v>1848</v>
      </c>
      <c r="D4021" s="1" t="s">
        <v>1964</v>
      </c>
      <c r="E4021" s="1">
        <v>130322</v>
      </c>
      <c r="F4021" s="1336" t="s">
        <v>142</v>
      </c>
      <c r="G4021" s="1" t="s">
        <v>32</v>
      </c>
      <c r="H4021" s="1">
        <v>421415</v>
      </c>
      <c r="I4021" s="3">
        <v>42539</v>
      </c>
      <c r="J4021" s="3">
        <v>42550</v>
      </c>
      <c r="K4021" s="3">
        <v>42550</v>
      </c>
      <c r="N4021" s="1" t="s">
        <v>89</v>
      </c>
      <c r="O4021" s="1">
        <v>117583</v>
      </c>
      <c r="P4021" s="1">
        <v>130</v>
      </c>
      <c r="Q4021" s="1">
        <v>359.7</v>
      </c>
      <c r="R4021" s="1337">
        <v>46761</v>
      </c>
      <c r="S4021" s="1">
        <v>-161.36000000000001</v>
      </c>
      <c r="T4021" s="1">
        <v>319.41699999999997</v>
      </c>
      <c r="U4021" s="1337">
        <v>41524.21</v>
      </c>
      <c r="V4021" s="1">
        <v>1.5778000000000001</v>
      </c>
      <c r="W4021" s="1336">
        <v>205.11920000000001</v>
      </c>
      <c r="X4021" s="1">
        <v>13</v>
      </c>
      <c r="Y4021" s="1">
        <v>135</v>
      </c>
      <c r="Z4021" s="1" t="s">
        <v>143</v>
      </c>
      <c r="AA4021" s="1">
        <v>401</v>
      </c>
      <c r="AB4021" s="1337">
        <v>5236.79</v>
      </c>
    </row>
    <row r="4022" spans="1:28">
      <c r="A4022" s="1336" t="s">
        <v>1843</v>
      </c>
      <c r="B4022" s="2" t="s">
        <v>1965</v>
      </c>
      <c r="C4022" s="1" t="s">
        <v>1848</v>
      </c>
      <c r="D4022" s="1" t="s">
        <v>87</v>
      </c>
      <c r="E4022" s="1">
        <v>140083</v>
      </c>
      <c r="F4022" s="1336" t="s">
        <v>117</v>
      </c>
      <c r="G4022" s="1" t="s">
        <v>32</v>
      </c>
      <c r="H4022" s="1">
        <v>418299</v>
      </c>
      <c r="I4022" s="3">
        <v>42524</v>
      </c>
      <c r="J4022" s="3">
        <v>42522</v>
      </c>
      <c r="K4022" s="3">
        <v>42522</v>
      </c>
      <c r="L4022" s="1">
        <v>221592</v>
      </c>
      <c r="M4022" s="3">
        <v>42523</v>
      </c>
      <c r="N4022" s="1" t="s">
        <v>89</v>
      </c>
      <c r="O4022" s="1">
        <v>116690</v>
      </c>
      <c r="P4022" s="1">
        <v>200</v>
      </c>
      <c r="Q4022" s="1">
        <v>372.42</v>
      </c>
      <c r="R4022" s="1337">
        <v>74484</v>
      </c>
      <c r="S4022" s="4">
        <v>2295.7600000000002</v>
      </c>
      <c r="T4022" s="1">
        <v>319.41699999999997</v>
      </c>
      <c r="U4022" s="1337">
        <v>63883.4</v>
      </c>
      <c r="V4022" s="1">
        <v>1.5778000000000001</v>
      </c>
      <c r="W4022" s="1336">
        <v>315.56799999999998</v>
      </c>
      <c r="X4022" s="1">
        <v>13</v>
      </c>
      <c r="Y4022" s="1">
        <v>141</v>
      </c>
      <c r="AA4022" s="1">
        <v>401</v>
      </c>
      <c r="AB4022" s="1337">
        <v>10600.6</v>
      </c>
    </row>
    <row r="4023" spans="1:28">
      <c r="A4023" s="1336" t="s">
        <v>1843</v>
      </c>
      <c r="B4023" s="2" t="s">
        <v>1966</v>
      </c>
      <c r="C4023" s="1" t="s">
        <v>1848</v>
      </c>
      <c r="D4023" s="1" t="s">
        <v>655</v>
      </c>
      <c r="E4023" s="1">
        <v>130140</v>
      </c>
      <c r="F4023" s="1336" t="s">
        <v>222</v>
      </c>
      <c r="G4023" s="1" t="s">
        <v>32</v>
      </c>
      <c r="H4023" s="1">
        <v>419111</v>
      </c>
      <c r="I4023" s="3">
        <v>42531</v>
      </c>
      <c r="J4023" s="3">
        <v>42531</v>
      </c>
      <c r="K4023" s="3">
        <v>42531</v>
      </c>
      <c r="N4023" s="1" t="s">
        <v>89</v>
      </c>
      <c r="O4023" s="1">
        <v>117101</v>
      </c>
      <c r="P4023" s="1">
        <v>280</v>
      </c>
      <c r="Q4023" s="1">
        <v>372.42</v>
      </c>
      <c r="R4023" s="1337">
        <v>104277.6</v>
      </c>
      <c r="S4023" s="4">
        <v>3214.06</v>
      </c>
      <c r="T4023" s="1">
        <v>319.41699999999997</v>
      </c>
      <c r="U4023" s="1337">
        <v>89436.76</v>
      </c>
      <c r="V4023" s="1">
        <v>1.5778000000000001</v>
      </c>
      <c r="W4023" s="1336">
        <v>441.79520000000002</v>
      </c>
      <c r="X4023" s="1">
        <v>13</v>
      </c>
      <c r="Y4023" s="1">
        <v>130</v>
      </c>
      <c r="AA4023" s="1">
        <v>401</v>
      </c>
      <c r="AB4023" s="1337">
        <v>14840.84</v>
      </c>
    </row>
    <row r="4024" spans="1:28">
      <c r="A4024" s="1336" t="s">
        <v>1843</v>
      </c>
      <c r="B4024" s="2" t="s">
        <v>1967</v>
      </c>
      <c r="C4024" s="1" t="s">
        <v>1848</v>
      </c>
      <c r="D4024" s="1" t="s">
        <v>1308</v>
      </c>
      <c r="E4024" s="1">
        <v>140083</v>
      </c>
      <c r="F4024" s="1336" t="s">
        <v>117</v>
      </c>
      <c r="G4024" s="1" t="s">
        <v>32</v>
      </c>
      <c r="H4024" s="1">
        <v>419175</v>
      </c>
      <c r="I4024" s="3">
        <v>42531</v>
      </c>
      <c r="J4024" s="3">
        <v>42522</v>
      </c>
      <c r="K4024" s="3">
        <v>42522</v>
      </c>
      <c r="L4024" s="1">
        <v>222168</v>
      </c>
      <c r="M4024" s="3">
        <v>42530</v>
      </c>
      <c r="N4024" s="1" t="s">
        <v>89</v>
      </c>
      <c r="O4024" s="1">
        <v>116691</v>
      </c>
      <c r="P4024" s="1">
        <v>420</v>
      </c>
      <c r="Q4024" s="1">
        <v>372.42</v>
      </c>
      <c r="R4024" s="1337">
        <v>156416.4</v>
      </c>
      <c r="S4024" s="4">
        <v>4821.09</v>
      </c>
      <c r="T4024" s="1">
        <v>319.41699999999997</v>
      </c>
      <c r="U4024" s="1337">
        <v>134155.14000000001</v>
      </c>
      <c r="V4024" s="1">
        <v>1.5778000000000001</v>
      </c>
      <c r="W4024" s="1336">
        <v>662.69280000000003</v>
      </c>
      <c r="X4024" s="1">
        <v>13</v>
      </c>
      <c r="Y4024" s="1">
        <v>141</v>
      </c>
      <c r="AA4024" s="1">
        <v>401</v>
      </c>
      <c r="AB4024" s="1337">
        <v>22261.26</v>
      </c>
    </row>
    <row r="4025" spans="1:28">
      <c r="A4025" s="1336" t="s">
        <v>1843</v>
      </c>
      <c r="B4025" s="2" t="s">
        <v>1968</v>
      </c>
      <c r="C4025" s="1" t="s">
        <v>1848</v>
      </c>
      <c r="D4025" s="1" t="s">
        <v>1969</v>
      </c>
      <c r="E4025" s="1">
        <v>140083</v>
      </c>
      <c r="F4025" s="1336" t="s">
        <v>117</v>
      </c>
      <c r="G4025" s="1" t="s">
        <v>32</v>
      </c>
      <c r="H4025" s="1">
        <v>419175</v>
      </c>
      <c r="I4025" s="3">
        <v>42531</v>
      </c>
      <c r="J4025" s="3">
        <v>42522</v>
      </c>
      <c r="K4025" s="3">
        <v>42522</v>
      </c>
      <c r="L4025" s="1">
        <v>222168</v>
      </c>
      <c r="M4025" s="3">
        <v>42530</v>
      </c>
      <c r="N4025" s="1" t="s">
        <v>89</v>
      </c>
      <c r="O4025" s="1">
        <v>116691</v>
      </c>
      <c r="P4025" s="1">
        <v>880</v>
      </c>
      <c r="Q4025" s="1">
        <v>372.42</v>
      </c>
      <c r="R4025" s="1337">
        <v>327729.59999999998</v>
      </c>
      <c r="S4025" s="4">
        <v>10101.34</v>
      </c>
      <c r="T4025" s="1">
        <v>319.41699999999997</v>
      </c>
      <c r="U4025" s="1337">
        <v>281086.96000000002</v>
      </c>
      <c r="V4025" s="1">
        <v>1.5778000000000001</v>
      </c>
      <c r="W4025" s="1337">
        <v>1388.4992</v>
      </c>
      <c r="X4025" s="1">
        <v>13</v>
      </c>
      <c r="Y4025" s="1">
        <v>141</v>
      </c>
      <c r="AA4025" s="1">
        <v>401</v>
      </c>
      <c r="AB4025" s="1337">
        <v>46642.64</v>
      </c>
    </row>
    <row r="4026" spans="1:28">
      <c r="A4026" s="1336" t="s">
        <v>1843</v>
      </c>
      <c r="B4026" s="2" t="s">
        <v>1970</v>
      </c>
      <c r="C4026" s="1" t="s">
        <v>1848</v>
      </c>
      <c r="D4026" s="1" t="s">
        <v>1971</v>
      </c>
      <c r="E4026" s="1">
        <v>140008</v>
      </c>
      <c r="F4026" s="1336" t="s">
        <v>123</v>
      </c>
      <c r="G4026" s="1" t="s">
        <v>32</v>
      </c>
      <c r="H4026" s="1">
        <v>420144</v>
      </c>
      <c r="I4026" s="3">
        <v>42538</v>
      </c>
      <c r="J4026" s="3">
        <v>42531</v>
      </c>
      <c r="K4026" s="3">
        <v>42531</v>
      </c>
      <c r="L4026" s="1">
        <v>222703</v>
      </c>
      <c r="M4026" s="3">
        <v>42537</v>
      </c>
      <c r="N4026" s="1" t="s">
        <v>89</v>
      </c>
      <c r="O4026" s="1">
        <v>117126</v>
      </c>
      <c r="P4026" s="1">
        <v>1960</v>
      </c>
      <c r="Q4026" s="1">
        <v>377.69</v>
      </c>
      <c r="R4026" s="1337">
        <v>740272.4</v>
      </c>
      <c r="S4026" s="4">
        <v>32827.629999999997</v>
      </c>
      <c r="T4026" s="1">
        <v>319.41699999999997</v>
      </c>
      <c r="U4026" s="1337">
        <v>626057.31999999995</v>
      </c>
      <c r="V4026" s="1">
        <v>1.5778000000000001</v>
      </c>
      <c r="W4026" s="1337">
        <v>3092.5664000000002</v>
      </c>
      <c r="X4026" s="1">
        <v>13</v>
      </c>
      <c r="Y4026" s="1">
        <v>141</v>
      </c>
      <c r="AA4026" s="1">
        <v>401</v>
      </c>
      <c r="AB4026" s="1337">
        <v>114215.08</v>
      </c>
    </row>
    <row r="4027" spans="1:28">
      <c r="A4027" s="1336" t="s">
        <v>1843</v>
      </c>
      <c r="B4027" s="2" t="s">
        <v>1972</v>
      </c>
      <c r="C4027" s="1" t="s">
        <v>1848</v>
      </c>
      <c r="D4027" s="1" t="s">
        <v>76</v>
      </c>
      <c r="E4027" s="1">
        <v>130322</v>
      </c>
      <c r="F4027" s="1336" t="s">
        <v>142</v>
      </c>
      <c r="G4027" s="1" t="s">
        <v>32</v>
      </c>
      <c r="H4027" s="1">
        <v>421325</v>
      </c>
      <c r="I4027" s="3">
        <v>42549</v>
      </c>
      <c r="J4027" s="3">
        <v>42531</v>
      </c>
      <c r="K4027" s="3">
        <v>42550</v>
      </c>
      <c r="L4027" s="1">
        <v>223304</v>
      </c>
      <c r="M4027" s="3">
        <v>42548</v>
      </c>
      <c r="N4027" s="1" t="s">
        <v>89</v>
      </c>
      <c r="O4027" s="1">
        <v>117096</v>
      </c>
      <c r="P4027" s="1">
        <v>500</v>
      </c>
      <c r="Q4027" s="1">
        <v>372.42</v>
      </c>
      <c r="R4027" s="1337">
        <v>186210</v>
      </c>
      <c r="S4027" s="4">
        <v>5739.4</v>
      </c>
      <c r="T4027" s="1">
        <v>319.41699999999997</v>
      </c>
      <c r="U4027" s="1337">
        <v>159708.5</v>
      </c>
      <c r="V4027" s="1">
        <v>1.5778000000000001</v>
      </c>
      <c r="W4027" s="1336">
        <v>788.92</v>
      </c>
      <c r="X4027" s="1">
        <v>13</v>
      </c>
      <c r="Y4027" s="1">
        <v>135</v>
      </c>
      <c r="Z4027" s="1" t="s">
        <v>143</v>
      </c>
      <c r="AA4027" s="1">
        <v>401</v>
      </c>
      <c r="AB4027" s="1337">
        <v>26501.5</v>
      </c>
    </row>
    <row r="4028" spans="1:28">
      <c r="A4028" s="1336" t="s">
        <v>1843</v>
      </c>
      <c r="B4028" s="2" t="s">
        <v>1973</v>
      </c>
      <c r="C4028" s="1" t="s">
        <v>1848</v>
      </c>
      <c r="D4028" s="1" t="s">
        <v>905</v>
      </c>
      <c r="E4028" s="1">
        <v>140083</v>
      </c>
      <c r="F4028" s="1336" t="s">
        <v>117</v>
      </c>
      <c r="G4028" s="1" t="s">
        <v>32</v>
      </c>
      <c r="H4028" s="1">
        <v>420176</v>
      </c>
      <c r="I4028" s="3">
        <v>42538</v>
      </c>
      <c r="J4028" s="3">
        <v>42517</v>
      </c>
      <c r="K4028" s="3">
        <v>42546</v>
      </c>
      <c r="L4028" s="1">
        <v>222766</v>
      </c>
      <c r="M4028" s="3">
        <v>42537</v>
      </c>
      <c r="N4028" s="1" t="s">
        <v>89</v>
      </c>
      <c r="O4028" s="1">
        <v>116551</v>
      </c>
      <c r="P4028" s="1">
        <v>700</v>
      </c>
      <c r="Q4028" s="1">
        <v>363.34</v>
      </c>
      <c r="R4028" s="1337">
        <v>254338</v>
      </c>
      <c r="S4028" s="4">
        <v>1679.15</v>
      </c>
      <c r="T4028" s="1">
        <v>319.41699999999997</v>
      </c>
      <c r="U4028" s="1337">
        <v>223591.9</v>
      </c>
      <c r="V4028" s="1">
        <v>1.5778000000000001</v>
      </c>
      <c r="W4028" s="1337">
        <v>1104.4880000000001</v>
      </c>
      <c r="X4028" s="1">
        <v>13</v>
      </c>
      <c r="Y4028" s="1">
        <v>141</v>
      </c>
      <c r="AA4028" s="1">
        <v>401</v>
      </c>
      <c r="AB4028" s="1337">
        <v>30746.1</v>
      </c>
    </row>
    <row r="4029" spans="1:28">
      <c r="A4029" s="1336" t="s">
        <v>1843</v>
      </c>
      <c r="B4029" s="2" t="s">
        <v>1974</v>
      </c>
      <c r="C4029" s="1" t="s">
        <v>1848</v>
      </c>
      <c r="D4029" s="1" t="s">
        <v>65</v>
      </c>
      <c r="E4029" s="1">
        <v>130308</v>
      </c>
      <c r="F4029" s="1336" t="s">
        <v>126</v>
      </c>
      <c r="G4029" s="1" t="s">
        <v>32</v>
      </c>
      <c r="H4029" s="1">
        <v>417969</v>
      </c>
      <c r="I4029" s="3">
        <v>42522</v>
      </c>
      <c r="J4029" s="3">
        <v>42521</v>
      </c>
      <c r="K4029" s="3">
        <v>42522</v>
      </c>
      <c r="N4029" s="1" t="s">
        <v>89</v>
      </c>
      <c r="O4029" s="1">
        <v>116622</v>
      </c>
      <c r="P4029" s="1">
        <v>2000</v>
      </c>
      <c r="Q4029" s="1">
        <v>381.5</v>
      </c>
      <c r="R4029" s="1337">
        <v>763000</v>
      </c>
      <c r="S4029" s="4">
        <v>41117.58</v>
      </c>
      <c r="T4029" s="1">
        <v>319.41699999999997</v>
      </c>
      <c r="U4029" s="1337">
        <v>638834</v>
      </c>
      <c r="V4029" s="1">
        <v>1.5778000000000001</v>
      </c>
      <c r="W4029" s="1337">
        <v>3155.68</v>
      </c>
      <c r="X4029" s="1">
        <v>13</v>
      </c>
      <c r="Y4029" s="1">
        <v>141</v>
      </c>
      <c r="AA4029" s="1">
        <v>401</v>
      </c>
      <c r="AB4029" s="1337">
        <v>124166</v>
      </c>
    </row>
    <row r="4030" spans="1:28">
      <c r="A4030" s="1336" t="s">
        <v>1843</v>
      </c>
      <c r="B4030" s="2" t="s">
        <v>1974</v>
      </c>
      <c r="C4030" s="1" t="s">
        <v>1848</v>
      </c>
      <c r="D4030" s="1" t="s">
        <v>65</v>
      </c>
      <c r="E4030" s="1">
        <v>140083</v>
      </c>
      <c r="F4030" s="1336" t="s">
        <v>117</v>
      </c>
      <c r="G4030" s="1" t="s">
        <v>32</v>
      </c>
      <c r="H4030" s="1">
        <v>418290</v>
      </c>
      <c r="I4030" s="3">
        <v>42524</v>
      </c>
      <c r="J4030" s="3">
        <v>42520</v>
      </c>
      <c r="K4030" s="3">
        <v>42522</v>
      </c>
      <c r="L4030" s="1">
        <v>221590</v>
      </c>
      <c r="M4030" s="3">
        <v>42523</v>
      </c>
      <c r="N4030" s="1" t="s">
        <v>89</v>
      </c>
      <c r="O4030" s="1">
        <v>116593</v>
      </c>
      <c r="P4030" s="1">
        <v>1000</v>
      </c>
      <c r="Q4030" s="1">
        <v>372.42</v>
      </c>
      <c r="R4030" s="1337">
        <v>372420</v>
      </c>
      <c r="S4030" s="4">
        <v>11478.79</v>
      </c>
      <c r="T4030" s="1">
        <v>319.41699999999997</v>
      </c>
      <c r="U4030" s="1337">
        <v>319417</v>
      </c>
      <c r="V4030" s="1">
        <v>1.5778000000000001</v>
      </c>
      <c r="W4030" s="1337">
        <v>1577.84</v>
      </c>
      <c r="X4030" s="1">
        <v>13</v>
      </c>
      <c r="Y4030" s="1">
        <v>141</v>
      </c>
      <c r="AA4030" s="1">
        <v>401</v>
      </c>
      <c r="AB4030" s="1337">
        <v>53003</v>
      </c>
    </row>
    <row r="4031" spans="1:28">
      <c r="A4031" s="1336" t="s">
        <v>1843</v>
      </c>
      <c r="B4031" s="2" t="s">
        <v>1974</v>
      </c>
      <c r="C4031" s="1" t="s">
        <v>1848</v>
      </c>
      <c r="D4031" s="1" t="s">
        <v>65</v>
      </c>
      <c r="E4031" s="1">
        <v>130023</v>
      </c>
      <c r="F4031" s="1336" t="s">
        <v>153</v>
      </c>
      <c r="G4031" s="1" t="s">
        <v>32</v>
      </c>
      <c r="H4031" s="1">
        <v>418413</v>
      </c>
      <c r="I4031" s="3">
        <v>42527</v>
      </c>
      <c r="J4031" s="3">
        <v>42523</v>
      </c>
      <c r="K4031" s="3">
        <v>42524</v>
      </c>
      <c r="N4031" s="1" t="s">
        <v>89</v>
      </c>
      <c r="O4031" s="1">
        <v>116760</v>
      </c>
      <c r="P4031" s="1">
        <v>1000</v>
      </c>
      <c r="Q4031" s="1">
        <v>373.87</v>
      </c>
      <c r="R4031" s="1337">
        <v>373870</v>
      </c>
      <c r="S4031" s="4">
        <v>12928.79</v>
      </c>
      <c r="T4031" s="1">
        <v>319.41699999999997</v>
      </c>
      <c r="U4031" s="1337">
        <v>319417</v>
      </c>
      <c r="V4031" s="1">
        <v>1.5778000000000001</v>
      </c>
      <c r="W4031" s="1337">
        <v>1577.84</v>
      </c>
      <c r="X4031" s="1">
        <v>13</v>
      </c>
      <c r="Y4031" s="1">
        <v>130</v>
      </c>
      <c r="AA4031" s="1">
        <v>401</v>
      </c>
      <c r="AB4031" s="1337">
        <v>54453</v>
      </c>
    </row>
    <row r="4032" spans="1:28">
      <c r="A4032" s="1336" t="s">
        <v>1843</v>
      </c>
      <c r="B4032" s="2" t="s">
        <v>1974</v>
      </c>
      <c r="C4032" s="1" t="s">
        <v>1848</v>
      </c>
      <c r="D4032" s="1" t="s">
        <v>65</v>
      </c>
      <c r="E4032" s="1">
        <v>130308</v>
      </c>
      <c r="F4032" s="1336" t="s">
        <v>126</v>
      </c>
      <c r="G4032" s="1" t="s">
        <v>32</v>
      </c>
      <c r="H4032" s="1">
        <v>420550</v>
      </c>
      <c r="I4032" s="3">
        <v>42543</v>
      </c>
      <c r="J4032" s="3">
        <v>42529</v>
      </c>
      <c r="K4032" s="3">
        <v>42546</v>
      </c>
      <c r="N4032" s="1" t="s">
        <v>89</v>
      </c>
      <c r="O4032" s="1">
        <v>116979</v>
      </c>
      <c r="P4032" s="1">
        <v>1000</v>
      </c>
      <c r="Q4032" s="1">
        <v>373.87</v>
      </c>
      <c r="R4032" s="1337">
        <v>373870</v>
      </c>
      <c r="S4032" s="4">
        <v>12928.79</v>
      </c>
      <c r="T4032" s="1">
        <v>319.41699999999997</v>
      </c>
      <c r="U4032" s="1337">
        <v>319417</v>
      </c>
      <c r="V4032" s="1">
        <v>1.5778000000000001</v>
      </c>
      <c r="W4032" s="1337">
        <v>1577.84</v>
      </c>
      <c r="X4032" s="1">
        <v>13</v>
      </c>
      <c r="Y4032" s="1">
        <v>141</v>
      </c>
      <c r="AA4032" s="1">
        <v>401</v>
      </c>
      <c r="AB4032" s="1337">
        <v>54453</v>
      </c>
    </row>
    <row r="4033" spans="1:28">
      <c r="A4033" s="1336" t="s">
        <v>1843</v>
      </c>
      <c r="B4033" s="2" t="s">
        <v>1974</v>
      </c>
      <c r="C4033" s="1" t="s">
        <v>1848</v>
      </c>
      <c r="D4033" s="1" t="s">
        <v>65</v>
      </c>
      <c r="E4033" s="1">
        <v>130308</v>
      </c>
      <c r="F4033" s="1336" t="s">
        <v>126</v>
      </c>
      <c r="G4033" s="1" t="s">
        <v>32</v>
      </c>
      <c r="H4033" s="1">
        <v>420555</v>
      </c>
      <c r="I4033" s="3">
        <v>42543</v>
      </c>
      <c r="J4033" s="3">
        <v>42530</v>
      </c>
      <c r="K4033" s="3">
        <v>42546</v>
      </c>
      <c r="N4033" s="1" t="s">
        <v>89</v>
      </c>
      <c r="O4033" s="1">
        <v>117072</v>
      </c>
      <c r="P4033" s="1">
        <v>1000</v>
      </c>
      <c r="Q4033" s="1">
        <v>354.25</v>
      </c>
      <c r="R4033" s="1337">
        <v>354250</v>
      </c>
      <c r="S4033" s="4">
        <v>-6691.21</v>
      </c>
      <c r="T4033" s="1">
        <v>319.41699999999997</v>
      </c>
      <c r="U4033" s="1337">
        <v>319417</v>
      </c>
      <c r="V4033" s="1">
        <v>1.5778000000000001</v>
      </c>
      <c r="W4033" s="1337">
        <v>1577.84</v>
      </c>
      <c r="X4033" s="1">
        <v>13</v>
      </c>
      <c r="Y4033" s="1">
        <v>141</v>
      </c>
      <c r="AA4033" s="1">
        <v>401</v>
      </c>
      <c r="AB4033" s="1337">
        <v>34833</v>
      </c>
    </row>
    <row r="4034" spans="1:28">
      <c r="A4034" s="1336" t="s">
        <v>1843</v>
      </c>
      <c r="B4034" s="2" t="s">
        <v>1974</v>
      </c>
      <c r="C4034" s="1" t="s">
        <v>1848</v>
      </c>
      <c r="D4034" s="1" t="s">
        <v>65</v>
      </c>
      <c r="E4034" s="1">
        <v>130140</v>
      </c>
      <c r="F4034" s="1336" t="s">
        <v>222</v>
      </c>
      <c r="G4034" s="1" t="s">
        <v>32</v>
      </c>
      <c r="H4034" s="1">
        <v>420721</v>
      </c>
      <c r="I4034" s="3">
        <v>42544</v>
      </c>
      <c r="J4034" s="3">
        <v>42524</v>
      </c>
      <c r="K4034" s="3">
        <v>42546</v>
      </c>
      <c r="N4034" s="1" t="s">
        <v>89</v>
      </c>
      <c r="O4034" s="1">
        <v>116777</v>
      </c>
      <c r="P4034" s="1">
        <v>1000</v>
      </c>
      <c r="Q4034" s="1">
        <v>381.5</v>
      </c>
      <c r="R4034" s="1337">
        <v>381500</v>
      </c>
      <c r="S4034" s="4">
        <v>20558.79</v>
      </c>
      <c r="T4034" s="1">
        <v>319.41699999999997</v>
      </c>
      <c r="U4034" s="1337">
        <v>319417</v>
      </c>
      <c r="V4034" s="1">
        <v>1.5778000000000001</v>
      </c>
      <c r="W4034" s="1337">
        <v>1577.84</v>
      </c>
      <c r="X4034" s="1">
        <v>13</v>
      </c>
      <c r="Y4034" s="1">
        <v>130</v>
      </c>
      <c r="AA4034" s="1">
        <v>401</v>
      </c>
      <c r="AB4034" s="1337">
        <v>62083</v>
      </c>
    </row>
    <row r="4035" spans="1:28">
      <c r="A4035" s="1336" t="s">
        <v>1843</v>
      </c>
      <c r="B4035" s="2" t="s">
        <v>1974</v>
      </c>
      <c r="C4035" s="1" t="s">
        <v>1848</v>
      </c>
      <c r="D4035" s="1" t="s">
        <v>65</v>
      </c>
      <c r="E4035" s="1">
        <v>130241</v>
      </c>
      <c r="F4035" s="1336" t="s">
        <v>368</v>
      </c>
      <c r="G4035" s="1" t="s">
        <v>32</v>
      </c>
      <c r="H4035" s="1">
        <v>420901</v>
      </c>
      <c r="I4035" s="3">
        <v>42544</v>
      </c>
      <c r="J4035" s="3">
        <v>42528</v>
      </c>
      <c r="K4035" s="3">
        <v>42547</v>
      </c>
      <c r="L4035" s="1">
        <v>223075</v>
      </c>
      <c r="M4035" s="3">
        <v>42543</v>
      </c>
      <c r="N4035" s="1" t="s">
        <v>89</v>
      </c>
      <c r="O4035" s="1">
        <v>116958</v>
      </c>
      <c r="P4035" s="1">
        <v>1000</v>
      </c>
      <c r="Q4035" s="1">
        <v>354.25</v>
      </c>
      <c r="R4035" s="1337">
        <v>354250</v>
      </c>
      <c r="S4035" s="4">
        <v>-6691.21</v>
      </c>
      <c r="T4035" s="1">
        <v>319.41699999999997</v>
      </c>
      <c r="U4035" s="1337">
        <v>319417</v>
      </c>
      <c r="V4035" s="1">
        <v>1.5778000000000001</v>
      </c>
      <c r="W4035" s="1337">
        <v>1577.84</v>
      </c>
      <c r="X4035" s="1">
        <v>13</v>
      </c>
      <c r="Y4035" s="1">
        <v>135</v>
      </c>
      <c r="Z4035" s="1" t="s">
        <v>143</v>
      </c>
      <c r="AA4035" s="1">
        <v>401</v>
      </c>
      <c r="AB4035" s="1337">
        <v>34833</v>
      </c>
    </row>
    <row r="4036" spans="1:28">
      <c r="A4036" s="1336" t="s">
        <v>1843</v>
      </c>
      <c r="B4036" s="2" t="s">
        <v>1974</v>
      </c>
      <c r="C4036" s="1" t="s">
        <v>1848</v>
      </c>
      <c r="D4036" s="1" t="s">
        <v>65</v>
      </c>
      <c r="E4036" s="1">
        <v>140083</v>
      </c>
      <c r="F4036" s="1336" t="s">
        <v>117</v>
      </c>
      <c r="G4036" s="1" t="s">
        <v>32</v>
      </c>
      <c r="H4036" s="1">
        <v>420942</v>
      </c>
      <c r="I4036" s="3">
        <v>42544</v>
      </c>
      <c r="J4036" s="3">
        <v>42529</v>
      </c>
      <c r="K4036" s="3">
        <v>42546</v>
      </c>
      <c r="L4036" s="1">
        <v>223086</v>
      </c>
      <c r="M4036" s="3">
        <v>42544</v>
      </c>
      <c r="N4036" s="1" t="s">
        <v>89</v>
      </c>
      <c r="O4036" s="1">
        <v>117005</v>
      </c>
      <c r="P4036" s="1">
        <v>1000</v>
      </c>
      <c r="Q4036" s="1">
        <v>363.34</v>
      </c>
      <c r="R4036" s="1337">
        <v>363340</v>
      </c>
      <c r="S4036" s="4">
        <v>2398.79</v>
      </c>
      <c r="T4036" s="1">
        <v>319.41699999999997</v>
      </c>
      <c r="U4036" s="1337">
        <v>319417</v>
      </c>
      <c r="V4036" s="1">
        <v>1.5778000000000001</v>
      </c>
      <c r="W4036" s="1337">
        <v>1577.84</v>
      </c>
      <c r="X4036" s="1">
        <v>13</v>
      </c>
      <c r="Y4036" s="1">
        <v>141</v>
      </c>
      <c r="AA4036" s="1">
        <v>401</v>
      </c>
      <c r="AB4036" s="1337">
        <v>43923</v>
      </c>
    </row>
    <row r="4037" spans="1:28">
      <c r="A4037" s="1336" t="s">
        <v>1843</v>
      </c>
      <c r="B4037" s="2" t="s">
        <v>1975</v>
      </c>
      <c r="C4037" s="1" t="s">
        <v>1848</v>
      </c>
      <c r="D4037" s="1" t="s">
        <v>592</v>
      </c>
      <c r="E4037" s="1">
        <v>140083</v>
      </c>
      <c r="F4037" s="1336" t="s">
        <v>117</v>
      </c>
      <c r="G4037" s="1" t="s">
        <v>32</v>
      </c>
      <c r="H4037" s="1">
        <v>420934</v>
      </c>
      <c r="I4037" s="3">
        <v>42544</v>
      </c>
      <c r="J4037" s="3">
        <v>42522</v>
      </c>
      <c r="K4037" s="3">
        <v>42546</v>
      </c>
      <c r="L4037" s="1">
        <v>223087</v>
      </c>
      <c r="M4037" s="3">
        <v>42544</v>
      </c>
      <c r="N4037" s="1" t="s">
        <v>89</v>
      </c>
      <c r="O4037" s="1">
        <v>116705</v>
      </c>
      <c r="P4037" s="1">
        <v>1300</v>
      </c>
      <c r="Q4037" s="1">
        <v>372.42</v>
      </c>
      <c r="R4037" s="1337">
        <v>484146</v>
      </c>
      <c r="S4037" s="4">
        <v>14922.43</v>
      </c>
      <c r="T4037" s="1">
        <v>319.41699999999997</v>
      </c>
      <c r="U4037" s="1337">
        <v>415242.1</v>
      </c>
      <c r="V4037" s="1">
        <v>1.5778000000000001</v>
      </c>
      <c r="W4037" s="1337">
        <v>2051.192</v>
      </c>
      <c r="X4037" s="1">
        <v>13</v>
      </c>
      <c r="Y4037" s="1">
        <v>141</v>
      </c>
      <c r="AA4037" s="1">
        <v>401</v>
      </c>
      <c r="AB4037" s="1337">
        <v>68903.899999999994</v>
      </c>
    </row>
    <row r="4038" spans="1:28">
      <c r="A4038" s="1336" t="s">
        <v>1843</v>
      </c>
      <c r="B4038" s="2" t="s">
        <v>1976</v>
      </c>
      <c r="C4038" s="1" t="s">
        <v>1848</v>
      </c>
      <c r="D4038" s="1" t="s">
        <v>1977</v>
      </c>
      <c r="E4038" s="1">
        <v>140083</v>
      </c>
      <c r="F4038" s="1336" t="s">
        <v>117</v>
      </c>
      <c r="G4038" s="1" t="s">
        <v>32</v>
      </c>
      <c r="H4038" s="1">
        <v>420655</v>
      </c>
      <c r="I4038" s="3">
        <v>42543</v>
      </c>
      <c r="J4038" s="3">
        <v>42515</v>
      </c>
      <c r="K4038" s="3">
        <v>42536</v>
      </c>
      <c r="L4038" s="1">
        <v>223015</v>
      </c>
      <c r="M4038" s="3">
        <v>42543</v>
      </c>
      <c r="N4038" s="1" t="s">
        <v>89</v>
      </c>
      <c r="O4038" s="1">
        <v>116470</v>
      </c>
      <c r="P4038" s="1">
        <v>1350</v>
      </c>
      <c r="Q4038" s="1">
        <v>372.42</v>
      </c>
      <c r="R4038" s="1337">
        <v>502767</v>
      </c>
      <c r="S4038" s="4">
        <v>15496.37</v>
      </c>
      <c r="T4038" s="1">
        <v>319.41699999999997</v>
      </c>
      <c r="U4038" s="1337">
        <v>431212.95</v>
      </c>
      <c r="V4038" s="1">
        <v>1.5778000000000001</v>
      </c>
      <c r="W4038" s="1337">
        <v>2130.0839999999998</v>
      </c>
      <c r="X4038" s="1">
        <v>13</v>
      </c>
      <c r="Y4038" s="1">
        <v>141</v>
      </c>
      <c r="AA4038" s="1">
        <v>401</v>
      </c>
      <c r="AB4038" s="1337">
        <v>71554.05</v>
      </c>
    </row>
    <row r="4039" spans="1:28">
      <c r="A4039" s="1336" t="s">
        <v>1843</v>
      </c>
      <c r="B4039" s="2" t="s">
        <v>1978</v>
      </c>
      <c r="C4039" s="1" t="s">
        <v>1848</v>
      </c>
      <c r="D4039" s="1" t="s">
        <v>1979</v>
      </c>
      <c r="E4039" s="1">
        <v>140083</v>
      </c>
      <c r="F4039" s="1336" t="s">
        <v>117</v>
      </c>
      <c r="G4039" s="1" t="s">
        <v>32</v>
      </c>
      <c r="H4039" s="1">
        <v>421159</v>
      </c>
      <c r="I4039" s="3">
        <v>42546</v>
      </c>
      <c r="J4039" s="3">
        <v>42527</v>
      </c>
      <c r="K4039" s="3">
        <v>42546</v>
      </c>
      <c r="L4039" s="1">
        <v>223188</v>
      </c>
      <c r="M4039" s="3">
        <v>42545</v>
      </c>
      <c r="N4039" s="1" t="s">
        <v>89</v>
      </c>
      <c r="O4039" s="1">
        <v>116814</v>
      </c>
      <c r="P4039" s="1">
        <v>1440</v>
      </c>
      <c r="Q4039" s="1">
        <v>363.34</v>
      </c>
      <c r="R4039" s="1337">
        <v>523209.6</v>
      </c>
      <c r="S4039" s="4">
        <v>3454.26</v>
      </c>
      <c r="T4039" s="1">
        <v>319.41699999999997</v>
      </c>
      <c r="U4039" s="1337">
        <v>459960.48</v>
      </c>
      <c r="V4039" s="1">
        <v>1.5778000000000001</v>
      </c>
      <c r="W4039" s="1337">
        <v>2272.0895999999998</v>
      </c>
      <c r="X4039" s="1">
        <v>13</v>
      </c>
      <c r="Y4039" s="1">
        <v>141</v>
      </c>
      <c r="AA4039" s="1">
        <v>401</v>
      </c>
      <c r="AB4039" s="1337">
        <v>63249.120000000003</v>
      </c>
    </row>
    <row r="4040" spans="1:28">
      <c r="A4040" s="1336" t="s">
        <v>1843</v>
      </c>
      <c r="B4040" s="2" t="s">
        <v>1980</v>
      </c>
      <c r="C4040" s="1" t="s">
        <v>1848</v>
      </c>
      <c r="D4040" s="1" t="s">
        <v>1981</v>
      </c>
      <c r="E4040" s="1">
        <v>140083</v>
      </c>
      <c r="F4040" s="1336" t="s">
        <v>117</v>
      </c>
      <c r="G4040" s="1" t="s">
        <v>32</v>
      </c>
      <c r="H4040" s="1">
        <v>421154</v>
      </c>
      <c r="I4040" s="3">
        <v>42546</v>
      </c>
      <c r="J4040" s="3">
        <v>42527</v>
      </c>
      <c r="K4040" s="3">
        <v>42546</v>
      </c>
      <c r="L4040" s="1">
        <v>223187</v>
      </c>
      <c r="M4040" s="3">
        <v>42545</v>
      </c>
      <c r="N4040" s="1" t="s">
        <v>89</v>
      </c>
      <c r="O4040" s="1">
        <v>116814</v>
      </c>
      <c r="P4040" s="1">
        <v>1450</v>
      </c>
      <c r="Q4040" s="1">
        <v>363.34</v>
      </c>
      <c r="R4040" s="1337">
        <v>526843</v>
      </c>
      <c r="S4040" s="4">
        <v>3478.25</v>
      </c>
      <c r="T4040" s="1">
        <v>319.41699999999997</v>
      </c>
      <c r="U4040" s="1337">
        <v>463154.65</v>
      </c>
      <c r="V4040" s="1">
        <v>1.5778000000000001</v>
      </c>
      <c r="W4040" s="1337">
        <v>2287.8679999999999</v>
      </c>
      <c r="X4040" s="1">
        <v>13</v>
      </c>
      <c r="Y4040" s="1">
        <v>141</v>
      </c>
      <c r="AA4040" s="1">
        <v>401</v>
      </c>
      <c r="AB4040" s="1337">
        <v>63688.35</v>
      </c>
    </row>
    <row r="4041" spans="1:28">
      <c r="A4041" s="1336" t="s">
        <v>1843</v>
      </c>
      <c r="B4041" s="2" t="s">
        <v>1982</v>
      </c>
      <c r="C4041" s="1" t="s">
        <v>1848</v>
      </c>
      <c r="D4041" s="1" t="s">
        <v>467</v>
      </c>
      <c r="E4041" s="1">
        <v>130023</v>
      </c>
      <c r="F4041" s="1336" t="s">
        <v>153</v>
      </c>
      <c r="G4041" s="1" t="s">
        <v>32</v>
      </c>
      <c r="H4041" s="1">
        <v>420182</v>
      </c>
      <c r="I4041" s="3">
        <v>42539</v>
      </c>
      <c r="J4041" s="3">
        <v>42523</v>
      </c>
      <c r="K4041" s="3">
        <v>42546</v>
      </c>
      <c r="N4041" s="1" t="s">
        <v>89</v>
      </c>
      <c r="O4041" s="1">
        <v>116760</v>
      </c>
      <c r="P4041" s="1">
        <v>1500</v>
      </c>
      <c r="Q4041" s="1">
        <v>373.87</v>
      </c>
      <c r="R4041" s="1337">
        <v>560805</v>
      </c>
      <c r="S4041" s="4">
        <v>19393.189999999999</v>
      </c>
      <c r="T4041" s="1">
        <v>319.41699999999997</v>
      </c>
      <c r="U4041" s="1337">
        <v>479125.5</v>
      </c>
      <c r="V4041" s="1">
        <v>1.5778000000000001</v>
      </c>
      <c r="W4041" s="1337">
        <v>2366.7600000000002</v>
      </c>
      <c r="X4041" s="1">
        <v>13</v>
      </c>
      <c r="Y4041" s="1">
        <v>130</v>
      </c>
      <c r="AA4041" s="1">
        <v>401</v>
      </c>
      <c r="AB4041" s="1337">
        <v>81679.5</v>
      </c>
    </row>
    <row r="4042" spans="1:28">
      <c r="A4042" s="1336" t="s">
        <v>1843</v>
      </c>
      <c r="B4042" s="2" t="s">
        <v>1982</v>
      </c>
      <c r="C4042" s="1" t="s">
        <v>1848</v>
      </c>
      <c r="D4042" s="1" t="s">
        <v>467</v>
      </c>
      <c r="E4042" s="1">
        <v>130241</v>
      </c>
      <c r="F4042" s="1336" t="s">
        <v>368</v>
      </c>
      <c r="G4042" s="1" t="s">
        <v>32</v>
      </c>
      <c r="H4042" s="1">
        <v>420345</v>
      </c>
      <c r="I4042" s="3">
        <v>42541</v>
      </c>
      <c r="J4042" s="3">
        <v>42528</v>
      </c>
      <c r="K4042" s="3">
        <v>42546</v>
      </c>
      <c r="L4042" s="1">
        <v>222867</v>
      </c>
      <c r="M4042" s="3">
        <v>42541</v>
      </c>
      <c r="N4042" s="1" t="s">
        <v>89</v>
      </c>
      <c r="O4042" s="1">
        <v>116878</v>
      </c>
      <c r="P4042" s="1">
        <v>1500</v>
      </c>
      <c r="Q4042" s="1">
        <v>354.25</v>
      </c>
      <c r="R4042" s="1337">
        <v>531375</v>
      </c>
      <c r="S4042" s="4">
        <v>-10036.82</v>
      </c>
      <c r="T4042" s="1">
        <v>319.41699999999997</v>
      </c>
      <c r="U4042" s="1337">
        <v>479125.5</v>
      </c>
      <c r="V4042" s="1">
        <v>1.5778000000000001</v>
      </c>
      <c r="W4042" s="1337">
        <v>2366.7600000000002</v>
      </c>
      <c r="X4042" s="1">
        <v>13</v>
      </c>
      <c r="Y4042" s="1">
        <v>135</v>
      </c>
      <c r="Z4042" s="1" t="s">
        <v>143</v>
      </c>
      <c r="AA4042" s="1">
        <v>401</v>
      </c>
      <c r="AB4042" s="1337">
        <v>52249.5</v>
      </c>
    </row>
    <row r="4043" spans="1:28">
      <c r="A4043" s="1336" t="s">
        <v>1843</v>
      </c>
      <c r="B4043" s="2" t="s">
        <v>1982</v>
      </c>
      <c r="C4043" s="1" t="s">
        <v>1848</v>
      </c>
      <c r="D4043" s="1" t="s">
        <v>467</v>
      </c>
      <c r="E4043" s="1">
        <v>130023</v>
      </c>
      <c r="F4043" s="1336" t="s">
        <v>153</v>
      </c>
      <c r="G4043" s="1" t="s">
        <v>32</v>
      </c>
      <c r="H4043" s="1">
        <v>420804</v>
      </c>
      <c r="I4043" s="3">
        <v>42545</v>
      </c>
      <c r="J4043" s="3">
        <v>42523</v>
      </c>
      <c r="K4043" s="3">
        <v>42546</v>
      </c>
      <c r="N4043" s="1" t="s">
        <v>89</v>
      </c>
      <c r="O4043" s="1">
        <v>116760</v>
      </c>
      <c r="P4043" s="1">
        <v>1500</v>
      </c>
      <c r="Q4043" s="1">
        <v>373.87</v>
      </c>
      <c r="R4043" s="1337">
        <v>560805</v>
      </c>
      <c r="S4043" s="4">
        <v>19393.189999999999</v>
      </c>
      <c r="T4043" s="1">
        <v>319.41699999999997</v>
      </c>
      <c r="U4043" s="1337">
        <v>479125.5</v>
      </c>
      <c r="V4043" s="1">
        <v>1.5778000000000001</v>
      </c>
      <c r="W4043" s="1337">
        <v>2366.7600000000002</v>
      </c>
      <c r="X4043" s="1">
        <v>13</v>
      </c>
      <c r="Y4043" s="1">
        <v>130</v>
      </c>
      <c r="AA4043" s="1">
        <v>401</v>
      </c>
      <c r="AB4043" s="1337">
        <v>81679.5</v>
      </c>
    </row>
    <row r="4044" spans="1:28">
      <c r="A4044" s="1336" t="s">
        <v>1843</v>
      </c>
      <c r="B4044" s="2" t="s">
        <v>1982</v>
      </c>
      <c r="C4044" s="1" t="s">
        <v>1848</v>
      </c>
      <c r="D4044" s="1" t="s">
        <v>467</v>
      </c>
      <c r="E4044" s="1">
        <v>130241</v>
      </c>
      <c r="F4044" s="1336" t="s">
        <v>368</v>
      </c>
      <c r="G4044" s="1" t="s">
        <v>32</v>
      </c>
      <c r="H4044" s="1">
        <v>420899</v>
      </c>
      <c r="I4044" s="3">
        <v>42544</v>
      </c>
      <c r="J4044" s="3">
        <v>42528</v>
      </c>
      <c r="K4044" s="3">
        <v>42546</v>
      </c>
      <c r="L4044" s="1">
        <v>223071</v>
      </c>
      <c r="M4044" s="3">
        <v>42543</v>
      </c>
      <c r="N4044" s="1" t="s">
        <v>89</v>
      </c>
      <c r="O4044" s="1">
        <v>116896</v>
      </c>
      <c r="P4044" s="1">
        <v>1500</v>
      </c>
      <c r="Q4044" s="1">
        <v>354.25</v>
      </c>
      <c r="R4044" s="1337">
        <v>531375</v>
      </c>
      <c r="S4044" s="4">
        <v>-10036.82</v>
      </c>
      <c r="T4044" s="1">
        <v>319.41699999999997</v>
      </c>
      <c r="U4044" s="1337">
        <v>479125.5</v>
      </c>
      <c r="V4044" s="1">
        <v>1.5778000000000001</v>
      </c>
      <c r="W4044" s="1337">
        <v>2366.7600000000002</v>
      </c>
      <c r="X4044" s="1">
        <v>13</v>
      </c>
      <c r="Y4044" s="1">
        <v>135</v>
      </c>
      <c r="Z4044" s="1" t="s">
        <v>143</v>
      </c>
      <c r="AA4044" s="1">
        <v>401</v>
      </c>
      <c r="AB4044" s="1337">
        <v>52249.5</v>
      </c>
    </row>
    <row r="4045" spans="1:28">
      <c r="A4045" s="1336" t="s">
        <v>1843</v>
      </c>
      <c r="B4045" s="2" t="s">
        <v>1982</v>
      </c>
      <c r="C4045" s="1" t="s">
        <v>1848</v>
      </c>
      <c r="D4045" s="1" t="s">
        <v>467</v>
      </c>
      <c r="E4045" s="1">
        <v>130001</v>
      </c>
      <c r="F4045" s="1336" t="s">
        <v>132</v>
      </c>
      <c r="G4045" s="1" t="s">
        <v>32</v>
      </c>
      <c r="H4045" s="1">
        <v>421046</v>
      </c>
      <c r="I4045" s="3">
        <v>42548</v>
      </c>
      <c r="J4045" s="3">
        <v>42528</v>
      </c>
      <c r="K4045" s="3">
        <v>42546</v>
      </c>
      <c r="N4045" s="1" t="s">
        <v>89</v>
      </c>
      <c r="O4045" s="1">
        <v>116932</v>
      </c>
      <c r="P4045" s="1">
        <v>1500</v>
      </c>
      <c r="Q4045" s="1">
        <v>372.42</v>
      </c>
      <c r="R4045" s="1337">
        <v>558630</v>
      </c>
      <c r="S4045" s="4">
        <v>17218.189999999999</v>
      </c>
      <c r="T4045" s="1">
        <v>319.41699999999997</v>
      </c>
      <c r="U4045" s="1337">
        <v>479125.5</v>
      </c>
      <c r="V4045" s="1">
        <v>1.5778000000000001</v>
      </c>
      <c r="W4045" s="1337">
        <v>2366.7600000000002</v>
      </c>
      <c r="X4045" s="1">
        <v>13</v>
      </c>
      <c r="Y4045" s="1">
        <v>130</v>
      </c>
      <c r="AA4045" s="1">
        <v>401</v>
      </c>
      <c r="AB4045" s="1337">
        <v>79504.5</v>
      </c>
    </row>
    <row r="4046" spans="1:28">
      <c r="A4046" s="1336" t="s">
        <v>1843</v>
      </c>
      <c r="B4046" s="2" t="s">
        <v>1982</v>
      </c>
      <c r="C4046" s="1" t="s">
        <v>1848</v>
      </c>
      <c r="D4046" s="1" t="s">
        <v>467</v>
      </c>
      <c r="E4046" s="1">
        <v>140083</v>
      </c>
      <c r="F4046" s="1336" t="s">
        <v>117</v>
      </c>
      <c r="G4046" s="1" t="s">
        <v>32</v>
      </c>
      <c r="H4046" s="1">
        <v>421121</v>
      </c>
      <c r="I4046" s="3">
        <v>42546</v>
      </c>
      <c r="J4046" s="3">
        <v>42520</v>
      </c>
      <c r="K4046" s="3">
        <v>42522</v>
      </c>
      <c r="L4046" s="1">
        <v>223189</v>
      </c>
      <c r="M4046" s="3">
        <v>42545</v>
      </c>
      <c r="N4046" s="1" t="s">
        <v>89</v>
      </c>
      <c r="O4046" s="1">
        <v>116593</v>
      </c>
      <c r="P4046" s="1">
        <v>1500</v>
      </c>
      <c r="Q4046" s="1">
        <v>372.42</v>
      </c>
      <c r="R4046" s="1337">
        <v>558630</v>
      </c>
      <c r="S4046" s="4">
        <v>17218.189999999999</v>
      </c>
      <c r="T4046" s="1">
        <v>319.41699999999997</v>
      </c>
      <c r="U4046" s="1337">
        <v>479125.5</v>
      </c>
      <c r="V4046" s="1">
        <v>1.5778000000000001</v>
      </c>
      <c r="W4046" s="1337">
        <v>2366.7600000000002</v>
      </c>
      <c r="X4046" s="1">
        <v>13</v>
      </c>
      <c r="Y4046" s="1">
        <v>141</v>
      </c>
      <c r="AA4046" s="1">
        <v>401</v>
      </c>
      <c r="AB4046" s="1337">
        <v>79504.5</v>
      </c>
    </row>
    <row r="4047" spans="1:28">
      <c r="A4047" s="1336" t="s">
        <v>1843</v>
      </c>
      <c r="B4047" s="2" t="s">
        <v>1983</v>
      </c>
      <c r="C4047" s="1" t="s">
        <v>1848</v>
      </c>
      <c r="D4047" s="1" t="s">
        <v>1984</v>
      </c>
      <c r="E4047" s="1">
        <v>140083</v>
      </c>
      <c r="F4047" s="1336" t="s">
        <v>117</v>
      </c>
      <c r="G4047" s="1" t="s">
        <v>32</v>
      </c>
      <c r="H4047" s="1">
        <v>421114</v>
      </c>
      <c r="I4047" s="3">
        <v>42546</v>
      </c>
      <c r="J4047" s="3">
        <v>42515</v>
      </c>
      <c r="K4047" s="3">
        <v>42536</v>
      </c>
      <c r="L4047" s="1">
        <v>223195</v>
      </c>
      <c r="M4047" s="3">
        <v>42545</v>
      </c>
      <c r="N4047" s="1" t="s">
        <v>89</v>
      </c>
      <c r="O4047" s="1">
        <v>116470</v>
      </c>
      <c r="P4047" s="1">
        <v>1550</v>
      </c>
      <c r="Q4047" s="1">
        <v>372.42</v>
      </c>
      <c r="R4047" s="1337">
        <v>577251</v>
      </c>
      <c r="S4047" s="4">
        <v>17792.12</v>
      </c>
      <c r="T4047" s="1">
        <v>319.41699999999997</v>
      </c>
      <c r="U4047" s="1337">
        <v>495096.35</v>
      </c>
      <c r="V4047" s="1">
        <v>1.5778000000000001</v>
      </c>
      <c r="W4047" s="1337">
        <v>2445.652</v>
      </c>
      <c r="X4047" s="1">
        <v>13</v>
      </c>
      <c r="Y4047" s="1">
        <v>141</v>
      </c>
      <c r="AA4047" s="1">
        <v>401</v>
      </c>
      <c r="AB4047" s="1337">
        <v>82154.649999999994</v>
      </c>
    </row>
    <row r="4048" spans="1:28">
      <c r="A4048" s="1336" t="s">
        <v>1843</v>
      </c>
      <c r="B4048" s="2" t="s">
        <v>1985</v>
      </c>
      <c r="C4048" s="1" t="s">
        <v>1848</v>
      </c>
      <c r="D4048" s="1" t="s">
        <v>1632</v>
      </c>
      <c r="E4048" s="1">
        <v>140083</v>
      </c>
      <c r="F4048" s="1336" t="s">
        <v>117</v>
      </c>
      <c r="G4048" s="1" t="s">
        <v>32</v>
      </c>
      <c r="H4048" s="1">
        <v>421163</v>
      </c>
      <c r="I4048" s="3">
        <v>42546</v>
      </c>
      <c r="J4048" s="3">
        <v>42529</v>
      </c>
      <c r="K4048" s="3">
        <v>42546</v>
      </c>
      <c r="L4048" s="1">
        <v>223191</v>
      </c>
      <c r="M4048" s="3">
        <v>42545</v>
      </c>
      <c r="N4048" s="1" t="s">
        <v>89</v>
      </c>
      <c r="O4048" s="1">
        <v>117005</v>
      </c>
      <c r="P4048" s="1">
        <v>1600</v>
      </c>
      <c r="Q4048" s="1">
        <v>363.34</v>
      </c>
      <c r="R4048" s="1337">
        <v>581344</v>
      </c>
      <c r="S4048" s="4">
        <v>3838.06</v>
      </c>
      <c r="T4048" s="1">
        <v>319.41699999999997</v>
      </c>
      <c r="U4048" s="1337">
        <v>511067.2</v>
      </c>
      <c r="V4048" s="1">
        <v>1.5778000000000001</v>
      </c>
      <c r="W4048" s="1337">
        <v>2524.5439999999999</v>
      </c>
      <c r="X4048" s="1">
        <v>13</v>
      </c>
      <c r="Y4048" s="1">
        <v>141</v>
      </c>
      <c r="AA4048" s="1">
        <v>401</v>
      </c>
      <c r="AB4048" s="1337">
        <v>70276.800000000003</v>
      </c>
    </row>
    <row r="4049" spans="1:28">
      <c r="A4049" s="1336" t="s">
        <v>1843</v>
      </c>
      <c r="B4049" s="2" t="s">
        <v>1986</v>
      </c>
      <c r="C4049" s="1" t="s">
        <v>1848</v>
      </c>
      <c r="D4049" s="1" t="s">
        <v>1987</v>
      </c>
      <c r="E4049" s="1">
        <v>140008</v>
      </c>
      <c r="F4049" s="1336" t="s">
        <v>123</v>
      </c>
      <c r="G4049" s="1" t="s">
        <v>32</v>
      </c>
      <c r="H4049" s="1">
        <v>420962</v>
      </c>
      <c r="I4049" s="3">
        <v>42545</v>
      </c>
      <c r="J4049" s="3">
        <v>42541</v>
      </c>
      <c r="K4049" s="3">
        <v>42541</v>
      </c>
      <c r="L4049" s="1">
        <v>223124</v>
      </c>
      <c r="M4049" s="3">
        <v>42544</v>
      </c>
      <c r="N4049" s="1" t="s">
        <v>89</v>
      </c>
      <c r="O4049" s="1">
        <v>117357</v>
      </c>
      <c r="P4049" s="1">
        <v>1886</v>
      </c>
      <c r="Q4049" s="1">
        <v>372.42</v>
      </c>
      <c r="R4049" s="1337">
        <v>702384.12</v>
      </c>
      <c r="S4049" s="4">
        <v>21649</v>
      </c>
      <c r="T4049" s="1">
        <v>319.41699999999997</v>
      </c>
      <c r="U4049" s="1337">
        <v>602420.46</v>
      </c>
      <c r="V4049" s="1">
        <v>1.5778000000000001</v>
      </c>
      <c r="W4049" s="1337">
        <v>2975.8062</v>
      </c>
      <c r="X4049" s="1">
        <v>13</v>
      </c>
      <c r="Y4049" s="1">
        <v>141</v>
      </c>
      <c r="AA4049" s="1">
        <v>401</v>
      </c>
      <c r="AB4049" s="1337">
        <v>99963.66</v>
      </c>
    </row>
    <row r="4050" spans="1:28">
      <c r="A4050" s="1336" t="s">
        <v>1843</v>
      </c>
      <c r="B4050" s="2" t="s">
        <v>1988</v>
      </c>
      <c r="C4050" s="1" t="s">
        <v>1848</v>
      </c>
      <c r="D4050" s="1" t="s">
        <v>129</v>
      </c>
      <c r="E4050" s="1">
        <v>140008</v>
      </c>
      <c r="F4050" s="1336" t="s">
        <v>123</v>
      </c>
      <c r="G4050" s="1" t="s">
        <v>32</v>
      </c>
      <c r="H4050" s="1">
        <v>418878</v>
      </c>
      <c r="I4050" s="3">
        <v>42529</v>
      </c>
      <c r="J4050" s="3">
        <v>42514</v>
      </c>
      <c r="K4050" s="3">
        <v>42514</v>
      </c>
      <c r="L4050" s="1">
        <v>221979</v>
      </c>
      <c r="M4050" s="3">
        <v>42528</v>
      </c>
      <c r="N4050" s="1" t="s">
        <v>89</v>
      </c>
      <c r="O4050" s="1">
        <v>116366</v>
      </c>
      <c r="P4050" s="1">
        <v>2000</v>
      </c>
      <c r="Q4050" s="1">
        <v>377.69</v>
      </c>
      <c r="R4050" s="1337">
        <v>755380</v>
      </c>
      <c r="S4050" s="4">
        <v>33497.58</v>
      </c>
      <c r="T4050" s="1">
        <v>319.41699999999997</v>
      </c>
      <c r="U4050" s="1337">
        <v>638834</v>
      </c>
      <c r="V4050" s="1">
        <v>1.5778000000000001</v>
      </c>
      <c r="W4050" s="1337">
        <v>3155.68</v>
      </c>
      <c r="X4050" s="1">
        <v>13</v>
      </c>
      <c r="Y4050" s="1">
        <v>141</v>
      </c>
      <c r="AA4050" s="1">
        <v>401</v>
      </c>
      <c r="AB4050" s="1337">
        <v>116546</v>
      </c>
    </row>
    <row r="4051" spans="1:28">
      <c r="A4051" s="1336" t="s">
        <v>1843</v>
      </c>
      <c r="B4051" s="2" t="s">
        <v>1988</v>
      </c>
      <c r="C4051" s="1" t="s">
        <v>1848</v>
      </c>
      <c r="D4051" s="1" t="s">
        <v>129</v>
      </c>
      <c r="E4051" s="1">
        <v>140008</v>
      </c>
      <c r="F4051" s="1336" t="s">
        <v>123</v>
      </c>
      <c r="G4051" s="1" t="s">
        <v>32</v>
      </c>
      <c r="H4051" s="1">
        <v>418920</v>
      </c>
      <c r="I4051" s="3">
        <v>42529</v>
      </c>
      <c r="J4051" s="3">
        <v>42514</v>
      </c>
      <c r="K4051" s="3">
        <v>42514</v>
      </c>
      <c r="L4051" s="1">
        <v>221981</v>
      </c>
      <c r="M4051" s="3">
        <v>42528</v>
      </c>
      <c r="N4051" s="1" t="s">
        <v>89</v>
      </c>
      <c r="O4051" s="1">
        <v>116366</v>
      </c>
      <c r="P4051" s="1">
        <v>2000</v>
      </c>
      <c r="Q4051" s="1">
        <v>377.69</v>
      </c>
      <c r="R4051" s="1337">
        <v>755380</v>
      </c>
      <c r="S4051" s="4">
        <v>33497.58</v>
      </c>
      <c r="T4051" s="1">
        <v>319.41699999999997</v>
      </c>
      <c r="U4051" s="1337">
        <v>638834</v>
      </c>
      <c r="V4051" s="1">
        <v>1.5778000000000001</v>
      </c>
      <c r="W4051" s="1337">
        <v>3155.68</v>
      </c>
      <c r="X4051" s="1">
        <v>13</v>
      </c>
      <c r="Y4051" s="1">
        <v>141</v>
      </c>
      <c r="AA4051" s="1">
        <v>401</v>
      </c>
      <c r="AB4051" s="1337">
        <v>116546</v>
      </c>
    </row>
    <row r="4052" spans="1:28">
      <c r="A4052" s="1336" t="s">
        <v>1843</v>
      </c>
      <c r="B4052" s="2" t="s">
        <v>1988</v>
      </c>
      <c r="C4052" s="1" t="s">
        <v>1848</v>
      </c>
      <c r="D4052" s="1" t="s">
        <v>129</v>
      </c>
      <c r="E4052" s="1">
        <v>140008</v>
      </c>
      <c r="F4052" s="1336" t="s">
        <v>123</v>
      </c>
      <c r="G4052" s="1" t="s">
        <v>32</v>
      </c>
      <c r="H4052" s="1">
        <v>418940</v>
      </c>
      <c r="I4052" s="3">
        <v>42529</v>
      </c>
      <c r="J4052" s="3">
        <v>42514</v>
      </c>
      <c r="K4052" s="3">
        <v>42514</v>
      </c>
      <c r="L4052" s="1">
        <v>221983</v>
      </c>
      <c r="M4052" s="3">
        <v>42528</v>
      </c>
      <c r="N4052" s="1" t="s">
        <v>89</v>
      </c>
      <c r="O4052" s="1">
        <v>116366</v>
      </c>
      <c r="P4052" s="1">
        <v>2000</v>
      </c>
      <c r="Q4052" s="1">
        <v>377.69</v>
      </c>
      <c r="R4052" s="1337">
        <v>755380</v>
      </c>
      <c r="S4052" s="4">
        <v>33497.58</v>
      </c>
      <c r="T4052" s="1">
        <v>319.41699999999997</v>
      </c>
      <c r="U4052" s="1337">
        <v>638834</v>
      </c>
      <c r="V4052" s="1">
        <v>1.5778000000000001</v>
      </c>
      <c r="W4052" s="1337">
        <v>3155.68</v>
      </c>
      <c r="X4052" s="1">
        <v>13</v>
      </c>
      <c r="Y4052" s="1">
        <v>141</v>
      </c>
      <c r="AA4052" s="1">
        <v>401</v>
      </c>
      <c r="AB4052" s="1337">
        <v>116546</v>
      </c>
    </row>
    <row r="4053" spans="1:28">
      <c r="A4053" s="1336" t="s">
        <v>1843</v>
      </c>
      <c r="B4053" s="2" t="s">
        <v>1988</v>
      </c>
      <c r="C4053" s="1" t="s">
        <v>1848</v>
      </c>
      <c r="D4053" s="1" t="s">
        <v>129</v>
      </c>
      <c r="E4053" s="1">
        <v>140008</v>
      </c>
      <c r="F4053" s="1336" t="s">
        <v>123</v>
      </c>
      <c r="G4053" s="1" t="s">
        <v>32</v>
      </c>
      <c r="H4053" s="1">
        <v>420075</v>
      </c>
      <c r="I4053" s="3">
        <v>42537</v>
      </c>
      <c r="J4053" s="3">
        <v>42536</v>
      </c>
      <c r="K4053" s="3">
        <v>42536</v>
      </c>
      <c r="L4053" s="1">
        <v>222669</v>
      </c>
      <c r="M4053" s="3">
        <v>42536</v>
      </c>
      <c r="N4053" s="1" t="s">
        <v>89</v>
      </c>
      <c r="O4053" s="1">
        <v>117253</v>
      </c>
      <c r="P4053" s="1">
        <v>2000</v>
      </c>
      <c r="Q4053" s="1">
        <v>372.42</v>
      </c>
      <c r="R4053" s="1337">
        <v>744840</v>
      </c>
      <c r="S4053" s="4">
        <v>22957.58</v>
      </c>
      <c r="T4053" s="1">
        <v>319.41699999999997</v>
      </c>
      <c r="U4053" s="1337">
        <v>638834</v>
      </c>
      <c r="V4053" s="1">
        <v>1.5778000000000001</v>
      </c>
      <c r="W4053" s="1337">
        <v>3155.68</v>
      </c>
      <c r="X4053" s="1">
        <v>13</v>
      </c>
      <c r="Y4053" s="1">
        <v>141</v>
      </c>
      <c r="AA4053" s="1">
        <v>401</v>
      </c>
      <c r="AB4053" s="1337">
        <v>106006</v>
      </c>
    </row>
    <row r="4054" spans="1:28">
      <c r="A4054" s="1336" t="s">
        <v>1843</v>
      </c>
      <c r="B4054" s="2" t="s">
        <v>1989</v>
      </c>
      <c r="C4054" s="1" t="s">
        <v>1850</v>
      </c>
      <c r="D4054" s="1" t="s">
        <v>81</v>
      </c>
      <c r="E4054" s="1">
        <v>130308</v>
      </c>
      <c r="F4054" s="1336" t="s">
        <v>126</v>
      </c>
      <c r="G4054" s="1" t="s">
        <v>32</v>
      </c>
      <c r="H4054" s="1">
        <v>421402</v>
      </c>
      <c r="I4054" s="3">
        <v>42550</v>
      </c>
      <c r="J4054" s="3">
        <v>42548</v>
      </c>
      <c r="K4054" s="3">
        <v>42549</v>
      </c>
      <c r="N4054" s="1" t="s">
        <v>89</v>
      </c>
      <c r="O4054" s="1">
        <v>117473</v>
      </c>
      <c r="P4054" s="1">
        <v>300</v>
      </c>
      <c r="Q4054" s="1">
        <v>482.74</v>
      </c>
      <c r="R4054" s="1337">
        <v>144822</v>
      </c>
      <c r="S4054" s="4">
        <v>-1889.06</v>
      </c>
      <c r="T4054" s="1">
        <v>432.77600000000001</v>
      </c>
      <c r="U4054" s="1337">
        <v>129832.8</v>
      </c>
      <c r="V4054" s="1">
        <v>2.1446000000000001</v>
      </c>
      <c r="W4054" s="1336">
        <v>643.39200000000005</v>
      </c>
      <c r="X4054" s="1">
        <v>13</v>
      </c>
      <c r="Y4054" s="1">
        <v>141</v>
      </c>
      <c r="AA4054" s="1">
        <v>401</v>
      </c>
      <c r="AB4054" s="1337">
        <v>14989.2</v>
      </c>
    </row>
    <row r="4055" spans="1:28">
      <c r="A4055" s="1336" t="s">
        <v>1843</v>
      </c>
      <c r="B4055" s="2" t="s">
        <v>1990</v>
      </c>
      <c r="C4055" s="1" t="s">
        <v>1850</v>
      </c>
      <c r="D4055" s="1" t="s">
        <v>1991</v>
      </c>
      <c r="E4055" s="1">
        <v>130308</v>
      </c>
      <c r="F4055" s="1336" t="s">
        <v>126</v>
      </c>
      <c r="G4055" s="1" t="s">
        <v>32</v>
      </c>
      <c r="H4055" s="1">
        <v>421402</v>
      </c>
      <c r="I4055" s="3">
        <v>42550</v>
      </c>
      <c r="J4055" s="3">
        <v>42548</v>
      </c>
      <c r="K4055" s="3">
        <v>42549</v>
      </c>
      <c r="N4055" s="1" t="s">
        <v>89</v>
      </c>
      <c r="O4055" s="1">
        <v>117473</v>
      </c>
      <c r="P4055" s="1">
        <v>320</v>
      </c>
      <c r="Q4055" s="1">
        <v>482.74</v>
      </c>
      <c r="R4055" s="1337">
        <v>154476.79999999999</v>
      </c>
      <c r="S4055" s="4">
        <v>-2015</v>
      </c>
      <c r="T4055" s="1">
        <v>432.77600000000001</v>
      </c>
      <c r="U4055" s="1337">
        <v>138488.32000000001</v>
      </c>
      <c r="V4055" s="1">
        <v>2.1446000000000001</v>
      </c>
      <c r="W4055" s="1336">
        <v>686.28480000000002</v>
      </c>
      <c r="X4055" s="1">
        <v>13</v>
      </c>
      <c r="Y4055" s="1">
        <v>141</v>
      </c>
      <c r="AA4055" s="1">
        <v>401</v>
      </c>
      <c r="AB4055" s="1337">
        <v>15988.48</v>
      </c>
    </row>
    <row r="4056" spans="1:28">
      <c r="A4056" s="1336" t="s">
        <v>1843</v>
      </c>
      <c r="B4056" s="2" t="s">
        <v>1992</v>
      </c>
      <c r="C4056" s="1" t="s">
        <v>1850</v>
      </c>
      <c r="D4056" s="1" t="s">
        <v>1000</v>
      </c>
      <c r="E4056" s="1">
        <v>140083</v>
      </c>
      <c r="F4056" s="1336" t="s">
        <v>117</v>
      </c>
      <c r="G4056" s="1" t="s">
        <v>32</v>
      </c>
      <c r="H4056" s="1">
        <v>420169</v>
      </c>
      <c r="I4056" s="3">
        <v>42538</v>
      </c>
      <c r="J4056" s="3">
        <v>42517</v>
      </c>
      <c r="K4056" s="3">
        <v>42546</v>
      </c>
      <c r="L4056" s="1">
        <v>222759</v>
      </c>
      <c r="M4056" s="3">
        <v>42537</v>
      </c>
      <c r="N4056" s="1" t="s">
        <v>89</v>
      </c>
      <c r="O4056" s="1">
        <v>116551</v>
      </c>
      <c r="P4056" s="1">
        <v>400</v>
      </c>
      <c r="Q4056" s="1">
        <v>475.72</v>
      </c>
      <c r="R4056" s="1337">
        <v>190288</v>
      </c>
      <c r="S4056" s="4">
        <v>-5326.75</v>
      </c>
      <c r="T4056" s="1">
        <v>432.77600000000001</v>
      </c>
      <c r="U4056" s="1337">
        <v>173110.39999999999</v>
      </c>
      <c r="V4056" s="1">
        <v>2.1446000000000001</v>
      </c>
      <c r="W4056" s="1336">
        <v>857.85599999999999</v>
      </c>
      <c r="X4056" s="1">
        <v>13</v>
      </c>
      <c r="Y4056" s="1">
        <v>141</v>
      </c>
      <c r="AA4056" s="1">
        <v>401</v>
      </c>
      <c r="AB4056" s="1337">
        <v>17177.599999999999</v>
      </c>
    </row>
    <row r="4057" spans="1:28">
      <c r="A4057" s="1336" t="s">
        <v>1843</v>
      </c>
      <c r="B4057" s="2" t="s">
        <v>1993</v>
      </c>
      <c r="C4057" s="1" t="s">
        <v>1850</v>
      </c>
      <c r="D4057" s="1" t="s">
        <v>1308</v>
      </c>
      <c r="E4057" s="1">
        <v>140502</v>
      </c>
      <c r="F4057" s="1336" t="s">
        <v>274</v>
      </c>
      <c r="G4057" s="1" t="s">
        <v>32</v>
      </c>
      <c r="H4057" s="1">
        <v>421435</v>
      </c>
      <c r="I4057" s="3">
        <v>42551</v>
      </c>
      <c r="J4057" s="3">
        <v>42522</v>
      </c>
      <c r="K4057" s="3">
        <v>42550</v>
      </c>
      <c r="L4057" s="1">
        <v>223369</v>
      </c>
      <c r="M4057" s="3">
        <v>42550</v>
      </c>
      <c r="N4057" s="1" t="s">
        <v>42</v>
      </c>
      <c r="O4057" s="1">
        <v>21622</v>
      </c>
      <c r="P4057" s="1">
        <v>420</v>
      </c>
      <c r="Q4057" s="1">
        <v>506.17</v>
      </c>
      <c r="R4057" s="1337">
        <v>212591.4</v>
      </c>
      <c r="S4057" s="4">
        <v>7195.91</v>
      </c>
      <c r="T4057" s="1">
        <v>432.77600000000001</v>
      </c>
      <c r="U4057" s="1337">
        <v>181765.92</v>
      </c>
      <c r="V4057" s="1">
        <v>2.1446000000000001</v>
      </c>
      <c r="W4057" s="1336">
        <v>900.74879999999996</v>
      </c>
      <c r="X4057" s="1">
        <v>13</v>
      </c>
      <c r="Y4057" s="1">
        <v>150</v>
      </c>
      <c r="AA4057" s="1">
        <v>401</v>
      </c>
      <c r="AB4057" s="1337">
        <v>30825.48</v>
      </c>
    </row>
    <row r="4058" spans="1:28">
      <c r="A4058" s="1336" t="s">
        <v>1843</v>
      </c>
      <c r="B4058" s="2" t="s">
        <v>1994</v>
      </c>
      <c r="C4058" s="1" t="s">
        <v>1850</v>
      </c>
      <c r="D4058" s="1" t="s">
        <v>1995</v>
      </c>
      <c r="E4058" s="1">
        <v>130308</v>
      </c>
      <c r="F4058" s="1336" t="s">
        <v>126</v>
      </c>
      <c r="G4058" s="1" t="s">
        <v>32</v>
      </c>
      <c r="H4058" s="1">
        <v>421402</v>
      </c>
      <c r="I4058" s="3">
        <v>42550</v>
      </c>
      <c r="J4058" s="3">
        <v>42548</v>
      </c>
      <c r="K4058" s="3">
        <v>42549</v>
      </c>
      <c r="N4058" s="1" t="s">
        <v>89</v>
      </c>
      <c r="O4058" s="1">
        <v>117473</v>
      </c>
      <c r="P4058" s="1">
        <v>470</v>
      </c>
      <c r="Q4058" s="1">
        <v>482.74</v>
      </c>
      <c r="R4058" s="1337">
        <v>226887.8</v>
      </c>
      <c r="S4058" s="4">
        <v>-2959.53</v>
      </c>
      <c r="T4058" s="1">
        <v>432.77600000000001</v>
      </c>
      <c r="U4058" s="1337">
        <v>203404.72</v>
      </c>
      <c r="V4058" s="1">
        <v>2.1446000000000001</v>
      </c>
      <c r="W4058" s="1337">
        <v>1007.9808</v>
      </c>
      <c r="X4058" s="1">
        <v>13</v>
      </c>
      <c r="Y4058" s="1">
        <v>141</v>
      </c>
      <c r="AA4058" s="1">
        <v>401</v>
      </c>
      <c r="AB4058" s="1337">
        <v>23483.08</v>
      </c>
    </row>
    <row r="4059" spans="1:28">
      <c r="A4059" s="1336" t="s">
        <v>1843</v>
      </c>
      <c r="B4059" s="2" t="s">
        <v>1996</v>
      </c>
      <c r="C4059" s="1" t="s">
        <v>1850</v>
      </c>
      <c r="D4059" s="1" t="s">
        <v>76</v>
      </c>
      <c r="E4059" s="1">
        <v>130322</v>
      </c>
      <c r="F4059" s="1336" t="s">
        <v>142</v>
      </c>
      <c r="G4059" s="1" t="s">
        <v>32</v>
      </c>
      <c r="H4059" s="1">
        <v>419751</v>
      </c>
      <c r="I4059" s="3">
        <v>42535</v>
      </c>
      <c r="J4059" s="3">
        <v>42531</v>
      </c>
      <c r="K4059" s="3">
        <v>42536</v>
      </c>
      <c r="L4059" s="1">
        <v>222522</v>
      </c>
      <c r="M4059" s="3">
        <v>42535</v>
      </c>
      <c r="N4059" s="1" t="s">
        <v>89</v>
      </c>
      <c r="O4059" s="1">
        <v>117096</v>
      </c>
      <c r="P4059" s="1">
        <v>500</v>
      </c>
      <c r="Q4059" s="1">
        <v>487.61</v>
      </c>
      <c r="R4059" s="1337">
        <v>243805</v>
      </c>
      <c r="S4059" s="1">
        <v>-713.44</v>
      </c>
      <c r="T4059" s="1">
        <v>432.77600000000001</v>
      </c>
      <c r="U4059" s="1337">
        <v>216388</v>
      </c>
      <c r="V4059" s="1">
        <v>2.1446000000000001</v>
      </c>
      <c r="W4059" s="1337">
        <v>1072.32</v>
      </c>
      <c r="X4059" s="1">
        <v>13</v>
      </c>
      <c r="Y4059" s="1">
        <v>135</v>
      </c>
      <c r="Z4059" s="1" t="s">
        <v>143</v>
      </c>
      <c r="AA4059" s="1">
        <v>401</v>
      </c>
      <c r="AB4059" s="1337">
        <v>27417</v>
      </c>
    </row>
    <row r="4060" spans="1:28">
      <c r="A4060" s="1336" t="s">
        <v>1843</v>
      </c>
      <c r="B4060" s="2" t="s">
        <v>1996</v>
      </c>
      <c r="C4060" s="1" t="s">
        <v>1850</v>
      </c>
      <c r="D4060" s="1" t="s">
        <v>76</v>
      </c>
      <c r="E4060" s="1">
        <v>140083</v>
      </c>
      <c r="F4060" s="1336" t="s">
        <v>117</v>
      </c>
      <c r="G4060" s="1" t="s">
        <v>32</v>
      </c>
      <c r="H4060" s="1">
        <v>420922</v>
      </c>
      <c r="I4060" s="3">
        <v>42544</v>
      </c>
      <c r="J4060" s="3">
        <v>42542</v>
      </c>
      <c r="K4060" s="3">
        <v>42542</v>
      </c>
      <c r="L4060" s="1">
        <v>223040</v>
      </c>
      <c r="M4060" s="3">
        <v>42543</v>
      </c>
      <c r="N4060" s="1" t="s">
        <v>89</v>
      </c>
      <c r="O4060" s="1">
        <v>117379</v>
      </c>
      <c r="P4060" s="1">
        <v>1500</v>
      </c>
      <c r="Q4060" s="1">
        <v>487.61</v>
      </c>
      <c r="R4060" s="1337">
        <v>731415</v>
      </c>
      <c r="S4060" s="4">
        <v>-2140.3200000000002</v>
      </c>
      <c r="T4060" s="1">
        <v>432.77600000000001</v>
      </c>
      <c r="U4060" s="1337">
        <v>649164</v>
      </c>
      <c r="V4060" s="1">
        <v>2.1446000000000001</v>
      </c>
      <c r="W4060" s="1337">
        <v>3216.96</v>
      </c>
      <c r="X4060" s="1">
        <v>13</v>
      </c>
      <c r="Y4060" s="1">
        <v>141</v>
      </c>
      <c r="AA4060" s="1">
        <v>401</v>
      </c>
      <c r="AB4060" s="1337">
        <v>82251</v>
      </c>
    </row>
    <row r="4061" spans="1:28">
      <c r="A4061" s="1336" t="s">
        <v>1843</v>
      </c>
      <c r="B4061" s="2" t="s">
        <v>1997</v>
      </c>
      <c r="C4061" s="1" t="s">
        <v>1850</v>
      </c>
      <c r="D4061" s="1" t="s">
        <v>1998</v>
      </c>
      <c r="E4061" s="1">
        <v>140008</v>
      </c>
      <c r="F4061" s="1336" t="s">
        <v>123</v>
      </c>
      <c r="G4061" s="1" t="s">
        <v>32</v>
      </c>
      <c r="H4061" s="1">
        <v>420961</v>
      </c>
      <c r="I4061" s="3">
        <v>42545</v>
      </c>
      <c r="J4061" s="3">
        <v>42541</v>
      </c>
      <c r="K4061" s="3">
        <v>42541</v>
      </c>
      <c r="L4061" s="1">
        <v>223127</v>
      </c>
      <c r="M4061" s="3">
        <v>42544</v>
      </c>
      <c r="N4061" s="1" t="s">
        <v>89</v>
      </c>
      <c r="O4061" s="1">
        <v>117355</v>
      </c>
      <c r="P4061" s="1">
        <v>651</v>
      </c>
      <c r="Q4061" s="1">
        <v>494.51</v>
      </c>
      <c r="R4061" s="1337">
        <v>321926.01</v>
      </c>
      <c r="S4061" s="4">
        <v>3563</v>
      </c>
      <c r="T4061" s="1">
        <v>432.77600000000001</v>
      </c>
      <c r="U4061" s="1337">
        <v>281737.18</v>
      </c>
      <c r="V4061" s="1">
        <v>2.1446000000000001</v>
      </c>
      <c r="W4061" s="1337">
        <v>1396.1605999999999</v>
      </c>
      <c r="X4061" s="1">
        <v>13</v>
      </c>
      <c r="Y4061" s="1">
        <v>141</v>
      </c>
      <c r="AA4061" s="1">
        <v>401</v>
      </c>
      <c r="AB4061" s="1337">
        <v>40188.83</v>
      </c>
    </row>
    <row r="4062" spans="1:28">
      <c r="A4062" s="1336" t="s">
        <v>1843</v>
      </c>
      <c r="B4062" s="2" t="s">
        <v>1999</v>
      </c>
      <c r="C4062" s="1" t="s">
        <v>1850</v>
      </c>
      <c r="D4062" s="1" t="s">
        <v>905</v>
      </c>
      <c r="E4062" s="1">
        <v>140409</v>
      </c>
      <c r="F4062" s="1336" t="s">
        <v>66</v>
      </c>
      <c r="G4062" s="1" t="s">
        <v>32</v>
      </c>
      <c r="H4062" s="1">
        <v>419143</v>
      </c>
      <c r="I4062" s="3">
        <v>42531</v>
      </c>
      <c r="J4062" s="3">
        <v>42524</v>
      </c>
      <c r="K4062" s="3">
        <v>42529</v>
      </c>
      <c r="L4062" s="1">
        <v>222153</v>
      </c>
      <c r="M4062" s="3">
        <v>42530</v>
      </c>
      <c r="N4062" s="1" t="s">
        <v>42</v>
      </c>
      <c r="O4062" s="1">
        <v>21633</v>
      </c>
      <c r="P4062" s="1">
        <v>700</v>
      </c>
      <c r="Q4062" s="1">
        <v>535.19000000000005</v>
      </c>
      <c r="R4062" s="1337">
        <v>374633</v>
      </c>
      <c r="S4062" s="4">
        <v>32307.18</v>
      </c>
      <c r="T4062" s="1">
        <v>432.77600000000001</v>
      </c>
      <c r="U4062" s="1337">
        <v>302943.2</v>
      </c>
      <c r="V4062" s="1">
        <v>2.1446000000000001</v>
      </c>
      <c r="W4062" s="1337">
        <v>1501.248</v>
      </c>
      <c r="X4062" s="1">
        <v>13</v>
      </c>
      <c r="Y4062" s="1">
        <v>140</v>
      </c>
      <c r="AA4062" s="1">
        <v>401</v>
      </c>
      <c r="AB4062" s="1337">
        <v>71689.8</v>
      </c>
    </row>
    <row r="4063" spans="1:28">
      <c r="A4063" s="1336" t="s">
        <v>1843</v>
      </c>
      <c r="B4063" s="2" t="s">
        <v>2000</v>
      </c>
      <c r="C4063" s="1" t="s">
        <v>1850</v>
      </c>
      <c r="D4063" s="1" t="s">
        <v>2001</v>
      </c>
      <c r="E4063" s="1">
        <v>140008</v>
      </c>
      <c r="F4063" s="1336" t="s">
        <v>123</v>
      </c>
      <c r="G4063" s="1" t="s">
        <v>32</v>
      </c>
      <c r="H4063" s="1">
        <v>420912</v>
      </c>
      <c r="I4063" s="3">
        <v>42544</v>
      </c>
      <c r="J4063" s="3">
        <v>42541</v>
      </c>
      <c r="K4063" s="3">
        <v>42541</v>
      </c>
      <c r="L4063" s="1">
        <v>223029</v>
      </c>
      <c r="M4063" s="3">
        <v>42543</v>
      </c>
      <c r="N4063" s="1" t="s">
        <v>89</v>
      </c>
      <c r="O4063" s="1">
        <v>117354</v>
      </c>
      <c r="P4063" s="1">
        <v>849</v>
      </c>
      <c r="Q4063" s="1">
        <v>494.51</v>
      </c>
      <c r="R4063" s="1337">
        <v>419838.99</v>
      </c>
      <c r="S4063" s="4">
        <v>4646.68</v>
      </c>
      <c r="T4063" s="1">
        <v>432.77600000000001</v>
      </c>
      <c r="U4063" s="1337">
        <v>367426.82</v>
      </c>
      <c r="V4063" s="1">
        <v>2.1446000000000001</v>
      </c>
      <c r="W4063" s="1337">
        <v>1820.7994000000001</v>
      </c>
      <c r="X4063" s="1">
        <v>13</v>
      </c>
      <c r="Y4063" s="1">
        <v>141</v>
      </c>
      <c r="AA4063" s="1">
        <v>401</v>
      </c>
      <c r="AB4063" s="1337">
        <v>52412.17</v>
      </c>
    </row>
    <row r="4064" spans="1:28">
      <c r="A4064" s="1336" t="s">
        <v>1843</v>
      </c>
      <c r="B4064" s="2" t="s">
        <v>2002</v>
      </c>
      <c r="C4064" s="1" t="s">
        <v>1850</v>
      </c>
      <c r="D4064" s="1" t="s">
        <v>65</v>
      </c>
      <c r="E4064" s="1">
        <v>130308</v>
      </c>
      <c r="F4064" s="1336" t="s">
        <v>126</v>
      </c>
      <c r="G4064" s="1" t="s">
        <v>32</v>
      </c>
      <c r="H4064" s="1">
        <v>417968</v>
      </c>
      <c r="I4064" s="3">
        <v>42522</v>
      </c>
      <c r="J4064" s="3">
        <v>42521</v>
      </c>
      <c r="K4064" s="3">
        <v>42522</v>
      </c>
      <c r="N4064" s="1" t="s">
        <v>89</v>
      </c>
      <c r="O4064" s="1">
        <v>116622</v>
      </c>
      <c r="P4064" s="1">
        <v>1000</v>
      </c>
      <c r="Q4064" s="1">
        <v>499.51</v>
      </c>
      <c r="R4064" s="1337">
        <v>499510</v>
      </c>
      <c r="S4064" s="4">
        <v>10473.120000000001</v>
      </c>
      <c r="T4064" s="1">
        <v>432.77600000000001</v>
      </c>
      <c r="U4064" s="1337">
        <v>432776</v>
      </c>
      <c r="V4064" s="1">
        <v>2.1446000000000001</v>
      </c>
      <c r="W4064" s="1337">
        <v>2144.64</v>
      </c>
      <c r="X4064" s="1">
        <v>13</v>
      </c>
      <c r="Y4064" s="1">
        <v>141</v>
      </c>
      <c r="AA4064" s="1">
        <v>401</v>
      </c>
      <c r="AB4064" s="1337">
        <v>66734</v>
      </c>
    </row>
    <row r="4065" spans="1:28">
      <c r="A4065" s="1336" t="s">
        <v>1843</v>
      </c>
      <c r="B4065" s="2" t="s">
        <v>2002</v>
      </c>
      <c r="C4065" s="1" t="s">
        <v>1850</v>
      </c>
      <c r="D4065" s="1" t="s">
        <v>65</v>
      </c>
      <c r="E4065" s="1">
        <v>130308</v>
      </c>
      <c r="F4065" s="1336" t="s">
        <v>126</v>
      </c>
      <c r="G4065" s="1" t="s">
        <v>32</v>
      </c>
      <c r="H4065" s="1">
        <v>419327</v>
      </c>
      <c r="I4065" s="3">
        <v>42534</v>
      </c>
      <c r="J4065" s="3">
        <v>42530</v>
      </c>
      <c r="K4065" s="3">
        <v>42546</v>
      </c>
      <c r="N4065" s="1" t="s">
        <v>89</v>
      </c>
      <c r="O4065" s="1">
        <v>117072</v>
      </c>
      <c r="P4065" s="1">
        <v>1000</v>
      </c>
      <c r="Q4065" s="1">
        <v>463.83</v>
      </c>
      <c r="R4065" s="1337">
        <v>463830</v>
      </c>
      <c r="S4065" s="4">
        <v>-25206.880000000001</v>
      </c>
      <c r="T4065" s="1">
        <v>432.77600000000001</v>
      </c>
      <c r="U4065" s="1337">
        <v>432776</v>
      </c>
      <c r="V4065" s="1">
        <v>2.1446000000000001</v>
      </c>
      <c r="W4065" s="1337">
        <v>2144.64</v>
      </c>
      <c r="X4065" s="1">
        <v>13</v>
      </c>
      <c r="Y4065" s="1">
        <v>141</v>
      </c>
      <c r="AA4065" s="1">
        <v>401</v>
      </c>
      <c r="AB4065" s="1337">
        <v>31054</v>
      </c>
    </row>
    <row r="4066" spans="1:28">
      <c r="A4066" s="1336" t="s">
        <v>1843</v>
      </c>
      <c r="B4066" s="2" t="s">
        <v>2002</v>
      </c>
      <c r="C4066" s="1" t="s">
        <v>1850</v>
      </c>
      <c r="D4066" s="1" t="s">
        <v>65</v>
      </c>
      <c r="E4066" s="1">
        <v>130241</v>
      </c>
      <c r="F4066" s="1336" t="s">
        <v>368</v>
      </c>
      <c r="G4066" s="1" t="s">
        <v>32</v>
      </c>
      <c r="H4066" s="1">
        <v>419720</v>
      </c>
      <c r="I4066" s="3">
        <v>42535</v>
      </c>
      <c r="J4066" s="3">
        <v>42528</v>
      </c>
      <c r="K4066" s="3">
        <v>42547</v>
      </c>
      <c r="L4066" s="1">
        <v>222518</v>
      </c>
      <c r="M4066" s="3">
        <v>42535</v>
      </c>
      <c r="N4066" s="1" t="s">
        <v>89</v>
      </c>
      <c r="O4066" s="1">
        <v>116958</v>
      </c>
      <c r="P4066" s="1">
        <v>1000</v>
      </c>
      <c r="Q4066" s="1">
        <v>463.83</v>
      </c>
      <c r="R4066" s="1337">
        <v>463830</v>
      </c>
      <c r="S4066" s="4">
        <v>-25206.880000000001</v>
      </c>
      <c r="T4066" s="1">
        <v>432.77600000000001</v>
      </c>
      <c r="U4066" s="1337">
        <v>432776</v>
      </c>
      <c r="V4066" s="1">
        <v>2.1446000000000001</v>
      </c>
      <c r="W4066" s="1337">
        <v>2144.64</v>
      </c>
      <c r="X4066" s="1">
        <v>13</v>
      </c>
      <c r="Y4066" s="1">
        <v>135</v>
      </c>
      <c r="Z4066" s="1" t="s">
        <v>143</v>
      </c>
      <c r="AA4066" s="1">
        <v>401</v>
      </c>
      <c r="AB4066" s="1337">
        <v>31054</v>
      </c>
    </row>
    <row r="4067" spans="1:28">
      <c r="A4067" s="1336" t="s">
        <v>1843</v>
      </c>
      <c r="B4067" s="2" t="s">
        <v>2002</v>
      </c>
      <c r="C4067" s="1" t="s">
        <v>1850</v>
      </c>
      <c r="D4067" s="1" t="s">
        <v>65</v>
      </c>
      <c r="E4067" s="1">
        <v>130013</v>
      </c>
      <c r="F4067" s="1336" t="s">
        <v>221</v>
      </c>
      <c r="G4067" s="1" t="s">
        <v>32</v>
      </c>
      <c r="H4067" s="1">
        <v>421007</v>
      </c>
      <c r="I4067" s="3">
        <v>42546</v>
      </c>
      <c r="J4067" s="3">
        <v>42538</v>
      </c>
      <c r="K4067" s="3">
        <v>42538</v>
      </c>
      <c r="N4067" s="1" t="s">
        <v>89</v>
      </c>
      <c r="O4067" s="1">
        <v>117285</v>
      </c>
      <c r="P4067" s="1">
        <v>1000</v>
      </c>
      <c r="Q4067" s="1">
        <v>484.62</v>
      </c>
      <c r="R4067" s="1337">
        <v>484620</v>
      </c>
      <c r="S4067" s="4">
        <v>-4416.88</v>
      </c>
      <c r="T4067" s="1">
        <v>432.77600000000001</v>
      </c>
      <c r="U4067" s="1337">
        <v>432776</v>
      </c>
      <c r="V4067" s="1">
        <v>2.1446000000000001</v>
      </c>
      <c r="W4067" s="1337">
        <v>2144.64</v>
      </c>
      <c r="X4067" s="1">
        <v>13</v>
      </c>
      <c r="Y4067" s="1">
        <v>130</v>
      </c>
      <c r="AA4067" s="1">
        <v>401</v>
      </c>
      <c r="AB4067" s="1337">
        <v>51844</v>
      </c>
    </row>
    <row r="4068" spans="1:28">
      <c r="A4068" s="1336" t="s">
        <v>1843</v>
      </c>
      <c r="B4068" s="2" t="s">
        <v>2002</v>
      </c>
      <c r="C4068" s="1" t="s">
        <v>1850</v>
      </c>
      <c r="D4068" s="1" t="s">
        <v>65</v>
      </c>
      <c r="E4068" s="1">
        <v>130308</v>
      </c>
      <c r="F4068" s="1336" t="s">
        <v>126</v>
      </c>
      <c r="G4068" s="1" t="s">
        <v>32</v>
      </c>
      <c r="H4068" s="1">
        <v>421070</v>
      </c>
      <c r="I4068" s="3">
        <v>42548</v>
      </c>
      <c r="J4068" s="3">
        <v>42530</v>
      </c>
      <c r="K4068" s="3">
        <v>42546</v>
      </c>
      <c r="N4068" s="1" t="s">
        <v>89</v>
      </c>
      <c r="O4068" s="1">
        <v>117084</v>
      </c>
      <c r="P4068" s="1">
        <v>2000</v>
      </c>
      <c r="Q4068" s="1">
        <v>489.52</v>
      </c>
      <c r="R4068" s="1337">
        <v>979040</v>
      </c>
      <c r="S4068" s="1">
        <v>966.24</v>
      </c>
      <c r="T4068" s="1">
        <v>432.77600000000001</v>
      </c>
      <c r="U4068" s="1337">
        <v>865552</v>
      </c>
      <c r="V4068" s="1">
        <v>2.1446000000000001</v>
      </c>
      <c r="W4068" s="1337">
        <v>4289.28</v>
      </c>
      <c r="X4068" s="1">
        <v>13</v>
      </c>
      <c r="Y4068" s="1">
        <v>141</v>
      </c>
      <c r="AA4068" s="1">
        <v>401</v>
      </c>
      <c r="AB4068" s="1337">
        <v>113488</v>
      </c>
    </row>
    <row r="4069" spans="1:28">
      <c r="A4069" s="1336" t="s">
        <v>1843</v>
      </c>
      <c r="B4069" s="2" t="s">
        <v>2002</v>
      </c>
      <c r="C4069" s="1" t="s">
        <v>1850</v>
      </c>
      <c r="D4069" s="1" t="s">
        <v>65</v>
      </c>
      <c r="E4069" s="1">
        <v>130308</v>
      </c>
      <c r="F4069" s="1336" t="s">
        <v>126</v>
      </c>
      <c r="G4069" s="1" t="s">
        <v>32</v>
      </c>
      <c r="H4069" s="1">
        <v>421075</v>
      </c>
      <c r="I4069" s="3">
        <v>42548</v>
      </c>
      <c r="J4069" s="3">
        <v>42529</v>
      </c>
      <c r="K4069" s="3">
        <v>42546</v>
      </c>
      <c r="N4069" s="1" t="s">
        <v>89</v>
      </c>
      <c r="O4069" s="1">
        <v>116979</v>
      </c>
      <c r="P4069" s="1">
        <v>1000</v>
      </c>
      <c r="Q4069" s="1">
        <v>489.52</v>
      </c>
      <c r="R4069" s="1337">
        <v>489520</v>
      </c>
      <c r="S4069" s="1">
        <v>483.12</v>
      </c>
      <c r="T4069" s="1">
        <v>432.77600000000001</v>
      </c>
      <c r="U4069" s="1337">
        <v>432776</v>
      </c>
      <c r="V4069" s="1">
        <v>2.1446000000000001</v>
      </c>
      <c r="W4069" s="1337">
        <v>2144.64</v>
      </c>
      <c r="X4069" s="1">
        <v>13</v>
      </c>
      <c r="Y4069" s="1">
        <v>141</v>
      </c>
      <c r="AA4069" s="1">
        <v>401</v>
      </c>
      <c r="AB4069" s="1337">
        <v>56744</v>
      </c>
    </row>
    <row r="4070" spans="1:28">
      <c r="A4070" s="1336" t="s">
        <v>1843</v>
      </c>
      <c r="B4070" s="2" t="s">
        <v>2002</v>
      </c>
      <c r="C4070" s="1" t="s">
        <v>1850</v>
      </c>
      <c r="D4070" s="1" t="s">
        <v>65</v>
      </c>
      <c r="E4070" s="1">
        <v>140502</v>
      </c>
      <c r="F4070" s="1336" t="s">
        <v>274</v>
      </c>
      <c r="G4070" s="1" t="s">
        <v>32</v>
      </c>
      <c r="H4070" s="1">
        <v>421435</v>
      </c>
      <c r="I4070" s="3">
        <v>42551</v>
      </c>
      <c r="J4070" s="3">
        <v>42522</v>
      </c>
      <c r="K4070" s="3">
        <v>42550</v>
      </c>
      <c r="L4070" s="1">
        <v>223369</v>
      </c>
      <c r="M4070" s="3">
        <v>42550</v>
      </c>
      <c r="N4070" s="1" t="s">
        <v>42</v>
      </c>
      <c r="O4070" s="1">
        <v>21622</v>
      </c>
      <c r="P4070" s="1">
        <v>1000</v>
      </c>
      <c r="Q4070" s="1">
        <v>506.17</v>
      </c>
      <c r="R4070" s="1337">
        <v>506170</v>
      </c>
      <c r="S4070" s="4">
        <v>17133.12</v>
      </c>
      <c r="T4070" s="1">
        <v>432.77600000000001</v>
      </c>
      <c r="U4070" s="1337">
        <v>432776</v>
      </c>
      <c r="V4070" s="1">
        <v>2.1446000000000001</v>
      </c>
      <c r="W4070" s="1337">
        <v>2144.64</v>
      </c>
      <c r="X4070" s="1">
        <v>13</v>
      </c>
      <c r="Y4070" s="1">
        <v>150</v>
      </c>
      <c r="AA4070" s="1">
        <v>401</v>
      </c>
      <c r="AB4070" s="1337">
        <v>73394</v>
      </c>
    </row>
    <row r="4071" spans="1:28">
      <c r="A4071" s="1336" t="s">
        <v>1843</v>
      </c>
      <c r="B4071" s="2" t="s">
        <v>2003</v>
      </c>
      <c r="C4071" s="1" t="s">
        <v>1850</v>
      </c>
      <c r="D4071" s="1" t="s">
        <v>394</v>
      </c>
      <c r="E4071" s="1">
        <v>130140</v>
      </c>
      <c r="F4071" s="1336" t="s">
        <v>222</v>
      </c>
      <c r="G4071" s="1" t="s">
        <v>32</v>
      </c>
      <c r="H4071" s="1">
        <v>417986</v>
      </c>
      <c r="I4071" s="3">
        <v>42522</v>
      </c>
      <c r="J4071" s="3">
        <v>42517</v>
      </c>
      <c r="K4071" s="3">
        <v>42536</v>
      </c>
      <c r="N4071" s="1" t="s">
        <v>89</v>
      </c>
      <c r="O4071" s="1">
        <v>116560</v>
      </c>
      <c r="P4071" s="1">
        <v>1200</v>
      </c>
      <c r="Q4071" s="1">
        <v>499.51</v>
      </c>
      <c r="R4071" s="1337">
        <v>599412</v>
      </c>
      <c r="S4071" s="4">
        <v>12567.74</v>
      </c>
      <c r="T4071" s="1">
        <v>432.77600000000001</v>
      </c>
      <c r="U4071" s="1337">
        <v>519331.2</v>
      </c>
      <c r="V4071" s="1">
        <v>2.1446000000000001</v>
      </c>
      <c r="W4071" s="1337">
        <v>2573.5680000000002</v>
      </c>
      <c r="X4071" s="1">
        <v>13</v>
      </c>
      <c r="Y4071" s="1">
        <v>130</v>
      </c>
      <c r="AA4071" s="1">
        <v>401</v>
      </c>
      <c r="AB4071" s="1337">
        <v>80080.800000000003</v>
      </c>
    </row>
    <row r="4072" spans="1:28">
      <c r="A4072" s="1336" t="s">
        <v>1843</v>
      </c>
      <c r="B4072" s="2" t="s">
        <v>2003</v>
      </c>
      <c r="C4072" s="1" t="s">
        <v>1850</v>
      </c>
      <c r="D4072" s="1" t="s">
        <v>394</v>
      </c>
      <c r="E4072" s="1">
        <v>130023</v>
      </c>
      <c r="F4072" s="1336" t="s">
        <v>153</v>
      </c>
      <c r="G4072" s="1" t="s">
        <v>32</v>
      </c>
      <c r="H4072" s="1">
        <v>418863</v>
      </c>
      <c r="I4072" s="3">
        <v>42530</v>
      </c>
      <c r="J4072" s="3">
        <v>42527</v>
      </c>
      <c r="K4072" s="3">
        <v>42528</v>
      </c>
      <c r="N4072" s="1" t="s">
        <v>89</v>
      </c>
      <c r="O4072" s="1">
        <v>116848</v>
      </c>
      <c r="P4072" s="1">
        <v>1200</v>
      </c>
      <c r="Q4072" s="1">
        <v>489.52</v>
      </c>
      <c r="R4072" s="1337">
        <v>587424</v>
      </c>
      <c r="S4072" s="1">
        <v>579.74</v>
      </c>
      <c r="T4072" s="1">
        <v>432.77600000000001</v>
      </c>
      <c r="U4072" s="1337">
        <v>519331.2</v>
      </c>
      <c r="V4072" s="1">
        <v>2.1446000000000001</v>
      </c>
      <c r="W4072" s="1337">
        <v>2573.5680000000002</v>
      </c>
      <c r="X4072" s="1">
        <v>13</v>
      </c>
      <c r="Y4072" s="1">
        <v>130</v>
      </c>
      <c r="AA4072" s="1">
        <v>401</v>
      </c>
      <c r="AB4072" s="1337">
        <v>68092.800000000003</v>
      </c>
    </row>
    <row r="4073" spans="1:28">
      <c r="A4073" s="1336" t="s">
        <v>1843</v>
      </c>
      <c r="B4073" s="2" t="s">
        <v>2003</v>
      </c>
      <c r="C4073" s="1" t="s">
        <v>1850</v>
      </c>
      <c r="D4073" s="1" t="s">
        <v>394</v>
      </c>
      <c r="E4073" s="1">
        <v>130110</v>
      </c>
      <c r="F4073" s="1336" t="s">
        <v>198</v>
      </c>
      <c r="G4073" s="1" t="s">
        <v>32</v>
      </c>
      <c r="H4073" s="1">
        <v>419291</v>
      </c>
      <c r="I4073" s="3">
        <v>42534</v>
      </c>
      <c r="J4073" s="3">
        <v>42531</v>
      </c>
      <c r="K4073" s="3">
        <v>42531</v>
      </c>
      <c r="N4073" s="1" t="s">
        <v>89</v>
      </c>
      <c r="O4073" s="1">
        <v>117100</v>
      </c>
      <c r="P4073" s="1">
        <v>1200</v>
      </c>
      <c r="Q4073" s="1">
        <v>487.61</v>
      </c>
      <c r="R4073" s="1337">
        <v>585132</v>
      </c>
      <c r="S4073" s="4">
        <v>-1712.26</v>
      </c>
      <c r="T4073" s="1">
        <v>432.77600000000001</v>
      </c>
      <c r="U4073" s="1337">
        <v>519331.2</v>
      </c>
      <c r="V4073" s="1">
        <v>2.1446000000000001</v>
      </c>
      <c r="W4073" s="1337">
        <v>2573.5680000000002</v>
      </c>
      <c r="X4073" s="1">
        <v>13</v>
      </c>
      <c r="Y4073" s="1">
        <v>130</v>
      </c>
      <c r="AA4073" s="1">
        <v>401</v>
      </c>
      <c r="AB4073" s="1337">
        <v>65800.800000000003</v>
      </c>
    </row>
    <row r="4074" spans="1:28">
      <c r="A4074" s="1336" t="s">
        <v>1843</v>
      </c>
      <c r="B4074" s="2" t="s">
        <v>2003</v>
      </c>
      <c r="C4074" s="1" t="s">
        <v>1850</v>
      </c>
      <c r="D4074" s="1" t="s">
        <v>394</v>
      </c>
      <c r="E4074" s="1">
        <v>130110</v>
      </c>
      <c r="F4074" s="1336" t="s">
        <v>198</v>
      </c>
      <c r="G4074" s="1" t="s">
        <v>32</v>
      </c>
      <c r="H4074" s="1">
        <v>419294</v>
      </c>
      <c r="I4074" s="3">
        <v>42534</v>
      </c>
      <c r="J4074" s="3">
        <v>42531</v>
      </c>
      <c r="K4074" s="3">
        <v>42531</v>
      </c>
      <c r="N4074" s="1" t="s">
        <v>89</v>
      </c>
      <c r="O4074" s="1">
        <v>117100</v>
      </c>
      <c r="P4074" s="1">
        <v>1200</v>
      </c>
      <c r="Q4074" s="1">
        <v>487.61</v>
      </c>
      <c r="R4074" s="1337">
        <v>585132</v>
      </c>
      <c r="S4074" s="4">
        <v>-1712.26</v>
      </c>
      <c r="T4074" s="1">
        <v>432.77600000000001</v>
      </c>
      <c r="U4074" s="1337">
        <v>519331.2</v>
      </c>
      <c r="V4074" s="1">
        <v>2.1446000000000001</v>
      </c>
      <c r="W4074" s="1337">
        <v>2573.5680000000002</v>
      </c>
      <c r="X4074" s="1">
        <v>13</v>
      </c>
      <c r="Y4074" s="1">
        <v>130</v>
      </c>
      <c r="AA4074" s="1">
        <v>401</v>
      </c>
      <c r="AB4074" s="1337">
        <v>65800.800000000003</v>
      </c>
    </row>
    <row r="4075" spans="1:28">
      <c r="A4075" s="1336" t="s">
        <v>1843</v>
      </c>
      <c r="B4075" s="2" t="s">
        <v>2003</v>
      </c>
      <c r="C4075" s="1" t="s">
        <v>1850</v>
      </c>
      <c r="D4075" s="1" t="s">
        <v>394</v>
      </c>
      <c r="E4075" s="1">
        <v>130236</v>
      </c>
      <c r="F4075" s="1336" t="s">
        <v>427</v>
      </c>
      <c r="G4075" s="1" t="s">
        <v>32</v>
      </c>
      <c r="H4075" s="1">
        <v>420152</v>
      </c>
      <c r="I4075" s="3">
        <v>42538</v>
      </c>
      <c r="J4075" s="3">
        <v>42538</v>
      </c>
      <c r="K4075" s="3">
        <v>42538</v>
      </c>
      <c r="L4075" s="1">
        <v>222793</v>
      </c>
      <c r="M4075" s="3">
        <v>42538</v>
      </c>
      <c r="N4075" s="1" t="s">
        <v>89</v>
      </c>
      <c r="O4075" s="1">
        <v>117287</v>
      </c>
      <c r="P4075" s="1">
        <v>1200</v>
      </c>
      <c r="Q4075" s="1">
        <v>451.93</v>
      </c>
      <c r="R4075" s="1337">
        <v>542316</v>
      </c>
      <c r="S4075" s="4">
        <v>-44528.26</v>
      </c>
      <c r="T4075" s="1">
        <v>432.77600000000001</v>
      </c>
      <c r="U4075" s="1337">
        <v>519331.2</v>
      </c>
      <c r="V4075" s="1">
        <v>2.1446000000000001</v>
      </c>
      <c r="W4075" s="1337">
        <v>2573.5680000000002</v>
      </c>
      <c r="X4075" s="1">
        <v>13</v>
      </c>
      <c r="Y4075" s="1">
        <v>135</v>
      </c>
      <c r="Z4075" s="1" t="s">
        <v>143</v>
      </c>
      <c r="AA4075" s="1">
        <v>401</v>
      </c>
      <c r="AB4075" s="1337">
        <v>22984.799999999999</v>
      </c>
    </row>
    <row r="4076" spans="1:28">
      <c r="A4076" s="1336" t="s">
        <v>1843</v>
      </c>
      <c r="B4076" s="2" t="s">
        <v>2004</v>
      </c>
      <c r="C4076" s="1" t="s">
        <v>1850</v>
      </c>
      <c r="D4076" s="1" t="s">
        <v>592</v>
      </c>
      <c r="E4076" s="1">
        <v>140083</v>
      </c>
      <c r="F4076" s="1336" t="s">
        <v>117</v>
      </c>
      <c r="G4076" s="1" t="s">
        <v>32</v>
      </c>
      <c r="H4076" s="1">
        <v>420640</v>
      </c>
      <c r="I4076" s="3">
        <v>42543</v>
      </c>
      <c r="J4076" s="3">
        <v>42515</v>
      </c>
      <c r="K4076" s="3">
        <v>42536</v>
      </c>
      <c r="L4076" s="1">
        <v>223007</v>
      </c>
      <c r="M4076" s="3">
        <v>42543</v>
      </c>
      <c r="N4076" s="1" t="s">
        <v>89</v>
      </c>
      <c r="O4076" s="1">
        <v>116470</v>
      </c>
      <c r="P4076" s="1">
        <v>1300</v>
      </c>
      <c r="Q4076" s="1">
        <v>487.61</v>
      </c>
      <c r="R4076" s="1337">
        <v>633893</v>
      </c>
      <c r="S4076" s="4">
        <v>-1854.94</v>
      </c>
      <c r="T4076" s="1">
        <v>432.77600000000001</v>
      </c>
      <c r="U4076" s="1337">
        <v>562608.80000000005</v>
      </c>
      <c r="V4076" s="1">
        <v>2.1446000000000001</v>
      </c>
      <c r="W4076" s="1337">
        <v>2788.0320000000002</v>
      </c>
      <c r="X4076" s="1">
        <v>13</v>
      </c>
      <c r="Y4076" s="1">
        <v>141</v>
      </c>
      <c r="AA4076" s="1">
        <v>401</v>
      </c>
      <c r="AB4076" s="1337">
        <v>71284.2</v>
      </c>
    </row>
    <row r="4077" spans="1:28">
      <c r="A4077" s="1336" t="s">
        <v>1843</v>
      </c>
      <c r="B4077" s="2" t="s">
        <v>2005</v>
      </c>
      <c r="C4077" s="1" t="s">
        <v>1850</v>
      </c>
      <c r="D4077" s="1" t="s">
        <v>528</v>
      </c>
      <c r="E4077" s="1">
        <v>140083</v>
      </c>
      <c r="F4077" s="1336" t="s">
        <v>117</v>
      </c>
      <c r="G4077" s="1" t="s">
        <v>32</v>
      </c>
      <c r="H4077" s="1">
        <v>420581</v>
      </c>
      <c r="I4077" s="3">
        <v>42543</v>
      </c>
      <c r="J4077" s="3">
        <v>42515</v>
      </c>
      <c r="K4077" s="3">
        <v>42536</v>
      </c>
      <c r="L4077" s="1">
        <v>223002</v>
      </c>
      <c r="M4077" s="3">
        <v>42543</v>
      </c>
      <c r="N4077" s="1" t="s">
        <v>89</v>
      </c>
      <c r="O4077" s="1">
        <v>116470</v>
      </c>
      <c r="P4077" s="1">
        <v>1400</v>
      </c>
      <c r="Q4077" s="1">
        <v>487.61</v>
      </c>
      <c r="R4077" s="1337">
        <v>682654</v>
      </c>
      <c r="S4077" s="4">
        <v>-1997.63</v>
      </c>
      <c r="T4077" s="1">
        <v>432.77600000000001</v>
      </c>
      <c r="U4077" s="1337">
        <v>605886.4</v>
      </c>
      <c r="V4077" s="1">
        <v>2.1446000000000001</v>
      </c>
      <c r="W4077" s="1337">
        <v>3002.4960000000001</v>
      </c>
      <c r="X4077" s="1">
        <v>13</v>
      </c>
      <c r="Y4077" s="1">
        <v>141</v>
      </c>
      <c r="AA4077" s="1">
        <v>401</v>
      </c>
      <c r="AB4077" s="1337">
        <v>76767.600000000006</v>
      </c>
    </row>
    <row r="4078" spans="1:28">
      <c r="A4078" s="1336" t="s">
        <v>1843</v>
      </c>
      <c r="B4078" s="2" t="s">
        <v>2006</v>
      </c>
      <c r="C4078" s="1" t="s">
        <v>1850</v>
      </c>
      <c r="D4078" s="1" t="s">
        <v>2007</v>
      </c>
      <c r="E4078" s="1">
        <v>140083</v>
      </c>
      <c r="F4078" s="1336" t="s">
        <v>117</v>
      </c>
      <c r="G4078" s="1" t="s">
        <v>32</v>
      </c>
      <c r="H4078" s="1">
        <v>421183</v>
      </c>
      <c r="I4078" s="3">
        <v>42548</v>
      </c>
      <c r="J4078" s="3">
        <v>42522</v>
      </c>
      <c r="K4078" s="3">
        <v>42546</v>
      </c>
      <c r="L4078" s="1">
        <v>223249</v>
      </c>
      <c r="M4078" s="3">
        <v>42547</v>
      </c>
      <c r="N4078" s="1" t="s">
        <v>89</v>
      </c>
      <c r="O4078" s="1">
        <v>116705</v>
      </c>
      <c r="P4078" s="1">
        <v>1410</v>
      </c>
      <c r="Q4078" s="1">
        <v>487.61</v>
      </c>
      <c r="R4078" s="1337">
        <v>687530.1</v>
      </c>
      <c r="S4078" s="4">
        <v>-2011.9</v>
      </c>
      <c r="T4078" s="1">
        <v>432.77600000000001</v>
      </c>
      <c r="U4078" s="1337">
        <v>610214.16</v>
      </c>
      <c r="V4078" s="1">
        <v>2.1446000000000001</v>
      </c>
      <c r="W4078" s="1337">
        <v>3023.9423999999999</v>
      </c>
      <c r="X4078" s="1">
        <v>13</v>
      </c>
      <c r="Y4078" s="1">
        <v>141</v>
      </c>
      <c r="AA4078" s="1">
        <v>401</v>
      </c>
      <c r="AB4078" s="1337">
        <v>77315.94</v>
      </c>
    </row>
    <row r="4079" spans="1:28">
      <c r="A4079" s="1336" t="s">
        <v>1843</v>
      </c>
      <c r="B4079" s="2" t="s">
        <v>2008</v>
      </c>
      <c r="C4079" s="1" t="s">
        <v>1850</v>
      </c>
      <c r="D4079" s="1" t="s">
        <v>2009</v>
      </c>
      <c r="E4079" s="1">
        <v>140083</v>
      </c>
      <c r="F4079" s="1336" t="s">
        <v>117</v>
      </c>
      <c r="G4079" s="1" t="s">
        <v>32</v>
      </c>
      <c r="H4079" s="1">
        <v>420930</v>
      </c>
      <c r="I4079" s="3">
        <v>42544</v>
      </c>
      <c r="J4079" s="3">
        <v>42515</v>
      </c>
      <c r="K4079" s="3">
        <v>42536</v>
      </c>
      <c r="L4079" s="1">
        <v>223066</v>
      </c>
      <c r="M4079" s="3">
        <v>42543</v>
      </c>
      <c r="N4079" s="1" t="s">
        <v>89</v>
      </c>
      <c r="O4079" s="1">
        <v>116470</v>
      </c>
      <c r="P4079" s="1">
        <v>1415</v>
      </c>
      <c r="Q4079" s="1">
        <v>487.61</v>
      </c>
      <c r="R4079" s="1337">
        <v>689968.15</v>
      </c>
      <c r="S4079" s="4">
        <v>-2019.04</v>
      </c>
      <c r="T4079" s="1">
        <v>432.77600000000001</v>
      </c>
      <c r="U4079" s="1337">
        <v>612378.04</v>
      </c>
      <c r="V4079" s="1">
        <v>2.1446000000000001</v>
      </c>
      <c r="W4079" s="1337">
        <v>3034.6655999999998</v>
      </c>
      <c r="X4079" s="1">
        <v>13</v>
      </c>
      <c r="Y4079" s="1">
        <v>141</v>
      </c>
      <c r="AA4079" s="1">
        <v>401</v>
      </c>
      <c r="AB4079" s="1337">
        <v>77590.11</v>
      </c>
    </row>
    <row r="4080" spans="1:28">
      <c r="A4080" s="1336" t="s">
        <v>1843</v>
      </c>
      <c r="B4080" s="2" t="s">
        <v>2010</v>
      </c>
      <c r="C4080" s="1" t="s">
        <v>1850</v>
      </c>
      <c r="D4080" s="1" t="s">
        <v>2011</v>
      </c>
      <c r="E4080" s="1">
        <v>140083</v>
      </c>
      <c r="F4080" s="1336" t="s">
        <v>117</v>
      </c>
      <c r="G4080" s="1" t="s">
        <v>32</v>
      </c>
      <c r="H4080" s="1">
        <v>420876</v>
      </c>
      <c r="I4080" s="3">
        <v>42544</v>
      </c>
      <c r="J4080" s="3">
        <v>42515</v>
      </c>
      <c r="K4080" s="3">
        <v>42536</v>
      </c>
      <c r="L4080" s="1">
        <v>223062</v>
      </c>
      <c r="M4080" s="3">
        <v>42543</v>
      </c>
      <c r="N4080" s="1" t="s">
        <v>89</v>
      </c>
      <c r="O4080" s="1">
        <v>116470</v>
      </c>
      <c r="P4080" s="1">
        <v>1430</v>
      </c>
      <c r="Q4080" s="1">
        <v>487.61</v>
      </c>
      <c r="R4080" s="1337">
        <v>697282.3</v>
      </c>
      <c r="S4080" s="4">
        <v>-2040.44</v>
      </c>
      <c r="T4080" s="1">
        <v>432.77600000000001</v>
      </c>
      <c r="U4080" s="1337">
        <v>618869.68000000005</v>
      </c>
      <c r="V4080" s="1">
        <v>2.1446000000000001</v>
      </c>
      <c r="W4080" s="1337">
        <v>3066.8352</v>
      </c>
      <c r="X4080" s="1">
        <v>13</v>
      </c>
      <c r="Y4080" s="1">
        <v>141</v>
      </c>
      <c r="AA4080" s="1">
        <v>401</v>
      </c>
      <c r="AB4080" s="1337">
        <v>78412.62</v>
      </c>
    </row>
    <row r="4081" spans="1:28">
      <c r="A4081" s="1336" t="s">
        <v>1843</v>
      </c>
      <c r="B4081" s="2" t="s">
        <v>2012</v>
      </c>
      <c r="C4081" s="1" t="s">
        <v>1850</v>
      </c>
      <c r="D4081" s="1" t="s">
        <v>2013</v>
      </c>
      <c r="E4081" s="1">
        <v>140083</v>
      </c>
      <c r="F4081" s="1336" t="s">
        <v>117</v>
      </c>
      <c r="G4081" s="1" t="s">
        <v>32</v>
      </c>
      <c r="H4081" s="1">
        <v>421142</v>
      </c>
      <c r="I4081" s="3">
        <v>42546</v>
      </c>
      <c r="J4081" s="3">
        <v>42515</v>
      </c>
      <c r="K4081" s="3">
        <v>42536</v>
      </c>
      <c r="L4081" s="1">
        <v>223197</v>
      </c>
      <c r="M4081" s="3">
        <v>42545</v>
      </c>
      <c r="N4081" s="1" t="s">
        <v>89</v>
      </c>
      <c r="O4081" s="1">
        <v>116470</v>
      </c>
      <c r="P4081" s="1">
        <v>1470</v>
      </c>
      <c r="Q4081" s="1">
        <v>487.61</v>
      </c>
      <c r="R4081" s="1337">
        <v>716786.7</v>
      </c>
      <c r="S4081" s="4">
        <v>-2097.5100000000002</v>
      </c>
      <c r="T4081" s="1">
        <v>432.77600000000001</v>
      </c>
      <c r="U4081" s="1337">
        <v>636180.72</v>
      </c>
      <c r="V4081" s="1">
        <v>2.1446000000000001</v>
      </c>
      <c r="W4081" s="1337">
        <v>3152.6208000000001</v>
      </c>
      <c r="X4081" s="1">
        <v>13</v>
      </c>
      <c r="Y4081" s="1">
        <v>141</v>
      </c>
      <c r="AA4081" s="1">
        <v>401</v>
      </c>
      <c r="AB4081" s="1337">
        <v>80605.98</v>
      </c>
    </row>
    <row r="4082" spans="1:28">
      <c r="A4082" s="1336" t="s">
        <v>1843</v>
      </c>
      <c r="B4082" s="2" t="s">
        <v>2014</v>
      </c>
      <c r="C4082" s="1" t="s">
        <v>1850</v>
      </c>
      <c r="D4082" s="1" t="s">
        <v>467</v>
      </c>
      <c r="E4082" s="1">
        <v>130001</v>
      </c>
      <c r="F4082" s="1336" t="s">
        <v>132</v>
      </c>
      <c r="G4082" s="1" t="s">
        <v>32</v>
      </c>
      <c r="H4082" s="1">
        <v>418690</v>
      </c>
      <c r="I4082" s="3">
        <v>42529</v>
      </c>
      <c r="J4082" s="3">
        <v>42508</v>
      </c>
      <c r="K4082" s="3">
        <v>42528</v>
      </c>
      <c r="N4082" s="1" t="s">
        <v>89</v>
      </c>
      <c r="O4082" s="1">
        <v>116257</v>
      </c>
      <c r="P4082" s="1">
        <v>1500</v>
      </c>
      <c r="Q4082" s="1">
        <v>499.51</v>
      </c>
      <c r="R4082" s="1337">
        <v>749265</v>
      </c>
      <c r="S4082" s="4">
        <v>15709.68</v>
      </c>
      <c r="T4082" s="1">
        <v>432.77600000000001</v>
      </c>
      <c r="U4082" s="1337">
        <v>649164</v>
      </c>
      <c r="V4082" s="1">
        <v>2.1446000000000001</v>
      </c>
      <c r="W4082" s="1337">
        <v>3216.96</v>
      </c>
      <c r="X4082" s="1">
        <v>13</v>
      </c>
      <c r="Y4082" s="1">
        <v>130</v>
      </c>
      <c r="AA4082" s="1">
        <v>401</v>
      </c>
      <c r="AB4082" s="1337">
        <v>100101</v>
      </c>
    </row>
    <row r="4083" spans="1:28">
      <c r="A4083" s="1336" t="s">
        <v>1843</v>
      </c>
      <c r="B4083" s="2" t="s">
        <v>2014</v>
      </c>
      <c r="C4083" s="1" t="s">
        <v>1850</v>
      </c>
      <c r="D4083" s="1" t="s">
        <v>467</v>
      </c>
      <c r="E4083" s="1">
        <v>140008</v>
      </c>
      <c r="F4083" s="1336" t="s">
        <v>123</v>
      </c>
      <c r="G4083" s="1" t="s">
        <v>32</v>
      </c>
      <c r="H4083" s="1">
        <v>418874</v>
      </c>
      <c r="I4083" s="3">
        <v>42529</v>
      </c>
      <c r="J4083" s="3">
        <v>42514</v>
      </c>
      <c r="K4083" s="3">
        <v>42514</v>
      </c>
      <c r="L4083" s="1">
        <v>221976</v>
      </c>
      <c r="M4083" s="3">
        <v>42528</v>
      </c>
      <c r="N4083" s="1" t="s">
        <v>89</v>
      </c>
      <c r="O4083" s="1">
        <v>116362</v>
      </c>
      <c r="P4083" s="1">
        <v>1500</v>
      </c>
      <c r="Q4083" s="1">
        <v>511.4</v>
      </c>
      <c r="R4083" s="1337">
        <v>767100</v>
      </c>
      <c r="S4083" s="4">
        <v>33544.68</v>
      </c>
      <c r="T4083" s="1">
        <v>432.77600000000001</v>
      </c>
      <c r="U4083" s="1337">
        <v>649164</v>
      </c>
      <c r="V4083" s="1">
        <v>2.1446000000000001</v>
      </c>
      <c r="W4083" s="1337">
        <v>3216.96</v>
      </c>
      <c r="X4083" s="1">
        <v>13</v>
      </c>
      <c r="Y4083" s="1">
        <v>141</v>
      </c>
      <c r="AA4083" s="1">
        <v>401</v>
      </c>
      <c r="AB4083" s="1337">
        <v>117936</v>
      </c>
    </row>
    <row r="4084" spans="1:28">
      <c r="A4084" s="1336" t="s">
        <v>1843</v>
      </c>
      <c r="B4084" s="2" t="s">
        <v>2014</v>
      </c>
      <c r="C4084" s="1" t="s">
        <v>1850</v>
      </c>
      <c r="D4084" s="1" t="s">
        <v>467</v>
      </c>
      <c r="E4084" s="1">
        <v>140008</v>
      </c>
      <c r="F4084" s="1336" t="s">
        <v>123</v>
      </c>
      <c r="G4084" s="1" t="s">
        <v>32</v>
      </c>
      <c r="H4084" s="1">
        <v>418917</v>
      </c>
      <c r="I4084" s="3">
        <v>42529</v>
      </c>
      <c r="J4084" s="3">
        <v>42514</v>
      </c>
      <c r="K4084" s="3">
        <v>42514</v>
      </c>
      <c r="L4084" s="1">
        <v>221985</v>
      </c>
      <c r="M4084" s="3">
        <v>42528</v>
      </c>
      <c r="N4084" s="1" t="s">
        <v>89</v>
      </c>
      <c r="O4084" s="1">
        <v>116362</v>
      </c>
      <c r="P4084" s="1">
        <v>1500</v>
      </c>
      <c r="Q4084" s="1">
        <v>511.4</v>
      </c>
      <c r="R4084" s="1337">
        <v>767100</v>
      </c>
      <c r="S4084" s="4">
        <v>33544.68</v>
      </c>
      <c r="T4084" s="1">
        <v>432.77600000000001</v>
      </c>
      <c r="U4084" s="1337">
        <v>649164</v>
      </c>
      <c r="V4084" s="1">
        <v>2.1446000000000001</v>
      </c>
      <c r="W4084" s="1337">
        <v>3216.96</v>
      </c>
      <c r="X4084" s="1">
        <v>13</v>
      </c>
      <c r="Y4084" s="1">
        <v>141</v>
      </c>
      <c r="AA4084" s="1">
        <v>401</v>
      </c>
      <c r="AB4084" s="1337">
        <v>117936</v>
      </c>
    </row>
    <row r="4085" spans="1:28">
      <c r="A4085" s="1336" t="s">
        <v>1843</v>
      </c>
      <c r="B4085" s="2" t="s">
        <v>2014</v>
      </c>
      <c r="C4085" s="1" t="s">
        <v>1850</v>
      </c>
      <c r="D4085" s="1" t="s">
        <v>467</v>
      </c>
      <c r="E4085" s="1">
        <v>140008</v>
      </c>
      <c r="F4085" s="1336" t="s">
        <v>123</v>
      </c>
      <c r="G4085" s="1" t="s">
        <v>32</v>
      </c>
      <c r="H4085" s="1">
        <v>418938</v>
      </c>
      <c r="I4085" s="3">
        <v>42529</v>
      </c>
      <c r="J4085" s="3">
        <v>42514</v>
      </c>
      <c r="K4085" s="3">
        <v>42514</v>
      </c>
      <c r="L4085" s="1">
        <v>221987</v>
      </c>
      <c r="M4085" s="3">
        <v>42528</v>
      </c>
      <c r="N4085" s="1" t="s">
        <v>89</v>
      </c>
      <c r="O4085" s="1">
        <v>116362</v>
      </c>
      <c r="P4085" s="1">
        <v>1500</v>
      </c>
      <c r="Q4085" s="1">
        <v>511.4</v>
      </c>
      <c r="R4085" s="1337">
        <v>767100</v>
      </c>
      <c r="S4085" s="4">
        <v>33544.68</v>
      </c>
      <c r="T4085" s="1">
        <v>432.77600000000001</v>
      </c>
      <c r="U4085" s="1337">
        <v>649164</v>
      </c>
      <c r="V4085" s="1">
        <v>2.1446000000000001</v>
      </c>
      <c r="W4085" s="1337">
        <v>3216.96</v>
      </c>
      <c r="X4085" s="1">
        <v>13</v>
      </c>
      <c r="Y4085" s="1">
        <v>141</v>
      </c>
      <c r="AA4085" s="1">
        <v>401</v>
      </c>
      <c r="AB4085" s="1337">
        <v>117936</v>
      </c>
    </row>
    <row r="4086" spans="1:28">
      <c r="A4086" s="1336" t="s">
        <v>1843</v>
      </c>
      <c r="B4086" s="2" t="s">
        <v>2014</v>
      </c>
      <c r="C4086" s="1" t="s">
        <v>1850</v>
      </c>
      <c r="D4086" s="1" t="s">
        <v>467</v>
      </c>
      <c r="E4086" s="1">
        <v>140008</v>
      </c>
      <c r="F4086" s="1336" t="s">
        <v>123</v>
      </c>
      <c r="G4086" s="1" t="s">
        <v>32</v>
      </c>
      <c r="H4086" s="1">
        <v>418987</v>
      </c>
      <c r="I4086" s="3">
        <v>42530</v>
      </c>
      <c r="J4086" s="3">
        <v>42523</v>
      </c>
      <c r="K4086" s="3">
        <v>42523</v>
      </c>
      <c r="L4086" s="1">
        <v>222097</v>
      </c>
      <c r="M4086" s="3">
        <v>42529</v>
      </c>
      <c r="N4086" s="1" t="s">
        <v>89</v>
      </c>
      <c r="O4086" s="1">
        <v>116755</v>
      </c>
      <c r="P4086" s="1">
        <v>1500</v>
      </c>
      <c r="Q4086" s="1">
        <v>494.51</v>
      </c>
      <c r="R4086" s="1337">
        <v>741765</v>
      </c>
      <c r="S4086" s="4">
        <v>8209.68</v>
      </c>
      <c r="T4086" s="1">
        <v>432.77600000000001</v>
      </c>
      <c r="U4086" s="1337">
        <v>649164</v>
      </c>
      <c r="V4086" s="1">
        <v>2.1446000000000001</v>
      </c>
      <c r="W4086" s="1337">
        <v>3216.96</v>
      </c>
      <c r="X4086" s="1">
        <v>13</v>
      </c>
      <c r="Y4086" s="1">
        <v>141</v>
      </c>
      <c r="AA4086" s="1">
        <v>401</v>
      </c>
      <c r="AB4086" s="1337">
        <v>92601</v>
      </c>
    </row>
    <row r="4087" spans="1:28">
      <c r="A4087" s="1336" t="s">
        <v>1843</v>
      </c>
      <c r="B4087" s="2" t="s">
        <v>2014</v>
      </c>
      <c r="C4087" s="1" t="s">
        <v>1850</v>
      </c>
      <c r="D4087" s="1" t="s">
        <v>467</v>
      </c>
      <c r="E4087" s="1">
        <v>140083</v>
      </c>
      <c r="F4087" s="1336" t="s">
        <v>117</v>
      </c>
      <c r="G4087" s="1" t="s">
        <v>32</v>
      </c>
      <c r="H4087" s="1">
        <v>420948</v>
      </c>
      <c r="I4087" s="3">
        <v>42545</v>
      </c>
      <c r="J4087" s="3">
        <v>42515</v>
      </c>
      <c r="K4087" s="3">
        <v>42536</v>
      </c>
      <c r="L4087" s="1">
        <v>223132</v>
      </c>
      <c r="M4087" s="3">
        <v>42545</v>
      </c>
      <c r="N4087" s="1" t="s">
        <v>89</v>
      </c>
      <c r="O4087" s="1">
        <v>116470</v>
      </c>
      <c r="P4087" s="1">
        <v>1500</v>
      </c>
      <c r="Q4087" s="1">
        <v>487.61</v>
      </c>
      <c r="R4087" s="1337">
        <v>731415</v>
      </c>
      <c r="S4087" s="4">
        <v>-2140.3200000000002</v>
      </c>
      <c r="T4087" s="1">
        <v>432.77600000000001</v>
      </c>
      <c r="U4087" s="1337">
        <v>649164</v>
      </c>
      <c r="V4087" s="1">
        <v>2.1446000000000001</v>
      </c>
      <c r="W4087" s="1337">
        <v>3216.96</v>
      </c>
      <c r="X4087" s="1">
        <v>13</v>
      </c>
      <c r="Y4087" s="1">
        <v>141</v>
      </c>
      <c r="AA4087" s="1">
        <v>401</v>
      </c>
      <c r="AB4087" s="1337">
        <v>82251</v>
      </c>
    </row>
    <row r="4088" spans="1:28">
      <c r="A4088" s="1336" t="s">
        <v>1843</v>
      </c>
      <c r="B4088" s="2" t="s">
        <v>2014</v>
      </c>
      <c r="C4088" s="1" t="s">
        <v>1850</v>
      </c>
      <c r="D4088" s="1" t="s">
        <v>467</v>
      </c>
      <c r="E4088" s="1">
        <v>130001</v>
      </c>
      <c r="F4088" s="1336" t="s">
        <v>132</v>
      </c>
      <c r="G4088" s="1" t="s">
        <v>32</v>
      </c>
      <c r="H4088" s="1">
        <v>421044</v>
      </c>
      <c r="I4088" s="3">
        <v>42548</v>
      </c>
      <c r="J4088" s="3">
        <v>42528</v>
      </c>
      <c r="K4088" s="3">
        <v>42529</v>
      </c>
      <c r="N4088" s="1" t="s">
        <v>89</v>
      </c>
      <c r="O4088" s="1">
        <v>116932</v>
      </c>
      <c r="P4088" s="1">
        <v>1500</v>
      </c>
      <c r="Q4088" s="1">
        <v>487.61</v>
      </c>
      <c r="R4088" s="1337">
        <v>731415</v>
      </c>
      <c r="S4088" s="4">
        <v>-2140.3200000000002</v>
      </c>
      <c r="T4088" s="1">
        <v>432.77600000000001</v>
      </c>
      <c r="U4088" s="1337">
        <v>649164</v>
      </c>
      <c r="V4088" s="1">
        <v>2.1446000000000001</v>
      </c>
      <c r="W4088" s="1337">
        <v>3216.96</v>
      </c>
      <c r="X4088" s="1">
        <v>13</v>
      </c>
      <c r="Y4088" s="1">
        <v>130</v>
      </c>
      <c r="AA4088" s="1">
        <v>401</v>
      </c>
      <c r="AB4088" s="1337">
        <v>82251</v>
      </c>
    </row>
    <row r="4089" spans="1:28">
      <c r="A4089" s="1336" t="s">
        <v>1843</v>
      </c>
      <c r="B4089" s="2" t="s">
        <v>2014</v>
      </c>
      <c r="C4089" s="1" t="s">
        <v>1850</v>
      </c>
      <c r="D4089" s="1" t="s">
        <v>467</v>
      </c>
      <c r="E4089" s="1">
        <v>130001</v>
      </c>
      <c r="F4089" s="1336" t="s">
        <v>132</v>
      </c>
      <c r="G4089" s="1" t="s">
        <v>32</v>
      </c>
      <c r="H4089" s="1">
        <v>421045</v>
      </c>
      <c r="I4089" s="3">
        <v>42548</v>
      </c>
      <c r="J4089" s="3">
        <v>42530</v>
      </c>
      <c r="K4089" s="3">
        <v>42531</v>
      </c>
      <c r="N4089" s="1" t="s">
        <v>89</v>
      </c>
      <c r="O4089" s="1">
        <v>117053</v>
      </c>
      <c r="P4089" s="1">
        <v>1500</v>
      </c>
      <c r="Q4089" s="1">
        <v>487.61</v>
      </c>
      <c r="R4089" s="1337">
        <v>731415</v>
      </c>
      <c r="S4089" s="4">
        <v>-2140.3200000000002</v>
      </c>
      <c r="T4089" s="1">
        <v>432.77600000000001</v>
      </c>
      <c r="U4089" s="1337">
        <v>649164</v>
      </c>
      <c r="V4089" s="1">
        <v>2.1446000000000001</v>
      </c>
      <c r="W4089" s="1337">
        <v>3216.96</v>
      </c>
      <c r="X4089" s="1">
        <v>13</v>
      </c>
      <c r="Y4089" s="1">
        <v>130</v>
      </c>
      <c r="AA4089" s="1">
        <v>401</v>
      </c>
      <c r="AB4089" s="1337">
        <v>82251</v>
      </c>
    </row>
    <row r="4090" spans="1:28">
      <c r="A4090" s="1336" t="s">
        <v>1843</v>
      </c>
      <c r="B4090" s="2" t="s">
        <v>2014</v>
      </c>
      <c r="C4090" s="1" t="s">
        <v>1850</v>
      </c>
      <c r="D4090" s="1" t="s">
        <v>467</v>
      </c>
      <c r="E4090" s="1">
        <v>140008</v>
      </c>
      <c r="F4090" s="1336" t="s">
        <v>123</v>
      </c>
      <c r="G4090" s="1" t="s">
        <v>32</v>
      </c>
      <c r="H4090" s="1">
        <v>421174</v>
      </c>
      <c r="I4090" s="3">
        <v>42548</v>
      </c>
      <c r="J4090" s="3">
        <v>42500</v>
      </c>
      <c r="K4090" s="3">
        <v>42532</v>
      </c>
      <c r="L4090" s="1">
        <v>223229</v>
      </c>
      <c r="M4090" s="3">
        <v>42547</v>
      </c>
      <c r="N4090" s="1" t="s">
        <v>89</v>
      </c>
      <c r="O4090" s="1">
        <v>115932</v>
      </c>
      <c r="P4090" s="1">
        <v>1500</v>
      </c>
      <c r="Q4090" s="1">
        <v>494.51</v>
      </c>
      <c r="R4090" s="1337">
        <v>741765</v>
      </c>
      <c r="S4090" s="4">
        <v>8209.68</v>
      </c>
      <c r="T4090" s="1">
        <v>432.77600000000001</v>
      </c>
      <c r="U4090" s="1337">
        <v>649164</v>
      </c>
      <c r="V4090" s="1">
        <v>2.1446000000000001</v>
      </c>
      <c r="W4090" s="1337">
        <v>3216.96</v>
      </c>
      <c r="X4090" s="1">
        <v>13</v>
      </c>
      <c r="Y4090" s="1">
        <v>141</v>
      </c>
      <c r="AA4090" s="1">
        <v>401</v>
      </c>
      <c r="AB4090" s="1337">
        <v>92601</v>
      </c>
    </row>
    <row r="4091" spans="1:28">
      <c r="A4091" s="1336" t="s">
        <v>1843</v>
      </c>
      <c r="B4091" s="2" t="s">
        <v>2014</v>
      </c>
      <c r="C4091" s="1" t="s">
        <v>1850</v>
      </c>
      <c r="D4091" s="1" t="s">
        <v>467</v>
      </c>
      <c r="E4091" s="1">
        <v>140008</v>
      </c>
      <c r="F4091" s="1336" t="s">
        <v>123</v>
      </c>
      <c r="G4091" s="1" t="s">
        <v>32</v>
      </c>
      <c r="H4091" s="1">
        <v>421208</v>
      </c>
      <c r="I4091" s="3">
        <v>42548</v>
      </c>
      <c r="J4091" s="3">
        <v>42500</v>
      </c>
      <c r="K4091" s="3">
        <v>42532</v>
      </c>
      <c r="L4091" s="1">
        <v>223245</v>
      </c>
      <c r="M4091" s="3">
        <v>42547</v>
      </c>
      <c r="N4091" s="1" t="s">
        <v>89</v>
      </c>
      <c r="O4091" s="1">
        <v>115932</v>
      </c>
      <c r="P4091" s="1">
        <v>1500</v>
      </c>
      <c r="Q4091" s="1">
        <v>494.51</v>
      </c>
      <c r="R4091" s="1337">
        <v>741765</v>
      </c>
      <c r="S4091" s="4">
        <v>8209.68</v>
      </c>
      <c r="T4091" s="1">
        <v>432.77600000000001</v>
      </c>
      <c r="U4091" s="1337">
        <v>649164</v>
      </c>
      <c r="V4091" s="1">
        <v>2.1446000000000001</v>
      </c>
      <c r="W4091" s="1337">
        <v>3216.96</v>
      </c>
      <c r="X4091" s="1">
        <v>13</v>
      </c>
      <c r="Y4091" s="1">
        <v>141</v>
      </c>
      <c r="AA4091" s="1">
        <v>401</v>
      </c>
      <c r="AB4091" s="1337">
        <v>92601</v>
      </c>
    </row>
    <row r="4092" spans="1:28">
      <c r="A4092" s="1336" t="s">
        <v>1843</v>
      </c>
      <c r="B4092" s="2" t="s">
        <v>2015</v>
      </c>
      <c r="C4092" s="1" t="s">
        <v>1850</v>
      </c>
      <c r="D4092" s="1" t="s">
        <v>2016</v>
      </c>
      <c r="E4092" s="1">
        <v>140083</v>
      </c>
      <c r="F4092" s="1336" t="s">
        <v>117</v>
      </c>
      <c r="G4092" s="1" t="s">
        <v>32</v>
      </c>
      <c r="H4092" s="1">
        <v>421209</v>
      </c>
      <c r="I4092" s="3">
        <v>42548</v>
      </c>
      <c r="J4092" s="3">
        <v>42522</v>
      </c>
      <c r="K4092" s="3">
        <v>42546</v>
      </c>
      <c r="L4092" s="1">
        <v>223258</v>
      </c>
      <c r="M4092" s="3">
        <v>42547</v>
      </c>
      <c r="N4092" s="1" t="s">
        <v>89</v>
      </c>
      <c r="O4092" s="1">
        <v>116705</v>
      </c>
      <c r="P4092" s="1">
        <v>1510</v>
      </c>
      <c r="Q4092" s="1">
        <v>487.61</v>
      </c>
      <c r="R4092" s="1337">
        <v>736291.1</v>
      </c>
      <c r="S4092" s="4">
        <v>-2154.59</v>
      </c>
      <c r="T4092" s="1">
        <v>432.77600000000001</v>
      </c>
      <c r="U4092" s="1337">
        <v>653491.76</v>
      </c>
      <c r="V4092" s="1">
        <v>2.1446000000000001</v>
      </c>
      <c r="W4092" s="1337">
        <v>3238.4063999999998</v>
      </c>
      <c r="X4092" s="1">
        <v>13</v>
      </c>
      <c r="Y4092" s="1">
        <v>141</v>
      </c>
      <c r="AA4092" s="1">
        <v>401</v>
      </c>
      <c r="AB4092" s="1337">
        <v>82799.34</v>
      </c>
    </row>
    <row r="4093" spans="1:28">
      <c r="A4093" s="1336" t="s">
        <v>1843</v>
      </c>
      <c r="B4093" s="2" t="s">
        <v>2017</v>
      </c>
      <c r="C4093" s="1" t="s">
        <v>2018</v>
      </c>
      <c r="D4093" s="1" t="s">
        <v>129</v>
      </c>
      <c r="E4093" s="1">
        <v>130308</v>
      </c>
      <c r="F4093" s="1336" t="s">
        <v>126</v>
      </c>
      <c r="G4093" s="1" t="s">
        <v>32</v>
      </c>
      <c r="H4093" s="1">
        <v>421066</v>
      </c>
      <c r="I4093" s="3">
        <v>42548</v>
      </c>
      <c r="J4093" s="3">
        <v>42530</v>
      </c>
      <c r="K4093" s="3">
        <v>42546</v>
      </c>
      <c r="N4093" s="1" t="s">
        <v>89</v>
      </c>
      <c r="O4093" s="1">
        <v>117084</v>
      </c>
      <c r="P4093" s="1">
        <v>2000</v>
      </c>
      <c r="Q4093" s="1">
        <v>10.82</v>
      </c>
      <c r="R4093" s="1337">
        <v>21640</v>
      </c>
      <c r="S4093" s="4">
        <v>-4205.3599999999997</v>
      </c>
      <c r="T4093" s="1">
        <v>11.436</v>
      </c>
      <c r="U4093" s="1337">
        <v>22872</v>
      </c>
      <c r="V4093" s="1">
        <v>2.23E-2</v>
      </c>
      <c r="W4093" s="1336">
        <v>44.62</v>
      </c>
      <c r="X4093" s="1">
        <v>13</v>
      </c>
      <c r="Y4093" s="1">
        <v>141</v>
      </c>
      <c r="AA4093" s="1">
        <v>401</v>
      </c>
      <c r="AB4093" s="1337">
        <v>-1232</v>
      </c>
    </row>
    <row r="4094" spans="1:28">
      <c r="A4094" s="1336" t="s">
        <v>1843</v>
      </c>
      <c r="B4094" s="2" t="s">
        <v>2019</v>
      </c>
      <c r="C4094" s="1" t="s">
        <v>2018</v>
      </c>
      <c r="D4094" s="1" t="s">
        <v>131</v>
      </c>
      <c r="E4094" s="1">
        <v>130013</v>
      </c>
      <c r="F4094" s="1336" t="s">
        <v>221</v>
      </c>
      <c r="G4094" s="1" t="s">
        <v>32</v>
      </c>
      <c r="H4094" s="1">
        <v>418648</v>
      </c>
      <c r="I4094" s="3">
        <v>42529</v>
      </c>
      <c r="J4094" s="3">
        <v>42507</v>
      </c>
      <c r="K4094" s="3">
        <v>42528</v>
      </c>
      <c r="N4094" s="1" t="s">
        <v>89</v>
      </c>
      <c r="O4094" s="1">
        <v>116216</v>
      </c>
      <c r="P4094" s="1">
        <v>3000</v>
      </c>
      <c r="Q4094" s="1">
        <v>11.25</v>
      </c>
      <c r="R4094" s="1337">
        <v>33750</v>
      </c>
      <c r="S4094" s="4">
        <v>-5018.04</v>
      </c>
      <c r="T4094" s="1">
        <v>11.436</v>
      </c>
      <c r="U4094" s="1337">
        <v>34308</v>
      </c>
      <c r="V4094" s="1">
        <v>2.23E-2</v>
      </c>
      <c r="W4094" s="1336">
        <v>66.930000000000007</v>
      </c>
      <c r="X4094" s="1">
        <v>13</v>
      </c>
      <c r="Y4094" s="1">
        <v>130</v>
      </c>
      <c r="AA4094" s="1">
        <v>401</v>
      </c>
      <c r="AB4094" s="1336">
        <v>-558</v>
      </c>
    </row>
    <row r="4095" spans="1:28">
      <c r="A4095" s="1336" t="s">
        <v>1843</v>
      </c>
      <c r="B4095" s="2" t="s">
        <v>2020</v>
      </c>
      <c r="C4095" s="1" t="s">
        <v>2021</v>
      </c>
      <c r="D4095" s="1" t="s">
        <v>87</v>
      </c>
      <c r="E4095" s="1">
        <v>140083</v>
      </c>
      <c r="F4095" s="1336" t="s">
        <v>117</v>
      </c>
      <c r="G4095" s="1" t="s">
        <v>32</v>
      </c>
      <c r="H4095" s="1">
        <v>421202</v>
      </c>
      <c r="I4095" s="3">
        <v>42548</v>
      </c>
      <c r="J4095" s="3">
        <v>42529</v>
      </c>
      <c r="K4095" s="3">
        <v>42546</v>
      </c>
      <c r="L4095" s="1">
        <v>223236</v>
      </c>
      <c r="M4095" s="3">
        <v>42547</v>
      </c>
      <c r="N4095" s="1" t="s">
        <v>89</v>
      </c>
      <c r="O4095" s="1">
        <v>117005</v>
      </c>
      <c r="P4095" s="1">
        <v>600</v>
      </c>
      <c r="Q4095" s="1">
        <v>50.88</v>
      </c>
      <c r="R4095" s="1337">
        <v>30528</v>
      </c>
      <c r="S4095" s="4">
        <v>-4004.57</v>
      </c>
      <c r="T4095" s="1">
        <v>50.933</v>
      </c>
      <c r="U4095" s="1337">
        <v>30559.8</v>
      </c>
      <c r="V4095" s="1">
        <v>0.21820000000000001</v>
      </c>
      <c r="W4095" s="1336">
        <v>130.90199999999999</v>
      </c>
      <c r="X4095" s="1">
        <v>13</v>
      </c>
      <c r="Y4095" s="1">
        <v>141</v>
      </c>
      <c r="AA4095" s="1">
        <v>401</v>
      </c>
      <c r="AB4095" s="1336">
        <v>-31.8</v>
      </c>
    </row>
    <row r="4096" spans="1:28">
      <c r="A4096" s="1336" t="s">
        <v>1843</v>
      </c>
      <c r="B4096" s="2" t="s">
        <v>2022</v>
      </c>
      <c r="C4096" s="1" t="s">
        <v>2021</v>
      </c>
      <c r="D4096" s="1" t="s">
        <v>76</v>
      </c>
      <c r="E4096" s="1">
        <v>140083</v>
      </c>
      <c r="F4096" s="1336" t="s">
        <v>117</v>
      </c>
      <c r="G4096" s="1" t="s">
        <v>32</v>
      </c>
      <c r="H4096" s="1">
        <v>418575</v>
      </c>
      <c r="I4096" s="3">
        <v>42527</v>
      </c>
      <c r="J4096" s="3">
        <v>42516</v>
      </c>
      <c r="K4096" s="3">
        <v>42537</v>
      </c>
      <c r="L4096" s="1">
        <v>221865</v>
      </c>
      <c r="M4096" s="3">
        <v>42527</v>
      </c>
      <c r="N4096" s="1" t="s">
        <v>89</v>
      </c>
      <c r="O4096" s="1">
        <v>116504</v>
      </c>
      <c r="P4096" s="1">
        <v>500</v>
      </c>
      <c r="Q4096" s="1">
        <v>52.15</v>
      </c>
      <c r="R4096" s="1337">
        <v>26075</v>
      </c>
      <c r="S4096" s="4">
        <v>-2702.15</v>
      </c>
      <c r="T4096" s="1">
        <v>50.933</v>
      </c>
      <c r="U4096" s="1337">
        <v>25466.5</v>
      </c>
      <c r="V4096" s="1">
        <v>0.21820000000000001</v>
      </c>
      <c r="W4096" s="1336">
        <v>109.08499999999999</v>
      </c>
      <c r="X4096" s="1">
        <v>13</v>
      </c>
      <c r="Y4096" s="1">
        <v>141</v>
      </c>
      <c r="AA4096" s="1">
        <v>401</v>
      </c>
      <c r="AB4096" s="1336">
        <v>608.5</v>
      </c>
    </row>
    <row r="4097" spans="1:28">
      <c r="A4097" s="1336" t="s">
        <v>1843</v>
      </c>
      <c r="B4097" s="2" t="s">
        <v>2022</v>
      </c>
      <c r="C4097" s="1" t="s">
        <v>2021</v>
      </c>
      <c r="D4097" s="1" t="s">
        <v>76</v>
      </c>
      <c r="E4097" s="1">
        <v>140083</v>
      </c>
      <c r="F4097" s="1336" t="s">
        <v>117</v>
      </c>
      <c r="G4097" s="1" t="s">
        <v>32</v>
      </c>
      <c r="H4097" s="1">
        <v>421148</v>
      </c>
      <c r="I4097" s="3">
        <v>42546</v>
      </c>
      <c r="J4097" s="3">
        <v>42529</v>
      </c>
      <c r="K4097" s="3">
        <v>42546</v>
      </c>
      <c r="L4097" s="1">
        <v>223185</v>
      </c>
      <c r="M4097" s="3">
        <v>42545</v>
      </c>
      <c r="N4097" s="1" t="s">
        <v>89</v>
      </c>
      <c r="O4097" s="1">
        <v>117005</v>
      </c>
      <c r="P4097" s="1">
        <v>500</v>
      </c>
      <c r="Q4097" s="1">
        <v>50.88</v>
      </c>
      <c r="R4097" s="1337">
        <v>25440</v>
      </c>
      <c r="S4097" s="4">
        <v>-3337.15</v>
      </c>
      <c r="T4097" s="1">
        <v>50.933</v>
      </c>
      <c r="U4097" s="1337">
        <v>25466.5</v>
      </c>
      <c r="V4097" s="1">
        <v>0.21820000000000001</v>
      </c>
      <c r="W4097" s="1336">
        <v>109.08499999999999</v>
      </c>
      <c r="X4097" s="1">
        <v>13</v>
      </c>
      <c r="Y4097" s="1">
        <v>141</v>
      </c>
      <c r="AA4097" s="1">
        <v>401</v>
      </c>
      <c r="AB4097" s="1336">
        <v>-26.5</v>
      </c>
    </row>
    <row r="4098" spans="1:28">
      <c r="A4098" s="1336" t="s">
        <v>1843</v>
      </c>
      <c r="B4098" s="2" t="s">
        <v>2023</v>
      </c>
      <c r="C4098" s="1" t="s">
        <v>2021</v>
      </c>
      <c r="D4098" s="1" t="s">
        <v>65</v>
      </c>
      <c r="E4098" s="1">
        <v>140083</v>
      </c>
      <c r="F4098" s="1336" t="s">
        <v>117</v>
      </c>
      <c r="G4098" s="1" t="s">
        <v>32</v>
      </c>
      <c r="H4098" s="1">
        <v>418158</v>
      </c>
      <c r="I4098" s="3">
        <v>42523</v>
      </c>
      <c r="J4098" s="3">
        <v>42516</v>
      </c>
      <c r="K4098" s="3">
        <v>42522</v>
      </c>
      <c r="L4098" s="1">
        <v>221566</v>
      </c>
      <c r="M4098" s="3">
        <v>42523</v>
      </c>
      <c r="N4098" s="1" t="s">
        <v>89</v>
      </c>
      <c r="O4098" s="1">
        <v>116504</v>
      </c>
      <c r="P4098" s="1">
        <v>1000</v>
      </c>
      <c r="Q4098" s="1">
        <v>52.15</v>
      </c>
      <c r="R4098" s="1337">
        <v>52150</v>
      </c>
      <c r="S4098" s="4">
        <v>-5404.29</v>
      </c>
      <c r="T4098" s="1">
        <v>50.933</v>
      </c>
      <c r="U4098" s="1337">
        <v>50933</v>
      </c>
      <c r="V4098" s="1">
        <v>0.21820000000000001</v>
      </c>
      <c r="W4098" s="1336">
        <v>218.17</v>
      </c>
      <c r="X4098" s="1">
        <v>13</v>
      </c>
      <c r="Y4098" s="1">
        <v>141</v>
      </c>
      <c r="AA4098" s="1">
        <v>401</v>
      </c>
      <c r="AB4098" s="1337">
        <v>1217</v>
      </c>
    </row>
    <row r="4099" spans="1:28">
      <c r="A4099" s="1336" t="s">
        <v>1843</v>
      </c>
      <c r="B4099" s="2" t="s">
        <v>2023</v>
      </c>
      <c r="C4099" s="1" t="s">
        <v>2021</v>
      </c>
      <c r="D4099" s="1" t="s">
        <v>65</v>
      </c>
      <c r="E4099" s="1">
        <v>140008</v>
      </c>
      <c r="F4099" s="1336" t="s">
        <v>123</v>
      </c>
      <c r="G4099" s="1" t="s">
        <v>32</v>
      </c>
      <c r="H4099" s="1">
        <v>418460</v>
      </c>
      <c r="I4099" s="3">
        <v>42525</v>
      </c>
      <c r="J4099" s="3">
        <v>42522</v>
      </c>
      <c r="K4099" s="3">
        <v>42527</v>
      </c>
      <c r="L4099" s="1">
        <v>221690</v>
      </c>
      <c r="M4099" s="3">
        <v>42524</v>
      </c>
      <c r="N4099" s="1" t="s">
        <v>89</v>
      </c>
      <c r="O4099" s="1">
        <v>116685</v>
      </c>
      <c r="P4099" s="1">
        <v>1000</v>
      </c>
      <c r="Q4099" s="1">
        <v>52.15</v>
      </c>
      <c r="R4099" s="1337">
        <v>52150</v>
      </c>
      <c r="S4099" s="4">
        <v>-5404.29</v>
      </c>
      <c r="T4099" s="1">
        <v>50.933</v>
      </c>
      <c r="U4099" s="1337">
        <v>50933</v>
      </c>
      <c r="V4099" s="1">
        <v>0.21820000000000001</v>
      </c>
      <c r="W4099" s="1336">
        <v>218.17</v>
      </c>
      <c r="X4099" s="1">
        <v>13</v>
      </c>
      <c r="Y4099" s="1">
        <v>141</v>
      </c>
      <c r="AA4099" s="1">
        <v>401</v>
      </c>
      <c r="AB4099" s="1337">
        <v>1217</v>
      </c>
    </row>
    <row r="4100" spans="1:28">
      <c r="A4100" s="1336" t="s">
        <v>1843</v>
      </c>
      <c r="B4100" s="2" t="s">
        <v>2023</v>
      </c>
      <c r="C4100" s="1" t="s">
        <v>2021</v>
      </c>
      <c r="D4100" s="1" t="s">
        <v>65</v>
      </c>
      <c r="E4100" s="1">
        <v>140008</v>
      </c>
      <c r="F4100" s="1336" t="s">
        <v>123</v>
      </c>
      <c r="G4100" s="1" t="s">
        <v>32</v>
      </c>
      <c r="H4100" s="1">
        <v>418460</v>
      </c>
      <c r="I4100" s="3">
        <v>42525</v>
      </c>
      <c r="J4100" s="3">
        <v>42522</v>
      </c>
      <c r="K4100" s="3">
        <v>42545</v>
      </c>
      <c r="L4100" s="1">
        <v>221690</v>
      </c>
      <c r="M4100" s="3">
        <v>42524</v>
      </c>
      <c r="N4100" s="1" t="s">
        <v>89</v>
      </c>
      <c r="O4100" s="1">
        <v>116685</v>
      </c>
      <c r="P4100" s="1">
        <v>2000</v>
      </c>
      <c r="Q4100" s="1">
        <v>52.15</v>
      </c>
      <c r="R4100" s="1337">
        <v>104300</v>
      </c>
      <c r="S4100" s="4">
        <v>-10808.58</v>
      </c>
      <c r="T4100" s="1">
        <v>50.933</v>
      </c>
      <c r="U4100" s="1337">
        <v>101866</v>
      </c>
      <c r="V4100" s="1">
        <v>0.21820000000000001</v>
      </c>
      <c r="W4100" s="1336">
        <v>436.34</v>
      </c>
      <c r="X4100" s="1">
        <v>13</v>
      </c>
      <c r="Y4100" s="1">
        <v>141</v>
      </c>
      <c r="AA4100" s="1">
        <v>401</v>
      </c>
      <c r="AB4100" s="1337">
        <v>2434</v>
      </c>
    </row>
    <row r="4101" spans="1:28">
      <c r="A4101" s="1336" t="s">
        <v>1843</v>
      </c>
      <c r="B4101" s="2" t="s">
        <v>2023</v>
      </c>
      <c r="C4101" s="1" t="s">
        <v>2021</v>
      </c>
      <c r="D4101" s="1" t="s">
        <v>65</v>
      </c>
      <c r="E4101" s="1">
        <v>130140</v>
      </c>
      <c r="F4101" s="1336" t="s">
        <v>222</v>
      </c>
      <c r="G4101" s="1" t="s">
        <v>32</v>
      </c>
      <c r="H4101" s="1">
        <v>419941</v>
      </c>
      <c r="I4101" s="3">
        <v>42537</v>
      </c>
      <c r="J4101" s="3">
        <v>42535</v>
      </c>
      <c r="K4101" s="3">
        <v>42546</v>
      </c>
      <c r="N4101" s="1" t="s">
        <v>89</v>
      </c>
      <c r="O4101" s="1">
        <v>117222</v>
      </c>
      <c r="P4101" s="1">
        <v>1000</v>
      </c>
      <c r="Q4101" s="1">
        <v>52.35</v>
      </c>
      <c r="R4101" s="1337">
        <v>52350</v>
      </c>
      <c r="S4101" s="4">
        <v>-5204.29</v>
      </c>
      <c r="T4101" s="1">
        <v>50.933</v>
      </c>
      <c r="U4101" s="1337">
        <v>50933</v>
      </c>
      <c r="V4101" s="1">
        <v>0.21820000000000001</v>
      </c>
      <c r="W4101" s="1336">
        <v>218.17</v>
      </c>
      <c r="X4101" s="1">
        <v>13</v>
      </c>
      <c r="Y4101" s="1">
        <v>130</v>
      </c>
      <c r="AA4101" s="1">
        <v>401</v>
      </c>
      <c r="AB4101" s="1337">
        <v>1417</v>
      </c>
    </row>
    <row r="4102" spans="1:28">
      <c r="A4102" s="1336" t="s">
        <v>1843</v>
      </c>
      <c r="B4102" s="2" t="s">
        <v>2024</v>
      </c>
      <c r="C4102" s="1" t="s">
        <v>2021</v>
      </c>
      <c r="D4102" s="1" t="s">
        <v>129</v>
      </c>
      <c r="E4102" s="1">
        <v>140083</v>
      </c>
      <c r="F4102" s="1336" t="s">
        <v>117</v>
      </c>
      <c r="G4102" s="1" t="s">
        <v>32</v>
      </c>
      <c r="H4102" s="1">
        <v>418176</v>
      </c>
      <c r="I4102" s="3">
        <v>42523</v>
      </c>
      <c r="J4102" s="3">
        <v>42515</v>
      </c>
      <c r="K4102" s="3">
        <v>42522</v>
      </c>
      <c r="L4102" s="1">
        <v>221580</v>
      </c>
      <c r="M4102" s="3">
        <v>42523</v>
      </c>
      <c r="N4102" s="1" t="s">
        <v>89</v>
      </c>
      <c r="O4102" s="1">
        <v>116472</v>
      </c>
      <c r="P4102" s="1">
        <v>4000</v>
      </c>
      <c r="Q4102" s="1">
        <v>52.15</v>
      </c>
      <c r="R4102" s="1337">
        <v>208600</v>
      </c>
      <c r="S4102" s="4">
        <v>-21617.16</v>
      </c>
      <c r="T4102" s="1">
        <v>50.933</v>
      </c>
      <c r="U4102" s="1337">
        <v>203732</v>
      </c>
      <c r="V4102" s="1">
        <v>0.21820000000000001</v>
      </c>
      <c r="W4102" s="1336">
        <v>872.68</v>
      </c>
      <c r="X4102" s="1">
        <v>13</v>
      </c>
      <c r="Y4102" s="1">
        <v>141</v>
      </c>
      <c r="AA4102" s="1">
        <v>401</v>
      </c>
      <c r="AB4102" s="1337">
        <v>4868</v>
      </c>
    </row>
    <row r="4103" spans="1:28">
      <c r="A4103" s="1336" t="s">
        <v>1843</v>
      </c>
      <c r="B4103" s="2" t="s">
        <v>2024</v>
      </c>
      <c r="C4103" s="1" t="s">
        <v>2021</v>
      </c>
      <c r="D4103" s="1" t="s">
        <v>129</v>
      </c>
      <c r="E4103" s="1">
        <v>130339</v>
      </c>
      <c r="F4103" s="1336" t="s">
        <v>258</v>
      </c>
      <c r="G4103" s="1" t="s">
        <v>32</v>
      </c>
      <c r="H4103" s="1">
        <v>419017</v>
      </c>
      <c r="I4103" s="3">
        <v>42530</v>
      </c>
      <c r="J4103" s="3">
        <v>42527</v>
      </c>
      <c r="K4103" s="3">
        <v>42528</v>
      </c>
      <c r="L4103" s="1">
        <v>222099</v>
      </c>
      <c r="M4103" s="3">
        <v>42529</v>
      </c>
      <c r="N4103" s="1" t="s">
        <v>89</v>
      </c>
      <c r="O4103" s="1">
        <v>116832</v>
      </c>
      <c r="P4103" s="1">
        <v>2000</v>
      </c>
      <c r="Q4103" s="1">
        <v>49.6</v>
      </c>
      <c r="R4103" s="1337">
        <v>99200</v>
      </c>
      <c r="S4103" s="4">
        <v>-15908.58</v>
      </c>
      <c r="T4103" s="1">
        <v>50.933</v>
      </c>
      <c r="U4103" s="1337">
        <v>101866</v>
      </c>
      <c r="V4103" s="1">
        <v>0.21820000000000001</v>
      </c>
      <c r="W4103" s="1336">
        <v>436.34</v>
      </c>
      <c r="X4103" s="1">
        <v>13</v>
      </c>
      <c r="Y4103" s="1">
        <v>135</v>
      </c>
      <c r="Z4103" s="1" t="s">
        <v>259</v>
      </c>
      <c r="AA4103" s="1">
        <v>401</v>
      </c>
      <c r="AB4103" s="1337">
        <v>-2666</v>
      </c>
    </row>
    <row r="4104" spans="1:28">
      <c r="A4104" s="1336" t="s">
        <v>1843</v>
      </c>
      <c r="B4104" s="2" t="s">
        <v>2024</v>
      </c>
      <c r="C4104" s="1" t="s">
        <v>2021</v>
      </c>
      <c r="D4104" s="1" t="s">
        <v>129</v>
      </c>
      <c r="E4104" s="1">
        <v>130241</v>
      </c>
      <c r="F4104" s="1336" t="s">
        <v>368</v>
      </c>
      <c r="G4104" s="1" t="s">
        <v>32</v>
      </c>
      <c r="H4104" s="1">
        <v>419026</v>
      </c>
      <c r="I4104" s="3">
        <v>42530</v>
      </c>
      <c r="J4104" s="3">
        <v>42528</v>
      </c>
      <c r="K4104" s="3">
        <v>42529</v>
      </c>
      <c r="L4104" s="1">
        <v>222092</v>
      </c>
      <c r="M4104" s="3">
        <v>42529</v>
      </c>
      <c r="N4104" s="1" t="s">
        <v>89</v>
      </c>
      <c r="O4104" s="1">
        <v>116896</v>
      </c>
      <c r="P4104" s="1">
        <v>2000</v>
      </c>
      <c r="Q4104" s="1">
        <v>49.6</v>
      </c>
      <c r="R4104" s="1337">
        <v>99200</v>
      </c>
      <c r="S4104" s="4">
        <v>-15908.58</v>
      </c>
      <c r="T4104" s="1">
        <v>50.933</v>
      </c>
      <c r="U4104" s="1337">
        <v>101866</v>
      </c>
      <c r="V4104" s="1">
        <v>0.21820000000000001</v>
      </c>
      <c r="W4104" s="1336">
        <v>436.34</v>
      </c>
      <c r="X4104" s="1">
        <v>13</v>
      </c>
      <c r="Y4104" s="1">
        <v>135</v>
      </c>
      <c r="Z4104" s="1" t="s">
        <v>143</v>
      </c>
      <c r="AA4104" s="1">
        <v>401</v>
      </c>
      <c r="AB4104" s="1337">
        <v>-2666</v>
      </c>
    </row>
    <row r="4105" spans="1:28">
      <c r="A4105" s="1336" t="s">
        <v>1843</v>
      </c>
      <c r="B4105" s="2" t="s">
        <v>2024</v>
      </c>
      <c r="C4105" s="1" t="s">
        <v>2021</v>
      </c>
      <c r="D4105" s="1" t="s">
        <v>129</v>
      </c>
      <c r="E4105" s="1">
        <v>130308</v>
      </c>
      <c r="F4105" s="1336" t="s">
        <v>126</v>
      </c>
      <c r="G4105" s="1" t="s">
        <v>32</v>
      </c>
      <c r="H4105" s="1">
        <v>419326</v>
      </c>
      <c r="I4105" s="3">
        <v>42534</v>
      </c>
      <c r="J4105" s="3">
        <v>42530</v>
      </c>
      <c r="K4105" s="3">
        <v>42531</v>
      </c>
      <c r="N4105" s="1" t="s">
        <v>89</v>
      </c>
      <c r="O4105" s="1">
        <v>117084</v>
      </c>
      <c r="P4105" s="1">
        <v>2000</v>
      </c>
      <c r="Q4105" s="1">
        <v>52.35</v>
      </c>
      <c r="R4105" s="1337">
        <v>104700</v>
      </c>
      <c r="S4105" s="4">
        <v>-10408.58</v>
      </c>
      <c r="T4105" s="1">
        <v>50.933</v>
      </c>
      <c r="U4105" s="1337">
        <v>101866</v>
      </c>
      <c r="V4105" s="1">
        <v>0.21820000000000001</v>
      </c>
      <c r="W4105" s="1336">
        <v>436.34</v>
      </c>
      <c r="X4105" s="1">
        <v>13</v>
      </c>
      <c r="Y4105" s="1">
        <v>141</v>
      </c>
      <c r="AA4105" s="1">
        <v>401</v>
      </c>
      <c r="AB4105" s="1337">
        <v>2834</v>
      </c>
    </row>
    <row r="4106" spans="1:28">
      <c r="A4106" s="1336" t="s">
        <v>1843</v>
      </c>
      <c r="B4106" s="2" t="s">
        <v>2024</v>
      </c>
      <c r="C4106" s="1" t="s">
        <v>2021</v>
      </c>
      <c r="D4106" s="1" t="s">
        <v>129</v>
      </c>
      <c r="E4106" s="1">
        <v>140083</v>
      </c>
      <c r="F4106" s="1336" t="s">
        <v>117</v>
      </c>
      <c r="G4106" s="1" t="s">
        <v>32</v>
      </c>
      <c r="H4106" s="1">
        <v>419370</v>
      </c>
      <c r="I4106" s="3">
        <v>42532</v>
      </c>
      <c r="J4106" s="3">
        <v>42529</v>
      </c>
      <c r="K4106" s="3">
        <v>42530</v>
      </c>
      <c r="L4106" s="1">
        <v>222310</v>
      </c>
      <c r="M4106" s="3">
        <v>42532</v>
      </c>
      <c r="N4106" s="1" t="s">
        <v>89</v>
      </c>
      <c r="O4106" s="1">
        <v>117005</v>
      </c>
      <c r="P4106" s="1">
        <v>2000</v>
      </c>
      <c r="Q4106" s="1">
        <v>50.88</v>
      </c>
      <c r="R4106" s="1337">
        <v>101760</v>
      </c>
      <c r="S4106" s="4">
        <v>-13348.58</v>
      </c>
      <c r="T4106" s="1">
        <v>50.933</v>
      </c>
      <c r="U4106" s="1337">
        <v>101866</v>
      </c>
      <c r="V4106" s="1">
        <v>0.21820000000000001</v>
      </c>
      <c r="W4106" s="1336">
        <v>436.34</v>
      </c>
      <c r="X4106" s="1">
        <v>13</v>
      </c>
      <c r="Y4106" s="1">
        <v>141</v>
      </c>
      <c r="AA4106" s="1">
        <v>401</v>
      </c>
      <c r="AB4106" s="1336">
        <v>-106</v>
      </c>
    </row>
    <row r="4107" spans="1:28">
      <c r="A4107" s="1336" t="s">
        <v>1843</v>
      </c>
      <c r="B4107" s="2" t="s">
        <v>2024</v>
      </c>
      <c r="C4107" s="1" t="s">
        <v>2021</v>
      </c>
      <c r="D4107" s="1" t="s">
        <v>129</v>
      </c>
      <c r="E4107" s="1">
        <v>140008</v>
      </c>
      <c r="F4107" s="1336" t="s">
        <v>123</v>
      </c>
      <c r="G4107" s="1" t="s">
        <v>32</v>
      </c>
      <c r="H4107" s="1">
        <v>419433</v>
      </c>
      <c r="I4107" s="3">
        <v>42534</v>
      </c>
      <c r="J4107" s="3">
        <v>42522</v>
      </c>
      <c r="K4107" s="3">
        <v>42527</v>
      </c>
      <c r="L4107" s="1">
        <v>222373</v>
      </c>
      <c r="M4107" s="3">
        <v>42532</v>
      </c>
      <c r="N4107" s="1" t="s">
        <v>89</v>
      </c>
      <c r="O4107" s="1">
        <v>116685</v>
      </c>
      <c r="P4107" s="1">
        <v>2000</v>
      </c>
      <c r="Q4107" s="1">
        <v>52.15</v>
      </c>
      <c r="R4107" s="1337">
        <v>104300</v>
      </c>
      <c r="S4107" s="4">
        <v>-10808.58</v>
      </c>
      <c r="T4107" s="1">
        <v>50.933</v>
      </c>
      <c r="U4107" s="1337">
        <v>101866</v>
      </c>
      <c r="V4107" s="1">
        <v>0.21820000000000001</v>
      </c>
      <c r="W4107" s="1336">
        <v>436.34</v>
      </c>
      <c r="X4107" s="1">
        <v>13</v>
      </c>
      <c r="Y4107" s="1">
        <v>141</v>
      </c>
      <c r="AA4107" s="1">
        <v>401</v>
      </c>
      <c r="AB4107" s="1337">
        <v>2434</v>
      </c>
    </row>
    <row r="4108" spans="1:28">
      <c r="A4108" s="1336" t="s">
        <v>1843</v>
      </c>
      <c r="B4108" s="2" t="s">
        <v>2024</v>
      </c>
      <c r="C4108" s="1" t="s">
        <v>2021</v>
      </c>
      <c r="D4108" s="1" t="s">
        <v>129</v>
      </c>
      <c r="E4108" s="1">
        <v>130241</v>
      </c>
      <c r="F4108" s="1336" t="s">
        <v>368</v>
      </c>
      <c r="G4108" s="1" t="s">
        <v>32</v>
      </c>
      <c r="H4108" s="1">
        <v>419810</v>
      </c>
      <c r="I4108" s="3">
        <v>42536</v>
      </c>
      <c r="J4108" s="3">
        <v>42528</v>
      </c>
      <c r="K4108" s="3">
        <v>42529</v>
      </c>
      <c r="L4108" s="1">
        <v>222469</v>
      </c>
      <c r="M4108" s="3">
        <v>42534</v>
      </c>
      <c r="N4108" s="1" t="s">
        <v>89</v>
      </c>
      <c r="O4108" s="1">
        <v>116958</v>
      </c>
      <c r="P4108" s="1">
        <v>2000</v>
      </c>
      <c r="Q4108" s="1">
        <v>49.6</v>
      </c>
      <c r="R4108" s="1337">
        <v>99200</v>
      </c>
      <c r="S4108" s="4">
        <v>-15908.58</v>
      </c>
      <c r="T4108" s="1">
        <v>50.933</v>
      </c>
      <c r="U4108" s="1337">
        <v>101866</v>
      </c>
      <c r="V4108" s="1">
        <v>0.21820000000000001</v>
      </c>
      <c r="W4108" s="1336">
        <v>436.34</v>
      </c>
      <c r="X4108" s="1">
        <v>13</v>
      </c>
      <c r="Y4108" s="1">
        <v>135</v>
      </c>
      <c r="Z4108" s="1" t="s">
        <v>143</v>
      </c>
      <c r="AA4108" s="1">
        <v>401</v>
      </c>
      <c r="AB4108" s="1337">
        <v>-2666</v>
      </c>
    </row>
    <row r="4109" spans="1:28">
      <c r="A4109" s="1336" t="s">
        <v>1843</v>
      </c>
      <c r="B4109" s="2" t="s">
        <v>2024</v>
      </c>
      <c r="C4109" s="1" t="s">
        <v>2021</v>
      </c>
      <c r="D4109" s="1" t="s">
        <v>129</v>
      </c>
      <c r="E4109" s="1">
        <v>130023</v>
      </c>
      <c r="F4109" s="1336" t="s">
        <v>153</v>
      </c>
      <c r="G4109" s="1" t="s">
        <v>32</v>
      </c>
      <c r="H4109" s="1">
        <v>419985</v>
      </c>
      <c r="I4109" s="3">
        <v>42538</v>
      </c>
      <c r="J4109" s="3">
        <v>42527</v>
      </c>
      <c r="K4109" s="3">
        <v>42528</v>
      </c>
      <c r="N4109" s="1" t="s">
        <v>89</v>
      </c>
      <c r="O4109" s="1">
        <v>116848</v>
      </c>
      <c r="P4109" s="1">
        <v>2000</v>
      </c>
      <c r="Q4109" s="1">
        <v>52.35</v>
      </c>
      <c r="R4109" s="1337">
        <v>104700</v>
      </c>
      <c r="S4109" s="4">
        <v>-10408.58</v>
      </c>
      <c r="T4109" s="1">
        <v>50.933</v>
      </c>
      <c r="U4109" s="1337">
        <v>101866</v>
      </c>
      <c r="V4109" s="1">
        <v>0.21820000000000001</v>
      </c>
      <c r="W4109" s="1336">
        <v>436.34</v>
      </c>
      <c r="X4109" s="1">
        <v>13</v>
      </c>
      <c r="Y4109" s="1">
        <v>130</v>
      </c>
      <c r="AA4109" s="1">
        <v>401</v>
      </c>
      <c r="AB4109" s="1337">
        <v>2834</v>
      </c>
    </row>
    <row r="4110" spans="1:28">
      <c r="A4110" s="1336" t="s">
        <v>1843</v>
      </c>
      <c r="B4110" s="2" t="s">
        <v>2025</v>
      </c>
      <c r="C4110" s="1" t="s">
        <v>2021</v>
      </c>
      <c r="D4110" s="1" t="s">
        <v>131</v>
      </c>
      <c r="E4110" s="1">
        <v>130001</v>
      </c>
      <c r="F4110" s="1336" t="s">
        <v>132</v>
      </c>
      <c r="G4110" s="1" t="s">
        <v>32</v>
      </c>
      <c r="H4110" s="1">
        <v>421050</v>
      </c>
      <c r="I4110" s="3">
        <v>42548</v>
      </c>
      <c r="J4110" s="3">
        <v>42528</v>
      </c>
      <c r="K4110" s="3">
        <v>42546</v>
      </c>
      <c r="N4110" s="1" t="s">
        <v>89</v>
      </c>
      <c r="O4110" s="1">
        <v>116932</v>
      </c>
      <c r="P4110" s="1">
        <v>6000</v>
      </c>
      <c r="Q4110" s="1">
        <v>52.15</v>
      </c>
      <c r="R4110" s="1337">
        <v>312900</v>
      </c>
      <c r="S4110" s="4">
        <v>-32425.74</v>
      </c>
      <c r="T4110" s="1">
        <v>50.933</v>
      </c>
      <c r="U4110" s="1337">
        <v>305598</v>
      </c>
      <c r="V4110" s="1">
        <v>0.21820000000000001</v>
      </c>
      <c r="W4110" s="1337">
        <v>1309.02</v>
      </c>
      <c r="X4110" s="1">
        <v>13</v>
      </c>
      <c r="Y4110" s="1">
        <v>130</v>
      </c>
      <c r="AA4110" s="1">
        <v>401</v>
      </c>
      <c r="AB4110" s="1337">
        <v>7302</v>
      </c>
    </row>
    <row r="4111" spans="1:28">
      <c r="A4111" s="1336" t="s">
        <v>1843</v>
      </c>
      <c r="B4111" s="2" t="s">
        <v>2026</v>
      </c>
      <c r="C4111" s="1" t="s">
        <v>1852</v>
      </c>
      <c r="D4111" s="1" t="s">
        <v>2027</v>
      </c>
      <c r="E4111" s="1">
        <v>140083</v>
      </c>
      <c r="F4111" s="1336" t="s">
        <v>117</v>
      </c>
      <c r="G4111" s="1" t="s">
        <v>32</v>
      </c>
      <c r="H4111" s="1">
        <v>418820</v>
      </c>
      <c r="I4111" s="3">
        <v>42528</v>
      </c>
      <c r="J4111" s="3">
        <v>42527</v>
      </c>
      <c r="K4111" s="3">
        <v>42527</v>
      </c>
      <c r="L4111" s="1">
        <v>221881</v>
      </c>
      <c r="M4111" s="3">
        <v>42527</v>
      </c>
      <c r="N4111" s="1" t="s">
        <v>89</v>
      </c>
      <c r="O4111" s="1">
        <v>116812</v>
      </c>
      <c r="P4111" s="1">
        <v>80</v>
      </c>
      <c r="Q4111" s="1">
        <v>617.75</v>
      </c>
      <c r="R4111" s="1337">
        <v>49420</v>
      </c>
      <c r="S4111" s="1">
        <v>764.28</v>
      </c>
      <c r="T4111" s="1">
        <v>538.22699999999998</v>
      </c>
      <c r="U4111" s="1337">
        <v>43058.16</v>
      </c>
      <c r="V4111" s="1">
        <v>2.6901000000000002</v>
      </c>
      <c r="W4111" s="1336">
        <v>215.20480000000001</v>
      </c>
      <c r="X4111" s="1">
        <v>13</v>
      </c>
      <c r="Y4111" s="1">
        <v>141</v>
      </c>
      <c r="AA4111" s="1">
        <v>401</v>
      </c>
      <c r="AB4111" s="1337">
        <v>6361.84</v>
      </c>
    </row>
    <row r="4112" spans="1:28">
      <c r="A4112" s="1336" t="s">
        <v>1843</v>
      </c>
      <c r="B4112" s="2" t="s">
        <v>2028</v>
      </c>
      <c r="C4112" s="1" t="s">
        <v>1852</v>
      </c>
      <c r="D4112" s="1" t="s">
        <v>2029</v>
      </c>
      <c r="E4112" s="1">
        <v>140008</v>
      </c>
      <c r="F4112" s="1336" t="s">
        <v>123</v>
      </c>
      <c r="G4112" s="1" t="s">
        <v>32</v>
      </c>
      <c r="H4112" s="1">
        <v>420911</v>
      </c>
      <c r="I4112" s="3">
        <v>42544</v>
      </c>
      <c r="J4112" s="3">
        <v>42541</v>
      </c>
      <c r="K4112" s="3">
        <v>42541</v>
      </c>
      <c r="L4112" s="1">
        <v>223028</v>
      </c>
      <c r="M4112" s="3">
        <v>42543</v>
      </c>
      <c r="N4112" s="1" t="s">
        <v>89</v>
      </c>
      <c r="O4112" s="1">
        <v>117352</v>
      </c>
      <c r="P4112" s="1">
        <v>199</v>
      </c>
      <c r="Q4112" s="1">
        <v>647.89</v>
      </c>
      <c r="R4112" s="1337">
        <v>128930.11</v>
      </c>
      <c r="S4112" s="4">
        <v>7899.01</v>
      </c>
      <c r="T4112" s="1">
        <v>538.22699999999998</v>
      </c>
      <c r="U4112" s="1337">
        <v>107107.17</v>
      </c>
      <c r="V4112" s="1">
        <v>2.6901000000000002</v>
      </c>
      <c r="W4112" s="1336">
        <v>535.32190000000003</v>
      </c>
      <c r="X4112" s="1">
        <v>13</v>
      </c>
      <c r="Y4112" s="1">
        <v>141</v>
      </c>
      <c r="AA4112" s="1">
        <v>401</v>
      </c>
      <c r="AB4112" s="1337">
        <v>21822.94</v>
      </c>
    </row>
    <row r="4113" spans="1:28">
      <c r="A4113" s="1336" t="s">
        <v>1843</v>
      </c>
      <c r="B4113" s="2" t="s">
        <v>2030</v>
      </c>
      <c r="C4113" s="1" t="s">
        <v>1852</v>
      </c>
      <c r="D4113" s="1" t="s">
        <v>2031</v>
      </c>
      <c r="E4113" s="1">
        <v>130308</v>
      </c>
      <c r="F4113" s="1336" t="s">
        <v>126</v>
      </c>
      <c r="G4113" s="1" t="s">
        <v>32</v>
      </c>
      <c r="H4113" s="1">
        <v>420798</v>
      </c>
      <c r="I4113" s="3">
        <v>42545</v>
      </c>
      <c r="J4113" s="3">
        <v>42541</v>
      </c>
      <c r="K4113" s="3">
        <v>42541</v>
      </c>
      <c r="N4113" s="1" t="s">
        <v>89</v>
      </c>
      <c r="O4113" s="1">
        <v>117334</v>
      </c>
      <c r="P4113" s="1">
        <v>325</v>
      </c>
      <c r="Q4113" s="1">
        <v>620.16</v>
      </c>
      <c r="R4113" s="1337">
        <v>201552</v>
      </c>
      <c r="S4113" s="4">
        <v>3888.13</v>
      </c>
      <c r="T4113" s="1">
        <v>538.22699999999998</v>
      </c>
      <c r="U4113" s="1337">
        <v>174923.78</v>
      </c>
      <c r="V4113" s="1">
        <v>2.6901000000000002</v>
      </c>
      <c r="W4113" s="1336">
        <v>874.26949999999999</v>
      </c>
      <c r="X4113" s="1">
        <v>13</v>
      </c>
      <c r="Y4113" s="1">
        <v>141</v>
      </c>
      <c r="AA4113" s="1">
        <v>401</v>
      </c>
      <c r="AB4113" s="1337">
        <v>26628.22</v>
      </c>
    </row>
    <row r="4114" spans="1:28">
      <c r="A4114" s="1336" t="s">
        <v>1843</v>
      </c>
      <c r="B4114" s="2" t="s">
        <v>2032</v>
      </c>
      <c r="C4114" s="1" t="s">
        <v>1852</v>
      </c>
      <c r="D4114" s="1" t="s">
        <v>1969</v>
      </c>
      <c r="E4114" s="1">
        <v>140083</v>
      </c>
      <c r="F4114" s="1336" t="s">
        <v>117</v>
      </c>
      <c r="G4114" s="1" t="s">
        <v>32</v>
      </c>
      <c r="H4114" s="1">
        <v>418820</v>
      </c>
      <c r="I4114" s="3">
        <v>42528</v>
      </c>
      <c r="J4114" s="3">
        <v>42527</v>
      </c>
      <c r="K4114" s="3">
        <v>42527</v>
      </c>
      <c r="L4114" s="1">
        <v>221881</v>
      </c>
      <c r="M4114" s="3">
        <v>42527</v>
      </c>
      <c r="N4114" s="1" t="s">
        <v>89</v>
      </c>
      <c r="O4114" s="1">
        <v>116812</v>
      </c>
      <c r="P4114" s="1">
        <v>440</v>
      </c>
      <c r="Q4114" s="1">
        <v>617.75</v>
      </c>
      <c r="R4114" s="1337">
        <v>271810</v>
      </c>
      <c r="S4114" s="4">
        <v>4203.54</v>
      </c>
      <c r="T4114" s="1">
        <v>538.22699999999998</v>
      </c>
      <c r="U4114" s="1337">
        <v>236819.88</v>
      </c>
      <c r="V4114" s="1">
        <v>2.6901000000000002</v>
      </c>
      <c r="W4114" s="1337">
        <v>1183.6264000000001</v>
      </c>
      <c r="X4114" s="1">
        <v>13</v>
      </c>
      <c r="Y4114" s="1">
        <v>141</v>
      </c>
      <c r="AA4114" s="1">
        <v>401</v>
      </c>
      <c r="AB4114" s="1337">
        <v>34990.120000000003</v>
      </c>
    </row>
    <row r="4115" spans="1:28">
      <c r="A4115" s="1336" t="s">
        <v>1843</v>
      </c>
      <c r="B4115" s="2" t="s">
        <v>2033</v>
      </c>
      <c r="C4115" s="1" t="s">
        <v>1852</v>
      </c>
      <c r="D4115" s="1" t="s">
        <v>2034</v>
      </c>
      <c r="E4115" s="1">
        <v>140083</v>
      </c>
      <c r="F4115" s="1336" t="s">
        <v>117</v>
      </c>
      <c r="G4115" s="1" t="s">
        <v>32</v>
      </c>
      <c r="H4115" s="1">
        <v>420148</v>
      </c>
      <c r="I4115" s="3">
        <v>42538</v>
      </c>
      <c r="J4115" s="3">
        <v>42536</v>
      </c>
      <c r="K4115" s="3">
        <v>42536</v>
      </c>
      <c r="L4115" s="1">
        <v>222699</v>
      </c>
      <c r="M4115" s="3">
        <v>42537</v>
      </c>
      <c r="N4115" s="1" t="s">
        <v>89</v>
      </c>
      <c r="O4115" s="1">
        <v>117237</v>
      </c>
      <c r="P4115" s="1">
        <v>522</v>
      </c>
      <c r="Q4115" s="1">
        <v>587.62</v>
      </c>
      <c r="R4115" s="1337">
        <v>306737.64</v>
      </c>
      <c r="S4115" s="4">
        <v>-10740.93</v>
      </c>
      <c r="T4115" s="1">
        <v>538.22699999999998</v>
      </c>
      <c r="U4115" s="1337">
        <v>280954.49</v>
      </c>
      <c r="V4115" s="1">
        <v>2.6901000000000002</v>
      </c>
      <c r="W4115" s="1337">
        <v>1404.2112999999999</v>
      </c>
      <c r="X4115" s="1">
        <v>13</v>
      </c>
      <c r="Y4115" s="1">
        <v>141</v>
      </c>
      <c r="AA4115" s="1">
        <v>401</v>
      </c>
      <c r="AB4115" s="1337">
        <v>25783.15</v>
      </c>
    </row>
    <row r="4116" spans="1:28">
      <c r="A4116" s="1336" t="s">
        <v>1843</v>
      </c>
      <c r="B4116" s="2" t="s">
        <v>2035</v>
      </c>
      <c r="C4116" s="1" t="s">
        <v>1852</v>
      </c>
      <c r="D4116" s="1" t="s">
        <v>2036</v>
      </c>
      <c r="E4116" s="1">
        <v>130308</v>
      </c>
      <c r="F4116" s="1336" t="s">
        <v>126</v>
      </c>
      <c r="G4116" s="1" t="s">
        <v>32</v>
      </c>
      <c r="H4116" s="1">
        <v>420801</v>
      </c>
      <c r="I4116" s="3">
        <v>42545</v>
      </c>
      <c r="J4116" s="3">
        <v>42541</v>
      </c>
      <c r="K4116" s="3">
        <v>42541</v>
      </c>
      <c r="N4116" s="1" t="s">
        <v>89</v>
      </c>
      <c r="O4116" s="1">
        <v>117333</v>
      </c>
      <c r="P4116" s="1">
        <v>525</v>
      </c>
      <c r="Q4116" s="1">
        <v>620.16</v>
      </c>
      <c r="R4116" s="1337">
        <v>325584</v>
      </c>
      <c r="S4116" s="4">
        <v>6280.83</v>
      </c>
      <c r="T4116" s="1">
        <v>538.22699999999998</v>
      </c>
      <c r="U4116" s="1337">
        <v>282569.18</v>
      </c>
      <c r="V4116" s="1">
        <v>2.6901000000000002</v>
      </c>
      <c r="W4116" s="1337">
        <v>1412.2815000000001</v>
      </c>
      <c r="X4116" s="1">
        <v>13</v>
      </c>
      <c r="Y4116" s="1">
        <v>141</v>
      </c>
      <c r="AA4116" s="1">
        <v>401</v>
      </c>
      <c r="AB4116" s="1337">
        <v>43014.82</v>
      </c>
    </row>
    <row r="4117" spans="1:28">
      <c r="A4117" s="1336" t="s">
        <v>1843</v>
      </c>
      <c r="B4117" s="2" t="s">
        <v>2037</v>
      </c>
      <c r="C4117" s="1" t="s">
        <v>1852</v>
      </c>
      <c r="D4117" s="1" t="s">
        <v>2038</v>
      </c>
      <c r="E4117" s="1">
        <v>130322</v>
      </c>
      <c r="F4117" s="1336" t="s">
        <v>142</v>
      </c>
      <c r="G4117" s="1" t="s">
        <v>32</v>
      </c>
      <c r="H4117" s="1">
        <v>421327</v>
      </c>
      <c r="I4117" s="3">
        <v>42549</v>
      </c>
      <c r="J4117" s="3">
        <v>42542</v>
      </c>
      <c r="K4117" s="3">
        <v>42548</v>
      </c>
      <c r="L4117" s="1">
        <v>223290</v>
      </c>
      <c r="M4117" s="3">
        <v>42548</v>
      </c>
      <c r="N4117" s="1" t="s">
        <v>89</v>
      </c>
      <c r="O4117" s="1">
        <v>117375</v>
      </c>
      <c r="P4117" s="1">
        <v>578</v>
      </c>
      <c r="Q4117" s="1">
        <v>596.66</v>
      </c>
      <c r="R4117" s="1337">
        <v>344869.48</v>
      </c>
      <c r="S4117" s="4">
        <v>-6668.11</v>
      </c>
      <c r="T4117" s="1">
        <v>538.22699999999998</v>
      </c>
      <c r="U4117" s="1337">
        <v>311095.21000000002</v>
      </c>
      <c r="V4117" s="1">
        <v>2.6901000000000002</v>
      </c>
      <c r="W4117" s="1337">
        <v>1554.8547000000001</v>
      </c>
      <c r="X4117" s="1">
        <v>13</v>
      </c>
      <c r="Y4117" s="1">
        <v>135</v>
      </c>
      <c r="Z4117" s="1" t="s">
        <v>143</v>
      </c>
      <c r="AA4117" s="1">
        <v>401</v>
      </c>
      <c r="AB4117" s="1337">
        <v>33774.269999999997</v>
      </c>
    </row>
    <row r="4118" spans="1:28">
      <c r="A4118" s="1336" t="s">
        <v>1843</v>
      </c>
      <c r="B4118" s="2" t="s">
        <v>2039</v>
      </c>
      <c r="C4118" s="1" t="s">
        <v>1852</v>
      </c>
      <c r="D4118" s="1" t="s">
        <v>970</v>
      </c>
      <c r="E4118" s="1">
        <v>130308</v>
      </c>
      <c r="F4118" s="1336" t="s">
        <v>126</v>
      </c>
      <c r="G4118" s="1" t="s">
        <v>32</v>
      </c>
      <c r="H4118" s="1">
        <v>420725</v>
      </c>
      <c r="I4118" s="3">
        <v>42544</v>
      </c>
      <c r="J4118" s="3">
        <v>42541</v>
      </c>
      <c r="K4118" s="3">
        <v>42541</v>
      </c>
      <c r="N4118" s="1" t="s">
        <v>89</v>
      </c>
      <c r="O4118" s="1">
        <v>117333</v>
      </c>
      <c r="P4118" s="1">
        <v>675</v>
      </c>
      <c r="Q4118" s="1">
        <v>620.16</v>
      </c>
      <c r="R4118" s="1337">
        <v>418608</v>
      </c>
      <c r="S4118" s="4">
        <v>8075.35</v>
      </c>
      <c r="T4118" s="1">
        <v>538.22699999999998</v>
      </c>
      <c r="U4118" s="1337">
        <v>363303.23</v>
      </c>
      <c r="V4118" s="1">
        <v>2.6901000000000002</v>
      </c>
      <c r="W4118" s="1337">
        <v>1815.7905000000001</v>
      </c>
      <c r="X4118" s="1">
        <v>13</v>
      </c>
      <c r="Y4118" s="1">
        <v>141</v>
      </c>
      <c r="AA4118" s="1">
        <v>401</v>
      </c>
      <c r="AB4118" s="1337">
        <v>55304.77</v>
      </c>
    </row>
    <row r="4119" spans="1:28">
      <c r="A4119" s="1336" t="s">
        <v>1843</v>
      </c>
      <c r="B4119" s="2" t="s">
        <v>2039</v>
      </c>
      <c r="C4119" s="1" t="s">
        <v>1852</v>
      </c>
      <c r="D4119" s="1" t="s">
        <v>970</v>
      </c>
      <c r="E4119" s="1">
        <v>130308</v>
      </c>
      <c r="F4119" s="1336" t="s">
        <v>126</v>
      </c>
      <c r="G4119" s="1" t="s">
        <v>32</v>
      </c>
      <c r="H4119" s="1">
        <v>420726</v>
      </c>
      <c r="I4119" s="3">
        <v>42544</v>
      </c>
      <c r="J4119" s="3">
        <v>42541</v>
      </c>
      <c r="K4119" s="3">
        <v>42541</v>
      </c>
      <c r="N4119" s="1" t="s">
        <v>89</v>
      </c>
      <c r="O4119" s="1">
        <v>117334</v>
      </c>
      <c r="P4119" s="1">
        <v>675</v>
      </c>
      <c r="Q4119" s="1">
        <v>620.16</v>
      </c>
      <c r="R4119" s="1337">
        <v>418608</v>
      </c>
      <c r="S4119" s="4">
        <v>8075.35</v>
      </c>
      <c r="T4119" s="1">
        <v>538.22699999999998</v>
      </c>
      <c r="U4119" s="1337">
        <v>363303.23</v>
      </c>
      <c r="V4119" s="1">
        <v>2.6901000000000002</v>
      </c>
      <c r="W4119" s="1337">
        <v>1815.7905000000001</v>
      </c>
      <c r="X4119" s="1">
        <v>13</v>
      </c>
      <c r="Y4119" s="1">
        <v>141</v>
      </c>
      <c r="AA4119" s="1">
        <v>401</v>
      </c>
      <c r="AB4119" s="1337">
        <v>55304.77</v>
      </c>
    </row>
    <row r="4120" spans="1:28">
      <c r="A4120" s="1336" t="s">
        <v>1843</v>
      </c>
      <c r="B4120" s="2" t="s">
        <v>2040</v>
      </c>
      <c r="C4120" s="1" t="s">
        <v>1852</v>
      </c>
      <c r="D4120" s="1" t="s">
        <v>2041</v>
      </c>
      <c r="E4120" s="1">
        <v>140083</v>
      </c>
      <c r="F4120" s="1336" t="s">
        <v>117</v>
      </c>
      <c r="G4120" s="1" t="s">
        <v>32</v>
      </c>
      <c r="H4120" s="1">
        <v>420072</v>
      </c>
      <c r="I4120" s="3">
        <v>42537</v>
      </c>
      <c r="J4120" s="3">
        <v>42536</v>
      </c>
      <c r="K4120" s="3">
        <v>42536</v>
      </c>
      <c r="L4120" s="1">
        <v>222666</v>
      </c>
      <c r="M4120" s="3">
        <v>42536</v>
      </c>
      <c r="N4120" s="1" t="s">
        <v>89</v>
      </c>
      <c r="O4120" s="1">
        <v>117238</v>
      </c>
      <c r="P4120" s="1">
        <v>678</v>
      </c>
      <c r="Q4120" s="1">
        <v>587.62</v>
      </c>
      <c r="R4120" s="1337">
        <v>398406.36</v>
      </c>
      <c r="S4120" s="4">
        <v>-13950.88</v>
      </c>
      <c r="T4120" s="1">
        <v>538.22699999999998</v>
      </c>
      <c r="U4120" s="1337">
        <v>364917.91</v>
      </c>
      <c r="V4120" s="1">
        <v>2.6901000000000002</v>
      </c>
      <c r="W4120" s="1337">
        <v>1823.8607</v>
      </c>
      <c r="X4120" s="1">
        <v>13</v>
      </c>
      <c r="Y4120" s="1">
        <v>141</v>
      </c>
      <c r="AA4120" s="1">
        <v>401</v>
      </c>
      <c r="AB4120" s="1337">
        <v>33488.449999999997</v>
      </c>
    </row>
    <row r="4121" spans="1:28">
      <c r="A4121" s="1336" t="s">
        <v>1843</v>
      </c>
      <c r="B4121" s="2" t="s">
        <v>2042</v>
      </c>
      <c r="C4121" s="1" t="s">
        <v>1852</v>
      </c>
      <c r="D4121" s="1" t="s">
        <v>2043</v>
      </c>
      <c r="E4121" s="1">
        <v>140083</v>
      </c>
      <c r="F4121" s="1336" t="s">
        <v>117</v>
      </c>
      <c r="G4121" s="1" t="s">
        <v>32</v>
      </c>
      <c r="H4121" s="1">
        <v>418821</v>
      </c>
      <c r="I4121" s="3">
        <v>42528</v>
      </c>
      <c r="J4121" s="3">
        <v>42527</v>
      </c>
      <c r="K4121" s="3">
        <v>42527</v>
      </c>
      <c r="L4121" s="1">
        <v>221958</v>
      </c>
      <c r="M4121" s="3">
        <v>42528</v>
      </c>
      <c r="N4121" s="1" t="s">
        <v>89</v>
      </c>
      <c r="O4121" s="1">
        <v>116813</v>
      </c>
      <c r="P4121" s="1">
        <v>680</v>
      </c>
      <c r="Q4121" s="1">
        <v>617.75</v>
      </c>
      <c r="R4121" s="1337">
        <v>420070</v>
      </c>
      <c r="S4121" s="4">
        <v>6496.37</v>
      </c>
      <c r="T4121" s="1">
        <v>538.22699999999998</v>
      </c>
      <c r="U4121" s="1337">
        <v>365994.36</v>
      </c>
      <c r="V4121" s="1">
        <v>2.6901000000000002</v>
      </c>
      <c r="W4121" s="1337">
        <v>1829.2408</v>
      </c>
      <c r="X4121" s="1">
        <v>13</v>
      </c>
      <c r="Y4121" s="1">
        <v>141</v>
      </c>
      <c r="AA4121" s="1">
        <v>401</v>
      </c>
      <c r="AB4121" s="1337">
        <v>54075.64</v>
      </c>
    </row>
    <row r="4122" spans="1:28">
      <c r="A4122" s="1336" t="s">
        <v>1843</v>
      </c>
      <c r="B4122" s="2" t="s">
        <v>2044</v>
      </c>
      <c r="C4122" s="1" t="s">
        <v>1852</v>
      </c>
      <c r="D4122" s="1" t="s">
        <v>1724</v>
      </c>
      <c r="E4122" s="1">
        <v>140502</v>
      </c>
      <c r="F4122" s="1336" t="s">
        <v>274</v>
      </c>
      <c r="G4122" s="1" t="s">
        <v>32</v>
      </c>
      <c r="H4122" s="1">
        <v>421436</v>
      </c>
      <c r="I4122" s="3">
        <v>42551</v>
      </c>
      <c r="J4122" s="3">
        <v>42522</v>
      </c>
      <c r="K4122" s="3">
        <v>42550</v>
      </c>
      <c r="L4122" s="1">
        <v>223371</v>
      </c>
      <c r="M4122" s="3">
        <v>42550</v>
      </c>
      <c r="N4122" s="1" t="s">
        <v>42</v>
      </c>
      <c r="O4122" s="1">
        <v>21622</v>
      </c>
      <c r="P4122" s="1">
        <v>850</v>
      </c>
      <c r="Q4122" s="1">
        <v>629.67999999999995</v>
      </c>
      <c r="R4122" s="1337">
        <v>535228</v>
      </c>
      <c r="S4122" s="4">
        <v>18260.97</v>
      </c>
      <c r="T4122" s="1">
        <v>538.22699999999998</v>
      </c>
      <c r="U4122" s="1337">
        <v>457492.95</v>
      </c>
      <c r="V4122" s="1">
        <v>2.6901000000000002</v>
      </c>
      <c r="W4122" s="1337">
        <v>2286.5509999999999</v>
      </c>
      <c r="X4122" s="1">
        <v>13</v>
      </c>
      <c r="Y4122" s="1">
        <v>150</v>
      </c>
      <c r="AA4122" s="1">
        <v>401</v>
      </c>
      <c r="AB4122" s="1337">
        <v>77735.05</v>
      </c>
    </row>
    <row r="4123" spans="1:28">
      <c r="A4123" s="1336" t="s">
        <v>1843</v>
      </c>
      <c r="B4123" s="2" t="s">
        <v>2045</v>
      </c>
      <c r="C4123" s="1" t="s">
        <v>1852</v>
      </c>
      <c r="D4123" s="1" t="s">
        <v>65</v>
      </c>
      <c r="E4123" s="1">
        <v>130099</v>
      </c>
      <c r="F4123" s="1336" t="s">
        <v>150</v>
      </c>
      <c r="G4123" s="1" t="s">
        <v>32</v>
      </c>
      <c r="H4123" s="1">
        <v>419061</v>
      </c>
      <c r="I4123" s="3">
        <v>42530</v>
      </c>
      <c r="J4123" s="3">
        <v>42529</v>
      </c>
      <c r="K4123" s="3">
        <v>42531</v>
      </c>
      <c r="L4123" s="1">
        <v>222145</v>
      </c>
      <c r="M4123" s="3">
        <v>42530</v>
      </c>
      <c r="N4123" s="1" t="s">
        <v>89</v>
      </c>
      <c r="O4123" s="1">
        <v>117013</v>
      </c>
      <c r="P4123" s="1">
        <v>1000</v>
      </c>
      <c r="Q4123" s="1">
        <v>626.49</v>
      </c>
      <c r="R4123" s="1337">
        <v>626490</v>
      </c>
      <c r="S4123" s="4">
        <v>18293.490000000002</v>
      </c>
      <c r="T4123" s="1">
        <v>538.22699999999998</v>
      </c>
      <c r="U4123" s="1337">
        <v>538227</v>
      </c>
      <c r="V4123" s="1">
        <v>2.6901000000000002</v>
      </c>
      <c r="W4123" s="1337">
        <v>2690.06</v>
      </c>
      <c r="X4123" s="1">
        <v>13</v>
      </c>
      <c r="Y4123" s="1">
        <v>130</v>
      </c>
      <c r="AA4123" s="1">
        <v>401</v>
      </c>
      <c r="AB4123" s="1337">
        <v>88263</v>
      </c>
    </row>
    <row r="4124" spans="1:28">
      <c r="A4124" s="1336" t="s">
        <v>1843</v>
      </c>
      <c r="B4124" s="2" t="s">
        <v>2045</v>
      </c>
      <c r="C4124" s="1" t="s">
        <v>1852</v>
      </c>
      <c r="D4124" s="1" t="s">
        <v>65</v>
      </c>
      <c r="E4124" s="1">
        <v>130013</v>
      </c>
      <c r="F4124" s="1336" t="s">
        <v>221</v>
      </c>
      <c r="G4124" s="1" t="s">
        <v>32</v>
      </c>
      <c r="H4124" s="1">
        <v>420315</v>
      </c>
      <c r="I4124" s="3">
        <v>42541</v>
      </c>
      <c r="J4124" s="3">
        <v>42538</v>
      </c>
      <c r="K4124" s="3">
        <v>42538</v>
      </c>
      <c r="N4124" s="1" t="s">
        <v>89</v>
      </c>
      <c r="O4124" s="1">
        <v>117285</v>
      </c>
      <c r="P4124" s="1">
        <v>1000</v>
      </c>
      <c r="Q4124" s="1">
        <v>613.96</v>
      </c>
      <c r="R4124" s="1337">
        <v>613960</v>
      </c>
      <c r="S4124" s="4">
        <v>5763.49</v>
      </c>
      <c r="T4124" s="1">
        <v>538.22699999999998</v>
      </c>
      <c r="U4124" s="1337">
        <v>538227</v>
      </c>
      <c r="V4124" s="1">
        <v>2.6901000000000002</v>
      </c>
      <c r="W4124" s="1337">
        <v>2690.06</v>
      </c>
      <c r="X4124" s="1">
        <v>13</v>
      </c>
      <c r="Y4124" s="1">
        <v>130</v>
      </c>
      <c r="AA4124" s="1">
        <v>401</v>
      </c>
      <c r="AB4124" s="1337">
        <v>75733</v>
      </c>
    </row>
    <row r="4125" spans="1:28">
      <c r="A4125" s="1336" t="s">
        <v>1843</v>
      </c>
      <c r="B4125" s="2" t="s">
        <v>2045</v>
      </c>
      <c r="C4125" s="1" t="s">
        <v>1852</v>
      </c>
      <c r="D4125" s="1" t="s">
        <v>65</v>
      </c>
      <c r="E4125" s="1">
        <v>140502</v>
      </c>
      <c r="F4125" s="1336" t="s">
        <v>274</v>
      </c>
      <c r="G4125" s="1" t="s">
        <v>32</v>
      </c>
      <c r="H4125" s="1">
        <v>421437</v>
      </c>
      <c r="I4125" s="3">
        <v>42551</v>
      </c>
      <c r="J4125" s="3">
        <v>42522</v>
      </c>
      <c r="K4125" s="3">
        <v>42550</v>
      </c>
      <c r="L4125" s="1">
        <v>223373</v>
      </c>
      <c r="M4125" s="3">
        <v>42550</v>
      </c>
      <c r="N4125" s="1" t="s">
        <v>42</v>
      </c>
      <c r="O4125" s="1">
        <v>21622</v>
      </c>
      <c r="P4125" s="1">
        <v>1000</v>
      </c>
      <c r="Q4125" s="1">
        <v>629.67999999999995</v>
      </c>
      <c r="R4125" s="1337">
        <v>629680</v>
      </c>
      <c r="S4125" s="4">
        <v>21483.49</v>
      </c>
      <c r="T4125" s="1">
        <v>538.22699999999998</v>
      </c>
      <c r="U4125" s="1337">
        <v>538227</v>
      </c>
      <c r="V4125" s="1">
        <v>2.6901000000000002</v>
      </c>
      <c r="W4125" s="1337">
        <v>2690.06</v>
      </c>
      <c r="X4125" s="1">
        <v>13</v>
      </c>
      <c r="Y4125" s="1">
        <v>150</v>
      </c>
      <c r="AA4125" s="1">
        <v>401</v>
      </c>
      <c r="AB4125" s="1337">
        <v>91453</v>
      </c>
    </row>
    <row r="4126" spans="1:28">
      <c r="A4126" s="1336" t="s">
        <v>1843</v>
      </c>
      <c r="B4126" s="2" t="s">
        <v>2046</v>
      </c>
      <c r="C4126" s="1" t="s">
        <v>1852</v>
      </c>
      <c r="D4126" s="1" t="s">
        <v>2047</v>
      </c>
      <c r="E4126" s="1">
        <v>140008</v>
      </c>
      <c r="F4126" s="1336" t="s">
        <v>123</v>
      </c>
      <c r="G4126" s="1" t="s">
        <v>32</v>
      </c>
      <c r="H4126" s="1">
        <v>420960</v>
      </c>
      <c r="I4126" s="3">
        <v>42545</v>
      </c>
      <c r="J4126" s="3">
        <v>42541</v>
      </c>
      <c r="K4126" s="3">
        <v>42541</v>
      </c>
      <c r="L4126" s="1">
        <v>223125</v>
      </c>
      <c r="M4126" s="3">
        <v>42544</v>
      </c>
      <c r="N4126" s="1" t="s">
        <v>89</v>
      </c>
      <c r="O4126" s="1">
        <v>117353</v>
      </c>
      <c r="P4126" s="1">
        <v>1101</v>
      </c>
      <c r="Q4126" s="1">
        <v>647.89</v>
      </c>
      <c r="R4126" s="1337">
        <v>713326.89</v>
      </c>
      <c r="S4126" s="4">
        <v>43702.53</v>
      </c>
      <c r="T4126" s="1">
        <v>538.22699999999998</v>
      </c>
      <c r="U4126" s="1337">
        <v>592587.93000000005</v>
      </c>
      <c r="V4126" s="1">
        <v>2.6901000000000002</v>
      </c>
      <c r="W4126" s="1337">
        <v>2961.7561000000001</v>
      </c>
      <c r="X4126" s="1">
        <v>13</v>
      </c>
      <c r="Y4126" s="1">
        <v>141</v>
      </c>
      <c r="AA4126" s="1">
        <v>401</v>
      </c>
      <c r="AB4126" s="1337">
        <v>120738.96</v>
      </c>
    </row>
    <row r="4127" spans="1:28">
      <c r="A4127" s="1336" t="s">
        <v>1843</v>
      </c>
      <c r="B4127" s="2" t="s">
        <v>2048</v>
      </c>
      <c r="C4127" s="1" t="s">
        <v>1852</v>
      </c>
      <c r="D4127" s="1" t="s">
        <v>394</v>
      </c>
      <c r="E4127" s="1">
        <v>130013</v>
      </c>
      <c r="F4127" s="1336" t="s">
        <v>221</v>
      </c>
      <c r="G4127" s="1" t="s">
        <v>32</v>
      </c>
      <c r="H4127" s="1">
        <v>418238</v>
      </c>
      <c r="I4127" s="3">
        <v>42524</v>
      </c>
      <c r="J4127" s="3">
        <v>42520</v>
      </c>
      <c r="K4127" s="3">
        <v>42522</v>
      </c>
      <c r="N4127" s="1" t="s">
        <v>89</v>
      </c>
      <c r="O4127" s="1">
        <v>116590</v>
      </c>
      <c r="P4127" s="1">
        <v>1200</v>
      </c>
      <c r="Q4127" s="1">
        <v>620.16</v>
      </c>
      <c r="R4127" s="1337">
        <v>744192</v>
      </c>
      <c r="S4127" s="4">
        <v>14356.19</v>
      </c>
      <c r="T4127" s="1">
        <v>538.22699999999998</v>
      </c>
      <c r="U4127" s="1337">
        <v>645872.4</v>
      </c>
      <c r="V4127" s="1">
        <v>2.6901000000000002</v>
      </c>
      <c r="W4127" s="1337">
        <v>3228.0720000000001</v>
      </c>
      <c r="X4127" s="1">
        <v>13</v>
      </c>
      <c r="Y4127" s="1">
        <v>130</v>
      </c>
      <c r="AA4127" s="1">
        <v>401</v>
      </c>
      <c r="AB4127" s="1337">
        <v>98319.6</v>
      </c>
    </row>
    <row r="4128" spans="1:28">
      <c r="A4128" s="1336" t="s">
        <v>1843</v>
      </c>
      <c r="B4128" s="2" t="s">
        <v>2048</v>
      </c>
      <c r="C4128" s="1" t="s">
        <v>1852</v>
      </c>
      <c r="D4128" s="1" t="s">
        <v>394</v>
      </c>
      <c r="E4128" s="1">
        <v>130013</v>
      </c>
      <c r="F4128" s="1336" t="s">
        <v>221</v>
      </c>
      <c r="G4128" s="1" t="s">
        <v>32</v>
      </c>
      <c r="H4128" s="1">
        <v>418260</v>
      </c>
      <c r="I4128" s="3">
        <v>42524</v>
      </c>
      <c r="J4128" s="3">
        <v>42524</v>
      </c>
      <c r="K4128" s="3">
        <v>42527</v>
      </c>
      <c r="N4128" s="1" t="s">
        <v>89</v>
      </c>
      <c r="O4128" s="1">
        <v>116786</v>
      </c>
      <c r="P4128" s="1">
        <v>1200</v>
      </c>
      <c r="Q4128" s="1">
        <v>613.96</v>
      </c>
      <c r="R4128" s="1337">
        <v>736752</v>
      </c>
      <c r="S4128" s="4">
        <v>6916.19</v>
      </c>
      <c r="T4128" s="1">
        <v>538.22699999999998</v>
      </c>
      <c r="U4128" s="1337">
        <v>645872.4</v>
      </c>
      <c r="V4128" s="1">
        <v>2.6901000000000002</v>
      </c>
      <c r="W4128" s="1337">
        <v>3228.0720000000001</v>
      </c>
      <c r="X4128" s="1">
        <v>13</v>
      </c>
      <c r="Y4128" s="1">
        <v>130</v>
      </c>
      <c r="AA4128" s="1">
        <v>401</v>
      </c>
      <c r="AB4128" s="1337">
        <v>90879.6</v>
      </c>
    </row>
    <row r="4129" spans="1:28">
      <c r="A4129" s="1336" t="s">
        <v>1843</v>
      </c>
      <c r="B4129" s="2" t="s">
        <v>2048</v>
      </c>
      <c r="C4129" s="1" t="s">
        <v>1852</v>
      </c>
      <c r="D4129" s="1" t="s">
        <v>394</v>
      </c>
      <c r="E4129" s="1">
        <v>130241</v>
      </c>
      <c r="F4129" s="1336" t="s">
        <v>368</v>
      </c>
      <c r="G4129" s="1" t="s">
        <v>32</v>
      </c>
      <c r="H4129" s="1">
        <v>418915</v>
      </c>
      <c r="I4129" s="3">
        <v>42529</v>
      </c>
      <c r="J4129" s="3">
        <v>42528</v>
      </c>
      <c r="K4129" s="3">
        <v>42529</v>
      </c>
      <c r="L4129" s="1">
        <v>221969</v>
      </c>
      <c r="M4129" s="3">
        <v>42528</v>
      </c>
      <c r="N4129" s="1" t="s">
        <v>89</v>
      </c>
      <c r="O4129" s="1">
        <v>116900</v>
      </c>
      <c r="P4129" s="1">
        <v>1200</v>
      </c>
      <c r="Q4129" s="1">
        <v>587.62</v>
      </c>
      <c r="R4129" s="1337">
        <v>705144</v>
      </c>
      <c r="S4129" s="4">
        <v>-24691.81</v>
      </c>
      <c r="T4129" s="1">
        <v>538.22699999999998</v>
      </c>
      <c r="U4129" s="1337">
        <v>645872.4</v>
      </c>
      <c r="V4129" s="1">
        <v>2.6901000000000002</v>
      </c>
      <c r="W4129" s="1337">
        <v>3228.0720000000001</v>
      </c>
      <c r="X4129" s="1">
        <v>13</v>
      </c>
      <c r="Y4129" s="1">
        <v>135</v>
      </c>
      <c r="Z4129" s="1" t="s">
        <v>143</v>
      </c>
      <c r="AA4129" s="1">
        <v>401</v>
      </c>
      <c r="AB4129" s="1337">
        <v>59271.6</v>
      </c>
    </row>
    <row r="4130" spans="1:28">
      <c r="A4130" s="1336" t="s">
        <v>1843</v>
      </c>
      <c r="B4130" s="2" t="s">
        <v>2048</v>
      </c>
      <c r="C4130" s="1" t="s">
        <v>1852</v>
      </c>
      <c r="D4130" s="1" t="s">
        <v>394</v>
      </c>
      <c r="E4130" s="1">
        <v>130110</v>
      </c>
      <c r="F4130" s="1336" t="s">
        <v>198</v>
      </c>
      <c r="G4130" s="1" t="s">
        <v>32</v>
      </c>
      <c r="H4130" s="1">
        <v>419290</v>
      </c>
      <c r="I4130" s="3">
        <v>42534</v>
      </c>
      <c r="J4130" s="3">
        <v>42531</v>
      </c>
      <c r="K4130" s="3">
        <v>42531</v>
      </c>
      <c r="N4130" s="1" t="s">
        <v>89</v>
      </c>
      <c r="O4130" s="1">
        <v>117100</v>
      </c>
      <c r="P4130" s="1">
        <v>1200</v>
      </c>
      <c r="Q4130" s="1">
        <v>617.75</v>
      </c>
      <c r="R4130" s="1337">
        <v>741300</v>
      </c>
      <c r="S4130" s="4">
        <v>11464.19</v>
      </c>
      <c r="T4130" s="1">
        <v>538.22699999999998</v>
      </c>
      <c r="U4130" s="1337">
        <v>645872.4</v>
      </c>
      <c r="V4130" s="1">
        <v>2.6901000000000002</v>
      </c>
      <c r="W4130" s="1337">
        <v>3228.0720000000001</v>
      </c>
      <c r="X4130" s="1">
        <v>13</v>
      </c>
      <c r="Y4130" s="1">
        <v>130</v>
      </c>
      <c r="AA4130" s="1">
        <v>401</v>
      </c>
      <c r="AB4130" s="1337">
        <v>95427.6</v>
      </c>
    </row>
    <row r="4131" spans="1:28">
      <c r="A4131" s="1336" t="s">
        <v>1843</v>
      </c>
      <c r="B4131" s="2" t="s">
        <v>2048</v>
      </c>
      <c r="C4131" s="1" t="s">
        <v>1852</v>
      </c>
      <c r="D4131" s="1" t="s">
        <v>394</v>
      </c>
      <c r="E4131" s="1">
        <v>130001</v>
      </c>
      <c r="F4131" s="1336" t="s">
        <v>132</v>
      </c>
      <c r="G4131" s="1" t="s">
        <v>32</v>
      </c>
      <c r="H4131" s="1">
        <v>421049</v>
      </c>
      <c r="I4131" s="3">
        <v>42548</v>
      </c>
      <c r="J4131" s="3">
        <v>42530</v>
      </c>
      <c r="K4131" s="3">
        <v>42534</v>
      </c>
      <c r="N4131" s="1" t="s">
        <v>89</v>
      </c>
      <c r="O4131" s="1">
        <v>117089</v>
      </c>
      <c r="P4131" s="1">
        <v>1200</v>
      </c>
      <c r="Q4131" s="1">
        <v>617.75</v>
      </c>
      <c r="R4131" s="1337">
        <v>741300</v>
      </c>
      <c r="S4131" s="4">
        <v>11464.19</v>
      </c>
      <c r="T4131" s="1">
        <v>538.22699999999998</v>
      </c>
      <c r="U4131" s="1337">
        <v>645872.4</v>
      </c>
      <c r="V4131" s="1">
        <v>2.6901000000000002</v>
      </c>
      <c r="W4131" s="1337">
        <v>3228.0720000000001</v>
      </c>
      <c r="X4131" s="1">
        <v>13</v>
      </c>
      <c r="Y4131" s="1">
        <v>130</v>
      </c>
      <c r="AA4131" s="1">
        <v>401</v>
      </c>
      <c r="AB4131" s="1337">
        <v>95427.6</v>
      </c>
    </row>
    <row r="4132" spans="1:28">
      <c r="A4132" s="1336" t="s">
        <v>1843</v>
      </c>
      <c r="B4132" s="2" t="s">
        <v>2049</v>
      </c>
      <c r="C4132" s="1" t="s">
        <v>1852</v>
      </c>
      <c r="D4132" s="1" t="s">
        <v>2050</v>
      </c>
      <c r="E4132" s="1">
        <v>140083</v>
      </c>
      <c r="F4132" s="1336" t="s">
        <v>117</v>
      </c>
      <c r="G4132" s="1" t="s">
        <v>32</v>
      </c>
      <c r="H4132" s="1">
        <v>421151</v>
      </c>
      <c r="I4132" s="3">
        <v>42546</v>
      </c>
      <c r="J4132" s="3">
        <v>42515</v>
      </c>
      <c r="K4132" s="3">
        <v>42536</v>
      </c>
      <c r="L4132" s="1">
        <v>223198</v>
      </c>
      <c r="M4132" s="3">
        <v>42545</v>
      </c>
      <c r="N4132" s="1" t="s">
        <v>89</v>
      </c>
      <c r="O4132" s="1">
        <v>116470</v>
      </c>
      <c r="P4132" s="1">
        <v>1250</v>
      </c>
      <c r="Q4132" s="1">
        <v>617.75</v>
      </c>
      <c r="R4132" s="1337">
        <v>772187.5</v>
      </c>
      <c r="S4132" s="4">
        <v>11941.86</v>
      </c>
      <c r="T4132" s="1">
        <v>538.22699999999998</v>
      </c>
      <c r="U4132" s="1337">
        <v>672783.75</v>
      </c>
      <c r="V4132" s="1">
        <v>2.6901000000000002</v>
      </c>
      <c r="W4132" s="1337">
        <v>3362.5749999999998</v>
      </c>
      <c r="X4132" s="1">
        <v>13</v>
      </c>
      <c r="Y4132" s="1">
        <v>141</v>
      </c>
      <c r="AA4132" s="1">
        <v>401</v>
      </c>
      <c r="AB4132" s="1337">
        <v>99403.75</v>
      </c>
    </row>
    <row r="4133" spans="1:28">
      <c r="A4133" s="1336" t="s">
        <v>1843</v>
      </c>
      <c r="B4133" s="2" t="s">
        <v>2051</v>
      </c>
      <c r="C4133" s="1" t="s">
        <v>1852</v>
      </c>
      <c r="D4133" s="1" t="s">
        <v>592</v>
      </c>
      <c r="E4133" s="1">
        <v>140008</v>
      </c>
      <c r="F4133" s="1336" t="s">
        <v>123</v>
      </c>
      <c r="G4133" s="1" t="s">
        <v>32</v>
      </c>
      <c r="H4133" s="1">
        <v>418875</v>
      </c>
      <c r="I4133" s="3">
        <v>42529</v>
      </c>
      <c r="J4133" s="3">
        <v>42514</v>
      </c>
      <c r="K4133" s="3">
        <v>42514</v>
      </c>
      <c r="L4133" s="1">
        <v>221964</v>
      </c>
      <c r="M4133" s="3">
        <v>42528</v>
      </c>
      <c r="N4133" s="1" t="s">
        <v>89</v>
      </c>
      <c r="O4133" s="1">
        <v>116363</v>
      </c>
      <c r="P4133" s="1">
        <v>1300</v>
      </c>
      <c r="Q4133" s="1">
        <v>647.89</v>
      </c>
      <c r="R4133" s="1337">
        <v>842257</v>
      </c>
      <c r="S4133" s="4">
        <v>51601.54</v>
      </c>
      <c r="T4133" s="1">
        <v>538.22699999999998</v>
      </c>
      <c r="U4133" s="1337">
        <v>699695.1</v>
      </c>
      <c r="V4133" s="1">
        <v>2.6901000000000002</v>
      </c>
      <c r="W4133" s="1337">
        <v>3497.078</v>
      </c>
      <c r="X4133" s="1">
        <v>13</v>
      </c>
      <c r="Y4133" s="1">
        <v>141</v>
      </c>
      <c r="AA4133" s="1">
        <v>401</v>
      </c>
      <c r="AB4133" s="1337">
        <v>142561.9</v>
      </c>
    </row>
    <row r="4134" spans="1:28">
      <c r="A4134" s="1336" t="s">
        <v>1843</v>
      </c>
      <c r="B4134" s="2" t="s">
        <v>2051</v>
      </c>
      <c r="C4134" s="1" t="s">
        <v>1852</v>
      </c>
      <c r="D4134" s="1" t="s">
        <v>592</v>
      </c>
      <c r="E4134" s="1">
        <v>140008</v>
      </c>
      <c r="F4134" s="1336" t="s">
        <v>123</v>
      </c>
      <c r="G4134" s="1" t="s">
        <v>32</v>
      </c>
      <c r="H4134" s="1">
        <v>418918</v>
      </c>
      <c r="I4134" s="3">
        <v>42529</v>
      </c>
      <c r="J4134" s="3">
        <v>42514</v>
      </c>
      <c r="K4134" s="3">
        <v>42514</v>
      </c>
      <c r="L4134" s="1">
        <v>221967</v>
      </c>
      <c r="M4134" s="3">
        <v>42528</v>
      </c>
      <c r="N4134" s="1" t="s">
        <v>89</v>
      </c>
      <c r="O4134" s="1">
        <v>116363</v>
      </c>
      <c r="P4134" s="1">
        <v>1300</v>
      </c>
      <c r="Q4134" s="1">
        <v>647.89</v>
      </c>
      <c r="R4134" s="1337">
        <v>842257</v>
      </c>
      <c r="S4134" s="4">
        <v>51601.54</v>
      </c>
      <c r="T4134" s="1">
        <v>538.22699999999998</v>
      </c>
      <c r="U4134" s="1337">
        <v>699695.1</v>
      </c>
      <c r="V4134" s="1">
        <v>2.6901000000000002</v>
      </c>
      <c r="W4134" s="1337">
        <v>3497.078</v>
      </c>
      <c r="X4134" s="1">
        <v>13</v>
      </c>
      <c r="Y4134" s="1">
        <v>141</v>
      </c>
      <c r="AA4134" s="1">
        <v>401</v>
      </c>
      <c r="AB4134" s="1337">
        <v>142561.9</v>
      </c>
    </row>
    <row r="4135" spans="1:28">
      <c r="A4135" s="1336" t="s">
        <v>1843</v>
      </c>
      <c r="B4135" s="2" t="s">
        <v>2051</v>
      </c>
      <c r="C4135" s="1" t="s">
        <v>1852</v>
      </c>
      <c r="D4135" s="1" t="s">
        <v>592</v>
      </c>
      <c r="E4135" s="1">
        <v>140008</v>
      </c>
      <c r="F4135" s="1336" t="s">
        <v>123</v>
      </c>
      <c r="G4135" s="1" t="s">
        <v>32</v>
      </c>
      <c r="H4135" s="1">
        <v>418939</v>
      </c>
      <c r="I4135" s="3">
        <v>42529</v>
      </c>
      <c r="J4135" s="3">
        <v>42514</v>
      </c>
      <c r="K4135" s="3">
        <v>42514</v>
      </c>
      <c r="L4135" s="1">
        <v>221970</v>
      </c>
      <c r="M4135" s="3">
        <v>42528</v>
      </c>
      <c r="N4135" s="1" t="s">
        <v>89</v>
      </c>
      <c r="O4135" s="1">
        <v>116363</v>
      </c>
      <c r="P4135" s="1">
        <v>1300</v>
      </c>
      <c r="Q4135" s="1">
        <v>647.89</v>
      </c>
      <c r="R4135" s="1337">
        <v>842257</v>
      </c>
      <c r="S4135" s="4">
        <v>51601.54</v>
      </c>
      <c r="T4135" s="1">
        <v>538.22699999999998</v>
      </c>
      <c r="U4135" s="1337">
        <v>699695.1</v>
      </c>
      <c r="V4135" s="1">
        <v>2.6901000000000002</v>
      </c>
      <c r="W4135" s="1337">
        <v>3497.078</v>
      </c>
      <c r="X4135" s="1">
        <v>13</v>
      </c>
      <c r="Y4135" s="1">
        <v>141</v>
      </c>
      <c r="AA4135" s="1">
        <v>401</v>
      </c>
      <c r="AB4135" s="1337">
        <v>142561.9</v>
      </c>
    </row>
    <row r="4136" spans="1:28">
      <c r="A4136" s="1336" t="s">
        <v>1843</v>
      </c>
      <c r="B4136" s="2" t="s">
        <v>2051</v>
      </c>
      <c r="C4136" s="1" t="s">
        <v>1852</v>
      </c>
      <c r="D4136" s="1" t="s">
        <v>592</v>
      </c>
      <c r="E4136" s="1">
        <v>140008</v>
      </c>
      <c r="F4136" s="1336" t="s">
        <v>123</v>
      </c>
      <c r="G4136" s="1" t="s">
        <v>32</v>
      </c>
      <c r="H4136" s="1">
        <v>418949</v>
      </c>
      <c r="I4136" s="3">
        <v>42529</v>
      </c>
      <c r="J4136" s="3">
        <v>42514</v>
      </c>
      <c r="K4136" s="3">
        <v>42514</v>
      </c>
      <c r="L4136" s="1">
        <v>221973</v>
      </c>
      <c r="M4136" s="3">
        <v>42528</v>
      </c>
      <c r="N4136" s="1" t="s">
        <v>89</v>
      </c>
      <c r="O4136" s="1">
        <v>116363</v>
      </c>
      <c r="P4136" s="1">
        <v>1300</v>
      </c>
      <c r="Q4136" s="1">
        <v>647.89</v>
      </c>
      <c r="R4136" s="1337">
        <v>842257</v>
      </c>
      <c r="S4136" s="4">
        <v>51601.54</v>
      </c>
      <c r="T4136" s="1">
        <v>538.22699999999998</v>
      </c>
      <c r="U4136" s="1337">
        <v>699695.1</v>
      </c>
      <c r="V4136" s="1">
        <v>2.6901000000000002</v>
      </c>
      <c r="W4136" s="1337">
        <v>3497.078</v>
      </c>
      <c r="X4136" s="1">
        <v>13</v>
      </c>
      <c r="Y4136" s="1">
        <v>141</v>
      </c>
      <c r="AA4136" s="1">
        <v>401</v>
      </c>
      <c r="AB4136" s="1337">
        <v>142561.9</v>
      </c>
    </row>
    <row r="4137" spans="1:28">
      <c r="A4137" s="1336" t="s">
        <v>1843</v>
      </c>
      <c r="B4137" s="2" t="s">
        <v>2051</v>
      </c>
      <c r="C4137" s="1" t="s">
        <v>1852</v>
      </c>
      <c r="D4137" s="1" t="s">
        <v>592</v>
      </c>
      <c r="E4137" s="1">
        <v>140008</v>
      </c>
      <c r="F4137" s="1336" t="s">
        <v>123</v>
      </c>
      <c r="G4137" s="1" t="s">
        <v>32</v>
      </c>
      <c r="H4137" s="1">
        <v>420009</v>
      </c>
      <c r="I4137" s="3">
        <v>42537</v>
      </c>
      <c r="J4137" s="3">
        <v>42468</v>
      </c>
      <c r="K4137" s="3">
        <v>42492</v>
      </c>
      <c r="L4137" s="1">
        <v>222670</v>
      </c>
      <c r="M4137" s="3">
        <v>42536</v>
      </c>
      <c r="N4137" s="1" t="s">
        <v>89</v>
      </c>
      <c r="O4137" s="1">
        <v>115260</v>
      </c>
      <c r="P4137" s="1">
        <v>1300</v>
      </c>
      <c r="Q4137" s="1">
        <v>647.89</v>
      </c>
      <c r="R4137" s="1337">
        <v>842257</v>
      </c>
      <c r="S4137" s="4">
        <v>51601.54</v>
      </c>
      <c r="T4137" s="1">
        <v>538.22699999999998</v>
      </c>
      <c r="U4137" s="1337">
        <v>699695.1</v>
      </c>
      <c r="V4137" s="1">
        <v>2.6901000000000002</v>
      </c>
      <c r="W4137" s="1337">
        <v>3497.078</v>
      </c>
      <c r="X4137" s="1">
        <v>13</v>
      </c>
      <c r="Y4137" s="1">
        <v>141</v>
      </c>
      <c r="AA4137" s="1">
        <v>401</v>
      </c>
      <c r="AB4137" s="1337">
        <v>142561.9</v>
      </c>
    </row>
    <row r="4138" spans="1:28">
      <c r="A4138" s="1336" t="s">
        <v>1843</v>
      </c>
      <c r="B4138" s="2" t="s">
        <v>2051</v>
      </c>
      <c r="C4138" s="1" t="s">
        <v>1852</v>
      </c>
      <c r="D4138" s="1" t="s">
        <v>592</v>
      </c>
      <c r="E4138" s="1">
        <v>140008</v>
      </c>
      <c r="F4138" s="1336" t="s">
        <v>123</v>
      </c>
      <c r="G4138" s="1" t="s">
        <v>32</v>
      </c>
      <c r="H4138" s="1">
        <v>420946</v>
      </c>
      <c r="I4138" s="3">
        <v>42545</v>
      </c>
      <c r="J4138" s="3">
        <v>42468</v>
      </c>
      <c r="K4138" s="3">
        <v>42492</v>
      </c>
      <c r="L4138" s="1">
        <v>223137</v>
      </c>
      <c r="M4138" s="3">
        <v>42545</v>
      </c>
      <c r="N4138" s="1" t="s">
        <v>89</v>
      </c>
      <c r="O4138" s="1">
        <v>115260</v>
      </c>
      <c r="P4138" s="1">
        <v>1300</v>
      </c>
      <c r="Q4138" s="1">
        <v>647.89</v>
      </c>
      <c r="R4138" s="1337">
        <v>842257</v>
      </c>
      <c r="S4138" s="4">
        <v>51601.54</v>
      </c>
      <c r="T4138" s="1">
        <v>538.22699999999998</v>
      </c>
      <c r="U4138" s="1337">
        <v>699695.1</v>
      </c>
      <c r="V4138" s="1">
        <v>2.6901000000000002</v>
      </c>
      <c r="W4138" s="1337">
        <v>3497.078</v>
      </c>
      <c r="X4138" s="1">
        <v>13</v>
      </c>
      <c r="Y4138" s="1">
        <v>141</v>
      </c>
      <c r="AA4138" s="1">
        <v>401</v>
      </c>
      <c r="AB4138" s="1337">
        <v>142561.9</v>
      </c>
    </row>
    <row r="4139" spans="1:28">
      <c r="A4139" s="1336" t="s">
        <v>1843</v>
      </c>
      <c r="B4139" s="2" t="s">
        <v>2051</v>
      </c>
      <c r="C4139" s="1" t="s">
        <v>1852</v>
      </c>
      <c r="D4139" s="1" t="s">
        <v>592</v>
      </c>
      <c r="E4139" s="1">
        <v>140008</v>
      </c>
      <c r="F4139" s="1336" t="s">
        <v>123</v>
      </c>
      <c r="G4139" s="1" t="s">
        <v>32</v>
      </c>
      <c r="H4139" s="1">
        <v>420985</v>
      </c>
      <c r="I4139" s="3">
        <v>42545</v>
      </c>
      <c r="J4139" s="3">
        <v>42468</v>
      </c>
      <c r="K4139" s="3">
        <v>42492</v>
      </c>
      <c r="L4139" s="1">
        <v>223139</v>
      </c>
      <c r="M4139" s="3">
        <v>42545</v>
      </c>
      <c r="N4139" s="1" t="s">
        <v>89</v>
      </c>
      <c r="O4139" s="1">
        <v>115260</v>
      </c>
      <c r="P4139" s="1">
        <v>1300</v>
      </c>
      <c r="Q4139" s="1">
        <v>647.89</v>
      </c>
      <c r="R4139" s="1337">
        <v>842257</v>
      </c>
      <c r="S4139" s="4">
        <v>51601.54</v>
      </c>
      <c r="T4139" s="1">
        <v>538.22699999999998</v>
      </c>
      <c r="U4139" s="1337">
        <v>699695.1</v>
      </c>
      <c r="V4139" s="1">
        <v>2.6901000000000002</v>
      </c>
      <c r="W4139" s="1337">
        <v>3497.078</v>
      </c>
      <c r="X4139" s="1">
        <v>13</v>
      </c>
      <c r="Y4139" s="1">
        <v>141</v>
      </c>
      <c r="AA4139" s="1">
        <v>401</v>
      </c>
      <c r="AB4139" s="1337">
        <v>142561.9</v>
      </c>
    </row>
    <row r="4140" spans="1:28">
      <c r="A4140" s="1336" t="s">
        <v>1843</v>
      </c>
      <c r="B4140" s="2" t="s">
        <v>2052</v>
      </c>
      <c r="C4140" s="1" t="s">
        <v>1855</v>
      </c>
      <c r="D4140" s="1" t="s">
        <v>87</v>
      </c>
      <c r="E4140" s="1">
        <v>140083</v>
      </c>
      <c r="F4140" s="1336" t="s">
        <v>117</v>
      </c>
      <c r="G4140" s="1" t="s">
        <v>32</v>
      </c>
      <c r="H4140" s="1">
        <v>418427</v>
      </c>
      <c r="I4140" s="3">
        <v>42525</v>
      </c>
      <c r="J4140" s="3">
        <v>42515</v>
      </c>
      <c r="K4140" s="3">
        <v>42536</v>
      </c>
      <c r="L4140" s="1">
        <v>221711</v>
      </c>
      <c r="M4140" s="3">
        <v>42525</v>
      </c>
      <c r="N4140" s="1" t="s">
        <v>89</v>
      </c>
      <c r="O4140" s="1">
        <v>116472</v>
      </c>
      <c r="P4140" s="1">
        <v>800</v>
      </c>
      <c r="Q4140" s="1">
        <v>72</v>
      </c>
      <c r="R4140" s="1337">
        <v>57600</v>
      </c>
      <c r="S4140" s="4">
        <v>-3108.12</v>
      </c>
      <c r="T4140" s="1">
        <v>67.155000000000001</v>
      </c>
      <c r="U4140" s="1337">
        <v>53724</v>
      </c>
      <c r="V4140" s="1">
        <v>0.30280000000000001</v>
      </c>
      <c r="W4140" s="1336">
        <v>242.26400000000001</v>
      </c>
      <c r="X4140" s="1">
        <v>13</v>
      </c>
      <c r="Y4140" s="1">
        <v>141</v>
      </c>
      <c r="AA4140" s="1">
        <v>401</v>
      </c>
      <c r="AB4140" s="1337">
        <v>3876</v>
      </c>
    </row>
    <row r="4141" spans="1:28">
      <c r="A4141" s="1336" t="s">
        <v>1843</v>
      </c>
      <c r="B4141" s="2" t="s">
        <v>2053</v>
      </c>
      <c r="C4141" s="1" t="s">
        <v>1855</v>
      </c>
      <c r="D4141" s="1" t="s">
        <v>81</v>
      </c>
      <c r="E4141" s="1">
        <v>130365</v>
      </c>
      <c r="F4141" s="1336" t="s">
        <v>432</v>
      </c>
      <c r="G4141" s="1" t="s">
        <v>32</v>
      </c>
      <c r="H4141" s="1">
        <v>419467</v>
      </c>
      <c r="I4141" s="3">
        <v>42534</v>
      </c>
      <c r="J4141" s="3">
        <v>42531</v>
      </c>
      <c r="K4141" s="3">
        <v>42531</v>
      </c>
      <c r="L4141" s="1">
        <v>222416</v>
      </c>
      <c r="M4141" s="3">
        <v>42534</v>
      </c>
      <c r="N4141" s="1" t="s">
        <v>89</v>
      </c>
      <c r="O4141" s="1">
        <v>117119</v>
      </c>
      <c r="P4141" s="1">
        <v>300</v>
      </c>
      <c r="Q4141" s="1">
        <v>72</v>
      </c>
      <c r="R4141" s="1337">
        <v>21600</v>
      </c>
      <c r="S4141" s="4">
        <v>-1165.55</v>
      </c>
      <c r="T4141" s="1">
        <v>67.155000000000001</v>
      </c>
      <c r="U4141" s="1337">
        <v>20146.5</v>
      </c>
      <c r="V4141" s="1">
        <v>0.30280000000000001</v>
      </c>
      <c r="W4141" s="1336">
        <v>90.849000000000004</v>
      </c>
      <c r="X4141" s="1">
        <v>13</v>
      </c>
      <c r="Y4141" s="1">
        <v>135</v>
      </c>
      <c r="Z4141" s="1" t="s">
        <v>90</v>
      </c>
      <c r="AA4141" s="1">
        <v>401</v>
      </c>
      <c r="AB4141" s="1337">
        <v>1453.5</v>
      </c>
    </row>
    <row r="4142" spans="1:28">
      <c r="A4142" s="1336" t="s">
        <v>1843</v>
      </c>
      <c r="B4142" s="2" t="s">
        <v>2054</v>
      </c>
      <c r="C4142" s="1" t="s">
        <v>1855</v>
      </c>
      <c r="D4142" s="1" t="s">
        <v>2055</v>
      </c>
      <c r="E4142" s="1">
        <v>130308</v>
      </c>
      <c r="F4142" s="1336" t="s">
        <v>126</v>
      </c>
      <c r="G4142" s="1" t="s">
        <v>32</v>
      </c>
      <c r="H4142" s="1">
        <v>420468</v>
      </c>
      <c r="I4142" s="3">
        <v>42542</v>
      </c>
      <c r="J4142" s="3">
        <v>42537</v>
      </c>
      <c r="K4142" s="3">
        <v>42538</v>
      </c>
      <c r="N4142" s="1" t="s">
        <v>89</v>
      </c>
      <c r="O4142" s="1">
        <v>117260</v>
      </c>
      <c r="P4142" s="1">
        <v>995</v>
      </c>
      <c r="Q4142" s="1">
        <v>72.290000000000006</v>
      </c>
      <c r="R4142" s="1337">
        <v>71928.55</v>
      </c>
      <c r="S4142" s="4">
        <v>-3577.18</v>
      </c>
      <c r="T4142" s="1">
        <v>67.155000000000001</v>
      </c>
      <c r="U4142" s="1337">
        <v>66819.23</v>
      </c>
      <c r="V4142" s="1">
        <v>0.30280000000000001</v>
      </c>
      <c r="W4142" s="1336">
        <v>301.3159</v>
      </c>
      <c r="X4142" s="1">
        <v>13</v>
      </c>
      <c r="Y4142" s="1">
        <v>141</v>
      </c>
      <c r="AA4142" s="1">
        <v>401</v>
      </c>
      <c r="AB4142" s="1337">
        <v>5109.32</v>
      </c>
    </row>
    <row r="4143" spans="1:28">
      <c r="A4143" s="1336" t="s">
        <v>1843</v>
      </c>
      <c r="B4143" s="2" t="s">
        <v>2056</v>
      </c>
      <c r="C4143" s="1" t="s">
        <v>1855</v>
      </c>
      <c r="D4143" s="1" t="s">
        <v>65</v>
      </c>
      <c r="E4143" s="1">
        <v>140083</v>
      </c>
      <c r="F4143" s="1336" t="s">
        <v>117</v>
      </c>
      <c r="G4143" s="1" t="s">
        <v>32</v>
      </c>
      <c r="H4143" s="1">
        <v>418169</v>
      </c>
      <c r="I4143" s="3">
        <v>42523</v>
      </c>
      <c r="J4143" s="3">
        <v>42515</v>
      </c>
      <c r="K4143" s="3">
        <v>42522</v>
      </c>
      <c r="L4143" s="1">
        <v>221577</v>
      </c>
      <c r="M4143" s="3">
        <v>42523</v>
      </c>
      <c r="N4143" s="1" t="s">
        <v>89</v>
      </c>
      <c r="O4143" s="1">
        <v>116472</v>
      </c>
      <c r="P4143" s="1">
        <v>1000</v>
      </c>
      <c r="Q4143" s="1">
        <v>72</v>
      </c>
      <c r="R4143" s="1337">
        <v>72000</v>
      </c>
      <c r="S4143" s="4">
        <v>-3885.15</v>
      </c>
      <c r="T4143" s="1">
        <v>67.155000000000001</v>
      </c>
      <c r="U4143" s="1337">
        <v>67155</v>
      </c>
      <c r="V4143" s="1">
        <v>0.30280000000000001</v>
      </c>
      <c r="W4143" s="1336">
        <v>302.83</v>
      </c>
      <c r="X4143" s="1">
        <v>13</v>
      </c>
      <c r="Y4143" s="1">
        <v>141</v>
      </c>
      <c r="AA4143" s="1">
        <v>401</v>
      </c>
      <c r="AB4143" s="1337">
        <v>4845</v>
      </c>
    </row>
    <row r="4144" spans="1:28">
      <c r="A4144" s="1336" t="s">
        <v>1843</v>
      </c>
      <c r="B4144" s="2" t="s">
        <v>2056</v>
      </c>
      <c r="C4144" s="1" t="s">
        <v>1855</v>
      </c>
      <c r="D4144" s="1" t="s">
        <v>65</v>
      </c>
      <c r="E4144" s="1">
        <v>140008</v>
      </c>
      <c r="F4144" s="1336" t="s">
        <v>123</v>
      </c>
      <c r="G4144" s="1" t="s">
        <v>32</v>
      </c>
      <c r="H4144" s="1">
        <v>418485</v>
      </c>
      <c r="I4144" s="3">
        <v>42525</v>
      </c>
      <c r="J4144" s="3">
        <v>42522</v>
      </c>
      <c r="K4144" s="3">
        <v>42527</v>
      </c>
      <c r="L4144" s="1">
        <v>221694</v>
      </c>
      <c r="M4144" s="3">
        <v>42524</v>
      </c>
      <c r="N4144" s="1" t="s">
        <v>89</v>
      </c>
      <c r="O4144" s="1">
        <v>116685</v>
      </c>
      <c r="P4144" s="1">
        <v>1000</v>
      </c>
      <c r="Q4144" s="1">
        <v>72</v>
      </c>
      <c r="R4144" s="1337">
        <v>72000</v>
      </c>
      <c r="S4144" s="4">
        <v>-3885.15</v>
      </c>
      <c r="T4144" s="1">
        <v>67.155000000000001</v>
      </c>
      <c r="U4144" s="1337">
        <v>67155</v>
      </c>
      <c r="V4144" s="1">
        <v>0.30280000000000001</v>
      </c>
      <c r="W4144" s="1336">
        <v>302.83</v>
      </c>
      <c r="X4144" s="1">
        <v>13</v>
      </c>
      <c r="Y4144" s="1">
        <v>141</v>
      </c>
      <c r="AA4144" s="1">
        <v>401</v>
      </c>
      <c r="AB4144" s="1337">
        <v>4845</v>
      </c>
    </row>
    <row r="4145" spans="1:28">
      <c r="A4145" s="1336" t="s">
        <v>1843</v>
      </c>
      <c r="B4145" s="2" t="s">
        <v>2056</v>
      </c>
      <c r="C4145" s="1" t="s">
        <v>1855</v>
      </c>
      <c r="D4145" s="1" t="s">
        <v>65</v>
      </c>
      <c r="E4145" s="1">
        <v>140083</v>
      </c>
      <c r="F4145" s="1336" t="s">
        <v>117</v>
      </c>
      <c r="G4145" s="1" t="s">
        <v>32</v>
      </c>
      <c r="H4145" s="1">
        <v>418562</v>
      </c>
      <c r="I4145" s="3">
        <v>42527</v>
      </c>
      <c r="J4145" s="3">
        <v>42522</v>
      </c>
      <c r="K4145" s="3">
        <v>42546</v>
      </c>
      <c r="L4145" s="1">
        <v>221864</v>
      </c>
      <c r="M4145" s="3">
        <v>42527</v>
      </c>
      <c r="N4145" s="1" t="s">
        <v>89</v>
      </c>
      <c r="O4145" s="1">
        <v>116705</v>
      </c>
      <c r="P4145" s="1">
        <v>1000</v>
      </c>
      <c r="Q4145" s="1">
        <v>72</v>
      </c>
      <c r="R4145" s="1337">
        <v>72000</v>
      </c>
      <c r="S4145" s="4">
        <v>-3885.15</v>
      </c>
      <c r="T4145" s="1">
        <v>67.155000000000001</v>
      </c>
      <c r="U4145" s="1337">
        <v>67155</v>
      </c>
      <c r="V4145" s="1">
        <v>0.30280000000000001</v>
      </c>
      <c r="W4145" s="1336">
        <v>302.83</v>
      </c>
      <c r="X4145" s="1">
        <v>13</v>
      </c>
      <c r="Y4145" s="1">
        <v>141</v>
      </c>
      <c r="AA4145" s="1">
        <v>401</v>
      </c>
      <c r="AB4145" s="1337">
        <v>4845</v>
      </c>
    </row>
    <row r="4146" spans="1:28">
      <c r="A4146" s="1336" t="s">
        <v>1843</v>
      </c>
      <c r="B4146" s="2" t="s">
        <v>2056</v>
      </c>
      <c r="C4146" s="1" t="s">
        <v>1855</v>
      </c>
      <c r="D4146" s="1" t="s">
        <v>65</v>
      </c>
      <c r="E4146" s="1">
        <v>130308</v>
      </c>
      <c r="F4146" s="1336" t="s">
        <v>126</v>
      </c>
      <c r="G4146" s="1" t="s">
        <v>32</v>
      </c>
      <c r="H4146" s="1">
        <v>418835</v>
      </c>
      <c r="I4146" s="3">
        <v>42530</v>
      </c>
      <c r="J4146" s="3">
        <v>42529</v>
      </c>
      <c r="K4146" s="3">
        <v>42530</v>
      </c>
      <c r="N4146" s="1" t="s">
        <v>89</v>
      </c>
      <c r="O4146" s="1">
        <v>116979</v>
      </c>
      <c r="P4146" s="1">
        <v>2000</v>
      </c>
      <c r="Q4146" s="1">
        <v>72.290000000000006</v>
      </c>
      <c r="R4146" s="1337">
        <v>144580</v>
      </c>
      <c r="S4146" s="4">
        <v>-7190.3</v>
      </c>
      <c r="T4146" s="1">
        <v>67.155000000000001</v>
      </c>
      <c r="U4146" s="1337">
        <v>134310</v>
      </c>
      <c r="V4146" s="1">
        <v>0.30280000000000001</v>
      </c>
      <c r="W4146" s="1336">
        <v>605.66</v>
      </c>
      <c r="X4146" s="1">
        <v>13</v>
      </c>
      <c r="Y4146" s="1">
        <v>141</v>
      </c>
      <c r="AA4146" s="1">
        <v>401</v>
      </c>
      <c r="AB4146" s="1337">
        <v>10270</v>
      </c>
    </row>
    <row r="4147" spans="1:28">
      <c r="A4147" s="1336" t="s">
        <v>1843</v>
      </c>
      <c r="B4147" s="2" t="s">
        <v>2056</v>
      </c>
      <c r="C4147" s="1" t="s">
        <v>1855</v>
      </c>
      <c r="D4147" s="1" t="s">
        <v>65</v>
      </c>
      <c r="E4147" s="1">
        <v>130308</v>
      </c>
      <c r="F4147" s="1336" t="s">
        <v>126</v>
      </c>
      <c r="G4147" s="1" t="s">
        <v>32</v>
      </c>
      <c r="H4147" s="1">
        <v>419326</v>
      </c>
      <c r="I4147" s="3">
        <v>42534</v>
      </c>
      <c r="J4147" s="3">
        <v>42530</v>
      </c>
      <c r="K4147" s="3">
        <v>42531</v>
      </c>
      <c r="N4147" s="1" t="s">
        <v>89</v>
      </c>
      <c r="O4147" s="1">
        <v>117084</v>
      </c>
      <c r="P4147" s="1">
        <v>1000</v>
      </c>
      <c r="Q4147" s="1">
        <v>72.290000000000006</v>
      </c>
      <c r="R4147" s="1337">
        <v>72290</v>
      </c>
      <c r="S4147" s="4">
        <v>-3595.15</v>
      </c>
      <c r="T4147" s="1">
        <v>67.155000000000001</v>
      </c>
      <c r="U4147" s="1337">
        <v>67155</v>
      </c>
      <c r="V4147" s="1">
        <v>0.30280000000000001</v>
      </c>
      <c r="W4147" s="1336">
        <v>302.83</v>
      </c>
      <c r="X4147" s="1">
        <v>13</v>
      </c>
      <c r="Y4147" s="1">
        <v>141</v>
      </c>
      <c r="AA4147" s="1">
        <v>401</v>
      </c>
      <c r="AB4147" s="1337">
        <v>5135</v>
      </c>
    </row>
    <row r="4148" spans="1:28">
      <c r="A4148" s="1336" t="s">
        <v>1843</v>
      </c>
      <c r="B4148" s="2" t="s">
        <v>2056</v>
      </c>
      <c r="C4148" s="1" t="s">
        <v>1855</v>
      </c>
      <c r="D4148" s="1" t="s">
        <v>65</v>
      </c>
      <c r="E4148" s="1">
        <v>130349</v>
      </c>
      <c r="F4148" s="1336" t="s">
        <v>141</v>
      </c>
      <c r="G4148" s="1" t="s">
        <v>32</v>
      </c>
      <c r="H4148" s="1">
        <v>419882</v>
      </c>
      <c r="I4148" s="3">
        <v>42537</v>
      </c>
      <c r="J4148" s="3">
        <v>42531</v>
      </c>
      <c r="K4148" s="3">
        <v>42534</v>
      </c>
      <c r="N4148" s="1" t="s">
        <v>89</v>
      </c>
      <c r="O4148" s="1">
        <v>117124</v>
      </c>
      <c r="P4148" s="1">
        <v>1000</v>
      </c>
      <c r="Q4148" s="1">
        <v>72.290000000000006</v>
      </c>
      <c r="R4148" s="1337">
        <v>72290</v>
      </c>
      <c r="S4148" s="4">
        <v>-3595.15</v>
      </c>
      <c r="T4148" s="1">
        <v>67.155000000000001</v>
      </c>
      <c r="U4148" s="1337">
        <v>67155</v>
      </c>
      <c r="V4148" s="1">
        <v>0.30280000000000001</v>
      </c>
      <c r="W4148" s="1336">
        <v>302.83</v>
      </c>
      <c r="X4148" s="1">
        <v>13</v>
      </c>
      <c r="Y4148" s="1">
        <v>141</v>
      </c>
      <c r="AA4148" s="1">
        <v>401</v>
      </c>
      <c r="AB4148" s="1337">
        <v>5135</v>
      </c>
    </row>
    <row r="4149" spans="1:28">
      <c r="A4149" s="1336" t="s">
        <v>1843</v>
      </c>
      <c r="B4149" s="2" t="s">
        <v>2056</v>
      </c>
      <c r="C4149" s="1" t="s">
        <v>1855</v>
      </c>
      <c r="D4149" s="1" t="s">
        <v>65</v>
      </c>
      <c r="E4149" s="1">
        <v>130013</v>
      </c>
      <c r="F4149" s="1336" t="s">
        <v>221</v>
      </c>
      <c r="G4149" s="1" t="s">
        <v>32</v>
      </c>
      <c r="H4149" s="1">
        <v>420319</v>
      </c>
      <c r="I4149" s="3">
        <v>42541</v>
      </c>
      <c r="J4149" s="3">
        <v>42538</v>
      </c>
      <c r="K4149" s="3">
        <v>42538</v>
      </c>
      <c r="N4149" s="1" t="s">
        <v>89</v>
      </c>
      <c r="O4149" s="1">
        <v>117285</v>
      </c>
      <c r="P4149" s="1">
        <v>1000</v>
      </c>
      <c r="Q4149" s="1">
        <v>71.56</v>
      </c>
      <c r="R4149" s="1337">
        <v>71560</v>
      </c>
      <c r="S4149" s="4">
        <v>-4325.1499999999996</v>
      </c>
      <c r="T4149" s="1">
        <v>67.155000000000001</v>
      </c>
      <c r="U4149" s="1337">
        <v>67155</v>
      </c>
      <c r="V4149" s="1">
        <v>0.30280000000000001</v>
      </c>
      <c r="W4149" s="1336">
        <v>302.83</v>
      </c>
      <c r="X4149" s="1">
        <v>13</v>
      </c>
      <c r="Y4149" s="1">
        <v>130</v>
      </c>
      <c r="AA4149" s="1">
        <v>401</v>
      </c>
      <c r="AB4149" s="1337">
        <v>4405</v>
      </c>
    </row>
    <row r="4150" spans="1:28">
      <c r="A4150" s="1336" t="s">
        <v>1843</v>
      </c>
      <c r="B4150" s="2" t="s">
        <v>2057</v>
      </c>
      <c r="C4150" s="1" t="s">
        <v>1855</v>
      </c>
      <c r="D4150" s="1" t="s">
        <v>129</v>
      </c>
      <c r="E4150" s="1">
        <v>130308</v>
      </c>
      <c r="F4150" s="1336" t="s">
        <v>126</v>
      </c>
      <c r="G4150" s="1" t="s">
        <v>32</v>
      </c>
      <c r="H4150" s="1">
        <v>417930</v>
      </c>
      <c r="I4150" s="3">
        <v>42522</v>
      </c>
      <c r="J4150" s="3">
        <v>42521</v>
      </c>
      <c r="K4150" s="3">
        <v>42522</v>
      </c>
      <c r="N4150" s="1" t="s">
        <v>89</v>
      </c>
      <c r="O4150" s="1">
        <v>116622</v>
      </c>
      <c r="P4150" s="1">
        <v>2000</v>
      </c>
      <c r="Q4150" s="1">
        <v>73.760000000000005</v>
      </c>
      <c r="R4150" s="1337">
        <v>147520</v>
      </c>
      <c r="S4150" s="4">
        <v>-4250.3</v>
      </c>
      <c r="T4150" s="1">
        <v>67.155000000000001</v>
      </c>
      <c r="U4150" s="1337">
        <v>134310</v>
      </c>
      <c r="V4150" s="1">
        <v>0.30280000000000001</v>
      </c>
      <c r="W4150" s="1336">
        <v>605.66</v>
      </c>
      <c r="X4150" s="1">
        <v>13</v>
      </c>
      <c r="Y4150" s="1">
        <v>141</v>
      </c>
      <c r="AA4150" s="1">
        <v>401</v>
      </c>
      <c r="AB4150" s="1337">
        <v>13210</v>
      </c>
    </row>
    <row r="4151" spans="1:28">
      <c r="A4151" s="1336" t="s">
        <v>1843</v>
      </c>
      <c r="B4151" s="2" t="s">
        <v>2057</v>
      </c>
      <c r="C4151" s="1" t="s">
        <v>1855</v>
      </c>
      <c r="D4151" s="1" t="s">
        <v>129</v>
      </c>
      <c r="E4151" s="1">
        <v>130140</v>
      </c>
      <c r="F4151" s="1336" t="s">
        <v>222</v>
      </c>
      <c r="G4151" s="1" t="s">
        <v>32</v>
      </c>
      <c r="H4151" s="1">
        <v>418045</v>
      </c>
      <c r="I4151" s="3">
        <v>42523</v>
      </c>
      <c r="J4151" s="3">
        <v>42521</v>
      </c>
      <c r="K4151" s="3">
        <v>42522</v>
      </c>
      <c r="N4151" s="1" t="s">
        <v>89</v>
      </c>
      <c r="O4151" s="1">
        <v>116643</v>
      </c>
      <c r="P4151" s="1">
        <v>2000</v>
      </c>
      <c r="Q4151" s="1">
        <v>73.760000000000005</v>
      </c>
      <c r="R4151" s="1337">
        <v>147520</v>
      </c>
      <c r="S4151" s="4">
        <v>-4250.3</v>
      </c>
      <c r="T4151" s="1">
        <v>67.155000000000001</v>
      </c>
      <c r="U4151" s="1337">
        <v>134310</v>
      </c>
      <c r="V4151" s="1">
        <v>0.30280000000000001</v>
      </c>
      <c r="W4151" s="1336">
        <v>605.66</v>
      </c>
      <c r="X4151" s="1">
        <v>13</v>
      </c>
      <c r="Y4151" s="1">
        <v>130</v>
      </c>
      <c r="AA4151" s="1">
        <v>401</v>
      </c>
      <c r="AB4151" s="1337">
        <v>13210</v>
      </c>
    </row>
    <row r="4152" spans="1:28">
      <c r="A4152" s="1336" t="s">
        <v>1843</v>
      </c>
      <c r="B4152" s="2" t="s">
        <v>2057</v>
      </c>
      <c r="C4152" s="1" t="s">
        <v>1855</v>
      </c>
      <c r="D4152" s="1" t="s">
        <v>129</v>
      </c>
      <c r="E4152" s="1">
        <v>140083</v>
      </c>
      <c r="F4152" s="1336" t="s">
        <v>117</v>
      </c>
      <c r="G4152" s="1" t="s">
        <v>32</v>
      </c>
      <c r="H4152" s="1">
        <v>418169</v>
      </c>
      <c r="I4152" s="3">
        <v>42523</v>
      </c>
      <c r="J4152" s="3">
        <v>42515</v>
      </c>
      <c r="K4152" s="3">
        <v>42522</v>
      </c>
      <c r="L4152" s="1">
        <v>221577</v>
      </c>
      <c r="M4152" s="3">
        <v>42523</v>
      </c>
      <c r="N4152" s="1" t="s">
        <v>89</v>
      </c>
      <c r="O4152" s="1">
        <v>116472</v>
      </c>
      <c r="P4152" s="1">
        <v>2000</v>
      </c>
      <c r="Q4152" s="1">
        <v>72</v>
      </c>
      <c r="R4152" s="1337">
        <v>144000</v>
      </c>
      <c r="S4152" s="4">
        <v>-7770.3</v>
      </c>
      <c r="T4152" s="1">
        <v>67.155000000000001</v>
      </c>
      <c r="U4152" s="1337">
        <v>134310</v>
      </c>
      <c r="V4152" s="1">
        <v>0.30280000000000001</v>
      </c>
      <c r="W4152" s="1336">
        <v>605.66</v>
      </c>
      <c r="X4152" s="1">
        <v>13</v>
      </c>
      <c r="Y4152" s="1">
        <v>141</v>
      </c>
      <c r="AA4152" s="1">
        <v>401</v>
      </c>
      <c r="AB4152" s="1337">
        <v>9690</v>
      </c>
    </row>
    <row r="4153" spans="1:28">
      <c r="A4153" s="1336" t="s">
        <v>1843</v>
      </c>
      <c r="B4153" s="2" t="s">
        <v>2057</v>
      </c>
      <c r="C4153" s="1" t="s">
        <v>1855</v>
      </c>
      <c r="D4153" s="1" t="s">
        <v>129</v>
      </c>
      <c r="E4153" s="1">
        <v>130013</v>
      </c>
      <c r="F4153" s="1336" t="s">
        <v>221</v>
      </c>
      <c r="G4153" s="1" t="s">
        <v>32</v>
      </c>
      <c r="H4153" s="1">
        <v>418242</v>
      </c>
      <c r="I4153" s="3">
        <v>42524</v>
      </c>
      <c r="J4153" s="3">
        <v>42520</v>
      </c>
      <c r="K4153" s="3">
        <v>42522</v>
      </c>
      <c r="N4153" s="1" t="s">
        <v>89</v>
      </c>
      <c r="O4153" s="1">
        <v>116590</v>
      </c>
      <c r="P4153" s="1">
        <v>2000</v>
      </c>
      <c r="Q4153" s="1">
        <v>72.290000000000006</v>
      </c>
      <c r="R4153" s="1337">
        <v>144580</v>
      </c>
      <c r="S4153" s="4">
        <v>-7190.3</v>
      </c>
      <c r="T4153" s="1">
        <v>67.155000000000001</v>
      </c>
      <c r="U4153" s="1337">
        <v>134310</v>
      </c>
      <c r="V4153" s="1">
        <v>0.30280000000000001</v>
      </c>
      <c r="W4153" s="1336">
        <v>605.66</v>
      </c>
      <c r="X4153" s="1">
        <v>13</v>
      </c>
      <c r="Y4153" s="1">
        <v>130</v>
      </c>
      <c r="AA4153" s="1">
        <v>401</v>
      </c>
      <c r="AB4153" s="1337">
        <v>10270</v>
      </c>
    </row>
    <row r="4154" spans="1:28">
      <c r="A4154" s="1336" t="s">
        <v>1843</v>
      </c>
      <c r="B4154" s="2" t="s">
        <v>2057</v>
      </c>
      <c r="C4154" s="1" t="s">
        <v>1855</v>
      </c>
      <c r="D4154" s="1" t="s">
        <v>129</v>
      </c>
      <c r="E4154" s="1">
        <v>130241</v>
      </c>
      <c r="F4154" s="1336" t="s">
        <v>368</v>
      </c>
      <c r="G4154" s="1" t="s">
        <v>32</v>
      </c>
      <c r="H4154" s="1">
        <v>419021</v>
      </c>
      <c r="I4154" s="3">
        <v>42530</v>
      </c>
      <c r="J4154" s="3">
        <v>42528</v>
      </c>
      <c r="K4154" s="3">
        <v>42529</v>
      </c>
      <c r="L4154" s="1">
        <v>222120</v>
      </c>
      <c r="M4154" s="3">
        <v>42529</v>
      </c>
      <c r="N4154" s="1" t="s">
        <v>89</v>
      </c>
      <c r="O4154" s="1">
        <v>116878</v>
      </c>
      <c r="P4154" s="1">
        <v>2000</v>
      </c>
      <c r="Q4154" s="1">
        <v>68.489999999999995</v>
      </c>
      <c r="R4154" s="1337">
        <v>136980</v>
      </c>
      <c r="S4154" s="4">
        <v>-14790.3</v>
      </c>
      <c r="T4154" s="1">
        <v>67.155000000000001</v>
      </c>
      <c r="U4154" s="1337">
        <v>134310</v>
      </c>
      <c r="V4154" s="1">
        <v>0.30280000000000001</v>
      </c>
      <c r="W4154" s="1336">
        <v>605.66</v>
      </c>
      <c r="X4154" s="1">
        <v>13</v>
      </c>
      <c r="Y4154" s="1">
        <v>135</v>
      </c>
      <c r="Z4154" s="1" t="s">
        <v>143</v>
      </c>
      <c r="AA4154" s="1">
        <v>401</v>
      </c>
      <c r="AB4154" s="1337">
        <v>2670</v>
      </c>
    </row>
    <row r="4155" spans="1:28">
      <c r="A4155" s="1336" t="s">
        <v>1843</v>
      </c>
      <c r="B4155" s="2" t="s">
        <v>2057</v>
      </c>
      <c r="C4155" s="1" t="s">
        <v>1855</v>
      </c>
      <c r="D4155" s="1" t="s">
        <v>129</v>
      </c>
      <c r="E4155" s="1">
        <v>130241</v>
      </c>
      <c r="F4155" s="1336" t="s">
        <v>368</v>
      </c>
      <c r="G4155" s="1" t="s">
        <v>32</v>
      </c>
      <c r="H4155" s="1">
        <v>419210</v>
      </c>
      <c r="I4155" s="3">
        <v>42531</v>
      </c>
      <c r="J4155" s="3">
        <v>42528</v>
      </c>
      <c r="K4155" s="3">
        <v>42529</v>
      </c>
      <c r="L4155" s="1">
        <v>222222</v>
      </c>
      <c r="M4155" s="3">
        <v>42531</v>
      </c>
      <c r="N4155" s="1" t="s">
        <v>89</v>
      </c>
      <c r="O4155" s="1">
        <v>116958</v>
      </c>
      <c r="P4155" s="1">
        <v>2000</v>
      </c>
      <c r="Q4155" s="1">
        <v>68.489999999999995</v>
      </c>
      <c r="R4155" s="1337">
        <v>136980</v>
      </c>
      <c r="S4155" s="4">
        <v>-14790.3</v>
      </c>
      <c r="T4155" s="1">
        <v>67.155000000000001</v>
      </c>
      <c r="U4155" s="1337">
        <v>134310</v>
      </c>
      <c r="V4155" s="1">
        <v>0.30280000000000001</v>
      </c>
      <c r="W4155" s="1336">
        <v>605.66</v>
      </c>
      <c r="X4155" s="1">
        <v>13</v>
      </c>
      <c r="Y4155" s="1">
        <v>135</v>
      </c>
      <c r="Z4155" s="1" t="s">
        <v>143</v>
      </c>
      <c r="AA4155" s="1">
        <v>401</v>
      </c>
      <c r="AB4155" s="1337">
        <v>2670</v>
      </c>
    </row>
    <row r="4156" spans="1:28">
      <c r="A4156" s="1336" t="s">
        <v>1843</v>
      </c>
      <c r="B4156" s="2" t="s">
        <v>2057</v>
      </c>
      <c r="C4156" s="1" t="s">
        <v>1855</v>
      </c>
      <c r="D4156" s="1" t="s">
        <v>129</v>
      </c>
      <c r="E4156" s="1">
        <v>140083</v>
      </c>
      <c r="F4156" s="1336" t="s">
        <v>117</v>
      </c>
      <c r="G4156" s="1" t="s">
        <v>32</v>
      </c>
      <c r="H4156" s="1">
        <v>419386</v>
      </c>
      <c r="I4156" s="3">
        <v>42532</v>
      </c>
      <c r="J4156" s="3">
        <v>42529</v>
      </c>
      <c r="K4156" s="3">
        <v>42530</v>
      </c>
      <c r="L4156" s="1">
        <v>222311</v>
      </c>
      <c r="M4156" s="3">
        <v>42532</v>
      </c>
      <c r="N4156" s="1" t="s">
        <v>89</v>
      </c>
      <c r="O4156" s="1">
        <v>117005</v>
      </c>
      <c r="P4156" s="1">
        <v>2000</v>
      </c>
      <c r="Q4156" s="1">
        <v>70.25</v>
      </c>
      <c r="R4156" s="1337">
        <v>140500</v>
      </c>
      <c r="S4156" s="4">
        <v>-11270.3</v>
      </c>
      <c r="T4156" s="1">
        <v>67.155000000000001</v>
      </c>
      <c r="U4156" s="1337">
        <v>134310</v>
      </c>
      <c r="V4156" s="1">
        <v>0.30280000000000001</v>
      </c>
      <c r="W4156" s="1336">
        <v>605.66</v>
      </c>
      <c r="X4156" s="1">
        <v>13</v>
      </c>
      <c r="Y4156" s="1">
        <v>141</v>
      </c>
      <c r="AA4156" s="1">
        <v>401</v>
      </c>
      <c r="AB4156" s="1337">
        <v>6190</v>
      </c>
    </row>
    <row r="4157" spans="1:28">
      <c r="A4157" s="1336" t="s">
        <v>1843</v>
      </c>
      <c r="B4157" s="2" t="s">
        <v>2057</v>
      </c>
      <c r="C4157" s="1" t="s">
        <v>1855</v>
      </c>
      <c r="D4157" s="1" t="s">
        <v>129</v>
      </c>
      <c r="E4157" s="1">
        <v>140008</v>
      </c>
      <c r="F4157" s="1336" t="s">
        <v>123</v>
      </c>
      <c r="G4157" s="1" t="s">
        <v>32</v>
      </c>
      <c r="H4157" s="1">
        <v>419470</v>
      </c>
      <c r="I4157" s="3">
        <v>42534</v>
      </c>
      <c r="J4157" s="3">
        <v>42522</v>
      </c>
      <c r="K4157" s="3">
        <v>42527</v>
      </c>
      <c r="L4157" s="1">
        <v>222374</v>
      </c>
      <c r="M4157" s="3">
        <v>42532</v>
      </c>
      <c r="N4157" s="1" t="s">
        <v>89</v>
      </c>
      <c r="O4157" s="1">
        <v>116685</v>
      </c>
      <c r="P4157" s="1">
        <v>4000</v>
      </c>
      <c r="Q4157" s="1">
        <v>72</v>
      </c>
      <c r="R4157" s="1337">
        <v>288000</v>
      </c>
      <c r="S4157" s="4">
        <v>-15540.6</v>
      </c>
      <c r="T4157" s="1">
        <v>67.155000000000001</v>
      </c>
      <c r="U4157" s="1337">
        <v>268620</v>
      </c>
      <c r="V4157" s="1">
        <v>0.30280000000000001</v>
      </c>
      <c r="W4157" s="1337">
        <v>1211.32</v>
      </c>
      <c r="X4157" s="1">
        <v>13</v>
      </c>
      <c r="Y4157" s="1">
        <v>141</v>
      </c>
      <c r="AA4157" s="1">
        <v>401</v>
      </c>
      <c r="AB4157" s="1337">
        <v>19380</v>
      </c>
    </row>
    <row r="4158" spans="1:28">
      <c r="A4158" s="1336" t="s">
        <v>1843</v>
      </c>
      <c r="B4158" s="2" t="s">
        <v>2057</v>
      </c>
      <c r="C4158" s="1" t="s">
        <v>1855</v>
      </c>
      <c r="D4158" s="1" t="s">
        <v>129</v>
      </c>
      <c r="E4158" s="1">
        <v>130322</v>
      </c>
      <c r="F4158" s="1336" t="s">
        <v>142</v>
      </c>
      <c r="G4158" s="1" t="s">
        <v>32</v>
      </c>
      <c r="H4158" s="1">
        <v>420907</v>
      </c>
      <c r="I4158" s="3">
        <v>42544</v>
      </c>
      <c r="J4158" s="3">
        <v>42531</v>
      </c>
      <c r="K4158" s="3">
        <v>42550</v>
      </c>
      <c r="L4158" s="1">
        <v>223053</v>
      </c>
      <c r="M4158" s="3">
        <v>42543</v>
      </c>
      <c r="N4158" s="1" t="s">
        <v>89</v>
      </c>
      <c r="O4158" s="1">
        <v>117096</v>
      </c>
      <c r="P4158" s="1">
        <v>2000</v>
      </c>
      <c r="Q4158" s="1">
        <v>72</v>
      </c>
      <c r="R4158" s="1337">
        <v>144000</v>
      </c>
      <c r="S4158" s="4">
        <v>-7770.3</v>
      </c>
      <c r="T4158" s="1">
        <v>67.155000000000001</v>
      </c>
      <c r="U4158" s="1337">
        <v>134310</v>
      </c>
      <c r="V4158" s="1">
        <v>0.30280000000000001</v>
      </c>
      <c r="W4158" s="1336">
        <v>605.66</v>
      </c>
      <c r="X4158" s="1">
        <v>13</v>
      </c>
      <c r="Y4158" s="1">
        <v>135</v>
      </c>
      <c r="Z4158" s="1" t="s">
        <v>143</v>
      </c>
      <c r="AA4158" s="1">
        <v>401</v>
      </c>
      <c r="AB4158" s="1337">
        <v>9690</v>
      </c>
    </row>
    <row r="4159" spans="1:28">
      <c r="A4159" s="1336" t="s">
        <v>1843</v>
      </c>
      <c r="B4159" s="2" t="s">
        <v>2057</v>
      </c>
      <c r="C4159" s="1" t="s">
        <v>1855</v>
      </c>
      <c r="D4159" s="1" t="s">
        <v>129</v>
      </c>
      <c r="E4159" s="1">
        <v>140083</v>
      </c>
      <c r="F4159" s="1336" t="s">
        <v>117</v>
      </c>
      <c r="G4159" s="1" t="s">
        <v>32</v>
      </c>
      <c r="H4159" s="1">
        <v>421390</v>
      </c>
      <c r="I4159" s="3">
        <v>42549</v>
      </c>
      <c r="J4159" s="3">
        <v>42544</v>
      </c>
      <c r="K4159" s="3">
        <v>42564</v>
      </c>
      <c r="L4159" s="1">
        <v>223346</v>
      </c>
      <c r="M4159" s="3">
        <v>42549</v>
      </c>
      <c r="N4159" s="1" t="s">
        <v>89</v>
      </c>
      <c r="O4159" s="1">
        <v>117417</v>
      </c>
      <c r="P4159" s="1">
        <v>2000</v>
      </c>
      <c r="Q4159" s="1">
        <v>68.489999999999995</v>
      </c>
      <c r="R4159" s="1337">
        <v>136980</v>
      </c>
      <c r="S4159" s="4">
        <v>-14790.3</v>
      </c>
      <c r="T4159" s="1">
        <v>67.155000000000001</v>
      </c>
      <c r="U4159" s="1337">
        <v>134310</v>
      </c>
      <c r="V4159" s="1">
        <v>0.30280000000000001</v>
      </c>
      <c r="W4159" s="1336">
        <v>605.66</v>
      </c>
      <c r="X4159" s="1">
        <v>13</v>
      </c>
      <c r="Y4159" s="1">
        <v>141</v>
      </c>
      <c r="AA4159" s="1">
        <v>401</v>
      </c>
      <c r="AB4159" s="1337">
        <v>2670</v>
      </c>
    </row>
    <row r="4160" spans="1:28">
      <c r="A4160" s="1336" t="s">
        <v>1843</v>
      </c>
      <c r="B4160" s="2" t="s">
        <v>2058</v>
      </c>
      <c r="C4160" s="1" t="s">
        <v>1855</v>
      </c>
      <c r="D4160" s="1" t="s">
        <v>131</v>
      </c>
      <c r="E4160" s="1">
        <v>130001</v>
      </c>
      <c r="F4160" s="1336" t="s">
        <v>132</v>
      </c>
      <c r="G4160" s="1" t="s">
        <v>32</v>
      </c>
      <c r="H4160" s="1">
        <v>421038</v>
      </c>
      <c r="I4160" s="3">
        <v>42548</v>
      </c>
      <c r="J4160" s="3">
        <v>42528</v>
      </c>
      <c r="K4160" s="3">
        <v>42546</v>
      </c>
      <c r="N4160" s="1" t="s">
        <v>89</v>
      </c>
      <c r="O4160" s="1">
        <v>116932</v>
      </c>
      <c r="P4160" s="1">
        <v>3000</v>
      </c>
      <c r="Q4160" s="1">
        <v>72</v>
      </c>
      <c r="R4160" s="1337">
        <v>216000</v>
      </c>
      <c r="S4160" s="4">
        <v>-11655.45</v>
      </c>
      <c r="T4160" s="1">
        <v>67.155000000000001</v>
      </c>
      <c r="U4160" s="1337">
        <v>201465</v>
      </c>
      <c r="V4160" s="1">
        <v>0.30280000000000001</v>
      </c>
      <c r="W4160" s="1336">
        <v>908.49</v>
      </c>
      <c r="X4160" s="1">
        <v>13</v>
      </c>
      <c r="Y4160" s="1">
        <v>130</v>
      </c>
      <c r="AA4160" s="1">
        <v>401</v>
      </c>
      <c r="AB4160" s="1337">
        <v>14535</v>
      </c>
    </row>
    <row r="4161" spans="1:28">
      <c r="A4161" s="1336" t="s">
        <v>1843</v>
      </c>
      <c r="B4161" s="2" t="s">
        <v>2059</v>
      </c>
      <c r="C4161" s="1" t="s">
        <v>2060</v>
      </c>
      <c r="D4161" s="1" t="s">
        <v>65</v>
      </c>
      <c r="E4161" s="1">
        <v>130013</v>
      </c>
      <c r="F4161" s="1336" t="s">
        <v>221</v>
      </c>
      <c r="G4161" s="1" t="s">
        <v>32</v>
      </c>
      <c r="H4161" s="1">
        <v>419885</v>
      </c>
      <c r="I4161" s="3">
        <v>42537</v>
      </c>
      <c r="J4161" s="3">
        <v>42535</v>
      </c>
      <c r="K4161" s="3">
        <v>42535</v>
      </c>
      <c r="N4161" s="1" t="s">
        <v>89</v>
      </c>
      <c r="O4161" s="1">
        <v>117205</v>
      </c>
      <c r="P4161" s="1">
        <v>1000</v>
      </c>
      <c r="Q4161" s="1">
        <v>13.52</v>
      </c>
      <c r="R4161" s="1337">
        <v>13520</v>
      </c>
      <c r="S4161" s="4">
        <v>-2394.92</v>
      </c>
      <c r="T4161" s="1">
        <v>14.084</v>
      </c>
      <c r="U4161" s="1337">
        <v>14084</v>
      </c>
      <c r="V4161" s="1">
        <v>3.5799999999999998E-2</v>
      </c>
      <c r="W4161" s="1336">
        <v>35.81</v>
      </c>
      <c r="X4161" s="1">
        <v>13</v>
      </c>
      <c r="Y4161" s="1">
        <v>130</v>
      </c>
      <c r="AA4161" s="1">
        <v>401</v>
      </c>
      <c r="AB4161" s="1336">
        <v>-564</v>
      </c>
    </row>
    <row r="4162" spans="1:28">
      <c r="A4162" s="1336" t="s">
        <v>1843</v>
      </c>
      <c r="B4162" s="2" t="s">
        <v>2061</v>
      </c>
      <c r="C4162" s="1" t="s">
        <v>2060</v>
      </c>
      <c r="D4162" s="1" t="s">
        <v>131</v>
      </c>
      <c r="E4162" s="1">
        <v>140083</v>
      </c>
      <c r="F4162" s="1336" t="s">
        <v>117</v>
      </c>
      <c r="G4162" s="1" t="s">
        <v>32</v>
      </c>
      <c r="H4162" s="1">
        <v>418430</v>
      </c>
      <c r="I4162" s="3">
        <v>42525</v>
      </c>
      <c r="J4162" s="3">
        <v>42516</v>
      </c>
      <c r="K4162" s="3">
        <v>42537</v>
      </c>
      <c r="L4162" s="1">
        <v>221717</v>
      </c>
      <c r="M4162" s="3">
        <v>42525</v>
      </c>
      <c r="N4162" s="1" t="s">
        <v>89</v>
      </c>
      <c r="O4162" s="1">
        <v>116504</v>
      </c>
      <c r="P4162" s="1">
        <v>6000</v>
      </c>
      <c r="Q4162" s="1">
        <v>13.6</v>
      </c>
      <c r="R4162" s="1337">
        <v>81600</v>
      </c>
      <c r="S4162" s="4">
        <v>-13889.52</v>
      </c>
      <c r="T4162" s="1">
        <v>14.084</v>
      </c>
      <c r="U4162" s="1337">
        <v>84504</v>
      </c>
      <c r="V4162" s="1">
        <v>3.5799999999999998E-2</v>
      </c>
      <c r="W4162" s="1336">
        <v>214.86</v>
      </c>
      <c r="X4162" s="1">
        <v>13</v>
      </c>
      <c r="Y4162" s="1">
        <v>141</v>
      </c>
      <c r="AA4162" s="1">
        <v>401</v>
      </c>
      <c r="AB4162" s="1337">
        <v>-2904</v>
      </c>
    </row>
    <row r="4163" spans="1:28">
      <c r="A4163" s="1336" t="s">
        <v>1843</v>
      </c>
      <c r="B4163" s="2" t="s">
        <v>2062</v>
      </c>
      <c r="C4163" s="1" t="s">
        <v>1857</v>
      </c>
      <c r="D4163" s="1" t="s">
        <v>65</v>
      </c>
      <c r="E4163" s="1">
        <v>130001</v>
      </c>
      <c r="F4163" s="1336" t="s">
        <v>132</v>
      </c>
      <c r="G4163" s="1" t="s">
        <v>32</v>
      </c>
      <c r="H4163" s="1">
        <v>421041</v>
      </c>
      <c r="I4163" s="3">
        <v>42548</v>
      </c>
      <c r="J4163" s="3">
        <v>42528</v>
      </c>
      <c r="K4163" s="3">
        <v>42546</v>
      </c>
      <c r="N4163" s="1" t="s">
        <v>89</v>
      </c>
      <c r="O4163" s="1">
        <v>116932</v>
      </c>
      <c r="P4163" s="1">
        <v>1000</v>
      </c>
      <c r="Q4163" s="1">
        <v>790.41</v>
      </c>
      <c r="R4163" s="1337">
        <v>790410</v>
      </c>
      <c r="S4163" s="4">
        <v>19637</v>
      </c>
      <c r="T4163" s="1">
        <v>682.1</v>
      </c>
      <c r="U4163" s="1337">
        <v>682100</v>
      </c>
      <c r="V4163" s="1">
        <v>3.4384999999999999</v>
      </c>
      <c r="W4163" s="1337">
        <v>3438.52</v>
      </c>
      <c r="X4163" s="1">
        <v>13</v>
      </c>
      <c r="Y4163" s="1">
        <v>130</v>
      </c>
      <c r="AA4163" s="1">
        <v>401</v>
      </c>
      <c r="AB4163" s="1337">
        <v>108310</v>
      </c>
    </row>
    <row r="4164" spans="1:28">
      <c r="A4164" s="1336" t="s">
        <v>1843</v>
      </c>
      <c r="B4164" s="2" t="s">
        <v>2063</v>
      </c>
      <c r="C4164" s="1" t="s">
        <v>1869</v>
      </c>
      <c r="D4164" s="1" t="s">
        <v>2064</v>
      </c>
      <c r="E4164" s="1">
        <v>140008</v>
      </c>
      <c r="F4164" s="1336" t="s">
        <v>123</v>
      </c>
      <c r="G4164" s="1" t="s">
        <v>32</v>
      </c>
      <c r="H4164" s="1">
        <v>420145</v>
      </c>
      <c r="I4164" s="3">
        <v>42538</v>
      </c>
      <c r="J4164" s="3">
        <v>42531</v>
      </c>
      <c r="K4164" s="3">
        <v>42531</v>
      </c>
      <c r="L4164" s="1">
        <v>222704</v>
      </c>
      <c r="M4164" s="3">
        <v>42537</v>
      </c>
      <c r="N4164" s="1" t="s">
        <v>89</v>
      </c>
      <c r="O4164" s="1">
        <v>117129</v>
      </c>
      <c r="P4164" s="1">
        <v>968</v>
      </c>
      <c r="Q4164" s="1">
        <v>99.22</v>
      </c>
      <c r="R4164" s="1337">
        <v>96044.96</v>
      </c>
      <c r="S4164" s="4">
        <v>-2986.94</v>
      </c>
      <c r="T4164" s="1">
        <v>90.536000000000001</v>
      </c>
      <c r="U4164" s="1337">
        <v>87638.85</v>
      </c>
      <c r="V4164" s="1">
        <v>0.41149999999999998</v>
      </c>
      <c r="W4164" s="1336">
        <v>398.3707</v>
      </c>
      <c r="X4164" s="1">
        <v>13</v>
      </c>
      <c r="Y4164" s="1">
        <v>141</v>
      </c>
      <c r="AA4164" s="1">
        <v>401</v>
      </c>
      <c r="AB4164" s="1337">
        <v>8406.11</v>
      </c>
    </row>
    <row r="4165" spans="1:28">
      <c r="A4165" s="1336" t="s">
        <v>1843</v>
      </c>
      <c r="B4165" s="2" t="s">
        <v>2065</v>
      </c>
      <c r="C4165" s="1" t="s">
        <v>1869</v>
      </c>
      <c r="D4165" s="1" t="s">
        <v>905</v>
      </c>
      <c r="E4165" s="1">
        <v>140083</v>
      </c>
      <c r="F4165" s="1336" t="s">
        <v>117</v>
      </c>
      <c r="G4165" s="1" t="s">
        <v>32</v>
      </c>
      <c r="H4165" s="1">
        <v>420165</v>
      </c>
      <c r="I4165" s="3">
        <v>42538</v>
      </c>
      <c r="J4165" s="3">
        <v>42517</v>
      </c>
      <c r="K4165" s="3">
        <v>42546</v>
      </c>
      <c r="L4165" s="1">
        <v>222757</v>
      </c>
      <c r="M4165" s="3">
        <v>42537</v>
      </c>
      <c r="N4165" s="1" t="s">
        <v>89</v>
      </c>
      <c r="O4165" s="1">
        <v>116551</v>
      </c>
      <c r="P4165" s="1">
        <v>700</v>
      </c>
      <c r="Q4165" s="1">
        <v>96.8</v>
      </c>
      <c r="R4165" s="1337">
        <v>67760</v>
      </c>
      <c r="S4165" s="4">
        <v>-3853.98</v>
      </c>
      <c r="T4165" s="1">
        <v>90.536000000000001</v>
      </c>
      <c r="U4165" s="1337">
        <v>63375.199999999997</v>
      </c>
      <c r="V4165" s="1">
        <v>0.41149999999999998</v>
      </c>
      <c r="W4165" s="1336">
        <v>288.07799999999997</v>
      </c>
      <c r="X4165" s="1">
        <v>13</v>
      </c>
      <c r="Y4165" s="1">
        <v>141</v>
      </c>
      <c r="AA4165" s="1">
        <v>401</v>
      </c>
      <c r="AB4165" s="1337">
        <v>4384.8</v>
      </c>
    </row>
    <row r="4166" spans="1:28">
      <c r="A4166" s="1336" t="s">
        <v>1843</v>
      </c>
      <c r="B4166" s="2" t="s">
        <v>2066</v>
      </c>
      <c r="C4166" s="1" t="s">
        <v>1869</v>
      </c>
      <c r="D4166" s="1" t="s">
        <v>65</v>
      </c>
      <c r="E4166" s="1">
        <v>140008</v>
      </c>
      <c r="F4166" s="1336" t="s">
        <v>123</v>
      </c>
      <c r="G4166" s="1" t="s">
        <v>32</v>
      </c>
      <c r="H4166" s="1">
        <v>418439</v>
      </c>
      <c r="I4166" s="3">
        <v>42525</v>
      </c>
      <c r="J4166" s="3">
        <v>42522</v>
      </c>
      <c r="K4166" s="3">
        <v>42527</v>
      </c>
      <c r="L4166" s="1">
        <v>221681</v>
      </c>
      <c r="M4166" s="3">
        <v>42524</v>
      </c>
      <c r="N4166" s="1" t="s">
        <v>89</v>
      </c>
      <c r="O4166" s="1">
        <v>116685</v>
      </c>
      <c r="P4166" s="1">
        <v>1000</v>
      </c>
      <c r="Q4166" s="1">
        <v>99.22</v>
      </c>
      <c r="R4166" s="1337">
        <v>99220</v>
      </c>
      <c r="S4166" s="4">
        <v>-3085.68</v>
      </c>
      <c r="T4166" s="1">
        <v>90.536000000000001</v>
      </c>
      <c r="U4166" s="1337">
        <v>90536</v>
      </c>
      <c r="V4166" s="1">
        <v>0.41149999999999998</v>
      </c>
      <c r="W4166" s="1336">
        <v>411.54</v>
      </c>
      <c r="X4166" s="1">
        <v>13</v>
      </c>
      <c r="Y4166" s="1">
        <v>141</v>
      </c>
      <c r="AA4166" s="1">
        <v>401</v>
      </c>
      <c r="AB4166" s="1337">
        <v>8684</v>
      </c>
    </row>
    <row r="4167" spans="1:28">
      <c r="A4167" s="1336" t="s">
        <v>1843</v>
      </c>
      <c r="B4167" s="2" t="s">
        <v>2066</v>
      </c>
      <c r="C4167" s="1" t="s">
        <v>1869</v>
      </c>
      <c r="D4167" s="1" t="s">
        <v>65</v>
      </c>
      <c r="E4167" s="1">
        <v>130241</v>
      </c>
      <c r="F4167" s="1336" t="s">
        <v>368</v>
      </c>
      <c r="G4167" s="1" t="s">
        <v>32</v>
      </c>
      <c r="H4167" s="1">
        <v>419045</v>
      </c>
      <c r="I4167" s="3">
        <v>42530</v>
      </c>
      <c r="J4167" s="3">
        <v>42528</v>
      </c>
      <c r="K4167" s="3">
        <v>42529</v>
      </c>
      <c r="L4167" s="1">
        <v>222109</v>
      </c>
      <c r="M4167" s="3">
        <v>42529</v>
      </c>
      <c r="N4167" s="1" t="s">
        <v>89</v>
      </c>
      <c r="O4167" s="1">
        <v>116896</v>
      </c>
      <c r="P4167" s="1">
        <v>1000</v>
      </c>
      <c r="Q4167" s="1">
        <v>94.38</v>
      </c>
      <c r="R4167" s="1337">
        <v>94380</v>
      </c>
      <c r="S4167" s="4">
        <v>-7925.68</v>
      </c>
      <c r="T4167" s="1">
        <v>90.536000000000001</v>
      </c>
      <c r="U4167" s="1337">
        <v>90536</v>
      </c>
      <c r="V4167" s="1">
        <v>0.41149999999999998</v>
      </c>
      <c r="W4167" s="1336">
        <v>411.54</v>
      </c>
      <c r="X4167" s="1">
        <v>13</v>
      </c>
      <c r="Y4167" s="1">
        <v>135</v>
      </c>
      <c r="Z4167" s="1" t="s">
        <v>143</v>
      </c>
      <c r="AA4167" s="1">
        <v>401</v>
      </c>
      <c r="AB4167" s="1337">
        <v>3844</v>
      </c>
    </row>
    <row r="4168" spans="1:28">
      <c r="A4168" s="1336" t="s">
        <v>1843</v>
      </c>
      <c r="B4168" s="2" t="s">
        <v>2066</v>
      </c>
      <c r="C4168" s="1" t="s">
        <v>1869</v>
      </c>
      <c r="D4168" s="1" t="s">
        <v>65</v>
      </c>
      <c r="E4168" s="1">
        <v>130308</v>
      </c>
      <c r="F4168" s="1336" t="s">
        <v>126</v>
      </c>
      <c r="G4168" s="1" t="s">
        <v>32</v>
      </c>
      <c r="H4168" s="1">
        <v>419528</v>
      </c>
      <c r="I4168" s="3">
        <v>42535</v>
      </c>
      <c r="J4168" s="3">
        <v>42530</v>
      </c>
      <c r="K4168" s="3">
        <v>42531</v>
      </c>
      <c r="N4168" s="1" t="s">
        <v>89</v>
      </c>
      <c r="O4168" s="1">
        <v>117084</v>
      </c>
      <c r="P4168" s="1">
        <v>2000</v>
      </c>
      <c r="Q4168" s="1">
        <v>99.61</v>
      </c>
      <c r="R4168" s="1337">
        <v>199220</v>
      </c>
      <c r="S4168" s="4">
        <v>-5391.36</v>
      </c>
      <c r="T4168" s="1">
        <v>90.536000000000001</v>
      </c>
      <c r="U4168" s="1337">
        <v>181072</v>
      </c>
      <c r="V4168" s="1">
        <v>0.41149999999999998</v>
      </c>
      <c r="W4168" s="1336">
        <v>823.08</v>
      </c>
      <c r="X4168" s="1">
        <v>13</v>
      </c>
      <c r="Y4168" s="1">
        <v>141</v>
      </c>
      <c r="AA4168" s="1">
        <v>401</v>
      </c>
      <c r="AB4168" s="1337">
        <v>18148</v>
      </c>
    </row>
    <row r="4169" spans="1:28">
      <c r="A4169" s="1336" t="s">
        <v>1843</v>
      </c>
      <c r="B4169" s="2" t="s">
        <v>2067</v>
      </c>
      <c r="C4169" s="1" t="s">
        <v>1869</v>
      </c>
      <c r="D4169" s="1" t="s">
        <v>2068</v>
      </c>
      <c r="E4169" s="1">
        <v>140008</v>
      </c>
      <c r="F4169" s="1336" t="s">
        <v>123</v>
      </c>
      <c r="G4169" s="1" t="s">
        <v>32</v>
      </c>
      <c r="H4169" s="1">
        <v>419740</v>
      </c>
      <c r="I4169" s="3">
        <v>42535</v>
      </c>
      <c r="J4169" s="3">
        <v>42531</v>
      </c>
      <c r="K4169" s="3">
        <v>42531</v>
      </c>
      <c r="L4169" s="1">
        <v>222497</v>
      </c>
      <c r="M4169" s="3">
        <v>42535</v>
      </c>
      <c r="N4169" s="1" t="s">
        <v>89</v>
      </c>
      <c r="O4169" s="1">
        <v>117130</v>
      </c>
      <c r="P4169" s="1">
        <v>1032</v>
      </c>
      <c r="Q4169" s="1">
        <v>99.22</v>
      </c>
      <c r="R4169" s="1337">
        <v>102395.04</v>
      </c>
      <c r="S4169" s="4">
        <v>-3184.42</v>
      </c>
      <c r="T4169" s="1">
        <v>90.536000000000001</v>
      </c>
      <c r="U4169" s="1337">
        <v>93433.15</v>
      </c>
      <c r="V4169" s="1">
        <v>0.41149999999999998</v>
      </c>
      <c r="W4169" s="1336">
        <v>424.70929999999998</v>
      </c>
      <c r="X4169" s="1">
        <v>13</v>
      </c>
      <c r="Y4169" s="1">
        <v>141</v>
      </c>
      <c r="AA4169" s="1">
        <v>401</v>
      </c>
      <c r="AB4169" s="1337">
        <v>8961.89</v>
      </c>
    </row>
    <row r="4170" spans="1:28">
      <c r="A4170" s="1336" t="s">
        <v>1843</v>
      </c>
      <c r="B4170" s="2" t="s">
        <v>2069</v>
      </c>
      <c r="C4170" s="1" t="s">
        <v>1869</v>
      </c>
      <c r="D4170" s="1" t="s">
        <v>129</v>
      </c>
      <c r="E4170" s="1">
        <v>130314</v>
      </c>
      <c r="F4170" s="1336" t="s">
        <v>144</v>
      </c>
      <c r="G4170" s="1" t="s">
        <v>53</v>
      </c>
      <c r="H4170" s="1">
        <v>7338</v>
      </c>
      <c r="I4170" s="3">
        <v>42545</v>
      </c>
      <c r="J4170" s="3">
        <v>42549</v>
      </c>
      <c r="K4170" s="3">
        <v>42549</v>
      </c>
      <c r="N4170" s="1" t="s">
        <v>54</v>
      </c>
      <c r="O4170" s="1">
        <v>7532</v>
      </c>
      <c r="P4170" s="1">
        <v>-2000</v>
      </c>
      <c r="Q4170" s="1">
        <v>101.64</v>
      </c>
      <c r="R4170" s="1337">
        <v>-203280</v>
      </c>
      <c r="S4170" s="4">
        <v>1331.36</v>
      </c>
      <c r="T4170" s="1">
        <v>90.536000000000001</v>
      </c>
      <c r="U4170" s="1337">
        <v>-181072</v>
      </c>
      <c r="V4170" s="1">
        <v>0.41149999999999998</v>
      </c>
      <c r="W4170" s="1336">
        <v>-823.08</v>
      </c>
      <c r="X4170" s="1">
        <v>13</v>
      </c>
      <c r="Y4170" s="1">
        <v>130</v>
      </c>
      <c r="AA4170" s="1">
        <v>401</v>
      </c>
      <c r="AB4170" s="1337">
        <v>-22208</v>
      </c>
    </row>
    <row r="4171" spans="1:28">
      <c r="A4171" s="1336" t="s">
        <v>1843</v>
      </c>
      <c r="B4171" s="2" t="s">
        <v>2069</v>
      </c>
      <c r="C4171" s="1" t="s">
        <v>1869</v>
      </c>
      <c r="D4171" s="1" t="s">
        <v>129</v>
      </c>
      <c r="E4171" s="1">
        <v>140083</v>
      </c>
      <c r="F4171" s="1336" t="s">
        <v>117</v>
      </c>
      <c r="G4171" s="1" t="s">
        <v>32</v>
      </c>
      <c r="H4171" s="1">
        <v>418155</v>
      </c>
      <c r="I4171" s="3">
        <v>42523</v>
      </c>
      <c r="J4171" s="3">
        <v>42515</v>
      </c>
      <c r="K4171" s="3">
        <v>42522</v>
      </c>
      <c r="L4171" s="1">
        <v>221576</v>
      </c>
      <c r="M4171" s="3">
        <v>42523</v>
      </c>
      <c r="N4171" s="1" t="s">
        <v>89</v>
      </c>
      <c r="O4171" s="1">
        <v>116472</v>
      </c>
      <c r="P4171" s="1">
        <v>2000</v>
      </c>
      <c r="Q4171" s="1">
        <v>99.22</v>
      </c>
      <c r="R4171" s="1337">
        <v>198440</v>
      </c>
      <c r="S4171" s="4">
        <v>-6171.36</v>
      </c>
      <c r="T4171" s="1">
        <v>90.536000000000001</v>
      </c>
      <c r="U4171" s="1337">
        <v>181072</v>
      </c>
      <c r="V4171" s="1">
        <v>0.41149999999999998</v>
      </c>
      <c r="W4171" s="1336">
        <v>823.08</v>
      </c>
      <c r="X4171" s="1">
        <v>13</v>
      </c>
      <c r="Y4171" s="1">
        <v>141</v>
      </c>
      <c r="AA4171" s="1">
        <v>401</v>
      </c>
      <c r="AB4171" s="1337">
        <v>17368</v>
      </c>
    </row>
    <row r="4172" spans="1:28">
      <c r="A4172" s="1336" t="s">
        <v>1843</v>
      </c>
      <c r="B4172" s="2" t="s">
        <v>2069</v>
      </c>
      <c r="C4172" s="1" t="s">
        <v>1869</v>
      </c>
      <c r="D4172" s="1" t="s">
        <v>129</v>
      </c>
      <c r="E4172" s="1">
        <v>130013</v>
      </c>
      <c r="F4172" s="1336" t="s">
        <v>221</v>
      </c>
      <c r="G4172" s="1" t="s">
        <v>32</v>
      </c>
      <c r="H4172" s="1">
        <v>418240</v>
      </c>
      <c r="I4172" s="3">
        <v>42524</v>
      </c>
      <c r="J4172" s="3">
        <v>42520</v>
      </c>
      <c r="K4172" s="3">
        <v>42522</v>
      </c>
      <c r="N4172" s="1" t="s">
        <v>89</v>
      </c>
      <c r="O4172" s="1">
        <v>116590</v>
      </c>
      <c r="P4172" s="1">
        <v>2000</v>
      </c>
      <c r="Q4172" s="1">
        <v>99.61</v>
      </c>
      <c r="R4172" s="1337">
        <v>199220</v>
      </c>
      <c r="S4172" s="4">
        <v>-5391.36</v>
      </c>
      <c r="T4172" s="1">
        <v>90.536000000000001</v>
      </c>
      <c r="U4172" s="1337">
        <v>181072</v>
      </c>
      <c r="V4172" s="1">
        <v>0.41149999999999998</v>
      </c>
      <c r="W4172" s="1336">
        <v>823.08</v>
      </c>
      <c r="X4172" s="1">
        <v>13</v>
      </c>
      <c r="Y4172" s="1">
        <v>130</v>
      </c>
      <c r="AA4172" s="1">
        <v>401</v>
      </c>
      <c r="AB4172" s="1337">
        <v>18148</v>
      </c>
    </row>
    <row r="4173" spans="1:28">
      <c r="A4173" s="1336" t="s">
        <v>1843</v>
      </c>
      <c r="B4173" s="2" t="s">
        <v>2069</v>
      </c>
      <c r="C4173" s="1" t="s">
        <v>1869</v>
      </c>
      <c r="D4173" s="1" t="s">
        <v>129</v>
      </c>
      <c r="E4173" s="1">
        <v>140083</v>
      </c>
      <c r="F4173" s="1336" t="s">
        <v>117</v>
      </c>
      <c r="G4173" s="1" t="s">
        <v>32</v>
      </c>
      <c r="H4173" s="1">
        <v>418529</v>
      </c>
      <c r="I4173" s="3">
        <v>42527</v>
      </c>
      <c r="J4173" s="3">
        <v>42522</v>
      </c>
      <c r="K4173" s="3">
        <v>42546</v>
      </c>
      <c r="L4173" s="1">
        <v>221858</v>
      </c>
      <c r="M4173" s="3">
        <v>42527</v>
      </c>
      <c r="N4173" s="1" t="s">
        <v>89</v>
      </c>
      <c r="O4173" s="1">
        <v>116705</v>
      </c>
      <c r="P4173" s="1">
        <v>2000</v>
      </c>
      <c r="Q4173" s="1">
        <v>99.22</v>
      </c>
      <c r="R4173" s="1337">
        <v>198440</v>
      </c>
      <c r="S4173" s="4">
        <v>-6171.36</v>
      </c>
      <c r="T4173" s="1">
        <v>90.536000000000001</v>
      </c>
      <c r="U4173" s="1337">
        <v>181072</v>
      </c>
      <c r="V4173" s="1">
        <v>0.41149999999999998</v>
      </c>
      <c r="W4173" s="1336">
        <v>823.08</v>
      </c>
      <c r="X4173" s="1">
        <v>13</v>
      </c>
      <c r="Y4173" s="1">
        <v>141</v>
      </c>
      <c r="AA4173" s="1">
        <v>401</v>
      </c>
      <c r="AB4173" s="1337">
        <v>17368</v>
      </c>
    </row>
    <row r="4174" spans="1:28">
      <c r="A4174" s="1336" t="s">
        <v>1843</v>
      </c>
      <c r="B4174" s="2" t="s">
        <v>2069</v>
      </c>
      <c r="C4174" s="1" t="s">
        <v>1869</v>
      </c>
      <c r="D4174" s="1" t="s">
        <v>129</v>
      </c>
      <c r="E4174" s="1">
        <v>130110</v>
      </c>
      <c r="F4174" s="1336" t="s">
        <v>198</v>
      </c>
      <c r="G4174" s="1" t="s">
        <v>32</v>
      </c>
      <c r="H4174" s="1">
        <v>418713</v>
      </c>
      <c r="I4174" s="3">
        <v>42530</v>
      </c>
      <c r="J4174" s="3">
        <v>42515</v>
      </c>
      <c r="K4174" s="3">
        <v>42522</v>
      </c>
      <c r="N4174" s="1" t="s">
        <v>89</v>
      </c>
      <c r="O4174" s="1">
        <v>116428</v>
      </c>
      <c r="P4174" s="1">
        <v>2000</v>
      </c>
      <c r="Q4174" s="1">
        <v>100.43</v>
      </c>
      <c r="R4174" s="1337">
        <v>200860</v>
      </c>
      <c r="S4174" s="4">
        <v>-3751.36</v>
      </c>
      <c r="T4174" s="1">
        <v>90.536000000000001</v>
      </c>
      <c r="U4174" s="1337">
        <v>181072</v>
      </c>
      <c r="V4174" s="1">
        <v>0.41149999999999998</v>
      </c>
      <c r="W4174" s="1336">
        <v>823.08</v>
      </c>
      <c r="X4174" s="1">
        <v>13</v>
      </c>
      <c r="Y4174" s="1">
        <v>130</v>
      </c>
      <c r="AA4174" s="1">
        <v>401</v>
      </c>
      <c r="AB4174" s="1337">
        <v>19788</v>
      </c>
    </row>
    <row r="4175" spans="1:28">
      <c r="A4175" s="1336" t="s">
        <v>1843</v>
      </c>
      <c r="B4175" s="2" t="s">
        <v>2069</v>
      </c>
      <c r="C4175" s="1" t="s">
        <v>1869</v>
      </c>
      <c r="D4175" s="1" t="s">
        <v>129</v>
      </c>
      <c r="E4175" s="1">
        <v>140008</v>
      </c>
      <c r="F4175" s="1336" t="s">
        <v>123</v>
      </c>
      <c r="G4175" s="1" t="s">
        <v>32</v>
      </c>
      <c r="H4175" s="1">
        <v>420033</v>
      </c>
      <c r="I4175" s="3">
        <v>42537</v>
      </c>
      <c r="J4175" s="3">
        <v>42522</v>
      </c>
      <c r="K4175" s="3">
        <v>42527</v>
      </c>
      <c r="L4175" s="1">
        <v>222696</v>
      </c>
      <c r="M4175" s="3">
        <v>42537</v>
      </c>
      <c r="N4175" s="1" t="s">
        <v>89</v>
      </c>
      <c r="O4175" s="1">
        <v>116685</v>
      </c>
      <c r="P4175" s="1">
        <v>2000</v>
      </c>
      <c r="Q4175" s="1">
        <v>99.22</v>
      </c>
      <c r="R4175" s="1337">
        <v>198440</v>
      </c>
      <c r="S4175" s="4">
        <v>-6171.36</v>
      </c>
      <c r="T4175" s="1">
        <v>90.536000000000001</v>
      </c>
      <c r="U4175" s="1337">
        <v>181072</v>
      </c>
      <c r="V4175" s="1">
        <v>0.41149999999999998</v>
      </c>
      <c r="W4175" s="1336">
        <v>823.08</v>
      </c>
      <c r="X4175" s="1">
        <v>13</v>
      </c>
      <c r="Y4175" s="1">
        <v>141</v>
      </c>
      <c r="AA4175" s="1">
        <v>401</v>
      </c>
      <c r="AB4175" s="1337">
        <v>17368</v>
      </c>
    </row>
    <row r="4176" spans="1:28">
      <c r="A4176" s="1336" t="s">
        <v>1843</v>
      </c>
      <c r="B4176" s="2" t="s">
        <v>2069</v>
      </c>
      <c r="C4176" s="1" t="s">
        <v>1869</v>
      </c>
      <c r="D4176" s="1" t="s">
        <v>129</v>
      </c>
      <c r="E4176" s="1">
        <v>130023</v>
      </c>
      <c r="F4176" s="1336" t="s">
        <v>153</v>
      </c>
      <c r="G4176" s="1" t="s">
        <v>32</v>
      </c>
      <c r="H4176" s="1">
        <v>420715</v>
      </c>
      <c r="I4176" s="3">
        <v>42544</v>
      </c>
      <c r="J4176" s="3">
        <v>42527</v>
      </c>
      <c r="K4176" s="3">
        <v>42546</v>
      </c>
      <c r="N4176" s="1" t="s">
        <v>89</v>
      </c>
      <c r="O4176" s="1">
        <v>116848</v>
      </c>
      <c r="P4176" s="1">
        <v>2000</v>
      </c>
      <c r="Q4176" s="1">
        <v>99.61</v>
      </c>
      <c r="R4176" s="1337">
        <v>199220</v>
      </c>
      <c r="S4176" s="4">
        <v>-5391.36</v>
      </c>
      <c r="T4176" s="1">
        <v>90.536000000000001</v>
      </c>
      <c r="U4176" s="1337">
        <v>181072</v>
      </c>
      <c r="V4176" s="1">
        <v>0.41149999999999998</v>
      </c>
      <c r="W4176" s="1336">
        <v>823.08</v>
      </c>
      <c r="X4176" s="1">
        <v>13</v>
      </c>
      <c r="Y4176" s="1">
        <v>130</v>
      </c>
      <c r="AA4176" s="1">
        <v>401</v>
      </c>
      <c r="AB4176" s="1337">
        <v>18148</v>
      </c>
    </row>
    <row r="4177" spans="1:28">
      <c r="A4177" s="1336" t="s">
        <v>1843</v>
      </c>
      <c r="B4177" s="2" t="s">
        <v>2069</v>
      </c>
      <c r="C4177" s="1" t="s">
        <v>1869</v>
      </c>
      <c r="D4177" s="1" t="s">
        <v>129</v>
      </c>
      <c r="E4177" s="1">
        <v>130314</v>
      </c>
      <c r="F4177" s="1336" t="s">
        <v>144</v>
      </c>
      <c r="G4177" s="1" t="s">
        <v>32</v>
      </c>
      <c r="H4177" s="1">
        <v>420821</v>
      </c>
      <c r="I4177" s="3">
        <v>42545</v>
      </c>
      <c r="J4177" s="3">
        <v>42529</v>
      </c>
      <c r="K4177" s="3">
        <v>42546</v>
      </c>
      <c r="N4177" s="1" t="s">
        <v>89</v>
      </c>
      <c r="O4177" s="1">
        <v>117032</v>
      </c>
      <c r="P4177" s="1">
        <v>2000</v>
      </c>
      <c r="Q4177" s="1">
        <v>101.64</v>
      </c>
      <c r="R4177" s="1337">
        <v>203280</v>
      </c>
      <c r="S4177" s="4">
        <v>-1331.36</v>
      </c>
      <c r="T4177" s="1">
        <v>90.536000000000001</v>
      </c>
      <c r="U4177" s="1337">
        <v>181072</v>
      </c>
      <c r="V4177" s="1">
        <v>0.41149999999999998</v>
      </c>
      <c r="W4177" s="1336">
        <v>823.08</v>
      </c>
      <c r="X4177" s="1">
        <v>13</v>
      </c>
      <c r="Y4177" s="1">
        <v>130</v>
      </c>
      <c r="AA4177" s="1">
        <v>401</v>
      </c>
      <c r="AB4177" s="1337">
        <v>22208</v>
      </c>
    </row>
    <row r="4178" spans="1:28">
      <c r="A4178" s="1336" t="s">
        <v>1843</v>
      </c>
      <c r="B4178" s="2" t="s">
        <v>2069</v>
      </c>
      <c r="C4178" s="1" t="s">
        <v>1869</v>
      </c>
      <c r="D4178" s="1" t="s">
        <v>129</v>
      </c>
      <c r="E4178" s="1">
        <v>130308</v>
      </c>
      <c r="F4178" s="1336" t="s">
        <v>126</v>
      </c>
      <c r="G4178" s="1" t="s">
        <v>32</v>
      </c>
      <c r="H4178" s="1">
        <v>420830</v>
      </c>
      <c r="I4178" s="3">
        <v>42545</v>
      </c>
      <c r="J4178" s="3">
        <v>42529</v>
      </c>
      <c r="K4178" s="3">
        <v>42546</v>
      </c>
      <c r="N4178" s="1" t="s">
        <v>89</v>
      </c>
      <c r="O4178" s="1">
        <v>116979</v>
      </c>
      <c r="P4178" s="1">
        <v>2000</v>
      </c>
      <c r="Q4178" s="1">
        <v>99.61</v>
      </c>
      <c r="R4178" s="1337">
        <v>199220</v>
      </c>
      <c r="S4178" s="4">
        <v>-5391.36</v>
      </c>
      <c r="T4178" s="1">
        <v>90.536000000000001</v>
      </c>
      <c r="U4178" s="1337">
        <v>181072</v>
      </c>
      <c r="V4178" s="1">
        <v>0.41149999999999998</v>
      </c>
      <c r="W4178" s="1336">
        <v>823.08</v>
      </c>
      <c r="X4178" s="1">
        <v>13</v>
      </c>
      <c r="Y4178" s="1">
        <v>141</v>
      </c>
      <c r="AA4178" s="1">
        <v>401</v>
      </c>
      <c r="AB4178" s="1337">
        <v>18148</v>
      </c>
    </row>
    <row r="4179" spans="1:28">
      <c r="A4179" s="1336" t="s">
        <v>1843</v>
      </c>
      <c r="B4179" s="2" t="s">
        <v>2069</v>
      </c>
      <c r="C4179" s="1" t="s">
        <v>1869</v>
      </c>
      <c r="D4179" s="1" t="s">
        <v>129</v>
      </c>
      <c r="E4179" s="1">
        <v>130241</v>
      </c>
      <c r="F4179" s="1336" t="s">
        <v>368</v>
      </c>
      <c r="G4179" s="1" t="s">
        <v>32</v>
      </c>
      <c r="H4179" s="1">
        <v>421194</v>
      </c>
      <c r="I4179" s="3">
        <v>42548</v>
      </c>
      <c r="J4179" s="3">
        <v>42528</v>
      </c>
      <c r="K4179" s="3">
        <v>42546</v>
      </c>
      <c r="L4179" s="1">
        <v>223248</v>
      </c>
      <c r="M4179" s="3">
        <v>42547</v>
      </c>
      <c r="N4179" s="1" t="s">
        <v>89</v>
      </c>
      <c r="O4179" s="1">
        <v>116896</v>
      </c>
      <c r="P4179" s="1">
        <v>2000</v>
      </c>
      <c r="Q4179" s="1">
        <v>94.38</v>
      </c>
      <c r="R4179" s="1337">
        <v>188760</v>
      </c>
      <c r="S4179" s="4">
        <v>-15851.36</v>
      </c>
      <c r="T4179" s="1">
        <v>90.536000000000001</v>
      </c>
      <c r="U4179" s="1337">
        <v>181072</v>
      </c>
      <c r="V4179" s="1">
        <v>0.41149999999999998</v>
      </c>
      <c r="W4179" s="1336">
        <v>823.08</v>
      </c>
      <c r="X4179" s="1">
        <v>13</v>
      </c>
      <c r="Y4179" s="1">
        <v>135</v>
      </c>
      <c r="Z4179" s="1" t="s">
        <v>143</v>
      </c>
      <c r="AA4179" s="1">
        <v>401</v>
      </c>
      <c r="AB4179" s="1337">
        <v>7688</v>
      </c>
    </row>
    <row r="4180" spans="1:28">
      <c r="A4180" s="1336" t="s">
        <v>1843</v>
      </c>
      <c r="B4180" s="2" t="s">
        <v>2069</v>
      </c>
      <c r="C4180" s="1" t="s">
        <v>1869</v>
      </c>
      <c r="D4180" s="1" t="s">
        <v>129</v>
      </c>
      <c r="E4180" s="1">
        <v>130241</v>
      </c>
      <c r="F4180" s="1336" t="s">
        <v>368</v>
      </c>
      <c r="G4180" s="1" t="s">
        <v>32</v>
      </c>
      <c r="H4180" s="1">
        <v>421196</v>
      </c>
      <c r="I4180" s="3">
        <v>42548</v>
      </c>
      <c r="J4180" s="3">
        <v>42528</v>
      </c>
      <c r="K4180" s="3">
        <v>42547</v>
      </c>
      <c r="L4180" s="1">
        <v>223244</v>
      </c>
      <c r="M4180" s="3">
        <v>42547</v>
      </c>
      <c r="N4180" s="1" t="s">
        <v>89</v>
      </c>
      <c r="O4180" s="1">
        <v>116958</v>
      </c>
      <c r="P4180" s="1">
        <v>2000</v>
      </c>
      <c r="Q4180" s="1">
        <v>94.38</v>
      </c>
      <c r="R4180" s="1337">
        <v>188760</v>
      </c>
      <c r="S4180" s="4">
        <v>-15851.36</v>
      </c>
      <c r="T4180" s="1">
        <v>90.536000000000001</v>
      </c>
      <c r="U4180" s="1337">
        <v>181072</v>
      </c>
      <c r="V4180" s="1">
        <v>0.41149999999999998</v>
      </c>
      <c r="W4180" s="1336">
        <v>823.08</v>
      </c>
      <c r="X4180" s="1">
        <v>13</v>
      </c>
      <c r="Y4180" s="1">
        <v>135</v>
      </c>
      <c r="Z4180" s="1" t="s">
        <v>143</v>
      </c>
      <c r="AA4180" s="1">
        <v>401</v>
      </c>
      <c r="AB4180" s="1337">
        <v>7688</v>
      </c>
    </row>
    <row r="4181" spans="1:28">
      <c r="A4181" s="1336" t="s">
        <v>1843</v>
      </c>
      <c r="B4181" s="2" t="s">
        <v>2069</v>
      </c>
      <c r="C4181" s="1" t="s">
        <v>1869</v>
      </c>
      <c r="D4181" s="1" t="s">
        <v>129</v>
      </c>
      <c r="E4181" s="1">
        <v>140083</v>
      </c>
      <c r="F4181" s="1336" t="s">
        <v>117</v>
      </c>
      <c r="G4181" s="1" t="s">
        <v>32</v>
      </c>
      <c r="H4181" s="1">
        <v>421401</v>
      </c>
      <c r="I4181" s="3">
        <v>42549</v>
      </c>
      <c r="J4181" s="3">
        <v>42544</v>
      </c>
      <c r="K4181" s="3">
        <v>42564</v>
      </c>
      <c r="L4181" s="1">
        <v>223358</v>
      </c>
      <c r="M4181" s="3">
        <v>42549</v>
      </c>
      <c r="N4181" s="1" t="s">
        <v>89</v>
      </c>
      <c r="O4181" s="1">
        <v>117417</v>
      </c>
      <c r="P4181" s="1">
        <v>2000</v>
      </c>
      <c r="Q4181" s="1">
        <v>94.38</v>
      </c>
      <c r="R4181" s="1337">
        <v>188760</v>
      </c>
      <c r="S4181" s="4">
        <v>-15851.36</v>
      </c>
      <c r="T4181" s="1">
        <v>90.536000000000001</v>
      </c>
      <c r="U4181" s="1337">
        <v>181072</v>
      </c>
      <c r="V4181" s="1">
        <v>0.41149999999999998</v>
      </c>
      <c r="W4181" s="1336">
        <v>823.08</v>
      </c>
      <c r="X4181" s="1">
        <v>13</v>
      </c>
      <c r="Y4181" s="1">
        <v>141</v>
      </c>
      <c r="AA4181" s="1">
        <v>401</v>
      </c>
      <c r="AB4181" s="1337">
        <v>7688</v>
      </c>
    </row>
    <row r="4182" spans="1:28">
      <c r="A4182" s="1336" t="s">
        <v>1843</v>
      </c>
      <c r="B4182" s="2" t="s">
        <v>2069</v>
      </c>
      <c r="C4182" s="1" t="s">
        <v>1869</v>
      </c>
      <c r="D4182" s="1" t="s">
        <v>129</v>
      </c>
      <c r="E4182" s="1">
        <v>130314</v>
      </c>
      <c r="F4182" s="1336" t="s">
        <v>144</v>
      </c>
      <c r="G4182" s="1" t="s">
        <v>32</v>
      </c>
      <c r="H4182" s="1">
        <v>421406</v>
      </c>
      <c r="I4182" s="3">
        <v>42545</v>
      </c>
      <c r="J4182" s="3">
        <v>42549</v>
      </c>
      <c r="K4182" s="3">
        <v>42549</v>
      </c>
      <c r="N4182" s="1" t="s">
        <v>89</v>
      </c>
      <c r="O4182" s="1">
        <v>117561</v>
      </c>
      <c r="P4182" s="1">
        <v>2000</v>
      </c>
      <c r="Q4182" s="1">
        <v>99.61</v>
      </c>
      <c r="R4182" s="1337">
        <v>199220</v>
      </c>
      <c r="S4182" s="4">
        <v>-5391.36</v>
      </c>
      <c r="T4182" s="1">
        <v>90.536000000000001</v>
      </c>
      <c r="U4182" s="1337">
        <v>181072</v>
      </c>
      <c r="V4182" s="1">
        <v>0.41149999999999998</v>
      </c>
      <c r="W4182" s="1336">
        <v>823.08</v>
      </c>
      <c r="X4182" s="1">
        <v>13</v>
      </c>
      <c r="Y4182" s="1">
        <v>130</v>
      </c>
      <c r="AA4182" s="1">
        <v>401</v>
      </c>
      <c r="AB4182" s="1337">
        <v>18148</v>
      </c>
    </row>
    <row r="4183" spans="1:28">
      <c r="A4183" s="1336" t="s">
        <v>1843</v>
      </c>
      <c r="B4183" s="2" t="s">
        <v>2070</v>
      </c>
      <c r="C4183" s="1" t="s">
        <v>2071</v>
      </c>
      <c r="D4183" s="1" t="s">
        <v>76</v>
      </c>
      <c r="E4183" s="1">
        <v>142060</v>
      </c>
      <c r="F4183" s="1336" t="s">
        <v>147</v>
      </c>
      <c r="G4183" s="1" t="s">
        <v>32</v>
      </c>
      <c r="H4183" s="1">
        <v>421434</v>
      </c>
      <c r="I4183" s="3">
        <v>42545</v>
      </c>
      <c r="J4183" s="3">
        <v>42500</v>
      </c>
      <c r="K4183" s="3">
        <v>42531</v>
      </c>
      <c r="N4183" s="1" t="s">
        <v>56</v>
      </c>
      <c r="O4183" s="1">
        <v>6038</v>
      </c>
      <c r="P4183" s="1">
        <v>500</v>
      </c>
      <c r="Q4183" s="1">
        <v>981.41729999999995</v>
      </c>
      <c r="R4183" s="1337">
        <v>490708.65</v>
      </c>
      <c r="S4183" s="4">
        <v>-5256.83</v>
      </c>
      <c r="T4183" s="1">
        <v>877.81500000000005</v>
      </c>
      <c r="U4183" s="1337">
        <v>438907.5</v>
      </c>
      <c r="V4183" s="1">
        <v>4.4200999999999997</v>
      </c>
      <c r="W4183" s="1337">
        <v>2210.0250000000001</v>
      </c>
      <c r="X4183" s="1">
        <v>13</v>
      </c>
      <c r="Y4183" s="1">
        <v>143</v>
      </c>
      <c r="AA4183" s="1">
        <v>401</v>
      </c>
      <c r="AB4183" s="1337">
        <v>51801.15</v>
      </c>
    </row>
    <row r="4184" spans="1:28">
      <c r="A4184" s="1336" t="s">
        <v>1843</v>
      </c>
      <c r="B4184" s="2" t="s">
        <v>2072</v>
      </c>
      <c r="C4184" s="1" t="s">
        <v>2073</v>
      </c>
      <c r="D4184" s="1" t="s">
        <v>65</v>
      </c>
      <c r="E4184" s="1">
        <v>140083</v>
      </c>
      <c r="F4184" s="1336" t="s">
        <v>117</v>
      </c>
      <c r="G4184" s="1" t="s">
        <v>32</v>
      </c>
      <c r="H4184" s="1">
        <v>418860</v>
      </c>
      <c r="I4184" s="3">
        <v>42528</v>
      </c>
      <c r="J4184" s="3">
        <v>42516</v>
      </c>
      <c r="K4184" s="3">
        <v>42537</v>
      </c>
      <c r="L4184" s="1">
        <v>221924</v>
      </c>
      <c r="M4184" s="3">
        <v>42528</v>
      </c>
      <c r="N4184" s="1" t="s">
        <v>89</v>
      </c>
      <c r="O4184" s="1">
        <v>116504</v>
      </c>
      <c r="P4184" s="1">
        <v>1000</v>
      </c>
      <c r="Q4184" s="1">
        <v>17.82</v>
      </c>
      <c r="R4184" s="1337">
        <v>17820</v>
      </c>
      <c r="S4184" s="4">
        <v>-2749.39</v>
      </c>
      <c r="T4184" s="1">
        <v>18.202999999999999</v>
      </c>
      <c r="U4184" s="1337">
        <v>18203</v>
      </c>
      <c r="V4184" s="1">
        <v>5.3600000000000002E-2</v>
      </c>
      <c r="W4184" s="1336">
        <v>53.59</v>
      </c>
      <c r="X4184" s="1">
        <v>13</v>
      </c>
      <c r="Y4184" s="1">
        <v>141</v>
      </c>
      <c r="AA4184" s="1">
        <v>401</v>
      </c>
      <c r="AB4184" s="1336">
        <v>-383</v>
      </c>
    </row>
    <row r="4185" spans="1:28">
      <c r="A4185" s="1336" t="s">
        <v>1843</v>
      </c>
      <c r="B4185" s="2" t="s">
        <v>2072</v>
      </c>
      <c r="C4185" s="1" t="s">
        <v>2073</v>
      </c>
      <c r="D4185" s="1" t="s">
        <v>65</v>
      </c>
      <c r="E4185" s="1">
        <v>140008</v>
      </c>
      <c r="F4185" s="1336" t="s">
        <v>123</v>
      </c>
      <c r="G4185" s="1" t="s">
        <v>32</v>
      </c>
      <c r="H4185" s="1">
        <v>421138</v>
      </c>
      <c r="I4185" s="3">
        <v>42546</v>
      </c>
      <c r="J4185" s="3">
        <v>42545</v>
      </c>
      <c r="K4185" s="3">
        <v>42545</v>
      </c>
      <c r="L4185" s="1">
        <v>223215</v>
      </c>
      <c r="M4185" s="3">
        <v>42545</v>
      </c>
      <c r="N4185" s="1" t="s">
        <v>89</v>
      </c>
      <c r="O4185" s="1">
        <v>117466</v>
      </c>
      <c r="P4185" s="1">
        <v>1000</v>
      </c>
      <c r="Q4185" s="1">
        <v>17.82</v>
      </c>
      <c r="R4185" s="1337">
        <v>17820</v>
      </c>
      <c r="S4185" s="4">
        <v>-2749.39</v>
      </c>
      <c r="T4185" s="1">
        <v>18.202999999999999</v>
      </c>
      <c r="U4185" s="1337">
        <v>18203</v>
      </c>
      <c r="V4185" s="1">
        <v>5.3600000000000002E-2</v>
      </c>
      <c r="W4185" s="1336">
        <v>53.59</v>
      </c>
      <c r="X4185" s="1">
        <v>13</v>
      </c>
      <c r="Y4185" s="1">
        <v>141</v>
      </c>
      <c r="AA4185" s="1">
        <v>401</v>
      </c>
      <c r="AB4185" s="1336">
        <v>-383</v>
      </c>
    </row>
    <row r="4186" spans="1:28">
      <c r="A4186" s="1336" t="s">
        <v>1843</v>
      </c>
      <c r="B4186" s="2" t="s">
        <v>2072</v>
      </c>
      <c r="C4186" s="1" t="s">
        <v>2073</v>
      </c>
      <c r="D4186" s="1" t="s">
        <v>65</v>
      </c>
      <c r="E4186" s="1">
        <v>140008</v>
      </c>
      <c r="F4186" s="1336" t="s">
        <v>123</v>
      </c>
      <c r="G4186" s="1" t="s">
        <v>32</v>
      </c>
      <c r="H4186" s="1">
        <v>421139</v>
      </c>
      <c r="I4186" s="3">
        <v>42546</v>
      </c>
      <c r="J4186" s="3">
        <v>42545</v>
      </c>
      <c r="K4186" s="3">
        <v>42545</v>
      </c>
      <c r="L4186" s="1">
        <v>223216</v>
      </c>
      <c r="M4186" s="3">
        <v>42545</v>
      </c>
      <c r="N4186" s="1" t="s">
        <v>89</v>
      </c>
      <c r="O4186" s="1">
        <v>117467</v>
      </c>
      <c r="P4186" s="1">
        <v>1000</v>
      </c>
      <c r="Q4186" s="1">
        <v>17.82</v>
      </c>
      <c r="R4186" s="1337">
        <v>17820</v>
      </c>
      <c r="S4186" s="4">
        <v>-2749.39</v>
      </c>
      <c r="T4186" s="1">
        <v>18.202999999999999</v>
      </c>
      <c r="U4186" s="1337">
        <v>18203</v>
      </c>
      <c r="V4186" s="1">
        <v>5.3600000000000002E-2</v>
      </c>
      <c r="W4186" s="1336">
        <v>53.59</v>
      </c>
      <c r="X4186" s="1">
        <v>13</v>
      </c>
      <c r="Y4186" s="1">
        <v>141</v>
      </c>
      <c r="AA4186" s="1">
        <v>401</v>
      </c>
      <c r="AB4186" s="1336">
        <v>-383</v>
      </c>
    </row>
    <row r="4187" spans="1:28">
      <c r="A4187" s="1336" t="s">
        <v>1843</v>
      </c>
      <c r="B4187" s="2" t="s">
        <v>2074</v>
      </c>
      <c r="C4187" s="1" t="s">
        <v>2073</v>
      </c>
      <c r="D4187" s="1" t="s">
        <v>129</v>
      </c>
      <c r="E4187" s="1">
        <v>140083</v>
      </c>
      <c r="F4187" s="1336" t="s">
        <v>117</v>
      </c>
      <c r="G4187" s="1" t="s">
        <v>32</v>
      </c>
      <c r="H4187" s="1">
        <v>418541</v>
      </c>
      <c r="I4187" s="3">
        <v>42527</v>
      </c>
      <c r="J4187" s="3">
        <v>42516</v>
      </c>
      <c r="K4187" s="3">
        <v>42537</v>
      </c>
      <c r="L4187" s="1">
        <v>221785</v>
      </c>
      <c r="M4187" s="3">
        <v>42526</v>
      </c>
      <c r="N4187" s="1" t="s">
        <v>89</v>
      </c>
      <c r="O4187" s="1">
        <v>116504</v>
      </c>
      <c r="P4187" s="1">
        <v>2000</v>
      </c>
      <c r="Q4187" s="1">
        <v>17.82</v>
      </c>
      <c r="R4187" s="1337">
        <v>35640</v>
      </c>
      <c r="S4187" s="4">
        <v>-5498.78</v>
      </c>
      <c r="T4187" s="1">
        <v>18.202999999999999</v>
      </c>
      <c r="U4187" s="1337">
        <v>36406</v>
      </c>
      <c r="V4187" s="1">
        <v>5.3600000000000002E-2</v>
      </c>
      <c r="W4187" s="1336">
        <v>107.18</v>
      </c>
      <c r="X4187" s="1">
        <v>13</v>
      </c>
      <c r="Y4187" s="1">
        <v>141</v>
      </c>
      <c r="AA4187" s="1">
        <v>401</v>
      </c>
      <c r="AB4187" s="1336">
        <v>-766</v>
      </c>
    </row>
    <row r="4188" spans="1:28">
      <c r="A4188" s="1336" t="s">
        <v>1843</v>
      </c>
      <c r="B4188" s="2" t="s">
        <v>2074</v>
      </c>
      <c r="C4188" s="1" t="s">
        <v>2073</v>
      </c>
      <c r="D4188" s="1" t="s">
        <v>129</v>
      </c>
      <c r="E4188" s="1">
        <v>130308</v>
      </c>
      <c r="F4188" s="1336" t="s">
        <v>126</v>
      </c>
      <c r="G4188" s="1" t="s">
        <v>32</v>
      </c>
      <c r="H4188" s="1">
        <v>420681</v>
      </c>
      <c r="I4188" s="3">
        <v>42543</v>
      </c>
      <c r="J4188" s="3">
        <v>42521</v>
      </c>
      <c r="K4188" s="3">
        <v>42541</v>
      </c>
      <c r="N4188" s="1" t="s">
        <v>89</v>
      </c>
      <c r="O4188" s="1">
        <v>116622</v>
      </c>
      <c r="P4188" s="1">
        <v>2000</v>
      </c>
      <c r="Q4188" s="1">
        <v>18.260000000000002</v>
      </c>
      <c r="R4188" s="1337">
        <v>36520</v>
      </c>
      <c r="S4188" s="4">
        <v>-4618.78</v>
      </c>
      <c r="T4188" s="1">
        <v>18.202999999999999</v>
      </c>
      <c r="U4188" s="1337">
        <v>36406</v>
      </c>
      <c r="V4188" s="1">
        <v>5.3600000000000002E-2</v>
      </c>
      <c r="W4188" s="1336">
        <v>107.18</v>
      </c>
      <c r="X4188" s="1">
        <v>13</v>
      </c>
      <c r="Y4188" s="1">
        <v>141</v>
      </c>
      <c r="AA4188" s="1">
        <v>401</v>
      </c>
      <c r="AB4188" s="1336">
        <v>114</v>
      </c>
    </row>
    <row r="4189" spans="1:28">
      <c r="A4189" s="1336" t="s">
        <v>1843</v>
      </c>
      <c r="B4189" s="2" t="s">
        <v>2074</v>
      </c>
      <c r="C4189" s="1" t="s">
        <v>2073</v>
      </c>
      <c r="D4189" s="1" t="s">
        <v>129</v>
      </c>
      <c r="E4189" s="1">
        <v>140008</v>
      </c>
      <c r="F4189" s="1336" t="s">
        <v>123</v>
      </c>
      <c r="G4189" s="1" t="s">
        <v>32</v>
      </c>
      <c r="H4189" s="1">
        <v>421001</v>
      </c>
      <c r="I4189" s="3">
        <v>42545</v>
      </c>
      <c r="J4189" s="3">
        <v>42522</v>
      </c>
      <c r="K4189" s="3">
        <v>42552</v>
      </c>
      <c r="L4189" s="1">
        <v>223164</v>
      </c>
      <c r="M4189" s="3">
        <v>42545</v>
      </c>
      <c r="N4189" s="1" t="s">
        <v>89</v>
      </c>
      <c r="O4189" s="1">
        <v>116685</v>
      </c>
      <c r="P4189" s="1">
        <v>2000</v>
      </c>
      <c r="Q4189" s="1">
        <v>17.82</v>
      </c>
      <c r="R4189" s="1337">
        <v>35640</v>
      </c>
      <c r="S4189" s="4">
        <v>-5498.78</v>
      </c>
      <c r="T4189" s="1">
        <v>18.202999999999999</v>
      </c>
      <c r="U4189" s="1337">
        <v>36406</v>
      </c>
      <c r="V4189" s="1">
        <v>5.3600000000000002E-2</v>
      </c>
      <c r="W4189" s="1336">
        <v>107.18</v>
      </c>
      <c r="X4189" s="1">
        <v>13</v>
      </c>
      <c r="Y4189" s="1">
        <v>141</v>
      </c>
      <c r="AA4189" s="1">
        <v>401</v>
      </c>
      <c r="AB4189" s="1336">
        <v>-766</v>
      </c>
    </row>
    <row r="4190" spans="1:28">
      <c r="A4190" s="1336" t="s">
        <v>1843</v>
      </c>
      <c r="B4190" s="2" t="s">
        <v>2074</v>
      </c>
      <c r="C4190" s="1" t="s">
        <v>2073</v>
      </c>
      <c r="D4190" s="1" t="s">
        <v>129</v>
      </c>
      <c r="E4190" s="1">
        <v>130308</v>
      </c>
      <c r="F4190" s="1336" t="s">
        <v>126</v>
      </c>
      <c r="G4190" s="1" t="s">
        <v>32</v>
      </c>
      <c r="H4190" s="1">
        <v>421066</v>
      </c>
      <c r="I4190" s="3">
        <v>42548</v>
      </c>
      <c r="J4190" s="3">
        <v>42530</v>
      </c>
      <c r="K4190" s="3">
        <v>42546</v>
      </c>
      <c r="N4190" s="1" t="s">
        <v>89</v>
      </c>
      <c r="O4190" s="1">
        <v>117084</v>
      </c>
      <c r="P4190" s="1">
        <v>2000</v>
      </c>
      <c r="Q4190" s="1">
        <v>17.89</v>
      </c>
      <c r="R4190" s="1337">
        <v>35780</v>
      </c>
      <c r="S4190" s="4">
        <v>-5358.78</v>
      </c>
      <c r="T4190" s="1">
        <v>18.202999999999999</v>
      </c>
      <c r="U4190" s="1337">
        <v>36406</v>
      </c>
      <c r="V4190" s="1">
        <v>5.3600000000000002E-2</v>
      </c>
      <c r="W4190" s="1336">
        <v>107.18</v>
      </c>
      <c r="X4190" s="1">
        <v>13</v>
      </c>
      <c r="Y4190" s="1">
        <v>141</v>
      </c>
      <c r="AA4190" s="1">
        <v>401</v>
      </c>
      <c r="AB4190" s="1336">
        <v>-626</v>
      </c>
    </row>
    <row r="4191" spans="1:28">
      <c r="A4191" s="1336" t="s">
        <v>1843</v>
      </c>
      <c r="B4191" s="2" t="s">
        <v>2075</v>
      </c>
      <c r="C4191" s="1" t="s">
        <v>2073</v>
      </c>
      <c r="D4191" s="1" t="s">
        <v>131</v>
      </c>
      <c r="E4191" s="1">
        <v>140083</v>
      </c>
      <c r="F4191" s="1336" t="s">
        <v>117</v>
      </c>
      <c r="G4191" s="1" t="s">
        <v>32</v>
      </c>
      <c r="H4191" s="1">
        <v>418541</v>
      </c>
      <c r="I4191" s="3">
        <v>42527</v>
      </c>
      <c r="J4191" s="3">
        <v>42516</v>
      </c>
      <c r="K4191" s="3">
        <v>42537</v>
      </c>
      <c r="L4191" s="1">
        <v>221785</v>
      </c>
      <c r="M4191" s="3">
        <v>42526</v>
      </c>
      <c r="N4191" s="1" t="s">
        <v>89</v>
      </c>
      <c r="O4191" s="1">
        <v>116504</v>
      </c>
      <c r="P4191" s="1">
        <v>6000</v>
      </c>
      <c r="Q4191" s="1">
        <v>17.82</v>
      </c>
      <c r="R4191" s="1337">
        <v>106920</v>
      </c>
      <c r="S4191" s="4">
        <v>-16496.34</v>
      </c>
      <c r="T4191" s="1">
        <v>18.202999999999999</v>
      </c>
      <c r="U4191" s="1337">
        <v>109218</v>
      </c>
      <c r="V4191" s="1">
        <v>5.3600000000000002E-2</v>
      </c>
      <c r="W4191" s="1336">
        <v>321.54000000000002</v>
      </c>
      <c r="X4191" s="1">
        <v>13</v>
      </c>
      <c r="Y4191" s="1">
        <v>141</v>
      </c>
      <c r="AA4191" s="1">
        <v>401</v>
      </c>
      <c r="AB4191" s="1337">
        <v>-2298</v>
      </c>
    </row>
    <row r="4192" spans="1:28">
      <c r="A4192" s="1336" t="s">
        <v>1843</v>
      </c>
      <c r="B4192" s="2" t="s">
        <v>2075</v>
      </c>
      <c r="C4192" s="1" t="s">
        <v>2073</v>
      </c>
      <c r="D4192" s="1" t="s">
        <v>131</v>
      </c>
      <c r="E4192" s="1">
        <v>130001</v>
      </c>
      <c r="F4192" s="1336" t="s">
        <v>132</v>
      </c>
      <c r="G4192" s="1" t="s">
        <v>32</v>
      </c>
      <c r="H4192" s="1">
        <v>420531</v>
      </c>
      <c r="I4192" s="3">
        <v>42543</v>
      </c>
      <c r="J4192" s="3">
        <v>42528</v>
      </c>
      <c r="K4192" s="3">
        <v>42546</v>
      </c>
      <c r="N4192" s="1" t="s">
        <v>89</v>
      </c>
      <c r="O4192" s="1">
        <v>116932</v>
      </c>
      <c r="P4192" s="1">
        <v>12000</v>
      </c>
      <c r="Q4192" s="1">
        <v>17.82</v>
      </c>
      <c r="R4192" s="1337">
        <v>213840</v>
      </c>
      <c r="S4192" s="4">
        <v>-32992.68</v>
      </c>
      <c r="T4192" s="1">
        <v>18.202999999999999</v>
      </c>
      <c r="U4192" s="1337">
        <v>218436</v>
      </c>
      <c r="V4192" s="1">
        <v>5.3600000000000002E-2</v>
      </c>
      <c r="W4192" s="1336">
        <v>643.08000000000004</v>
      </c>
      <c r="X4192" s="1">
        <v>13</v>
      </c>
      <c r="Y4192" s="1">
        <v>130</v>
      </c>
      <c r="AA4192" s="1">
        <v>401</v>
      </c>
      <c r="AB4192" s="1337">
        <v>-4596</v>
      </c>
    </row>
    <row r="4193" spans="1:28">
      <c r="A4193" s="1336" t="s">
        <v>1843</v>
      </c>
      <c r="B4193" s="2" t="s">
        <v>2076</v>
      </c>
      <c r="C4193" s="1" t="s">
        <v>1871</v>
      </c>
      <c r="D4193" s="1" t="s">
        <v>2077</v>
      </c>
      <c r="E4193" s="1">
        <v>130365</v>
      </c>
      <c r="F4193" s="1336" t="s">
        <v>432</v>
      </c>
      <c r="G4193" s="1" t="s">
        <v>32</v>
      </c>
      <c r="H4193" s="1">
        <v>419464</v>
      </c>
      <c r="I4193" s="3">
        <v>42534</v>
      </c>
      <c r="J4193" s="3">
        <v>42531</v>
      </c>
      <c r="K4193" s="3">
        <v>42531</v>
      </c>
      <c r="L4193" s="1">
        <v>222422</v>
      </c>
      <c r="M4193" s="3">
        <v>42534</v>
      </c>
      <c r="N4193" s="1" t="s">
        <v>89</v>
      </c>
      <c r="O4193" s="1">
        <v>117115</v>
      </c>
      <c r="P4193" s="1">
        <v>128</v>
      </c>
      <c r="Q4193" s="1">
        <v>139.06</v>
      </c>
      <c r="R4193" s="1337">
        <v>17799.68</v>
      </c>
      <c r="S4193" s="1">
        <v>-282.06</v>
      </c>
      <c r="T4193" s="1">
        <v>125.012</v>
      </c>
      <c r="U4193" s="1337">
        <v>16001.54</v>
      </c>
      <c r="V4193" s="1">
        <v>0.59419999999999995</v>
      </c>
      <c r="W4193" s="1336">
        <v>76.056299999999993</v>
      </c>
      <c r="X4193" s="1">
        <v>13</v>
      </c>
      <c r="Y4193" s="1">
        <v>135</v>
      </c>
      <c r="Z4193" s="1" t="s">
        <v>90</v>
      </c>
      <c r="AA4193" s="1">
        <v>401</v>
      </c>
      <c r="AB4193" s="1337">
        <v>1798.14</v>
      </c>
    </row>
    <row r="4194" spans="1:28">
      <c r="A4194" s="1336" t="s">
        <v>1843</v>
      </c>
      <c r="B4194" s="2" t="s">
        <v>2078</v>
      </c>
      <c r="C4194" s="1" t="s">
        <v>1871</v>
      </c>
      <c r="D4194" s="1" t="s">
        <v>905</v>
      </c>
      <c r="E4194" s="1">
        <v>140083</v>
      </c>
      <c r="F4194" s="1336" t="s">
        <v>117</v>
      </c>
      <c r="G4194" s="1" t="s">
        <v>32</v>
      </c>
      <c r="H4194" s="1">
        <v>420165</v>
      </c>
      <c r="I4194" s="3">
        <v>42538</v>
      </c>
      <c r="J4194" s="3">
        <v>42517</v>
      </c>
      <c r="K4194" s="3">
        <v>42546</v>
      </c>
      <c r="L4194" s="1">
        <v>222757</v>
      </c>
      <c r="M4194" s="3">
        <v>42537</v>
      </c>
      <c r="N4194" s="1" t="s">
        <v>89</v>
      </c>
      <c r="O4194" s="1">
        <v>116551</v>
      </c>
      <c r="P4194" s="1">
        <v>700</v>
      </c>
      <c r="Q4194" s="1">
        <v>135.66999999999999</v>
      </c>
      <c r="R4194" s="1337">
        <v>94969</v>
      </c>
      <c r="S4194" s="4">
        <v>-3915.49</v>
      </c>
      <c r="T4194" s="1">
        <v>125.012</v>
      </c>
      <c r="U4194" s="1337">
        <v>87508.4</v>
      </c>
      <c r="V4194" s="1">
        <v>0.59419999999999995</v>
      </c>
      <c r="W4194" s="1336">
        <v>415.93299999999999</v>
      </c>
      <c r="X4194" s="1">
        <v>13</v>
      </c>
      <c r="Y4194" s="1">
        <v>141</v>
      </c>
      <c r="AA4194" s="1">
        <v>401</v>
      </c>
      <c r="AB4194" s="1337">
        <v>7460.6</v>
      </c>
    </row>
    <row r="4195" spans="1:28">
      <c r="A4195" s="1336" t="s">
        <v>1843</v>
      </c>
      <c r="B4195" s="2" t="s">
        <v>2079</v>
      </c>
      <c r="C4195" s="1" t="s">
        <v>1871</v>
      </c>
      <c r="D4195" s="1" t="s">
        <v>65</v>
      </c>
      <c r="E4195" s="1">
        <v>130308</v>
      </c>
      <c r="F4195" s="1336" t="s">
        <v>126</v>
      </c>
      <c r="G4195" s="1" t="s">
        <v>32</v>
      </c>
      <c r="H4195" s="1">
        <v>417938</v>
      </c>
      <c r="I4195" s="3">
        <v>42522</v>
      </c>
      <c r="J4195" s="3">
        <v>42521</v>
      </c>
      <c r="K4195" s="3">
        <v>42522</v>
      </c>
      <c r="N4195" s="1" t="s">
        <v>89</v>
      </c>
      <c r="O4195" s="1">
        <v>116622</v>
      </c>
      <c r="P4195" s="1">
        <v>2000</v>
      </c>
      <c r="Q4195" s="1">
        <v>142.46</v>
      </c>
      <c r="R4195" s="1337">
        <v>284920</v>
      </c>
      <c r="S4195" s="4">
        <v>2392.88</v>
      </c>
      <c r="T4195" s="1">
        <v>125.012</v>
      </c>
      <c r="U4195" s="1337">
        <v>250024</v>
      </c>
      <c r="V4195" s="1">
        <v>0.59419999999999995</v>
      </c>
      <c r="W4195" s="1337">
        <v>1188.3800000000001</v>
      </c>
      <c r="X4195" s="1">
        <v>13</v>
      </c>
      <c r="Y4195" s="1">
        <v>141</v>
      </c>
      <c r="AA4195" s="1">
        <v>401</v>
      </c>
      <c r="AB4195" s="1337">
        <v>34896</v>
      </c>
    </row>
    <row r="4196" spans="1:28">
      <c r="A4196" s="1336" t="s">
        <v>1843</v>
      </c>
      <c r="B4196" s="2" t="s">
        <v>2079</v>
      </c>
      <c r="C4196" s="1" t="s">
        <v>1871</v>
      </c>
      <c r="D4196" s="1" t="s">
        <v>65</v>
      </c>
      <c r="E4196" s="1">
        <v>130308</v>
      </c>
      <c r="F4196" s="1336" t="s">
        <v>126</v>
      </c>
      <c r="G4196" s="1" t="s">
        <v>32</v>
      </c>
      <c r="H4196" s="1">
        <v>418832</v>
      </c>
      <c r="I4196" s="3">
        <v>42530</v>
      </c>
      <c r="J4196" s="3">
        <v>42529</v>
      </c>
      <c r="K4196" s="3">
        <v>42530</v>
      </c>
      <c r="N4196" s="1" t="s">
        <v>89</v>
      </c>
      <c r="O4196" s="1">
        <v>116979</v>
      </c>
      <c r="P4196" s="1">
        <v>2000</v>
      </c>
      <c r="Q4196" s="1">
        <v>139.61000000000001</v>
      </c>
      <c r="R4196" s="1337">
        <v>279220</v>
      </c>
      <c r="S4196" s="4">
        <v>-3307.12</v>
      </c>
      <c r="T4196" s="1">
        <v>125.012</v>
      </c>
      <c r="U4196" s="1337">
        <v>250024</v>
      </c>
      <c r="V4196" s="1">
        <v>0.59419999999999995</v>
      </c>
      <c r="W4196" s="1337">
        <v>1188.3800000000001</v>
      </c>
      <c r="X4196" s="1">
        <v>13</v>
      </c>
      <c r="Y4196" s="1">
        <v>141</v>
      </c>
      <c r="AA4196" s="1">
        <v>401</v>
      </c>
      <c r="AB4196" s="1337">
        <v>29196</v>
      </c>
    </row>
    <row r="4197" spans="1:28">
      <c r="A4197" s="1336" t="s">
        <v>1843</v>
      </c>
      <c r="B4197" s="2" t="s">
        <v>2079</v>
      </c>
      <c r="C4197" s="1" t="s">
        <v>1871</v>
      </c>
      <c r="D4197" s="1" t="s">
        <v>65</v>
      </c>
      <c r="E4197" s="1">
        <v>130308</v>
      </c>
      <c r="F4197" s="1336" t="s">
        <v>126</v>
      </c>
      <c r="G4197" s="1" t="s">
        <v>32</v>
      </c>
      <c r="H4197" s="1">
        <v>419531</v>
      </c>
      <c r="I4197" s="3">
        <v>42535</v>
      </c>
      <c r="J4197" s="3">
        <v>42530</v>
      </c>
      <c r="K4197" s="3">
        <v>42531</v>
      </c>
      <c r="N4197" s="1" t="s">
        <v>89</v>
      </c>
      <c r="O4197" s="1">
        <v>117084</v>
      </c>
      <c r="P4197" s="1">
        <v>2000</v>
      </c>
      <c r="Q4197" s="1">
        <v>139.61000000000001</v>
      </c>
      <c r="R4197" s="1337">
        <v>279220</v>
      </c>
      <c r="S4197" s="4">
        <v>-3307.12</v>
      </c>
      <c r="T4197" s="1">
        <v>125.012</v>
      </c>
      <c r="U4197" s="1337">
        <v>250024</v>
      </c>
      <c r="V4197" s="1">
        <v>0.59419999999999995</v>
      </c>
      <c r="W4197" s="1337">
        <v>1188.3800000000001</v>
      </c>
      <c r="X4197" s="1">
        <v>13</v>
      </c>
      <c r="Y4197" s="1">
        <v>141</v>
      </c>
      <c r="AA4197" s="1">
        <v>401</v>
      </c>
      <c r="AB4197" s="1337">
        <v>29196</v>
      </c>
    </row>
    <row r="4198" spans="1:28">
      <c r="A4198" s="1336" t="s">
        <v>1843</v>
      </c>
      <c r="B4198" s="2" t="s">
        <v>2079</v>
      </c>
      <c r="C4198" s="1" t="s">
        <v>1871</v>
      </c>
      <c r="D4198" s="1" t="s">
        <v>65</v>
      </c>
      <c r="E4198" s="1">
        <v>130013</v>
      </c>
      <c r="F4198" s="1336" t="s">
        <v>221</v>
      </c>
      <c r="G4198" s="1" t="s">
        <v>32</v>
      </c>
      <c r="H4198" s="1">
        <v>420313</v>
      </c>
      <c r="I4198" s="3">
        <v>42541</v>
      </c>
      <c r="J4198" s="3">
        <v>42538</v>
      </c>
      <c r="K4198" s="3">
        <v>42538</v>
      </c>
      <c r="N4198" s="1" t="s">
        <v>89</v>
      </c>
      <c r="O4198" s="1">
        <v>117285</v>
      </c>
      <c r="P4198" s="1">
        <v>1000</v>
      </c>
      <c r="Q4198" s="1">
        <v>138.21</v>
      </c>
      <c r="R4198" s="1337">
        <v>138210</v>
      </c>
      <c r="S4198" s="4">
        <v>-3053.56</v>
      </c>
      <c r="T4198" s="1">
        <v>125.012</v>
      </c>
      <c r="U4198" s="1337">
        <v>125012</v>
      </c>
      <c r="V4198" s="1">
        <v>0.59419999999999995</v>
      </c>
      <c r="W4198" s="1336">
        <v>594.19000000000005</v>
      </c>
      <c r="X4198" s="1">
        <v>13</v>
      </c>
      <c r="Y4198" s="1">
        <v>130</v>
      </c>
      <c r="AA4198" s="1">
        <v>401</v>
      </c>
      <c r="AB4198" s="1337">
        <v>13198</v>
      </c>
    </row>
    <row r="4199" spans="1:28">
      <c r="A4199" s="1336" t="s">
        <v>1843</v>
      </c>
      <c r="B4199" s="2" t="s">
        <v>2079</v>
      </c>
      <c r="C4199" s="1" t="s">
        <v>1871</v>
      </c>
      <c r="D4199" s="1" t="s">
        <v>65</v>
      </c>
      <c r="E4199" s="1">
        <v>130308</v>
      </c>
      <c r="F4199" s="1336" t="s">
        <v>126</v>
      </c>
      <c r="G4199" s="1" t="s">
        <v>32</v>
      </c>
      <c r="H4199" s="1">
        <v>420677</v>
      </c>
      <c r="I4199" s="3">
        <v>42543</v>
      </c>
      <c r="J4199" s="3">
        <v>42537</v>
      </c>
      <c r="K4199" s="3">
        <v>42538</v>
      </c>
      <c r="N4199" s="1" t="s">
        <v>89</v>
      </c>
      <c r="O4199" s="1">
        <v>117260</v>
      </c>
      <c r="P4199" s="1">
        <v>2000</v>
      </c>
      <c r="Q4199" s="1">
        <v>139.61000000000001</v>
      </c>
      <c r="R4199" s="1337">
        <v>279220</v>
      </c>
      <c r="S4199" s="4">
        <v>-3307.12</v>
      </c>
      <c r="T4199" s="1">
        <v>125.012</v>
      </c>
      <c r="U4199" s="1337">
        <v>250024</v>
      </c>
      <c r="V4199" s="1">
        <v>0.59419999999999995</v>
      </c>
      <c r="W4199" s="1337">
        <v>1188.3800000000001</v>
      </c>
      <c r="X4199" s="1">
        <v>13</v>
      </c>
      <c r="Y4199" s="1">
        <v>141</v>
      </c>
      <c r="AA4199" s="1">
        <v>401</v>
      </c>
      <c r="AB4199" s="1337">
        <v>29196</v>
      </c>
    </row>
    <row r="4200" spans="1:28">
      <c r="A4200" s="1336" t="s">
        <v>1843</v>
      </c>
      <c r="B4200" s="2" t="s">
        <v>2080</v>
      </c>
      <c r="C4200" s="1" t="s">
        <v>1871</v>
      </c>
      <c r="D4200" s="1" t="s">
        <v>467</v>
      </c>
      <c r="E4200" s="1">
        <v>130110</v>
      </c>
      <c r="F4200" s="1336" t="s">
        <v>198</v>
      </c>
      <c r="G4200" s="1" t="s">
        <v>32</v>
      </c>
      <c r="H4200" s="1">
        <v>418712</v>
      </c>
      <c r="I4200" s="3">
        <v>42530</v>
      </c>
      <c r="J4200" s="3">
        <v>42515</v>
      </c>
      <c r="K4200" s="3">
        <v>42535</v>
      </c>
      <c r="N4200" s="1" t="s">
        <v>89</v>
      </c>
      <c r="O4200" s="1">
        <v>116428</v>
      </c>
      <c r="P4200" s="1">
        <v>1500</v>
      </c>
      <c r="Q4200" s="1">
        <v>140.76</v>
      </c>
      <c r="R4200" s="1337">
        <v>211140</v>
      </c>
      <c r="S4200" s="1">
        <v>-755.34</v>
      </c>
      <c r="T4200" s="1">
        <v>125.012</v>
      </c>
      <c r="U4200" s="1337">
        <v>187518</v>
      </c>
      <c r="V4200" s="1">
        <v>0.59419999999999995</v>
      </c>
      <c r="W4200" s="1336">
        <v>891.28499999999997</v>
      </c>
      <c r="X4200" s="1">
        <v>13</v>
      </c>
      <c r="Y4200" s="1">
        <v>130</v>
      </c>
      <c r="AA4200" s="1">
        <v>401</v>
      </c>
      <c r="AB4200" s="1337">
        <v>23622</v>
      </c>
    </row>
    <row r="4201" spans="1:28">
      <c r="A4201" s="1336" t="s">
        <v>1843</v>
      </c>
      <c r="B4201" s="2" t="s">
        <v>2081</v>
      </c>
      <c r="C4201" s="1" t="s">
        <v>1871</v>
      </c>
      <c r="D4201" s="1" t="s">
        <v>129</v>
      </c>
      <c r="E4201" s="1">
        <v>130140</v>
      </c>
      <c r="F4201" s="1336" t="s">
        <v>222</v>
      </c>
      <c r="G4201" s="1" t="s">
        <v>32</v>
      </c>
      <c r="H4201" s="1">
        <v>418226</v>
      </c>
      <c r="I4201" s="3">
        <v>42524</v>
      </c>
      <c r="J4201" s="3">
        <v>42521</v>
      </c>
      <c r="K4201" s="3">
        <v>42522</v>
      </c>
      <c r="N4201" s="1" t="s">
        <v>89</v>
      </c>
      <c r="O4201" s="1">
        <v>116657</v>
      </c>
      <c r="P4201" s="1">
        <v>2000</v>
      </c>
      <c r="Q4201" s="1">
        <v>142.46</v>
      </c>
      <c r="R4201" s="1337">
        <v>284920</v>
      </c>
      <c r="S4201" s="4">
        <v>2392.88</v>
      </c>
      <c r="T4201" s="1">
        <v>125.012</v>
      </c>
      <c r="U4201" s="1337">
        <v>250024</v>
      </c>
      <c r="V4201" s="1">
        <v>0.59419999999999995</v>
      </c>
      <c r="W4201" s="1337">
        <v>1188.3800000000001</v>
      </c>
      <c r="X4201" s="1">
        <v>13</v>
      </c>
      <c r="Y4201" s="1">
        <v>130</v>
      </c>
      <c r="AA4201" s="1">
        <v>401</v>
      </c>
      <c r="AB4201" s="1337">
        <v>34896</v>
      </c>
    </row>
    <row r="4202" spans="1:28">
      <c r="A4202" s="1336" t="s">
        <v>1843</v>
      </c>
      <c r="B4202" s="2" t="s">
        <v>2081</v>
      </c>
      <c r="C4202" s="1" t="s">
        <v>1871</v>
      </c>
      <c r="D4202" s="1" t="s">
        <v>129</v>
      </c>
      <c r="E4202" s="1">
        <v>140083</v>
      </c>
      <c r="F4202" s="1336" t="s">
        <v>117</v>
      </c>
      <c r="G4202" s="1" t="s">
        <v>32</v>
      </c>
      <c r="H4202" s="1">
        <v>418312</v>
      </c>
      <c r="I4202" s="3">
        <v>42524</v>
      </c>
      <c r="J4202" s="3">
        <v>42515</v>
      </c>
      <c r="K4202" s="3">
        <v>42522</v>
      </c>
      <c r="L4202" s="1">
        <v>221616</v>
      </c>
      <c r="M4202" s="3">
        <v>42523</v>
      </c>
      <c r="N4202" s="1" t="s">
        <v>89</v>
      </c>
      <c r="O4202" s="1">
        <v>116464</v>
      </c>
      <c r="P4202" s="1">
        <v>2000</v>
      </c>
      <c r="Q4202" s="1">
        <v>139.06</v>
      </c>
      <c r="R4202" s="1337">
        <v>278120</v>
      </c>
      <c r="S4202" s="4">
        <v>-4407.12</v>
      </c>
      <c r="T4202" s="1">
        <v>125.012</v>
      </c>
      <c r="U4202" s="1337">
        <v>250024</v>
      </c>
      <c r="V4202" s="1">
        <v>0.59419999999999995</v>
      </c>
      <c r="W4202" s="1337">
        <v>1188.3800000000001</v>
      </c>
      <c r="X4202" s="1">
        <v>13</v>
      </c>
      <c r="Y4202" s="1">
        <v>141</v>
      </c>
      <c r="AA4202" s="1">
        <v>401</v>
      </c>
      <c r="AB4202" s="1337">
        <v>28096</v>
      </c>
    </row>
    <row r="4203" spans="1:28">
      <c r="A4203" s="1336" t="s">
        <v>1843</v>
      </c>
      <c r="B4203" s="2" t="s">
        <v>2081</v>
      </c>
      <c r="C4203" s="1" t="s">
        <v>1871</v>
      </c>
      <c r="D4203" s="1" t="s">
        <v>129</v>
      </c>
      <c r="E4203" s="1">
        <v>130236</v>
      </c>
      <c r="F4203" s="1336" t="s">
        <v>427</v>
      </c>
      <c r="G4203" s="1" t="s">
        <v>32</v>
      </c>
      <c r="H4203" s="1">
        <v>418533</v>
      </c>
      <c r="I4203" s="3">
        <v>42527</v>
      </c>
      <c r="J4203" s="3">
        <v>42527</v>
      </c>
      <c r="K4203" s="3">
        <v>42527</v>
      </c>
      <c r="L4203" s="1">
        <v>221859</v>
      </c>
      <c r="M4203" s="3">
        <v>42527</v>
      </c>
      <c r="N4203" s="1" t="s">
        <v>89</v>
      </c>
      <c r="O4203" s="1">
        <v>116809</v>
      </c>
      <c r="P4203" s="1">
        <v>2000</v>
      </c>
      <c r="Q4203" s="1">
        <v>134.32</v>
      </c>
      <c r="R4203" s="1337">
        <v>268640</v>
      </c>
      <c r="S4203" s="4">
        <v>-13887.12</v>
      </c>
      <c r="T4203" s="1">
        <v>125.012</v>
      </c>
      <c r="U4203" s="1337">
        <v>250024</v>
      </c>
      <c r="V4203" s="1">
        <v>0.59419999999999995</v>
      </c>
      <c r="W4203" s="1337">
        <v>1188.3800000000001</v>
      </c>
      <c r="X4203" s="1">
        <v>13</v>
      </c>
      <c r="Y4203" s="1">
        <v>135</v>
      </c>
      <c r="Z4203" s="1" t="s">
        <v>143</v>
      </c>
      <c r="AA4203" s="1">
        <v>401</v>
      </c>
      <c r="AB4203" s="1337">
        <v>18616</v>
      </c>
    </row>
    <row r="4204" spans="1:28">
      <c r="A4204" s="1336" t="s">
        <v>1843</v>
      </c>
      <c r="B4204" s="2" t="s">
        <v>2081</v>
      </c>
      <c r="C4204" s="1" t="s">
        <v>1871</v>
      </c>
      <c r="D4204" s="1" t="s">
        <v>129</v>
      </c>
      <c r="E4204" s="1">
        <v>140083</v>
      </c>
      <c r="F4204" s="1336" t="s">
        <v>117</v>
      </c>
      <c r="G4204" s="1" t="s">
        <v>32</v>
      </c>
      <c r="H4204" s="1">
        <v>418549</v>
      </c>
      <c r="I4204" s="3">
        <v>42527</v>
      </c>
      <c r="J4204" s="3">
        <v>42522</v>
      </c>
      <c r="K4204" s="3">
        <v>42546</v>
      </c>
      <c r="L4204" s="1">
        <v>221860</v>
      </c>
      <c r="M4204" s="3">
        <v>42527</v>
      </c>
      <c r="N4204" s="1" t="s">
        <v>89</v>
      </c>
      <c r="O4204" s="1">
        <v>116705</v>
      </c>
      <c r="P4204" s="1">
        <v>2000</v>
      </c>
      <c r="Q4204" s="1">
        <v>139.06</v>
      </c>
      <c r="R4204" s="1337">
        <v>278120</v>
      </c>
      <c r="S4204" s="4">
        <v>-4407.12</v>
      </c>
      <c r="T4204" s="1">
        <v>125.012</v>
      </c>
      <c r="U4204" s="1337">
        <v>250024</v>
      </c>
      <c r="V4204" s="1">
        <v>0.59419999999999995</v>
      </c>
      <c r="W4204" s="1337">
        <v>1188.3800000000001</v>
      </c>
      <c r="X4204" s="1">
        <v>13</v>
      </c>
      <c r="Y4204" s="1">
        <v>141</v>
      </c>
      <c r="AA4204" s="1">
        <v>401</v>
      </c>
      <c r="AB4204" s="1337">
        <v>28096</v>
      </c>
    </row>
    <row r="4205" spans="1:28">
      <c r="A4205" s="1336" t="s">
        <v>1843</v>
      </c>
      <c r="B4205" s="2" t="s">
        <v>2081</v>
      </c>
      <c r="C4205" s="1" t="s">
        <v>1871</v>
      </c>
      <c r="D4205" s="1" t="s">
        <v>129</v>
      </c>
      <c r="E4205" s="1">
        <v>130110</v>
      </c>
      <c r="F4205" s="1336" t="s">
        <v>198</v>
      </c>
      <c r="G4205" s="1" t="s">
        <v>32</v>
      </c>
      <c r="H4205" s="1">
        <v>418714</v>
      </c>
      <c r="I4205" s="3">
        <v>42530</v>
      </c>
      <c r="J4205" s="3">
        <v>42515</v>
      </c>
      <c r="K4205" s="3">
        <v>42522</v>
      </c>
      <c r="N4205" s="1" t="s">
        <v>89</v>
      </c>
      <c r="O4205" s="1">
        <v>116428</v>
      </c>
      <c r="P4205" s="1">
        <v>2000</v>
      </c>
      <c r="Q4205" s="1">
        <v>140.76</v>
      </c>
      <c r="R4205" s="1337">
        <v>281520</v>
      </c>
      <c r="S4205" s="4">
        <v>-1007.12</v>
      </c>
      <c r="T4205" s="1">
        <v>125.012</v>
      </c>
      <c r="U4205" s="1337">
        <v>250024</v>
      </c>
      <c r="V4205" s="1">
        <v>0.59419999999999995</v>
      </c>
      <c r="W4205" s="1337">
        <v>1188.3800000000001</v>
      </c>
      <c r="X4205" s="1">
        <v>13</v>
      </c>
      <c r="Y4205" s="1">
        <v>130</v>
      </c>
      <c r="AA4205" s="1">
        <v>401</v>
      </c>
      <c r="AB4205" s="1337">
        <v>31496</v>
      </c>
    </row>
    <row r="4206" spans="1:28">
      <c r="A4206" s="1336" t="s">
        <v>1843</v>
      </c>
      <c r="B4206" s="2" t="s">
        <v>2081</v>
      </c>
      <c r="C4206" s="1" t="s">
        <v>1871</v>
      </c>
      <c r="D4206" s="1" t="s">
        <v>129</v>
      </c>
      <c r="E4206" s="1">
        <v>130241</v>
      </c>
      <c r="F4206" s="1336" t="s">
        <v>368</v>
      </c>
      <c r="G4206" s="1" t="s">
        <v>32</v>
      </c>
      <c r="H4206" s="1">
        <v>419007</v>
      </c>
      <c r="I4206" s="3">
        <v>42530</v>
      </c>
      <c r="J4206" s="3">
        <v>42528</v>
      </c>
      <c r="K4206" s="3">
        <v>42529</v>
      </c>
      <c r="L4206" s="1">
        <v>222085</v>
      </c>
      <c r="M4206" s="3">
        <v>42529</v>
      </c>
      <c r="N4206" s="1" t="s">
        <v>89</v>
      </c>
      <c r="O4206" s="1">
        <v>116896</v>
      </c>
      <c r="P4206" s="1">
        <v>2000</v>
      </c>
      <c r="Q4206" s="1">
        <v>132.28</v>
      </c>
      <c r="R4206" s="1337">
        <v>264560</v>
      </c>
      <c r="S4206" s="4">
        <v>-17967.12</v>
      </c>
      <c r="T4206" s="1">
        <v>125.012</v>
      </c>
      <c r="U4206" s="1337">
        <v>250024</v>
      </c>
      <c r="V4206" s="1">
        <v>0.59419999999999995</v>
      </c>
      <c r="W4206" s="1337">
        <v>1188.3800000000001</v>
      </c>
      <c r="X4206" s="1">
        <v>13</v>
      </c>
      <c r="Y4206" s="1">
        <v>135</v>
      </c>
      <c r="Z4206" s="1" t="s">
        <v>143</v>
      </c>
      <c r="AA4206" s="1">
        <v>401</v>
      </c>
      <c r="AB4206" s="1337">
        <v>14536</v>
      </c>
    </row>
    <row r="4207" spans="1:28">
      <c r="A4207" s="1336" t="s">
        <v>1843</v>
      </c>
      <c r="B4207" s="2" t="s">
        <v>2081</v>
      </c>
      <c r="C4207" s="1" t="s">
        <v>1871</v>
      </c>
      <c r="D4207" s="1" t="s">
        <v>129</v>
      </c>
      <c r="E4207" s="1">
        <v>130241</v>
      </c>
      <c r="F4207" s="1336" t="s">
        <v>368</v>
      </c>
      <c r="G4207" s="1" t="s">
        <v>32</v>
      </c>
      <c r="H4207" s="1">
        <v>419188</v>
      </c>
      <c r="I4207" s="3">
        <v>42531</v>
      </c>
      <c r="J4207" s="3">
        <v>42528</v>
      </c>
      <c r="K4207" s="3">
        <v>42529</v>
      </c>
      <c r="L4207" s="1">
        <v>222211</v>
      </c>
      <c r="M4207" s="3">
        <v>42531</v>
      </c>
      <c r="N4207" s="1" t="s">
        <v>89</v>
      </c>
      <c r="O4207" s="1">
        <v>116958</v>
      </c>
      <c r="P4207" s="1">
        <v>2000</v>
      </c>
      <c r="Q4207" s="1">
        <v>132.28</v>
      </c>
      <c r="R4207" s="1337">
        <v>264560</v>
      </c>
      <c r="S4207" s="4">
        <v>-17967.12</v>
      </c>
      <c r="T4207" s="1">
        <v>125.012</v>
      </c>
      <c r="U4207" s="1337">
        <v>250024</v>
      </c>
      <c r="V4207" s="1">
        <v>0.59419999999999995</v>
      </c>
      <c r="W4207" s="1337">
        <v>1188.3800000000001</v>
      </c>
      <c r="X4207" s="1">
        <v>13</v>
      </c>
      <c r="Y4207" s="1">
        <v>135</v>
      </c>
      <c r="Z4207" s="1" t="s">
        <v>143</v>
      </c>
      <c r="AA4207" s="1">
        <v>401</v>
      </c>
      <c r="AB4207" s="1337">
        <v>14536</v>
      </c>
    </row>
    <row r="4208" spans="1:28">
      <c r="A4208" s="1336" t="s">
        <v>1843</v>
      </c>
      <c r="B4208" s="2" t="s">
        <v>2081</v>
      </c>
      <c r="C4208" s="1" t="s">
        <v>1871</v>
      </c>
      <c r="D4208" s="1" t="s">
        <v>129</v>
      </c>
      <c r="E4208" s="1">
        <v>140083</v>
      </c>
      <c r="F4208" s="1336" t="s">
        <v>117</v>
      </c>
      <c r="G4208" s="1" t="s">
        <v>32</v>
      </c>
      <c r="H4208" s="1">
        <v>419394</v>
      </c>
      <c r="I4208" s="3">
        <v>42532</v>
      </c>
      <c r="J4208" s="3">
        <v>42529</v>
      </c>
      <c r="K4208" s="3">
        <v>42530</v>
      </c>
      <c r="L4208" s="1">
        <v>222312</v>
      </c>
      <c r="M4208" s="3">
        <v>42532</v>
      </c>
      <c r="N4208" s="1" t="s">
        <v>89</v>
      </c>
      <c r="O4208" s="1">
        <v>117005</v>
      </c>
      <c r="P4208" s="1">
        <v>2000</v>
      </c>
      <c r="Q4208" s="1">
        <v>135.66999999999999</v>
      </c>
      <c r="R4208" s="1337">
        <v>271340</v>
      </c>
      <c r="S4208" s="4">
        <v>-11187.12</v>
      </c>
      <c r="T4208" s="1">
        <v>125.012</v>
      </c>
      <c r="U4208" s="1337">
        <v>250024</v>
      </c>
      <c r="V4208" s="1">
        <v>0.59419999999999995</v>
      </c>
      <c r="W4208" s="1337">
        <v>1188.3800000000001</v>
      </c>
      <c r="X4208" s="1">
        <v>13</v>
      </c>
      <c r="Y4208" s="1">
        <v>141</v>
      </c>
      <c r="AA4208" s="1">
        <v>401</v>
      </c>
      <c r="AB4208" s="1337">
        <v>21316</v>
      </c>
    </row>
    <row r="4209" spans="1:28">
      <c r="A4209" s="1336" t="s">
        <v>1843</v>
      </c>
      <c r="B4209" s="2" t="s">
        <v>2081</v>
      </c>
      <c r="C4209" s="1" t="s">
        <v>1871</v>
      </c>
      <c r="D4209" s="1" t="s">
        <v>129</v>
      </c>
      <c r="E4209" s="1">
        <v>130023</v>
      </c>
      <c r="F4209" s="1336" t="s">
        <v>153</v>
      </c>
      <c r="G4209" s="1" t="s">
        <v>32</v>
      </c>
      <c r="H4209" s="1">
        <v>419979</v>
      </c>
      <c r="I4209" s="3">
        <v>42538</v>
      </c>
      <c r="J4209" s="3">
        <v>42527</v>
      </c>
      <c r="K4209" s="3">
        <v>42528</v>
      </c>
      <c r="N4209" s="1" t="s">
        <v>89</v>
      </c>
      <c r="O4209" s="1">
        <v>116848</v>
      </c>
      <c r="P4209" s="1">
        <v>2000</v>
      </c>
      <c r="Q4209" s="1">
        <v>139.61000000000001</v>
      </c>
      <c r="R4209" s="1337">
        <v>279220</v>
      </c>
      <c r="S4209" s="4">
        <v>-3307.12</v>
      </c>
      <c r="T4209" s="1">
        <v>125.012</v>
      </c>
      <c r="U4209" s="1337">
        <v>250024</v>
      </c>
      <c r="V4209" s="1">
        <v>0.59419999999999995</v>
      </c>
      <c r="W4209" s="1337">
        <v>1188.3800000000001</v>
      </c>
      <c r="X4209" s="1">
        <v>13</v>
      </c>
      <c r="Y4209" s="1">
        <v>130</v>
      </c>
      <c r="AA4209" s="1">
        <v>401</v>
      </c>
      <c r="AB4209" s="1337">
        <v>29196</v>
      </c>
    </row>
    <row r="4210" spans="1:28">
      <c r="A4210" s="1336" t="s">
        <v>1843</v>
      </c>
      <c r="B4210" s="2" t="s">
        <v>2082</v>
      </c>
      <c r="C4210" s="1" t="s">
        <v>1871</v>
      </c>
      <c r="D4210" s="1" t="s">
        <v>131</v>
      </c>
      <c r="E4210" s="1">
        <v>130001</v>
      </c>
      <c r="F4210" s="1336" t="s">
        <v>132</v>
      </c>
      <c r="G4210" s="1" t="s">
        <v>32</v>
      </c>
      <c r="H4210" s="1">
        <v>421298</v>
      </c>
      <c r="I4210" s="3">
        <v>42549</v>
      </c>
      <c r="J4210" s="3">
        <v>42528</v>
      </c>
      <c r="K4210" s="3">
        <v>42546</v>
      </c>
      <c r="N4210" s="1" t="s">
        <v>89</v>
      </c>
      <c r="O4210" s="1">
        <v>116932</v>
      </c>
      <c r="P4210" s="1">
        <v>3000</v>
      </c>
      <c r="Q4210" s="1">
        <v>139.06</v>
      </c>
      <c r="R4210" s="1337">
        <v>417180</v>
      </c>
      <c r="S4210" s="4">
        <v>-6610.68</v>
      </c>
      <c r="T4210" s="1">
        <v>125.012</v>
      </c>
      <c r="U4210" s="1337">
        <v>375036</v>
      </c>
      <c r="V4210" s="1">
        <v>0.59419999999999995</v>
      </c>
      <c r="W4210" s="1337">
        <v>1782.57</v>
      </c>
      <c r="X4210" s="1">
        <v>13</v>
      </c>
      <c r="Y4210" s="1">
        <v>130</v>
      </c>
      <c r="AA4210" s="1">
        <v>401</v>
      </c>
      <c r="AB4210" s="1337">
        <v>42144</v>
      </c>
    </row>
    <row r="4211" spans="1:28">
      <c r="A4211" s="1336" t="s">
        <v>1843</v>
      </c>
      <c r="B4211" s="2" t="s">
        <v>2083</v>
      </c>
      <c r="C4211" s="1" t="s">
        <v>2084</v>
      </c>
      <c r="D4211" s="1" t="s">
        <v>116</v>
      </c>
      <c r="E4211" s="1">
        <v>130365</v>
      </c>
      <c r="F4211" s="1336" t="s">
        <v>432</v>
      </c>
      <c r="G4211" s="1" t="s">
        <v>32</v>
      </c>
      <c r="H4211" s="1">
        <v>420149</v>
      </c>
      <c r="I4211" s="3">
        <v>42538</v>
      </c>
      <c r="J4211" s="3">
        <v>42536</v>
      </c>
      <c r="K4211" s="3">
        <v>42538</v>
      </c>
      <c r="L4211" s="1">
        <v>222779</v>
      </c>
      <c r="M4211" s="3">
        <v>42538</v>
      </c>
      <c r="N4211" s="1" t="s">
        <v>89</v>
      </c>
      <c r="O4211" s="1">
        <v>117242</v>
      </c>
      <c r="P4211" s="1">
        <v>100</v>
      </c>
      <c r="Q4211" s="1">
        <v>191.87</v>
      </c>
      <c r="R4211" s="1337">
        <v>19187</v>
      </c>
      <c r="S4211" s="1">
        <v>-14.19</v>
      </c>
      <c r="T4211" s="1">
        <v>169.922</v>
      </c>
      <c r="U4211" s="1337">
        <v>16992.2</v>
      </c>
      <c r="V4211" s="1">
        <v>0.82509999999999994</v>
      </c>
      <c r="W4211" s="1336">
        <v>82.51</v>
      </c>
      <c r="X4211" s="1">
        <v>13</v>
      </c>
      <c r="Y4211" s="1">
        <v>135</v>
      </c>
      <c r="Z4211" s="1" t="s">
        <v>90</v>
      </c>
      <c r="AA4211" s="1">
        <v>401</v>
      </c>
      <c r="AB4211" s="1337">
        <v>2194.8000000000002</v>
      </c>
    </row>
    <row r="4212" spans="1:28">
      <c r="A4212" s="1336" t="s">
        <v>1843</v>
      </c>
      <c r="B4212" s="2" t="s">
        <v>2085</v>
      </c>
      <c r="C4212" s="1" t="s">
        <v>2084</v>
      </c>
      <c r="D4212" s="1" t="s">
        <v>1920</v>
      </c>
      <c r="E4212" s="1">
        <v>130361</v>
      </c>
      <c r="F4212" s="1336" t="s">
        <v>167</v>
      </c>
      <c r="G4212" s="1" t="s">
        <v>32</v>
      </c>
      <c r="H4212" s="1">
        <v>419456</v>
      </c>
      <c r="I4212" s="3">
        <v>42534</v>
      </c>
      <c r="J4212" s="3">
        <v>42529</v>
      </c>
      <c r="K4212" s="3">
        <v>42535</v>
      </c>
      <c r="L4212" s="1">
        <v>222411</v>
      </c>
      <c r="M4212" s="3">
        <v>42534</v>
      </c>
      <c r="N4212" s="1" t="s">
        <v>89</v>
      </c>
      <c r="O4212" s="1">
        <v>117020</v>
      </c>
      <c r="P4212" s="1">
        <v>270</v>
      </c>
      <c r="Q4212" s="1">
        <v>191.87</v>
      </c>
      <c r="R4212" s="1337">
        <v>51804.9</v>
      </c>
      <c r="S4212" s="1">
        <v>-38.299999999999997</v>
      </c>
      <c r="T4212" s="1">
        <v>169.922</v>
      </c>
      <c r="U4212" s="1337">
        <v>45878.94</v>
      </c>
      <c r="V4212" s="1">
        <v>0.82509999999999994</v>
      </c>
      <c r="W4212" s="1336">
        <v>222.77699999999999</v>
      </c>
      <c r="X4212" s="1">
        <v>13</v>
      </c>
      <c r="Y4212" s="1">
        <v>135</v>
      </c>
      <c r="Z4212" s="1" t="s">
        <v>90</v>
      </c>
      <c r="AA4212" s="1">
        <v>401</v>
      </c>
      <c r="AB4212" s="1337">
        <v>5925.96</v>
      </c>
    </row>
    <row r="4213" spans="1:28">
      <c r="A4213" s="1336" t="s">
        <v>1843</v>
      </c>
      <c r="B4213" s="2" t="s">
        <v>2086</v>
      </c>
      <c r="C4213" s="1" t="s">
        <v>2084</v>
      </c>
      <c r="D4213" s="1" t="s">
        <v>76</v>
      </c>
      <c r="E4213" s="1">
        <v>130060</v>
      </c>
      <c r="F4213" s="1336" t="s">
        <v>413</v>
      </c>
      <c r="G4213" s="1" t="s">
        <v>32</v>
      </c>
      <c r="H4213" s="1">
        <v>421391</v>
      </c>
      <c r="I4213" s="3">
        <v>42549</v>
      </c>
      <c r="J4213" s="3">
        <v>42548</v>
      </c>
      <c r="K4213" s="3">
        <v>42550</v>
      </c>
      <c r="L4213" s="1">
        <v>223347</v>
      </c>
      <c r="M4213" s="3">
        <v>42549</v>
      </c>
      <c r="N4213" s="1" t="s">
        <v>89</v>
      </c>
      <c r="O4213" s="1">
        <v>117493</v>
      </c>
      <c r="P4213" s="1">
        <v>500</v>
      </c>
      <c r="Q4213" s="1">
        <v>192.62</v>
      </c>
      <c r="R4213" s="1337">
        <v>96310</v>
      </c>
      <c r="S4213" s="1">
        <v>304.07</v>
      </c>
      <c r="T4213" s="1">
        <v>169.922</v>
      </c>
      <c r="U4213" s="1337">
        <v>84961</v>
      </c>
      <c r="V4213" s="1">
        <v>0.82509999999999994</v>
      </c>
      <c r="W4213" s="1336">
        <v>412.55</v>
      </c>
      <c r="X4213" s="1">
        <v>13</v>
      </c>
      <c r="Y4213" s="1">
        <v>135</v>
      </c>
      <c r="Z4213" s="1" t="s">
        <v>90</v>
      </c>
      <c r="AA4213" s="1">
        <v>401</v>
      </c>
      <c r="AB4213" s="1337">
        <v>11349</v>
      </c>
    </row>
    <row r="4214" spans="1:28">
      <c r="A4214" s="1336" t="s">
        <v>1843</v>
      </c>
      <c r="B4214" s="2" t="s">
        <v>2087</v>
      </c>
      <c r="C4214" s="1" t="s">
        <v>2084</v>
      </c>
      <c r="D4214" s="1" t="s">
        <v>884</v>
      </c>
      <c r="E4214" s="1">
        <v>130241</v>
      </c>
      <c r="F4214" s="1336" t="s">
        <v>368</v>
      </c>
      <c r="G4214" s="1" t="s">
        <v>32</v>
      </c>
      <c r="H4214" s="1">
        <v>418913</v>
      </c>
      <c r="I4214" s="3">
        <v>42529</v>
      </c>
      <c r="J4214" s="3">
        <v>42528</v>
      </c>
      <c r="K4214" s="3">
        <v>42529</v>
      </c>
      <c r="L4214" s="1">
        <v>221963</v>
      </c>
      <c r="M4214" s="3">
        <v>42528</v>
      </c>
      <c r="N4214" s="1" t="s">
        <v>89</v>
      </c>
      <c r="O4214" s="1">
        <v>116896</v>
      </c>
      <c r="P4214" s="1">
        <v>720</v>
      </c>
      <c r="Q4214" s="1">
        <v>182.51</v>
      </c>
      <c r="R4214" s="1337">
        <v>131407.20000000001</v>
      </c>
      <c r="S4214" s="4">
        <v>-6841.34</v>
      </c>
      <c r="T4214" s="1">
        <v>169.922</v>
      </c>
      <c r="U4214" s="1337">
        <v>122343.84</v>
      </c>
      <c r="V4214" s="1">
        <v>0.82509999999999994</v>
      </c>
      <c r="W4214" s="1336">
        <v>594.072</v>
      </c>
      <c r="X4214" s="1">
        <v>13</v>
      </c>
      <c r="Y4214" s="1">
        <v>135</v>
      </c>
      <c r="Z4214" s="1" t="s">
        <v>143</v>
      </c>
      <c r="AA4214" s="1">
        <v>401</v>
      </c>
      <c r="AB4214" s="1337">
        <v>9063.36</v>
      </c>
    </row>
    <row r="4215" spans="1:28">
      <c r="A4215" s="1336" t="s">
        <v>1843</v>
      </c>
      <c r="B4215" s="2" t="s">
        <v>2088</v>
      </c>
      <c r="C4215" s="1" t="s">
        <v>2084</v>
      </c>
      <c r="D4215" s="1" t="s">
        <v>65</v>
      </c>
      <c r="E4215" s="1">
        <v>130308</v>
      </c>
      <c r="F4215" s="1336" t="s">
        <v>126</v>
      </c>
      <c r="G4215" s="1" t="s">
        <v>32</v>
      </c>
      <c r="H4215" s="1">
        <v>417964</v>
      </c>
      <c r="I4215" s="3">
        <v>42522</v>
      </c>
      <c r="J4215" s="3">
        <v>42521</v>
      </c>
      <c r="K4215" s="3">
        <v>42522</v>
      </c>
      <c r="N4215" s="1" t="s">
        <v>89</v>
      </c>
      <c r="O4215" s="1">
        <v>116622</v>
      </c>
      <c r="P4215" s="1">
        <v>1000</v>
      </c>
      <c r="Q4215" s="1">
        <v>196.55</v>
      </c>
      <c r="R4215" s="1337">
        <v>196550</v>
      </c>
      <c r="S4215" s="4">
        <v>4538.1400000000003</v>
      </c>
      <c r="T4215" s="1">
        <v>169.922</v>
      </c>
      <c r="U4215" s="1337">
        <v>169922</v>
      </c>
      <c r="V4215" s="1">
        <v>0.82509999999999994</v>
      </c>
      <c r="W4215" s="1336">
        <v>825.1</v>
      </c>
      <c r="X4215" s="1">
        <v>13</v>
      </c>
      <c r="Y4215" s="1">
        <v>141</v>
      </c>
      <c r="AA4215" s="1">
        <v>401</v>
      </c>
      <c r="AB4215" s="1337">
        <v>26628</v>
      </c>
    </row>
    <row r="4216" spans="1:28">
      <c r="A4216" s="1336" t="s">
        <v>1843</v>
      </c>
      <c r="B4216" s="2" t="s">
        <v>2088</v>
      </c>
      <c r="C4216" s="1" t="s">
        <v>2084</v>
      </c>
      <c r="D4216" s="1" t="s">
        <v>65</v>
      </c>
      <c r="E4216" s="1">
        <v>130023</v>
      </c>
      <c r="F4216" s="1336" t="s">
        <v>153</v>
      </c>
      <c r="G4216" s="1" t="s">
        <v>32</v>
      </c>
      <c r="H4216" s="1">
        <v>420811</v>
      </c>
      <c r="I4216" s="3">
        <v>42545</v>
      </c>
      <c r="J4216" s="3">
        <v>42536</v>
      </c>
      <c r="K4216" s="3">
        <v>42545</v>
      </c>
      <c r="N4216" s="1" t="s">
        <v>89</v>
      </c>
      <c r="O4216" s="1">
        <v>117257</v>
      </c>
      <c r="P4216" s="1">
        <v>1000</v>
      </c>
      <c r="Q4216" s="1">
        <v>191.87</v>
      </c>
      <c r="R4216" s="1337">
        <v>191870</v>
      </c>
      <c r="S4216" s="1">
        <v>-141.86000000000001</v>
      </c>
      <c r="T4216" s="1">
        <v>169.922</v>
      </c>
      <c r="U4216" s="1337">
        <v>169922</v>
      </c>
      <c r="V4216" s="1">
        <v>0.82509999999999994</v>
      </c>
      <c r="W4216" s="1336">
        <v>825.1</v>
      </c>
      <c r="X4216" s="1">
        <v>13</v>
      </c>
      <c r="Y4216" s="1">
        <v>130</v>
      </c>
      <c r="AA4216" s="1">
        <v>401</v>
      </c>
      <c r="AB4216" s="1337">
        <v>21948</v>
      </c>
    </row>
    <row r="4217" spans="1:28">
      <c r="A4217" s="1336" t="s">
        <v>1843</v>
      </c>
      <c r="B4217" s="2" t="s">
        <v>2088</v>
      </c>
      <c r="C4217" s="1" t="s">
        <v>2084</v>
      </c>
      <c r="D4217" s="1" t="s">
        <v>65</v>
      </c>
      <c r="E4217" s="1">
        <v>130308</v>
      </c>
      <c r="F4217" s="1336" t="s">
        <v>126</v>
      </c>
      <c r="G4217" s="1" t="s">
        <v>32</v>
      </c>
      <c r="H4217" s="1">
        <v>420823</v>
      </c>
      <c r="I4217" s="3">
        <v>42545</v>
      </c>
      <c r="J4217" s="3">
        <v>42529</v>
      </c>
      <c r="K4217" s="3">
        <v>42546</v>
      </c>
      <c r="N4217" s="1" t="s">
        <v>89</v>
      </c>
      <c r="O4217" s="1">
        <v>116979</v>
      </c>
      <c r="P4217" s="1">
        <v>1000</v>
      </c>
      <c r="Q4217" s="1">
        <v>192.62</v>
      </c>
      <c r="R4217" s="1337">
        <v>192620</v>
      </c>
      <c r="S4217" s="1">
        <v>608.14</v>
      </c>
      <c r="T4217" s="1">
        <v>169.922</v>
      </c>
      <c r="U4217" s="1337">
        <v>169922</v>
      </c>
      <c r="V4217" s="1">
        <v>0.82509999999999994</v>
      </c>
      <c r="W4217" s="1336">
        <v>825.1</v>
      </c>
      <c r="X4217" s="1">
        <v>13</v>
      </c>
      <c r="Y4217" s="1">
        <v>141</v>
      </c>
      <c r="AA4217" s="1">
        <v>401</v>
      </c>
      <c r="AB4217" s="1337">
        <v>22698</v>
      </c>
    </row>
    <row r="4218" spans="1:28">
      <c r="A4218" s="1336" t="s">
        <v>1843</v>
      </c>
      <c r="B4218" s="2" t="s">
        <v>2088</v>
      </c>
      <c r="C4218" s="1" t="s">
        <v>2084</v>
      </c>
      <c r="D4218" s="1" t="s">
        <v>65</v>
      </c>
      <c r="E4218" s="1">
        <v>130023</v>
      </c>
      <c r="F4218" s="1336" t="s">
        <v>153</v>
      </c>
      <c r="G4218" s="1" t="s">
        <v>32</v>
      </c>
      <c r="H4218" s="1">
        <v>420836</v>
      </c>
      <c r="I4218" s="3">
        <v>42545</v>
      </c>
      <c r="J4218" s="3">
        <v>42536</v>
      </c>
      <c r="K4218" s="3">
        <v>42545</v>
      </c>
      <c r="N4218" s="1" t="s">
        <v>89</v>
      </c>
      <c r="O4218" s="1">
        <v>117257</v>
      </c>
      <c r="P4218" s="1">
        <v>1000</v>
      </c>
      <c r="Q4218" s="1">
        <v>191.87</v>
      </c>
      <c r="R4218" s="1337">
        <v>191870</v>
      </c>
      <c r="S4218" s="1">
        <v>-141.86000000000001</v>
      </c>
      <c r="T4218" s="1">
        <v>169.922</v>
      </c>
      <c r="U4218" s="1337">
        <v>169922</v>
      </c>
      <c r="V4218" s="1">
        <v>0.82509999999999994</v>
      </c>
      <c r="W4218" s="1336">
        <v>825.1</v>
      </c>
      <c r="X4218" s="1">
        <v>13</v>
      </c>
      <c r="Y4218" s="1">
        <v>130</v>
      </c>
      <c r="AA4218" s="1">
        <v>401</v>
      </c>
      <c r="AB4218" s="1337">
        <v>21948</v>
      </c>
    </row>
    <row r="4219" spans="1:28">
      <c r="A4219" s="1336" t="s">
        <v>1843</v>
      </c>
      <c r="B4219" s="2" t="s">
        <v>2088</v>
      </c>
      <c r="C4219" s="1" t="s">
        <v>2084</v>
      </c>
      <c r="D4219" s="1" t="s">
        <v>65</v>
      </c>
      <c r="E4219" s="1">
        <v>130308</v>
      </c>
      <c r="F4219" s="1336" t="s">
        <v>126</v>
      </c>
      <c r="G4219" s="1" t="s">
        <v>32</v>
      </c>
      <c r="H4219" s="1">
        <v>421097</v>
      </c>
      <c r="I4219" s="3">
        <v>42548</v>
      </c>
      <c r="J4219" s="3">
        <v>42530</v>
      </c>
      <c r="K4219" s="3">
        <v>42546</v>
      </c>
      <c r="N4219" s="1" t="s">
        <v>89</v>
      </c>
      <c r="O4219" s="1">
        <v>117084</v>
      </c>
      <c r="P4219" s="1">
        <v>2000</v>
      </c>
      <c r="Q4219" s="1">
        <v>192.62</v>
      </c>
      <c r="R4219" s="1337">
        <v>385240</v>
      </c>
      <c r="S4219" s="4">
        <v>1216.28</v>
      </c>
      <c r="T4219" s="1">
        <v>169.922</v>
      </c>
      <c r="U4219" s="1337">
        <v>339844</v>
      </c>
      <c r="V4219" s="1">
        <v>0.82509999999999994</v>
      </c>
      <c r="W4219" s="1337">
        <v>1650.2</v>
      </c>
      <c r="X4219" s="1">
        <v>13</v>
      </c>
      <c r="Y4219" s="1">
        <v>141</v>
      </c>
      <c r="AA4219" s="1">
        <v>401</v>
      </c>
      <c r="AB4219" s="1337">
        <v>45396</v>
      </c>
    </row>
    <row r="4220" spans="1:28">
      <c r="A4220" s="1336" t="s">
        <v>1843</v>
      </c>
      <c r="B4220" s="2" t="s">
        <v>2089</v>
      </c>
      <c r="C4220" s="1" t="s">
        <v>2084</v>
      </c>
      <c r="D4220" s="1" t="s">
        <v>394</v>
      </c>
      <c r="E4220" s="1">
        <v>140083</v>
      </c>
      <c r="F4220" s="1336" t="s">
        <v>117</v>
      </c>
      <c r="G4220" s="1" t="s">
        <v>32</v>
      </c>
      <c r="H4220" s="1">
        <v>420174</v>
      </c>
      <c r="I4220" s="3">
        <v>42538</v>
      </c>
      <c r="J4220" s="3">
        <v>42517</v>
      </c>
      <c r="K4220" s="3">
        <v>42546</v>
      </c>
      <c r="L4220" s="1">
        <v>222764</v>
      </c>
      <c r="M4220" s="3">
        <v>42537</v>
      </c>
      <c r="N4220" s="1" t="s">
        <v>89</v>
      </c>
      <c r="O4220" s="1">
        <v>116551</v>
      </c>
      <c r="P4220" s="1">
        <v>1200</v>
      </c>
      <c r="Q4220" s="1">
        <v>187.19</v>
      </c>
      <c r="R4220" s="1337">
        <v>224628</v>
      </c>
      <c r="S4220" s="4">
        <v>-5786.23</v>
      </c>
      <c r="T4220" s="1">
        <v>169.922</v>
      </c>
      <c r="U4220" s="1337">
        <v>203906.4</v>
      </c>
      <c r="V4220" s="1">
        <v>0.82509999999999994</v>
      </c>
      <c r="W4220" s="1336">
        <v>990.12</v>
      </c>
      <c r="X4220" s="1">
        <v>13</v>
      </c>
      <c r="Y4220" s="1">
        <v>141</v>
      </c>
      <c r="AA4220" s="1">
        <v>401</v>
      </c>
      <c r="AB4220" s="1337">
        <v>20721.599999999999</v>
      </c>
    </row>
    <row r="4221" spans="1:28">
      <c r="A4221" s="1336" t="s">
        <v>1843</v>
      </c>
      <c r="B4221" s="2" t="s">
        <v>2090</v>
      </c>
      <c r="C4221" s="1" t="s">
        <v>2084</v>
      </c>
      <c r="D4221" s="1" t="s">
        <v>467</v>
      </c>
      <c r="E4221" s="1">
        <v>130001</v>
      </c>
      <c r="F4221" s="1336" t="s">
        <v>132</v>
      </c>
      <c r="G4221" s="1" t="s">
        <v>32</v>
      </c>
      <c r="H4221" s="1">
        <v>420865</v>
      </c>
      <c r="I4221" s="3">
        <v>42545</v>
      </c>
      <c r="J4221" s="3">
        <v>42544</v>
      </c>
      <c r="K4221" s="3">
        <v>42545</v>
      </c>
      <c r="N4221" s="1" t="s">
        <v>89</v>
      </c>
      <c r="O4221" s="1">
        <v>117448</v>
      </c>
      <c r="P4221" s="1">
        <v>1500</v>
      </c>
      <c r="Q4221" s="1">
        <v>189.95</v>
      </c>
      <c r="R4221" s="1337">
        <v>284925</v>
      </c>
      <c r="S4221" s="4">
        <v>-3092.79</v>
      </c>
      <c r="T4221" s="1">
        <v>169.922</v>
      </c>
      <c r="U4221" s="1337">
        <v>254883</v>
      </c>
      <c r="V4221" s="1">
        <v>0.82509999999999994</v>
      </c>
      <c r="W4221" s="1337">
        <v>1237.6500000000001</v>
      </c>
      <c r="X4221" s="1">
        <v>13</v>
      </c>
      <c r="Y4221" s="1">
        <v>130</v>
      </c>
      <c r="AA4221" s="1">
        <v>401</v>
      </c>
      <c r="AB4221" s="1337">
        <v>30042</v>
      </c>
    </row>
    <row r="4222" spans="1:28">
      <c r="A4222" s="1336" t="s">
        <v>1843</v>
      </c>
      <c r="B4222" s="2" t="s">
        <v>2091</v>
      </c>
      <c r="C4222" s="1" t="s">
        <v>2084</v>
      </c>
      <c r="D4222" s="1" t="s">
        <v>129</v>
      </c>
      <c r="E4222" s="1">
        <v>140008</v>
      </c>
      <c r="F4222" s="1336" t="s">
        <v>123</v>
      </c>
      <c r="G4222" s="1" t="s">
        <v>32</v>
      </c>
      <c r="H4222" s="1">
        <v>418505</v>
      </c>
      <c r="I4222" s="3">
        <v>42527</v>
      </c>
      <c r="J4222" s="3">
        <v>42514</v>
      </c>
      <c r="K4222" s="3">
        <v>42514</v>
      </c>
      <c r="L4222" s="1">
        <v>221784</v>
      </c>
      <c r="M4222" s="3">
        <v>42526</v>
      </c>
      <c r="N4222" s="1" t="s">
        <v>89</v>
      </c>
      <c r="O4222" s="1">
        <v>116365</v>
      </c>
      <c r="P4222" s="1">
        <v>8000</v>
      </c>
      <c r="Q4222" s="1">
        <v>194.59</v>
      </c>
      <c r="R4222" s="1337">
        <v>1556720</v>
      </c>
      <c r="S4222" s="4">
        <v>20625.12</v>
      </c>
      <c r="T4222" s="1">
        <v>169.922</v>
      </c>
      <c r="U4222" s="1337">
        <v>1359376</v>
      </c>
      <c r="V4222" s="1">
        <v>0.82509999999999994</v>
      </c>
      <c r="W4222" s="1337">
        <v>6600.8</v>
      </c>
      <c r="X4222" s="1">
        <v>13</v>
      </c>
      <c r="Y4222" s="1">
        <v>141</v>
      </c>
      <c r="AA4222" s="1">
        <v>401</v>
      </c>
      <c r="AB4222" s="1337">
        <v>197344</v>
      </c>
    </row>
    <row r="4223" spans="1:28">
      <c r="A4223" s="1336" t="s">
        <v>1843</v>
      </c>
      <c r="B4223" s="2" t="s">
        <v>2091</v>
      </c>
      <c r="C4223" s="1" t="s">
        <v>2084</v>
      </c>
      <c r="D4223" s="1" t="s">
        <v>129</v>
      </c>
      <c r="E4223" s="1">
        <v>140008</v>
      </c>
      <c r="F4223" s="1336" t="s">
        <v>123</v>
      </c>
      <c r="G4223" s="1" t="s">
        <v>32</v>
      </c>
      <c r="H4223" s="1">
        <v>418792</v>
      </c>
      <c r="I4223" s="3">
        <v>42528</v>
      </c>
      <c r="J4223" s="3">
        <v>42514</v>
      </c>
      <c r="K4223" s="3">
        <v>42514</v>
      </c>
      <c r="L4223" s="1">
        <v>221910</v>
      </c>
      <c r="M4223" s="3">
        <v>42528</v>
      </c>
      <c r="N4223" s="1" t="s">
        <v>89</v>
      </c>
      <c r="O4223" s="1">
        <v>116365</v>
      </c>
      <c r="P4223" s="1">
        <v>6000</v>
      </c>
      <c r="Q4223" s="1">
        <v>194.59</v>
      </c>
      <c r="R4223" s="1337">
        <v>1167540</v>
      </c>
      <c r="S4223" s="4">
        <v>15468.84</v>
      </c>
      <c r="T4223" s="1">
        <v>169.922</v>
      </c>
      <c r="U4223" s="1337">
        <v>1019532</v>
      </c>
      <c r="V4223" s="1">
        <v>0.82509999999999994</v>
      </c>
      <c r="W4223" s="1337">
        <v>4950.6000000000004</v>
      </c>
      <c r="X4223" s="1">
        <v>13</v>
      </c>
      <c r="Y4223" s="1">
        <v>141</v>
      </c>
      <c r="AA4223" s="1">
        <v>401</v>
      </c>
      <c r="AB4223" s="1337">
        <v>148008</v>
      </c>
    </row>
    <row r="4224" spans="1:28">
      <c r="A4224" s="1336" t="s">
        <v>1843</v>
      </c>
      <c r="B4224" s="2" t="s">
        <v>2091</v>
      </c>
      <c r="C4224" s="1" t="s">
        <v>2084</v>
      </c>
      <c r="D4224" s="1" t="s">
        <v>129</v>
      </c>
      <c r="E4224" s="1">
        <v>140008</v>
      </c>
      <c r="F4224" s="1336" t="s">
        <v>123</v>
      </c>
      <c r="G4224" s="1" t="s">
        <v>32</v>
      </c>
      <c r="H4224" s="1">
        <v>418841</v>
      </c>
      <c r="I4224" s="3">
        <v>42528</v>
      </c>
      <c r="J4224" s="3">
        <v>42514</v>
      </c>
      <c r="K4224" s="3">
        <v>42514</v>
      </c>
      <c r="L4224" s="1">
        <v>221912</v>
      </c>
      <c r="M4224" s="3">
        <v>42528</v>
      </c>
      <c r="N4224" s="1" t="s">
        <v>89</v>
      </c>
      <c r="O4224" s="1">
        <v>116365</v>
      </c>
      <c r="P4224" s="1">
        <v>6000</v>
      </c>
      <c r="Q4224" s="1">
        <v>194.59</v>
      </c>
      <c r="R4224" s="1337">
        <v>1167540</v>
      </c>
      <c r="S4224" s="4">
        <v>15468.84</v>
      </c>
      <c r="T4224" s="1">
        <v>169.922</v>
      </c>
      <c r="U4224" s="1337">
        <v>1019532</v>
      </c>
      <c r="V4224" s="1">
        <v>0.82509999999999994</v>
      </c>
      <c r="W4224" s="1337">
        <v>4950.6000000000004</v>
      </c>
      <c r="X4224" s="1">
        <v>13</v>
      </c>
      <c r="Y4224" s="1">
        <v>141</v>
      </c>
      <c r="AA4224" s="1">
        <v>401</v>
      </c>
      <c r="AB4224" s="1337">
        <v>148008</v>
      </c>
    </row>
    <row r="4225" spans="1:28">
      <c r="A4225" s="1336" t="s">
        <v>1843</v>
      </c>
      <c r="B4225" s="2" t="s">
        <v>2091</v>
      </c>
      <c r="C4225" s="1" t="s">
        <v>2084</v>
      </c>
      <c r="D4225" s="1" t="s">
        <v>129</v>
      </c>
      <c r="E4225" s="1">
        <v>140008</v>
      </c>
      <c r="F4225" s="1336" t="s">
        <v>123</v>
      </c>
      <c r="G4225" s="1" t="s">
        <v>32</v>
      </c>
      <c r="H4225" s="1">
        <v>418877</v>
      </c>
      <c r="I4225" s="3">
        <v>42529</v>
      </c>
      <c r="J4225" s="3">
        <v>42514</v>
      </c>
      <c r="K4225" s="3">
        <v>42514</v>
      </c>
      <c r="L4225" s="1">
        <v>222001</v>
      </c>
      <c r="M4225" s="3">
        <v>42528</v>
      </c>
      <c r="N4225" s="1" t="s">
        <v>89</v>
      </c>
      <c r="O4225" s="1">
        <v>116365</v>
      </c>
      <c r="P4225" s="1">
        <v>6000</v>
      </c>
      <c r="Q4225" s="1">
        <v>194.59</v>
      </c>
      <c r="R4225" s="1337">
        <v>1167540</v>
      </c>
      <c r="S4225" s="4">
        <v>15468.84</v>
      </c>
      <c r="T4225" s="1">
        <v>169.922</v>
      </c>
      <c r="U4225" s="1337">
        <v>1019532</v>
      </c>
      <c r="V4225" s="1">
        <v>0.82509999999999994</v>
      </c>
      <c r="W4225" s="1337">
        <v>4950.6000000000004</v>
      </c>
      <c r="X4225" s="1">
        <v>13</v>
      </c>
      <c r="Y4225" s="1">
        <v>141</v>
      </c>
      <c r="AA4225" s="1">
        <v>401</v>
      </c>
      <c r="AB4225" s="1337">
        <v>148008</v>
      </c>
    </row>
    <row r="4226" spans="1:28">
      <c r="A4226" s="1336" t="s">
        <v>1843</v>
      </c>
      <c r="B4226" s="2" t="s">
        <v>2091</v>
      </c>
      <c r="C4226" s="1" t="s">
        <v>2084</v>
      </c>
      <c r="D4226" s="1" t="s">
        <v>129</v>
      </c>
      <c r="E4226" s="1">
        <v>140083</v>
      </c>
      <c r="F4226" s="1336" t="s">
        <v>117</v>
      </c>
      <c r="G4226" s="1" t="s">
        <v>32</v>
      </c>
      <c r="H4226" s="1">
        <v>419218</v>
      </c>
      <c r="I4226" s="3">
        <v>42531</v>
      </c>
      <c r="J4226" s="3">
        <v>42515</v>
      </c>
      <c r="K4226" s="3">
        <v>42536</v>
      </c>
      <c r="L4226" s="1">
        <v>222238</v>
      </c>
      <c r="M4226" s="3">
        <v>42531</v>
      </c>
      <c r="N4226" s="1" t="s">
        <v>89</v>
      </c>
      <c r="O4226" s="1">
        <v>116464</v>
      </c>
      <c r="P4226" s="1">
        <v>4000</v>
      </c>
      <c r="Q4226" s="1">
        <v>191.87</v>
      </c>
      <c r="R4226" s="1337">
        <v>767480</v>
      </c>
      <c r="S4226" s="1">
        <v>-567.44000000000005</v>
      </c>
      <c r="T4226" s="1">
        <v>169.922</v>
      </c>
      <c r="U4226" s="1337">
        <v>679688</v>
      </c>
      <c r="V4226" s="1">
        <v>0.82509999999999994</v>
      </c>
      <c r="W4226" s="1337">
        <v>3300.4</v>
      </c>
      <c r="X4226" s="1">
        <v>13</v>
      </c>
      <c r="Y4226" s="1">
        <v>141</v>
      </c>
      <c r="AA4226" s="1">
        <v>401</v>
      </c>
      <c r="AB4226" s="1337">
        <v>87792</v>
      </c>
    </row>
    <row r="4227" spans="1:28">
      <c r="A4227" s="1336" t="s">
        <v>1843</v>
      </c>
      <c r="B4227" s="2" t="s">
        <v>2091</v>
      </c>
      <c r="C4227" s="1" t="s">
        <v>2084</v>
      </c>
      <c r="D4227" s="1" t="s">
        <v>129</v>
      </c>
      <c r="E4227" s="1">
        <v>140083</v>
      </c>
      <c r="F4227" s="1336" t="s">
        <v>117</v>
      </c>
      <c r="G4227" s="1" t="s">
        <v>32</v>
      </c>
      <c r="H4227" s="1">
        <v>420035</v>
      </c>
      <c r="I4227" s="3">
        <v>42537</v>
      </c>
      <c r="J4227" s="3">
        <v>42522</v>
      </c>
      <c r="K4227" s="3">
        <v>42546</v>
      </c>
      <c r="L4227" s="1">
        <v>222708</v>
      </c>
      <c r="M4227" s="3">
        <v>42537</v>
      </c>
      <c r="N4227" s="1" t="s">
        <v>89</v>
      </c>
      <c r="O4227" s="1">
        <v>116705</v>
      </c>
      <c r="P4227" s="1">
        <v>2000</v>
      </c>
      <c r="Q4227" s="1">
        <v>191.87</v>
      </c>
      <c r="R4227" s="1337">
        <v>383740</v>
      </c>
      <c r="S4227" s="1">
        <v>-283.72000000000003</v>
      </c>
      <c r="T4227" s="1">
        <v>169.922</v>
      </c>
      <c r="U4227" s="1337">
        <v>339844</v>
      </c>
      <c r="V4227" s="1">
        <v>0.82509999999999994</v>
      </c>
      <c r="W4227" s="1337">
        <v>1650.2</v>
      </c>
      <c r="X4227" s="1">
        <v>13</v>
      </c>
      <c r="Y4227" s="1">
        <v>141</v>
      </c>
      <c r="AA4227" s="1">
        <v>401</v>
      </c>
      <c r="AB4227" s="1337">
        <v>43896</v>
      </c>
    </row>
    <row r="4228" spans="1:28">
      <c r="A4228" s="1336" t="s">
        <v>1843</v>
      </c>
      <c r="B4228" s="2" t="s">
        <v>2091</v>
      </c>
      <c r="C4228" s="1" t="s">
        <v>2084</v>
      </c>
      <c r="D4228" s="1" t="s">
        <v>129</v>
      </c>
      <c r="E4228" s="1">
        <v>130110</v>
      </c>
      <c r="F4228" s="1336" t="s">
        <v>198</v>
      </c>
      <c r="G4228" s="1" t="s">
        <v>32</v>
      </c>
      <c r="H4228" s="1">
        <v>420489</v>
      </c>
      <c r="I4228" s="3">
        <v>42542</v>
      </c>
      <c r="J4228" s="3">
        <v>42521</v>
      </c>
      <c r="K4228" s="3">
        <v>42541</v>
      </c>
      <c r="N4228" s="1" t="s">
        <v>89</v>
      </c>
      <c r="O4228" s="1">
        <v>116654</v>
      </c>
      <c r="P4228" s="1">
        <v>2000</v>
      </c>
      <c r="Q4228" s="1">
        <v>185.73</v>
      </c>
      <c r="R4228" s="1337">
        <v>371460</v>
      </c>
      <c r="S4228" s="4">
        <v>-12563.72</v>
      </c>
      <c r="T4228" s="1">
        <v>169.922</v>
      </c>
      <c r="U4228" s="1337">
        <v>339844</v>
      </c>
      <c r="V4228" s="1">
        <v>0.82509999999999994</v>
      </c>
      <c r="W4228" s="1337">
        <v>1650.2</v>
      </c>
      <c r="X4228" s="1">
        <v>13</v>
      </c>
      <c r="Y4228" s="1">
        <v>130</v>
      </c>
      <c r="AA4228" s="1">
        <v>401</v>
      </c>
      <c r="AB4228" s="1337">
        <v>31616</v>
      </c>
    </row>
    <row r="4229" spans="1:28">
      <c r="A4229" s="1336" t="s">
        <v>1843</v>
      </c>
      <c r="B4229" s="2" t="s">
        <v>2091</v>
      </c>
      <c r="C4229" s="1" t="s">
        <v>2084</v>
      </c>
      <c r="D4229" s="1" t="s">
        <v>129</v>
      </c>
      <c r="E4229" s="1">
        <v>140083</v>
      </c>
      <c r="F4229" s="1336" t="s">
        <v>117</v>
      </c>
      <c r="G4229" s="1" t="s">
        <v>32</v>
      </c>
      <c r="H4229" s="1">
        <v>421160</v>
      </c>
      <c r="I4229" s="3">
        <v>42546</v>
      </c>
      <c r="J4229" s="3">
        <v>42529</v>
      </c>
      <c r="K4229" s="3">
        <v>42546</v>
      </c>
      <c r="L4229" s="1">
        <v>223190</v>
      </c>
      <c r="M4229" s="3">
        <v>42545</v>
      </c>
      <c r="N4229" s="1" t="s">
        <v>89</v>
      </c>
      <c r="O4229" s="1">
        <v>117005</v>
      </c>
      <c r="P4229" s="1">
        <v>2000</v>
      </c>
      <c r="Q4229" s="1">
        <v>187.19</v>
      </c>
      <c r="R4229" s="1337">
        <v>374380</v>
      </c>
      <c r="S4229" s="4">
        <v>-9643.7199999999993</v>
      </c>
      <c r="T4229" s="1">
        <v>169.922</v>
      </c>
      <c r="U4229" s="1337">
        <v>339844</v>
      </c>
      <c r="V4229" s="1">
        <v>0.82509999999999994</v>
      </c>
      <c r="W4229" s="1337">
        <v>1650.2</v>
      </c>
      <c r="X4229" s="1">
        <v>13</v>
      </c>
      <c r="Y4229" s="1">
        <v>141</v>
      </c>
      <c r="AA4229" s="1">
        <v>401</v>
      </c>
      <c r="AB4229" s="1337">
        <v>34536</v>
      </c>
    </row>
    <row r="4230" spans="1:28">
      <c r="A4230" s="1336" t="s">
        <v>1843</v>
      </c>
      <c r="B4230" s="2" t="s">
        <v>2091</v>
      </c>
      <c r="C4230" s="1" t="s">
        <v>2084</v>
      </c>
      <c r="D4230" s="1" t="s">
        <v>129</v>
      </c>
      <c r="E4230" s="1">
        <v>130241</v>
      </c>
      <c r="F4230" s="1336" t="s">
        <v>368</v>
      </c>
      <c r="G4230" s="1" t="s">
        <v>32</v>
      </c>
      <c r="H4230" s="1">
        <v>421317</v>
      </c>
      <c r="I4230" s="3">
        <v>42549</v>
      </c>
      <c r="J4230" s="3">
        <v>42528</v>
      </c>
      <c r="K4230" s="3">
        <v>42546</v>
      </c>
      <c r="L4230" s="1">
        <v>223320</v>
      </c>
      <c r="M4230" s="3">
        <v>42549</v>
      </c>
      <c r="N4230" s="1" t="s">
        <v>89</v>
      </c>
      <c r="O4230" s="1">
        <v>116896</v>
      </c>
      <c r="P4230" s="1">
        <v>2000</v>
      </c>
      <c r="Q4230" s="1">
        <v>182.51</v>
      </c>
      <c r="R4230" s="1337">
        <v>365020</v>
      </c>
      <c r="S4230" s="4">
        <v>-19003.72</v>
      </c>
      <c r="T4230" s="1">
        <v>169.922</v>
      </c>
      <c r="U4230" s="1337">
        <v>339844</v>
      </c>
      <c r="V4230" s="1">
        <v>0.82509999999999994</v>
      </c>
      <c r="W4230" s="1337">
        <v>1650.2</v>
      </c>
      <c r="X4230" s="1">
        <v>13</v>
      </c>
      <c r="Y4230" s="1">
        <v>135</v>
      </c>
      <c r="Z4230" s="1" t="s">
        <v>143</v>
      </c>
      <c r="AA4230" s="1">
        <v>401</v>
      </c>
      <c r="AB4230" s="1337">
        <v>25176</v>
      </c>
    </row>
    <row r="4231" spans="1:28">
      <c r="A4231" s="1336" t="s">
        <v>1843</v>
      </c>
      <c r="B4231" s="2" t="s">
        <v>2091</v>
      </c>
      <c r="C4231" s="1" t="s">
        <v>2084</v>
      </c>
      <c r="D4231" s="1" t="s">
        <v>129</v>
      </c>
      <c r="E4231" s="1">
        <v>130241</v>
      </c>
      <c r="F4231" s="1336" t="s">
        <v>368</v>
      </c>
      <c r="G4231" s="1" t="s">
        <v>32</v>
      </c>
      <c r="H4231" s="1">
        <v>421318</v>
      </c>
      <c r="I4231" s="3">
        <v>42549</v>
      </c>
      <c r="J4231" s="3">
        <v>42528</v>
      </c>
      <c r="K4231" s="3">
        <v>42547</v>
      </c>
      <c r="L4231" s="1">
        <v>223321</v>
      </c>
      <c r="M4231" s="3">
        <v>42549</v>
      </c>
      <c r="N4231" s="1" t="s">
        <v>89</v>
      </c>
      <c r="O4231" s="1">
        <v>116958</v>
      </c>
      <c r="P4231" s="1">
        <v>2000</v>
      </c>
      <c r="Q4231" s="1">
        <v>182.51</v>
      </c>
      <c r="R4231" s="1337">
        <v>365020</v>
      </c>
      <c r="S4231" s="4">
        <v>-19003.72</v>
      </c>
      <c r="T4231" s="1">
        <v>169.922</v>
      </c>
      <c r="U4231" s="1337">
        <v>339844</v>
      </c>
      <c r="V4231" s="1">
        <v>0.82509999999999994</v>
      </c>
      <c r="W4231" s="1337">
        <v>1650.2</v>
      </c>
      <c r="X4231" s="1">
        <v>13</v>
      </c>
      <c r="Y4231" s="1">
        <v>135</v>
      </c>
      <c r="Z4231" s="1" t="s">
        <v>143</v>
      </c>
      <c r="AA4231" s="1">
        <v>401</v>
      </c>
      <c r="AB4231" s="1337">
        <v>25176</v>
      </c>
    </row>
    <row r="4232" spans="1:28">
      <c r="A4232" s="1336" t="s">
        <v>1843</v>
      </c>
      <c r="B4232" s="2" t="s">
        <v>2091</v>
      </c>
      <c r="C4232" s="1" t="s">
        <v>2084</v>
      </c>
      <c r="D4232" s="1" t="s">
        <v>129</v>
      </c>
      <c r="E4232" s="1">
        <v>130241</v>
      </c>
      <c r="F4232" s="1336" t="s">
        <v>368</v>
      </c>
      <c r="G4232" s="1" t="s">
        <v>32</v>
      </c>
      <c r="H4232" s="1">
        <v>421331</v>
      </c>
      <c r="I4232" s="3">
        <v>42549</v>
      </c>
      <c r="J4232" s="3">
        <v>42528</v>
      </c>
      <c r="K4232" s="3">
        <v>42546</v>
      </c>
      <c r="L4232" s="1">
        <v>223319</v>
      </c>
      <c r="M4232" s="3">
        <v>42549</v>
      </c>
      <c r="N4232" s="1" t="s">
        <v>89</v>
      </c>
      <c r="O4232" s="1">
        <v>116878</v>
      </c>
      <c r="P4232" s="1">
        <v>2000</v>
      </c>
      <c r="Q4232" s="1">
        <v>182.51</v>
      </c>
      <c r="R4232" s="1337">
        <v>365020</v>
      </c>
      <c r="S4232" s="4">
        <v>-19003.72</v>
      </c>
      <c r="T4232" s="1">
        <v>169.922</v>
      </c>
      <c r="U4232" s="1337">
        <v>339844</v>
      </c>
      <c r="V4232" s="1">
        <v>0.82509999999999994</v>
      </c>
      <c r="W4232" s="1337">
        <v>1650.2</v>
      </c>
      <c r="X4232" s="1">
        <v>13</v>
      </c>
      <c r="Y4232" s="1">
        <v>135</v>
      </c>
      <c r="Z4232" s="1" t="s">
        <v>143</v>
      </c>
      <c r="AA4232" s="1">
        <v>401</v>
      </c>
      <c r="AB4232" s="1337">
        <v>25176</v>
      </c>
    </row>
    <row r="4233" spans="1:28">
      <c r="A4233" s="1336" t="s">
        <v>1843</v>
      </c>
      <c r="B4233" s="2" t="s">
        <v>2092</v>
      </c>
      <c r="C4233" s="1" t="s">
        <v>2093</v>
      </c>
      <c r="D4233" s="1" t="s">
        <v>913</v>
      </c>
      <c r="E4233" s="1">
        <v>140008</v>
      </c>
      <c r="F4233" s="1336" t="s">
        <v>123</v>
      </c>
      <c r="G4233" s="1" t="s">
        <v>32</v>
      </c>
      <c r="H4233" s="1">
        <v>418869</v>
      </c>
      <c r="I4233" s="3">
        <v>42529</v>
      </c>
      <c r="J4233" s="3">
        <v>42424</v>
      </c>
      <c r="K4233" s="3">
        <v>42522</v>
      </c>
      <c r="L4233" s="1">
        <v>221961</v>
      </c>
      <c r="M4233" s="3">
        <v>42528</v>
      </c>
      <c r="N4233" s="1" t="s">
        <v>89</v>
      </c>
      <c r="O4233" s="1">
        <v>113634</v>
      </c>
      <c r="P4233" s="1">
        <v>220</v>
      </c>
      <c r="Q4233" s="1">
        <v>369.46</v>
      </c>
      <c r="R4233" s="1337">
        <v>81281.2</v>
      </c>
      <c r="S4233" s="4">
        <v>9593.16</v>
      </c>
      <c r="T4233" s="1">
        <v>288.36700000000002</v>
      </c>
      <c r="U4233" s="1337">
        <v>63440.74</v>
      </c>
      <c r="V4233" s="1">
        <v>1.0553999999999999</v>
      </c>
      <c r="W4233" s="1336">
        <v>232.1968</v>
      </c>
      <c r="X4233" s="1">
        <v>13</v>
      </c>
      <c r="Y4233" s="1">
        <v>141</v>
      </c>
      <c r="AA4233" s="1">
        <v>401</v>
      </c>
      <c r="AB4233" s="1337">
        <v>17840.46</v>
      </c>
    </row>
    <row r="4234" spans="1:28">
      <c r="A4234" s="1336" t="s">
        <v>1843</v>
      </c>
      <c r="B4234" s="2" t="s">
        <v>2094</v>
      </c>
      <c r="C4234" s="1" t="s">
        <v>2095</v>
      </c>
      <c r="D4234" s="1" t="s">
        <v>87</v>
      </c>
      <c r="E4234" s="1">
        <v>140008</v>
      </c>
      <c r="F4234" s="1336" t="s">
        <v>123</v>
      </c>
      <c r="G4234" s="1" t="s">
        <v>32</v>
      </c>
      <c r="H4234" s="1">
        <v>418869</v>
      </c>
      <c r="I4234" s="3">
        <v>42529</v>
      </c>
      <c r="J4234" s="3">
        <v>42424</v>
      </c>
      <c r="K4234" s="3">
        <v>42522</v>
      </c>
      <c r="L4234" s="1">
        <v>221961</v>
      </c>
      <c r="M4234" s="3">
        <v>42528</v>
      </c>
      <c r="N4234" s="1" t="s">
        <v>89</v>
      </c>
      <c r="O4234" s="1">
        <v>113634</v>
      </c>
      <c r="P4234" s="1">
        <v>200</v>
      </c>
      <c r="Q4234" s="1">
        <v>99.81</v>
      </c>
      <c r="R4234" s="1337">
        <v>19962</v>
      </c>
      <c r="S4234" s="4">
        <v>1944.6</v>
      </c>
      <c r="T4234" s="1">
        <v>79.722999999999999</v>
      </c>
      <c r="U4234" s="1337">
        <v>15944.6</v>
      </c>
      <c r="V4234" s="1">
        <v>0.21820000000000001</v>
      </c>
      <c r="W4234" s="1336">
        <v>43.634</v>
      </c>
      <c r="X4234" s="1">
        <v>13</v>
      </c>
      <c r="Y4234" s="1">
        <v>141</v>
      </c>
      <c r="AA4234" s="1">
        <v>401</v>
      </c>
      <c r="AB4234" s="1337">
        <v>4017.4</v>
      </c>
    </row>
    <row r="4235" spans="1:28">
      <c r="A4235" s="1336" t="s">
        <v>1843</v>
      </c>
      <c r="B4235" s="2" t="s">
        <v>2096</v>
      </c>
      <c r="C4235" s="1" t="s">
        <v>2097</v>
      </c>
      <c r="D4235" s="1" t="s">
        <v>1785</v>
      </c>
      <c r="E4235" s="1">
        <v>140008</v>
      </c>
      <c r="F4235" s="1336" t="s">
        <v>123</v>
      </c>
      <c r="G4235" s="1" t="s">
        <v>32</v>
      </c>
      <c r="H4235" s="1">
        <v>418869</v>
      </c>
      <c r="I4235" s="3">
        <v>42529</v>
      </c>
      <c r="J4235" s="3">
        <v>42424</v>
      </c>
      <c r="K4235" s="3">
        <v>42522</v>
      </c>
      <c r="L4235" s="1">
        <v>221961</v>
      </c>
      <c r="M4235" s="3">
        <v>42528</v>
      </c>
      <c r="N4235" s="1" t="s">
        <v>89</v>
      </c>
      <c r="O4235" s="1">
        <v>113634</v>
      </c>
      <c r="P4235" s="1">
        <v>340</v>
      </c>
      <c r="Q4235" s="1">
        <v>167.21</v>
      </c>
      <c r="R4235" s="1337">
        <v>56851.4</v>
      </c>
      <c r="S4235" s="4">
        <v>6015.59</v>
      </c>
      <c r="T4235" s="1">
        <v>132.316</v>
      </c>
      <c r="U4235" s="1337">
        <v>44987.44</v>
      </c>
      <c r="V4235" s="1">
        <v>0.41149999999999998</v>
      </c>
      <c r="W4235" s="1336">
        <v>139.92359999999999</v>
      </c>
      <c r="X4235" s="1">
        <v>13</v>
      </c>
      <c r="Y4235" s="1">
        <v>141</v>
      </c>
      <c r="AA4235" s="1">
        <v>401</v>
      </c>
      <c r="AB4235" s="1337">
        <v>11863.96</v>
      </c>
    </row>
    <row r="4236" spans="1:28">
      <c r="A4236" s="1336" t="s">
        <v>2098</v>
      </c>
      <c r="B4236" s="2" t="s">
        <v>2099</v>
      </c>
      <c r="C4236" s="1" t="s">
        <v>2100</v>
      </c>
      <c r="D4236" s="1" t="s">
        <v>129</v>
      </c>
      <c r="E4236" s="1">
        <v>140083</v>
      </c>
      <c r="F4236" s="1336" t="s">
        <v>117</v>
      </c>
      <c r="G4236" s="1" t="s">
        <v>32</v>
      </c>
      <c r="H4236" s="1">
        <v>420329</v>
      </c>
      <c r="I4236" s="3">
        <v>42541</v>
      </c>
      <c r="J4236" s="3">
        <v>42412</v>
      </c>
      <c r="K4236" s="3">
        <v>42530</v>
      </c>
      <c r="L4236" s="1">
        <v>222885</v>
      </c>
      <c r="M4236" s="3">
        <v>42541</v>
      </c>
      <c r="N4236" s="1" t="s">
        <v>89</v>
      </c>
      <c r="O4236" s="1">
        <v>113330</v>
      </c>
      <c r="P4236" s="1">
        <v>4000</v>
      </c>
      <c r="Q4236" s="1">
        <v>108.58</v>
      </c>
      <c r="R4236" s="1337">
        <v>434320</v>
      </c>
      <c r="S4236" s="4">
        <v>-36962.32</v>
      </c>
      <c r="T4236" s="1">
        <v>104.26600000000001</v>
      </c>
      <c r="U4236" s="1337">
        <v>417064</v>
      </c>
      <c r="V4236" s="1">
        <v>2.8000000000000001E-2</v>
      </c>
      <c r="W4236" s="1336">
        <v>111.84</v>
      </c>
      <c r="X4236" s="1">
        <v>13</v>
      </c>
      <c r="Y4236" s="1">
        <v>141</v>
      </c>
      <c r="AA4236" s="1">
        <v>401</v>
      </c>
      <c r="AB4236" s="1337">
        <v>17256</v>
      </c>
    </row>
    <row r="4237" spans="1:28">
      <c r="A4237" s="1336" t="s">
        <v>2098</v>
      </c>
      <c r="B4237" s="2" t="s">
        <v>2101</v>
      </c>
      <c r="C4237" s="1" t="s">
        <v>2102</v>
      </c>
      <c r="D4237" s="1" t="s">
        <v>129</v>
      </c>
      <c r="E4237" s="1">
        <v>140083</v>
      </c>
      <c r="F4237" s="1336" t="s">
        <v>117</v>
      </c>
      <c r="G4237" s="1" t="s">
        <v>32</v>
      </c>
      <c r="H4237" s="1">
        <v>420329</v>
      </c>
      <c r="I4237" s="3">
        <v>42541</v>
      </c>
      <c r="J4237" s="3">
        <v>42412</v>
      </c>
      <c r="K4237" s="3">
        <v>42530</v>
      </c>
      <c r="L4237" s="1">
        <v>222885</v>
      </c>
      <c r="M4237" s="3">
        <v>42541</v>
      </c>
      <c r="N4237" s="1" t="s">
        <v>89</v>
      </c>
      <c r="O4237" s="1">
        <v>113330</v>
      </c>
      <c r="P4237" s="1">
        <v>4000</v>
      </c>
      <c r="Q4237" s="1">
        <v>109.84</v>
      </c>
      <c r="R4237" s="1337">
        <v>439360</v>
      </c>
      <c r="S4237" s="4">
        <v>-25625.96</v>
      </c>
      <c r="T4237" s="1">
        <v>102.873</v>
      </c>
      <c r="U4237" s="1337">
        <v>411492</v>
      </c>
      <c r="V4237" s="1">
        <v>4.4900000000000002E-2</v>
      </c>
      <c r="W4237" s="1336">
        <v>179.4</v>
      </c>
      <c r="X4237" s="1">
        <v>13</v>
      </c>
      <c r="Y4237" s="1">
        <v>141</v>
      </c>
      <c r="AA4237" s="1">
        <v>401</v>
      </c>
      <c r="AB4237" s="1337">
        <v>27868</v>
      </c>
    </row>
    <row r="4238" spans="1:28">
      <c r="A4238" s="1336" t="s">
        <v>2098</v>
      </c>
      <c r="B4238" s="2" t="s">
        <v>2103</v>
      </c>
      <c r="C4238" s="1" t="s">
        <v>2104</v>
      </c>
      <c r="D4238" s="1" t="s">
        <v>2105</v>
      </c>
      <c r="E4238" s="1">
        <v>140578</v>
      </c>
      <c r="F4238" s="1336" t="s">
        <v>1846</v>
      </c>
      <c r="G4238" s="1" t="s">
        <v>32</v>
      </c>
      <c r="H4238" s="1">
        <v>419403</v>
      </c>
      <c r="I4238" s="3">
        <v>42534</v>
      </c>
      <c r="J4238" s="3">
        <v>42487</v>
      </c>
      <c r="K4238" s="3">
        <v>42517</v>
      </c>
      <c r="L4238" s="1">
        <v>222302</v>
      </c>
      <c r="M4238" s="3">
        <v>42532</v>
      </c>
      <c r="N4238" s="1" t="s">
        <v>42</v>
      </c>
      <c r="O4238" s="1">
        <v>21491</v>
      </c>
      <c r="P4238" s="1">
        <v>240</v>
      </c>
      <c r="Q4238" s="1">
        <v>152</v>
      </c>
      <c r="R4238" s="1337">
        <v>36480</v>
      </c>
      <c r="S4238" s="4">
        <v>-2915.87</v>
      </c>
      <c r="T4238" s="1">
        <v>145.26499999999999</v>
      </c>
      <c r="U4238" s="1337">
        <v>34863.599999999999</v>
      </c>
      <c r="V4238" s="1">
        <v>0.60870000000000002</v>
      </c>
      <c r="W4238" s="1336">
        <v>146.0856</v>
      </c>
      <c r="X4238" s="1">
        <v>13</v>
      </c>
      <c r="Y4238" s="1">
        <v>140</v>
      </c>
      <c r="AA4238" s="1">
        <v>401</v>
      </c>
      <c r="AB4238" s="1337">
        <v>1616.4</v>
      </c>
    </row>
    <row r="4239" spans="1:28">
      <c r="A4239" s="1336" t="s">
        <v>2098</v>
      </c>
      <c r="B4239" s="2" t="s">
        <v>2106</v>
      </c>
      <c r="C4239" s="1" t="s">
        <v>2107</v>
      </c>
      <c r="D4239" s="1" t="s">
        <v>116</v>
      </c>
      <c r="E4239" s="1">
        <v>140578</v>
      </c>
      <c r="F4239" s="1336" t="s">
        <v>1846</v>
      </c>
      <c r="G4239" s="1" t="s">
        <v>32</v>
      </c>
      <c r="H4239" s="1">
        <v>419421</v>
      </c>
      <c r="I4239" s="3">
        <v>42534</v>
      </c>
      <c r="J4239" s="3">
        <v>42487</v>
      </c>
      <c r="K4239" s="3">
        <v>42517</v>
      </c>
      <c r="L4239" s="1">
        <v>222301</v>
      </c>
      <c r="M4239" s="3">
        <v>42532</v>
      </c>
      <c r="N4239" s="1" t="s">
        <v>42</v>
      </c>
      <c r="O4239" s="1">
        <v>21491</v>
      </c>
      <c r="P4239" s="1">
        <v>100</v>
      </c>
      <c r="Q4239" s="1">
        <v>369</v>
      </c>
      <c r="R4239" s="1337">
        <v>36900</v>
      </c>
      <c r="S4239" s="4">
        <v>-3381.45</v>
      </c>
      <c r="T4239" s="1">
        <v>356.47300000000001</v>
      </c>
      <c r="U4239" s="1337">
        <v>35647.300000000003</v>
      </c>
      <c r="V4239" s="1">
        <v>1.6560999999999999</v>
      </c>
      <c r="W4239" s="1336">
        <v>165.60499999999999</v>
      </c>
      <c r="X4239" s="1">
        <v>13</v>
      </c>
      <c r="Y4239" s="1">
        <v>140</v>
      </c>
      <c r="AA4239" s="1">
        <v>401</v>
      </c>
      <c r="AB4239" s="1337">
        <v>1252.7</v>
      </c>
    </row>
    <row r="4240" spans="1:28">
      <c r="A4240" s="1336" t="s">
        <v>2098</v>
      </c>
      <c r="B4240" s="2" t="s">
        <v>2108</v>
      </c>
      <c r="C4240" s="1" t="s">
        <v>2109</v>
      </c>
      <c r="D4240" s="1" t="s">
        <v>129</v>
      </c>
      <c r="E4240" s="1">
        <v>140083</v>
      </c>
      <c r="F4240" s="1336" t="s">
        <v>117</v>
      </c>
      <c r="G4240" s="1" t="s">
        <v>32</v>
      </c>
      <c r="H4240" s="1">
        <v>418538</v>
      </c>
      <c r="I4240" s="3">
        <v>42527</v>
      </c>
      <c r="J4240" s="3">
        <v>42515</v>
      </c>
      <c r="K4240" s="3">
        <v>42546</v>
      </c>
      <c r="L4240" s="1">
        <v>221793</v>
      </c>
      <c r="M4240" s="3">
        <v>42526</v>
      </c>
      <c r="N4240" s="1" t="s">
        <v>89</v>
      </c>
      <c r="O4240" s="1">
        <v>116472</v>
      </c>
      <c r="P4240" s="1">
        <v>2000</v>
      </c>
      <c r="Q4240" s="1">
        <v>51.84</v>
      </c>
      <c r="R4240" s="1337">
        <v>103680</v>
      </c>
      <c r="S4240" s="4">
        <v>-22956.84</v>
      </c>
      <c r="T4240" s="1">
        <v>56.033999999999999</v>
      </c>
      <c r="U4240" s="1337">
        <v>112068</v>
      </c>
      <c r="V4240" s="1">
        <v>0.17430000000000001</v>
      </c>
      <c r="W4240" s="1336">
        <v>348.64</v>
      </c>
      <c r="X4240" s="1">
        <v>13</v>
      </c>
      <c r="Y4240" s="1">
        <v>141</v>
      </c>
      <c r="AA4240" s="1">
        <v>401</v>
      </c>
      <c r="AB4240" s="1337">
        <v>-8388</v>
      </c>
    </row>
    <row r="4241" spans="1:28">
      <c r="A4241" s="1336" t="s">
        <v>2098</v>
      </c>
      <c r="B4241" s="2" t="s">
        <v>2110</v>
      </c>
      <c r="C4241" s="1" t="s">
        <v>2111</v>
      </c>
      <c r="D4241" s="1" t="s">
        <v>65</v>
      </c>
      <c r="E4241" s="1">
        <v>140083</v>
      </c>
      <c r="F4241" s="1336" t="s">
        <v>117</v>
      </c>
      <c r="G4241" s="1" t="s">
        <v>32</v>
      </c>
      <c r="H4241" s="1">
        <v>419822</v>
      </c>
      <c r="I4241" s="3">
        <v>42536</v>
      </c>
      <c r="J4241" s="3">
        <v>42515</v>
      </c>
      <c r="K4241" s="3">
        <v>42546</v>
      </c>
      <c r="L4241" s="1">
        <v>222556</v>
      </c>
      <c r="M4241" s="3">
        <v>42535</v>
      </c>
      <c r="N4241" s="1" t="s">
        <v>89</v>
      </c>
      <c r="O4241" s="1">
        <v>116472</v>
      </c>
      <c r="P4241" s="1">
        <v>1000</v>
      </c>
      <c r="Q4241" s="1">
        <v>71.290000000000006</v>
      </c>
      <c r="R4241" s="1337">
        <v>71290</v>
      </c>
      <c r="S4241" s="4">
        <v>-13765.1</v>
      </c>
      <c r="T4241" s="1">
        <v>75.27</v>
      </c>
      <c r="U4241" s="1337">
        <v>75270</v>
      </c>
      <c r="V4241" s="1">
        <v>0.26150000000000001</v>
      </c>
      <c r="W4241" s="1336">
        <v>261.48</v>
      </c>
      <c r="X4241" s="1">
        <v>13</v>
      </c>
      <c r="Y4241" s="1">
        <v>141</v>
      </c>
      <c r="AA4241" s="1">
        <v>401</v>
      </c>
      <c r="AB4241" s="1337">
        <v>-3980</v>
      </c>
    </row>
    <row r="4242" spans="1:28">
      <c r="A4242" s="1336" t="s">
        <v>2098</v>
      </c>
      <c r="B4242" s="2" t="s">
        <v>2112</v>
      </c>
      <c r="C4242" s="1" t="s">
        <v>2111</v>
      </c>
      <c r="D4242" s="1" t="s">
        <v>2113</v>
      </c>
      <c r="E4242" s="1">
        <v>140083</v>
      </c>
      <c r="F4242" s="1336" t="s">
        <v>117</v>
      </c>
      <c r="G4242" s="1" t="s">
        <v>32</v>
      </c>
      <c r="H4242" s="1">
        <v>420256</v>
      </c>
      <c r="I4242" s="3">
        <v>42541</v>
      </c>
      <c r="J4242" s="3">
        <v>42522</v>
      </c>
      <c r="K4242" s="3">
        <v>42546</v>
      </c>
      <c r="L4242" s="1">
        <v>222832</v>
      </c>
      <c r="M4242" s="3">
        <v>42541</v>
      </c>
      <c r="N4242" s="1" t="s">
        <v>89</v>
      </c>
      <c r="O4242" s="1">
        <v>116708</v>
      </c>
      <c r="P4242" s="1">
        <v>1090</v>
      </c>
      <c r="Q4242" s="1">
        <v>71.290000000000006</v>
      </c>
      <c r="R4242" s="1337">
        <v>77706.100000000006</v>
      </c>
      <c r="S4242" s="4">
        <v>-15003.96</v>
      </c>
      <c r="T4242" s="1">
        <v>75.27</v>
      </c>
      <c r="U4242" s="1337">
        <v>82044.3</v>
      </c>
      <c r="V4242" s="1">
        <v>0.26150000000000001</v>
      </c>
      <c r="W4242" s="1336">
        <v>285.01319999999998</v>
      </c>
      <c r="X4242" s="1">
        <v>13</v>
      </c>
      <c r="Y4242" s="1">
        <v>141</v>
      </c>
      <c r="AA4242" s="1">
        <v>401</v>
      </c>
      <c r="AB4242" s="1337">
        <v>-4338.2</v>
      </c>
    </row>
    <row r="4243" spans="1:28">
      <c r="A4243" s="1336" t="s">
        <v>2098</v>
      </c>
      <c r="B4243" s="2" t="s">
        <v>2114</v>
      </c>
      <c r="C4243" s="1" t="s">
        <v>2111</v>
      </c>
      <c r="D4243" s="1" t="s">
        <v>129</v>
      </c>
      <c r="E4243" s="1">
        <v>140083</v>
      </c>
      <c r="F4243" s="1336" t="s">
        <v>117</v>
      </c>
      <c r="G4243" s="1" t="s">
        <v>32</v>
      </c>
      <c r="H4243" s="1">
        <v>420332</v>
      </c>
      <c r="I4243" s="3">
        <v>42541</v>
      </c>
      <c r="J4243" s="3">
        <v>42515</v>
      </c>
      <c r="K4243" s="3">
        <v>42546</v>
      </c>
      <c r="L4243" s="1">
        <v>222879</v>
      </c>
      <c r="M4243" s="3">
        <v>42541</v>
      </c>
      <c r="N4243" s="1" t="s">
        <v>89</v>
      </c>
      <c r="O4243" s="1">
        <v>116472</v>
      </c>
      <c r="P4243" s="1">
        <v>2000</v>
      </c>
      <c r="Q4243" s="1">
        <v>71.290000000000006</v>
      </c>
      <c r="R4243" s="1337">
        <v>142580</v>
      </c>
      <c r="S4243" s="4">
        <v>-27530.2</v>
      </c>
      <c r="T4243" s="1">
        <v>75.27</v>
      </c>
      <c r="U4243" s="1337">
        <v>150540</v>
      </c>
      <c r="V4243" s="1">
        <v>0.26150000000000001</v>
      </c>
      <c r="W4243" s="1336">
        <v>522.96</v>
      </c>
      <c r="X4243" s="1">
        <v>13</v>
      </c>
      <c r="Y4243" s="1">
        <v>141</v>
      </c>
      <c r="AA4243" s="1">
        <v>401</v>
      </c>
      <c r="AB4243" s="1337">
        <v>-7960</v>
      </c>
    </row>
    <row r="4244" spans="1:28">
      <c r="A4244" s="1336" t="s">
        <v>2098</v>
      </c>
      <c r="B4244" s="2" t="s">
        <v>2115</v>
      </c>
      <c r="C4244" s="1" t="s">
        <v>2116</v>
      </c>
      <c r="D4244" s="1" t="s">
        <v>905</v>
      </c>
      <c r="E4244" s="1">
        <v>140083</v>
      </c>
      <c r="F4244" s="1336" t="s">
        <v>117</v>
      </c>
      <c r="G4244" s="1" t="s">
        <v>32</v>
      </c>
      <c r="H4244" s="1">
        <v>420178</v>
      </c>
      <c r="I4244" s="3">
        <v>42538</v>
      </c>
      <c r="J4244" s="3">
        <v>42517</v>
      </c>
      <c r="K4244" s="3">
        <v>42546</v>
      </c>
      <c r="L4244" s="1">
        <v>222769</v>
      </c>
      <c r="M4244" s="3">
        <v>42537</v>
      </c>
      <c r="N4244" s="1" t="s">
        <v>89</v>
      </c>
      <c r="O4244" s="1">
        <v>116551</v>
      </c>
      <c r="P4244" s="1">
        <v>700</v>
      </c>
      <c r="Q4244" s="1">
        <v>94.42</v>
      </c>
      <c r="R4244" s="1337">
        <v>66094</v>
      </c>
      <c r="S4244" s="4">
        <v>-13939.38</v>
      </c>
      <c r="T4244" s="1">
        <v>101.18</v>
      </c>
      <c r="U4244" s="1337">
        <v>70826</v>
      </c>
      <c r="V4244" s="1">
        <v>0.34899999999999998</v>
      </c>
      <c r="W4244" s="1336">
        <v>244.286</v>
      </c>
      <c r="X4244" s="1">
        <v>13</v>
      </c>
      <c r="Y4244" s="1">
        <v>141</v>
      </c>
      <c r="AA4244" s="1">
        <v>401</v>
      </c>
      <c r="AB4244" s="1337">
        <v>-4732</v>
      </c>
    </row>
    <row r="4245" spans="1:28">
      <c r="A4245" s="1336" t="s">
        <v>2098</v>
      </c>
      <c r="B4245" s="2" t="s">
        <v>2117</v>
      </c>
      <c r="C4245" s="1" t="s">
        <v>2116</v>
      </c>
      <c r="D4245" s="1" t="s">
        <v>65</v>
      </c>
      <c r="E4245" s="1">
        <v>140083</v>
      </c>
      <c r="F4245" s="1336" t="s">
        <v>117</v>
      </c>
      <c r="G4245" s="1" t="s">
        <v>32</v>
      </c>
      <c r="H4245" s="1">
        <v>418507</v>
      </c>
      <c r="I4245" s="3">
        <v>42527</v>
      </c>
      <c r="J4245" s="3">
        <v>42515</v>
      </c>
      <c r="K4245" s="3">
        <v>42536</v>
      </c>
      <c r="L4245" s="1">
        <v>221817</v>
      </c>
      <c r="M4245" s="3">
        <v>42526</v>
      </c>
      <c r="N4245" s="1" t="s">
        <v>89</v>
      </c>
      <c r="O4245" s="1">
        <v>116464</v>
      </c>
      <c r="P4245" s="1">
        <v>1000</v>
      </c>
      <c r="Q4245" s="1">
        <v>96.78</v>
      </c>
      <c r="R4245" s="1337">
        <v>96780</v>
      </c>
      <c r="S4245" s="4">
        <v>-17553.400000000001</v>
      </c>
      <c r="T4245" s="1">
        <v>101.18</v>
      </c>
      <c r="U4245" s="1337">
        <v>101180</v>
      </c>
      <c r="V4245" s="1">
        <v>0.34899999999999998</v>
      </c>
      <c r="W4245" s="1336">
        <v>348.98</v>
      </c>
      <c r="X4245" s="1">
        <v>13</v>
      </c>
      <c r="Y4245" s="1">
        <v>141</v>
      </c>
      <c r="AA4245" s="1">
        <v>401</v>
      </c>
      <c r="AB4245" s="1337">
        <v>-4400</v>
      </c>
    </row>
    <row r="4246" spans="1:28">
      <c r="A4246" s="1336" t="s">
        <v>2098</v>
      </c>
      <c r="B4246" s="2" t="s">
        <v>2117</v>
      </c>
      <c r="C4246" s="1" t="s">
        <v>2116</v>
      </c>
      <c r="D4246" s="1" t="s">
        <v>65</v>
      </c>
      <c r="E4246" s="1">
        <v>130023</v>
      </c>
      <c r="F4246" s="1336" t="s">
        <v>153</v>
      </c>
      <c r="G4246" s="1" t="s">
        <v>32</v>
      </c>
      <c r="H4246" s="1">
        <v>419604</v>
      </c>
      <c r="I4246" s="3">
        <v>42535</v>
      </c>
      <c r="J4246" s="3">
        <v>42523</v>
      </c>
      <c r="K4246" s="3">
        <v>42546</v>
      </c>
      <c r="N4246" s="1" t="s">
        <v>89</v>
      </c>
      <c r="O4246" s="1">
        <v>116760</v>
      </c>
      <c r="P4246" s="1">
        <v>1000</v>
      </c>
      <c r="Q4246" s="1">
        <v>97.15</v>
      </c>
      <c r="R4246" s="1337">
        <v>97150</v>
      </c>
      <c r="S4246" s="4">
        <v>-17183.400000000001</v>
      </c>
      <c r="T4246" s="1">
        <v>101.18</v>
      </c>
      <c r="U4246" s="1337">
        <v>101180</v>
      </c>
      <c r="V4246" s="1">
        <v>0.34899999999999998</v>
      </c>
      <c r="W4246" s="1336">
        <v>348.98</v>
      </c>
      <c r="X4246" s="1">
        <v>13</v>
      </c>
      <c r="Y4246" s="1">
        <v>130</v>
      </c>
      <c r="AA4246" s="1">
        <v>401</v>
      </c>
      <c r="AB4246" s="1337">
        <v>-4030</v>
      </c>
    </row>
    <row r="4247" spans="1:28">
      <c r="A4247" s="1336" t="s">
        <v>2098</v>
      </c>
      <c r="B4247" s="2" t="s">
        <v>2118</v>
      </c>
      <c r="C4247" s="1" t="s">
        <v>2116</v>
      </c>
      <c r="D4247" s="1" t="s">
        <v>467</v>
      </c>
      <c r="E4247" s="1">
        <v>140083</v>
      </c>
      <c r="F4247" s="1336" t="s">
        <v>117</v>
      </c>
      <c r="G4247" s="1" t="s">
        <v>32</v>
      </c>
      <c r="H4247" s="1">
        <v>420130</v>
      </c>
      <c r="I4247" s="3">
        <v>42538</v>
      </c>
      <c r="J4247" s="3">
        <v>42516</v>
      </c>
      <c r="K4247" s="3">
        <v>42546</v>
      </c>
      <c r="L4247" s="1">
        <v>222706</v>
      </c>
      <c r="M4247" s="3">
        <v>42537</v>
      </c>
      <c r="N4247" s="1" t="s">
        <v>89</v>
      </c>
      <c r="O4247" s="1">
        <v>116504</v>
      </c>
      <c r="P4247" s="1">
        <v>1500</v>
      </c>
      <c r="Q4247" s="1">
        <v>96.78</v>
      </c>
      <c r="R4247" s="1337">
        <v>145170</v>
      </c>
      <c r="S4247" s="4">
        <v>-26330.1</v>
      </c>
      <c r="T4247" s="1">
        <v>101.18</v>
      </c>
      <c r="U4247" s="1337">
        <v>151770</v>
      </c>
      <c r="V4247" s="1">
        <v>0.34899999999999998</v>
      </c>
      <c r="W4247" s="1336">
        <v>523.47</v>
      </c>
      <c r="X4247" s="1">
        <v>13</v>
      </c>
      <c r="Y4247" s="1">
        <v>141</v>
      </c>
      <c r="AA4247" s="1">
        <v>401</v>
      </c>
      <c r="AB4247" s="1337">
        <v>-6600</v>
      </c>
    </row>
    <row r="4248" spans="1:28">
      <c r="A4248" s="1336" t="s">
        <v>2098</v>
      </c>
      <c r="B4248" s="2" t="s">
        <v>2119</v>
      </c>
      <c r="C4248" s="1" t="s">
        <v>2116</v>
      </c>
      <c r="D4248" s="1" t="s">
        <v>129</v>
      </c>
      <c r="E4248" s="1">
        <v>140083</v>
      </c>
      <c r="F4248" s="1336" t="s">
        <v>117</v>
      </c>
      <c r="G4248" s="1" t="s">
        <v>32</v>
      </c>
      <c r="H4248" s="1">
        <v>418507</v>
      </c>
      <c r="I4248" s="3">
        <v>42527</v>
      </c>
      <c r="J4248" s="3">
        <v>42515</v>
      </c>
      <c r="K4248" s="3">
        <v>42536</v>
      </c>
      <c r="L4248" s="1">
        <v>221817</v>
      </c>
      <c r="M4248" s="3">
        <v>42526</v>
      </c>
      <c r="N4248" s="1" t="s">
        <v>89</v>
      </c>
      <c r="O4248" s="1">
        <v>116464</v>
      </c>
      <c r="P4248" s="1">
        <v>2000</v>
      </c>
      <c r="Q4248" s="1">
        <v>96.78</v>
      </c>
      <c r="R4248" s="1337">
        <v>193560</v>
      </c>
      <c r="S4248" s="4">
        <v>-35106.800000000003</v>
      </c>
      <c r="T4248" s="1">
        <v>101.18</v>
      </c>
      <c r="U4248" s="1337">
        <v>202360</v>
      </c>
      <c r="V4248" s="1">
        <v>0.34899999999999998</v>
      </c>
      <c r="W4248" s="1336">
        <v>697.96</v>
      </c>
      <c r="X4248" s="1">
        <v>13</v>
      </c>
      <c r="Y4248" s="1">
        <v>141</v>
      </c>
      <c r="AA4248" s="1">
        <v>401</v>
      </c>
      <c r="AB4248" s="1337">
        <v>-8800</v>
      </c>
    </row>
    <row r="4249" spans="1:28">
      <c r="A4249" s="1336" t="s">
        <v>2098</v>
      </c>
      <c r="B4249" s="2" t="s">
        <v>2120</v>
      </c>
      <c r="C4249" s="1" t="s">
        <v>2121</v>
      </c>
      <c r="D4249" s="1" t="s">
        <v>87</v>
      </c>
      <c r="E4249" s="1">
        <v>142059</v>
      </c>
      <c r="F4249" s="1336" t="s">
        <v>1443</v>
      </c>
      <c r="G4249" s="1" t="s">
        <v>32</v>
      </c>
      <c r="H4249" s="1">
        <v>420504</v>
      </c>
      <c r="I4249" s="3">
        <v>42528</v>
      </c>
      <c r="J4249" s="3">
        <v>42461</v>
      </c>
      <c r="K4249" s="3">
        <v>42472</v>
      </c>
      <c r="N4249" s="1" t="s">
        <v>56</v>
      </c>
      <c r="O4249" s="1">
        <v>5964</v>
      </c>
      <c r="P4249" s="1">
        <v>200</v>
      </c>
      <c r="Q4249" s="1">
        <v>114.7103</v>
      </c>
      <c r="R4249" s="1337">
        <v>22942.06</v>
      </c>
      <c r="S4249" s="1">
        <v>75.38</v>
      </c>
      <c r="T4249" s="1">
        <v>101.18</v>
      </c>
      <c r="U4249" s="1337">
        <v>20236</v>
      </c>
      <c r="V4249" s="1">
        <v>0.34899999999999998</v>
      </c>
      <c r="W4249" s="1336">
        <v>69.796000000000006</v>
      </c>
      <c r="X4249" s="1">
        <v>13</v>
      </c>
      <c r="Y4249" s="1">
        <v>144</v>
      </c>
      <c r="AA4249" s="1">
        <v>401</v>
      </c>
      <c r="AB4249" s="1337">
        <v>2706.06</v>
      </c>
    </row>
    <row r="4250" spans="1:28">
      <c r="A4250" s="1336" t="s">
        <v>2098</v>
      </c>
      <c r="B4250" s="2" t="s">
        <v>2122</v>
      </c>
      <c r="C4250" s="1" t="s">
        <v>2123</v>
      </c>
      <c r="D4250" s="1" t="s">
        <v>87</v>
      </c>
      <c r="E4250" s="1">
        <v>130375</v>
      </c>
      <c r="F4250" s="1336" t="s">
        <v>458</v>
      </c>
      <c r="G4250" s="1" t="s">
        <v>32</v>
      </c>
      <c r="H4250" s="1">
        <v>420050</v>
      </c>
      <c r="I4250" s="3">
        <v>42537</v>
      </c>
      <c r="J4250" s="3">
        <v>42527</v>
      </c>
      <c r="K4250" s="3">
        <v>42548</v>
      </c>
      <c r="L4250" s="1">
        <v>222612</v>
      </c>
      <c r="M4250" s="3">
        <v>42536</v>
      </c>
      <c r="N4250" s="1" t="s">
        <v>89</v>
      </c>
      <c r="O4250" s="1">
        <v>116836</v>
      </c>
      <c r="P4250" s="1">
        <v>200</v>
      </c>
      <c r="Q4250" s="1">
        <v>54.37</v>
      </c>
      <c r="R4250" s="1337">
        <v>10874</v>
      </c>
      <c r="S4250" s="4">
        <v>-1789.68</v>
      </c>
      <c r="T4250" s="1">
        <v>56.033999999999999</v>
      </c>
      <c r="U4250" s="1337">
        <v>11206.8</v>
      </c>
      <c r="V4250" s="1">
        <v>0.17430000000000001</v>
      </c>
      <c r="W4250" s="1336">
        <v>34.863999999999997</v>
      </c>
      <c r="X4250" s="1">
        <v>13</v>
      </c>
      <c r="Y4250" s="1">
        <v>135</v>
      </c>
      <c r="Z4250" s="1" t="s">
        <v>259</v>
      </c>
      <c r="AA4250" s="1">
        <v>401</v>
      </c>
      <c r="AB4250" s="1336">
        <v>-332.8</v>
      </c>
    </row>
    <row r="4251" spans="1:28">
      <c r="A4251" s="1336" t="s">
        <v>2098</v>
      </c>
      <c r="B4251" s="2" t="s">
        <v>2124</v>
      </c>
      <c r="C4251" s="1" t="s">
        <v>2123</v>
      </c>
      <c r="D4251" s="1" t="s">
        <v>65</v>
      </c>
      <c r="E4251" s="1">
        <v>140008</v>
      </c>
      <c r="F4251" s="1336" t="s">
        <v>123</v>
      </c>
      <c r="G4251" s="1" t="s">
        <v>32</v>
      </c>
      <c r="H4251" s="1">
        <v>419843</v>
      </c>
      <c r="I4251" s="3">
        <v>42536</v>
      </c>
      <c r="J4251" s="3">
        <v>42522</v>
      </c>
      <c r="K4251" s="3">
        <v>42545</v>
      </c>
      <c r="L4251" s="1">
        <v>222591</v>
      </c>
      <c r="M4251" s="3">
        <v>42536</v>
      </c>
      <c r="N4251" s="1" t="s">
        <v>89</v>
      </c>
      <c r="O4251" s="1">
        <v>116686</v>
      </c>
      <c r="P4251" s="1">
        <v>1000</v>
      </c>
      <c r="Q4251" s="1">
        <v>51.84</v>
      </c>
      <c r="R4251" s="1337">
        <v>51840</v>
      </c>
      <c r="S4251" s="4">
        <v>-11478.42</v>
      </c>
      <c r="T4251" s="1">
        <v>56.033999999999999</v>
      </c>
      <c r="U4251" s="1337">
        <v>56034</v>
      </c>
      <c r="V4251" s="1">
        <v>0.17430000000000001</v>
      </c>
      <c r="W4251" s="1336">
        <v>174.32</v>
      </c>
      <c r="X4251" s="1">
        <v>13</v>
      </c>
      <c r="Y4251" s="1">
        <v>141</v>
      </c>
      <c r="AA4251" s="1">
        <v>401</v>
      </c>
      <c r="AB4251" s="1337">
        <v>-4194</v>
      </c>
    </row>
    <row r="4252" spans="1:28">
      <c r="A4252" s="1336" t="s">
        <v>2098</v>
      </c>
      <c r="B4252" s="2" t="s">
        <v>2125</v>
      </c>
      <c r="C4252" s="1" t="s">
        <v>2126</v>
      </c>
      <c r="D4252" s="1" t="s">
        <v>65</v>
      </c>
      <c r="E4252" s="1">
        <v>140008</v>
      </c>
      <c r="F4252" s="1336" t="s">
        <v>123</v>
      </c>
      <c r="G4252" s="1" t="s">
        <v>32</v>
      </c>
      <c r="H4252" s="1">
        <v>420928</v>
      </c>
      <c r="I4252" s="3">
        <v>42544</v>
      </c>
      <c r="J4252" s="3">
        <v>42544</v>
      </c>
      <c r="K4252" s="3">
        <v>42545</v>
      </c>
      <c r="L4252" s="1">
        <v>223103</v>
      </c>
      <c r="M4252" s="3">
        <v>42544</v>
      </c>
      <c r="N4252" s="1" t="s">
        <v>89</v>
      </c>
      <c r="O4252" s="1">
        <v>117419</v>
      </c>
      <c r="P4252" s="1">
        <v>1000</v>
      </c>
      <c r="Q4252" s="1">
        <v>71.290000000000006</v>
      </c>
      <c r="R4252" s="1337">
        <v>71290</v>
      </c>
      <c r="S4252" s="4">
        <v>-13765.1</v>
      </c>
      <c r="T4252" s="1">
        <v>75.27</v>
      </c>
      <c r="U4252" s="1337">
        <v>75270</v>
      </c>
      <c r="V4252" s="1">
        <v>0.26150000000000001</v>
      </c>
      <c r="W4252" s="1336">
        <v>261.48</v>
      </c>
      <c r="X4252" s="1">
        <v>13</v>
      </c>
      <c r="Y4252" s="1">
        <v>141</v>
      </c>
      <c r="AA4252" s="1">
        <v>401</v>
      </c>
      <c r="AB4252" s="1337">
        <v>-3980</v>
      </c>
    </row>
    <row r="4253" spans="1:28">
      <c r="A4253" s="1336" t="s">
        <v>2098</v>
      </c>
      <c r="B4253" s="2" t="s">
        <v>2127</v>
      </c>
      <c r="C4253" s="1" t="s">
        <v>2126</v>
      </c>
      <c r="D4253" s="1" t="s">
        <v>129</v>
      </c>
      <c r="E4253" s="1">
        <v>140008</v>
      </c>
      <c r="F4253" s="1336" t="s">
        <v>123</v>
      </c>
      <c r="G4253" s="1" t="s">
        <v>32</v>
      </c>
      <c r="H4253" s="1">
        <v>418298</v>
      </c>
      <c r="I4253" s="3">
        <v>42524</v>
      </c>
      <c r="J4253" s="3">
        <v>42522</v>
      </c>
      <c r="K4253" s="3">
        <v>42527</v>
      </c>
      <c r="L4253" s="1">
        <v>221671</v>
      </c>
      <c r="M4253" s="3">
        <v>42524</v>
      </c>
      <c r="N4253" s="1" t="s">
        <v>89</v>
      </c>
      <c r="O4253" s="1">
        <v>116686</v>
      </c>
      <c r="P4253" s="1">
        <v>2000</v>
      </c>
      <c r="Q4253" s="1">
        <v>71.290000000000006</v>
      </c>
      <c r="R4253" s="1337">
        <v>142580</v>
      </c>
      <c r="S4253" s="4">
        <v>-27530.2</v>
      </c>
      <c r="T4253" s="1">
        <v>75.27</v>
      </c>
      <c r="U4253" s="1337">
        <v>150540</v>
      </c>
      <c r="V4253" s="1">
        <v>0.26150000000000001</v>
      </c>
      <c r="W4253" s="1336">
        <v>522.96</v>
      </c>
      <c r="X4253" s="1">
        <v>13</v>
      </c>
      <c r="Y4253" s="1">
        <v>141</v>
      </c>
      <c r="AA4253" s="1">
        <v>401</v>
      </c>
      <c r="AB4253" s="1337">
        <v>-7960</v>
      </c>
    </row>
    <row r="4254" spans="1:28">
      <c r="A4254" s="1336" t="s">
        <v>2098</v>
      </c>
      <c r="B4254" s="2" t="s">
        <v>2127</v>
      </c>
      <c r="C4254" s="1" t="s">
        <v>2126</v>
      </c>
      <c r="D4254" s="1" t="s">
        <v>129</v>
      </c>
      <c r="E4254" s="1">
        <v>140008</v>
      </c>
      <c r="F4254" s="1336" t="s">
        <v>123</v>
      </c>
      <c r="G4254" s="1" t="s">
        <v>32</v>
      </c>
      <c r="H4254" s="1">
        <v>419424</v>
      </c>
      <c r="I4254" s="3">
        <v>42534</v>
      </c>
      <c r="J4254" s="3">
        <v>42514</v>
      </c>
      <c r="K4254" s="3">
        <v>42514</v>
      </c>
      <c r="L4254" s="1">
        <v>222380</v>
      </c>
      <c r="M4254" s="3">
        <v>42534</v>
      </c>
      <c r="N4254" s="1" t="s">
        <v>89</v>
      </c>
      <c r="O4254" s="1">
        <v>116367</v>
      </c>
      <c r="P4254" s="1">
        <v>4000</v>
      </c>
      <c r="Q4254" s="1">
        <v>72.3</v>
      </c>
      <c r="R4254" s="1337">
        <v>289200</v>
      </c>
      <c r="S4254" s="4">
        <v>-51020.4</v>
      </c>
      <c r="T4254" s="1">
        <v>75.27</v>
      </c>
      <c r="U4254" s="1337">
        <v>301080</v>
      </c>
      <c r="V4254" s="1">
        <v>0.26150000000000001</v>
      </c>
      <c r="W4254" s="1337">
        <v>1045.92</v>
      </c>
      <c r="X4254" s="1">
        <v>13</v>
      </c>
      <c r="Y4254" s="1">
        <v>141</v>
      </c>
      <c r="AA4254" s="1">
        <v>401</v>
      </c>
      <c r="AB4254" s="1337">
        <v>-11880</v>
      </c>
    </row>
    <row r="4255" spans="1:28">
      <c r="A4255" s="1336" t="s">
        <v>2098</v>
      </c>
      <c r="B4255" s="2" t="s">
        <v>2127</v>
      </c>
      <c r="C4255" s="1" t="s">
        <v>2126</v>
      </c>
      <c r="D4255" s="1" t="s">
        <v>129</v>
      </c>
      <c r="E4255" s="1">
        <v>140008</v>
      </c>
      <c r="F4255" s="1336" t="s">
        <v>123</v>
      </c>
      <c r="G4255" s="1" t="s">
        <v>32</v>
      </c>
      <c r="H4255" s="1">
        <v>419443</v>
      </c>
      <c r="I4255" s="3">
        <v>42534</v>
      </c>
      <c r="J4255" s="3">
        <v>42523</v>
      </c>
      <c r="K4255" s="3">
        <v>42523</v>
      </c>
      <c r="L4255" s="1">
        <v>222378</v>
      </c>
      <c r="M4255" s="3">
        <v>42534</v>
      </c>
      <c r="N4255" s="1" t="s">
        <v>89</v>
      </c>
      <c r="O4255" s="1">
        <v>116763</v>
      </c>
      <c r="P4255" s="1">
        <v>2000</v>
      </c>
      <c r="Q4255" s="1">
        <v>71.290000000000006</v>
      </c>
      <c r="R4255" s="1337">
        <v>142580</v>
      </c>
      <c r="S4255" s="4">
        <v>-27530.2</v>
      </c>
      <c r="T4255" s="1">
        <v>75.27</v>
      </c>
      <c r="U4255" s="1337">
        <v>150540</v>
      </c>
      <c r="V4255" s="1">
        <v>0.26150000000000001</v>
      </c>
      <c r="W4255" s="1336">
        <v>522.96</v>
      </c>
      <c r="X4255" s="1">
        <v>13</v>
      </c>
      <c r="Y4255" s="1">
        <v>141</v>
      </c>
      <c r="AA4255" s="1">
        <v>401</v>
      </c>
      <c r="AB4255" s="1337">
        <v>-7960</v>
      </c>
    </row>
    <row r="4256" spans="1:28">
      <c r="A4256" s="1336" t="s">
        <v>2098</v>
      </c>
      <c r="B4256" s="2" t="s">
        <v>2127</v>
      </c>
      <c r="C4256" s="1" t="s">
        <v>2126</v>
      </c>
      <c r="D4256" s="1" t="s">
        <v>129</v>
      </c>
      <c r="E4256" s="1">
        <v>130001</v>
      </c>
      <c r="F4256" s="1336" t="s">
        <v>132</v>
      </c>
      <c r="G4256" s="1" t="s">
        <v>32</v>
      </c>
      <c r="H4256" s="1">
        <v>419579</v>
      </c>
      <c r="I4256" s="3">
        <v>42535</v>
      </c>
      <c r="J4256" s="3">
        <v>42528</v>
      </c>
      <c r="K4256" s="3">
        <v>42529</v>
      </c>
      <c r="N4256" s="1" t="s">
        <v>89</v>
      </c>
      <c r="O4256" s="1">
        <v>116933</v>
      </c>
      <c r="P4256" s="1">
        <v>2000</v>
      </c>
      <c r="Q4256" s="1">
        <v>71.290000000000006</v>
      </c>
      <c r="R4256" s="1337">
        <v>142580</v>
      </c>
      <c r="S4256" s="4">
        <v>-27530.2</v>
      </c>
      <c r="T4256" s="1">
        <v>75.27</v>
      </c>
      <c r="U4256" s="1337">
        <v>150540</v>
      </c>
      <c r="V4256" s="1">
        <v>0.26150000000000001</v>
      </c>
      <c r="W4256" s="1336">
        <v>522.96</v>
      </c>
      <c r="X4256" s="1">
        <v>13</v>
      </c>
      <c r="Y4256" s="1">
        <v>130</v>
      </c>
      <c r="AA4256" s="1">
        <v>401</v>
      </c>
      <c r="AB4256" s="1337">
        <v>-7960</v>
      </c>
    </row>
    <row r="4257" spans="1:28">
      <c r="A4257" s="1336" t="s">
        <v>2098</v>
      </c>
      <c r="B4257" s="2" t="s">
        <v>2128</v>
      </c>
      <c r="C4257" s="1" t="s">
        <v>2129</v>
      </c>
      <c r="D4257" s="1" t="s">
        <v>116</v>
      </c>
      <c r="E4257" s="1">
        <v>130361</v>
      </c>
      <c r="F4257" s="1336" t="s">
        <v>167</v>
      </c>
      <c r="G4257" s="1" t="s">
        <v>32</v>
      </c>
      <c r="H4257" s="1">
        <v>421374</v>
      </c>
      <c r="I4257" s="3">
        <v>42549</v>
      </c>
      <c r="J4257" s="3">
        <v>42534</v>
      </c>
      <c r="K4257" s="3">
        <v>42556</v>
      </c>
      <c r="L4257" s="1">
        <v>223329</v>
      </c>
      <c r="M4257" s="3">
        <v>42549</v>
      </c>
      <c r="N4257" s="1" t="s">
        <v>89</v>
      </c>
      <c r="O4257" s="1">
        <v>117157</v>
      </c>
      <c r="P4257" s="1">
        <v>100</v>
      </c>
      <c r="Q4257" s="1">
        <v>96.78</v>
      </c>
      <c r="R4257" s="1337">
        <v>9678</v>
      </c>
      <c r="S4257" s="4">
        <v>-1755.34</v>
      </c>
      <c r="T4257" s="1">
        <v>101.18</v>
      </c>
      <c r="U4257" s="1337">
        <v>10118</v>
      </c>
      <c r="V4257" s="1">
        <v>0.34899999999999998</v>
      </c>
      <c r="W4257" s="1336">
        <v>34.898000000000003</v>
      </c>
      <c r="X4257" s="1">
        <v>13</v>
      </c>
      <c r="Y4257" s="1">
        <v>135</v>
      </c>
      <c r="Z4257" s="1" t="s">
        <v>90</v>
      </c>
      <c r="AA4257" s="1">
        <v>401</v>
      </c>
      <c r="AB4257" s="1336">
        <v>-440</v>
      </c>
    </row>
    <row r="4258" spans="1:28">
      <c r="A4258" s="1336" t="s">
        <v>2098</v>
      </c>
      <c r="B4258" s="2" t="s">
        <v>2130</v>
      </c>
      <c r="C4258" s="1" t="s">
        <v>2129</v>
      </c>
      <c r="D4258" s="1" t="s">
        <v>87</v>
      </c>
      <c r="E4258" s="1">
        <v>130375</v>
      </c>
      <c r="F4258" s="1336" t="s">
        <v>458</v>
      </c>
      <c r="G4258" s="1" t="s">
        <v>32</v>
      </c>
      <c r="H4258" s="1">
        <v>419462</v>
      </c>
      <c r="I4258" s="3">
        <v>42534</v>
      </c>
      <c r="J4258" s="3">
        <v>42531</v>
      </c>
      <c r="K4258" s="3">
        <v>42531</v>
      </c>
      <c r="L4258" s="1">
        <v>222417</v>
      </c>
      <c r="M4258" s="3">
        <v>42534</v>
      </c>
      <c r="N4258" s="1" t="s">
        <v>89</v>
      </c>
      <c r="O4258" s="1">
        <v>117113</v>
      </c>
      <c r="P4258" s="1">
        <v>200</v>
      </c>
      <c r="Q4258" s="1">
        <v>101.5</v>
      </c>
      <c r="R4258" s="1337">
        <v>20300</v>
      </c>
      <c r="S4258" s="4">
        <v>-2566.6799999999998</v>
      </c>
      <c r="T4258" s="1">
        <v>101.18</v>
      </c>
      <c r="U4258" s="1337">
        <v>20236</v>
      </c>
      <c r="V4258" s="1">
        <v>0.34899999999999998</v>
      </c>
      <c r="W4258" s="1336">
        <v>69.796000000000006</v>
      </c>
      <c r="X4258" s="1">
        <v>13</v>
      </c>
      <c r="Y4258" s="1">
        <v>135</v>
      </c>
      <c r="Z4258" s="1" t="s">
        <v>259</v>
      </c>
      <c r="AA4258" s="1">
        <v>401</v>
      </c>
      <c r="AB4258" s="1336">
        <v>64</v>
      </c>
    </row>
    <row r="4259" spans="1:28">
      <c r="A4259" s="1336" t="s">
        <v>2098</v>
      </c>
      <c r="B4259" s="2" t="s">
        <v>2131</v>
      </c>
      <c r="C4259" s="1" t="s">
        <v>2129</v>
      </c>
      <c r="D4259" s="1" t="s">
        <v>65</v>
      </c>
      <c r="E4259" s="1">
        <v>140147</v>
      </c>
      <c r="F4259" s="1336" t="s">
        <v>82</v>
      </c>
      <c r="G4259" s="1" t="s">
        <v>32</v>
      </c>
      <c r="H4259" s="1">
        <v>418064</v>
      </c>
      <c r="I4259" s="3">
        <v>42523</v>
      </c>
      <c r="J4259" s="3">
        <v>42522</v>
      </c>
      <c r="K4259" s="3">
        <v>42522</v>
      </c>
      <c r="L4259" s="1">
        <v>221502</v>
      </c>
      <c r="M4259" s="3">
        <v>42522</v>
      </c>
      <c r="N4259" s="1" t="s">
        <v>42</v>
      </c>
      <c r="O4259" s="1">
        <v>21624</v>
      </c>
      <c r="P4259" s="1">
        <v>5000</v>
      </c>
      <c r="Q4259" s="1">
        <v>99.14</v>
      </c>
      <c r="R4259" s="1337">
        <v>495700</v>
      </c>
      <c r="S4259" s="4">
        <v>-75967</v>
      </c>
      <c r="T4259" s="1">
        <v>101.18</v>
      </c>
      <c r="U4259" s="1337">
        <v>505900</v>
      </c>
      <c r="V4259" s="1">
        <v>0.34899999999999998</v>
      </c>
      <c r="W4259" s="1337">
        <v>1744.9</v>
      </c>
      <c r="X4259" s="1">
        <v>13</v>
      </c>
      <c r="Y4259" s="1">
        <v>140</v>
      </c>
      <c r="AA4259" s="1">
        <v>401</v>
      </c>
      <c r="AB4259" s="1337">
        <v>-10200</v>
      </c>
    </row>
    <row r="4260" spans="1:28">
      <c r="A4260" s="1336" t="s">
        <v>2098</v>
      </c>
      <c r="B4260" s="2" t="s">
        <v>2131</v>
      </c>
      <c r="C4260" s="1" t="s">
        <v>2129</v>
      </c>
      <c r="D4260" s="1" t="s">
        <v>65</v>
      </c>
      <c r="E4260" s="1">
        <v>130023</v>
      </c>
      <c r="F4260" s="1336" t="s">
        <v>153</v>
      </c>
      <c r="G4260" s="1" t="s">
        <v>32</v>
      </c>
      <c r="H4260" s="1">
        <v>418637</v>
      </c>
      <c r="I4260" s="3">
        <v>42528</v>
      </c>
      <c r="J4260" s="3">
        <v>42528</v>
      </c>
      <c r="K4260" s="3">
        <v>42528</v>
      </c>
      <c r="N4260" s="1" t="s">
        <v>89</v>
      </c>
      <c r="O4260" s="1">
        <v>116884</v>
      </c>
      <c r="P4260" s="1">
        <v>1000</v>
      </c>
      <c r="Q4260" s="1">
        <v>97.15</v>
      </c>
      <c r="R4260" s="1337">
        <v>97150</v>
      </c>
      <c r="S4260" s="4">
        <v>-17183.400000000001</v>
      </c>
      <c r="T4260" s="1">
        <v>101.18</v>
      </c>
      <c r="U4260" s="1337">
        <v>101180</v>
      </c>
      <c r="V4260" s="1">
        <v>0.34899999999999998</v>
      </c>
      <c r="W4260" s="1336">
        <v>348.98</v>
      </c>
      <c r="X4260" s="1">
        <v>13</v>
      </c>
      <c r="Y4260" s="1">
        <v>130</v>
      </c>
      <c r="AA4260" s="1">
        <v>401</v>
      </c>
      <c r="AB4260" s="1337">
        <v>-4030</v>
      </c>
    </row>
    <row r="4261" spans="1:28">
      <c r="A4261" s="1336" t="s">
        <v>2098</v>
      </c>
      <c r="B4261" s="2" t="s">
        <v>2131</v>
      </c>
      <c r="C4261" s="1" t="s">
        <v>2129</v>
      </c>
      <c r="D4261" s="1" t="s">
        <v>65</v>
      </c>
      <c r="E4261" s="1">
        <v>130308</v>
      </c>
      <c r="F4261" s="1336" t="s">
        <v>126</v>
      </c>
      <c r="G4261" s="1" t="s">
        <v>32</v>
      </c>
      <c r="H4261" s="1">
        <v>419262</v>
      </c>
      <c r="I4261" s="3">
        <v>42532</v>
      </c>
      <c r="J4261" s="3">
        <v>42529</v>
      </c>
      <c r="K4261" s="3">
        <v>42530</v>
      </c>
      <c r="N4261" s="1" t="s">
        <v>89</v>
      </c>
      <c r="O4261" s="1">
        <v>116979</v>
      </c>
      <c r="P4261" s="1">
        <v>1000</v>
      </c>
      <c r="Q4261" s="1">
        <v>97.15</v>
      </c>
      <c r="R4261" s="1337">
        <v>97150</v>
      </c>
      <c r="S4261" s="4">
        <v>-17183.400000000001</v>
      </c>
      <c r="T4261" s="1">
        <v>101.18</v>
      </c>
      <c r="U4261" s="1337">
        <v>101180</v>
      </c>
      <c r="V4261" s="1">
        <v>0.34899999999999998</v>
      </c>
      <c r="W4261" s="1336">
        <v>348.98</v>
      </c>
      <c r="X4261" s="1">
        <v>13</v>
      </c>
      <c r="Y4261" s="1">
        <v>141</v>
      </c>
      <c r="AA4261" s="1">
        <v>401</v>
      </c>
      <c r="AB4261" s="1337">
        <v>-4030</v>
      </c>
    </row>
    <row r="4262" spans="1:28">
      <c r="A4262" s="1336" t="s">
        <v>2098</v>
      </c>
      <c r="B4262" s="2" t="s">
        <v>2131</v>
      </c>
      <c r="C4262" s="1" t="s">
        <v>2129</v>
      </c>
      <c r="D4262" s="1" t="s">
        <v>65</v>
      </c>
      <c r="E4262" s="1">
        <v>130023</v>
      </c>
      <c r="F4262" s="1336" t="s">
        <v>153</v>
      </c>
      <c r="G4262" s="1" t="s">
        <v>32</v>
      </c>
      <c r="H4262" s="1">
        <v>419668</v>
      </c>
      <c r="I4262" s="3">
        <v>42536</v>
      </c>
      <c r="J4262" s="3">
        <v>42535</v>
      </c>
      <c r="K4262" s="3">
        <v>42536</v>
      </c>
      <c r="N4262" s="1" t="s">
        <v>89</v>
      </c>
      <c r="O4262" s="1">
        <v>117232</v>
      </c>
      <c r="P4262" s="1">
        <v>2000</v>
      </c>
      <c r="Q4262" s="1">
        <v>96.78</v>
      </c>
      <c r="R4262" s="1337">
        <v>193560</v>
      </c>
      <c r="S4262" s="4">
        <v>-35106.800000000003</v>
      </c>
      <c r="T4262" s="1">
        <v>101.18</v>
      </c>
      <c r="U4262" s="1337">
        <v>202360</v>
      </c>
      <c r="V4262" s="1">
        <v>0.34899999999999998</v>
      </c>
      <c r="W4262" s="1336">
        <v>697.96</v>
      </c>
      <c r="X4262" s="1">
        <v>13</v>
      </c>
      <c r="Y4262" s="1">
        <v>130</v>
      </c>
      <c r="AA4262" s="1">
        <v>401</v>
      </c>
      <c r="AB4262" s="1337">
        <v>-8800</v>
      </c>
    </row>
    <row r="4263" spans="1:28">
      <c r="A4263" s="1336" t="s">
        <v>2098</v>
      </c>
      <c r="B4263" s="2" t="s">
        <v>2131</v>
      </c>
      <c r="C4263" s="1" t="s">
        <v>2129</v>
      </c>
      <c r="D4263" s="1" t="s">
        <v>65</v>
      </c>
      <c r="E4263" s="1">
        <v>130140</v>
      </c>
      <c r="F4263" s="1336" t="s">
        <v>222</v>
      </c>
      <c r="G4263" s="1" t="s">
        <v>32</v>
      </c>
      <c r="H4263" s="1">
        <v>419944</v>
      </c>
      <c r="I4263" s="3">
        <v>42537</v>
      </c>
      <c r="J4263" s="3">
        <v>42535</v>
      </c>
      <c r="K4263" s="3">
        <v>42555</v>
      </c>
      <c r="N4263" s="1" t="s">
        <v>89</v>
      </c>
      <c r="O4263" s="1">
        <v>117222</v>
      </c>
      <c r="P4263" s="1">
        <v>1000</v>
      </c>
      <c r="Q4263" s="1">
        <v>97.15</v>
      </c>
      <c r="R4263" s="1337">
        <v>97150</v>
      </c>
      <c r="S4263" s="4">
        <v>-17183.400000000001</v>
      </c>
      <c r="T4263" s="1">
        <v>101.18</v>
      </c>
      <c r="U4263" s="1337">
        <v>101180</v>
      </c>
      <c r="V4263" s="1">
        <v>0.34899999999999998</v>
      </c>
      <c r="W4263" s="1336">
        <v>348.98</v>
      </c>
      <c r="X4263" s="1">
        <v>13</v>
      </c>
      <c r="Y4263" s="1">
        <v>130</v>
      </c>
      <c r="AA4263" s="1">
        <v>401</v>
      </c>
      <c r="AB4263" s="1337">
        <v>-4030</v>
      </c>
    </row>
    <row r="4264" spans="1:28">
      <c r="A4264" s="1336" t="s">
        <v>2098</v>
      </c>
      <c r="B4264" s="2" t="s">
        <v>2131</v>
      </c>
      <c r="C4264" s="1" t="s">
        <v>2129</v>
      </c>
      <c r="D4264" s="1" t="s">
        <v>65</v>
      </c>
      <c r="E4264" s="1">
        <v>130013</v>
      </c>
      <c r="F4264" s="1336" t="s">
        <v>221</v>
      </c>
      <c r="G4264" s="1" t="s">
        <v>32</v>
      </c>
      <c r="H4264" s="1">
        <v>420316</v>
      </c>
      <c r="I4264" s="3">
        <v>42541</v>
      </c>
      <c r="J4264" s="3">
        <v>42538</v>
      </c>
      <c r="K4264" s="3">
        <v>42538</v>
      </c>
      <c r="N4264" s="1" t="s">
        <v>89</v>
      </c>
      <c r="O4264" s="1">
        <v>117285</v>
      </c>
      <c r="P4264" s="1">
        <v>1000</v>
      </c>
      <c r="Q4264" s="1">
        <v>96.18</v>
      </c>
      <c r="R4264" s="1337">
        <v>96180</v>
      </c>
      <c r="S4264" s="4">
        <v>-18153.400000000001</v>
      </c>
      <c r="T4264" s="1">
        <v>101.18</v>
      </c>
      <c r="U4264" s="1337">
        <v>101180</v>
      </c>
      <c r="V4264" s="1">
        <v>0.34899999999999998</v>
      </c>
      <c r="W4264" s="1336">
        <v>348.98</v>
      </c>
      <c r="X4264" s="1">
        <v>13</v>
      </c>
      <c r="Y4264" s="1">
        <v>130</v>
      </c>
      <c r="AA4264" s="1">
        <v>401</v>
      </c>
      <c r="AB4264" s="1337">
        <v>-5000</v>
      </c>
    </row>
    <row r="4265" spans="1:28">
      <c r="A4265" s="1336" t="s">
        <v>2098</v>
      </c>
      <c r="B4265" s="2" t="s">
        <v>2131</v>
      </c>
      <c r="C4265" s="1" t="s">
        <v>2129</v>
      </c>
      <c r="D4265" s="1" t="s">
        <v>65</v>
      </c>
      <c r="E4265" s="1">
        <v>130308</v>
      </c>
      <c r="F4265" s="1336" t="s">
        <v>126</v>
      </c>
      <c r="G4265" s="1" t="s">
        <v>32</v>
      </c>
      <c r="H4265" s="1">
        <v>420481</v>
      </c>
      <c r="I4265" s="3">
        <v>42542</v>
      </c>
      <c r="J4265" s="3">
        <v>42537</v>
      </c>
      <c r="K4265" s="3">
        <v>42538</v>
      </c>
      <c r="N4265" s="1" t="s">
        <v>89</v>
      </c>
      <c r="O4265" s="1">
        <v>117260</v>
      </c>
      <c r="P4265" s="1">
        <v>2000</v>
      </c>
      <c r="Q4265" s="1">
        <v>97.15</v>
      </c>
      <c r="R4265" s="1337">
        <v>194300</v>
      </c>
      <c r="S4265" s="4">
        <v>-34366.800000000003</v>
      </c>
      <c r="T4265" s="1">
        <v>101.18</v>
      </c>
      <c r="U4265" s="1337">
        <v>202360</v>
      </c>
      <c r="V4265" s="1">
        <v>0.34899999999999998</v>
      </c>
      <c r="W4265" s="1336">
        <v>697.96</v>
      </c>
      <c r="X4265" s="1">
        <v>13</v>
      </c>
      <c r="Y4265" s="1">
        <v>141</v>
      </c>
      <c r="AA4265" s="1">
        <v>401</v>
      </c>
      <c r="AB4265" s="1337">
        <v>-8060</v>
      </c>
    </row>
    <row r="4266" spans="1:28">
      <c r="A4266" s="1336" t="s">
        <v>2098</v>
      </c>
      <c r="B4266" s="2" t="s">
        <v>2131</v>
      </c>
      <c r="C4266" s="1" t="s">
        <v>2129</v>
      </c>
      <c r="D4266" s="1" t="s">
        <v>65</v>
      </c>
      <c r="E4266" s="1">
        <v>130308</v>
      </c>
      <c r="F4266" s="1336" t="s">
        <v>126</v>
      </c>
      <c r="G4266" s="1" t="s">
        <v>32</v>
      </c>
      <c r="H4266" s="1">
        <v>420760</v>
      </c>
      <c r="I4266" s="3">
        <v>42545</v>
      </c>
      <c r="J4266" s="3">
        <v>42537</v>
      </c>
      <c r="K4266" s="3">
        <v>42541</v>
      </c>
      <c r="N4266" s="1" t="s">
        <v>89</v>
      </c>
      <c r="O4266" s="1">
        <v>117272</v>
      </c>
      <c r="P4266" s="1">
        <v>1000</v>
      </c>
      <c r="Q4266" s="1">
        <v>97.15</v>
      </c>
      <c r="R4266" s="1337">
        <v>97150</v>
      </c>
      <c r="S4266" s="4">
        <v>-17183.400000000001</v>
      </c>
      <c r="T4266" s="1">
        <v>101.18</v>
      </c>
      <c r="U4266" s="1337">
        <v>101180</v>
      </c>
      <c r="V4266" s="1">
        <v>0.34899999999999998</v>
      </c>
      <c r="W4266" s="1336">
        <v>348.98</v>
      </c>
      <c r="X4266" s="1">
        <v>13</v>
      </c>
      <c r="Y4266" s="1">
        <v>141</v>
      </c>
      <c r="AA4266" s="1">
        <v>401</v>
      </c>
      <c r="AB4266" s="1337">
        <v>-4030</v>
      </c>
    </row>
    <row r="4267" spans="1:28">
      <c r="A4267" s="1336" t="s">
        <v>2098</v>
      </c>
      <c r="B4267" s="2" t="s">
        <v>2132</v>
      </c>
      <c r="C4267" s="1" t="s">
        <v>2129</v>
      </c>
      <c r="D4267" s="1" t="s">
        <v>129</v>
      </c>
      <c r="E4267" s="1">
        <v>130308</v>
      </c>
      <c r="F4267" s="1336" t="s">
        <v>126</v>
      </c>
      <c r="G4267" s="1" t="s">
        <v>32</v>
      </c>
      <c r="H4267" s="1">
        <v>420760</v>
      </c>
      <c r="I4267" s="3">
        <v>42545</v>
      </c>
      <c r="J4267" s="3">
        <v>42537</v>
      </c>
      <c r="K4267" s="3">
        <v>42541</v>
      </c>
      <c r="N4267" s="1" t="s">
        <v>89</v>
      </c>
      <c r="O4267" s="1">
        <v>117272</v>
      </c>
      <c r="P4267" s="1">
        <v>4000</v>
      </c>
      <c r="Q4267" s="1">
        <v>97.15</v>
      </c>
      <c r="R4267" s="1337">
        <v>388600</v>
      </c>
      <c r="S4267" s="4">
        <v>-68733.600000000006</v>
      </c>
      <c r="T4267" s="1">
        <v>101.18</v>
      </c>
      <c r="U4267" s="1337">
        <v>404720</v>
      </c>
      <c r="V4267" s="1">
        <v>0.34899999999999998</v>
      </c>
      <c r="W4267" s="1337">
        <v>1395.92</v>
      </c>
      <c r="X4267" s="1">
        <v>13</v>
      </c>
      <c r="Y4267" s="1">
        <v>141</v>
      </c>
      <c r="AA4267" s="1">
        <v>401</v>
      </c>
      <c r="AB4267" s="1337">
        <v>-16120</v>
      </c>
    </row>
    <row r="4268" spans="1:28">
      <c r="A4268" s="1336" t="s">
        <v>2098</v>
      </c>
      <c r="B4268" s="2" t="s">
        <v>2132</v>
      </c>
      <c r="C4268" s="1" t="s">
        <v>2129</v>
      </c>
      <c r="D4268" s="1" t="s">
        <v>129</v>
      </c>
      <c r="E4268" s="1">
        <v>140008</v>
      </c>
      <c r="F4268" s="1336" t="s">
        <v>123</v>
      </c>
      <c r="G4268" s="1" t="s">
        <v>32</v>
      </c>
      <c r="H4268" s="1">
        <v>420940</v>
      </c>
      <c r="I4268" s="3">
        <v>42544</v>
      </c>
      <c r="J4268" s="3">
        <v>42544</v>
      </c>
      <c r="K4268" s="3">
        <v>42545</v>
      </c>
      <c r="L4268" s="1">
        <v>223105</v>
      </c>
      <c r="M4268" s="3">
        <v>42544</v>
      </c>
      <c r="N4268" s="1" t="s">
        <v>89</v>
      </c>
      <c r="O4268" s="1">
        <v>117419</v>
      </c>
      <c r="P4268" s="1">
        <v>2000</v>
      </c>
      <c r="Q4268" s="1">
        <v>96.78</v>
      </c>
      <c r="R4268" s="1337">
        <v>193560</v>
      </c>
      <c r="S4268" s="4">
        <v>-35106.800000000003</v>
      </c>
      <c r="T4268" s="1">
        <v>101.18</v>
      </c>
      <c r="U4268" s="1337">
        <v>202360</v>
      </c>
      <c r="V4268" s="1">
        <v>0.34899999999999998</v>
      </c>
      <c r="W4268" s="1336">
        <v>697.96</v>
      </c>
      <c r="X4268" s="1">
        <v>13</v>
      </c>
      <c r="Y4268" s="1">
        <v>141</v>
      </c>
      <c r="AA4268" s="1">
        <v>401</v>
      </c>
      <c r="AB4268" s="1337">
        <v>-8800</v>
      </c>
    </row>
    <row r="4269" spans="1:28">
      <c r="A4269" s="1336" t="s">
        <v>2098</v>
      </c>
      <c r="B4269" s="2" t="s">
        <v>2132</v>
      </c>
      <c r="C4269" s="1" t="s">
        <v>2129</v>
      </c>
      <c r="D4269" s="1" t="s">
        <v>129</v>
      </c>
      <c r="E4269" s="1">
        <v>140008</v>
      </c>
      <c r="F4269" s="1336" t="s">
        <v>123</v>
      </c>
      <c r="G4269" s="1" t="s">
        <v>32</v>
      </c>
      <c r="H4269" s="1">
        <v>421330</v>
      </c>
      <c r="I4269" s="3">
        <v>42549</v>
      </c>
      <c r="J4269" s="3">
        <v>42548</v>
      </c>
      <c r="K4269" s="3">
        <v>42549</v>
      </c>
      <c r="L4269" s="1">
        <v>223308</v>
      </c>
      <c r="M4269" s="3">
        <v>42548</v>
      </c>
      <c r="N4269" s="1" t="s">
        <v>89</v>
      </c>
      <c r="O4269" s="1">
        <v>117515</v>
      </c>
      <c r="P4269" s="1">
        <v>2000</v>
      </c>
      <c r="Q4269" s="1">
        <v>96.78</v>
      </c>
      <c r="R4269" s="1337">
        <v>193560</v>
      </c>
      <c r="S4269" s="4">
        <v>-35106.800000000003</v>
      </c>
      <c r="T4269" s="1">
        <v>101.18</v>
      </c>
      <c r="U4269" s="1337">
        <v>202360</v>
      </c>
      <c r="V4269" s="1">
        <v>0.34899999999999998</v>
      </c>
      <c r="W4269" s="1336">
        <v>697.96</v>
      </c>
      <c r="X4269" s="1">
        <v>13</v>
      </c>
      <c r="Y4269" s="1">
        <v>141</v>
      </c>
      <c r="AA4269" s="1">
        <v>401</v>
      </c>
      <c r="AB4269" s="1337">
        <v>-8800</v>
      </c>
    </row>
    <row r="4270" spans="1:28">
      <c r="A4270" s="1336" t="s">
        <v>2098</v>
      </c>
      <c r="B4270" s="2" t="s">
        <v>2133</v>
      </c>
      <c r="C4270" s="1" t="s">
        <v>2129</v>
      </c>
      <c r="D4270" s="1" t="s">
        <v>131</v>
      </c>
      <c r="E4270" s="1">
        <v>130001</v>
      </c>
      <c r="F4270" s="1336" t="s">
        <v>132</v>
      </c>
      <c r="G4270" s="1" t="s">
        <v>32</v>
      </c>
      <c r="H4270" s="1">
        <v>421253</v>
      </c>
      <c r="I4270" s="3">
        <v>42549</v>
      </c>
      <c r="J4270" s="3">
        <v>42528</v>
      </c>
      <c r="K4270" s="3">
        <v>42546</v>
      </c>
      <c r="N4270" s="1" t="s">
        <v>89</v>
      </c>
      <c r="O4270" s="1">
        <v>116933</v>
      </c>
      <c r="P4270" s="1">
        <v>3000</v>
      </c>
      <c r="Q4270" s="1">
        <v>96.78</v>
      </c>
      <c r="R4270" s="1337">
        <v>290340</v>
      </c>
      <c r="S4270" s="4">
        <v>-52660.2</v>
      </c>
      <c r="T4270" s="1">
        <v>101.18</v>
      </c>
      <c r="U4270" s="1337">
        <v>303540</v>
      </c>
      <c r="V4270" s="1">
        <v>0.34899999999999998</v>
      </c>
      <c r="W4270" s="1337">
        <v>1046.94</v>
      </c>
      <c r="X4270" s="1">
        <v>13</v>
      </c>
      <c r="Y4270" s="1">
        <v>130</v>
      </c>
      <c r="AA4270" s="1">
        <v>401</v>
      </c>
      <c r="AB4270" s="1337">
        <v>-13200</v>
      </c>
    </row>
    <row r="4271" spans="1:28">
      <c r="A4271" s="1336" t="s">
        <v>2098</v>
      </c>
      <c r="B4271" s="2" t="s">
        <v>2133</v>
      </c>
      <c r="C4271" s="1" t="s">
        <v>2129</v>
      </c>
      <c r="D4271" s="1" t="s">
        <v>131</v>
      </c>
      <c r="E4271" s="1">
        <v>130001</v>
      </c>
      <c r="F4271" s="1336" t="s">
        <v>132</v>
      </c>
      <c r="G4271" s="1" t="s">
        <v>32</v>
      </c>
      <c r="H4271" s="1">
        <v>421264</v>
      </c>
      <c r="I4271" s="3">
        <v>42549</v>
      </c>
      <c r="J4271" s="3">
        <v>42530</v>
      </c>
      <c r="K4271" s="3">
        <v>42546</v>
      </c>
      <c r="N4271" s="1" t="s">
        <v>89</v>
      </c>
      <c r="O4271" s="1">
        <v>117089</v>
      </c>
      <c r="P4271" s="1">
        <v>3000</v>
      </c>
      <c r="Q4271" s="1">
        <v>96.78</v>
      </c>
      <c r="R4271" s="1337">
        <v>290340</v>
      </c>
      <c r="S4271" s="4">
        <v>-52660.2</v>
      </c>
      <c r="T4271" s="1">
        <v>101.18</v>
      </c>
      <c r="U4271" s="1337">
        <v>303540</v>
      </c>
      <c r="V4271" s="1">
        <v>0.34899999999999998</v>
      </c>
      <c r="W4271" s="1337">
        <v>1046.94</v>
      </c>
      <c r="X4271" s="1">
        <v>13</v>
      </c>
      <c r="Y4271" s="1">
        <v>130</v>
      </c>
      <c r="AA4271" s="1">
        <v>401</v>
      </c>
      <c r="AB4271" s="1337">
        <v>-13200</v>
      </c>
    </row>
    <row r="4272" spans="1:28">
      <c r="A4272" s="1336" t="s">
        <v>2098</v>
      </c>
      <c r="B4272" s="2" t="s">
        <v>2134</v>
      </c>
      <c r="C4272" s="1" t="s">
        <v>2135</v>
      </c>
      <c r="D4272" s="1" t="s">
        <v>635</v>
      </c>
      <c r="E4272" s="1">
        <v>130140</v>
      </c>
      <c r="F4272" s="1336" t="s">
        <v>222</v>
      </c>
      <c r="G4272" s="1" t="s">
        <v>32</v>
      </c>
      <c r="H4272" s="1">
        <v>419923</v>
      </c>
      <c r="I4272" s="3">
        <v>42537</v>
      </c>
      <c r="J4272" s="3">
        <v>42503</v>
      </c>
      <c r="K4272" s="3">
        <v>42530</v>
      </c>
      <c r="N4272" s="1" t="s">
        <v>89</v>
      </c>
      <c r="O4272" s="1">
        <v>116140</v>
      </c>
      <c r="P4272" s="1">
        <v>150</v>
      </c>
      <c r="Q4272" s="1">
        <v>806.33</v>
      </c>
      <c r="R4272" s="1337">
        <v>120949.5</v>
      </c>
      <c r="S4272" s="4">
        <v>7955.88</v>
      </c>
      <c r="T4272" s="1">
        <v>666.62900000000002</v>
      </c>
      <c r="U4272" s="1337">
        <v>99994.35</v>
      </c>
      <c r="V4272" s="1">
        <v>3.1821999999999999</v>
      </c>
      <c r="W4272" s="1336">
        <v>477.32249999999999</v>
      </c>
      <c r="X4272" s="1">
        <v>13</v>
      </c>
      <c r="Y4272" s="1">
        <v>130</v>
      </c>
      <c r="AA4272" s="1">
        <v>401</v>
      </c>
      <c r="AB4272" s="1337">
        <v>20955.150000000001</v>
      </c>
    </row>
    <row r="4273" spans="1:28">
      <c r="A4273" s="1336" t="s">
        <v>2098</v>
      </c>
      <c r="B4273" s="2" t="s">
        <v>2136</v>
      </c>
      <c r="C4273" s="1" t="s">
        <v>2135</v>
      </c>
      <c r="D4273" s="1" t="s">
        <v>1308</v>
      </c>
      <c r="E4273" s="1">
        <v>140083</v>
      </c>
      <c r="F4273" s="1336" t="s">
        <v>117</v>
      </c>
      <c r="G4273" s="1" t="s">
        <v>32</v>
      </c>
      <c r="H4273" s="1">
        <v>421421</v>
      </c>
      <c r="I4273" s="3">
        <v>42550</v>
      </c>
      <c r="J4273" s="3">
        <v>42522</v>
      </c>
      <c r="K4273" s="3">
        <v>42546</v>
      </c>
      <c r="L4273" s="1">
        <v>223350</v>
      </c>
      <c r="M4273" s="3">
        <v>42549</v>
      </c>
      <c r="N4273" s="1" t="s">
        <v>89</v>
      </c>
      <c r="O4273" s="1">
        <v>116708</v>
      </c>
      <c r="P4273" s="1">
        <v>420</v>
      </c>
      <c r="Q4273" s="1">
        <v>757.38</v>
      </c>
      <c r="R4273" s="1337">
        <v>318099.59999999998</v>
      </c>
      <c r="S4273" s="4">
        <v>1717.48</v>
      </c>
      <c r="T4273" s="1">
        <v>666.62900000000002</v>
      </c>
      <c r="U4273" s="1337">
        <v>279984.18</v>
      </c>
      <c r="V4273" s="1">
        <v>3.1821999999999999</v>
      </c>
      <c r="W4273" s="1337">
        <v>1336.5029999999999</v>
      </c>
      <c r="X4273" s="1">
        <v>13</v>
      </c>
      <c r="Y4273" s="1">
        <v>141</v>
      </c>
      <c r="AA4273" s="1">
        <v>401</v>
      </c>
      <c r="AB4273" s="1337">
        <v>38115.42</v>
      </c>
    </row>
    <row r="4274" spans="1:28">
      <c r="A4274" s="1336" t="s">
        <v>2098</v>
      </c>
      <c r="B4274" s="2" t="s">
        <v>2137</v>
      </c>
      <c r="C4274" s="1" t="s">
        <v>2138</v>
      </c>
      <c r="D4274" s="1" t="s">
        <v>116</v>
      </c>
      <c r="E4274" s="1">
        <v>130140</v>
      </c>
      <c r="F4274" s="1336" t="s">
        <v>222</v>
      </c>
      <c r="G4274" s="1" t="s">
        <v>32</v>
      </c>
      <c r="H4274" s="1">
        <v>419926</v>
      </c>
      <c r="I4274" s="3">
        <v>42537</v>
      </c>
      <c r="J4274" s="3">
        <v>42521</v>
      </c>
      <c r="K4274" s="3">
        <v>42541</v>
      </c>
      <c r="N4274" s="1" t="s">
        <v>89</v>
      </c>
      <c r="O4274" s="1">
        <v>116643</v>
      </c>
      <c r="P4274" s="1">
        <v>100</v>
      </c>
      <c r="Q4274" s="1">
        <v>982.46</v>
      </c>
      <c r="R4274" s="1337">
        <v>98246</v>
      </c>
      <c r="S4274" s="4">
        <v>-1328.36</v>
      </c>
      <c r="T4274" s="1">
        <v>881.18899999999996</v>
      </c>
      <c r="U4274" s="1337">
        <v>88118.9</v>
      </c>
      <c r="V4274" s="1">
        <v>4.2470999999999997</v>
      </c>
      <c r="W4274" s="1336">
        <v>424.709</v>
      </c>
      <c r="X4274" s="1">
        <v>13</v>
      </c>
      <c r="Y4274" s="1">
        <v>130</v>
      </c>
      <c r="AA4274" s="1">
        <v>401</v>
      </c>
      <c r="AB4274" s="1337">
        <v>10127.1</v>
      </c>
    </row>
    <row r="4275" spans="1:28">
      <c r="A4275" s="1336" t="s">
        <v>2098</v>
      </c>
      <c r="B4275" s="2" t="s">
        <v>2139</v>
      </c>
      <c r="C4275" s="1" t="s">
        <v>2138</v>
      </c>
      <c r="D4275" s="1" t="s">
        <v>81</v>
      </c>
      <c r="E4275" s="1">
        <v>130140</v>
      </c>
      <c r="F4275" s="1336" t="s">
        <v>222</v>
      </c>
      <c r="G4275" s="1" t="s">
        <v>32</v>
      </c>
      <c r="H4275" s="1">
        <v>420644</v>
      </c>
      <c r="I4275" s="3">
        <v>42543</v>
      </c>
      <c r="J4275" s="3">
        <v>42520</v>
      </c>
      <c r="K4275" s="3">
        <v>42546</v>
      </c>
      <c r="L4275" s="1">
        <v>222947</v>
      </c>
      <c r="M4275" s="3">
        <v>42542</v>
      </c>
      <c r="N4275" s="1" t="s">
        <v>89</v>
      </c>
      <c r="O4275" s="1">
        <v>116580</v>
      </c>
      <c r="P4275" s="1">
        <v>300</v>
      </c>
      <c r="Q4275" s="1">
        <v>982.46</v>
      </c>
      <c r="R4275" s="1337">
        <v>294738</v>
      </c>
      <c r="S4275" s="4">
        <v>-3985.07</v>
      </c>
      <c r="T4275" s="1">
        <v>881.18899999999996</v>
      </c>
      <c r="U4275" s="1337">
        <v>264356.7</v>
      </c>
      <c r="V4275" s="1">
        <v>4.2470999999999997</v>
      </c>
      <c r="W4275" s="1337">
        <v>1274.127</v>
      </c>
      <c r="X4275" s="1">
        <v>13</v>
      </c>
      <c r="Y4275" s="1">
        <v>130</v>
      </c>
      <c r="AA4275" s="1">
        <v>401</v>
      </c>
      <c r="AB4275" s="1337">
        <v>30381.3</v>
      </c>
    </row>
    <row r="4276" spans="1:28">
      <c r="A4276" s="1336" t="s">
        <v>2098</v>
      </c>
      <c r="B4276" s="2" t="s">
        <v>2140</v>
      </c>
      <c r="C4276" s="1" t="s">
        <v>2138</v>
      </c>
      <c r="D4276" s="1" t="s">
        <v>1000</v>
      </c>
      <c r="E4276" s="1">
        <v>130308</v>
      </c>
      <c r="F4276" s="1336" t="s">
        <v>126</v>
      </c>
      <c r="G4276" s="1" t="s">
        <v>32</v>
      </c>
      <c r="H4276" s="1">
        <v>421395</v>
      </c>
      <c r="I4276" s="3">
        <v>42550</v>
      </c>
      <c r="J4276" s="3">
        <v>42528</v>
      </c>
      <c r="K4276" s="3">
        <v>42546</v>
      </c>
      <c r="L4276" s="1">
        <v>223349</v>
      </c>
      <c r="M4276" s="3">
        <v>42549</v>
      </c>
      <c r="N4276" s="1" t="s">
        <v>89</v>
      </c>
      <c r="O4276" s="1">
        <v>116909</v>
      </c>
      <c r="P4276" s="1">
        <v>400</v>
      </c>
      <c r="Q4276" s="4">
        <v>1031.58</v>
      </c>
      <c r="R4276" s="1337">
        <v>412632</v>
      </c>
      <c r="S4276" s="4">
        <v>14334.57</v>
      </c>
      <c r="T4276" s="1">
        <v>881.18899999999996</v>
      </c>
      <c r="U4276" s="1337">
        <v>352475.6</v>
      </c>
      <c r="V4276" s="1">
        <v>4.2470999999999997</v>
      </c>
      <c r="W4276" s="1337">
        <v>1698.836</v>
      </c>
      <c r="X4276" s="1">
        <v>13</v>
      </c>
      <c r="Y4276" s="1">
        <v>141</v>
      </c>
      <c r="AA4276" s="1">
        <v>401</v>
      </c>
      <c r="AB4276" s="1337">
        <v>60156.4</v>
      </c>
    </row>
    <row r="4277" spans="1:28">
      <c r="A4277" s="1336" t="s">
        <v>2098</v>
      </c>
      <c r="B4277" s="2" t="s">
        <v>2141</v>
      </c>
      <c r="C4277" s="1" t="s">
        <v>2138</v>
      </c>
      <c r="D4277" s="1" t="s">
        <v>905</v>
      </c>
      <c r="E4277" s="1">
        <v>130140</v>
      </c>
      <c r="F4277" s="1336" t="s">
        <v>222</v>
      </c>
      <c r="G4277" s="1" t="s">
        <v>32</v>
      </c>
      <c r="H4277" s="1">
        <v>420589</v>
      </c>
      <c r="I4277" s="3">
        <v>42543</v>
      </c>
      <c r="J4277" s="3">
        <v>42520</v>
      </c>
      <c r="K4277" s="3">
        <v>42546</v>
      </c>
      <c r="L4277" s="1">
        <v>222945</v>
      </c>
      <c r="M4277" s="3">
        <v>42542</v>
      </c>
      <c r="N4277" s="1" t="s">
        <v>89</v>
      </c>
      <c r="O4277" s="1">
        <v>116580</v>
      </c>
      <c r="P4277" s="1">
        <v>1400</v>
      </c>
      <c r="Q4277" s="1">
        <v>982.46</v>
      </c>
      <c r="R4277" s="1337">
        <v>1375444</v>
      </c>
      <c r="S4277" s="4">
        <v>-18597</v>
      </c>
      <c r="T4277" s="1">
        <v>881.18899999999996</v>
      </c>
      <c r="U4277" s="1337">
        <v>1233664.6000000001</v>
      </c>
      <c r="V4277" s="1">
        <v>4.2470999999999997</v>
      </c>
      <c r="W4277" s="1337">
        <v>5945.9260000000004</v>
      </c>
      <c r="X4277" s="1">
        <v>13</v>
      </c>
      <c r="Y4277" s="1">
        <v>130</v>
      </c>
      <c r="AA4277" s="1">
        <v>401</v>
      </c>
      <c r="AB4277" s="1337">
        <v>141779.4</v>
      </c>
    </row>
    <row r="4278" spans="1:28">
      <c r="A4278" s="1336" t="s">
        <v>2098</v>
      </c>
      <c r="B4278" s="2" t="s">
        <v>2142</v>
      </c>
      <c r="C4278" s="1" t="s">
        <v>2143</v>
      </c>
      <c r="D4278" s="1" t="s">
        <v>65</v>
      </c>
      <c r="E4278" s="1">
        <v>130308</v>
      </c>
      <c r="F4278" s="1336" t="s">
        <v>126</v>
      </c>
      <c r="G4278" s="1" t="s">
        <v>32</v>
      </c>
      <c r="H4278" s="1">
        <v>421399</v>
      </c>
      <c r="I4278" s="3">
        <v>42550</v>
      </c>
      <c r="J4278" s="3">
        <v>42527</v>
      </c>
      <c r="K4278" s="3">
        <v>42546</v>
      </c>
      <c r="N4278" s="1" t="s">
        <v>89</v>
      </c>
      <c r="O4278" s="1">
        <v>116830</v>
      </c>
      <c r="P4278" s="1">
        <v>1000</v>
      </c>
      <c r="Q4278" s="1">
        <v>25.56</v>
      </c>
      <c r="R4278" s="1337">
        <v>25560</v>
      </c>
      <c r="S4278" s="4">
        <v>1529.42</v>
      </c>
      <c r="T4278" s="1">
        <v>21.265999999999998</v>
      </c>
      <c r="U4278" s="1337">
        <v>21266</v>
      </c>
      <c r="V4278" s="1">
        <v>2.8000000000000001E-2</v>
      </c>
      <c r="W4278" s="1336">
        <v>27.96</v>
      </c>
      <c r="X4278" s="1">
        <v>13</v>
      </c>
      <c r="Y4278" s="1">
        <v>141</v>
      </c>
      <c r="AA4278" s="1">
        <v>401</v>
      </c>
      <c r="AB4278" s="1337">
        <v>4294</v>
      </c>
    </row>
    <row r="4279" spans="1:28">
      <c r="A4279" s="1336" t="s">
        <v>2098</v>
      </c>
      <c r="B4279" s="2" t="s">
        <v>2144</v>
      </c>
      <c r="C4279" s="1" t="s">
        <v>2145</v>
      </c>
      <c r="D4279" s="1" t="s">
        <v>692</v>
      </c>
      <c r="E4279" s="1">
        <v>130140</v>
      </c>
      <c r="F4279" s="1336" t="s">
        <v>222</v>
      </c>
      <c r="G4279" s="1" t="s">
        <v>32</v>
      </c>
      <c r="H4279" s="1">
        <v>419924</v>
      </c>
      <c r="I4279" s="3">
        <v>42537</v>
      </c>
      <c r="J4279" s="3">
        <v>42503</v>
      </c>
      <c r="K4279" s="3">
        <v>42530</v>
      </c>
      <c r="N4279" s="1" t="s">
        <v>89</v>
      </c>
      <c r="O4279" s="1">
        <v>116140</v>
      </c>
      <c r="P4279" s="1">
        <v>800</v>
      </c>
      <c r="Q4279" s="1">
        <v>36.479999999999997</v>
      </c>
      <c r="R4279" s="1337">
        <v>29184</v>
      </c>
      <c r="S4279" s="4">
        <v>1813.59</v>
      </c>
      <c r="T4279" s="1">
        <v>30.277000000000001</v>
      </c>
      <c r="U4279" s="1337">
        <v>24221.599999999999</v>
      </c>
      <c r="V4279" s="1">
        <v>5.6000000000000001E-2</v>
      </c>
      <c r="W4279" s="1336">
        <v>44.776000000000003</v>
      </c>
      <c r="X4279" s="1">
        <v>13</v>
      </c>
      <c r="Y4279" s="1">
        <v>130</v>
      </c>
      <c r="AA4279" s="1">
        <v>401</v>
      </c>
      <c r="AB4279" s="1337">
        <v>4962.3999999999996</v>
      </c>
    </row>
    <row r="4280" spans="1:28">
      <c r="A4280" s="1336" t="s">
        <v>2098</v>
      </c>
      <c r="B4280" s="2" t="s">
        <v>2146</v>
      </c>
      <c r="C4280" s="1" t="s">
        <v>2147</v>
      </c>
      <c r="D4280" s="1" t="s">
        <v>1163</v>
      </c>
      <c r="E4280" s="1">
        <v>140083</v>
      </c>
      <c r="F4280" s="1336" t="s">
        <v>117</v>
      </c>
      <c r="G4280" s="1" t="s">
        <v>32</v>
      </c>
      <c r="H4280" s="1">
        <v>419428</v>
      </c>
      <c r="I4280" s="3">
        <v>42534</v>
      </c>
      <c r="J4280" s="3">
        <v>42515</v>
      </c>
      <c r="K4280" s="3">
        <v>42546</v>
      </c>
      <c r="L4280" s="1">
        <v>222400</v>
      </c>
      <c r="M4280" s="3">
        <v>42534</v>
      </c>
      <c r="N4280" s="1" t="s">
        <v>89</v>
      </c>
      <c r="O4280" s="1">
        <v>116470</v>
      </c>
      <c r="P4280" s="1">
        <v>350</v>
      </c>
      <c r="Q4280" s="4">
        <v>1241.01</v>
      </c>
      <c r="R4280" s="1337">
        <v>434353.5</v>
      </c>
      <c r="S4280" s="4">
        <v>3379.13</v>
      </c>
      <c r="T4280" s="4">
        <v>1089.6949999999999</v>
      </c>
      <c r="U4280" s="1337">
        <v>381393.25</v>
      </c>
      <c r="V4280" s="1">
        <v>5.2397</v>
      </c>
      <c r="W4280" s="1337">
        <v>1833.895</v>
      </c>
      <c r="X4280" s="1">
        <v>13</v>
      </c>
      <c r="Y4280" s="1">
        <v>141</v>
      </c>
      <c r="AA4280" s="1">
        <v>401</v>
      </c>
      <c r="AB4280" s="1337">
        <v>52960.25</v>
      </c>
    </row>
    <row r="4281" spans="1:28">
      <c r="A4281" s="1336" t="s">
        <v>2098</v>
      </c>
      <c r="B4281" s="2" t="s">
        <v>2148</v>
      </c>
      <c r="C4281" s="1" t="s">
        <v>2149</v>
      </c>
      <c r="D4281" s="1" t="s">
        <v>65</v>
      </c>
      <c r="E4281" s="1">
        <v>140083</v>
      </c>
      <c r="F4281" s="1336" t="s">
        <v>117</v>
      </c>
      <c r="G4281" s="1" t="s">
        <v>32</v>
      </c>
      <c r="H4281" s="1">
        <v>419375</v>
      </c>
      <c r="I4281" s="3">
        <v>42532</v>
      </c>
      <c r="J4281" s="3">
        <v>42515</v>
      </c>
      <c r="K4281" s="3">
        <v>42546</v>
      </c>
      <c r="L4281" s="1">
        <v>222334</v>
      </c>
      <c r="M4281" s="3">
        <v>42532</v>
      </c>
      <c r="N4281" s="1" t="s">
        <v>89</v>
      </c>
      <c r="O4281" s="1">
        <v>116470</v>
      </c>
      <c r="P4281" s="1">
        <v>1000</v>
      </c>
      <c r="Q4281" s="1">
        <v>109.1</v>
      </c>
      <c r="R4281" s="1337">
        <v>109100</v>
      </c>
      <c r="S4281" s="4">
        <v>-16403.45</v>
      </c>
      <c r="T4281" s="1">
        <v>111.065</v>
      </c>
      <c r="U4281" s="1337">
        <v>111065</v>
      </c>
      <c r="V4281" s="1">
        <v>0.41589999999999999</v>
      </c>
      <c r="W4281" s="1336">
        <v>415.89</v>
      </c>
      <c r="X4281" s="1">
        <v>13</v>
      </c>
      <c r="Y4281" s="1">
        <v>141</v>
      </c>
      <c r="AA4281" s="1">
        <v>401</v>
      </c>
      <c r="AB4281" s="1337">
        <v>-1965</v>
      </c>
    </row>
    <row r="4282" spans="1:28">
      <c r="A4282" s="1336" t="s">
        <v>2098</v>
      </c>
      <c r="B4282" s="2" t="s">
        <v>2150</v>
      </c>
      <c r="C4282" s="1" t="s">
        <v>2151</v>
      </c>
      <c r="D4282" s="1" t="s">
        <v>72</v>
      </c>
      <c r="E4282" s="1">
        <v>140083</v>
      </c>
      <c r="F4282" s="1336" t="s">
        <v>117</v>
      </c>
      <c r="G4282" s="1" t="s">
        <v>32</v>
      </c>
      <c r="H4282" s="1">
        <v>420155</v>
      </c>
      <c r="I4282" s="3">
        <v>42538</v>
      </c>
      <c r="J4282" s="3">
        <v>42517</v>
      </c>
      <c r="K4282" s="3">
        <v>42546</v>
      </c>
      <c r="L4282" s="1">
        <v>222754</v>
      </c>
      <c r="M4282" s="3">
        <v>42537</v>
      </c>
      <c r="N4282" s="1" t="s">
        <v>89</v>
      </c>
      <c r="O4282" s="1">
        <v>116551</v>
      </c>
      <c r="P4282" s="1">
        <v>600</v>
      </c>
      <c r="Q4282" s="1">
        <v>139.38999999999999</v>
      </c>
      <c r="R4282" s="1337">
        <v>83634</v>
      </c>
      <c r="S4282" s="4">
        <v>-12349.1</v>
      </c>
      <c r="T4282" s="1">
        <v>141.56800000000001</v>
      </c>
      <c r="U4282" s="1337">
        <v>84940.800000000003</v>
      </c>
      <c r="V4282" s="1">
        <v>0.55510000000000004</v>
      </c>
      <c r="W4282" s="1336">
        <v>333.048</v>
      </c>
      <c r="X4282" s="1">
        <v>13</v>
      </c>
      <c r="Y4282" s="1">
        <v>141</v>
      </c>
      <c r="AA4282" s="1">
        <v>401</v>
      </c>
      <c r="AB4282" s="1337">
        <v>-1306.8</v>
      </c>
    </row>
    <row r="4283" spans="1:28">
      <c r="A4283" s="1336" t="s">
        <v>2098</v>
      </c>
      <c r="B4283" s="2" t="s">
        <v>2152</v>
      </c>
      <c r="C4283" s="1" t="s">
        <v>2151</v>
      </c>
      <c r="D4283" s="1" t="s">
        <v>467</v>
      </c>
      <c r="E4283" s="1">
        <v>140083</v>
      </c>
      <c r="F4283" s="1336" t="s">
        <v>117</v>
      </c>
      <c r="G4283" s="1" t="s">
        <v>32</v>
      </c>
      <c r="H4283" s="1">
        <v>419805</v>
      </c>
      <c r="I4283" s="3">
        <v>42536</v>
      </c>
      <c r="J4283" s="3">
        <v>42527</v>
      </c>
      <c r="K4283" s="3">
        <v>42546</v>
      </c>
      <c r="L4283" s="1">
        <v>222574</v>
      </c>
      <c r="M4283" s="3">
        <v>42536</v>
      </c>
      <c r="N4283" s="1" t="s">
        <v>89</v>
      </c>
      <c r="O4283" s="1">
        <v>116814</v>
      </c>
      <c r="P4283" s="1">
        <v>1500</v>
      </c>
      <c r="Q4283" s="1">
        <v>139.38999999999999</v>
      </c>
      <c r="R4283" s="1337">
        <v>209085</v>
      </c>
      <c r="S4283" s="4">
        <v>-30872.76</v>
      </c>
      <c r="T4283" s="1">
        <v>141.56800000000001</v>
      </c>
      <c r="U4283" s="1337">
        <v>212352</v>
      </c>
      <c r="V4283" s="1">
        <v>0.55510000000000004</v>
      </c>
      <c r="W4283" s="1336">
        <v>832.62</v>
      </c>
      <c r="X4283" s="1">
        <v>13</v>
      </c>
      <c r="Y4283" s="1">
        <v>141</v>
      </c>
      <c r="AA4283" s="1">
        <v>401</v>
      </c>
      <c r="AB4283" s="1337">
        <v>-3267</v>
      </c>
    </row>
    <row r="4284" spans="1:28">
      <c r="A4284" s="1336" t="s">
        <v>2098</v>
      </c>
      <c r="B4284" s="2" t="s">
        <v>2153</v>
      </c>
      <c r="C4284" s="1" t="s">
        <v>2151</v>
      </c>
      <c r="D4284" s="1" t="s">
        <v>129</v>
      </c>
      <c r="E4284" s="1">
        <v>140083</v>
      </c>
      <c r="F4284" s="1336" t="s">
        <v>117</v>
      </c>
      <c r="G4284" s="1" t="s">
        <v>32</v>
      </c>
      <c r="H4284" s="1">
        <v>419178</v>
      </c>
      <c r="I4284" s="3">
        <v>42531</v>
      </c>
      <c r="J4284" s="3">
        <v>42522</v>
      </c>
      <c r="K4284" s="3">
        <v>42546</v>
      </c>
      <c r="L4284" s="1">
        <v>222236</v>
      </c>
      <c r="M4284" s="3">
        <v>42531</v>
      </c>
      <c r="N4284" s="1" t="s">
        <v>89</v>
      </c>
      <c r="O4284" s="1">
        <v>116705</v>
      </c>
      <c r="P4284" s="1">
        <v>2000</v>
      </c>
      <c r="Q4284" s="1">
        <v>142.87</v>
      </c>
      <c r="R4284" s="1337">
        <v>285740</v>
      </c>
      <c r="S4284" s="4">
        <v>-34203.68</v>
      </c>
      <c r="T4284" s="1">
        <v>141.56800000000001</v>
      </c>
      <c r="U4284" s="1337">
        <v>283136</v>
      </c>
      <c r="V4284" s="1">
        <v>0.55510000000000004</v>
      </c>
      <c r="W4284" s="1337">
        <v>1110.1600000000001</v>
      </c>
      <c r="X4284" s="1">
        <v>13</v>
      </c>
      <c r="Y4284" s="1">
        <v>141</v>
      </c>
      <c r="AA4284" s="1">
        <v>401</v>
      </c>
      <c r="AB4284" s="1337">
        <v>2604</v>
      </c>
    </row>
    <row r="4285" spans="1:28">
      <c r="A4285" s="1336" t="s">
        <v>2098</v>
      </c>
      <c r="B4285" s="2" t="s">
        <v>2153</v>
      </c>
      <c r="C4285" s="1" t="s">
        <v>2151</v>
      </c>
      <c r="D4285" s="1" t="s">
        <v>129</v>
      </c>
      <c r="E4285" s="1">
        <v>140083</v>
      </c>
      <c r="F4285" s="1336" t="s">
        <v>117</v>
      </c>
      <c r="G4285" s="1" t="s">
        <v>32</v>
      </c>
      <c r="H4285" s="1">
        <v>419204</v>
      </c>
      <c r="I4285" s="3">
        <v>42531</v>
      </c>
      <c r="J4285" s="3">
        <v>42515</v>
      </c>
      <c r="K4285" s="3">
        <v>42536</v>
      </c>
      <c r="L4285" s="1">
        <v>222237</v>
      </c>
      <c r="M4285" s="3">
        <v>42531</v>
      </c>
      <c r="N4285" s="1" t="s">
        <v>89</v>
      </c>
      <c r="O4285" s="1">
        <v>116464</v>
      </c>
      <c r="P4285" s="1">
        <v>2000</v>
      </c>
      <c r="Q4285" s="1">
        <v>142.87</v>
      </c>
      <c r="R4285" s="1337">
        <v>285740</v>
      </c>
      <c r="S4285" s="4">
        <v>-34203.68</v>
      </c>
      <c r="T4285" s="1">
        <v>141.56800000000001</v>
      </c>
      <c r="U4285" s="1337">
        <v>283136</v>
      </c>
      <c r="V4285" s="1">
        <v>0.55510000000000004</v>
      </c>
      <c r="W4285" s="1337">
        <v>1110.1600000000001</v>
      </c>
      <c r="X4285" s="1">
        <v>13</v>
      </c>
      <c r="Y4285" s="1">
        <v>141</v>
      </c>
      <c r="AA4285" s="1">
        <v>401</v>
      </c>
      <c r="AB4285" s="1337">
        <v>2604</v>
      </c>
    </row>
    <row r="4286" spans="1:28">
      <c r="A4286" s="1336" t="s">
        <v>2098</v>
      </c>
      <c r="B4286" s="2" t="s">
        <v>2153</v>
      </c>
      <c r="C4286" s="1" t="s">
        <v>2151</v>
      </c>
      <c r="D4286" s="1" t="s">
        <v>129</v>
      </c>
      <c r="E4286" s="1">
        <v>130023</v>
      </c>
      <c r="F4286" s="1336" t="s">
        <v>153</v>
      </c>
      <c r="G4286" s="1" t="s">
        <v>32</v>
      </c>
      <c r="H4286" s="1">
        <v>419667</v>
      </c>
      <c r="I4286" s="3">
        <v>42536</v>
      </c>
      <c r="J4286" s="3">
        <v>42523</v>
      </c>
      <c r="K4286" s="3">
        <v>42546</v>
      </c>
      <c r="N4286" s="1" t="s">
        <v>89</v>
      </c>
      <c r="O4286" s="1">
        <v>116760</v>
      </c>
      <c r="P4286" s="1">
        <v>2000</v>
      </c>
      <c r="Q4286" s="1">
        <v>143.43</v>
      </c>
      <c r="R4286" s="1337">
        <v>286860</v>
      </c>
      <c r="S4286" s="4">
        <v>-33083.68</v>
      </c>
      <c r="T4286" s="1">
        <v>141.56800000000001</v>
      </c>
      <c r="U4286" s="1337">
        <v>283136</v>
      </c>
      <c r="V4286" s="1">
        <v>0.55510000000000004</v>
      </c>
      <c r="W4286" s="1337">
        <v>1110.1600000000001</v>
      </c>
      <c r="X4286" s="1">
        <v>13</v>
      </c>
      <c r="Y4286" s="1">
        <v>130</v>
      </c>
      <c r="AA4286" s="1">
        <v>401</v>
      </c>
      <c r="AB4286" s="1337">
        <v>3724</v>
      </c>
    </row>
    <row r="4287" spans="1:28">
      <c r="A4287" s="1336" t="s">
        <v>2098</v>
      </c>
      <c r="B4287" s="2" t="s">
        <v>2154</v>
      </c>
      <c r="C4287" s="1" t="s">
        <v>2151</v>
      </c>
      <c r="D4287" s="1" t="s">
        <v>76</v>
      </c>
      <c r="E4287" s="1">
        <v>142060</v>
      </c>
      <c r="F4287" s="1336" t="s">
        <v>147</v>
      </c>
      <c r="G4287" s="1" t="s">
        <v>32</v>
      </c>
      <c r="H4287" s="1">
        <v>421434</v>
      </c>
      <c r="I4287" s="3">
        <v>42545</v>
      </c>
      <c r="J4287" s="3">
        <v>42500</v>
      </c>
      <c r="K4287" s="3">
        <v>42531</v>
      </c>
      <c r="N4287" s="1" t="s">
        <v>56</v>
      </c>
      <c r="O4287" s="1">
        <v>6038</v>
      </c>
      <c r="P4287" s="1">
        <v>500</v>
      </c>
      <c r="Q4287" s="1">
        <v>158.31569999999999</v>
      </c>
      <c r="R4287" s="1337">
        <v>79157.850000000006</v>
      </c>
      <c r="S4287" s="4">
        <v>-2489.17</v>
      </c>
      <c r="T4287" s="1">
        <v>144.50800000000001</v>
      </c>
      <c r="U4287" s="1337">
        <v>72254</v>
      </c>
      <c r="V4287" s="1">
        <v>0.55510000000000004</v>
      </c>
      <c r="W4287" s="1336">
        <v>277.54000000000002</v>
      </c>
      <c r="X4287" s="1">
        <v>13</v>
      </c>
      <c r="Y4287" s="1">
        <v>143</v>
      </c>
      <c r="AA4287" s="1">
        <v>401</v>
      </c>
      <c r="AB4287" s="1337">
        <v>6903.85</v>
      </c>
    </row>
    <row r="4288" spans="1:28">
      <c r="A4288" s="1336" t="s">
        <v>2098</v>
      </c>
      <c r="B4288" s="2" t="s">
        <v>2155</v>
      </c>
      <c r="C4288" s="1" t="s">
        <v>2156</v>
      </c>
      <c r="D4288" s="1" t="s">
        <v>87</v>
      </c>
      <c r="E4288" s="1">
        <v>130375</v>
      </c>
      <c r="F4288" s="1336" t="s">
        <v>458</v>
      </c>
      <c r="G4288" s="1" t="s">
        <v>32</v>
      </c>
      <c r="H4288" s="1">
        <v>420050</v>
      </c>
      <c r="I4288" s="3">
        <v>42537</v>
      </c>
      <c r="J4288" s="3">
        <v>42527</v>
      </c>
      <c r="K4288" s="3">
        <v>42548</v>
      </c>
      <c r="L4288" s="1">
        <v>222612</v>
      </c>
      <c r="M4288" s="3">
        <v>42536</v>
      </c>
      <c r="N4288" s="1" t="s">
        <v>89</v>
      </c>
      <c r="O4288" s="1">
        <v>116836</v>
      </c>
      <c r="P4288" s="1">
        <v>200</v>
      </c>
      <c r="Q4288" s="1">
        <v>84</v>
      </c>
      <c r="R4288" s="1337">
        <v>16800</v>
      </c>
      <c r="S4288" s="1">
        <v>-747.32</v>
      </c>
      <c r="T4288" s="1">
        <v>77.643000000000001</v>
      </c>
      <c r="U4288" s="1337">
        <v>15528.6</v>
      </c>
      <c r="V4288" s="1">
        <v>0.27729999999999999</v>
      </c>
      <c r="W4288" s="1336">
        <v>55.451999999999998</v>
      </c>
      <c r="X4288" s="1">
        <v>13</v>
      </c>
      <c r="Y4288" s="1">
        <v>135</v>
      </c>
      <c r="Z4288" s="1" t="s">
        <v>259</v>
      </c>
      <c r="AA4288" s="1">
        <v>401</v>
      </c>
      <c r="AB4288" s="1337">
        <v>1271.4000000000001</v>
      </c>
    </row>
    <row r="4289" spans="1:28">
      <c r="A4289" s="1336" t="s">
        <v>2098</v>
      </c>
      <c r="B4289" s="2" t="s">
        <v>2157</v>
      </c>
      <c r="C4289" s="1" t="s">
        <v>2156</v>
      </c>
      <c r="D4289" s="1" t="s">
        <v>65</v>
      </c>
      <c r="E4289" s="1">
        <v>130339</v>
      </c>
      <c r="F4289" s="1336" t="s">
        <v>258</v>
      </c>
      <c r="G4289" s="1" t="s">
        <v>32</v>
      </c>
      <c r="H4289" s="1">
        <v>419808</v>
      </c>
      <c r="I4289" s="3">
        <v>42536</v>
      </c>
      <c r="J4289" s="3">
        <v>42527</v>
      </c>
      <c r="K4289" s="3">
        <v>42548</v>
      </c>
      <c r="L4289" s="1">
        <v>222582</v>
      </c>
      <c r="M4289" s="3">
        <v>42536</v>
      </c>
      <c r="N4289" s="1" t="s">
        <v>89</v>
      </c>
      <c r="O4289" s="1">
        <v>116832</v>
      </c>
      <c r="P4289" s="1">
        <v>1000</v>
      </c>
      <c r="Q4289" s="1">
        <v>76.19</v>
      </c>
      <c r="R4289" s="1337">
        <v>76190</v>
      </c>
      <c r="S4289" s="4">
        <v>-11546.59</v>
      </c>
      <c r="T4289" s="1">
        <v>77.643000000000001</v>
      </c>
      <c r="U4289" s="1337">
        <v>77643</v>
      </c>
      <c r="V4289" s="1">
        <v>0.27729999999999999</v>
      </c>
      <c r="W4289" s="1336">
        <v>277.26</v>
      </c>
      <c r="X4289" s="1">
        <v>13</v>
      </c>
      <c r="Y4289" s="1">
        <v>135</v>
      </c>
      <c r="Z4289" s="1" t="s">
        <v>259</v>
      </c>
      <c r="AA4289" s="1">
        <v>401</v>
      </c>
      <c r="AB4289" s="1337">
        <v>-1453</v>
      </c>
    </row>
    <row r="4290" spans="1:28">
      <c r="A4290" s="1336" t="s">
        <v>2098</v>
      </c>
      <c r="B4290" s="2" t="s">
        <v>2158</v>
      </c>
      <c r="C4290" s="1" t="s">
        <v>2156</v>
      </c>
      <c r="D4290" s="1" t="s">
        <v>129</v>
      </c>
      <c r="E4290" s="1">
        <v>140008</v>
      </c>
      <c r="F4290" s="1336" t="s">
        <v>123</v>
      </c>
      <c r="G4290" s="1" t="s">
        <v>32</v>
      </c>
      <c r="H4290" s="1">
        <v>419707</v>
      </c>
      <c r="I4290" s="3">
        <v>42535</v>
      </c>
      <c r="J4290" s="3">
        <v>42522</v>
      </c>
      <c r="K4290" s="3">
        <v>42545</v>
      </c>
      <c r="L4290" s="1">
        <v>222495</v>
      </c>
      <c r="M4290" s="3">
        <v>42535</v>
      </c>
      <c r="N4290" s="1" t="s">
        <v>89</v>
      </c>
      <c r="O4290" s="1">
        <v>116686</v>
      </c>
      <c r="P4290" s="1">
        <v>2000</v>
      </c>
      <c r="Q4290" s="1">
        <v>80.09</v>
      </c>
      <c r="R4290" s="1337">
        <v>160180</v>
      </c>
      <c r="S4290" s="4">
        <v>-15293.18</v>
      </c>
      <c r="T4290" s="1">
        <v>77.643000000000001</v>
      </c>
      <c r="U4290" s="1337">
        <v>155286</v>
      </c>
      <c r="V4290" s="1">
        <v>0.27729999999999999</v>
      </c>
      <c r="W4290" s="1336">
        <v>554.52</v>
      </c>
      <c r="X4290" s="1">
        <v>13</v>
      </c>
      <c r="Y4290" s="1">
        <v>141</v>
      </c>
      <c r="AA4290" s="1">
        <v>401</v>
      </c>
      <c r="AB4290" s="1337">
        <v>4894</v>
      </c>
    </row>
    <row r="4291" spans="1:28">
      <c r="A4291" s="1336" t="s">
        <v>2098</v>
      </c>
      <c r="B4291" s="2" t="s">
        <v>2159</v>
      </c>
      <c r="C4291" s="1" t="s">
        <v>2160</v>
      </c>
      <c r="D4291" s="1" t="s">
        <v>129</v>
      </c>
      <c r="E4291" s="1">
        <v>140008</v>
      </c>
      <c r="F4291" s="1336" t="s">
        <v>123</v>
      </c>
      <c r="G4291" s="1" t="s">
        <v>32</v>
      </c>
      <c r="H4291" s="1">
        <v>419154</v>
      </c>
      <c r="I4291" s="3">
        <v>42531</v>
      </c>
      <c r="J4291" s="3">
        <v>42514</v>
      </c>
      <c r="K4291" s="3">
        <v>42514</v>
      </c>
      <c r="L4291" s="1">
        <v>222191</v>
      </c>
      <c r="M4291" s="3">
        <v>42530</v>
      </c>
      <c r="N4291" s="1" t="s">
        <v>89</v>
      </c>
      <c r="O4291" s="1">
        <v>116367</v>
      </c>
      <c r="P4291" s="1">
        <v>2000</v>
      </c>
      <c r="Q4291" s="1">
        <v>110.64</v>
      </c>
      <c r="R4291" s="1337">
        <v>221280</v>
      </c>
      <c r="S4291" s="4">
        <v>-29726.9</v>
      </c>
      <c r="T4291" s="1">
        <v>111.065</v>
      </c>
      <c r="U4291" s="1337">
        <v>222130</v>
      </c>
      <c r="V4291" s="1">
        <v>0.41589999999999999</v>
      </c>
      <c r="W4291" s="1336">
        <v>831.78</v>
      </c>
      <c r="X4291" s="1">
        <v>13</v>
      </c>
      <c r="Y4291" s="1">
        <v>141</v>
      </c>
      <c r="AA4291" s="1">
        <v>401</v>
      </c>
      <c r="AB4291" s="1336">
        <v>-850</v>
      </c>
    </row>
    <row r="4292" spans="1:28">
      <c r="A4292" s="1336" t="s">
        <v>2098</v>
      </c>
      <c r="B4292" s="2" t="s">
        <v>2161</v>
      </c>
      <c r="C4292" s="1" t="s">
        <v>2162</v>
      </c>
      <c r="D4292" s="1" t="s">
        <v>116</v>
      </c>
      <c r="E4292" s="1">
        <v>130361</v>
      </c>
      <c r="F4292" s="1336" t="s">
        <v>167</v>
      </c>
      <c r="G4292" s="1" t="s">
        <v>32</v>
      </c>
      <c r="H4292" s="1">
        <v>420016</v>
      </c>
      <c r="I4292" s="3">
        <v>42537</v>
      </c>
      <c r="J4292" s="3">
        <v>42507</v>
      </c>
      <c r="K4292" s="3">
        <v>42538</v>
      </c>
      <c r="L4292" s="1">
        <v>222676</v>
      </c>
      <c r="M4292" s="3">
        <v>42537</v>
      </c>
      <c r="N4292" s="1" t="s">
        <v>89</v>
      </c>
      <c r="O4292" s="1">
        <v>116233</v>
      </c>
      <c r="P4292" s="1">
        <v>200</v>
      </c>
      <c r="Q4292" s="1">
        <v>142.87</v>
      </c>
      <c r="R4292" s="1337">
        <v>28574</v>
      </c>
      <c r="S4292" s="4">
        <v>-3420.37</v>
      </c>
      <c r="T4292" s="1">
        <v>141.56800000000001</v>
      </c>
      <c r="U4292" s="1337">
        <v>28313.599999999999</v>
      </c>
      <c r="V4292" s="1">
        <v>0.55510000000000004</v>
      </c>
      <c r="W4292" s="1336">
        <v>111.01600000000001</v>
      </c>
      <c r="X4292" s="1">
        <v>13</v>
      </c>
      <c r="Y4292" s="1">
        <v>135</v>
      </c>
      <c r="Z4292" s="1" t="s">
        <v>90</v>
      </c>
      <c r="AA4292" s="1">
        <v>401</v>
      </c>
      <c r="AB4292" s="1336">
        <v>260.39999999999998</v>
      </c>
    </row>
    <row r="4293" spans="1:28">
      <c r="A4293" s="1336" t="s">
        <v>2098</v>
      </c>
      <c r="B4293" s="2" t="s">
        <v>2163</v>
      </c>
      <c r="C4293" s="1" t="s">
        <v>2162</v>
      </c>
      <c r="D4293" s="1" t="s">
        <v>81</v>
      </c>
      <c r="E4293" s="1">
        <v>130361</v>
      </c>
      <c r="F4293" s="1336" t="s">
        <v>167</v>
      </c>
      <c r="G4293" s="1" t="s">
        <v>32</v>
      </c>
      <c r="H4293" s="1">
        <v>418304</v>
      </c>
      <c r="I4293" s="3">
        <v>42524</v>
      </c>
      <c r="J4293" s="3">
        <v>42522</v>
      </c>
      <c r="K4293" s="3">
        <v>42524</v>
      </c>
      <c r="L4293" s="1">
        <v>221625</v>
      </c>
      <c r="M4293" s="3">
        <v>42523</v>
      </c>
      <c r="N4293" s="1" t="s">
        <v>89</v>
      </c>
      <c r="O4293" s="1">
        <v>116735</v>
      </c>
      <c r="P4293" s="1">
        <v>300</v>
      </c>
      <c r="Q4293" s="1">
        <v>142.87</v>
      </c>
      <c r="R4293" s="1337">
        <v>42861</v>
      </c>
      <c r="S4293" s="4">
        <v>-5130.55</v>
      </c>
      <c r="T4293" s="1">
        <v>141.56800000000001</v>
      </c>
      <c r="U4293" s="1337">
        <v>42470.400000000001</v>
      </c>
      <c r="V4293" s="1">
        <v>0.55510000000000004</v>
      </c>
      <c r="W4293" s="1336">
        <v>166.524</v>
      </c>
      <c r="X4293" s="1">
        <v>13</v>
      </c>
      <c r="Y4293" s="1">
        <v>135</v>
      </c>
      <c r="Z4293" s="1" t="s">
        <v>90</v>
      </c>
      <c r="AA4293" s="1">
        <v>401</v>
      </c>
      <c r="AB4293" s="1336">
        <v>390.6</v>
      </c>
    </row>
    <row r="4294" spans="1:28">
      <c r="A4294" s="1336" t="s">
        <v>2098</v>
      </c>
      <c r="B4294" s="2" t="s">
        <v>2164</v>
      </c>
      <c r="C4294" s="1" t="s">
        <v>2162</v>
      </c>
      <c r="D4294" s="1" t="s">
        <v>72</v>
      </c>
      <c r="E4294" s="1">
        <v>130308</v>
      </c>
      <c r="F4294" s="1336" t="s">
        <v>126</v>
      </c>
      <c r="G4294" s="1" t="s">
        <v>32</v>
      </c>
      <c r="H4294" s="1">
        <v>420929</v>
      </c>
      <c r="I4294" s="3">
        <v>42544</v>
      </c>
      <c r="J4294" s="3">
        <v>42502</v>
      </c>
      <c r="K4294" s="3">
        <v>42522</v>
      </c>
      <c r="L4294" s="1">
        <v>223045</v>
      </c>
      <c r="M4294" s="3">
        <v>42543</v>
      </c>
      <c r="N4294" s="1" t="s">
        <v>89</v>
      </c>
      <c r="O4294" s="1">
        <v>116051</v>
      </c>
      <c r="P4294" s="1">
        <v>600</v>
      </c>
      <c r="Q4294" s="1">
        <v>40.11</v>
      </c>
      <c r="R4294" s="1337">
        <v>24066</v>
      </c>
      <c r="S4294" s="4">
        <v>-71917.100000000006</v>
      </c>
      <c r="T4294" s="1">
        <v>141.56800000000001</v>
      </c>
      <c r="U4294" s="1337">
        <v>84940.800000000003</v>
      </c>
      <c r="V4294" s="1">
        <v>0.55510000000000004</v>
      </c>
      <c r="W4294" s="1336">
        <v>333.048</v>
      </c>
      <c r="X4294" s="1">
        <v>13</v>
      </c>
      <c r="Y4294" s="1">
        <v>141</v>
      </c>
      <c r="AA4294" s="1">
        <v>401</v>
      </c>
      <c r="AB4294" s="1337">
        <v>-60874.8</v>
      </c>
    </row>
    <row r="4295" spans="1:28">
      <c r="A4295" s="1336" t="s">
        <v>2098</v>
      </c>
      <c r="B4295" s="2" t="s">
        <v>2165</v>
      </c>
      <c r="C4295" s="1" t="s">
        <v>2162</v>
      </c>
      <c r="D4295" s="1" t="s">
        <v>65</v>
      </c>
      <c r="E4295" s="1">
        <v>130349</v>
      </c>
      <c r="F4295" s="1336" t="s">
        <v>141</v>
      </c>
      <c r="G4295" s="1" t="s">
        <v>32</v>
      </c>
      <c r="H4295" s="1">
        <v>418395</v>
      </c>
      <c r="I4295" s="3">
        <v>42527</v>
      </c>
      <c r="J4295" s="3">
        <v>42520</v>
      </c>
      <c r="K4295" s="3">
        <v>42524</v>
      </c>
      <c r="N4295" s="1" t="s">
        <v>89</v>
      </c>
      <c r="O4295" s="1">
        <v>116601</v>
      </c>
      <c r="P4295" s="1">
        <v>1000</v>
      </c>
      <c r="Q4295" s="1">
        <v>146.36000000000001</v>
      </c>
      <c r="R4295" s="1337">
        <v>146360</v>
      </c>
      <c r="S4295" s="4">
        <v>-13611.84</v>
      </c>
      <c r="T4295" s="1">
        <v>141.56800000000001</v>
      </c>
      <c r="U4295" s="1337">
        <v>141568</v>
      </c>
      <c r="V4295" s="1">
        <v>0.55510000000000004</v>
      </c>
      <c r="W4295" s="1336">
        <v>555.08000000000004</v>
      </c>
      <c r="X4295" s="1">
        <v>13</v>
      </c>
      <c r="Y4295" s="1">
        <v>141</v>
      </c>
      <c r="AA4295" s="1">
        <v>401</v>
      </c>
      <c r="AB4295" s="1337">
        <v>4792</v>
      </c>
    </row>
    <row r="4296" spans="1:28">
      <c r="A4296" s="1336" t="s">
        <v>2098</v>
      </c>
      <c r="B4296" s="2" t="s">
        <v>2165</v>
      </c>
      <c r="C4296" s="1" t="s">
        <v>2162</v>
      </c>
      <c r="D4296" s="1" t="s">
        <v>65</v>
      </c>
      <c r="E4296" s="1">
        <v>130013</v>
      </c>
      <c r="F4296" s="1336" t="s">
        <v>221</v>
      </c>
      <c r="G4296" s="1" t="s">
        <v>32</v>
      </c>
      <c r="H4296" s="1">
        <v>420316</v>
      </c>
      <c r="I4296" s="3">
        <v>42541</v>
      </c>
      <c r="J4296" s="3">
        <v>42538</v>
      </c>
      <c r="K4296" s="3">
        <v>42538</v>
      </c>
      <c r="N4296" s="1" t="s">
        <v>89</v>
      </c>
      <c r="O4296" s="1">
        <v>117285</v>
      </c>
      <c r="P4296" s="1">
        <v>1000</v>
      </c>
      <c r="Q4296" s="1">
        <v>142</v>
      </c>
      <c r="R4296" s="1337">
        <v>142000</v>
      </c>
      <c r="S4296" s="4">
        <v>-17971.84</v>
      </c>
      <c r="T4296" s="1">
        <v>141.56800000000001</v>
      </c>
      <c r="U4296" s="1337">
        <v>141568</v>
      </c>
      <c r="V4296" s="1">
        <v>0.55510000000000004</v>
      </c>
      <c r="W4296" s="1336">
        <v>555.08000000000004</v>
      </c>
      <c r="X4296" s="1">
        <v>13</v>
      </c>
      <c r="Y4296" s="1">
        <v>130</v>
      </c>
      <c r="AA4296" s="1">
        <v>401</v>
      </c>
      <c r="AB4296" s="1336">
        <v>432</v>
      </c>
    </row>
    <row r="4297" spans="1:28">
      <c r="A4297" s="1336" t="s">
        <v>2098</v>
      </c>
      <c r="B4297" s="2" t="s">
        <v>2165</v>
      </c>
      <c r="C4297" s="1" t="s">
        <v>2162</v>
      </c>
      <c r="D4297" s="1" t="s">
        <v>65</v>
      </c>
      <c r="E4297" s="1">
        <v>130308</v>
      </c>
      <c r="F4297" s="1336" t="s">
        <v>126</v>
      </c>
      <c r="G4297" s="1" t="s">
        <v>32</v>
      </c>
      <c r="H4297" s="1">
        <v>420929</v>
      </c>
      <c r="I4297" s="3">
        <v>42544</v>
      </c>
      <c r="J4297" s="3">
        <v>42502</v>
      </c>
      <c r="K4297" s="3">
        <v>42522</v>
      </c>
      <c r="L4297" s="1">
        <v>223045</v>
      </c>
      <c r="M4297" s="3">
        <v>42543</v>
      </c>
      <c r="N4297" s="1" t="s">
        <v>89</v>
      </c>
      <c r="O4297" s="1">
        <v>116051</v>
      </c>
      <c r="P4297" s="1">
        <v>1000</v>
      </c>
      <c r="Q4297" s="1">
        <v>152.11000000000001</v>
      </c>
      <c r="R4297" s="1337">
        <v>152110</v>
      </c>
      <c r="S4297" s="4">
        <v>-7861.84</v>
      </c>
      <c r="T4297" s="1">
        <v>141.56800000000001</v>
      </c>
      <c r="U4297" s="1337">
        <v>141568</v>
      </c>
      <c r="V4297" s="1">
        <v>0.55510000000000004</v>
      </c>
      <c r="W4297" s="1336">
        <v>555.08000000000004</v>
      </c>
      <c r="X4297" s="1">
        <v>13</v>
      </c>
      <c r="Y4297" s="1">
        <v>141</v>
      </c>
      <c r="AA4297" s="1">
        <v>401</v>
      </c>
      <c r="AB4297" s="1337">
        <v>10542</v>
      </c>
    </row>
    <row r="4298" spans="1:28">
      <c r="A4298" s="1336" t="s">
        <v>2098</v>
      </c>
      <c r="B4298" s="2" t="s">
        <v>2165</v>
      </c>
      <c r="C4298" s="1" t="s">
        <v>2162</v>
      </c>
      <c r="D4298" s="1" t="s">
        <v>65</v>
      </c>
      <c r="E4298" s="1">
        <v>130308</v>
      </c>
      <c r="F4298" s="1336" t="s">
        <v>126</v>
      </c>
      <c r="G4298" s="1" t="s">
        <v>32</v>
      </c>
      <c r="H4298" s="1">
        <v>420929</v>
      </c>
      <c r="I4298" s="3">
        <v>42544</v>
      </c>
      <c r="J4298" s="3">
        <v>42502</v>
      </c>
      <c r="K4298" s="3">
        <v>42522</v>
      </c>
      <c r="L4298" s="1">
        <v>223045</v>
      </c>
      <c r="M4298" s="3">
        <v>42543</v>
      </c>
      <c r="N4298" s="1" t="s">
        <v>89</v>
      </c>
      <c r="O4298" s="1">
        <v>116051</v>
      </c>
      <c r="P4298" s="1">
        <v>1000</v>
      </c>
      <c r="Q4298" s="1">
        <v>152.11000000000001</v>
      </c>
      <c r="R4298" s="1337">
        <v>152110</v>
      </c>
      <c r="S4298" s="4">
        <v>-7861.84</v>
      </c>
      <c r="T4298" s="1">
        <v>141.56800000000001</v>
      </c>
      <c r="U4298" s="1337">
        <v>141568</v>
      </c>
      <c r="V4298" s="1">
        <v>0.55510000000000004</v>
      </c>
      <c r="W4298" s="1336">
        <v>555.08000000000004</v>
      </c>
      <c r="X4298" s="1">
        <v>13</v>
      </c>
      <c r="Y4298" s="1">
        <v>141</v>
      </c>
      <c r="AA4298" s="1">
        <v>401</v>
      </c>
      <c r="AB4298" s="1337">
        <v>10542</v>
      </c>
    </row>
    <row r="4299" spans="1:28">
      <c r="A4299" s="1336" t="s">
        <v>2098</v>
      </c>
      <c r="B4299" s="2" t="s">
        <v>2166</v>
      </c>
      <c r="C4299" s="1" t="s">
        <v>2162</v>
      </c>
      <c r="D4299" s="1" t="s">
        <v>129</v>
      </c>
      <c r="E4299" s="1">
        <v>140008</v>
      </c>
      <c r="F4299" s="1336" t="s">
        <v>123</v>
      </c>
      <c r="G4299" s="1" t="s">
        <v>53</v>
      </c>
      <c r="H4299" s="1">
        <v>7340</v>
      </c>
      <c r="I4299" s="3">
        <v>42534</v>
      </c>
      <c r="J4299" s="3">
        <v>42549</v>
      </c>
      <c r="K4299" s="3">
        <v>42549</v>
      </c>
      <c r="L4299" s="1">
        <v>222382</v>
      </c>
      <c r="N4299" s="1" t="s">
        <v>54</v>
      </c>
      <c r="O4299" s="1">
        <v>7534</v>
      </c>
      <c r="P4299" s="1">
        <v>-4000</v>
      </c>
      <c r="Q4299" s="1">
        <v>139.88999999999999</v>
      </c>
      <c r="R4299" s="1337">
        <v>-559560</v>
      </c>
      <c r="S4299" s="4">
        <v>80327.360000000001</v>
      </c>
      <c r="T4299" s="1">
        <v>141.56800000000001</v>
      </c>
      <c r="U4299" s="1337">
        <v>-566272</v>
      </c>
      <c r="V4299" s="1">
        <v>0.55510000000000004</v>
      </c>
      <c r="W4299" s="1337">
        <v>-2220.3200000000002</v>
      </c>
      <c r="X4299" s="1">
        <v>13</v>
      </c>
      <c r="Y4299" s="1">
        <v>141</v>
      </c>
      <c r="AA4299" s="1">
        <v>401</v>
      </c>
      <c r="AB4299" s="1337">
        <v>6712</v>
      </c>
    </row>
    <row r="4300" spans="1:28">
      <c r="A4300" s="1336" t="s">
        <v>2098</v>
      </c>
      <c r="B4300" s="2" t="s">
        <v>2166</v>
      </c>
      <c r="C4300" s="1" t="s">
        <v>2162</v>
      </c>
      <c r="D4300" s="1" t="s">
        <v>129</v>
      </c>
      <c r="E4300" s="1">
        <v>140008</v>
      </c>
      <c r="F4300" s="1336" t="s">
        <v>123</v>
      </c>
      <c r="G4300" s="1" t="s">
        <v>32</v>
      </c>
      <c r="H4300" s="1">
        <v>418461</v>
      </c>
      <c r="I4300" s="3">
        <v>42525</v>
      </c>
      <c r="J4300" s="3">
        <v>42522</v>
      </c>
      <c r="K4300" s="3">
        <v>42527</v>
      </c>
      <c r="L4300" s="1">
        <v>221695</v>
      </c>
      <c r="M4300" s="3">
        <v>42524</v>
      </c>
      <c r="N4300" s="1" t="s">
        <v>89</v>
      </c>
      <c r="O4300" s="1">
        <v>116686</v>
      </c>
      <c r="P4300" s="1">
        <v>2000</v>
      </c>
      <c r="Q4300" s="1">
        <v>142.87</v>
      </c>
      <c r="R4300" s="1337">
        <v>285740</v>
      </c>
      <c r="S4300" s="4">
        <v>-34203.68</v>
      </c>
      <c r="T4300" s="1">
        <v>141.56800000000001</v>
      </c>
      <c r="U4300" s="1337">
        <v>283136</v>
      </c>
      <c r="V4300" s="1">
        <v>0.55510000000000004</v>
      </c>
      <c r="W4300" s="1337">
        <v>1110.1600000000001</v>
      </c>
      <c r="X4300" s="1">
        <v>13</v>
      </c>
      <c r="Y4300" s="1">
        <v>141</v>
      </c>
      <c r="AA4300" s="1">
        <v>401</v>
      </c>
      <c r="AB4300" s="1337">
        <v>2604</v>
      </c>
    </row>
    <row r="4301" spans="1:28">
      <c r="A4301" s="1336" t="s">
        <v>2098</v>
      </c>
      <c r="B4301" s="2" t="s">
        <v>2166</v>
      </c>
      <c r="C4301" s="1" t="s">
        <v>2162</v>
      </c>
      <c r="D4301" s="1" t="s">
        <v>129</v>
      </c>
      <c r="E4301" s="1">
        <v>140008</v>
      </c>
      <c r="F4301" s="1336" t="s">
        <v>123</v>
      </c>
      <c r="G4301" s="1" t="s">
        <v>32</v>
      </c>
      <c r="H4301" s="1">
        <v>419426</v>
      </c>
      <c r="I4301" s="3">
        <v>42534</v>
      </c>
      <c r="J4301" s="3">
        <v>42514</v>
      </c>
      <c r="K4301" s="3">
        <v>42514</v>
      </c>
      <c r="L4301" s="1">
        <v>222382</v>
      </c>
      <c r="M4301" s="3">
        <v>42534</v>
      </c>
      <c r="N4301" s="1" t="s">
        <v>89</v>
      </c>
      <c r="O4301" s="1">
        <v>116419</v>
      </c>
      <c r="P4301" s="1">
        <v>4000</v>
      </c>
      <c r="Q4301" s="1">
        <v>139.88999999999999</v>
      </c>
      <c r="R4301" s="1337">
        <v>559560</v>
      </c>
      <c r="S4301" s="4">
        <v>-80327.360000000001</v>
      </c>
      <c r="T4301" s="1">
        <v>141.56800000000001</v>
      </c>
      <c r="U4301" s="1337">
        <v>566272</v>
      </c>
      <c r="V4301" s="1">
        <v>0.55510000000000004</v>
      </c>
      <c r="W4301" s="1337">
        <v>2220.3200000000002</v>
      </c>
      <c r="X4301" s="1">
        <v>13</v>
      </c>
      <c r="Y4301" s="1">
        <v>141</v>
      </c>
      <c r="AA4301" s="1">
        <v>401</v>
      </c>
      <c r="AB4301" s="1337">
        <v>-6712</v>
      </c>
    </row>
    <row r="4302" spans="1:28">
      <c r="A4302" s="1336" t="s">
        <v>2098</v>
      </c>
      <c r="B4302" s="2" t="s">
        <v>2166</v>
      </c>
      <c r="C4302" s="1" t="s">
        <v>2162</v>
      </c>
      <c r="D4302" s="1" t="s">
        <v>129</v>
      </c>
      <c r="E4302" s="1">
        <v>140008</v>
      </c>
      <c r="F4302" s="1336" t="s">
        <v>123</v>
      </c>
      <c r="G4302" s="1" t="s">
        <v>32</v>
      </c>
      <c r="H4302" s="1">
        <v>419473</v>
      </c>
      <c r="I4302" s="3">
        <v>42534</v>
      </c>
      <c r="J4302" s="3">
        <v>42523</v>
      </c>
      <c r="K4302" s="3">
        <v>42523</v>
      </c>
      <c r="L4302" s="1">
        <v>222383</v>
      </c>
      <c r="M4302" s="3">
        <v>42534</v>
      </c>
      <c r="N4302" s="1" t="s">
        <v>89</v>
      </c>
      <c r="O4302" s="1">
        <v>116763</v>
      </c>
      <c r="P4302" s="1">
        <v>2000</v>
      </c>
      <c r="Q4302" s="1">
        <v>142.87</v>
      </c>
      <c r="R4302" s="1337">
        <v>285740</v>
      </c>
      <c r="S4302" s="4">
        <v>-34203.68</v>
      </c>
      <c r="T4302" s="1">
        <v>141.56800000000001</v>
      </c>
      <c r="U4302" s="1337">
        <v>283136</v>
      </c>
      <c r="V4302" s="1">
        <v>0.55510000000000004</v>
      </c>
      <c r="W4302" s="1337">
        <v>1110.1600000000001</v>
      </c>
      <c r="X4302" s="1">
        <v>13</v>
      </c>
      <c r="Y4302" s="1">
        <v>141</v>
      </c>
      <c r="AA4302" s="1">
        <v>401</v>
      </c>
      <c r="AB4302" s="1337">
        <v>2604</v>
      </c>
    </row>
    <row r="4303" spans="1:28">
      <c r="A4303" s="1336" t="s">
        <v>2098</v>
      </c>
      <c r="B4303" s="2" t="s">
        <v>2166</v>
      </c>
      <c r="C4303" s="1" t="s">
        <v>2162</v>
      </c>
      <c r="D4303" s="1" t="s">
        <v>129</v>
      </c>
      <c r="E4303" s="1">
        <v>140008</v>
      </c>
      <c r="F4303" s="1336" t="s">
        <v>123</v>
      </c>
      <c r="G4303" s="1" t="s">
        <v>32</v>
      </c>
      <c r="H4303" s="1">
        <v>420048</v>
      </c>
      <c r="I4303" s="3">
        <v>42537</v>
      </c>
      <c r="J4303" s="3">
        <v>42523</v>
      </c>
      <c r="K4303" s="3">
        <v>42523</v>
      </c>
      <c r="L4303" s="1">
        <v>222665</v>
      </c>
      <c r="M4303" s="3">
        <v>42536</v>
      </c>
      <c r="N4303" s="1" t="s">
        <v>89</v>
      </c>
      <c r="O4303" s="1">
        <v>116763</v>
      </c>
      <c r="P4303" s="1">
        <v>2000</v>
      </c>
      <c r="Q4303" s="1">
        <v>142.87</v>
      </c>
      <c r="R4303" s="1337">
        <v>285740</v>
      </c>
      <c r="S4303" s="4">
        <v>-34203.68</v>
      </c>
      <c r="T4303" s="1">
        <v>141.56800000000001</v>
      </c>
      <c r="U4303" s="1337">
        <v>283136</v>
      </c>
      <c r="V4303" s="1">
        <v>0.55510000000000004</v>
      </c>
      <c r="W4303" s="1337">
        <v>1110.1600000000001</v>
      </c>
      <c r="X4303" s="1">
        <v>13</v>
      </c>
      <c r="Y4303" s="1">
        <v>141</v>
      </c>
      <c r="AA4303" s="1">
        <v>401</v>
      </c>
      <c r="AB4303" s="1337">
        <v>2604</v>
      </c>
    </row>
    <row r="4304" spans="1:28">
      <c r="A4304" s="1336" t="s">
        <v>2098</v>
      </c>
      <c r="B4304" s="2" t="s">
        <v>2166</v>
      </c>
      <c r="C4304" s="1" t="s">
        <v>2162</v>
      </c>
      <c r="D4304" s="1" t="s">
        <v>129</v>
      </c>
      <c r="E4304" s="1">
        <v>140008</v>
      </c>
      <c r="F4304" s="1336" t="s">
        <v>123</v>
      </c>
      <c r="G4304" s="1" t="s">
        <v>32</v>
      </c>
      <c r="H4304" s="1">
        <v>421410</v>
      </c>
      <c r="I4304" s="3">
        <v>42534</v>
      </c>
      <c r="J4304" s="3">
        <v>42549</v>
      </c>
      <c r="K4304" s="3">
        <v>42549</v>
      </c>
      <c r="N4304" s="1" t="s">
        <v>89</v>
      </c>
      <c r="O4304" s="1">
        <v>117562</v>
      </c>
      <c r="P4304" s="1">
        <v>4000</v>
      </c>
      <c r="Q4304" s="1">
        <v>139.38999999999999</v>
      </c>
      <c r="R4304" s="1337">
        <v>557560</v>
      </c>
      <c r="S4304" s="4">
        <v>-82327.360000000001</v>
      </c>
      <c r="T4304" s="1">
        <v>141.56800000000001</v>
      </c>
      <c r="U4304" s="1337">
        <v>566272</v>
      </c>
      <c r="V4304" s="1">
        <v>0.55510000000000004</v>
      </c>
      <c r="W4304" s="1337">
        <v>2220.3200000000002</v>
      </c>
      <c r="X4304" s="1">
        <v>13</v>
      </c>
      <c r="Y4304" s="1">
        <v>141</v>
      </c>
      <c r="AA4304" s="1">
        <v>401</v>
      </c>
      <c r="AB4304" s="1337">
        <v>-8712</v>
      </c>
    </row>
    <row r="4305" spans="1:28">
      <c r="A4305" s="1336" t="s">
        <v>2098</v>
      </c>
      <c r="B4305" s="2" t="s">
        <v>2167</v>
      </c>
      <c r="C4305" s="1" t="s">
        <v>2168</v>
      </c>
      <c r="D4305" s="1" t="s">
        <v>81</v>
      </c>
      <c r="E4305" s="1">
        <v>130346</v>
      </c>
      <c r="F4305" s="1336" t="s">
        <v>2169</v>
      </c>
      <c r="G4305" s="1" t="s">
        <v>32</v>
      </c>
      <c r="H4305" s="1">
        <v>421310</v>
      </c>
      <c r="I4305" s="3">
        <v>42549</v>
      </c>
      <c r="J4305" s="3">
        <v>42527</v>
      </c>
      <c r="K4305" s="3">
        <v>42548</v>
      </c>
      <c r="L4305" s="1">
        <v>223291</v>
      </c>
      <c r="M4305" s="3">
        <v>42548</v>
      </c>
      <c r="N4305" s="1" t="s">
        <v>89</v>
      </c>
      <c r="O4305" s="1">
        <v>116839</v>
      </c>
      <c r="P4305" s="1">
        <v>300</v>
      </c>
      <c r="Q4305" s="4">
        <v>2050</v>
      </c>
      <c r="R4305" s="1337">
        <v>615000</v>
      </c>
      <c r="S4305" s="4">
        <v>14007.58</v>
      </c>
      <c r="T4305" s="4">
        <v>1772.8389999999999</v>
      </c>
      <c r="U4305" s="1337">
        <v>531851.69999999995</v>
      </c>
      <c r="V4305" s="1">
        <v>8.6300000000000008</v>
      </c>
      <c r="W4305" s="1337">
        <v>2589.0059999999999</v>
      </c>
      <c r="X4305" s="1">
        <v>13</v>
      </c>
      <c r="Y4305" s="1">
        <v>130</v>
      </c>
      <c r="AA4305" s="1">
        <v>401</v>
      </c>
      <c r="AB4305" s="1337">
        <v>83148.3</v>
      </c>
    </row>
    <row r="4306" spans="1:28">
      <c r="A4306" s="1336" t="s">
        <v>2098</v>
      </c>
      <c r="B4306" s="2" t="s">
        <v>2170</v>
      </c>
      <c r="C4306" s="1" t="s">
        <v>2171</v>
      </c>
      <c r="D4306" s="1" t="s">
        <v>116</v>
      </c>
      <c r="E4306" s="1">
        <v>140083</v>
      </c>
      <c r="F4306" s="1336" t="s">
        <v>117</v>
      </c>
      <c r="G4306" s="1" t="s">
        <v>32</v>
      </c>
      <c r="H4306" s="1">
        <v>420938</v>
      </c>
      <c r="I4306" s="3">
        <v>42544</v>
      </c>
      <c r="J4306" s="3">
        <v>42529</v>
      </c>
      <c r="K4306" s="3">
        <v>42546</v>
      </c>
      <c r="L4306" s="1">
        <v>223078</v>
      </c>
      <c r="M4306" s="3">
        <v>42543</v>
      </c>
      <c r="N4306" s="1" t="s">
        <v>89</v>
      </c>
      <c r="O4306" s="1">
        <v>117005</v>
      </c>
      <c r="P4306" s="1">
        <v>500</v>
      </c>
      <c r="Q4306" s="1">
        <v>23.82</v>
      </c>
      <c r="R4306" s="1337">
        <v>11910</v>
      </c>
      <c r="S4306" s="4">
        <v>-2363.6</v>
      </c>
      <c r="T4306" s="1">
        <v>25.263000000000002</v>
      </c>
      <c r="U4306" s="1337">
        <v>12631.5</v>
      </c>
      <c r="V4306" s="1">
        <v>4.4900000000000002E-2</v>
      </c>
      <c r="W4306" s="1336">
        <v>22.425000000000001</v>
      </c>
      <c r="X4306" s="1">
        <v>13</v>
      </c>
      <c r="Y4306" s="1">
        <v>141</v>
      </c>
      <c r="AA4306" s="1">
        <v>401</v>
      </c>
      <c r="AB4306" s="1336">
        <v>-721.5</v>
      </c>
    </row>
    <row r="4307" spans="1:28">
      <c r="A4307" s="1336" t="s">
        <v>2098</v>
      </c>
      <c r="B4307" s="2" t="s">
        <v>2172</v>
      </c>
      <c r="C4307" s="1" t="s">
        <v>2171</v>
      </c>
      <c r="D4307" s="1" t="s">
        <v>81</v>
      </c>
      <c r="E4307" s="1">
        <v>140083</v>
      </c>
      <c r="F4307" s="1336" t="s">
        <v>117</v>
      </c>
      <c r="G4307" s="1" t="s">
        <v>32</v>
      </c>
      <c r="H4307" s="1">
        <v>420167</v>
      </c>
      <c r="I4307" s="3">
        <v>42538</v>
      </c>
      <c r="J4307" s="3">
        <v>42517</v>
      </c>
      <c r="K4307" s="3">
        <v>42546</v>
      </c>
      <c r="L4307" s="1">
        <v>222758</v>
      </c>
      <c r="M4307" s="3">
        <v>42537</v>
      </c>
      <c r="N4307" s="1" t="s">
        <v>89</v>
      </c>
      <c r="O4307" s="1">
        <v>116551</v>
      </c>
      <c r="P4307" s="1">
        <v>300</v>
      </c>
      <c r="Q4307" s="1">
        <v>23.82</v>
      </c>
      <c r="R4307" s="1337">
        <v>7146</v>
      </c>
      <c r="S4307" s="4">
        <v>-1418.16</v>
      </c>
      <c r="T4307" s="1">
        <v>25.263000000000002</v>
      </c>
      <c r="U4307" s="1337">
        <v>7578.9</v>
      </c>
      <c r="V4307" s="1">
        <v>4.4900000000000002E-2</v>
      </c>
      <c r="W4307" s="1336">
        <v>13.455</v>
      </c>
      <c r="X4307" s="1">
        <v>13</v>
      </c>
      <c r="Y4307" s="1">
        <v>141</v>
      </c>
      <c r="AA4307" s="1">
        <v>401</v>
      </c>
      <c r="AB4307" s="1336">
        <v>-432.9</v>
      </c>
    </row>
    <row r="4308" spans="1:28">
      <c r="A4308" s="1336" t="s">
        <v>2098</v>
      </c>
      <c r="B4308" s="2" t="s">
        <v>2173</v>
      </c>
      <c r="C4308" s="1" t="s">
        <v>2171</v>
      </c>
      <c r="D4308" s="1" t="s">
        <v>65</v>
      </c>
      <c r="E4308" s="1">
        <v>140083</v>
      </c>
      <c r="F4308" s="1336" t="s">
        <v>117</v>
      </c>
      <c r="G4308" s="1" t="s">
        <v>32</v>
      </c>
      <c r="H4308" s="1">
        <v>420090</v>
      </c>
      <c r="I4308" s="3">
        <v>42537</v>
      </c>
      <c r="J4308" s="3">
        <v>42522</v>
      </c>
      <c r="K4308" s="3">
        <v>42546</v>
      </c>
      <c r="L4308" s="1">
        <v>222717</v>
      </c>
      <c r="M4308" s="3">
        <v>42537</v>
      </c>
      <c r="N4308" s="1" t="s">
        <v>89</v>
      </c>
      <c r="O4308" s="1">
        <v>116705</v>
      </c>
      <c r="P4308" s="1">
        <v>1000</v>
      </c>
      <c r="Q4308" s="1">
        <v>24.41</v>
      </c>
      <c r="R4308" s="1337">
        <v>24410</v>
      </c>
      <c r="S4308" s="4">
        <v>-4137.1899999999996</v>
      </c>
      <c r="T4308" s="1">
        <v>25.263000000000002</v>
      </c>
      <c r="U4308" s="1337">
        <v>25263</v>
      </c>
      <c r="V4308" s="1">
        <v>4.4900000000000002E-2</v>
      </c>
      <c r="W4308" s="1336">
        <v>44.85</v>
      </c>
      <c r="X4308" s="1">
        <v>13</v>
      </c>
      <c r="Y4308" s="1">
        <v>141</v>
      </c>
      <c r="AA4308" s="1">
        <v>401</v>
      </c>
      <c r="AB4308" s="1336">
        <v>-853</v>
      </c>
    </row>
    <row r="4309" spans="1:28">
      <c r="A4309" s="1336" t="s">
        <v>2098</v>
      </c>
      <c r="B4309" s="2" t="s">
        <v>2173</v>
      </c>
      <c r="C4309" s="1" t="s">
        <v>2171</v>
      </c>
      <c r="D4309" s="1" t="s">
        <v>65</v>
      </c>
      <c r="E4309" s="1">
        <v>140083</v>
      </c>
      <c r="F4309" s="1336" t="s">
        <v>117</v>
      </c>
      <c r="G4309" s="1" t="s">
        <v>32</v>
      </c>
      <c r="H4309" s="1">
        <v>420090</v>
      </c>
      <c r="I4309" s="3">
        <v>42537</v>
      </c>
      <c r="J4309" s="3">
        <v>42522</v>
      </c>
      <c r="K4309" s="3">
        <v>42546</v>
      </c>
      <c r="L4309" s="1">
        <v>222717</v>
      </c>
      <c r="M4309" s="3">
        <v>42537</v>
      </c>
      <c r="N4309" s="1" t="s">
        <v>89</v>
      </c>
      <c r="O4309" s="1">
        <v>116705</v>
      </c>
      <c r="P4309" s="1">
        <v>1000</v>
      </c>
      <c r="Q4309" s="1">
        <v>24.41</v>
      </c>
      <c r="R4309" s="1337">
        <v>24410</v>
      </c>
      <c r="S4309" s="4">
        <v>-4137.1899999999996</v>
      </c>
      <c r="T4309" s="1">
        <v>25.263000000000002</v>
      </c>
      <c r="U4309" s="1337">
        <v>25263</v>
      </c>
      <c r="V4309" s="1">
        <v>4.4900000000000002E-2</v>
      </c>
      <c r="W4309" s="1336">
        <v>44.85</v>
      </c>
      <c r="X4309" s="1">
        <v>13</v>
      </c>
      <c r="Y4309" s="1">
        <v>141</v>
      </c>
      <c r="AA4309" s="1">
        <v>401</v>
      </c>
      <c r="AB4309" s="1336">
        <v>-853</v>
      </c>
    </row>
    <row r="4310" spans="1:28">
      <c r="A4310" s="1336" t="s">
        <v>2098</v>
      </c>
      <c r="B4310" s="2" t="s">
        <v>2173</v>
      </c>
      <c r="C4310" s="1" t="s">
        <v>2171</v>
      </c>
      <c r="D4310" s="1" t="s">
        <v>65</v>
      </c>
      <c r="E4310" s="1">
        <v>140083</v>
      </c>
      <c r="F4310" s="1336" t="s">
        <v>117</v>
      </c>
      <c r="G4310" s="1" t="s">
        <v>32</v>
      </c>
      <c r="H4310" s="1">
        <v>420255</v>
      </c>
      <c r="I4310" s="3">
        <v>42541</v>
      </c>
      <c r="J4310" s="3">
        <v>42522</v>
      </c>
      <c r="K4310" s="3">
        <v>42546</v>
      </c>
      <c r="L4310" s="1">
        <v>222830</v>
      </c>
      <c r="M4310" s="3">
        <v>42541</v>
      </c>
      <c r="N4310" s="1" t="s">
        <v>89</v>
      </c>
      <c r="O4310" s="1">
        <v>116705</v>
      </c>
      <c r="P4310" s="1">
        <v>1000</v>
      </c>
      <c r="Q4310" s="1">
        <v>24.41</v>
      </c>
      <c r="R4310" s="1337">
        <v>24410</v>
      </c>
      <c r="S4310" s="4">
        <v>-4137.1899999999996</v>
      </c>
      <c r="T4310" s="1">
        <v>25.263000000000002</v>
      </c>
      <c r="U4310" s="1337">
        <v>25263</v>
      </c>
      <c r="V4310" s="1">
        <v>4.4900000000000002E-2</v>
      </c>
      <c r="W4310" s="1336">
        <v>44.85</v>
      </c>
      <c r="X4310" s="1">
        <v>13</v>
      </c>
      <c r="Y4310" s="1">
        <v>141</v>
      </c>
      <c r="AA4310" s="1">
        <v>401</v>
      </c>
      <c r="AB4310" s="1336">
        <v>-853</v>
      </c>
    </row>
    <row r="4311" spans="1:28">
      <c r="A4311" s="1336" t="s">
        <v>2098</v>
      </c>
      <c r="B4311" s="2" t="s">
        <v>2174</v>
      </c>
      <c r="C4311" s="1" t="s">
        <v>2171</v>
      </c>
      <c r="D4311" s="1" t="s">
        <v>129</v>
      </c>
      <c r="E4311" s="1">
        <v>140083</v>
      </c>
      <c r="F4311" s="1336" t="s">
        <v>117</v>
      </c>
      <c r="G4311" s="1" t="s">
        <v>32</v>
      </c>
      <c r="H4311" s="1">
        <v>420255</v>
      </c>
      <c r="I4311" s="3">
        <v>42541</v>
      </c>
      <c r="J4311" s="3">
        <v>42522</v>
      </c>
      <c r="K4311" s="3">
        <v>42546</v>
      </c>
      <c r="L4311" s="1">
        <v>222830</v>
      </c>
      <c r="M4311" s="3">
        <v>42541</v>
      </c>
      <c r="N4311" s="1" t="s">
        <v>89</v>
      </c>
      <c r="O4311" s="1">
        <v>116705</v>
      </c>
      <c r="P4311" s="1">
        <v>2000</v>
      </c>
      <c r="Q4311" s="1">
        <v>24.41</v>
      </c>
      <c r="R4311" s="1337">
        <v>48820</v>
      </c>
      <c r="S4311" s="4">
        <v>-8274.3799999999992</v>
      </c>
      <c r="T4311" s="1">
        <v>25.263000000000002</v>
      </c>
      <c r="U4311" s="1337">
        <v>50526</v>
      </c>
      <c r="V4311" s="1">
        <v>4.4900000000000002E-2</v>
      </c>
      <c r="W4311" s="1336">
        <v>89.7</v>
      </c>
      <c r="X4311" s="1">
        <v>13</v>
      </c>
      <c r="Y4311" s="1">
        <v>141</v>
      </c>
      <c r="AA4311" s="1">
        <v>401</v>
      </c>
      <c r="AB4311" s="1337">
        <v>-1706</v>
      </c>
    </row>
    <row r="4312" spans="1:28">
      <c r="A4312" s="1336" t="s">
        <v>2098</v>
      </c>
      <c r="B4312" s="2" t="s">
        <v>2174</v>
      </c>
      <c r="C4312" s="1" t="s">
        <v>2171</v>
      </c>
      <c r="D4312" s="1" t="s">
        <v>129</v>
      </c>
      <c r="E4312" s="1">
        <v>140083</v>
      </c>
      <c r="F4312" s="1336" t="s">
        <v>117</v>
      </c>
      <c r="G4312" s="1" t="s">
        <v>32</v>
      </c>
      <c r="H4312" s="1">
        <v>420905</v>
      </c>
      <c r="I4312" s="3">
        <v>42544</v>
      </c>
      <c r="J4312" s="3">
        <v>42529</v>
      </c>
      <c r="K4312" s="3">
        <v>42546</v>
      </c>
      <c r="L4312" s="1">
        <v>223076</v>
      </c>
      <c r="M4312" s="3">
        <v>42543</v>
      </c>
      <c r="N4312" s="1" t="s">
        <v>89</v>
      </c>
      <c r="O4312" s="1">
        <v>117005</v>
      </c>
      <c r="P4312" s="1">
        <v>4000</v>
      </c>
      <c r="Q4312" s="1">
        <v>23.82</v>
      </c>
      <c r="R4312" s="1337">
        <v>95280</v>
      </c>
      <c r="S4312" s="4">
        <v>-18908.759999999998</v>
      </c>
      <c r="T4312" s="1">
        <v>25.263000000000002</v>
      </c>
      <c r="U4312" s="1337">
        <v>101052</v>
      </c>
      <c r="V4312" s="1">
        <v>4.4900000000000002E-2</v>
      </c>
      <c r="W4312" s="1336">
        <v>179.4</v>
      </c>
      <c r="X4312" s="1">
        <v>13</v>
      </c>
      <c r="Y4312" s="1">
        <v>141</v>
      </c>
      <c r="AA4312" s="1">
        <v>401</v>
      </c>
      <c r="AB4312" s="1337">
        <v>-5772</v>
      </c>
    </row>
    <row r="4313" spans="1:28">
      <c r="A4313" s="1336" t="s">
        <v>2098</v>
      </c>
      <c r="B4313" s="2" t="s">
        <v>2175</v>
      </c>
      <c r="C4313" s="1" t="s">
        <v>2171</v>
      </c>
      <c r="D4313" s="1" t="s">
        <v>1225</v>
      </c>
      <c r="E4313" s="1">
        <v>140083</v>
      </c>
      <c r="F4313" s="1336" t="s">
        <v>117</v>
      </c>
      <c r="G4313" s="1" t="s">
        <v>32</v>
      </c>
      <c r="H4313" s="1">
        <v>419387</v>
      </c>
      <c r="I4313" s="3">
        <v>42532</v>
      </c>
      <c r="J4313" s="3">
        <v>42515</v>
      </c>
      <c r="K4313" s="3">
        <v>42546</v>
      </c>
      <c r="L4313" s="1">
        <v>222331</v>
      </c>
      <c r="M4313" s="3">
        <v>42532</v>
      </c>
      <c r="N4313" s="1" t="s">
        <v>89</v>
      </c>
      <c r="O4313" s="1">
        <v>116472</v>
      </c>
      <c r="P4313" s="1">
        <v>2500</v>
      </c>
      <c r="Q4313" s="1">
        <v>24.41</v>
      </c>
      <c r="R4313" s="1337">
        <v>61025</v>
      </c>
      <c r="S4313" s="4">
        <v>-10342.98</v>
      </c>
      <c r="T4313" s="1">
        <v>25.263000000000002</v>
      </c>
      <c r="U4313" s="1337">
        <v>63157.5</v>
      </c>
      <c r="V4313" s="1">
        <v>4.4900000000000002E-2</v>
      </c>
      <c r="W4313" s="1336">
        <v>112.125</v>
      </c>
      <c r="X4313" s="1">
        <v>13</v>
      </c>
      <c r="Y4313" s="1">
        <v>141</v>
      </c>
      <c r="AA4313" s="1">
        <v>401</v>
      </c>
      <c r="AB4313" s="1337">
        <v>-2132.5</v>
      </c>
    </row>
    <row r="4314" spans="1:28">
      <c r="A4314" s="1336" t="s">
        <v>2098</v>
      </c>
      <c r="B4314" s="2" t="s">
        <v>2176</v>
      </c>
      <c r="C4314" s="1" t="s">
        <v>2177</v>
      </c>
      <c r="D4314" s="1" t="s">
        <v>87</v>
      </c>
      <c r="E4314" s="1">
        <v>140083</v>
      </c>
      <c r="F4314" s="1336" t="s">
        <v>117</v>
      </c>
      <c r="G4314" s="1" t="s">
        <v>32</v>
      </c>
      <c r="H4314" s="1">
        <v>420132</v>
      </c>
      <c r="I4314" s="3">
        <v>42538</v>
      </c>
      <c r="J4314" s="3">
        <v>42517</v>
      </c>
      <c r="K4314" s="3">
        <v>42546</v>
      </c>
      <c r="L4314" s="1">
        <v>222752</v>
      </c>
      <c r="M4314" s="3">
        <v>42537</v>
      </c>
      <c r="N4314" s="1" t="s">
        <v>89</v>
      </c>
      <c r="O4314" s="1">
        <v>116551</v>
      </c>
      <c r="P4314" s="1">
        <v>200</v>
      </c>
      <c r="Q4314" s="1">
        <v>29.78</v>
      </c>
      <c r="R4314" s="1337">
        <v>5956</v>
      </c>
      <c r="S4314" s="4">
        <v>-1119.83</v>
      </c>
      <c r="T4314" s="1">
        <v>31.309000000000001</v>
      </c>
      <c r="U4314" s="1337">
        <v>6261.8</v>
      </c>
      <c r="V4314" s="1">
        <v>6.7299999999999999E-2</v>
      </c>
      <c r="W4314" s="1336">
        <v>13.456</v>
      </c>
      <c r="X4314" s="1">
        <v>13</v>
      </c>
      <c r="Y4314" s="1">
        <v>141</v>
      </c>
      <c r="AA4314" s="1">
        <v>401</v>
      </c>
      <c r="AB4314" s="1336">
        <v>-305.8</v>
      </c>
    </row>
    <row r="4315" spans="1:28">
      <c r="A4315" s="1336" t="s">
        <v>2098</v>
      </c>
      <c r="B4315" s="2" t="s">
        <v>2178</v>
      </c>
      <c r="C4315" s="1" t="s">
        <v>2177</v>
      </c>
      <c r="D4315" s="1" t="s">
        <v>76</v>
      </c>
      <c r="E4315" s="1">
        <v>140083</v>
      </c>
      <c r="F4315" s="1336" t="s">
        <v>117</v>
      </c>
      <c r="G4315" s="1" t="s">
        <v>32</v>
      </c>
      <c r="H4315" s="1">
        <v>419381</v>
      </c>
      <c r="I4315" s="3">
        <v>42532</v>
      </c>
      <c r="J4315" s="3">
        <v>42516</v>
      </c>
      <c r="K4315" s="3">
        <v>42546</v>
      </c>
      <c r="L4315" s="1">
        <v>222319</v>
      </c>
      <c r="M4315" s="3">
        <v>42532</v>
      </c>
      <c r="N4315" s="1" t="s">
        <v>89</v>
      </c>
      <c r="O4315" s="1">
        <v>116504</v>
      </c>
      <c r="P4315" s="1">
        <v>500</v>
      </c>
      <c r="Q4315" s="1">
        <v>30.52</v>
      </c>
      <c r="R4315" s="1337">
        <v>15260</v>
      </c>
      <c r="S4315" s="4">
        <v>-2429.59</v>
      </c>
      <c r="T4315" s="1">
        <v>31.309000000000001</v>
      </c>
      <c r="U4315" s="1337">
        <v>15654.5</v>
      </c>
      <c r="V4315" s="1">
        <v>6.7299999999999999E-2</v>
      </c>
      <c r="W4315" s="1336">
        <v>33.64</v>
      </c>
      <c r="X4315" s="1">
        <v>13</v>
      </c>
      <c r="Y4315" s="1">
        <v>141</v>
      </c>
      <c r="AA4315" s="1">
        <v>401</v>
      </c>
      <c r="AB4315" s="1336">
        <v>-394.5</v>
      </c>
    </row>
    <row r="4316" spans="1:28">
      <c r="A4316" s="1336" t="s">
        <v>2098</v>
      </c>
      <c r="B4316" s="2" t="s">
        <v>2179</v>
      </c>
      <c r="C4316" s="1" t="s">
        <v>2177</v>
      </c>
      <c r="D4316" s="1" t="s">
        <v>129</v>
      </c>
      <c r="E4316" s="1">
        <v>140083</v>
      </c>
      <c r="F4316" s="1336" t="s">
        <v>117</v>
      </c>
      <c r="G4316" s="1" t="s">
        <v>32</v>
      </c>
      <c r="H4316" s="1">
        <v>419395</v>
      </c>
      <c r="I4316" s="3">
        <v>42532</v>
      </c>
      <c r="J4316" s="3">
        <v>42515</v>
      </c>
      <c r="K4316" s="3">
        <v>42546</v>
      </c>
      <c r="L4316" s="1">
        <v>222333</v>
      </c>
      <c r="M4316" s="3">
        <v>42532</v>
      </c>
      <c r="N4316" s="1" t="s">
        <v>89</v>
      </c>
      <c r="O4316" s="1">
        <v>116472</v>
      </c>
      <c r="P4316" s="1">
        <v>2000</v>
      </c>
      <c r="Q4316" s="1">
        <v>30.52</v>
      </c>
      <c r="R4316" s="1337">
        <v>61040</v>
      </c>
      <c r="S4316" s="4">
        <v>-9718.34</v>
      </c>
      <c r="T4316" s="1">
        <v>31.309000000000001</v>
      </c>
      <c r="U4316" s="1337">
        <v>62618</v>
      </c>
      <c r="V4316" s="1">
        <v>6.7299999999999999E-2</v>
      </c>
      <c r="W4316" s="1336">
        <v>134.56</v>
      </c>
      <c r="X4316" s="1">
        <v>13</v>
      </c>
      <c r="Y4316" s="1">
        <v>141</v>
      </c>
      <c r="AA4316" s="1">
        <v>401</v>
      </c>
      <c r="AB4316" s="1337">
        <v>-1578</v>
      </c>
    </row>
    <row r="4317" spans="1:28">
      <c r="A4317" s="1336" t="s">
        <v>2098</v>
      </c>
      <c r="B4317" s="2" t="s">
        <v>2179</v>
      </c>
      <c r="C4317" s="1" t="s">
        <v>2177</v>
      </c>
      <c r="D4317" s="1" t="s">
        <v>129</v>
      </c>
      <c r="E4317" s="1">
        <v>140083</v>
      </c>
      <c r="F4317" s="1336" t="s">
        <v>117</v>
      </c>
      <c r="G4317" s="1" t="s">
        <v>32</v>
      </c>
      <c r="H4317" s="1">
        <v>419395</v>
      </c>
      <c r="I4317" s="3">
        <v>42532</v>
      </c>
      <c r="J4317" s="3">
        <v>42515</v>
      </c>
      <c r="K4317" s="3">
        <v>42546</v>
      </c>
      <c r="L4317" s="1">
        <v>222333</v>
      </c>
      <c r="M4317" s="3">
        <v>42532</v>
      </c>
      <c r="N4317" s="1" t="s">
        <v>89</v>
      </c>
      <c r="O4317" s="1">
        <v>116472</v>
      </c>
      <c r="P4317" s="1">
        <v>4000</v>
      </c>
      <c r="Q4317" s="1">
        <v>30.52</v>
      </c>
      <c r="R4317" s="1337">
        <v>122080</v>
      </c>
      <c r="S4317" s="4">
        <v>-19436.68</v>
      </c>
      <c r="T4317" s="1">
        <v>31.309000000000001</v>
      </c>
      <c r="U4317" s="1337">
        <v>125236</v>
      </c>
      <c r="V4317" s="1">
        <v>6.7299999999999999E-2</v>
      </c>
      <c r="W4317" s="1336">
        <v>269.12</v>
      </c>
      <c r="X4317" s="1">
        <v>13</v>
      </c>
      <c r="Y4317" s="1">
        <v>141</v>
      </c>
      <c r="AA4317" s="1">
        <v>401</v>
      </c>
      <c r="AB4317" s="1337">
        <v>-3156</v>
      </c>
    </row>
    <row r="4318" spans="1:28">
      <c r="A4318" s="1336" t="s">
        <v>2098</v>
      </c>
      <c r="B4318" s="2" t="s">
        <v>2179</v>
      </c>
      <c r="C4318" s="1" t="s">
        <v>2177</v>
      </c>
      <c r="D4318" s="1" t="s">
        <v>129</v>
      </c>
      <c r="E4318" s="1">
        <v>140083</v>
      </c>
      <c r="F4318" s="1336" t="s">
        <v>117</v>
      </c>
      <c r="G4318" s="1" t="s">
        <v>32</v>
      </c>
      <c r="H4318" s="1">
        <v>419795</v>
      </c>
      <c r="I4318" s="3">
        <v>42536</v>
      </c>
      <c r="J4318" s="3">
        <v>42522</v>
      </c>
      <c r="K4318" s="3">
        <v>42546</v>
      </c>
      <c r="L4318" s="1">
        <v>222552</v>
      </c>
      <c r="M4318" s="3">
        <v>42535</v>
      </c>
      <c r="N4318" s="1" t="s">
        <v>89</v>
      </c>
      <c r="O4318" s="1">
        <v>116705</v>
      </c>
      <c r="P4318" s="1">
        <v>2000</v>
      </c>
      <c r="Q4318" s="1">
        <v>30.52</v>
      </c>
      <c r="R4318" s="1337">
        <v>61040</v>
      </c>
      <c r="S4318" s="4">
        <v>-9718.34</v>
      </c>
      <c r="T4318" s="1">
        <v>31.309000000000001</v>
      </c>
      <c r="U4318" s="1337">
        <v>62618</v>
      </c>
      <c r="V4318" s="1">
        <v>6.7299999999999999E-2</v>
      </c>
      <c r="W4318" s="1336">
        <v>134.56</v>
      </c>
      <c r="X4318" s="1">
        <v>13</v>
      </c>
      <c r="Y4318" s="1">
        <v>141</v>
      </c>
      <c r="AA4318" s="1">
        <v>401</v>
      </c>
      <c r="AB4318" s="1337">
        <v>-1578</v>
      </c>
    </row>
    <row r="4319" spans="1:28">
      <c r="A4319" s="1336" t="s">
        <v>2098</v>
      </c>
      <c r="B4319" s="2" t="s">
        <v>2179</v>
      </c>
      <c r="C4319" s="1" t="s">
        <v>2177</v>
      </c>
      <c r="D4319" s="1" t="s">
        <v>129</v>
      </c>
      <c r="E4319" s="1">
        <v>140083</v>
      </c>
      <c r="F4319" s="1336" t="s">
        <v>117</v>
      </c>
      <c r="G4319" s="1" t="s">
        <v>32</v>
      </c>
      <c r="H4319" s="1">
        <v>419795</v>
      </c>
      <c r="I4319" s="3">
        <v>42536</v>
      </c>
      <c r="J4319" s="3">
        <v>42522</v>
      </c>
      <c r="K4319" s="3">
        <v>42546</v>
      </c>
      <c r="L4319" s="1">
        <v>222552</v>
      </c>
      <c r="M4319" s="3">
        <v>42535</v>
      </c>
      <c r="N4319" s="1" t="s">
        <v>89</v>
      </c>
      <c r="O4319" s="1">
        <v>116705</v>
      </c>
      <c r="P4319" s="1">
        <v>2000</v>
      </c>
      <c r="Q4319" s="1">
        <v>30.52</v>
      </c>
      <c r="R4319" s="1337">
        <v>61040</v>
      </c>
      <c r="S4319" s="4">
        <v>-9718.34</v>
      </c>
      <c r="T4319" s="1">
        <v>31.309000000000001</v>
      </c>
      <c r="U4319" s="1337">
        <v>62618</v>
      </c>
      <c r="V4319" s="1">
        <v>6.7299999999999999E-2</v>
      </c>
      <c r="W4319" s="1336">
        <v>134.56</v>
      </c>
      <c r="X4319" s="1">
        <v>13</v>
      </c>
      <c r="Y4319" s="1">
        <v>141</v>
      </c>
      <c r="AA4319" s="1">
        <v>401</v>
      </c>
      <c r="AB4319" s="1337">
        <v>-1578</v>
      </c>
    </row>
    <row r="4320" spans="1:28">
      <c r="A4320" s="1336" t="s">
        <v>2098</v>
      </c>
      <c r="B4320" s="2" t="s">
        <v>2179</v>
      </c>
      <c r="C4320" s="1" t="s">
        <v>2177</v>
      </c>
      <c r="D4320" s="1" t="s">
        <v>129</v>
      </c>
      <c r="E4320" s="1">
        <v>130023</v>
      </c>
      <c r="F4320" s="1336" t="s">
        <v>153</v>
      </c>
      <c r="G4320" s="1" t="s">
        <v>32</v>
      </c>
      <c r="H4320" s="1">
        <v>420444</v>
      </c>
      <c r="I4320" s="3">
        <v>42542</v>
      </c>
      <c r="J4320" s="3">
        <v>42523</v>
      </c>
      <c r="K4320" s="3">
        <v>42546</v>
      </c>
      <c r="N4320" s="1" t="s">
        <v>89</v>
      </c>
      <c r="O4320" s="1">
        <v>116760</v>
      </c>
      <c r="P4320" s="1">
        <v>4000</v>
      </c>
      <c r="Q4320" s="1">
        <v>30.64</v>
      </c>
      <c r="R4320" s="1337">
        <v>122560</v>
      </c>
      <c r="S4320" s="4">
        <v>-18956.68</v>
      </c>
      <c r="T4320" s="1">
        <v>31.309000000000001</v>
      </c>
      <c r="U4320" s="1337">
        <v>125236</v>
      </c>
      <c r="V4320" s="1">
        <v>6.7299999999999999E-2</v>
      </c>
      <c r="W4320" s="1336">
        <v>269.12</v>
      </c>
      <c r="X4320" s="1">
        <v>13</v>
      </c>
      <c r="Y4320" s="1">
        <v>130</v>
      </c>
      <c r="AA4320" s="1">
        <v>401</v>
      </c>
      <c r="AB4320" s="1337">
        <v>-2676</v>
      </c>
    </row>
    <row r="4321" spans="1:28">
      <c r="A4321" s="1336" t="s">
        <v>2098</v>
      </c>
      <c r="B4321" s="2" t="s">
        <v>2180</v>
      </c>
      <c r="C4321" s="1" t="s">
        <v>2177</v>
      </c>
      <c r="D4321" s="1" t="s">
        <v>2181</v>
      </c>
      <c r="E4321" s="1">
        <v>140083</v>
      </c>
      <c r="F4321" s="1336" t="s">
        <v>117</v>
      </c>
      <c r="G4321" s="1" t="s">
        <v>32</v>
      </c>
      <c r="H4321" s="1">
        <v>420135</v>
      </c>
      <c r="I4321" s="3">
        <v>42538</v>
      </c>
      <c r="J4321" s="3">
        <v>42522</v>
      </c>
      <c r="K4321" s="3">
        <v>42546</v>
      </c>
      <c r="L4321" s="1">
        <v>222782</v>
      </c>
      <c r="M4321" s="3">
        <v>42538</v>
      </c>
      <c r="N4321" s="1" t="s">
        <v>89</v>
      </c>
      <c r="O4321" s="1">
        <v>116708</v>
      </c>
      <c r="P4321" s="1">
        <v>2050</v>
      </c>
      <c r="Q4321" s="1">
        <v>30.52</v>
      </c>
      <c r="R4321" s="1337">
        <v>62566</v>
      </c>
      <c r="S4321" s="4">
        <v>-9961.2999999999993</v>
      </c>
      <c r="T4321" s="1">
        <v>31.309000000000001</v>
      </c>
      <c r="U4321" s="1337">
        <v>64183.45</v>
      </c>
      <c r="V4321" s="1">
        <v>6.7299999999999999E-2</v>
      </c>
      <c r="W4321" s="1336">
        <v>137.92400000000001</v>
      </c>
      <c r="X4321" s="1">
        <v>13</v>
      </c>
      <c r="Y4321" s="1">
        <v>141</v>
      </c>
      <c r="AA4321" s="1">
        <v>401</v>
      </c>
      <c r="AB4321" s="1337">
        <v>-1617.45</v>
      </c>
    </row>
    <row r="4322" spans="1:28">
      <c r="A4322" s="1336" t="s">
        <v>2098</v>
      </c>
      <c r="B4322" s="2" t="s">
        <v>2182</v>
      </c>
      <c r="C4322" s="1" t="s">
        <v>2183</v>
      </c>
      <c r="D4322" s="1" t="s">
        <v>76</v>
      </c>
      <c r="E4322" s="1">
        <v>140083</v>
      </c>
      <c r="F4322" s="1336" t="s">
        <v>117</v>
      </c>
      <c r="G4322" s="1" t="s">
        <v>32</v>
      </c>
      <c r="H4322" s="1">
        <v>418551</v>
      </c>
      <c r="I4322" s="3">
        <v>42527</v>
      </c>
      <c r="J4322" s="3">
        <v>42515</v>
      </c>
      <c r="K4322" s="3">
        <v>42536</v>
      </c>
      <c r="L4322" s="1">
        <v>221822</v>
      </c>
      <c r="M4322" s="3">
        <v>42526</v>
      </c>
      <c r="N4322" s="1" t="s">
        <v>89</v>
      </c>
      <c r="O4322" s="1">
        <v>116464</v>
      </c>
      <c r="P4322" s="1">
        <v>500</v>
      </c>
      <c r="Q4322" s="1">
        <v>37.67</v>
      </c>
      <c r="R4322" s="1337">
        <v>18835</v>
      </c>
      <c r="S4322" s="4">
        <v>-2631.61</v>
      </c>
      <c r="T4322" s="1">
        <v>37.994</v>
      </c>
      <c r="U4322" s="1337">
        <v>18997</v>
      </c>
      <c r="V4322" s="1">
        <v>8.9800000000000005E-2</v>
      </c>
      <c r="W4322" s="1336">
        <v>44.895000000000003</v>
      </c>
      <c r="X4322" s="1">
        <v>13</v>
      </c>
      <c r="Y4322" s="1">
        <v>141</v>
      </c>
      <c r="AA4322" s="1">
        <v>401</v>
      </c>
      <c r="AB4322" s="1336">
        <v>-162</v>
      </c>
    </row>
    <row r="4323" spans="1:28">
      <c r="A4323" s="1336" t="s">
        <v>2098</v>
      </c>
      <c r="B4323" s="2" t="s">
        <v>2182</v>
      </c>
      <c r="C4323" s="1" t="s">
        <v>2183</v>
      </c>
      <c r="D4323" s="1" t="s">
        <v>76</v>
      </c>
      <c r="E4323" s="1">
        <v>140083</v>
      </c>
      <c r="F4323" s="1336" t="s">
        <v>117</v>
      </c>
      <c r="G4323" s="1" t="s">
        <v>32</v>
      </c>
      <c r="H4323" s="1">
        <v>419783</v>
      </c>
      <c r="I4323" s="3">
        <v>42536</v>
      </c>
      <c r="J4323" s="3">
        <v>42516</v>
      </c>
      <c r="K4323" s="3">
        <v>42546</v>
      </c>
      <c r="L4323" s="1">
        <v>222548</v>
      </c>
      <c r="M4323" s="3">
        <v>42535</v>
      </c>
      <c r="N4323" s="1" t="s">
        <v>89</v>
      </c>
      <c r="O4323" s="1">
        <v>116504</v>
      </c>
      <c r="P4323" s="1">
        <v>500</v>
      </c>
      <c r="Q4323" s="1">
        <v>37.67</v>
      </c>
      <c r="R4323" s="1337">
        <v>18835</v>
      </c>
      <c r="S4323" s="4">
        <v>-2631.61</v>
      </c>
      <c r="T4323" s="1">
        <v>37.994</v>
      </c>
      <c r="U4323" s="1337">
        <v>18997</v>
      </c>
      <c r="V4323" s="1">
        <v>8.9800000000000005E-2</v>
      </c>
      <c r="W4323" s="1336">
        <v>44.895000000000003</v>
      </c>
      <c r="X4323" s="1">
        <v>13</v>
      </c>
      <c r="Y4323" s="1">
        <v>141</v>
      </c>
      <c r="AA4323" s="1">
        <v>401</v>
      </c>
      <c r="AB4323" s="1336">
        <v>-162</v>
      </c>
    </row>
    <row r="4324" spans="1:28">
      <c r="A4324" s="1336" t="s">
        <v>2098</v>
      </c>
      <c r="B4324" s="2" t="s">
        <v>2184</v>
      </c>
      <c r="C4324" s="1" t="s">
        <v>2183</v>
      </c>
      <c r="D4324" s="1" t="s">
        <v>65</v>
      </c>
      <c r="E4324" s="1">
        <v>140083</v>
      </c>
      <c r="F4324" s="1336" t="s">
        <v>117</v>
      </c>
      <c r="G4324" s="1" t="s">
        <v>32</v>
      </c>
      <c r="H4324" s="1">
        <v>418551</v>
      </c>
      <c r="I4324" s="3">
        <v>42527</v>
      </c>
      <c r="J4324" s="3">
        <v>42515</v>
      </c>
      <c r="K4324" s="3">
        <v>42536</v>
      </c>
      <c r="L4324" s="1">
        <v>221822</v>
      </c>
      <c r="M4324" s="3">
        <v>42526</v>
      </c>
      <c r="N4324" s="1" t="s">
        <v>89</v>
      </c>
      <c r="O4324" s="1">
        <v>116464</v>
      </c>
      <c r="P4324" s="1">
        <v>2000</v>
      </c>
      <c r="Q4324" s="1">
        <v>37.67</v>
      </c>
      <c r="R4324" s="1337">
        <v>75340</v>
      </c>
      <c r="S4324" s="4">
        <v>-10526.44</v>
      </c>
      <c r="T4324" s="1">
        <v>37.994</v>
      </c>
      <c r="U4324" s="1337">
        <v>75988</v>
      </c>
      <c r="V4324" s="1">
        <v>8.9800000000000005E-2</v>
      </c>
      <c r="W4324" s="1336">
        <v>179.58</v>
      </c>
      <c r="X4324" s="1">
        <v>13</v>
      </c>
      <c r="Y4324" s="1">
        <v>141</v>
      </c>
      <c r="AA4324" s="1">
        <v>401</v>
      </c>
      <c r="AB4324" s="1336">
        <v>-648</v>
      </c>
    </row>
    <row r="4325" spans="1:28">
      <c r="A4325" s="1336" t="s">
        <v>2098</v>
      </c>
      <c r="B4325" s="2" t="s">
        <v>2184</v>
      </c>
      <c r="C4325" s="1" t="s">
        <v>2183</v>
      </c>
      <c r="D4325" s="1" t="s">
        <v>65</v>
      </c>
      <c r="E4325" s="1">
        <v>140083</v>
      </c>
      <c r="F4325" s="1336" t="s">
        <v>117</v>
      </c>
      <c r="G4325" s="1" t="s">
        <v>32</v>
      </c>
      <c r="H4325" s="1">
        <v>420171</v>
      </c>
      <c r="I4325" s="3">
        <v>42538</v>
      </c>
      <c r="J4325" s="3">
        <v>42517</v>
      </c>
      <c r="K4325" s="3">
        <v>42536</v>
      </c>
      <c r="L4325" s="1">
        <v>222762</v>
      </c>
      <c r="M4325" s="3">
        <v>42537</v>
      </c>
      <c r="N4325" s="1" t="s">
        <v>89</v>
      </c>
      <c r="O4325" s="1">
        <v>116551</v>
      </c>
      <c r="P4325" s="1">
        <v>7000</v>
      </c>
      <c r="Q4325" s="1">
        <v>36.76</v>
      </c>
      <c r="R4325" s="1337">
        <v>257320</v>
      </c>
      <c r="S4325" s="4">
        <v>-43212.54</v>
      </c>
      <c r="T4325" s="1">
        <v>37.994</v>
      </c>
      <c r="U4325" s="1337">
        <v>265958</v>
      </c>
      <c r="V4325" s="1">
        <v>8.9800000000000005E-2</v>
      </c>
      <c r="W4325" s="1336">
        <v>628.53</v>
      </c>
      <c r="X4325" s="1">
        <v>13</v>
      </c>
      <c r="Y4325" s="1">
        <v>141</v>
      </c>
      <c r="AA4325" s="1">
        <v>401</v>
      </c>
      <c r="AB4325" s="1337">
        <v>-8638</v>
      </c>
    </row>
    <row r="4326" spans="1:28">
      <c r="A4326" s="1336" t="s">
        <v>2098</v>
      </c>
      <c r="B4326" s="2" t="s">
        <v>2184</v>
      </c>
      <c r="C4326" s="1" t="s">
        <v>2183</v>
      </c>
      <c r="D4326" s="1" t="s">
        <v>65</v>
      </c>
      <c r="E4326" s="1">
        <v>140083</v>
      </c>
      <c r="F4326" s="1336" t="s">
        <v>117</v>
      </c>
      <c r="G4326" s="1" t="s">
        <v>32</v>
      </c>
      <c r="H4326" s="1">
        <v>420171</v>
      </c>
      <c r="I4326" s="3">
        <v>42538</v>
      </c>
      <c r="J4326" s="3">
        <v>42517</v>
      </c>
      <c r="K4326" s="3">
        <v>42536</v>
      </c>
      <c r="L4326" s="1">
        <v>222762</v>
      </c>
      <c r="M4326" s="3">
        <v>42537</v>
      </c>
      <c r="N4326" s="1" t="s">
        <v>89</v>
      </c>
      <c r="O4326" s="1">
        <v>116551</v>
      </c>
      <c r="P4326" s="1">
        <v>1000</v>
      </c>
      <c r="Q4326" s="1">
        <v>36.76</v>
      </c>
      <c r="R4326" s="1337">
        <v>36760</v>
      </c>
      <c r="S4326" s="4">
        <v>-6173.22</v>
      </c>
      <c r="T4326" s="1">
        <v>37.994</v>
      </c>
      <c r="U4326" s="1337">
        <v>37994</v>
      </c>
      <c r="V4326" s="1">
        <v>8.9800000000000005E-2</v>
      </c>
      <c r="W4326" s="1336">
        <v>89.79</v>
      </c>
      <c r="X4326" s="1">
        <v>13</v>
      </c>
      <c r="Y4326" s="1">
        <v>141</v>
      </c>
      <c r="AA4326" s="1">
        <v>401</v>
      </c>
      <c r="AB4326" s="1337">
        <v>-1234</v>
      </c>
    </row>
    <row r="4327" spans="1:28">
      <c r="A4327" s="1336" t="s">
        <v>2098</v>
      </c>
      <c r="B4327" s="2" t="s">
        <v>2185</v>
      </c>
      <c r="C4327" s="1" t="s">
        <v>2183</v>
      </c>
      <c r="D4327" s="1" t="s">
        <v>467</v>
      </c>
      <c r="E4327" s="1">
        <v>140083</v>
      </c>
      <c r="F4327" s="1336" t="s">
        <v>117</v>
      </c>
      <c r="G4327" s="1" t="s">
        <v>32</v>
      </c>
      <c r="H4327" s="1">
        <v>418551</v>
      </c>
      <c r="I4327" s="3">
        <v>42527</v>
      </c>
      <c r="J4327" s="3">
        <v>42515</v>
      </c>
      <c r="K4327" s="3">
        <v>42536</v>
      </c>
      <c r="L4327" s="1">
        <v>221822</v>
      </c>
      <c r="M4327" s="3">
        <v>42526</v>
      </c>
      <c r="N4327" s="1" t="s">
        <v>89</v>
      </c>
      <c r="O4327" s="1">
        <v>116464</v>
      </c>
      <c r="P4327" s="1">
        <v>1500</v>
      </c>
      <c r="Q4327" s="1">
        <v>37.67</v>
      </c>
      <c r="R4327" s="1337">
        <v>56505</v>
      </c>
      <c r="S4327" s="4">
        <v>-7894.83</v>
      </c>
      <c r="T4327" s="1">
        <v>37.994</v>
      </c>
      <c r="U4327" s="1337">
        <v>56991</v>
      </c>
      <c r="V4327" s="1">
        <v>8.9800000000000005E-2</v>
      </c>
      <c r="W4327" s="1336">
        <v>134.685</v>
      </c>
      <c r="X4327" s="1">
        <v>13</v>
      </c>
      <c r="Y4327" s="1">
        <v>141</v>
      </c>
      <c r="AA4327" s="1">
        <v>401</v>
      </c>
      <c r="AB4327" s="1336">
        <v>-486</v>
      </c>
    </row>
    <row r="4328" spans="1:28">
      <c r="A4328" s="1336" t="s">
        <v>2098</v>
      </c>
      <c r="B4328" s="2" t="s">
        <v>2186</v>
      </c>
      <c r="C4328" s="1" t="s">
        <v>2183</v>
      </c>
      <c r="D4328" s="1" t="s">
        <v>129</v>
      </c>
      <c r="E4328" s="1">
        <v>140083</v>
      </c>
      <c r="F4328" s="1336" t="s">
        <v>117</v>
      </c>
      <c r="G4328" s="1" t="s">
        <v>32</v>
      </c>
      <c r="H4328" s="1">
        <v>418558</v>
      </c>
      <c r="I4328" s="3">
        <v>42527</v>
      </c>
      <c r="J4328" s="3">
        <v>42515</v>
      </c>
      <c r="K4328" s="3">
        <v>42536</v>
      </c>
      <c r="L4328" s="1">
        <v>221824</v>
      </c>
      <c r="M4328" s="3">
        <v>42526</v>
      </c>
      <c r="N4328" s="1" t="s">
        <v>89</v>
      </c>
      <c r="O4328" s="1">
        <v>116464</v>
      </c>
      <c r="P4328" s="1">
        <v>4000</v>
      </c>
      <c r="Q4328" s="1">
        <v>37.67</v>
      </c>
      <c r="R4328" s="1337">
        <v>150680</v>
      </c>
      <c r="S4328" s="4">
        <v>-21052.880000000001</v>
      </c>
      <c r="T4328" s="1">
        <v>37.994</v>
      </c>
      <c r="U4328" s="1337">
        <v>151976</v>
      </c>
      <c r="V4328" s="1">
        <v>8.9800000000000005E-2</v>
      </c>
      <c r="W4328" s="1336">
        <v>359.16</v>
      </c>
      <c r="X4328" s="1">
        <v>13</v>
      </c>
      <c r="Y4328" s="1">
        <v>141</v>
      </c>
      <c r="AA4328" s="1">
        <v>401</v>
      </c>
      <c r="AB4328" s="1337">
        <v>-1296</v>
      </c>
    </row>
    <row r="4329" spans="1:28">
      <c r="A4329" s="1336" t="s">
        <v>2098</v>
      </c>
      <c r="B4329" s="2" t="s">
        <v>2186</v>
      </c>
      <c r="C4329" s="1" t="s">
        <v>2183</v>
      </c>
      <c r="D4329" s="1" t="s">
        <v>129</v>
      </c>
      <c r="E4329" s="1">
        <v>140083</v>
      </c>
      <c r="F4329" s="1336" t="s">
        <v>117</v>
      </c>
      <c r="G4329" s="1" t="s">
        <v>32</v>
      </c>
      <c r="H4329" s="1">
        <v>418558</v>
      </c>
      <c r="I4329" s="3">
        <v>42527</v>
      </c>
      <c r="J4329" s="3">
        <v>42515</v>
      </c>
      <c r="K4329" s="3">
        <v>42536</v>
      </c>
      <c r="L4329" s="1">
        <v>221824</v>
      </c>
      <c r="M4329" s="3">
        <v>42526</v>
      </c>
      <c r="N4329" s="1" t="s">
        <v>89</v>
      </c>
      <c r="O4329" s="1">
        <v>116464</v>
      </c>
      <c r="P4329" s="1">
        <v>2000</v>
      </c>
      <c r="Q4329" s="1">
        <v>37.67</v>
      </c>
      <c r="R4329" s="1337">
        <v>75340</v>
      </c>
      <c r="S4329" s="4">
        <v>-10526.44</v>
      </c>
      <c r="T4329" s="1">
        <v>37.994</v>
      </c>
      <c r="U4329" s="1337">
        <v>75988</v>
      </c>
      <c r="V4329" s="1">
        <v>8.9800000000000005E-2</v>
      </c>
      <c r="W4329" s="1336">
        <v>179.58</v>
      </c>
      <c r="X4329" s="1">
        <v>13</v>
      </c>
      <c r="Y4329" s="1">
        <v>141</v>
      </c>
      <c r="AA4329" s="1">
        <v>401</v>
      </c>
      <c r="AB4329" s="1336">
        <v>-648</v>
      </c>
    </row>
    <row r="4330" spans="1:28">
      <c r="A4330" s="1336" t="s">
        <v>2098</v>
      </c>
      <c r="B4330" s="2" t="s">
        <v>2186</v>
      </c>
      <c r="C4330" s="1" t="s">
        <v>2183</v>
      </c>
      <c r="D4330" s="1" t="s">
        <v>129</v>
      </c>
      <c r="E4330" s="1">
        <v>130023</v>
      </c>
      <c r="F4330" s="1336" t="s">
        <v>153</v>
      </c>
      <c r="G4330" s="1" t="s">
        <v>32</v>
      </c>
      <c r="H4330" s="1">
        <v>420458</v>
      </c>
      <c r="I4330" s="3">
        <v>42542</v>
      </c>
      <c r="J4330" s="3">
        <v>42523</v>
      </c>
      <c r="K4330" s="3">
        <v>42546</v>
      </c>
      <c r="N4330" s="1" t="s">
        <v>89</v>
      </c>
      <c r="O4330" s="1">
        <v>116760</v>
      </c>
      <c r="P4330" s="1">
        <v>2000</v>
      </c>
      <c r="Q4330" s="1">
        <v>37.82</v>
      </c>
      <c r="R4330" s="1337">
        <v>75640</v>
      </c>
      <c r="S4330" s="4">
        <v>-10226.44</v>
      </c>
      <c r="T4330" s="1">
        <v>37.994</v>
      </c>
      <c r="U4330" s="1337">
        <v>75988</v>
      </c>
      <c r="V4330" s="1">
        <v>8.9800000000000005E-2</v>
      </c>
      <c r="W4330" s="1336">
        <v>179.58</v>
      </c>
      <c r="X4330" s="1">
        <v>13</v>
      </c>
      <c r="Y4330" s="1">
        <v>130</v>
      </c>
      <c r="AA4330" s="1">
        <v>401</v>
      </c>
      <c r="AB4330" s="1336">
        <v>-348</v>
      </c>
    </row>
    <row r="4331" spans="1:28">
      <c r="A4331" s="1336" t="s">
        <v>2098</v>
      </c>
      <c r="B4331" s="2" t="s">
        <v>2186</v>
      </c>
      <c r="C4331" s="1" t="s">
        <v>2183</v>
      </c>
      <c r="D4331" s="1" t="s">
        <v>129</v>
      </c>
      <c r="E4331" s="1">
        <v>140083</v>
      </c>
      <c r="F4331" s="1336" t="s">
        <v>117</v>
      </c>
      <c r="G4331" s="1" t="s">
        <v>32</v>
      </c>
      <c r="H4331" s="1">
        <v>420586</v>
      </c>
      <c r="I4331" s="3">
        <v>42543</v>
      </c>
      <c r="J4331" s="3">
        <v>42517</v>
      </c>
      <c r="K4331" s="3">
        <v>42546</v>
      </c>
      <c r="L4331" s="1">
        <v>222979</v>
      </c>
      <c r="M4331" s="3">
        <v>42542</v>
      </c>
      <c r="N4331" s="1" t="s">
        <v>89</v>
      </c>
      <c r="O4331" s="1">
        <v>116554</v>
      </c>
      <c r="P4331" s="1">
        <v>6000</v>
      </c>
      <c r="Q4331" s="1">
        <v>37.67</v>
      </c>
      <c r="R4331" s="1337">
        <v>226020</v>
      </c>
      <c r="S4331" s="4">
        <v>-31579.32</v>
      </c>
      <c r="T4331" s="1">
        <v>37.994</v>
      </c>
      <c r="U4331" s="1337">
        <v>227964</v>
      </c>
      <c r="V4331" s="1">
        <v>8.9800000000000005E-2</v>
      </c>
      <c r="W4331" s="1336">
        <v>538.74</v>
      </c>
      <c r="X4331" s="1">
        <v>13</v>
      </c>
      <c r="Y4331" s="1">
        <v>141</v>
      </c>
      <c r="AA4331" s="1">
        <v>401</v>
      </c>
      <c r="AB4331" s="1337">
        <v>-1944</v>
      </c>
    </row>
    <row r="4332" spans="1:28">
      <c r="A4332" s="1336" t="s">
        <v>2098</v>
      </c>
      <c r="B4332" s="2" t="s">
        <v>2186</v>
      </c>
      <c r="C4332" s="1" t="s">
        <v>2183</v>
      </c>
      <c r="D4332" s="1" t="s">
        <v>129</v>
      </c>
      <c r="E4332" s="1">
        <v>130023</v>
      </c>
      <c r="F4332" s="1336" t="s">
        <v>153</v>
      </c>
      <c r="G4332" s="1" t="s">
        <v>32</v>
      </c>
      <c r="H4332" s="1">
        <v>420774</v>
      </c>
      <c r="I4332" s="3">
        <v>42544</v>
      </c>
      <c r="J4332" s="3">
        <v>42523</v>
      </c>
      <c r="K4332" s="3">
        <v>42546</v>
      </c>
      <c r="N4332" s="1" t="s">
        <v>89</v>
      </c>
      <c r="O4332" s="1">
        <v>116760</v>
      </c>
      <c r="P4332" s="1">
        <v>2000</v>
      </c>
      <c r="Q4332" s="1">
        <v>37.82</v>
      </c>
      <c r="R4332" s="1337">
        <v>75640</v>
      </c>
      <c r="S4332" s="4">
        <v>-10226.44</v>
      </c>
      <c r="T4332" s="1">
        <v>37.994</v>
      </c>
      <c r="U4332" s="1337">
        <v>75988</v>
      </c>
      <c r="V4332" s="1">
        <v>8.9800000000000005E-2</v>
      </c>
      <c r="W4332" s="1336">
        <v>179.58</v>
      </c>
      <c r="X4332" s="1">
        <v>13</v>
      </c>
      <c r="Y4332" s="1">
        <v>130</v>
      </c>
      <c r="AA4332" s="1">
        <v>401</v>
      </c>
      <c r="AB4332" s="1336">
        <v>-348</v>
      </c>
    </row>
    <row r="4333" spans="1:28">
      <c r="A4333" s="1336" t="s">
        <v>2098</v>
      </c>
      <c r="B4333" s="2" t="s">
        <v>2187</v>
      </c>
      <c r="C4333" s="1" t="s">
        <v>2183</v>
      </c>
      <c r="D4333" s="1" t="s">
        <v>2188</v>
      </c>
      <c r="E4333" s="1">
        <v>140083</v>
      </c>
      <c r="F4333" s="1336" t="s">
        <v>117</v>
      </c>
      <c r="G4333" s="1" t="s">
        <v>32</v>
      </c>
      <c r="H4333" s="1">
        <v>419784</v>
      </c>
      <c r="I4333" s="3">
        <v>42536</v>
      </c>
      <c r="J4333" s="3">
        <v>42517</v>
      </c>
      <c r="K4333" s="3">
        <v>42546</v>
      </c>
      <c r="L4333" s="1">
        <v>222547</v>
      </c>
      <c r="M4333" s="3">
        <v>42535</v>
      </c>
      <c r="N4333" s="1" t="s">
        <v>89</v>
      </c>
      <c r="O4333" s="1">
        <v>116554</v>
      </c>
      <c r="P4333" s="1">
        <v>2400</v>
      </c>
      <c r="Q4333" s="1">
        <v>37.67</v>
      </c>
      <c r="R4333" s="1337">
        <v>90408</v>
      </c>
      <c r="S4333" s="4">
        <v>-12631.73</v>
      </c>
      <c r="T4333" s="1">
        <v>37.994</v>
      </c>
      <c r="U4333" s="1337">
        <v>91185.600000000006</v>
      </c>
      <c r="V4333" s="1">
        <v>8.9800000000000005E-2</v>
      </c>
      <c r="W4333" s="1336">
        <v>215.49600000000001</v>
      </c>
      <c r="X4333" s="1">
        <v>13</v>
      </c>
      <c r="Y4333" s="1">
        <v>141</v>
      </c>
      <c r="AA4333" s="1">
        <v>401</v>
      </c>
      <c r="AB4333" s="1336">
        <v>-777.6</v>
      </c>
    </row>
    <row r="4334" spans="1:28">
      <c r="A4334" s="1336" t="s">
        <v>2098</v>
      </c>
      <c r="B4334" s="2" t="s">
        <v>2189</v>
      </c>
      <c r="C4334" s="1" t="s">
        <v>2190</v>
      </c>
      <c r="D4334" s="1" t="s">
        <v>76</v>
      </c>
      <c r="E4334" s="1">
        <v>140551</v>
      </c>
      <c r="F4334" s="1336" t="s">
        <v>2191</v>
      </c>
      <c r="G4334" s="1" t="s">
        <v>32</v>
      </c>
      <c r="H4334" s="1">
        <v>419340</v>
      </c>
      <c r="I4334" s="3">
        <v>42532</v>
      </c>
      <c r="J4334" s="3">
        <v>42508</v>
      </c>
      <c r="K4334" s="3">
        <v>42535</v>
      </c>
      <c r="L4334" s="1">
        <v>222282</v>
      </c>
      <c r="M4334" s="3">
        <v>42532</v>
      </c>
      <c r="N4334" s="1" t="s">
        <v>42</v>
      </c>
      <c r="O4334" s="1">
        <v>21567</v>
      </c>
      <c r="P4334" s="1">
        <v>500</v>
      </c>
      <c r="Q4334" s="1">
        <v>23</v>
      </c>
      <c r="R4334" s="1337">
        <v>11500</v>
      </c>
      <c r="S4334" s="4">
        <v>-2773.6</v>
      </c>
      <c r="T4334" s="1">
        <v>25.263000000000002</v>
      </c>
      <c r="U4334" s="1337">
        <v>12631.5</v>
      </c>
      <c r="V4334" s="1">
        <v>4.4900000000000002E-2</v>
      </c>
      <c r="W4334" s="1336">
        <v>22.425000000000001</v>
      </c>
      <c r="X4334" s="1">
        <v>13</v>
      </c>
      <c r="Y4334" s="1">
        <v>140</v>
      </c>
      <c r="AA4334" s="1">
        <v>401</v>
      </c>
      <c r="AB4334" s="1337">
        <v>-1131.5</v>
      </c>
    </row>
    <row r="4335" spans="1:28">
      <c r="A4335" s="1336" t="s">
        <v>2098</v>
      </c>
      <c r="B4335" s="2" t="s">
        <v>2192</v>
      </c>
      <c r="C4335" s="1" t="s">
        <v>2190</v>
      </c>
      <c r="D4335" s="1" t="s">
        <v>65</v>
      </c>
      <c r="E4335" s="1">
        <v>130013</v>
      </c>
      <c r="F4335" s="1336" t="s">
        <v>221</v>
      </c>
      <c r="G4335" s="1" t="s">
        <v>32</v>
      </c>
      <c r="H4335" s="1">
        <v>419911</v>
      </c>
      <c r="I4335" s="3">
        <v>42537</v>
      </c>
      <c r="J4335" s="3">
        <v>42520</v>
      </c>
      <c r="K4335" s="3">
        <v>42546</v>
      </c>
      <c r="N4335" s="1" t="s">
        <v>89</v>
      </c>
      <c r="O4335" s="1">
        <v>116590</v>
      </c>
      <c r="P4335" s="1">
        <v>1000</v>
      </c>
      <c r="Q4335" s="1">
        <v>24.51</v>
      </c>
      <c r="R4335" s="1337">
        <v>24510</v>
      </c>
      <c r="S4335" s="4">
        <v>-4037.19</v>
      </c>
      <c r="T4335" s="1">
        <v>25.263000000000002</v>
      </c>
      <c r="U4335" s="1337">
        <v>25263</v>
      </c>
      <c r="V4335" s="1">
        <v>4.4900000000000002E-2</v>
      </c>
      <c r="W4335" s="1336">
        <v>44.85</v>
      </c>
      <c r="X4335" s="1">
        <v>13</v>
      </c>
      <c r="Y4335" s="1">
        <v>130</v>
      </c>
      <c r="AA4335" s="1">
        <v>401</v>
      </c>
      <c r="AB4335" s="1336">
        <v>-753</v>
      </c>
    </row>
    <row r="4336" spans="1:28">
      <c r="A4336" s="1336" t="s">
        <v>2098</v>
      </c>
      <c r="B4336" s="2" t="s">
        <v>2193</v>
      </c>
      <c r="C4336" s="1" t="s">
        <v>2190</v>
      </c>
      <c r="D4336" s="1" t="s">
        <v>129</v>
      </c>
      <c r="E4336" s="1">
        <v>130308</v>
      </c>
      <c r="F4336" s="1336" t="s">
        <v>126</v>
      </c>
      <c r="G4336" s="1" t="s">
        <v>32</v>
      </c>
      <c r="H4336" s="1">
        <v>418246</v>
      </c>
      <c r="I4336" s="3">
        <v>42524</v>
      </c>
      <c r="J4336" s="3">
        <v>42522</v>
      </c>
      <c r="K4336" s="3">
        <v>42523</v>
      </c>
      <c r="N4336" s="1" t="s">
        <v>89</v>
      </c>
      <c r="O4336" s="1">
        <v>116676</v>
      </c>
      <c r="P4336" s="1">
        <v>4000</v>
      </c>
      <c r="Q4336" s="1">
        <v>25.01</v>
      </c>
      <c r="R4336" s="1337">
        <v>100040</v>
      </c>
      <c r="S4336" s="4">
        <v>-14148.76</v>
      </c>
      <c r="T4336" s="1">
        <v>25.263000000000002</v>
      </c>
      <c r="U4336" s="1337">
        <v>101052</v>
      </c>
      <c r="V4336" s="1">
        <v>4.4900000000000002E-2</v>
      </c>
      <c r="W4336" s="1336">
        <v>179.4</v>
      </c>
      <c r="X4336" s="1">
        <v>13</v>
      </c>
      <c r="Y4336" s="1">
        <v>141</v>
      </c>
      <c r="AA4336" s="1">
        <v>401</v>
      </c>
      <c r="AB4336" s="1337">
        <v>-1012</v>
      </c>
    </row>
    <row r="4337" spans="1:28">
      <c r="A4337" s="1336" t="s">
        <v>2098</v>
      </c>
      <c r="B4337" s="2" t="s">
        <v>2193</v>
      </c>
      <c r="C4337" s="1" t="s">
        <v>2190</v>
      </c>
      <c r="D4337" s="1" t="s">
        <v>129</v>
      </c>
      <c r="E4337" s="1">
        <v>130308</v>
      </c>
      <c r="F4337" s="1336" t="s">
        <v>126</v>
      </c>
      <c r="G4337" s="1" t="s">
        <v>32</v>
      </c>
      <c r="H4337" s="1">
        <v>420691</v>
      </c>
      <c r="I4337" s="3">
        <v>42543</v>
      </c>
      <c r="J4337" s="3">
        <v>42537</v>
      </c>
      <c r="K4337" s="3">
        <v>42538</v>
      </c>
      <c r="N4337" s="1" t="s">
        <v>89</v>
      </c>
      <c r="O4337" s="1">
        <v>117260</v>
      </c>
      <c r="P4337" s="1">
        <v>2000</v>
      </c>
      <c r="Q4337" s="1">
        <v>24.51</v>
      </c>
      <c r="R4337" s="1337">
        <v>49020</v>
      </c>
      <c r="S4337" s="4">
        <v>-8074.38</v>
      </c>
      <c r="T4337" s="1">
        <v>25.263000000000002</v>
      </c>
      <c r="U4337" s="1337">
        <v>50526</v>
      </c>
      <c r="V4337" s="1">
        <v>4.4900000000000002E-2</v>
      </c>
      <c r="W4337" s="1336">
        <v>89.7</v>
      </c>
      <c r="X4337" s="1">
        <v>13</v>
      </c>
      <c r="Y4337" s="1">
        <v>141</v>
      </c>
      <c r="AA4337" s="1">
        <v>401</v>
      </c>
      <c r="AB4337" s="1337">
        <v>-1506</v>
      </c>
    </row>
    <row r="4338" spans="1:28">
      <c r="A4338" s="1336" t="s">
        <v>2098</v>
      </c>
      <c r="B4338" s="2" t="s">
        <v>2194</v>
      </c>
      <c r="C4338" s="1" t="s">
        <v>2195</v>
      </c>
      <c r="D4338" s="1" t="s">
        <v>65</v>
      </c>
      <c r="E4338" s="1">
        <v>130349</v>
      </c>
      <c r="F4338" s="1336" t="s">
        <v>141</v>
      </c>
      <c r="G4338" s="1" t="s">
        <v>32</v>
      </c>
      <c r="H4338" s="1">
        <v>418179</v>
      </c>
      <c r="I4338" s="3">
        <v>42523</v>
      </c>
      <c r="J4338" s="3">
        <v>42520</v>
      </c>
      <c r="K4338" s="3">
        <v>42524</v>
      </c>
      <c r="N4338" s="1" t="s">
        <v>89</v>
      </c>
      <c r="O4338" s="1">
        <v>116601</v>
      </c>
      <c r="P4338" s="1">
        <v>2000</v>
      </c>
      <c r="Q4338" s="1">
        <v>31.27</v>
      </c>
      <c r="R4338" s="1337">
        <v>62540</v>
      </c>
      <c r="S4338" s="4">
        <v>-8218.34</v>
      </c>
      <c r="T4338" s="1">
        <v>31.309000000000001</v>
      </c>
      <c r="U4338" s="1337">
        <v>62618</v>
      </c>
      <c r="V4338" s="1">
        <v>6.7299999999999999E-2</v>
      </c>
      <c r="W4338" s="1336">
        <v>134.56</v>
      </c>
      <c r="X4338" s="1">
        <v>13</v>
      </c>
      <c r="Y4338" s="1">
        <v>141</v>
      </c>
      <c r="AA4338" s="1">
        <v>401</v>
      </c>
      <c r="AB4338" s="1336">
        <v>-78</v>
      </c>
    </row>
    <row r="4339" spans="1:28">
      <c r="A4339" s="1336" t="s">
        <v>2098</v>
      </c>
      <c r="B4339" s="2" t="s">
        <v>2194</v>
      </c>
      <c r="C4339" s="1" t="s">
        <v>2195</v>
      </c>
      <c r="D4339" s="1" t="s">
        <v>65</v>
      </c>
      <c r="E4339" s="1">
        <v>140083</v>
      </c>
      <c r="F4339" s="1336" t="s">
        <v>117</v>
      </c>
      <c r="G4339" s="1" t="s">
        <v>32</v>
      </c>
      <c r="H4339" s="1">
        <v>419173</v>
      </c>
      <c r="I4339" s="3">
        <v>42531</v>
      </c>
      <c r="J4339" s="3">
        <v>42522</v>
      </c>
      <c r="K4339" s="3">
        <v>42522</v>
      </c>
      <c r="L4339" s="1">
        <v>222164</v>
      </c>
      <c r="M4339" s="3">
        <v>42530</v>
      </c>
      <c r="N4339" s="1" t="s">
        <v>89</v>
      </c>
      <c r="O4339" s="1">
        <v>116673</v>
      </c>
      <c r="P4339" s="1">
        <v>2000</v>
      </c>
      <c r="Q4339" s="1">
        <v>30.52</v>
      </c>
      <c r="R4339" s="1337">
        <v>61040</v>
      </c>
      <c r="S4339" s="4">
        <v>-9718.34</v>
      </c>
      <c r="T4339" s="1">
        <v>31.309000000000001</v>
      </c>
      <c r="U4339" s="1337">
        <v>62618</v>
      </c>
      <c r="V4339" s="1">
        <v>6.7299999999999999E-2</v>
      </c>
      <c r="W4339" s="1336">
        <v>134.56</v>
      </c>
      <c r="X4339" s="1">
        <v>13</v>
      </c>
      <c r="Y4339" s="1">
        <v>141</v>
      </c>
      <c r="AA4339" s="1">
        <v>401</v>
      </c>
      <c r="AB4339" s="1337">
        <v>-1578</v>
      </c>
    </row>
    <row r="4340" spans="1:28">
      <c r="A4340" s="1336" t="s">
        <v>2098</v>
      </c>
      <c r="B4340" s="2" t="s">
        <v>2194</v>
      </c>
      <c r="C4340" s="1" t="s">
        <v>2195</v>
      </c>
      <c r="D4340" s="1" t="s">
        <v>65</v>
      </c>
      <c r="E4340" s="1">
        <v>130308</v>
      </c>
      <c r="F4340" s="1336" t="s">
        <v>126</v>
      </c>
      <c r="G4340" s="1" t="s">
        <v>32</v>
      </c>
      <c r="H4340" s="1">
        <v>419534</v>
      </c>
      <c r="I4340" s="3">
        <v>42535</v>
      </c>
      <c r="J4340" s="3">
        <v>42530</v>
      </c>
      <c r="K4340" s="3">
        <v>42531</v>
      </c>
      <c r="N4340" s="1" t="s">
        <v>89</v>
      </c>
      <c r="O4340" s="1">
        <v>117084</v>
      </c>
      <c r="P4340" s="1">
        <v>1000</v>
      </c>
      <c r="Q4340" s="1">
        <v>30.64</v>
      </c>
      <c r="R4340" s="1337">
        <v>30640</v>
      </c>
      <c r="S4340" s="4">
        <v>-4739.17</v>
      </c>
      <c r="T4340" s="1">
        <v>31.309000000000001</v>
      </c>
      <c r="U4340" s="1337">
        <v>31309</v>
      </c>
      <c r="V4340" s="1">
        <v>6.7299999999999999E-2</v>
      </c>
      <c r="W4340" s="1336">
        <v>67.28</v>
      </c>
      <c r="X4340" s="1">
        <v>13</v>
      </c>
      <c r="Y4340" s="1">
        <v>141</v>
      </c>
      <c r="AA4340" s="1">
        <v>401</v>
      </c>
      <c r="AB4340" s="1336">
        <v>-669</v>
      </c>
    </row>
    <row r="4341" spans="1:28">
      <c r="A4341" s="1336" t="s">
        <v>2098</v>
      </c>
      <c r="B4341" s="2" t="s">
        <v>2194</v>
      </c>
      <c r="C4341" s="1" t="s">
        <v>2195</v>
      </c>
      <c r="D4341" s="1" t="s">
        <v>65</v>
      </c>
      <c r="E4341" s="1">
        <v>130140</v>
      </c>
      <c r="F4341" s="1336" t="s">
        <v>222</v>
      </c>
      <c r="G4341" s="1" t="s">
        <v>32</v>
      </c>
      <c r="H4341" s="1">
        <v>419621</v>
      </c>
      <c r="I4341" s="3">
        <v>42536</v>
      </c>
      <c r="J4341" s="3">
        <v>42535</v>
      </c>
      <c r="K4341" s="3">
        <v>42536</v>
      </c>
      <c r="N4341" s="1" t="s">
        <v>89</v>
      </c>
      <c r="O4341" s="1">
        <v>117222</v>
      </c>
      <c r="P4341" s="1">
        <v>2000</v>
      </c>
      <c r="Q4341" s="1">
        <v>30.64</v>
      </c>
      <c r="R4341" s="1337">
        <v>61280</v>
      </c>
      <c r="S4341" s="4">
        <v>-9478.34</v>
      </c>
      <c r="T4341" s="1">
        <v>31.309000000000001</v>
      </c>
      <c r="U4341" s="1337">
        <v>62618</v>
      </c>
      <c r="V4341" s="1">
        <v>6.7299999999999999E-2</v>
      </c>
      <c r="W4341" s="1336">
        <v>134.56</v>
      </c>
      <c r="X4341" s="1">
        <v>13</v>
      </c>
      <c r="Y4341" s="1">
        <v>130</v>
      </c>
      <c r="AA4341" s="1">
        <v>401</v>
      </c>
      <c r="AB4341" s="1337">
        <v>-1338</v>
      </c>
    </row>
    <row r="4342" spans="1:28">
      <c r="A4342" s="1336" t="s">
        <v>2098</v>
      </c>
      <c r="B4342" s="2" t="s">
        <v>2194</v>
      </c>
      <c r="C4342" s="1" t="s">
        <v>2195</v>
      </c>
      <c r="D4342" s="1" t="s">
        <v>65</v>
      </c>
      <c r="E4342" s="1">
        <v>140147</v>
      </c>
      <c r="F4342" s="1336" t="s">
        <v>82</v>
      </c>
      <c r="G4342" s="1" t="s">
        <v>32</v>
      </c>
      <c r="H4342" s="1">
        <v>419773</v>
      </c>
      <c r="I4342" s="3">
        <v>42536</v>
      </c>
      <c r="J4342" s="3">
        <v>42527</v>
      </c>
      <c r="K4342" s="3">
        <v>42528</v>
      </c>
      <c r="L4342" s="1">
        <v>222564</v>
      </c>
      <c r="M4342" s="3">
        <v>42536</v>
      </c>
      <c r="N4342" s="1" t="s">
        <v>42</v>
      </c>
      <c r="O4342" s="1">
        <v>21639</v>
      </c>
      <c r="P4342" s="1">
        <v>2000</v>
      </c>
      <c r="Q4342" s="1">
        <v>31.27</v>
      </c>
      <c r="R4342" s="1337">
        <v>62540</v>
      </c>
      <c r="S4342" s="4">
        <v>-8218.34</v>
      </c>
      <c r="T4342" s="1">
        <v>31.309000000000001</v>
      </c>
      <c r="U4342" s="1337">
        <v>62618</v>
      </c>
      <c r="V4342" s="1">
        <v>6.7299999999999999E-2</v>
      </c>
      <c r="W4342" s="1336">
        <v>134.56</v>
      </c>
      <c r="X4342" s="1">
        <v>13</v>
      </c>
      <c r="Y4342" s="1">
        <v>140</v>
      </c>
      <c r="AA4342" s="1">
        <v>401</v>
      </c>
      <c r="AB4342" s="1336">
        <v>-78</v>
      </c>
    </row>
    <row r="4343" spans="1:28">
      <c r="A4343" s="1336" t="s">
        <v>2098</v>
      </c>
      <c r="B4343" s="2" t="s">
        <v>2194</v>
      </c>
      <c r="C4343" s="1" t="s">
        <v>2195</v>
      </c>
      <c r="D4343" s="1" t="s">
        <v>65</v>
      </c>
      <c r="E4343" s="1">
        <v>130349</v>
      </c>
      <c r="F4343" s="1336" t="s">
        <v>141</v>
      </c>
      <c r="G4343" s="1" t="s">
        <v>32</v>
      </c>
      <c r="H4343" s="1">
        <v>419873</v>
      </c>
      <c r="I4343" s="3">
        <v>42537</v>
      </c>
      <c r="J4343" s="3">
        <v>42531</v>
      </c>
      <c r="K4343" s="3">
        <v>42534</v>
      </c>
      <c r="N4343" s="1" t="s">
        <v>89</v>
      </c>
      <c r="O4343" s="1">
        <v>117124</v>
      </c>
      <c r="P4343" s="1">
        <v>1000</v>
      </c>
      <c r="Q4343" s="1">
        <v>30.64</v>
      </c>
      <c r="R4343" s="1337">
        <v>30640</v>
      </c>
      <c r="S4343" s="4">
        <v>-4739.17</v>
      </c>
      <c r="T4343" s="1">
        <v>31.309000000000001</v>
      </c>
      <c r="U4343" s="1337">
        <v>31309</v>
      </c>
      <c r="V4343" s="1">
        <v>6.7299999999999999E-2</v>
      </c>
      <c r="W4343" s="1336">
        <v>67.28</v>
      </c>
      <c r="X4343" s="1">
        <v>13</v>
      </c>
      <c r="Y4343" s="1">
        <v>141</v>
      </c>
      <c r="AA4343" s="1">
        <v>401</v>
      </c>
      <c r="AB4343" s="1336">
        <v>-669</v>
      </c>
    </row>
    <row r="4344" spans="1:28">
      <c r="A4344" s="1336" t="s">
        <v>2098</v>
      </c>
      <c r="B4344" s="2" t="s">
        <v>2194</v>
      </c>
      <c r="C4344" s="1" t="s">
        <v>2195</v>
      </c>
      <c r="D4344" s="1" t="s">
        <v>65</v>
      </c>
      <c r="E4344" s="1">
        <v>130308</v>
      </c>
      <c r="F4344" s="1336" t="s">
        <v>126</v>
      </c>
      <c r="G4344" s="1" t="s">
        <v>32</v>
      </c>
      <c r="H4344" s="1">
        <v>420693</v>
      </c>
      <c r="I4344" s="3">
        <v>42543</v>
      </c>
      <c r="J4344" s="3">
        <v>42537</v>
      </c>
      <c r="K4344" s="3">
        <v>42538</v>
      </c>
      <c r="N4344" s="1" t="s">
        <v>89</v>
      </c>
      <c r="O4344" s="1">
        <v>117260</v>
      </c>
      <c r="P4344" s="1">
        <v>1000</v>
      </c>
      <c r="Q4344" s="1">
        <v>30.64</v>
      </c>
      <c r="R4344" s="1337">
        <v>30640</v>
      </c>
      <c r="S4344" s="4">
        <v>-4739.17</v>
      </c>
      <c r="T4344" s="1">
        <v>31.309000000000001</v>
      </c>
      <c r="U4344" s="1337">
        <v>31309</v>
      </c>
      <c r="V4344" s="1">
        <v>6.7299999999999999E-2</v>
      </c>
      <c r="W4344" s="1336">
        <v>67.28</v>
      </c>
      <c r="X4344" s="1">
        <v>13</v>
      </c>
      <c r="Y4344" s="1">
        <v>141</v>
      </c>
      <c r="AA4344" s="1">
        <v>401</v>
      </c>
      <c r="AB4344" s="1336">
        <v>-669</v>
      </c>
    </row>
    <row r="4345" spans="1:28">
      <c r="A4345" s="1336" t="s">
        <v>2098</v>
      </c>
      <c r="B4345" s="2" t="s">
        <v>2196</v>
      </c>
      <c r="C4345" s="1" t="s">
        <v>2195</v>
      </c>
      <c r="D4345" s="1" t="s">
        <v>129</v>
      </c>
      <c r="E4345" s="1">
        <v>130241</v>
      </c>
      <c r="F4345" s="1336" t="s">
        <v>368</v>
      </c>
      <c r="G4345" s="1" t="s">
        <v>32</v>
      </c>
      <c r="H4345" s="1">
        <v>419008</v>
      </c>
      <c r="I4345" s="3">
        <v>42530</v>
      </c>
      <c r="J4345" s="3">
        <v>42528</v>
      </c>
      <c r="K4345" s="3">
        <v>42530</v>
      </c>
      <c r="L4345" s="1">
        <v>222074</v>
      </c>
      <c r="M4345" s="3">
        <v>42529</v>
      </c>
      <c r="N4345" s="1" t="s">
        <v>89</v>
      </c>
      <c r="O4345" s="1">
        <v>116918</v>
      </c>
      <c r="P4345" s="1">
        <v>2000</v>
      </c>
      <c r="Q4345" s="1">
        <v>29.04</v>
      </c>
      <c r="R4345" s="1337">
        <v>58080</v>
      </c>
      <c r="S4345" s="4">
        <v>-12678.34</v>
      </c>
      <c r="T4345" s="1">
        <v>31.309000000000001</v>
      </c>
      <c r="U4345" s="1337">
        <v>62618</v>
      </c>
      <c r="V4345" s="1">
        <v>6.7299999999999999E-2</v>
      </c>
      <c r="W4345" s="1336">
        <v>134.56</v>
      </c>
      <c r="X4345" s="1">
        <v>13</v>
      </c>
      <c r="Y4345" s="1">
        <v>135</v>
      </c>
      <c r="Z4345" s="1" t="s">
        <v>143</v>
      </c>
      <c r="AA4345" s="1">
        <v>401</v>
      </c>
      <c r="AB4345" s="1337">
        <v>-4538</v>
      </c>
    </row>
    <row r="4346" spans="1:28">
      <c r="A4346" s="1336" t="s">
        <v>2098</v>
      </c>
      <c r="B4346" s="2" t="s">
        <v>2196</v>
      </c>
      <c r="C4346" s="1" t="s">
        <v>2195</v>
      </c>
      <c r="D4346" s="1" t="s">
        <v>129</v>
      </c>
      <c r="E4346" s="1">
        <v>130013</v>
      </c>
      <c r="F4346" s="1336" t="s">
        <v>221</v>
      </c>
      <c r="G4346" s="1" t="s">
        <v>32</v>
      </c>
      <c r="H4346" s="1">
        <v>419073</v>
      </c>
      <c r="I4346" s="3">
        <v>42530</v>
      </c>
      <c r="J4346" s="3">
        <v>42530</v>
      </c>
      <c r="K4346" s="3">
        <v>42531</v>
      </c>
      <c r="N4346" s="1" t="s">
        <v>89</v>
      </c>
      <c r="O4346" s="1">
        <v>117066</v>
      </c>
      <c r="P4346" s="1">
        <v>2000</v>
      </c>
      <c r="Q4346" s="1">
        <v>30.34</v>
      </c>
      <c r="R4346" s="1337">
        <v>60680</v>
      </c>
      <c r="S4346" s="4">
        <v>-10078.34</v>
      </c>
      <c r="T4346" s="1">
        <v>31.309000000000001</v>
      </c>
      <c r="U4346" s="1337">
        <v>62618</v>
      </c>
      <c r="V4346" s="1">
        <v>6.7299999999999999E-2</v>
      </c>
      <c r="W4346" s="1336">
        <v>134.56</v>
      </c>
      <c r="X4346" s="1">
        <v>13</v>
      </c>
      <c r="Y4346" s="1">
        <v>130</v>
      </c>
      <c r="AA4346" s="1">
        <v>401</v>
      </c>
      <c r="AB4346" s="1337">
        <v>-1938</v>
      </c>
    </row>
    <row r="4347" spans="1:28">
      <c r="A4347" s="1336" t="s">
        <v>2098</v>
      </c>
      <c r="B4347" s="2" t="s">
        <v>2196</v>
      </c>
      <c r="C4347" s="1" t="s">
        <v>2195</v>
      </c>
      <c r="D4347" s="1" t="s">
        <v>129</v>
      </c>
      <c r="E4347" s="1">
        <v>140008</v>
      </c>
      <c r="F4347" s="1336" t="s">
        <v>123</v>
      </c>
      <c r="G4347" s="1" t="s">
        <v>32</v>
      </c>
      <c r="H4347" s="1">
        <v>419434</v>
      </c>
      <c r="I4347" s="3">
        <v>42534</v>
      </c>
      <c r="J4347" s="3">
        <v>42522</v>
      </c>
      <c r="K4347" s="3">
        <v>42527</v>
      </c>
      <c r="L4347" s="1">
        <v>222372</v>
      </c>
      <c r="M4347" s="3">
        <v>42532</v>
      </c>
      <c r="N4347" s="1" t="s">
        <v>89</v>
      </c>
      <c r="O4347" s="1">
        <v>116686</v>
      </c>
      <c r="P4347" s="1">
        <v>4000</v>
      </c>
      <c r="Q4347" s="1">
        <v>30.52</v>
      </c>
      <c r="R4347" s="1337">
        <v>122080</v>
      </c>
      <c r="S4347" s="4">
        <v>-19436.68</v>
      </c>
      <c r="T4347" s="1">
        <v>31.309000000000001</v>
      </c>
      <c r="U4347" s="1337">
        <v>125236</v>
      </c>
      <c r="V4347" s="1">
        <v>6.7299999999999999E-2</v>
      </c>
      <c r="W4347" s="1336">
        <v>269.12</v>
      </c>
      <c r="X4347" s="1">
        <v>13</v>
      </c>
      <c r="Y4347" s="1">
        <v>141</v>
      </c>
      <c r="AA4347" s="1">
        <v>401</v>
      </c>
      <c r="AB4347" s="1337">
        <v>-3156</v>
      </c>
    </row>
    <row r="4348" spans="1:28">
      <c r="A4348" s="1336" t="s">
        <v>2098</v>
      </c>
      <c r="B4348" s="2" t="s">
        <v>2196</v>
      </c>
      <c r="C4348" s="1" t="s">
        <v>2195</v>
      </c>
      <c r="D4348" s="1" t="s">
        <v>129</v>
      </c>
      <c r="E4348" s="1">
        <v>140008</v>
      </c>
      <c r="F4348" s="1336" t="s">
        <v>123</v>
      </c>
      <c r="G4348" s="1" t="s">
        <v>32</v>
      </c>
      <c r="H4348" s="1">
        <v>419505</v>
      </c>
      <c r="I4348" s="3">
        <v>42534</v>
      </c>
      <c r="J4348" s="3">
        <v>42527</v>
      </c>
      <c r="K4348" s="3">
        <v>42527</v>
      </c>
      <c r="L4348" s="1">
        <v>222430</v>
      </c>
      <c r="M4348" s="3">
        <v>42534</v>
      </c>
      <c r="N4348" s="1" t="s">
        <v>89</v>
      </c>
      <c r="O4348" s="1">
        <v>116875</v>
      </c>
      <c r="P4348" s="1">
        <v>6000</v>
      </c>
      <c r="Q4348" s="1">
        <v>30.52</v>
      </c>
      <c r="R4348" s="1337">
        <v>183120</v>
      </c>
      <c r="S4348" s="4">
        <v>-29155.02</v>
      </c>
      <c r="T4348" s="1">
        <v>31.309000000000001</v>
      </c>
      <c r="U4348" s="1337">
        <v>187854</v>
      </c>
      <c r="V4348" s="1">
        <v>6.7299999999999999E-2</v>
      </c>
      <c r="W4348" s="1336">
        <v>403.68</v>
      </c>
      <c r="X4348" s="1">
        <v>13</v>
      </c>
      <c r="Y4348" s="1">
        <v>141</v>
      </c>
      <c r="AA4348" s="1">
        <v>401</v>
      </c>
      <c r="AB4348" s="1337">
        <v>-4734</v>
      </c>
    </row>
    <row r="4349" spans="1:28">
      <c r="A4349" s="1336" t="s">
        <v>2098</v>
      </c>
      <c r="B4349" s="2" t="s">
        <v>2197</v>
      </c>
      <c r="C4349" s="1" t="s">
        <v>2198</v>
      </c>
      <c r="D4349" s="1" t="s">
        <v>81</v>
      </c>
      <c r="E4349" s="1">
        <v>142049</v>
      </c>
      <c r="F4349" s="1336" t="s">
        <v>1250</v>
      </c>
      <c r="G4349" s="1" t="s">
        <v>32</v>
      </c>
      <c r="H4349" s="1">
        <v>421393</v>
      </c>
      <c r="I4349" s="3">
        <v>42539</v>
      </c>
      <c r="J4349" s="3">
        <v>42514</v>
      </c>
      <c r="K4349" s="3">
        <v>42535</v>
      </c>
      <c r="N4349" s="1" t="s">
        <v>56</v>
      </c>
      <c r="O4349" s="1">
        <v>6056</v>
      </c>
      <c r="P4349" s="1">
        <v>300</v>
      </c>
      <c r="Q4349" s="1">
        <v>44.584499999999998</v>
      </c>
      <c r="R4349" s="1337">
        <v>13375.35</v>
      </c>
      <c r="S4349" s="1">
        <v>495.38</v>
      </c>
      <c r="T4349" s="1">
        <v>37.994</v>
      </c>
      <c r="U4349" s="1337">
        <v>11398.2</v>
      </c>
      <c r="V4349" s="1">
        <v>8.9800000000000005E-2</v>
      </c>
      <c r="W4349" s="1336">
        <v>26.937000000000001</v>
      </c>
      <c r="X4349" s="1">
        <v>13</v>
      </c>
      <c r="Y4349" s="1">
        <v>144</v>
      </c>
      <c r="AA4349" s="1">
        <v>401</v>
      </c>
      <c r="AB4349" s="1337">
        <v>1977.15</v>
      </c>
    </row>
    <row r="4350" spans="1:28">
      <c r="A4350" s="1336" t="s">
        <v>2098</v>
      </c>
      <c r="B4350" s="2" t="s">
        <v>2199</v>
      </c>
      <c r="C4350" s="1" t="s">
        <v>2198</v>
      </c>
      <c r="D4350" s="1" t="s">
        <v>72</v>
      </c>
      <c r="E4350" s="1">
        <v>130308</v>
      </c>
      <c r="F4350" s="1336" t="s">
        <v>126</v>
      </c>
      <c r="G4350" s="1" t="s">
        <v>32</v>
      </c>
      <c r="H4350" s="1">
        <v>420874</v>
      </c>
      <c r="I4350" s="3">
        <v>42544</v>
      </c>
      <c r="J4350" s="3">
        <v>42502</v>
      </c>
      <c r="K4350" s="3">
        <v>42522</v>
      </c>
      <c r="L4350" s="1">
        <v>223043</v>
      </c>
      <c r="M4350" s="3">
        <v>42543</v>
      </c>
      <c r="N4350" s="1" t="s">
        <v>89</v>
      </c>
      <c r="O4350" s="1">
        <v>116051</v>
      </c>
      <c r="P4350" s="1">
        <v>600</v>
      </c>
      <c r="Q4350" s="1">
        <v>40.11</v>
      </c>
      <c r="R4350" s="1337">
        <v>24066</v>
      </c>
      <c r="S4350" s="4">
        <v>-1693.93</v>
      </c>
      <c r="T4350" s="1">
        <v>37.994</v>
      </c>
      <c r="U4350" s="1337">
        <v>22796.400000000001</v>
      </c>
      <c r="V4350" s="1">
        <v>8.9800000000000005E-2</v>
      </c>
      <c r="W4350" s="1336">
        <v>53.874000000000002</v>
      </c>
      <c r="X4350" s="1">
        <v>13</v>
      </c>
      <c r="Y4350" s="1">
        <v>141</v>
      </c>
      <c r="AA4350" s="1">
        <v>401</v>
      </c>
      <c r="AB4350" s="1337">
        <v>1269.5999999999999</v>
      </c>
    </row>
    <row r="4351" spans="1:28">
      <c r="A4351" s="1336" t="s">
        <v>2098</v>
      </c>
      <c r="B4351" s="2" t="s">
        <v>2200</v>
      </c>
      <c r="C4351" s="1" t="s">
        <v>2198</v>
      </c>
      <c r="D4351" s="1" t="s">
        <v>65</v>
      </c>
      <c r="E4351" s="1">
        <v>130349</v>
      </c>
      <c r="F4351" s="1336" t="s">
        <v>141</v>
      </c>
      <c r="G4351" s="1" t="s">
        <v>32</v>
      </c>
      <c r="H4351" s="1">
        <v>418397</v>
      </c>
      <c r="I4351" s="3">
        <v>42527</v>
      </c>
      <c r="J4351" s="3">
        <v>42520</v>
      </c>
      <c r="K4351" s="3">
        <v>42541</v>
      </c>
      <c r="N4351" s="1" t="s">
        <v>89</v>
      </c>
      <c r="O4351" s="1">
        <v>116601</v>
      </c>
      <c r="P4351" s="1">
        <v>2000</v>
      </c>
      <c r="Q4351" s="1">
        <v>38.590000000000003</v>
      </c>
      <c r="R4351" s="1337">
        <v>77180</v>
      </c>
      <c r="S4351" s="4">
        <v>-8686.44</v>
      </c>
      <c r="T4351" s="1">
        <v>37.994</v>
      </c>
      <c r="U4351" s="1337">
        <v>75988</v>
      </c>
      <c r="V4351" s="1">
        <v>8.9800000000000005E-2</v>
      </c>
      <c r="W4351" s="1336">
        <v>179.58</v>
      </c>
      <c r="X4351" s="1">
        <v>13</v>
      </c>
      <c r="Y4351" s="1">
        <v>141</v>
      </c>
      <c r="AA4351" s="1">
        <v>401</v>
      </c>
      <c r="AB4351" s="1337">
        <v>1192</v>
      </c>
    </row>
    <row r="4352" spans="1:28">
      <c r="A4352" s="1336" t="s">
        <v>2098</v>
      </c>
      <c r="B4352" s="2" t="s">
        <v>2200</v>
      </c>
      <c r="C4352" s="1" t="s">
        <v>2198</v>
      </c>
      <c r="D4352" s="1" t="s">
        <v>65</v>
      </c>
      <c r="E4352" s="1">
        <v>130099</v>
      </c>
      <c r="F4352" s="1336" t="s">
        <v>150</v>
      </c>
      <c r="G4352" s="1" t="s">
        <v>32</v>
      </c>
      <c r="H4352" s="1">
        <v>418573</v>
      </c>
      <c r="I4352" s="3">
        <v>42527</v>
      </c>
      <c r="J4352" s="3">
        <v>42513</v>
      </c>
      <c r="K4352" s="3">
        <v>42546</v>
      </c>
      <c r="L4352" s="1">
        <v>221770</v>
      </c>
      <c r="M4352" s="3">
        <v>42526</v>
      </c>
      <c r="N4352" s="1" t="s">
        <v>89</v>
      </c>
      <c r="O4352" s="1">
        <v>116323</v>
      </c>
      <c r="P4352" s="1">
        <v>2000</v>
      </c>
      <c r="Q4352" s="1">
        <v>38.72</v>
      </c>
      <c r="R4352" s="1337">
        <v>77440</v>
      </c>
      <c r="S4352" s="4">
        <v>-8426.44</v>
      </c>
      <c r="T4352" s="1">
        <v>37.994</v>
      </c>
      <c r="U4352" s="1337">
        <v>75988</v>
      </c>
      <c r="V4352" s="1">
        <v>8.9800000000000005E-2</v>
      </c>
      <c r="W4352" s="1336">
        <v>179.58</v>
      </c>
      <c r="X4352" s="1">
        <v>13</v>
      </c>
      <c r="Y4352" s="1">
        <v>130</v>
      </c>
      <c r="AA4352" s="1">
        <v>401</v>
      </c>
      <c r="AB4352" s="1337">
        <v>1452</v>
      </c>
    </row>
    <row r="4353" spans="1:28">
      <c r="A4353" s="1336" t="s">
        <v>2098</v>
      </c>
      <c r="B4353" s="2" t="s">
        <v>2200</v>
      </c>
      <c r="C4353" s="1" t="s">
        <v>2198</v>
      </c>
      <c r="D4353" s="1" t="s">
        <v>65</v>
      </c>
      <c r="E4353" s="1">
        <v>130140</v>
      </c>
      <c r="F4353" s="1336" t="s">
        <v>222</v>
      </c>
      <c r="G4353" s="1" t="s">
        <v>32</v>
      </c>
      <c r="H4353" s="1">
        <v>418685</v>
      </c>
      <c r="I4353" s="3">
        <v>42529</v>
      </c>
      <c r="J4353" s="3">
        <v>42521</v>
      </c>
      <c r="K4353" s="3">
        <v>42522</v>
      </c>
      <c r="N4353" s="1" t="s">
        <v>89</v>
      </c>
      <c r="O4353" s="1">
        <v>116657</v>
      </c>
      <c r="P4353" s="1">
        <v>1000</v>
      </c>
      <c r="Q4353" s="1">
        <v>38.590000000000003</v>
      </c>
      <c r="R4353" s="1337">
        <v>38590</v>
      </c>
      <c r="S4353" s="4">
        <v>-4343.22</v>
      </c>
      <c r="T4353" s="1">
        <v>37.994</v>
      </c>
      <c r="U4353" s="1337">
        <v>37994</v>
      </c>
      <c r="V4353" s="1">
        <v>8.9800000000000005E-2</v>
      </c>
      <c r="W4353" s="1336">
        <v>89.79</v>
      </c>
      <c r="X4353" s="1">
        <v>13</v>
      </c>
      <c r="Y4353" s="1">
        <v>130</v>
      </c>
      <c r="AA4353" s="1">
        <v>401</v>
      </c>
      <c r="AB4353" s="1336">
        <v>596</v>
      </c>
    </row>
    <row r="4354" spans="1:28">
      <c r="A4354" s="1336" t="s">
        <v>2098</v>
      </c>
      <c r="B4354" s="2" t="s">
        <v>2200</v>
      </c>
      <c r="C4354" s="1" t="s">
        <v>2198</v>
      </c>
      <c r="D4354" s="1" t="s">
        <v>65</v>
      </c>
      <c r="E4354" s="1">
        <v>130140</v>
      </c>
      <c r="F4354" s="1336" t="s">
        <v>222</v>
      </c>
      <c r="G4354" s="1" t="s">
        <v>32</v>
      </c>
      <c r="H4354" s="1">
        <v>419293</v>
      </c>
      <c r="I4354" s="3">
        <v>42534</v>
      </c>
      <c r="J4354" s="3">
        <v>42529</v>
      </c>
      <c r="K4354" s="3">
        <v>42530</v>
      </c>
      <c r="N4354" s="1" t="s">
        <v>89</v>
      </c>
      <c r="O4354" s="1">
        <v>117024</v>
      </c>
      <c r="P4354" s="1">
        <v>2000</v>
      </c>
      <c r="Q4354" s="1">
        <v>38.590000000000003</v>
      </c>
      <c r="R4354" s="1337">
        <v>77180</v>
      </c>
      <c r="S4354" s="4">
        <v>-8686.44</v>
      </c>
      <c r="T4354" s="1">
        <v>37.994</v>
      </c>
      <c r="U4354" s="1337">
        <v>75988</v>
      </c>
      <c r="V4354" s="1">
        <v>8.9800000000000005E-2</v>
      </c>
      <c r="W4354" s="1336">
        <v>179.58</v>
      </c>
      <c r="X4354" s="1">
        <v>13</v>
      </c>
      <c r="Y4354" s="1">
        <v>130</v>
      </c>
      <c r="AA4354" s="1">
        <v>401</v>
      </c>
      <c r="AB4354" s="1337">
        <v>1192</v>
      </c>
    </row>
    <row r="4355" spans="1:28">
      <c r="A4355" s="1336" t="s">
        <v>2098</v>
      </c>
      <c r="B4355" s="2" t="s">
        <v>2200</v>
      </c>
      <c r="C4355" s="1" t="s">
        <v>2198</v>
      </c>
      <c r="D4355" s="1" t="s">
        <v>65</v>
      </c>
      <c r="E4355" s="1">
        <v>140147</v>
      </c>
      <c r="F4355" s="1336" t="s">
        <v>82</v>
      </c>
      <c r="G4355" s="1" t="s">
        <v>32</v>
      </c>
      <c r="H4355" s="1">
        <v>419407</v>
      </c>
      <c r="I4355" s="3">
        <v>42534</v>
      </c>
      <c r="J4355" s="3">
        <v>42513</v>
      </c>
      <c r="K4355" s="3">
        <v>42534</v>
      </c>
      <c r="L4355" s="1">
        <v>222347</v>
      </c>
      <c r="M4355" s="3">
        <v>42532</v>
      </c>
      <c r="N4355" s="1" t="s">
        <v>42</v>
      </c>
      <c r="O4355" s="1">
        <v>21591</v>
      </c>
      <c r="P4355" s="1">
        <v>2000</v>
      </c>
      <c r="Q4355" s="1">
        <v>38.590000000000003</v>
      </c>
      <c r="R4355" s="1337">
        <v>77180</v>
      </c>
      <c r="S4355" s="4">
        <v>-8686.44</v>
      </c>
      <c r="T4355" s="1">
        <v>37.994</v>
      </c>
      <c r="U4355" s="1337">
        <v>75988</v>
      </c>
      <c r="V4355" s="1">
        <v>8.9800000000000005E-2</v>
      </c>
      <c r="W4355" s="1336">
        <v>179.58</v>
      </c>
      <c r="X4355" s="1">
        <v>13</v>
      </c>
      <c r="Y4355" s="1">
        <v>140</v>
      </c>
      <c r="AA4355" s="1">
        <v>401</v>
      </c>
      <c r="AB4355" s="1337">
        <v>1192</v>
      </c>
    </row>
    <row r="4356" spans="1:28">
      <c r="A4356" s="1336" t="s">
        <v>2098</v>
      </c>
      <c r="B4356" s="2" t="s">
        <v>2200</v>
      </c>
      <c r="C4356" s="1" t="s">
        <v>2198</v>
      </c>
      <c r="D4356" s="1" t="s">
        <v>65</v>
      </c>
      <c r="E4356" s="1">
        <v>130308</v>
      </c>
      <c r="F4356" s="1336" t="s">
        <v>126</v>
      </c>
      <c r="G4356" s="1" t="s">
        <v>32</v>
      </c>
      <c r="H4356" s="1">
        <v>419539</v>
      </c>
      <c r="I4356" s="3">
        <v>42535</v>
      </c>
      <c r="J4356" s="3">
        <v>42530</v>
      </c>
      <c r="K4356" s="3">
        <v>42531</v>
      </c>
      <c r="N4356" s="1" t="s">
        <v>89</v>
      </c>
      <c r="O4356" s="1">
        <v>117084</v>
      </c>
      <c r="P4356" s="1">
        <v>1000</v>
      </c>
      <c r="Q4356" s="1">
        <v>37.82</v>
      </c>
      <c r="R4356" s="1337">
        <v>37820</v>
      </c>
      <c r="S4356" s="4">
        <v>-5113.22</v>
      </c>
      <c r="T4356" s="1">
        <v>37.994</v>
      </c>
      <c r="U4356" s="1337">
        <v>37994</v>
      </c>
      <c r="V4356" s="1">
        <v>8.9800000000000005E-2</v>
      </c>
      <c r="W4356" s="1336">
        <v>89.79</v>
      </c>
      <c r="X4356" s="1">
        <v>13</v>
      </c>
      <c r="Y4356" s="1">
        <v>141</v>
      </c>
      <c r="AA4356" s="1">
        <v>401</v>
      </c>
      <c r="AB4356" s="1336">
        <v>-174</v>
      </c>
    </row>
    <row r="4357" spans="1:28">
      <c r="A4357" s="1336" t="s">
        <v>2098</v>
      </c>
      <c r="B4357" s="2" t="s">
        <v>2200</v>
      </c>
      <c r="C4357" s="1" t="s">
        <v>2198</v>
      </c>
      <c r="D4357" s="1" t="s">
        <v>65</v>
      </c>
      <c r="E4357" s="1">
        <v>140147</v>
      </c>
      <c r="F4357" s="1336" t="s">
        <v>82</v>
      </c>
      <c r="G4357" s="1" t="s">
        <v>32</v>
      </c>
      <c r="H4357" s="1">
        <v>419771</v>
      </c>
      <c r="I4357" s="3">
        <v>42536</v>
      </c>
      <c r="J4357" s="3">
        <v>42513</v>
      </c>
      <c r="K4357" s="3">
        <v>42534</v>
      </c>
      <c r="L4357" s="1">
        <v>222567</v>
      </c>
      <c r="M4357" s="3">
        <v>42536</v>
      </c>
      <c r="N4357" s="1" t="s">
        <v>42</v>
      </c>
      <c r="O4357" s="1">
        <v>21591</v>
      </c>
      <c r="P4357" s="1">
        <v>1000</v>
      </c>
      <c r="Q4357" s="1">
        <v>38.590000000000003</v>
      </c>
      <c r="R4357" s="1337">
        <v>38590</v>
      </c>
      <c r="S4357" s="4">
        <v>-4343.22</v>
      </c>
      <c r="T4357" s="1">
        <v>37.994</v>
      </c>
      <c r="U4357" s="1337">
        <v>37994</v>
      </c>
      <c r="V4357" s="1">
        <v>8.9800000000000005E-2</v>
      </c>
      <c r="W4357" s="1336">
        <v>89.79</v>
      </c>
      <c r="X4357" s="1">
        <v>13</v>
      </c>
      <c r="Y4357" s="1">
        <v>140</v>
      </c>
      <c r="AA4357" s="1">
        <v>401</v>
      </c>
      <c r="AB4357" s="1336">
        <v>596</v>
      </c>
    </row>
    <row r="4358" spans="1:28">
      <c r="A4358" s="1336" t="s">
        <v>2098</v>
      </c>
      <c r="B4358" s="2" t="s">
        <v>2200</v>
      </c>
      <c r="C4358" s="1" t="s">
        <v>2198</v>
      </c>
      <c r="D4358" s="1" t="s">
        <v>65</v>
      </c>
      <c r="E4358" s="1">
        <v>130349</v>
      </c>
      <c r="F4358" s="1336" t="s">
        <v>141</v>
      </c>
      <c r="G4358" s="1" t="s">
        <v>32</v>
      </c>
      <c r="H4358" s="1">
        <v>419874</v>
      </c>
      <c r="I4358" s="3">
        <v>42537</v>
      </c>
      <c r="J4358" s="3">
        <v>42531</v>
      </c>
      <c r="K4358" s="3">
        <v>42534</v>
      </c>
      <c r="N4358" s="1" t="s">
        <v>89</v>
      </c>
      <c r="O4358" s="1">
        <v>117124</v>
      </c>
      <c r="P4358" s="1">
        <v>1000</v>
      </c>
      <c r="Q4358" s="1">
        <v>37.82</v>
      </c>
      <c r="R4358" s="1337">
        <v>37820</v>
      </c>
      <c r="S4358" s="4">
        <v>-5113.22</v>
      </c>
      <c r="T4358" s="1">
        <v>37.994</v>
      </c>
      <c r="U4358" s="1337">
        <v>37994</v>
      </c>
      <c r="V4358" s="1">
        <v>8.9800000000000005E-2</v>
      </c>
      <c r="W4358" s="1336">
        <v>89.79</v>
      </c>
      <c r="X4358" s="1">
        <v>13</v>
      </c>
      <c r="Y4358" s="1">
        <v>141</v>
      </c>
      <c r="AA4358" s="1">
        <v>401</v>
      </c>
      <c r="AB4358" s="1336">
        <v>-174</v>
      </c>
    </row>
    <row r="4359" spans="1:28">
      <c r="A4359" s="1336" t="s">
        <v>2098</v>
      </c>
      <c r="B4359" s="2" t="s">
        <v>2200</v>
      </c>
      <c r="C4359" s="1" t="s">
        <v>2198</v>
      </c>
      <c r="D4359" s="1" t="s">
        <v>65</v>
      </c>
      <c r="E4359" s="1">
        <v>130308</v>
      </c>
      <c r="F4359" s="1336" t="s">
        <v>126</v>
      </c>
      <c r="G4359" s="1" t="s">
        <v>32</v>
      </c>
      <c r="H4359" s="1">
        <v>420700</v>
      </c>
      <c r="I4359" s="3">
        <v>42543</v>
      </c>
      <c r="J4359" s="3">
        <v>42537</v>
      </c>
      <c r="K4359" s="3">
        <v>42538</v>
      </c>
      <c r="N4359" s="1" t="s">
        <v>89</v>
      </c>
      <c r="O4359" s="1">
        <v>117260</v>
      </c>
      <c r="P4359" s="1">
        <v>2000</v>
      </c>
      <c r="Q4359" s="1">
        <v>37.82</v>
      </c>
      <c r="R4359" s="1337">
        <v>75640</v>
      </c>
      <c r="S4359" s="4">
        <v>-10226.44</v>
      </c>
      <c r="T4359" s="1">
        <v>37.994</v>
      </c>
      <c r="U4359" s="1337">
        <v>75988</v>
      </c>
      <c r="V4359" s="1">
        <v>8.9800000000000005E-2</v>
      </c>
      <c r="W4359" s="1336">
        <v>179.58</v>
      </c>
      <c r="X4359" s="1">
        <v>13</v>
      </c>
      <c r="Y4359" s="1">
        <v>141</v>
      </c>
      <c r="AA4359" s="1">
        <v>401</v>
      </c>
      <c r="AB4359" s="1336">
        <v>-348</v>
      </c>
    </row>
    <row r="4360" spans="1:28">
      <c r="A4360" s="1336" t="s">
        <v>2098</v>
      </c>
      <c r="B4360" s="2" t="s">
        <v>2200</v>
      </c>
      <c r="C4360" s="1" t="s">
        <v>2198</v>
      </c>
      <c r="D4360" s="1" t="s">
        <v>65</v>
      </c>
      <c r="E4360" s="1">
        <v>130308</v>
      </c>
      <c r="F4360" s="1336" t="s">
        <v>126</v>
      </c>
      <c r="G4360" s="1" t="s">
        <v>32</v>
      </c>
      <c r="H4360" s="1">
        <v>420874</v>
      </c>
      <c r="I4360" s="3">
        <v>42544</v>
      </c>
      <c r="J4360" s="3">
        <v>42502</v>
      </c>
      <c r="K4360" s="3">
        <v>42522</v>
      </c>
      <c r="L4360" s="1">
        <v>223043</v>
      </c>
      <c r="M4360" s="3">
        <v>42543</v>
      </c>
      <c r="N4360" s="1" t="s">
        <v>89</v>
      </c>
      <c r="O4360" s="1">
        <v>116051</v>
      </c>
      <c r="P4360" s="1">
        <v>6000</v>
      </c>
      <c r="Q4360" s="1">
        <v>40.11</v>
      </c>
      <c r="R4360" s="1337">
        <v>240660</v>
      </c>
      <c r="S4360" s="4">
        <v>-16939.32</v>
      </c>
      <c r="T4360" s="1">
        <v>37.994</v>
      </c>
      <c r="U4360" s="1337">
        <v>227964</v>
      </c>
      <c r="V4360" s="1">
        <v>8.9800000000000005E-2</v>
      </c>
      <c r="W4360" s="1336">
        <v>538.74</v>
      </c>
      <c r="X4360" s="1">
        <v>13</v>
      </c>
      <c r="Y4360" s="1">
        <v>141</v>
      </c>
      <c r="AA4360" s="1">
        <v>401</v>
      </c>
      <c r="AB4360" s="1337">
        <v>12696</v>
      </c>
    </row>
    <row r="4361" spans="1:28">
      <c r="A4361" s="1336" t="s">
        <v>2098</v>
      </c>
      <c r="B4361" s="2" t="s">
        <v>2200</v>
      </c>
      <c r="C4361" s="1" t="s">
        <v>2198</v>
      </c>
      <c r="D4361" s="1" t="s">
        <v>65</v>
      </c>
      <c r="E4361" s="1">
        <v>130308</v>
      </c>
      <c r="F4361" s="1336" t="s">
        <v>126</v>
      </c>
      <c r="G4361" s="1" t="s">
        <v>32</v>
      </c>
      <c r="H4361" s="1">
        <v>420874</v>
      </c>
      <c r="I4361" s="3">
        <v>42544</v>
      </c>
      <c r="J4361" s="3">
        <v>42502</v>
      </c>
      <c r="K4361" s="3">
        <v>42522</v>
      </c>
      <c r="L4361" s="1">
        <v>223043</v>
      </c>
      <c r="M4361" s="3">
        <v>42543</v>
      </c>
      <c r="N4361" s="1" t="s">
        <v>89</v>
      </c>
      <c r="O4361" s="1">
        <v>116051</v>
      </c>
      <c r="P4361" s="1">
        <v>1000</v>
      </c>
      <c r="Q4361" s="1">
        <v>40.11</v>
      </c>
      <c r="R4361" s="1337">
        <v>40110</v>
      </c>
      <c r="S4361" s="4">
        <v>-2823.22</v>
      </c>
      <c r="T4361" s="1">
        <v>37.994</v>
      </c>
      <c r="U4361" s="1337">
        <v>37994</v>
      </c>
      <c r="V4361" s="1">
        <v>8.9800000000000005E-2</v>
      </c>
      <c r="W4361" s="1336">
        <v>89.79</v>
      </c>
      <c r="X4361" s="1">
        <v>13</v>
      </c>
      <c r="Y4361" s="1">
        <v>141</v>
      </c>
      <c r="AA4361" s="1">
        <v>401</v>
      </c>
      <c r="AB4361" s="1337">
        <v>2116</v>
      </c>
    </row>
    <row r="4362" spans="1:28">
      <c r="A4362" s="1336" t="s">
        <v>2098</v>
      </c>
      <c r="B4362" s="2" t="s">
        <v>2201</v>
      </c>
      <c r="C4362" s="1" t="s">
        <v>2198</v>
      </c>
      <c r="D4362" s="1" t="s">
        <v>69</v>
      </c>
      <c r="E4362" s="1">
        <v>130241</v>
      </c>
      <c r="F4362" s="1336" t="s">
        <v>368</v>
      </c>
      <c r="G4362" s="1" t="s">
        <v>32</v>
      </c>
      <c r="H4362" s="1">
        <v>419027</v>
      </c>
      <c r="I4362" s="3">
        <v>42530</v>
      </c>
      <c r="J4362" s="3">
        <v>42528</v>
      </c>
      <c r="K4362" s="3">
        <v>42530</v>
      </c>
      <c r="L4362" s="1">
        <v>222075</v>
      </c>
      <c r="M4362" s="3">
        <v>42529</v>
      </c>
      <c r="N4362" s="1" t="s">
        <v>89</v>
      </c>
      <c r="O4362" s="1">
        <v>116918</v>
      </c>
      <c r="P4362" s="1">
        <v>1700</v>
      </c>
      <c r="Q4362" s="1">
        <v>35.840000000000003</v>
      </c>
      <c r="R4362" s="1337">
        <v>60928</v>
      </c>
      <c r="S4362" s="4">
        <v>-12058.47</v>
      </c>
      <c r="T4362" s="1">
        <v>37.994</v>
      </c>
      <c r="U4362" s="1337">
        <v>64589.8</v>
      </c>
      <c r="V4362" s="1">
        <v>8.9800000000000005E-2</v>
      </c>
      <c r="W4362" s="1336">
        <v>152.643</v>
      </c>
      <c r="X4362" s="1">
        <v>13</v>
      </c>
      <c r="Y4362" s="1">
        <v>135</v>
      </c>
      <c r="Z4362" s="1" t="s">
        <v>143</v>
      </c>
      <c r="AA4362" s="1">
        <v>401</v>
      </c>
      <c r="AB4362" s="1337">
        <v>-3661.8</v>
      </c>
    </row>
    <row r="4363" spans="1:28">
      <c r="A4363" s="1336" t="s">
        <v>2098</v>
      </c>
      <c r="B4363" s="2" t="s">
        <v>2202</v>
      </c>
      <c r="C4363" s="1" t="s">
        <v>2198</v>
      </c>
      <c r="D4363" s="1" t="s">
        <v>129</v>
      </c>
      <c r="E4363" s="1">
        <v>130308</v>
      </c>
      <c r="F4363" s="1336" t="s">
        <v>126</v>
      </c>
      <c r="G4363" s="1" t="s">
        <v>32</v>
      </c>
      <c r="H4363" s="1">
        <v>417967</v>
      </c>
      <c r="I4363" s="3">
        <v>42522</v>
      </c>
      <c r="J4363" s="3">
        <v>42521</v>
      </c>
      <c r="K4363" s="3">
        <v>42522</v>
      </c>
      <c r="N4363" s="1" t="s">
        <v>89</v>
      </c>
      <c r="O4363" s="1">
        <v>116622</v>
      </c>
      <c r="P4363" s="1">
        <v>2000</v>
      </c>
      <c r="Q4363" s="1">
        <v>38.590000000000003</v>
      </c>
      <c r="R4363" s="1337">
        <v>77180</v>
      </c>
      <c r="S4363" s="4">
        <v>-8686.44</v>
      </c>
      <c r="T4363" s="1">
        <v>37.994</v>
      </c>
      <c r="U4363" s="1337">
        <v>75988</v>
      </c>
      <c r="V4363" s="1">
        <v>8.9800000000000005E-2</v>
      </c>
      <c r="W4363" s="1336">
        <v>179.58</v>
      </c>
      <c r="X4363" s="1">
        <v>13</v>
      </c>
      <c r="Y4363" s="1">
        <v>141</v>
      </c>
      <c r="AA4363" s="1">
        <v>401</v>
      </c>
      <c r="AB4363" s="1337">
        <v>1192</v>
      </c>
    </row>
    <row r="4364" spans="1:28">
      <c r="A4364" s="1336" t="s">
        <v>2098</v>
      </c>
      <c r="B4364" s="2" t="s">
        <v>2202</v>
      </c>
      <c r="C4364" s="1" t="s">
        <v>2198</v>
      </c>
      <c r="D4364" s="1" t="s">
        <v>129</v>
      </c>
      <c r="E4364" s="1">
        <v>130013</v>
      </c>
      <c r="F4364" s="1336" t="s">
        <v>221</v>
      </c>
      <c r="G4364" s="1" t="s">
        <v>32</v>
      </c>
      <c r="H4364" s="1">
        <v>418213</v>
      </c>
      <c r="I4364" s="3">
        <v>42523</v>
      </c>
      <c r="J4364" s="3">
        <v>42520</v>
      </c>
      <c r="K4364" s="3">
        <v>42522</v>
      </c>
      <c r="N4364" s="1" t="s">
        <v>89</v>
      </c>
      <c r="O4364" s="1">
        <v>116590</v>
      </c>
      <c r="P4364" s="1">
        <v>2000</v>
      </c>
      <c r="Q4364" s="1">
        <v>37.82</v>
      </c>
      <c r="R4364" s="1337">
        <v>75640</v>
      </c>
      <c r="S4364" s="4">
        <v>-10226.44</v>
      </c>
      <c r="T4364" s="1">
        <v>37.994</v>
      </c>
      <c r="U4364" s="1337">
        <v>75988</v>
      </c>
      <c r="V4364" s="1">
        <v>8.9800000000000005E-2</v>
      </c>
      <c r="W4364" s="1336">
        <v>179.58</v>
      </c>
      <c r="X4364" s="1">
        <v>13</v>
      </c>
      <c r="Y4364" s="1">
        <v>130</v>
      </c>
      <c r="AA4364" s="1">
        <v>401</v>
      </c>
      <c r="AB4364" s="1336">
        <v>-348</v>
      </c>
    </row>
    <row r="4365" spans="1:28">
      <c r="A4365" s="1336" t="s">
        <v>2098</v>
      </c>
      <c r="B4365" s="2" t="s">
        <v>2202</v>
      </c>
      <c r="C4365" s="1" t="s">
        <v>2198</v>
      </c>
      <c r="D4365" s="1" t="s">
        <v>129</v>
      </c>
      <c r="E4365" s="1">
        <v>130140</v>
      </c>
      <c r="F4365" s="1336" t="s">
        <v>222</v>
      </c>
      <c r="G4365" s="1" t="s">
        <v>32</v>
      </c>
      <c r="H4365" s="1">
        <v>418230</v>
      </c>
      <c r="I4365" s="3">
        <v>42524</v>
      </c>
      <c r="J4365" s="3">
        <v>42521</v>
      </c>
      <c r="K4365" s="3">
        <v>42522</v>
      </c>
      <c r="N4365" s="1" t="s">
        <v>89</v>
      </c>
      <c r="O4365" s="1">
        <v>116657</v>
      </c>
      <c r="P4365" s="1">
        <v>2000</v>
      </c>
      <c r="Q4365" s="1">
        <v>38.590000000000003</v>
      </c>
      <c r="R4365" s="1337">
        <v>77180</v>
      </c>
      <c r="S4365" s="4">
        <v>-8686.44</v>
      </c>
      <c r="T4365" s="1">
        <v>37.994</v>
      </c>
      <c r="U4365" s="1337">
        <v>75988</v>
      </c>
      <c r="V4365" s="1">
        <v>8.9800000000000005E-2</v>
      </c>
      <c r="W4365" s="1336">
        <v>179.58</v>
      </c>
      <c r="X4365" s="1">
        <v>13</v>
      </c>
      <c r="Y4365" s="1">
        <v>130</v>
      </c>
      <c r="AA4365" s="1">
        <v>401</v>
      </c>
      <c r="AB4365" s="1337">
        <v>1192</v>
      </c>
    </row>
    <row r="4366" spans="1:28">
      <c r="A4366" s="1336" t="s">
        <v>2098</v>
      </c>
      <c r="B4366" s="2" t="s">
        <v>2202</v>
      </c>
      <c r="C4366" s="1" t="s">
        <v>2198</v>
      </c>
      <c r="D4366" s="1" t="s">
        <v>129</v>
      </c>
      <c r="E4366" s="1">
        <v>140008</v>
      </c>
      <c r="F4366" s="1336" t="s">
        <v>123</v>
      </c>
      <c r="G4366" s="1" t="s">
        <v>32</v>
      </c>
      <c r="H4366" s="1">
        <v>418440</v>
      </c>
      <c r="I4366" s="3">
        <v>42525</v>
      </c>
      <c r="J4366" s="3">
        <v>42522</v>
      </c>
      <c r="K4366" s="3">
        <v>42545</v>
      </c>
      <c r="L4366" s="1">
        <v>221689</v>
      </c>
      <c r="M4366" s="3">
        <v>42524</v>
      </c>
      <c r="N4366" s="1" t="s">
        <v>89</v>
      </c>
      <c r="O4366" s="1">
        <v>116686</v>
      </c>
      <c r="P4366" s="1">
        <v>4000</v>
      </c>
      <c r="Q4366" s="1">
        <v>37.67</v>
      </c>
      <c r="R4366" s="1337">
        <v>150680</v>
      </c>
      <c r="S4366" s="4">
        <v>-21052.880000000001</v>
      </c>
      <c r="T4366" s="1">
        <v>37.994</v>
      </c>
      <c r="U4366" s="1337">
        <v>151976</v>
      </c>
      <c r="V4366" s="1">
        <v>8.9800000000000005E-2</v>
      </c>
      <c r="W4366" s="1336">
        <v>359.16</v>
      </c>
      <c r="X4366" s="1">
        <v>13</v>
      </c>
      <c r="Y4366" s="1">
        <v>141</v>
      </c>
      <c r="AA4366" s="1">
        <v>401</v>
      </c>
      <c r="AB4366" s="1337">
        <v>-1296</v>
      </c>
    </row>
    <row r="4367" spans="1:28">
      <c r="A4367" s="1336" t="s">
        <v>2098</v>
      </c>
      <c r="B4367" s="2" t="s">
        <v>2202</v>
      </c>
      <c r="C4367" s="1" t="s">
        <v>2198</v>
      </c>
      <c r="D4367" s="1" t="s">
        <v>129</v>
      </c>
      <c r="E4367" s="1">
        <v>140008</v>
      </c>
      <c r="F4367" s="1336" t="s">
        <v>123</v>
      </c>
      <c r="G4367" s="1" t="s">
        <v>32</v>
      </c>
      <c r="H4367" s="1">
        <v>419488</v>
      </c>
      <c r="I4367" s="3">
        <v>42534</v>
      </c>
      <c r="J4367" s="3">
        <v>42514</v>
      </c>
      <c r="K4367" s="3">
        <v>42514</v>
      </c>
      <c r="L4367" s="1">
        <v>222428</v>
      </c>
      <c r="M4367" s="3">
        <v>42534</v>
      </c>
      <c r="N4367" s="1" t="s">
        <v>89</v>
      </c>
      <c r="O4367" s="1">
        <v>116367</v>
      </c>
      <c r="P4367" s="1">
        <v>10000</v>
      </c>
      <c r="Q4367" s="1">
        <v>38.21</v>
      </c>
      <c r="R4367" s="1337">
        <v>382100</v>
      </c>
      <c r="S4367" s="4">
        <v>-47232.2</v>
      </c>
      <c r="T4367" s="1">
        <v>37.994</v>
      </c>
      <c r="U4367" s="1337">
        <v>379940</v>
      </c>
      <c r="V4367" s="1">
        <v>8.9800000000000005E-2</v>
      </c>
      <c r="W4367" s="1336">
        <v>897.9</v>
      </c>
      <c r="X4367" s="1">
        <v>13</v>
      </c>
      <c r="Y4367" s="1">
        <v>141</v>
      </c>
      <c r="AA4367" s="1">
        <v>401</v>
      </c>
      <c r="AB4367" s="1337">
        <v>2160</v>
      </c>
    </row>
    <row r="4368" spans="1:28">
      <c r="A4368" s="1336" t="s">
        <v>2098</v>
      </c>
      <c r="B4368" s="2" t="s">
        <v>2202</v>
      </c>
      <c r="C4368" s="1" t="s">
        <v>2198</v>
      </c>
      <c r="D4368" s="1" t="s">
        <v>129</v>
      </c>
      <c r="E4368" s="1">
        <v>140008</v>
      </c>
      <c r="F4368" s="1336" t="s">
        <v>123</v>
      </c>
      <c r="G4368" s="1" t="s">
        <v>32</v>
      </c>
      <c r="H4368" s="1">
        <v>419489</v>
      </c>
      <c r="I4368" s="3">
        <v>42534</v>
      </c>
      <c r="J4368" s="3">
        <v>42523</v>
      </c>
      <c r="K4368" s="3">
        <v>42523</v>
      </c>
      <c r="L4368" s="1">
        <v>222429</v>
      </c>
      <c r="M4368" s="3">
        <v>42534</v>
      </c>
      <c r="N4368" s="1" t="s">
        <v>89</v>
      </c>
      <c r="O4368" s="1">
        <v>116761</v>
      </c>
      <c r="P4368" s="1">
        <v>8000</v>
      </c>
      <c r="Q4368" s="1">
        <v>37.67</v>
      </c>
      <c r="R4368" s="1337">
        <v>301360</v>
      </c>
      <c r="S4368" s="4">
        <v>-42105.760000000002</v>
      </c>
      <c r="T4368" s="1">
        <v>37.994</v>
      </c>
      <c r="U4368" s="1337">
        <v>303952</v>
      </c>
      <c r="V4368" s="1">
        <v>8.9800000000000005E-2</v>
      </c>
      <c r="W4368" s="1336">
        <v>718.32</v>
      </c>
      <c r="X4368" s="1">
        <v>13</v>
      </c>
      <c r="Y4368" s="1">
        <v>141</v>
      </c>
      <c r="AA4368" s="1">
        <v>401</v>
      </c>
      <c r="AB4368" s="1337">
        <v>-2592</v>
      </c>
    </row>
    <row r="4369" spans="1:28">
      <c r="A4369" s="1336" t="s">
        <v>2098</v>
      </c>
      <c r="B4369" s="2" t="s">
        <v>2202</v>
      </c>
      <c r="C4369" s="1" t="s">
        <v>2198</v>
      </c>
      <c r="D4369" s="1" t="s">
        <v>129</v>
      </c>
      <c r="E4369" s="1">
        <v>140008</v>
      </c>
      <c r="F4369" s="1336" t="s">
        <v>123</v>
      </c>
      <c r="G4369" s="1" t="s">
        <v>32</v>
      </c>
      <c r="H4369" s="1">
        <v>419492</v>
      </c>
      <c r="I4369" s="3">
        <v>42534</v>
      </c>
      <c r="J4369" s="3">
        <v>42527</v>
      </c>
      <c r="K4369" s="3">
        <v>42527</v>
      </c>
      <c r="L4369" s="1">
        <v>222424</v>
      </c>
      <c r="M4369" s="3">
        <v>42534</v>
      </c>
      <c r="N4369" s="1" t="s">
        <v>89</v>
      </c>
      <c r="O4369" s="1">
        <v>116875</v>
      </c>
      <c r="P4369" s="1">
        <v>2000</v>
      </c>
      <c r="Q4369" s="1">
        <v>37.67</v>
      </c>
      <c r="R4369" s="1337">
        <v>75340</v>
      </c>
      <c r="S4369" s="4">
        <v>-10526.44</v>
      </c>
      <c r="T4369" s="1">
        <v>37.994</v>
      </c>
      <c r="U4369" s="1337">
        <v>75988</v>
      </c>
      <c r="V4369" s="1">
        <v>8.9800000000000005E-2</v>
      </c>
      <c r="W4369" s="1336">
        <v>179.58</v>
      </c>
      <c r="X4369" s="1">
        <v>13</v>
      </c>
      <c r="Y4369" s="1">
        <v>141</v>
      </c>
      <c r="AA4369" s="1">
        <v>401</v>
      </c>
      <c r="AB4369" s="1336">
        <v>-648</v>
      </c>
    </row>
    <row r="4370" spans="1:28">
      <c r="A4370" s="1336" t="s">
        <v>2098</v>
      </c>
      <c r="B4370" s="2" t="s">
        <v>2202</v>
      </c>
      <c r="C4370" s="1" t="s">
        <v>2198</v>
      </c>
      <c r="D4370" s="1" t="s">
        <v>129</v>
      </c>
      <c r="E4370" s="1">
        <v>140008</v>
      </c>
      <c r="F4370" s="1336" t="s">
        <v>123</v>
      </c>
      <c r="G4370" s="1" t="s">
        <v>32</v>
      </c>
      <c r="H4370" s="1">
        <v>419500</v>
      </c>
      <c r="I4370" s="3">
        <v>42534</v>
      </c>
      <c r="J4370" s="3">
        <v>42527</v>
      </c>
      <c r="K4370" s="3">
        <v>42527</v>
      </c>
      <c r="L4370" s="1">
        <v>222425</v>
      </c>
      <c r="M4370" s="3">
        <v>42534</v>
      </c>
      <c r="N4370" s="1" t="s">
        <v>89</v>
      </c>
      <c r="O4370" s="1">
        <v>116875</v>
      </c>
      <c r="P4370" s="1">
        <v>2000</v>
      </c>
      <c r="Q4370" s="1">
        <v>37.67</v>
      </c>
      <c r="R4370" s="1337">
        <v>75340</v>
      </c>
      <c r="S4370" s="4">
        <v>-10526.44</v>
      </c>
      <c r="T4370" s="1">
        <v>37.994</v>
      </c>
      <c r="U4370" s="1337">
        <v>75988</v>
      </c>
      <c r="V4370" s="1">
        <v>8.9800000000000005E-2</v>
      </c>
      <c r="W4370" s="1336">
        <v>179.58</v>
      </c>
      <c r="X4370" s="1">
        <v>13</v>
      </c>
      <c r="Y4370" s="1">
        <v>141</v>
      </c>
      <c r="AA4370" s="1">
        <v>401</v>
      </c>
      <c r="AB4370" s="1336">
        <v>-648</v>
      </c>
    </row>
    <row r="4371" spans="1:28">
      <c r="A4371" s="1336" t="s">
        <v>2098</v>
      </c>
      <c r="B4371" s="2" t="s">
        <v>2202</v>
      </c>
      <c r="C4371" s="1" t="s">
        <v>2198</v>
      </c>
      <c r="D4371" s="1" t="s">
        <v>129</v>
      </c>
      <c r="E4371" s="1">
        <v>140008</v>
      </c>
      <c r="F4371" s="1336" t="s">
        <v>123</v>
      </c>
      <c r="G4371" s="1" t="s">
        <v>32</v>
      </c>
      <c r="H4371" s="1">
        <v>419503</v>
      </c>
      <c r="I4371" s="3">
        <v>42534</v>
      </c>
      <c r="J4371" s="3">
        <v>42527</v>
      </c>
      <c r="K4371" s="3">
        <v>42527</v>
      </c>
      <c r="L4371" s="1">
        <v>222426</v>
      </c>
      <c r="M4371" s="3">
        <v>42534</v>
      </c>
      <c r="N4371" s="1" t="s">
        <v>89</v>
      </c>
      <c r="O4371" s="1">
        <v>116875</v>
      </c>
      <c r="P4371" s="1">
        <v>2000</v>
      </c>
      <c r="Q4371" s="1">
        <v>37.67</v>
      </c>
      <c r="R4371" s="1337">
        <v>75340</v>
      </c>
      <c r="S4371" s="4">
        <v>-10526.44</v>
      </c>
      <c r="T4371" s="1">
        <v>37.994</v>
      </c>
      <c r="U4371" s="1337">
        <v>75988</v>
      </c>
      <c r="V4371" s="1">
        <v>8.9800000000000005E-2</v>
      </c>
      <c r="W4371" s="1336">
        <v>179.58</v>
      </c>
      <c r="X4371" s="1">
        <v>13</v>
      </c>
      <c r="Y4371" s="1">
        <v>141</v>
      </c>
      <c r="AA4371" s="1">
        <v>401</v>
      </c>
      <c r="AB4371" s="1336">
        <v>-648</v>
      </c>
    </row>
    <row r="4372" spans="1:28">
      <c r="A4372" s="1336" t="s">
        <v>2098</v>
      </c>
      <c r="B4372" s="2" t="s">
        <v>2202</v>
      </c>
      <c r="C4372" s="1" t="s">
        <v>2198</v>
      </c>
      <c r="D4372" s="1" t="s">
        <v>129</v>
      </c>
      <c r="E4372" s="1">
        <v>140008</v>
      </c>
      <c r="F4372" s="1336" t="s">
        <v>123</v>
      </c>
      <c r="G4372" s="1" t="s">
        <v>32</v>
      </c>
      <c r="H4372" s="1">
        <v>419504</v>
      </c>
      <c r="I4372" s="3">
        <v>42534</v>
      </c>
      <c r="J4372" s="3">
        <v>42527</v>
      </c>
      <c r="K4372" s="3">
        <v>42527</v>
      </c>
      <c r="L4372" s="1">
        <v>222427</v>
      </c>
      <c r="M4372" s="3">
        <v>42534</v>
      </c>
      <c r="N4372" s="1" t="s">
        <v>89</v>
      </c>
      <c r="O4372" s="1">
        <v>116875</v>
      </c>
      <c r="P4372" s="1">
        <v>2000</v>
      </c>
      <c r="Q4372" s="1">
        <v>37.67</v>
      </c>
      <c r="R4372" s="1337">
        <v>75340</v>
      </c>
      <c r="S4372" s="4">
        <v>-10526.44</v>
      </c>
      <c r="T4372" s="1">
        <v>37.994</v>
      </c>
      <c r="U4372" s="1337">
        <v>75988</v>
      </c>
      <c r="V4372" s="1">
        <v>8.9800000000000005E-2</v>
      </c>
      <c r="W4372" s="1336">
        <v>179.58</v>
      </c>
      <c r="X4372" s="1">
        <v>13</v>
      </c>
      <c r="Y4372" s="1">
        <v>141</v>
      </c>
      <c r="AA4372" s="1">
        <v>401</v>
      </c>
      <c r="AB4372" s="1336">
        <v>-648</v>
      </c>
    </row>
    <row r="4373" spans="1:28">
      <c r="A4373" s="1336" t="s">
        <v>2098</v>
      </c>
      <c r="B4373" s="2" t="s">
        <v>2203</v>
      </c>
      <c r="C4373" s="1" t="s">
        <v>2198</v>
      </c>
      <c r="D4373" s="1" t="s">
        <v>2204</v>
      </c>
      <c r="E4373" s="1">
        <v>130013</v>
      </c>
      <c r="F4373" s="1336" t="s">
        <v>221</v>
      </c>
      <c r="G4373" s="1" t="s">
        <v>32</v>
      </c>
      <c r="H4373" s="1">
        <v>418590</v>
      </c>
      <c r="I4373" s="3">
        <v>42527</v>
      </c>
      <c r="J4373" s="3">
        <v>42527</v>
      </c>
      <c r="K4373" s="3">
        <v>42527</v>
      </c>
      <c r="N4373" s="1" t="s">
        <v>89</v>
      </c>
      <c r="O4373" s="1">
        <v>116829</v>
      </c>
      <c r="P4373" s="1">
        <v>2900</v>
      </c>
      <c r="Q4373" s="1">
        <v>37.44</v>
      </c>
      <c r="R4373" s="1337">
        <v>108576</v>
      </c>
      <c r="S4373" s="4">
        <v>-15930.34</v>
      </c>
      <c r="T4373" s="1">
        <v>37.994</v>
      </c>
      <c r="U4373" s="1337">
        <v>110182.6</v>
      </c>
      <c r="V4373" s="1">
        <v>8.9800000000000005E-2</v>
      </c>
      <c r="W4373" s="1336">
        <v>260.39100000000002</v>
      </c>
      <c r="X4373" s="1">
        <v>13</v>
      </c>
      <c r="Y4373" s="1">
        <v>130</v>
      </c>
      <c r="AA4373" s="1">
        <v>401</v>
      </c>
      <c r="AB4373" s="1337">
        <v>-1606.6</v>
      </c>
    </row>
    <row r="4374" spans="1:28">
      <c r="A4374" s="1336" t="s">
        <v>2098</v>
      </c>
      <c r="B4374" s="2" t="s">
        <v>2205</v>
      </c>
      <c r="C4374" s="1" t="s">
        <v>2198</v>
      </c>
      <c r="D4374" s="1" t="s">
        <v>131</v>
      </c>
      <c r="E4374" s="1">
        <v>130001</v>
      </c>
      <c r="F4374" s="1336" t="s">
        <v>132</v>
      </c>
      <c r="G4374" s="1" t="s">
        <v>32</v>
      </c>
      <c r="H4374" s="1">
        <v>420535</v>
      </c>
      <c r="I4374" s="3">
        <v>42543</v>
      </c>
      <c r="J4374" s="3">
        <v>42528</v>
      </c>
      <c r="K4374" s="3">
        <v>42546</v>
      </c>
      <c r="N4374" s="1" t="s">
        <v>89</v>
      </c>
      <c r="O4374" s="1">
        <v>116933</v>
      </c>
      <c r="P4374" s="1">
        <v>3000</v>
      </c>
      <c r="Q4374" s="1">
        <v>37.67</v>
      </c>
      <c r="R4374" s="1337">
        <v>113010</v>
      </c>
      <c r="S4374" s="4">
        <v>-15789.66</v>
      </c>
      <c r="T4374" s="1">
        <v>37.994</v>
      </c>
      <c r="U4374" s="1337">
        <v>113982</v>
      </c>
      <c r="V4374" s="1">
        <v>8.9800000000000005E-2</v>
      </c>
      <c r="W4374" s="1336">
        <v>269.37</v>
      </c>
      <c r="X4374" s="1">
        <v>13</v>
      </c>
      <c r="Y4374" s="1">
        <v>130</v>
      </c>
      <c r="AA4374" s="1">
        <v>401</v>
      </c>
      <c r="AB4374" s="1336">
        <v>-972</v>
      </c>
    </row>
    <row r="4375" spans="1:28">
      <c r="A4375" s="1336" t="s">
        <v>2098</v>
      </c>
      <c r="B4375" s="2" t="s">
        <v>2205</v>
      </c>
      <c r="C4375" s="1" t="s">
        <v>2198</v>
      </c>
      <c r="D4375" s="1" t="s">
        <v>131</v>
      </c>
      <c r="E4375" s="1">
        <v>130001</v>
      </c>
      <c r="F4375" s="1336" t="s">
        <v>132</v>
      </c>
      <c r="G4375" s="1" t="s">
        <v>32</v>
      </c>
      <c r="H4375" s="1">
        <v>420782</v>
      </c>
      <c r="I4375" s="3">
        <v>42545</v>
      </c>
      <c r="J4375" s="3">
        <v>42528</v>
      </c>
      <c r="K4375" s="3">
        <v>42546</v>
      </c>
      <c r="N4375" s="1" t="s">
        <v>89</v>
      </c>
      <c r="O4375" s="1">
        <v>116933</v>
      </c>
      <c r="P4375" s="1">
        <v>3000</v>
      </c>
      <c r="Q4375" s="1">
        <v>37.67</v>
      </c>
      <c r="R4375" s="1337">
        <v>113010</v>
      </c>
      <c r="S4375" s="4">
        <v>-15789.66</v>
      </c>
      <c r="T4375" s="1">
        <v>37.994</v>
      </c>
      <c r="U4375" s="1337">
        <v>113982</v>
      </c>
      <c r="V4375" s="1">
        <v>8.9800000000000005E-2</v>
      </c>
      <c r="W4375" s="1336">
        <v>269.37</v>
      </c>
      <c r="X4375" s="1">
        <v>13</v>
      </c>
      <c r="Y4375" s="1">
        <v>130</v>
      </c>
      <c r="AA4375" s="1">
        <v>401</v>
      </c>
      <c r="AB4375" s="1336">
        <v>-972</v>
      </c>
    </row>
    <row r="4376" spans="1:28">
      <c r="A4376" s="1336" t="s">
        <v>2098</v>
      </c>
      <c r="B4376" s="2" t="s">
        <v>2206</v>
      </c>
      <c r="C4376" s="1" t="s">
        <v>2207</v>
      </c>
      <c r="D4376" s="1" t="s">
        <v>76</v>
      </c>
      <c r="E4376" s="1">
        <v>130339</v>
      </c>
      <c r="F4376" s="1336" t="s">
        <v>258</v>
      </c>
      <c r="G4376" s="1" t="s">
        <v>32</v>
      </c>
      <c r="H4376" s="1">
        <v>421128</v>
      </c>
      <c r="I4376" s="3">
        <v>42546</v>
      </c>
      <c r="J4376" s="3">
        <v>42527</v>
      </c>
      <c r="K4376" s="3">
        <v>42548</v>
      </c>
      <c r="L4376" s="1">
        <v>223200</v>
      </c>
      <c r="M4376" s="3">
        <v>42545</v>
      </c>
      <c r="N4376" s="1" t="s">
        <v>89</v>
      </c>
      <c r="O4376" s="1">
        <v>116832</v>
      </c>
      <c r="P4376" s="1">
        <v>500</v>
      </c>
      <c r="Q4376" s="1">
        <v>118.49</v>
      </c>
      <c r="R4376" s="1337">
        <v>59245</v>
      </c>
      <c r="S4376" s="4">
        <v>-6391.62</v>
      </c>
      <c r="T4376" s="1">
        <v>116.17100000000001</v>
      </c>
      <c r="U4376" s="1337">
        <v>58085.5</v>
      </c>
      <c r="V4376" s="1">
        <v>0.4385</v>
      </c>
      <c r="W4376" s="1336">
        <v>219.26499999999999</v>
      </c>
      <c r="X4376" s="1">
        <v>13</v>
      </c>
      <c r="Y4376" s="1">
        <v>135</v>
      </c>
      <c r="Z4376" s="1" t="s">
        <v>259</v>
      </c>
      <c r="AA4376" s="1">
        <v>401</v>
      </c>
      <c r="AB4376" s="1337">
        <v>1159.5</v>
      </c>
    </row>
    <row r="4377" spans="1:28">
      <c r="A4377" s="1336" t="s">
        <v>2098</v>
      </c>
      <c r="B4377" s="2" t="s">
        <v>2208</v>
      </c>
      <c r="C4377" s="1" t="s">
        <v>2209</v>
      </c>
      <c r="D4377" s="1" t="s">
        <v>2210</v>
      </c>
      <c r="E4377" s="1">
        <v>140083</v>
      </c>
      <c r="F4377" s="1336" t="s">
        <v>117</v>
      </c>
      <c r="G4377" s="1" t="s">
        <v>32</v>
      </c>
      <c r="H4377" s="1">
        <v>420036</v>
      </c>
      <c r="I4377" s="3">
        <v>42537</v>
      </c>
      <c r="J4377" s="3">
        <v>42522</v>
      </c>
      <c r="K4377" s="3">
        <v>42546</v>
      </c>
      <c r="L4377" s="1">
        <v>222718</v>
      </c>
      <c r="M4377" s="3">
        <v>42537</v>
      </c>
      <c r="N4377" s="1" t="s">
        <v>89</v>
      </c>
      <c r="O4377" s="1">
        <v>116708</v>
      </c>
      <c r="P4377" s="1">
        <v>820</v>
      </c>
      <c r="Q4377" s="1">
        <v>168.9</v>
      </c>
      <c r="R4377" s="1337">
        <v>138498</v>
      </c>
      <c r="S4377" s="4">
        <v>-8846.23</v>
      </c>
      <c r="T4377" s="1">
        <v>159.01599999999999</v>
      </c>
      <c r="U4377" s="1337">
        <v>130393.12</v>
      </c>
      <c r="V4377" s="1">
        <v>0.65780000000000005</v>
      </c>
      <c r="W4377" s="1336">
        <v>539.38779999999997</v>
      </c>
      <c r="X4377" s="1">
        <v>13</v>
      </c>
      <c r="Y4377" s="1">
        <v>141</v>
      </c>
      <c r="AA4377" s="1">
        <v>401</v>
      </c>
      <c r="AB4377" s="1337">
        <v>8104.88</v>
      </c>
    </row>
    <row r="4378" spans="1:28">
      <c r="A4378" s="1336" t="s">
        <v>2098</v>
      </c>
      <c r="B4378" s="2" t="s">
        <v>2211</v>
      </c>
      <c r="C4378" s="1" t="s">
        <v>2209</v>
      </c>
      <c r="D4378" s="1" t="s">
        <v>65</v>
      </c>
      <c r="E4378" s="1">
        <v>130140</v>
      </c>
      <c r="F4378" s="1336" t="s">
        <v>222</v>
      </c>
      <c r="G4378" s="1" t="s">
        <v>32</v>
      </c>
      <c r="H4378" s="1">
        <v>419619</v>
      </c>
      <c r="I4378" s="3">
        <v>42536</v>
      </c>
      <c r="J4378" s="3">
        <v>42535</v>
      </c>
      <c r="K4378" s="3">
        <v>42535</v>
      </c>
      <c r="N4378" s="1" t="s">
        <v>89</v>
      </c>
      <c r="O4378" s="1">
        <v>117204</v>
      </c>
      <c r="P4378" s="1">
        <v>1000</v>
      </c>
      <c r="Q4378" s="1">
        <v>169.56</v>
      </c>
      <c r="R4378" s="1337">
        <v>169560</v>
      </c>
      <c r="S4378" s="4">
        <v>-10128.08</v>
      </c>
      <c r="T4378" s="1">
        <v>159.01599999999999</v>
      </c>
      <c r="U4378" s="1337">
        <v>159016</v>
      </c>
      <c r="V4378" s="1">
        <v>0.65780000000000005</v>
      </c>
      <c r="W4378" s="1336">
        <v>657.79</v>
      </c>
      <c r="X4378" s="1">
        <v>13</v>
      </c>
      <c r="Y4378" s="1">
        <v>130</v>
      </c>
      <c r="AA4378" s="1">
        <v>401</v>
      </c>
      <c r="AB4378" s="1337">
        <v>10544</v>
      </c>
    </row>
    <row r="4379" spans="1:28">
      <c r="A4379" s="1336" t="s">
        <v>2098</v>
      </c>
      <c r="B4379" s="2" t="s">
        <v>2212</v>
      </c>
      <c r="C4379" s="1" t="s">
        <v>2209</v>
      </c>
      <c r="D4379" s="1" t="s">
        <v>129</v>
      </c>
      <c r="E4379" s="1">
        <v>140008</v>
      </c>
      <c r="F4379" s="1336" t="s">
        <v>123</v>
      </c>
      <c r="G4379" s="1" t="s">
        <v>32</v>
      </c>
      <c r="H4379" s="1">
        <v>419155</v>
      </c>
      <c r="I4379" s="3">
        <v>42531</v>
      </c>
      <c r="J4379" s="3">
        <v>42514</v>
      </c>
      <c r="K4379" s="3">
        <v>42514</v>
      </c>
      <c r="L4379" s="1">
        <v>222189</v>
      </c>
      <c r="M4379" s="3">
        <v>42530</v>
      </c>
      <c r="N4379" s="1" t="s">
        <v>89</v>
      </c>
      <c r="O4379" s="1">
        <v>116368</v>
      </c>
      <c r="P4379" s="1">
        <v>2000</v>
      </c>
      <c r="Q4379" s="1">
        <v>171.29</v>
      </c>
      <c r="R4379" s="1337">
        <v>342580</v>
      </c>
      <c r="S4379" s="4">
        <v>-16796.16</v>
      </c>
      <c r="T4379" s="1">
        <v>159.01599999999999</v>
      </c>
      <c r="U4379" s="1337">
        <v>318032</v>
      </c>
      <c r="V4379" s="1">
        <v>0.65780000000000005</v>
      </c>
      <c r="W4379" s="1337">
        <v>1315.58</v>
      </c>
      <c r="X4379" s="1">
        <v>13</v>
      </c>
      <c r="Y4379" s="1">
        <v>141</v>
      </c>
      <c r="AA4379" s="1">
        <v>401</v>
      </c>
      <c r="AB4379" s="1337">
        <v>24548</v>
      </c>
    </row>
    <row r="4380" spans="1:28">
      <c r="A4380" s="1336" t="s">
        <v>2098</v>
      </c>
      <c r="B4380" s="2" t="s">
        <v>2212</v>
      </c>
      <c r="C4380" s="1" t="s">
        <v>2209</v>
      </c>
      <c r="D4380" s="1" t="s">
        <v>129</v>
      </c>
      <c r="E4380" s="1">
        <v>140083</v>
      </c>
      <c r="F4380" s="1336" t="s">
        <v>117</v>
      </c>
      <c r="G4380" s="1" t="s">
        <v>32</v>
      </c>
      <c r="H4380" s="1">
        <v>419205</v>
      </c>
      <c r="I4380" s="3">
        <v>42531</v>
      </c>
      <c r="J4380" s="3">
        <v>42515</v>
      </c>
      <c r="K4380" s="3">
        <v>42546</v>
      </c>
      <c r="L4380" s="1">
        <v>222240</v>
      </c>
      <c r="M4380" s="3">
        <v>42531</v>
      </c>
      <c r="N4380" s="1" t="s">
        <v>89</v>
      </c>
      <c r="O4380" s="1">
        <v>116470</v>
      </c>
      <c r="P4380" s="1">
        <v>2000</v>
      </c>
      <c r="Q4380" s="1">
        <v>168.9</v>
      </c>
      <c r="R4380" s="1337">
        <v>337800</v>
      </c>
      <c r="S4380" s="4">
        <v>-21576.16</v>
      </c>
      <c r="T4380" s="1">
        <v>159.01599999999999</v>
      </c>
      <c r="U4380" s="1337">
        <v>318032</v>
      </c>
      <c r="V4380" s="1">
        <v>0.65780000000000005</v>
      </c>
      <c r="W4380" s="1337">
        <v>1315.58</v>
      </c>
      <c r="X4380" s="1">
        <v>13</v>
      </c>
      <c r="Y4380" s="1">
        <v>141</v>
      </c>
      <c r="AA4380" s="1">
        <v>401</v>
      </c>
      <c r="AB4380" s="1337">
        <v>19768</v>
      </c>
    </row>
    <row r="4381" spans="1:28">
      <c r="A4381" s="1336" t="s">
        <v>2098</v>
      </c>
      <c r="B4381" s="2" t="s">
        <v>2213</v>
      </c>
      <c r="C4381" s="1" t="s">
        <v>2214</v>
      </c>
      <c r="D4381" s="1" t="s">
        <v>116</v>
      </c>
      <c r="E4381" s="1">
        <v>140083</v>
      </c>
      <c r="F4381" s="1336" t="s">
        <v>117</v>
      </c>
      <c r="G4381" s="1" t="s">
        <v>32</v>
      </c>
      <c r="H4381" s="1">
        <v>418563</v>
      </c>
      <c r="I4381" s="3">
        <v>42527</v>
      </c>
      <c r="J4381" s="3">
        <v>42515</v>
      </c>
      <c r="K4381" s="3">
        <v>42536</v>
      </c>
      <c r="L4381" s="1">
        <v>221826</v>
      </c>
      <c r="M4381" s="3">
        <v>42526</v>
      </c>
      <c r="N4381" s="1" t="s">
        <v>89</v>
      </c>
      <c r="O4381" s="1">
        <v>116464</v>
      </c>
      <c r="P4381" s="1">
        <v>100</v>
      </c>
      <c r="Q4381" s="1">
        <v>220.83</v>
      </c>
      <c r="R4381" s="1337">
        <v>22083</v>
      </c>
      <c r="S4381" s="4">
        <v>-1239.52</v>
      </c>
      <c r="T4381" s="1">
        <v>206.39400000000001</v>
      </c>
      <c r="U4381" s="1337">
        <v>20639.400000000001</v>
      </c>
      <c r="V4381" s="1">
        <v>0.87790000000000001</v>
      </c>
      <c r="W4381" s="1336">
        <v>87.793000000000006</v>
      </c>
      <c r="X4381" s="1">
        <v>13</v>
      </c>
      <c r="Y4381" s="1">
        <v>141</v>
      </c>
      <c r="AA4381" s="1">
        <v>401</v>
      </c>
      <c r="AB4381" s="1337">
        <v>1443.6</v>
      </c>
    </row>
    <row r="4382" spans="1:28">
      <c r="A4382" s="1336" t="s">
        <v>2098</v>
      </c>
      <c r="B4382" s="2" t="s">
        <v>2213</v>
      </c>
      <c r="C4382" s="1" t="s">
        <v>2214</v>
      </c>
      <c r="D4382" s="1" t="s">
        <v>116</v>
      </c>
      <c r="E4382" s="1">
        <v>140083</v>
      </c>
      <c r="F4382" s="1336" t="s">
        <v>117</v>
      </c>
      <c r="G4382" s="1" t="s">
        <v>32</v>
      </c>
      <c r="H4382" s="1">
        <v>418563</v>
      </c>
      <c r="I4382" s="3">
        <v>42527</v>
      </c>
      <c r="J4382" s="3">
        <v>42515</v>
      </c>
      <c r="K4382" s="3">
        <v>42536</v>
      </c>
      <c r="L4382" s="1">
        <v>221826</v>
      </c>
      <c r="M4382" s="3">
        <v>42526</v>
      </c>
      <c r="N4382" s="1" t="s">
        <v>89</v>
      </c>
      <c r="O4382" s="1">
        <v>116464</v>
      </c>
      <c r="P4382" s="1">
        <v>100</v>
      </c>
      <c r="Q4382" s="1">
        <v>220.83</v>
      </c>
      <c r="R4382" s="1337">
        <v>22083</v>
      </c>
      <c r="S4382" s="4">
        <v>-1239.52</v>
      </c>
      <c r="T4382" s="1">
        <v>206.39400000000001</v>
      </c>
      <c r="U4382" s="1337">
        <v>20639.400000000001</v>
      </c>
      <c r="V4382" s="1">
        <v>0.87790000000000001</v>
      </c>
      <c r="W4382" s="1336">
        <v>87.793000000000006</v>
      </c>
      <c r="X4382" s="1">
        <v>13</v>
      </c>
      <c r="Y4382" s="1">
        <v>141</v>
      </c>
      <c r="AA4382" s="1">
        <v>401</v>
      </c>
      <c r="AB4382" s="1337">
        <v>1443.6</v>
      </c>
    </row>
    <row r="4383" spans="1:28">
      <c r="A4383" s="1336" t="s">
        <v>2098</v>
      </c>
      <c r="B4383" s="2" t="s">
        <v>2213</v>
      </c>
      <c r="C4383" s="1" t="s">
        <v>2214</v>
      </c>
      <c r="D4383" s="1" t="s">
        <v>116</v>
      </c>
      <c r="E4383" s="1">
        <v>140083</v>
      </c>
      <c r="F4383" s="1336" t="s">
        <v>117</v>
      </c>
      <c r="G4383" s="1" t="s">
        <v>32</v>
      </c>
      <c r="H4383" s="1">
        <v>418563</v>
      </c>
      <c r="I4383" s="3">
        <v>42527</v>
      </c>
      <c r="J4383" s="3">
        <v>42515</v>
      </c>
      <c r="K4383" s="3">
        <v>42536</v>
      </c>
      <c r="L4383" s="1">
        <v>221826</v>
      </c>
      <c r="M4383" s="3">
        <v>42526</v>
      </c>
      <c r="N4383" s="1" t="s">
        <v>89</v>
      </c>
      <c r="O4383" s="1">
        <v>116464</v>
      </c>
      <c r="P4383" s="1">
        <v>100</v>
      </c>
      <c r="Q4383" s="1">
        <v>220.83</v>
      </c>
      <c r="R4383" s="1337">
        <v>22083</v>
      </c>
      <c r="S4383" s="4">
        <v>-1239.52</v>
      </c>
      <c r="T4383" s="1">
        <v>206.39400000000001</v>
      </c>
      <c r="U4383" s="1337">
        <v>20639.400000000001</v>
      </c>
      <c r="V4383" s="1">
        <v>0.87790000000000001</v>
      </c>
      <c r="W4383" s="1336">
        <v>87.793000000000006</v>
      </c>
      <c r="X4383" s="1">
        <v>13</v>
      </c>
      <c r="Y4383" s="1">
        <v>141</v>
      </c>
      <c r="AA4383" s="1">
        <v>401</v>
      </c>
      <c r="AB4383" s="1337">
        <v>1443.6</v>
      </c>
    </row>
    <row r="4384" spans="1:28">
      <c r="A4384" s="1336" t="s">
        <v>2098</v>
      </c>
      <c r="B4384" s="2" t="s">
        <v>2215</v>
      </c>
      <c r="C4384" s="1" t="s">
        <v>2214</v>
      </c>
      <c r="D4384" s="1" t="s">
        <v>87</v>
      </c>
      <c r="E4384" s="1">
        <v>130361</v>
      </c>
      <c r="F4384" s="1336" t="s">
        <v>167</v>
      </c>
      <c r="G4384" s="1" t="s">
        <v>32</v>
      </c>
      <c r="H4384" s="1">
        <v>418305</v>
      </c>
      <c r="I4384" s="3">
        <v>42524</v>
      </c>
      <c r="J4384" s="3">
        <v>42523</v>
      </c>
      <c r="K4384" s="3">
        <v>42523</v>
      </c>
      <c r="L4384" s="1">
        <v>221624</v>
      </c>
      <c r="M4384" s="3">
        <v>42523</v>
      </c>
      <c r="N4384" s="1" t="s">
        <v>89</v>
      </c>
      <c r="O4384" s="1">
        <v>116748</v>
      </c>
      <c r="P4384" s="1">
        <v>200</v>
      </c>
      <c r="Q4384" s="1">
        <v>220.83</v>
      </c>
      <c r="R4384" s="1337">
        <v>44166</v>
      </c>
      <c r="S4384" s="4">
        <v>-2479.04</v>
      </c>
      <c r="T4384" s="1">
        <v>206.39400000000001</v>
      </c>
      <c r="U4384" s="1337">
        <v>41278.800000000003</v>
      </c>
      <c r="V4384" s="1">
        <v>0.87790000000000001</v>
      </c>
      <c r="W4384" s="1336">
        <v>175.58600000000001</v>
      </c>
      <c r="X4384" s="1">
        <v>13</v>
      </c>
      <c r="Y4384" s="1">
        <v>135</v>
      </c>
      <c r="Z4384" s="1" t="s">
        <v>90</v>
      </c>
      <c r="AA4384" s="1">
        <v>401</v>
      </c>
      <c r="AB4384" s="1337">
        <v>2887.2</v>
      </c>
    </row>
    <row r="4385" spans="1:28">
      <c r="A4385" s="1336" t="s">
        <v>2098</v>
      </c>
      <c r="B4385" s="2" t="s">
        <v>2216</v>
      </c>
      <c r="C4385" s="1" t="s">
        <v>2214</v>
      </c>
      <c r="D4385" s="1" t="s">
        <v>1000</v>
      </c>
      <c r="E4385" s="1">
        <v>140083</v>
      </c>
      <c r="F4385" s="1336" t="s">
        <v>117</v>
      </c>
      <c r="G4385" s="1" t="s">
        <v>32</v>
      </c>
      <c r="H4385" s="1">
        <v>420162</v>
      </c>
      <c r="I4385" s="3">
        <v>42538</v>
      </c>
      <c r="J4385" s="3">
        <v>42517</v>
      </c>
      <c r="K4385" s="3">
        <v>42546</v>
      </c>
      <c r="L4385" s="1">
        <v>222756</v>
      </c>
      <c r="M4385" s="3">
        <v>42537</v>
      </c>
      <c r="N4385" s="1" t="s">
        <v>89</v>
      </c>
      <c r="O4385" s="1">
        <v>116551</v>
      </c>
      <c r="P4385" s="1">
        <v>400</v>
      </c>
      <c r="Q4385" s="1">
        <v>215.45</v>
      </c>
      <c r="R4385" s="1337">
        <v>86180</v>
      </c>
      <c r="S4385" s="4">
        <v>-7110.09</v>
      </c>
      <c r="T4385" s="1">
        <v>206.39400000000001</v>
      </c>
      <c r="U4385" s="1337">
        <v>82557.600000000006</v>
      </c>
      <c r="V4385" s="1">
        <v>0.87790000000000001</v>
      </c>
      <c r="W4385" s="1336">
        <v>351.17200000000003</v>
      </c>
      <c r="X4385" s="1">
        <v>13</v>
      </c>
      <c r="Y4385" s="1">
        <v>141</v>
      </c>
      <c r="AA4385" s="1">
        <v>401</v>
      </c>
      <c r="AB4385" s="1337">
        <v>3622.4</v>
      </c>
    </row>
    <row r="4386" spans="1:28">
      <c r="A4386" s="1336" t="s">
        <v>2098</v>
      </c>
      <c r="B4386" s="2" t="s">
        <v>2217</v>
      </c>
      <c r="C4386" s="1" t="s">
        <v>2214</v>
      </c>
      <c r="D4386" s="1" t="s">
        <v>2218</v>
      </c>
      <c r="E4386" s="1">
        <v>130308</v>
      </c>
      <c r="F4386" s="1336" t="s">
        <v>126</v>
      </c>
      <c r="G4386" s="1" t="s">
        <v>32</v>
      </c>
      <c r="H4386" s="1">
        <v>420479</v>
      </c>
      <c r="I4386" s="3">
        <v>42542</v>
      </c>
      <c r="J4386" s="3">
        <v>42537</v>
      </c>
      <c r="K4386" s="3">
        <v>42538</v>
      </c>
      <c r="N4386" s="1" t="s">
        <v>89</v>
      </c>
      <c r="O4386" s="1">
        <v>117260</v>
      </c>
      <c r="P4386" s="1">
        <v>725</v>
      </c>
      <c r="Q4386" s="1">
        <v>221.7</v>
      </c>
      <c r="R4386" s="1337">
        <v>160732.5</v>
      </c>
      <c r="S4386" s="4">
        <v>-8355.7800000000007</v>
      </c>
      <c r="T4386" s="1">
        <v>206.39400000000001</v>
      </c>
      <c r="U4386" s="1337">
        <v>149635.65</v>
      </c>
      <c r="V4386" s="1">
        <v>0.87790000000000001</v>
      </c>
      <c r="W4386" s="1336">
        <v>636.49929999999995</v>
      </c>
      <c r="X4386" s="1">
        <v>13</v>
      </c>
      <c r="Y4386" s="1">
        <v>141</v>
      </c>
      <c r="AA4386" s="1">
        <v>401</v>
      </c>
      <c r="AB4386" s="1337">
        <v>11096.85</v>
      </c>
    </row>
    <row r="4387" spans="1:28">
      <c r="A4387" s="1336" t="s">
        <v>2098</v>
      </c>
      <c r="B4387" s="2" t="s">
        <v>2219</v>
      </c>
      <c r="C4387" s="1" t="s">
        <v>2214</v>
      </c>
      <c r="D4387" s="1" t="s">
        <v>2220</v>
      </c>
      <c r="E4387" s="1">
        <v>140008</v>
      </c>
      <c r="F4387" s="1336" t="s">
        <v>123</v>
      </c>
      <c r="G4387" s="1" t="s">
        <v>32</v>
      </c>
      <c r="H4387" s="1">
        <v>420917</v>
      </c>
      <c r="I4387" s="3">
        <v>42544</v>
      </c>
      <c r="J4387" s="3">
        <v>42541</v>
      </c>
      <c r="K4387" s="3">
        <v>42541</v>
      </c>
      <c r="L4387" s="1">
        <v>223034</v>
      </c>
      <c r="M4387" s="3">
        <v>42543</v>
      </c>
      <c r="N4387" s="1" t="s">
        <v>89</v>
      </c>
      <c r="O4387" s="1">
        <v>117364</v>
      </c>
      <c r="P4387" s="1">
        <v>925</v>
      </c>
      <c r="Q4387" s="1">
        <v>220.83</v>
      </c>
      <c r="R4387" s="1337">
        <v>204267.75</v>
      </c>
      <c r="S4387" s="4">
        <v>-11465.58</v>
      </c>
      <c r="T4387" s="1">
        <v>206.39400000000001</v>
      </c>
      <c r="U4387" s="1337">
        <v>190914.45</v>
      </c>
      <c r="V4387" s="1">
        <v>0.87790000000000001</v>
      </c>
      <c r="W4387" s="1336">
        <v>812.08529999999996</v>
      </c>
      <c r="X4387" s="1">
        <v>13</v>
      </c>
      <c r="Y4387" s="1">
        <v>141</v>
      </c>
      <c r="AA4387" s="1">
        <v>401</v>
      </c>
      <c r="AB4387" s="1337">
        <v>13353.3</v>
      </c>
    </row>
    <row r="4388" spans="1:28">
      <c r="A4388" s="1336" t="s">
        <v>2098</v>
      </c>
      <c r="B4388" s="2" t="s">
        <v>2221</v>
      </c>
      <c r="C4388" s="1" t="s">
        <v>2214</v>
      </c>
      <c r="D4388" s="1" t="s">
        <v>65</v>
      </c>
      <c r="E4388" s="1">
        <v>130013</v>
      </c>
      <c r="F4388" s="1336" t="s">
        <v>221</v>
      </c>
      <c r="G4388" s="1" t="s">
        <v>32</v>
      </c>
      <c r="H4388" s="1">
        <v>418235</v>
      </c>
      <c r="I4388" s="3">
        <v>42524</v>
      </c>
      <c r="J4388" s="3">
        <v>42520</v>
      </c>
      <c r="K4388" s="3">
        <v>42522</v>
      </c>
      <c r="N4388" s="1" t="s">
        <v>89</v>
      </c>
      <c r="O4388" s="1">
        <v>116590</v>
      </c>
      <c r="P4388" s="1">
        <v>1000</v>
      </c>
      <c r="Q4388" s="1">
        <v>221.7</v>
      </c>
      <c r="R4388" s="1337">
        <v>221700</v>
      </c>
      <c r="S4388" s="4">
        <v>-11525.22</v>
      </c>
      <c r="T4388" s="1">
        <v>206.39400000000001</v>
      </c>
      <c r="U4388" s="1337">
        <v>206394</v>
      </c>
      <c r="V4388" s="1">
        <v>0.87790000000000001</v>
      </c>
      <c r="W4388" s="1336">
        <v>877.93</v>
      </c>
      <c r="X4388" s="1">
        <v>13</v>
      </c>
      <c r="Y4388" s="1">
        <v>130</v>
      </c>
      <c r="AA4388" s="1">
        <v>401</v>
      </c>
      <c r="AB4388" s="1337">
        <v>15306</v>
      </c>
    </row>
    <row r="4389" spans="1:28">
      <c r="A4389" s="1336" t="s">
        <v>2098</v>
      </c>
      <c r="B4389" s="2" t="s">
        <v>2221</v>
      </c>
      <c r="C4389" s="1" t="s">
        <v>2214</v>
      </c>
      <c r="D4389" s="1" t="s">
        <v>65</v>
      </c>
      <c r="E4389" s="1">
        <v>140083</v>
      </c>
      <c r="F4389" s="1336" t="s">
        <v>117</v>
      </c>
      <c r="G4389" s="1" t="s">
        <v>32</v>
      </c>
      <c r="H4389" s="1">
        <v>418281</v>
      </c>
      <c r="I4389" s="3">
        <v>42524</v>
      </c>
      <c r="J4389" s="3">
        <v>42515</v>
      </c>
      <c r="K4389" s="3">
        <v>42522</v>
      </c>
      <c r="L4389" s="1">
        <v>221613</v>
      </c>
      <c r="M4389" s="3">
        <v>42523</v>
      </c>
      <c r="N4389" s="1" t="s">
        <v>89</v>
      </c>
      <c r="O4389" s="1">
        <v>116464</v>
      </c>
      <c r="P4389" s="1">
        <v>1000</v>
      </c>
      <c r="Q4389" s="1">
        <v>220.83</v>
      </c>
      <c r="R4389" s="1337">
        <v>220830</v>
      </c>
      <c r="S4389" s="4">
        <v>-12395.22</v>
      </c>
      <c r="T4389" s="1">
        <v>206.39400000000001</v>
      </c>
      <c r="U4389" s="1337">
        <v>206394</v>
      </c>
      <c r="V4389" s="1">
        <v>0.87790000000000001</v>
      </c>
      <c r="W4389" s="1336">
        <v>877.93</v>
      </c>
      <c r="X4389" s="1">
        <v>13</v>
      </c>
      <c r="Y4389" s="1">
        <v>141</v>
      </c>
      <c r="AA4389" s="1">
        <v>401</v>
      </c>
      <c r="AB4389" s="1337">
        <v>14436</v>
      </c>
    </row>
    <row r="4390" spans="1:28">
      <c r="A4390" s="1336" t="s">
        <v>2098</v>
      </c>
      <c r="B4390" s="2" t="s">
        <v>2221</v>
      </c>
      <c r="C4390" s="1" t="s">
        <v>2214</v>
      </c>
      <c r="D4390" s="1" t="s">
        <v>65</v>
      </c>
      <c r="E4390" s="1">
        <v>130349</v>
      </c>
      <c r="F4390" s="1336" t="s">
        <v>141</v>
      </c>
      <c r="G4390" s="1" t="s">
        <v>32</v>
      </c>
      <c r="H4390" s="1">
        <v>418394</v>
      </c>
      <c r="I4390" s="3">
        <v>42527</v>
      </c>
      <c r="J4390" s="3">
        <v>42520</v>
      </c>
      <c r="K4390" s="3">
        <v>42524</v>
      </c>
      <c r="N4390" s="1" t="s">
        <v>89</v>
      </c>
      <c r="O4390" s="1">
        <v>116601</v>
      </c>
      <c r="P4390" s="1">
        <v>1000</v>
      </c>
      <c r="Q4390" s="1">
        <v>226.22</v>
      </c>
      <c r="R4390" s="1337">
        <v>226220</v>
      </c>
      <c r="S4390" s="4">
        <v>-7005.22</v>
      </c>
      <c r="T4390" s="1">
        <v>206.39400000000001</v>
      </c>
      <c r="U4390" s="1337">
        <v>206394</v>
      </c>
      <c r="V4390" s="1">
        <v>0.87790000000000001</v>
      </c>
      <c r="W4390" s="1336">
        <v>877.93</v>
      </c>
      <c r="X4390" s="1">
        <v>13</v>
      </c>
      <c r="Y4390" s="1">
        <v>141</v>
      </c>
      <c r="AA4390" s="1">
        <v>401</v>
      </c>
      <c r="AB4390" s="1337">
        <v>19826</v>
      </c>
    </row>
    <row r="4391" spans="1:28">
      <c r="A4391" s="1336" t="s">
        <v>2098</v>
      </c>
      <c r="B4391" s="2" t="s">
        <v>2221</v>
      </c>
      <c r="C4391" s="1" t="s">
        <v>2214</v>
      </c>
      <c r="D4391" s="1" t="s">
        <v>65</v>
      </c>
      <c r="E4391" s="1">
        <v>140083</v>
      </c>
      <c r="F4391" s="1336" t="s">
        <v>117</v>
      </c>
      <c r="G4391" s="1" t="s">
        <v>32</v>
      </c>
      <c r="H4391" s="1">
        <v>418557</v>
      </c>
      <c r="I4391" s="3">
        <v>42527</v>
      </c>
      <c r="J4391" s="3">
        <v>42522</v>
      </c>
      <c r="K4391" s="3">
        <v>42524</v>
      </c>
      <c r="L4391" s="1">
        <v>221861</v>
      </c>
      <c r="M4391" s="3">
        <v>42527</v>
      </c>
      <c r="N4391" s="1" t="s">
        <v>89</v>
      </c>
      <c r="O4391" s="1">
        <v>116705</v>
      </c>
      <c r="P4391" s="1">
        <v>1000</v>
      </c>
      <c r="Q4391" s="1">
        <v>220.83</v>
      </c>
      <c r="R4391" s="1337">
        <v>220830</v>
      </c>
      <c r="S4391" s="4">
        <v>-12395.22</v>
      </c>
      <c r="T4391" s="1">
        <v>206.39400000000001</v>
      </c>
      <c r="U4391" s="1337">
        <v>206394</v>
      </c>
      <c r="V4391" s="1">
        <v>0.87790000000000001</v>
      </c>
      <c r="W4391" s="1336">
        <v>877.93</v>
      </c>
      <c r="X4391" s="1">
        <v>13</v>
      </c>
      <c r="Y4391" s="1">
        <v>141</v>
      </c>
      <c r="AA4391" s="1">
        <v>401</v>
      </c>
      <c r="AB4391" s="1337">
        <v>14436</v>
      </c>
    </row>
    <row r="4392" spans="1:28">
      <c r="A4392" s="1336" t="s">
        <v>2098</v>
      </c>
      <c r="B4392" s="2" t="s">
        <v>2221</v>
      </c>
      <c r="C4392" s="1" t="s">
        <v>2214</v>
      </c>
      <c r="D4392" s="1" t="s">
        <v>65</v>
      </c>
      <c r="E4392" s="1">
        <v>130013</v>
      </c>
      <c r="F4392" s="1336" t="s">
        <v>221</v>
      </c>
      <c r="G4392" s="1" t="s">
        <v>32</v>
      </c>
      <c r="H4392" s="1">
        <v>420318</v>
      </c>
      <c r="I4392" s="3">
        <v>42541</v>
      </c>
      <c r="J4392" s="3">
        <v>42538</v>
      </c>
      <c r="K4392" s="3">
        <v>42538</v>
      </c>
      <c r="N4392" s="1" t="s">
        <v>89</v>
      </c>
      <c r="O4392" s="1">
        <v>117285</v>
      </c>
      <c r="P4392" s="1">
        <v>1000</v>
      </c>
      <c r="Q4392" s="1">
        <v>219.48</v>
      </c>
      <c r="R4392" s="1337">
        <v>219480</v>
      </c>
      <c r="S4392" s="4">
        <v>-13745.22</v>
      </c>
      <c r="T4392" s="1">
        <v>206.39400000000001</v>
      </c>
      <c r="U4392" s="1337">
        <v>206394</v>
      </c>
      <c r="V4392" s="1">
        <v>0.87790000000000001</v>
      </c>
      <c r="W4392" s="1336">
        <v>877.93</v>
      </c>
      <c r="X4392" s="1">
        <v>13</v>
      </c>
      <c r="Y4392" s="1">
        <v>130</v>
      </c>
      <c r="AA4392" s="1">
        <v>401</v>
      </c>
      <c r="AB4392" s="1337">
        <v>13086</v>
      </c>
    </row>
    <row r="4393" spans="1:28">
      <c r="A4393" s="1336" t="s">
        <v>2098</v>
      </c>
      <c r="B4393" s="2" t="s">
        <v>2221</v>
      </c>
      <c r="C4393" s="1" t="s">
        <v>2214</v>
      </c>
      <c r="D4393" s="1" t="s">
        <v>65</v>
      </c>
      <c r="E4393" s="1">
        <v>130001</v>
      </c>
      <c r="F4393" s="1336" t="s">
        <v>132</v>
      </c>
      <c r="G4393" s="1" t="s">
        <v>32</v>
      </c>
      <c r="H4393" s="1">
        <v>420532</v>
      </c>
      <c r="I4393" s="3">
        <v>42543</v>
      </c>
      <c r="J4393" s="3">
        <v>42528</v>
      </c>
      <c r="K4393" s="3">
        <v>42529</v>
      </c>
      <c r="N4393" s="1" t="s">
        <v>89</v>
      </c>
      <c r="O4393" s="1">
        <v>116933</v>
      </c>
      <c r="P4393" s="1">
        <v>1000</v>
      </c>
      <c r="Q4393" s="1">
        <v>220.83</v>
      </c>
      <c r="R4393" s="1337">
        <v>220830</v>
      </c>
      <c r="S4393" s="4">
        <v>-12395.22</v>
      </c>
      <c r="T4393" s="1">
        <v>206.39400000000001</v>
      </c>
      <c r="U4393" s="1337">
        <v>206394</v>
      </c>
      <c r="V4393" s="1">
        <v>0.87790000000000001</v>
      </c>
      <c r="W4393" s="1336">
        <v>877.93</v>
      </c>
      <c r="X4393" s="1">
        <v>13</v>
      </c>
      <c r="Y4393" s="1">
        <v>130</v>
      </c>
      <c r="AA4393" s="1">
        <v>401</v>
      </c>
      <c r="AB4393" s="1337">
        <v>14436</v>
      </c>
    </row>
    <row r="4394" spans="1:28">
      <c r="A4394" s="1336" t="s">
        <v>2098</v>
      </c>
      <c r="B4394" s="2" t="s">
        <v>2221</v>
      </c>
      <c r="C4394" s="1" t="s">
        <v>2214</v>
      </c>
      <c r="D4394" s="1" t="s">
        <v>65</v>
      </c>
      <c r="E4394" s="1">
        <v>130001</v>
      </c>
      <c r="F4394" s="1336" t="s">
        <v>132</v>
      </c>
      <c r="G4394" s="1" t="s">
        <v>32</v>
      </c>
      <c r="H4394" s="1">
        <v>420793</v>
      </c>
      <c r="I4394" s="3">
        <v>42545</v>
      </c>
      <c r="J4394" s="3">
        <v>42530</v>
      </c>
      <c r="K4394" s="3">
        <v>42534</v>
      </c>
      <c r="N4394" s="1" t="s">
        <v>89</v>
      </c>
      <c r="O4394" s="1">
        <v>117089</v>
      </c>
      <c r="P4394" s="1">
        <v>1000</v>
      </c>
      <c r="Q4394" s="1">
        <v>220.83</v>
      </c>
      <c r="R4394" s="1337">
        <v>220830</v>
      </c>
      <c r="S4394" s="4">
        <v>-12395.22</v>
      </c>
      <c r="T4394" s="1">
        <v>206.39400000000001</v>
      </c>
      <c r="U4394" s="1337">
        <v>206394</v>
      </c>
      <c r="V4394" s="1">
        <v>0.87790000000000001</v>
      </c>
      <c r="W4394" s="1336">
        <v>877.93</v>
      </c>
      <c r="X4394" s="1">
        <v>13</v>
      </c>
      <c r="Y4394" s="1">
        <v>130</v>
      </c>
      <c r="AA4394" s="1">
        <v>401</v>
      </c>
      <c r="AB4394" s="1337">
        <v>14436</v>
      </c>
    </row>
    <row r="4395" spans="1:28">
      <c r="A4395" s="1336" t="s">
        <v>2098</v>
      </c>
      <c r="B4395" s="2" t="s">
        <v>2222</v>
      </c>
      <c r="C4395" s="1" t="s">
        <v>2214</v>
      </c>
      <c r="D4395" s="1" t="s">
        <v>2223</v>
      </c>
      <c r="E4395" s="1">
        <v>140008</v>
      </c>
      <c r="F4395" s="1336" t="s">
        <v>123</v>
      </c>
      <c r="G4395" s="1" t="s">
        <v>32</v>
      </c>
      <c r="H4395" s="1">
        <v>420966</v>
      </c>
      <c r="I4395" s="3">
        <v>42545</v>
      </c>
      <c r="J4395" s="3">
        <v>42541</v>
      </c>
      <c r="K4395" s="3">
        <v>42541</v>
      </c>
      <c r="L4395" s="1">
        <v>223122</v>
      </c>
      <c r="M4395" s="3">
        <v>42544</v>
      </c>
      <c r="N4395" s="1" t="s">
        <v>89</v>
      </c>
      <c r="O4395" s="1">
        <v>117365</v>
      </c>
      <c r="P4395" s="1">
        <v>1075</v>
      </c>
      <c r="Q4395" s="1">
        <v>220.83</v>
      </c>
      <c r="R4395" s="1337">
        <v>237392.25</v>
      </c>
      <c r="S4395" s="4">
        <v>-13324.86</v>
      </c>
      <c r="T4395" s="1">
        <v>206.39400000000001</v>
      </c>
      <c r="U4395" s="1337">
        <v>221873.55</v>
      </c>
      <c r="V4395" s="1">
        <v>0.87790000000000001</v>
      </c>
      <c r="W4395" s="1336">
        <v>943.77480000000003</v>
      </c>
      <c r="X4395" s="1">
        <v>13</v>
      </c>
      <c r="Y4395" s="1">
        <v>141</v>
      </c>
      <c r="AA4395" s="1">
        <v>401</v>
      </c>
      <c r="AB4395" s="1337">
        <v>15518.7</v>
      </c>
    </row>
    <row r="4396" spans="1:28">
      <c r="A4396" s="1336" t="s">
        <v>2098</v>
      </c>
      <c r="B4396" s="2" t="s">
        <v>2224</v>
      </c>
      <c r="C4396" s="1" t="s">
        <v>2214</v>
      </c>
      <c r="D4396" s="1" t="s">
        <v>394</v>
      </c>
      <c r="E4396" s="1">
        <v>130023</v>
      </c>
      <c r="F4396" s="1336" t="s">
        <v>153</v>
      </c>
      <c r="G4396" s="1" t="s">
        <v>32</v>
      </c>
      <c r="H4396" s="1">
        <v>420453</v>
      </c>
      <c r="I4396" s="3">
        <v>42542</v>
      </c>
      <c r="J4396" s="3">
        <v>42523</v>
      </c>
      <c r="K4396" s="3">
        <v>42546</v>
      </c>
      <c r="N4396" s="1" t="s">
        <v>89</v>
      </c>
      <c r="O4396" s="1">
        <v>116760</v>
      </c>
      <c r="P4396" s="1">
        <v>1200</v>
      </c>
      <c r="Q4396" s="1">
        <v>221.7</v>
      </c>
      <c r="R4396" s="1337">
        <v>266040</v>
      </c>
      <c r="S4396" s="4">
        <v>-13830.26</v>
      </c>
      <c r="T4396" s="1">
        <v>206.39400000000001</v>
      </c>
      <c r="U4396" s="1337">
        <v>247672.8</v>
      </c>
      <c r="V4396" s="1">
        <v>0.87790000000000001</v>
      </c>
      <c r="W4396" s="1337">
        <v>1053.5160000000001</v>
      </c>
      <c r="X4396" s="1">
        <v>13</v>
      </c>
      <c r="Y4396" s="1">
        <v>130</v>
      </c>
      <c r="AA4396" s="1">
        <v>401</v>
      </c>
      <c r="AB4396" s="1337">
        <v>18367.2</v>
      </c>
    </row>
    <row r="4397" spans="1:28">
      <c r="A4397" s="1336" t="s">
        <v>2098</v>
      </c>
      <c r="B4397" s="2" t="s">
        <v>2225</v>
      </c>
      <c r="C4397" s="1" t="s">
        <v>2214</v>
      </c>
      <c r="D4397" s="1" t="s">
        <v>467</v>
      </c>
      <c r="E4397" s="1">
        <v>140083</v>
      </c>
      <c r="F4397" s="1336" t="s">
        <v>117</v>
      </c>
      <c r="G4397" s="1" t="s">
        <v>32</v>
      </c>
      <c r="H4397" s="1">
        <v>419227</v>
      </c>
      <c r="I4397" s="3">
        <v>42531</v>
      </c>
      <c r="J4397" s="3">
        <v>42515</v>
      </c>
      <c r="K4397" s="3">
        <v>42536</v>
      </c>
      <c r="L4397" s="1">
        <v>222242</v>
      </c>
      <c r="M4397" s="3">
        <v>42531</v>
      </c>
      <c r="N4397" s="1" t="s">
        <v>89</v>
      </c>
      <c r="O4397" s="1">
        <v>116464</v>
      </c>
      <c r="P4397" s="1">
        <v>1500</v>
      </c>
      <c r="Q4397" s="1">
        <v>220.83</v>
      </c>
      <c r="R4397" s="1337">
        <v>331245</v>
      </c>
      <c r="S4397" s="4">
        <v>-18592.830000000002</v>
      </c>
      <c r="T4397" s="1">
        <v>206.39400000000001</v>
      </c>
      <c r="U4397" s="1337">
        <v>309591</v>
      </c>
      <c r="V4397" s="1">
        <v>0.87790000000000001</v>
      </c>
      <c r="W4397" s="1337">
        <v>1316.895</v>
      </c>
      <c r="X4397" s="1">
        <v>13</v>
      </c>
      <c r="Y4397" s="1">
        <v>141</v>
      </c>
      <c r="AA4397" s="1">
        <v>401</v>
      </c>
      <c r="AB4397" s="1337">
        <v>21654</v>
      </c>
    </row>
    <row r="4398" spans="1:28">
      <c r="A4398" s="1336" t="s">
        <v>2098</v>
      </c>
      <c r="B4398" s="2" t="s">
        <v>2225</v>
      </c>
      <c r="C4398" s="1" t="s">
        <v>2214</v>
      </c>
      <c r="D4398" s="1" t="s">
        <v>467</v>
      </c>
      <c r="E4398" s="1">
        <v>140083</v>
      </c>
      <c r="F4398" s="1336" t="s">
        <v>117</v>
      </c>
      <c r="G4398" s="1" t="s">
        <v>32</v>
      </c>
      <c r="H4398" s="1">
        <v>420106</v>
      </c>
      <c r="I4398" s="3">
        <v>42537</v>
      </c>
      <c r="J4398" s="3">
        <v>42522</v>
      </c>
      <c r="K4398" s="3">
        <v>42546</v>
      </c>
      <c r="L4398" s="1">
        <v>222719</v>
      </c>
      <c r="M4398" s="3">
        <v>42537</v>
      </c>
      <c r="N4398" s="1" t="s">
        <v>89</v>
      </c>
      <c r="O4398" s="1">
        <v>116705</v>
      </c>
      <c r="P4398" s="1">
        <v>1500</v>
      </c>
      <c r="Q4398" s="1">
        <v>220.83</v>
      </c>
      <c r="R4398" s="1337">
        <v>331245</v>
      </c>
      <c r="S4398" s="4">
        <v>-18592.830000000002</v>
      </c>
      <c r="T4398" s="1">
        <v>206.39400000000001</v>
      </c>
      <c r="U4398" s="1337">
        <v>309591</v>
      </c>
      <c r="V4398" s="1">
        <v>0.87790000000000001</v>
      </c>
      <c r="W4398" s="1337">
        <v>1316.895</v>
      </c>
      <c r="X4398" s="1">
        <v>13</v>
      </c>
      <c r="Y4398" s="1">
        <v>141</v>
      </c>
      <c r="AA4398" s="1">
        <v>401</v>
      </c>
      <c r="AB4398" s="1337">
        <v>21654</v>
      </c>
    </row>
    <row r="4399" spans="1:28">
      <c r="A4399" s="1336" t="s">
        <v>2098</v>
      </c>
      <c r="B4399" s="2" t="s">
        <v>2226</v>
      </c>
      <c r="C4399" s="1" t="s">
        <v>2214</v>
      </c>
      <c r="D4399" s="1" t="s">
        <v>129</v>
      </c>
      <c r="E4399" s="1">
        <v>140008</v>
      </c>
      <c r="F4399" s="1336" t="s">
        <v>123</v>
      </c>
      <c r="G4399" s="1" t="s">
        <v>32</v>
      </c>
      <c r="H4399" s="1">
        <v>419157</v>
      </c>
      <c r="I4399" s="3">
        <v>42531</v>
      </c>
      <c r="J4399" s="3">
        <v>42514</v>
      </c>
      <c r="K4399" s="3">
        <v>42514</v>
      </c>
      <c r="L4399" s="1">
        <v>222229</v>
      </c>
      <c r="M4399" s="3">
        <v>42531</v>
      </c>
      <c r="N4399" s="1" t="s">
        <v>89</v>
      </c>
      <c r="O4399" s="1">
        <v>116370</v>
      </c>
      <c r="P4399" s="1">
        <v>2000</v>
      </c>
      <c r="Q4399" s="1">
        <v>223.96</v>
      </c>
      <c r="R4399" s="1337">
        <v>447920</v>
      </c>
      <c r="S4399" s="4">
        <v>-18530.439999999999</v>
      </c>
      <c r="T4399" s="1">
        <v>206.39400000000001</v>
      </c>
      <c r="U4399" s="1337">
        <v>412788</v>
      </c>
      <c r="V4399" s="1">
        <v>0.87790000000000001</v>
      </c>
      <c r="W4399" s="1337">
        <v>1755.86</v>
      </c>
      <c r="X4399" s="1">
        <v>13</v>
      </c>
      <c r="Y4399" s="1">
        <v>141</v>
      </c>
      <c r="AA4399" s="1">
        <v>401</v>
      </c>
      <c r="AB4399" s="1337">
        <v>35132</v>
      </c>
    </row>
    <row r="4400" spans="1:28">
      <c r="A4400" s="1336" t="s">
        <v>2098</v>
      </c>
      <c r="B4400" s="2" t="s">
        <v>2226</v>
      </c>
      <c r="C4400" s="1" t="s">
        <v>2214</v>
      </c>
      <c r="D4400" s="1" t="s">
        <v>129</v>
      </c>
      <c r="E4400" s="1">
        <v>140008</v>
      </c>
      <c r="F4400" s="1336" t="s">
        <v>123</v>
      </c>
      <c r="G4400" s="1" t="s">
        <v>32</v>
      </c>
      <c r="H4400" s="1">
        <v>420986</v>
      </c>
      <c r="I4400" s="3">
        <v>42545</v>
      </c>
      <c r="J4400" s="3">
        <v>42522</v>
      </c>
      <c r="K4400" s="3">
        <v>42545</v>
      </c>
      <c r="L4400" s="1">
        <v>223141</v>
      </c>
      <c r="M4400" s="3">
        <v>42545</v>
      </c>
      <c r="N4400" s="1" t="s">
        <v>89</v>
      </c>
      <c r="O4400" s="1">
        <v>116686</v>
      </c>
      <c r="P4400" s="1">
        <v>2000</v>
      </c>
      <c r="Q4400" s="1">
        <v>220.83</v>
      </c>
      <c r="R4400" s="1337">
        <v>441660</v>
      </c>
      <c r="S4400" s="4">
        <v>-24790.44</v>
      </c>
      <c r="T4400" s="1">
        <v>206.39400000000001</v>
      </c>
      <c r="U4400" s="1337">
        <v>412788</v>
      </c>
      <c r="V4400" s="1">
        <v>0.87790000000000001</v>
      </c>
      <c r="W4400" s="1337">
        <v>1755.86</v>
      </c>
      <c r="X4400" s="1">
        <v>13</v>
      </c>
      <c r="Y4400" s="1">
        <v>141</v>
      </c>
      <c r="AA4400" s="1">
        <v>401</v>
      </c>
      <c r="AB4400" s="1337">
        <v>28872</v>
      </c>
    </row>
    <row r="4401" spans="1:28">
      <c r="A4401" s="1336" t="s">
        <v>2098</v>
      </c>
      <c r="B4401" s="2" t="s">
        <v>2227</v>
      </c>
      <c r="C4401" s="1" t="s">
        <v>2104</v>
      </c>
      <c r="D4401" s="1" t="s">
        <v>76</v>
      </c>
      <c r="E4401" s="1">
        <v>130339</v>
      </c>
      <c r="F4401" s="1336" t="s">
        <v>258</v>
      </c>
      <c r="G4401" s="1" t="s">
        <v>32</v>
      </c>
      <c r="H4401" s="1">
        <v>421128</v>
      </c>
      <c r="I4401" s="3">
        <v>42546</v>
      </c>
      <c r="J4401" s="3">
        <v>42527</v>
      </c>
      <c r="K4401" s="3">
        <v>42548</v>
      </c>
      <c r="L4401" s="1">
        <v>223200</v>
      </c>
      <c r="M4401" s="3">
        <v>42545</v>
      </c>
      <c r="N4401" s="1" t="s">
        <v>89</v>
      </c>
      <c r="O4401" s="1">
        <v>116832</v>
      </c>
      <c r="P4401" s="1">
        <v>500</v>
      </c>
      <c r="Q4401" s="1">
        <v>159.94999999999999</v>
      </c>
      <c r="R4401" s="1337">
        <v>79975</v>
      </c>
      <c r="S4401" s="4">
        <v>-5806.13</v>
      </c>
      <c r="T4401" s="1">
        <v>151.82499999999999</v>
      </c>
      <c r="U4401" s="1337">
        <v>75912.5</v>
      </c>
      <c r="V4401" s="1">
        <v>0.60870000000000002</v>
      </c>
      <c r="W4401" s="1336">
        <v>304.34500000000003</v>
      </c>
      <c r="X4401" s="1">
        <v>13</v>
      </c>
      <c r="Y4401" s="1">
        <v>135</v>
      </c>
      <c r="Z4401" s="1" t="s">
        <v>259</v>
      </c>
      <c r="AA4401" s="1">
        <v>401</v>
      </c>
      <c r="AB4401" s="1337">
        <v>4062.5</v>
      </c>
    </row>
    <row r="4402" spans="1:28">
      <c r="A4402" s="1336" t="s">
        <v>2098</v>
      </c>
      <c r="B4402" s="2" t="s">
        <v>2228</v>
      </c>
      <c r="C4402" s="1" t="s">
        <v>2229</v>
      </c>
      <c r="D4402" s="1" t="s">
        <v>631</v>
      </c>
      <c r="E4402" s="1">
        <v>140083</v>
      </c>
      <c r="F4402" s="1336" t="s">
        <v>117</v>
      </c>
      <c r="G4402" s="1" t="s">
        <v>32</v>
      </c>
      <c r="H4402" s="1">
        <v>421428</v>
      </c>
      <c r="I4402" s="3">
        <v>42550</v>
      </c>
      <c r="J4402" s="3">
        <v>42522</v>
      </c>
      <c r="K4402" s="3">
        <v>42546</v>
      </c>
      <c r="L4402" s="1">
        <v>223356</v>
      </c>
      <c r="M4402" s="3">
        <v>42549</v>
      </c>
      <c r="N4402" s="1" t="s">
        <v>89</v>
      </c>
      <c r="O4402" s="1">
        <v>116708</v>
      </c>
      <c r="P4402" s="1">
        <v>660</v>
      </c>
      <c r="Q4402" s="1">
        <v>228.72</v>
      </c>
      <c r="R4402" s="1337">
        <v>150955.20000000001</v>
      </c>
      <c r="S4402" s="4">
        <v>-6401.89</v>
      </c>
      <c r="T4402" s="1">
        <v>210.99100000000001</v>
      </c>
      <c r="U4402" s="1337">
        <v>139254.06</v>
      </c>
      <c r="V4402" s="1">
        <v>0.91300000000000003</v>
      </c>
      <c r="W4402" s="1336">
        <v>602.59979999999996</v>
      </c>
      <c r="X4402" s="1">
        <v>13</v>
      </c>
      <c r="Y4402" s="1">
        <v>141</v>
      </c>
      <c r="AA4402" s="1">
        <v>401</v>
      </c>
      <c r="AB4402" s="1337">
        <v>11701.14</v>
      </c>
    </row>
    <row r="4403" spans="1:28">
      <c r="A4403" s="1336" t="s">
        <v>2098</v>
      </c>
      <c r="B4403" s="2" t="s">
        <v>2230</v>
      </c>
      <c r="C4403" s="1" t="s">
        <v>2229</v>
      </c>
      <c r="D4403" s="1" t="s">
        <v>2231</v>
      </c>
      <c r="E4403" s="1">
        <v>140008</v>
      </c>
      <c r="F4403" s="1336" t="s">
        <v>123</v>
      </c>
      <c r="G4403" s="1" t="s">
        <v>32</v>
      </c>
      <c r="H4403" s="1">
        <v>420916</v>
      </c>
      <c r="I4403" s="3">
        <v>42544</v>
      </c>
      <c r="J4403" s="3">
        <v>42541</v>
      </c>
      <c r="K4403" s="3">
        <v>42541</v>
      </c>
      <c r="L4403" s="1">
        <v>223033</v>
      </c>
      <c r="M4403" s="3">
        <v>42543</v>
      </c>
      <c r="N4403" s="1" t="s">
        <v>89</v>
      </c>
      <c r="O4403" s="1">
        <v>117362</v>
      </c>
      <c r="P4403" s="1">
        <v>919</v>
      </c>
      <c r="Q4403" s="1">
        <v>228.72</v>
      </c>
      <c r="R4403" s="1337">
        <v>210193.68</v>
      </c>
      <c r="S4403" s="4">
        <v>-8914.14</v>
      </c>
      <c r="T4403" s="1">
        <v>210.99100000000001</v>
      </c>
      <c r="U4403" s="1337">
        <v>193900.73</v>
      </c>
      <c r="V4403" s="1">
        <v>0.91300000000000003</v>
      </c>
      <c r="W4403" s="1336">
        <v>839.07460000000003</v>
      </c>
      <c r="X4403" s="1">
        <v>13</v>
      </c>
      <c r="Y4403" s="1">
        <v>141</v>
      </c>
      <c r="AA4403" s="1">
        <v>401</v>
      </c>
      <c r="AB4403" s="1337">
        <v>16292.95</v>
      </c>
    </row>
    <row r="4404" spans="1:28">
      <c r="A4404" s="1336" t="s">
        <v>2098</v>
      </c>
      <c r="B4404" s="2" t="s">
        <v>2232</v>
      </c>
      <c r="C4404" s="1" t="s">
        <v>2229</v>
      </c>
      <c r="D4404" s="1" t="s">
        <v>65</v>
      </c>
      <c r="E4404" s="1">
        <v>140008</v>
      </c>
      <c r="F4404" s="1336" t="s">
        <v>123</v>
      </c>
      <c r="G4404" s="1" t="s">
        <v>32</v>
      </c>
      <c r="H4404" s="1">
        <v>419182</v>
      </c>
      <c r="I4404" s="3">
        <v>42531</v>
      </c>
      <c r="J4404" s="3">
        <v>42523</v>
      </c>
      <c r="K4404" s="3">
        <v>42523</v>
      </c>
      <c r="L4404" s="1">
        <v>222188</v>
      </c>
      <c r="M4404" s="3">
        <v>42530</v>
      </c>
      <c r="N4404" s="1" t="s">
        <v>89</v>
      </c>
      <c r="O4404" s="1">
        <v>116763</v>
      </c>
      <c r="P4404" s="1">
        <v>1000</v>
      </c>
      <c r="Q4404" s="1">
        <v>228.72</v>
      </c>
      <c r="R4404" s="1337">
        <v>228720</v>
      </c>
      <c r="S4404" s="4">
        <v>-9699.83</v>
      </c>
      <c r="T4404" s="1">
        <v>210.99100000000001</v>
      </c>
      <c r="U4404" s="1337">
        <v>210991</v>
      </c>
      <c r="V4404" s="1">
        <v>0.91300000000000003</v>
      </c>
      <c r="W4404" s="1336">
        <v>913.03</v>
      </c>
      <c r="X4404" s="1">
        <v>13</v>
      </c>
      <c r="Y4404" s="1">
        <v>141</v>
      </c>
      <c r="AA4404" s="1">
        <v>401</v>
      </c>
      <c r="AB4404" s="1337">
        <v>17729</v>
      </c>
    </row>
    <row r="4405" spans="1:28">
      <c r="A4405" s="1336" t="s">
        <v>2098</v>
      </c>
      <c r="B4405" s="2" t="s">
        <v>2232</v>
      </c>
      <c r="C4405" s="1" t="s">
        <v>2229</v>
      </c>
      <c r="D4405" s="1" t="s">
        <v>65</v>
      </c>
      <c r="E4405" s="1">
        <v>130023</v>
      </c>
      <c r="F4405" s="1336" t="s">
        <v>153</v>
      </c>
      <c r="G4405" s="1" t="s">
        <v>32</v>
      </c>
      <c r="H4405" s="1">
        <v>419594</v>
      </c>
      <c r="I4405" s="3">
        <v>42535</v>
      </c>
      <c r="J4405" s="3">
        <v>42523</v>
      </c>
      <c r="K4405" s="3">
        <v>42524</v>
      </c>
      <c r="N4405" s="1" t="s">
        <v>89</v>
      </c>
      <c r="O4405" s="1">
        <v>116760</v>
      </c>
      <c r="P4405" s="1">
        <v>1000</v>
      </c>
      <c r="Q4405" s="1">
        <v>229.61</v>
      </c>
      <c r="R4405" s="1337">
        <v>229610</v>
      </c>
      <c r="S4405" s="4">
        <v>-8809.83</v>
      </c>
      <c r="T4405" s="1">
        <v>210.99100000000001</v>
      </c>
      <c r="U4405" s="1337">
        <v>210991</v>
      </c>
      <c r="V4405" s="1">
        <v>0.91300000000000003</v>
      </c>
      <c r="W4405" s="1336">
        <v>913.03</v>
      </c>
      <c r="X4405" s="1">
        <v>13</v>
      </c>
      <c r="Y4405" s="1">
        <v>130</v>
      </c>
      <c r="AA4405" s="1">
        <v>401</v>
      </c>
      <c r="AB4405" s="1337">
        <v>18619</v>
      </c>
    </row>
    <row r="4406" spans="1:28">
      <c r="A4406" s="1336" t="s">
        <v>2098</v>
      </c>
      <c r="B4406" s="2" t="s">
        <v>2233</v>
      </c>
      <c r="C4406" s="1" t="s">
        <v>2229</v>
      </c>
      <c r="D4406" s="1" t="s">
        <v>2234</v>
      </c>
      <c r="E4406" s="1">
        <v>140008</v>
      </c>
      <c r="F4406" s="1336" t="s">
        <v>123</v>
      </c>
      <c r="G4406" s="1" t="s">
        <v>32</v>
      </c>
      <c r="H4406" s="1">
        <v>420965</v>
      </c>
      <c r="I4406" s="3">
        <v>42545</v>
      </c>
      <c r="J4406" s="3">
        <v>42541</v>
      </c>
      <c r="K4406" s="3">
        <v>42541</v>
      </c>
      <c r="L4406" s="1">
        <v>223126</v>
      </c>
      <c r="M4406" s="3">
        <v>42544</v>
      </c>
      <c r="N4406" s="1" t="s">
        <v>89</v>
      </c>
      <c r="O4406" s="1">
        <v>117363</v>
      </c>
      <c r="P4406" s="1">
        <v>1081</v>
      </c>
      <c r="Q4406" s="1">
        <v>228.72</v>
      </c>
      <c r="R4406" s="1337">
        <v>247246.32</v>
      </c>
      <c r="S4406" s="4">
        <v>-10485.52</v>
      </c>
      <c r="T4406" s="1">
        <v>210.99100000000001</v>
      </c>
      <c r="U4406" s="1337">
        <v>228081.27</v>
      </c>
      <c r="V4406" s="1">
        <v>0.91300000000000003</v>
      </c>
      <c r="W4406" s="1336">
        <v>986.98540000000003</v>
      </c>
      <c r="X4406" s="1">
        <v>13</v>
      </c>
      <c r="Y4406" s="1">
        <v>141</v>
      </c>
      <c r="AA4406" s="1">
        <v>401</v>
      </c>
      <c r="AB4406" s="1337">
        <v>19165.05</v>
      </c>
    </row>
    <row r="4407" spans="1:28">
      <c r="A4407" s="1336" t="s">
        <v>2098</v>
      </c>
      <c r="B4407" s="2" t="s">
        <v>2235</v>
      </c>
      <c r="C4407" s="1" t="s">
        <v>2229</v>
      </c>
      <c r="D4407" s="1" t="s">
        <v>467</v>
      </c>
      <c r="E4407" s="1">
        <v>140083</v>
      </c>
      <c r="F4407" s="1336" t="s">
        <v>117</v>
      </c>
      <c r="G4407" s="1" t="s">
        <v>32</v>
      </c>
      <c r="H4407" s="1">
        <v>419219</v>
      </c>
      <c r="I4407" s="3">
        <v>42531</v>
      </c>
      <c r="J4407" s="3">
        <v>42515</v>
      </c>
      <c r="K4407" s="3">
        <v>42546</v>
      </c>
      <c r="L4407" s="1">
        <v>222254</v>
      </c>
      <c r="M4407" s="3">
        <v>42531</v>
      </c>
      <c r="N4407" s="1" t="s">
        <v>89</v>
      </c>
      <c r="O4407" s="1">
        <v>116470</v>
      </c>
      <c r="P4407" s="1">
        <v>1500</v>
      </c>
      <c r="Q4407" s="1">
        <v>228.72</v>
      </c>
      <c r="R4407" s="1337">
        <v>343080</v>
      </c>
      <c r="S4407" s="4">
        <v>-14549.75</v>
      </c>
      <c r="T4407" s="1">
        <v>210.99100000000001</v>
      </c>
      <c r="U4407" s="1337">
        <v>316486.5</v>
      </c>
      <c r="V4407" s="1">
        <v>0.91300000000000003</v>
      </c>
      <c r="W4407" s="1337">
        <v>1369.5450000000001</v>
      </c>
      <c r="X4407" s="1">
        <v>13</v>
      </c>
      <c r="Y4407" s="1">
        <v>141</v>
      </c>
      <c r="AA4407" s="1">
        <v>401</v>
      </c>
      <c r="AB4407" s="1337">
        <v>26593.5</v>
      </c>
    </row>
    <row r="4408" spans="1:28">
      <c r="A4408" s="1336" t="s">
        <v>2098</v>
      </c>
      <c r="B4408" s="2" t="s">
        <v>2236</v>
      </c>
      <c r="C4408" s="1" t="s">
        <v>2237</v>
      </c>
      <c r="D4408" s="1" t="s">
        <v>116</v>
      </c>
      <c r="E4408" s="1">
        <v>130361</v>
      </c>
      <c r="F4408" s="1336" t="s">
        <v>167</v>
      </c>
      <c r="G4408" s="1" t="s">
        <v>32</v>
      </c>
      <c r="H4408" s="1">
        <v>418791</v>
      </c>
      <c r="I4408" s="3">
        <v>42528</v>
      </c>
      <c r="J4408" s="3">
        <v>42507</v>
      </c>
      <c r="K4408" s="3">
        <v>42538</v>
      </c>
      <c r="L4408" s="1">
        <v>221901</v>
      </c>
      <c r="M4408" s="3">
        <v>42528</v>
      </c>
      <c r="N4408" s="1" t="s">
        <v>89</v>
      </c>
      <c r="O4408" s="1">
        <v>116233</v>
      </c>
      <c r="P4408" s="1">
        <v>200</v>
      </c>
      <c r="Q4408" s="1">
        <v>299.45</v>
      </c>
      <c r="R4408" s="1337">
        <v>59890</v>
      </c>
      <c r="S4408" s="4">
        <v>-2371.19</v>
      </c>
      <c r="T4408" s="1">
        <v>275.49200000000002</v>
      </c>
      <c r="U4408" s="1337">
        <v>55098.400000000001</v>
      </c>
      <c r="V4408" s="1">
        <v>1.2185999999999999</v>
      </c>
      <c r="W4408" s="1336">
        <v>243.71799999999999</v>
      </c>
      <c r="X4408" s="1">
        <v>13</v>
      </c>
      <c r="Y4408" s="1">
        <v>135</v>
      </c>
      <c r="Z4408" s="1" t="s">
        <v>90</v>
      </c>
      <c r="AA4408" s="1">
        <v>401</v>
      </c>
      <c r="AB4408" s="1337">
        <v>4791.6000000000004</v>
      </c>
    </row>
    <row r="4409" spans="1:28">
      <c r="A4409" s="1336" t="s">
        <v>2098</v>
      </c>
      <c r="B4409" s="2" t="s">
        <v>2236</v>
      </c>
      <c r="C4409" s="1" t="s">
        <v>2237</v>
      </c>
      <c r="D4409" s="1" t="s">
        <v>116</v>
      </c>
      <c r="E4409" s="1">
        <v>140083</v>
      </c>
      <c r="F4409" s="1336" t="s">
        <v>117</v>
      </c>
      <c r="G4409" s="1" t="s">
        <v>32</v>
      </c>
      <c r="H4409" s="1">
        <v>418897</v>
      </c>
      <c r="I4409" s="3">
        <v>42529</v>
      </c>
      <c r="J4409" s="3">
        <v>42522</v>
      </c>
      <c r="K4409" s="3">
        <v>42546</v>
      </c>
      <c r="L4409" s="1">
        <v>221962</v>
      </c>
      <c r="M4409" s="3">
        <v>42528</v>
      </c>
      <c r="N4409" s="1" t="s">
        <v>89</v>
      </c>
      <c r="O4409" s="1">
        <v>116705</v>
      </c>
      <c r="P4409" s="1">
        <v>400</v>
      </c>
      <c r="Q4409" s="1">
        <v>299.45</v>
      </c>
      <c r="R4409" s="1337">
        <v>119780</v>
      </c>
      <c r="S4409" s="4">
        <v>-4742.38</v>
      </c>
      <c r="T4409" s="1">
        <v>275.49200000000002</v>
      </c>
      <c r="U4409" s="1337">
        <v>110196.8</v>
      </c>
      <c r="V4409" s="1">
        <v>1.2185999999999999</v>
      </c>
      <c r="W4409" s="1336">
        <v>487.43599999999998</v>
      </c>
      <c r="X4409" s="1">
        <v>13</v>
      </c>
      <c r="Y4409" s="1">
        <v>141</v>
      </c>
      <c r="AA4409" s="1">
        <v>401</v>
      </c>
      <c r="AB4409" s="1337">
        <v>9583.2000000000007</v>
      </c>
    </row>
    <row r="4410" spans="1:28">
      <c r="A4410" s="1336" t="s">
        <v>2098</v>
      </c>
      <c r="B4410" s="2" t="s">
        <v>2236</v>
      </c>
      <c r="C4410" s="1" t="s">
        <v>2237</v>
      </c>
      <c r="D4410" s="1" t="s">
        <v>116</v>
      </c>
      <c r="E4410" s="1">
        <v>130339</v>
      </c>
      <c r="F4410" s="1336" t="s">
        <v>258</v>
      </c>
      <c r="G4410" s="1" t="s">
        <v>32</v>
      </c>
      <c r="H4410" s="1">
        <v>420921</v>
      </c>
      <c r="I4410" s="3">
        <v>42544</v>
      </c>
      <c r="J4410" s="3">
        <v>42542</v>
      </c>
      <c r="K4410" s="3">
        <v>42543</v>
      </c>
      <c r="L4410" s="1">
        <v>223089</v>
      </c>
      <c r="M4410" s="3">
        <v>42544</v>
      </c>
      <c r="N4410" s="1" t="s">
        <v>89</v>
      </c>
      <c r="O4410" s="1">
        <v>117378</v>
      </c>
      <c r="P4410" s="1">
        <v>100</v>
      </c>
      <c r="Q4410" s="1">
        <v>284.83999999999997</v>
      </c>
      <c r="R4410" s="1337">
        <v>28484</v>
      </c>
      <c r="S4410" s="4">
        <v>-2646.6</v>
      </c>
      <c r="T4410" s="1">
        <v>275.49200000000002</v>
      </c>
      <c r="U4410" s="1337">
        <v>27549.200000000001</v>
      </c>
      <c r="V4410" s="1">
        <v>1.2185999999999999</v>
      </c>
      <c r="W4410" s="1336">
        <v>121.85899999999999</v>
      </c>
      <c r="X4410" s="1">
        <v>13</v>
      </c>
      <c r="Y4410" s="1">
        <v>135</v>
      </c>
      <c r="Z4410" s="1" t="s">
        <v>259</v>
      </c>
      <c r="AA4410" s="1">
        <v>401</v>
      </c>
      <c r="AB4410" s="1336">
        <v>934.8</v>
      </c>
    </row>
    <row r="4411" spans="1:28">
      <c r="A4411" s="1336" t="s">
        <v>2098</v>
      </c>
      <c r="B4411" s="2" t="s">
        <v>2238</v>
      </c>
      <c r="C4411" s="1" t="s">
        <v>2237</v>
      </c>
      <c r="D4411" s="1" t="s">
        <v>1000</v>
      </c>
      <c r="E4411" s="1">
        <v>130308</v>
      </c>
      <c r="F4411" s="1336" t="s">
        <v>126</v>
      </c>
      <c r="G4411" s="1" t="s">
        <v>32</v>
      </c>
      <c r="H4411" s="1">
        <v>420470</v>
      </c>
      <c r="I4411" s="3">
        <v>42542</v>
      </c>
      <c r="J4411" s="3">
        <v>42537</v>
      </c>
      <c r="K4411" s="3">
        <v>42537</v>
      </c>
      <c r="N4411" s="1" t="s">
        <v>89</v>
      </c>
      <c r="O4411" s="1">
        <v>117277</v>
      </c>
      <c r="P4411" s="1">
        <v>400</v>
      </c>
      <c r="Q4411" s="1">
        <v>300.62</v>
      </c>
      <c r="R4411" s="1337">
        <v>120248</v>
      </c>
      <c r="S4411" s="4">
        <v>-4274.38</v>
      </c>
      <c r="T4411" s="1">
        <v>275.49200000000002</v>
      </c>
      <c r="U4411" s="1337">
        <v>110196.8</v>
      </c>
      <c r="V4411" s="1">
        <v>1.2185999999999999</v>
      </c>
      <c r="W4411" s="1336">
        <v>487.43599999999998</v>
      </c>
      <c r="X4411" s="1">
        <v>13</v>
      </c>
      <c r="Y4411" s="1">
        <v>141</v>
      </c>
      <c r="AA4411" s="1">
        <v>401</v>
      </c>
      <c r="AB4411" s="1337">
        <v>10051.200000000001</v>
      </c>
    </row>
    <row r="4412" spans="1:28">
      <c r="A4412" s="1336" t="s">
        <v>2098</v>
      </c>
      <c r="B4412" s="2" t="s">
        <v>2238</v>
      </c>
      <c r="C4412" s="1" t="s">
        <v>2237</v>
      </c>
      <c r="D4412" s="1" t="s">
        <v>1000</v>
      </c>
      <c r="E4412" s="1">
        <v>130308</v>
      </c>
      <c r="F4412" s="1336" t="s">
        <v>126</v>
      </c>
      <c r="G4412" s="1" t="s">
        <v>32</v>
      </c>
      <c r="H4412" s="1">
        <v>420735</v>
      </c>
      <c r="I4412" s="3">
        <v>42544</v>
      </c>
      <c r="J4412" s="3">
        <v>42534</v>
      </c>
      <c r="K4412" s="3">
        <v>42559</v>
      </c>
      <c r="L4412" s="1">
        <v>223041</v>
      </c>
      <c r="M4412" s="3">
        <v>42543</v>
      </c>
      <c r="N4412" s="1" t="s">
        <v>89</v>
      </c>
      <c r="O4412" s="1">
        <v>117162</v>
      </c>
      <c r="P4412" s="1">
        <v>400</v>
      </c>
      <c r="Q4412" s="1">
        <v>300.62</v>
      </c>
      <c r="R4412" s="1337">
        <v>120248</v>
      </c>
      <c r="S4412" s="4">
        <v>-4274.38</v>
      </c>
      <c r="T4412" s="1">
        <v>275.49200000000002</v>
      </c>
      <c r="U4412" s="1337">
        <v>110196.8</v>
      </c>
      <c r="V4412" s="1">
        <v>1.2185999999999999</v>
      </c>
      <c r="W4412" s="1336">
        <v>487.43599999999998</v>
      </c>
      <c r="X4412" s="1">
        <v>13</v>
      </c>
      <c r="Y4412" s="1">
        <v>141</v>
      </c>
      <c r="AA4412" s="1">
        <v>401</v>
      </c>
      <c r="AB4412" s="1337">
        <v>10051.200000000001</v>
      </c>
    </row>
    <row r="4413" spans="1:28">
      <c r="A4413" s="1336" t="s">
        <v>2098</v>
      </c>
      <c r="B4413" s="2" t="s">
        <v>2239</v>
      </c>
      <c r="C4413" s="1" t="s">
        <v>2237</v>
      </c>
      <c r="D4413" s="1" t="s">
        <v>72</v>
      </c>
      <c r="E4413" s="1">
        <v>130308</v>
      </c>
      <c r="F4413" s="1336" t="s">
        <v>126</v>
      </c>
      <c r="G4413" s="1" t="s">
        <v>32</v>
      </c>
      <c r="H4413" s="1">
        <v>420470</v>
      </c>
      <c r="I4413" s="3">
        <v>42542</v>
      </c>
      <c r="J4413" s="3">
        <v>42537</v>
      </c>
      <c r="K4413" s="3">
        <v>42537</v>
      </c>
      <c r="N4413" s="1" t="s">
        <v>89</v>
      </c>
      <c r="O4413" s="1">
        <v>117277</v>
      </c>
      <c r="P4413" s="1">
        <v>600</v>
      </c>
      <c r="Q4413" s="1">
        <v>300.62</v>
      </c>
      <c r="R4413" s="1337">
        <v>180372</v>
      </c>
      <c r="S4413" s="4">
        <v>-6411.58</v>
      </c>
      <c r="T4413" s="1">
        <v>275.49200000000002</v>
      </c>
      <c r="U4413" s="1337">
        <v>165295.20000000001</v>
      </c>
      <c r="V4413" s="1">
        <v>1.2185999999999999</v>
      </c>
      <c r="W4413" s="1336">
        <v>731.154</v>
      </c>
      <c r="X4413" s="1">
        <v>13</v>
      </c>
      <c r="Y4413" s="1">
        <v>141</v>
      </c>
      <c r="AA4413" s="1">
        <v>401</v>
      </c>
      <c r="AB4413" s="1337">
        <v>15076.8</v>
      </c>
    </row>
    <row r="4414" spans="1:28">
      <c r="A4414" s="1336" t="s">
        <v>2098</v>
      </c>
      <c r="B4414" s="2" t="s">
        <v>2240</v>
      </c>
      <c r="C4414" s="1" t="s">
        <v>2237</v>
      </c>
      <c r="D4414" s="1" t="s">
        <v>1789</v>
      </c>
      <c r="E4414" s="1">
        <v>140008</v>
      </c>
      <c r="F4414" s="1336" t="s">
        <v>123</v>
      </c>
      <c r="G4414" s="1" t="s">
        <v>32</v>
      </c>
      <c r="H4414" s="1">
        <v>420918</v>
      </c>
      <c r="I4414" s="3">
        <v>42544</v>
      </c>
      <c r="J4414" s="3">
        <v>42541</v>
      </c>
      <c r="K4414" s="3">
        <v>42541</v>
      </c>
      <c r="L4414" s="1">
        <v>223035</v>
      </c>
      <c r="M4414" s="3">
        <v>42543</v>
      </c>
      <c r="N4414" s="1" t="s">
        <v>89</v>
      </c>
      <c r="O4414" s="1">
        <v>117366</v>
      </c>
      <c r="P4414" s="1">
        <v>808</v>
      </c>
      <c r="Q4414" s="1">
        <v>299.45</v>
      </c>
      <c r="R4414" s="1337">
        <v>241955.6</v>
      </c>
      <c r="S4414" s="4">
        <v>-9579.6200000000008</v>
      </c>
      <c r="T4414" s="1">
        <v>275.49200000000002</v>
      </c>
      <c r="U4414" s="1337">
        <v>222597.54</v>
      </c>
      <c r="V4414" s="1">
        <v>1.2185999999999999</v>
      </c>
      <c r="W4414" s="1336">
        <v>984.62070000000006</v>
      </c>
      <c r="X4414" s="1">
        <v>13</v>
      </c>
      <c r="Y4414" s="1">
        <v>141</v>
      </c>
      <c r="AA4414" s="1">
        <v>401</v>
      </c>
      <c r="AB4414" s="1337">
        <v>19358.060000000001</v>
      </c>
    </row>
    <row r="4415" spans="1:28">
      <c r="A4415" s="1336" t="s">
        <v>2098</v>
      </c>
      <c r="B4415" s="2" t="s">
        <v>2241</v>
      </c>
      <c r="C4415" s="1" t="s">
        <v>2237</v>
      </c>
      <c r="D4415" s="1" t="s">
        <v>65</v>
      </c>
      <c r="E4415" s="1">
        <v>140008</v>
      </c>
      <c r="F4415" s="1336" t="s">
        <v>123</v>
      </c>
      <c r="G4415" s="1" t="s">
        <v>32</v>
      </c>
      <c r="H4415" s="1">
        <v>418805</v>
      </c>
      <c r="I4415" s="3">
        <v>42528</v>
      </c>
      <c r="J4415" s="3">
        <v>42522</v>
      </c>
      <c r="K4415" s="3">
        <v>42527</v>
      </c>
      <c r="L4415" s="1">
        <v>221933</v>
      </c>
      <c r="M4415" s="3">
        <v>42528</v>
      </c>
      <c r="N4415" s="1" t="s">
        <v>89</v>
      </c>
      <c r="O4415" s="1">
        <v>116686</v>
      </c>
      <c r="P4415" s="1">
        <v>3000</v>
      </c>
      <c r="Q4415" s="1">
        <v>299.45</v>
      </c>
      <c r="R4415" s="1337">
        <v>898350</v>
      </c>
      <c r="S4415" s="4">
        <v>-35567.879999999997</v>
      </c>
      <c r="T4415" s="1">
        <v>275.49200000000002</v>
      </c>
      <c r="U4415" s="1337">
        <v>826476</v>
      </c>
      <c r="V4415" s="1">
        <v>1.2185999999999999</v>
      </c>
      <c r="W4415" s="1337">
        <v>3655.77</v>
      </c>
      <c r="X4415" s="1">
        <v>13</v>
      </c>
      <c r="Y4415" s="1">
        <v>141</v>
      </c>
      <c r="AA4415" s="1">
        <v>401</v>
      </c>
      <c r="AB4415" s="1337">
        <v>71874</v>
      </c>
    </row>
    <row r="4416" spans="1:28">
      <c r="A4416" s="1336" t="s">
        <v>2098</v>
      </c>
      <c r="B4416" s="2" t="s">
        <v>2241</v>
      </c>
      <c r="C4416" s="1" t="s">
        <v>2237</v>
      </c>
      <c r="D4416" s="1" t="s">
        <v>65</v>
      </c>
      <c r="E4416" s="1">
        <v>140008</v>
      </c>
      <c r="F4416" s="1336" t="s">
        <v>123</v>
      </c>
      <c r="G4416" s="1" t="s">
        <v>32</v>
      </c>
      <c r="H4416" s="1">
        <v>419156</v>
      </c>
      <c r="I4416" s="3">
        <v>42531</v>
      </c>
      <c r="J4416" s="3">
        <v>42514</v>
      </c>
      <c r="K4416" s="3">
        <v>42514</v>
      </c>
      <c r="L4416" s="1">
        <v>222235</v>
      </c>
      <c r="M4416" s="3">
        <v>42531</v>
      </c>
      <c r="N4416" s="1" t="s">
        <v>89</v>
      </c>
      <c r="O4416" s="1">
        <v>116369</v>
      </c>
      <c r="P4416" s="1">
        <v>2000</v>
      </c>
      <c r="Q4416" s="1">
        <v>303.69</v>
      </c>
      <c r="R4416" s="1337">
        <v>607380</v>
      </c>
      <c r="S4416" s="4">
        <v>-15231.92</v>
      </c>
      <c r="T4416" s="1">
        <v>275.49200000000002</v>
      </c>
      <c r="U4416" s="1337">
        <v>550984</v>
      </c>
      <c r="V4416" s="1">
        <v>1.2185999999999999</v>
      </c>
      <c r="W4416" s="1337">
        <v>2437.1799999999998</v>
      </c>
      <c r="X4416" s="1">
        <v>13</v>
      </c>
      <c r="Y4416" s="1">
        <v>141</v>
      </c>
      <c r="AA4416" s="1">
        <v>401</v>
      </c>
      <c r="AB4416" s="1337">
        <v>56396</v>
      </c>
    </row>
    <row r="4417" spans="1:28">
      <c r="A4417" s="1336" t="s">
        <v>2098</v>
      </c>
      <c r="B4417" s="2" t="s">
        <v>2241</v>
      </c>
      <c r="C4417" s="1" t="s">
        <v>2237</v>
      </c>
      <c r="D4417" s="1" t="s">
        <v>65</v>
      </c>
      <c r="E4417" s="1">
        <v>130023</v>
      </c>
      <c r="F4417" s="1336" t="s">
        <v>153</v>
      </c>
      <c r="G4417" s="1" t="s">
        <v>32</v>
      </c>
      <c r="H4417" s="1">
        <v>419591</v>
      </c>
      <c r="I4417" s="3">
        <v>42535</v>
      </c>
      <c r="J4417" s="3">
        <v>42523</v>
      </c>
      <c r="K4417" s="3">
        <v>42524</v>
      </c>
      <c r="N4417" s="1" t="s">
        <v>89</v>
      </c>
      <c r="O4417" s="1">
        <v>116760</v>
      </c>
      <c r="P4417" s="1">
        <v>1000</v>
      </c>
      <c r="Q4417" s="1">
        <v>300.62</v>
      </c>
      <c r="R4417" s="1337">
        <v>300620</v>
      </c>
      <c r="S4417" s="4">
        <v>-10685.96</v>
      </c>
      <c r="T4417" s="1">
        <v>275.49200000000002</v>
      </c>
      <c r="U4417" s="1337">
        <v>275492</v>
      </c>
      <c r="V4417" s="1">
        <v>1.2185999999999999</v>
      </c>
      <c r="W4417" s="1337">
        <v>1218.5899999999999</v>
      </c>
      <c r="X4417" s="1">
        <v>13</v>
      </c>
      <c r="Y4417" s="1">
        <v>130</v>
      </c>
      <c r="AA4417" s="1">
        <v>401</v>
      </c>
      <c r="AB4417" s="1337">
        <v>25128</v>
      </c>
    </row>
    <row r="4418" spans="1:28">
      <c r="A4418" s="1336" t="s">
        <v>2098</v>
      </c>
      <c r="B4418" s="2" t="s">
        <v>2241</v>
      </c>
      <c r="C4418" s="1" t="s">
        <v>2237</v>
      </c>
      <c r="D4418" s="1" t="s">
        <v>65</v>
      </c>
      <c r="E4418" s="1">
        <v>130013</v>
      </c>
      <c r="F4418" s="1336" t="s">
        <v>221</v>
      </c>
      <c r="G4418" s="1" t="s">
        <v>32</v>
      </c>
      <c r="H4418" s="1">
        <v>420317</v>
      </c>
      <c r="I4418" s="3">
        <v>42541</v>
      </c>
      <c r="J4418" s="3">
        <v>42538</v>
      </c>
      <c r="K4418" s="3">
        <v>42538</v>
      </c>
      <c r="N4418" s="1" t="s">
        <v>89</v>
      </c>
      <c r="O4418" s="1">
        <v>117285</v>
      </c>
      <c r="P4418" s="1">
        <v>1000</v>
      </c>
      <c r="Q4418" s="1">
        <v>297.61</v>
      </c>
      <c r="R4418" s="1337">
        <v>297610</v>
      </c>
      <c r="S4418" s="4">
        <v>-13695.96</v>
      </c>
      <c r="T4418" s="1">
        <v>275.49200000000002</v>
      </c>
      <c r="U4418" s="1337">
        <v>275492</v>
      </c>
      <c r="V4418" s="1">
        <v>1.2185999999999999</v>
      </c>
      <c r="W4418" s="1337">
        <v>1218.5899999999999</v>
      </c>
      <c r="X4418" s="1">
        <v>13</v>
      </c>
      <c r="Y4418" s="1">
        <v>130</v>
      </c>
      <c r="AA4418" s="1">
        <v>401</v>
      </c>
      <c r="AB4418" s="1337">
        <v>22118</v>
      </c>
    </row>
    <row r="4419" spans="1:28">
      <c r="A4419" s="1336" t="s">
        <v>2098</v>
      </c>
      <c r="B4419" s="2" t="s">
        <v>2241</v>
      </c>
      <c r="C4419" s="1" t="s">
        <v>2237</v>
      </c>
      <c r="D4419" s="1" t="s">
        <v>65</v>
      </c>
      <c r="E4419" s="1">
        <v>130001</v>
      </c>
      <c r="F4419" s="1336" t="s">
        <v>132</v>
      </c>
      <c r="G4419" s="1" t="s">
        <v>32</v>
      </c>
      <c r="H4419" s="1">
        <v>420785</v>
      </c>
      <c r="I4419" s="3">
        <v>42545</v>
      </c>
      <c r="J4419" s="3">
        <v>42528</v>
      </c>
      <c r="K4419" s="3">
        <v>42529</v>
      </c>
      <c r="N4419" s="1" t="s">
        <v>89</v>
      </c>
      <c r="O4419" s="1">
        <v>116933</v>
      </c>
      <c r="P4419" s="1">
        <v>1000</v>
      </c>
      <c r="Q4419" s="1">
        <v>299.45</v>
      </c>
      <c r="R4419" s="1337">
        <v>299450</v>
      </c>
      <c r="S4419" s="4">
        <v>-11855.96</v>
      </c>
      <c r="T4419" s="1">
        <v>275.49200000000002</v>
      </c>
      <c r="U4419" s="1337">
        <v>275492</v>
      </c>
      <c r="V4419" s="1">
        <v>1.2185999999999999</v>
      </c>
      <c r="W4419" s="1337">
        <v>1218.5899999999999</v>
      </c>
      <c r="X4419" s="1">
        <v>13</v>
      </c>
      <c r="Y4419" s="1">
        <v>130</v>
      </c>
      <c r="AA4419" s="1">
        <v>401</v>
      </c>
      <c r="AB4419" s="1337">
        <v>23958</v>
      </c>
    </row>
    <row r="4420" spans="1:28">
      <c r="A4420" s="1336" t="s">
        <v>2098</v>
      </c>
      <c r="B4420" s="2" t="s">
        <v>2241</v>
      </c>
      <c r="C4420" s="1" t="s">
        <v>2237</v>
      </c>
      <c r="D4420" s="1" t="s">
        <v>65</v>
      </c>
      <c r="E4420" s="1">
        <v>130001</v>
      </c>
      <c r="F4420" s="1336" t="s">
        <v>132</v>
      </c>
      <c r="G4420" s="1" t="s">
        <v>32</v>
      </c>
      <c r="H4420" s="1">
        <v>420790</v>
      </c>
      <c r="I4420" s="3">
        <v>42545</v>
      </c>
      <c r="J4420" s="3">
        <v>42530</v>
      </c>
      <c r="K4420" s="3">
        <v>42534</v>
      </c>
      <c r="N4420" s="1" t="s">
        <v>89</v>
      </c>
      <c r="O4420" s="1">
        <v>117089</v>
      </c>
      <c r="P4420" s="1">
        <v>1000</v>
      </c>
      <c r="Q4420" s="1">
        <v>299.45</v>
      </c>
      <c r="R4420" s="1337">
        <v>299450</v>
      </c>
      <c r="S4420" s="4">
        <v>-11855.96</v>
      </c>
      <c r="T4420" s="1">
        <v>275.49200000000002</v>
      </c>
      <c r="U4420" s="1337">
        <v>275492</v>
      </c>
      <c r="V4420" s="1">
        <v>1.2185999999999999</v>
      </c>
      <c r="W4420" s="1337">
        <v>1218.5899999999999</v>
      </c>
      <c r="X4420" s="1">
        <v>13</v>
      </c>
      <c r="Y4420" s="1">
        <v>130</v>
      </c>
      <c r="AA4420" s="1">
        <v>401</v>
      </c>
      <c r="AB4420" s="1337">
        <v>23958</v>
      </c>
    </row>
    <row r="4421" spans="1:28">
      <c r="A4421" s="1336" t="s">
        <v>2098</v>
      </c>
      <c r="B4421" s="2" t="s">
        <v>2242</v>
      </c>
      <c r="C4421" s="1" t="s">
        <v>2237</v>
      </c>
      <c r="D4421" s="1" t="s">
        <v>2243</v>
      </c>
      <c r="E4421" s="1">
        <v>140008</v>
      </c>
      <c r="F4421" s="1336" t="s">
        <v>123</v>
      </c>
      <c r="G4421" s="1" t="s">
        <v>32</v>
      </c>
      <c r="H4421" s="1">
        <v>420967</v>
      </c>
      <c r="I4421" s="3">
        <v>42545</v>
      </c>
      <c r="J4421" s="3">
        <v>42541</v>
      </c>
      <c r="K4421" s="3">
        <v>42541</v>
      </c>
      <c r="L4421" s="1">
        <v>223121</v>
      </c>
      <c r="M4421" s="3">
        <v>42544</v>
      </c>
      <c r="N4421" s="1" t="s">
        <v>89</v>
      </c>
      <c r="O4421" s="1">
        <v>117367</v>
      </c>
      <c r="P4421" s="1">
        <v>1192</v>
      </c>
      <c r="Q4421" s="1">
        <v>299.45</v>
      </c>
      <c r="R4421" s="1337">
        <v>356944.4</v>
      </c>
      <c r="S4421" s="4">
        <v>-14132.3</v>
      </c>
      <c r="T4421" s="1">
        <v>275.49200000000002</v>
      </c>
      <c r="U4421" s="1337">
        <v>328386.46000000002</v>
      </c>
      <c r="V4421" s="1">
        <v>1.2185999999999999</v>
      </c>
      <c r="W4421" s="1337">
        <v>1452.5592999999999</v>
      </c>
      <c r="X4421" s="1">
        <v>13</v>
      </c>
      <c r="Y4421" s="1">
        <v>141</v>
      </c>
      <c r="AA4421" s="1">
        <v>401</v>
      </c>
      <c r="AB4421" s="1337">
        <v>28557.94</v>
      </c>
    </row>
    <row r="4422" spans="1:28">
      <c r="A4422" s="1336" t="s">
        <v>2098</v>
      </c>
      <c r="B4422" s="2" t="s">
        <v>2244</v>
      </c>
      <c r="C4422" s="1" t="s">
        <v>2237</v>
      </c>
      <c r="D4422" s="1" t="s">
        <v>467</v>
      </c>
      <c r="E4422" s="1">
        <v>140083</v>
      </c>
      <c r="F4422" s="1336" t="s">
        <v>117</v>
      </c>
      <c r="G4422" s="1" t="s">
        <v>32</v>
      </c>
      <c r="H4422" s="1">
        <v>419161</v>
      </c>
      <c r="I4422" s="3">
        <v>42531</v>
      </c>
      <c r="J4422" s="3">
        <v>42515</v>
      </c>
      <c r="K4422" s="3">
        <v>42546</v>
      </c>
      <c r="L4422" s="1">
        <v>222227</v>
      </c>
      <c r="M4422" s="3">
        <v>42531</v>
      </c>
      <c r="N4422" s="1" t="s">
        <v>89</v>
      </c>
      <c r="O4422" s="1">
        <v>116470</v>
      </c>
      <c r="P4422" s="1">
        <v>1500</v>
      </c>
      <c r="Q4422" s="1">
        <v>299.45</v>
      </c>
      <c r="R4422" s="1337">
        <v>449175</v>
      </c>
      <c r="S4422" s="4">
        <v>-17783.939999999999</v>
      </c>
      <c r="T4422" s="1">
        <v>275.49200000000002</v>
      </c>
      <c r="U4422" s="1337">
        <v>413238</v>
      </c>
      <c r="V4422" s="1">
        <v>1.2185999999999999</v>
      </c>
      <c r="W4422" s="1337">
        <v>1827.885</v>
      </c>
      <c r="X4422" s="1">
        <v>13</v>
      </c>
      <c r="Y4422" s="1">
        <v>141</v>
      </c>
      <c r="AA4422" s="1">
        <v>401</v>
      </c>
      <c r="AB4422" s="1337">
        <v>35937</v>
      </c>
    </row>
    <row r="4423" spans="1:28">
      <c r="A4423" s="1336" t="s">
        <v>2098</v>
      </c>
      <c r="B4423" s="2" t="s">
        <v>2245</v>
      </c>
      <c r="C4423" s="1" t="s">
        <v>2237</v>
      </c>
      <c r="D4423" s="1" t="s">
        <v>129</v>
      </c>
      <c r="E4423" s="1">
        <v>140008</v>
      </c>
      <c r="F4423" s="1336" t="s">
        <v>123</v>
      </c>
      <c r="G4423" s="1" t="s">
        <v>32</v>
      </c>
      <c r="H4423" s="1">
        <v>419148</v>
      </c>
      <c r="I4423" s="3">
        <v>42531</v>
      </c>
      <c r="J4423" s="3">
        <v>42468</v>
      </c>
      <c r="K4423" s="3">
        <v>42501</v>
      </c>
      <c r="L4423" s="1">
        <v>222231</v>
      </c>
      <c r="M4423" s="3">
        <v>42531</v>
      </c>
      <c r="N4423" s="1" t="s">
        <v>89</v>
      </c>
      <c r="O4423" s="1">
        <v>115262</v>
      </c>
      <c r="P4423" s="1">
        <v>2000</v>
      </c>
      <c r="Q4423" s="1">
        <v>314.06</v>
      </c>
      <c r="R4423" s="1337">
        <v>628120</v>
      </c>
      <c r="S4423" s="4">
        <v>5508.08</v>
      </c>
      <c r="T4423" s="1">
        <v>275.49200000000002</v>
      </c>
      <c r="U4423" s="1337">
        <v>550984</v>
      </c>
      <c r="V4423" s="1">
        <v>1.2185999999999999</v>
      </c>
      <c r="W4423" s="1337">
        <v>2437.1799999999998</v>
      </c>
      <c r="X4423" s="1">
        <v>13</v>
      </c>
      <c r="Y4423" s="1">
        <v>141</v>
      </c>
      <c r="AA4423" s="1">
        <v>401</v>
      </c>
      <c r="AB4423" s="1337">
        <v>77136</v>
      </c>
    </row>
    <row r="4424" spans="1:28">
      <c r="A4424" s="1336" t="s">
        <v>2098</v>
      </c>
      <c r="B4424" s="2" t="s">
        <v>2245</v>
      </c>
      <c r="C4424" s="1" t="s">
        <v>2237</v>
      </c>
      <c r="D4424" s="1" t="s">
        <v>129</v>
      </c>
      <c r="E4424" s="1">
        <v>140008</v>
      </c>
      <c r="F4424" s="1336" t="s">
        <v>123</v>
      </c>
      <c r="G4424" s="1" t="s">
        <v>32</v>
      </c>
      <c r="H4424" s="1">
        <v>419226</v>
      </c>
      <c r="I4424" s="3">
        <v>42531</v>
      </c>
      <c r="J4424" s="3">
        <v>42500</v>
      </c>
      <c r="K4424" s="3">
        <v>42515</v>
      </c>
      <c r="L4424" s="1">
        <v>222233</v>
      </c>
      <c r="M4424" s="3">
        <v>42531</v>
      </c>
      <c r="N4424" s="1" t="s">
        <v>89</v>
      </c>
      <c r="O4424" s="1">
        <v>115937</v>
      </c>
      <c r="P4424" s="1">
        <v>2000</v>
      </c>
      <c r="Q4424" s="1">
        <v>303.69</v>
      </c>
      <c r="R4424" s="1337">
        <v>607380</v>
      </c>
      <c r="S4424" s="4">
        <v>-15231.92</v>
      </c>
      <c r="T4424" s="1">
        <v>275.49200000000002</v>
      </c>
      <c r="U4424" s="1337">
        <v>550984</v>
      </c>
      <c r="V4424" s="1">
        <v>1.2185999999999999</v>
      </c>
      <c r="W4424" s="1337">
        <v>2437.1799999999998</v>
      </c>
      <c r="X4424" s="1">
        <v>13</v>
      </c>
      <c r="Y4424" s="1">
        <v>141</v>
      </c>
      <c r="AA4424" s="1">
        <v>401</v>
      </c>
      <c r="AB4424" s="1337">
        <v>56396</v>
      </c>
    </row>
    <row r="4425" spans="1:28">
      <c r="A4425" s="1336" t="s">
        <v>2098</v>
      </c>
      <c r="B4425" s="2" t="s">
        <v>2245</v>
      </c>
      <c r="C4425" s="1" t="s">
        <v>2237</v>
      </c>
      <c r="D4425" s="1" t="s">
        <v>129</v>
      </c>
      <c r="E4425" s="1">
        <v>140008</v>
      </c>
      <c r="F4425" s="1336" t="s">
        <v>123</v>
      </c>
      <c r="G4425" s="1" t="s">
        <v>32</v>
      </c>
      <c r="H4425" s="1">
        <v>420951</v>
      </c>
      <c r="I4425" s="3">
        <v>42545</v>
      </c>
      <c r="J4425" s="3">
        <v>42522</v>
      </c>
      <c r="K4425" s="3">
        <v>42545</v>
      </c>
      <c r="L4425" s="1">
        <v>223140</v>
      </c>
      <c r="M4425" s="3">
        <v>42545</v>
      </c>
      <c r="N4425" s="1" t="s">
        <v>89</v>
      </c>
      <c r="O4425" s="1">
        <v>116686</v>
      </c>
      <c r="P4425" s="1">
        <v>2000</v>
      </c>
      <c r="Q4425" s="1">
        <v>299.45</v>
      </c>
      <c r="R4425" s="1337">
        <v>598900</v>
      </c>
      <c r="S4425" s="4">
        <v>-23711.919999999998</v>
      </c>
      <c r="T4425" s="1">
        <v>275.49200000000002</v>
      </c>
      <c r="U4425" s="1337">
        <v>550984</v>
      </c>
      <c r="V4425" s="1">
        <v>1.2185999999999999</v>
      </c>
      <c r="W4425" s="1337">
        <v>2437.1799999999998</v>
      </c>
      <c r="X4425" s="1">
        <v>13</v>
      </c>
      <c r="Y4425" s="1">
        <v>141</v>
      </c>
      <c r="AA4425" s="1">
        <v>401</v>
      </c>
      <c r="AB4425" s="1337">
        <v>47916</v>
      </c>
    </row>
    <row r="4426" spans="1:28">
      <c r="A4426" s="1336" t="s">
        <v>2098</v>
      </c>
      <c r="B4426" s="2" t="s">
        <v>2246</v>
      </c>
      <c r="C4426" s="1" t="s">
        <v>2247</v>
      </c>
      <c r="D4426" s="1" t="s">
        <v>76</v>
      </c>
      <c r="E4426" s="1">
        <v>142060</v>
      </c>
      <c r="F4426" s="1336" t="s">
        <v>147</v>
      </c>
      <c r="G4426" s="1" t="s">
        <v>32</v>
      </c>
      <c r="H4426" s="1">
        <v>421434</v>
      </c>
      <c r="I4426" s="3">
        <v>42545</v>
      </c>
      <c r="J4426" s="3">
        <v>42500</v>
      </c>
      <c r="K4426" s="3">
        <v>42531</v>
      </c>
      <c r="N4426" s="1" t="s">
        <v>56</v>
      </c>
      <c r="O4426" s="1">
        <v>6038</v>
      </c>
      <c r="P4426" s="1">
        <v>500</v>
      </c>
      <c r="Q4426" s="1">
        <v>308.92579999999998</v>
      </c>
      <c r="R4426" s="1337">
        <v>154462.9</v>
      </c>
      <c r="S4426" s="4">
        <v>-5574.48</v>
      </c>
      <c r="T4426" s="1">
        <v>283.25200000000001</v>
      </c>
      <c r="U4426" s="1337">
        <v>141626</v>
      </c>
      <c r="V4426" s="1">
        <v>1.2185999999999999</v>
      </c>
      <c r="W4426" s="1336">
        <v>609.29499999999996</v>
      </c>
      <c r="X4426" s="1">
        <v>13</v>
      </c>
      <c r="Y4426" s="1">
        <v>143</v>
      </c>
      <c r="AA4426" s="1">
        <v>401</v>
      </c>
      <c r="AB4426" s="1337">
        <v>12836.9</v>
      </c>
    </row>
    <row r="4427" spans="1:28">
      <c r="A4427" s="1336" t="s">
        <v>2098</v>
      </c>
      <c r="B4427" s="2" t="s">
        <v>2248</v>
      </c>
      <c r="C4427" s="1" t="s">
        <v>2249</v>
      </c>
      <c r="D4427" s="1" t="s">
        <v>76</v>
      </c>
      <c r="E4427" s="1">
        <v>140083</v>
      </c>
      <c r="F4427" s="1336" t="s">
        <v>117</v>
      </c>
      <c r="G4427" s="1" t="s">
        <v>32</v>
      </c>
      <c r="H4427" s="1">
        <v>419376</v>
      </c>
      <c r="I4427" s="3">
        <v>42532</v>
      </c>
      <c r="J4427" s="3">
        <v>42515</v>
      </c>
      <c r="K4427" s="3">
        <v>42546</v>
      </c>
      <c r="L4427" s="1">
        <v>222329</v>
      </c>
      <c r="M4427" s="3">
        <v>42532</v>
      </c>
      <c r="N4427" s="1" t="s">
        <v>89</v>
      </c>
      <c r="O4427" s="1">
        <v>116472</v>
      </c>
      <c r="P4427" s="1">
        <v>500</v>
      </c>
      <c r="Q4427" s="1">
        <v>30.92</v>
      </c>
      <c r="R4427" s="1337">
        <v>15460</v>
      </c>
      <c r="S4427" s="4">
        <v>-2190.6</v>
      </c>
      <c r="T4427" s="1">
        <v>31.24</v>
      </c>
      <c r="U4427" s="1337">
        <v>15620</v>
      </c>
      <c r="V4427" s="1">
        <v>7.1999999999999995E-2</v>
      </c>
      <c r="W4427" s="1336">
        <v>35.984999999999999</v>
      </c>
      <c r="X4427" s="1">
        <v>13</v>
      </c>
      <c r="Y4427" s="1">
        <v>141</v>
      </c>
      <c r="AA4427" s="1">
        <v>401</v>
      </c>
      <c r="AB4427" s="1336">
        <v>-160</v>
      </c>
    </row>
    <row r="4428" spans="1:28">
      <c r="A4428" s="1336" t="s">
        <v>2098</v>
      </c>
      <c r="B4428" s="2" t="s">
        <v>2250</v>
      </c>
      <c r="C4428" s="1" t="s">
        <v>2249</v>
      </c>
      <c r="D4428" s="1" t="s">
        <v>65</v>
      </c>
      <c r="E4428" s="1">
        <v>140083</v>
      </c>
      <c r="F4428" s="1336" t="s">
        <v>117</v>
      </c>
      <c r="G4428" s="1" t="s">
        <v>32</v>
      </c>
      <c r="H4428" s="1">
        <v>419376</v>
      </c>
      <c r="I4428" s="3">
        <v>42532</v>
      </c>
      <c r="J4428" s="3">
        <v>42515</v>
      </c>
      <c r="K4428" s="3">
        <v>42546</v>
      </c>
      <c r="L4428" s="1">
        <v>222329</v>
      </c>
      <c r="M4428" s="3">
        <v>42532</v>
      </c>
      <c r="N4428" s="1" t="s">
        <v>89</v>
      </c>
      <c r="O4428" s="1">
        <v>116472</v>
      </c>
      <c r="P4428" s="1">
        <v>1000</v>
      </c>
      <c r="Q4428" s="1">
        <v>30.92</v>
      </c>
      <c r="R4428" s="1337">
        <v>30920</v>
      </c>
      <c r="S4428" s="4">
        <v>-4381.2</v>
      </c>
      <c r="T4428" s="1">
        <v>31.24</v>
      </c>
      <c r="U4428" s="1337">
        <v>31240</v>
      </c>
      <c r="V4428" s="1">
        <v>7.1999999999999995E-2</v>
      </c>
      <c r="W4428" s="1336">
        <v>71.97</v>
      </c>
      <c r="X4428" s="1">
        <v>13</v>
      </c>
      <c r="Y4428" s="1">
        <v>141</v>
      </c>
      <c r="AA4428" s="1">
        <v>401</v>
      </c>
      <c r="AB4428" s="1336">
        <v>-320</v>
      </c>
    </row>
    <row r="4429" spans="1:28">
      <c r="A4429" s="1336" t="s">
        <v>2098</v>
      </c>
      <c r="B4429" s="2" t="s">
        <v>2250</v>
      </c>
      <c r="C4429" s="1" t="s">
        <v>2249</v>
      </c>
      <c r="D4429" s="1" t="s">
        <v>65</v>
      </c>
      <c r="E4429" s="1">
        <v>140083</v>
      </c>
      <c r="F4429" s="1336" t="s">
        <v>117</v>
      </c>
      <c r="G4429" s="1" t="s">
        <v>32</v>
      </c>
      <c r="H4429" s="1">
        <v>419376</v>
      </c>
      <c r="I4429" s="3">
        <v>42532</v>
      </c>
      <c r="J4429" s="3">
        <v>42515</v>
      </c>
      <c r="K4429" s="3">
        <v>42546</v>
      </c>
      <c r="L4429" s="1">
        <v>222329</v>
      </c>
      <c r="M4429" s="3">
        <v>42532</v>
      </c>
      <c r="N4429" s="1" t="s">
        <v>89</v>
      </c>
      <c r="O4429" s="1">
        <v>116472</v>
      </c>
      <c r="P4429" s="1">
        <v>1000</v>
      </c>
      <c r="Q4429" s="1">
        <v>30.92</v>
      </c>
      <c r="R4429" s="1337">
        <v>30920</v>
      </c>
      <c r="S4429" s="4">
        <v>-4381.2</v>
      </c>
      <c r="T4429" s="1">
        <v>31.24</v>
      </c>
      <c r="U4429" s="1337">
        <v>31240</v>
      </c>
      <c r="V4429" s="1">
        <v>7.1999999999999995E-2</v>
      </c>
      <c r="W4429" s="1336">
        <v>71.97</v>
      </c>
      <c r="X4429" s="1">
        <v>13</v>
      </c>
      <c r="Y4429" s="1">
        <v>141</v>
      </c>
      <c r="AA4429" s="1">
        <v>401</v>
      </c>
      <c r="AB4429" s="1336">
        <v>-320</v>
      </c>
    </row>
    <row r="4430" spans="1:28">
      <c r="A4430" s="1336" t="s">
        <v>2098</v>
      </c>
      <c r="B4430" s="2" t="s">
        <v>2250</v>
      </c>
      <c r="C4430" s="1" t="s">
        <v>2249</v>
      </c>
      <c r="D4430" s="1" t="s">
        <v>65</v>
      </c>
      <c r="E4430" s="1">
        <v>140083</v>
      </c>
      <c r="F4430" s="1336" t="s">
        <v>117</v>
      </c>
      <c r="G4430" s="1" t="s">
        <v>32</v>
      </c>
      <c r="H4430" s="1">
        <v>419694</v>
      </c>
      <c r="I4430" s="3">
        <v>42535</v>
      </c>
      <c r="J4430" s="3">
        <v>42515</v>
      </c>
      <c r="K4430" s="3">
        <v>42546</v>
      </c>
      <c r="L4430" s="1">
        <v>222520</v>
      </c>
      <c r="M4430" s="3">
        <v>42535</v>
      </c>
      <c r="N4430" s="1" t="s">
        <v>89</v>
      </c>
      <c r="O4430" s="1">
        <v>116472</v>
      </c>
      <c r="P4430" s="1">
        <v>1000</v>
      </c>
      <c r="Q4430" s="1">
        <v>30.92</v>
      </c>
      <c r="R4430" s="1337">
        <v>30920</v>
      </c>
      <c r="S4430" s="4">
        <v>-4381.2</v>
      </c>
      <c r="T4430" s="1">
        <v>31.24</v>
      </c>
      <c r="U4430" s="1337">
        <v>31240</v>
      </c>
      <c r="V4430" s="1">
        <v>7.1999999999999995E-2</v>
      </c>
      <c r="W4430" s="1336">
        <v>71.97</v>
      </c>
      <c r="X4430" s="1">
        <v>13</v>
      </c>
      <c r="Y4430" s="1">
        <v>141</v>
      </c>
      <c r="AA4430" s="1">
        <v>401</v>
      </c>
      <c r="AB4430" s="1336">
        <v>-320</v>
      </c>
    </row>
    <row r="4431" spans="1:28">
      <c r="A4431" s="1336" t="s">
        <v>2098</v>
      </c>
      <c r="B4431" s="2" t="s">
        <v>2251</v>
      </c>
      <c r="C4431" s="1" t="s">
        <v>2249</v>
      </c>
      <c r="D4431" s="1" t="s">
        <v>129</v>
      </c>
      <c r="E4431" s="1">
        <v>140083</v>
      </c>
      <c r="F4431" s="1336" t="s">
        <v>117</v>
      </c>
      <c r="G4431" s="1" t="s">
        <v>32</v>
      </c>
      <c r="H4431" s="1">
        <v>419357</v>
      </c>
      <c r="I4431" s="3">
        <v>42532</v>
      </c>
      <c r="J4431" s="3">
        <v>42516</v>
      </c>
      <c r="K4431" s="3">
        <v>42546</v>
      </c>
      <c r="L4431" s="1">
        <v>222306</v>
      </c>
      <c r="M4431" s="3">
        <v>42532</v>
      </c>
      <c r="N4431" s="1" t="s">
        <v>89</v>
      </c>
      <c r="O4431" s="1">
        <v>116504</v>
      </c>
      <c r="P4431" s="1">
        <v>2000</v>
      </c>
      <c r="Q4431" s="1">
        <v>30.92</v>
      </c>
      <c r="R4431" s="1337">
        <v>61840</v>
      </c>
      <c r="S4431" s="4">
        <v>-8762.4</v>
      </c>
      <c r="T4431" s="1">
        <v>31.24</v>
      </c>
      <c r="U4431" s="1337">
        <v>62480</v>
      </c>
      <c r="V4431" s="1">
        <v>7.1999999999999995E-2</v>
      </c>
      <c r="W4431" s="1336">
        <v>143.94</v>
      </c>
      <c r="X4431" s="1">
        <v>13</v>
      </c>
      <c r="Y4431" s="1">
        <v>141</v>
      </c>
      <c r="AA4431" s="1">
        <v>401</v>
      </c>
      <c r="AB4431" s="1336">
        <v>-640</v>
      </c>
    </row>
    <row r="4432" spans="1:28">
      <c r="A4432" s="1336" t="s">
        <v>2098</v>
      </c>
      <c r="B4432" s="2" t="s">
        <v>2251</v>
      </c>
      <c r="C4432" s="1" t="s">
        <v>2249</v>
      </c>
      <c r="D4432" s="1" t="s">
        <v>129</v>
      </c>
      <c r="E4432" s="1">
        <v>140083</v>
      </c>
      <c r="F4432" s="1336" t="s">
        <v>117</v>
      </c>
      <c r="G4432" s="1" t="s">
        <v>32</v>
      </c>
      <c r="H4432" s="1">
        <v>419376</v>
      </c>
      <c r="I4432" s="3">
        <v>42532</v>
      </c>
      <c r="J4432" s="3">
        <v>42515</v>
      </c>
      <c r="K4432" s="3">
        <v>42546</v>
      </c>
      <c r="L4432" s="1">
        <v>222329</v>
      </c>
      <c r="M4432" s="3">
        <v>42532</v>
      </c>
      <c r="N4432" s="1" t="s">
        <v>89</v>
      </c>
      <c r="O4432" s="1">
        <v>116472</v>
      </c>
      <c r="P4432" s="1">
        <v>4000</v>
      </c>
      <c r="Q4432" s="1">
        <v>30.92</v>
      </c>
      <c r="R4432" s="1337">
        <v>123680</v>
      </c>
      <c r="S4432" s="4">
        <v>-17524.8</v>
      </c>
      <c r="T4432" s="1">
        <v>31.24</v>
      </c>
      <c r="U4432" s="1337">
        <v>124960</v>
      </c>
      <c r="V4432" s="1">
        <v>7.1999999999999995E-2</v>
      </c>
      <c r="W4432" s="1336">
        <v>287.88</v>
      </c>
      <c r="X4432" s="1">
        <v>13</v>
      </c>
      <c r="Y4432" s="1">
        <v>141</v>
      </c>
      <c r="AA4432" s="1">
        <v>401</v>
      </c>
      <c r="AB4432" s="1337">
        <v>-1280</v>
      </c>
    </row>
    <row r="4433" spans="1:28">
      <c r="A4433" s="1336" t="s">
        <v>2098</v>
      </c>
      <c r="B4433" s="2" t="s">
        <v>2251</v>
      </c>
      <c r="C4433" s="1" t="s">
        <v>2249</v>
      </c>
      <c r="D4433" s="1" t="s">
        <v>129</v>
      </c>
      <c r="E4433" s="1">
        <v>140083</v>
      </c>
      <c r="F4433" s="1336" t="s">
        <v>117</v>
      </c>
      <c r="G4433" s="1" t="s">
        <v>32</v>
      </c>
      <c r="H4433" s="1">
        <v>419389</v>
      </c>
      <c r="I4433" s="3">
        <v>42532</v>
      </c>
      <c r="J4433" s="3">
        <v>42516</v>
      </c>
      <c r="K4433" s="3">
        <v>42546</v>
      </c>
      <c r="L4433" s="1">
        <v>222320</v>
      </c>
      <c r="M4433" s="3">
        <v>42532</v>
      </c>
      <c r="N4433" s="1" t="s">
        <v>89</v>
      </c>
      <c r="O4433" s="1">
        <v>116504</v>
      </c>
      <c r="P4433" s="1">
        <v>2000</v>
      </c>
      <c r="Q4433" s="1">
        <v>30.92</v>
      </c>
      <c r="R4433" s="1337">
        <v>61840</v>
      </c>
      <c r="S4433" s="4">
        <v>-8762.4</v>
      </c>
      <c r="T4433" s="1">
        <v>31.24</v>
      </c>
      <c r="U4433" s="1337">
        <v>62480</v>
      </c>
      <c r="V4433" s="1">
        <v>7.1999999999999995E-2</v>
      </c>
      <c r="W4433" s="1336">
        <v>143.94</v>
      </c>
      <c r="X4433" s="1">
        <v>13</v>
      </c>
      <c r="Y4433" s="1">
        <v>141</v>
      </c>
      <c r="AA4433" s="1">
        <v>401</v>
      </c>
      <c r="AB4433" s="1336">
        <v>-640</v>
      </c>
    </row>
    <row r="4434" spans="1:28">
      <c r="A4434" s="1336" t="s">
        <v>2098</v>
      </c>
      <c r="B4434" s="2" t="s">
        <v>2251</v>
      </c>
      <c r="C4434" s="1" t="s">
        <v>2249</v>
      </c>
      <c r="D4434" s="1" t="s">
        <v>129</v>
      </c>
      <c r="E4434" s="1">
        <v>130023</v>
      </c>
      <c r="F4434" s="1336" t="s">
        <v>153</v>
      </c>
      <c r="G4434" s="1" t="s">
        <v>32</v>
      </c>
      <c r="H4434" s="1">
        <v>419978</v>
      </c>
      <c r="I4434" s="3">
        <v>42538</v>
      </c>
      <c r="J4434" s="3">
        <v>42523</v>
      </c>
      <c r="K4434" s="3">
        <v>42546</v>
      </c>
      <c r="N4434" s="1" t="s">
        <v>89</v>
      </c>
      <c r="O4434" s="1">
        <v>116752</v>
      </c>
      <c r="P4434" s="1">
        <v>2000</v>
      </c>
      <c r="Q4434" s="1">
        <v>31.04</v>
      </c>
      <c r="R4434" s="1337">
        <v>62080</v>
      </c>
      <c r="S4434" s="4">
        <v>-8522.4</v>
      </c>
      <c r="T4434" s="1">
        <v>31.24</v>
      </c>
      <c r="U4434" s="1337">
        <v>62480</v>
      </c>
      <c r="V4434" s="1">
        <v>7.1999999999999995E-2</v>
      </c>
      <c r="W4434" s="1336">
        <v>143.94</v>
      </c>
      <c r="X4434" s="1">
        <v>13</v>
      </c>
      <c r="Y4434" s="1">
        <v>130</v>
      </c>
      <c r="AA4434" s="1">
        <v>401</v>
      </c>
      <c r="AB4434" s="1336">
        <v>-400</v>
      </c>
    </row>
    <row r="4435" spans="1:28">
      <c r="A4435" s="1336" t="s">
        <v>2098</v>
      </c>
      <c r="B4435" s="2" t="s">
        <v>2252</v>
      </c>
      <c r="C4435" s="1" t="s">
        <v>2249</v>
      </c>
      <c r="D4435" s="1" t="s">
        <v>2253</v>
      </c>
      <c r="E4435" s="1">
        <v>140083</v>
      </c>
      <c r="F4435" s="1336" t="s">
        <v>117</v>
      </c>
      <c r="G4435" s="1" t="s">
        <v>32</v>
      </c>
      <c r="H4435" s="1">
        <v>419357</v>
      </c>
      <c r="I4435" s="3">
        <v>42532</v>
      </c>
      <c r="J4435" s="3">
        <v>42516</v>
      </c>
      <c r="K4435" s="3">
        <v>42546</v>
      </c>
      <c r="L4435" s="1">
        <v>222306</v>
      </c>
      <c r="M4435" s="3">
        <v>42532</v>
      </c>
      <c r="N4435" s="1" t="s">
        <v>89</v>
      </c>
      <c r="O4435" s="1">
        <v>116504</v>
      </c>
      <c r="P4435" s="1">
        <v>2757</v>
      </c>
      <c r="Q4435" s="1">
        <v>30.92</v>
      </c>
      <c r="R4435" s="1337">
        <v>85246.44</v>
      </c>
      <c r="S4435" s="4">
        <v>-12078.97</v>
      </c>
      <c r="T4435" s="1">
        <v>31.24</v>
      </c>
      <c r="U4435" s="1337">
        <v>86128.68</v>
      </c>
      <c r="V4435" s="1">
        <v>7.1999999999999995E-2</v>
      </c>
      <c r="W4435" s="1336">
        <v>198.4213</v>
      </c>
      <c r="X4435" s="1">
        <v>13</v>
      </c>
      <c r="Y4435" s="1">
        <v>141</v>
      </c>
      <c r="AA4435" s="1">
        <v>401</v>
      </c>
      <c r="AB4435" s="1336">
        <v>-882.24</v>
      </c>
    </row>
    <row r="4436" spans="1:28">
      <c r="A4436" s="1336" t="s">
        <v>2098</v>
      </c>
      <c r="B4436" s="2" t="s">
        <v>2254</v>
      </c>
      <c r="C4436" s="1" t="s">
        <v>2255</v>
      </c>
      <c r="D4436" s="1" t="s">
        <v>2256</v>
      </c>
      <c r="E4436" s="1">
        <v>140083</v>
      </c>
      <c r="F4436" s="1336" t="s">
        <v>117</v>
      </c>
      <c r="G4436" s="1" t="s">
        <v>32</v>
      </c>
      <c r="H4436" s="1">
        <v>419710</v>
      </c>
      <c r="I4436" s="3">
        <v>42535</v>
      </c>
      <c r="J4436" s="3">
        <v>42522</v>
      </c>
      <c r="K4436" s="3">
        <v>42546</v>
      </c>
      <c r="L4436" s="1">
        <v>222525</v>
      </c>
      <c r="M4436" s="3">
        <v>42535</v>
      </c>
      <c r="N4436" s="1" t="s">
        <v>89</v>
      </c>
      <c r="O4436" s="1">
        <v>116708</v>
      </c>
      <c r="P4436" s="1">
        <v>990</v>
      </c>
      <c r="Q4436" s="1">
        <v>39.79</v>
      </c>
      <c r="R4436" s="1337">
        <v>39392.1</v>
      </c>
      <c r="S4436" s="4">
        <v>-4864.79</v>
      </c>
      <c r="T4436" s="1">
        <v>39.561</v>
      </c>
      <c r="U4436" s="1337">
        <v>39165.39</v>
      </c>
      <c r="V4436" s="1">
        <v>0.108</v>
      </c>
      <c r="W4436" s="1336">
        <v>106.88039999999999</v>
      </c>
      <c r="X4436" s="1">
        <v>13</v>
      </c>
      <c r="Y4436" s="1">
        <v>141</v>
      </c>
      <c r="AA4436" s="1">
        <v>401</v>
      </c>
      <c r="AB4436" s="1336">
        <v>226.71</v>
      </c>
    </row>
    <row r="4437" spans="1:28">
      <c r="A4437" s="1336" t="s">
        <v>2098</v>
      </c>
      <c r="B4437" s="2" t="s">
        <v>2257</v>
      </c>
      <c r="C4437" s="1" t="s">
        <v>2255</v>
      </c>
      <c r="D4437" s="1" t="s">
        <v>65</v>
      </c>
      <c r="E4437" s="1">
        <v>140083</v>
      </c>
      <c r="F4437" s="1336" t="s">
        <v>117</v>
      </c>
      <c r="G4437" s="1" t="s">
        <v>32</v>
      </c>
      <c r="H4437" s="1">
        <v>419350</v>
      </c>
      <c r="I4437" s="3">
        <v>42532</v>
      </c>
      <c r="J4437" s="3">
        <v>42515</v>
      </c>
      <c r="K4437" s="3">
        <v>42546</v>
      </c>
      <c r="L4437" s="1">
        <v>222325</v>
      </c>
      <c r="M4437" s="3">
        <v>42532</v>
      </c>
      <c r="N4437" s="1" t="s">
        <v>89</v>
      </c>
      <c r="O4437" s="1">
        <v>116472</v>
      </c>
      <c r="P4437" s="1">
        <v>1000</v>
      </c>
      <c r="Q4437" s="1">
        <v>39.79</v>
      </c>
      <c r="R4437" s="1337">
        <v>39790</v>
      </c>
      <c r="S4437" s="4">
        <v>-4913.93</v>
      </c>
      <c r="T4437" s="1">
        <v>39.561</v>
      </c>
      <c r="U4437" s="1337">
        <v>39561</v>
      </c>
      <c r="V4437" s="1">
        <v>0.108</v>
      </c>
      <c r="W4437" s="1336">
        <v>107.96</v>
      </c>
      <c r="X4437" s="1">
        <v>13</v>
      </c>
      <c r="Y4437" s="1">
        <v>141</v>
      </c>
      <c r="AA4437" s="1">
        <v>401</v>
      </c>
      <c r="AB4437" s="1336">
        <v>229</v>
      </c>
    </row>
    <row r="4438" spans="1:28">
      <c r="A4438" s="1336" t="s">
        <v>2098</v>
      </c>
      <c r="B4438" s="2" t="s">
        <v>2257</v>
      </c>
      <c r="C4438" s="1" t="s">
        <v>2255</v>
      </c>
      <c r="D4438" s="1" t="s">
        <v>65</v>
      </c>
      <c r="E4438" s="1">
        <v>140083</v>
      </c>
      <c r="F4438" s="1336" t="s">
        <v>117</v>
      </c>
      <c r="G4438" s="1" t="s">
        <v>32</v>
      </c>
      <c r="H4438" s="1">
        <v>419359</v>
      </c>
      <c r="I4438" s="3">
        <v>42532</v>
      </c>
      <c r="J4438" s="3">
        <v>42522</v>
      </c>
      <c r="K4438" s="3">
        <v>42546</v>
      </c>
      <c r="L4438" s="1">
        <v>222314</v>
      </c>
      <c r="M4438" s="3">
        <v>42532</v>
      </c>
      <c r="N4438" s="1" t="s">
        <v>89</v>
      </c>
      <c r="O4438" s="1">
        <v>116705</v>
      </c>
      <c r="P4438" s="1">
        <v>2000</v>
      </c>
      <c r="Q4438" s="1">
        <v>39.79</v>
      </c>
      <c r="R4438" s="1337">
        <v>79580</v>
      </c>
      <c r="S4438" s="4">
        <v>-9827.86</v>
      </c>
      <c r="T4438" s="1">
        <v>39.561</v>
      </c>
      <c r="U4438" s="1337">
        <v>79122</v>
      </c>
      <c r="V4438" s="1">
        <v>0.108</v>
      </c>
      <c r="W4438" s="1336">
        <v>215.92</v>
      </c>
      <c r="X4438" s="1">
        <v>13</v>
      </c>
      <c r="Y4438" s="1">
        <v>141</v>
      </c>
      <c r="AA4438" s="1">
        <v>401</v>
      </c>
      <c r="AB4438" s="1336">
        <v>458</v>
      </c>
    </row>
    <row r="4439" spans="1:28">
      <c r="A4439" s="1336" t="s">
        <v>2098</v>
      </c>
      <c r="B4439" s="2" t="s">
        <v>2257</v>
      </c>
      <c r="C4439" s="1" t="s">
        <v>2255</v>
      </c>
      <c r="D4439" s="1" t="s">
        <v>65</v>
      </c>
      <c r="E4439" s="1">
        <v>140083</v>
      </c>
      <c r="F4439" s="1336" t="s">
        <v>117</v>
      </c>
      <c r="G4439" s="1" t="s">
        <v>32</v>
      </c>
      <c r="H4439" s="1">
        <v>419749</v>
      </c>
      <c r="I4439" s="3">
        <v>42535</v>
      </c>
      <c r="J4439" s="3">
        <v>42522</v>
      </c>
      <c r="K4439" s="3">
        <v>42546</v>
      </c>
      <c r="L4439" s="1">
        <v>222456</v>
      </c>
      <c r="M4439" s="3">
        <v>42534</v>
      </c>
      <c r="N4439" s="1" t="s">
        <v>89</v>
      </c>
      <c r="O4439" s="1">
        <v>116705</v>
      </c>
      <c r="P4439" s="1">
        <v>2000</v>
      </c>
      <c r="Q4439" s="1">
        <v>39.79</v>
      </c>
      <c r="R4439" s="1337">
        <v>79580</v>
      </c>
      <c r="S4439" s="4">
        <v>-9827.86</v>
      </c>
      <c r="T4439" s="1">
        <v>39.561</v>
      </c>
      <c r="U4439" s="1337">
        <v>79122</v>
      </c>
      <c r="V4439" s="1">
        <v>0.108</v>
      </c>
      <c r="W4439" s="1336">
        <v>215.92</v>
      </c>
      <c r="X4439" s="1">
        <v>13</v>
      </c>
      <c r="Y4439" s="1">
        <v>141</v>
      </c>
      <c r="AA4439" s="1">
        <v>401</v>
      </c>
      <c r="AB4439" s="1336">
        <v>458</v>
      </c>
    </row>
    <row r="4440" spans="1:28">
      <c r="A4440" s="1336" t="s">
        <v>2098</v>
      </c>
      <c r="B4440" s="2" t="s">
        <v>2258</v>
      </c>
      <c r="C4440" s="1" t="s">
        <v>2255</v>
      </c>
      <c r="D4440" s="1" t="s">
        <v>129</v>
      </c>
      <c r="E4440" s="1">
        <v>140083</v>
      </c>
      <c r="F4440" s="1336" t="s">
        <v>117</v>
      </c>
      <c r="G4440" s="1" t="s">
        <v>32</v>
      </c>
      <c r="H4440" s="1">
        <v>419350</v>
      </c>
      <c r="I4440" s="3">
        <v>42532</v>
      </c>
      <c r="J4440" s="3">
        <v>42515</v>
      </c>
      <c r="K4440" s="3">
        <v>42546</v>
      </c>
      <c r="L4440" s="1">
        <v>222325</v>
      </c>
      <c r="M4440" s="3">
        <v>42532</v>
      </c>
      <c r="N4440" s="1" t="s">
        <v>89</v>
      </c>
      <c r="O4440" s="1">
        <v>116472</v>
      </c>
      <c r="P4440" s="1">
        <v>2000</v>
      </c>
      <c r="Q4440" s="1">
        <v>39.79</v>
      </c>
      <c r="R4440" s="1337">
        <v>79580</v>
      </c>
      <c r="S4440" s="4">
        <v>-9827.86</v>
      </c>
      <c r="T4440" s="1">
        <v>39.561</v>
      </c>
      <c r="U4440" s="1337">
        <v>79122</v>
      </c>
      <c r="V4440" s="1">
        <v>0.108</v>
      </c>
      <c r="W4440" s="1336">
        <v>215.92</v>
      </c>
      <c r="X4440" s="1">
        <v>13</v>
      </c>
      <c r="Y4440" s="1">
        <v>141</v>
      </c>
      <c r="AA4440" s="1">
        <v>401</v>
      </c>
      <c r="AB4440" s="1336">
        <v>458</v>
      </c>
    </row>
    <row r="4441" spans="1:28">
      <c r="A4441" s="1336" t="s">
        <v>2098</v>
      </c>
      <c r="B4441" s="2" t="s">
        <v>2258</v>
      </c>
      <c r="C4441" s="1" t="s">
        <v>2255</v>
      </c>
      <c r="D4441" s="1" t="s">
        <v>129</v>
      </c>
      <c r="E4441" s="1">
        <v>140083</v>
      </c>
      <c r="F4441" s="1336" t="s">
        <v>117</v>
      </c>
      <c r="G4441" s="1" t="s">
        <v>32</v>
      </c>
      <c r="H4441" s="1">
        <v>419359</v>
      </c>
      <c r="I4441" s="3">
        <v>42532</v>
      </c>
      <c r="J4441" s="3">
        <v>42522</v>
      </c>
      <c r="K4441" s="3">
        <v>42546</v>
      </c>
      <c r="L4441" s="1">
        <v>222314</v>
      </c>
      <c r="M4441" s="3">
        <v>42532</v>
      </c>
      <c r="N4441" s="1" t="s">
        <v>89</v>
      </c>
      <c r="O4441" s="1">
        <v>116705</v>
      </c>
      <c r="P4441" s="1">
        <v>2000</v>
      </c>
      <c r="Q4441" s="1">
        <v>39.79</v>
      </c>
      <c r="R4441" s="1337">
        <v>79580</v>
      </c>
      <c r="S4441" s="4">
        <v>-9827.86</v>
      </c>
      <c r="T4441" s="1">
        <v>39.561</v>
      </c>
      <c r="U4441" s="1337">
        <v>79122</v>
      </c>
      <c r="V4441" s="1">
        <v>0.108</v>
      </c>
      <c r="W4441" s="1336">
        <v>215.92</v>
      </c>
      <c r="X4441" s="1">
        <v>13</v>
      </c>
      <c r="Y4441" s="1">
        <v>141</v>
      </c>
      <c r="AA4441" s="1">
        <v>401</v>
      </c>
      <c r="AB4441" s="1336">
        <v>458</v>
      </c>
    </row>
    <row r="4442" spans="1:28">
      <c r="A4442" s="1336" t="s">
        <v>2098</v>
      </c>
      <c r="B4442" s="2" t="s">
        <v>2258</v>
      </c>
      <c r="C4442" s="1" t="s">
        <v>2255</v>
      </c>
      <c r="D4442" s="1" t="s">
        <v>129</v>
      </c>
      <c r="E4442" s="1">
        <v>140083</v>
      </c>
      <c r="F4442" s="1336" t="s">
        <v>117</v>
      </c>
      <c r="G4442" s="1" t="s">
        <v>32</v>
      </c>
      <c r="H4442" s="1">
        <v>419399</v>
      </c>
      <c r="I4442" s="3">
        <v>42532</v>
      </c>
      <c r="J4442" s="3">
        <v>42516</v>
      </c>
      <c r="K4442" s="3">
        <v>42546</v>
      </c>
      <c r="L4442" s="1">
        <v>222343</v>
      </c>
      <c r="M4442" s="3">
        <v>42532</v>
      </c>
      <c r="N4442" s="1" t="s">
        <v>89</v>
      </c>
      <c r="O4442" s="1">
        <v>116504</v>
      </c>
      <c r="P4442" s="1">
        <v>2000</v>
      </c>
      <c r="Q4442" s="1">
        <v>39.79</v>
      </c>
      <c r="R4442" s="1337">
        <v>79580</v>
      </c>
      <c r="S4442" s="4">
        <v>-9827.86</v>
      </c>
      <c r="T4442" s="1">
        <v>39.561</v>
      </c>
      <c r="U4442" s="1337">
        <v>79122</v>
      </c>
      <c r="V4442" s="1">
        <v>0.108</v>
      </c>
      <c r="W4442" s="1336">
        <v>215.92</v>
      </c>
      <c r="X4442" s="1">
        <v>13</v>
      </c>
      <c r="Y4442" s="1">
        <v>141</v>
      </c>
      <c r="AA4442" s="1">
        <v>401</v>
      </c>
      <c r="AB4442" s="1336">
        <v>458</v>
      </c>
    </row>
    <row r="4443" spans="1:28">
      <c r="A4443" s="1336" t="s">
        <v>2098</v>
      </c>
      <c r="B4443" s="2" t="s">
        <v>2258</v>
      </c>
      <c r="C4443" s="1" t="s">
        <v>2255</v>
      </c>
      <c r="D4443" s="1" t="s">
        <v>129</v>
      </c>
      <c r="E4443" s="1">
        <v>140083</v>
      </c>
      <c r="F4443" s="1336" t="s">
        <v>117</v>
      </c>
      <c r="G4443" s="1" t="s">
        <v>32</v>
      </c>
      <c r="H4443" s="1">
        <v>419829</v>
      </c>
      <c r="I4443" s="3">
        <v>42536</v>
      </c>
      <c r="J4443" s="3">
        <v>42522</v>
      </c>
      <c r="K4443" s="3">
        <v>42546</v>
      </c>
      <c r="L4443" s="1">
        <v>222560</v>
      </c>
      <c r="M4443" s="3">
        <v>42536</v>
      </c>
      <c r="N4443" s="1" t="s">
        <v>89</v>
      </c>
      <c r="O4443" s="1">
        <v>116705</v>
      </c>
      <c r="P4443" s="1">
        <v>2000</v>
      </c>
      <c r="Q4443" s="1">
        <v>39.79</v>
      </c>
      <c r="R4443" s="1337">
        <v>79580</v>
      </c>
      <c r="S4443" s="4">
        <v>-9827.86</v>
      </c>
      <c r="T4443" s="1">
        <v>39.561</v>
      </c>
      <c r="U4443" s="1337">
        <v>79122</v>
      </c>
      <c r="V4443" s="1">
        <v>0.108</v>
      </c>
      <c r="W4443" s="1336">
        <v>215.92</v>
      </c>
      <c r="X4443" s="1">
        <v>13</v>
      </c>
      <c r="Y4443" s="1">
        <v>141</v>
      </c>
      <c r="AA4443" s="1">
        <v>401</v>
      </c>
      <c r="AB4443" s="1336">
        <v>458</v>
      </c>
    </row>
    <row r="4444" spans="1:28">
      <c r="A4444" s="1336" t="s">
        <v>2098</v>
      </c>
      <c r="B4444" s="2" t="s">
        <v>2259</v>
      </c>
      <c r="C4444" s="1" t="s">
        <v>2260</v>
      </c>
      <c r="D4444" s="1" t="s">
        <v>116</v>
      </c>
      <c r="E4444" s="1">
        <v>140083</v>
      </c>
      <c r="F4444" s="1336" t="s">
        <v>117</v>
      </c>
      <c r="G4444" s="1" t="s">
        <v>32</v>
      </c>
      <c r="H4444" s="1">
        <v>419347</v>
      </c>
      <c r="I4444" s="3">
        <v>42532</v>
      </c>
      <c r="J4444" s="3">
        <v>42515</v>
      </c>
      <c r="K4444" s="3">
        <v>42536</v>
      </c>
      <c r="L4444" s="1">
        <v>222335</v>
      </c>
      <c r="M4444" s="3">
        <v>42532</v>
      </c>
      <c r="N4444" s="1" t="s">
        <v>89</v>
      </c>
      <c r="O4444" s="1">
        <v>116464</v>
      </c>
      <c r="P4444" s="1">
        <v>400</v>
      </c>
      <c r="Q4444" s="1">
        <v>49.61</v>
      </c>
      <c r="R4444" s="1337">
        <v>19844</v>
      </c>
      <c r="S4444" s="4">
        <v>-2671.93</v>
      </c>
      <c r="T4444" s="1">
        <v>49.814</v>
      </c>
      <c r="U4444" s="1337">
        <v>19925.599999999999</v>
      </c>
      <c r="V4444" s="1">
        <v>0.14410000000000001</v>
      </c>
      <c r="W4444" s="1336">
        <v>57.636000000000003</v>
      </c>
      <c r="X4444" s="1">
        <v>13</v>
      </c>
      <c r="Y4444" s="1">
        <v>141</v>
      </c>
      <c r="AA4444" s="1">
        <v>401</v>
      </c>
      <c r="AB4444" s="1336">
        <v>-81.599999999999994</v>
      </c>
    </row>
    <row r="4445" spans="1:28">
      <c r="A4445" s="1336" t="s">
        <v>2098</v>
      </c>
      <c r="B4445" s="2" t="s">
        <v>2259</v>
      </c>
      <c r="C4445" s="1" t="s">
        <v>2260</v>
      </c>
      <c r="D4445" s="1" t="s">
        <v>116</v>
      </c>
      <c r="E4445" s="1">
        <v>140083</v>
      </c>
      <c r="F4445" s="1336" t="s">
        <v>117</v>
      </c>
      <c r="G4445" s="1" t="s">
        <v>32</v>
      </c>
      <c r="H4445" s="1">
        <v>419693</v>
      </c>
      <c r="I4445" s="3">
        <v>42535</v>
      </c>
      <c r="J4445" s="3">
        <v>42515</v>
      </c>
      <c r="K4445" s="3">
        <v>42536</v>
      </c>
      <c r="L4445" s="1">
        <v>222464</v>
      </c>
      <c r="M4445" s="3">
        <v>42534</v>
      </c>
      <c r="N4445" s="1" t="s">
        <v>89</v>
      </c>
      <c r="O4445" s="1">
        <v>116464</v>
      </c>
      <c r="P4445" s="1">
        <v>100</v>
      </c>
      <c r="Q4445" s="1">
        <v>49.61</v>
      </c>
      <c r="R4445" s="1337">
        <v>4961</v>
      </c>
      <c r="S4445" s="1">
        <v>-667.98</v>
      </c>
      <c r="T4445" s="1">
        <v>49.814</v>
      </c>
      <c r="U4445" s="1337">
        <v>4981.3999999999996</v>
      </c>
      <c r="V4445" s="1">
        <v>0.14410000000000001</v>
      </c>
      <c r="W4445" s="1336">
        <v>14.409000000000001</v>
      </c>
      <c r="X4445" s="1">
        <v>13</v>
      </c>
      <c r="Y4445" s="1">
        <v>141</v>
      </c>
      <c r="AA4445" s="1">
        <v>401</v>
      </c>
      <c r="AB4445" s="1336">
        <v>-20.399999999999999</v>
      </c>
    </row>
    <row r="4446" spans="1:28">
      <c r="A4446" s="1336" t="s">
        <v>2098</v>
      </c>
      <c r="B4446" s="2" t="s">
        <v>2261</v>
      </c>
      <c r="C4446" s="1" t="s">
        <v>2260</v>
      </c>
      <c r="D4446" s="1" t="s">
        <v>1000</v>
      </c>
      <c r="E4446" s="1">
        <v>140083</v>
      </c>
      <c r="F4446" s="1336" t="s">
        <v>117</v>
      </c>
      <c r="G4446" s="1" t="s">
        <v>32</v>
      </c>
      <c r="H4446" s="1">
        <v>420132</v>
      </c>
      <c r="I4446" s="3">
        <v>42538</v>
      </c>
      <c r="J4446" s="3">
        <v>42517</v>
      </c>
      <c r="K4446" s="3">
        <v>42536</v>
      </c>
      <c r="L4446" s="1">
        <v>222770</v>
      </c>
      <c r="M4446" s="3">
        <v>42537</v>
      </c>
      <c r="N4446" s="1" t="s">
        <v>89</v>
      </c>
      <c r="O4446" s="1">
        <v>116551</v>
      </c>
      <c r="P4446" s="1">
        <v>400</v>
      </c>
      <c r="Q4446" s="1">
        <v>48.4</v>
      </c>
      <c r="R4446" s="1337">
        <v>19360</v>
      </c>
      <c r="S4446" s="4">
        <v>-3155.93</v>
      </c>
      <c r="T4446" s="1">
        <v>49.814</v>
      </c>
      <c r="U4446" s="1337">
        <v>19925.599999999999</v>
      </c>
      <c r="V4446" s="1">
        <v>0.14410000000000001</v>
      </c>
      <c r="W4446" s="1336">
        <v>57.636000000000003</v>
      </c>
      <c r="X4446" s="1">
        <v>13</v>
      </c>
      <c r="Y4446" s="1">
        <v>141</v>
      </c>
      <c r="AA4446" s="1">
        <v>401</v>
      </c>
      <c r="AB4446" s="1336">
        <v>-565.6</v>
      </c>
    </row>
    <row r="4447" spans="1:28">
      <c r="A4447" s="1336" t="s">
        <v>2098</v>
      </c>
      <c r="B4447" s="2" t="s">
        <v>2262</v>
      </c>
      <c r="C4447" s="1" t="s">
        <v>2260</v>
      </c>
      <c r="D4447" s="1" t="s">
        <v>692</v>
      </c>
      <c r="E4447" s="1">
        <v>140083</v>
      </c>
      <c r="F4447" s="1336" t="s">
        <v>117</v>
      </c>
      <c r="G4447" s="1" t="s">
        <v>32</v>
      </c>
      <c r="H4447" s="1">
        <v>419698</v>
      </c>
      <c r="I4447" s="3">
        <v>42535</v>
      </c>
      <c r="J4447" s="3">
        <v>42517</v>
      </c>
      <c r="K4447" s="3">
        <v>42546</v>
      </c>
      <c r="L4447" s="1">
        <v>222514</v>
      </c>
      <c r="M4447" s="3">
        <v>42535</v>
      </c>
      <c r="N4447" s="1" t="s">
        <v>89</v>
      </c>
      <c r="O4447" s="1">
        <v>116554</v>
      </c>
      <c r="P4447" s="1">
        <v>800</v>
      </c>
      <c r="Q4447" s="1">
        <v>49.61</v>
      </c>
      <c r="R4447" s="1337">
        <v>39688</v>
      </c>
      <c r="S4447" s="4">
        <v>-5343.86</v>
      </c>
      <c r="T4447" s="1">
        <v>49.814</v>
      </c>
      <c r="U4447" s="1337">
        <v>39851.199999999997</v>
      </c>
      <c r="V4447" s="1">
        <v>0.14410000000000001</v>
      </c>
      <c r="W4447" s="1336">
        <v>115.27200000000001</v>
      </c>
      <c r="X4447" s="1">
        <v>13</v>
      </c>
      <c r="Y4447" s="1">
        <v>141</v>
      </c>
      <c r="AA4447" s="1">
        <v>401</v>
      </c>
      <c r="AB4447" s="1336">
        <v>-163.19999999999999</v>
      </c>
    </row>
    <row r="4448" spans="1:28">
      <c r="A4448" s="1336" t="s">
        <v>2098</v>
      </c>
      <c r="B4448" s="2" t="s">
        <v>2263</v>
      </c>
      <c r="C4448" s="1" t="s">
        <v>2260</v>
      </c>
      <c r="D4448" s="1" t="s">
        <v>65</v>
      </c>
      <c r="E4448" s="1">
        <v>140083</v>
      </c>
      <c r="F4448" s="1336" t="s">
        <v>117</v>
      </c>
      <c r="G4448" s="1" t="s">
        <v>32</v>
      </c>
      <c r="H4448" s="1">
        <v>419373</v>
      </c>
      <c r="I4448" s="3">
        <v>42532</v>
      </c>
      <c r="J4448" s="3">
        <v>42515</v>
      </c>
      <c r="K4448" s="3">
        <v>42536</v>
      </c>
      <c r="L4448" s="1">
        <v>222337</v>
      </c>
      <c r="M4448" s="3">
        <v>42532</v>
      </c>
      <c r="N4448" s="1" t="s">
        <v>89</v>
      </c>
      <c r="O4448" s="1">
        <v>116464</v>
      </c>
      <c r="P4448" s="1">
        <v>2000</v>
      </c>
      <c r="Q4448" s="1">
        <v>49.61</v>
      </c>
      <c r="R4448" s="1337">
        <v>99220</v>
      </c>
      <c r="S4448" s="4">
        <v>-13359.64</v>
      </c>
      <c r="T4448" s="1">
        <v>49.814</v>
      </c>
      <c r="U4448" s="1337">
        <v>99628</v>
      </c>
      <c r="V4448" s="1">
        <v>0.14410000000000001</v>
      </c>
      <c r="W4448" s="1336">
        <v>288.18</v>
      </c>
      <c r="X4448" s="1">
        <v>13</v>
      </c>
      <c r="Y4448" s="1">
        <v>141</v>
      </c>
      <c r="AA4448" s="1">
        <v>401</v>
      </c>
      <c r="AB4448" s="1336">
        <v>-408</v>
      </c>
    </row>
    <row r="4449" spans="1:28">
      <c r="A4449" s="1336" t="s">
        <v>2098</v>
      </c>
      <c r="B4449" s="2" t="s">
        <v>2263</v>
      </c>
      <c r="C4449" s="1" t="s">
        <v>2260</v>
      </c>
      <c r="D4449" s="1" t="s">
        <v>65</v>
      </c>
      <c r="E4449" s="1">
        <v>140083</v>
      </c>
      <c r="F4449" s="1336" t="s">
        <v>117</v>
      </c>
      <c r="G4449" s="1" t="s">
        <v>32</v>
      </c>
      <c r="H4449" s="1">
        <v>419709</v>
      </c>
      <c r="I4449" s="3">
        <v>42535</v>
      </c>
      <c r="J4449" s="3">
        <v>42522</v>
      </c>
      <c r="K4449" s="3">
        <v>42546</v>
      </c>
      <c r="L4449" s="1">
        <v>222454</v>
      </c>
      <c r="M4449" s="3">
        <v>42534</v>
      </c>
      <c r="N4449" s="1" t="s">
        <v>89</v>
      </c>
      <c r="O4449" s="1">
        <v>116705</v>
      </c>
      <c r="P4449" s="1">
        <v>2000</v>
      </c>
      <c r="Q4449" s="1">
        <v>49.61</v>
      </c>
      <c r="R4449" s="1337">
        <v>99220</v>
      </c>
      <c r="S4449" s="4">
        <v>-13359.64</v>
      </c>
      <c r="T4449" s="1">
        <v>49.814</v>
      </c>
      <c r="U4449" s="1337">
        <v>99628</v>
      </c>
      <c r="V4449" s="1">
        <v>0.14410000000000001</v>
      </c>
      <c r="W4449" s="1336">
        <v>288.18</v>
      </c>
      <c r="X4449" s="1">
        <v>13</v>
      </c>
      <c r="Y4449" s="1">
        <v>141</v>
      </c>
      <c r="AA4449" s="1">
        <v>401</v>
      </c>
      <c r="AB4449" s="1336">
        <v>-408</v>
      </c>
    </row>
    <row r="4450" spans="1:28">
      <c r="A4450" s="1336" t="s">
        <v>2098</v>
      </c>
      <c r="B4450" s="2" t="s">
        <v>2263</v>
      </c>
      <c r="C4450" s="1" t="s">
        <v>2260</v>
      </c>
      <c r="D4450" s="1" t="s">
        <v>65</v>
      </c>
      <c r="E4450" s="1">
        <v>130023</v>
      </c>
      <c r="F4450" s="1336" t="s">
        <v>153</v>
      </c>
      <c r="G4450" s="1" t="s">
        <v>32</v>
      </c>
      <c r="H4450" s="1">
        <v>419935</v>
      </c>
      <c r="I4450" s="3">
        <v>42537</v>
      </c>
      <c r="J4450" s="3">
        <v>42523</v>
      </c>
      <c r="K4450" s="3">
        <v>42546</v>
      </c>
      <c r="N4450" s="1" t="s">
        <v>89</v>
      </c>
      <c r="O4450" s="1">
        <v>116760</v>
      </c>
      <c r="P4450" s="1">
        <v>2000</v>
      </c>
      <c r="Q4450" s="1">
        <v>49.8</v>
      </c>
      <c r="R4450" s="1337">
        <v>99600</v>
      </c>
      <c r="S4450" s="4">
        <v>-12979.64</v>
      </c>
      <c r="T4450" s="1">
        <v>49.814</v>
      </c>
      <c r="U4450" s="1337">
        <v>99628</v>
      </c>
      <c r="V4450" s="1">
        <v>0.14410000000000001</v>
      </c>
      <c r="W4450" s="1336">
        <v>288.18</v>
      </c>
      <c r="X4450" s="1">
        <v>13</v>
      </c>
      <c r="Y4450" s="1">
        <v>130</v>
      </c>
      <c r="AA4450" s="1">
        <v>401</v>
      </c>
      <c r="AB4450" s="1336">
        <v>-28</v>
      </c>
    </row>
    <row r="4451" spans="1:28">
      <c r="A4451" s="1336" t="s">
        <v>2098</v>
      </c>
      <c r="B4451" s="2" t="s">
        <v>2263</v>
      </c>
      <c r="C4451" s="1" t="s">
        <v>2260</v>
      </c>
      <c r="D4451" s="1" t="s">
        <v>65</v>
      </c>
      <c r="E4451" s="1">
        <v>140083</v>
      </c>
      <c r="F4451" s="1336" t="s">
        <v>117</v>
      </c>
      <c r="G4451" s="1" t="s">
        <v>32</v>
      </c>
      <c r="H4451" s="1">
        <v>420132</v>
      </c>
      <c r="I4451" s="3">
        <v>42538</v>
      </c>
      <c r="J4451" s="3">
        <v>42517</v>
      </c>
      <c r="K4451" s="3">
        <v>42536</v>
      </c>
      <c r="L4451" s="1">
        <v>222770</v>
      </c>
      <c r="M4451" s="3">
        <v>42537</v>
      </c>
      <c r="N4451" s="1" t="s">
        <v>89</v>
      </c>
      <c r="O4451" s="1">
        <v>116551</v>
      </c>
      <c r="P4451" s="1">
        <v>1000</v>
      </c>
      <c r="Q4451" s="1">
        <v>48.4</v>
      </c>
      <c r="R4451" s="1337">
        <v>48400</v>
      </c>
      <c r="S4451" s="4">
        <v>-7889.82</v>
      </c>
      <c r="T4451" s="1">
        <v>49.814</v>
      </c>
      <c r="U4451" s="1337">
        <v>49814</v>
      </c>
      <c r="V4451" s="1">
        <v>0.14410000000000001</v>
      </c>
      <c r="W4451" s="1336">
        <v>144.09</v>
      </c>
      <c r="X4451" s="1">
        <v>13</v>
      </c>
      <c r="Y4451" s="1">
        <v>141</v>
      </c>
      <c r="AA4451" s="1">
        <v>401</v>
      </c>
      <c r="AB4451" s="1337">
        <v>-1414</v>
      </c>
    </row>
    <row r="4452" spans="1:28">
      <c r="A4452" s="1336" t="s">
        <v>2098</v>
      </c>
      <c r="B4452" s="2" t="s">
        <v>2263</v>
      </c>
      <c r="C4452" s="1" t="s">
        <v>2260</v>
      </c>
      <c r="D4452" s="1" t="s">
        <v>65</v>
      </c>
      <c r="E4452" s="1">
        <v>140083</v>
      </c>
      <c r="F4452" s="1336" t="s">
        <v>117</v>
      </c>
      <c r="G4452" s="1" t="s">
        <v>32</v>
      </c>
      <c r="H4452" s="1">
        <v>420132</v>
      </c>
      <c r="I4452" s="3">
        <v>42538</v>
      </c>
      <c r="J4452" s="3">
        <v>42517</v>
      </c>
      <c r="K4452" s="3">
        <v>42536</v>
      </c>
      <c r="L4452" s="1">
        <v>222770</v>
      </c>
      <c r="M4452" s="3">
        <v>42537</v>
      </c>
      <c r="N4452" s="1" t="s">
        <v>89</v>
      </c>
      <c r="O4452" s="1">
        <v>116551</v>
      </c>
      <c r="P4452" s="1">
        <v>2000</v>
      </c>
      <c r="Q4452" s="1">
        <v>48.4</v>
      </c>
      <c r="R4452" s="1337">
        <v>96800</v>
      </c>
      <c r="S4452" s="4">
        <v>-15779.64</v>
      </c>
      <c r="T4452" s="1">
        <v>49.814</v>
      </c>
      <c r="U4452" s="1337">
        <v>99628</v>
      </c>
      <c r="V4452" s="1">
        <v>0.14410000000000001</v>
      </c>
      <c r="W4452" s="1336">
        <v>288.18</v>
      </c>
      <c r="X4452" s="1">
        <v>13</v>
      </c>
      <c r="Y4452" s="1">
        <v>141</v>
      </c>
      <c r="AA4452" s="1">
        <v>401</v>
      </c>
      <c r="AB4452" s="1337">
        <v>-2828</v>
      </c>
    </row>
    <row r="4453" spans="1:28">
      <c r="A4453" s="1336" t="s">
        <v>2098</v>
      </c>
      <c r="B4453" s="2" t="s">
        <v>2264</v>
      </c>
      <c r="C4453" s="1" t="s">
        <v>2260</v>
      </c>
      <c r="D4453" s="1" t="s">
        <v>129</v>
      </c>
      <c r="E4453" s="1">
        <v>140083</v>
      </c>
      <c r="F4453" s="1336" t="s">
        <v>117</v>
      </c>
      <c r="G4453" s="1" t="s">
        <v>32</v>
      </c>
      <c r="H4453" s="1">
        <v>419160</v>
      </c>
      <c r="I4453" s="3">
        <v>42531</v>
      </c>
      <c r="J4453" s="3">
        <v>42515</v>
      </c>
      <c r="K4453" s="3">
        <v>42536</v>
      </c>
      <c r="L4453" s="1">
        <v>222221</v>
      </c>
      <c r="M4453" s="3">
        <v>42531</v>
      </c>
      <c r="N4453" s="1" t="s">
        <v>89</v>
      </c>
      <c r="O4453" s="1">
        <v>116464</v>
      </c>
      <c r="P4453" s="1">
        <v>6000</v>
      </c>
      <c r="Q4453" s="1">
        <v>49.61</v>
      </c>
      <c r="R4453" s="1337">
        <v>297660</v>
      </c>
      <c r="S4453" s="4">
        <v>-40078.92</v>
      </c>
      <c r="T4453" s="1">
        <v>49.814</v>
      </c>
      <c r="U4453" s="1337">
        <v>298884</v>
      </c>
      <c r="V4453" s="1">
        <v>0.14410000000000001</v>
      </c>
      <c r="W4453" s="1336">
        <v>864.54</v>
      </c>
      <c r="X4453" s="1">
        <v>13</v>
      </c>
      <c r="Y4453" s="1">
        <v>141</v>
      </c>
      <c r="AA4453" s="1">
        <v>401</v>
      </c>
      <c r="AB4453" s="1337">
        <v>-1224</v>
      </c>
    </row>
    <row r="4454" spans="1:28">
      <c r="A4454" s="1336" t="s">
        <v>2098</v>
      </c>
      <c r="B4454" s="2" t="s">
        <v>2264</v>
      </c>
      <c r="C4454" s="1" t="s">
        <v>2260</v>
      </c>
      <c r="D4454" s="1" t="s">
        <v>129</v>
      </c>
      <c r="E4454" s="1">
        <v>140083</v>
      </c>
      <c r="F4454" s="1336" t="s">
        <v>117</v>
      </c>
      <c r="G4454" s="1" t="s">
        <v>32</v>
      </c>
      <c r="H4454" s="1">
        <v>419396</v>
      </c>
      <c r="I4454" s="3">
        <v>42532</v>
      </c>
      <c r="J4454" s="3">
        <v>42516</v>
      </c>
      <c r="K4454" s="3">
        <v>42546</v>
      </c>
      <c r="L4454" s="1">
        <v>222342</v>
      </c>
      <c r="M4454" s="3">
        <v>42532</v>
      </c>
      <c r="N4454" s="1" t="s">
        <v>89</v>
      </c>
      <c r="O4454" s="1">
        <v>116504</v>
      </c>
      <c r="P4454" s="1">
        <v>2000</v>
      </c>
      <c r="Q4454" s="1">
        <v>49.61</v>
      </c>
      <c r="R4454" s="1337">
        <v>99220</v>
      </c>
      <c r="S4454" s="4">
        <v>-13359.64</v>
      </c>
      <c r="T4454" s="1">
        <v>49.814</v>
      </c>
      <c r="U4454" s="1337">
        <v>99628</v>
      </c>
      <c r="V4454" s="1">
        <v>0.14410000000000001</v>
      </c>
      <c r="W4454" s="1336">
        <v>288.18</v>
      </c>
      <c r="X4454" s="1">
        <v>13</v>
      </c>
      <c r="Y4454" s="1">
        <v>141</v>
      </c>
      <c r="AA4454" s="1">
        <v>401</v>
      </c>
      <c r="AB4454" s="1336">
        <v>-408</v>
      </c>
    </row>
    <row r="4455" spans="1:28">
      <c r="A4455" s="1336" t="s">
        <v>2098</v>
      </c>
      <c r="B4455" s="2" t="s">
        <v>2264</v>
      </c>
      <c r="C4455" s="1" t="s">
        <v>2260</v>
      </c>
      <c r="D4455" s="1" t="s">
        <v>129</v>
      </c>
      <c r="E4455" s="1">
        <v>130023</v>
      </c>
      <c r="F4455" s="1336" t="s">
        <v>153</v>
      </c>
      <c r="G4455" s="1" t="s">
        <v>32</v>
      </c>
      <c r="H4455" s="1">
        <v>419984</v>
      </c>
      <c r="I4455" s="3">
        <v>42538</v>
      </c>
      <c r="J4455" s="3">
        <v>42523</v>
      </c>
      <c r="K4455" s="3">
        <v>42546</v>
      </c>
      <c r="N4455" s="1" t="s">
        <v>89</v>
      </c>
      <c r="O4455" s="1">
        <v>116760</v>
      </c>
      <c r="P4455" s="1">
        <v>2000</v>
      </c>
      <c r="Q4455" s="1">
        <v>49.8</v>
      </c>
      <c r="R4455" s="1337">
        <v>99600</v>
      </c>
      <c r="S4455" s="4">
        <v>-12979.64</v>
      </c>
      <c r="T4455" s="1">
        <v>49.814</v>
      </c>
      <c r="U4455" s="1337">
        <v>99628</v>
      </c>
      <c r="V4455" s="1">
        <v>0.14410000000000001</v>
      </c>
      <c r="W4455" s="1336">
        <v>288.18</v>
      </c>
      <c r="X4455" s="1">
        <v>13</v>
      </c>
      <c r="Y4455" s="1">
        <v>130</v>
      </c>
      <c r="AA4455" s="1">
        <v>401</v>
      </c>
      <c r="AB4455" s="1336">
        <v>-28</v>
      </c>
    </row>
    <row r="4456" spans="1:28">
      <c r="A4456" s="1336" t="s">
        <v>2098</v>
      </c>
      <c r="B4456" s="2" t="s">
        <v>2264</v>
      </c>
      <c r="C4456" s="1" t="s">
        <v>2260</v>
      </c>
      <c r="D4456" s="1" t="s">
        <v>129</v>
      </c>
      <c r="E4456" s="1">
        <v>140083</v>
      </c>
      <c r="F4456" s="1336" t="s">
        <v>117</v>
      </c>
      <c r="G4456" s="1" t="s">
        <v>32</v>
      </c>
      <c r="H4456" s="1">
        <v>420893</v>
      </c>
      <c r="I4456" s="3">
        <v>42544</v>
      </c>
      <c r="J4456" s="3">
        <v>42527</v>
      </c>
      <c r="K4456" s="3">
        <v>42546</v>
      </c>
      <c r="L4456" s="1">
        <v>223072</v>
      </c>
      <c r="M4456" s="3">
        <v>42543</v>
      </c>
      <c r="N4456" s="1" t="s">
        <v>89</v>
      </c>
      <c r="O4456" s="1">
        <v>116814</v>
      </c>
      <c r="P4456" s="1">
        <v>4000</v>
      </c>
      <c r="Q4456" s="1">
        <v>48.4</v>
      </c>
      <c r="R4456" s="1337">
        <v>193600</v>
      </c>
      <c r="S4456" s="4">
        <v>-31559.279999999999</v>
      </c>
      <c r="T4456" s="1">
        <v>49.814</v>
      </c>
      <c r="U4456" s="1337">
        <v>199256</v>
      </c>
      <c r="V4456" s="1">
        <v>0.14410000000000001</v>
      </c>
      <c r="W4456" s="1336">
        <v>576.36</v>
      </c>
      <c r="X4456" s="1">
        <v>13</v>
      </c>
      <c r="Y4456" s="1">
        <v>141</v>
      </c>
      <c r="AA4456" s="1">
        <v>401</v>
      </c>
      <c r="AB4456" s="1337">
        <v>-5656</v>
      </c>
    </row>
    <row r="4457" spans="1:28">
      <c r="A4457" s="1336" t="s">
        <v>2098</v>
      </c>
      <c r="B4457" s="2" t="s">
        <v>2265</v>
      </c>
      <c r="C4457" s="1" t="s">
        <v>2266</v>
      </c>
      <c r="D4457" s="1" t="s">
        <v>65</v>
      </c>
      <c r="E4457" s="1">
        <v>142060</v>
      </c>
      <c r="F4457" s="1336" t="s">
        <v>147</v>
      </c>
      <c r="G4457" s="1" t="s">
        <v>32</v>
      </c>
      <c r="H4457" s="1">
        <v>421434</v>
      </c>
      <c r="I4457" s="3">
        <v>42545</v>
      </c>
      <c r="J4457" s="3">
        <v>42500</v>
      </c>
      <c r="K4457" s="3">
        <v>42531</v>
      </c>
      <c r="N4457" s="1" t="s">
        <v>56</v>
      </c>
      <c r="O4457" s="1">
        <v>6038</v>
      </c>
      <c r="P4457" s="1">
        <v>1000</v>
      </c>
      <c r="Q4457" s="1">
        <v>55.340400000000002</v>
      </c>
      <c r="R4457" s="1337">
        <v>55340.4</v>
      </c>
      <c r="S4457" s="4">
        <v>-4497.62</v>
      </c>
      <c r="T4457" s="1">
        <v>52.954000000000001</v>
      </c>
      <c r="U4457" s="1337">
        <v>52954</v>
      </c>
      <c r="V4457" s="1">
        <v>0.14410000000000001</v>
      </c>
      <c r="W4457" s="1336">
        <v>144.09</v>
      </c>
      <c r="X4457" s="1">
        <v>13</v>
      </c>
      <c r="Y4457" s="1">
        <v>143</v>
      </c>
      <c r="AA4457" s="1">
        <v>401</v>
      </c>
      <c r="AB4457" s="1337">
        <v>2386.4</v>
      </c>
    </row>
    <row r="4458" spans="1:28">
      <c r="A4458" s="1336" t="s">
        <v>2098</v>
      </c>
      <c r="B4458" s="2" t="s">
        <v>2267</v>
      </c>
      <c r="C4458" s="1" t="s">
        <v>2268</v>
      </c>
      <c r="D4458" s="1" t="s">
        <v>129</v>
      </c>
      <c r="E4458" s="1">
        <v>130001</v>
      </c>
      <c r="F4458" s="1336" t="s">
        <v>132</v>
      </c>
      <c r="G4458" s="1" t="s">
        <v>32</v>
      </c>
      <c r="H4458" s="1">
        <v>419576</v>
      </c>
      <c r="I4458" s="3">
        <v>42535</v>
      </c>
      <c r="J4458" s="3">
        <v>42530</v>
      </c>
      <c r="K4458" s="3">
        <v>42534</v>
      </c>
      <c r="N4458" s="1" t="s">
        <v>89</v>
      </c>
      <c r="O4458" s="1">
        <v>117089</v>
      </c>
      <c r="P4458" s="1">
        <v>2000</v>
      </c>
      <c r="Q4458" s="1">
        <v>30.92</v>
      </c>
      <c r="R4458" s="1337">
        <v>61840</v>
      </c>
      <c r="S4458" s="4">
        <v>-8762.4</v>
      </c>
      <c r="T4458" s="1">
        <v>31.24</v>
      </c>
      <c r="U4458" s="1337">
        <v>62480</v>
      </c>
      <c r="V4458" s="1">
        <v>7.1999999999999995E-2</v>
      </c>
      <c r="W4458" s="1336">
        <v>143.94</v>
      </c>
      <c r="X4458" s="1">
        <v>13</v>
      </c>
      <c r="Y4458" s="1">
        <v>130</v>
      </c>
      <c r="AA4458" s="1">
        <v>401</v>
      </c>
      <c r="AB4458" s="1336">
        <v>-640</v>
      </c>
    </row>
    <row r="4459" spans="1:28">
      <c r="A4459" s="1336" t="s">
        <v>2098</v>
      </c>
      <c r="B4459" s="2" t="s">
        <v>2267</v>
      </c>
      <c r="C4459" s="1" t="s">
        <v>2268</v>
      </c>
      <c r="D4459" s="1" t="s">
        <v>129</v>
      </c>
      <c r="E4459" s="1">
        <v>130308</v>
      </c>
      <c r="F4459" s="1336" t="s">
        <v>126</v>
      </c>
      <c r="G4459" s="1" t="s">
        <v>32</v>
      </c>
      <c r="H4459" s="1">
        <v>420691</v>
      </c>
      <c r="I4459" s="3">
        <v>42543</v>
      </c>
      <c r="J4459" s="3">
        <v>42537</v>
      </c>
      <c r="K4459" s="3">
        <v>42538</v>
      </c>
      <c r="N4459" s="1" t="s">
        <v>89</v>
      </c>
      <c r="O4459" s="1">
        <v>117260</v>
      </c>
      <c r="P4459" s="1">
        <v>2000</v>
      </c>
      <c r="Q4459" s="1">
        <v>31.04</v>
      </c>
      <c r="R4459" s="1337">
        <v>62080</v>
      </c>
      <c r="S4459" s="4">
        <v>-8522.4</v>
      </c>
      <c r="T4459" s="1">
        <v>31.24</v>
      </c>
      <c r="U4459" s="1337">
        <v>62480</v>
      </c>
      <c r="V4459" s="1">
        <v>7.1999999999999995E-2</v>
      </c>
      <c r="W4459" s="1336">
        <v>143.94</v>
      </c>
      <c r="X4459" s="1">
        <v>13</v>
      </c>
      <c r="Y4459" s="1">
        <v>141</v>
      </c>
      <c r="AA4459" s="1">
        <v>401</v>
      </c>
      <c r="AB4459" s="1336">
        <v>-400</v>
      </c>
    </row>
    <row r="4460" spans="1:28">
      <c r="A4460" s="1336" t="s">
        <v>2098</v>
      </c>
      <c r="B4460" s="2" t="s">
        <v>2269</v>
      </c>
      <c r="C4460" s="1" t="s">
        <v>2270</v>
      </c>
      <c r="D4460" s="1" t="s">
        <v>65</v>
      </c>
      <c r="E4460" s="1">
        <v>140147</v>
      </c>
      <c r="F4460" s="1336" t="s">
        <v>82</v>
      </c>
      <c r="G4460" s="1" t="s">
        <v>32</v>
      </c>
      <c r="H4460" s="1">
        <v>417998</v>
      </c>
      <c r="I4460" s="3">
        <v>42522</v>
      </c>
      <c r="J4460" s="3">
        <v>42513</v>
      </c>
      <c r="K4460" s="3">
        <v>42522</v>
      </c>
      <c r="L4460" s="1">
        <v>221449</v>
      </c>
      <c r="M4460" s="3">
        <v>42522</v>
      </c>
      <c r="N4460" s="1" t="s">
        <v>42</v>
      </c>
      <c r="O4460" s="1">
        <v>21591</v>
      </c>
      <c r="P4460" s="1">
        <v>2000</v>
      </c>
      <c r="Q4460" s="1">
        <v>40.76</v>
      </c>
      <c r="R4460" s="1337">
        <v>81520</v>
      </c>
      <c r="S4460" s="4">
        <v>-7887.86</v>
      </c>
      <c r="T4460" s="1">
        <v>39.561</v>
      </c>
      <c r="U4460" s="1337">
        <v>79122</v>
      </c>
      <c r="V4460" s="1">
        <v>0.108</v>
      </c>
      <c r="W4460" s="1336">
        <v>215.92</v>
      </c>
      <c r="X4460" s="1">
        <v>13</v>
      </c>
      <c r="Y4460" s="1">
        <v>140</v>
      </c>
      <c r="AA4460" s="1">
        <v>401</v>
      </c>
      <c r="AB4460" s="1337">
        <v>2398</v>
      </c>
    </row>
    <row r="4461" spans="1:28">
      <c r="A4461" s="1336" t="s">
        <v>2098</v>
      </c>
      <c r="B4461" s="2" t="s">
        <v>2269</v>
      </c>
      <c r="C4461" s="1" t="s">
        <v>2270</v>
      </c>
      <c r="D4461" s="1" t="s">
        <v>65</v>
      </c>
      <c r="E4461" s="1">
        <v>130099</v>
      </c>
      <c r="F4461" s="1336" t="s">
        <v>150</v>
      </c>
      <c r="G4461" s="1" t="s">
        <v>32</v>
      </c>
      <c r="H4461" s="1">
        <v>419066</v>
      </c>
      <c r="I4461" s="3">
        <v>42530</v>
      </c>
      <c r="J4461" s="3">
        <v>42529</v>
      </c>
      <c r="K4461" s="3">
        <v>42531</v>
      </c>
      <c r="L4461" s="1">
        <v>222154</v>
      </c>
      <c r="M4461" s="3">
        <v>42530</v>
      </c>
      <c r="N4461" s="1" t="s">
        <v>89</v>
      </c>
      <c r="O4461" s="1">
        <v>117013</v>
      </c>
      <c r="P4461" s="1">
        <v>2000</v>
      </c>
      <c r="Q4461" s="1">
        <v>40.35</v>
      </c>
      <c r="R4461" s="1337">
        <v>80700</v>
      </c>
      <c r="S4461" s="4">
        <v>-8707.86</v>
      </c>
      <c r="T4461" s="1">
        <v>39.561</v>
      </c>
      <c r="U4461" s="1337">
        <v>79122</v>
      </c>
      <c r="V4461" s="1">
        <v>0.108</v>
      </c>
      <c r="W4461" s="1336">
        <v>215.92</v>
      </c>
      <c r="X4461" s="1">
        <v>13</v>
      </c>
      <c r="Y4461" s="1">
        <v>130</v>
      </c>
      <c r="AA4461" s="1">
        <v>401</v>
      </c>
      <c r="AB4461" s="1337">
        <v>1578</v>
      </c>
    </row>
    <row r="4462" spans="1:28">
      <c r="A4462" s="1336" t="s">
        <v>2098</v>
      </c>
      <c r="B4462" s="2" t="s">
        <v>2269</v>
      </c>
      <c r="C4462" s="1" t="s">
        <v>2270</v>
      </c>
      <c r="D4462" s="1" t="s">
        <v>65</v>
      </c>
      <c r="E4462" s="1">
        <v>130308</v>
      </c>
      <c r="F4462" s="1336" t="s">
        <v>126</v>
      </c>
      <c r="G4462" s="1" t="s">
        <v>32</v>
      </c>
      <c r="H4462" s="1">
        <v>419534</v>
      </c>
      <c r="I4462" s="3">
        <v>42535</v>
      </c>
      <c r="J4462" s="3">
        <v>42530</v>
      </c>
      <c r="K4462" s="3">
        <v>42531</v>
      </c>
      <c r="N4462" s="1" t="s">
        <v>89</v>
      </c>
      <c r="O4462" s="1">
        <v>117084</v>
      </c>
      <c r="P4462" s="1">
        <v>1000</v>
      </c>
      <c r="Q4462" s="1">
        <v>39.950000000000003</v>
      </c>
      <c r="R4462" s="1337">
        <v>39950</v>
      </c>
      <c r="S4462" s="4">
        <v>-4753.93</v>
      </c>
      <c r="T4462" s="1">
        <v>39.561</v>
      </c>
      <c r="U4462" s="1337">
        <v>39561</v>
      </c>
      <c r="V4462" s="1">
        <v>0.108</v>
      </c>
      <c r="W4462" s="1336">
        <v>107.96</v>
      </c>
      <c r="X4462" s="1">
        <v>13</v>
      </c>
      <c r="Y4462" s="1">
        <v>141</v>
      </c>
      <c r="AA4462" s="1">
        <v>401</v>
      </c>
      <c r="AB4462" s="1336">
        <v>389</v>
      </c>
    </row>
    <row r="4463" spans="1:28">
      <c r="A4463" s="1336" t="s">
        <v>2098</v>
      </c>
      <c r="B4463" s="2" t="s">
        <v>2269</v>
      </c>
      <c r="C4463" s="1" t="s">
        <v>2270</v>
      </c>
      <c r="D4463" s="1" t="s">
        <v>65</v>
      </c>
      <c r="E4463" s="1">
        <v>130322</v>
      </c>
      <c r="F4463" s="1336" t="s">
        <v>142</v>
      </c>
      <c r="G4463" s="1" t="s">
        <v>32</v>
      </c>
      <c r="H4463" s="1">
        <v>419730</v>
      </c>
      <c r="I4463" s="3">
        <v>42535</v>
      </c>
      <c r="J4463" s="3">
        <v>42531</v>
      </c>
      <c r="K4463" s="3">
        <v>42536</v>
      </c>
      <c r="L4463" s="1">
        <v>222516</v>
      </c>
      <c r="M4463" s="3">
        <v>42535</v>
      </c>
      <c r="N4463" s="1" t="s">
        <v>89</v>
      </c>
      <c r="O4463" s="1">
        <v>117096</v>
      </c>
      <c r="P4463" s="1">
        <v>1000</v>
      </c>
      <c r="Q4463" s="1">
        <v>39.79</v>
      </c>
      <c r="R4463" s="1337">
        <v>39790</v>
      </c>
      <c r="S4463" s="4">
        <v>-4913.93</v>
      </c>
      <c r="T4463" s="1">
        <v>39.561</v>
      </c>
      <c r="U4463" s="1337">
        <v>39561</v>
      </c>
      <c r="V4463" s="1">
        <v>0.108</v>
      </c>
      <c r="W4463" s="1336">
        <v>107.96</v>
      </c>
      <c r="X4463" s="1">
        <v>13</v>
      </c>
      <c r="Y4463" s="1">
        <v>135</v>
      </c>
      <c r="Z4463" s="1" t="s">
        <v>143</v>
      </c>
      <c r="AA4463" s="1">
        <v>401</v>
      </c>
      <c r="AB4463" s="1336">
        <v>229</v>
      </c>
    </row>
    <row r="4464" spans="1:28">
      <c r="A4464" s="1336" t="s">
        <v>2098</v>
      </c>
      <c r="B4464" s="2" t="s">
        <v>2269</v>
      </c>
      <c r="C4464" s="1" t="s">
        <v>2270</v>
      </c>
      <c r="D4464" s="1" t="s">
        <v>65</v>
      </c>
      <c r="E4464" s="1">
        <v>130349</v>
      </c>
      <c r="F4464" s="1336" t="s">
        <v>141</v>
      </c>
      <c r="G4464" s="1" t="s">
        <v>32</v>
      </c>
      <c r="H4464" s="1">
        <v>419873</v>
      </c>
      <c r="I4464" s="3">
        <v>42537</v>
      </c>
      <c r="J4464" s="3">
        <v>42531</v>
      </c>
      <c r="K4464" s="3">
        <v>42534</v>
      </c>
      <c r="N4464" s="1" t="s">
        <v>89</v>
      </c>
      <c r="O4464" s="1">
        <v>117124</v>
      </c>
      <c r="P4464" s="1">
        <v>1000</v>
      </c>
      <c r="Q4464" s="1">
        <v>39.950000000000003</v>
      </c>
      <c r="R4464" s="1337">
        <v>39950</v>
      </c>
      <c r="S4464" s="4">
        <v>-4753.93</v>
      </c>
      <c r="T4464" s="1">
        <v>39.561</v>
      </c>
      <c r="U4464" s="1337">
        <v>39561</v>
      </c>
      <c r="V4464" s="1">
        <v>0.108</v>
      </c>
      <c r="W4464" s="1336">
        <v>107.96</v>
      </c>
      <c r="X4464" s="1">
        <v>13</v>
      </c>
      <c r="Y4464" s="1">
        <v>141</v>
      </c>
      <c r="AA4464" s="1">
        <v>401</v>
      </c>
      <c r="AB4464" s="1336">
        <v>389</v>
      </c>
    </row>
    <row r="4465" spans="1:28">
      <c r="A4465" s="1336" t="s">
        <v>2098</v>
      </c>
      <c r="B4465" s="2" t="s">
        <v>2269</v>
      </c>
      <c r="C4465" s="1" t="s">
        <v>2270</v>
      </c>
      <c r="D4465" s="1" t="s">
        <v>65</v>
      </c>
      <c r="E4465" s="1">
        <v>130140</v>
      </c>
      <c r="F4465" s="1336" t="s">
        <v>222</v>
      </c>
      <c r="G4465" s="1" t="s">
        <v>32</v>
      </c>
      <c r="H4465" s="1">
        <v>419944</v>
      </c>
      <c r="I4465" s="3">
        <v>42537</v>
      </c>
      <c r="J4465" s="3">
        <v>42535</v>
      </c>
      <c r="K4465" s="3">
        <v>42555</v>
      </c>
      <c r="N4465" s="1" t="s">
        <v>89</v>
      </c>
      <c r="O4465" s="1">
        <v>117222</v>
      </c>
      <c r="P4465" s="1">
        <v>1000</v>
      </c>
      <c r="Q4465" s="1">
        <v>39.950000000000003</v>
      </c>
      <c r="R4465" s="1337">
        <v>39950</v>
      </c>
      <c r="S4465" s="4">
        <v>-4753.93</v>
      </c>
      <c r="T4465" s="1">
        <v>39.561</v>
      </c>
      <c r="U4465" s="1337">
        <v>39561</v>
      </c>
      <c r="V4465" s="1">
        <v>0.108</v>
      </c>
      <c r="W4465" s="1336">
        <v>107.96</v>
      </c>
      <c r="X4465" s="1">
        <v>13</v>
      </c>
      <c r="Y4465" s="1">
        <v>130</v>
      </c>
      <c r="AA4465" s="1">
        <v>401</v>
      </c>
      <c r="AB4465" s="1336">
        <v>389</v>
      </c>
    </row>
    <row r="4466" spans="1:28">
      <c r="A4466" s="1336" t="s">
        <v>2098</v>
      </c>
      <c r="B4466" s="2" t="s">
        <v>2269</v>
      </c>
      <c r="C4466" s="1" t="s">
        <v>2270</v>
      </c>
      <c r="D4466" s="1" t="s">
        <v>65</v>
      </c>
      <c r="E4466" s="1">
        <v>130308</v>
      </c>
      <c r="F4466" s="1336" t="s">
        <v>126</v>
      </c>
      <c r="G4466" s="1" t="s">
        <v>32</v>
      </c>
      <c r="H4466" s="1">
        <v>420680</v>
      </c>
      <c r="I4466" s="3">
        <v>42543</v>
      </c>
      <c r="J4466" s="3">
        <v>42537</v>
      </c>
      <c r="K4466" s="3">
        <v>42538</v>
      </c>
      <c r="N4466" s="1" t="s">
        <v>89</v>
      </c>
      <c r="O4466" s="1">
        <v>117260</v>
      </c>
      <c r="P4466" s="1">
        <v>1000</v>
      </c>
      <c r="Q4466" s="1">
        <v>39.950000000000003</v>
      </c>
      <c r="R4466" s="1337">
        <v>39950</v>
      </c>
      <c r="S4466" s="4">
        <v>-4753.93</v>
      </c>
      <c r="T4466" s="1">
        <v>39.561</v>
      </c>
      <c r="U4466" s="1337">
        <v>39561</v>
      </c>
      <c r="V4466" s="1">
        <v>0.108</v>
      </c>
      <c r="W4466" s="1336">
        <v>107.96</v>
      </c>
      <c r="X4466" s="1">
        <v>13</v>
      </c>
      <c r="Y4466" s="1">
        <v>141</v>
      </c>
      <c r="AA4466" s="1">
        <v>401</v>
      </c>
      <c r="AB4466" s="1336">
        <v>389</v>
      </c>
    </row>
    <row r="4467" spans="1:28">
      <c r="A4467" s="1336" t="s">
        <v>2098</v>
      </c>
      <c r="B4467" s="2" t="s">
        <v>2271</v>
      </c>
      <c r="C4467" s="1" t="s">
        <v>2270</v>
      </c>
      <c r="D4467" s="1" t="s">
        <v>129</v>
      </c>
      <c r="E4467" s="1">
        <v>130013</v>
      </c>
      <c r="F4467" s="1336" t="s">
        <v>221</v>
      </c>
      <c r="G4467" s="1" t="s">
        <v>32</v>
      </c>
      <c r="H4467" s="1">
        <v>418652</v>
      </c>
      <c r="I4467" s="3">
        <v>42529</v>
      </c>
      <c r="J4467" s="3">
        <v>42528</v>
      </c>
      <c r="K4467" s="3">
        <v>42529</v>
      </c>
      <c r="N4467" s="1" t="s">
        <v>89</v>
      </c>
      <c r="O4467" s="1">
        <v>116957</v>
      </c>
      <c r="P4467" s="1">
        <v>4000</v>
      </c>
      <c r="Q4467" s="1">
        <v>39.549999999999997</v>
      </c>
      <c r="R4467" s="1337">
        <v>158200</v>
      </c>
      <c r="S4467" s="4">
        <v>-20615.72</v>
      </c>
      <c r="T4467" s="1">
        <v>39.561</v>
      </c>
      <c r="U4467" s="1337">
        <v>158244</v>
      </c>
      <c r="V4467" s="1">
        <v>0.108</v>
      </c>
      <c r="W4467" s="1336">
        <v>431.84</v>
      </c>
      <c r="X4467" s="1">
        <v>13</v>
      </c>
      <c r="Y4467" s="1">
        <v>130</v>
      </c>
      <c r="AA4467" s="1">
        <v>401</v>
      </c>
      <c r="AB4467" s="1336">
        <v>-44</v>
      </c>
    </row>
    <row r="4468" spans="1:28">
      <c r="A4468" s="1336" t="s">
        <v>2098</v>
      </c>
      <c r="B4468" s="2" t="s">
        <v>2271</v>
      </c>
      <c r="C4468" s="1" t="s">
        <v>2270</v>
      </c>
      <c r="D4468" s="1" t="s">
        <v>129</v>
      </c>
      <c r="E4468" s="1">
        <v>130013</v>
      </c>
      <c r="F4468" s="1336" t="s">
        <v>221</v>
      </c>
      <c r="G4468" s="1" t="s">
        <v>32</v>
      </c>
      <c r="H4468" s="1">
        <v>420562</v>
      </c>
      <c r="I4468" s="3">
        <v>42543</v>
      </c>
      <c r="J4468" s="3">
        <v>42541</v>
      </c>
      <c r="K4468" s="3">
        <v>42542</v>
      </c>
      <c r="N4468" s="1" t="s">
        <v>89</v>
      </c>
      <c r="O4468" s="1">
        <v>117341</v>
      </c>
      <c r="P4468" s="1">
        <v>4000</v>
      </c>
      <c r="Q4468" s="1">
        <v>38.99</v>
      </c>
      <c r="R4468" s="1337">
        <v>155960</v>
      </c>
      <c r="S4468" s="4">
        <v>-22855.72</v>
      </c>
      <c r="T4468" s="1">
        <v>39.561</v>
      </c>
      <c r="U4468" s="1337">
        <v>158244</v>
      </c>
      <c r="V4468" s="1">
        <v>0.108</v>
      </c>
      <c r="W4468" s="1336">
        <v>431.84</v>
      </c>
      <c r="X4468" s="1">
        <v>13</v>
      </c>
      <c r="Y4468" s="1">
        <v>130</v>
      </c>
      <c r="AA4468" s="1">
        <v>401</v>
      </c>
      <c r="AB4468" s="1337">
        <v>-2284</v>
      </c>
    </row>
    <row r="4469" spans="1:28">
      <c r="A4469" s="1336" t="s">
        <v>2098</v>
      </c>
      <c r="B4469" s="2" t="s">
        <v>2271</v>
      </c>
      <c r="C4469" s="1" t="s">
        <v>2270</v>
      </c>
      <c r="D4469" s="1" t="s">
        <v>129</v>
      </c>
      <c r="E4469" s="1">
        <v>130308</v>
      </c>
      <c r="F4469" s="1336" t="s">
        <v>126</v>
      </c>
      <c r="G4469" s="1" t="s">
        <v>32</v>
      </c>
      <c r="H4469" s="1">
        <v>420680</v>
      </c>
      <c r="I4469" s="3">
        <v>42543</v>
      </c>
      <c r="J4469" s="3">
        <v>42537</v>
      </c>
      <c r="K4469" s="3">
        <v>42538</v>
      </c>
      <c r="N4469" s="1" t="s">
        <v>89</v>
      </c>
      <c r="O4469" s="1">
        <v>117260</v>
      </c>
      <c r="P4469" s="1">
        <v>2000</v>
      </c>
      <c r="Q4469" s="1">
        <v>39.950000000000003</v>
      </c>
      <c r="R4469" s="1337">
        <v>79900</v>
      </c>
      <c r="S4469" s="4">
        <v>-9507.86</v>
      </c>
      <c r="T4469" s="1">
        <v>39.561</v>
      </c>
      <c r="U4469" s="1337">
        <v>79122</v>
      </c>
      <c r="V4469" s="1">
        <v>0.108</v>
      </c>
      <c r="W4469" s="1336">
        <v>215.92</v>
      </c>
      <c r="X4469" s="1">
        <v>13</v>
      </c>
      <c r="Y4469" s="1">
        <v>141</v>
      </c>
      <c r="AA4469" s="1">
        <v>401</v>
      </c>
      <c r="AB4469" s="1336">
        <v>778</v>
      </c>
    </row>
    <row r="4470" spans="1:28">
      <c r="A4470" s="1336" t="s">
        <v>2098</v>
      </c>
      <c r="B4470" s="2" t="s">
        <v>2272</v>
      </c>
      <c r="C4470" s="1" t="s">
        <v>2270</v>
      </c>
      <c r="D4470" s="1" t="s">
        <v>131</v>
      </c>
      <c r="E4470" s="1">
        <v>130001</v>
      </c>
      <c r="F4470" s="1336" t="s">
        <v>132</v>
      </c>
      <c r="G4470" s="1" t="s">
        <v>32</v>
      </c>
      <c r="H4470" s="1">
        <v>421235</v>
      </c>
      <c r="I4470" s="3">
        <v>42548</v>
      </c>
      <c r="J4470" s="3">
        <v>42528</v>
      </c>
      <c r="K4470" s="3">
        <v>42546</v>
      </c>
      <c r="N4470" s="1" t="s">
        <v>89</v>
      </c>
      <c r="O4470" s="1">
        <v>116933</v>
      </c>
      <c r="P4470" s="1">
        <v>3000</v>
      </c>
      <c r="Q4470" s="1">
        <v>39.79</v>
      </c>
      <c r="R4470" s="1337">
        <v>119370</v>
      </c>
      <c r="S4470" s="4">
        <v>-14741.79</v>
      </c>
      <c r="T4470" s="1">
        <v>39.561</v>
      </c>
      <c r="U4470" s="1337">
        <v>118683</v>
      </c>
      <c r="V4470" s="1">
        <v>0.108</v>
      </c>
      <c r="W4470" s="1336">
        <v>323.88</v>
      </c>
      <c r="X4470" s="1">
        <v>13</v>
      </c>
      <c r="Y4470" s="1">
        <v>130</v>
      </c>
      <c r="AA4470" s="1">
        <v>401</v>
      </c>
      <c r="AB4470" s="1336">
        <v>687</v>
      </c>
    </row>
    <row r="4471" spans="1:28">
      <c r="A4471" s="1336" t="s">
        <v>2098</v>
      </c>
      <c r="B4471" s="2" t="s">
        <v>2272</v>
      </c>
      <c r="C4471" s="1" t="s">
        <v>2270</v>
      </c>
      <c r="D4471" s="1" t="s">
        <v>131</v>
      </c>
      <c r="E4471" s="1">
        <v>130001</v>
      </c>
      <c r="F4471" s="1336" t="s">
        <v>132</v>
      </c>
      <c r="G4471" s="1" t="s">
        <v>32</v>
      </c>
      <c r="H4471" s="1">
        <v>421235</v>
      </c>
      <c r="I4471" s="3">
        <v>42548</v>
      </c>
      <c r="J4471" s="3">
        <v>42528</v>
      </c>
      <c r="K4471" s="3">
        <v>42546</v>
      </c>
      <c r="N4471" s="1" t="s">
        <v>89</v>
      </c>
      <c r="O4471" s="1">
        <v>116933</v>
      </c>
      <c r="P4471" s="1">
        <v>3000</v>
      </c>
      <c r="Q4471" s="1">
        <v>39.79</v>
      </c>
      <c r="R4471" s="1337">
        <v>119370</v>
      </c>
      <c r="S4471" s="4">
        <v>-14741.79</v>
      </c>
      <c r="T4471" s="1">
        <v>39.561</v>
      </c>
      <c r="U4471" s="1337">
        <v>118683</v>
      </c>
      <c r="V4471" s="1">
        <v>0.108</v>
      </c>
      <c r="W4471" s="1336">
        <v>323.88</v>
      </c>
      <c r="X4471" s="1">
        <v>13</v>
      </c>
      <c r="Y4471" s="1">
        <v>130</v>
      </c>
      <c r="AA4471" s="1">
        <v>401</v>
      </c>
      <c r="AB4471" s="1336">
        <v>687</v>
      </c>
    </row>
    <row r="4472" spans="1:28">
      <c r="A4472" s="1336" t="s">
        <v>2098</v>
      </c>
      <c r="B4472" s="2" t="s">
        <v>2272</v>
      </c>
      <c r="C4472" s="1" t="s">
        <v>2270</v>
      </c>
      <c r="D4472" s="1" t="s">
        <v>131</v>
      </c>
      <c r="E4472" s="1">
        <v>130001</v>
      </c>
      <c r="F4472" s="1336" t="s">
        <v>132</v>
      </c>
      <c r="G4472" s="1" t="s">
        <v>32</v>
      </c>
      <c r="H4472" s="1">
        <v>421288</v>
      </c>
      <c r="I4472" s="3">
        <v>42549</v>
      </c>
      <c r="J4472" s="3">
        <v>42530</v>
      </c>
      <c r="K4472" s="3">
        <v>42546</v>
      </c>
      <c r="N4472" s="1" t="s">
        <v>89</v>
      </c>
      <c r="O4472" s="1">
        <v>117089</v>
      </c>
      <c r="P4472" s="1">
        <v>3000</v>
      </c>
      <c r="Q4472" s="1">
        <v>39.79</v>
      </c>
      <c r="R4472" s="1337">
        <v>119370</v>
      </c>
      <c r="S4472" s="4">
        <v>-14741.79</v>
      </c>
      <c r="T4472" s="1">
        <v>39.561</v>
      </c>
      <c r="U4472" s="1337">
        <v>118683</v>
      </c>
      <c r="V4472" s="1">
        <v>0.108</v>
      </c>
      <c r="W4472" s="1336">
        <v>323.88</v>
      </c>
      <c r="X4472" s="1">
        <v>13</v>
      </c>
      <c r="Y4472" s="1">
        <v>130</v>
      </c>
      <c r="AA4472" s="1">
        <v>401</v>
      </c>
      <c r="AB4472" s="1336">
        <v>687</v>
      </c>
    </row>
    <row r="4473" spans="1:28">
      <c r="A4473" s="1336" t="s">
        <v>2098</v>
      </c>
      <c r="B4473" s="2" t="s">
        <v>2273</v>
      </c>
      <c r="C4473" s="1" t="s">
        <v>2274</v>
      </c>
      <c r="D4473" s="1" t="s">
        <v>116</v>
      </c>
      <c r="E4473" s="1">
        <v>130361</v>
      </c>
      <c r="F4473" s="1336" t="s">
        <v>167</v>
      </c>
      <c r="G4473" s="1" t="s">
        <v>32</v>
      </c>
      <c r="H4473" s="1">
        <v>421386</v>
      </c>
      <c r="I4473" s="3">
        <v>42549</v>
      </c>
      <c r="J4473" s="3">
        <v>42534</v>
      </c>
      <c r="K4473" s="3">
        <v>42556</v>
      </c>
      <c r="L4473" s="1">
        <v>223332</v>
      </c>
      <c r="M4473" s="3">
        <v>42549</v>
      </c>
      <c r="N4473" s="1" t="s">
        <v>89</v>
      </c>
      <c r="O4473" s="1">
        <v>117157</v>
      </c>
      <c r="P4473" s="1">
        <v>100</v>
      </c>
      <c r="Q4473" s="1">
        <v>49.61</v>
      </c>
      <c r="R4473" s="1337">
        <v>4961</v>
      </c>
      <c r="S4473" s="1">
        <v>-667.98</v>
      </c>
      <c r="T4473" s="1">
        <v>49.814</v>
      </c>
      <c r="U4473" s="1337">
        <v>4981.3999999999996</v>
      </c>
      <c r="V4473" s="1">
        <v>0.14410000000000001</v>
      </c>
      <c r="W4473" s="1336">
        <v>14.409000000000001</v>
      </c>
      <c r="X4473" s="1">
        <v>13</v>
      </c>
      <c r="Y4473" s="1">
        <v>135</v>
      </c>
      <c r="Z4473" s="1" t="s">
        <v>90</v>
      </c>
      <c r="AA4473" s="1">
        <v>401</v>
      </c>
      <c r="AB4473" s="1336">
        <v>-20.399999999999999</v>
      </c>
    </row>
    <row r="4474" spans="1:28">
      <c r="A4474" s="1336" t="s">
        <v>2098</v>
      </c>
      <c r="B4474" s="2" t="s">
        <v>2273</v>
      </c>
      <c r="C4474" s="1" t="s">
        <v>2274</v>
      </c>
      <c r="D4474" s="1" t="s">
        <v>116</v>
      </c>
      <c r="E4474" s="1">
        <v>130361</v>
      </c>
      <c r="F4474" s="1336" t="s">
        <v>167</v>
      </c>
      <c r="G4474" s="1" t="s">
        <v>32</v>
      </c>
      <c r="H4474" s="1">
        <v>421386</v>
      </c>
      <c r="I4474" s="3">
        <v>42549</v>
      </c>
      <c r="J4474" s="3">
        <v>42534</v>
      </c>
      <c r="K4474" s="3">
        <v>42556</v>
      </c>
      <c r="L4474" s="1">
        <v>223332</v>
      </c>
      <c r="M4474" s="3">
        <v>42549</v>
      </c>
      <c r="N4474" s="1" t="s">
        <v>89</v>
      </c>
      <c r="O4474" s="1">
        <v>117157</v>
      </c>
      <c r="P4474" s="1">
        <v>100</v>
      </c>
      <c r="Q4474" s="1">
        <v>49.61</v>
      </c>
      <c r="R4474" s="1337">
        <v>4961</v>
      </c>
      <c r="S4474" s="1">
        <v>-667.98</v>
      </c>
      <c r="T4474" s="1">
        <v>49.814</v>
      </c>
      <c r="U4474" s="1337">
        <v>4981.3999999999996</v>
      </c>
      <c r="V4474" s="1">
        <v>0.14410000000000001</v>
      </c>
      <c r="W4474" s="1336">
        <v>14.409000000000001</v>
      </c>
      <c r="X4474" s="1">
        <v>13</v>
      </c>
      <c r="Y4474" s="1">
        <v>135</v>
      </c>
      <c r="Z4474" s="1" t="s">
        <v>90</v>
      </c>
      <c r="AA4474" s="1">
        <v>401</v>
      </c>
      <c r="AB4474" s="1336">
        <v>-20.399999999999999</v>
      </c>
    </row>
    <row r="4475" spans="1:28">
      <c r="A4475" s="1336" t="s">
        <v>2098</v>
      </c>
      <c r="B4475" s="2" t="s">
        <v>2275</v>
      </c>
      <c r="C4475" s="1" t="s">
        <v>2274</v>
      </c>
      <c r="D4475" s="1" t="s">
        <v>2210</v>
      </c>
      <c r="E4475" s="1">
        <v>130308</v>
      </c>
      <c r="F4475" s="1336" t="s">
        <v>126</v>
      </c>
      <c r="G4475" s="1" t="s">
        <v>32</v>
      </c>
      <c r="H4475" s="1">
        <v>420668</v>
      </c>
      <c r="I4475" s="3">
        <v>42543</v>
      </c>
      <c r="J4475" s="3">
        <v>42537</v>
      </c>
      <c r="K4475" s="3">
        <v>42538</v>
      </c>
      <c r="N4475" s="1" t="s">
        <v>89</v>
      </c>
      <c r="O4475" s="1">
        <v>117260</v>
      </c>
      <c r="P4475" s="1">
        <v>820</v>
      </c>
      <c r="Q4475" s="1">
        <v>49.8</v>
      </c>
      <c r="R4475" s="1337">
        <v>40836</v>
      </c>
      <c r="S4475" s="4">
        <v>-5321.65</v>
      </c>
      <c r="T4475" s="1">
        <v>49.814</v>
      </c>
      <c r="U4475" s="1337">
        <v>40847.480000000003</v>
      </c>
      <c r="V4475" s="1">
        <v>0.14410000000000001</v>
      </c>
      <c r="W4475" s="1336">
        <v>118.1538</v>
      </c>
      <c r="X4475" s="1">
        <v>13</v>
      </c>
      <c r="Y4475" s="1">
        <v>141</v>
      </c>
      <c r="AA4475" s="1">
        <v>401</v>
      </c>
      <c r="AB4475" s="1336">
        <v>-11.48</v>
      </c>
    </row>
    <row r="4476" spans="1:28">
      <c r="A4476" s="1336" t="s">
        <v>2098</v>
      </c>
      <c r="B4476" s="2" t="s">
        <v>2276</v>
      </c>
      <c r="C4476" s="1" t="s">
        <v>2274</v>
      </c>
      <c r="D4476" s="1" t="s">
        <v>65</v>
      </c>
      <c r="E4476" s="1">
        <v>130099</v>
      </c>
      <c r="F4476" s="1336" t="s">
        <v>150</v>
      </c>
      <c r="G4476" s="1" t="s">
        <v>32</v>
      </c>
      <c r="H4476" s="1">
        <v>418002</v>
      </c>
      <c r="I4476" s="3">
        <v>42522</v>
      </c>
      <c r="J4476" s="3">
        <v>42503</v>
      </c>
      <c r="K4476" s="3">
        <v>42531</v>
      </c>
      <c r="L4476" s="1">
        <v>221476</v>
      </c>
      <c r="M4476" s="3">
        <v>42522</v>
      </c>
      <c r="N4476" s="1" t="s">
        <v>89</v>
      </c>
      <c r="O4476" s="1">
        <v>116109</v>
      </c>
      <c r="P4476" s="1">
        <v>1000</v>
      </c>
      <c r="Q4476" s="1">
        <v>52.17</v>
      </c>
      <c r="R4476" s="1337">
        <v>52170</v>
      </c>
      <c r="S4476" s="4">
        <v>-4119.82</v>
      </c>
      <c r="T4476" s="1">
        <v>49.814</v>
      </c>
      <c r="U4476" s="1337">
        <v>49814</v>
      </c>
      <c r="V4476" s="1">
        <v>0.14410000000000001</v>
      </c>
      <c r="W4476" s="1336">
        <v>144.09</v>
      </c>
      <c r="X4476" s="1">
        <v>13</v>
      </c>
      <c r="Y4476" s="1">
        <v>130</v>
      </c>
      <c r="AA4476" s="1">
        <v>401</v>
      </c>
      <c r="AB4476" s="1337">
        <v>2356</v>
      </c>
    </row>
    <row r="4477" spans="1:28">
      <c r="A4477" s="1336" t="s">
        <v>2098</v>
      </c>
      <c r="B4477" s="2" t="s">
        <v>2276</v>
      </c>
      <c r="C4477" s="1" t="s">
        <v>2274</v>
      </c>
      <c r="D4477" s="1" t="s">
        <v>65</v>
      </c>
      <c r="E4477" s="1">
        <v>130099</v>
      </c>
      <c r="F4477" s="1336" t="s">
        <v>150</v>
      </c>
      <c r="G4477" s="1" t="s">
        <v>32</v>
      </c>
      <c r="H4477" s="1">
        <v>418121</v>
      </c>
      <c r="I4477" s="3">
        <v>42523</v>
      </c>
      <c r="J4477" s="3">
        <v>42513</v>
      </c>
      <c r="K4477" s="3">
        <v>42546</v>
      </c>
      <c r="L4477" s="1">
        <v>221491</v>
      </c>
      <c r="M4477" s="3">
        <v>42522</v>
      </c>
      <c r="N4477" s="1" t="s">
        <v>89</v>
      </c>
      <c r="O4477" s="1">
        <v>116323</v>
      </c>
      <c r="P4477" s="1">
        <v>1000</v>
      </c>
      <c r="Q4477" s="1">
        <v>50.99</v>
      </c>
      <c r="R4477" s="1337">
        <v>50990</v>
      </c>
      <c r="S4477" s="4">
        <v>-5299.82</v>
      </c>
      <c r="T4477" s="1">
        <v>49.814</v>
      </c>
      <c r="U4477" s="1337">
        <v>49814</v>
      </c>
      <c r="V4477" s="1">
        <v>0.14410000000000001</v>
      </c>
      <c r="W4477" s="1336">
        <v>144.09</v>
      </c>
      <c r="X4477" s="1">
        <v>13</v>
      </c>
      <c r="Y4477" s="1">
        <v>130</v>
      </c>
      <c r="AA4477" s="1">
        <v>401</v>
      </c>
      <c r="AB4477" s="1337">
        <v>1176</v>
      </c>
    </row>
    <row r="4478" spans="1:28">
      <c r="A4478" s="1336" t="s">
        <v>2098</v>
      </c>
      <c r="B4478" s="2" t="s">
        <v>2276</v>
      </c>
      <c r="C4478" s="1" t="s">
        <v>2274</v>
      </c>
      <c r="D4478" s="1" t="s">
        <v>65</v>
      </c>
      <c r="E4478" s="1">
        <v>130349</v>
      </c>
      <c r="F4478" s="1336" t="s">
        <v>141</v>
      </c>
      <c r="G4478" s="1" t="s">
        <v>32</v>
      </c>
      <c r="H4478" s="1">
        <v>418397</v>
      </c>
      <c r="I4478" s="3">
        <v>42527</v>
      </c>
      <c r="J4478" s="3">
        <v>42520</v>
      </c>
      <c r="K4478" s="3">
        <v>42524</v>
      </c>
      <c r="N4478" s="1" t="s">
        <v>89</v>
      </c>
      <c r="O4478" s="1">
        <v>116601</v>
      </c>
      <c r="P4478" s="1">
        <v>1000</v>
      </c>
      <c r="Q4478" s="1">
        <v>50.81</v>
      </c>
      <c r="R4478" s="1337">
        <v>50810</v>
      </c>
      <c r="S4478" s="4">
        <v>-5479.82</v>
      </c>
      <c r="T4478" s="1">
        <v>49.814</v>
      </c>
      <c r="U4478" s="1337">
        <v>49814</v>
      </c>
      <c r="V4478" s="1">
        <v>0.14410000000000001</v>
      </c>
      <c r="W4478" s="1336">
        <v>144.09</v>
      </c>
      <c r="X4478" s="1">
        <v>13</v>
      </c>
      <c r="Y4478" s="1">
        <v>141</v>
      </c>
      <c r="AA4478" s="1">
        <v>401</v>
      </c>
      <c r="AB4478" s="1336">
        <v>996</v>
      </c>
    </row>
    <row r="4479" spans="1:28">
      <c r="A4479" s="1336" t="s">
        <v>2098</v>
      </c>
      <c r="B4479" s="2" t="s">
        <v>2276</v>
      </c>
      <c r="C4479" s="1" t="s">
        <v>2274</v>
      </c>
      <c r="D4479" s="1" t="s">
        <v>65</v>
      </c>
      <c r="E4479" s="1">
        <v>130349</v>
      </c>
      <c r="F4479" s="1336" t="s">
        <v>141</v>
      </c>
      <c r="G4479" s="1" t="s">
        <v>32</v>
      </c>
      <c r="H4479" s="1">
        <v>418397</v>
      </c>
      <c r="I4479" s="3">
        <v>42527</v>
      </c>
      <c r="J4479" s="3">
        <v>42520</v>
      </c>
      <c r="K4479" s="3">
        <v>42541</v>
      </c>
      <c r="N4479" s="1" t="s">
        <v>89</v>
      </c>
      <c r="O4479" s="1">
        <v>116601</v>
      </c>
      <c r="P4479" s="1">
        <v>1000</v>
      </c>
      <c r="Q4479" s="1">
        <v>50.81</v>
      </c>
      <c r="R4479" s="1337">
        <v>50810</v>
      </c>
      <c r="S4479" s="4">
        <v>-5479.82</v>
      </c>
      <c r="T4479" s="1">
        <v>49.814</v>
      </c>
      <c r="U4479" s="1337">
        <v>49814</v>
      </c>
      <c r="V4479" s="1">
        <v>0.14410000000000001</v>
      </c>
      <c r="W4479" s="1336">
        <v>144.09</v>
      </c>
      <c r="X4479" s="1">
        <v>13</v>
      </c>
      <c r="Y4479" s="1">
        <v>141</v>
      </c>
      <c r="AA4479" s="1">
        <v>401</v>
      </c>
      <c r="AB4479" s="1336">
        <v>996</v>
      </c>
    </row>
    <row r="4480" spans="1:28">
      <c r="A4480" s="1336" t="s">
        <v>2098</v>
      </c>
      <c r="B4480" s="2" t="s">
        <v>2276</v>
      </c>
      <c r="C4480" s="1" t="s">
        <v>2274</v>
      </c>
      <c r="D4480" s="1" t="s">
        <v>65</v>
      </c>
      <c r="E4480" s="1">
        <v>130013</v>
      </c>
      <c r="F4480" s="1336" t="s">
        <v>221</v>
      </c>
      <c r="G4480" s="1" t="s">
        <v>32</v>
      </c>
      <c r="H4480" s="1">
        <v>418672</v>
      </c>
      <c r="I4480" s="3">
        <v>42529</v>
      </c>
      <c r="J4480" s="3">
        <v>42528</v>
      </c>
      <c r="K4480" s="3">
        <v>42528</v>
      </c>
      <c r="N4480" s="1" t="s">
        <v>89</v>
      </c>
      <c r="O4480" s="1">
        <v>116921</v>
      </c>
      <c r="P4480" s="1">
        <v>2000</v>
      </c>
      <c r="Q4480" s="1">
        <v>49.3</v>
      </c>
      <c r="R4480" s="1337">
        <v>98600</v>
      </c>
      <c r="S4480" s="4">
        <v>-13979.64</v>
      </c>
      <c r="T4480" s="1">
        <v>49.814</v>
      </c>
      <c r="U4480" s="1337">
        <v>99628</v>
      </c>
      <c r="V4480" s="1">
        <v>0.14410000000000001</v>
      </c>
      <c r="W4480" s="1336">
        <v>288.18</v>
      </c>
      <c r="X4480" s="1">
        <v>13</v>
      </c>
      <c r="Y4480" s="1">
        <v>130</v>
      </c>
      <c r="AA4480" s="1">
        <v>401</v>
      </c>
      <c r="AB4480" s="1337">
        <v>-1028</v>
      </c>
    </row>
    <row r="4481" spans="1:28">
      <c r="A4481" s="1336" t="s">
        <v>2098</v>
      </c>
      <c r="B4481" s="2" t="s">
        <v>2276</v>
      </c>
      <c r="C4481" s="1" t="s">
        <v>2274</v>
      </c>
      <c r="D4481" s="1" t="s">
        <v>65</v>
      </c>
      <c r="E4481" s="1">
        <v>130140</v>
      </c>
      <c r="F4481" s="1336" t="s">
        <v>222</v>
      </c>
      <c r="G4481" s="1" t="s">
        <v>32</v>
      </c>
      <c r="H4481" s="1">
        <v>419292</v>
      </c>
      <c r="I4481" s="3">
        <v>42534</v>
      </c>
      <c r="J4481" s="3">
        <v>42529</v>
      </c>
      <c r="K4481" s="3">
        <v>42530</v>
      </c>
      <c r="N4481" s="1" t="s">
        <v>89</v>
      </c>
      <c r="O4481" s="1">
        <v>117024</v>
      </c>
      <c r="P4481" s="1">
        <v>1000</v>
      </c>
      <c r="Q4481" s="1">
        <v>50.82</v>
      </c>
      <c r="R4481" s="1337">
        <v>50820</v>
      </c>
      <c r="S4481" s="4">
        <v>-5469.82</v>
      </c>
      <c r="T4481" s="1">
        <v>49.814</v>
      </c>
      <c r="U4481" s="1337">
        <v>49814</v>
      </c>
      <c r="V4481" s="1">
        <v>0.14410000000000001</v>
      </c>
      <c r="W4481" s="1336">
        <v>144.09</v>
      </c>
      <c r="X4481" s="1">
        <v>13</v>
      </c>
      <c r="Y4481" s="1">
        <v>130</v>
      </c>
      <c r="AA4481" s="1">
        <v>401</v>
      </c>
      <c r="AB4481" s="1337">
        <v>1006</v>
      </c>
    </row>
    <row r="4482" spans="1:28">
      <c r="A4482" s="1336" t="s">
        <v>2098</v>
      </c>
      <c r="B4482" s="2" t="s">
        <v>2276</v>
      </c>
      <c r="C4482" s="1" t="s">
        <v>2274</v>
      </c>
      <c r="D4482" s="1" t="s">
        <v>65</v>
      </c>
      <c r="E4482" s="1">
        <v>130308</v>
      </c>
      <c r="F4482" s="1336" t="s">
        <v>126</v>
      </c>
      <c r="G4482" s="1" t="s">
        <v>32</v>
      </c>
      <c r="H4482" s="1">
        <v>419539</v>
      </c>
      <c r="I4482" s="3">
        <v>42535</v>
      </c>
      <c r="J4482" s="3">
        <v>42530</v>
      </c>
      <c r="K4482" s="3">
        <v>42531</v>
      </c>
      <c r="N4482" s="1" t="s">
        <v>89</v>
      </c>
      <c r="O4482" s="1">
        <v>117084</v>
      </c>
      <c r="P4482" s="1">
        <v>1000</v>
      </c>
      <c r="Q4482" s="1">
        <v>49.8</v>
      </c>
      <c r="R4482" s="1337">
        <v>49800</v>
      </c>
      <c r="S4482" s="4">
        <v>-6489.82</v>
      </c>
      <c r="T4482" s="1">
        <v>49.814</v>
      </c>
      <c r="U4482" s="1337">
        <v>49814</v>
      </c>
      <c r="V4482" s="1">
        <v>0.14410000000000001</v>
      </c>
      <c r="W4482" s="1336">
        <v>144.09</v>
      </c>
      <c r="X4482" s="1">
        <v>13</v>
      </c>
      <c r="Y4482" s="1">
        <v>141</v>
      </c>
      <c r="AA4482" s="1">
        <v>401</v>
      </c>
      <c r="AB4482" s="1336">
        <v>-14</v>
      </c>
    </row>
    <row r="4483" spans="1:28">
      <c r="A4483" s="1336" t="s">
        <v>2098</v>
      </c>
      <c r="B4483" s="2" t="s">
        <v>2276</v>
      </c>
      <c r="C4483" s="1" t="s">
        <v>2274</v>
      </c>
      <c r="D4483" s="1" t="s">
        <v>65</v>
      </c>
      <c r="E4483" s="1">
        <v>140147</v>
      </c>
      <c r="F4483" s="1336" t="s">
        <v>82</v>
      </c>
      <c r="G4483" s="1" t="s">
        <v>32</v>
      </c>
      <c r="H4483" s="1">
        <v>419771</v>
      </c>
      <c r="I4483" s="3">
        <v>42536</v>
      </c>
      <c r="J4483" s="3">
        <v>42513</v>
      </c>
      <c r="K4483" s="3">
        <v>42534</v>
      </c>
      <c r="L4483" s="1">
        <v>222567</v>
      </c>
      <c r="M4483" s="3">
        <v>42536</v>
      </c>
      <c r="N4483" s="1" t="s">
        <v>42</v>
      </c>
      <c r="O4483" s="1">
        <v>21591</v>
      </c>
      <c r="P4483" s="1">
        <v>2000</v>
      </c>
      <c r="Q4483" s="1">
        <v>50.82</v>
      </c>
      <c r="R4483" s="1337">
        <v>101640</v>
      </c>
      <c r="S4483" s="4">
        <v>-10939.64</v>
      </c>
      <c r="T4483" s="1">
        <v>49.814</v>
      </c>
      <c r="U4483" s="1337">
        <v>99628</v>
      </c>
      <c r="V4483" s="1">
        <v>0.14410000000000001</v>
      </c>
      <c r="W4483" s="1336">
        <v>288.18</v>
      </c>
      <c r="X4483" s="1">
        <v>13</v>
      </c>
      <c r="Y4483" s="1">
        <v>140</v>
      </c>
      <c r="AA4483" s="1">
        <v>401</v>
      </c>
      <c r="AB4483" s="1337">
        <v>2012</v>
      </c>
    </row>
    <row r="4484" spans="1:28">
      <c r="A4484" s="1336" t="s">
        <v>2098</v>
      </c>
      <c r="B4484" s="2" t="s">
        <v>2276</v>
      </c>
      <c r="C4484" s="1" t="s">
        <v>2274</v>
      </c>
      <c r="D4484" s="1" t="s">
        <v>65</v>
      </c>
      <c r="E4484" s="1">
        <v>130349</v>
      </c>
      <c r="F4484" s="1336" t="s">
        <v>141</v>
      </c>
      <c r="G4484" s="1" t="s">
        <v>32</v>
      </c>
      <c r="H4484" s="1">
        <v>419874</v>
      </c>
      <c r="I4484" s="3">
        <v>42537</v>
      </c>
      <c r="J4484" s="3">
        <v>42531</v>
      </c>
      <c r="K4484" s="3">
        <v>42534</v>
      </c>
      <c r="N4484" s="1" t="s">
        <v>89</v>
      </c>
      <c r="O4484" s="1">
        <v>117124</v>
      </c>
      <c r="P4484" s="1">
        <v>2000</v>
      </c>
      <c r="Q4484" s="1">
        <v>49.8</v>
      </c>
      <c r="R4484" s="1337">
        <v>99600</v>
      </c>
      <c r="S4484" s="4">
        <v>-12979.64</v>
      </c>
      <c r="T4484" s="1">
        <v>49.814</v>
      </c>
      <c r="U4484" s="1337">
        <v>99628</v>
      </c>
      <c r="V4484" s="1">
        <v>0.14410000000000001</v>
      </c>
      <c r="W4484" s="1336">
        <v>288.18</v>
      </c>
      <c r="X4484" s="1">
        <v>13</v>
      </c>
      <c r="Y4484" s="1">
        <v>141</v>
      </c>
      <c r="AA4484" s="1">
        <v>401</v>
      </c>
      <c r="AB4484" s="1336">
        <v>-28</v>
      </c>
    </row>
    <row r="4485" spans="1:28">
      <c r="A4485" s="1336" t="s">
        <v>2098</v>
      </c>
      <c r="B4485" s="2" t="s">
        <v>2276</v>
      </c>
      <c r="C4485" s="1" t="s">
        <v>2274</v>
      </c>
      <c r="D4485" s="1" t="s">
        <v>65</v>
      </c>
      <c r="E4485" s="1">
        <v>130099</v>
      </c>
      <c r="F4485" s="1336" t="s">
        <v>150</v>
      </c>
      <c r="G4485" s="1" t="s">
        <v>32</v>
      </c>
      <c r="H4485" s="1">
        <v>420653</v>
      </c>
      <c r="I4485" s="3">
        <v>42543</v>
      </c>
      <c r="J4485" s="3">
        <v>42538</v>
      </c>
      <c r="K4485" s="3">
        <v>42541</v>
      </c>
      <c r="L4485" s="1">
        <v>222980</v>
      </c>
      <c r="M4485" s="3">
        <v>42542</v>
      </c>
      <c r="N4485" s="1" t="s">
        <v>89</v>
      </c>
      <c r="O4485" s="1">
        <v>117304</v>
      </c>
      <c r="P4485" s="1">
        <v>1000</v>
      </c>
      <c r="Q4485" s="1">
        <v>49.8</v>
      </c>
      <c r="R4485" s="1337">
        <v>49800</v>
      </c>
      <c r="S4485" s="4">
        <v>-6489.82</v>
      </c>
      <c r="T4485" s="1">
        <v>49.814</v>
      </c>
      <c r="U4485" s="1337">
        <v>49814</v>
      </c>
      <c r="V4485" s="1">
        <v>0.14410000000000001</v>
      </c>
      <c r="W4485" s="1336">
        <v>144.09</v>
      </c>
      <c r="X4485" s="1">
        <v>13</v>
      </c>
      <c r="Y4485" s="1">
        <v>130</v>
      </c>
      <c r="AA4485" s="1">
        <v>401</v>
      </c>
      <c r="AB4485" s="1336">
        <v>-14</v>
      </c>
    </row>
    <row r="4486" spans="1:28">
      <c r="A4486" s="1336" t="s">
        <v>2098</v>
      </c>
      <c r="B4486" s="2" t="s">
        <v>2276</v>
      </c>
      <c r="C4486" s="1" t="s">
        <v>2274</v>
      </c>
      <c r="D4486" s="1" t="s">
        <v>65</v>
      </c>
      <c r="E4486" s="1">
        <v>130308</v>
      </c>
      <c r="F4486" s="1336" t="s">
        <v>126</v>
      </c>
      <c r="G4486" s="1" t="s">
        <v>32</v>
      </c>
      <c r="H4486" s="1">
        <v>421396</v>
      </c>
      <c r="I4486" s="3">
        <v>42550</v>
      </c>
      <c r="J4486" s="3">
        <v>42528</v>
      </c>
      <c r="K4486" s="3">
        <v>42529</v>
      </c>
      <c r="L4486" s="1">
        <v>223355</v>
      </c>
      <c r="M4486" s="3">
        <v>42549</v>
      </c>
      <c r="N4486" s="1" t="s">
        <v>89</v>
      </c>
      <c r="O4486" s="1">
        <v>116910</v>
      </c>
      <c r="P4486" s="1">
        <v>1000</v>
      </c>
      <c r="Q4486" s="1">
        <v>50.82</v>
      </c>
      <c r="R4486" s="1337">
        <v>50820</v>
      </c>
      <c r="S4486" s="4">
        <v>-5469.82</v>
      </c>
      <c r="T4486" s="1">
        <v>49.814</v>
      </c>
      <c r="U4486" s="1337">
        <v>49814</v>
      </c>
      <c r="V4486" s="1">
        <v>0.14410000000000001</v>
      </c>
      <c r="W4486" s="1336">
        <v>144.09</v>
      </c>
      <c r="X4486" s="1">
        <v>13</v>
      </c>
      <c r="Y4486" s="1">
        <v>141</v>
      </c>
      <c r="AA4486" s="1">
        <v>401</v>
      </c>
      <c r="AB4486" s="1337">
        <v>1006</v>
      </c>
    </row>
    <row r="4487" spans="1:28">
      <c r="A4487" s="1336" t="s">
        <v>2098</v>
      </c>
      <c r="B4487" s="2" t="s">
        <v>2277</v>
      </c>
      <c r="C4487" s="1" t="s">
        <v>2274</v>
      </c>
      <c r="D4487" s="1" t="s">
        <v>129</v>
      </c>
      <c r="E4487" s="1">
        <v>130241</v>
      </c>
      <c r="F4487" s="1336" t="s">
        <v>368</v>
      </c>
      <c r="G4487" s="1" t="s">
        <v>32</v>
      </c>
      <c r="H4487" s="1">
        <v>419037</v>
      </c>
      <c r="I4487" s="3">
        <v>42530</v>
      </c>
      <c r="J4487" s="3">
        <v>42528</v>
      </c>
      <c r="K4487" s="3">
        <v>42530</v>
      </c>
      <c r="L4487" s="1">
        <v>222076</v>
      </c>
      <c r="M4487" s="3">
        <v>42529</v>
      </c>
      <c r="N4487" s="1" t="s">
        <v>89</v>
      </c>
      <c r="O4487" s="1">
        <v>116918</v>
      </c>
      <c r="P4487" s="1">
        <v>2000</v>
      </c>
      <c r="Q4487" s="1">
        <v>47.19</v>
      </c>
      <c r="R4487" s="1337">
        <v>94380</v>
      </c>
      <c r="S4487" s="4">
        <v>-18199.64</v>
      </c>
      <c r="T4487" s="1">
        <v>49.814</v>
      </c>
      <c r="U4487" s="1337">
        <v>99628</v>
      </c>
      <c r="V4487" s="1">
        <v>0.14410000000000001</v>
      </c>
      <c r="W4487" s="1336">
        <v>288.18</v>
      </c>
      <c r="X4487" s="1">
        <v>13</v>
      </c>
      <c r="Y4487" s="1">
        <v>135</v>
      </c>
      <c r="Z4487" s="1" t="s">
        <v>143</v>
      </c>
      <c r="AA4487" s="1">
        <v>401</v>
      </c>
      <c r="AB4487" s="1337">
        <v>-5248</v>
      </c>
    </row>
    <row r="4488" spans="1:28">
      <c r="A4488" s="1336" t="s">
        <v>2098</v>
      </c>
      <c r="B4488" s="2" t="s">
        <v>2277</v>
      </c>
      <c r="C4488" s="1" t="s">
        <v>2274</v>
      </c>
      <c r="D4488" s="1" t="s">
        <v>129</v>
      </c>
      <c r="E4488" s="1">
        <v>130013</v>
      </c>
      <c r="F4488" s="1336" t="s">
        <v>221</v>
      </c>
      <c r="G4488" s="1" t="s">
        <v>32</v>
      </c>
      <c r="H4488" s="1">
        <v>419075</v>
      </c>
      <c r="I4488" s="3">
        <v>42530</v>
      </c>
      <c r="J4488" s="3">
        <v>42530</v>
      </c>
      <c r="K4488" s="3">
        <v>42531</v>
      </c>
      <c r="N4488" s="1" t="s">
        <v>89</v>
      </c>
      <c r="O4488" s="1">
        <v>117066</v>
      </c>
      <c r="P4488" s="1">
        <v>4000</v>
      </c>
      <c r="Q4488" s="1">
        <v>49.3</v>
      </c>
      <c r="R4488" s="1337">
        <v>197200</v>
      </c>
      <c r="S4488" s="4">
        <v>-27959.279999999999</v>
      </c>
      <c r="T4488" s="1">
        <v>49.814</v>
      </c>
      <c r="U4488" s="1337">
        <v>199256</v>
      </c>
      <c r="V4488" s="1">
        <v>0.14410000000000001</v>
      </c>
      <c r="W4488" s="1336">
        <v>576.36</v>
      </c>
      <c r="X4488" s="1">
        <v>13</v>
      </c>
      <c r="Y4488" s="1">
        <v>130</v>
      </c>
      <c r="AA4488" s="1">
        <v>401</v>
      </c>
      <c r="AB4488" s="1337">
        <v>-2056</v>
      </c>
    </row>
    <row r="4489" spans="1:28">
      <c r="A4489" s="1336" t="s">
        <v>2098</v>
      </c>
      <c r="B4489" s="2" t="s">
        <v>2277</v>
      </c>
      <c r="C4489" s="1" t="s">
        <v>2274</v>
      </c>
      <c r="D4489" s="1" t="s">
        <v>129</v>
      </c>
      <c r="E4489" s="1">
        <v>130308</v>
      </c>
      <c r="F4489" s="1336" t="s">
        <v>126</v>
      </c>
      <c r="G4489" s="1" t="s">
        <v>32</v>
      </c>
      <c r="H4489" s="1">
        <v>419097</v>
      </c>
      <c r="I4489" s="3">
        <v>42531</v>
      </c>
      <c r="J4489" s="3">
        <v>42529</v>
      </c>
      <c r="K4489" s="3">
        <v>42530</v>
      </c>
      <c r="N4489" s="1" t="s">
        <v>89</v>
      </c>
      <c r="O4489" s="1">
        <v>116979</v>
      </c>
      <c r="P4489" s="1">
        <v>2000</v>
      </c>
      <c r="Q4489" s="1">
        <v>49.8</v>
      </c>
      <c r="R4489" s="1337">
        <v>99600</v>
      </c>
      <c r="S4489" s="4">
        <v>-12979.64</v>
      </c>
      <c r="T4489" s="1">
        <v>49.814</v>
      </c>
      <c r="U4489" s="1337">
        <v>99628</v>
      </c>
      <c r="V4489" s="1">
        <v>0.14410000000000001</v>
      </c>
      <c r="W4489" s="1336">
        <v>288.18</v>
      </c>
      <c r="X4489" s="1">
        <v>13</v>
      </c>
      <c r="Y4489" s="1">
        <v>141</v>
      </c>
      <c r="AA4489" s="1">
        <v>401</v>
      </c>
      <c r="AB4489" s="1336">
        <v>-28</v>
      </c>
    </row>
    <row r="4490" spans="1:28">
      <c r="A4490" s="1336" t="s">
        <v>2098</v>
      </c>
      <c r="B4490" s="2" t="s">
        <v>2277</v>
      </c>
      <c r="C4490" s="1" t="s">
        <v>2274</v>
      </c>
      <c r="D4490" s="1" t="s">
        <v>129</v>
      </c>
      <c r="E4490" s="1">
        <v>130140</v>
      </c>
      <c r="F4490" s="1336" t="s">
        <v>222</v>
      </c>
      <c r="G4490" s="1" t="s">
        <v>32</v>
      </c>
      <c r="H4490" s="1">
        <v>419292</v>
      </c>
      <c r="I4490" s="3">
        <v>42534</v>
      </c>
      <c r="J4490" s="3">
        <v>42529</v>
      </c>
      <c r="K4490" s="3">
        <v>42530</v>
      </c>
      <c r="N4490" s="1" t="s">
        <v>89</v>
      </c>
      <c r="O4490" s="1">
        <v>117024</v>
      </c>
      <c r="P4490" s="1">
        <v>2000</v>
      </c>
      <c r="Q4490" s="1">
        <v>50.82</v>
      </c>
      <c r="R4490" s="1337">
        <v>101640</v>
      </c>
      <c r="S4490" s="4">
        <v>-10939.64</v>
      </c>
      <c r="T4490" s="1">
        <v>49.814</v>
      </c>
      <c r="U4490" s="1337">
        <v>99628</v>
      </c>
      <c r="V4490" s="1">
        <v>0.14410000000000001</v>
      </c>
      <c r="W4490" s="1336">
        <v>288.18</v>
      </c>
      <c r="X4490" s="1">
        <v>13</v>
      </c>
      <c r="Y4490" s="1">
        <v>130</v>
      </c>
      <c r="AA4490" s="1">
        <v>401</v>
      </c>
      <c r="AB4490" s="1337">
        <v>2012</v>
      </c>
    </row>
    <row r="4491" spans="1:28">
      <c r="A4491" s="1336" t="s">
        <v>2098</v>
      </c>
      <c r="B4491" s="2" t="s">
        <v>2277</v>
      </c>
      <c r="C4491" s="1" t="s">
        <v>2274</v>
      </c>
      <c r="D4491" s="1" t="s">
        <v>129</v>
      </c>
      <c r="E4491" s="1">
        <v>140008</v>
      </c>
      <c r="F4491" s="1336" t="s">
        <v>123</v>
      </c>
      <c r="G4491" s="1" t="s">
        <v>32</v>
      </c>
      <c r="H4491" s="1">
        <v>419469</v>
      </c>
      <c r="I4491" s="3">
        <v>42534</v>
      </c>
      <c r="J4491" s="3">
        <v>42514</v>
      </c>
      <c r="K4491" s="3">
        <v>42514</v>
      </c>
      <c r="L4491" s="1">
        <v>222385</v>
      </c>
      <c r="M4491" s="3">
        <v>42534</v>
      </c>
      <c r="N4491" s="1" t="s">
        <v>89</v>
      </c>
      <c r="O4491" s="1">
        <v>116369</v>
      </c>
      <c r="P4491" s="1">
        <v>2000</v>
      </c>
      <c r="Q4491" s="1">
        <v>50.31</v>
      </c>
      <c r="R4491" s="1337">
        <v>100620</v>
      </c>
      <c r="S4491" s="4">
        <v>-11959.64</v>
      </c>
      <c r="T4491" s="1">
        <v>49.814</v>
      </c>
      <c r="U4491" s="1337">
        <v>99628</v>
      </c>
      <c r="V4491" s="1">
        <v>0.14410000000000001</v>
      </c>
      <c r="W4491" s="1336">
        <v>288.18</v>
      </c>
      <c r="X4491" s="1">
        <v>13</v>
      </c>
      <c r="Y4491" s="1">
        <v>141</v>
      </c>
      <c r="AA4491" s="1">
        <v>401</v>
      </c>
      <c r="AB4491" s="1336">
        <v>992</v>
      </c>
    </row>
    <row r="4492" spans="1:28">
      <c r="A4492" s="1336" t="s">
        <v>2098</v>
      </c>
      <c r="B4492" s="2" t="s">
        <v>2277</v>
      </c>
      <c r="C4492" s="1" t="s">
        <v>2274</v>
      </c>
      <c r="D4492" s="1" t="s">
        <v>129</v>
      </c>
      <c r="E4492" s="1">
        <v>140008</v>
      </c>
      <c r="F4492" s="1336" t="s">
        <v>123</v>
      </c>
      <c r="G4492" s="1" t="s">
        <v>32</v>
      </c>
      <c r="H4492" s="1">
        <v>419827</v>
      </c>
      <c r="I4492" s="3">
        <v>42536</v>
      </c>
      <c r="J4492" s="3">
        <v>42522</v>
      </c>
      <c r="K4492" s="3">
        <v>42527</v>
      </c>
      <c r="L4492" s="1">
        <v>222573</v>
      </c>
      <c r="M4492" s="3">
        <v>42536</v>
      </c>
      <c r="N4492" s="1" t="s">
        <v>89</v>
      </c>
      <c r="O4492" s="1">
        <v>116686</v>
      </c>
      <c r="P4492" s="1">
        <v>10000</v>
      </c>
      <c r="Q4492" s="1">
        <v>49.61</v>
      </c>
      <c r="R4492" s="1337">
        <v>496100</v>
      </c>
      <c r="S4492" s="4">
        <v>-66798.2</v>
      </c>
      <c r="T4492" s="1">
        <v>49.814</v>
      </c>
      <c r="U4492" s="1337">
        <v>498140</v>
      </c>
      <c r="V4492" s="1">
        <v>0.14410000000000001</v>
      </c>
      <c r="W4492" s="1337">
        <v>1440.9</v>
      </c>
      <c r="X4492" s="1">
        <v>13</v>
      </c>
      <c r="Y4492" s="1">
        <v>141</v>
      </c>
      <c r="AA4492" s="1">
        <v>401</v>
      </c>
      <c r="AB4492" s="1337">
        <v>-2040</v>
      </c>
    </row>
    <row r="4493" spans="1:28">
      <c r="A4493" s="1336" t="s">
        <v>2098</v>
      </c>
      <c r="B4493" s="2" t="s">
        <v>2277</v>
      </c>
      <c r="C4493" s="1" t="s">
        <v>2274</v>
      </c>
      <c r="D4493" s="1" t="s">
        <v>129</v>
      </c>
      <c r="E4493" s="1">
        <v>130013</v>
      </c>
      <c r="F4493" s="1336" t="s">
        <v>221</v>
      </c>
      <c r="G4493" s="1" t="s">
        <v>32</v>
      </c>
      <c r="H4493" s="1">
        <v>420822</v>
      </c>
      <c r="I4493" s="3">
        <v>42545</v>
      </c>
      <c r="J4493" s="3">
        <v>42543</v>
      </c>
      <c r="K4493" s="3">
        <v>42543</v>
      </c>
      <c r="N4493" s="1" t="s">
        <v>89</v>
      </c>
      <c r="O4493" s="1">
        <v>117401</v>
      </c>
      <c r="P4493" s="1">
        <v>2000</v>
      </c>
      <c r="Q4493" s="1">
        <v>48.61</v>
      </c>
      <c r="R4493" s="1337">
        <v>97220</v>
      </c>
      <c r="S4493" s="4">
        <v>-15359.64</v>
      </c>
      <c r="T4493" s="1">
        <v>49.814</v>
      </c>
      <c r="U4493" s="1337">
        <v>99628</v>
      </c>
      <c r="V4493" s="1">
        <v>0.14410000000000001</v>
      </c>
      <c r="W4493" s="1336">
        <v>288.18</v>
      </c>
      <c r="X4493" s="1">
        <v>13</v>
      </c>
      <c r="Y4493" s="1">
        <v>130</v>
      </c>
      <c r="AA4493" s="1">
        <v>401</v>
      </c>
      <c r="AB4493" s="1337">
        <v>-2408</v>
      </c>
    </row>
    <row r="4494" spans="1:28">
      <c r="A4494" s="1336" t="s">
        <v>2098</v>
      </c>
      <c r="B4494" s="2" t="s">
        <v>2278</v>
      </c>
      <c r="C4494" s="1" t="s">
        <v>2274</v>
      </c>
      <c r="D4494" s="1" t="s">
        <v>131</v>
      </c>
      <c r="E4494" s="1">
        <v>130001</v>
      </c>
      <c r="F4494" s="1336" t="s">
        <v>132</v>
      </c>
      <c r="G4494" s="1" t="s">
        <v>32</v>
      </c>
      <c r="H4494" s="1">
        <v>420832</v>
      </c>
      <c r="I4494" s="3">
        <v>42545</v>
      </c>
      <c r="J4494" s="3">
        <v>42528</v>
      </c>
      <c r="K4494" s="3">
        <v>42546</v>
      </c>
      <c r="N4494" s="1" t="s">
        <v>89</v>
      </c>
      <c r="O4494" s="1">
        <v>116933</v>
      </c>
      <c r="P4494" s="1">
        <v>3000</v>
      </c>
      <c r="Q4494" s="1">
        <v>49.61</v>
      </c>
      <c r="R4494" s="1337">
        <v>148830</v>
      </c>
      <c r="S4494" s="4">
        <v>-20039.46</v>
      </c>
      <c r="T4494" s="1">
        <v>49.814</v>
      </c>
      <c r="U4494" s="1337">
        <v>149442</v>
      </c>
      <c r="V4494" s="1">
        <v>0.14410000000000001</v>
      </c>
      <c r="W4494" s="1336">
        <v>432.27</v>
      </c>
      <c r="X4494" s="1">
        <v>13</v>
      </c>
      <c r="Y4494" s="1">
        <v>130</v>
      </c>
      <c r="AA4494" s="1">
        <v>401</v>
      </c>
      <c r="AB4494" s="1336">
        <v>-612</v>
      </c>
    </row>
    <row r="4495" spans="1:28">
      <c r="A4495" s="1336" t="s">
        <v>2098</v>
      </c>
      <c r="B4495" s="2" t="s">
        <v>2279</v>
      </c>
      <c r="C4495" s="1" t="s">
        <v>2280</v>
      </c>
      <c r="D4495" s="1" t="s">
        <v>2281</v>
      </c>
      <c r="E4495" s="1">
        <v>140008</v>
      </c>
      <c r="F4495" s="1336" t="s">
        <v>123</v>
      </c>
      <c r="G4495" s="1" t="s">
        <v>32</v>
      </c>
      <c r="H4495" s="1">
        <v>420969</v>
      </c>
      <c r="I4495" s="3">
        <v>42545</v>
      </c>
      <c r="J4495" s="3">
        <v>42541</v>
      </c>
      <c r="K4495" s="3">
        <v>42541</v>
      </c>
      <c r="L4495" s="1">
        <v>223128</v>
      </c>
      <c r="M4495" s="3">
        <v>42544</v>
      </c>
      <c r="N4495" s="1" t="s">
        <v>89</v>
      </c>
      <c r="O4495" s="1">
        <v>117369</v>
      </c>
      <c r="P4495" s="1">
        <v>63</v>
      </c>
      <c r="Q4495" s="1">
        <v>308.02999999999997</v>
      </c>
      <c r="R4495" s="1337">
        <v>19405.89</v>
      </c>
      <c r="S4495" s="1">
        <v>-695.96</v>
      </c>
      <c r="T4495" s="1">
        <v>282.36900000000003</v>
      </c>
      <c r="U4495" s="1337">
        <v>17789.25</v>
      </c>
      <c r="V4495" s="1">
        <v>1.2407999999999999</v>
      </c>
      <c r="W4495" s="1336">
        <v>78.170400000000001</v>
      </c>
      <c r="X4495" s="1">
        <v>13</v>
      </c>
      <c r="Y4495" s="1">
        <v>141</v>
      </c>
      <c r="AA4495" s="1">
        <v>401</v>
      </c>
      <c r="AB4495" s="1337">
        <v>1616.64</v>
      </c>
    </row>
    <row r="4496" spans="1:28">
      <c r="A4496" s="1336" t="s">
        <v>2098</v>
      </c>
      <c r="B4496" s="2" t="s">
        <v>2282</v>
      </c>
      <c r="C4496" s="1" t="s">
        <v>2280</v>
      </c>
      <c r="D4496" s="1" t="s">
        <v>116</v>
      </c>
      <c r="E4496" s="1">
        <v>140083</v>
      </c>
      <c r="F4496" s="1336" t="s">
        <v>117</v>
      </c>
      <c r="G4496" s="1" t="s">
        <v>32</v>
      </c>
      <c r="H4496" s="1">
        <v>421147</v>
      </c>
      <c r="I4496" s="3">
        <v>42546</v>
      </c>
      <c r="J4496" s="3">
        <v>42527</v>
      </c>
      <c r="K4496" s="3">
        <v>42546</v>
      </c>
      <c r="L4496" s="1">
        <v>223184</v>
      </c>
      <c r="M4496" s="3">
        <v>42545</v>
      </c>
      <c r="N4496" s="1" t="s">
        <v>89</v>
      </c>
      <c r="O4496" s="1">
        <v>116814</v>
      </c>
      <c r="P4496" s="1">
        <v>300</v>
      </c>
      <c r="Q4496" s="1">
        <v>300.52</v>
      </c>
      <c r="R4496" s="1337">
        <v>90156</v>
      </c>
      <c r="S4496" s="4">
        <v>-5567.09</v>
      </c>
      <c r="T4496" s="1">
        <v>282.36900000000003</v>
      </c>
      <c r="U4496" s="1337">
        <v>84710.7</v>
      </c>
      <c r="V4496" s="1">
        <v>1.2407999999999999</v>
      </c>
      <c r="W4496" s="1336">
        <v>372.24</v>
      </c>
      <c r="X4496" s="1">
        <v>13</v>
      </c>
      <c r="Y4496" s="1">
        <v>141</v>
      </c>
      <c r="AA4496" s="1">
        <v>401</v>
      </c>
      <c r="AB4496" s="1337">
        <v>5445.3</v>
      </c>
    </row>
    <row r="4497" spans="1:28">
      <c r="A4497" s="1336" t="s">
        <v>2098</v>
      </c>
      <c r="B4497" s="2" t="s">
        <v>2283</v>
      </c>
      <c r="C4497" s="1" t="s">
        <v>2280</v>
      </c>
      <c r="D4497" s="1" t="s">
        <v>2284</v>
      </c>
      <c r="E4497" s="1">
        <v>140008</v>
      </c>
      <c r="F4497" s="1336" t="s">
        <v>123</v>
      </c>
      <c r="G4497" s="1" t="s">
        <v>32</v>
      </c>
      <c r="H4497" s="1">
        <v>420968</v>
      </c>
      <c r="I4497" s="3">
        <v>42545</v>
      </c>
      <c r="J4497" s="3">
        <v>42541</v>
      </c>
      <c r="K4497" s="3">
        <v>42541</v>
      </c>
      <c r="L4497" s="1">
        <v>223111</v>
      </c>
      <c r="M4497" s="3">
        <v>42544</v>
      </c>
      <c r="N4497" s="1" t="s">
        <v>89</v>
      </c>
      <c r="O4497" s="1">
        <v>117368</v>
      </c>
      <c r="P4497" s="1">
        <v>937</v>
      </c>
      <c r="Q4497" s="1">
        <v>308.02999999999997</v>
      </c>
      <c r="R4497" s="1337">
        <v>288624.11</v>
      </c>
      <c r="S4497" s="4">
        <v>-10351.01</v>
      </c>
      <c r="T4497" s="1">
        <v>282.36900000000003</v>
      </c>
      <c r="U4497" s="1337">
        <v>264579.75</v>
      </c>
      <c r="V4497" s="1">
        <v>1.2407999999999999</v>
      </c>
      <c r="W4497" s="1337">
        <v>1162.6296</v>
      </c>
      <c r="X4497" s="1">
        <v>13</v>
      </c>
      <c r="Y4497" s="1">
        <v>141</v>
      </c>
      <c r="AA4497" s="1">
        <v>401</v>
      </c>
      <c r="AB4497" s="1337">
        <v>24044.36</v>
      </c>
    </row>
    <row r="4498" spans="1:28">
      <c r="A4498" s="1336" t="s">
        <v>2098</v>
      </c>
      <c r="B4498" s="2" t="s">
        <v>2285</v>
      </c>
      <c r="C4498" s="1" t="s">
        <v>2280</v>
      </c>
      <c r="D4498" s="1" t="s">
        <v>65</v>
      </c>
      <c r="E4498" s="1">
        <v>140008</v>
      </c>
      <c r="F4498" s="1336" t="s">
        <v>123</v>
      </c>
      <c r="G4498" s="1" t="s">
        <v>32</v>
      </c>
      <c r="H4498" s="1">
        <v>419164</v>
      </c>
      <c r="I4498" s="3">
        <v>42531</v>
      </c>
      <c r="J4498" s="3">
        <v>42516</v>
      </c>
      <c r="K4498" s="3">
        <v>42516</v>
      </c>
      <c r="L4498" s="1">
        <v>222190</v>
      </c>
      <c r="M4498" s="3">
        <v>42530</v>
      </c>
      <c r="N4498" s="1" t="s">
        <v>89</v>
      </c>
      <c r="O4498" s="1">
        <v>116490</v>
      </c>
      <c r="P4498" s="1">
        <v>1000</v>
      </c>
      <c r="Q4498" s="1">
        <v>312.39</v>
      </c>
      <c r="R4498" s="1337">
        <v>312390</v>
      </c>
      <c r="S4498" s="4">
        <v>-6686.97</v>
      </c>
      <c r="T4498" s="1">
        <v>282.36900000000003</v>
      </c>
      <c r="U4498" s="1337">
        <v>282369</v>
      </c>
      <c r="V4498" s="1">
        <v>1.2407999999999999</v>
      </c>
      <c r="W4498" s="1337">
        <v>1240.8</v>
      </c>
      <c r="X4498" s="1">
        <v>13</v>
      </c>
      <c r="Y4498" s="1">
        <v>141</v>
      </c>
      <c r="AA4498" s="1">
        <v>401</v>
      </c>
      <c r="AB4498" s="1337">
        <v>30021</v>
      </c>
    </row>
    <row r="4499" spans="1:28">
      <c r="A4499" s="1336" t="s">
        <v>2098</v>
      </c>
      <c r="B4499" s="2" t="s">
        <v>2285</v>
      </c>
      <c r="C4499" s="1" t="s">
        <v>2280</v>
      </c>
      <c r="D4499" s="1" t="s">
        <v>65</v>
      </c>
      <c r="E4499" s="1">
        <v>140008</v>
      </c>
      <c r="F4499" s="1336" t="s">
        <v>123</v>
      </c>
      <c r="G4499" s="1" t="s">
        <v>32</v>
      </c>
      <c r="H4499" s="1">
        <v>420014</v>
      </c>
      <c r="I4499" s="3">
        <v>42537</v>
      </c>
      <c r="J4499" s="3">
        <v>42500</v>
      </c>
      <c r="K4499" s="3">
        <v>42515</v>
      </c>
      <c r="L4499" s="1">
        <v>222664</v>
      </c>
      <c r="M4499" s="3">
        <v>42536</v>
      </c>
      <c r="N4499" s="1" t="s">
        <v>89</v>
      </c>
      <c r="O4499" s="1">
        <v>115935</v>
      </c>
      <c r="P4499" s="1">
        <v>1000</v>
      </c>
      <c r="Q4499" s="1">
        <v>312.39</v>
      </c>
      <c r="R4499" s="1337">
        <v>312390</v>
      </c>
      <c r="S4499" s="4">
        <v>-6686.97</v>
      </c>
      <c r="T4499" s="1">
        <v>282.36900000000003</v>
      </c>
      <c r="U4499" s="1337">
        <v>282369</v>
      </c>
      <c r="V4499" s="1">
        <v>1.2407999999999999</v>
      </c>
      <c r="W4499" s="1337">
        <v>1240.8</v>
      </c>
      <c r="X4499" s="1">
        <v>13</v>
      </c>
      <c r="Y4499" s="1">
        <v>141</v>
      </c>
      <c r="AA4499" s="1">
        <v>401</v>
      </c>
      <c r="AB4499" s="1337">
        <v>30021</v>
      </c>
    </row>
    <row r="4500" spans="1:28">
      <c r="A4500" s="1336" t="s">
        <v>2098</v>
      </c>
      <c r="B4500" s="2" t="s">
        <v>2285</v>
      </c>
      <c r="C4500" s="1" t="s">
        <v>2280</v>
      </c>
      <c r="D4500" s="1" t="s">
        <v>65</v>
      </c>
      <c r="E4500" s="1">
        <v>140083</v>
      </c>
      <c r="F4500" s="1336" t="s">
        <v>117</v>
      </c>
      <c r="G4500" s="1" t="s">
        <v>32</v>
      </c>
      <c r="H4500" s="1">
        <v>420331</v>
      </c>
      <c r="I4500" s="3">
        <v>42541</v>
      </c>
      <c r="J4500" s="3">
        <v>42515</v>
      </c>
      <c r="K4500" s="3">
        <v>42546</v>
      </c>
      <c r="L4500" s="1">
        <v>222881</v>
      </c>
      <c r="M4500" s="3">
        <v>42541</v>
      </c>
      <c r="N4500" s="1" t="s">
        <v>89</v>
      </c>
      <c r="O4500" s="1">
        <v>116470</v>
      </c>
      <c r="P4500" s="1">
        <v>1000</v>
      </c>
      <c r="Q4500" s="1">
        <v>308.02999999999997</v>
      </c>
      <c r="R4500" s="1337">
        <v>308030</v>
      </c>
      <c r="S4500" s="4">
        <v>-11046.97</v>
      </c>
      <c r="T4500" s="1">
        <v>282.36900000000003</v>
      </c>
      <c r="U4500" s="1337">
        <v>282369</v>
      </c>
      <c r="V4500" s="1">
        <v>1.2407999999999999</v>
      </c>
      <c r="W4500" s="1337">
        <v>1240.8</v>
      </c>
      <c r="X4500" s="1">
        <v>13</v>
      </c>
      <c r="Y4500" s="1">
        <v>141</v>
      </c>
      <c r="AA4500" s="1">
        <v>401</v>
      </c>
      <c r="AB4500" s="1337">
        <v>25661</v>
      </c>
    </row>
    <row r="4501" spans="1:28">
      <c r="A4501" s="1336" t="s">
        <v>2098</v>
      </c>
      <c r="B4501" s="2" t="s">
        <v>2286</v>
      </c>
      <c r="C4501" s="1" t="s">
        <v>2107</v>
      </c>
      <c r="D4501" s="1" t="s">
        <v>116</v>
      </c>
      <c r="E4501" s="1">
        <v>140083</v>
      </c>
      <c r="F4501" s="1336" t="s">
        <v>117</v>
      </c>
      <c r="G4501" s="1" t="s">
        <v>32</v>
      </c>
      <c r="H4501" s="1">
        <v>420124</v>
      </c>
      <c r="I4501" s="3">
        <v>42538</v>
      </c>
      <c r="J4501" s="3">
        <v>42515</v>
      </c>
      <c r="K4501" s="3">
        <v>42546</v>
      </c>
      <c r="L4501" s="1">
        <v>222790</v>
      </c>
      <c r="M4501" s="3">
        <v>42538</v>
      </c>
      <c r="N4501" s="1" t="s">
        <v>89</v>
      </c>
      <c r="O4501" s="1">
        <v>116470</v>
      </c>
      <c r="P4501" s="1">
        <v>300</v>
      </c>
      <c r="Q4501" s="1">
        <v>408.31</v>
      </c>
      <c r="R4501" s="1337">
        <v>122493</v>
      </c>
      <c r="S4501" s="4">
        <v>-2924.46</v>
      </c>
      <c r="T4501" s="1">
        <v>369.96300000000002</v>
      </c>
      <c r="U4501" s="1337">
        <v>110988.9</v>
      </c>
      <c r="V4501" s="1">
        <v>1.6560999999999999</v>
      </c>
      <c r="W4501" s="1336">
        <v>496.815</v>
      </c>
      <c r="X4501" s="1">
        <v>13</v>
      </c>
      <c r="Y4501" s="1">
        <v>141</v>
      </c>
      <c r="AA4501" s="1">
        <v>401</v>
      </c>
      <c r="AB4501" s="1337">
        <v>11504.1</v>
      </c>
    </row>
    <row r="4502" spans="1:28">
      <c r="A4502" s="1336" t="s">
        <v>2098</v>
      </c>
      <c r="B4502" s="2" t="s">
        <v>2287</v>
      </c>
      <c r="C4502" s="1" t="s">
        <v>2107</v>
      </c>
      <c r="D4502" s="1" t="s">
        <v>81</v>
      </c>
      <c r="E4502" s="1">
        <v>130308</v>
      </c>
      <c r="F4502" s="1336" t="s">
        <v>126</v>
      </c>
      <c r="G4502" s="1" t="s">
        <v>32</v>
      </c>
      <c r="H4502" s="1">
        <v>421398</v>
      </c>
      <c r="I4502" s="3">
        <v>42550</v>
      </c>
      <c r="J4502" s="3">
        <v>42528</v>
      </c>
      <c r="K4502" s="3">
        <v>42546</v>
      </c>
      <c r="L4502" s="1">
        <v>223357</v>
      </c>
      <c r="M4502" s="3">
        <v>42549</v>
      </c>
      <c r="N4502" s="1" t="s">
        <v>89</v>
      </c>
      <c r="O4502" s="1">
        <v>116910</v>
      </c>
      <c r="P4502" s="1">
        <v>300</v>
      </c>
      <c r="Q4502" s="1">
        <v>418.27</v>
      </c>
      <c r="R4502" s="1337">
        <v>125481</v>
      </c>
      <c r="S4502" s="1">
        <v>63.54</v>
      </c>
      <c r="T4502" s="1">
        <v>369.96300000000002</v>
      </c>
      <c r="U4502" s="1337">
        <v>110988.9</v>
      </c>
      <c r="V4502" s="1">
        <v>1.6560999999999999</v>
      </c>
      <c r="W4502" s="1336">
        <v>496.815</v>
      </c>
      <c r="X4502" s="1">
        <v>13</v>
      </c>
      <c r="Y4502" s="1">
        <v>141</v>
      </c>
      <c r="AA4502" s="1">
        <v>401</v>
      </c>
      <c r="AB4502" s="1337">
        <v>14492.1</v>
      </c>
    </row>
    <row r="4503" spans="1:28">
      <c r="A4503" s="1336" t="s">
        <v>2098</v>
      </c>
      <c r="B4503" s="2" t="s">
        <v>2288</v>
      </c>
      <c r="C4503" s="1" t="s">
        <v>2107</v>
      </c>
      <c r="D4503" s="1" t="s">
        <v>2289</v>
      </c>
      <c r="E4503" s="1">
        <v>140008</v>
      </c>
      <c r="F4503" s="1336" t="s">
        <v>123</v>
      </c>
      <c r="G4503" s="1" t="s">
        <v>32</v>
      </c>
      <c r="H4503" s="1">
        <v>420971</v>
      </c>
      <c r="I4503" s="3">
        <v>42545</v>
      </c>
      <c r="J4503" s="3">
        <v>42541</v>
      </c>
      <c r="K4503" s="3">
        <v>42541</v>
      </c>
      <c r="L4503" s="1">
        <v>223120</v>
      </c>
      <c r="M4503" s="3">
        <v>42544</v>
      </c>
      <c r="N4503" s="1" t="s">
        <v>89</v>
      </c>
      <c r="O4503" s="1">
        <v>117371</v>
      </c>
      <c r="P4503" s="1">
        <v>407</v>
      </c>
      <c r="Q4503" s="1">
        <v>408.31</v>
      </c>
      <c r="R4503" s="1337">
        <v>166182.17000000001</v>
      </c>
      <c r="S4503" s="4">
        <v>-3967.51</v>
      </c>
      <c r="T4503" s="1">
        <v>369.96300000000002</v>
      </c>
      <c r="U4503" s="1337">
        <v>150574.94</v>
      </c>
      <c r="V4503" s="1">
        <v>1.6560999999999999</v>
      </c>
      <c r="W4503" s="1336">
        <v>674.01239999999996</v>
      </c>
      <c r="X4503" s="1">
        <v>13</v>
      </c>
      <c r="Y4503" s="1">
        <v>141</v>
      </c>
      <c r="AA4503" s="1">
        <v>401</v>
      </c>
      <c r="AB4503" s="1337">
        <v>15607.23</v>
      </c>
    </row>
    <row r="4504" spans="1:28">
      <c r="A4504" s="1336" t="s">
        <v>2098</v>
      </c>
      <c r="B4504" s="2" t="s">
        <v>2290</v>
      </c>
      <c r="C4504" s="1" t="s">
        <v>2107</v>
      </c>
      <c r="D4504" s="1" t="s">
        <v>76</v>
      </c>
      <c r="E4504" s="1">
        <v>130013</v>
      </c>
      <c r="F4504" s="1336" t="s">
        <v>221</v>
      </c>
      <c r="G4504" s="1" t="s">
        <v>32</v>
      </c>
      <c r="H4504" s="1">
        <v>420738</v>
      </c>
      <c r="I4504" s="3">
        <v>42544</v>
      </c>
      <c r="J4504" s="3">
        <v>42520</v>
      </c>
      <c r="K4504" s="3">
        <v>42546</v>
      </c>
      <c r="N4504" s="1" t="s">
        <v>89</v>
      </c>
      <c r="O4504" s="1">
        <v>116590</v>
      </c>
      <c r="P4504" s="1">
        <v>500</v>
      </c>
      <c r="Q4504" s="1">
        <v>409.9</v>
      </c>
      <c r="R4504" s="1337">
        <v>204950</v>
      </c>
      <c r="S4504" s="4">
        <v>-4079.1</v>
      </c>
      <c r="T4504" s="1">
        <v>369.96300000000002</v>
      </c>
      <c r="U4504" s="1337">
        <v>184981.5</v>
      </c>
      <c r="V4504" s="1">
        <v>1.6560999999999999</v>
      </c>
      <c r="W4504" s="1336">
        <v>828.02499999999998</v>
      </c>
      <c r="X4504" s="1">
        <v>13</v>
      </c>
      <c r="Y4504" s="1">
        <v>130</v>
      </c>
      <c r="AA4504" s="1">
        <v>401</v>
      </c>
      <c r="AB4504" s="1337">
        <v>19968.5</v>
      </c>
    </row>
    <row r="4505" spans="1:28">
      <c r="A4505" s="1336" t="s">
        <v>2098</v>
      </c>
      <c r="B4505" s="2" t="s">
        <v>2291</v>
      </c>
      <c r="C4505" s="1" t="s">
        <v>2107</v>
      </c>
      <c r="D4505" s="1" t="s">
        <v>2292</v>
      </c>
      <c r="E4505" s="1">
        <v>140008</v>
      </c>
      <c r="F4505" s="1336" t="s">
        <v>123</v>
      </c>
      <c r="G4505" s="1" t="s">
        <v>32</v>
      </c>
      <c r="H4505" s="1">
        <v>420970</v>
      </c>
      <c r="I4505" s="3">
        <v>42545</v>
      </c>
      <c r="J4505" s="3">
        <v>42541</v>
      </c>
      <c r="K4505" s="3">
        <v>42541</v>
      </c>
      <c r="L4505" s="1">
        <v>223109</v>
      </c>
      <c r="M4505" s="3">
        <v>42544</v>
      </c>
      <c r="N4505" s="1" t="s">
        <v>89</v>
      </c>
      <c r="O4505" s="1">
        <v>117370</v>
      </c>
      <c r="P4505" s="1">
        <v>593</v>
      </c>
      <c r="Q4505" s="1">
        <v>408.31</v>
      </c>
      <c r="R4505" s="1337">
        <v>242127.83</v>
      </c>
      <c r="S4505" s="4">
        <v>-5780.68</v>
      </c>
      <c r="T4505" s="1">
        <v>369.96300000000002</v>
      </c>
      <c r="U4505" s="1337">
        <v>219388.06</v>
      </c>
      <c r="V4505" s="1">
        <v>1.6560999999999999</v>
      </c>
      <c r="W4505" s="1336">
        <v>982.03769999999997</v>
      </c>
      <c r="X4505" s="1">
        <v>13</v>
      </c>
      <c r="Y4505" s="1">
        <v>141</v>
      </c>
      <c r="AA4505" s="1">
        <v>401</v>
      </c>
      <c r="AB4505" s="1337">
        <v>22739.77</v>
      </c>
    </row>
    <row r="4506" spans="1:28">
      <c r="A4506" s="1336" t="s">
        <v>2098</v>
      </c>
      <c r="B4506" s="2" t="s">
        <v>2293</v>
      </c>
      <c r="C4506" s="1" t="s">
        <v>2107</v>
      </c>
      <c r="D4506" s="1" t="s">
        <v>72</v>
      </c>
      <c r="E4506" s="1">
        <v>130308</v>
      </c>
      <c r="F4506" s="1336" t="s">
        <v>126</v>
      </c>
      <c r="G4506" s="1" t="s">
        <v>32</v>
      </c>
      <c r="H4506" s="1">
        <v>421294</v>
      </c>
      <c r="I4506" s="3">
        <v>42549</v>
      </c>
      <c r="J4506" s="3">
        <v>42529</v>
      </c>
      <c r="K4506" s="3">
        <v>42546</v>
      </c>
      <c r="N4506" s="1" t="s">
        <v>89</v>
      </c>
      <c r="O4506" s="1">
        <v>116979</v>
      </c>
      <c r="P4506" s="1">
        <v>600</v>
      </c>
      <c r="Q4506" s="1">
        <v>409.9</v>
      </c>
      <c r="R4506" s="1337">
        <v>245940</v>
      </c>
      <c r="S4506" s="4">
        <v>-4894.91</v>
      </c>
      <c r="T4506" s="1">
        <v>369.96300000000002</v>
      </c>
      <c r="U4506" s="1337">
        <v>221977.8</v>
      </c>
      <c r="V4506" s="1">
        <v>1.6560999999999999</v>
      </c>
      <c r="W4506" s="1336">
        <v>993.63</v>
      </c>
      <c r="X4506" s="1">
        <v>13</v>
      </c>
      <c r="Y4506" s="1">
        <v>141</v>
      </c>
      <c r="AA4506" s="1">
        <v>401</v>
      </c>
      <c r="AB4506" s="1337">
        <v>23962.2</v>
      </c>
    </row>
    <row r="4507" spans="1:28">
      <c r="A4507" s="1336" t="s">
        <v>2098</v>
      </c>
      <c r="B4507" s="2" t="s">
        <v>2294</v>
      </c>
      <c r="C4507" s="1" t="s">
        <v>2107</v>
      </c>
      <c r="D4507" s="1" t="s">
        <v>65</v>
      </c>
      <c r="E4507" s="1">
        <v>140008</v>
      </c>
      <c r="F4507" s="1336" t="s">
        <v>123</v>
      </c>
      <c r="G4507" s="1" t="s">
        <v>32</v>
      </c>
      <c r="H4507" s="1">
        <v>419201</v>
      </c>
      <c r="I4507" s="3">
        <v>42531</v>
      </c>
      <c r="J4507" s="3">
        <v>42500</v>
      </c>
      <c r="K4507" s="3">
        <v>42515</v>
      </c>
      <c r="L4507" s="1">
        <v>222223</v>
      </c>
      <c r="M4507" s="3">
        <v>42531</v>
      </c>
      <c r="N4507" s="1" t="s">
        <v>89</v>
      </c>
      <c r="O4507" s="1">
        <v>115937</v>
      </c>
      <c r="P4507" s="1">
        <v>1000</v>
      </c>
      <c r="Q4507" s="1">
        <v>414.08</v>
      </c>
      <c r="R4507" s="1337">
        <v>414080</v>
      </c>
      <c r="S4507" s="4">
        <v>-3978.19</v>
      </c>
      <c r="T4507" s="1">
        <v>369.96300000000002</v>
      </c>
      <c r="U4507" s="1337">
        <v>369963</v>
      </c>
      <c r="V4507" s="1">
        <v>1.6560999999999999</v>
      </c>
      <c r="W4507" s="1337">
        <v>1656.05</v>
      </c>
      <c r="X4507" s="1">
        <v>13</v>
      </c>
      <c r="Y4507" s="1">
        <v>141</v>
      </c>
      <c r="AA4507" s="1">
        <v>401</v>
      </c>
      <c r="AB4507" s="1337">
        <v>44117</v>
      </c>
    </row>
    <row r="4508" spans="1:28">
      <c r="A4508" s="1336" t="s">
        <v>2098</v>
      </c>
      <c r="B4508" s="2" t="s">
        <v>2294</v>
      </c>
      <c r="C4508" s="1" t="s">
        <v>2107</v>
      </c>
      <c r="D4508" s="1" t="s">
        <v>65</v>
      </c>
      <c r="E4508" s="1">
        <v>140008</v>
      </c>
      <c r="F4508" s="1336" t="s">
        <v>123</v>
      </c>
      <c r="G4508" s="1" t="s">
        <v>32</v>
      </c>
      <c r="H4508" s="1">
        <v>419216</v>
      </c>
      <c r="I4508" s="3">
        <v>42531</v>
      </c>
      <c r="J4508" s="3">
        <v>42500</v>
      </c>
      <c r="K4508" s="3">
        <v>42515</v>
      </c>
      <c r="L4508" s="1">
        <v>222226</v>
      </c>
      <c r="M4508" s="3">
        <v>42531</v>
      </c>
      <c r="N4508" s="1" t="s">
        <v>89</v>
      </c>
      <c r="O4508" s="1">
        <v>115937</v>
      </c>
      <c r="P4508" s="1">
        <v>1000</v>
      </c>
      <c r="Q4508" s="1">
        <v>414.08</v>
      </c>
      <c r="R4508" s="1337">
        <v>414080</v>
      </c>
      <c r="S4508" s="4">
        <v>-3978.19</v>
      </c>
      <c r="T4508" s="1">
        <v>369.96300000000002</v>
      </c>
      <c r="U4508" s="1337">
        <v>369963</v>
      </c>
      <c r="V4508" s="1">
        <v>1.6560999999999999</v>
      </c>
      <c r="W4508" s="1337">
        <v>1656.05</v>
      </c>
      <c r="X4508" s="1">
        <v>13</v>
      </c>
      <c r="Y4508" s="1">
        <v>141</v>
      </c>
      <c r="AA4508" s="1">
        <v>401</v>
      </c>
      <c r="AB4508" s="1337">
        <v>44117</v>
      </c>
    </row>
    <row r="4509" spans="1:28">
      <c r="A4509" s="1336" t="s">
        <v>2098</v>
      </c>
      <c r="B4509" s="2" t="s">
        <v>2294</v>
      </c>
      <c r="C4509" s="1" t="s">
        <v>2107</v>
      </c>
      <c r="D4509" s="1" t="s">
        <v>65</v>
      </c>
      <c r="E4509" s="1">
        <v>140008</v>
      </c>
      <c r="F4509" s="1336" t="s">
        <v>123</v>
      </c>
      <c r="G4509" s="1" t="s">
        <v>32</v>
      </c>
      <c r="H4509" s="1">
        <v>420590</v>
      </c>
      <c r="I4509" s="3">
        <v>42543</v>
      </c>
      <c r="J4509" s="3">
        <v>42522</v>
      </c>
      <c r="K4509" s="3">
        <v>42545</v>
      </c>
      <c r="L4509" s="1">
        <v>223012</v>
      </c>
      <c r="M4509" s="3">
        <v>42543</v>
      </c>
      <c r="N4509" s="1" t="s">
        <v>89</v>
      </c>
      <c r="O4509" s="1">
        <v>116686</v>
      </c>
      <c r="P4509" s="1">
        <v>1000</v>
      </c>
      <c r="Q4509" s="1">
        <v>408.31</v>
      </c>
      <c r="R4509" s="1337">
        <v>408310</v>
      </c>
      <c r="S4509" s="4">
        <v>-9748.19</v>
      </c>
      <c r="T4509" s="1">
        <v>369.96300000000002</v>
      </c>
      <c r="U4509" s="1337">
        <v>369963</v>
      </c>
      <c r="V4509" s="1">
        <v>1.6560999999999999</v>
      </c>
      <c r="W4509" s="1337">
        <v>1656.05</v>
      </c>
      <c r="X4509" s="1">
        <v>13</v>
      </c>
      <c r="Y4509" s="1">
        <v>141</v>
      </c>
      <c r="AA4509" s="1">
        <v>401</v>
      </c>
      <c r="AB4509" s="1337">
        <v>38347</v>
      </c>
    </row>
    <row r="4510" spans="1:28">
      <c r="A4510" s="1336" t="s">
        <v>2098</v>
      </c>
      <c r="B4510" s="2" t="s">
        <v>2294</v>
      </c>
      <c r="C4510" s="1" t="s">
        <v>2107</v>
      </c>
      <c r="D4510" s="1" t="s">
        <v>65</v>
      </c>
      <c r="E4510" s="1">
        <v>130023</v>
      </c>
      <c r="F4510" s="1336" t="s">
        <v>153</v>
      </c>
      <c r="G4510" s="1" t="s">
        <v>32</v>
      </c>
      <c r="H4510" s="1">
        <v>420730</v>
      </c>
      <c r="I4510" s="3">
        <v>42544</v>
      </c>
      <c r="J4510" s="3">
        <v>42523</v>
      </c>
      <c r="K4510" s="3">
        <v>42546</v>
      </c>
      <c r="N4510" s="1" t="s">
        <v>89</v>
      </c>
      <c r="O4510" s="1">
        <v>116760</v>
      </c>
      <c r="P4510" s="1">
        <v>1000</v>
      </c>
      <c r="Q4510" s="1">
        <v>409.9</v>
      </c>
      <c r="R4510" s="1337">
        <v>409900</v>
      </c>
      <c r="S4510" s="4">
        <v>-8158.19</v>
      </c>
      <c r="T4510" s="1">
        <v>369.96300000000002</v>
      </c>
      <c r="U4510" s="1337">
        <v>369963</v>
      </c>
      <c r="V4510" s="1">
        <v>1.6560999999999999</v>
      </c>
      <c r="W4510" s="1337">
        <v>1656.05</v>
      </c>
      <c r="X4510" s="1">
        <v>13</v>
      </c>
      <c r="Y4510" s="1">
        <v>130</v>
      </c>
      <c r="AA4510" s="1">
        <v>401</v>
      </c>
      <c r="AB4510" s="1337">
        <v>39937</v>
      </c>
    </row>
    <row r="4511" spans="1:28">
      <c r="A4511" s="1336" t="s">
        <v>2098</v>
      </c>
      <c r="B4511" s="2" t="s">
        <v>2294</v>
      </c>
      <c r="C4511" s="1" t="s">
        <v>2107</v>
      </c>
      <c r="D4511" s="1" t="s">
        <v>65</v>
      </c>
      <c r="E4511" s="1">
        <v>140008</v>
      </c>
      <c r="F4511" s="1336" t="s">
        <v>123</v>
      </c>
      <c r="G4511" s="1" t="s">
        <v>32</v>
      </c>
      <c r="H4511" s="1">
        <v>420992</v>
      </c>
      <c r="I4511" s="3">
        <v>42545</v>
      </c>
      <c r="J4511" s="3">
        <v>42522</v>
      </c>
      <c r="K4511" s="3">
        <v>42545</v>
      </c>
      <c r="L4511" s="1">
        <v>223142</v>
      </c>
      <c r="M4511" s="3">
        <v>42545</v>
      </c>
      <c r="N4511" s="1" t="s">
        <v>89</v>
      </c>
      <c r="O4511" s="1">
        <v>116686</v>
      </c>
      <c r="P4511" s="1">
        <v>1000</v>
      </c>
      <c r="Q4511" s="1">
        <v>408.31</v>
      </c>
      <c r="R4511" s="1337">
        <v>408310</v>
      </c>
      <c r="S4511" s="4">
        <v>-9748.19</v>
      </c>
      <c r="T4511" s="1">
        <v>369.96300000000002</v>
      </c>
      <c r="U4511" s="1337">
        <v>369963</v>
      </c>
      <c r="V4511" s="1">
        <v>1.6560999999999999</v>
      </c>
      <c r="W4511" s="1337">
        <v>1656.05</v>
      </c>
      <c r="X4511" s="1">
        <v>13</v>
      </c>
      <c r="Y4511" s="1">
        <v>141</v>
      </c>
      <c r="AA4511" s="1">
        <v>401</v>
      </c>
      <c r="AB4511" s="1337">
        <v>38347</v>
      </c>
    </row>
    <row r="4512" spans="1:28">
      <c r="A4512" s="1336" t="s">
        <v>2098</v>
      </c>
      <c r="B4512" s="2" t="s">
        <v>2295</v>
      </c>
      <c r="C4512" s="1" t="s">
        <v>2296</v>
      </c>
      <c r="D4512" s="1" t="s">
        <v>76</v>
      </c>
      <c r="E4512" s="1">
        <v>140083</v>
      </c>
      <c r="F4512" s="1336" t="s">
        <v>117</v>
      </c>
      <c r="G4512" s="1" t="s">
        <v>32</v>
      </c>
      <c r="H4512" s="1">
        <v>421175</v>
      </c>
      <c r="I4512" s="3">
        <v>42548</v>
      </c>
      <c r="J4512" s="3">
        <v>42515</v>
      </c>
      <c r="K4512" s="3">
        <v>42546</v>
      </c>
      <c r="L4512" s="1">
        <v>223262</v>
      </c>
      <c r="M4512" s="3">
        <v>42547</v>
      </c>
      <c r="N4512" s="1" t="s">
        <v>89</v>
      </c>
      <c r="O4512" s="1">
        <v>116472</v>
      </c>
      <c r="P4512" s="1">
        <v>500</v>
      </c>
      <c r="Q4512" s="1">
        <v>40.479999999999997</v>
      </c>
      <c r="R4512" s="1337">
        <v>20240</v>
      </c>
      <c r="S4512" s="4">
        <v>-2493.91</v>
      </c>
      <c r="T4512" s="1">
        <v>40.237000000000002</v>
      </c>
      <c r="U4512" s="1337">
        <v>20118.5</v>
      </c>
      <c r="V4512" s="1">
        <v>0.1077</v>
      </c>
      <c r="W4512" s="1336">
        <v>53.854999999999997</v>
      </c>
      <c r="X4512" s="1">
        <v>13</v>
      </c>
      <c r="Y4512" s="1">
        <v>141</v>
      </c>
      <c r="AA4512" s="1">
        <v>401</v>
      </c>
      <c r="AB4512" s="1336">
        <v>121.5</v>
      </c>
    </row>
    <row r="4513" spans="1:28">
      <c r="A4513" s="1336" t="s">
        <v>2098</v>
      </c>
      <c r="B4513" s="2" t="s">
        <v>2297</v>
      </c>
      <c r="C4513" s="1" t="s">
        <v>2296</v>
      </c>
      <c r="D4513" s="1" t="s">
        <v>65</v>
      </c>
      <c r="E4513" s="1">
        <v>140083</v>
      </c>
      <c r="F4513" s="1336" t="s">
        <v>117</v>
      </c>
      <c r="G4513" s="1" t="s">
        <v>32</v>
      </c>
      <c r="H4513" s="1">
        <v>418553</v>
      </c>
      <c r="I4513" s="3">
        <v>42527</v>
      </c>
      <c r="J4513" s="3">
        <v>42516</v>
      </c>
      <c r="K4513" s="3">
        <v>42546</v>
      </c>
      <c r="L4513" s="1">
        <v>221857</v>
      </c>
      <c r="M4513" s="3">
        <v>42527</v>
      </c>
      <c r="N4513" s="1" t="s">
        <v>89</v>
      </c>
      <c r="O4513" s="1">
        <v>116504</v>
      </c>
      <c r="P4513" s="1">
        <v>1000</v>
      </c>
      <c r="Q4513" s="1">
        <v>40.479999999999997</v>
      </c>
      <c r="R4513" s="1337">
        <v>40480</v>
      </c>
      <c r="S4513" s="4">
        <v>-4987.8100000000004</v>
      </c>
      <c r="T4513" s="1">
        <v>40.237000000000002</v>
      </c>
      <c r="U4513" s="1337">
        <v>40237</v>
      </c>
      <c r="V4513" s="1">
        <v>0.1077</v>
      </c>
      <c r="W4513" s="1336">
        <v>107.71</v>
      </c>
      <c r="X4513" s="1">
        <v>13</v>
      </c>
      <c r="Y4513" s="1">
        <v>141</v>
      </c>
      <c r="AA4513" s="1">
        <v>401</v>
      </c>
      <c r="AB4513" s="1336">
        <v>243</v>
      </c>
    </row>
    <row r="4514" spans="1:28">
      <c r="A4514" s="1336" t="s">
        <v>2098</v>
      </c>
      <c r="B4514" s="2" t="s">
        <v>2297</v>
      </c>
      <c r="C4514" s="1" t="s">
        <v>2296</v>
      </c>
      <c r="D4514" s="1" t="s">
        <v>65</v>
      </c>
      <c r="E4514" s="1">
        <v>140083</v>
      </c>
      <c r="F4514" s="1336" t="s">
        <v>117</v>
      </c>
      <c r="G4514" s="1" t="s">
        <v>32</v>
      </c>
      <c r="H4514" s="1">
        <v>418844</v>
      </c>
      <c r="I4514" s="3">
        <v>42528</v>
      </c>
      <c r="J4514" s="3">
        <v>42516</v>
      </c>
      <c r="K4514" s="3">
        <v>42546</v>
      </c>
      <c r="L4514" s="1">
        <v>221918</v>
      </c>
      <c r="M4514" s="3">
        <v>42528</v>
      </c>
      <c r="N4514" s="1" t="s">
        <v>89</v>
      </c>
      <c r="O4514" s="1">
        <v>116504</v>
      </c>
      <c r="P4514" s="1">
        <v>1000</v>
      </c>
      <c r="Q4514" s="1">
        <v>40.479999999999997</v>
      </c>
      <c r="R4514" s="1337">
        <v>40480</v>
      </c>
      <c r="S4514" s="4">
        <v>-4987.8100000000004</v>
      </c>
      <c r="T4514" s="1">
        <v>40.237000000000002</v>
      </c>
      <c r="U4514" s="1337">
        <v>40237</v>
      </c>
      <c r="V4514" s="1">
        <v>0.1077</v>
      </c>
      <c r="W4514" s="1336">
        <v>107.71</v>
      </c>
      <c r="X4514" s="1">
        <v>13</v>
      </c>
      <c r="Y4514" s="1">
        <v>141</v>
      </c>
      <c r="AA4514" s="1">
        <v>401</v>
      </c>
      <c r="AB4514" s="1336">
        <v>243</v>
      </c>
    </row>
    <row r="4515" spans="1:28">
      <c r="A4515" s="1336" t="s">
        <v>2098</v>
      </c>
      <c r="B4515" s="2" t="s">
        <v>2298</v>
      </c>
      <c r="C4515" s="1" t="s">
        <v>2296</v>
      </c>
      <c r="D4515" s="1" t="s">
        <v>129</v>
      </c>
      <c r="E4515" s="1">
        <v>140083</v>
      </c>
      <c r="F4515" s="1336" t="s">
        <v>117</v>
      </c>
      <c r="G4515" s="1" t="s">
        <v>32</v>
      </c>
      <c r="H4515" s="1">
        <v>418844</v>
      </c>
      <c r="I4515" s="3">
        <v>42528</v>
      </c>
      <c r="J4515" s="3">
        <v>42516</v>
      </c>
      <c r="K4515" s="3">
        <v>42546</v>
      </c>
      <c r="L4515" s="1">
        <v>221918</v>
      </c>
      <c r="M4515" s="3">
        <v>42528</v>
      </c>
      <c r="N4515" s="1" t="s">
        <v>89</v>
      </c>
      <c r="O4515" s="1">
        <v>116504</v>
      </c>
      <c r="P4515" s="1">
        <v>2000</v>
      </c>
      <c r="Q4515" s="1">
        <v>40.479999999999997</v>
      </c>
      <c r="R4515" s="1337">
        <v>80960</v>
      </c>
      <c r="S4515" s="4">
        <v>-9975.6200000000008</v>
      </c>
      <c r="T4515" s="1">
        <v>40.237000000000002</v>
      </c>
      <c r="U4515" s="1337">
        <v>80474</v>
      </c>
      <c r="V4515" s="1">
        <v>0.1077</v>
      </c>
      <c r="W4515" s="1336">
        <v>215.42</v>
      </c>
      <c r="X4515" s="1">
        <v>13</v>
      </c>
      <c r="Y4515" s="1">
        <v>141</v>
      </c>
      <c r="AA4515" s="1">
        <v>401</v>
      </c>
      <c r="AB4515" s="1336">
        <v>486</v>
      </c>
    </row>
    <row r="4516" spans="1:28">
      <c r="A4516" s="1336" t="s">
        <v>2098</v>
      </c>
      <c r="B4516" s="2" t="s">
        <v>2298</v>
      </c>
      <c r="C4516" s="1" t="s">
        <v>2296</v>
      </c>
      <c r="D4516" s="1" t="s">
        <v>129</v>
      </c>
      <c r="E4516" s="1">
        <v>140083</v>
      </c>
      <c r="F4516" s="1336" t="s">
        <v>117</v>
      </c>
      <c r="G4516" s="1" t="s">
        <v>32</v>
      </c>
      <c r="H4516" s="1">
        <v>418844</v>
      </c>
      <c r="I4516" s="3">
        <v>42528</v>
      </c>
      <c r="J4516" s="3">
        <v>42516</v>
      </c>
      <c r="K4516" s="3">
        <v>42546</v>
      </c>
      <c r="L4516" s="1">
        <v>221918</v>
      </c>
      <c r="M4516" s="3">
        <v>42528</v>
      </c>
      <c r="N4516" s="1" t="s">
        <v>89</v>
      </c>
      <c r="O4516" s="1">
        <v>116504</v>
      </c>
      <c r="P4516" s="1">
        <v>4000</v>
      </c>
      <c r="Q4516" s="1">
        <v>40.479999999999997</v>
      </c>
      <c r="R4516" s="1337">
        <v>161920</v>
      </c>
      <c r="S4516" s="4">
        <v>-19951.240000000002</v>
      </c>
      <c r="T4516" s="1">
        <v>40.237000000000002</v>
      </c>
      <c r="U4516" s="1337">
        <v>160948</v>
      </c>
      <c r="V4516" s="1">
        <v>0.1077</v>
      </c>
      <c r="W4516" s="1336">
        <v>430.84</v>
      </c>
      <c r="X4516" s="1">
        <v>13</v>
      </c>
      <c r="Y4516" s="1">
        <v>141</v>
      </c>
      <c r="AA4516" s="1">
        <v>401</v>
      </c>
      <c r="AB4516" s="1336">
        <v>972</v>
      </c>
    </row>
    <row r="4517" spans="1:28">
      <c r="A4517" s="1336" t="s">
        <v>2098</v>
      </c>
      <c r="B4517" s="2" t="s">
        <v>2298</v>
      </c>
      <c r="C4517" s="1" t="s">
        <v>2296</v>
      </c>
      <c r="D4517" s="1" t="s">
        <v>129</v>
      </c>
      <c r="E4517" s="1">
        <v>140083</v>
      </c>
      <c r="F4517" s="1336" t="s">
        <v>117</v>
      </c>
      <c r="G4517" s="1" t="s">
        <v>32</v>
      </c>
      <c r="H4517" s="1">
        <v>419777</v>
      </c>
      <c r="I4517" s="3">
        <v>42536</v>
      </c>
      <c r="J4517" s="3">
        <v>42515</v>
      </c>
      <c r="K4517" s="3">
        <v>42546</v>
      </c>
      <c r="L4517" s="1">
        <v>222554</v>
      </c>
      <c r="M4517" s="3">
        <v>42535</v>
      </c>
      <c r="N4517" s="1" t="s">
        <v>89</v>
      </c>
      <c r="O4517" s="1">
        <v>116472</v>
      </c>
      <c r="P4517" s="1">
        <v>2000</v>
      </c>
      <c r="Q4517" s="1">
        <v>40.479999999999997</v>
      </c>
      <c r="R4517" s="1337">
        <v>80960</v>
      </c>
      <c r="S4517" s="4">
        <v>-9975.6200000000008</v>
      </c>
      <c r="T4517" s="1">
        <v>40.237000000000002</v>
      </c>
      <c r="U4517" s="1337">
        <v>80474</v>
      </c>
      <c r="V4517" s="1">
        <v>0.1077</v>
      </c>
      <c r="W4517" s="1336">
        <v>215.42</v>
      </c>
      <c r="X4517" s="1">
        <v>13</v>
      </c>
      <c r="Y4517" s="1">
        <v>141</v>
      </c>
      <c r="AA4517" s="1">
        <v>401</v>
      </c>
      <c r="AB4517" s="1336">
        <v>486</v>
      </c>
    </row>
    <row r="4518" spans="1:28">
      <c r="A4518" s="1336" t="s">
        <v>2098</v>
      </c>
      <c r="B4518" s="2" t="s">
        <v>2299</v>
      </c>
      <c r="C4518" s="1" t="s">
        <v>2300</v>
      </c>
      <c r="D4518" s="1" t="s">
        <v>65</v>
      </c>
      <c r="E4518" s="1">
        <v>140083</v>
      </c>
      <c r="F4518" s="1336" t="s">
        <v>117</v>
      </c>
      <c r="G4518" s="1" t="s">
        <v>32</v>
      </c>
      <c r="H4518" s="1">
        <v>418510</v>
      </c>
      <c r="I4518" s="3">
        <v>42527</v>
      </c>
      <c r="J4518" s="3">
        <v>42515</v>
      </c>
      <c r="K4518" s="3">
        <v>42546</v>
      </c>
      <c r="L4518" s="1">
        <v>221781</v>
      </c>
      <c r="M4518" s="3">
        <v>42526</v>
      </c>
      <c r="N4518" s="1" t="s">
        <v>89</v>
      </c>
      <c r="O4518" s="1">
        <v>116472</v>
      </c>
      <c r="P4518" s="1">
        <v>1000</v>
      </c>
      <c r="Q4518" s="1">
        <v>52.65</v>
      </c>
      <c r="R4518" s="1337">
        <v>52650</v>
      </c>
      <c r="S4518" s="4">
        <v>-7676.18</v>
      </c>
      <c r="T4518" s="1">
        <v>53.386000000000003</v>
      </c>
      <c r="U4518" s="1337">
        <v>53386</v>
      </c>
      <c r="V4518" s="1">
        <v>0.16159999999999999</v>
      </c>
      <c r="W4518" s="1336">
        <v>161.56</v>
      </c>
      <c r="X4518" s="1">
        <v>13</v>
      </c>
      <c r="Y4518" s="1">
        <v>141</v>
      </c>
      <c r="AA4518" s="1">
        <v>401</v>
      </c>
      <c r="AB4518" s="1336">
        <v>-736</v>
      </c>
    </row>
    <row r="4519" spans="1:28">
      <c r="A4519" s="1336" t="s">
        <v>2098</v>
      </c>
      <c r="B4519" s="2" t="s">
        <v>2301</v>
      </c>
      <c r="C4519" s="1" t="s">
        <v>2300</v>
      </c>
      <c r="D4519" s="1" t="s">
        <v>129</v>
      </c>
      <c r="E4519" s="1">
        <v>140083</v>
      </c>
      <c r="F4519" s="1336" t="s">
        <v>117</v>
      </c>
      <c r="G4519" s="1" t="s">
        <v>32</v>
      </c>
      <c r="H4519" s="1">
        <v>421127</v>
      </c>
      <c r="I4519" s="3">
        <v>42546</v>
      </c>
      <c r="J4519" s="3">
        <v>42527</v>
      </c>
      <c r="K4519" s="3">
        <v>42546</v>
      </c>
      <c r="L4519" s="1">
        <v>223183</v>
      </c>
      <c r="M4519" s="3">
        <v>42545</v>
      </c>
      <c r="N4519" s="1" t="s">
        <v>89</v>
      </c>
      <c r="O4519" s="1">
        <v>116814</v>
      </c>
      <c r="P4519" s="1">
        <v>2000</v>
      </c>
      <c r="Q4519" s="1">
        <v>51.37</v>
      </c>
      <c r="R4519" s="1337">
        <v>102740</v>
      </c>
      <c r="S4519" s="4">
        <v>-17912.36</v>
      </c>
      <c r="T4519" s="1">
        <v>53.386000000000003</v>
      </c>
      <c r="U4519" s="1337">
        <v>106772</v>
      </c>
      <c r="V4519" s="1">
        <v>0.16159999999999999</v>
      </c>
      <c r="W4519" s="1336">
        <v>323.12</v>
      </c>
      <c r="X4519" s="1">
        <v>13</v>
      </c>
      <c r="Y4519" s="1">
        <v>141</v>
      </c>
      <c r="AA4519" s="1">
        <v>401</v>
      </c>
      <c r="AB4519" s="1337">
        <v>-4032</v>
      </c>
    </row>
    <row r="4520" spans="1:28">
      <c r="A4520" s="1336" t="s">
        <v>2098</v>
      </c>
      <c r="B4520" s="2" t="s">
        <v>2302</v>
      </c>
      <c r="C4520" s="1" t="s">
        <v>2303</v>
      </c>
      <c r="D4520" s="1" t="s">
        <v>905</v>
      </c>
      <c r="E4520" s="1">
        <v>140083</v>
      </c>
      <c r="F4520" s="1336" t="s">
        <v>117</v>
      </c>
      <c r="G4520" s="1" t="s">
        <v>32</v>
      </c>
      <c r="H4520" s="1">
        <v>420159</v>
      </c>
      <c r="I4520" s="3">
        <v>42538</v>
      </c>
      <c r="J4520" s="3">
        <v>42517</v>
      </c>
      <c r="K4520" s="3">
        <v>42546</v>
      </c>
      <c r="L4520" s="1">
        <v>222755</v>
      </c>
      <c r="M4520" s="3">
        <v>42537</v>
      </c>
      <c r="N4520" s="1" t="s">
        <v>89</v>
      </c>
      <c r="O4520" s="1">
        <v>116551</v>
      </c>
      <c r="P4520" s="1">
        <v>700</v>
      </c>
      <c r="Q4520" s="1">
        <v>64.42</v>
      </c>
      <c r="R4520" s="1337">
        <v>45094</v>
      </c>
      <c r="S4520" s="4">
        <v>-7629.31</v>
      </c>
      <c r="T4520" s="1">
        <v>66.653999999999996</v>
      </c>
      <c r="U4520" s="1337">
        <v>46657.8</v>
      </c>
      <c r="V4520" s="1">
        <v>0.21560000000000001</v>
      </c>
      <c r="W4520" s="1336">
        <v>150.941</v>
      </c>
      <c r="X4520" s="1">
        <v>13</v>
      </c>
      <c r="Y4520" s="1">
        <v>141</v>
      </c>
      <c r="AA4520" s="1">
        <v>401</v>
      </c>
      <c r="AB4520" s="1337">
        <v>-1563.8</v>
      </c>
    </row>
    <row r="4521" spans="1:28">
      <c r="A4521" s="1336" t="s">
        <v>2098</v>
      </c>
      <c r="B4521" s="2" t="s">
        <v>2304</v>
      </c>
      <c r="C4521" s="1" t="s">
        <v>2303</v>
      </c>
      <c r="D4521" s="1" t="s">
        <v>467</v>
      </c>
      <c r="E4521" s="1">
        <v>140083</v>
      </c>
      <c r="F4521" s="1336" t="s">
        <v>117</v>
      </c>
      <c r="G4521" s="1" t="s">
        <v>32</v>
      </c>
      <c r="H4521" s="1">
        <v>418795</v>
      </c>
      <c r="I4521" s="3">
        <v>42528</v>
      </c>
      <c r="J4521" s="3">
        <v>42515</v>
      </c>
      <c r="K4521" s="3">
        <v>42536</v>
      </c>
      <c r="L4521" s="1">
        <v>221953</v>
      </c>
      <c r="M4521" s="3">
        <v>42528</v>
      </c>
      <c r="N4521" s="1" t="s">
        <v>89</v>
      </c>
      <c r="O4521" s="1">
        <v>116464</v>
      </c>
      <c r="P4521" s="1">
        <v>1500</v>
      </c>
      <c r="Q4521" s="1">
        <v>66.03</v>
      </c>
      <c r="R4521" s="1337">
        <v>99045</v>
      </c>
      <c r="S4521" s="4">
        <v>-13933.53</v>
      </c>
      <c r="T4521" s="1">
        <v>66.653999999999996</v>
      </c>
      <c r="U4521" s="1337">
        <v>99981</v>
      </c>
      <c r="V4521" s="1">
        <v>0.21560000000000001</v>
      </c>
      <c r="W4521" s="1336">
        <v>323.44499999999999</v>
      </c>
      <c r="X4521" s="1">
        <v>13</v>
      </c>
      <c r="Y4521" s="1">
        <v>141</v>
      </c>
      <c r="AA4521" s="1">
        <v>401</v>
      </c>
      <c r="AB4521" s="1336">
        <v>-936</v>
      </c>
    </row>
    <row r="4522" spans="1:28">
      <c r="A4522" s="1336" t="s">
        <v>2098</v>
      </c>
      <c r="B4522" s="2" t="s">
        <v>2305</v>
      </c>
      <c r="C4522" s="1" t="s">
        <v>2303</v>
      </c>
      <c r="D4522" s="1" t="s">
        <v>129</v>
      </c>
      <c r="E4522" s="1">
        <v>140083</v>
      </c>
      <c r="F4522" s="1336" t="s">
        <v>117</v>
      </c>
      <c r="G4522" s="1" t="s">
        <v>32</v>
      </c>
      <c r="H4522" s="1">
        <v>418536</v>
      </c>
      <c r="I4522" s="3">
        <v>42527</v>
      </c>
      <c r="J4522" s="3">
        <v>42515</v>
      </c>
      <c r="K4522" s="3">
        <v>42536</v>
      </c>
      <c r="L4522" s="1">
        <v>221821</v>
      </c>
      <c r="M4522" s="3">
        <v>42526</v>
      </c>
      <c r="N4522" s="1" t="s">
        <v>89</v>
      </c>
      <c r="O4522" s="1">
        <v>116464</v>
      </c>
      <c r="P4522" s="1">
        <v>2000</v>
      </c>
      <c r="Q4522" s="1">
        <v>66.03</v>
      </c>
      <c r="R4522" s="1337">
        <v>132060</v>
      </c>
      <c r="S4522" s="4">
        <v>-18578.04</v>
      </c>
      <c r="T4522" s="1">
        <v>66.653999999999996</v>
      </c>
      <c r="U4522" s="1337">
        <v>133308</v>
      </c>
      <c r="V4522" s="1">
        <v>0.21560000000000001</v>
      </c>
      <c r="W4522" s="1336">
        <v>431.26</v>
      </c>
      <c r="X4522" s="1">
        <v>13</v>
      </c>
      <c r="Y4522" s="1">
        <v>141</v>
      </c>
      <c r="AA4522" s="1">
        <v>401</v>
      </c>
      <c r="AB4522" s="1337">
        <v>-1248</v>
      </c>
    </row>
    <row r="4523" spans="1:28">
      <c r="A4523" s="1336" t="s">
        <v>2098</v>
      </c>
      <c r="B4523" s="2" t="s">
        <v>2305</v>
      </c>
      <c r="C4523" s="1" t="s">
        <v>2303</v>
      </c>
      <c r="D4523" s="1" t="s">
        <v>129</v>
      </c>
      <c r="E4523" s="1">
        <v>140083</v>
      </c>
      <c r="F4523" s="1336" t="s">
        <v>117</v>
      </c>
      <c r="G4523" s="1" t="s">
        <v>32</v>
      </c>
      <c r="H4523" s="1">
        <v>418799</v>
      </c>
      <c r="I4523" s="3">
        <v>42528</v>
      </c>
      <c r="J4523" s="3">
        <v>42516</v>
      </c>
      <c r="K4523" s="3">
        <v>42546</v>
      </c>
      <c r="L4523" s="1">
        <v>221913</v>
      </c>
      <c r="M4523" s="3">
        <v>42528</v>
      </c>
      <c r="N4523" s="1" t="s">
        <v>89</v>
      </c>
      <c r="O4523" s="1">
        <v>116504</v>
      </c>
      <c r="P4523" s="1">
        <v>2000</v>
      </c>
      <c r="Q4523" s="1">
        <v>66.03</v>
      </c>
      <c r="R4523" s="1337">
        <v>132060</v>
      </c>
      <c r="S4523" s="4">
        <v>-18578.04</v>
      </c>
      <c r="T4523" s="1">
        <v>66.653999999999996</v>
      </c>
      <c r="U4523" s="1337">
        <v>133308</v>
      </c>
      <c r="V4523" s="1">
        <v>0.21560000000000001</v>
      </c>
      <c r="W4523" s="1336">
        <v>431.26</v>
      </c>
      <c r="X4523" s="1">
        <v>13</v>
      </c>
      <c r="Y4523" s="1">
        <v>141</v>
      </c>
      <c r="AA4523" s="1">
        <v>401</v>
      </c>
      <c r="AB4523" s="1337">
        <v>-1248</v>
      </c>
    </row>
    <row r="4524" spans="1:28">
      <c r="A4524" s="1336" t="s">
        <v>2098</v>
      </c>
      <c r="B4524" s="2" t="s">
        <v>2305</v>
      </c>
      <c r="C4524" s="1" t="s">
        <v>2303</v>
      </c>
      <c r="D4524" s="1" t="s">
        <v>129</v>
      </c>
      <c r="E4524" s="1">
        <v>140083</v>
      </c>
      <c r="F4524" s="1336" t="s">
        <v>117</v>
      </c>
      <c r="G4524" s="1" t="s">
        <v>32</v>
      </c>
      <c r="H4524" s="1">
        <v>419709</v>
      </c>
      <c r="I4524" s="3">
        <v>42535</v>
      </c>
      <c r="J4524" s="3">
        <v>42522</v>
      </c>
      <c r="K4524" s="3">
        <v>42546</v>
      </c>
      <c r="L4524" s="1">
        <v>222454</v>
      </c>
      <c r="M4524" s="3">
        <v>42534</v>
      </c>
      <c r="N4524" s="1" t="s">
        <v>89</v>
      </c>
      <c r="O4524" s="1">
        <v>116705</v>
      </c>
      <c r="P4524" s="1">
        <v>2000</v>
      </c>
      <c r="Q4524" s="1">
        <v>66.03</v>
      </c>
      <c r="R4524" s="1337">
        <v>132060</v>
      </c>
      <c r="S4524" s="4">
        <v>-18578.04</v>
      </c>
      <c r="T4524" s="1">
        <v>66.653999999999996</v>
      </c>
      <c r="U4524" s="1337">
        <v>133308</v>
      </c>
      <c r="V4524" s="1">
        <v>0.21560000000000001</v>
      </c>
      <c r="W4524" s="1336">
        <v>431.26</v>
      </c>
      <c r="X4524" s="1">
        <v>13</v>
      </c>
      <c r="Y4524" s="1">
        <v>141</v>
      </c>
      <c r="AA4524" s="1">
        <v>401</v>
      </c>
      <c r="AB4524" s="1337">
        <v>-1248</v>
      </c>
    </row>
    <row r="4525" spans="1:28">
      <c r="A4525" s="1336" t="s">
        <v>2098</v>
      </c>
      <c r="B4525" s="2" t="s">
        <v>2305</v>
      </c>
      <c r="C4525" s="1" t="s">
        <v>2303</v>
      </c>
      <c r="D4525" s="1" t="s">
        <v>129</v>
      </c>
      <c r="E4525" s="1">
        <v>130023</v>
      </c>
      <c r="F4525" s="1336" t="s">
        <v>153</v>
      </c>
      <c r="G4525" s="1" t="s">
        <v>32</v>
      </c>
      <c r="H4525" s="1">
        <v>420829</v>
      </c>
      <c r="I4525" s="3">
        <v>42545</v>
      </c>
      <c r="J4525" s="3">
        <v>42523</v>
      </c>
      <c r="K4525" s="3">
        <v>42546</v>
      </c>
      <c r="N4525" s="1" t="s">
        <v>89</v>
      </c>
      <c r="O4525" s="1">
        <v>116760</v>
      </c>
      <c r="P4525" s="1">
        <v>2000</v>
      </c>
      <c r="Q4525" s="1">
        <v>66.290000000000006</v>
      </c>
      <c r="R4525" s="1337">
        <v>132580</v>
      </c>
      <c r="S4525" s="4">
        <v>-18058.04</v>
      </c>
      <c r="T4525" s="1">
        <v>66.653999999999996</v>
      </c>
      <c r="U4525" s="1337">
        <v>133308</v>
      </c>
      <c r="V4525" s="1">
        <v>0.21560000000000001</v>
      </c>
      <c r="W4525" s="1336">
        <v>431.26</v>
      </c>
      <c r="X4525" s="1">
        <v>13</v>
      </c>
      <c r="Y4525" s="1">
        <v>130</v>
      </c>
      <c r="AA4525" s="1">
        <v>401</v>
      </c>
      <c r="AB4525" s="1336">
        <v>-728</v>
      </c>
    </row>
    <row r="4526" spans="1:28">
      <c r="A4526" s="1336" t="s">
        <v>2098</v>
      </c>
      <c r="B4526" s="2" t="s">
        <v>2306</v>
      </c>
      <c r="C4526" s="1" t="s">
        <v>2307</v>
      </c>
      <c r="D4526" s="1" t="s">
        <v>76</v>
      </c>
      <c r="E4526" s="1">
        <v>142060</v>
      </c>
      <c r="F4526" s="1336" t="s">
        <v>147</v>
      </c>
      <c r="G4526" s="1" t="s">
        <v>32</v>
      </c>
      <c r="H4526" s="1">
        <v>421434</v>
      </c>
      <c r="I4526" s="3">
        <v>42545</v>
      </c>
      <c r="J4526" s="3">
        <v>42500</v>
      </c>
      <c r="K4526" s="3">
        <v>42531</v>
      </c>
      <c r="N4526" s="1" t="s">
        <v>56</v>
      </c>
      <c r="O4526" s="1">
        <v>6038</v>
      </c>
      <c r="P4526" s="1">
        <v>500</v>
      </c>
      <c r="Q4526" s="1">
        <v>74.254300000000001</v>
      </c>
      <c r="R4526" s="1337">
        <v>37127.15</v>
      </c>
      <c r="S4526" s="4">
        <v>-2730.21</v>
      </c>
      <c r="T4526" s="1">
        <v>70.543999999999997</v>
      </c>
      <c r="U4526" s="1337">
        <v>35272</v>
      </c>
      <c r="V4526" s="1">
        <v>0.21560000000000001</v>
      </c>
      <c r="W4526" s="1336">
        <v>107.815</v>
      </c>
      <c r="X4526" s="1">
        <v>13</v>
      </c>
      <c r="Y4526" s="1">
        <v>143</v>
      </c>
      <c r="AA4526" s="1">
        <v>401</v>
      </c>
      <c r="AB4526" s="1337">
        <v>1855.15</v>
      </c>
    </row>
    <row r="4527" spans="1:28">
      <c r="A4527" s="1336" t="s">
        <v>2098</v>
      </c>
      <c r="B4527" s="2" t="s">
        <v>2308</v>
      </c>
      <c r="C4527" s="1" t="s">
        <v>2309</v>
      </c>
      <c r="D4527" s="1" t="s">
        <v>65</v>
      </c>
      <c r="E4527" s="1">
        <v>130013</v>
      </c>
      <c r="F4527" s="1336" t="s">
        <v>221</v>
      </c>
      <c r="G4527" s="1" t="s">
        <v>32</v>
      </c>
      <c r="H4527" s="1">
        <v>418717</v>
      </c>
      <c r="I4527" s="3">
        <v>42529</v>
      </c>
      <c r="J4527" s="3">
        <v>42529</v>
      </c>
      <c r="K4527" s="3">
        <v>42529</v>
      </c>
      <c r="N4527" s="1" t="s">
        <v>89</v>
      </c>
      <c r="O4527" s="1">
        <v>116977</v>
      </c>
      <c r="P4527" s="1">
        <v>2000</v>
      </c>
      <c r="Q4527" s="1">
        <v>52.33</v>
      </c>
      <c r="R4527" s="1337">
        <v>104660</v>
      </c>
      <c r="S4527" s="4">
        <v>-15992.36</v>
      </c>
      <c r="T4527" s="1">
        <v>53.386000000000003</v>
      </c>
      <c r="U4527" s="1337">
        <v>106772</v>
      </c>
      <c r="V4527" s="1">
        <v>0.16159999999999999</v>
      </c>
      <c r="W4527" s="1336">
        <v>323.12</v>
      </c>
      <c r="X4527" s="1">
        <v>13</v>
      </c>
      <c r="Y4527" s="1">
        <v>130</v>
      </c>
      <c r="AA4527" s="1">
        <v>401</v>
      </c>
      <c r="AB4527" s="1337">
        <v>-2112</v>
      </c>
    </row>
    <row r="4528" spans="1:28">
      <c r="A4528" s="1336" t="s">
        <v>2098</v>
      </c>
      <c r="B4528" s="2" t="s">
        <v>2308</v>
      </c>
      <c r="C4528" s="1" t="s">
        <v>2309</v>
      </c>
      <c r="D4528" s="1" t="s">
        <v>65</v>
      </c>
      <c r="E4528" s="1">
        <v>130349</v>
      </c>
      <c r="F4528" s="1336" t="s">
        <v>141</v>
      </c>
      <c r="G4528" s="1" t="s">
        <v>32</v>
      </c>
      <c r="H4528" s="1">
        <v>419873</v>
      </c>
      <c r="I4528" s="3">
        <v>42537</v>
      </c>
      <c r="J4528" s="3">
        <v>42531</v>
      </c>
      <c r="K4528" s="3">
        <v>42534</v>
      </c>
      <c r="N4528" s="1" t="s">
        <v>89</v>
      </c>
      <c r="O4528" s="1">
        <v>117124</v>
      </c>
      <c r="P4528" s="1">
        <v>1000</v>
      </c>
      <c r="Q4528" s="1">
        <v>52.86</v>
      </c>
      <c r="R4528" s="1337">
        <v>52860</v>
      </c>
      <c r="S4528" s="4">
        <v>-7466.18</v>
      </c>
      <c r="T4528" s="1">
        <v>53.386000000000003</v>
      </c>
      <c r="U4528" s="1337">
        <v>53386</v>
      </c>
      <c r="V4528" s="1">
        <v>0.16159999999999999</v>
      </c>
      <c r="W4528" s="1336">
        <v>161.56</v>
      </c>
      <c r="X4528" s="1">
        <v>13</v>
      </c>
      <c r="Y4528" s="1">
        <v>141</v>
      </c>
      <c r="AA4528" s="1">
        <v>401</v>
      </c>
      <c r="AB4528" s="1336">
        <v>-526</v>
      </c>
    </row>
    <row r="4529" spans="1:28">
      <c r="A4529" s="1336" t="s">
        <v>2098</v>
      </c>
      <c r="B4529" s="2" t="s">
        <v>2308</v>
      </c>
      <c r="C4529" s="1" t="s">
        <v>2309</v>
      </c>
      <c r="D4529" s="1" t="s">
        <v>65</v>
      </c>
      <c r="E4529" s="1">
        <v>130140</v>
      </c>
      <c r="F4529" s="1336" t="s">
        <v>222</v>
      </c>
      <c r="G4529" s="1" t="s">
        <v>32</v>
      </c>
      <c r="H4529" s="1">
        <v>419944</v>
      </c>
      <c r="I4529" s="3">
        <v>42537</v>
      </c>
      <c r="J4529" s="3">
        <v>42535</v>
      </c>
      <c r="K4529" s="3">
        <v>42555</v>
      </c>
      <c r="N4529" s="1" t="s">
        <v>89</v>
      </c>
      <c r="O4529" s="1">
        <v>117222</v>
      </c>
      <c r="P4529" s="1">
        <v>1000</v>
      </c>
      <c r="Q4529" s="1">
        <v>52.86</v>
      </c>
      <c r="R4529" s="1337">
        <v>52860</v>
      </c>
      <c r="S4529" s="4">
        <v>-7466.18</v>
      </c>
      <c r="T4529" s="1">
        <v>53.386000000000003</v>
      </c>
      <c r="U4529" s="1337">
        <v>53386</v>
      </c>
      <c r="V4529" s="1">
        <v>0.16159999999999999</v>
      </c>
      <c r="W4529" s="1336">
        <v>161.56</v>
      </c>
      <c r="X4529" s="1">
        <v>13</v>
      </c>
      <c r="Y4529" s="1">
        <v>130</v>
      </c>
      <c r="AA4529" s="1">
        <v>401</v>
      </c>
      <c r="AB4529" s="1336">
        <v>-526</v>
      </c>
    </row>
    <row r="4530" spans="1:28">
      <c r="A4530" s="1336" t="s">
        <v>2098</v>
      </c>
      <c r="B4530" s="2" t="s">
        <v>2308</v>
      </c>
      <c r="C4530" s="1" t="s">
        <v>2309</v>
      </c>
      <c r="D4530" s="1" t="s">
        <v>65</v>
      </c>
      <c r="E4530" s="1">
        <v>130308</v>
      </c>
      <c r="F4530" s="1336" t="s">
        <v>126</v>
      </c>
      <c r="G4530" s="1" t="s">
        <v>32</v>
      </c>
      <c r="H4530" s="1">
        <v>420680</v>
      </c>
      <c r="I4530" s="3">
        <v>42543</v>
      </c>
      <c r="J4530" s="3">
        <v>42537</v>
      </c>
      <c r="K4530" s="3">
        <v>42538</v>
      </c>
      <c r="N4530" s="1" t="s">
        <v>89</v>
      </c>
      <c r="O4530" s="1">
        <v>117260</v>
      </c>
      <c r="P4530" s="1">
        <v>1000</v>
      </c>
      <c r="Q4530" s="1">
        <v>52.86</v>
      </c>
      <c r="R4530" s="1337">
        <v>52860</v>
      </c>
      <c r="S4530" s="4">
        <v>-7466.18</v>
      </c>
      <c r="T4530" s="1">
        <v>53.386000000000003</v>
      </c>
      <c r="U4530" s="1337">
        <v>53386</v>
      </c>
      <c r="V4530" s="1">
        <v>0.16159999999999999</v>
      </c>
      <c r="W4530" s="1336">
        <v>161.56</v>
      </c>
      <c r="X4530" s="1">
        <v>13</v>
      </c>
      <c r="Y4530" s="1">
        <v>141</v>
      </c>
      <c r="AA4530" s="1">
        <v>401</v>
      </c>
      <c r="AB4530" s="1336">
        <v>-526</v>
      </c>
    </row>
    <row r="4531" spans="1:28">
      <c r="A4531" s="1336" t="s">
        <v>2098</v>
      </c>
      <c r="B4531" s="2" t="s">
        <v>2308</v>
      </c>
      <c r="C4531" s="1" t="s">
        <v>2309</v>
      </c>
      <c r="D4531" s="1" t="s">
        <v>65</v>
      </c>
      <c r="E4531" s="1">
        <v>140546</v>
      </c>
      <c r="F4531" s="1336" t="s">
        <v>428</v>
      </c>
      <c r="G4531" s="1" t="s">
        <v>32</v>
      </c>
      <c r="H4531" s="1">
        <v>420868</v>
      </c>
      <c r="I4531" s="3">
        <v>42546</v>
      </c>
      <c r="J4531" s="3">
        <v>42544</v>
      </c>
      <c r="K4531" s="3">
        <v>42545</v>
      </c>
      <c r="N4531" s="1" t="s">
        <v>89</v>
      </c>
      <c r="O4531" s="1">
        <v>117437</v>
      </c>
      <c r="P4531" s="1">
        <v>1000</v>
      </c>
      <c r="Q4531" s="1">
        <v>52.65</v>
      </c>
      <c r="R4531" s="1337">
        <v>52650</v>
      </c>
      <c r="S4531" s="4">
        <v>-7676.18</v>
      </c>
      <c r="T4531" s="1">
        <v>53.386000000000003</v>
      </c>
      <c r="U4531" s="1337">
        <v>53386</v>
      </c>
      <c r="V4531" s="1">
        <v>0.16159999999999999</v>
      </c>
      <c r="W4531" s="1336">
        <v>161.56</v>
      </c>
      <c r="X4531" s="1">
        <v>13</v>
      </c>
      <c r="Y4531" s="1">
        <v>141</v>
      </c>
      <c r="AA4531" s="1">
        <v>401</v>
      </c>
      <c r="AB4531" s="1336">
        <v>-736</v>
      </c>
    </row>
    <row r="4532" spans="1:28">
      <c r="A4532" s="1336" t="s">
        <v>2098</v>
      </c>
      <c r="B4532" s="2" t="s">
        <v>2310</v>
      </c>
      <c r="C4532" s="1" t="s">
        <v>2309</v>
      </c>
      <c r="D4532" s="1" t="s">
        <v>129</v>
      </c>
      <c r="E4532" s="1">
        <v>140008</v>
      </c>
      <c r="F4532" s="1336" t="s">
        <v>123</v>
      </c>
      <c r="G4532" s="1" t="s">
        <v>32</v>
      </c>
      <c r="H4532" s="1">
        <v>419471</v>
      </c>
      <c r="I4532" s="3">
        <v>42534</v>
      </c>
      <c r="J4532" s="3">
        <v>42522</v>
      </c>
      <c r="K4532" s="3">
        <v>42545</v>
      </c>
      <c r="L4532" s="1">
        <v>222377</v>
      </c>
      <c r="M4532" s="3">
        <v>42532</v>
      </c>
      <c r="N4532" s="1" t="s">
        <v>89</v>
      </c>
      <c r="O4532" s="1">
        <v>116686</v>
      </c>
      <c r="P4532" s="1">
        <v>4000</v>
      </c>
      <c r="Q4532" s="1">
        <v>52.65</v>
      </c>
      <c r="R4532" s="1337">
        <v>210600</v>
      </c>
      <c r="S4532" s="4">
        <v>-30704.720000000001</v>
      </c>
      <c r="T4532" s="1">
        <v>53.386000000000003</v>
      </c>
      <c r="U4532" s="1337">
        <v>213544</v>
      </c>
      <c r="V4532" s="1">
        <v>0.16159999999999999</v>
      </c>
      <c r="W4532" s="1336">
        <v>646.24</v>
      </c>
      <c r="X4532" s="1">
        <v>13</v>
      </c>
      <c r="Y4532" s="1">
        <v>141</v>
      </c>
      <c r="AA4532" s="1">
        <v>401</v>
      </c>
      <c r="AB4532" s="1337">
        <v>-2944</v>
      </c>
    </row>
    <row r="4533" spans="1:28">
      <c r="A4533" s="1336" t="s">
        <v>2098</v>
      </c>
      <c r="B4533" s="2" t="s">
        <v>2311</v>
      </c>
      <c r="C4533" s="1" t="s">
        <v>2312</v>
      </c>
      <c r="D4533" s="1" t="s">
        <v>87</v>
      </c>
      <c r="E4533" s="1">
        <v>142049</v>
      </c>
      <c r="F4533" s="1336" t="s">
        <v>1250</v>
      </c>
      <c r="G4533" s="1" t="s">
        <v>32</v>
      </c>
      <c r="H4533" s="1">
        <v>421393</v>
      </c>
      <c r="I4533" s="3">
        <v>42539</v>
      </c>
      <c r="J4533" s="3">
        <v>42514</v>
      </c>
      <c r="K4533" s="3">
        <v>42535</v>
      </c>
      <c r="N4533" s="1" t="s">
        <v>56</v>
      </c>
      <c r="O4533" s="1">
        <v>6056</v>
      </c>
      <c r="P4533" s="1">
        <v>200</v>
      </c>
      <c r="Q4533" s="1">
        <v>77.935100000000006</v>
      </c>
      <c r="R4533" s="1337">
        <v>15587.02</v>
      </c>
      <c r="S4533" s="1">
        <v>523.22</v>
      </c>
      <c r="T4533" s="1">
        <v>66.653999999999996</v>
      </c>
      <c r="U4533" s="1337">
        <v>13330.8</v>
      </c>
      <c r="V4533" s="1">
        <v>0.21560000000000001</v>
      </c>
      <c r="W4533" s="1336">
        <v>43.125999999999998</v>
      </c>
      <c r="X4533" s="1">
        <v>13</v>
      </c>
      <c r="Y4533" s="1">
        <v>144</v>
      </c>
      <c r="AA4533" s="1">
        <v>401</v>
      </c>
      <c r="AB4533" s="1337">
        <v>2256.2199999999998</v>
      </c>
    </row>
    <row r="4534" spans="1:28">
      <c r="A4534" s="1336" t="s">
        <v>2098</v>
      </c>
      <c r="B4534" s="2" t="s">
        <v>2313</v>
      </c>
      <c r="C4534" s="1" t="s">
        <v>2312</v>
      </c>
      <c r="D4534" s="1" t="s">
        <v>65</v>
      </c>
      <c r="E4534" s="1">
        <v>130099</v>
      </c>
      <c r="F4534" s="1336" t="s">
        <v>150</v>
      </c>
      <c r="G4534" s="1" t="s">
        <v>32</v>
      </c>
      <c r="H4534" s="1">
        <v>419066</v>
      </c>
      <c r="I4534" s="3">
        <v>42530</v>
      </c>
      <c r="J4534" s="3">
        <v>42529</v>
      </c>
      <c r="K4534" s="3">
        <v>42531</v>
      </c>
      <c r="L4534" s="1">
        <v>222154</v>
      </c>
      <c r="M4534" s="3">
        <v>42530</v>
      </c>
      <c r="N4534" s="1" t="s">
        <v>89</v>
      </c>
      <c r="O4534" s="1">
        <v>117013</v>
      </c>
      <c r="P4534" s="1">
        <v>1000</v>
      </c>
      <c r="Q4534" s="1">
        <v>66.959999999999994</v>
      </c>
      <c r="R4534" s="1337">
        <v>66960</v>
      </c>
      <c r="S4534" s="4">
        <v>-8359.02</v>
      </c>
      <c r="T4534" s="1">
        <v>66.653999999999996</v>
      </c>
      <c r="U4534" s="1337">
        <v>66654</v>
      </c>
      <c r="V4534" s="1">
        <v>0.21560000000000001</v>
      </c>
      <c r="W4534" s="1336">
        <v>215.63</v>
      </c>
      <c r="X4534" s="1">
        <v>13</v>
      </c>
      <c r="Y4534" s="1">
        <v>130</v>
      </c>
      <c r="AA4534" s="1">
        <v>401</v>
      </c>
      <c r="AB4534" s="1336">
        <v>306</v>
      </c>
    </row>
    <row r="4535" spans="1:28">
      <c r="A4535" s="1336" t="s">
        <v>2098</v>
      </c>
      <c r="B4535" s="2" t="s">
        <v>2313</v>
      </c>
      <c r="C4535" s="1" t="s">
        <v>2312</v>
      </c>
      <c r="D4535" s="1" t="s">
        <v>65</v>
      </c>
      <c r="E4535" s="1">
        <v>130349</v>
      </c>
      <c r="F4535" s="1336" t="s">
        <v>141</v>
      </c>
      <c r="G4535" s="1" t="s">
        <v>32</v>
      </c>
      <c r="H4535" s="1">
        <v>419874</v>
      </c>
      <c r="I4535" s="3">
        <v>42537</v>
      </c>
      <c r="J4535" s="3">
        <v>42531</v>
      </c>
      <c r="K4535" s="3">
        <v>42534</v>
      </c>
      <c r="N4535" s="1" t="s">
        <v>89</v>
      </c>
      <c r="O4535" s="1">
        <v>117124</v>
      </c>
      <c r="P4535" s="1">
        <v>1000</v>
      </c>
      <c r="Q4535" s="1">
        <v>66.290000000000006</v>
      </c>
      <c r="R4535" s="1337">
        <v>66290</v>
      </c>
      <c r="S4535" s="4">
        <v>-9029.02</v>
      </c>
      <c r="T4535" s="1">
        <v>66.653999999999996</v>
      </c>
      <c r="U4535" s="1337">
        <v>66654</v>
      </c>
      <c r="V4535" s="1">
        <v>0.21560000000000001</v>
      </c>
      <c r="W4535" s="1336">
        <v>215.63</v>
      </c>
      <c r="X4535" s="1">
        <v>13</v>
      </c>
      <c r="Y4535" s="1">
        <v>141</v>
      </c>
      <c r="AA4535" s="1">
        <v>401</v>
      </c>
      <c r="AB4535" s="1336">
        <v>-364</v>
      </c>
    </row>
    <row r="4536" spans="1:28">
      <c r="A4536" s="1336" t="s">
        <v>2098</v>
      </c>
      <c r="B4536" s="2" t="s">
        <v>2313</v>
      </c>
      <c r="C4536" s="1" t="s">
        <v>2312</v>
      </c>
      <c r="D4536" s="1" t="s">
        <v>65</v>
      </c>
      <c r="E4536" s="1">
        <v>130023</v>
      </c>
      <c r="F4536" s="1336" t="s">
        <v>153</v>
      </c>
      <c r="G4536" s="1" t="s">
        <v>32</v>
      </c>
      <c r="H4536" s="1">
        <v>419971</v>
      </c>
      <c r="I4536" s="3">
        <v>42538</v>
      </c>
      <c r="J4536" s="3">
        <v>42536</v>
      </c>
      <c r="K4536" s="3">
        <v>42538</v>
      </c>
      <c r="N4536" s="1" t="s">
        <v>89</v>
      </c>
      <c r="O4536" s="1">
        <v>117256</v>
      </c>
      <c r="P4536" s="1">
        <v>1000</v>
      </c>
      <c r="Q4536" s="1">
        <v>66.03</v>
      </c>
      <c r="R4536" s="1337">
        <v>66030</v>
      </c>
      <c r="S4536" s="4">
        <v>-9289.02</v>
      </c>
      <c r="T4536" s="1">
        <v>66.653999999999996</v>
      </c>
      <c r="U4536" s="1337">
        <v>66654</v>
      </c>
      <c r="V4536" s="1">
        <v>0.21560000000000001</v>
      </c>
      <c r="W4536" s="1336">
        <v>215.63</v>
      </c>
      <c r="X4536" s="1">
        <v>13</v>
      </c>
      <c r="Y4536" s="1">
        <v>130</v>
      </c>
      <c r="AA4536" s="1">
        <v>401</v>
      </c>
      <c r="AB4536" s="1336">
        <v>-624</v>
      </c>
    </row>
    <row r="4537" spans="1:28">
      <c r="A4537" s="1336" t="s">
        <v>2098</v>
      </c>
      <c r="B4537" s="2" t="s">
        <v>2313</v>
      </c>
      <c r="C4537" s="1" t="s">
        <v>2312</v>
      </c>
      <c r="D4537" s="1" t="s">
        <v>65</v>
      </c>
      <c r="E4537" s="1">
        <v>130099</v>
      </c>
      <c r="F4537" s="1336" t="s">
        <v>150</v>
      </c>
      <c r="G4537" s="1" t="s">
        <v>32</v>
      </c>
      <c r="H4537" s="1">
        <v>420653</v>
      </c>
      <c r="I4537" s="3">
        <v>42543</v>
      </c>
      <c r="J4537" s="3">
        <v>42538</v>
      </c>
      <c r="K4537" s="3">
        <v>42541</v>
      </c>
      <c r="L4537" s="1">
        <v>222980</v>
      </c>
      <c r="M4537" s="3">
        <v>42542</v>
      </c>
      <c r="N4537" s="1" t="s">
        <v>89</v>
      </c>
      <c r="O4537" s="1">
        <v>117304</v>
      </c>
      <c r="P4537" s="1">
        <v>1000</v>
      </c>
      <c r="Q4537" s="1">
        <v>66.290000000000006</v>
      </c>
      <c r="R4537" s="1337">
        <v>66290</v>
      </c>
      <c r="S4537" s="4">
        <v>-9029.02</v>
      </c>
      <c r="T4537" s="1">
        <v>66.653999999999996</v>
      </c>
      <c r="U4537" s="1337">
        <v>66654</v>
      </c>
      <c r="V4537" s="1">
        <v>0.21560000000000001</v>
      </c>
      <c r="W4537" s="1336">
        <v>215.63</v>
      </c>
      <c r="X4537" s="1">
        <v>13</v>
      </c>
      <c r="Y4537" s="1">
        <v>130</v>
      </c>
      <c r="AA4537" s="1">
        <v>401</v>
      </c>
      <c r="AB4537" s="1336">
        <v>-364</v>
      </c>
    </row>
    <row r="4538" spans="1:28">
      <c r="A4538" s="1336" t="s">
        <v>2098</v>
      </c>
      <c r="B4538" s="2" t="s">
        <v>2314</v>
      </c>
      <c r="C4538" s="1" t="s">
        <v>2312</v>
      </c>
      <c r="D4538" s="1" t="s">
        <v>129</v>
      </c>
      <c r="E4538" s="1">
        <v>130013</v>
      </c>
      <c r="F4538" s="1336" t="s">
        <v>221</v>
      </c>
      <c r="G4538" s="1" t="s">
        <v>32</v>
      </c>
      <c r="H4538" s="1">
        <v>418206</v>
      </c>
      <c r="I4538" s="3">
        <v>42523</v>
      </c>
      <c r="J4538" s="3">
        <v>42523</v>
      </c>
      <c r="K4538" s="3">
        <v>42523</v>
      </c>
      <c r="N4538" s="1" t="s">
        <v>89</v>
      </c>
      <c r="O4538" s="1">
        <v>116768</v>
      </c>
      <c r="P4538" s="1">
        <v>2000</v>
      </c>
      <c r="Q4538" s="1">
        <v>65.63</v>
      </c>
      <c r="R4538" s="1337">
        <v>131260</v>
      </c>
      <c r="S4538" s="4">
        <v>-19378.04</v>
      </c>
      <c r="T4538" s="1">
        <v>66.653999999999996</v>
      </c>
      <c r="U4538" s="1337">
        <v>133308</v>
      </c>
      <c r="V4538" s="1">
        <v>0.21560000000000001</v>
      </c>
      <c r="W4538" s="1336">
        <v>431.26</v>
      </c>
      <c r="X4538" s="1">
        <v>13</v>
      </c>
      <c r="Y4538" s="1">
        <v>130</v>
      </c>
      <c r="AA4538" s="1">
        <v>401</v>
      </c>
      <c r="AB4538" s="1337">
        <v>-2048</v>
      </c>
    </row>
    <row r="4539" spans="1:28">
      <c r="A4539" s="1336" t="s">
        <v>2098</v>
      </c>
      <c r="B4539" s="2" t="s">
        <v>2314</v>
      </c>
      <c r="C4539" s="1" t="s">
        <v>2312</v>
      </c>
      <c r="D4539" s="1" t="s">
        <v>129</v>
      </c>
      <c r="E4539" s="1">
        <v>130013</v>
      </c>
      <c r="F4539" s="1336" t="s">
        <v>221</v>
      </c>
      <c r="G4539" s="1" t="s">
        <v>32</v>
      </c>
      <c r="H4539" s="1">
        <v>418212</v>
      </c>
      <c r="I4539" s="3">
        <v>42523</v>
      </c>
      <c r="J4539" s="3">
        <v>42520</v>
      </c>
      <c r="K4539" s="3">
        <v>42522</v>
      </c>
      <c r="N4539" s="1" t="s">
        <v>89</v>
      </c>
      <c r="O4539" s="1">
        <v>116590</v>
      </c>
      <c r="P4539" s="1">
        <v>2000</v>
      </c>
      <c r="Q4539" s="1">
        <v>66.290000000000006</v>
      </c>
      <c r="R4539" s="1337">
        <v>132580</v>
      </c>
      <c r="S4539" s="4">
        <v>-18058.04</v>
      </c>
      <c r="T4539" s="1">
        <v>66.653999999999996</v>
      </c>
      <c r="U4539" s="1337">
        <v>133308</v>
      </c>
      <c r="V4539" s="1">
        <v>0.21560000000000001</v>
      </c>
      <c r="W4539" s="1336">
        <v>431.26</v>
      </c>
      <c r="X4539" s="1">
        <v>13</v>
      </c>
      <c r="Y4539" s="1">
        <v>130</v>
      </c>
      <c r="AA4539" s="1">
        <v>401</v>
      </c>
      <c r="AB4539" s="1336">
        <v>-728</v>
      </c>
    </row>
    <row r="4540" spans="1:28">
      <c r="A4540" s="1336" t="s">
        <v>2098</v>
      </c>
      <c r="B4540" s="2" t="s">
        <v>2314</v>
      </c>
      <c r="C4540" s="1" t="s">
        <v>2312</v>
      </c>
      <c r="D4540" s="1" t="s">
        <v>129</v>
      </c>
      <c r="E4540" s="1">
        <v>130013</v>
      </c>
      <c r="F4540" s="1336" t="s">
        <v>221</v>
      </c>
      <c r="G4540" s="1" t="s">
        <v>32</v>
      </c>
      <c r="H4540" s="1">
        <v>418651</v>
      </c>
      <c r="I4540" s="3">
        <v>42529</v>
      </c>
      <c r="J4540" s="3">
        <v>42528</v>
      </c>
      <c r="K4540" s="3">
        <v>42528</v>
      </c>
      <c r="N4540" s="1" t="s">
        <v>89</v>
      </c>
      <c r="O4540" s="1">
        <v>116925</v>
      </c>
      <c r="P4540" s="1">
        <v>4000</v>
      </c>
      <c r="Q4540" s="1">
        <v>65.63</v>
      </c>
      <c r="R4540" s="1337">
        <v>262520</v>
      </c>
      <c r="S4540" s="4">
        <v>-38756.080000000002</v>
      </c>
      <c r="T4540" s="1">
        <v>66.653999999999996</v>
      </c>
      <c r="U4540" s="1337">
        <v>266616</v>
      </c>
      <c r="V4540" s="1">
        <v>0.21560000000000001</v>
      </c>
      <c r="W4540" s="1336">
        <v>862.52</v>
      </c>
      <c r="X4540" s="1">
        <v>13</v>
      </c>
      <c r="Y4540" s="1">
        <v>130</v>
      </c>
      <c r="AA4540" s="1">
        <v>401</v>
      </c>
      <c r="AB4540" s="1337">
        <v>-4096</v>
      </c>
    </row>
    <row r="4541" spans="1:28">
      <c r="A4541" s="1336" t="s">
        <v>2098</v>
      </c>
      <c r="B4541" s="2" t="s">
        <v>2314</v>
      </c>
      <c r="C4541" s="1" t="s">
        <v>2312</v>
      </c>
      <c r="D4541" s="1" t="s">
        <v>129</v>
      </c>
      <c r="E4541" s="1">
        <v>130241</v>
      </c>
      <c r="F4541" s="1336" t="s">
        <v>368</v>
      </c>
      <c r="G4541" s="1" t="s">
        <v>32</v>
      </c>
      <c r="H4541" s="1">
        <v>419037</v>
      </c>
      <c r="I4541" s="3">
        <v>42530</v>
      </c>
      <c r="J4541" s="3">
        <v>42528</v>
      </c>
      <c r="K4541" s="3">
        <v>42530</v>
      </c>
      <c r="L4541" s="1">
        <v>222076</v>
      </c>
      <c r="M4541" s="3">
        <v>42529</v>
      </c>
      <c r="N4541" s="1" t="s">
        <v>89</v>
      </c>
      <c r="O4541" s="1">
        <v>116918</v>
      </c>
      <c r="P4541" s="1">
        <v>2000</v>
      </c>
      <c r="Q4541" s="1">
        <v>62.81</v>
      </c>
      <c r="R4541" s="1337">
        <v>125620</v>
      </c>
      <c r="S4541" s="4">
        <v>-25018.04</v>
      </c>
      <c r="T4541" s="1">
        <v>66.653999999999996</v>
      </c>
      <c r="U4541" s="1337">
        <v>133308</v>
      </c>
      <c r="V4541" s="1">
        <v>0.21560000000000001</v>
      </c>
      <c r="W4541" s="1336">
        <v>431.26</v>
      </c>
      <c r="X4541" s="1">
        <v>13</v>
      </c>
      <c r="Y4541" s="1">
        <v>135</v>
      </c>
      <c r="Z4541" s="1" t="s">
        <v>143</v>
      </c>
      <c r="AA4541" s="1">
        <v>401</v>
      </c>
      <c r="AB4541" s="1337">
        <v>-7688</v>
      </c>
    </row>
    <row r="4542" spans="1:28">
      <c r="A4542" s="1336" t="s">
        <v>2098</v>
      </c>
      <c r="B4542" s="2" t="s">
        <v>2314</v>
      </c>
      <c r="C4542" s="1" t="s">
        <v>2312</v>
      </c>
      <c r="D4542" s="1" t="s">
        <v>129</v>
      </c>
      <c r="E4542" s="1">
        <v>140008</v>
      </c>
      <c r="F4542" s="1336" t="s">
        <v>123</v>
      </c>
      <c r="G4542" s="1" t="s">
        <v>32</v>
      </c>
      <c r="H4542" s="1">
        <v>419425</v>
      </c>
      <c r="I4542" s="3">
        <v>42534</v>
      </c>
      <c r="J4542" s="3">
        <v>42514</v>
      </c>
      <c r="K4542" s="3">
        <v>42514</v>
      </c>
      <c r="L4542" s="1">
        <v>222384</v>
      </c>
      <c r="M4542" s="3">
        <v>42534</v>
      </c>
      <c r="N4542" s="1" t="s">
        <v>89</v>
      </c>
      <c r="O4542" s="1">
        <v>116369</v>
      </c>
      <c r="P4542" s="1">
        <v>4000</v>
      </c>
      <c r="Q4542" s="1">
        <v>66.959999999999994</v>
      </c>
      <c r="R4542" s="1337">
        <v>267840</v>
      </c>
      <c r="S4542" s="4">
        <v>-33436.080000000002</v>
      </c>
      <c r="T4542" s="1">
        <v>66.653999999999996</v>
      </c>
      <c r="U4542" s="1337">
        <v>266616</v>
      </c>
      <c r="V4542" s="1">
        <v>0.21560000000000001</v>
      </c>
      <c r="W4542" s="1336">
        <v>862.52</v>
      </c>
      <c r="X4542" s="1">
        <v>13</v>
      </c>
      <c r="Y4542" s="1">
        <v>141</v>
      </c>
      <c r="AA4542" s="1">
        <v>401</v>
      </c>
      <c r="AB4542" s="1337">
        <v>1224</v>
      </c>
    </row>
    <row r="4543" spans="1:28">
      <c r="A4543" s="1336" t="s">
        <v>2098</v>
      </c>
      <c r="B4543" s="2" t="s">
        <v>2314</v>
      </c>
      <c r="C4543" s="1" t="s">
        <v>2312</v>
      </c>
      <c r="D4543" s="1" t="s">
        <v>129</v>
      </c>
      <c r="E4543" s="1">
        <v>130023</v>
      </c>
      <c r="F4543" s="1336" t="s">
        <v>153</v>
      </c>
      <c r="G4543" s="1" t="s">
        <v>32</v>
      </c>
      <c r="H4543" s="1">
        <v>419971</v>
      </c>
      <c r="I4543" s="3">
        <v>42538</v>
      </c>
      <c r="J4543" s="3">
        <v>42536</v>
      </c>
      <c r="K4543" s="3">
        <v>42538</v>
      </c>
      <c r="N4543" s="1" t="s">
        <v>89</v>
      </c>
      <c r="O4543" s="1">
        <v>117256</v>
      </c>
      <c r="P4543" s="1">
        <v>2000</v>
      </c>
      <c r="Q4543" s="1">
        <v>66.03</v>
      </c>
      <c r="R4543" s="1337">
        <v>132060</v>
      </c>
      <c r="S4543" s="4">
        <v>-18578.04</v>
      </c>
      <c r="T4543" s="1">
        <v>66.653999999999996</v>
      </c>
      <c r="U4543" s="1337">
        <v>133308</v>
      </c>
      <c r="V4543" s="1">
        <v>0.21560000000000001</v>
      </c>
      <c r="W4543" s="1336">
        <v>431.26</v>
      </c>
      <c r="X4543" s="1">
        <v>13</v>
      </c>
      <c r="Y4543" s="1">
        <v>130</v>
      </c>
      <c r="AA4543" s="1">
        <v>401</v>
      </c>
      <c r="AB4543" s="1337">
        <v>-1248</v>
      </c>
    </row>
    <row r="4544" spans="1:28">
      <c r="A4544" s="1336" t="s">
        <v>2098</v>
      </c>
      <c r="B4544" s="2" t="s">
        <v>2314</v>
      </c>
      <c r="C4544" s="1" t="s">
        <v>2312</v>
      </c>
      <c r="D4544" s="1" t="s">
        <v>129</v>
      </c>
      <c r="E4544" s="1">
        <v>130308</v>
      </c>
      <c r="F4544" s="1336" t="s">
        <v>126</v>
      </c>
      <c r="G4544" s="1" t="s">
        <v>32</v>
      </c>
      <c r="H4544" s="1">
        <v>420484</v>
      </c>
      <c r="I4544" s="3">
        <v>42542</v>
      </c>
      <c r="J4544" s="3">
        <v>42537</v>
      </c>
      <c r="K4544" s="3">
        <v>42538</v>
      </c>
      <c r="N4544" s="1" t="s">
        <v>89</v>
      </c>
      <c r="O4544" s="1">
        <v>117260</v>
      </c>
      <c r="P4544" s="1">
        <v>2000</v>
      </c>
      <c r="Q4544" s="1">
        <v>66.290000000000006</v>
      </c>
      <c r="R4544" s="1337">
        <v>132580</v>
      </c>
      <c r="S4544" s="4">
        <v>-18058.04</v>
      </c>
      <c r="T4544" s="1">
        <v>66.653999999999996</v>
      </c>
      <c r="U4544" s="1337">
        <v>133308</v>
      </c>
      <c r="V4544" s="1">
        <v>0.21560000000000001</v>
      </c>
      <c r="W4544" s="1336">
        <v>431.26</v>
      </c>
      <c r="X4544" s="1">
        <v>13</v>
      </c>
      <c r="Y4544" s="1">
        <v>141</v>
      </c>
      <c r="AA4544" s="1">
        <v>401</v>
      </c>
      <c r="AB4544" s="1336">
        <v>-728</v>
      </c>
    </row>
    <row r="4545" spans="1:28">
      <c r="A4545" s="1336" t="s">
        <v>2098</v>
      </c>
      <c r="B4545" s="2" t="s">
        <v>2315</v>
      </c>
      <c r="C4545" s="1" t="s">
        <v>2312</v>
      </c>
      <c r="D4545" s="1" t="s">
        <v>131</v>
      </c>
      <c r="E4545" s="1">
        <v>130001</v>
      </c>
      <c r="F4545" s="1336" t="s">
        <v>132</v>
      </c>
      <c r="G4545" s="1" t="s">
        <v>32</v>
      </c>
      <c r="H4545" s="1">
        <v>421051</v>
      </c>
      <c r="I4545" s="3">
        <v>42548</v>
      </c>
      <c r="J4545" s="3">
        <v>42528</v>
      </c>
      <c r="K4545" s="3">
        <v>42546</v>
      </c>
      <c r="N4545" s="1" t="s">
        <v>89</v>
      </c>
      <c r="O4545" s="1">
        <v>116933</v>
      </c>
      <c r="P4545" s="1">
        <v>3000</v>
      </c>
      <c r="Q4545" s="1">
        <v>66.03</v>
      </c>
      <c r="R4545" s="1337">
        <v>198090</v>
      </c>
      <c r="S4545" s="4">
        <v>-27867.06</v>
      </c>
      <c r="T4545" s="1">
        <v>66.653999999999996</v>
      </c>
      <c r="U4545" s="1337">
        <v>199962</v>
      </c>
      <c r="V4545" s="1">
        <v>0.21560000000000001</v>
      </c>
      <c r="W4545" s="1336">
        <v>646.89</v>
      </c>
      <c r="X4545" s="1">
        <v>13</v>
      </c>
      <c r="Y4545" s="1">
        <v>130</v>
      </c>
      <c r="AA4545" s="1">
        <v>401</v>
      </c>
      <c r="AB4545" s="1337">
        <v>-1872</v>
      </c>
    </row>
    <row r="4546" spans="1:28">
      <c r="A4546" s="1336" t="s">
        <v>2098</v>
      </c>
      <c r="B4546" s="2" t="s">
        <v>2316</v>
      </c>
      <c r="C4546" s="1" t="s">
        <v>2317</v>
      </c>
      <c r="D4546" s="1" t="s">
        <v>2318</v>
      </c>
      <c r="E4546" s="1">
        <v>140008</v>
      </c>
      <c r="F4546" s="1336" t="s">
        <v>123</v>
      </c>
      <c r="G4546" s="1" t="s">
        <v>32</v>
      </c>
      <c r="H4546" s="1">
        <v>420972</v>
      </c>
      <c r="I4546" s="3">
        <v>42545</v>
      </c>
      <c r="J4546" s="3">
        <v>42542</v>
      </c>
      <c r="K4546" s="3">
        <v>42542</v>
      </c>
      <c r="L4546" s="1">
        <v>223108</v>
      </c>
      <c r="M4546" s="3">
        <v>42544</v>
      </c>
      <c r="N4546" s="1" t="s">
        <v>89</v>
      </c>
      <c r="O4546" s="1">
        <v>117380</v>
      </c>
      <c r="P4546" s="1">
        <v>147</v>
      </c>
      <c r="Q4546" s="1">
        <v>437.94</v>
      </c>
      <c r="R4546" s="1337">
        <v>64377.18</v>
      </c>
      <c r="S4546" s="1">
        <v>-363.2</v>
      </c>
      <c r="T4546" s="1">
        <v>389.74400000000003</v>
      </c>
      <c r="U4546" s="1337">
        <v>57292.37</v>
      </c>
      <c r="V4546" s="1">
        <v>1.7915000000000001</v>
      </c>
      <c r="W4546" s="1336">
        <v>263.34899999999999</v>
      </c>
      <c r="X4546" s="1">
        <v>13</v>
      </c>
      <c r="Y4546" s="1">
        <v>141</v>
      </c>
      <c r="AA4546" s="1">
        <v>401</v>
      </c>
      <c r="AB4546" s="1337">
        <v>7084.81</v>
      </c>
    </row>
    <row r="4547" spans="1:28">
      <c r="A4547" s="1336" t="s">
        <v>2098</v>
      </c>
      <c r="B4547" s="2" t="s">
        <v>2319</v>
      </c>
      <c r="C4547" s="1" t="s">
        <v>2317</v>
      </c>
      <c r="D4547" s="1" t="s">
        <v>87</v>
      </c>
      <c r="E4547" s="1">
        <v>130308</v>
      </c>
      <c r="F4547" s="1336" t="s">
        <v>126</v>
      </c>
      <c r="G4547" s="1" t="s">
        <v>32</v>
      </c>
      <c r="H4547" s="1">
        <v>420759</v>
      </c>
      <c r="I4547" s="3">
        <v>42545</v>
      </c>
      <c r="J4547" s="3">
        <v>42527</v>
      </c>
      <c r="K4547" s="3">
        <v>42546</v>
      </c>
      <c r="N4547" s="1" t="s">
        <v>89</v>
      </c>
      <c r="O4547" s="1">
        <v>116830</v>
      </c>
      <c r="P4547" s="1">
        <v>200</v>
      </c>
      <c r="Q4547" s="1">
        <v>445.54</v>
      </c>
      <c r="R4547" s="1337">
        <v>89108</v>
      </c>
      <c r="S4547" s="4">
        <v>1025.8599999999999</v>
      </c>
      <c r="T4547" s="1">
        <v>389.74400000000003</v>
      </c>
      <c r="U4547" s="1337">
        <v>77948.800000000003</v>
      </c>
      <c r="V4547" s="1">
        <v>1.7915000000000001</v>
      </c>
      <c r="W4547" s="1336">
        <v>358.298</v>
      </c>
      <c r="X4547" s="1">
        <v>13</v>
      </c>
      <c r="Y4547" s="1">
        <v>141</v>
      </c>
      <c r="AA4547" s="1">
        <v>401</v>
      </c>
      <c r="AB4547" s="1337">
        <v>11159.2</v>
      </c>
    </row>
    <row r="4548" spans="1:28">
      <c r="A4548" s="1336" t="s">
        <v>2098</v>
      </c>
      <c r="B4548" s="2" t="s">
        <v>2320</v>
      </c>
      <c r="C4548" s="1" t="s">
        <v>2317</v>
      </c>
      <c r="D4548" s="1" t="s">
        <v>905</v>
      </c>
      <c r="E4548" s="1">
        <v>140083</v>
      </c>
      <c r="F4548" s="1336" t="s">
        <v>117</v>
      </c>
      <c r="G4548" s="1" t="s">
        <v>32</v>
      </c>
      <c r="H4548" s="1">
        <v>420884</v>
      </c>
      <c r="I4548" s="3">
        <v>42544</v>
      </c>
      <c r="J4548" s="3">
        <v>42522</v>
      </c>
      <c r="K4548" s="3">
        <v>42546</v>
      </c>
      <c r="L4548" s="1">
        <v>223084</v>
      </c>
      <c r="M4548" s="3">
        <v>42544</v>
      </c>
      <c r="N4548" s="1" t="s">
        <v>89</v>
      </c>
      <c r="O4548" s="1">
        <v>116705</v>
      </c>
      <c r="P4548" s="1">
        <v>700</v>
      </c>
      <c r="Q4548" s="1">
        <v>434.94</v>
      </c>
      <c r="R4548" s="1337">
        <v>304458</v>
      </c>
      <c r="S4548" s="4">
        <v>-3829.5</v>
      </c>
      <c r="T4548" s="1">
        <v>389.74400000000003</v>
      </c>
      <c r="U4548" s="1337">
        <v>272820.8</v>
      </c>
      <c r="V4548" s="1">
        <v>1.7915000000000001</v>
      </c>
      <c r="W4548" s="1337">
        <v>1254.0429999999999</v>
      </c>
      <c r="X4548" s="1">
        <v>13</v>
      </c>
      <c r="Y4548" s="1">
        <v>141</v>
      </c>
      <c r="AA4548" s="1">
        <v>401</v>
      </c>
      <c r="AB4548" s="1337">
        <v>31637.200000000001</v>
      </c>
    </row>
    <row r="4549" spans="1:28">
      <c r="A4549" s="1336" t="s">
        <v>2098</v>
      </c>
      <c r="B4549" s="2" t="s">
        <v>2321</v>
      </c>
      <c r="C4549" s="1" t="s">
        <v>2317</v>
      </c>
      <c r="D4549" s="1" t="s">
        <v>2322</v>
      </c>
      <c r="E4549" s="1">
        <v>140083</v>
      </c>
      <c r="F4549" s="1336" t="s">
        <v>117</v>
      </c>
      <c r="G4549" s="1" t="s">
        <v>32</v>
      </c>
      <c r="H4549" s="1">
        <v>421427</v>
      </c>
      <c r="I4549" s="3">
        <v>42550</v>
      </c>
      <c r="J4549" s="3">
        <v>42522</v>
      </c>
      <c r="K4549" s="3">
        <v>42546</v>
      </c>
      <c r="L4549" s="1">
        <v>223353</v>
      </c>
      <c r="M4549" s="3">
        <v>42549</v>
      </c>
      <c r="N4549" s="1" t="s">
        <v>89</v>
      </c>
      <c r="O4549" s="1">
        <v>116708</v>
      </c>
      <c r="P4549" s="1">
        <v>730</v>
      </c>
      <c r="Q4549" s="1">
        <v>434.94</v>
      </c>
      <c r="R4549" s="1337">
        <v>317506.2</v>
      </c>
      <c r="S4549" s="4">
        <v>-3993.63</v>
      </c>
      <c r="T4549" s="1">
        <v>389.74400000000003</v>
      </c>
      <c r="U4549" s="1337">
        <v>284513.12</v>
      </c>
      <c r="V4549" s="1">
        <v>1.7915000000000001</v>
      </c>
      <c r="W4549" s="1337">
        <v>1307.7877000000001</v>
      </c>
      <c r="X4549" s="1">
        <v>13</v>
      </c>
      <c r="Y4549" s="1">
        <v>141</v>
      </c>
      <c r="AA4549" s="1">
        <v>401</v>
      </c>
      <c r="AB4549" s="1337">
        <v>32993.08</v>
      </c>
    </row>
    <row r="4550" spans="1:28">
      <c r="A4550" s="1336" t="s">
        <v>2098</v>
      </c>
      <c r="B4550" s="2" t="s">
        <v>2323</v>
      </c>
      <c r="C4550" s="1" t="s">
        <v>2317</v>
      </c>
      <c r="D4550" s="1" t="s">
        <v>2324</v>
      </c>
      <c r="E4550" s="1">
        <v>140008</v>
      </c>
      <c r="F4550" s="1336" t="s">
        <v>123</v>
      </c>
      <c r="G4550" s="1" t="s">
        <v>32</v>
      </c>
      <c r="H4550" s="1">
        <v>420973</v>
      </c>
      <c r="I4550" s="3">
        <v>42545</v>
      </c>
      <c r="J4550" s="3">
        <v>42542</v>
      </c>
      <c r="K4550" s="3">
        <v>42542</v>
      </c>
      <c r="L4550" s="1">
        <v>223145</v>
      </c>
      <c r="M4550" s="3">
        <v>42545</v>
      </c>
      <c r="N4550" s="1" t="s">
        <v>89</v>
      </c>
      <c r="O4550" s="1">
        <v>117381</v>
      </c>
      <c r="P4550" s="1">
        <v>853</v>
      </c>
      <c r="Q4550" s="1">
        <v>437.94</v>
      </c>
      <c r="R4550" s="1337">
        <v>373562.82</v>
      </c>
      <c r="S4550" s="4">
        <v>-2107.52</v>
      </c>
      <c r="T4550" s="1">
        <v>389.74400000000003</v>
      </c>
      <c r="U4550" s="1337">
        <v>332451.63</v>
      </c>
      <c r="V4550" s="1">
        <v>1.7915000000000001</v>
      </c>
      <c r="W4550" s="1337">
        <v>1528.1410000000001</v>
      </c>
      <c r="X4550" s="1">
        <v>13</v>
      </c>
      <c r="Y4550" s="1">
        <v>141</v>
      </c>
      <c r="AA4550" s="1">
        <v>401</v>
      </c>
      <c r="AB4550" s="1337">
        <v>41111.19</v>
      </c>
    </row>
    <row r="4551" spans="1:28">
      <c r="A4551" s="1336" t="s">
        <v>2098</v>
      </c>
      <c r="B4551" s="2" t="s">
        <v>2325</v>
      </c>
      <c r="C4551" s="1" t="s">
        <v>2317</v>
      </c>
      <c r="D4551" s="1" t="s">
        <v>65</v>
      </c>
      <c r="E4551" s="1">
        <v>140008</v>
      </c>
      <c r="F4551" s="1336" t="s">
        <v>123</v>
      </c>
      <c r="G4551" s="1" t="s">
        <v>32</v>
      </c>
      <c r="H4551" s="1">
        <v>419150</v>
      </c>
      <c r="I4551" s="3">
        <v>42531</v>
      </c>
      <c r="J4551" s="3">
        <v>42500</v>
      </c>
      <c r="K4551" s="3">
        <v>42515</v>
      </c>
      <c r="L4551" s="1">
        <v>222187</v>
      </c>
      <c r="M4551" s="3">
        <v>42530</v>
      </c>
      <c r="N4551" s="1" t="s">
        <v>89</v>
      </c>
      <c r="O4551" s="1">
        <v>115935</v>
      </c>
      <c r="P4551" s="1">
        <v>1000</v>
      </c>
      <c r="Q4551" s="1">
        <v>441.09</v>
      </c>
      <c r="R4551" s="1337">
        <v>441090</v>
      </c>
      <c r="S4551" s="1">
        <v>679.28</v>
      </c>
      <c r="T4551" s="1">
        <v>389.74400000000003</v>
      </c>
      <c r="U4551" s="1337">
        <v>389744</v>
      </c>
      <c r="V4551" s="1">
        <v>1.7915000000000001</v>
      </c>
      <c r="W4551" s="1337">
        <v>1791.49</v>
      </c>
      <c r="X4551" s="1">
        <v>13</v>
      </c>
      <c r="Y4551" s="1">
        <v>141</v>
      </c>
      <c r="AA4551" s="1">
        <v>401</v>
      </c>
      <c r="AB4551" s="1337">
        <v>51346</v>
      </c>
    </row>
    <row r="4552" spans="1:28">
      <c r="A4552" s="1336" t="s">
        <v>2098</v>
      </c>
      <c r="B4552" s="2" t="s">
        <v>2326</v>
      </c>
      <c r="C4552" s="1" t="s">
        <v>2327</v>
      </c>
      <c r="D4552" s="1" t="s">
        <v>72</v>
      </c>
      <c r="E4552" s="1">
        <v>130023</v>
      </c>
      <c r="F4552" s="1336" t="s">
        <v>153</v>
      </c>
      <c r="G4552" s="1" t="s">
        <v>32</v>
      </c>
      <c r="H4552" s="1">
        <v>420831</v>
      </c>
      <c r="I4552" s="3">
        <v>42545</v>
      </c>
      <c r="J4552" s="3">
        <v>42523</v>
      </c>
      <c r="K4552" s="3">
        <v>42546</v>
      </c>
      <c r="N4552" s="1" t="s">
        <v>89</v>
      </c>
      <c r="O4552" s="1">
        <v>116760</v>
      </c>
      <c r="P4552" s="1">
        <v>600</v>
      </c>
      <c r="Q4552" s="1">
        <v>577.09</v>
      </c>
      <c r="R4552" s="1337">
        <v>346254</v>
      </c>
      <c r="S4552" s="4">
        <v>-1002.68</v>
      </c>
      <c r="T4552" s="1">
        <v>512.178</v>
      </c>
      <c r="U4552" s="1337">
        <v>307306.8</v>
      </c>
      <c r="V4552" s="1">
        <v>2.391</v>
      </c>
      <c r="W4552" s="1337">
        <v>1434.6179999999999</v>
      </c>
      <c r="X4552" s="1">
        <v>13</v>
      </c>
      <c r="Y4552" s="1">
        <v>130</v>
      </c>
      <c r="AA4552" s="1">
        <v>401</v>
      </c>
      <c r="AB4552" s="1337">
        <v>38947.199999999997</v>
      </c>
    </row>
    <row r="4553" spans="1:28">
      <c r="A4553" s="1336" t="s">
        <v>2098</v>
      </c>
      <c r="B4553" s="2" t="s">
        <v>2328</v>
      </c>
      <c r="C4553" s="1" t="s">
        <v>2327</v>
      </c>
      <c r="D4553" s="1" t="s">
        <v>65</v>
      </c>
      <c r="E4553" s="1">
        <v>140008</v>
      </c>
      <c r="F4553" s="1336" t="s">
        <v>123</v>
      </c>
      <c r="G4553" s="1" t="s">
        <v>32</v>
      </c>
      <c r="H4553" s="1">
        <v>419151</v>
      </c>
      <c r="I4553" s="3">
        <v>42531</v>
      </c>
      <c r="J4553" s="3">
        <v>42500</v>
      </c>
      <c r="K4553" s="3">
        <v>42515</v>
      </c>
      <c r="L4553" s="1">
        <v>222212</v>
      </c>
      <c r="M4553" s="3">
        <v>42531</v>
      </c>
      <c r="N4553" s="1" t="s">
        <v>89</v>
      </c>
      <c r="O4553" s="1">
        <v>115937</v>
      </c>
      <c r="P4553" s="1">
        <v>1000</v>
      </c>
      <c r="Q4553" s="1">
        <v>582.98</v>
      </c>
      <c r="R4553" s="1337">
        <v>582980</v>
      </c>
      <c r="S4553" s="4">
        <v>4218.8599999999997</v>
      </c>
      <c r="T4553" s="1">
        <v>512.178</v>
      </c>
      <c r="U4553" s="1337">
        <v>512178</v>
      </c>
      <c r="V4553" s="1">
        <v>2.391</v>
      </c>
      <c r="W4553" s="1337">
        <v>2391.0300000000002</v>
      </c>
      <c r="X4553" s="1">
        <v>13</v>
      </c>
      <c r="Y4553" s="1">
        <v>141</v>
      </c>
      <c r="AA4553" s="1">
        <v>401</v>
      </c>
      <c r="AB4553" s="1337">
        <v>70802</v>
      </c>
    </row>
    <row r="4554" spans="1:28">
      <c r="A4554" s="1336" t="s">
        <v>2098</v>
      </c>
      <c r="B4554" s="2" t="s">
        <v>2328</v>
      </c>
      <c r="C4554" s="1" t="s">
        <v>2327</v>
      </c>
      <c r="D4554" s="1" t="s">
        <v>65</v>
      </c>
      <c r="E4554" s="1">
        <v>140008</v>
      </c>
      <c r="F4554" s="1336" t="s">
        <v>123</v>
      </c>
      <c r="G4554" s="1" t="s">
        <v>32</v>
      </c>
      <c r="H4554" s="1">
        <v>419792</v>
      </c>
      <c r="I4554" s="3">
        <v>42536</v>
      </c>
      <c r="J4554" s="3">
        <v>42522</v>
      </c>
      <c r="K4554" s="3">
        <v>42545</v>
      </c>
      <c r="L4554" s="1">
        <v>222570</v>
      </c>
      <c r="M4554" s="3">
        <v>42536</v>
      </c>
      <c r="N4554" s="1" t="s">
        <v>89</v>
      </c>
      <c r="O4554" s="1">
        <v>116686</v>
      </c>
      <c r="P4554" s="1">
        <v>1000</v>
      </c>
      <c r="Q4554" s="1">
        <v>574.84</v>
      </c>
      <c r="R4554" s="1337">
        <v>574840</v>
      </c>
      <c r="S4554" s="4">
        <v>-3921.14</v>
      </c>
      <c r="T4554" s="1">
        <v>512.178</v>
      </c>
      <c r="U4554" s="1337">
        <v>512178</v>
      </c>
      <c r="V4554" s="1">
        <v>2.391</v>
      </c>
      <c r="W4554" s="1337">
        <v>2391.0300000000002</v>
      </c>
      <c r="X4554" s="1">
        <v>13</v>
      </c>
      <c r="Y4554" s="1">
        <v>141</v>
      </c>
      <c r="AA4554" s="1">
        <v>401</v>
      </c>
      <c r="AB4554" s="1337">
        <v>62662</v>
      </c>
    </row>
    <row r="4555" spans="1:28">
      <c r="A4555" s="1336" t="s">
        <v>2098</v>
      </c>
      <c r="B4555" s="2" t="s">
        <v>2328</v>
      </c>
      <c r="C4555" s="1" t="s">
        <v>2327</v>
      </c>
      <c r="D4555" s="1" t="s">
        <v>65</v>
      </c>
      <c r="E4555" s="1">
        <v>140008</v>
      </c>
      <c r="F4555" s="1336" t="s">
        <v>123</v>
      </c>
      <c r="G4555" s="1" t="s">
        <v>32</v>
      </c>
      <c r="H4555" s="1">
        <v>421123</v>
      </c>
      <c r="I4555" s="3">
        <v>42546</v>
      </c>
      <c r="J4555" s="3">
        <v>42522</v>
      </c>
      <c r="K4555" s="3">
        <v>42545</v>
      </c>
      <c r="L4555" s="1">
        <v>223208</v>
      </c>
      <c r="M4555" s="3">
        <v>42545</v>
      </c>
      <c r="N4555" s="1" t="s">
        <v>89</v>
      </c>
      <c r="O4555" s="1">
        <v>116686</v>
      </c>
      <c r="P4555" s="1">
        <v>1000</v>
      </c>
      <c r="Q4555" s="1">
        <v>574.84</v>
      </c>
      <c r="R4555" s="1337">
        <v>574840</v>
      </c>
      <c r="S4555" s="4">
        <v>-3921.14</v>
      </c>
      <c r="T4555" s="1">
        <v>512.178</v>
      </c>
      <c r="U4555" s="1337">
        <v>512178</v>
      </c>
      <c r="V4555" s="1">
        <v>2.391</v>
      </c>
      <c r="W4555" s="1337">
        <v>2391.0300000000002</v>
      </c>
      <c r="X4555" s="1">
        <v>13</v>
      </c>
      <c r="Y4555" s="1">
        <v>141</v>
      </c>
      <c r="AA4555" s="1">
        <v>401</v>
      </c>
      <c r="AB4555" s="1337">
        <v>62662</v>
      </c>
    </row>
    <row r="4556" spans="1:28">
      <c r="A4556" s="1336" t="s">
        <v>2098</v>
      </c>
      <c r="B4556" s="2" t="s">
        <v>2329</v>
      </c>
      <c r="C4556" s="1" t="s">
        <v>2330</v>
      </c>
      <c r="D4556" s="1" t="s">
        <v>72</v>
      </c>
      <c r="E4556" s="1">
        <v>140083</v>
      </c>
      <c r="F4556" s="1336" t="s">
        <v>117</v>
      </c>
      <c r="G4556" s="1" t="s">
        <v>32</v>
      </c>
      <c r="H4556" s="1">
        <v>419349</v>
      </c>
      <c r="I4556" s="3">
        <v>42532</v>
      </c>
      <c r="J4556" s="3">
        <v>42515</v>
      </c>
      <c r="K4556" s="3">
        <v>42546</v>
      </c>
      <c r="L4556" s="1">
        <v>222317</v>
      </c>
      <c r="M4556" s="3">
        <v>42532</v>
      </c>
      <c r="N4556" s="1" t="s">
        <v>89</v>
      </c>
      <c r="O4556" s="1">
        <v>116470</v>
      </c>
      <c r="P4556" s="1">
        <v>1200</v>
      </c>
      <c r="Q4556" s="1">
        <v>595.09</v>
      </c>
      <c r="R4556" s="1337">
        <v>714108</v>
      </c>
      <c r="S4556" s="1">
        <v>312.31</v>
      </c>
      <c r="T4556" s="1">
        <v>526.39800000000002</v>
      </c>
      <c r="U4556" s="1337">
        <v>631677.6</v>
      </c>
      <c r="V4556" s="1">
        <v>2.4876999999999998</v>
      </c>
      <c r="W4556" s="1337">
        <v>2985.2159999999999</v>
      </c>
      <c r="X4556" s="1">
        <v>13</v>
      </c>
      <c r="Y4556" s="1">
        <v>141</v>
      </c>
      <c r="AA4556" s="1">
        <v>401</v>
      </c>
      <c r="AB4556" s="1337">
        <v>82430.399999999994</v>
      </c>
    </row>
    <row r="4557" spans="1:28">
      <c r="A4557" s="1336" t="s">
        <v>2098</v>
      </c>
      <c r="B4557" s="2" t="s">
        <v>2331</v>
      </c>
      <c r="C4557" s="1" t="s">
        <v>2332</v>
      </c>
      <c r="D4557" s="1" t="s">
        <v>2105</v>
      </c>
      <c r="E4557" s="1">
        <v>130140</v>
      </c>
      <c r="F4557" s="1336" t="s">
        <v>222</v>
      </c>
      <c r="G4557" s="1" t="s">
        <v>32</v>
      </c>
      <c r="H4557" s="1">
        <v>418686</v>
      </c>
      <c r="I4557" s="3">
        <v>42529</v>
      </c>
      <c r="J4557" s="3">
        <v>42527</v>
      </c>
      <c r="K4557" s="3">
        <v>42531</v>
      </c>
      <c r="N4557" s="1" t="s">
        <v>89</v>
      </c>
      <c r="O4557" s="1">
        <v>116823</v>
      </c>
      <c r="P4557" s="1">
        <v>240</v>
      </c>
      <c r="Q4557" s="1">
        <v>811.36</v>
      </c>
      <c r="R4557" s="1337">
        <v>194726.39999999999</v>
      </c>
      <c r="S4557" s="4">
        <v>7729.39</v>
      </c>
      <c r="T4557" s="1">
        <v>689.51700000000005</v>
      </c>
      <c r="U4557" s="1337">
        <v>165484.07999999999</v>
      </c>
      <c r="V4557" s="1">
        <v>3.3201999999999998</v>
      </c>
      <c r="W4557" s="1336">
        <v>796.84799999999996</v>
      </c>
      <c r="X4557" s="1">
        <v>13</v>
      </c>
      <c r="Y4557" s="1">
        <v>130</v>
      </c>
      <c r="AA4557" s="1">
        <v>401</v>
      </c>
      <c r="AB4557" s="1337">
        <v>29242.32</v>
      </c>
    </row>
    <row r="4558" spans="1:28">
      <c r="A4558" s="1336" t="s">
        <v>2098</v>
      </c>
      <c r="B4558" s="2" t="s">
        <v>2333</v>
      </c>
      <c r="C4558" s="1" t="s">
        <v>2332</v>
      </c>
      <c r="D4558" s="1" t="s">
        <v>1000</v>
      </c>
      <c r="E4558" s="1">
        <v>130140</v>
      </c>
      <c r="F4558" s="1336" t="s">
        <v>222</v>
      </c>
      <c r="G4558" s="1" t="s">
        <v>32</v>
      </c>
      <c r="H4558" s="1">
        <v>420757</v>
      </c>
      <c r="I4558" s="3">
        <v>42544</v>
      </c>
      <c r="J4558" s="3">
        <v>42542</v>
      </c>
      <c r="K4558" s="3">
        <v>42542</v>
      </c>
      <c r="N4558" s="1" t="s">
        <v>89</v>
      </c>
      <c r="O4558" s="1">
        <v>117376</v>
      </c>
      <c r="P4558" s="1">
        <v>400</v>
      </c>
      <c r="Q4558" s="1">
        <v>772.73</v>
      </c>
      <c r="R4558" s="1337">
        <v>309092</v>
      </c>
      <c r="S4558" s="4">
        <v>-2569.6799999999998</v>
      </c>
      <c r="T4558" s="1">
        <v>689.51700000000005</v>
      </c>
      <c r="U4558" s="1337">
        <v>275806.8</v>
      </c>
      <c r="V4558" s="1">
        <v>3.3201999999999998</v>
      </c>
      <c r="W4558" s="1337">
        <v>1328.08</v>
      </c>
      <c r="X4558" s="1">
        <v>13</v>
      </c>
      <c r="Y4558" s="1">
        <v>130</v>
      </c>
      <c r="AA4558" s="1">
        <v>401</v>
      </c>
      <c r="AB4558" s="1337">
        <v>33285.199999999997</v>
      </c>
    </row>
    <row r="4559" spans="1:28">
      <c r="A4559" s="1336" t="s">
        <v>2098</v>
      </c>
      <c r="B4559" s="2" t="s">
        <v>2334</v>
      </c>
      <c r="C4559" s="1" t="s">
        <v>2335</v>
      </c>
      <c r="D4559" s="1" t="s">
        <v>1163</v>
      </c>
      <c r="E4559" s="1">
        <v>140578</v>
      </c>
      <c r="F4559" s="1336" t="s">
        <v>1846</v>
      </c>
      <c r="G4559" s="1" t="s">
        <v>32</v>
      </c>
      <c r="H4559" s="1">
        <v>419404</v>
      </c>
      <c r="I4559" s="3">
        <v>42534</v>
      </c>
      <c r="J4559" s="3">
        <v>42487</v>
      </c>
      <c r="K4559" s="3">
        <v>42517</v>
      </c>
      <c r="L4559" s="1">
        <v>222285</v>
      </c>
      <c r="M4559" s="3">
        <v>42532</v>
      </c>
      <c r="N4559" s="1" t="s">
        <v>42</v>
      </c>
      <c r="O4559" s="1">
        <v>21493</v>
      </c>
      <c r="P4559" s="1">
        <v>350</v>
      </c>
      <c r="Q4559" s="1">
        <v>82</v>
      </c>
      <c r="R4559" s="1337">
        <v>28700</v>
      </c>
      <c r="S4559" s="4">
        <v>-2302.85</v>
      </c>
      <c r="T4559" s="1">
        <v>78.388999999999996</v>
      </c>
      <c r="U4559" s="1337">
        <v>27436.15</v>
      </c>
      <c r="V4559" s="1">
        <v>0.29780000000000001</v>
      </c>
      <c r="W4559" s="1336">
        <v>104.21599999999999</v>
      </c>
      <c r="X4559" s="1">
        <v>13</v>
      </c>
      <c r="Y4559" s="1">
        <v>140</v>
      </c>
      <c r="AA4559" s="1">
        <v>401</v>
      </c>
      <c r="AB4559" s="1337">
        <v>1263.8499999999999</v>
      </c>
    </row>
    <row r="4560" spans="1:28">
      <c r="A4560" s="1336" t="s">
        <v>2098</v>
      </c>
      <c r="B4560" s="2" t="s">
        <v>2336</v>
      </c>
      <c r="C4560" s="1" t="s">
        <v>2337</v>
      </c>
      <c r="D4560" s="1" t="s">
        <v>2338</v>
      </c>
      <c r="E4560" s="1">
        <v>140578</v>
      </c>
      <c r="F4560" s="1336" t="s">
        <v>1846</v>
      </c>
      <c r="G4560" s="1" t="s">
        <v>32</v>
      </c>
      <c r="H4560" s="1">
        <v>419404</v>
      </c>
      <c r="I4560" s="3">
        <v>42534</v>
      </c>
      <c r="J4560" s="3">
        <v>42487</v>
      </c>
      <c r="K4560" s="3">
        <v>42517</v>
      </c>
      <c r="L4560" s="1">
        <v>222285</v>
      </c>
      <c r="M4560" s="3">
        <v>42532</v>
      </c>
      <c r="N4560" s="1" t="s">
        <v>42</v>
      </c>
      <c r="O4560" s="1">
        <v>21493</v>
      </c>
      <c r="P4560" s="1">
        <v>950</v>
      </c>
      <c r="Q4560" s="1">
        <v>124</v>
      </c>
      <c r="R4560" s="1337">
        <v>117800</v>
      </c>
      <c r="S4560" s="4">
        <v>-9191.83</v>
      </c>
      <c r="T4560" s="1">
        <v>118.297</v>
      </c>
      <c r="U4560" s="1337">
        <v>112382.15</v>
      </c>
      <c r="V4560" s="1">
        <v>0.47020000000000001</v>
      </c>
      <c r="W4560" s="1336">
        <v>446.6995</v>
      </c>
      <c r="X4560" s="1">
        <v>13</v>
      </c>
      <c r="Y4560" s="1">
        <v>140</v>
      </c>
      <c r="AA4560" s="1">
        <v>401</v>
      </c>
      <c r="AB4560" s="1337">
        <v>5417.85</v>
      </c>
    </row>
    <row r="4561" spans="1:28">
      <c r="A4561" s="1336" t="s">
        <v>2098</v>
      </c>
      <c r="B4561" s="2" t="s">
        <v>2339</v>
      </c>
      <c r="C4561" s="1" t="s">
        <v>2340</v>
      </c>
      <c r="D4561" s="1" t="s">
        <v>1163</v>
      </c>
      <c r="E4561" s="1">
        <v>140578</v>
      </c>
      <c r="F4561" s="1336" t="s">
        <v>1846</v>
      </c>
      <c r="G4561" s="1" t="s">
        <v>32</v>
      </c>
      <c r="H4561" s="1">
        <v>419413</v>
      </c>
      <c r="I4561" s="3">
        <v>42534</v>
      </c>
      <c r="J4561" s="3">
        <v>42487</v>
      </c>
      <c r="K4561" s="3">
        <v>42517</v>
      </c>
      <c r="L4561" s="1">
        <v>222291</v>
      </c>
      <c r="M4561" s="3">
        <v>42532</v>
      </c>
      <c r="N4561" s="1" t="s">
        <v>42</v>
      </c>
      <c r="O4561" s="1">
        <v>21493</v>
      </c>
      <c r="P4561" s="1">
        <v>350</v>
      </c>
      <c r="Q4561" s="1">
        <v>185</v>
      </c>
      <c r="R4561" s="1337">
        <v>64750</v>
      </c>
      <c r="S4561" s="1">
        <v>-148.38999999999999</v>
      </c>
      <c r="T4561" s="1">
        <v>164.09200000000001</v>
      </c>
      <c r="U4561" s="1337">
        <v>57432.2</v>
      </c>
      <c r="V4561" s="1">
        <v>0.71240000000000003</v>
      </c>
      <c r="W4561" s="1336">
        <v>249.32249999999999</v>
      </c>
      <c r="X4561" s="1">
        <v>13</v>
      </c>
      <c r="Y4561" s="1">
        <v>140</v>
      </c>
      <c r="AA4561" s="1">
        <v>401</v>
      </c>
      <c r="AB4561" s="1337">
        <v>7317.8</v>
      </c>
    </row>
    <row r="4562" spans="1:28">
      <c r="A4562" s="1336" t="s">
        <v>2098</v>
      </c>
      <c r="B4562" s="2" t="s">
        <v>2341</v>
      </c>
      <c r="C4562" s="1" t="s">
        <v>2342</v>
      </c>
      <c r="D4562" s="1" t="s">
        <v>905</v>
      </c>
      <c r="E4562" s="1">
        <v>140578</v>
      </c>
      <c r="F4562" s="1336" t="s">
        <v>1846</v>
      </c>
      <c r="G4562" s="1" t="s">
        <v>32</v>
      </c>
      <c r="H4562" s="1">
        <v>419413</v>
      </c>
      <c r="I4562" s="3">
        <v>42534</v>
      </c>
      <c r="J4562" s="3">
        <v>42487</v>
      </c>
      <c r="K4562" s="3">
        <v>42517</v>
      </c>
      <c r="L4562" s="1">
        <v>222291</v>
      </c>
      <c r="M4562" s="3">
        <v>42532</v>
      </c>
      <c r="N4562" s="1" t="s">
        <v>42</v>
      </c>
      <c r="O4562" s="1">
        <v>21493</v>
      </c>
      <c r="P4562" s="1">
        <v>700</v>
      </c>
      <c r="Q4562" s="1">
        <v>250</v>
      </c>
      <c r="R4562" s="1337">
        <v>175000</v>
      </c>
      <c r="S4562" s="1">
        <v>-500.75</v>
      </c>
      <c r="T4562" s="1">
        <v>221.87200000000001</v>
      </c>
      <c r="U4562" s="1337">
        <v>155310.39999999999</v>
      </c>
      <c r="V4562" s="1">
        <v>1.0012000000000001</v>
      </c>
      <c r="W4562" s="1336">
        <v>700.83299999999997</v>
      </c>
      <c r="X4562" s="1">
        <v>13</v>
      </c>
      <c r="Y4562" s="1">
        <v>140</v>
      </c>
      <c r="AA4562" s="1">
        <v>401</v>
      </c>
      <c r="AB4562" s="1337">
        <v>19689.599999999999</v>
      </c>
    </row>
    <row r="4563" spans="1:28">
      <c r="A4563" s="1336" t="s">
        <v>2098</v>
      </c>
      <c r="B4563" s="2" t="s">
        <v>2343</v>
      </c>
      <c r="C4563" s="1" t="s">
        <v>2344</v>
      </c>
      <c r="D4563" s="1" t="s">
        <v>2188</v>
      </c>
      <c r="E4563" s="1">
        <v>140578</v>
      </c>
      <c r="F4563" s="1336" t="s">
        <v>1846</v>
      </c>
      <c r="G4563" s="1" t="s">
        <v>32</v>
      </c>
      <c r="H4563" s="1">
        <v>419410</v>
      </c>
      <c r="I4563" s="3">
        <v>42534</v>
      </c>
      <c r="J4563" s="3">
        <v>42487</v>
      </c>
      <c r="K4563" s="3">
        <v>42517</v>
      </c>
      <c r="L4563" s="1">
        <v>222290</v>
      </c>
      <c r="M4563" s="3">
        <v>42532</v>
      </c>
      <c r="N4563" s="1" t="s">
        <v>42</v>
      </c>
      <c r="O4563" s="1">
        <v>21493</v>
      </c>
      <c r="P4563" s="1">
        <v>2400</v>
      </c>
      <c r="Q4563" s="1">
        <v>44</v>
      </c>
      <c r="R4563" s="1337">
        <v>105600</v>
      </c>
      <c r="S4563" s="4">
        <v>-10742.09</v>
      </c>
      <c r="T4563" s="1">
        <v>42.899000000000001</v>
      </c>
      <c r="U4563" s="1337">
        <v>102957.6</v>
      </c>
      <c r="V4563" s="1">
        <v>0.1305</v>
      </c>
      <c r="W4563" s="1336">
        <v>313.22399999999999</v>
      </c>
      <c r="X4563" s="1">
        <v>13</v>
      </c>
      <c r="Y4563" s="1">
        <v>140</v>
      </c>
      <c r="AA4563" s="1">
        <v>401</v>
      </c>
      <c r="AB4563" s="1337">
        <v>2642.4</v>
      </c>
    </row>
    <row r="4564" spans="1:28">
      <c r="A4564" s="1336" t="s">
        <v>2098</v>
      </c>
      <c r="B4564" s="2" t="s">
        <v>2345</v>
      </c>
      <c r="C4564" s="1" t="s">
        <v>2346</v>
      </c>
      <c r="D4564" s="1" t="s">
        <v>1724</v>
      </c>
      <c r="E4564" s="1">
        <v>140578</v>
      </c>
      <c r="F4564" s="1336" t="s">
        <v>1846</v>
      </c>
      <c r="G4564" s="1" t="s">
        <v>32</v>
      </c>
      <c r="H4564" s="1">
        <v>419418</v>
      </c>
      <c r="I4564" s="3">
        <v>42534</v>
      </c>
      <c r="J4564" s="3">
        <v>42487</v>
      </c>
      <c r="K4564" s="3">
        <v>42517</v>
      </c>
      <c r="L4564" s="1">
        <v>222300</v>
      </c>
      <c r="M4564" s="3">
        <v>42532</v>
      </c>
      <c r="N4564" s="1" t="s">
        <v>42</v>
      </c>
      <c r="O4564" s="1">
        <v>21493</v>
      </c>
      <c r="P4564" s="1">
        <v>850</v>
      </c>
      <c r="Q4564" s="1">
        <v>329</v>
      </c>
      <c r="R4564" s="1337">
        <v>279650</v>
      </c>
      <c r="S4564" s="1">
        <v>-152.29</v>
      </c>
      <c r="T4564" s="1">
        <v>291.30900000000003</v>
      </c>
      <c r="U4564" s="1337">
        <v>247612.65</v>
      </c>
      <c r="V4564" s="1">
        <v>1.3292999999999999</v>
      </c>
      <c r="W4564" s="1337">
        <v>1129.8879999999999</v>
      </c>
      <c r="X4564" s="1">
        <v>13</v>
      </c>
      <c r="Y4564" s="1">
        <v>140</v>
      </c>
      <c r="AA4564" s="1">
        <v>401</v>
      </c>
      <c r="AB4564" s="1337">
        <v>32037.35</v>
      </c>
    </row>
    <row r="4565" spans="1:28">
      <c r="A4565" s="1336" t="s">
        <v>2098</v>
      </c>
      <c r="B4565" s="2" t="s">
        <v>2347</v>
      </c>
      <c r="C4565" s="1" t="s">
        <v>2348</v>
      </c>
      <c r="D4565" s="1" t="s">
        <v>72</v>
      </c>
      <c r="E4565" s="1">
        <v>140578</v>
      </c>
      <c r="F4565" s="1336" t="s">
        <v>1846</v>
      </c>
      <c r="G4565" s="1" t="s">
        <v>32</v>
      </c>
      <c r="H4565" s="1">
        <v>418741</v>
      </c>
      <c r="I4565" s="3">
        <v>42528</v>
      </c>
      <c r="J4565" s="3">
        <v>42487</v>
      </c>
      <c r="K4565" s="3">
        <v>42517</v>
      </c>
      <c r="L4565" s="1">
        <v>221836</v>
      </c>
      <c r="M4565" s="3">
        <v>42526</v>
      </c>
      <c r="N4565" s="1" t="s">
        <v>42</v>
      </c>
      <c r="O4565" s="1">
        <v>21493</v>
      </c>
      <c r="P4565" s="1">
        <v>600</v>
      </c>
      <c r="Q4565" s="1">
        <v>455</v>
      </c>
      <c r="R4565" s="1337">
        <v>273000</v>
      </c>
      <c r="S4565" s="4">
        <v>5192.03</v>
      </c>
      <c r="T4565" s="1">
        <v>394.99700000000001</v>
      </c>
      <c r="U4565" s="1337">
        <v>236998.2</v>
      </c>
      <c r="V4565" s="1">
        <v>1.8805000000000001</v>
      </c>
      <c r="W4565" s="1337">
        <v>1128.306</v>
      </c>
      <c r="X4565" s="1">
        <v>13</v>
      </c>
      <c r="Y4565" s="1">
        <v>140</v>
      </c>
      <c r="AA4565" s="1">
        <v>401</v>
      </c>
      <c r="AB4565" s="1337">
        <v>36001.800000000003</v>
      </c>
    </row>
    <row r="4566" spans="1:28">
      <c r="A4566" s="1336" t="s">
        <v>2098</v>
      </c>
      <c r="B4566" s="2" t="s">
        <v>2349</v>
      </c>
      <c r="C4566" s="1" t="s">
        <v>2350</v>
      </c>
      <c r="D4566" s="1" t="s">
        <v>81</v>
      </c>
      <c r="E4566" s="1">
        <v>140578</v>
      </c>
      <c r="F4566" s="1336" t="s">
        <v>1846</v>
      </c>
      <c r="G4566" s="1" t="s">
        <v>32</v>
      </c>
      <c r="H4566" s="1">
        <v>419416</v>
      </c>
      <c r="I4566" s="3">
        <v>42534</v>
      </c>
      <c r="J4566" s="3">
        <v>42487</v>
      </c>
      <c r="K4566" s="3">
        <v>42517</v>
      </c>
      <c r="L4566" s="1">
        <v>222292</v>
      </c>
      <c r="M4566" s="3">
        <v>42532</v>
      </c>
      <c r="N4566" s="1" t="s">
        <v>42</v>
      </c>
      <c r="O4566" s="1">
        <v>21493</v>
      </c>
      <c r="P4566" s="1">
        <v>300</v>
      </c>
      <c r="Q4566" s="1">
        <v>624</v>
      </c>
      <c r="R4566" s="1337">
        <v>187200</v>
      </c>
      <c r="S4566" s="4">
        <v>4273.91</v>
      </c>
      <c r="T4566" s="1">
        <v>539.60500000000002</v>
      </c>
      <c r="U4566" s="1337">
        <v>161881.5</v>
      </c>
      <c r="V4566" s="1">
        <v>2.6288999999999998</v>
      </c>
      <c r="W4566" s="1336">
        <v>788.67600000000004</v>
      </c>
      <c r="X4566" s="1">
        <v>13</v>
      </c>
      <c r="Y4566" s="1">
        <v>140</v>
      </c>
      <c r="AA4566" s="1">
        <v>401</v>
      </c>
      <c r="AB4566" s="1337">
        <v>25318.5</v>
      </c>
    </row>
    <row r="4567" spans="1:28">
      <c r="A4567" s="1336" t="s">
        <v>2098</v>
      </c>
      <c r="B4567" s="2" t="s">
        <v>2351</v>
      </c>
      <c r="C4567" s="1" t="s">
        <v>2352</v>
      </c>
      <c r="D4567" s="1" t="s">
        <v>65</v>
      </c>
      <c r="E4567" s="1">
        <v>130140</v>
      </c>
      <c r="F4567" s="1336" t="s">
        <v>222</v>
      </c>
      <c r="G4567" s="1" t="s">
        <v>32</v>
      </c>
      <c r="H4567" s="1">
        <v>419925</v>
      </c>
      <c r="I4567" s="3">
        <v>42537</v>
      </c>
      <c r="J4567" s="3">
        <v>42503</v>
      </c>
      <c r="K4567" s="3">
        <v>42546</v>
      </c>
      <c r="N4567" s="1" t="s">
        <v>89</v>
      </c>
      <c r="O4567" s="1">
        <v>116141</v>
      </c>
      <c r="P4567" s="1">
        <v>1000</v>
      </c>
      <c r="Q4567" s="1">
        <v>131.47999999999999</v>
      </c>
      <c r="R4567" s="1337">
        <v>131480</v>
      </c>
      <c r="S4567" s="4">
        <v>-4972.0200000000004</v>
      </c>
      <c r="T4567" s="1">
        <v>120.754</v>
      </c>
      <c r="U4567" s="1337">
        <v>120754</v>
      </c>
      <c r="V4567" s="1">
        <v>0.21560000000000001</v>
      </c>
      <c r="W4567" s="1336">
        <v>215.63</v>
      </c>
      <c r="X4567" s="1">
        <v>13</v>
      </c>
      <c r="Y4567" s="1">
        <v>130</v>
      </c>
      <c r="AA4567" s="1">
        <v>401</v>
      </c>
      <c r="AB4567" s="1337">
        <v>10726</v>
      </c>
    </row>
    <row r="4568" spans="1:28">
      <c r="A4568" s="1336" t="s">
        <v>2098</v>
      </c>
      <c r="B4568" s="2" t="s">
        <v>2353</v>
      </c>
      <c r="C4568" s="1" t="s">
        <v>2354</v>
      </c>
      <c r="D4568" s="1" t="s">
        <v>2036</v>
      </c>
      <c r="E4568" s="1">
        <v>140574</v>
      </c>
      <c r="F4568" s="1336" t="s">
        <v>1129</v>
      </c>
      <c r="G4568" s="1" t="s">
        <v>32</v>
      </c>
      <c r="H4568" s="1">
        <v>418734</v>
      </c>
      <c r="I4568" s="3">
        <v>42528</v>
      </c>
      <c r="J4568" s="3">
        <v>42479</v>
      </c>
      <c r="K4568" s="3">
        <v>42518</v>
      </c>
      <c r="L4568" s="1">
        <v>221871</v>
      </c>
      <c r="M4568" s="3">
        <v>42527</v>
      </c>
      <c r="N4568" s="1" t="s">
        <v>42</v>
      </c>
      <c r="O4568" s="1">
        <v>21467</v>
      </c>
      <c r="P4568" s="1">
        <v>525</v>
      </c>
      <c r="Q4568" s="1">
        <v>958.96</v>
      </c>
      <c r="R4568" s="1337">
        <v>503454</v>
      </c>
      <c r="S4568" s="4">
        <v>-7034.66</v>
      </c>
      <c r="T4568" s="1">
        <v>860.495</v>
      </c>
      <c r="U4568" s="1337">
        <v>451759.88</v>
      </c>
      <c r="V4568" s="1">
        <v>3.8736000000000002</v>
      </c>
      <c r="W4568" s="1337">
        <v>2033.6558</v>
      </c>
      <c r="X4568" s="1">
        <v>13</v>
      </c>
      <c r="Y4568" s="1">
        <v>140</v>
      </c>
      <c r="AA4568" s="1">
        <v>401</v>
      </c>
      <c r="AB4568" s="1337">
        <v>51694.12</v>
      </c>
    </row>
    <row r="4569" spans="1:28">
      <c r="A4569" s="1336" t="s">
        <v>2098</v>
      </c>
      <c r="B4569" s="2" t="s">
        <v>2355</v>
      </c>
      <c r="C4569" s="1" t="s">
        <v>2356</v>
      </c>
      <c r="D4569" s="1" t="s">
        <v>2357</v>
      </c>
      <c r="E4569" s="1">
        <v>140574</v>
      </c>
      <c r="F4569" s="1336" t="s">
        <v>1129</v>
      </c>
      <c r="G4569" s="1" t="s">
        <v>32</v>
      </c>
      <c r="H4569" s="1">
        <v>418734</v>
      </c>
      <c r="I4569" s="3">
        <v>42528</v>
      </c>
      <c r="J4569" s="3">
        <v>42479</v>
      </c>
      <c r="K4569" s="3">
        <v>42518</v>
      </c>
      <c r="L4569" s="1">
        <v>221871</v>
      </c>
      <c r="M4569" s="3">
        <v>42527</v>
      </c>
      <c r="N4569" s="1" t="s">
        <v>42</v>
      </c>
      <c r="O4569" s="1">
        <v>21467</v>
      </c>
      <c r="P4569" s="1">
        <v>640</v>
      </c>
      <c r="Q4569" s="4">
        <v>1228.03</v>
      </c>
      <c r="R4569" s="1337">
        <v>785939.2</v>
      </c>
      <c r="S4569" s="4">
        <v>13371.4</v>
      </c>
      <c r="T4569" s="4">
        <v>1068.2629999999999</v>
      </c>
      <c r="U4569" s="1337">
        <v>683688.32</v>
      </c>
      <c r="V4569" s="1">
        <v>4.859</v>
      </c>
      <c r="W4569" s="1337">
        <v>3109.7408</v>
      </c>
      <c r="X4569" s="1">
        <v>13</v>
      </c>
      <c r="Y4569" s="1">
        <v>140</v>
      </c>
      <c r="AA4569" s="1">
        <v>401</v>
      </c>
      <c r="AB4569" s="1337">
        <v>102250.88</v>
      </c>
    </row>
    <row r="4570" spans="1:28">
      <c r="A4570" s="1336" t="s">
        <v>2098</v>
      </c>
      <c r="B4570" s="2" t="s">
        <v>2358</v>
      </c>
      <c r="C4570" s="1" t="s">
        <v>2359</v>
      </c>
      <c r="D4570" s="1" t="s">
        <v>87</v>
      </c>
      <c r="E4570" s="1">
        <v>140574</v>
      </c>
      <c r="F4570" s="1336" t="s">
        <v>1129</v>
      </c>
      <c r="G4570" s="1" t="s">
        <v>32</v>
      </c>
      <c r="H4570" s="1">
        <v>418734</v>
      </c>
      <c r="I4570" s="3">
        <v>42528</v>
      </c>
      <c r="J4570" s="3">
        <v>42479</v>
      </c>
      <c r="K4570" s="3">
        <v>42518</v>
      </c>
      <c r="L4570" s="1">
        <v>221871</v>
      </c>
      <c r="M4570" s="3">
        <v>42527</v>
      </c>
      <c r="N4570" s="1" t="s">
        <v>42</v>
      </c>
      <c r="O4570" s="1">
        <v>21467</v>
      </c>
      <c r="P4570" s="1">
        <v>200</v>
      </c>
      <c r="Q4570" s="1">
        <v>744.72</v>
      </c>
      <c r="R4570" s="1337">
        <v>148944</v>
      </c>
      <c r="S4570" s="4">
        <v>-2091.5700000000002</v>
      </c>
      <c r="T4570" s="1">
        <v>668.29899999999998</v>
      </c>
      <c r="U4570" s="1337">
        <v>133659.79999999999</v>
      </c>
      <c r="V4570" s="1">
        <v>2.9815</v>
      </c>
      <c r="W4570" s="1336">
        <v>596.29600000000005</v>
      </c>
      <c r="X4570" s="1">
        <v>13</v>
      </c>
      <c r="Y4570" s="1">
        <v>140</v>
      </c>
      <c r="AA4570" s="1">
        <v>401</v>
      </c>
      <c r="AB4570" s="1337">
        <v>15284.2</v>
      </c>
    </row>
    <row r="4571" spans="1:28">
      <c r="A4571" s="1336" t="s">
        <v>2098</v>
      </c>
      <c r="B4571" s="2" t="s">
        <v>2360</v>
      </c>
      <c r="C4571" s="1" t="s">
        <v>2361</v>
      </c>
      <c r="D4571" s="1" t="s">
        <v>87</v>
      </c>
      <c r="E4571" s="1">
        <v>140147</v>
      </c>
      <c r="F4571" s="1336" t="s">
        <v>82</v>
      </c>
      <c r="G4571" s="1" t="s">
        <v>32</v>
      </c>
      <c r="H4571" s="1">
        <v>417993</v>
      </c>
      <c r="I4571" s="3">
        <v>42522</v>
      </c>
      <c r="J4571" s="3">
        <v>42488</v>
      </c>
      <c r="K4571" s="3">
        <v>42518</v>
      </c>
      <c r="L4571" s="1">
        <v>221453</v>
      </c>
      <c r="M4571" s="3">
        <v>42522</v>
      </c>
      <c r="N4571" s="1" t="s">
        <v>42</v>
      </c>
      <c r="O4571" s="1">
        <v>21496</v>
      </c>
      <c r="P4571" s="1">
        <v>200</v>
      </c>
      <c r="Q4571" s="1">
        <v>35.78</v>
      </c>
      <c r="R4571" s="1337">
        <v>7156</v>
      </c>
      <c r="S4571" s="1">
        <v>62.09</v>
      </c>
      <c r="T4571" s="1">
        <v>31.388999999999999</v>
      </c>
      <c r="U4571" s="1337">
        <v>6277.8</v>
      </c>
      <c r="V4571" s="1">
        <v>6.7299999999999999E-2</v>
      </c>
      <c r="W4571" s="1336">
        <v>13.456</v>
      </c>
      <c r="X4571" s="1">
        <v>13</v>
      </c>
      <c r="Y4571" s="1">
        <v>140</v>
      </c>
      <c r="AA4571" s="1">
        <v>401</v>
      </c>
      <c r="AB4571" s="1336">
        <v>878.2</v>
      </c>
    </row>
    <row r="4572" spans="1:28">
      <c r="A4572" s="1336" t="s">
        <v>2098</v>
      </c>
      <c r="B4572" s="2" t="s">
        <v>2362</v>
      </c>
      <c r="C4572" s="1" t="s">
        <v>2363</v>
      </c>
      <c r="D4572" s="1" t="s">
        <v>81</v>
      </c>
      <c r="E4572" s="1">
        <v>140147</v>
      </c>
      <c r="F4572" s="1336" t="s">
        <v>82</v>
      </c>
      <c r="G4572" s="1" t="s">
        <v>32</v>
      </c>
      <c r="H4572" s="1">
        <v>417993</v>
      </c>
      <c r="I4572" s="3">
        <v>42522</v>
      </c>
      <c r="J4572" s="3">
        <v>42488</v>
      </c>
      <c r="K4572" s="3">
        <v>42518</v>
      </c>
      <c r="L4572" s="1">
        <v>221453</v>
      </c>
      <c r="M4572" s="3">
        <v>42522</v>
      </c>
      <c r="N4572" s="1" t="s">
        <v>42</v>
      </c>
      <c r="O4572" s="1">
        <v>21496</v>
      </c>
      <c r="P4572" s="1">
        <v>300</v>
      </c>
      <c r="Q4572" s="1">
        <v>44.53</v>
      </c>
      <c r="R4572" s="1337">
        <v>13359</v>
      </c>
      <c r="S4572" s="1">
        <v>140.03</v>
      </c>
      <c r="T4572" s="1">
        <v>38.994</v>
      </c>
      <c r="U4572" s="1337">
        <v>11698.2</v>
      </c>
      <c r="V4572" s="1">
        <v>8.9800000000000005E-2</v>
      </c>
      <c r="W4572" s="1336">
        <v>26.937000000000001</v>
      </c>
      <c r="X4572" s="1">
        <v>13</v>
      </c>
      <c r="Y4572" s="1">
        <v>140</v>
      </c>
      <c r="AA4572" s="1">
        <v>401</v>
      </c>
      <c r="AB4572" s="1337">
        <v>1660.8</v>
      </c>
    </row>
    <row r="4573" spans="1:28">
      <c r="A4573" s="1336" t="s">
        <v>2098</v>
      </c>
      <c r="B4573" s="2" t="s">
        <v>2364</v>
      </c>
      <c r="C4573" s="1" t="s">
        <v>2365</v>
      </c>
      <c r="D4573" s="1" t="s">
        <v>87</v>
      </c>
      <c r="E4573" s="1">
        <v>140033</v>
      </c>
      <c r="F4573" s="1336" t="s">
        <v>2366</v>
      </c>
      <c r="G4573" s="1" t="s">
        <v>32</v>
      </c>
      <c r="H4573" s="1">
        <v>418201</v>
      </c>
      <c r="I4573" s="3">
        <v>42524</v>
      </c>
      <c r="J4573" s="3">
        <v>42488</v>
      </c>
      <c r="K4573" s="3">
        <v>42516</v>
      </c>
      <c r="N4573" s="1" t="s">
        <v>42</v>
      </c>
      <c r="O4573" s="1">
        <v>21495</v>
      </c>
      <c r="P4573" s="1">
        <v>200</v>
      </c>
      <c r="Q4573" s="1">
        <v>231.61</v>
      </c>
      <c r="R4573" s="1337">
        <v>46322</v>
      </c>
      <c r="S4573" s="4">
        <v>2662.64</v>
      </c>
      <c r="T4573" s="1">
        <v>193.18299999999999</v>
      </c>
      <c r="U4573" s="1337">
        <v>38636.6</v>
      </c>
      <c r="V4573" s="1">
        <v>0.87790000000000001</v>
      </c>
      <c r="W4573" s="1336">
        <v>175.58600000000001</v>
      </c>
      <c r="X4573" s="1">
        <v>13</v>
      </c>
      <c r="Y4573" s="1">
        <v>140</v>
      </c>
      <c r="AA4573" s="1">
        <v>401</v>
      </c>
      <c r="AB4573" s="1337">
        <v>7685.4</v>
      </c>
    </row>
    <row r="4574" spans="1:28">
      <c r="A4574" s="1336" t="s">
        <v>2098</v>
      </c>
      <c r="B4574" s="2" t="s">
        <v>2367</v>
      </c>
      <c r="C4574" s="1" t="s">
        <v>2368</v>
      </c>
      <c r="D4574" s="1" t="s">
        <v>72</v>
      </c>
      <c r="E4574" s="1">
        <v>140008</v>
      </c>
      <c r="F4574" s="1336" t="s">
        <v>123</v>
      </c>
      <c r="G4574" s="1" t="s">
        <v>32</v>
      </c>
      <c r="H4574" s="1">
        <v>418420</v>
      </c>
      <c r="I4574" s="3">
        <v>42525</v>
      </c>
      <c r="J4574" s="3">
        <v>42502</v>
      </c>
      <c r="K4574" s="3">
        <v>42536</v>
      </c>
      <c r="L4574" s="1">
        <v>221691</v>
      </c>
      <c r="M4574" s="3">
        <v>42524</v>
      </c>
      <c r="N4574" s="1" t="s">
        <v>89</v>
      </c>
      <c r="O4574" s="1">
        <v>116043</v>
      </c>
      <c r="P4574" s="1">
        <v>600</v>
      </c>
      <c r="Q4574" s="1">
        <v>50.04</v>
      </c>
      <c r="R4574" s="1337">
        <v>30024</v>
      </c>
      <c r="S4574" s="4">
        <v>2896.54</v>
      </c>
      <c r="T4574" s="1">
        <v>40.011000000000003</v>
      </c>
      <c r="U4574" s="1337">
        <v>24006.6</v>
      </c>
      <c r="V4574" s="1">
        <v>0.108</v>
      </c>
      <c r="W4574" s="1336">
        <v>64.775999999999996</v>
      </c>
      <c r="X4574" s="1">
        <v>13</v>
      </c>
      <c r="Y4574" s="1">
        <v>141</v>
      </c>
      <c r="AA4574" s="1">
        <v>401</v>
      </c>
      <c r="AB4574" s="1337">
        <v>6017.4</v>
      </c>
    </row>
    <row r="4575" spans="1:28">
      <c r="A4575" s="1336" t="s">
        <v>2098</v>
      </c>
      <c r="B4575" s="2" t="s">
        <v>2369</v>
      </c>
      <c r="C4575" s="1" t="s">
        <v>2370</v>
      </c>
      <c r="D4575" s="1" t="s">
        <v>87</v>
      </c>
      <c r="E4575" s="1">
        <v>140147</v>
      </c>
      <c r="F4575" s="1336" t="s">
        <v>82</v>
      </c>
      <c r="G4575" s="1" t="s">
        <v>32</v>
      </c>
      <c r="H4575" s="1">
        <v>417996</v>
      </c>
      <c r="I4575" s="3">
        <v>42522</v>
      </c>
      <c r="J4575" s="3">
        <v>42501</v>
      </c>
      <c r="K4575" s="3">
        <v>42524</v>
      </c>
      <c r="L4575" s="1">
        <v>221459</v>
      </c>
      <c r="M4575" s="3">
        <v>42522</v>
      </c>
      <c r="N4575" s="1" t="s">
        <v>42</v>
      </c>
      <c r="O4575" s="1">
        <v>21536</v>
      </c>
      <c r="P4575" s="1">
        <v>200</v>
      </c>
      <c r="Q4575" s="1">
        <v>87.09</v>
      </c>
      <c r="R4575" s="1337">
        <v>17418</v>
      </c>
      <c r="S4575" s="1">
        <v>-850.26</v>
      </c>
      <c r="T4575" s="1">
        <v>80.832999999999998</v>
      </c>
      <c r="U4575" s="1337">
        <v>16166.6</v>
      </c>
      <c r="V4575" s="1">
        <v>0.26979999999999998</v>
      </c>
      <c r="W4575" s="1336">
        <v>53.96</v>
      </c>
      <c r="X4575" s="1">
        <v>13</v>
      </c>
      <c r="Y4575" s="1">
        <v>140</v>
      </c>
      <c r="AA4575" s="1">
        <v>401</v>
      </c>
      <c r="AB4575" s="1337">
        <v>1251.4000000000001</v>
      </c>
    </row>
    <row r="4576" spans="1:28">
      <c r="A4576" s="1336" t="s">
        <v>2098</v>
      </c>
      <c r="B4576" s="2" t="s">
        <v>2371</v>
      </c>
      <c r="C4576" s="1" t="s">
        <v>2372</v>
      </c>
      <c r="D4576" s="1" t="s">
        <v>1859</v>
      </c>
      <c r="E4576" s="1">
        <v>140034</v>
      </c>
      <c r="F4576" s="1336" t="s">
        <v>1191</v>
      </c>
      <c r="G4576" s="1" t="s">
        <v>32</v>
      </c>
      <c r="H4576" s="1">
        <v>419147</v>
      </c>
      <c r="I4576" s="3">
        <v>42531</v>
      </c>
      <c r="J4576" s="3">
        <v>42444</v>
      </c>
      <c r="K4576" s="3">
        <v>42493</v>
      </c>
      <c r="L4576" s="1">
        <v>222186</v>
      </c>
      <c r="M4576" s="3">
        <v>42530</v>
      </c>
      <c r="N4576" s="1" t="s">
        <v>42</v>
      </c>
      <c r="O4576" s="1">
        <v>21336</v>
      </c>
      <c r="P4576" s="1">
        <v>330</v>
      </c>
      <c r="Q4576" s="4">
        <v>1010</v>
      </c>
      <c r="R4576" s="1337">
        <v>333300</v>
      </c>
      <c r="S4576" s="4">
        <v>-35712.14</v>
      </c>
      <c r="T4576" s="1">
        <v>989.57399999999996</v>
      </c>
      <c r="U4576" s="1337">
        <v>326559.42</v>
      </c>
      <c r="V4576" s="1">
        <v>3.7831000000000001</v>
      </c>
      <c r="W4576" s="1337">
        <v>1248.4131</v>
      </c>
      <c r="X4576" s="1">
        <v>13</v>
      </c>
      <c r="Y4576" s="1">
        <v>140</v>
      </c>
      <c r="AA4576" s="1">
        <v>401</v>
      </c>
      <c r="AB4576" s="1337">
        <v>6740.58</v>
      </c>
    </row>
    <row r="4577" spans="1:28">
      <c r="A4577" s="1336" t="s">
        <v>2098</v>
      </c>
      <c r="B4577" s="2" t="s">
        <v>2373</v>
      </c>
      <c r="C4577" s="1" t="s">
        <v>2374</v>
      </c>
      <c r="D4577" s="1" t="s">
        <v>2375</v>
      </c>
      <c r="E4577" s="1">
        <v>140034</v>
      </c>
      <c r="F4577" s="1336" t="s">
        <v>1191</v>
      </c>
      <c r="G4577" s="1" t="s">
        <v>32</v>
      </c>
      <c r="H4577" s="1">
        <v>419147</v>
      </c>
      <c r="I4577" s="3">
        <v>42531</v>
      </c>
      <c r="J4577" s="3">
        <v>42444</v>
      </c>
      <c r="K4577" s="3">
        <v>42493</v>
      </c>
      <c r="L4577" s="1">
        <v>222186</v>
      </c>
      <c r="M4577" s="3">
        <v>42530</v>
      </c>
      <c r="N4577" s="1" t="s">
        <v>42</v>
      </c>
      <c r="O4577" s="1">
        <v>21336</v>
      </c>
      <c r="P4577" s="1">
        <v>410</v>
      </c>
      <c r="Q4577" s="4">
        <v>1250</v>
      </c>
      <c r="R4577" s="1337">
        <v>512500</v>
      </c>
      <c r="S4577" s="4">
        <v>-54811.31</v>
      </c>
      <c r="T4577" s="4">
        <v>1224.501</v>
      </c>
      <c r="U4577" s="1337">
        <v>502045.41</v>
      </c>
      <c r="V4577" s="1">
        <v>4.7598000000000003</v>
      </c>
      <c r="W4577" s="1337">
        <v>1951.5302999999999</v>
      </c>
      <c r="X4577" s="1">
        <v>13</v>
      </c>
      <c r="Y4577" s="1">
        <v>140</v>
      </c>
      <c r="AA4577" s="1">
        <v>401</v>
      </c>
      <c r="AB4577" s="1337">
        <v>10454.59</v>
      </c>
    </row>
    <row r="4578" spans="1:28">
      <c r="A4578" s="1336" t="s">
        <v>2098</v>
      </c>
      <c r="B4578" s="2" t="s">
        <v>2376</v>
      </c>
      <c r="C4578" s="1" t="s">
        <v>2374</v>
      </c>
      <c r="D4578" s="1" t="s">
        <v>1308</v>
      </c>
      <c r="E4578" s="1">
        <v>140034</v>
      </c>
      <c r="F4578" s="1336" t="s">
        <v>1191</v>
      </c>
      <c r="G4578" s="1" t="s">
        <v>32</v>
      </c>
      <c r="H4578" s="1">
        <v>419147</v>
      </c>
      <c r="I4578" s="3">
        <v>42531</v>
      </c>
      <c r="J4578" s="3">
        <v>42444</v>
      </c>
      <c r="K4578" s="3">
        <v>42493</v>
      </c>
      <c r="L4578" s="1">
        <v>222186</v>
      </c>
      <c r="M4578" s="3">
        <v>42530</v>
      </c>
      <c r="N4578" s="1" t="s">
        <v>42</v>
      </c>
      <c r="O4578" s="1">
        <v>21336</v>
      </c>
      <c r="P4578" s="1">
        <v>420</v>
      </c>
      <c r="Q4578" s="4">
        <v>1250</v>
      </c>
      <c r="R4578" s="1337">
        <v>525000</v>
      </c>
      <c r="S4578" s="4">
        <v>-56148.17</v>
      </c>
      <c r="T4578" s="4">
        <v>1224.501</v>
      </c>
      <c r="U4578" s="1337">
        <v>514290.42</v>
      </c>
      <c r="V4578" s="1">
        <v>4.7598000000000003</v>
      </c>
      <c r="W4578" s="1337">
        <v>1999.1286</v>
      </c>
      <c r="X4578" s="1">
        <v>13</v>
      </c>
      <c r="Y4578" s="1">
        <v>140</v>
      </c>
      <c r="AA4578" s="1">
        <v>401</v>
      </c>
      <c r="AB4578" s="1337">
        <v>10709.58</v>
      </c>
    </row>
    <row r="4579" spans="1:28">
      <c r="A4579" s="1336" t="s">
        <v>2098</v>
      </c>
      <c r="B4579" s="2" t="s">
        <v>2377</v>
      </c>
      <c r="C4579" s="1" t="s">
        <v>2378</v>
      </c>
      <c r="D4579" s="1" t="s">
        <v>2379</v>
      </c>
      <c r="E4579" s="1">
        <v>140034</v>
      </c>
      <c r="F4579" s="1336" t="s">
        <v>1191</v>
      </c>
      <c r="G4579" s="1" t="s">
        <v>32</v>
      </c>
      <c r="H4579" s="1">
        <v>419135</v>
      </c>
      <c r="I4579" s="3">
        <v>42531</v>
      </c>
      <c r="J4579" s="3">
        <v>42444</v>
      </c>
      <c r="K4579" s="3">
        <v>42493</v>
      </c>
      <c r="L4579" s="1">
        <v>222174</v>
      </c>
      <c r="M4579" s="3">
        <v>42530</v>
      </c>
      <c r="N4579" s="1" t="s">
        <v>42</v>
      </c>
      <c r="O4579" s="1">
        <v>21336</v>
      </c>
      <c r="P4579" s="1">
        <v>460</v>
      </c>
      <c r="Q4579" s="1">
        <v>220</v>
      </c>
      <c r="R4579" s="1337">
        <v>101200</v>
      </c>
      <c r="S4579" s="4">
        <v>-9583.93</v>
      </c>
      <c r="T4579" s="1">
        <v>213.12799999999999</v>
      </c>
      <c r="U4579" s="1337">
        <v>98038.88</v>
      </c>
      <c r="V4579" s="1">
        <v>0.55510000000000004</v>
      </c>
      <c r="W4579" s="1336">
        <v>255.33680000000001</v>
      </c>
      <c r="X4579" s="1">
        <v>13</v>
      </c>
      <c r="Y4579" s="1">
        <v>140</v>
      </c>
      <c r="AA4579" s="1">
        <v>401</v>
      </c>
      <c r="AB4579" s="1337">
        <v>3161.12</v>
      </c>
    </row>
    <row r="4580" spans="1:28">
      <c r="A4580" s="1336" t="s">
        <v>2098</v>
      </c>
      <c r="B4580" s="2" t="s">
        <v>2380</v>
      </c>
      <c r="C4580" s="1" t="s">
        <v>2381</v>
      </c>
      <c r="D4580" s="1" t="s">
        <v>1724</v>
      </c>
      <c r="E4580" s="1">
        <v>140034</v>
      </c>
      <c r="F4580" s="1336" t="s">
        <v>1191</v>
      </c>
      <c r="G4580" s="1" t="s">
        <v>32</v>
      </c>
      <c r="H4580" s="1">
        <v>419135</v>
      </c>
      <c r="I4580" s="3">
        <v>42531</v>
      </c>
      <c r="J4580" s="3">
        <v>42444</v>
      </c>
      <c r="K4580" s="3">
        <v>42493</v>
      </c>
      <c r="L4580" s="1">
        <v>222174</v>
      </c>
      <c r="M4580" s="3">
        <v>42530</v>
      </c>
      <c r="N4580" s="1" t="s">
        <v>42</v>
      </c>
      <c r="O4580" s="1">
        <v>21336</v>
      </c>
      <c r="P4580" s="1">
        <v>850</v>
      </c>
      <c r="Q4580" s="1">
        <v>285</v>
      </c>
      <c r="R4580" s="1337">
        <v>242250</v>
      </c>
      <c r="S4580" s="4">
        <v>-25559.49</v>
      </c>
      <c r="T4580" s="1">
        <v>278.82299999999998</v>
      </c>
      <c r="U4580" s="1337">
        <v>236999.55</v>
      </c>
      <c r="V4580" s="1">
        <v>0.79720000000000002</v>
      </c>
      <c r="W4580" s="1336">
        <v>677.63699999999994</v>
      </c>
      <c r="X4580" s="1">
        <v>13</v>
      </c>
      <c r="Y4580" s="1">
        <v>140</v>
      </c>
      <c r="AA4580" s="1">
        <v>401</v>
      </c>
      <c r="AB4580" s="1337">
        <v>5250.45</v>
      </c>
    </row>
    <row r="4581" spans="1:28">
      <c r="A4581" s="1336" t="s">
        <v>2098</v>
      </c>
      <c r="B4581" s="2" t="s">
        <v>2382</v>
      </c>
      <c r="C4581" s="1" t="s">
        <v>2383</v>
      </c>
      <c r="D4581" s="1" t="s">
        <v>943</v>
      </c>
      <c r="E4581" s="1">
        <v>140034</v>
      </c>
      <c r="F4581" s="1336" t="s">
        <v>1191</v>
      </c>
      <c r="G4581" s="1" t="s">
        <v>32</v>
      </c>
      <c r="H4581" s="1">
        <v>419134</v>
      </c>
      <c r="I4581" s="3">
        <v>42531</v>
      </c>
      <c r="J4581" s="3">
        <v>42444</v>
      </c>
      <c r="K4581" s="3">
        <v>42493</v>
      </c>
      <c r="L4581" s="1">
        <v>222171</v>
      </c>
      <c r="M4581" s="3">
        <v>42530</v>
      </c>
      <c r="N4581" s="1" t="s">
        <v>42</v>
      </c>
      <c r="O4581" s="1">
        <v>21335</v>
      </c>
      <c r="P4581" s="1">
        <v>2300</v>
      </c>
      <c r="Q4581" s="1">
        <v>95</v>
      </c>
      <c r="R4581" s="1337">
        <v>218500</v>
      </c>
      <c r="S4581" s="4">
        <v>-13463.35</v>
      </c>
      <c r="T4581" s="1">
        <v>89.251000000000005</v>
      </c>
      <c r="U4581" s="1337">
        <v>205277.3</v>
      </c>
      <c r="V4581" s="1">
        <v>0.108</v>
      </c>
      <c r="W4581" s="1336">
        <v>248.30799999999999</v>
      </c>
      <c r="X4581" s="1">
        <v>13</v>
      </c>
      <c r="Y4581" s="1">
        <v>140</v>
      </c>
      <c r="AA4581" s="1">
        <v>401</v>
      </c>
      <c r="AB4581" s="1337">
        <v>13222.7</v>
      </c>
    </row>
    <row r="4582" spans="1:28">
      <c r="A4582" s="1336" t="s">
        <v>2098</v>
      </c>
      <c r="B4582" s="2" t="s">
        <v>2384</v>
      </c>
      <c r="C4582" s="1" t="s">
        <v>2385</v>
      </c>
      <c r="D4582" s="1" t="s">
        <v>1000</v>
      </c>
      <c r="E4582" s="1">
        <v>140034</v>
      </c>
      <c r="F4582" s="1336" t="s">
        <v>1191</v>
      </c>
      <c r="G4582" s="1" t="s">
        <v>32</v>
      </c>
      <c r="H4582" s="1">
        <v>419146</v>
      </c>
      <c r="I4582" s="3">
        <v>42531</v>
      </c>
      <c r="J4582" s="3">
        <v>42444</v>
      </c>
      <c r="K4582" s="3">
        <v>42493</v>
      </c>
      <c r="L4582" s="1">
        <v>222185</v>
      </c>
      <c r="M4582" s="3">
        <v>42530</v>
      </c>
      <c r="N4582" s="1" t="s">
        <v>42</v>
      </c>
      <c r="O4582" s="1">
        <v>21336</v>
      </c>
      <c r="P4582" s="1">
        <v>400</v>
      </c>
      <c r="Q4582" s="1">
        <v>780</v>
      </c>
      <c r="R4582" s="1337">
        <v>312000</v>
      </c>
      <c r="S4582" s="4">
        <v>-33060.870000000003</v>
      </c>
      <c r="T4582" s="1">
        <v>763.40899999999999</v>
      </c>
      <c r="U4582" s="1337">
        <v>305363.59999999998</v>
      </c>
      <c r="V4582" s="1">
        <v>2.9041999999999999</v>
      </c>
      <c r="W4582" s="1337">
        <v>1161.664</v>
      </c>
      <c r="X4582" s="1">
        <v>13</v>
      </c>
      <c r="Y4582" s="1">
        <v>140</v>
      </c>
      <c r="AA4582" s="1">
        <v>401</v>
      </c>
      <c r="AB4582" s="1337">
        <v>6636.4</v>
      </c>
    </row>
    <row r="4583" spans="1:28">
      <c r="A4583" s="1336" t="s">
        <v>2098</v>
      </c>
      <c r="B4583" s="2" t="s">
        <v>2386</v>
      </c>
      <c r="C4583" s="1" t="s">
        <v>2385</v>
      </c>
      <c r="D4583" s="1" t="s">
        <v>2387</v>
      </c>
      <c r="E4583" s="1">
        <v>140034</v>
      </c>
      <c r="F4583" s="1336" t="s">
        <v>1191</v>
      </c>
      <c r="G4583" s="1" t="s">
        <v>32</v>
      </c>
      <c r="H4583" s="1">
        <v>419146</v>
      </c>
      <c r="I4583" s="3">
        <v>42531</v>
      </c>
      <c r="J4583" s="3">
        <v>42444</v>
      </c>
      <c r="K4583" s="3">
        <v>42493</v>
      </c>
      <c r="L4583" s="1">
        <v>222185</v>
      </c>
      <c r="M4583" s="3">
        <v>42530</v>
      </c>
      <c r="N4583" s="1" t="s">
        <v>42</v>
      </c>
      <c r="O4583" s="1">
        <v>21336</v>
      </c>
      <c r="P4583" s="1">
        <v>790</v>
      </c>
      <c r="Q4583" s="1">
        <v>780</v>
      </c>
      <c r="R4583" s="1337">
        <v>616200</v>
      </c>
      <c r="S4583" s="4">
        <v>-65295.21</v>
      </c>
      <c r="T4583" s="1">
        <v>763.40899999999999</v>
      </c>
      <c r="U4583" s="1337">
        <v>603093.11</v>
      </c>
      <c r="V4583" s="1">
        <v>2.9041999999999999</v>
      </c>
      <c r="W4583" s="1337">
        <v>2294.2864</v>
      </c>
      <c r="X4583" s="1">
        <v>13</v>
      </c>
      <c r="Y4583" s="1">
        <v>140</v>
      </c>
      <c r="AA4583" s="1">
        <v>401</v>
      </c>
      <c r="AB4583" s="1337">
        <v>13106.89</v>
      </c>
    </row>
    <row r="4584" spans="1:28">
      <c r="A4584" s="1336" t="s">
        <v>2098</v>
      </c>
      <c r="B4584" s="2" t="s">
        <v>2388</v>
      </c>
      <c r="C4584" s="1" t="s">
        <v>2389</v>
      </c>
      <c r="D4584" s="1" t="s">
        <v>1991</v>
      </c>
      <c r="E4584" s="1">
        <v>140008</v>
      </c>
      <c r="F4584" s="1336" t="s">
        <v>123</v>
      </c>
      <c r="G4584" s="1" t="s">
        <v>32</v>
      </c>
      <c r="H4584" s="1">
        <v>418784</v>
      </c>
      <c r="I4584" s="3">
        <v>42528</v>
      </c>
      <c r="J4584" s="3">
        <v>42502</v>
      </c>
      <c r="K4584" s="3">
        <v>42536</v>
      </c>
      <c r="L4584" s="1">
        <v>221935</v>
      </c>
      <c r="M4584" s="3">
        <v>42528</v>
      </c>
      <c r="N4584" s="1" t="s">
        <v>89</v>
      </c>
      <c r="O4584" s="1">
        <v>116042</v>
      </c>
      <c r="P4584" s="1">
        <v>320</v>
      </c>
      <c r="Q4584" s="1">
        <v>66.97</v>
      </c>
      <c r="R4584" s="1337">
        <v>21430.400000000001</v>
      </c>
      <c r="S4584" s="4">
        <v>2634.79</v>
      </c>
      <c r="T4584" s="1">
        <v>51.978999999999999</v>
      </c>
      <c r="U4584" s="1337">
        <v>16633.28</v>
      </c>
      <c r="V4584" s="1">
        <v>0.108</v>
      </c>
      <c r="W4584" s="1336">
        <v>34.547199999999997</v>
      </c>
      <c r="X4584" s="1">
        <v>13</v>
      </c>
      <c r="Y4584" s="1">
        <v>141</v>
      </c>
      <c r="AA4584" s="1">
        <v>401</v>
      </c>
      <c r="AB4584" s="1337">
        <v>4797.12</v>
      </c>
    </row>
    <row r="4585" spans="1:28">
      <c r="A4585" s="1336" t="s">
        <v>2390</v>
      </c>
      <c r="B4585" s="2" t="s">
        <v>2391</v>
      </c>
      <c r="C4585" s="1" t="s">
        <v>2392</v>
      </c>
      <c r="D4585" s="1" t="s">
        <v>635</v>
      </c>
      <c r="E4585" s="1">
        <v>140411</v>
      </c>
      <c r="F4585" s="1336" t="s">
        <v>1269</v>
      </c>
      <c r="G4585" s="1" t="s">
        <v>32</v>
      </c>
      <c r="H4585" s="1">
        <v>420573</v>
      </c>
      <c r="I4585" s="3">
        <v>42543</v>
      </c>
      <c r="J4585" s="3">
        <v>42488</v>
      </c>
      <c r="K4585" s="3">
        <v>42538</v>
      </c>
      <c r="L4585" s="1">
        <v>222949</v>
      </c>
      <c r="M4585" s="3">
        <v>42542</v>
      </c>
      <c r="N4585" s="1" t="s">
        <v>42</v>
      </c>
      <c r="O4585" s="1">
        <v>21503</v>
      </c>
      <c r="P4585" s="1">
        <v>150</v>
      </c>
      <c r="Q4585" s="1">
        <v>356.15</v>
      </c>
      <c r="R4585" s="1337">
        <v>53422.5</v>
      </c>
      <c r="S4585" s="4">
        <v>2515.04</v>
      </c>
      <c r="T4585" s="1">
        <v>300.339</v>
      </c>
      <c r="U4585" s="1337">
        <v>45050.85</v>
      </c>
      <c r="V4585" s="1">
        <v>0.92630000000000001</v>
      </c>
      <c r="W4585" s="1336">
        <v>138.94200000000001</v>
      </c>
      <c r="X4585" s="1">
        <v>13</v>
      </c>
      <c r="Y4585" s="1">
        <v>140</v>
      </c>
      <c r="AA4585" s="1">
        <v>401</v>
      </c>
      <c r="AB4585" s="1337">
        <v>8371.65</v>
      </c>
    </row>
    <row r="4586" spans="1:28">
      <c r="A4586" s="1336" t="s">
        <v>2390</v>
      </c>
      <c r="B4586" s="2" t="s">
        <v>2393</v>
      </c>
      <c r="C4586" s="1" t="s">
        <v>2394</v>
      </c>
      <c r="D4586" s="1" t="s">
        <v>674</v>
      </c>
      <c r="E4586" s="1">
        <v>140083</v>
      </c>
      <c r="F4586" s="1336" t="s">
        <v>117</v>
      </c>
      <c r="G4586" s="1" t="s">
        <v>32</v>
      </c>
      <c r="H4586" s="1">
        <v>420010</v>
      </c>
      <c r="I4586" s="3">
        <v>42537</v>
      </c>
      <c r="J4586" s="3">
        <v>42471</v>
      </c>
      <c r="K4586" s="3">
        <v>42522</v>
      </c>
      <c r="L4586" s="1">
        <v>222628</v>
      </c>
      <c r="M4586" s="3">
        <v>42536</v>
      </c>
      <c r="N4586" s="1" t="s">
        <v>89</v>
      </c>
      <c r="O4586" s="1">
        <v>115276</v>
      </c>
      <c r="P4586" s="1">
        <v>420</v>
      </c>
      <c r="Q4586" s="1">
        <v>625.45000000000005</v>
      </c>
      <c r="R4586" s="1337">
        <v>262689</v>
      </c>
      <c r="S4586" s="4">
        <v>16437.09</v>
      </c>
      <c r="T4586" s="1">
        <v>518.86199999999997</v>
      </c>
      <c r="U4586" s="1337">
        <v>217922.04</v>
      </c>
      <c r="V4586" s="1">
        <v>2.1446000000000001</v>
      </c>
      <c r="W4586" s="1336">
        <v>900.74879999999996</v>
      </c>
      <c r="X4586" s="1">
        <v>13</v>
      </c>
      <c r="Y4586" s="1">
        <v>141</v>
      </c>
      <c r="AA4586" s="1">
        <v>401</v>
      </c>
      <c r="AB4586" s="1337">
        <v>44766.96</v>
      </c>
    </row>
    <row r="4587" spans="1:28">
      <c r="A4587" s="1336" t="s">
        <v>2390</v>
      </c>
      <c r="B4587" s="2" t="s">
        <v>2393</v>
      </c>
      <c r="C4587" s="1" t="s">
        <v>2394</v>
      </c>
      <c r="D4587" s="1" t="s">
        <v>674</v>
      </c>
      <c r="E4587" s="1">
        <v>140083</v>
      </c>
      <c r="F4587" s="1336" t="s">
        <v>117</v>
      </c>
      <c r="G4587" s="1" t="s">
        <v>32</v>
      </c>
      <c r="H4587" s="1">
        <v>420010</v>
      </c>
      <c r="I4587" s="3">
        <v>42537</v>
      </c>
      <c r="J4587" s="3">
        <v>42471</v>
      </c>
      <c r="K4587" s="3">
        <v>42522</v>
      </c>
      <c r="L4587" s="1">
        <v>222628</v>
      </c>
      <c r="M4587" s="3">
        <v>42536</v>
      </c>
      <c r="N4587" s="1" t="s">
        <v>89</v>
      </c>
      <c r="O4587" s="1">
        <v>115276</v>
      </c>
      <c r="P4587" s="1">
        <v>210</v>
      </c>
      <c r="Q4587" s="1">
        <v>625.45000000000005</v>
      </c>
      <c r="R4587" s="1337">
        <v>131344.5</v>
      </c>
      <c r="S4587" s="4">
        <v>8218.5499999999993</v>
      </c>
      <c r="T4587" s="1">
        <v>518.86199999999997</v>
      </c>
      <c r="U4587" s="1337">
        <v>108961.02</v>
      </c>
      <c r="V4587" s="1">
        <v>2.1446000000000001</v>
      </c>
      <c r="W4587" s="1336">
        <v>450.37439999999998</v>
      </c>
      <c r="X4587" s="1">
        <v>13</v>
      </c>
      <c r="Y4587" s="1">
        <v>141</v>
      </c>
      <c r="AA4587" s="1">
        <v>401</v>
      </c>
      <c r="AB4587" s="1337">
        <v>22383.48</v>
      </c>
    </row>
    <row r="4588" spans="1:28">
      <c r="A4588" s="1336" t="s">
        <v>2390</v>
      </c>
      <c r="B4588" s="2" t="s">
        <v>2395</v>
      </c>
      <c r="C4588" s="1" t="s">
        <v>2396</v>
      </c>
      <c r="D4588" s="1" t="s">
        <v>674</v>
      </c>
      <c r="E4588" s="1">
        <v>140083</v>
      </c>
      <c r="F4588" s="1336" t="s">
        <v>117</v>
      </c>
      <c r="G4588" s="1" t="s">
        <v>32</v>
      </c>
      <c r="H4588" s="1">
        <v>420102</v>
      </c>
      <c r="I4588" s="3">
        <v>42537</v>
      </c>
      <c r="J4588" s="3">
        <v>42471</v>
      </c>
      <c r="K4588" s="3">
        <v>42522</v>
      </c>
      <c r="L4588" s="1">
        <v>222640</v>
      </c>
      <c r="M4588" s="3">
        <v>42536</v>
      </c>
      <c r="N4588" s="1" t="s">
        <v>89</v>
      </c>
      <c r="O4588" s="1">
        <v>115276</v>
      </c>
      <c r="P4588" s="1">
        <v>210</v>
      </c>
      <c r="Q4588" s="1">
        <v>960.5</v>
      </c>
      <c r="R4588" s="1337">
        <v>201705</v>
      </c>
      <c r="S4588" s="4">
        <v>13305.41</v>
      </c>
      <c r="T4588" s="1">
        <v>793.93</v>
      </c>
      <c r="U4588" s="1337">
        <v>166725.29999999999</v>
      </c>
      <c r="V4588" s="1">
        <v>3.4384999999999999</v>
      </c>
      <c r="W4588" s="1336">
        <v>722.08920000000001</v>
      </c>
      <c r="X4588" s="1">
        <v>13</v>
      </c>
      <c r="Y4588" s="1">
        <v>141</v>
      </c>
      <c r="AA4588" s="1">
        <v>401</v>
      </c>
      <c r="AB4588" s="1337">
        <v>34979.699999999997</v>
      </c>
    </row>
    <row r="4589" spans="1:28">
      <c r="A4589" s="1336" t="s">
        <v>2390</v>
      </c>
      <c r="B4589" s="2" t="s">
        <v>2397</v>
      </c>
      <c r="C4589" s="1" t="s">
        <v>2396</v>
      </c>
      <c r="D4589" s="1" t="s">
        <v>2398</v>
      </c>
      <c r="E4589" s="1">
        <v>140083</v>
      </c>
      <c r="F4589" s="1336" t="s">
        <v>117</v>
      </c>
      <c r="G4589" s="1" t="s">
        <v>32</v>
      </c>
      <c r="H4589" s="1">
        <v>420081</v>
      </c>
      <c r="I4589" s="3">
        <v>42537</v>
      </c>
      <c r="J4589" s="3">
        <v>42471</v>
      </c>
      <c r="K4589" s="3">
        <v>42522</v>
      </c>
      <c r="L4589" s="1">
        <v>222639</v>
      </c>
      <c r="M4589" s="3">
        <v>42536</v>
      </c>
      <c r="N4589" s="1" t="s">
        <v>89</v>
      </c>
      <c r="O4589" s="1">
        <v>115276</v>
      </c>
      <c r="P4589" s="1">
        <v>930</v>
      </c>
      <c r="Q4589" s="1">
        <v>960.5</v>
      </c>
      <c r="R4589" s="1337">
        <v>893265</v>
      </c>
      <c r="S4589" s="4">
        <v>58923.96</v>
      </c>
      <c r="T4589" s="1">
        <v>793.93</v>
      </c>
      <c r="U4589" s="1337">
        <v>738354.9</v>
      </c>
      <c r="V4589" s="1">
        <v>3.4384999999999999</v>
      </c>
      <c r="W4589" s="1337">
        <v>3197.8236000000002</v>
      </c>
      <c r="X4589" s="1">
        <v>13</v>
      </c>
      <c r="Y4589" s="1">
        <v>141</v>
      </c>
      <c r="AA4589" s="1">
        <v>401</v>
      </c>
      <c r="AB4589" s="1337">
        <v>154910.1</v>
      </c>
    </row>
    <row r="4590" spans="1:28">
      <c r="A4590" s="1336" t="s">
        <v>2390</v>
      </c>
      <c r="B4590" s="2" t="s">
        <v>2397</v>
      </c>
      <c r="C4590" s="1" t="s">
        <v>2396</v>
      </c>
      <c r="D4590" s="1" t="s">
        <v>2398</v>
      </c>
      <c r="E4590" s="1">
        <v>140083</v>
      </c>
      <c r="F4590" s="1336" t="s">
        <v>117</v>
      </c>
      <c r="G4590" s="1" t="s">
        <v>32</v>
      </c>
      <c r="H4590" s="1">
        <v>420111</v>
      </c>
      <c r="I4590" s="3">
        <v>42537</v>
      </c>
      <c r="J4590" s="3">
        <v>42471</v>
      </c>
      <c r="K4590" s="3">
        <v>42522</v>
      </c>
      <c r="L4590" s="1">
        <v>222641</v>
      </c>
      <c r="M4590" s="3">
        <v>42536</v>
      </c>
      <c r="N4590" s="1" t="s">
        <v>89</v>
      </c>
      <c r="O4590" s="1">
        <v>115276</v>
      </c>
      <c r="P4590" s="1">
        <v>930</v>
      </c>
      <c r="Q4590" s="1">
        <v>960.5</v>
      </c>
      <c r="R4590" s="1337">
        <v>893265</v>
      </c>
      <c r="S4590" s="4">
        <v>58923.96</v>
      </c>
      <c r="T4590" s="1">
        <v>793.93</v>
      </c>
      <c r="U4590" s="1337">
        <v>738354.9</v>
      </c>
      <c r="V4590" s="1">
        <v>3.4384999999999999</v>
      </c>
      <c r="W4590" s="1337">
        <v>3197.8236000000002</v>
      </c>
      <c r="X4590" s="1">
        <v>13</v>
      </c>
      <c r="Y4590" s="1">
        <v>141</v>
      </c>
      <c r="AA4590" s="1">
        <v>401</v>
      </c>
      <c r="AB4590" s="1337">
        <v>154910.1</v>
      </c>
    </row>
    <row r="4591" spans="1:28">
      <c r="A4591" s="1336" t="s">
        <v>2390</v>
      </c>
      <c r="B4591" s="2" t="s">
        <v>2399</v>
      </c>
      <c r="C4591" s="1" t="s">
        <v>2400</v>
      </c>
      <c r="D4591" s="1" t="s">
        <v>1194</v>
      </c>
      <c r="E4591" s="1">
        <v>140034</v>
      </c>
      <c r="F4591" s="1336" t="s">
        <v>1191</v>
      </c>
      <c r="G4591" s="1" t="s">
        <v>32</v>
      </c>
      <c r="H4591" s="1">
        <v>419133</v>
      </c>
      <c r="I4591" s="3">
        <v>42531</v>
      </c>
      <c r="J4591" s="3">
        <v>42444</v>
      </c>
      <c r="K4591" s="3">
        <v>42493</v>
      </c>
      <c r="L4591" s="1">
        <v>222163</v>
      </c>
      <c r="M4591" s="3">
        <v>42530</v>
      </c>
      <c r="N4591" s="1" t="s">
        <v>42</v>
      </c>
      <c r="O4591" s="1">
        <v>21334</v>
      </c>
      <c r="P4591" s="1">
        <v>580</v>
      </c>
      <c r="Q4591" s="4">
        <v>1570</v>
      </c>
      <c r="R4591" s="1337">
        <v>910600</v>
      </c>
      <c r="S4591" s="4">
        <v>-5915.95</v>
      </c>
      <c r="T4591" s="4">
        <v>1398.4069999999999</v>
      </c>
      <c r="U4591" s="1337">
        <v>811076.06</v>
      </c>
      <c r="V4591" s="1">
        <v>3.9258999999999999</v>
      </c>
      <c r="W4591" s="1337">
        <v>2277.0046000000002</v>
      </c>
      <c r="X4591" s="1">
        <v>13</v>
      </c>
      <c r="Y4591" s="1">
        <v>140</v>
      </c>
      <c r="AA4591" s="1">
        <v>401</v>
      </c>
      <c r="AB4591" s="1337">
        <v>99523.94</v>
      </c>
    </row>
    <row r="4592" spans="1:28">
      <c r="A4592" s="1336" t="s">
        <v>2390</v>
      </c>
      <c r="B4592" s="2" t="s">
        <v>2401</v>
      </c>
      <c r="C4592" s="1" t="s">
        <v>2402</v>
      </c>
      <c r="D4592" s="1" t="s">
        <v>2105</v>
      </c>
      <c r="E4592" s="1">
        <v>140033</v>
      </c>
      <c r="F4592" s="1336" t="s">
        <v>2366</v>
      </c>
      <c r="G4592" s="1" t="s">
        <v>32</v>
      </c>
      <c r="H4592" s="1">
        <v>420507</v>
      </c>
      <c r="I4592" s="3">
        <v>42543</v>
      </c>
      <c r="J4592" s="3">
        <v>42471</v>
      </c>
      <c r="K4592" s="3">
        <v>42536</v>
      </c>
      <c r="N4592" s="1" t="s">
        <v>42</v>
      </c>
      <c r="O4592" s="1">
        <v>21445</v>
      </c>
      <c r="P4592" s="1">
        <v>240</v>
      </c>
      <c r="Q4592" s="1">
        <v>321</v>
      </c>
      <c r="R4592" s="1337">
        <v>77040</v>
      </c>
      <c r="S4592" s="4">
        <v>2854.6</v>
      </c>
      <c r="T4592" s="1">
        <v>273.54500000000002</v>
      </c>
      <c r="U4592" s="1337">
        <v>65650.8</v>
      </c>
      <c r="V4592" s="1">
        <v>0.82509999999999994</v>
      </c>
      <c r="W4592" s="1336">
        <v>198.024</v>
      </c>
      <c r="X4592" s="1">
        <v>13</v>
      </c>
      <c r="Y4592" s="1">
        <v>140</v>
      </c>
      <c r="AA4592" s="1">
        <v>401</v>
      </c>
      <c r="AB4592" s="1337">
        <v>11389.2</v>
      </c>
    </row>
    <row r="4593" spans="1:28">
      <c r="A4593" s="1336" t="s">
        <v>2390</v>
      </c>
      <c r="B4593" s="2" t="s">
        <v>2403</v>
      </c>
      <c r="C4593" s="1" t="s">
        <v>2404</v>
      </c>
      <c r="D4593" s="1" t="s">
        <v>2405</v>
      </c>
      <c r="E4593" s="1">
        <v>140578</v>
      </c>
      <c r="F4593" s="1336" t="s">
        <v>1846</v>
      </c>
      <c r="G4593" s="1" t="s">
        <v>32</v>
      </c>
      <c r="H4593" s="1">
        <v>418764</v>
      </c>
      <c r="I4593" s="3">
        <v>42528</v>
      </c>
      <c r="J4593" s="3">
        <v>42487</v>
      </c>
      <c r="K4593" s="3">
        <v>42517</v>
      </c>
      <c r="L4593" s="1">
        <v>221846</v>
      </c>
      <c r="M4593" s="3">
        <v>42526</v>
      </c>
      <c r="N4593" s="1" t="s">
        <v>42</v>
      </c>
      <c r="O4593" s="1">
        <v>21489</v>
      </c>
      <c r="P4593" s="1">
        <v>1260</v>
      </c>
      <c r="Q4593" s="1">
        <v>309</v>
      </c>
      <c r="R4593" s="1337">
        <v>389340</v>
      </c>
      <c r="S4593" s="4">
        <v>-44214.22</v>
      </c>
      <c r="T4593" s="1">
        <v>304.505</v>
      </c>
      <c r="U4593" s="1337">
        <v>383676.3</v>
      </c>
      <c r="V4593" s="1">
        <v>1.0553999999999999</v>
      </c>
      <c r="W4593" s="1337">
        <v>1329.8543999999999</v>
      </c>
      <c r="X4593" s="1">
        <v>13</v>
      </c>
      <c r="Y4593" s="1">
        <v>140</v>
      </c>
      <c r="AA4593" s="1">
        <v>401</v>
      </c>
      <c r="AB4593" s="1337">
        <v>5663.7</v>
      </c>
    </row>
    <row r="4594" spans="1:28">
      <c r="A4594" s="1336" t="s">
        <v>2390</v>
      </c>
      <c r="B4594" s="2" t="s">
        <v>2406</v>
      </c>
      <c r="C4594" s="1" t="s">
        <v>2404</v>
      </c>
      <c r="D4594" s="1" t="s">
        <v>1900</v>
      </c>
      <c r="E4594" s="1">
        <v>140578</v>
      </c>
      <c r="F4594" s="1336" t="s">
        <v>1846</v>
      </c>
      <c r="G4594" s="1" t="s">
        <v>32</v>
      </c>
      <c r="H4594" s="1">
        <v>418747</v>
      </c>
      <c r="I4594" s="3">
        <v>42528</v>
      </c>
      <c r="J4594" s="3">
        <v>42487</v>
      </c>
      <c r="K4594" s="3">
        <v>42517</v>
      </c>
      <c r="L4594" s="1">
        <v>221845</v>
      </c>
      <c r="M4594" s="3">
        <v>42526</v>
      </c>
      <c r="N4594" s="1" t="s">
        <v>42</v>
      </c>
      <c r="O4594" s="1">
        <v>21489</v>
      </c>
      <c r="P4594" s="1">
        <v>1290</v>
      </c>
      <c r="Q4594" s="1">
        <v>309</v>
      </c>
      <c r="R4594" s="1337">
        <v>398610</v>
      </c>
      <c r="S4594" s="4">
        <v>-45266.94</v>
      </c>
      <c r="T4594" s="1">
        <v>304.505</v>
      </c>
      <c r="U4594" s="1337">
        <v>392811.45</v>
      </c>
      <c r="V4594" s="1">
        <v>1.0553999999999999</v>
      </c>
      <c r="W4594" s="1337">
        <v>1361.5175999999999</v>
      </c>
      <c r="X4594" s="1">
        <v>13</v>
      </c>
      <c r="Y4594" s="1">
        <v>140</v>
      </c>
      <c r="AA4594" s="1">
        <v>401</v>
      </c>
      <c r="AB4594" s="1337">
        <v>5798.55</v>
      </c>
    </row>
    <row r="4595" spans="1:28">
      <c r="A4595" s="1336" t="s">
        <v>2390</v>
      </c>
      <c r="B4595" s="2" t="s">
        <v>2407</v>
      </c>
      <c r="C4595" s="1" t="s">
        <v>2404</v>
      </c>
      <c r="D4595" s="1" t="s">
        <v>1977</v>
      </c>
      <c r="E4595" s="1">
        <v>140578</v>
      </c>
      <c r="F4595" s="1336" t="s">
        <v>1846</v>
      </c>
      <c r="G4595" s="1" t="s">
        <v>32</v>
      </c>
      <c r="H4595" s="1">
        <v>418777</v>
      </c>
      <c r="I4595" s="3">
        <v>42528</v>
      </c>
      <c r="J4595" s="3">
        <v>42487</v>
      </c>
      <c r="K4595" s="3">
        <v>42517</v>
      </c>
      <c r="L4595" s="1">
        <v>221855</v>
      </c>
      <c r="M4595" s="3">
        <v>42526</v>
      </c>
      <c r="N4595" s="1" t="s">
        <v>42</v>
      </c>
      <c r="O4595" s="1">
        <v>21489</v>
      </c>
      <c r="P4595" s="1">
        <v>1350</v>
      </c>
      <c r="Q4595" s="1">
        <v>309</v>
      </c>
      <c r="R4595" s="1337">
        <v>417150</v>
      </c>
      <c r="S4595" s="4">
        <v>-47372.38</v>
      </c>
      <c r="T4595" s="1">
        <v>304.505</v>
      </c>
      <c r="U4595" s="1337">
        <v>411081.75</v>
      </c>
      <c r="V4595" s="1">
        <v>1.0553999999999999</v>
      </c>
      <c r="W4595" s="1337">
        <v>1424.8440000000001</v>
      </c>
      <c r="X4595" s="1">
        <v>13</v>
      </c>
      <c r="Y4595" s="1">
        <v>140</v>
      </c>
      <c r="AA4595" s="1">
        <v>401</v>
      </c>
      <c r="AB4595" s="1337">
        <v>6068.25</v>
      </c>
    </row>
    <row r="4596" spans="1:28">
      <c r="A4596" s="1336" t="s">
        <v>2390</v>
      </c>
      <c r="B4596" s="2" t="s">
        <v>2408</v>
      </c>
      <c r="C4596" s="1" t="s">
        <v>2409</v>
      </c>
      <c r="D4596" s="1" t="s">
        <v>631</v>
      </c>
      <c r="E4596" s="1">
        <v>140578</v>
      </c>
      <c r="F4596" s="1336" t="s">
        <v>1846</v>
      </c>
      <c r="G4596" s="1" t="s">
        <v>32</v>
      </c>
      <c r="H4596" s="1">
        <v>418774</v>
      </c>
      <c r="I4596" s="3">
        <v>42528</v>
      </c>
      <c r="J4596" s="3">
        <v>42487</v>
      </c>
      <c r="K4596" s="3">
        <v>42517</v>
      </c>
      <c r="L4596" s="1">
        <v>221852</v>
      </c>
      <c r="M4596" s="3">
        <v>42526</v>
      </c>
      <c r="N4596" s="1" t="s">
        <v>42</v>
      </c>
      <c r="O4596" s="1">
        <v>21489</v>
      </c>
      <c r="P4596" s="1">
        <v>660</v>
      </c>
      <c r="Q4596" s="1">
        <v>410</v>
      </c>
      <c r="R4596" s="1337">
        <v>270600</v>
      </c>
      <c r="S4596" s="4">
        <v>7090.22</v>
      </c>
      <c r="T4596" s="1">
        <v>353.32499999999999</v>
      </c>
      <c r="U4596" s="1337">
        <v>233194.5</v>
      </c>
      <c r="V4596" s="1">
        <v>1.3021</v>
      </c>
      <c r="W4596" s="1336">
        <v>859.39260000000002</v>
      </c>
      <c r="X4596" s="1">
        <v>13</v>
      </c>
      <c r="Y4596" s="1">
        <v>140</v>
      </c>
      <c r="AA4596" s="1">
        <v>401</v>
      </c>
      <c r="AB4596" s="1337">
        <v>37405.5</v>
      </c>
    </row>
    <row r="4597" spans="1:28">
      <c r="A4597" s="1336" t="s">
        <v>2390</v>
      </c>
      <c r="B4597" s="2" t="s">
        <v>2410</v>
      </c>
      <c r="C4597" s="1" t="s">
        <v>2411</v>
      </c>
      <c r="D4597" s="1" t="s">
        <v>1900</v>
      </c>
      <c r="E4597" s="1">
        <v>140578</v>
      </c>
      <c r="F4597" s="1336" t="s">
        <v>1846</v>
      </c>
      <c r="G4597" s="1" t="s">
        <v>32</v>
      </c>
      <c r="H4597" s="1">
        <v>418766</v>
      </c>
      <c r="I4597" s="3">
        <v>42528</v>
      </c>
      <c r="J4597" s="3">
        <v>42487</v>
      </c>
      <c r="K4597" s="3">
        <v>42517</v>
      </c>
      <c r="L4597" s="1">
        <v>221847</v>
      </c>
      <c r="M4597" s="3">
        <v>42526</v>
      </c>
      <c r="N4597" s="1" t="s">
        <v>42</v>
      </c>
      <c r="O4597" s="1">
        <v>21489</v>
      </c>
      <c r="P4597" s="1">
        <v>1290</v>
      </c>
      <c r="Q4597" s="1">
        <v>446.4</v>
      </c>
      <c r="R4597" s="1337">
        <v>575856</v>
      </c>
      <c r="S4597" s="4">
        <v>-63886.26</v>
      </c>
      <c r="T4597" s="1">
        <v>438.87099999999998</v>
      </c>
      <c r="U4597" s="1337">
        <v>566143.59</v>
      </c>
      <c r="V4597" s="1">
        <v>1.6283000000000001</v>
      </c>
      <c r="W4597" s="1337">
        <v>2100.4553999999998</v>
      </c>
      <c r="X4597" s="1">
        <v>13</v>
      </c>
      <c r="Y4597" s="1">
        <v>140</v>
      </c>
      <c r="AA4597" s="1">
        <v>401</v>
      </c>
      <c r="AB4597" s="1337">
        <v>9712.41</v>
      </c>
    </row>
    <row r="4598" spans="1:28">
      <c r="A4598" s="1336" t="s">
        <v>2390</v>
      </c>
      <c r="B4598" s="2" t="s">
        <v>2412</v>
      </c>
      <c r="C4598" s="1" t="s">
        <v>2413</v>
      </c>
      <c r="D4598" s="1" t="s">
        <v>2414</v>
      </c>
      <c r="E4598" s="1">
        <v>140578</v>
      </c>
      <c r="F4598" s="1336" t="s">
        <v>1846</v>
      </c>
      <c r="G4598" s="1" t="s">
        <v>32</v>
      </c>
      <c r="H4598" s="1">
        <v>418775</v>
      </c>
      <c r="I4598" s="3">
        <v>42528</v>
      </c>
      <c r="J4598" s="3">
        <v>42487</v>
      </c>
      <c r="K4598" s="3">
        <v>42517</v>
      </c>
      <c r="L4598" s="1">
        <v>221853</v>
      </c>
      <c r="M4598" s="3">
        <v>42526</v>
      </c>
      <c r="N4598" s="1" t="s">
        <v>42</v>
      </c>
      <c r="O4598" s="1">
        <v>21489</v>
      </c>
      <c r="P4598" s="1">
        <v>630</v>
      </c>
      <c r="Q4598" s="1">
        <v>677</v>
      </c>
      <c r="R4598" s="1337">
        <v>426510</v>
      </c>
      <c r="S4598" s="4">
        <v>-47186.84</v>
      </c>
      <c r="T4598" s="1">
        <v>665.39800000000002</v>
      </c>
      <c r="U4598" s="1337">
        <v>419200.74</v>
      </c>
      <c r="V4598" s="1">
        <v>2.6901000000000002</v>
      </c>
      <c r="W4598" s="1337">
        <v>1694.7378000000001</v>
      </c>
      <c r="X4598" s="1">
        <v>13</v>
      </c>
      <c r="Y4598" s="1">
        <v>140</v>
      </c>
      <c r="AA4598" s="1">
        <v>401</v>
      </c>
      <c r="AB4598" s="1337">
        <v>7309.26</v>
      </c>
    </row>
    <row r="4599" spans="1:28">
      <c r="A4599" s="1336" t="s">
        <v>2390</v>
      </c>
      <c r="B4599" s="2" t="s">
        <v>2415</v>
      </c>
      <c r="C4599" s="1" t="s">
        <v>2413</v>
      </c>
      <c r="D4599" s="1" t="s">
        <v>2416</v>
      </c>
      <c r="E4599" s="1">
        <v>140578</v>
      </c>
      <c r="F4599" s="1336" t="s">
        <v>1846</v>
      </c>
      <c r="G4599" s="1" t="s">
        <v>32</v>
      </c>
      <c r="H4599" s="1">
        <v>418776</v>
      </c>
      <c r="I4599" s="3">
        <v>42528</v>
      </c>
      <c r="J4599" s="3">
        <v>42487</v>
      </c>
      <c r="K4599" s="3">
        <v>42517</v>
      </c>
      <c r="L4599" s="1">
        <v>221854</v>
      </c>
      <c r="M4599" s="3">
        <v>42526</v>
      </c>
      <c r="N4599" s="1" t="s">
        <v>42</v>
      </c>
      <c r="O4599" s="1">
        <v>21489</v>
      </c>
      <c r="P4599" s="1">
        <v>975</v>
      </c>
      <c r="Q4599" s="1">
        <v>677</v>
      </c>
      <c r="R4599" s="1337">
        <v>660075</v>
      </c>
      <c r="S4599" s="4">
        <v>-73027.25</v>
      </c>
      <c r="T4599" s="1">
        <v>665.39800000000002</v>
      </c>
      <c r="U4599" s="1337">
        <v>648763.05000000005</v>
      </c>
      <c r="V4599" s="1">
        <v>2.6901000000000002</v>
      </c>
      <c r="W4599" s="1337">
        <v>2622.8085000000001</v>
      </c>
      <c r="X4599" s="1">
        <v>13</v>
      </c>
      <c r="Y4599" s="1">
        <v>140</v>
      </c>
      <c r="AA4599" s="1">
        <v>401</v>
      </c>
      <c r="AB4599" s="1337">
        <v>11311.95</v>
      </c>
    </row>
    <row r="4600" spans="1:28">
      <c r="A4600" s="1336" t="s">
        <v>2390</v>
      </c>
      <c r="B4600" s="2" t="s">
        <v>2417</v>
      </c>
      <c r="C4600" s="1" t="s">
        <v>2418</v>
      </c>
      <c r="D4600" s="1" t="s">
        <v>1859</v>
      </c>
      <c r="E4600" s="1">
        <v>140578</v>
      </c>
      <c r="F4600" s="1336" t="s">
        <v>1846</v>
      </c>
      <c r="G4600" s="1" t="s">
        <v>32</v>
      </c>
      <c r="H4600" s="1">
        <v>418768</v>
      </c>
      <c r="I4600" s="3">
        <v>42528</v>
      </c>
      <c r="J4600" s="3">
        <v>42487</v>
      </c>
      <c r="K4600" s="3">
        <v>42517</v>
      </c>
      <c r="L4600" s="1">
        <v>221848</v>
      </c>
      <c r="M4600" s="3">
        <v>42526</v>
      </c>
      <c r="N4600" s="1" t="s">
        <v>42</v>
      </c>
      <c r="O4600" s="1">
        <v>21489</v>
      </c>
      <c r="P4600" s="1">
        <v>330</v>
      </c>
      <c r="Q4600" s="1">
        <v>831.6</v>
      </c>
      <c r="R4600" s="1337">
        <v>274428</v>
      </c>
      <c r="S4600" s="4">
        <v>-30209.67</v>
      </c>
      <c r="T4600" s="1">
        <v>816.94200000000001</v>
      </c>
      <c r="U4600" s="1337">
        <v>269590.86</v>
      </c>
      <c r="V4600" s="1">
        <v>3.4384999999999999</v>
      </c>
      <c r="W4600" s="1337">
        <v>1134.7116000000001</v>
      </c>
      <c r="X4600" s="1">
        <v>13</v>
      </c>
      <c r="Y4600" s="1">
        <v>140</v>
      </c>
      <c r="AA4600" s="1">
        <v>401</v>
      </c>
      <c r="AB4600" s="1337">
        <v>4837.1400000000003</v>
      </c>
    </row>
    <row r="4601" spans="1:28">
      <c r="A4601" s="1336" t="s">
        <v>2390</v>
      </c>
      <c r="B4601" s="2" t="s">
        <v>2419</v>
      </c>
      <c r="C4601" s="1" t="s">
        <v>2418</v>
      </c>
      <c r="D4601" s="1" t="s">
        <v>1995</v>
      </c>
      <c r="E4601" s="1">
        <v>140578</v>
      </c>
      <c r="F4601" s="1336" t="s">
        <v>1846</v>
      </c>
      <c r="G4601" s="1" t="s">
        <v>32</v>
      </c>
      <c r="H4601" s="1">
        <v>418966</v>
      </c>
      <c r="I4601" s="3">
        <v>42530</v>
      </c>
      <c r="J4601" s="3">
        <v>42487</v>
      </c>
      <c r="K4601" s="3">
        <v>42517</v>
      </c>
      <c r="L4601" s="1">
        <v>222029</v>
      </c>
      <c r="M4601" s="3">
        <v>42528</v>
      </c>
      <c r="N4601" s="1" t="s">
        <v>42</v>
      </c>
      <c r="O4601" s="1">
        <v>21489</v>
      </c>
      <c r="P4601" s="1">
        <v>940</v>
      </c>
      <c r="Q4601" s="1">
        <v>831.6</v>
      </c>
      <c r="R4601" s="1337">
        <v>781704</v>
      </c>
      <c r="S4601" s="4">
        <v>-86051.79</v>
      </c>
      <c r="T4601" s="1">
        <v>816.94200000000001</v>
      </c>
      <c r="U4601" s="1337">
        <v>767925.48</v>
      </c>
      <c r="V4601" s="1">
        <v>3.4384999999999999</v>
      </c>
      <c r="W4601" s="1337">
        <v>3232.2087999999999</v>
      </c>
      <c r="X4601" s="1">
        <v>13</v>
      </c>
      <c r="Y4601" s="1">
        <v>140</v>
      </c>
      <c r="AA4601" s="1">
        <v>401</v>
      </c>
      <c r="AB4601" s="1337">
        <v>13778.52</v>
      </c>
    </row>
    <row r="4602" spans="1:28">
      <c r="A4602" s="1336" t="s">
        <v>2390</v>
      </c>
      <c r="B4602" s="2" t="s">
        <v>2419</v>
      </c>
      <c r="C4602" s="1" t="s">
        <v>2418</v>
      </c>
      <c r="D4602" s="1" t="s">
        <v>1995</v>
      </c>
      <c r="E4602" s="1">
        <v>140578</v>
      </c>
      <c r="F4602" s="1336" t="s">
        <v>1846</v>
      </c>
      <c r="G4602" s="1" t="s">
        <v>32</v>
      </c>
      <c r="H4602" s="1">
        <v>418971</v>
      </c>
      <c r="I4602" s="3">
        <v>42530</v>
      </c>
      <c r="J4602" s="3">
        <v>42487</v>
      </c>
      <c r="K4602" s="3">
        <v>42517</v>
      </c>
      <c r="L4602" s="1">
        <v>222030</v>
      </c>
      <c r="M4602" s="3">
        <v>42528</v>
      </c>
      <c r="N4602" s="1" t="s">
        <v>42</v>
      </c>
      <c r="O4602" s="1">
        <v>21489</v>
      </c>
      <c r="P4602" s="1">
        <v>940</v>
      </c>
      <c r="Q4602" s="1">
        <v>831.6</v>
      </c>
      <c r="R4602" s="1337">
        <v>781704</v>
      </c>
      <c r="S4602" s="4">
        <v>-86051.79</v>
      </c>
      <c r="T4602" s="1">
        <v>816.94200000000001</v>
      </c>
      <c r="U4602" s="1337">
        <v>767925.48</v>
      </c>
      <c r="V4602" s="1">
        <v>3.4384999999999999</v>
      </c>
      <c r="W4602" s="1337">
        <v>3232.2087999999999</v>
      </c>
      <c r="X4602" s="1">
        <v>13</v>
      </c>
      <c r="Y4602" s="1">
        <v>140</v>
      </c>
      <c r="AA4602" s="1">
        <v>401</v>
      </c>
      <c r="AB4602" s="1337">
        <v>13778.52</v>
      </c>
    </row>
    <row r="4603" spans="1:28">
      <c r="A4603" s="1336" t="s">
        <v>2390</v>
      </c>
      <c r="B4603" s="2" t="s">
        <v>2419</v>
      </c>
      <c r="C4603" s="1" t="s">
        <v>2418</v>
      </c>
      <c r="D4603" s="1" t="s">
        <v>1995</v>
      </c>
      <c r="E4603" s="1">
        <v>140578</v>
      </c>
      <c r="F4603" s="1336" t="s">
        <v>1846</v>
      </c>
      <c r="G4603" s="1" t="s">
        <v>32</v>
      </c>
      <c r="H4603" s="1">
        <v>418979</v>
      </c>
      <c r="I4603" s="3">
        <v>42530</v>
      </c>
      <c r="J4603" s="3">
        <v>42487</v>
      </c>
      <c r="K4603" s="3">
        <v>42517</v>
      </c>
      <c r="L4603" s="1">
        <v>222033</v>
      </c>
      <c r="M4603" s="3">
        <v>42528</v>
      </c>
      <c r="N4603" s="1" t="s">
        <v>42</v>
      </c>
      <c r="O4603" s="1">
        <v>21489</v>
      </c>
      <c r="P4603" s="1">
        <v>470</v>
      </c>
      <c r="Q4603" s="1">
        <v>831.6</v>
      </c>
      <c r="R4603" s="1337">
        <v>390852</v>
      </c>
      <c r="S4603" s="4">
        <v>-43025.9</v>
      </c>
      <c r="T4603" s="1">
        <v>816.94200000000001</v>
      </c>
      <c r="U4603" s="1337">
        <v>383962.74</v>
      </c>
      <c r="V4603" s="1">
        <v>3.4384999999999999</v>
      </c>
      <c r="W4603" s="1337">
        <v>1616.1043999999999</v>
      </c>
      <c r="X4603" s="1">
        <v>13</v>
      </c>
      <c r="Y4603" s="1">
        <v>140</v>
      </c>
      <c r="AA4603" s="1">
        <v>401</v>
      </c>
      <c r="AB4603" s="1337">
        <v>6889.26</v>
      </c>
    </row>
    <row r="4604" spans="1:28">
      <c r="A4604" s="1336" t="s">
        <v>2390</v>
      </c>
      <c r="B4604" s="2" t="s">
        <v>2419</v>
      </c>
      <c r="C4604" s="1" t="s">
        <v>2418</v>
      </c>
      <c r="D4604" s="1" t="s">
        <v>1995</v>
      </c>
      <c r="E4604" s="1">
        <v>140578</v>
      </c>
      <c r="F4604" s="1336" t="s">
        <v>1846</v>
      </c>
      <c r="G4604" s="1" t="s">
        <v>32</v>
      </c>
      <c r="H4604" s="1">
        <v>418979</v>
      </c>
      <c r="I4604" s="3">
        <v>42530</v>
      </c>
      <c r="J4604" s="3">
        <v>42487</v>
      </c>
      <c r="K4604" s="3">
        <v>42517</v>
      </c>
      <c r="L4604" s="1">
        <v>222033</v>
      </c>
      <c r="M4604" s="3">
        <v>42528</v>
      </c>
      <c r="N4604" s="1" t="s">
        <v>42</v>
      </c>
      <c r="O4604" s="1">
        <v>21489</v>
      </c>
      <c r="P4604" s="1">
        <v>470</v>
      </c>
      <c r="Q4604" s="1">
        <v>831.6</v>
      </c>
      <c r="R4604" s="1337">
        <v>390852</v>
      </c>
      <c r="S4604" s="4">
        <v>-43025.9</v>
      </c>
      <c r="T4604" s="1">
        <v>816.94200000000001</v>
      </c>
      <c r="U4604" s="1337">
        <v>383962.74</v>
      </c>
      <c r="V4604" s="1">
        <v>3.4384999999999999</v>
      </c>
      <c r="W4604" s="1337">
        <v>1616.1043999999999</v>
      </c>
      <c r="X4604" s="1">
        <v>13</v>
      </c>
      <c r="Y4604" s="1">
        <v>140</v>
      </c>
      <c r="AA4604" s="1">
        <v>401</v>
      </c>
      <c r="AB4604" s="1337">
        <v>6889.26</v>
      </c>
    </row>
    <row r="4605" spans="1:28">
      <c r="A4605" s="1336" t="s">
        <v>2390</v>
      </c>
      <c r="B4605" s="2" t="s">
        <v>2419</v>
      </c>
      <c r="C4605" s="1" t="s">
        <v>2418</v>
      </c>
      <c r="D4605" s="1" t="s">
        <v>1995</v>
      </c>
      <c r="E4605" s="1">
        <v>140578</v>
      </c>
      <c r="F4605" s="1336" t="s">
        <v>1846</v>
      </c>
      <c r="G4605" s="1" t="s">
        <v>32</v>
      </c>
      <c r="H4605" s="1">
        <v>418980</v>
      </c>
      <c r="I4605" s="3">
        <v>42530</v>
      </c>
      <c r="J4605" s="3">
        <v>42487</v>
      </c>
      <c r="K4605" s="3">
        <v>42517</v>
      </c>
      <c r="L4605" s="1">
        <v>222034</v>
      </c>
      <c r="M4605" s="3">
        <v>42528</v>
      </c>
      <c r="N4605" s="1" t="s">
        <v>42</v>
      </c>
      <c r="O4605" s="1">
        <v>21489</v>
      </c>
      <c r="P4605" s="1">
        <v>940</v>
      </c>
      <c r="Q4605" s="1">
        <v>831.6</v>
      </c>
      <c r="R4605" s="1337">
        <v>781704</v>
      </c>
      <c r="S4605" s="4">
        <v>-86051.79</v>
      </c>
      <c r="T4605" s="1">
        <v>816.94200000000001</v>
      </c>
      <c r="U4605" s="1337">
        <v>767925.48</v>
      </c>
      <c r="V4605" s="1">
        <v>3.4384999999999999</v>
      </c>
      <c r="W4605" s="1337">
        <v>3232.2087999999999</v>
      </c>
      <c r="X4605" s="1">
        <v>13</v>
      </c>
      <c r="Y4605" s="1">
        <v>140</v>
      </c>
      <c r="AA4605" s="1">
        <v>401</v>
      </c>
      <c r="AB4605" s="1337">
        <v>13778.52</v>
      </c>
    </row>
    <row r="4606" spans="1:28">
      <c r="A4606" s="1336" t="s">
        <v>2390</v>
      </c>
      <c r="B4606" s="2" t="s">
        <v>2419</v>
      </c>
      <c r="C4606" s="1" t="s">
        <v>2418</v>
      </c>
      <c r="D4606" s="1" t="s">
        <v>1995</v>
      </c>
      <c r="E4606" s="1">
        <v>140578</v>
      </c>
      <c r="F4606" s="1336" t="s">
        <v>1846</v>
      </c>
      <c r="G4606" s="1" t="s">
        <v>32</v>
      </c>
      <c r="H4606" s="1">
        <v>418981</v>
      </c>
      <c r="I4606" s="3">
        <v>42530</v>
      </c>
      <c r="J4606" s="3">
        <v>42487</v>
      </c>
      <c r="K4606" s="3">
        <v>42517</v>
      </c>
      <c r="L4606" s="1">
        <v>222035</v>
      </c>
      <c r="M4606" s="3">
        <v>42528</v>
      </c>
      <c r="N4606" s="1" t="s">
        <v>42</v>
      </c>
      <c r="O4606" s="1">
        <v>21489</v>
      </c>
      <c r="P4606" s="1">
        <v>940</v>
      </c>
      <c r="Q4606" s="1">
        <v>831.6</v>
      </c>
      <c r="R4606" s="1337">
        <v>781704</v>
      </c>
      <c r="S4606" s="4">
        <v>-86051.79</v>
      </c>
      <c r="T4606" s="1">
        <v>816.94200000000001</v>
      </c>
      <c r="U4606" s="1337">
        <v>767925.48</v>
      </c>
      <c r="V4606" s="1">
        <v>3.4384999999999999</v>
      </c>
      <c r="W4606" s="1337">
        <v>3232.2087999999999</v>
      </c>
      <c r="X4606" s="1">
        <v>13</v>
      </c>
      <c r="Y4606" s="1">
        <v>140</v>
      </c>
      <c r="AA4606" s="1">
        <v>401</v>
      </c>
      <c r="AB4606" s="1337">
        <v>13778.52</v>
      </c>
    </row>
    <row r="4607" spans="1:28">
      <c r="A4607" s="1336" t="s">
        <v>2390</v>
      </c>
      <c r="B4607" s="2" t="s">
        <v>2419</v>
      </c>
      <c r="C4607" s="1" t="s">
        <v>2418</v>
      </c>
      <c r="D4607" s="1" t="s">
        <v>1995</v>
      </c>
      <c r="E4607" s="1">
        <v>140578</v>
      </c>
      <c r="F4607" s="1336" t="s">
        <v>1846</v>
      </c>
      <c r="G4607" s="1" t="s">
        <v>32</v>
      </c>
      <c r="H4607" s="1">
        <v>418982</v>
      </c>
      <c r="I4607" s="3">
        <v>42530</v>
      </c>
      <c r="J4607" s="3">
        <v>42487</v>
      </c>
      <c r="K4607" s="3">
        <v>42517</v>
      </c>
      <c r="L4607" s="1">
        <v>222036</v>
      </c>
      <c r="M4607" s="3">
        <v>42528</v>
      </c>
      <c r="N4607" s="1" t="s">
        <v>42</v>
      </c>
      <c r="O4607" s="1">
        <v>21489</v>
      </c>
      <c r="P4607" s="1">
        <v>940</v>
      </c>
      <c r="Q4607" s="1">
        <v>831.6</v>
      </c>
      <c r="R4607" s="1337">
        <v>781704</v>
      </c>
      <c r="S4607" s="4">
        <v>-86051.79</v>
      </c>
      <c r="T4607" s="1">
        <v>816.94200000000001</v>
      </c>
      <c r="U4607" s="1337">
        <v>767925.48</v>
      </c>
      <c r="V4607" s="1">
        <v>3.4384999999999999</v>
      </c>
      <c r="W4607" s="1337">
        <v>3232.2087999999999</v>
      </c>
      <c r="X4607" s="1">
        <v>13</v>
      </c>
      <c r="Y4607" s="1">
        <v>140</v>
      </c>
      <c r="AA4607" s="1">
        <v>401</v>
      </c>
      <c r="AB4607" s="1337">
        <v>13778.52</v>
      </c>
    </row>
    <row r="4608" spans="1:28">
      <c r="A4608" s="1336" t="s">
        <v>2390</v>
      </c>
      <c r="B4608" s="2" t="s">
        <v>2420</v>
      </c>
      <c r="C4608" s="1" t="s">
        <v>2418</v>
      </c>
      <c r="D4608" s="1" t="s">
        <v>76</v>
      </c>
      <c r="E4608" s="1">
        <v>140578</v>
      </c>
      <c r="F4608" s="1336" t="s">
        <v>1846</v>
      </c>
      <c r="G4608" s="1" t="s">
        <v>32</v>
      </c>
      <c r="H4608" s="1">
        <v>418975</v>
      </c>
      <c r="I4608" s="3">
        <v>42530</v>
      </c>
      <c r="J4608" s="3">
        <v>42487</v>
      </c>
      <c r="K4608" s="3">
        <v>42517</v>
      </c>
      <c r="L4608" s="1">
        <v>222031</v>
      </c>
      <c r="M4608" s="3">
        <v>42528</v>
      </c>
      <c r="N4608" s="1" t="s">
        <v>42</v>
      </c>
      <c r="O4608" s="1">
        <v>21489</v>
      </c>
      <c r="P4608" s="1">
        <v>500</v>
      </c>
      <c r="Q4608" s="1">
        <v>831.6</v>
      </c>
      <c r="R4608" s="1337">
        <v>415800</v>
      </c>
      <c r="S4608" s="4">
        <v>-45772.23</v>
      </c>
      <c r="T4608" s="1">
        <v>816.94200000000001</v>
      </c>
      <c r="U4608" s="1337">
        <v>408471</v>
      </c>
      <c r="V4608" s="1">
        <v>3.4384999999999999</v>
      </c>
      <c r="W4608" s="1337">
        <v>1719.26</v>
      </c>
      <c r="X4608" s="1">
        <v>13</v>
      </c>
      <c r="Y4608" s="1">
        <v>140</v>
      </c>
      <c r="AA4608" s="1">
        <v>401</v>
      </c>
      <c r="AB4608" s="1337">
        <v>7329</v>
      </c>
    </row>
    <row r="4609" spans="1:28">
      <c r="A4609" s="1336" t="s">
        <v>2390</v>
      </c>
      <c r="B4609" s="2" t="s">
        <v>2421</v>
      </c>
      <c r="C4609" s="1" t="s">
        <v>2418</v>
      </c>
      <c r="D4609" s="1" t="s">
        <v>2422</v>
      </c>
      <c r="E4609" s="1">
        <v>140578</v>
      </c>
      <c r="F4609" s="1336" t="s">
        <v>1846</v>
      </c>
      <c r="G4609" s="1" t="s">
        <v>32</v>
      </c>
      <c r="H4609" s="1">
        <v>418737</v>
      </c>
      <c r="I4609" s="3">
        <v>42528</v>
      </c>
      <c r="J4609" s="3">
        <v>42487</v>
      </c>
      <c r="K4609" s="3">
        <v>42517</v>
      </c>
      <c r="L4609" s="1">
        <v>221839</v>
      </c>
      <c r="M4609" s="3">
        <v>42526</v>
      </c>
      <c r="N4609" s="1" t="s">
        <v>42</v>
      </c>
      <c r="O4609" s="1">
        <v>21489</v>
      </c>
      <c r="P4609" s="1">
        <v>550</v>
      </c>
      <c r="Q4609" s="1">
        <v>831.6</v>
      </c>
      <c r="R4609" s="1337">
        <v>457380</v>
      </c>
      <c r="S4609" s="4">
        <v>-50349.45</v>
      </c>
      <c r="T4609" s="1">
        <v>816.94200000000001</v>
      </c>
      <c r="U4609" s="1337">
        <v>449318.1</v>
      </c>
      <c r="V4609" s="1">
        <v>3.4384999999999999</v>
      </c>
      <c r="W4609" s="1337">
        <v>1891.1859999999999</v>
      </c>
      <c r="X4609" s="1">
        <v>13</v>
      </c>
      <c r="Y4609" s="1">
        <v>140</v>
      </c>
      <c r="AA4609" s="1">
        <v>401</v>
      </c>
      <c r="AB4609" s="1337">
        <v>8061.9</v>
      </c>
    </row>
    <row r="4610" spans="1:28">
      <c r="A4610" s="1336" t="s">
        <v>2390</v>
      </c>
      <c r="B4610" s="2" t="s">
        <v>2423</v>
      </c>
      <c r="C4610" s="1" t="s">
        <v>2418</v>
      </c>
      <c r="D4610" s="1" t="s">
        <v>2414</v>
      </c>
      <c r="E4610" s="1">
        <v>140578</v>
      </c>
      <c r="F4610" s="1336" t="s">
        <v>1846</v>
      </c>
      <c r="G4610" s="1" t="s">
        <v>32</v>
      </c>
      <c r="H4610" s="1">
        <v>418768</v>
      </c>
      <c r="I4610" s="3">
        <v>42528</v>
      </c>
      <c r="J4610" s="3">
        <v>42487</v>
      </c>
      <c r="K4610" s="3">
        <v>42517</v>
      </c>
      <c r="L4610" s="1">
        <v>221848</v>
      </c>
      <c r="M4610" s="3">
        <v>42526</v>
      </c>
      <c r="N4610" s="1" t="s">
        <v>42</v>
      </c>
      <c r="O4610" s="1">
        <v>21489</v>
      </c>
      <c r="P4610" s="1">
        <v>630</v>
      </c>
      <c r="Q4610" s="1">
        <v>831.6</v>
      </c>
      <c r="R4610" s="1337">
        <v>523908</v>
      </c>
      <c r="S4610" s="4">
        <v>-57673.01</v>
      </c>
      <c r="T4610" s="1">
        <v>816.94200000000001</v>
      </c>
      <c r="U4610" s="1337">
        <v>514673.46</v>
      </c>
      <c r="V4610" s="1">
        <v>3.4384999999999999</v>
      </c>
      <c r="W4610" s="1337">
        <v>2166.2676000000001</v>
      </c>
      <c r="X4610" s="1">
        <v>13</v>
      </c>
      <c r="Y4610" s="1">
        <v>140</v>
      </c>
      <c r="AA4610" s="1">
        <v>401</v>
      </c>
      <c r="AB4610" s="1337">
        <v>9234.5400000000009</v>
      </c>
    </row>
    <row r="4611" spans="1:28">
      <c r="A4611" s="1336" t="s">
        <v>2390</v>
      </c>
      <c r="B4611" s="2" t="s">
        <v>2424</v>
      </c>
      <c r="C4611" s="1" t="s">
        <v>2425</v>
      </c>
      <c r="D4611" s="1" t="s">
        <v>2007</v>
      </c>
      <c r="E4611" s="1">
        <v>140578</v>
      </c>
      <c r="F4611" s="1336" t="s">
        <v>1846</v>
      </c>
      <c r="G4611" s="1" t="s">
        <v>32</v>
      </c>
      <c r="H4611" s="1">
        <v>418770</v>
      </c>
      <c r="I4611" s="3">
        <v>42528</v>
      </c>
      <c r="J4611" s="3">
        <v>42487</v>
      </c>
      <c r="K4611" s="3">
        <v>42517</v>
      </c>
      <c r="L4611" s="1">
        <v>221850</v>
      </c>
      <c r="M4611" s="3">
        <v>42526</v>
      </c>
      <c r="N4611" s="1" t="s">
        <v>42</v>
      </c>
      <c r="O4611" s="1">
        <v>21489</v>
      </c>
      <c r="P4611" s="1">
        <v>1410</v>
      </c>
      <c r="Q4611" s="1">
        <v>164.1</v>
      </c>
      <c r="R4611" s="1337">
        <v>231381</v>
      </c>
      <c r="S4611" s="4">
        <v>-26950.29</v>
      </c>
      <c r="T4611" s="1">
        <v>162.136</v>
      </c>
      <c r="U4611" s="1337">
        <v>228611.76</v>
      </c>
      <c r="V4611" s="1">
        <v>0.41149999999999998</v>
      </c>
      <c r="W4611" s="1336">
        <v>580.27139999999997</v>
      </c>
      <c r="X4611" s="1">
        <v>13</v>
      </c>
      <c r="Y4611" s="1">
        <v>140</v>
      </c>
      <c r="AA4611" s="1">
        <v>401</v>
      </c>
      <c r="AB4611" s="1337">
        <v>2769.24</v>
      </c>
    </row>
    <row r="4612" spans="1:28">
      <c r="A4612" s="1336" t="s">
        <v>2390</v>
      </c>
      <c r="B4612" s="2" t="s">
        <v>2426</v>
      </c>
      <c r="C4612" s="1" t="s">
        <v>2425</v>
      </c>
      <c r="D4612" s="1" t="s">
        <v>467</v>
      </c>
      <c r="E4612" s="1">
        <v>140578</v>
      </c>
      <c r="F4612" s="1336" t="s">
        <v>1846</v>
      </c>
      <c r="G4612" s="1" t="s">
        <v>32</v>
      </c>
      <c r="H4612" s="1">
        <v>418772</v>
      </c>
      <c r="I4612" s="3">
        <v>42528</v>
      </c>
      <c r="J4612" s="3">
        <v>42487</v>
      </c>
      <c r="K4612" s="3">
        <v>42517</v>
      </c>
      <c r="L4612" s="1">
        <v>221851</v>
      </c>
      <c r="M4612" s="3">
        <v>42526</v>
      </c>
      <c r="N4612" s="1" t="s">
        <v>42</v>
      </c>
      <c r="O4612" s="1">
        <v>21489</v>
      </c>
      <c r="P4612" s="1">
        <v>1500</v>
      </c>
      <c r="Q4612" s="1">
        <v>164.1</v>
      </c>
      <c r="R4612" s="1337">
        <v>246150</v>
      </c>
      <c r="S4612" s="4">
        <v>-28670.52</v>
      </c>
      <c r="T4612" s="1">
        <v>162.136</v>
      </c>
      <c r="U4612" s="1337">
        <v>243204</v>
      </c>
      <c r="V4612" s="1">
        <v>0.41149999999999998</v>
      </c>
      <c r="W4612" s="1336">
        <v>617.30999999999995</v>
      </c>
      <c r="X4612" s="1">
        <v>13</v>
      </c>
      <c r="Y4612" s="1">
        <v>140</v>
      </c>
      <c r="AA4612" s="1">
        <v>401</v>
      </c>
      <c r="AB4612" s="1337">
        <v>2946</v>
      </c>
    </row>
    <row r="4613" spans="1:28">
      <c r="A4613" s="1336" t="s">
        <v>2390</v>
      </c>
      <c r="B4613" s="2" t="s">
        <v>2427</v>
      </c>
      <c r="C4613" s="1" t="s">
        <v>2428</v>
      </c>
      <c r="D4613" s="1" t="s">
        <v>1761</v>
      </c>
      <c r="E4613" s="1">
        <v>140578</v>
      </c>
      <c r="F4613" s="1336" t="s">
        <v>1846</v>
      </c>
      <c r="G4613" s="1" t="s">
        <v>32</v>
      </c>
      <c r="H4613" s="1">
        <v>418738</v>
      </c>
      <c r="I4613" s="3">
        <v>42528</v>
      </c>
      <c r="J4613" s="3">
        <v>42487</v>
      </c>
      <c r="K4613" s="3">
        <v>42517</v>
      </c>
      <c r="L4613" s="1">
        <v>221832</v>
      </c>
      <c r="M4613" s="3">
        <v>42526</v>
      </c>
      <c r="N4613" s="1" t="s">
        <v>42</v>
      </c>
      <c r="O4613" s="1">
        <v>21490</v>
      </c>
      <c r="P4613" s="1">
        <v>480</v>
      </c>
      <c r="Q4613" s="1">
        <v>610.20000000000005</v>
      </c>
      <c r="R4613" s="1337">
        <v>292896</v>
      </c>
      <c r="S4613" s="4">
        <v>-35036.33</v>
      </c>
      <c r="T4613" s="1">
        <v>604.59500000000003</v>
      </c>
      <c r="U4613" s="1337">
        <v>290205.59999999998</v>
      </c>
      <c r="V4613" s="1">
        <v>2.6901000000000002</v>
      </c>
      <c r="W4613" s="1337">
        <v>1291.2288000000001</v>
      </c>
      <c r="X4613" s="1">
        <v>13</v>
      </c>
      <c r="Y4613" s="1">
        <v>140</v>
      </c>
      <c r="AA4613" s="1">
        <v>401</v>
      </c>
      <c r="AB4613" s="1337">
        <v>2690.4</v>
      </c>
    </row>
    <row r="4614" spans="1:28">
      <c r="A4614" s="1336" t="s">
        <v>2390</v>
      </c>
      <c r="B4614" s="2" t="s">
        <v>2429</v>
      </c>
      <c r="C4614" s="1" t="s">
        <v>2428</v>
      </c>
      <c r="D4614" s="1" t="s">
        <v>72</v>
      </c>
      <c r="E4614" s="1">
        <v>140578</v>
      </c>
      <c r="F4614" s="1336" t="s">
        <v>1846</v>
      </c>
      <c r="G4614" s="1" t="s">
        <v>32</v>
      </c>
      <c r="H4614" s="1">
        <v>418738</v>
      </c>
      <c r="I4614" s="3">
        <v>42528</v>
      </c>
      <c r="J4614" s="3">
        <v>42487</v>
      </c>
      <c r="K4614" s="3">
        <v>42517</v>
      </c>
      <c r="L4614" s="1">
        <v>221832</v>
      </c>
      <c r="M4614" s="3">
        <v>42526</v>
      </c>
      <c r="N4614" s="1" t="s">
        <v>42</v>
      </c>
      <c r="O4614" s="1">
        <v>21490</v>
      </c>
      <c r="P4614" s="1">
        <v>600</v>
      </c>
      <c r="Q4614" s="1">
        <v>610.20000000000005</v>
      </c>
      <c r="R4614" s="1337">
        <v>366120</v>
      </c>
      <c r="S4614" s="4">
        <v>-43795.41</v>
      </c>
      <c r="T4614" s="1">
        <v>604.59500000000003</v>
      </c>
      <c r="U4614" s="1337">
        <v>362757</v>
      </c>
      <c r="V4614" s="1">
        <v>2.6901000000000002</v>
      </c>
      <c r="W4614" s="1337">
        <v>1614.0360000000001</v>
      </c>
      <c r="X4614" s="1">
        <v>13</v>
      </c>
      <c r="Y4614" s="1">
        <v>140</v>
      </c>
      <c r="AA4614" s="1">
        <v>401</v>
      </c>
      <c r="AB4614" s="1337">
        <v>3363</v>
      </c>
    </row>
    <row r="4615" spans="1:28">
      <c r="A4615" s="1336" t="s">
        <v>2390</v>
      </c>
      <c r="B4615" s="2" t="s">
        <v>2430</v>
      </c>
      <c r="C4615" s="1" t="s">
        <v>2431</v>
      </c>
      <c r="D4615" s="1" t="s">
        <v>81</v>
      </c>
      <c r="E4615" s="1">
        <v>140578</v>
      </c>
      <c r="F4615" s="1336" t="s">
        <v>1846</v>
      </c>
      <c r="G4615" s="1" t="s">
        <v>32</v>
      </c>
      <c r="H4615" s="1">
        <v>418972</v>
      </c>
      <c r="I4615" s="3">
        <v>42530</v>
      </c>
      <c r="J4615" s="3">
        <v>42487</v>
      </c>
      <c r="K4615" s="3">
        <v>42517</v>
      </c>
      <c r="L4615" s="1">
        <v>222042</v>
      </c>
      <c r="M4615" s="3">
        <v>42528</v>
      </c>
      <c r="N4615" s="1" t="s">
        <v>42</v>
      </c>
      <c r="O4615" s="1">
        <v>21490</v>
      </c>
      <c r="P4615" s="1">
        <v>300</v>
      </c>
      <c r="Q4615" s="1">
        <v>765.8</v>
      </c>
      <c r="R4615" s="1337">
        <v>229740</v>
      </c>
      <c r="S4615" s="4">
        <v>-27465.4</v>
      </c>
      <c r="T4615" s="1">
        <v>758.71799999999996</v>
      </c>
      <c r="U4615" s="1337">
        <v>227615.4</v>
      </c>
      <c r="V4615" s="1">
        <v>3.4384999999999999</v>
      </c>
      <c r="W4615" s="1337">
        <v>1031.556</v>
      </c>
      <c r="X4615" s="1">
        <v>13</v>
      </c>
      <c r="Y4615" s="1">
        <v>140</v>
      </c>
      <c r="AA4615" s="1">
        <v>401</v>
      </c>
      <c r="AB4615" s="1337">
        <v>2124.6</v>
      </c>
    </row>
    <row r="4616" spans="1:28">
      <c r="A4616" s="1336" t="s">
        <v>2390</v>
      </c>
      <c r="B4616" s="2" t="s">
        <v>2430</v>
      </c>
      <c r="C4616" s="1" t="s">
        <v>2431</v>
      </c>
      <c r="D4616" s="1" t="s">
        <v>81</v>
      </c>
      <c r="E4616" s="1">
        <v>140578</v>
      </c>
      <c r="F4616" s="1336" t="s">
        <v>1846</v>
      </c>
      <c r="G4616" s="1" t="s">
        <v>32</v>
      </c>
      <c r="H4616" s="1">
        <v>418972</v>
      </c>
      <c r="I4616" s="3">
        <v>42530</v>
      </c>
      <c r="J4616" s="3">
        <v>42487</v>
      </c>
      <c r="K4616" s="3">
        <v>42517</v>
      </c>
      <c r="L4616" s="1">
        <v>222042</v>
      </c>
      <c r="M4616" s="3">
        <v>42528</v>
      </c>
      <c r="N4616" s="1" t="s">
        <v>42</v>
      </c>
      <c r="O4616" s="1">
        <v>21490</v>
      </c>
      <c r="P4616" s="1">
        <v>300</v>
      </c>
      <c r="Q4616" s="1">
        <v>765.8</v>
      </c>
      <c r="R4616" s="1337">
        <v>229740</v>
      </c>
      <c r="S4616" s="4">
        <v>-27465.4</v>
      </c>
      <c r="T4616" s="1">
        <v>758.71799999999996</v>
      </c>
      <c r="U4616" s="1337">
        <v>227615.4</v>
      </c>
      <c r="V4616" s="1">
        <v>3.4384999999999999</v>
      </c>
      <c r="W4616" s="1337">
        <v>1031.556</v>
      </c>
      <c r="X4616" s="1">
        <v>13</v>
      </c>
      <c r="Y4616" s="1">
        <v>140</v>
      </c>
      <c r="AA4616" s="1">
        <v>401</v>
      </c>
      <c r="AB4616" s="1337">
        <v>2124.6</v>
      </c>
    </row>
    <row r="4617" spans="1:28">
      <c r="A4617" s="1336" t="s">
        <v>2390</v>
      </c>
      <c r="B4617" s="2" t="s">
        <v>2430</v>
      </c>
      <c r="C4617" s="1" t="s">
        <v>2431</v>
      </c>
      <c r="D4617" s="1" t="s">
        <v>81</v>
      </c>
      <c r="E4617" s="1">
        <v>140578</v>
      </c>
      <c r="F4617" s="1336" t="s">
        <v>1846</v>
      </c>
      <c r="G4617" s="1" t="s">
        <v>32</v>
      </c>
      <c r="H4617" s="1">
        <v>418976</v>
      </c>
      <c r="I4617" s="3">
        <v>42530</v>
      </c>
      <c r="J4617" s="3">
        <v>42487</v>
      </c>
      <c r="K4617" s="3">
        <v>42517</v>
      </c>
      <c r="L4617" s="1">
        <v>222043</v>
      </c>
      <c r="M4617" s="3">
        <v>42528</v>
      </c>
      <c r="N4617" s="1" t="s">
        <v>42</v>
      </c>
      <c r="O4617" s="1">
        <v>21490</v>
      </c>
      <c r="P4617" s="1">
        <v>600</v>
      </c>
      <c r="Q4617" s="1">
        <v>765.8</v>
      </c>
      <c r="R4617" s="1337">
        <v>459480</v>
      </c>
      <c r="S4617" s="4">
        <v>-54930.8</v>
      </c>
      <c r="T4617" s="1">
        <v>758.71799999999996</v>
      </c>
      <c r="U4617" s="1337">
        <v>455230.8</v>
      </c>
      <c r="V4617" s="1">
        <v>3.4384999999999999</v>
      </c>
      <c r="W4617" s="1337">
        <v>2063.1120000000001</v>
      </c>
      <c r="X4617" s="1">
        <v>13</v>
      </c>
      <c r="Y4617" s="1">
        <v>140</v>
      </c>
      <c r="AA4617" s="1">
        <v>401</v>
      </c>
      <c r="AB4617" s="1337">
        <v>4249.2</v>
      </c>
    </row>
    <row r="4618" spans="1:28">
      <c r="A4618" s="1336" t="s">
        <v>2390</v>
      </c>
      <c r="B4618" s="2" t="s">
        <v>2430</v>
      </c>
      <c r="C4618" s="1" t="s">
        <v>2431</v>
      </c>
      <c r="D4618" s="1" t="s">
        <v>81</v>
      </c>
      <c r="E4618" s="1">
        <v>140578</v>
      </c>
      <c r="F4618" s="1336" t="s">
        <v>1846</v>
      </c>
      <c r="G4618" s="1" t="s">
        <v>32</v>
      </c>
      <c r="H4618" s="1">
        <v>418976</v>
      </c>
      <c r="I4618" s="3">
        <v>42530</v>
      </c>
      <c r="J4618" s="3">
        <v>42487</v>
      </c>
      <c r="K4618" s="3">
        <v>42517</v>
      </c>
      <c r="L4618" s="1">
        <v>222043</v>
      </c>
      <c r="M4618" s="3">
        <v>42528</v>
      </c>
      <c r="N4618" s="1" t="s">
        <v>42</v>
      </c>
      <c r="O4618" s="1">
        <v>21490</v>
      </c>
      <c r="P4618" s="1">
        <v>300</v>
      </c>
      <c r="Q4618" s="1">
        <v>765.8</v>
      </c>
      <c r="R4618" s="1337">
        <v>229740</v>
      </c>
      <c r="S4618" s="4">
        <v>-27465.4</v>
      </c>
      <c r="T4618" s="1">
        <v>758.71799999999996</v>
      </c>
      <c r="U4618" s="1337">
        <v>227615.4</v>
      </c>
      <c r="V4618" s="1">
        <v>3.4384999999999999</v>
      </c>
      <c r="W4618" s="1337">
        <v>1031.556</v>
      </c>
      <c r="X4618" s="1">
        <v>13</v>
      </c>
      <c r="Y4618" s="1">
        <v>140</v>
      </c>
      <c r="AA4618" s="1">
        <v>401</v>
      </c>
      <c r="AB4618" s="1337">
        <v>2124.6</v>
      </c>
    </row>
    <row r="4619" spans="1:28">
      <c r="A4619" s="1336" t="s">
        <v>2390</v>
      </c>
      <c r="B4619" s="2" t="s">
        <v>2430</v>
      </c>
      <c r="C4619" s="1" t="s">
        <v>2431</v>
      </c>
      <c r="D4619" s="1" t="s">
        <v>81</v>
      </c>
      <c r="E4619" s="1">
        <v>140578</v>
      </c>
      <c r="F4619" s="1336" t="s">
        <v>1846</v>
      </c>
      <c r="G4619" s="1" t="s">
        <v>32</v>
      </c>
      <c r="H4619" s="1">
        <v>419408</v>
      </c>
      <c r="I4619" s="3">
        <v>42534</v>
      </c>
      <c r="J4619" s="3">
        <v>42487</v>
      </c>
      <c r="K4619" s="3">
        <v>42517</v>
      </c>
      <c r="L4619" s="1">
        <v>222294</v>
      </c>
      <c r="M4619" s="3">
        <v>42532</v>
      </c>
      <c r="N4619" s="1" t="s">
        <v>42</v>
      </c>
      <c r="O4619" s="1">
        <v>21490</v>
      </c>
      <c r="P4619" s="1">
        <v>300</v>
      </c>
      <c r="Q4619" s="1">
        <v>765.8</v>
      </c>
      <c r="R4619" s="1337">
        <v>229740</v>
      </c>
      <c r="S4619" s="4">
        <v>-27465.4</v>
      </c>
      <c r="T4619" s="1">
        <v>758.71799999999996</v>
      </c>
      <c r="U4619" s="1337">
        <v>227615.4</v>
      </c>
      <c r="V4619" s="1">
        <v>3.4384999999999999</v>
      </c>
      <c r="W4619" s="1337">
        <v>1031.556</v>
      </c>
      <c r="X4619" s="1">
        <v>13</v>
      </c>
      <c r="Y4619" s="1">
        <v>140</v>
      </c>
      <c r="AA4619" s="1">
        <v>401</v>
      </c>
      <c r="AB4619" s="1337">
        <v>2124.6</v>
      </c>
    </row>
    <row r="4620" spans="1:28">
      <c r="A4620" s="1336" t="s">
        <v>2390</v>
      </c>
      <c r="B4620" s="2" t="s">
        <v>2430</v>
      </c>
      <c r="C4620" s="1" t="s">
        <v>2431</v>
      </c>
      <c r="D4620" s="1" t="s">
        <v>81</v>
      </c>
      <c r="E4620" s="1">
        <v>140578</v>
      </c>
      <c r="F4620" s="1336" t="s">
        <v>1846</v>
      </c>
      <c r="G4620" s="1" t="s">
        <v>32</v>
      </c>
      <c r="H4620" s="1">
        <v>419408</v>
      </c>
      <c r="I4620" s="3">
        <v>42534</v>
      </c>
      <c r="J4620" s="3">
        <v>42487</v>
      </c>
      <c r="K4620" s="3">
        <v>42517</v>
      </c>
      <c r="L4620" s="1">
        <v>222294</v>
      </c>
      <c r="M4620" s="3">
        <v>42532</v>
      </c>
      <c r="N4620" s="1" t="s">
        <v>42</v>
      </c>
      <c r="O4620" s="1">
        <v>21490</v>
      </c>
      <c r="P4620" s="1">
        <v>300</v>
      </c>
      <c r="Q4620" s="1">
        <v>765.8</v>
      </c>
      <c r="R4620" s="1337">
        <v>229740</v>
      </c>
      <c r="S4620" s="4">
        <v>-27465.4</v>
      </c>
      <c r="T4620" s="1">
        <v>758.71799999999996</v>
      </c>
      <c r="U4620" s="1337">
        <v>227615.4</v>
      </c>
      <c r="V4620" s="1">
        <v>3.4384999999999999</v>
      </c>
      <c r="W4620" s="1337">
        <v>1031.556</v>
      </c>
      <c r="X4620" s="1">
        <v>13</v>
      </c>
      <c r="Y4620" s="1">
        <v>140</v>
      </c>
      <c r="AA4620" s="1">
        <v>401</v>
      </c>
      <c r="AB4620" s="1337">
        <v>2124.6</v>
      </c>
    </row>
    <row r="4621" spans="1:28">
      <c r="A4621" s="1336" t="s">
        <v>2390</v>
      </c>
      <c r="B4621" s="2" t="s">
        <v>2430</v>
      </c>
      <c r="C4621" s="1" t="s">
        <v>2431</v>
      </c>
      <c r="D4621" s="1" t="s">
        <v>81</v>
      </c>
      <c r="E4621" s="1">
        <v>140578</v>
      </c>
      <c r="F4621" s="1336" t="s">
        <v>1846</v>
      </c>
      <c r="G4621" s="1" t="s">
        <v>32</v>
      </c>
      <c r="H4621" s="1">
        <v>419411</v>
      </c>
      <c r="I4621" s="3">
        <v>42534</v>
      </c>
      <c r="J4621" s="3">
        <v>42487</v>
      </c>
      <c r="K4621" s="3">
        <v>42517</v>
      </c>
      <c r="L4621" s="1">
        <v>222295</v>
      </c>
      <c r="M4621" s="3">
        <v>42532</v>
      </c>
      <c r="N4621" s="1" t="s">
        <v>42</v>
      </c>
      <c r="O4621" s="1">
        <v>21490</v>
      </c>
      <c r="P4621" s="1">
        <v>300</v>
      </c>
      <c r="Q4621" s="1">
        <v>765.8</v>
      </c>
      <c r="R4621" s="1337">
        <v>229740</v>
      </c>
      <c r="S4621" s="4">
        <v>-27465.4</v>
      </c>
      <c r="T4621" s="1">
        <v>758.71799999999996</v>
      </c>
      <c r="U4621" s="1337">
        <v>227615.4</v>
      </c>
      <c r="V4621" s="1">
        <v>3.4384999999999999</v>
      </c>
      <c r="W4621" s="1337">
        <v>1031.556</v>
      </c>
      <c r="X4621" s="1">
        <v>13</v>
      </c>
      <c r="Y4621" s="1">
        <v>140</v>
      </c>
      <c r="AA4621" s="1">
        <v>401</v>
      </c>
      <c r="AB4621" s="1337">
        <v>2124.6</v>
      </c>
    </row>
    <row r="4622" spans="1:28">
      <c r="A4622" s="1336" t="s">
        <v>2390</v>
      </c>
      <c r="B4622" s="2" t="s">
        <v>2430</v>
      </c>
      <c r="C4622" s="1" t="s">
        <v>2431</v>
      </c>
      <c r="D4622" s="1" t="s">
        <v>81</v>
      </c>
      <c r="E4622" s="1">
        <v>140578</v>
      </c>
      <c r="F4622" s="1336" t="s">
        <v>1846</v>
      </c>
      <c r="G4622" s="1" t="s">
        <v>32</v>
      </c>
      <c r="H4622" s="1">
        <v>419411</v>
      </c>
      <c r="I4622" s="3">
        <v>42534</v>
      </c>
      <c r="J4622" s="3">
        <v>42487</v>
      </c>
      <c r="K4622" s="3">
        <v>42517</v>
      </c>
      <c r="L4622" s="1">
        <v>222295</v>
      </c>
      <c r="M4622" s="3">
        <v>42532</v>
      </c>
      <c r="N4622" s="1" t="s">
        <v>42</v>
      </c>
      <c r="O4622" s="1">
        <v>21490</v>
      </c>
      <c r="P4622" s="1">
        <v>600</v>
      </c>
      <c r="Q4622" s="1">
        <v>765.8</v>
      </c>
      <c r="R4622" s="1337">
        <v>459480</v>
      </c>
      <c r="S4622" s="4">
        <v>-54930.8</v>
      </c>
      <c r="T4622" s="1">
        <v>758.71799999999996</v>
      </c>
      <c r="U4622" s="1337">
        <v>455230.8</v>
      </c>
      <c r="V4622" s="1">
        <v>3.4384999999999999</v>
      </c>
      <c r="W4622" s="1337">
        <v>2063.1120000000001</v>
      </c>
      <c r="X4622" s="1">
        <v>13</v>
      </c>
      <c r="Y4622" s="1">
        <v>140</v>
      </c>
      <c r="AA4622" s="1">
        <v>401</v>
      </c>
      <c r="AB4622" s="1337">
        <v>4249.2</v>
      </c>
    </row>
    <row r="4623" spans="1:28">
      <c r="A4623" s="1336" t="s">
        <v>2390</v>
      </c>
      <c r="B4623" s="2" t="s">
        <v>2432</v>
      </c>
      <c r="C4623" s="1" t="s">
        <v>2431</v>
      </c>
      <c r="D4623" s="1" t="s">
        <v>1889</v>
      </c>
      <c r="E4623" s="1">
        <v>140578</v>
      </c>
      <c r="F4623" s="1336" t="s">
        <v>1846</v>
      </c>
      <c r="G4623" s="1" t="s">
        <v>32</v>
      </c>
      <c r="H4623" s="1">
        <v>419402</v>
      </c>
      <c r="I4623" s="3">
        <v>42534</v>
      </c>
      <c r="J4623" s="3">
        <v>42487</v>
      </c>
      <c r="K4623" s="3">
        <v>42517</v>
      </c>
      <c r="L4623" s="1">
        <v>222293</v>
      </c>
      <c r="M4623" s="3">
        <v>42532</v>
      </c>
      <c r="N4623" s="1" t="s">
        <v>42</v>
      </c>
      <c r="O4623" s="1">
        <v>21490</v>
      </c>
      <c r="P4623" s="1">
        <v>450</v>
      </c>
      <c r="Q4623" s="1">
        <v>765.8</v>
      </c>
      <c r="R4623" s="1337">
        <v>344610</v>
      </c>
      <c r="S4623" s="4">
        <v>-41198.1</v>
      </c>
      <c r="T4623" s="1">
        <v>758.71799999999996</v>
      </c>
      <c r="U4623" s="1337">
        <v>341423.1</v>
      </c>
      <c r="V4623" s="1">
        <v>3.4384999999999999</v>
      </c>
      <c r="W4623" s="1337">
        <v>1547.3340000000001</v>
      </c>
      <c r="X4623" s="1">
        <v>13</v>
      </c>
      <c r="Y4623" s="1">
        <v>140</v>
      </c>
      <c r="AA4623" s="1">
        <v>401</v>
      </c>
      <c r="AB4623" s="1337">
        <v>3186.9</v>
      </c>
    </row>
    <row r="4624" spans="1:28">
      <c r="A4624" s="1336" t="s">
        <v>2390</v>
      </c>
      <c r="B4624" s="2" t="s">
        <v>2432</v>
      </c>
      <c r="C4624" s="1" t="s">
        <v>2431</v>
      </c>
      <c r="D4624" s="1" t="s">
        <v>1889</v>
      </c>
      <c r="E4624" s="1">
        <v>140578</v>
      </c>
      <c r="F4624" s="1336" t="s">
        <v>1846</v>
      </c>
      <c r="G4624" s="1" t="s">
        <v>32</v>
      </c>
      <c r="H4624" s="1">
        <v>419402</v>
      </c>
      <c r="I4624" s="3">
        <v>42534</v>
      </c>
      <c r="J4624" s="3">
        <v>42487</v>
      </c>
      <c r="K4624" s="3">
        <v>42517</v>
      </c>
      <c r="L4624" s="1">
        <v>222293</v>
      </c>
      <c r="M4624" s="3">
        <v>42532</v>
      </c>
      <c r="N4624" s="1" t="s">
        <v>42</v>
      </c>
      <c r="O4624" s="1">
        <v>21490</v>
      </c>
      <c r="P4624" s="1">
        <v>450</v>
      </c>
      <c r="Q4624" s="1">
        <v>765.8</v>
      </c>
      <c r="R4624" s="1337">
        <v>344610</v>
      </c>
      <c r="S4624" s="4">
        <v>-41198.1</v>
      </c>
      <c r="T4624" s="1">
        <v>758.71799999999996</v>
      </c>
      <c r="U4624" s="1337">
        <v>341423.1</v>
      </c>
      <c r="V4624" s="1">
        <v>3.4384999999999999</v>
      </c>
      <c r="W4624" s="1337">
        <v>1547.3340000000001</v>
      </c>
      <c r="X4624" s="1">
        <v>13</v>
      </c>
      <c r="Y4624" s="1">
        <v>140</v>
      </c>
      <c r="AA4624" s="1">
        <v>401</v>
      </c>
      <c r="AB4624" s="1337">
        <v>3186.9</v>
      </c>
    </row>
    <row r="4625" spans="1:28">
      <c r="A4625" s="1336" t="s">
        <v>2390</v>
      </c>
      <c r="B4625" s="2" t="s">
        <v>2432</v>
      </c>
      <c r="C4625" s="1" t="s">
        <v>2431</v>
      </c>
      <c r="D4625" s="1" t="s">
        <v>1889</v>
      </c>
      <c r="E4625" s="1">
        <v>140578</v>
      </c>
      <c r="F4625" s="1336" t="s">
        <v>1846</v>
      </c>
      <c r="G4625" s="1" t="s">
        <v>32</v>
      </c>
      <c r="H4625" s="1">
        <v>419414</v>
      </c>
      <c r="I4625" s="3">
        <v>42534</v>
      </c>
      <c r="J4625" s="3">
        <v>42487</v>
      </c>
      <c r="K4625" s="3">
        <v>42517</v>
      </c>
      <c r="L4625" s="1">
        <v>222296</v>
      </c>
      <c r="M4625" s="3">
        <v>42532</v>
      </c>
      <c r="N4625" s="1" t="s">
        <v>42</v>
      </c>
      <c r="O4625" s="1">
        <v>21490</v>
      </c>
      <c r="P4625" s="1">
        <v>450</v>
      </c>
      <c r="Q4625" s="1">
        <v>765.8</v>
      </c>
      <c r="R4625" s="1337">
        <v>344610</v>
      </c>
      <c r="S4625" s="4">
        <v>-41198.1</v>
      </c>
      <c r="T4625" s="1">
        <v>758.71799999999996</v>
      </c>
      <c r="U4625" s="1337">
        <v>341423.1</v>
      </c>
      <c r="V4625" s="1">
        <v>3.4384999999999999</v>
      </c>
      <c r="W4625" s="1337">
        <v>1547.3340000000001</v>
      </c>
      <c r="X4625" s="1">
        <v>13</v>
      </c>
      <c r="Y4625" s="1">
        <v>140</v>
      </c>
      <c r="AA4625" s="1">
        <v>401</v>
      </c>
      <c r="AB4625" s="1337">
        <v>3186.9</v>
      </c>
    </row>
    <row r="4626" spans="1:28">
      <c r="A4626" s="1336" t="s">
        <v>2390</v>
      </c>
      <c r="B4626" s="2" t="s">
        <v>2433</v>
      </c>
      <c r="C4626" s="1" t="s">
        <v>2434</v>
      </c>
      <c r="D4626" s="1" t="s">
        <v>1977</v>
      </c>
      <c r="E4626" s="1">
        <v>140578</v>
      </c>
      <c r="F4626" s="1336" t="s">
        <v>1846</v>
      </c>
      <c r="G4626" s="1" t="s">
        <v>32</v>
      </c>
      <c r="H4626" s="1">
        <v>418967</v>
      </c>
      <c r="I4626" s="3">
        <v>42530</v>
      </c>
      <c r="J4626" s="3">
        <v>42487</v>
      </c>
      <c r="K4626" s="3">
        <v>42517</v>
      </c>
      <c r="L4626" s="1">
        <v>222039</v>
      </c>
      <c r="M4626" s="3">
        <v>42528</v>
      </c>
      <c r="N4626" s="1" t="s">
        <v>42</v>
      </c>
      <c r="O4626" s="1">
        <v>21490</v>
      </c>
      <c r="P4626" s="1">
        <v>1350</v>
      </c>
      <c r="Q4626" s="1">
        <v>384.6</v>
      </c>
      <c r="R4626" s="1337">
        <v>519210</v>
      </c>
      <c r="S4626" s="4">
        <v>-63410.49</v>
      </c>
      <c r="T4626" s="1">
        <v>381.92099999999999</v>
      </c>
      <c r="U4626" s="1337">
        <v>515593.35</v>
      </c>
      <c r="V4626" s="1">
        <v>1.2407999999999999</v>
      </c>
      <c r="W4626" s="1337">
        <v>1675.08</v>
      </c>
      <c r="X4626" s="1">
        <v>13</v>
      </c>
      <c r="Y4626" s="1">
        <v>140</v>
      </c>
      <c r="AA4626" s="1">
        <v>401</v>
      </c>
      <c r="AB4626" s="1337">
        <v>3616.65</v>
      </c>
    </row>
    <row r="4627" spans="1:28">
      <c r="A4627" s="1336" t="s">
        <v>2390</v>
      </c>
      <c r="B4627" s="2" t="s">
        <v>2435</v>
      </c>
      <c r="C4627" s="1" t="s">
        <v>2436</v>
      </c>
      <c r="D4627" s="1" t="s">
        <v>1859</v>
      </c>
      <c r="E4627" s="1">
        <v>140578</v>
      </c>
      <c r="F4627" s="1336" t="s">
        <v>1846</v>
      </c>
      <c r="G4627" s="1" t="s">
        <v>32</v>
      </c>
      <c r="H4627" s="1">
        <v>418740</v>
      </c>
      <c r="I4627" s="3">
        <v>42528</v>
      </c>
      <c r="J4627" s="3">
        <v>42487</v>
      </c>
      <c r="K4627" s="3">
        <v>42517</v>
      </c>
      <c r="L4627" s="1">
        <v>221834</v>
      </c>
      <c r="M4627" s="3">
        <v>42526</v>
      </c>
      <c r="N4627" s="1" t="s">
        <v>42</v>
      </c>
      <c r="O4627" s="1">
        <v>21492</v>
      </c>
      <c r="P4627" s="1">
        <v>330</v>
      </c>
      <c r="Q4627" s="1">
        <v>482.8</v>
      </c>
      <c r="R4627" s="1337">
        <v>159324</v>
      </c>
      <c r="S4627" s="4">
        <v>-19767.560000000001</v>
      </c>
      <c r="T4627" s="1">
        <v>480.267</v>
      </c>
      <c r="U4627" s="1337">
        <v>158488.10999999999</v>
      </c>
      <c r="V4627" s="1">
        <v>1.6283000000000001</v>
      </c>
      <c r="W4627" s="1336">
        <v>537.32579999999996</v>
      </c>
      <c r="X4627" s="1">
        <v>13</v>
      </c>
      <c r="Y4627" s="1">
        <v>140</v>
      </c>
      <c r="AA4627" s="1">
        <v>401</v>
      </c>
      <c r="AB4627" s="1336">
        <v>835.89</v>
      </c>
    </row>
    <row r="4628" spans="1:28">
      <c r="A4628" s="1336" t="s">
        <v>2390</v>
      </c>
      <c r="B4628" s="2" t="s">
        <v>2437</v>
      </c>
      <c r="C4628" s="1" t="s">
        <v>2436</v>
      </c>
      <c r="D4628" s="1" t="s">
        <v>76</v>
      </c>
      <c r="E4628" s="1">
        <v>140578</v>
      </c>
      <c r="F4628" s="1336" t="s">
        <v>1846</v>
      </c>
      <c r="G4628" s="1" t="s">
        <v>32</v>
      </c>
      <c r="H4628" s="1">
        <v>418969</v>
      </c>
      <c r="I4628" s="3">
        <v>42530</v>
      </c>
      <c r="J4628" s="3">
        <v>42487</v>
      </c>
      <c r="K4628" s="3">
        <v>42517</v>
      </c>
      <c r="L4628" s="1">
        <v>222038</v>
      </c>
      <c r="M4628" s="3">
        <v>42528</v>
      </c>
      <c r="N4628" s="1" t="s">
        <v>42</v>
      </c>
      <c r="O4628" s="1">
        <v>21492</v>
      </c>
      <c r="P4628" s="1">
        <v>1000</v>
      </c>
      <c r="Q4628" s="1">
        <v>482.8</v>
      </c>
      <c r="R4628" s="1337">
        <v>482800</v>
      </c>
      <c r="S4628" s="4">
        <v>-59901.71</v>
      </c>
      <c r="T4628" s="1">
        <v>480.267</v>
      </c>
      <c r="U4628" s="1337">
        <v>480267</v>
      </c>
      <c r="V4628" s="1">
        <v>1.6283000000000001</v>
      </c>
      <c r="W4628" s="1337">
        <v>1628.26</v>
      </c>
      <c r="X4628" s="1">
        <v>13</v>
      </c>
      <c r="Y4628" s="1">
        <v>140</v>
      </c>
      <c r="AA4628" s="1">
        <v>401</v>
      </c>
      <c r="AB4628" s="1337">
        <v>2533</v>
      </c>
    </row>
    <row r="4629" spans="1:28">
      <c r="A4629" s="1336" t="s">
        <v>2390</v>
      </c>
      <c r="B4629" s="2" t="s">
        <v>2437</v>
      </c>
      <c r="C4629" s="1" t="s">
        <v>2436</v>
      </c>
      <c r="D4629" s="1" t="s">
        <v>76</v>
      </c>
      <c r="E4629" s="1">
        <v>140578</v>
      </c>
      <c r="F4629" s="1336" t="s">
        <v>1846</v>
      </c>
      <c r="G4629" s="1" t="s">
        <v>32</v>
      </c>
      <c r="H4629" s="1">
        <v>418974</v>
      </c>
      <c r="I4629" s="3">
        <v>42530</v>
      </c>
      <c r="J4629" s="3">
        <v>42487</v>
      </c>
      <c r="K4629" s="3">
        <v>42517</v>
      </c>
      <c r="L4629" s="1">
        <v>222040</v>
      </c>
      <c r="M4629" s="3">
        <v>42528</v>
      </c>
      <c r="N4629" s="1" t="s">
        <v>42</v>
      </c>
      <c r="O4629" s="1">
        <v>21492</v>
      </c>
      <c r="P4629" s="1">
        <v>1000</v>
      </c>
      <c r="Q4629" s="1">
        <v>482.8</v>
      </c>
      <c r="R4629" s="1337">
        <v>482800</v>
      </c>
      <c r="S4629" s="4">
        <v>-59901.71</v>
      </c>
      <c r="T4629" s="1">
        <v>480.267</v>
      </c>
      <c r="U4629" s="1337">
        <v>480267</v>
      </c>
      <c r="V4629" s="1">
        <v>1.6283000000000001</v>
      </c>
      <c r="W4629" s="1337">
        <v>1628.26</v>
      </c>
      <c r="X4629" s="1">
        <v>13</v>
      </c>
      <c r="Y4629" s="1">
        <v>140</v>
      </c>
      <c r="AA4629" s="1">
        <v>401</v>
      </c>
      <c r="AB4629" s="1337">
        <v>2533</v>
      </c>
    </row>
    <row r="4630" spans="1:28">
      <c r="A4630" s="1336" t="s">
        <v>2390</v>
      </c>
      <c r="B4630" s="2" t="s">
        <v>2437</v>
      </c>
      <c r="C4630" s="1" t="s">
        <v>2436</v>
      </c>
      <c r="D4630" s="1" t="s">
        <v>76</v>
      </c>
      <c r="E4630" s="1">
        <v>140578</v>
      </c>
      <c r="F4630" s="1336" t="s">
        <v>1846</v>
      </c>
      <c r="G4630" s="1" t="s">
        <v>32</v>
      </c>
      <c r="H4630" s="1">
        <v>418978</v>
      </c>
      <c r="I4630" s="3">
        <v>42530</v>
      </c>
      <c r="J4630" s="3">
        <v>42487</v>
      </c>
      <c r="K4630" s="3">
        <v>42517</v>
      </c>
      <c r="L4630" s="1">
        <v>222041</v>
      </c>
      <c r="M4630" s="3">
        <v>42528</v>
      </c>
      <c r="N4630" s="1" t="s">
        <v>42</v>
      </c>
      <c r="O4630" s="1">
        <v>21492</v>
      </c>
      <c r="P4630" s="1">
        <v>1000</v>
      </c>
      <c r="Q4630" s="1">
        <v>482.8</v>
      </c>
      <c r="R4630" s="1337">
        <v>482800</v>
      </c>
      <c r="S4630" s="4">
        <v>-59901.71</v>
      </c>
      <c r="T4630" s="1">
        <v>480.267</v>
      </c>
      <c r="U4630" s="1337">
        <v>480267</v>
      </c>
      <c r="V4630" s="1">
        <v>1.6283000000000001</v>
      </c>
      <c r="W4630" s="1337">
        <v>1628.26</v>
      </c>
      <c r="X4630" s="1">
        <v>13</v>
      </c>
      <c r="Y4630" s="1">
        <v>140</v>
      </c>
      <c r="AA4630" s="1">
        <v>401</v>
      </c>
      <c r="AB4630" s="1337">
        <v>2533</v>
      </c>
    </row>
    <row r="4631" spans="1:28">
      <c r="A4631" s="1336" t="s">
        <v>2390</v>
      </c>
      <c r="B4631" s="2" t="s">
        <v>2438</v>
      </c>
      <c r="C4631" s="1" t="s">
        <v>2439</v>
      </c>
      <c r="D4631" s="1" t="s">
        <v>2440</v>
      </c>
      <c r="E4631" s="1">
        <v>140008</v>
      </c>
      <c r="F4631" s="1336" t="s">
        <v>123</v>
      </c>
      <c r="G4631" s="1" t="s">
        <v>32</v>
      </c>
      <c r="H4631" s="1">
        <v>418534</v>
      </c>
      <c r="I4631" s="3">
        <v>42527</v>
      </c>
      <c r="J4631" s="3">
        <v>42489</v>
      </c>
      <c r="K4631" s="3">
        <v>42515</v>
      </c>
      <c r="L4631" s="1">
        <v>221780</v>
      </c>
      <c r="M4631" s="3">
        <v>42526</v>
      </c>
      <c r="N4631" s="1" t="s">
        <v>89</v>
      </c>
      <c r="O4631" s="1">
        <v>115637</v>
      </c>
      <c r="P4631" s="1">
        <v>1050</v>
      </c>
      <c r="Q4631" s="4">
        <v>1100.8499999999999</v>
      </c>
      <c r="R4631" s="1337">
        <v>1155892.5</v>
      </c>
      <c r="S4631" s="4">
        <v>-41004.800000000003</v>
      </c>
      <c r="T4631" s="4">
        <v>1008.763</v>
      </c>
      <c r="U4631" s="1337">
        <v>1059201.1499999999</v>
      </c>
      <c r="V4631" s="1">
        <v>3.9258999999999999</v>
      </c>
      <c r="W4631" s="1337">
        <v>4122.1634999999997</v>
      </c>
      <c r="X4631" s="1">
        <v>13</v>
      </c>
      <c r="Y4631" s="1">
        <v>141</v>
      </c>
      <c r="AA4631" s="1">
        <v>401</v>
      </c>
      <c r="AB4631" s="1337">
        <v>96691.35</v>
      </c>
    </row>
    <row r="4632" spans="1:28">
      <c r="A4632" s="1336" t="s">
        <v>2390</v>
      </c>
      <c r="B4632" s="2" t="s">
        <v>2441</v>
      </c>
      <c r="C4632" s="1" t="s">
        <v>2442</v>
      </c>
      <c r="D4632" s="1" t="s">
        <v>394</v>
      </c>
      <c r="E4632" s="1">
        <v>130140</v>
      </c>
      <c r="F4632" s="1336" t="s">
        <v>222</v>
      </c>
      <c r="G4632" s="1" t="s">
        <v>32</v>
      </c>
      <c r="H4632" s="1">
        <v>420223</v>
      </c>
      <c r="I4632" s="3">
        <v>42539</v>
      </c>
      <c r="J4632" s="3">
        <v>42520</v>
      </c>
      <c r="K4632" s="3">
        <v>42541</v>
      </c>
      <c r="L4632" s="1">
        <v>222819</v>
      </c>
      <c r="M4632" s="3">
        <v>42538</v>
      </c>
      <c r="N4632" s="1" t="s">
        <v>89</v>
      </c>
      <c r="O4632" s="1">
        <v>116583</v>
      </c>
      <c r="P4632" s="1">
        <v>1200</v>
      </c>
      <c r="Q4632" s="1">
        <v>443.94</v>
      </c>
      <c r="R4632" s="1337">
        <v>532728</v>
      </c>
      <c r="S4632" s="4">
        <v>-40465.4</v>
      </c>
      <c r="T4632" s="1">
        <v>422.709</v>
      </c>
      <c r="U4632" s="1337">
        <v>507250.8</v>
      </c>
      <c r="V4632" s="1">
        <v>1.6283000000000001</v>
      </c>
      <c r="W4632" s="1337">
        <v>1953.912</v>
      </c>
      <c r="X4632" s="1">
        <v>13</v>
      </c>
      <c r="Y4632" s="1">
        <v>130</v>
      </c>
      <c r="AA4632" s="1">
        <v>401</v>
      </c>
      <c r="AB4632" s="1337">
        <v>25477.200000000001</v>
      </c>
    </row>
    <row r="4633" spans="1:28">
      <c r="A4633" s="1336" t="s">
        <v>2390</v>
      </c>
      <c r="B4633" s="2" t="s">
        <v>2441</v>
      </c>
      <c r="C4633" s="1" t="s">
        <v>2442</v>
      </c>
      <c r="D4633" s="1" t="s">
        <v>394</v>
      </c>
      <c r="E4633" s="1">
        <v>130140</v>
      </c>
      <c r="F4633" s="1336" t="s">
        <v>222</v>
      </c>
      <c r="G4633" s="1" t="s">
        <v>32</v>
      </c>
      <c r="H4633" s="1">
        <v>420232</v>
      </c>
      <c r="I4633" s="3">
        <v>42539</v>
      </c>
      <c r="J4633" s="3">
        <v>42520</v>
      </c>
      <c r="K4633" s="3">
        <v>42541</v>
      </c>
      <c r="L4633" s="1">
        <v>222821</v>
      </c>
      <c r="M4633" s="3">
        <v>42538</v>
      </c>
      <c r="N4633" s="1" t="s">
        <v>89</v>
      </c>
      <c r="O4633" s="1">
        <v>116583</v>
      </c>
      <c r="P4633" s="1">
        <v>1200</v>
      </c>
      <c r="Q4633" s="1">
        <v>443.94</v>
      </c>
      <c r="R4633" s="1337">
        <v>532728</v>
      </c>
      <c r="S4633" s="4">
        <v>-40465.4</v>
      </c>
      <c r="T4633" s="1">
        <v>422.709</v>
      </c>
      <c r="U4633" s="1337">
        <v>507250.8</v>
      </c>
      <c r="V4633" s="1">
        <v>1.6283000000000001</v>
      </c>
      <c r="W4633" s="1337">
        <v>1953.912</v>
      </c>
      <c r="X4633" s="1">
        <v>13</v>
      </c>
      <c r="Y4633" s="1">
        <v>130</v>
      </c>
      <c r="AA4633" s="1">
        <v>401</v>
      </c>
      <c r="AB4633" s="1337">
        <v>25477.200000000001</v>
      </c>
    </row>
    <row r="4634" spans="1:28">
      <c r="A4634" s="1336" t="s">
        <v>2390</v>
      </c>
      <c r="B4634" s="2" t="s">
        <v>2443</v>
      </c>
      <c r="C4634" s="1" t="s">
        <v>2444</v>
      </c>
      <c r="D4634" s="1" t="s">
        <v>2322</v>
      </c>
      <c r="E4634" s="1">
        <v>140008</v>
      </c>
      <c r="F4634" s="1336" t="s">
        <v>123</v>
      </c>
      <c r="G4634" s="1" t="s">
        <v>32</v>
      </c>
      <c r="H4634" s="1">
        <v>418499</v>
      </c>
      <c r="I4634" s="3">
        <v>42527</v>
      </c>
      <c r="J4634" s="3">
        <v>42489</v>
      </c>
      <c r="K4634" s="3">
        <v>42515</v>
      </c>
      <c r="L4634" s="1">
        <v>221775</v>
      </c>
      <c r="M4634" s="3">
        <v>42526</v>
      </c>
      <c r="N4634" s="1" t="s">
        <v>89</v>
      </c>
      <c r="O4634" s="1">
        <v>115637</v>
      </c>
      <c r="P4634" s="1">
        <v>730</v>
      </c>
      <c r="Q4634" s="4">
        <v>2074.6</v>
      </c>
      <c r="R4634" s="1337">
        <v>1514458</v>
      </c>
      <c r="S4634" s="4">
        <v>-104778.63</v>
      </c>
      <c r="T4634" s="4">
        <v>1962.9490000000001</v>
      </c>
      <c r="U4634" s="1337">
        <v>1432952.77</v>
      </c>
      <c r="V4634" s="1">
        <v>8.1105</v>
      </c>
      <c r="W4634" s="1337">
        <v>5920.6868999999997</v>
      </c>
      <c r="X4634" s="1">
        <v>13</v>
      </c>
      <c r="Y4634" s="1">
        <v>141</v>
      </c>
      <c r="AA4634" s="1">
        <v>401</v>
      </c>
      <c r="AB4634" s="1337">
        <v>81505.23</v>
      </c>
    </row>
    <row r="4635" spans="1:28">
      <c r="A4635" s="1336" t="s">
        <v>2390</v>
      </c>
      <c r="B4635" s="2" t="s">
        <v>2445</v>
      </c>
      <c r="C4635" s="1" t="s">
        <v>2446</v>
      </c>
      <c r="D4635" s="1" t="s">
        <v>1168</v>
      </c>
      <c r="E4635" s="1">
        <v>140083</v>
      </c>
      <c r="F4635" s="1336" t="s">
        <v>117</v>
      </c>
      <c r="G4635" s="1" t="s">
        <v>32</v>
      </c>
      <c r="H4635" s="1">
        <v>420947</v>
      </c>
      <c r="I4635" s="3">
        <v>42545</v>
      </c>
      <c r="J4635" s="3">
        <v>42513</v>
      </c>
      <c r="K4635" s="3">
        <v>42545</v>
      </c>
      <c r="L4635" s="1">
        <v>223149</v>
      </c>
      <c r="M4635" s="3">
        <v>42545</v>
      </c>
      <c r="N4635" s="1" t="s">
        <v>89</v>
      </c>
      <c r="O4635" s="1">
        <v>116337</v>
      </c>
      <c r="P4635" s="1">
        <v>250</v>
      </c>
      <c r="Q4635" s="1">
        <v>242.31</v>
      </c>
      <c r="R4635" s="1337">
        <v>60577.5</v>
      </c>
      <c r="S4635" s="4">
        <v>-4794.9799999999996</v>
      </c>
      <c r="T4635" s="1">
        <v>231.40700000000001</v>
      </c>
      <c r="U4635" s="1337">
        <v>57851.75</v>
      </c>
      <c r="V4635" s="1">
        <v>0.82509999999999994</v>
      </c>
      <c r="W4635" s="1336">
        <v>206.27500000000001</v>
      </c>
      <c r="X4635" s="1">
        <v>13</v>
      </c>
      <c r="Y4635" s="1">
        <v>141</v>
      </c>
      <c r="AA4635" s="1">
        <v>401</v>
      </c>
      <c r="AB4635" s="1337">
        <v>2725.75</v>
      </c>
    </row>
    <row r="4636" spans="1:28">
      <c r="A4636" s="1336" t="s">
        <v>2390</v>
      </c>
      <c r="B4636" s="2" t="s">
        <v>2447</v>
      </c>
      <c r="C4636" s="1" t="s">
        <v>2448</v>
      </c>
      <c r="D4636" s="1" t="s">
        <v>2422</v>
      </c>
      <c r="E4636" s="1">
        <v>130140</v>
      </c>
      <c r="F4636" s="1336" t="s">
        <v>222</v>
      </c>
      <c r="G4636" s="1" t="s">
        <v>32</v>
      </c>
      <c r="H4636" s="1">
        <v>420222</v>
      </c>
      <c r="I4636" s="3">
        <v>42539</v>
      </c>
      <c r="J4636" s="3">
        <v>42520</v>
      </c>
      <c r="K4636" s="3">
        <v>42541</v>
      </c>
      <c r="L4636" s="1">
        <v>222820</v>
      </c>
      <c r="M4636" s="3">
        <v>42538</v>
      </c>
      <c r="N4636" s="1" t="s">
        <v>89</v>
      </c>
      <c r="O4636" s="1">
        <v>116582</v>
      </c>
      <c r="P4636" s="1">
        <v>550</v>
      </c>
      <c r="Q4636" s="4">
        <v>1050.42</v>
      </c>
      <c r="R4636" s="1337">
        <v>577731</v>
      </c>
      <c r="S4636" s="4">
        <v>-28389.360000000001</v>
      </c>
      <c r="T4636" s="1">
        <v>975.25400000000002</v>
      </c>
      <c r="U4636" s="1337">
        <v>536389.69999999995</v>
      </c>
      <c r="V4636" s="1">
        <v>3.1821999999999999</v>
      </c>
      <c r="W4636" s="1337">
        <v>1750.1824999999999</v>
      </c>
      <c r="X4636" s="1">
        <v>13</v>
      </c>
      <c r="Y4636" s="1">
        <v>130</v>
      </c>
      <c r="AA4636" s="1">
        <v>401</v>
      </c>
      <c r="AB4636" s="1337">
        <v>41341.300000000003</v>
      </c>
    </row>
    <row r="4637" spans="1:28">
      <c r="A4637" s="1336" t="s">
        <v>2390</v>
      </c>
      <c r="B4637" s="2" t="s">
        <v>2449</v>
      </c>
      <c r="C4637" s="1" t="s">
        <v>2450</v>
      </c>
      <c r="D4637" s="1" t="s">
        <v>65</v>
      </c>
      <c r="E4637" s="1">
        <v>130013</v>
      </c>
      <c r="F4637" s="1336" t="s">
        <v>221</v>
      </c>
      <c r="G4637" s="1" t="s">
        <v>32</v>
      </c>
      <c r="H4637" s="1">
        <v>419152</v>
      </c>
      <c r="I4637" s="3">
        <v>42531</v>
      </c>
      <c r="J4637" s="3">
        <v>42509</v>
      </c>
      <c r="K4637" s="3">
        <v>42539</v>
      </c>
      <c r="L4637" s="1">
        <v>222203</v>
      </c>
      <c r="M4637" s="3">
        <v>42530</v>
      </c>
      <c r="N4637" s="1" t="s">
        <v>89</v>
      </c>
      <c r="O4637" s="1">
        <v>116288</v>
      </c>
      <c r="P4637" s="1">
        <v>1000</v>
      </c>
      <c r="Q4637" s="1">
        <v>725.01</v>
      </c>
      <c r="R4637" s="1337">
        <v>725010</v>
      </c>
      <c r="S4637" s="4">
        <v>-36961.43</v>
      </c>
      <c r="T4637" s="1">
        <v>674.31100000000004</v>
      </c>
      <c r="U4637" s="1337">
        <v>674311</v>
      </c>
      <c r="V4637" s="1">
        <v>2.6901000000000002</v>
      </c>
      <c r="W4637" s="1337">
        <v>2690.06</v>
      </c>
      <c r="X4637" s="1">
        <v>13</v>
      </c>
      <c r="Y4637" s="1">
        <v>130</v>
      </c>
      <c r="AA4637" s="1">
        <v>401</v>
      </c>
      <c r="AB4637" s="1337">
        <v>50699</v>
      </c>
    </row>
    <row r="4638" spans="1:28">
      <c r="A4638" s="1336" t="s">
        <v>2390</v>
      </c>
      <c r="B4638" s="2" t="s">
        <v>2451</v>
      </c>
      <c r="C4638" s="1" t="s">
        <v>2452</v>
      </c>
      <c r="D4638" s="1" t="s">
        <v>65</v>
      </c>
      <c r="E4638" s="1">
        <v>130140</v>
      </c>
      <c r="F4638" s="1336" t="s">
        <v>222</v>
      </c>
      <c r="G4638" s="1" t="s">
        <v>32</v>
      </c>
      <c r="H4638" s="1">
        <v>420231</v>
      </c>
      <c r="I4638" s="3">
        <v>42539</v>
      </c>
      <c r="J4638" s="3">
        <v>42520</v>
      </c>
      <c r="K4638" s="3">
        <v>42541</v>
      </c>
      <c r="L4638" s="1">
        <v>222822</v>
      </c>
      <c r="M4638" s="3">
        <v>42538</v>
      </c>
      <c r="N4638" s="1" t="s">
        <v>89</v>
      </c>
      <c r="O4638" s="1">
        <v>116582</v>
      </c>
      <c r="P4638" s="1">
        <v>3000</v>
      </c>
      <c r="Q4638" s="1">
        <v>177.66</v>
      </c>
      <c r="R4638" s="1337">
        <v>532980</v>
      </c>
      <c r="S4638" s="4">
        <v>-19993.41</v>
      </c>
      <c r="T4638" s="1">
        <v>163.119</v>
      </c>
      <c r="U4638" s="1337">
        <v>489357</v>
      </c>
      <c r="V4638" s="1">
        <v>0.41149999999999998</v>
      </c>
      <c r="W4638" s="1337">
        <v>1234.6199999999999</v>
      </c>
      <c r="X4638" s="1">
        <v>13</v>
      </c>
      <c r="Y4638" s="1">
        <v>130</v>
      </c>
      <c r="AA4638" s="1">
        <v>401</v>
      </c>
      <c r="AB4638" s="1337">
        <v>43623</v>
      </c>
    </row>
    <row r="4639" spans="1:28">
      <c r="A4639" s="1336" t="s">
        <v>2390</v>
      </c>
      <c r="B4639" s="2" t="s">
        <v>2453</v>
      </c>
      <c r="C4639" s="1" t="s">
        <v>2454</v>
      </c>
      <c r="D4639" s="1" t="s">
        <v>1977</v>
      </c>
      <c r="E4639" s="1">
        <v>130013</v>
      </c>
      <c r="F4639" s="1336" t="s">
        <v>221</v>
      </c>
      <c r="G4639" s="1" t="s">
        <v>32</v>
      </c>
      <c r="H4639" s="1">
        <v>419217</v>
      </c>
      <c r="I4639" s="3">
        <v>42531</v>
      </c>
      <c r="J4639" s="3">
        <v>42509</v>
      </c>
      <c r="K4639" s="3">
        <v>42539</v>
      </c>
      <c r="L4639" s="1">
        <v>222205</v>
      </c>
      <c r="M4639" s="3">
        <v>42530</v>
      </c>
      <c r="N4639" s="1" t="s">
        <v>89</v>
      </c>
      <c r="O4639" s="1">
        <v>116288</v>
      </c>
      <c r="P4639" s="1">
        <v>1350</v>
      </c>
      <c r="Q4639" s="1">
        <v>273.49</v>
      </c>
      <c r="R4639" s="1337">
        <v>369211.5</v>
      </c>
      <c r="S4639" s="4">
        <v>-23673.4</v>
      </c>
      <c r="T4639" s="1">
        <v>257.54500000000002</v>
      </c>
      <c r="U4639" s="1337">
        <v>347685.75</v>
      </c>
      <c r="V4639" s="1">
        <v>0.82509999999999994</v>
      </c>
      <c r="W4639" s="1337">
        <v>1113.885</v>
      </c>
      <c r="X4639" s="1">
        <v>13</v>
      </c>
      <c r="Y4639" s="1">
        <v>130</v>
      </c>
      <c r="AA4639" s="1">
        <v>401</v>
      </c>
      <c r="AB4639" s="1337">
        <v>21525.75</v>
      </c>
    </row>
    <row r="4640" spans="1:28">
      <c r="A4640" s="1336" t="s">
        <v>2390</v>
      </c>
      <c r="B4640" s="2" t="s">
        <v>2455</v>
      </c>
      <c r="C4640" s="1" t="s">
        <v>2454</v>
      </c>
      <c r="D4640" s="1" t="s">
        <v>129</v>
      </c>
      <c r="E4640" s="1">
        <v>130013</v>
      </c>
      <c r="F4640" s="1336" t="s">
        <v>221</v>
      </c>
      <c r="G4640" s="1" t="s">
        <v>32</v>
      </c>
      <c r="H4640" s="1">
        <v>419202</v>
      </c>
      <c r="I4640" s="3">
        <v>42531</v>
      </c>
      <c r="J4640" s="3">
        <v>42509</v>
      </c>
      <c r="K4640" s="3">
        <v>42539</v>
      </c>
      <c r="L4640" s="1">
        <v>222204</v>
      </c>
      <c r="M4640" s="3">
        <v>42530</v>
      </c>
      <c r="N4640" s="1" t="s">
        <v>89</v>
      </c>
      <c r="O4640" s="1">
        <v>116288</v>
      </c>
      <c r="P4640" s="1">
        <v>2000</v>
      </c>
      <c r="Q4640" s="1">
        <v>273.49</v>
      </c>
      <c r="R4640" s="1337">
        <v>546980</v>
      </c>
      <c r="S4640" s="4">
        <v>-35071.699999999997</v>
      </c>
      <c r="T4640" s="1">
        <v>257.54500000000002</v>
      </c>
      <c r="U4640" s="1337">
        <v>515090</v>
      </c>
      <c r="V4640" s="1">
        <v>0.82509999999999994</v>
      </c>
      <c r="W4640" s="1337">
        <v>1650.2</v>
      </c>
      <c r="X4640" s="1">
        <v>13</v>
      </c>
      <c r="Y4640" s="1">
        <v>130</v>
      </c>
      <c r="AA4640" s="1">
        <v>401</v>
      </c>
      <c r="AB4640" s="1337">
        <v>31890</v>
      </c>
    </row>
    <row r="4641" spans="1:28">
      <c r="A4641" s="1336" t="s">
        <v>2390</v>
      </c>
      <c r="B4641" s="2" t="s">
        <v>2456</v>
      </c>
      <c r="C4641" s="1" t="s">
        <v>2457</v>
      </c>
      <c r="D4641" s="1" t="s">
        <v>65</v>
      </c>
      <c r="E4641" s="1">
        <v>140008</v>
      </c>
      <c r="F4641" s="1336" t="s">
        <v>123</v>
      </c>
      <c r="G4641" s="1" t="s">
        <v>32</v>
      </c>
      <c r="H4641" s="1">
        <v>418780</v>
      </c>
      <c r="I4641" s="3">
        <v>42528</v>
      </c>
      <c r="J4641" s="3">
        <v>42500</v>
      </c>
      <c r="K4641" s="3">
        <v>42515</v>
      </c>
      <c r="L4641" s="1">
        <v>221934</v>
      </c>
      <c r="M4641" s="3">
        <v>42528</v>
      </c>
      <c r="N4641" s="1" t="s">
        <v>89</v>
      </c>
      <c r="O4641" s="1">
        <v>115940</v>
      </c>
      <c r="P4641" s="1">
        <v>1000</v>
      </c>
      <c r="Q4641" s="1">
        <v>427.44</v>
      </c>
      <c r="R4641" s="1337">
        <v>427440</v>
      </c>
      <c r="S4641" s="4">
        <v>-30125.25</v>
      </c>
      <c r="T4641" s="1">
        <v>404.92500000000001</v>
      </c>
      <c r="U4641" s="1337">
        <v>404925</v>
      </c>
      <c r="V4641" s="1">
        <v>1.3021</v>
      </c>
      <c r="W4641" s="1337">
        <v>1302.1099999999999</v>
      </c>
      <c r="X4641" s="1">
        <v>13</v>
      </c>
      <c r="Y4641" s="1">
        <v>141</v>
      </c>
      <c r="AA4641" s="1">
        <v>401</v>
      </c>
      <c r="AB4641" s="1337">
        <v>22515</v>
      </c>
    </row>
    <row r="4642" spans="1:28">
      <c r="A4642" s="1336" t="s">
        <v>2390</v>
      </c>
      <c r="B4642" s="2" t="s">
        <v>2458</v>
      </c>
      <c r="C4642" s="1" t="s">
        <v>2459</v>
      </c>
      <c r="D4642" s="1" t="s">
        <v>65</v>
      </c>
      <c r="E4642" s="1">
        <v>140083</v>
      </c>
      <c r="F4642" s="1336" t="s">
        <v>117</v>
      </c>
      <c r="G4642" s="1" t="s">
        <v>32</v>
      </c>
      <c r="H4642" s="1">
        <v>418268</v>
      </c>
      <c r="I4642" s="3">
        <v>42524</v>
      </c>
      <c r="J4642" s="3">
        <v>42493</v>
      </c>
      <c r="K4642" s="3">
        <v>42536</v>
      </c>
      <c r="L4642" s="1">
        <v>221617</v>
      </c>
      <c r="M4642" s="3">
        <v>42523</v>
      </c>
      <c r="N4642" s="1" t="s">
        <v>89</v>
      </c>
      <c r="O4642" s="1">
        <v>115704</v>
      </c>
      <c r="P4642" s="1">
        <v>1000</v>
      </c>
      <c r="Q4642" s="1">
        <v>507.78</v>
      </c>
      <c r="R4642" s="1337">
        <v>507780</v>
      </c>
      <c r="S4642" s="4">
        <v>-57221.13</v>
      </c>
      <c r="T4642" s="1">
        <v>500.00099999999998</v>
      </c>
      <c r="U4642" s="1337">
        <v>500001</v>
      </c>
      <c r="V4642" s="1">
        <v>1.6283000000000001</v>
      </c>
      <c r="W4642" s="1337">
        <v>1628.26</v>
      </c>
      <c r="X4642" s="1">
        <v>13</v>
      </c>
      <c r="Y4642" s="1">
        <v>141</v>
      </c>
      <c r="AA4642" s="1">
        <v>401</v>
      </c>
      <c r="AB4642" s="1337">
        <v>7779</v>
      </c>
    </row>
    <row r="4643" spans="1:28">
      <c r="A4643" s="1336" t="s">
        <v>2390</v>
      </c>
      <c r="B4643" s="2" t="s">
        <v>2460</v>
      </c>
      <c r="C4643" s="1" t="s">
        <v>2461</v>
      </c>
      <c r="D4643" s="1" t="s">
        <v>1962</v>
      </c>
      <c r="E4643" s="1">
        <v>140008</v>
      </c>
      <c r="F4643" s="1336" t="s">
        <v>123</v>
      </c>
      <c r="G4643" s="1" t="s">
        <v>32</v>
      </c>
      <c r="H4643" s="1">
        <v>420146</v>
      </c>
      <c r="I4643" s="3">
        <v>42538</v>
      </c>
      <c r="J4643" s="3">
        <v>42535</v>
      </c>
      <c r="K4643" s="3">
        <v>42538</v>
      </c>
      <c r="L4643" s="1">
        <v>222701</v>
      </c>
      <c r="M4643" s="3">
        <v>42537</v>
      </c>
      <c r="N4643" s="1" t="s">
        <v>89</v>
      </c>
      <c r="O4643" s="1">
        <v>117221</v>
      </c>
      <c r="P4643" s="1">
        <v>360</v>
      </c>
      <c r="Q4643" s="1">
        <v>621.15</v>
      </c>
      <c r="R4643" s="1337">
        <v>223614</v>
      </c>
      <c r="S4643" s="4">
        <v>-27971.05</v>
      </c>
      <c r="T4643" s="1">
        <v>618.44899999999996</v>
      </c>
      <c r="U4643" s="1337">
        <v>222641.64</v>
      </c>
      <c r="V4643" s="1">
        <v>2.1446000000000001</v>
      </c>
      <c r="W4643" s="1336">
        <v>772.07039999999995</v>
      </c>
      <c r="X4643" s="1">
        <v>13</v>
      </c>
      <c r="Y4643" s="1">
        <v>141</v>
      </c>
      <c r="AA4643" s="1">
        <v>401</v>
      </c>
      <c r="AB4643" s="1336">
        <v>972.36</v>
      </c>
    </row>
    <row r="4644" spans="1:28">
      <c r="A4644" s="1336" t="s">
        <v>2390</v>
      </c>
      <c r="B4644" s="2" t="s">
        <v>2462</v>
      </c>
      <c r="C4644" s="1" t="s">
        <v>2461</v>
      </c>
      <c r="D4644" s="1" t="s">
        <v>1914</v>
      </c>
      <c r="E4644" s="1">
        <v>140008</v>
      </c>
      <c r="F4644" s="1336" t="s">
        <v>123</v>
      </c>
      <c r="G4644" s="1" t="s">
        <v>32</v>
      </c>
      <c r="H4644" s="1">
        <v>420266</v>
      </c>
      <c r="I4644" s="3">
        <v>42541</v>
      </c>
      <c r="J4644" s="3">
        <v>42537</v>
      </c>
      <c r="K4644" s="3">
        <v>42541</v>
      </c>
      <c r="L4644" s="1">
        <v>222827</v>
      </c>
      <c r="M4644" s="3">
        <v>42541</v>
      </c>
      <c r="N4644" s="1" t="s">
        <v>89</v>
      </c>
      <c r="O4644" s="1">
        <v>117281</v>
      </c>
      <c r="P4644" s="1">
        <v>125</v>
      </c>
      <c r="Q4644" s="1">
        <v>613</v>
      </c>
      <c r="R4644" s="1337">
        <v>76625</v>
      </c>
      <c r="S4644" s="4">
        <v>-10730.93</v>
      </c>
      <c r="T4644" s="1">
        <v>618.44899999999996</v>
      </c>
      <c r="U4644" s="1337">
        <v>77306.13</v>
      </c>
      <c r="V4644" s="1">
        <v>2.1446000000000001</v>
      </c>
      <c r="W4644" s="1336">
        <v>268.08</v>
      </c>
      <c r="X4644" s="1">
        <v>13</v>
      </c>
      <c r="Y4644" s="1">
        <v>141</v>
      </c>
      <c r="AA4644" s="1">
        <v>401</v>
      </c>
      <c r="AB4644" s="1336">
        <v>-681.13</v>
      </c>
    </row>
    <row r="4645" spans="1:28">
      <c r="A4645" s="1336" t="s">
        <v>2390</v>
      </c>
      <c r="B4645" s="2" t="s">
        <v>2463</v>
      </c>
      <c r="C4645" s="1" t="s">
        <v>2461</v>
      </c>
      <c r="D4645" s="1" t="s">
        <v>76</v>
      </c>
      <c r="E4645" s="1">
        <v>130314</v>
      </c>
      <c r="F4645" s="1336" t="s">
        <v>144</v>
      </c>
      <c r="G4645" s="1" t="s">
        <v>32</v>
      </c>
      <c r="H4645" s="1">
        <v>420438</v>
      </c>
      <c r="I4645" s="3">
        <v>42542</v>
      </c>
      <c r="J4645" s="3">
        <v>42499</v>
      </c>
      <c r="K4645" s="3">
        <v>42529</v>
      </c>
      <c r="L4645" s="1">
        <v>222912</v>
      </c>
      <c r="M4645" s="3">
        <v>42541</v>
      </c>
      <c r="N4645" s="1" t="s">
        <v>89</v>
      </c>
      <c r="O4645" s="1">
        <v>115872</v>
      </c>
      <c r="P4645" s="1">
        <v>500</v>
      </c>
      <c r="Q4645" s="1">
        <v>644.94000000000005</v>
      </c>
      <c r="R4645" s="1337">
        <v>322470</v>
      </c>
      <c r="S4645" s="4">
        <v>-26953.69</v>
      </c>
      <c r="T4645" s="1">
        <v>618.44899999999996</v>
      </c>
      <c r="U4645" s="1337">
        <v>309224.5</v>
      </c>
      <c r="V4645" s="1">
        <v>2.1446000000000001</v>
      </c>
      <c r="W4645" s="1337">
        <v>1072.32</v>
      </c>
      <c r="X4645" s="1">
        <v>13</v>
      </c>
      <c r="Y4645" s="1">
        <v>130</v>
      </c>
      <c r="AA4645" s="1">
        <v>401</v>
      </c>
      <c r="AB4645" s="1337">
        <v>13245.5</v>
      </c>
    </row>
    <row r="4646" spans="1:28">
      <c r="A4646" s="1336" t="s">
        <v>2390</v>
      </c>
      <c r="B4646" s="2" t="s">
        <v>2464</v>
      </c>
      <c r="C4646" s="1" t="s">
        <v>2461</v>
      </c>
      <c r="D4646" s="1" t="s">
        <v>65</v>
      </c>
      <c r="E4646" s="1">
        <v>130314</v>
      </c>
      <c r="F4646" s="1336" t="s">
        <v>144</v>
      </c>
      <c r="G4646" s="1" t="s">
        <v>32</v>
      </c>
      <c r="H4646" s="1">
        <v>420439</v>
      </c>
      <c r="I4646" s="3">
        <v>42542</v>
      </c>
      <c r="J4646" s="3">
        <v>42499</v>
      </c>
      <c r="K4646" s="3">
        <v>42529</v>
      </c>
      <c r="L4646" s="1">
        <v>222913</v>
      </c>
      <c r="M4646" s="3">
        <v>42541</v>
      </c>
      <c r="N4646" s="1" t="s">
        <v>89</v>
      </c>
      <c r="O4646" s="1">
        <v>115872</v>
      </c>
      <c r="P4646" s="1">
        <v>1000</v>
      </c>
      <c r="Q4646" s="1">
        <v>644.94000000000005</v>
      </c>
      <c r="R4646" s="1337">
        <v>644940</v>
      </c>
      <c r="S4646" s="4">
        <v>-53907.37</v>
      </c>
      <c r="T4646" s="1">
        <v>618.44899999999996</v>
      </c>
      <c r="U4646" s="1337">
        <v>618449</v>
      </c>
      <c r="V4646" s="1">
        <v>2.1446000000000001</v>
      </c>
      <c r="W4646" s="1337">
        <v>2144.64</v>
      </c>
      <c r="X4646" s="1">
        <v>13</v>
      </c>
      <c r="Y4646" s="1">
        <v>130</v>
      </c>
      <c r="AA4646" s="1">
        <v>401</v>
      </c>
      <c r="AB4646" s="1337">
        <v>26491</v>
      </c>
    </row>
    <row r="4647" spans="1:28">
      <c r="A4647" s="1336" t="s">
        <v>2390</v>
      </c>
      <c r="B4647" s="2" t="s">
        <v>2464</v>
      </c>
      <c r="C4647" s="1" t="s">
        <v>2461</v>
      </c>
      <c r="D4647" s="1" t="s">
        <v>65</v>
      </c>
      <c r="E4647" s="1">
        <v>130314</v>
      </c>
      <c r="F4647" s="1336" t="s">
        <v>144</v>
      </c>
      <c r="G4647" s="1" t="s">
        <v>32</v>
      </c>
      <c r="H4647" s="1">
        <v>420439</v>
      </c>
      <c r="I4647" s="3">
        <v>42542</v>
      </c>
      <c r="J4647" s="3">
        <v>42499</v>
      </c>
      <c r="K4647" s="3">
        <v>42529</v>
      </c>
      <c r="L4647" s="1">
        <v>222913</v>
      </c>
      <c r="M4647" s="3">
        <v>42541</v>
      </c>
      <c r="N4647" s="1" t="s">
        <v>89</v>
      </c>
      <c r="O4647" s="1">
        <v>115872</v>
      </c>
      <c r="P4647" s="1">
        <v>1000</v>
      </c>
      <c r="Q4647" s="1">
        <v>644.94000000000005</v>
      </c>
      <c r="R4647" s="1337">
        <v>644940</v>
      </c>
      <c r="S4647" s="4">
        <v>-53907.37</v>
      </c>
      <c r="T4647" s="1">
        <v>618.44899999999996</v>
      </c>
      <c r="U4647" s="1337">
        <v>618449</v>
      </c>
      <c r="V4647" s="1">
        <v>2.1446000000000001</v>
      </c>
      <c r="W4647" s="1337">
        <v>2144.64</v>
      </c>
      <c r="X4647" s="1">
        <v>13</v>
      </c>
      <c r="Y4647" s="1">
        <v>130</v>
      </c>
      <c r="AA4647" s="1">
        <v>401</v>
      </c>
      <c r="AB4647" s="1337">
        <v>26491</v>
      </c>
    </row>
    <row r="4648" spans="1:28">
      <c r="A4648" s="1336" t="s">
        <v>2390</v>
      </c>
      <c r="B4648" s="2" t="s">
        <v>2464</v>
      </c>
      <c r="C4648" s="1" t="s">
        <v>2461</v>
      </c>
      <c r="D4648" s="1" t="s">
        <v>65</v>
      </c>
      <c r="E4648" s="1">
        <v>130314</v>
      </c>
      <c r="F4648" s="1336" t="s">
        <v>144</v>
      </c>
      <c r="G4648" s="1" t="s">
        <v>32</v>
      </c>
      <c r="H4648" s="1">
        <v>420440</v>
      </c>
      <c r="I4648" s="3">
        <v>42542</v>
      </c>
      <c r="J4648" s="3">
        <v>42499</v>
      </c>
      <c r="K4648" s="3">
        <v>42529</v>
      </c>
      <c r="L4648" s="1">
        <v>222914</v>
      </c>
      <c r="M4648" s="3">
        <v>42541</v>
      </c>
      <c r="N4648" s="1" t="s">
        <v>89</v>
      </c>
      <c r="O4648" s="1">
        <v>115872</v>
      </c>
      <c r="P4648" s="1">
        <v>1000</v>
      </c>
      <c r="Q4648" s="1">
        <v>644.94000000000005</v>
      </c>
      <c r="R4648" s="1337">
        <v>644940</v>
      </c>
      <c r="S4648" s="4">
        <v>-53907.37</v>
      </c>
      <c r="T4648" s="1">
        <v>618.44899999999996</v>
      </c>
      <c r="U4648" s="1337">
        <v>618449</v>
      </c>
      <c r="V4648" s="1">
        <v>2.1446000000000001</v>
      </c>
      <c r="W4648" s="1337">
        <v>2144.64</v>
      </c>
      <c r="X4648" s="1">
        <v>13</v>
      </c>
      <c r="Y4648" s="1">
        <v>130</v>
      </c>
      <c r="AA4648" s="1">
        <v>401</v>
      </c>
      <c r="AB4648" s="1337">
        <v>26491</v>
      </c>
    </row>
    <row r="4649" spans="1:28">
      <c r="A4649" s="1336" t="s">
        <v>2390</v>
      </c>
      <c r="B4649" s="2" t="s">
        <v>2464</v>
      </c>
      <c r="C4649" s="1" t="s">
        <v>2461</v>
      </c>
      <c r="D4649" s="1" t="s">
        <v>65</v>
      </c>
      <c r="E4649" s="1">
        <v>130314</v>
      </c>
      <c r="F4649" s="1336" t="s">
        <v>144</v>
      </c>
      <c r="G4649" s="1" t="s">
        <v>32</v>
      </c>
      <c r="H4649" s="1">
        <v>420440</v>
      </c>
      <c r="I4649" s="3">
        <v>42542</v>
      </c>
      <c r="J4649" s="3">
        <v>42499</v>
      </c>
      <c r="K4649" s="3">
        <v>42529</v>
      </c>
      <c r="L4649" s="1">
        <v>222914</v>
      </c>
      <c r="M4649" s="3">
        <v>42541</v>
      </c>
      <c r="N4649" s="1" t="s">
        <v>89</v>
      </c>
      <c r="O4649" s="1">
        <v>115872</v>
      </c>
      <c r="P4649" s="1">
        <v>1000</v>
      </c>
      <c r="Q4649" s="1">
        <v>644.94000000000005</v>
      </c>
      <c r="R4649" s="1337">
        <v>644940</v>
      </c>
      <c r="S4649" s="4">
        <v>-53907.37</v>
      </c>
      <c r="T4649" s="1">
        <v>618.44899999999996</v>
      </c>
      <c r="U4649" s="1337">
        <v>618449</v>
      </c>
      <c r="V4649" s="1">
        <v>2.1446000000000001</v>
      </c>
      <c r="W4649" s="1337">
        <v>2144.64</v>
      </c>
      <c r="X4649" s="1">
        <v>13</v>
      </c>
      <c r="Y4649" s="1">
        <v>130</v>
      </c>
      <c r="AA4649" s="1">
        <v>401</v>
      </c>
      <c r="AB4649" s="1337">
        <v>26491</v>
      </c>
    </row>
    <row r="4650" spans="1:28">
      <c r="A4650" s="1336" t="s">
        <v>2390</v>
      </c>
      <c r="B4650" s="2" t="s">
        <v>2465</v>
      </c>
      <c r="C4650" s="1" t="s">
        <v>2413</v>
      </c>
      <c r="D4650" s="1" t="s">
        <v>2338</v>
      </c>
      <c r="E4650" s="1">
        <v>130314</v>
      </c>
      <c r="F4650" s="1336" t="s">
        <v>144</v>
      </c>
      <c r="G4650" s="1" t="s">
        <v>32</v>
      </c>
      <c r="H4650" s="1">
        <v>420420</v>
      </c>
      <c r="I4650" s="3">
        <v>42542</v>
      </c>
      <c r="J4650" s="3">
        <v>42499</v>
      </c>
      <c r="K4650" s="3">
        <v>42529</v>
      </c>
      <c r="L4650" s="1">
        <v>222894</v>
      </c>
      <c r="M4650" s="3">
        <v>42541</v>
      </c>
      <c r="N4650" s="1" t="s">
        <v>89</v>
      </c>
      <c r="O4650" s="1">
        <v>115872</v>
      </c>
      <c r="P4650" s="1">
        <v>950</v>
      </c>
      <c r="Q4650" s="1">
        <v>784.57</v>
      </c>
      <c r="R4650" s="1337">
        <v>745341.5</v>
      </c>
      <c r="S4650" s="4">
        <v>-49851.48</v>
      </c>
      <c r="T4650" s="1">
        <v>740.74800000000005</v>
      </c>
      <c r="U4650" s="1337">
        <v>703710.6</v>
      </c>
      <c r="V4650" s="1">
        <v>2.6901000000000002</v>
      </c>
      <c r="W4650" s="1337">
        <v>2555.5569999999998</v>
      </c>
      <c r="X4650" s="1">
        <v>13</v>
      </c>
      <c r="Y4650" s="1">
        <v>130</v>
      </c>
      <c r="AA4650" s="1">
        <v>401</v>
      </c>
      <c r="AB4650" s="1337">
        <v>41630.9</v>
      </c>
    </row>
    <row r="4651" spans="1:28">
      <c r="A4651" s="1336" t="s">
        <v>2390</v>
      </c>
      <c r="B4651" s="2" t="s">
        <v>2465</v>
      </c>
      <c r="C4651" s="1" t="s">
        <v>2413</v>
      </c>
      <c r="D4651" s="1" t="s">
        <v>2338</v>
      </c>
      <c r="E4651" s="1">
        <v>130314</v>
      </c>
      <c r="F4651" s="1336" t="s">
        <v>144</v>
      </c>
      <c r="G4651" s="1" t="s">
        <v>32</v>
      </c>
      <c r="H4651" s="1">
        <v>420430</v>
      </c>
      <c r="I4651" s="3">
        <v>42542</v>
      </c>
      <c r="J4651" s="3">
        <v>42499</v>
      </c>
      <c r="K4651" s="3">
        <v>42529</v>
      </c>
      <c r="L4651" s="1">
        <v>222898</v>
      </c>
      <c r="M4651" s="3">
        <v>42541</v>
      </c>
      <c r="N4651" s="1" t="s">
        <v>89</v>
      </c>
      <c r="O4651" s="1">
        <v>115872</v>
      </c>
      <c r="P4651" s="1">
        <v>1900</v>
      </c>
      <c r="Q4651" s="1">
        <v>784.57</v>
      </c>
      <c r="R4651" s="1337">
        <v>1490683</v>
      </c>
      <c r="S4651" s="4">
        <v>-99702.96</v>
      </c>
      <c r="T4651" s="1">
        <v>740.74800000000005</v>
      </c>
      <c r="U4651" s="1337">
        <v>1407421.2</v>
      </c>
      <c r="V4651" s="1">
        <v>2.6901000000000002</v>
      </c>
      <c r="W4651" s="1337">
        <v>5111.1139999999996</v>
      </c>
      <c r="X4651" s="1">
        <v>13</v>
      </c>
      <c r="Y4651" s="1">
        <v>130</v>
      </c>
      <c r="AA4651" s="1">
        <v>401</v>
      </c>
      <c r="AB4651" s="1337">
        <v>83261.8</v>
      </c>
    </row>
    <row r="4652" spans="1:28">
      <c r="A4652" s="1336" t="s">
        <v>2390</v>
      </c>
      <c r="B4652" s="2" t="s">
        <v>2465</v>
      </c>
      <c r="C4652" s="1" t="s">
        <v>2413</v>
      </c>
      <c r="D4652" s="1" t="s">
        <v>2338</v>
      </c>
      <c r="E4652" s="1">
        <v>130314</v>
      </c>
      <c r="F4652" s="1336" t="s">
        <v>144</v>
      </c>
      <c r="G4652" s="1" t="s">
        <v>32</v>
      </c>
      <c r="H4652" s="1">
        <v>420434</v>
      </c>
      <c r="I4652" s="3">
        <v>42542</v>
      </c>
      <c r="J4652" s="3">
        <v>42499</v>
      </c>
      <c r="K4652" s="3">
        <v>42529</v>
      </c>
      <c r="L4652" s="1">
        <v>222901</v>
      </c>
      <c r="M4652" s="3">
        <v>42541</v>
      </c>
      <c r="N4652" s="1" t="s">
        <v>89</v>
      </c>
      <c r="O4652" s="1">
        <v>115872</v>
      </c>
      <c r="P4652" s="1">
        <v>1900</v>
      </c>
      <c r="Q4652" s="1">
        <v>784.57</v>
      </c>
      <c r="R4652" s="1337">
        <v>1490683</v>
      </c>
      <c r="S4652" s="4">
        <v>-99702.96</v>
      </c>
      <c r="T4652" s="1">
        <v>740.74800000000005</v>
      </c>
      <c r="U4652" s="1337">
        <v>1407421.2</v>
      </c>
      <c r="V4652" s="1">
        <v>2.6901000000000002</v>
      </c>
      <c r="W4652" s="1337">
        <v>5111.1139999999996</v>
      </c>
      <c r="X4652" s="1">
        <v>13</v>
      </c>
      <c r="Y4652" s="1">
        <v>130</v>
      </c>
      <c r="AA4652" s="1">
        <v>401</v>
      </c>
      <c r="AB4652" s="1337">
        <v>83261.8</v>
      </c>
    </row>
    <row r="4653" spans="1:28">
      <c r="A4653" s="1336" t="s">
        <v>2390</v>
      </c>
      <c r="B4653" s="2" t="s">
        <v>2465</v>
      </c>
      <c r="C4653" s="1" t="s">
        <v>2413</v>
      </c>
      <c r="D4653" s="1" t="s">
        <v>2338</v>
      </c>
      <c r="E4653" s="1">
        <v>130314</v>
      </c>
      <c r="F4653" s="1336" t="s">
        <v>144</v>
      </c>
      <c r="G4653" s="1" t="s">
        <v>32</v>
      </c>
      <c r="H4653" s="1">
        <v>420436</v>
      </c>
      <c r="I4653" s="3">
        <v>42542</v>
      </c>
      <c r="J4653" s="3">
        <v>42499</v>
      </c>
      <c r="K4653" s="3">
        <v>42529</v>
      </c>
      <c r="L4653" s="1">
        <v>222906</v>
      </c>
      <c r="M4653" s="3">
        <v>42541</v>
      </c>
      <c r="N4653" s="1" t="s">
        <v>89</v>
      </c>
      <c r="O4653" s="1">
        <v>115872</v>
      </c>
      <c r="P4653" s="1">
        <v>1900</v>
      </c>
      <c r="Q4653" s="1">
        <v>784.57</v>
      </c>
      <c r="R4653" s="1337">
        <v>1490683</v>
      </c>
      <c r="S4653" s="4">
        <v>-99702.96</v>
      </c>
      <c r="T4653" s="1">
        <v>740.74800000000005</v>
      </c>
      <c r="U4653" s="1337">
        <v>1407421.2</v>
      </c>
      <c r="V4653" s="1">
        <v>2.6901000000000002</v>
      </c>
      <c r="W4653" s="1337">
        <v>5111.1139999999996</v>
      </c>
      <c r="X4653" s="1">
        <v>13</v>
      </c>
      <c r="Y4653" s="1">
        <v>130</v>
      </c>
      <c r="AA4653" s="1">
        <v>401</v>
      </c>
      <c r="AB4653" s="1337">
        <v>83261.8</v>
      </c>
    </row>
    <row r="4654" spans="1:28">
      <c r="A4654" s="1336" t="s">
        <v>2390</v>
      </c>
      <c r="B4654" s="2" t="s">
        <v>2465</v>
      </c>
      <c r="C4654" s="1" t="s">
        <v>2413</v>
      </c>
      <c r="D4654" s="1" t="s">
        <v>2338</v>
      </c>
      <c r="E4654" s="1">
        <v>130314</v>
      </c>
      <c r="F4654" s="1336" t="s">
        <v>144</v>
      </c>
      <c r="G4654" s="1" t="s">
        <v>32</v>
      </c>
      <c r="H4654" s="1">
        <v>420437</v>
      </c>
      <c r="I4654" s="3">
        <v>42542</v>
      </c>
      <c r="J4654" s="3">
        <v>42499</v>
      </c>
      <c r="K4654" s="3">
        <v>42529</v>
      </c>
      <c r="L4654" s="1">
        <v>222909</v>
      </c>
      <c r="M4654" s="3">
        <v>42541</v>
      </c>
      <c r="N4654" s="1" t="s">
        <v>89</v>
      </c>
      <c r="O4654" s="1">
        <v>115872</v>
      </c>
      <c r="P4654" s="1">
        <v>950</v>
      </c>
      <c r="Q4654" s="1">
        <v>784.57</v>
      </c>
      <c r="R4654" s="1337">
        <v>745341.5</v>
      </c>
      <c r="S4654" s="4">
        <v>-49851.48</v>
      </c>
      <c r="T4654" s="1">
        <v>740.74800000000005</v>
      </c>
      <c r="U4654" s="1337">
        <v>703710.6</v>
      </c>
      <c r="V4654" s="1">
        <v>2.6901000000000002</v>
      </c>
      <c r="W4654" s="1337">
        <v>2555.5569999999998</v>
      </c>
      <c r="X4654" s="1">
        <v>13</v>
      </c>
      <c r="Y4654" s="1">
        <v>130</v>
      </c>
      <c r="AA4654" s="1">
        <v>401</v>
      </c>
      <c r="AB4654" s="1337">
        <v>41630.9</v>
      </c>
    </row>
    <row r="4655" spans="1:28">
      <c r="A4655" s="1336" t="s">
        <v>2390</v>
      </c>
      <c r="B4655" s="2" t="s">
        <v>2465</v>
      </c>
      <c r="C4655" s="1" t="s">
        <v>2413</v>
      </c>
      <c r="D4655" s="1" t="s">
        <v>2338</v>
      </c>
      <c r="E4655" s="1">
        <v>130314</v>
      </c>
      <c r="F4655" s="1336" t="s">
        <v>144</v>
      </c>
      <c r="G4655" s="1" t="s">
        <v>32</v>
      </c>
      <c r="H4655" s="1">
        <v>420437</v>
      </c>
      <c r="I4655" s="3">
        <v>42542</v>
      </c>
      <c r="J4655" s="3">
        <v>42499</v>
      </c>
      <c r="K4655" s="3">
        <v>42529</v>
      </c>
      <c r="L4655" s="1">
        <v>222909</v>
      </c>
      <c r="M4655" s="3">
        <v>42541</v>
      </c>
      <c r="N4655" s="1" t="s">
        <v>89</v>
      </c>
      <c r="O4655" s="1">
        <v>115872</v>
      </c>
      <c r="P4655" s="1">
        <v>950</v>
      </c>
      <c r="Q4655" s="1">
        <v>784.57</v>
      </c>
      <c r="R4655" s="1337">
        <v>745341.5</v>
      </c>
      <c r="S4655" s="4">
        <v>-49851.48</v>
      </c>
      <c r="T4655" s="1">
        <v>740.74800000000005</v>
      </c>
      <c r="U4655" s="1337">
        <v>703710.6</v>
      </c>
      <c r="V4655" s="1">
        <v>2.6901000000000002</v>
      </c>
      <c r="W4655" s="1337">
        <v>2555.5569999999998</v>
      </c>
      <c r="X4655" s="1">
        <v>13</v>
      </c>
      <c r="Y4655" s="1">
        <v>130</v>
      </c>
      <c r="AA4655" s="1">
        <v>401</v>
      </c>
      <c r="AB4655" s="1337">
        <v>41630.9</v>
      </c>
    </row>
    <row r="4656" spans="1:28">
      <c r="A4656" s="1336" t="s">
        <v>2390</v>
      </c>
      <c r="B4656" s="2" t="s">
        <v>2466</v>
      </c>
      <c r="C4656" s="1" t="s">
        <v>2467</v>
      </c>
      <c r="D4656" s="1" t="s">
        <v>467</v>
      </c>
      <c r="E4656" s="1">
        <v>140083</v>
      </c>
      <c r="F4656" s="1336" t="s">
        <v>117</v>
      </c>
      <c r="G4656" s="1" t="s">
        <v>32</v>
      </c>
      <c r="H4656" s="1">
        <v>420577</v>
      </c>
      <c r="I4656" s="3">
        <v>42543</v>
      </c>
      <c r="J4656" s="3">
        <v>42513</v>
      </c>
      <c r="K4656" s="3">
        <v>42545</v>
      </c>
      <c r="L4656" s="1">
        <v>223009</v>
      </c>
      <c r="M4656" s="3">
        <v>42543</v>
      </c>
      <c r="N4656" s="1" t="s">
        <v>89</v>
      </c>
      <c r="O4656" s="1">
        <v>116338</v>
      </c>
      <c r="P4656" s="1">
        <v>1500</v>
      </c>
      <c r="Q4656" s="1">
        <v>179.58</v>
      </c>
      <c r="R4656" s="1337">
        <v>269370</v>
      </c>
      <c r="S4656" s="4">
        <v>-3353.81</v>
      </c>
      <c r="T4656" s="1">
        <v>160.899</v>
      </c>
      <c r="U4656" s="1337">
        <v>241348.5</v>
      </c>
      <c r="V4656" s="1">
        <v>0.30280000000000001</v>
      </c>
      <c r="W4656" s="1336">
        <v>454.245</v>
      </c>
      <c r="X4656" s="1">
        <v>13</v>
      </c>
      <c r="Y4656" s="1">
        <v>141</v>
      </c>
      <c r="AA4656" s="1">
        <v>401</v>
      </c>
      <c r="AB4656" s="1337">
        <v>28021.5</v>
      </c>
    </row>
    <row r="4657" spans="1:28">
      <c r="A4657" s="1336" t="s">
        <v>2390</v>
      </c>
      <c r="B4657" s="2" t="s">
        <v>2468</v>
      </c>
      <c r="C4657" s="1" t="s">
        <v>2469</v>
      </c>
      <c r="D4657" s="1" t="s">
        <v>467</v>
      </c>
      <c r="E4657" s="1">
        <v>140083</v>
      </c>
      <c r="F4657" s="1336" t="s">
        <v>117</v>
      </c>
      <c r="G4657" s="1" t="s">
        <v>32</v>
      </c>
      <c r="H4657" s="1">
        <v>419149</v>
      </c>
      <c r="I4657" s="3">
        <v>42531</v>
      </c>
      <c r="J4657" s="3">
        <v>42493</v>
      </c>
      <c r="K4657" s="3">
        <v>42536</v>
      </c>
      <c r="L4657" s="1">
        <v>222230</v>
      </c>
      <c r="M4657" s="3">
        <v>42531</v>
      </c>
      <c r="N4657" s="1" t="s">
        <v>89</v>
      </c>
      <c r="O4657" s="1">
        <v>115704</v>
      </c>
      <c r="P4657" s="1">
        <v>1500</v>
      </c>
      <c r="Q4657" s="1">
        <v>216.3</v>
      </c>
      <c r="R4657" s="1337">
        <v>324450</v>
      </c>
      <c r="S4657" s="4">
        <v>-2593.4699999999998</v>
      </c>
      <c r="T4657" s="1">
        <v>192.946</v>
      </c>
      <c r="U4657" s="1337">
        <v>289419</v>
      </c>
      <c r="V4657" s="1">
        <v>0.41149999999999998</v>
      </c>
      <c r="W4657" s="1336">
        <v>617.30999999999995</v>
      </c>
      <c r="X4657" s="1">
        <v>13</v>
      </c>
      <c r="Y4657" s="1">
        <v>141</v>
      </c>
      <c r="AA4657" s="1">
        <v>401</v>
      </c>
      <c r="AB4657" s="1337">
        <v>35031</v>
      </c>
    </row>
    <row r="4658" spans="1:28">
      <c r="A4658" s="1336" t="s">
        <v>2390</v>
      </c>
      <c r="B4658" s="2" t="s">
        <v>2468</v>
      </c>
      <c r="C4658" s="1" t="s">
        <v>2469</v>
      </c>
      <c r="D4658" s="1" t="s">
        <v>467</v>
      </c>
      <c r="E4658" s="1">
        <v>140083</v>
      </c>
      <c r="F4658" s="1336" t="s">
        <v>117</v>
      </c>
      <c r="G4658" s="1" t="s">
        <v>32</v>
      </c>
      <c r="H4658" s="1">
        <v>419343</v>
      </c>
      <c r="I4658" s="3">
        <v>42532</v>
      </c>
      <c r="J4658" s="3">
        <v>42493</v>
      </c>
      <c r="K4658" s="3">
        <v>42536</v>
      </c>
      <c r="L4658" s="1">
        <v>222316</v>
      </c>
      <c r="M4658" s="3">
        <v>42532</v>
      </c>
      <c r="N4658" s="1" t="s">
        <v>89</v>
      </c>
      <c r="O4658" s="1">
        <v>115704</v>
      </c>
      <c r="P4658" s="1">
        <v>1500</v>
      </c>
      <c r="Q4658" s="1">
        <v>216.3</v>
      </c>
      <c r="R4658" s="1337">
        <v>324450</v>
      </c>
      <c r="S4658" s="4">
        <v>-2593.4699999999998</v>
      </c>
      <c r="T4658" s="1">
        <v>192.946</v>
      </c>
      <c r="U4658" s="1337">
        <v>289419</v>
      </c>
      <c r="V4658" s="1">
        <v>0.41149999999999998</v>
      </c>
      <c r="W4658" s="1336">
        <v>617.30999999999995</v>
      </c>
      <c r="X4658" s="1">
        <v>13</v>
      </c>
      <c r="Y4658" s="1">
        <v>141</v>
      </c>
      <c r="AA4658" s="1">
        <v>401</v>
      </c>
      <c r="AB4658" s="1337">
        <v>35031</v>
      </c>
    </row>
    <row r="4659" spans="1:28">
      <c r="A4659" s="1336" t="s">
        <v>2390</v>
      </c>
      <c r="B4659" s="2" t="s">
        <v>2468</v>
      </c>
      <c r="C4659" s="1" t="s">
        <v>2469</v>
      </c>
      <c r="D4659" s="1" t="s">
        <v>467</v>
      </c>
      <c r="E4659" s="1">
        <v>140083</v>
      </c>
      <c r="F4659" s="1336" t="s">
        <v>117</v>
      </c>
      <c r="G4659" s="1" t="s">
        <v>32</v>
      </c>
      <c r="H4659" s="1">
        <v>419775</v>
      </c>
      <c r="I4659" s="3">
        <v>42536</v>
      </c>
      <c r="J4659" s="3">
        <v>42513</v>
      </c>
      <c r="K4659" s="3">
        <v>42545</v>
      </c>
      <c r="L4659" s="1">
        <v>222542</v>
      </c>
      <c r="M4659" s="3">
        <v>42535</v>
      </c>
      <c r="N4659" s="1" t="s">
        <v>89</v>
      </c>
      <c r="O4659" s="1">
        <v>116338</v>
      </c>
      <c r="P4659" s="1">
        <v>1500</v>
      </c>
      <c r="Q4659" s="1">
        <v>211.15</v>
      </c>
      <c r="R4659" s="1337">
        <v>316725</v>
      </c>
      <c r="S4659" s="4">
        <v>-10318.469999999999</v>
      </c>
      <c r="T4659" s="1">
        <v>192.946</v>
      </c>
      <c r="U4659" s="1337">
        <v>289419</v>
      </c>
      <c r="V4659" s="1">
        <v>0.41149999999999998</v>
      </c>
      <c r="W4659" s="1336">
        <v>617.30999999999995</v>
      </c>
      <c r="X4659" s="1">
        <v>13</v>
      </c>
      <c r="Y4659" s="1">
        <v>141</v>
      </c>
      <c r="AA4659" s="1">
        <v>401</v>
      </c>
      <c r="AB4659" s="1337">
        <v>27306</v>
      </c>
    </row>
    <row r="4660" spans="1:28">
      <c r="A4660" s="1336" t="s">
        <v>2390</v>
      </c>
      <c r="B4660" s="2" t="s">
        <v>2470</v>
      </c>
      <c r="C4660" s="1" t="s">
        <v>2471</v>
      </c>
      <c r="D4660" s="1" t="s">
        <v>2472</v>
      </c>
      <c r="E4660" s="1">
        <v>140008</v>
      </c>
      <c r="F4660" s="1336" t="s">
        <v>123</v>
      </c>
      <c r="G4660" s="1" t="s">
        <v>32</v>
      </c>
      <c r="H4660" s="1">
        <v>418441</v>
      </c>
      <c r="I4660" s="3">
        <v>42525</v>
      </c>
      <c r="J4660" s="3">
        <v>42522</v>
      </c>
      <c r="K4660" s="3">
        <v>42522</v>
      </c>
      <c r="L4660" s="1">
        <v>221696</v>
      </c>
      <c r="M4660" s="3">
        <v>42524</v>
      </c>
      <c r="N4660" s="1" t="s">
        <v>89</v>
      </c>
      <c r="O4660" s="1">
        <v>116694</v>
      </c>
      <c r="P4660" s="1">
        <v>545</v>
      </c>
      <c r="Q4660" s="1">
        <v>211.15</v>
      </c>
      <c r="R4660" s="1337">
        <v>115076.75</v>
      </c>
      <c r="S4660" s="4">
        <v>-3749.04</v>
      </c>
      <c r="T4660" s="1">
        <v>192.946</v>
      </c>
      <c r="U4660" s="1337">
        <v>105155.57</v>
      </c>
      <c r="V4660" s="1">
        <v>0.41149999999999998</v>
      </c>
      <c r="W4660" s="1336">
        <v>224.2893</v>
      </c>
      <c r="X4660" s="1">
        <v>13</v>
      </c>
      <c r="Y4660" s="1">
        <v>141</v>
      </c>
      <c r="AA4660" s="1">
        <v>401</v>
      </c>
      <c r="AB4660" s="1337">
        <v>9921.18</v>
      </c>
    </row>
    <row r="4661" spans="1:28">
      <c r="A4661" s="1336" t="s">
        <v>2390</v>
      </c>
      <c r="B4661" s="2" t="s">
        <v>2473</v>
      </c>
      <c r="C4661" s="1" t="s">
        <v>2474</v>
      </c>
      <c r="D4661" s="1" t="s">
        <v>2475</v>
      </c>
      <c r="E4661" s="1">
        <v>140008</v>
      </c>
      <c r="F4661" s="1336" t="s">
        <v>123</v>
      </c>
      <c r="G4661" s="1" t="s">
        <v>32</v>
      </c>
      <c r="H4661" s="1">
        <v>420882</v>
      </c>
      <c r="I4661" s="3">
        <v>42544</v>
      </c>
      <c r="J4661" s="3">
        <v>42522</v>
      </c>
      <c r="K4661" s="3">
        <v>42522</v>
      </c>
      <c r="L4661" s="1">
        <v>223036</v>
      </c>
      <c r="M4661" s="3">
        <v>42543</v>
      </c>
      <c r="N4661" s="1" t="s">
        <v>89</v>
      </c>
      <c r="O4661" s="1">
        <v>116693</v>
      </c>
      <c r="P4661" s="1">
        <v>1455</v>
      </c>
      <c r="Q4661" s="1">
        <v>211.15</v>
      </c>
      <c r="R4661" s="1337">
        <v>307223.25</v>
      </c>
      <c r="S4661" s="4">
        <v>-10008.92</v>
      </c>
      <c r="T4661" s="1">
        <v>192.946</v>
      </c>
      <c r="U4661" s="1337">
        <v>280736.43</v>
      </c>
      <c r="V4661" s="1">
        <v>0.41149999999999998</v>
      </c>
      <c r="W4661" s="1336">
        <v>598.79070000000002</v>
      </c>
      <c r="X4661" s="1">
        <v>13</v>
      </c>
      <c r="Y4661" s="1">
        <v>141</v>
      </c>
      <c r="AA4661" s="1">
        <v>401</v>
      </c>
      <c r="AB4661" s="1337">
        <v>26486.82</v>
      </c>
    </row>
    <row r="4662" spans="1:28">
      <c r="A4662" s="1336" t="s">
        <v>2390</v>
      </c>
      <c r="B4662" s="2" t="s">
        <v>2476</v>
      </c>
      <c r="C4662" s="1" t="s">
        <v>2425</v>
      </c>
      <c r="D4662" s="1" t="s">
        <v>467</v>
      </c>
      <c r="E4662" s="1">
        <v>140008</v>
      </c>
      <c r="F4662" s="1336" t="s">
        <v>123</v>
      </c>
      <c r="G4662" s="1" t="s">
        <v>32</v>
      </c>
      <c r="H4662" s="1">
        <v>418306</v>
      </c>
      <c r="I4662" s="3">
        <v>42524</v>
      </c>
      <c r="J4662" s="3">
        <v>42489</v>
      </c>
      <c r="K4662" s="3">
        <v>42515</v>
      </c>
      <c r="L4662" s="1">
        <v>221667</v>
      </c>
      <c r="M4662" s="3">
        <v>42524</v>
      </c>
      <c r="N4662" s="1" t="s">
        <v>89</v>
      </c>
      <c r="O4662" s="1">
        <v>115636</v>
      </c>
      <c r="P4662" s="1">
        <v>1500</v>
      </c>
      <c r="Q4662" s="1">
        <v>211.15</v>
      </c>
      <c r="R4662" s="1337">
        <v>316725</v>
      </c>
      <c r="S4662" s="4">
        <v>-10318.469999999999</v>
      </c>
      <c r="T4662" s="1">
        <v>192.946</v>
      </c>
      <c r="U4662" s="1337">
        <v>289419</v>
      </c>
      <c r="V4662" s="1">
        <v>0.41149999999999998</v>
      </c>
      <c r="W4662" s="1336">
        <v>617.30999999999995</v>
      </c>
      <c r="X4662" s="1">
        <v>13</v>
      </c>
      <c r="Y4662" s="1">
        <v>141</v>
      </c>
      <c r="AA4662" s="1">
        <v>401</v>
      </c>
      <c r="AB4662" s="1337">
        <v>27306</v>
      </c>
    </row>
    <row r="4663" spans="1:28">
      <c r="A4663" s="1336" t="s">
        <v>2390</v>
      </c>
      <c r="B4663" s="2" t="s">
        <v>2476</v>
      </c>
      <c r="C4663" s="1" t="s">
        <v>2425</v>
      </c>
      <c r="D4663" s="1" t="s">
        <v>467</v>
      </c>
      <c r="E4663" s="1">
        <v>140008</v>
      </c>
      <c r="F4663" s="1336" t="s">
        <v>123</v>
      </c>
      <c r="G4663" s="1" t="s">
        <v>32</v>
      </c>
      <c r="H4663" s="1">
        <v>420076</v>
      </c>
      <c r="I4663" s="3">
        <v>42537</v>
      </c>
      <c r="J4663" s="3">
        <v>42536</v>
      </c>
      <c r="K4663" s="3">
        <v>42536</v>
      </c>
      <c r="L4663" s="1">
        <v>222671</v>
      </c>
      <c r="M4663" s="3">
        <v>42536</v>
      </c>
      <c r="N4663" s="1" t="s">
        <v>89</v>
      </c>
      <c r="O4663" s="1">
        <v>117254</v>
      </c>
      <c r="P4663" s="1">
        <v>1500</v>
      </c>
      <c r="Q4663" s="1">
        <v>211.15</v>
      </c>
      <c r="R4663" s="1337">
        <v>316725</v>
      </c>
      <c r="S4663" s="4">
        <v>-10318.469999999999</v>
      </c>
      <c r="T4663" s="1">
        <v>192.946</v>
      </c>
      <c r="U4663" s="1337">
        <v>289419</v>
      </c>
      <c r="V4663" s="1">
        <v>0.41149999999999998</v>
      </c>
      <c r="W4663" s="1336">
        <v>617.30999999999995</v>
      </c>
      <c r="X4663" s="1">
        <v>13</v>
      </c>
      <c r="Y4663" s="1">
        <v>141</v>
      </c>
      <c r="AA4663" s="1">
        <v>401</v>
      </c>
      <c r="AB4663" s="1337">
        <v>27306</v>
      </c>
    </row>
    <row r="4664" spans="1:28">
      <c r="A4664" s="1336" t="s">
        <v>2390</v>
      </c>
      <c r="B4664" s="2" t="s">
        <v>2477</v>
      </c>
      <c r="C4664" s="1" t="s">
        <v>2471</v>
      </c>
      <c r="D4664" s="1" t="s">
        <v>129</v>
      </c>
      <c r="E4664" s="1">
        <v>140008</v>
      </c>
      <c r="F4664" s="1336" t="s">
        <v>123</v>
      </c>
      <c r="G4664" s="1" t="s">
        <v>32</v>
      </c>
      <c r="H4664" s="1">
        <v>419461</v>
      </c>
      <c r="I4664" s="3">
        <v>42534</v>
      </c>
      <c r="J4664" s="3">
        <v>42530</v>
      </c>
      <c r="K4664" s="3">
        <v>42530</v>
      </c>
      <c r="L4664" s="1">
        <v>222381</v>
      </c>
      <c r="M4664" s="3">
        <v>42534</v>
      </c>
      <c r="N4664" s="1" t="s">
        <v>89</v>
      </c>
      <c r="O4664" s="1">
        <v>117094</v>
      </c>
      <c r="P4664" s="1">
        <v>2000</v>
      </c>
      <c r="Q4664" s="1">
        <v>211.15</v>
      </c>
      <c r="R4664" s="1337">
        <v>422300</v>
      </c>
      <c r="S4664" s="4">
        <v>-13757.96</v>
      </c>
      <c r="T4664" s="1">
        <v>192.946</v>
      </c>
      <c r="U4664" s="1337">
        <v>385892</v>
      </c>
      <c r="V4664" s="1">
        <v>0.41149999999999998</v>
      </c>
      <c r="W4664" s="1336">
        <v>823.08</v>
      </c>
      <c r="X4664" s="1">
        <v>13</v>
      </c>
      <c r="Y4664" s="1">
        <v>141</v>
      </c>
      <c r="AA4664" s="1">
        <v>401</v>
      </c>
      <c r="AB4664" s="1337">
        <v>36408</v>
      </c>
    </row>
    <row r="4665" spans="1:28">
      <c r="A4665" s="1336" t="s">
        <v>2390</v>
      </c>
      <c r="B4665" s="2" t="s">
        <v>2477</v>
      </c>
      <c r="C4665" s="1" t="s">
        <v>2471</v>
      </c>
      <c r="D4665" s="1" t="s">
        <v>129</v>
      </c>
      <c r="E4665" s="1">
        <v>140008</v>
      </c>
      <c r="F4665" s="1336" t="s">
        <v>123</v>
      </c>
      <c r="G4665" s="1" t="s">
        <v>32</v>
      </c>
      <c r="H4665" s="1">
        <v>420335</v>
      </c>
      <c r="I4665" s="3">
        <v>42541</v>
      </c>
      <c r="J4665" s="3">
        <v>42522</v>
      </c>
      <c r="K4665" s="3">
        <v>42545</v>
      </c>
      <c r="L4665" s="1">
        <v>222870</v>
      </c>
      <c r="M4665" s="3">
        <v>42541</v>
      </c>
      <c r="N4665" s="1" t="s">
        <v>89</v>
      </c>
      <c r="O4665" s="1">
        <v>116688</v>
      </c>
      <c r="P4665" s="1">
        <v>2000</v>
      </c>
      <c r="Q4665" s="1">
        <v>211.15</v>
      </c>
      <c r="R4665" s="1337">
        <v>422300</v>
      </c>
      <c r="S4665" s="4">
        <v>-13757.96</v>
      </c>
      <c r="T4665" s="1">
        <v>192.946</v>
      </c>
      <c r="U4665" s="1337">
        <v>385892</v>
      </c>
      <c r="V4665" s="1">
        <v>0.41149999999999998</v>
      </c>
      <c r="W4665" s="1336">
        <v>823.08</v>
      </c>
      <c r="X4665" s="1">
        <v>13</v>
      </c>
      <c r="Y4665" s="1">
        <v>141</v>
      </c>
      <c r="AA4665" s="1">
        <v>401</v>
      </c>
      <c r="AB4665" s="1337">
        <v>36408</v>
      </c>
    </row>
    <row r="4666" spans="1:28">
      <c r="A4666" s="1336" t="s">
        <v>2390</v>
      </c>
      <c r="B4666" s="2" t="s">
        <v>2477</v>
      </c>
      <c r="C4666" s="1" t="s">
        <v>2471</v>
      </c>
      <c r="D4666" s="1" t="s">
        <v>129</v>
      </c>
      <c r="E4666" s="1">
        <v>130001</v>
      </c>
      <c r="F4666" s="1336" t="s">
        <v>132</v>
      </c>
      <c r="G4666" s="1" t="s">
        <v>32</v>
      </c>
      <c r="H4666" s="1">
        <v>420530</v>
      </c>
      <c r="I4666" s="3">
        <v>42543</v>
      </c>
      <c r="J4666" s="3">
        <v>42499</v>
      </c>
      <c r="K4666" s="3">
        <v>42515</v>
      </c>
      <c r="N4666" s="1" t="s">
        <v>89</v>
      </c>
      <c r="O4666" s="1">
        <v>115837</v>
      </c>
      <c r="P4666" s="1">
        <v>2000</v>
      </c>
      <c r="Q4666" s="1">
        <v>222.07</v>
      </c>
      <c r="R4666" s="1337">
        <v>444140</v>
      </c>
      <c r="S4666" s="4">
        <v>8082.04</v>
      </c>
      <c r="T4666" s="1">
        <v>192.946</v>
      </c>
      <c r="U4666" s="1337">
        <v>385892</v>
      </c>
      <c r="V4666" s="1">
        <v>0.41149999999999998</v>
      </c>
      <c r="W4666" s="1336">
        <v>823.08</v>
      </c>
      <c r="X4666" s="1">
        <v>13</v>
      </c>
      <c r="Y4666" s="1">
        <v>130</v>
      </c>
      <c r="AA4666" s="1">
        <v>401</v>
      </c>
      <c r="AB4666" s="1337">
        <v>58248</v>
      </c>
    </row>
    <row r="4667" spans="1:28">
      <c r="A4667" s="1336" t="s">
        <v>2390</v>
      </c>
      <c r="B4667" s="2" t="s">
        <v>2478</v>
      </c>
      <c r="C4667" s="1" t="s">
        <v>2479</v>
      </c>
      <c r="D4667" s="1" t="s">
        <v>692</v>
      </c>
      <c r="E4667" s="1">
        <v>130314</v>
      </c>
      <c r="F4667" s="1336" t="s">
        <v>144</v>
      </c>
      <c r="G4667" s="1" t="s">
        <v>32</v>
      </c>
      <c r="H4667" s="1">
        <v>420441</v>
      </c>
      <c r="I4667" s="3">
        <v>42542</v>
      </c>
      <c r="J4667" s="3">
        <v>42499</v>
      </c>
      <c r="K4667" s="3">
        <v>42529</v>
      </c>
      <c r="L4667" s="1">
        <v>222915</v>
      </c>
      <c r="M4667" s="3">
        <v>42541</v>
      </c>
      <c r="N4667" s="1" t="s">
        <v>89</v>
      </c>
      <c r="O4667" s="1">
        <v>115872</v>
      </c>
      <c r="P4667" s="1">
        <v>800</v>
      </c>
      <c r="Q4667" s="1">
        <v>703.26</v>
      </c>
      <c r="R4667" s="1337">
        <v>562608</v>
      </c>
      <c r="S4667" s="4">
        <v>-2533.02</v>
      </c>
      <c r="T4667" s="1">
        <v>625.15599999999995</v>
      </c>
      <c r="U4667" s="1337">
        <v>500124.8</v>
      </c>
      <c r="V4667" s="1">
        <v>1.2407999999999999</v>
      </c>
      <c r="W4667" s="1336">
        <v>992.64</v>
      </c>
      <c r="X4667" s="1">
        <v>13</v>
      </c>
      <c r="Y4667" s="1">
        <v>130</v>
      </c>
      <c r="AA4667" s="1">
        <v>401</v>
      </c>
      <c r="AB4667" s="1337">
        <v>62483.199999999997</v>
      </c>
    </row>
    <row r="4668" spans="1:28">
      <c r="A4668" s="1336" t="s">
        <v>2390</v>
      </c>
      <c r="B4668" s="2" t="s">
        <v>2480</v>
      </c>
      <c r="C4668" s="1" t="s">
        <v>2481</v>
      </c>
      <c r="D4668" s="1" t="s">
        <v>2482</v>
      </c>
      <c r="E4668" s="1">
        <v>140083</v>
      </c>
      <c r="F4668" s="1336" t="s">
        <v>117</v>
      </c>
      <c r="G4668" s="1" t="s">
        <v>32</v>
      </c>
      <c r="H4668" s="1">
        <v>421158</v>
      </c>
      <c r="I4668" s="3">
        <v>42546</v>
      </c>
      <c r="J4668" s="3">
        <v>42517</v>
      </c>
      <c r="K4668" s="3">
        <v>42546</v>
      </c>
      <c r="L4668" s="1">
        <v>223169</v>
      </c>
      <c r="M4668" s="3">
        <v>42545</v>
      </c>
      <c r="N4668" s="1" t="s">
        <v>89</v>
      </c>
      <c r="O4668" s="1">
        <v>116548</v>
      </c>
      <c r="P4668" s="1">
        <v>70</v>
      </c>
      <c r="Q4668" s="1">
        <v>254.2</v>
      </c>
      <c r="R4668" s="1337">
        <v>17794</v>
      </c>
      <c r="S4668" s="4">
        <v>-1029.6600000000001</v>
      </c>
      <c r="T4668" s="1">
        <v>237.97300000000001</v>
      </c>
      <c r="U4668" s="1337">
        <v>16658.11</v>
      </c>
      <c r="V4668" s="1">
        <v>0.59419999999999995</v>
      </c>
      <c r="W4668" s="1336">
        <v>41.593299999999999</v>
      </c>
      <c r="X4668" s="1">
        <v>13</v>
      </c>
      <c r="Y4668" s="1">
        <v>141</v>
      </c>
      <c r="AA4668" s="1">
        <v>401</v>
      </c>
      <c r="AB4668" s="1337">
        <v>1135.8900000000001</v>
      </c>
    </row>
    <row r="4669" spans="1:28">
      <c r="A4669" s="1336" t="s">
        <v>2390</v>
      </c>
      <c r="B4669" s="2" t="s">
        <v>2483</v>
      </c>
      <c r="C4669" s="1" t="s">
        <v>2481</v>
      </c>
      <c r="D4669" s="1" t="s">
        <v>2027</v>
      </c>
      <c r="E4669" s="1">
        <v>140083</v>
      </c>
      <c r="F4669" s="1336" t="s">
        <v>117</v>
      </c>
      <c r="G4669" s="1" t="s">
        <v>32</v>
      </c>
      <c r="H4669" s="1">
        <v>421158</v>
      </c>
      <c r="I4669" s="3">
        <v>42546</v>
      </c>
      <c r="J4669" s="3">
        <v>42517</v>
      </c>
      <c r="K4669" s="3">
        <v>42546</v>
      </c>
      <c r="L4669" s="1">
        <v>223169</v>
      </c>
      <c r="M4669" s="3">
        <v>42545</v>
      </c>
      <c r="N4669" s="1" t="s">
        <v>89</v>
      </c>
      <c r="O4669" s="1">
        <v>116548</v>
      </c>
      <c r="P4669" s="1">
        <v>80</v>
      </c>
      <c r="Q4669" s="1">
        <v>254.2</v>
      </c>
      <c r="R4669" s="1337">
        <v>20336</v>
      </c>
      <c r="S4669" s="4">
        <v>-1176.76</v>
      </c>
      <c r="T4669" s="1">
        <v>237.97300000000001</v>
      </c>
      <c r="U4669" s="1337">
        <v>19037.84</v>
      </c>
      <c r="V4669" s="1">
        <v>0.59419999999999995</v>
      </c>
      <c r="W4669" s="1336">
        <v>47.535200000000003</v>
      </c>
      <c r="X4669" s="1">
        <v>13</v>
      </c>
      <c r="Y4669" s="1">
        <v>141</v>
      </c>
      <c r="AA4669" s="1">
        <v>401</v>
      </c>
      <c r="AB4669" s="1337">
        <v>1298.1600000000001</v>
      </c>
    </row>
    <row r="4670" spans="1:28">
      <c r="A4670" s="1336" t="s">
        <v>2390</v>
      </c>
      <c r="B4670" s="2" t="s">
        <v>2484</v>
      </c>
      <c r="C4670" s="1" t="s">
        <v>2481</v>
      </c>
      <c r="D4670" s="1" t="s">
        <v>2485</v>
      </c>
      <c r="E4670" s="1">
        <v>140083</v>
      </c>
      <c r="F4670" s="1336" t="s">
        <v>117</v>
      </c>
      <c r="G4670" s="1" t="s">
        <v>32</v>
      </c>
      <c r="H4670" s="1">
        <v>421158</v>
      </c>
      <c r="I4670" s="3">
        <v>42546</v>
      </c>
      <c r="J4670" s="3">
        <v>42517</v>
      </c>
      <c r="K4670" s="3">
        <v>42546</v>
      </c>
      <c r="L4670" s="1">
        <v>223169</v>
      </c>
      <c r="M4670" s="3">
        <v>42545</v>
      </c>
      <c r="N4670" s="1" t="s">
        <v>89</v>
      </c>
      <c r="O4670" s="1">
        <v>116548</v>
      </c>
      <c r="P4670" s="1">
        <v>81</v>
      </c>
      <c r="Q4670" s="1">
        <v>254.2</v>
      </c>
      <c r="R4670" s="1337">
        <v>20590.2</v>
      </c>
      <c r="S4670" s="4">
        <v>-1191.47</v>
      </c>
      <c r="T4670" s="1">
        <v>237.97300000000001</v>
      </c>
      <c r="U4670" s="1337">
        <v>19275.810000000001</v>
      </c>
      <c r="V4670" s="1">
        <v>0.59419999999999995</v>
      </c>
      <c r="W4670" s="1336">
        <v>48.129399999999997</v>
      </c>
      <c r="X4670" s="1">
        <v>13</v>
      </c>
      <c r="Y4670" s="1">
        <v>141</v>
      </c>
      <c r="AA4670" s="1">
        <v>401</v>
      </c>
      <c r="AB4670" s="1337">
        <v>1314.39</v>
      </c>
    </row>
    <row r="4671" spans="1:28">
      <c r="A4671" s="1336" t="s">
        <v>2390</v>
      </c>
      <c r="B4671" s="2" t="s">
        <v>2486</v>
      </c>
      <c r="C4671" s="1" t="s">
        <v>2481</v>
      </c>
      <c r="D4671" s="1" t="s">
        <v>2487</v>
      </c>
      <c r="E4671" s="1">
        <v>140083</v>
      </c>
      <c r="F4671" s="1336" t="s">
        <v>117</v>
      </c>
      <c r="G4671" s="1" t="s">
        <v>32</v>
      </c>
      <c r="H4671" s="1">
        <v>421158</v>
      </c>
      <c r="I4671" s="3">
        <v>42546</v>
      </c>
      <c r="J4671" s="3">
        <v>42517</v>
      </c>
      <c r="K4671" s="3">
        <v>42546</v>
      </c>
      <c r="L4671" s="1">
        <v>223169</v>
      </c>
      <c r="M4671" s="3">
        <v>42545</v>
      </c>
      <c r="N4671" s="1" t="s">
        <v>89</v>
      </c>
      <c r="O4671" s="1">
        <v>116548</v>
      </c>
      <c r="P4671" s="1">
        <v>93</v>
      </c>
      <c r="Q4671" s="1">
        <v>254.2</v>
      </c>
      <c r="R4671" s="1337">
        <v>23640.6</v>
      </c>
      <c r="S4671" s="4">
        <v>-1367.98</v>
      </c>
      <c r="T4671" s="1">
        <v>237.97300000000001</v>
      </c>
      <c r="U4671" s="1337">
        <v>22131.49</v>
      </c>
      <c r="V4671" s="1">
        <v>0.59419999999999995</v>
      </c>
      <c r="W4671" s="1336">
        <v>55.259700000000002</v>
      </c>
      <c r="X4671" s="1">
        <v>13</v>
      </c>
      <c r="Y4671" s="1">
        <v>141</v>
      </c>
      <c r="AA4671" s="1">
        <v>401</v>
      </c>
      <c r="AB4671" s="1337">
        <v>1509.11</v>
      </c>
    </row>
    <row r="4672" spans="1:28">
      <c r="A4672" s="1336" t="s">
        <v>2390</v>
      </c>
      <c r="B4672" s="2" t="s">
        <v>2488</v>
      </c>
      <c r="C4672" s="1" t="s">
        <v>2481</v>
      </c>
      <c r="D4672" s="1" t="s">
        <v>116</v>
      </c>
      <c r="E4672" s="1">
        <v>140083</v>
      </c>
      <c r="F4672" s="1336" t="s">
        <v>117</v>
      </c>
      <c r="G4672" s="1" t="s">
        <v>32</v>
      </c>
      <c r="H4672" s="1">
        <v>421145</v>
      </c>
      <c r="I4672" s="3">
        <v>42546</v>
      </c>
      <c r="J4672" s="3">
        <v>42517</v>
      </c>
      <c r="K4672" s="3">
        <v>42546</v>
      </c>
      <c r="L4672" s="1">
        <v>223167</v>
      </c>
      <c r="M4672" s="3">
        <v>42545</v>
      </c>
      <c r="N4672" s="1" t="s">
        <v>89</v>
      </c>
      <c r="O4672" s="1">
        <v>116548</v>
      </c>
      <c r="P4672" s="1">
        <v>100</v>
      </c>
      <c r="Q4672" s="1">
        <v>254.2</v>
      </c>
      <c r="R4672" s="1337">
        <v>25420</v>
      </c>
      <c r="S4672" s="4">
        <v>-1470.95</v>
      </c>
      <c r="T4672" s="1">
        <v>237.97300000000001</v>
      </c>
      <c r="U4672" s="1337">
        <v>23797.3</v>
      </c>
      <c r="V4672" s="1">
        <v>0.59419999999999995</v>
      </c>
      <c r="W4672" s="1336">
        <v>59.418999999999997</v>
      </c>
      <c r="X4672" s="1">
        <v>13</v>
      </c>
      <c r="Y4672" s="1">
        <v>141</v>
      </c>
      <c r="AA4672" s="1">
        <v>401</v>
      </c>
      <c r="AB4672" s="1337">
        <v>1622.7</v>
      </c>
    </row>
    <row r="4673" spans="1:28">
      <c r="A4673" s="1336" t="s">
        <v>2390</v>
      </c>
      <c r="B4673" s="2" t="s">
        <v>2488</v>
      </c>
      <c r="C4673" s="1" t="s">
        <v>2481</v>
      </c>
      <c r="D4673" s="1" t="s">
        <v>116</v>
      </c>
      <c r="E4673" s="1">
        <v>140083</v>
      </c>
      <c r="F4673" s="1336" t="s">
        <v>117</v>
      </c>
      <c r="G4673" s="1" t="s">
        <v>32</v>
      </c>
      <c r="H4673" s="1">
        <v>421145</v>
      </c>
      <c r="I4673" s="3">
        <v>42546</v>
      </c>
      <c r="J4673" s="3">
        <v>42517</v>
      </c>
      <c r="K4673" s="3">
        <v>42546</v>
      </c>
      <c r="L4673" s="1">
        <v>223167</v>
      </c>
      <c r="M4673" s="3">
        <v>42545</v>
      </c>
      <c r="N4673" s="1" t="s">
        <v>89</v>
      </c>
      <c r="O4673" s="1">
        <v>116548</v>
      </c>
      <c r="P4673" s="1">
        <v>200</v>
      </c>
      <c r="Q4673" s="1">
        <v>254.2</v>
      </c>
      <c r="R4673" s="1337">
        <v>50840</v>
      </c>
      <c r="S4673" s="4">
        <v>-2941.9</v>
      </c>
      <c r="T4673" s="1">
        <v>237.97300000000001</v>
      </c>
      <c r="U4673" s="1337">
        <v>47594.6</v>
      </c>
      <c r="V4673" s="1">
        <v>0.59419999999999995</v>
      </c>
      <c r="W4673" s="1336">
        <v>118.83799999999999</v>
      </c>
      <c r="X4673" s="1">
        <v>13</v>
      </c>
      <c r="Y4673" s="1">
        <v>141</v>
      </c>
      <c r="AA4673" s="1">
        <v>401</v>
      </c>
      <c r="AB4673" s="1337">
        <v>3245.4</v>
      </c>
    </row>
    <row r="4674" spans="1:28">
      <c r="A4674" s="1336" t="s">
        <v>2390</v>
      </c>
      <c r="B4674" s="2" t="s">
        <v>2488</v>
      </c>
      <c r="C4674" s="1" t="s">
        <v>2481</v>
      </c>
      <c r="D4674" s="1" t="s">
        <v>116</v>
      </c>
      <c r="E4674" s="1">
        <v>140083</v>
      </c>
      <c r="F4674" s="1336" t="s">
        <v>117</v>
      </c>
      <c r="G4674" s="1" t="s">
        <v>32</v>
      </c>
      <c r="H4674" s="1">
        <v>421145</v>
      </c>
      <c r="I4674" s="3">
        <v>42546</v>
      </c>
      <c r="J4674" s="3">
        <v>42517</v>
      </c>
      <c r="K4674" s="3">
        <v>42546</v>
      </c>
      <c r="L4674" s="1">
        <v>223167</v>
      </c>
      <c r="M4674" s="3">
        <v>42545</v>
      </c>
      <c r="N4674" s="1" t="s">
        <v>89</v>
      </c>
      <c r="O4674" s="1">
        <v>116548</v>
      </c>
      <c r="P4674" s="1">
        <v>300</v>
      </c>
      <c r="Q4674" s="1">
        <v>254.2</v>
      </c>
      <c r="R4674" s="1337">
        <v>76260</v>
      </c>
      <c r="S4674" s="4">
        <v>-4412.8500000000004</v>
      </c>
      <c r="T4674" s="1">
        <v>237.97300000000001</v>
      </c>
      <c r="U4674" s="1337">
        <v>71391.899999999994</v>
      </c>
      <c r="V4674" s="1">
        <v>0.59419999999999995</v>
      </c>
      <c r="W4674" s="1336">
        <v>178.25700000000001</v>
      </c>
      <c r="X4674" s="1">
        <v>13</v>
      </c>
      <c r="Y4674" s="1">
        <v>141</v>
      </c>
      <c r="AA4674" s="1">
        <v>401</v>
      </c>
      <c r="AB4674" s="1337">
        <v>4868.1000000000004</v>
      </c>
    </row>
    <row r="4675" spans="1:28">
      <c r="A4675" s="1336" t="s">
        <v>2390</v>
      </c>
      <c r="B4675" s="2" t="s">
        <v>2488</v>
      </c>
      <c r="C4675" s="1" t="s">
        <v>2481</v>
      </c>
      <c r="D4675" s="1" t="s">
        <v>116</v>
      </c>
      <c r="E4675" s="1">
        <v>140083</v>
      </c>
      <c r="F4675" s="1336" t="s">
        <v>117</v>
      </c>
      <c r="G4675" s="1" t="s">
        <v>32</v>
      </c>
      <c r="H4675" s="1">
        <v>421145</v>
      </c>
      <c r="I4675" s="3">
        <v>42546</v>
      </c>
      <c r="J4675" s="3">
        <v>42517</v>
      </c>
      <c r="K4675" s="3">
        <v>42546</v>
      </c>
      <c r="L4675" s="1">
        <v>223167</v>
      </c>
      <c r="M4675" s="3">
        <v>42545</v>
      </c>
      <c r="N4675" s="1" t="s">
        <v>89</v>
      </c>
      <c r="O4675" s="1">
        <v>116548</v>
      </c>
      <c r="P4675" s="1">
        <v>100</v>
      </c>
      <c r="Q4675" s="1">
        <v>254.2</v>
      </c>
      <c r="R4675" s="1337">
        <v>25420</v>
      </c>
      <c r="S4675" s="4">
        <v>-1470.95</v>
      </c>
      <c r="T4675" s="1">
        <v>237.97300000000001</v>
      </c>
      <c r="U4675" s="1337">
        <v>23797.3</v>
      </c>
      <c r="V4675" s="1">
        <v>0.59419999999999995</v>
      </c>
      <c r="W4675" s="1336">
        <v>59.418999999999997</v>
      </c>
      <c r="X4675" s="1">
        <v>13</v>
      </c>
      <c r="Y4675" s="1">
        <v>141</v>
      </c>
      <c r="AA4675" s="1">
        <v>401</v>
      </c>
      <c r="AB4675" s="1337">
        <v>1622.7</v>
      </c>
    </row>
    <row r="4676" spans="1:28">
      <c r="A4676" s="1336" t="s">
        <v>2390</v>
      </c>
      <c r="B4676" s="2" t="s">
        <v>2488</v>
      </c>
      <c r="C4676" s="1" t="s">
        <v>2481</v>
      </c>
      <c r="D4676" s="1" t="s">
        <v>116</v>
      </c>
      <c r="E4676" s="1">
        <v>140083</v>
      </c>
      <c r="F4676" s="1336" t="s">
        <v>117</v>
      </c>
      <c r="G4676" s="1" t="s">
        <v>32</v>
      </c>
      <c r="H4676" s="1">
        <v>421152</v>
      </c>
      <c r="I4676" s="3">
        <v>42546</v>
      </c>
      <c r="J4676" s="3">
        <v>42517</v>
      </c>
      <c r="K4676" s="3">
        <v>42546</v>
      </c>
      <c r="L4676" s="1">
        <v>223168</v>
      </c>
      <c r="M4676" s="3">
        <v>42545</v>
      </c>
      <c r="N4676" s="1" t="s">
        <v>89</v>
      </c>
      <c r="O4676" s="1">
        <v>116548</v>
      </c>
      <c r="P4676" s="1">
        <v>200</v>
      </c>
      <c r="Q4676" s="1">
        <v>254.2</v>
      </c>
      <c r="R4676" s="1337">
        <v>50840</v>
      </c>
      <c r="S4676" s="4">
        <v>-2941.9</v>
      </c>
      <c r="T4676" s="1">
        <v>237.97300000000001</v>
      </c>
      <c r="U4676" s="1337">
        <v>47594.6</v>
      </c>
      <c r="V4676" s="1">
        <v>0.59419999999999995</v>
      </c>
      <c r="W4676" s="1336">
        <v>118.83799999999999</v>
      </c>
      <c r="X4676" s="1">
        <v>13</v>
      </c>
      <c r="Y4676" s="1">
        <v>141</v>
      </c>
      <c r="AA4676" s="1">
        <v>401</v>
      </c>
      <c r="AB4676" s="1337">
        <v>3245.4</v>
      </c>
    </row>
    <row r="4677" spans="1:28">
      <c r="A4677" s="1336" t="s">
        <v>2390</v>
      </c>
      <c r="B4677" s="2" t="s">
        <v>2488</v>
      </c>
      <c r="C4677" s="1" t="s">
        <v>2481</v>
      </c>
      <c r="D4677" s="1" t="s">
        <v>116</v>
      </c>
      <c r="E4677" s="1">
        <v>140083</v>
      </c>
      <c r="F4677" s="1336" t="s">
        <v>117</v>
      </c>
      <c r="G4677" s="1" t="s">
        <v>32</v>
      </c>
      <c r="H4677" s="1">
        <v>421152</v>
      </c>
      <c r="I4677" s="3">
        <v>42546</v>
      </c>
      <c r="J4677" s="3">
        <v>42517</v>
      </c>
      <c r="K4677" s="3">
        <v>42546</v>
      </c>
      <c r="L4677" s="1">
        <v>223168</v>
      </c>
      <c r="M4677" s="3">
        <v>42545</v>
      </c>
      <c r="N4677" s="1" t="s">
        <v>89</v>
      </c>
      <c r="O4677" s="1">
        <v>116548</v>
      </c>
      <c r="P4677" s="1">
        <v>200</v>
      </c>
      <c r="Q4677" s="1">
        <v>254.2</v>
      </c>
      <c r="R4677" s="1337">
        <v>50840</v>
      </c>
      <c r="S4677" s="4">
        <v>-2941.9</v>
      </c>
      <c r="T4677" s="1">
        <v>237.97300000000001</v>
      </c>
      <c r="U4677" s="1337">
        <v>47594.6</v>
      </c>
      <c r="V4677" s="1">
        <v>0.59419999999999995</v>
      </c>
      <c r="W4677" s="1336">
        <v>118.83799999999999</v>
      </c>
      <c r="X4677" s="1">
        <v>13</v>
      </c>
      <c r="Y4677" s="1">
        <v>141</v>
      </c>
      <c r="AA4677" s="1">
        <v>401</v>
      </c>
      <c r="AB4677" s="1337">
        <v>3245.4</v>
      </c>
    </row>
    <row r="4678" spans="1:28">
      <c r="A4678" s="1336" t="s">
        <v>2390</v>
      </c>
      <c r="B4678" s="2" t="s">
        <v>2488</v>
      </c>
      <c r="C4678" s="1" t="s">
        <v>2481</v>
      </c>
      <c r="D4678" s="1" t="s">
        <v>116</v>
      </c>
      <c r="E4678" s="1">
        <v>140083</v>
      </c>
      <c r="F4678" s="1336" t="s">
        <v>117</v>
      </c>
      <c r="G4678" s="1" t="s">
        <v>32</v>
      </c>
      <c r="H4678" s="1">
        <v>421152</v>
      </c>
      <c r="I4678" s="3">
        <v>42546</v>
      </c>
      <c r="J4678" s="3">
        <v>42517</v>
      </c>
      <c r="K4678" s="3">
        <v>42546</v>
      </c>
      <c r="L4678" s="1">
        <v>223168</v>
      </c>
      <c r="M4678" s="3">
        <v>42545</v>
      </c>
      <c r="N4678" s="1" t="s">
        <v>89</v>
      </c>
      <c r="O4678" s="1">
        <v>116548</v>
      </c>
      <c r="P4678" s="1">
        <v>100</v>
      </c>
      <c r="Q4678" s="1">
        <v>254.2</v>
      </c>
      <c r="R4678" s="1337">
        <v>25420</v>
      </c>
      <c r="S4678" s="4">
        <v>-1470.95</v>
      </c>
      <c r="T4678" s="1">
        <v>237.97300000000001</v>
      </c>
      <c r="U4678" s="1337">
        <v>23797.3</v>
      </c>
      <c r="V4678" s="1">
        <v>0.59419999999999995</v>
      </c>
      <c r="W4678" s="1336">
        <v>59.418999999999997</v>
      </c>
      <c r="X4678" s="1">
        <v>13</v>
      </c>
      <c r="Y4678" s="1">
        <v>141</v>
      </c>
      <c r="AA4678" s="1">
        <v>401</v>
      </c>
      <c r="AB4678" s="1337">
        <v>1622.7</v>
      </c>
    </row>
    <row r="4679" spans="1:28">
      <c r="A4679" s="1336" t="s">
        <v>2390</v>
      </c>
      <c r="B4679" s="2" t="s">
        <v>2489</v>
      </c>
      <c r="C4679" s="1" t="s">
        <v>2481</v>
      </c>
      <c r="D4679" s="1" t="s">
        <v>394</v>
      </c>
      <c r="E4679" s="1">
        <v>140083</v>
      </c>
      <c r="F4679" s="1336" t="s">
        <v>117</v>
      </c>
      <c r="G4679" s="1" t="s">
        <v>32</v>
      </c>
      <c r="H4679" s="1">
        <v>421118</v>
      </c>
      <c r="I4679" s="3">
        <v>42546</v>
      </c>
      <c r="J4679" s="3">
        <v>42517</v>
      </c>
      <c r="K4679" s="3">
        <v>42546</v>
      </c>
      <c r="L4679" s="1">
        <v>223166</v>
      </c>
      <c r="M4679" s="3">
        <v>42545</v>
      </c>
      <c r="N4679" s="1" t="s">
        <v>89</v>
      </c>
      <c r="O4679" s="1">
        <v>116548</v>
      </c>
      <c r="P4679" s="1">
        <v>1200</v>
      </c>
      <c r="Q4679" s="1">
        <v>254.2</v>
      </c>
      <c r="R4679" s="1337">
        <v>305040</v>
      </c>
      <c r="S4679" s="4">
        <v>-17651.39</v>
      </c>
      <c r="T4679" s="1">
        <v>237.97300000000001</v>
      </c>
      <c r="U4679" s="1337">
        <v>285567.59999999998</v>
      </c>
      <c r="V4679" s="1">
        <v>0.59419999999999995</v>
      </c>
      <c r="W4679" s="1336">
        <v>713.02800000000002</v>
      </c>
      <c r="X4679" s="1">
        <v>13</v>
      </c>
      <c r="Y4679" s="1">
        <v>141</v>
      </c>
      <c r="AA4679" s="1">
        <v>401</v>
      </c>
      <c r="AB4679" s="1337">
        <v>19472.400000000001</v>
      </c>
    </row>
    <row r="4680" spans="1:28">
      <c r="A4680" s="1336" t="s">
        <v>2390</v>
      </c>
      <c r="B4680" s="2" t="s">
        <v>2490</v>
      </c>
      <c r="C4680" s="1" t="s">
        <v>2491</v>
      </c>
      <c r="D4680" s="1" t="s">
        <v>65</v>
      </c>
      <c r="E4680" s="1">
        <v>140008</v>
      </c>
      <c r="F4680" s="1336" t="s">
        <v>123</v>
      </c>
      <c r="G4680" s="1" t="s">
        <v>32</v>
      </c>
      <c r="H4680" s="1">
        <v>418838</v>
      </c>
      <c r="I4680" s="3">
        <v>42528</v>
      </c>
      <c r="J4680" s="3">
        <v>42500</v>
      </c>
      <c r="K4680" s="3">
        <v>42515</v>
      </c>
      <c r="L4680" s="1">
        <v>221937</v>
      </c>
      <c r="M4680" s="3">
        <v>42528</v>
      </c>
      <c r="N4680" s="1" t="s">
        <v>89</v>
      </c>
      <c r="O4680" s="1">
        <v>115940</v>
      </c>
      <c r="P4680" s="1">
        <v>1000</v>
      </c>
      <c r="Q4680" s="1">
        <v>257.8</v>
      </c>
      <c r="R4680" s="1337">
        <v>257800</v>
      </c>
      <c r="S4680" s="4">
        <v>-11109.49</v>
      </c>
      <c r="T4680" s="1">
        <v>237.97300000000001</v>
      </c>
      <c r="U4680" s="1337">
        <v>237973</v>
      </c>
      <c r="V4680" s="1">
        <v>0.59419999999999995</v>
      </c>
      <c r="W4680" s="1336">
        <v>594.19000000000005</v>
      </c>
      <c r="X4680" s="1">
        <v>13</v>
      </c>
      <c r="Y4680" s="1">
        <v>141</v>
      </c>
      <c r="AA4680" s="1">
        <v>401</v>
      </c>
      <c r="AB4680" s="1337">
        <v>19827</v>
      </c>
    </row>
    <row r="4681" spans="1:28">
      <c r="A4681" s="1336" t="s">
        <v>2390</v>
      </c>
      <c r="B4681" s="2" t="s">
        <v>2492</v>
      </c>
      <c r="C4681" s="1" t="s">
        <v>2493</v>
      </c>
      <c r="D4681" s="1" t="s">
        <v>467</v>
      </c>
      <c r="E4681" s="1">
        <v>140008</v>
      </c>
      <c r="F4681" s="1336" t="s">
        <v>123</v>
      </c>
      <c r="G4681" s="1" t="s">
        <v>32</v>
      </c>
      <c r="H4681" s="1">
        <v>418266</v>
      </c>
      <c r="I4681" s="3">
        <v>42524</v>
      </c>
      <c r="J4681" s="3">
        <v>42489</v>
      </c>
      <c r="K4681" s="3">
        <v>42515</v>
      </c>
      <c r="L4681" s="1">
        <v>221666</v>
      </c>
      <c r="M4681" s="3">
        <v>42524</v>
      </c>
      <c r="N4681" s="1" t="s">
        <v>89</v>
      </c>
      <c r="O4681" s="1">
        <v>115636</v>
      </c>
      <c r="P4681" s="1">
        <v>1500</v>
      </c>
      <c r="Q4681" s="1">
        <v>254.2</v>
      </c>
      <c r="R4681" s="1337">
        <v>381300</v>
      </c>
      <c r="S4681" s="4">
        <v>-22064.240000000002</v>
      </c>
      <c r="T4681" s="1">
        <v>237.97300000000001</v>
      </c>
      <c r="U4681" s="1337">
        <v>356959.5</v>
      </c>
      <c r="V4681" s="1">
        <v>0.59419999999999995</v>
      </c>
      <c r="W4681" s="1336">
        <v>891.28499999999997</v>
      </c>
      <c r="X4681" s="1">
        <v>13</v>
      </c>
      <c r="Y4681" s="1">
        <v>141</v>
      </c>
      <c r="AA4681" s="1">
        <v>401</v>
      </c>
      <c r="AB4681" s="1337">
        <v>24340.5</v>
      </c>
    </row>
    <row r="4682" spans="1:28">
      <c r="A4682" s="1336" t="s">
        <v>2390</v>
      </c>
      <c r="B4682" s="2" t="s">
        <v>2494</v>
      </c>
      <c r="C4682" s="1" t="s">
        <v>2491</v>
      </c>
      <c r="D4682" s="1" t="s">
        <v>129</v>
      </c>
      <c r="E4682" s="1">
        <v>130001</v>
      </c>
      <c r="F4682" s="1336" t="s">
        <v>132</v>
      </c>
      <c r="G4682" s="1" t="s">
        <v>32</v>
      </c>
      <c r="H4682" s="1">
        <v>418688</v>
      </c>
      <c r="I4682" s="3">
        <v>42529</v>
      </c>
      <c r="J4682" s="3">
        <v>42499</v>
      </c>
      <c r="K4682" s="3">
        <v>42515</v>
      </c>
      <c r="N4682" s="1" t="s">
        <v>89</v>
      </c>
      <c r="O4682" s="1">
        <v>115837</v>
      </c>
      <c r="P4682" s="1">
        <v>2000</v>
      </c>
      <c r="Q4682" s="1">
        <v>267.33999999999997</v>
      </c>
      <c r="R4682" s="1337">
        <v>534680</v>
      </c>
      <c r="S4682" s="4">
        <v>-3138.98</v>
      </c>
      <c r="T4682" s="1">
        <v>237.97300000000001</v>
      </c>
      <c r="U4682" s="1337">
        <v>475946</v>
      </c>
      <c r="V4682" s="1">
        <v>0.59419999999999995</v>
      </c>
      <c r="W4682" s="1337">
        <v>1188.3800000000001</v>
      </c>
      <c r="X4682" s="1">
        <v>13</v>
      </c>
      <c r="Y4682" s="1">
        <v>130</v>
      </c>
      <c r="AA4682" s="1">
        <v>401</v>
      </c>
      <c r="AB4682" s="1337">
        <v>58734</v>
      </c>
    </row>
    <row r="4683" spans="1:28">
      <c r="A4683" s="1336" t="s">
        <v>2390</v>
      </c>
      <c r="B4683" s="2" t="s">
        <v>2495</v>
      </c>
      <c r="C4683" s="1" t="s">
        <v>2496</v>
      </c>
      <c r="D4683" s="1" t="s">
        <v>394</v>
      </c>
      <c r="E4683" s="1">
        <v>140083</v>
      </c>
      <c r="F4683" s="1336" t="s">
        <v>117</v>
      </c>
      <c r="G4683" s="1" t="s">
        <v>32</v>
      </c>
      <c r="H4683" s="1">
        <v>419372</v>
      </c>
      <c r="I4683" s="3">
        <v>42532</v>
      </c>
      <c r="J4683" s="3">
        <v>42493</v>
      </c>
      <c r="K4683" s="3">
        <v>42536</v>
      </c>
      <c r="L4683" s="1">
        <v>222318</v>
      </c>
      <c r="M4683" s="3">
        <v>42532</v>
      </c>
      <c r="N4683" s="1" t="s">
        <v>89</v>
      </c>
      <c r="O4683" s="1">
        <v>115704</v>
      </c>
      <c r="P4683" s="1">
        <v>1200</v>
      </c>
      <c r="Q4683" s="1">
        <v>317.94</v>
      </c>
      <c r="R4683" s="1337">
        <v>381528</v>
      </c>
      <c r="S4683" s="4">
        <v>-16894.63</v>
      </c>
      <c r="T4683" s="1">
        <v>293.822</v>
      </c>
      <c r="U4683" s="1337">
        <v>352586.4</v>
      </c>
      <c r="V4683" s="1">
        <v>0.82509999999999994</v>
      </c>
      <c r="W4683" s="1336">
        <v>990.12</v>
      </c>
      <c r="X4683" s="1">
        <v>13</v>
      </c>
      <c r="Y4683" s="1">
        <v>141</v>
      </c>
      <c r="AA4683" s="1">
        <v>401</v>
      </c>
      <c r="AB4683" s="1337">
        <v>28941.599999999999</v>
      </c>
    </row>
    <row r="4684" spans="1:28">
      <c r="A4684" s="1336" t="s">
        <v>2390</v>
      </c>
      <c r="B4684" s="2" t="s">
        <v>2497</v>
      </c>
      <c r="C4684" s="1" t="s">
        <v>2498</v>
      </c>
      <c r="D4684" s="1" t="s">
        <v>129</v>
      </c>
      <c r="E4684" s="1">
        <v>130001</v>
      </c>
      <c r="F4684" s="1336" t="s">
        <v>132</v>
      </c>
      <c r="G4684" s="1" t="s">
        <v>32</v>
      </c>
      <c r="H4684" s="1">
        <v>419258</v>
      </c>
      <c r="I4684" s="3">
        <v>42532</v>
      </c>
      <c r="J4684" s="3">
        <v>42499</v>
      </c>
      <c r="K4684" s="3">
        <v>42515</v>
      </c>
      <c r="N4684" s="1" t="s">
        <v>89</v>
      </c>
      <c r="O4684" s="1">
        <v>115837</v>
      </c>
      <c r="P4684" s="1">
        <v>2000</v>
      </c>
      <c r="Q4684" s="1">
        <v>326.42</v>
      </c>
      <c r="R4684" s="1337">
        <v>652840</v>
      </c>
      <c r="S4684" s="4">
        <v>-11197.72</v>
      </c>
      <c r="T4684" s="1">
        <v>293.822</v>
      </c>
      <c r="U4684" s="1337">
        <v>587644</v>
      </c>
      <c r="V4684" s="1">
        <v>0.82509999999999994</v>
      </c>
      <c r="W4684" s="1337">
        <v>1650.2</v>
      </c>
      <c r="X4684" s="1">
        <v>13</v>
      </c>
      <c r="Y4684" s="1">
        <v>130</v>
      </c>
      <c r="AA4684" s="1">
        <v>401</v>
      </c>
      <c r="AB4684" s="1337">
        <v>65196</v>
      </c>
    </row>
    <row r="4685" spans="1:28">
      <c r="A4685" s="1336" t="s">
        <v>2390</v>
      </c>
      <c r="B4685" s="2" t="s">
        <v>2499</v>
      </c>
      <c r="C4685" s="1" t="s">
        <v>2500</v>
      </c>
      <c r="D4685" s="1" t="s">
        <v>528</v>
      </c>
      <c r="E4685" s="1">
        <v>140083</v>
      </c>
      <c r="F4685" s="1336" t="s">
        <v>117</v>
      </c>
      <c r="G4685" s="1" t="s">
        <v>32</v>
      </c>
      <c r="H4685" s="1">
        <v>419344</v>
      </c>
      <c r="I4685" s="3">
        <v>42532</v>
      </c>
      <c r="J4685" s="3">
        <v>42513</v>
      </c>
      <c r="K4685" s="3">
        <v>42545</v>
      </c>
      <c r="L4685" s="1">
        <v>222308</v>
      </c>
      <c r="M4685" s="3">
        <v>42532</v>
      </c>
      <c r="N4685" s="1" t="s">
        <v>89</v>
      </c>
      <c r="O4685" s="1">
        <v>116339</v>
      </c>
      <c r="P4685" s="1">
        <v>1400</v>
      </c>
      <c r="Q4685" s="1">
        <v>259.52999999999997</v>
      </c>
      <c r="R4685" s="1337">
        <v>363342</v>
      </c>
      <c r="S4685" s="4">
        <v>-8652.64</v>
      </c>
      <c r="T4685" s="1">
        <v>235.142</v>
      </c>
      <c r="U4685" s="1337">
        <v>329198.8</v>
      </c>
      <c r="V4685" s="1">
        <v>0.41149999999999998</v>
      </c>
      <c r="W4685" s="1336">
        <v>576.15599999999995</v>
      </c>
      <c r="X4685" s="1">
        <v>13</v>
      </c>
      <c r="Y4685" s="1">
        <v>141</v>
      </c>
      <c r="AA4685" s="1">
        <v>401</v>
      </c>
      <c r="AB4685" s="1337">
        <v>34143.199999999997</v>
      </c>
    </row>
    <row r="4686" spans="1:28">
      <c r="A4686" s="1336" t="s">
        <v>2390</v>
      </c>
      <c r="B4686" s="2" t="s">
        <v>2501</v>
      </c>
      <c r="C4686" s="1" t="s">
        <v>2502</v>
      </c>
      <c r="D4686" s="1" t="s">
        <v>394</v>
      </c>
      <c r="E4686" s="1">
        <v>140083</v>
      </c>
      <c r="F4686" s="1336" t="s">
        <v>117</v>
      </c>
      <c r="G4686" s="1" t="s">
        <v>32</v>
      </c>
      <c r="H4686" s="1">
        <v>420117</v>
      </c>
      <c r="I4686" s="3">
        <v>42538</v>
      </c>
      <c r="J4686" s="3">
        <v>42493</v>
      </c>
      <c r="K4686" s="3">
        <v>42536</v>
      </c>
      <c r="L4686" s="1">
        <v>222773</v>
      </c>
      <c r="M4686" s="3">
        <v>42537</v>
      </c>
      <c r="N4686" s="1" t="s">
        <v>89</v>
      </c>
      <c r="O4686" s="1">
        <v>115705</v>
      </c>
      <c r="P4686" s="1">
        <v>1200</v>
      </c>
      <c r="Q4686" s="1">
        <v>313.32</v>
      </c>
      <c r="R4686" s="1337">
        <v>375984</v>
      </c>
      <c r="S4686" s="4">
        <v>-5005.8999999999996</v>
      </c>
      <c r="T4686" s="1">
        <v>280.96600000000001</v>
      </c>
      <c r="U4686" s="1337">
        <v>337159.2</v>
      </c>
      <c r="V4686" s="1">
        <v>0.59419999999999995</v>
      </c>
      <c r="W4686" s="1336">
        <v>713.02800000000002</v>
      </c>
      <c r="X4686" s="1">
        <v>13</v>
      </c>
      <c r="Y4686" s="1">
        <v>141</v>
      </c>
      <c r="AA4686" s="1">
        <v>401</v>
      </c>
      <c r="AB4686" s="1337">
        <v>38824.800000000003</v>
      </c>
    </row>
    <row r="4687" spans="1:28">
      <c r="A4687" s="1336" t="s">
        <v>2390</v>
      </c>
      <c r="B4687" s="2" t="s">
        <v>2503</v>
      </c>
      <c r="C4687" s="1" t="s">
        <v>2504</v>
      </c>
      <c r="D4687" s="1" t="s">
        <v>76</v>
      </c>
      <c r="E4687" s="1">
        <v>142060</v>
      </c>
      <c r="F4687" s="1336" t="s">
        <v>147</v>
      </c>
      <c r="G4687" s="1" t="s">
        <v>32</v>
      </c>
      <c r="H4687" s="1">
        <v>421434</v>
      </c>
      <c r="I4687" s="3">
        <v>42545</v>
      </c>
      <c r="J4687" s="3">
        <v>42500</v>
      </c>
      <c r="K4687" s="3">
        <v>42531</v>
      </c>
      <c r="N4687" s="1" t="s">
        <v>56</v>
      </c>
      <c r="O4687" s="1">
        <v>6038</v>
      </c>
      <c r="P4687" s="1">
        <v>500</v>
      </c>
      <c r="Q4687" s="4">
        <v>1260.9215999999999</v>
      </c>
      <c r="R4687" s="1337">
        <v>630460.80000000005</v>
      </c>
      <c r="S4687" s="4">
        <v>-17889.7</v>
      </c>
      <c r="T4687" s="4">
        <v>1147.5229999999999</v>
      </c>
      <c r="U4687" s="1337">
        <v>573761.5</v>
      </c>
      <c r="V4687" s="1">
        <v>3.1821999999999999</v>
      </c>
      <c r="W4687" s="1337">
        <v>1591.075</v>
      </c>
      <c r="X4687" s="1">
        <v>13</v>
      </c>
      <c r="Y4687" s="1">
        <v>143</v>
      </c>
      <c r="AA4687" s="1">
        <v>401</v>
      </c>
      <c r="AB4687" s="1337">
        <v>56699.3</v>
      </c>
    </row>
    <row r="4688" spans="1:28">
      <c r="A4688" s="1336" t="s">
        <v>2390</v>
      </c>
      <c r="B4688" s="2" t="s">
        <v>2505</v>
      </c>
      <c r="C4688" s="1" t="s">
        <v>2506</v>
      </c>
      <c r="D4688" s="1" t="s">
        <v>76</v>
      </c>
      <c r="E4688" s="1">
        <v>142060</v>
      </c>
      <c r="F4688" s="1336" t="s">
        <v>147</v>
      </c>
      <c r="G4688" s="1" t="s">
        <v>32</v>
      </c>
      <c r="H4688" s="1">
        <v>421434</v>
      </c>
      <c r="I4688" s="3">
        <v>42545</v>
      </c>
      <c r="J4688" s="3">
        <v>42500</v>
      </c>
      <c r="K4688" s="3">
        <v>42531</v>
      </c>
      <c r="N4688" s="1" t="s">
        <v>56</v>
      </c>
      <c r="O4688" s="1">
        <v>6038</v>
      </c>
      <c r="P4688" s="1">
        <v>500</v>
      </c>
      <c r="Q4688" s="1">
        <v>854.62459999999999</v>
      </c>
      <c r="R4688" s="1337">
        <v>427312.3</v>
      </c>
      <c r="S4688" s="4">
        <v>-17962.509999999998</v>
      </c>
      <c r="T4688" s="1">
        <v>788.09699999999998</v>
      </c>
      <c r="U4688" s="1337">
        <v>394048.5</v>
      </c>
      <c r="V4688" s="1">
        <v>1.7915000000000001</v>
      </c>
      <c r="W4688" s="1336">
        <v>895.745</v>
      </c>
      <c r="X4688" s="1">
        <v>13</v>
      </c>
      <c r="Y4688" s="1">
        <v>143</v>
      </c>
      <c r="AA4688" s="1">
        <v>401</v>
      </c>
      <c r="AB4688" s="1337">
        <v>33263.800000000003</v>
      </c>
    </row>
    <row r="4689" spans="1:28">
      <c r="A4689" s="1336" t="s">
        <v>2390</v>
      </c>
      <c r="B4689" s="2" t="s">
        <v>2507</v>
      </c>
      <c r="C4689" s="1" t="s">
        <v>2508</v>
      </c>
      <c r="D4689" s="1" t="s">
        <v>76</v>
      </c>
      <c r="E4689" s="1">
        <v>142060</v>
      </c>
      <c r="F4689" s="1336" t="s">
        <v>147</v>
      </c>
      <c r="G4689" s="1" t="s">
        <v>32</v>
      </c>
      <c r="H4689" s="1">
        <v>421434</v>
      </c>
      <c r="I4689" s="3">
        <v>42545</v>
      </c>
      <c r="J4689" s="3">
        <v>42500</v>
      </c>
      <c r="K4689" s="3">
        <v>42531</v>
      </c>
      <c r="N4689" s="1" t="s">
        <v>56</v>
      </c>
      <c r="O4689" s="1">
        <v>6038</v>
      </c>
      <c r="P4689" s="1">
        <v>500</v>
      </c>
      <c r="Q4689" s="1">
        <v>907.16300000000001</v>
      </c>
      <c r="R4689" s="1337">
        <v>453581.5</v>
      </c>
      <c r="S4689" s="4">
        <v>-114577.42</v>
      </c>
      <c r="T4689" s="4">
        <v>1005.591</v>
      </c>
      <c r="U4689" s="1337">
        <v>502795.5</v>
      </c>
      <c r="V4689" s="1">
        <v>2.4876999999999998</v>
      </c>
      <c r="W4689" s="1337">
        <v>1243.8399999999999</v>
      </c>
      <c r="X4689" s="1">
        <v>13</v>
      </c>
      <c r="Y4689" s="1">
        <v>143</v>
      </c>
      <c r="AA4689" s="1">
        <v>401</v>
      </c>
      <c r="AB4689" s="1337">
        <v>-49214</v>
      </c>
    </row>
    <row r="4690" spans="1:28">
      <c r="A4690" s="1336" t="s">
        <v>2390</v>
      </c>
      <c r="B4690" s="2" t="s">
        <v>2509</v>
      </c>
      <c r="C4690" s="1" t="s">
        <v>2510</v>
      </c>
      <c r="D4690" s="1" t="s">
        <v>76</v>
      </c>
      <c r="E4690" s="1">
        <v>142060</v>
      </c>
      <c r="F4690" s="1336" t="s">
        <v>147</v>
      </c>
      <c r="G4690" s="1" t="s">
        <v>32</v>
      </c>
      <c r="H4690" s="1">
        <v>421434</v>
      </c>
      <c r="I4690" s="3">
        <v>42545</v>
      </c>
      <c r="J4690" s="3">
        <v>42500</v>
      </c>
      <c r="K4690" s="3">
        <v>42531</v>
      </c>
      <c r="N4690" s="1" t="s">
        <v>56</v>
      </c>
      <c r="O4690" s="1">
        <v>6038</v>
      </c>
      <c r="P4690" s="1">
        <v>500</v>
      </c>
      <c r="Q4690" s="1">
        <v>425.56099999999998</v>
      </c>
      <c r="R4690" s="1337">
        <v>212780.5</v>
      </c>
      <c r="S4690" s="4">
        <v>9183.8799999999992</v>
      </c>
      <c r="T4690" s="1">
        <v>360.34800000000001</v>
      </c>
      <c r="U4690" s="1337">
        <v>180174</v>
      </c>
      <c r="V4690" s="1">
        <v>1.0553999999999999</v>
      </c>
      <c r="W4690" s="1336">
        <v>527.72</v>
      </c>
      <c r="X4690" s="1">
        <v>13</v>
      </c>
      <c r="Y4690" s="1">
        <v>143</v>
      </c>
      <c r="AA4690" s="1">
        <v>401</v>
      </c>
      <c r="AB4690" s="1337">
        <v>32606.5</v>
      </c>
    </row>
    <row r="4691" spans="1:28">
      <c r="A4691" s="1336" t="s">
        <v>2390</v>
      </c>
      <c r="B4691" s="2" t="s">
        <v>2511</v>
      </c>
      <c r="C4691" s="1" t="s">
        <v>2512</v>
      </c>
      <c r="D4691" s="1" t="s">
        <v>76</v>
      </c>
      <c r="E4691" s="1">
        <v>142060</v>
      </c>
      <c r="F4691" s="1336" t="s">
        <v>147</v>
      </c>
      <c r="G4691" s="1" t="s">
        <v>32</v>
      </c>
      <c r="H4691" s="1">
        <v>421434</v>
      </c>
      <c r="I4691" s="3">
        <v>42545</v>
      </c>
      <c r="J4691" s="3">
        <v>42500</v>
      </c>
      <c r="K4691" s="3">
        <v>42531</v>
      </c>
      <c r="N4691" s="1" t="s">
        <v>56</v>
      </c>
      <c r="O4691" s="1">
        <v>6038</v>
      </c>
      <c r="P4691" s="1">
        <v>500</v>
      </c>
      <c r="Q4691" s="1">
        <v>767.06060000000002</v>
      </c>
      <c r="R4691" s="1337">
        <v>383530.3</v>
      </c>
      <c r="S4691" s="4">
        <v>-51740.62</v>
      </c>
      <c r="T4691" s="1">
        <v>770.39099999999996</v>
      </c>
      <c r="U4691" s="1337">
        <v>385195.5</v>
      </c>
      <c r="V4691" s="1">
        <v>2.6901000000000002</v>
      </c>
      <c r="W4691" s="1337">
        <v>1345.03</v>
      </c>
      <c r="X4691" s="1">
        <v>13</v>
      </c>
      <c r="Y4691" s="1">
        <v>143</v>
      </c>
      <c r="AA4691" s="1">
        <v>401</v>
      </c>
      <c r="AB4691" s="1337">
        <v>-1665.2</v>
      </c>
    </row>
    <row r="4692" spans="1:28">
      <c r="A4692" s="1336" t="s">
        <v>2390</v>
      </c>
      <c r="B4692" s="2" t="s">
        <v>2513</v>
      </c>
      <c r="C4692" s="1" t="s">
        <v>2514</v>
      </c>
      <c r="D4692" s="1" t="s">
        <v>76</v>
      </c>
      <c r="E4692" s="1">
        <v>142060</v>
      </c>
      <c r="F4692" s="1336" t="s">
        <v>147</v>
      </c>
      <c r="G4692" s="1" t="s">
        <v>32</v>
      </c>
      <c r="H4692" s="1">
        <v>421434</v>
      </c>
      <c r="I4692" s="3">
        <v>42545</v>
      </c>
      <c r="J4692" s="3">
        <v>42500</v>
      </c>
      <c r="K4692" s="3">
        <v>42531</v>
      </c>
      <c r="N4692" s="1" t="s">
        <v>56</v>
      </c>
      <c r="O4692" s="1">
        <v>6038</v>
      </c>
      <c r="P4692" s="1">
        <v>500</v>
      </c>
      <c r="Q4692" s="1">
        <v>263.39249999999998</v>
      </c>
      <c r="R4692" s="1337">
        <v>131696.25</v>
      </c>
      <c r="S4692" s="4">
        <v>-10531.77</v>
      </c>
      <c r="T4692" s="1">
        <v>251.73099999999999</v>
      </c>
      <c r="U4692" s="1337">
        <v>125865.5</v>
      </c>
      <c r="V4692" s="1">
        <v>0.59419999999999995</v>
      </c>
      <c r="W4692" s="1336">
        <v>297.09500000000003</v>
      </c>
      <c r="X4692" s="1">
        <v>13</v>
      </c>
      <c r="Y4692" s="1">
        <v>143</v>
      </c>
      <c r="AA4692" s="1">
        <v>401</v>
      </c>
      <c r="AB4692" s="1337">
        <v>5830.75</v>
      </c>
    </row>
    <row r="4693" spans="1:28">
      <c r="A4693" s="1336" t="s">
        <v>2390</v>
      </c>
      <c r="B4693" s="2" t="s">
        <v>2515</v>
      </c>
      <c r="C4693" s="1" t="s">
        <v>2516</v>
      </c>
      <c r="D4693" s="1" t="s">
        <v>76</v>
      </c>
      <c r="E4693" s="1">
        <v>142060</v>
      </c>
      <c r="F4693" s="1336" t="s">
        <v>147</v>
      </c>
      <c r="G4693" s="1" t="s">
        <v>32</v>
      </c>
      <c r="H4693" s="1">
        <v>421434</v>
      </c>
      <c r="I4693" s="3">
        <v>42545</v>
      </c>
      <c r="J4693" s="3">
        <v>42500</v>
      </c>
      <c r="K4693" s="3">
        <v>42531</v>
      </c>
      <c r="N4693" s="1" t="s">
        <v>56</v>
      </c>
      <c r="O4693" s="1">
        <v>6038</v>
      </c>
      <c r="P4693" s="1">
        <v>500</v>
      </c>
      <c r="Q4693" s="1">
        <v>354.45909999999998</v>
      </c>
      <c r="R4693" s="1337">
        <v>177229.55</v>
      </c>
      <c r="S4693" s="4">
        <v>4856.53</v>
      </c>
      <c r="T4693" s="1">
        <v>305.08499999999998</v>
      </c>
      <c r="U4693" s="1337">
        <v>152542.5</v>
      </c>
      <c r="V4693" s="1">
        <v>0.82509999999999994</v>
      </c>
      <c r="W4693" s="1336">
        <v>412.55</v>
      </c>
      <c r="X4693" s="1">
        <v>13</v>
      </c>
      <c r="Y4693" s="1">
        <v>143</v>
      </c>
      <c r="AA4693" s="1">
        <v>401</v>
      </c>
      <c r="AB4693" s="1337">
        <v>24687.05</v>
      </c>
    </row>
    <row r="4694" spans="1:28">
      <c r="A4694" s="1336" t="s">
        <v>2390</v>
      </c>
      <c r="B4694" s="2" t="s">
        <v>2517</v>
      </c>
      <c r="C4694" s="1" t="s">
        <v>2518</v>
      </c>
      <c r="D4694" s="1" t="s">
        <v>1168</v>
      </c>
      <c r="E4694" s="1">
        <v>142060</v>
      </c>
      <c r="F4694" s="1336" t="s">
        <v>147</v>
      </c>
      <c r="G4694" s="1" t="s">
        <v>32</v>
      </c>
      <c r="H4694" s="1">
        <v>421434</v>
      </c>
      <c r="I4694" s="3">
        <v>42545</v>
      </c>
      <c r="J4694" s="3">
        <v>42500</v>
      </c>
      <c r="K4694" s="3">
        <v>42531</v>
      </c>
      <c r="N4694" s="1" t="s">
        <v>56</v>
      </c>
      <c r="O4694" s="1">
        <v>6038</v>
      </c>
      <c r="P4694" s="1">
        <v>250</v>
      </c>
      <c r="Q4694" s="4">
        <v>1646.2031999999999</v>
      </c>
      <c r="R4694" s="1337">
        <v>411550.8</v>
      </c>
      <c r="S4694" s="4">
        <v>-96006.78</v>
      </c>
      <c r="T4694" s="4">
        <v>1796.664</v>
      </c>
      <c r="U4694" s="1337">
        <v>449166</v>
      </c>
      <c r="V4694" s="1">
        <v>3.9258999999999999</v>
      </c>
      <c r="W4694" s="1336">
        <v>981.46749999999997</v>
      </c>
      <c r="X4694" s="1">
        <v>13</v>
      </c>
      <c r="Y4694" s="1">
        <v>143</v>
      </c>
      <c r="AA4694" s="1">
        <v>401</v>
      </c>
      <c r="AB4694" s="1337">
        <v>-37615.199999999997</v>
      </c>
    </row>
    <row r="4695" spans="1:28">
      <c r="A4695" s="1336" t="s">
        <v>2390</v>
      </c>
      <c r="B4695" s="2" t="s">
        <v>2517</v>
      </c>
      <c r="C4695" s="1" t="s">
        <v>2518</v>
      </c>
      <c r="D4695" s="1" t="s">
        <v>1168</v>
      </c>
      <c r="E4695" s="1">
        <v>142060</v>
      </c>
      <c r="F4695" s="1336" t="s">
        <v>147</v>
      </c>
      <c r="G4695" s="1" t="s">
        <v>32</v>
      </c>
      <c r="H4695" s="1">
        <v>421434</v>
      </c>
      <c r="I4695" s="3">
        <v>42545</v>
      </c>
      <c r="J4695" s="3">
        <v>42500</v>
      </c>
      <c r="K4695" s="3">
        <v>42531</v>
      </c>
      <c r="N4695" s="1" t="s">
        <v>56</v>
      </c>
      <c r="O4695" s="1">
        <v>6038</v>
      </c>
      <c r="P4695" s="1">
        <v>250</v>
      </c>
      <c r="Q4695" s="4">
        <v>1646.2031999999999</v>
      </c>
      <c r="R4695" s="1337">
        <v>411550.8</v>
      </c>
      <c r="S4695" s="4">
        <v>-96006.78</v>
      </c>
      <c r="T4695" s="4">
        <v>1796.664</v>
      </c>
      <c r="U4695" s="1337">
        <v>449166</v>
      </c>
      <c r="V4695" s="1">
        <v>3.9258999999999999</v>
      </c>
      <c r="W4695" s="1336">
        <v>981.46749999999997</v>
      </c>
      <c r="X4695" s="1">
        <v>13</v>
      </c>
      <c r="Y4695" s="1">
        <v>143</v>
      </c>
      <c r="AA4695" s="1">
        <v>401</v>
      </c>
      <c r="AB4695" s="1337">
        <v>-37615.199999999997</v>
      </c>
    </row>
    <row r="4696" spans="1:28">
      <c r="A4696" s="1336" t="s">
        <v>2390</v>
      </c>
      <c r="B4696" s="2" t="s">
        <v>2519</v>
      </c>
      <c r="C4696" s="1" t="s">
        <v>2520</v>
      </c>
      <c r="D4696" s="1" t="s">
        <v>76</v>
      </c>
      <c r="E4696" s="1">
        <v>142060</v>
      </c>
      <c r="F4696" s="1336" t="s">
        <v>147</v>
      </c>
      <c r="G4696" s="1" t="s">
        <v>32</v>
      </c>
      <c r="H4696" s="1">
        <v>421434</v>
      </c>
      <c r="I4696" s="3">
        <v>42545</v>
      </c>
      <c r="J4696" s="3">
        <v>42500</v>
      </c>
      <c r="K4696" s="3">
        <v>42531</v>
      </c>
      <c r="N4696" s="1" t="s">
        <v>56</v>
      </c>
      <c r="O4696" s="1">
        <v>6038</v>
      </c>
      <c r="P4696" s="1">
        <v>500</v>
      </c>
      <c r="Q4696" s="1">
        <v>532.38909999999998</v>
      </c>
      <c r="R4696" s="1337">
        <v>266194.55</v>
      </c>
      <c r="S4696" s="4">
        <v>3033.37</v>
      </c>
      <c r="T4696" s="1">
        <v>465.77199999999999</v>
      </c>
      <c r="U4696" s="1337">
        <v>232886</v>
      </c>
      <c r="V4696" s="1">
        <v>1.0553999999999999</v>
      </c>
      <c r="W4696" s="1336">
        <v>527.72</v>
      </c>
      <c r="X4696" s="1">
        <v>13</v>
      </c>
      <c r="Y4696" s="1">
        <v>143</v>
      </c>
      <c r="AA4696" s="1">
        <v>401</v>
      </c>
      <c r="AB4696" s="1337">
        <v>33308.550000000003</v>
      </c>
    </row>
    <row r="4697" spans="1:28">
      <c r="A4697" s="1336" t="s">
        <v>2390</v>
      </c>
      <c r="B4697" s="2" t="s">
        <v>2521</v>
      </c>
      <c r="C4697" s="1" t="s">
        <v>2522</v>
      </c>
      <c r="D4697" s="1" t="s">
        <v>76</v>
      </c>
      <c r="E4697" s="1">
        <v>142060</v>
      </c>
      <c r="F4697" s="1336" t="s">
        <v>147</v>
      </c>
      <c r="G4697" s="1" t="s">
        <v>32</v>
      </c>
      <c r="H4697" s="1">
        <v>421434</v>
      </c>
      <c r="I4697" s="3">
        <v>42545</v>
      </c>
      <c r="J4697" s="3">
        <v>42500</v>
      </c>
      <c r="K4697" s="3">
        <v>42531</v>
      </c>
      <c r="N4697" s="1" t="s">
        <v>56</v>
      </c>
      <c r="O4697" s="1">
        <v>6038</v>
      </c>
      <c r="P4697" s="1">
        <v>500</v>
      </c>
      <c r="Q4697" s="1">
        <v>514.87630000000001</v>
      </c>
      <c r="R4697" s="1337">
        <v>257438.15</v>
      </c>
      <c r="S4697" s="4">
        <v>-40114.019999999997</v>
      </c>
      <c r="T4697" s="1">
        <v>526.64099999999996</v>
      </c>
      <c r="U4697" s="1337">
        <v>263320.5</v>
      </c>
      <c r="V4697" s="1">
        <v>1.3021</v>
      </c>
      <c r="W4697" s="1336">
        <v>651.05499999999995</v>
      </c>
      <c r="X4697" s="1">
        <v>13</v>
      </c>
      <c r="Y4697" s="1">
        <v>143</v>
      </c>
      <c r="AA4697" s="1">
        <v>401</v>
      </c>
      <c r="AB4697" s="1337">
        <v>-5882.35</v>
      </c>
    </row>
    <row r="4698" spans="1:28">
      <c r="A4698" s="1336" t="s">
        <v>2390</v>
      </c>
      <c r="B4698" s="2" t="s">
        <v>2523</v>
      </c>
      <c r="C4698" s="1" t="s">
        <v>2524</v>
      </c>
      <c r="D4698" s="1" t="s">
        <v>76</v>
      </c>
      <c r="E4698" s="1">
        <v>142060</v>
      </c>
      <c r="F4698" s="1336" t="s">
        <v>147</v>
      </c>
      <c r="G4698" s="1" t="s">
        <v>32</v>
      </c>
      <c r="H4698" s="1">
        <v>421434</v>
      </c>
      <c r="I4698" s="3">
        <v>42545</v>
      </c>
      <c r="J4698" s="3">
        <v>42500</v>
      </c>
      <c r="K4698" s="3">
        <v>42531</v>
      </c>
      <c r="N4698" s="1" t="s">
        <v>56</v>
      </c>
      <c r="O4698" s="1">
        <v>6038</v>
      </c>
      <c r="P4698" s="1">
        <v>500</v>
      </c>
      <c r="Q4698" s="1">
        <v>360.76369999999997</v>
      </c>
      <c r="R4698" s="1337">
        <v>180381.85</v>
      </c>
      <c r="S4698" s="4">
        <v>-8698.7900000000009</v>
      </c>
      <c r="T4698" s="1">
        <v>334.65600000000001</v>
      </c>
      <c r="U4698" s="1337">
        <v>167328</v>
      </c>
      <c r="V4698" s="1">
        <v>0.59419999999999995</v>
      </c>
      <c r="W4698" s="1336">
        <v>297.09500000000003</v>
      </c>
      <c r="X4698" s="1">
        <v>13</v>
      </c>
      <c r="Y4698" s="1">
        <v>143</v>
      </c>
      <c r="AA4698" s="1">
        <v>401</v>
      </c>
      <c r="AB4698" s="1337">
        <v>13053.85</v>
      </c>
    </row>
    <row r="4699" spans="1:28">
      <c r="A4699" s="1336" t="s">
        <v>2390</v>
      </c>
      <c r="B4699" s="2" t="s">
        <v>2525</v>
      </c>
      <c r="C4699" s="1" t="s">
        <v>2526</v>
      </c>
      <c r="D4699" s="1" t="s">
        <v>76</v>
      </c>
      <c r="E4699" s="1">
        <v>142060</v>
      </c>
      <c r="F4699" s="1336" t="s">
        <v>147</v>
      </c>
      <c r="G4699" s="1" t="s">
        <v>32</v>
      </c>
      <c r="H4699" s="1">
        <v>421434</v>
      </c>
      <c r="I4699" s="3">
        <v>42545</v>
      </c>
      <c r="J4699" s="3">
        <v>42500</v>
      </c>
      <c r="K4699" s="3">
        <v>42531</v>
      </c>
      <c r="N4699" s="1" t="s">
        <v>56</v>
      </c>
      <c r="O4699" s="1">
        <v>6038</v>
      </c>
      <c r="P4699" s="1">
        <v>500</v>
      </c>
      <c r="Q4699" s="1">
        <v>451.83019999999999</v>
      </c>
      <c r="R4699" s="1337">
        <v>225915.1</v>
      </c>
      <c r="S4699" s="4">
        <v>5001.2299999999996</v>
      </c>
      <c r="T4699" s="1">
        <v>390.99799999999999</v>
      </c>
      <c r="U4699" s="1337">
        <v>195499</v>
      </c>
      <c r="V4699" s="1">
        <v>0.82509999999999994</v>
      </c>
      <c r="W4699" s="1336">
        <v>412.55</v>
      </c>
      <c r="X4699" s="1">
        <v>13</v>
      </c>
      <c r="Y4699" s="1">
        <v>143</v>
      </c>
      <c r="AA4699" s="1">
        <v>401</v>
      </c>
      <c r="AB4699" s="1337">
        <v>30416.1</v>
      </c>
    </row>
    <row r="4700" spans="1:28">
      <c r="A4700" s="1336" t="s">
        <v>2527</v>
      </c>
      <c r="B4700" s="2" t="s">
        <v>2528</v>
      </c>
      <c r="C4700" s="1" t="s">
        <v>2529</v>
      </c>
      <c r="D4700" s="1" t="s">
        <v>81</v>
      </c>
      <c r="E4700" s="1">
        <v>142046</v>
      </c>
      <c r="F4700" s="1336" t="s">
        <v>2530</v>
      </c>
      <c r="G4700" s="1" t="s">
        <v>32</v>
      </c>
      <c r="H4700" s="1">
        <v>421443</v>
      </c>
      <c r="I4700" s="3">
        <v>42548</v>
      </c>
      <c r="J4700" s="3">
        <v>42524</v>
      </c>
      <c r="K4700" s="3">
        <v>42544</v>
      </c>
      <c r="N4700" s="1" t="s">
        <v>56</v>
      </c>
      <c r="O4700" s="1">
        <v>6084</v>
      </c>
      <c r="P4700" s="1">
        <v>300</v>
      </c>
      <c r="Q4700" s="4">
        <v>1321.4367</v>
      </c>
      <c r="R4700" s="1337">
        <v>396431.01</v>
      </c>
      <c r="S4700" s="4">
        <v>33573.69</v>
      </c>
      <c r="T4700" s="4">
        <v>1119.93</v>
      </c>
      <c r="U4700" s="1337">
        <v>335979</v>
      </c>
      <c r="V4700" s="1">
        <v>5.2598000000000003</v>
      </c>
      <c r="W4700" s="1337">
        <v>1577.9369999999999</v>
      </c>
      <c r="X4700" s="1">
        <v>8</v>
      </c>
      <c r="Y4700" s="1">
        <v>142</v>
      </c>
      <c r="AA4700" s="1">
        <v>401</v>
      </c>
      <c r="AB4700" s="1337">
        <v>60452.01</v>
      </c>
    </row>
    <row r="4701" spans="1:28">
      <c r="A4701" s="1336" t="s">
        <v>2527</v>
      </c>
      <c r="B4701" s="2" t="s">
        <v>2528</v>
      </c>
      <c r="C4701" s="1" t="s">
        <v>2529</v>
      </c>
      <c r="D4701" s="1" t="s">
        <v>81</v>
      </c>
      <c r="E4701" s="1">
        <v>142046</v>
      </c>
      <c r="F4701" s="1336" t="s">
        <v>2530</v>
      </c>
      <c r="G4701" s="1" t="s">
        <v>32</v>
      </c>
      <c r="H4701" s="1">
        <v>421443</v>
      </c>
      <c r="I4701" s="3">
        <v>42548</v>
      </c>
      <c r="J4701" s="3">
        <v>42524</v>
      </c>
      <c r="K4701" s="3">
        <v>42544</v>
      </c>
      <c r="N4701" s="1" t="s">
        <v>56</v>
      </c>
      <c r="O4701" s="1">
        <v>6084</v>
      </c>
      <c r="P4701" s="1">
        <v>300</v>
      </c>
      <c r="Q4701" s="4">
        <v>1321.4367</v>
      </c>
      <c r="R4701" s="1337">
        <v>396431.01</v>
      </c>
      <c r="S4701" s="4">
        <v>33573.69</v>
      </c>
      <c r="T4701" s="4">
        <v>1119.93</v>
      </c>
      <c r="U4701" s="1337">
        <v>335979</v>
      </c>
      <c r="V4701" s="1">
        <v>5.2598000000000003</v>
      </c>
      <c r="W4701" s="1337">
        <v>1577.9369999999999</v>
      </c>
      <c r="X4701" s="1">
        <v>8</v>
      </c>
      <c r="Y4701" s="1">
        <v>142</v>
      </c>
      <c r="AA4701" s="1">
        <v>401</v>
      </c>
      <c r="AB4701" s="1337">
        <v>60452.01</v>
      </c>
    </row>
    <row r="4702" spans="1:28">
      <c r="A4702" s="1336" t="s">
        <v>2527</v>
      </c>
      <c r="B4702" s="2" t="s">
        <v>2531</v>
      </c>
      <c r="C4702" s="1" t="s">
        <v>2529</v>
      </c>
      <c r="D4702" s="1" t="s">
        <v>1000</v>
      </c>
      <c r="E4702" s="1">
        <v>142046</v>
      </c>
      <c r="F4702" s="1336" t="s">
        <v>2530</v>
      </c>
      <c r="G4702" s="1" t="s">
        <v>32</v>
      </c>
      <c r="H4702" s="1">
        <v>421443</v>
      </c>
      <c r="I4702" s="3">
        <v>42548</v>
      </c>
      <c r="J4702" s="3">
        <v>42524</v>
      </c>
      <c r="K4702" s="3">
        <v>42544</v>
      </c>
      <c r="N4702" s="1" t="s">
        <v>56</v>
      </c>
      <c r="O4702" s="1">
        <v>6084</v>
      </c>
      <c r="P4702" s="1">
        <v>400</v>
      </c>
      <c r="Q4702" s="4">
        <v>1321.4367</v>
      </c>
      <c r="R4702" s="1337">
        <v>528574.68000000005</v>
      </c>
      <c r="S4702" s="4">
        <v>44764.92</v>
      </c>
      <c r="T4702" s="4">
        <v>1119.93</v>
      </c>
      <c r="U4702" s="1337">
        <v>447972</v>
      </c>
      <c r="V4702" s="1">
        <v>5.2598000000000003</v>
      </c>
      <c r="W4702" s="1337">
        <v>2103.9160000000002</v>
      </c>
      <c r="X4702" s="1">
        <v>8</v>
      </c>
      <c r="Y4702" s="1">
        <v>142</v>
      </c>
      <c r="AA4702" s="1">
        <v>401</v>
      </c>
      <c r="AB4702" s="1337">
        <v>80602.679999999993</v>
      </c>
    </row>
    <row r="4703" spans="1:28">
      <c r="A4703" s="1336" t="s">
        <v>2527</v>
      </c>
      <c r="B4703" s="2" t="s">
        <v>2531</v>
      </c>
      <c r="C4703" s="1" t="s">
        <v>2529</v>
      </c>
      <c r="D4703" s="1" t="s">
        <v>1000</v>
      </c>
      <c r="E4703" s="1">
        <v>142046</v>
      </c>
      <c r="F4703" s="1336" t="s">
        <v>2530</v>
      </c>
      <c r="G4703" s="1" t="s">
        <v>32</v>
      </c>
      <c r="H4703" s="1">
        <v>421443</v>
      </c>
      <c r="I4703" s="3">
        <v>42548</v>
      </c>
      <c r="J4703" s="3">
        <v>42524</v>
      </c>
      <c r="K4703" s="3">
        <v>42544</v>
      </c>
      <c r="N4703" s="1" t="s">
        <v>56</v>
      </c>
      <c r="O4703" s="1">
        <v>6084</v>
      </c>
      <c r="P4703" s="1">
        <v>400</v>
      </c>
      <c r="Q4703" s="4">
        <v>1321.4367</v>
      </c>
      <c r="R4703" s="1337">
        <v>528574.68000000005</v>
      </c>
      <c r="S4703" s="4">
        <v>44764.92</v>
      </c>
      <c r="T4703" s="4">
        <v>1119.93</v>
      </c>
      <c r="U4703" s="1337">
        <v>447972</v>
      </c>
      <c r="V4703" s="1">
        <v>5.2598000000000003</v>
      </c>
      <c r="W4703" s="1337">
        <v>2103.9160000000002</v>
      </c>
      <c r="X4703" s="1">
        <v>8</v>
      </c>
      <c r="Y4703" s="1">
        <v>142</v>
      </c>
      <c r="AA4703" s="1">
        <v>401</v>
      </c>
      <c r="AB4703" s="1337">
        <v>80602.679999999993</v>
      </c>
    </row>
    <row r="4704" spans="1:28">
      <c r="A4704" s="1336" t="s">
        <v>2532</v>
      </c>
      <c r="B4704" s="2" t="s">
        <v>2533</v>
      </c>
      <c r="C4704" s="1" t="s">
        <v>2534</v>
      </c>
      <c r="D4704" s="1" t="s">
        <v>467</v>
      </c>
      <c r="E4704" s="1">
        <v>100001</v>
      </c>
      <c r="F4704" s="1336" t="s">
        <v>2535</v>
      </c>
      <c r="G4704" s="1" t="s">
        <v>32</v>
      </c>
      <c r="H4704" s="1">
        <v>420808</v>
      </c>
      <c r="I4704" s="3">
        <v>42548</v>
      </c>
      <c r="J4704" s="3">
        <v>41737</v>
      </c>
      <c r="K4704" s="3">
        <v>42541</v>
      </c>
      <c r="N4704" s="1" t="s">
        <v>78</v>
      </c>
      <c r="O4704" s="1">
        <v>947</v>
      </c>
      <c r="P4704" s="1">
        <v>300000</v>
      </c>
      <c r="Q4704" s="1">
        <v>22</v>
      </c>
      <c r="R4704" s="1337">
        <v>6600000</v>
      </c>
      <c r="S4704" s="4">
        <v>559020</v>
      </c>
      <c r="T4704" s="1">
        <v>17.82</v>
      </c>
      <c r="U4704" s="1337">
        <v>5346000</v>
      </c>
      <c r="V4704" s="1">
        <v>1.0755999999999999</v>
      </c>
      <c r="W4704" s="1337">
        <v>322671</v>
      </c>
      <c r="X4704" s="1">
        <v>13</v>
      </c>
      <c r="Y4704" s="1">
        <v>100</v>
      </c>
      <c r="AA4704" s="1">
        <v>502</v>
      </c>
      <c r="AB4704" s="1337">
        <v>1254000</v>
      </c>
    </row>
    <row r="4705" spans="1:28">
      <c r="A4705" s="1336" t="s">
        <v>2536</v>
      </c>
      <c r="B4705" s="2" t="s">
        <v>2537</v>
      </c>
      <c r="C4705" s="1" t="s">
        <v>2538</v>
      </c>
      <c r="E4705" s="1">
        <v>120089</v>
      </c>
      <c r="F4705" s="1336" t="s">
        <v>2539</v>
      </c>
      <c r="G4705" s="1" t="s">
        <v>32</v>
      </c>
      <c r="H4705" s="1">
        <v>418149</v>
      </c>
      <c r="I4705" s="3">
        <v>42523</v>
      </c>
      <c r="J4705" s="3">
        <v>42464</v>
      </c>
      <c r="K4705" s="3">
        <v>42489</v>
      </c>
      <c r="L4705" s="1">
        <v>221556</v>
      </c>
      <c r="M4705" s="3">
        <v>42523</v>
      </c>
      <c r="N4705" s="1" t="s">
        <v>42</v>
      </c>
      <c r="O4705" s="1">
        <v>21401</v>
      </c>
      <c r="P4705" s="1">
        <v>1978</v>
      </c>
      <c r="Q4705" s="1">
        <v>69.437399999999997</v>
      </c>
      <c r="R4705" s="1337">
        <v>137347.18</v>
      </c>
      <c r="S4705" s="4">
        <v>-21548.92</v>
      </c>
      <c r="T4705" s="1">
        <v>71.09</v>
      </c>
      <c r="U4705" s="1337">
        <v>140616.01999999999</v>
      </c>
      <c r="V4705" s="1">
        <v>1</v>
      </c>
      <c r="W4705" s="1337">
        <v>1978</v>
      </c>
      <c r="X4705" s="1">
        <v>13</v>
      </c>
      <c r="Y4705" s="1">
        <v>160</v>
      </c>
      <c r="AA4705" s="1">
        <v>501</v>
      </c>
      <c r="AB4705" s="1337">
        <v>-3268.84</v>
      </c>
    </row>
    <row r="4706" spans="1:28">
      <c r="A4706" s="1336" t="s">
        <v>2536</v>
      </c>
      <c r="B4706" s="2" t="s">
        <v>2537</v>
      </c>
      <c r="C4706" s="1" t="s">
        <v>2538</v>
      </c>
      <c r="E4706" s="1">
        <v>120089</v>
      </c>
      <c r="F4706" s="1336" t="s">
        <v>2539</v>
      </c>
      <c r="G4706" s="1" t="s">
        <v>32</v>
      </c>
      <c r="H4706" s="1">
        <v>418149</v>
      </c>
      <c r="I4706" s="3">
        <v>42523</v>
      </c>
      <c r="J4706" s="3">
        <v>42464</v>
      </c>
      <c r="K4706" s="3">
        <v>42489</v>
      </c>
      <c r="L4706" s="1">
        <v>221556</v>
      </c>
      <c r="M4706" s="3">
        <v>42523</v>
      </c>
      <c r="N4706" s="1" t="s">
        <v>42</v>
      </c>
      <c r="O4706" s="1">
        <v>21401</v>
      </c>
      <c r="P4706" s="1">
        <v>2106</v>
      </c>
      <c r="Q4706" s="1">
        <v>69.437399999999997</v>
      </c>
      <c r="R4706" s="1337">
        <v>146235.16</v>
      </c>
      <c r="S4706" s="4">
        <v>-22943.4</v>
      </c>
      <c r="T4706" s="1">
        <v>71.09</v>
      </c>
      <c r="U4706" s="1337">
        <v>149715.54</v>
      </c>
      <c r="V4706" s="1">
        <v>1</v>
      </c>
      <c r="W4706" s="1337">
        <v>2106</v>
      </c>
      <c r="X4706" s="1">
        <v>13</v>
      </c>
      <c r="Y4706" s="1">
        <v>160</v>
      </c>
      <c r="AA4706" s="1">
        <v>501</v>
      </c>
      <c r="AB4706" s="1337">
        <v>-3480.38</v>
      </c>
    </row>
    <row r="4707" spans="1:28">
      <c r="A4707" s="1336" t="s">
        <v>2536</v>
      </c>
      <c r="B4707" s="2" t="s">
        <v>2537</v>
      </c>
      <c r="C4707" s="1" t="s">
        <v>2538</v>
      </c>
      <c r="E4707" s="1">
        <v>120089</v>
      </c>
      <c r="F4707" s="1336" t="s">
        <v>2539</v>
      </c>
      <c r="G4707" s="1" t="s">
        <v>32</v>
      </c>
      <c r="H4707" s="1">
        <v>418150</v>
      </c>
      <c r="I4707" s="3">
        <v>42523</v>
      </c>
      <c r="J4707" s="3">
        <v>42464</v>
      </c>
      <c r="K4707" s="3">
        <v>42489</v>
      </c>
      <c r="L4707" s="1">
        <v>221560</v>
      </c>
      <c r="M4707" s="3">
        <v>42523</v>
      </c>
      <c r="N4707" s="1" t="s">
        <v>42</v>
      </c>
      <c r="O4707" s="1">
        <v>21401</v>
      </c>
      <c r="P4707" s="1">
        <v>1775</v>
      </c>
      <c r="Q4707" s="1">
        <v>69.437399999999997</v>
      </c>
      <c r="R4707" s="1337">
        <v>123251.39</v>
      </c>
      <c r="S4707" s="4">
        <v>-19337.38</v>
      </c>
      <c r="T4707" s="1">
        <v>71.09</v>
      </c>
      <c r="U4707" s="1337">
        <v>126184.75</v>
      </c>
      <c r="V4707" s="1">
        <v>1</v>
      </c>
      <c r="W4707" s="1337">
        <v>1775</v>
      </c>
      <c r="X4707" s="1">
        <v>13</v>
      </c>
      <c r="Y4707" s="1">
        <v>160</v>
      </c>
      <c r="AA4707" s="1">
        <v>501</v>
      </c>
      <c r="AB4707" s="1337">
        <v>-2933.36</v>
      </c>
    </row>
    <row r="4708" spans="1:28">
      <c r="A4708" s="1336" t="s">
        <v>2536</v>
      </c>
      <c r="B4708" s="2" t="s">
        <v>2537</v>
      </c>
      <c r="C4708" s="1" t="s">
        <v>2538</v>
      </c>
      <c r="E4708" s="1">
        <v>120089</v>
      </c>
      <c r="F4708" s="1336" t="s">
        <v>2539</v>
      </c>
      <c r="G4708" s="1" t="s">
        <v>32</v>
      </c>
      <c r="H4708" s="1">
        <v>418150</v>
      </c>
      <c r="I4708" s="3">
        <v>42523</v>
      </c>
      <c r="J4708" s="3">
        <v>42464</v>
      </c>
      <c r="K4708" s="3">
        <v>42489</v>
      </c>
      <c r="L4708" s="1">
        <v>221560</v>
      </c>
      <c r="M4708" s="3">
        <v>42523</v>
      </c>
      <c r="N4708" s="1" t="s">
        <v>42</v>
      </c>
      <c r="O4708" s="1">
        <v>21401</v>
      </c>
      <c r="P4708" s="1">
        <v>1930</v>
      </c>
      <c r="Q4708" s="1">
        <v>69.437399999999997</v>
      </c>
      <c r="R4708" s="1337">
        <v>134014.18</v>
      </c>
      <c r="S4708" s="4">
        <v>-21026</v>
      </c>
      <c r="T4708" s="1">
        <v>71.09</v>
      </c>
      <c r="U4708" s="1337">
        <v>137203.70000000001</v>
      </c>
      <c r="V4708" s="1">
        <v>1</v>
      </c>
      <c r="W4708" s="1337">
        <v>1930</v>
      </c>
      <c r="X4708" s="1">
        <v>13</v>
      </c>
      <c r="Y4708" s="1">
        <v>160</v>
      </c>
      <c r="AA4708" s="1">
        <v>501</v>
      </c>
      <c r="AB4708" s="1337">
        <v>-3189.52</v>
      </c>
    </row>
    <row r="4709" spans="1:28">
      <c r="A4709" s="1336" t="s">
        <v>2536</v>
      </c>
      <c r="B4709" s="2" t="s">
        <v>2537</v>
      </c>
      <c r="C4709" s="1" t="s">
        <v>2538</v>
      </c>
      <c r="E4709" s="1">
        <v>120089</v>
      </c>
      <c r="F4709" s="1336" t="s">
        <v>2539</v>
      </c>
      <c r="G4709" s="1" t="s">
        <v>32</v>
      </c>
      <c r="H4709" s="1">
        <v>418151</v>
      </c>
      <c r="I4709" s="3">
        <v>42523</v>
      </c>
      <c r="J4709" s="3">
        <v>42464</v>
      </c>
      <c r="K4709" s="3">
        <v>42489</v>
      </c>
      <c r="L4709" s="1">
        <v>221562</v>
      </c>
      <c r="M4709" s="3">
        <v>42523</v>
      </c>
      <c r="N4709" s="1" t="s">
        <v>42</v>
      </c>
      <c r="O4709" s="1">
        <v>21401</v>
      </c>
      <c r="P4709" s="1">
        <v>1909</v>
      </c>
      <c r="Q4709" s="1">
        <v>69.437399999999997</v>
      </c>
      <c r="R4709" s="1337">
        <v>132556</v>
      </c>
      <c r="S4709" s="4">
        <v>-20797.22</v>
      </c>
      <c r="T4709" s="1">
        <v>71.09</v>
      </c>
      <c r="U4709" s="1337">
        <v>135710.81</v>
      </c>
      <c r="V4709" s="1">
        <v>1</v>
      </c>
      <c r="W4709" s="1337">
        <v>1909</v>
      </c>
      <c r="X4709" s="1">
        <v>13</v>
      </c>
      <c r="Y4709" s="1">
        <v>160</v>
      </c>
      <c r="AA4709" s="1">
        <v>501</v>
      </c>
      <c r="AB4709" s="1337">
        <v>-3154.81</v>
      </c>
    </row>
    <row r="4710" spans="1:28">
      <c r="A4710" s="1336" t="s">
        <v>2536</v>
      </c>
      <c r="B4710" s="2" t="s">
        <v>2537</v>
      </c>
      <c r="C4710" s="1" t="s">
        <v>2538</v>
      </c>
      <c r="E4710" s="1">
        <v>120089</v>
      </c>
      <c r="F4710" s="1336" t="s">
        <v>2539</v>
      </c>
      <c r="G4710" s="1" t="s">
        <v>32</v>
      </c>
      <c r="H4710" s="1">
        <v>418151</v>
      </c>
      <c r="I4710" s="3">
        <v>42523</v>
      </c>
      <c r="J4710" s="3">
        <v>42464</v>
      </c>
      <c r="K4710" s="3">
        <v>42489</v>
      </c>
      <c r="L4710" s="1">
        <v>221562</v>
      </c>
      <c r="M4710" s="3">
        <v>42523</v>
      </c>
      <c r="N4710" s="1" t="s">
        <v>42</v>
      </c>
      <c r="O4710" s="1">
        <v>21401</v>
      </c>
      <c r="P4710" s="1">
        <v>2071</v>
      </c>
      <c r="Q4710" s="1">
        <v>69.437399999999997</v>
      </c>
      <c r="R4710" s="1337">
        <v>143804.85999999999</v>
      </c>
      <c r="S4710" s="4">
        <v>-22562.09</v>
      </c>
      <c r="T4710" s="1">
        <v>71.09</v>
      </c>
      <c r="U4710" s="1337">
        <v>147227.39000000001</v>
      </c>
      <c r="V4710" s="1">
        <v>1</v>
      </c>
      <c r="W4710" s="1337">
        <v>2071</v>
      </c>
      <c r="X4710" s="1">
        <v>13</v>
      </c>
      <c r="Y4710" s="1">
        <v>160</v>
      </c>
      <c r="AA4710" s="1">
        <v>501</v>
      </c>
      <c r="AB4710" s="1337">
        <v>-3422.53</v>
      </c>
    </row>
    <row r="4711" spans="1:28">
      <c r="A4711" s="1336" t="s">
        <v>2536</v>
      </c>
      <c r="B4711" s="2" t="s">
        <v>2537</v>
      </c>
      <c r="C4711" s="1" t="s">
        <v>2538</v>
      </c>
      <c r="E4711" s="1">
        <v>120089</v>
      </c>
      <c r="F4711" s="1336" t="s">
        <v>2539</v>
      </c>
      <c r="G4711" s="1" t="s">
        <v>32</v>
      </c>
      <c r="H4711" s="1">
        <v>418152</v>
      </c>
      <c r="I4711" s="3">
        <v>42523</v>
      </c>
      <c r="J4711" s="3">
        <v>42464</v>
      </c>
      <c r="K4711" s="3">
        <v>42489</v>
      </c>
      <c r="L4711" s="1">
        <v>221567</v>
      </c>
      <c r="M4711" s="3">
        <v>42523</v>
      </c>
      <c r="N4711" s="1" t="s">
        <v>42</v>
      </c>
      <c r="O4711" s="1">
        <v>21401</v>
      </c>
      <c r="P4711" s="1">
        <v>1981</v>
      </c>
      <c r="Q4711" s="1">
        <v>69.437399999999997</v>
      </c>
      <c r="R4711" s="1337">
        <v>137555.49</v>
      </c>
      <c r="S4711" s="4">
        <v>-21581.61</v>
      </c>
      <c r="T4711" s="1">
        <v>71.09</v>
      </c>
      <c r="U4711" s="1337">
        <v>140829.29</v>
      </c>
      <c r="V4711" s="1">
        <v>1</v>
      </c>
      <c r="W4711" s="1337">
        <v>1981</v>
      </c>
      <c r="X4711" s="1">
        <v>13</v>
      </c>
      <c r="Y4711" s="1">
        <v>160</v>
      </c>
      <c r="AA4711" s="1">
        <v>501</v>
      </c>
      <c r="AB4711" s="1337">
        <v>-3273.8</v>
      </c>
    </row>
    <row r="4712" spans="1:28">
      <c r="A4712" s="1336" t="s">
        <v>2536</v>
      </c>
      <c r="B4712" s="2" t="s">
        <v>2537</v>
      </c>
      <c r="C4712" s="1" t="s">
        <v>2538</v>
      </c>
      <c r="E4712" s="1">
        <v>120089</v>
      </c>
      <c r="F4712" s="1336" t="s">
        <v>2539</v>
      </c>
      <c r="G4712" s="1" t="s">
        <v>32</v>
      </c>
      <c r="H4712" s="1">
        <v>418152</v>
      </c>
      <c r="I4712" s="3">
        <v>42523</v>
      </c>
      <c r="J4712" s="3">
        <v>42464</v>
      </c>
      <c r="K4712" s="3">
        <v>42489</v>
      </c>
      <c r="L4712" s="1">
        <v>221567</v>
      </c>
      <c r="M4712" s="3">
        <v>42523</v>
      </c>
      <c r="N4712" s="1" t="s">
        <v>42</v>
      </c>
      <c r="O4712" s="1">
        <v>21401</v>
      </c>
      <c r="P4712" s="1">
        <v>2091</v>
      </c>
      <c r="Q4712" s="1">
        <v>69.437399999999997</v>
      </c>
      <c r="R4712" s="1337">
        <v>145193.60000000001</v>
      </c>
      <c r="S4712" s="4">
        <v>-22779.98</v>
      </c>
      <c r="T4712" s="1">
        <v>71.09</v>
      </c>
      <c r="U4712" s="1337">
        <v>148649.19</v>
      </c>
      <c r="V4712" s="1">
        <v>1</v>
      </c>
      <c r="W4712" s="1337">
        <v>2091</v>
      </c>
      <c r="X4712" s="1">
        <v>13</v>
      </c>
      <c r="Y4712" s="1">
        <v>160</v>
      </c>
      <c r="AA4712" s="1">
        <v>501</v>
      </c>
      <c r="AB4712" s="1337">
        <v>-3455.59</v>
      </c>
    </row>
    <row r="4713" spans="1:28">
      <c r="A4713" s="1336" t="s">
        <v>2536</v>
      </c>
      <c r="B4713" s="2" t="s">
        <v>2537</v>
      </c>
      <c r="C4713" s="1" t="s">
        <v>2538</v>
      </c>
      <c r="E4713" s="1">
        <v>120089</v>
      </c>
      <c r="F4713" s="1336" t="s">
        <v>2539</v>
      </c>
      <c r="G4713" s="1" t="s">
        <v>32</v>
      </c>
      <c r="H4713" s="1">
        <v>418153</v>
      </c>
      <c r="I4713" s="3">
        <v>42523</v>
      </c>
      <c r="J4713" s="3">
        <v>42464</v>
      </c>
      <c r="K4713" s="3">
        <v>42489</v>
      </c>
      <c r="L4713" s="1">
        <v>221570</v>
      </c>
      <c r="M4713" s="3">
        <v>42523</v>
      </c>
      <c r="N4713" s="1" t="s">
        <v>42</v>
      </c>
      <c r="O4713" s="1">
        <v>21401</v>
      </c>
      <c r="P4713" s="1">
        <v>1986</v>
      </c>
      <c r="Q4713" s="1">
        <v>69.437399999999997</v>
      </c>
      <c r="R4713" s="1337">
        <v>137902.68</v>
      </c>
      <c r="S4713" s="4">
        <v>-21636.080000000002</v>
      </c>
      <c r="T4713" s="1">
        <v>71.09</v>
      </c>
      <c r="U4713" s="1337">
        <v>141184.74</v>
      </c>
      <c r="V4713" s="1">
        <v>1</v>
      </c>
      <c r="W4713" s="1337">
        <v>1986</v>
      </c>
      <c r="X4713" s="1">
        <v>13</v>
      </c>
      <c r="Y4713" s="1">
        <v>160</v>
      </c>
      <c r="AA4713" s="1">
        <v>501</v>
      </c>
      <c r="AB4713" s="1337">
        <v>-3282.06</v>
      </c>
    </row>
    <row r="4714" spans="1:28">
      <c r="A4714" s="1336" t="s">
        <v>2536</v>
      </c>
      <c r="B4714" s="2" t="s">
        <v>2537</v>
      </c>
      <c r="C4714" s="1" t="s">
        <v>2538</v>
      </c>
      <c r="E4714" s="1">
        <v>120089</v>
      </c>
      <c r="F4714" s="1336" t="s">
        <v>2539</v>
      </c>
      <c r="G4714" s="1" t="s">
        <v>32</v>
      </c>
      <c r="H4714" s="1">
        <v>418153</v>
      </c>
      <c r="I4714" s="3">
        <v>42523</v>
      </c>
      <c r="J4714" s="3">
        <v>42464</v>
      </c>
      <c r="K4714" s="3">
        <v>42489</v>
      </c>
      <c r="L4714" s="1">
        <v>221570</v>
      </c>
      <c r="M4714" s="3">
        <v>42523</v>
      </c>
      <c r="N4714" s="1" t="s">
        <v>42</v>
      </c>
      <c r="O4714" s="1">
        <v>21401</v>
      </c>
      <c r="P4714" s="1">
        <v>2010</v>
      </c>
      <c r="Q4714" s="1">
        <v>69.437399999999997</v>
      </c>
      <c r="R4714" s="1337">
        <v>139569.17000000001</v>
      </c>
      <c r="S4714" s="4">
        <v>-21897.55</v>
      </c>
      <c r="T4714" s="1">
        <v>71.09</v>
      </c>
      <c r="U4714" s="1337">
        <v>142890.9</v>
      </c>
      <c r="V4714" s="1">
        <v>1</v>
      </c>
      <c r="W4714" s="1337">
        <v>2010</v>
      </c>
      <c r="X4714" s="1">
        <v>13</v>
      </c>
      <c r="Y4714" s="1">
        <v>160</v>
      </c>
      <c r="AA4714" s="1">
        <v>501</v>
      </c>
      <c r="AB4714" s="1337">
        <v>-3321.73</v>
      </c>
    </row>
    <row r="4715" spans="1:28">
      <c r="A4715" s="1336" t="s">
        <v>2536</v>
      </c>
      <c r="B4715" s="2" t="s">
        <v>2537</v>
      </c>
      <c r="C4715" s="1" t="s">
        <v>2538</v>
      </c>
      <c r="E4715" s="1">
        <v>120089</v>
      </c>
      <c r="F4715" s="1336" t="s">
        <v>2539</v>
      </c>
      <c r="G4715" s="1" t="s">
        <v>32</v>
      </c>
      <c r="H4715" s="1">
        <v>419070</v>
      </c>
      <c r="I4715" s="3">
        <v>42530</v>
      </c>
      <c r="J4715" s="3">
        <v>42528</v>
      </c>
      <c r="K4715" s="3">
        <v>42551</v>
      </c>
      <c r="L4715" s="1">
        <v>222159</v>
      </c>
      <c r="M4715" s="3">
        <v>42530</v>
      </c>
      <c r="N4715" s="1" t="s">
        <v>42</v>
      </c>
      <c r="O4715" s="1">
        <v>21649</v>
      </c>
      <c r="P4715" s="1">
        <v>1790</v>
      </c>
      <c r="Q4715" s="1">
        <v>74.316100000000006</v>
      </c>
      <c r="R4715" s="1337">
        <v>133025.82</v>
      </c>
      <c r="S4715" s="4">
        <v>-10767.92</v>
      </c>
      <c r="T4715" s="1">
        <v>71.09</v>
      </c>
      <c r="U4715" s="1337">
        <v>127251.1</v>
      </c>
      <c r="V4715" s="1">
        <v>1</v>
      </c>
      <c r="W4715" s="1337">
        <v>1790</v>
      </c>
      <c r="X4715" s="1">
        <v>13</v>
      </c>
      <c r="Y4715" s="1">
        <v>160</v>
      </c>
      <c r="AA4715" s="1">
        <v>501</v>
      </c>
      <c r="AB4715" s="1337">
        <v>5774.72</v>
      </c>
    </row>
    <row r="4716" spans="1:28">
      <c r="A4716" s="1336" t="s">
        <v>2536</v>
      </c>
      <c r="B4716" s="2" t="s">
        <v>2537</v>
      </c>
      <c r="C4716" s="1" t="s">
        <v>2538</v>
      </c>
      <c r="E4716" s="1">
        <v>120089</v>
      </c>
      <c r="F4716" s="1336" t="s">
        <v>2539</v>
      </c>
      <c r="G4716" s="1" t="s">
        <v>32</v>
      </c>
      <c r="H4716" s="1">
        <v>419070</v>
      </c>
      <c r="I4716" s="3">
        <v>42530</v>
      </c>
      <c r="J4716" s="3">
        <v>42528</v>
      </c>
      <c r="K4716" s="3">
        <v>42551</v>
      </c>
      <c r="L4716" s="1">
        <v>222159</v>
      </c>
      <c r="M4716" s="3">
        <v>42530</v>
      </c>
      <c r="N4716" s="1" t="s">
        <v>42</v>
      </c>
      <c r="O4716" s="1">
        <v>21649</v>
      </c>
      <c r="P4716" s="1">
        <v>2115</v>
      </c>
      <c r="Q4716" s="1">
        <v>74.316100000000006</v>
      </c>
      <c r="R4716" s="1337">
        <v>157178.54999999999</v>
      </c>
      <c r="S4716" s="4">
        <v>-12723</v>
      </c>
      <c r="T4716" s="1">
        <v>71.09</v>
      </c>
      <c r="U4716" s="1337">
        <v>150355.35</v>
      </c>
      <c r="V4716" s="1">
        <v>1</v>
      </c>
      <c r="W4716" s="1337">
        <v>2115</v>
      </c>
      <c r="X4716" s="1">
        <v>13</v>
      </c>
      <c r="Y4716" s="1">
        <v>160</v>
      </c>
      <c r="AA4716" s="1">
        <v>501</v>
      </c>
      <c r="AB4716" s="1337">
        <v>6823.2</v>
      </c>
    </row>
    <row r="4717" spans="1:28">
      <c r="A4717" s="1336" t="s">
        <v>2536</v>
      </c>
      <c r="B4717" s="2" t="s">
        <v>2537</v>
      </c>
      <c r="C4717" s="1" t="s">
        <v>2538</v>
      </c>
      <c r="E4717" s="1">
        <v>120089</v>
      </c>
      <c r="F4717" s="1336" t="s">
        <v>2539</v>
      </c>
      <c r="G4717" s="1" t="s">
        <v>32</v>
      </c>
      <c r="H4717" s="1">
        <v>419071</v>
      </c>
      <c r="I4717" s="3">
        <v>42530</v>
      </c>
      <c r="J4717" s="3">
        <v>42528</v>
      </c>
      <c r="K4717" s="3">
        <v>42551</v>
      </c>
      <c r="L4717" s="1">
        <v>222160</v>
      </c>
      <c r="M4717" s="3">
        <v>42530</v>
      </c>
      <c r="N4717" s="1" t="s">
        <v>42</v>
      </c>
      <c r="O4717" s="1">
        <v>21649</v>
      </c>
      <c r="P4717" s="1">
        <v>1901</v>
      </c>
      <c r="Q4717" s="1">
        <v>74.316100000000006</v>
      </c>
      <c r="R4717" s="1337">
        <v>141274.91</v>
      </c>
      <c r="S4717" s="4">
        <v>-11435.65</v>
      </c>
      <c r="T4717" s="1">
        <v>71.09</v>
      </c>
      <c r="U4717" s="1337">
        <v>135142.09</v>
      </c>
      <c r="V4717" s="1">
        <v>1</v>
      </c>
      <c r="W4717" s="1337">
        <v>1901</v>
      </c>
      <c r="X4717" s="1">
        <v>13</v>
      </c>
      <c r="Y4717" s="1">
        <v>160</v>
      </c>
      <c r="AA4717" s="1">
        <v>501</v>
      </c>
      <c r="AB4717" s="1337">
        <v>6132.82</v>
      </c>
    </row>
    <row r="4718" spans="1:28">
      <c r="A4718" s="1336" t="s">
        <v>2536</v>
      </c>
      <c r="B4718" s="2" t="s">
        <v>2537</v>
      </c>
      <c r="C4718" s="1" t="s">
        <v>2538</v>
      </c>
      <c r="E4718" s="1">
        <v>120089</v>
      </c>
      <c r="F4718" s="1336" t="s">
        <v>2539</v>
      </c>
      <c r="G4718" s="1" t="s">
        <v>32</v>
      </c>
      <c r="H4718" s="1">
        <v>419071</v>
      </c>
      <c r="I4718" s="3">
        <v>42530</v>
      </c>
      <c r="J4718" s="3">
        <v>42528</v>
      </c>
      <c r="K4718" s="3">
        <v>42551</v>
      </c>
      <c r="L4718" s="1">
        <v>222160</v>
      </c>
      <c r="M4718" s="3">
        <v>42530</v>
      </c>
      <c r="N4718" s="1" t="s">
        <v>42</v>
      </c>
      <c r="O4718" s="1">
        <v>21649</v>
      </c>
      <c r="P4718" s="1">
        <v>1902</v>
      </c>
      <c r="Q4718" s="1">
        <v>74.316100000000006</v>
      </c>
      <c r="R4718" s="1337">
        <v>141349.22</v>
      </c>
      <c r="S4718" s="4">
        <v>-11441.67</v>
      </c>
      <c r="T4718" s="1">
        <v>71.09</v>
      </c>
      <c r="U4718" s="1337">
        <v>135213.18</v>
      </c>
      <c r="V4718" s="1">
        <v>1</v>
      </c>
      <c r="W4718" s="1337">
        <v>1902</v>
      </c>
      <c r="X4718" s="1">
        <v>13</v>
      </c>
      <c r="Y4718" s="1">
        <v>160</v>
      </c>
      <c r="AA4718" s="1">
        <v>501</v>
      </c>
      <c r="AB4718" s="1337">
        <v>6136.04</v>
      </c>
    </row>
    <row r="4719" spans="1:28">
      <c r="A4719" s="1336" t="s">
        <v>2536</v>
      </c>
      <c r="B4719" s="2" t="s">
        <v>2537</v>
      </c>
      <c r="C4719" s="1" t="s">
        <v>2538</v>
      </c>
      <c r="E4719" s="1">
        <v>120089</v>
      </c>
      <c r="F4719" s="1336" t="s">
        <v>2539</v>
      </c>
      <c r="G4719" s="1" t="s">
        <v>32</v>
      </c>
      <c r="H4719" s="1">
        <v>419683</v>
      </c>
      <c r="I4719" s="3">
        <v>42535</v>
      </c>
      <c r="J4719" s="3">
        <v>42528</v>
      </c>
      <c r="K4719" s="3">
        <v>42551</v>
      </c>
      <c r="L4719" s="1">
        <v>222502</v>
      </c>
      <c r="M4719" s="3">
        <v>42535</v>
      </c>
      <c r="N4719" s="1" t="s">
        <v>42</v>
      </c>
      <c r="O4719" s="1">
        <v>21649</v>
      </c>
      <c r="P4719" s="1">
        <v>2069</v>
      </c>
      <c r="Q4719" s="1">
        <v>74.316100000000006</v>
      </c>
      <c r="R4719" s="1337">
        <v>153760.01</v>
      </c>
      <c r="S4719" s="4">
        <v>-12446.28</v>
      </c>
      <c r="T4719" s="1">
        <v>71.09</v>
      </c>
      <c r="U4719" s="1337">
        <v>147085.21</v>
      </c>
      <c r="V4719" s="1">
        <v>1</v>
      </c>
      <c r="W4719" s="1337">
        <v>2069</v>
      </c>
      <c r="X4719" s="1">
        <v>13</v>
      </c>
      <c r="Y4719" s="1">
        <v>160</v>
      </c>
      <c r="AA4719" s="1">
        <v>501</v>
      </c>
      <c r="AB4719" s="1337">
        <v>6674.8</v>
      </c>
    </row>
    <row r="4720" spans="1:28">
      <c r="A4720" s="1336" t="s">
        <v>2536</v>
      </c>
      <c r="B4720" s="2" t="s">
        <v>2537</v>
      </c>
      <c r="C4720" s="1" t="s">
        <v>2538</v>
      </c>
      <c r="E4720" s="1">
        <v>120089</v>
      </c>
      <c r="F4720" s="1336" t="s">
        <v>2539</v>
      </c>
      <c r="G4720" s="1" t="s">
        <v>32</v>
      </c>
      <c r="H4720" s="1">
        <v>419683</v>
      </c>
      <c r="I4720" s="3">
        <v>42535</v>
      </c>
      <c r="J4720" s="3">
        <v>42528</v>
      </c>
      <c r="K4720" s="3">
        <v>42551</v>
      </c>
      <c r="L4720" s="1">
        <v>222502</v>
      </c>
      <c r="M4720" s="3">
        <v>42535</v>
      </c>
      <c r="N4720" s="1" t="s">
        <v>42</v>
      </c>
      <c r="O4720" s="1">
        <v>21649</v>
      </c>
      <c r="P4720" s="1">
        <v>2106</v>
      </c>
      <c r="Q4720" s="1">
        <v>74.316100000000006</v>
      </c>
      <c r="R4720" s="1337">
        <v>156509.71</v>
      </c>
      <c r="S4720" s="4">
        <v>-12668.85</v>
      </c>
      <c r="T4720" s="1">
        <v>71.09</v>
      </c>
      <c r="U4720" s="1337">
        <v>149715.54</v>
      </c>
      <c r="V4720" s="1">
        <v>1</v>
      </c>
      <c r="W4720" s="1337">
        <v>2106</v>
      </c>
      <c r="X4720" s="1">
        <v>13</v>
      </c>
      <c r="Y4720" s="1">
        <v>160</v>
      </c>
      <c r="AA4720" s="1">
        <v>501</v>
      </c>
      <c r="AB4720" s="1337">
        <v>6794.17</v>
      </c>
    </row>
    <row r="4721" spans="1:28">
      <c r="A4721" s="1336" t="s">
        <v>2536</v>
      </c>
      <c r="B4721" s="2" t="s">
        <v>2537</v>
      </c>
      <c r="C4721" s="1" t="s">
        <v>2538</v>
      </c>
      <c r="E4721" s="1">
        <v>120089</v>
      </c>
      <c r="F4721" s="1336" t="s">
        <v>2539</v>
      </c>
      <c r="G4721" s="1" t="s">
        <v>32</v>
      </c>
      <c r="H4721" s="1">
        <v>419684</v>
      </c>
      <c r="I4721" s="3">
        <v>42535</v>
      </c>
      <c r="J4721" s="3">
        <v>42528</v>
      </c>
      <c r="K4721" s="3">
        <v>42551</v>
      </c>
      <c r="L4721" s="1">
        <v>222503</v>
      </c>
      <c r="M4721" s="3">
        <v>42535</v>
      </c>
      <c r="N4721" s="1" t="s">
        <v>42</v>
      </c>
      <c r="O4721" s="1">
        <v>21649</v>
      </c>
      <c r="P4721" s="1">
        <v>1991</v>
      </c>
      <c r="Q4721" s="1">
        <v>74.316100000000006</v>
      </c>
      <c r="R4721" s="1337">
        <v>147963.35999999999</v>
      </c>
      <c r="S4721" s="4">
        <v>-11977.05</v>
      </c>
      <c r="T4721" s="1">
        <v>71.09</v>
      </c>
      <c r="U4721" s="1337">
        <v>141540.19</v>
      </c>
      <c r="V4721" s="1">
        <v>1</v>
      </c>
      <c r="W4721" s="1337">
        <v>1991</v>
      </c>
      <c r="X4721" s="1">
        <v>13</v>
      </c>
      <c r="Y4721" s="1">
        <v>160</v>
      </c>
      <c r="AA4721" s="1">
        <v>501</v>
      </c>
      <c r="AB4721" s="1337">
        <v>6423.17</v>
      </c>
    </row>
    <row r="4722" spans="1:28">
      <c r="A4722" s="1336" t="s">
        <v>2536</v>
      </c>
      <c r="B4722" s="2" t="s">
        <v>2537</v>
      </c>
      <c r="C4722" s="1" t="s">
        <v>2538</v>
      </c>
      <c r="E4722" s="1">
        <v>120089</v>
      </c>
      <c r="F4722" s="1336" t="s">
        <v>2539</v>
      </c>
      <c r="G4722" s="1" t="s">
        <v>32</v>
      </c>
      <c r="H4722" s="1">
        <v>419684</v>
      </c>
      <c r="I4722" s="3">
        <v>42535</v>
      </c>
      <c r="J4722" s="3">
        <v>42528</v>
      </c>
      <c r="K4722" s="3">
        <v>42551</v>
      </c>
      <c r="L4722" s="1">
        <v>222503</v>
      </c>
      <c r="M4722" s="3">
        <v>42535</v>
      </c>
      <c r="N4722" s="1" t="s">
        <v>42</v>
      </c>
      <c r="O4722" s="1">
        <v>21649</v>
      </c>
      <c r="P4722" s="1">
        <v>2022</v>
      </c>
      <c r="Q4722" s="1">
        <v>74.316100000000006</v>
      </c>
      <c r="R4722" s="1337">
        <v>150267.15</v>
      </c>
      <c r="S4722" s="4">
        <v>-12163.55</v>
      </c>
      <c r="T4722" s="1">
        <v>71.09</v>
      </c>
      <c r="U4722" s="1337">
        <v>143743.98000000001</v>
      </c>
      <c r="V4722" s="1">
        <v>1</v>
      </c>
      <c r="W4722" s="1337">
        <v>2022</v>
      </c>
      <c r="X4722" s="1">
        <v>13</v>
      </c>
      <c r="Y4722" s="1">
        <v>160</v>
      </c>
      <c r="AA4722" s="1">
        <v>501</v>
      </c>
      <c r="AB4722" s="1337">
        <v>6523.17</v>
      </c>
    </row>
    <row r="4723" spans="1:28">
      <c r="A4723" s="1336" t="s">
        <v>2536</v>
      </c>
      <c r="B4723" s="2" t="s">
        <v>2537</v>
      </c>
      <c r="C4723" s="1" t="s">
        <v>2538</v>
      </c>
      <c r="E4723" s="1">
        <v>120089</v>
      </c>
      <c r="F4723" s="1336" t="s">
        <v>2539</v>
      </c>
      <c r="G4723" s="1" t="s">
        <v>32</v>
      </c>
      <c r="H4723" s="1">
        <v>419685</v>
      </c>
      <c r="I4723" s="3">
        <v>42535</v>
      </c>
      <c r="J4723" s="3">
        <v>42528</v>
      </c>
      <c r="K4723" s="3">
        <v>42551</v>
      </c>
      <c r="L4723" s="1">
        <v>222504</v>
      </c>
      <c r="M4723" s="3">
        <v>42535</v>
      </c>
      <c r="N4723" s="1" t="s">
        <v>42</v>
      </c>
      <c r="O4723" s="1">
        <v>21649</v>
      </c>
      <c r="P4723" s="1">
        <v>1951</v>
      </c>
      <c r="Q4723" s="1">
        <v>74.316100000000006</v>
      </c>
      <c r="R4723" s="1337">
        <v>144990.71</v>
      </c>
      <c r="S4723" s="4">
        <v>-11736.44</v>
      </c>
      <c r="T4723" s="1">
        <v>71.09</v>
      </c>
      <c r="U4723" s="1337">
        <v>138696.59</v>
      </c>
      <c r="V4723" s="1">
        <v>1</v>
      </c>
      <c r="W4723" s="1337">
        <v>1951</v>
      </c>
      <c r="X4723" s="1">
        <v>13</v>
      </c>
      <c r="Y4723" s="1">
        <v>160</v>
      </c>
      <c r="AA4723" s="1">
        <v>501</v>
      </c>
      <c r="AB4723" s="1337">
        <v>6294.12</v>
      </c>
    </row>
    <row r="4724" spans="1:28">
      <c r="A4724" s="1336" t="s">
        <v>2536</v>
      </c>
      <c r="B4724" s="2" t="s">
        <v>2537</v>
      </c>
      <c r="C4724" s="1" t="s">
        <v>2538</v>
      </c>
      <c r="E4724" s="1">
        <v>120089</v>
      </c>
      <c r="F4724" s="1336" t="s">
        <v>2539</v>
      </c>
      <c r="G4724" s="1" t="s">
        <v>32</v>
      </c>
      <c r="H4724" s="1">
        <v>419685</v>
      </c>
      <c r="I4724" s="3">
        <v>42535</v>
      </c>
      <c r="J4724" s="3">
        <v>42528</v>
      </c>
      <c r="K4724" s="3">
        <v>42551</v>
      </c>
      <c r="L4724" s="1">
        <v>222504</v>
      </c>
      <c r="M4724" s="3">
        <v>42535</v>
      </c>
      <c r="N4724" s="1" t="s">
        <v>42</v>
      </c>
      <c r="O4724" s="1">
        <v>21649</v>
      </c>
      <c r="P4724" s="1">
        <v>2080</v>
      </c>
      <c r="Q4724" s="1">
        <v>74.316100000000006</v>
      </c>
      <c r="R4724" s="1337">
        <v>154577.49</v>
      </c>
      <c r="S4724" s="4">
        <v>-12512.45</v>
      </c>
      <c r="T4724" s="1">
        <v>71.09</v>
      </c>
      <c r="U4724" s="1337">
        <v>147867.20000000001</v>
      </c>
      <c r="V4724" s="1">
        <v>1</v>
      </c>
      <c r="W4724" s="1337">
        <v>2080</v>
      </c>
      <c r="X4724" s="1">
        <v>13</v>
      </c>
      <c r="Y4724" s="1">
        <v>160</v>
      </c>
      <c r="AA4724" s="1">
        <v>501</v>
      </c>
      <c r="AB4724" s="1337">
        <v>6710.29</v>
      </c>
    </row>
    <row r="4725" spans="1:28">
      <c r="A4725" s="1336" t="s">
        <v>2536</v>
      </c>
      <c r="B4725" s="2" t="s">
        <v>2537</v>
      </c>
      <c r="C4725" s="1" t="s">
        <v>2538</v>
      </c>
      <c r="E4725" s="1">
        <v>120089</v>
      </c>
      <c r="F4725" s="1336" t="s">
        <v>2539</v>
      </c>
      <c r="G4725" s="1" t="s">
        <v>32</v>
      </c>
      <c r="H4725" s="1">
        <v>419686</v>
      </c>
      <c r="I4725" s="3">
        <v>42535</v>
      </c>
      <c r="J4725" s="3">
        <v>42528</v>
      </c>
      <c r="K4725" s="3">
        <v>42551</v>
      </c>
      <c r="L4725" s="1">
        <v>222505</v>
      </c>
      <c r="M4725" s="3">
        <v>42535</v>
      </c>
      <c r="N4725" s="1" t="s">
        <v>42</v>
      </c>
      <c r="O4725" s="1">
        <v>21649</v>
      </c>
      <c r="P4725" s="1">
        <v>2030</v>
      </c>
      <c r="Q4725" s="1">
        <v>74.316100000000006</v>
      </c>
      <c r="R4725" s="1337">
        <v>150861.68</v>
      </c>
      <c r="S4725" s="4">
        <v>-12211.67</v>
      </c>
      <c r="T4725" s="1">
        <v>71.09</v>
      </c>
      <c r="U4725" s="1337">
        <v>144312.70000000001</v>
      </c>
      <c r="V4725" s="1">
        <v>1</v>
      </c>
      <c r="W4725" s="1337">
        <v>2030</v>
      </c>
      <c r="X4725" s="1">
        <v>13</v>
      </c>
      <c r="Y4725" s="1">
        <v>160</v>
      </c>
      <c r="AA4725" s="1">
        <v>501</v>
      </c>
      <c r="AB4725" s="1337">
        <v>6548.98</v>
      </c>
    </row>
    <row r="4726" spans="1:28">
      <c r="A4726" s="1336" t="s">
        <v>2536</v>
      </c>
      <c r="B4726" s="2" t="s">
        <v>2537</v>
      </c>
      <c r="C4726" s="1" t="s">
        <v>2538</v>
      </c>
      <c r="E4726" s="1">
        <v>120089</v>
      </c>
      <c r="F4726" s="1336" t="s">
        <v>2539</v>
      </c>
      <c r="G4726" s="1" t="s">
        <v>32</v>
      </c>
      <c r="H4726" s="1">
        <v>419686</v>
      </c>
      <c r="I4726" s="3">
        <v>42535</v>
      </c>
      <c r="J4726" s="3">
        <v>42528</v>
      </c>
      <c r="K4726" s="3">
        <v>42551</v>
      </c>
      <c r="L4726" s="1">
        <v>222505</v>
      </c>
      <c r="M4726" s="3">
        <v>42535</v>
      </c>
      <c r="N4726" s="1" t="s">
        <v>42</v>
      </c>
      <c r="O4726" s="1">
        <v>21649</v>
      </c>
      <c r="P4726" s="1">
        <v>2063</v>
      </c>
      <c r="Q4726" s="1">
        <v>74.316100000000006</v>
      </c>
      <c r="R4726" s="1337">
        <v>153314.10999999999</v>
      </c>
      <c r="S4726" s="4">
        <v>-12410.19</v>
      </c>
      <c r="T4726" s="1">
        <v>71.09</v>
      </c>
      <c r="U4726" s="1337">
        <v>146658.67000000001</v>
      </c>
      <c r="V4726" s="1">
        <v>1</v>
      </c>
      <c r="W4726" s="1337">
        <v>2063</v>
      </c>
      <c r="X4726" s="1">
        <v>13</v>
      </c>
      <c r="Y4726" s="1">
        <v>160</v>
      </c>
      <c r="AA4726" s="1">
        <v>501</v>
      </c>
      <c r="AB4726" s="1337">
        <v>6655.44</v>
      </c>
    </row>
    <row r="4727" spans="1:28">
      <c r="A4727" s="1336" t="s">
        <v>2536</v>
      </c>
      <c r="B4727" s="2" t="s">
        <v>2537</v>
      </c>
      <c r="C4727" s="1" t="s">
        <v>2538</v>
      </c>
      <c r="E4727" s="1">
        <v>120089</v>
      </c>
      <c r="F4727" s="1336" t="s">
        <v>2539</v>
      </c>
      <c r="G4727" s="1" t="s">
        <v>32</v>
      </c>
      <c r="H4727" s="1">
        <v>420464</v>
      </c>
      <c r="I4727" s="3">
        <v>42542</v>
      </c>
      <c r="J4727" s="3">
        <v>42464</v>
      </c>
      <c r="K4727" s="3">
        <v>42489</v>
      </c>
      <c r="L4727" s="1">
        <v>222927</v>
      </c>
      <c r="M4727" s="3">
        <v>42542</v>
      </c>
      <c r="N4727" s="1" t="s">
        <v>42</v>
      </c>
      <c r="O4727" s="1">
        <v>21401</v>
      </c>
      <c r="P4727" s="1">
        <v>34</v>
      </c>
      <c r="Q4727" s="1">
        <v>69.437399999999997</v>
      </c>
      <c r="R4727" s="1337">
        <v>2360.87</v>
      </c>
      <c r="S4727" s="1">
        <v>-370.41</v>
      </c>
      <c r="T4727" s="1">
        <v>71.09</v>
      </c>
      <c r="U4727" s="1337">
        <v>2417.06</v>
      </c>
      <c r="V4727" s="1">
        <v>1</v>
      </c>
      <c r="W4727" s="1336">
        <v>34</v>
      </c>
      <c r="X4727" s="1">
        <v>13</v>
      </c>
      <c r="Y4727" s="1">
        <v>160</v>
      </c>
      <c r="AA4727" s="1">
        <v>501</v>
      </c>
      <c r="AB4727" s="1336">
        <v>-56.19</v>
      </c>
    </row>
    <row r="4728" spans="1:28">
      <c r="A4728" s="1336" t="s">
        <v>2536</v>
      </c>
      <c r="B4728" s="2" t="s">
        <v>2537</v>
      </c>
      <c r="C4728" s="1" t="s">
        <v>2538</v>
      </c>
      <c r="E4728" s="1">
        <v>120089</v>
      </c>
      <c r="F4728" s="1336" t="s">
        <v>2539</v>
      </c>
      <c r="G4728" s="1" t="s">
        <v>32</v>
      </c>
      <c r="H4728" s="1">
        <v>420466</v>
      </c>
      <c r="I4728" s="3">
        <v>42542</v>
      </c>
      <c r="J4728" s="3">
        <v>42528</v>
      </c>
      <c r="K4728" s="3">
        <v>42551</v>
      </c>
      <c r="L4728" s="1">
        <v>222927</v>
      </c>
      <c r="M4728" s="3">
        <v>42542</v>
      </c>
      <c r="N4728" s="1" t="s">
        <v>42</v>
      </c>
      <c r="O4728" s="1">
        <v>21649</v>
      </c>
      <c r="P4728" s="1">
        <v>2087</v>
      </c>
      <c r="Q4728" s="1">
        <v>74.316100000000006</v>
      </c>
      <c r="R4728" s="1337">
        <v>155097.70000000001</v>
      </c>
      <c r="S4728" s="4">
        <v>-12554.56</v>
      </c>
      <c r="T4728" s="1">
        <v>71.09</v>
      </c>
      <c r="U4728" s="1337">
        <v>148364.82999999999</v>
      </c>
      <c r="V4728" s="1">
        <v>1</v>
      </c>
      <c r="W4728" s="1337">
        <v>2087</v>
      </c>
      <c r="X4728" s="1">
        <v>13</v>
      </c>
      <c r="Y4728" s="1">
        <v>160</v>
      </c>
      <c r="AA4728" s="1">
        <v>501</v>
      </c>
      <c r="AB4728" s="1337">
        <v>6732.87</v>
      </c>
    </row>
    <row r="4729" spans="1:28">
      <c r="A4729" s="1336" t="s">
        <v>2536</v>
      </c>
      <c r="B4729" s="2" t="s">
        <v>2537</v>
      </c>
      <c r="C4729" s="1" t="s">
        <v>2538</v>
      </c>
      <c r="E4729" s="1">
        <v>120089</v>
      </c>
      <c r="F4729" s="1336" t="s">
        <v>2539</v>
      </c>
      <c r="G4729" s="1" t="s">
        <v>32</v>
      </c>
      <c r="H4729" s="1">
        <v>420466</v>
      </c>
      <c r="I4729" s="3">
        <v>42542</v>
      </c>
      <c r="J4729" s="3">
        <v>42528</v>
      </c>
      <c r="K4729" s="3">
        <v>42551</v>
      </c>
      <c r="L4729" s="1">
        <v>222927</v>
      </c>
      <c r="M4729" s="3">
        <v>42542</v>
      </c>
      <c r="N4729" s="1" t="s">
        <v>42</v>
      </c>
      <c r="O4729" s="1">
        <v>21649</v>
      </c>
      <c r="P4729" s="1">
        <v>2104</v>
      </c>
      <c r="Q4729" s="1">
        <v>74.316100000000006</v>
      </c>
      <c r="R4729" s="1337">
        <v>156361.07</v>
      </c>
      <c r="S4729" s="4">
        <v>-12656.83</v>
      </c>
      <c r="T4729" s="1">
        <v>71.09</v>
      </c>
      <c r="U4729" s="1337">
        <v>149573.35999999999</v>
      </c>
      <c r="V4729" s="1">
        <v>1</v>
      </c>
      <c r="W4729" s="1337">
        <v>2104</v>
      </c>
      <c r="X4729" s="1">
        <v>13</v>
      </c>
      <c r="Y4729" s="1">
        <v>160</v>
      </c>
      <c r="AA4729" s="1">
        <v>501</v>
      </c>
      <c r="AB4729" s="1337">
        <v>6787.71</v>
      </c>
    </row>
    <row r="4730" spans="1:28">
      <c r="A4730" s="1336" t="s">
        <v>2536</v>
      </c>
      <c r="B4730" s="2" t="s">
        <v>2537</v>
      </c>
      <c r="C4730" s="1" t="s">
        <v>2538</v>
      </c>
      <c r="E4730" s="1">
        <v>120089</v>
      </c>
      <c r="F4730" s="1336" t="s">
        <v>2539</v>
      </c>
      <c r="G4730" s="1" t="s">
        <v>32</v>
      </c>
      <c r="H4730" s="1">
        <v>420466</v>
      </c>
      <c r="I4730" s="3">
        <v>42542</v>
      </c>
      <c r="J4730" s="3">
        <v>42528</v>
      </c>
      <c r="K4730" s="3">
        <v>42551</v>
      </c>
      <c r="L4730" s="1">
        <v>222922</v>
      </c>
      <c r="M4730" s="3">
        <v>42542</v>
      </c>
      <c r="N4730" s="1" t="s">
        <v>42</v>
      </c>
      <c r="O4730" s="1">
        <v>21649</v>
      </c>
      <c r="P4730" s="1">
        <v>1866</v>
      </c>
      <c r="Q4730" s="1">
        <v>74.316100000000006</v>
      </c>
      <c r="R4730" s="1337">
        <v>138673.84</v>
      </c>
      <c r="S4730" s="4">
        <v>-11225.11</v>
      </c>
      <c r="T4730" s="1">
        <v>71.09</v>
      </c>
      <c r="U4730" s="1337">
        <v>132653.94</v>
      </c>
      <c r="V4730" s="1">
        <v>1</v>
      </c>
      <c r="W4730" s="1337">
        <v>1866</v>
      </c>
      <c r="X4730" s="1">
        <v>13</v>
      </c>
      <c r="Y4730" s="1">
        <v>160</v>
      </c>
      <c r="AA4730" s="1">
        <v>501</v>
      </c>
      <c r="AB4730" s="1337">
        <v>6019.9</v>
      </c>
    </row>
    <row r="4731" spans="1:28">
      <c r="A4731" s="1336" t="s">
        <v>2536</v>
      </c>
      <c r="B4731" s="2" t="s">
        <v>2537</v>
      </c>
      <c r="C4731" s="1" t="s">
        <v>2538</v>
      </c>
      <c r="E4731" s="1">
        <v>120089</v>
      </c>
      <c r="F4731" s="1336" t="s">
        <v>2539</v>
      </c>
      <c r="G4731" s="1" t="s">
        <v>32</v>
      </c>
      <c r="H4731" s="1">
        <v>420466</v>
      </c>
      <c r="I4731" s="3">
        <v>42542</v>
      </c>
      <c r="J4731" s="3">
        <v>42528</v>
      </c>
      <c r="K4731" s="3">
        <v>42551</v>
      </c>
      <c r="L4731" s="1">
        <v>222922</v>
      </c>
      <c r="M4731" s="3">
        <v>42542</v>
      </c>
      <c r="N4731" s="1" t="s">
        <v>42</v>
      </c>
      <c r="O4731" s="1">
        <v>21649</v>
      </c>
      <c r="P4731" s="1">
        <v>2143</v>
      </c>
      <c r="Q4731" s="1">
        <v>74.316100000000006</v>
      </c>
      <c r="R4731" s="1337">
        <v>159259.4</v>
      </c>
      <c r="S4731" s="4">
        <v>-12891.43</v>
      </c>
      <c r="T4731" s="1">
        <v>71.09</v>
      </c>
      <c r="U4731" s="1337">
        <v>152345.87</v>
      </c>
      <c r="V4731" s="1">
        <v>1</v>
      </c>
      <c r="W4731" s="1337">
        <v>2143</v>
      </c>
      <c r="X4731" s="1">
        <v>13</v>
      </c>
      <c r="Y4731" s="1">
        <v>160</v>
      </c>
      <c r="AA4731" s="1">
        <v>501</v>
      </c>
      <c r="AB4731" s="1337">
        <v>6913.53</v>
      </c>
    </row>
    <row r="4732" spans="1:28">
      <c r="A4732" s="1336" t="s">
        <v>2536</v>
      </c>
      <c r="B4732" s="2" t="s">
        <v>2537</v>
      </c>
      <c r="C4732" s="1" t="s">
        <v>2538</v>
      </c>
      <c r="E4732" s="1">
        <v>120089</v>
      </c>
      <c r="F4732" s="1336" t="s">
        <v>2539</v>
      </c>
      <c r="G4732" s="1" t="s">
        <v>32</v>
      </c>
      <c r="H4732" s="1">
        <v>420472</v>
      </c>
      <c r="I4732" s="3">
        <v>42542</v>
      </c>
      <c r="J4732" s="3">
        <v>42528</v>
      </c>
      <c r="K4732" s="3">
        <v>42551</v>
      </c>
      <c r="L4732" s="1">
        <v>222924</v>
      </c>
      <c r="M4732" s="3">
        <v>42542</v>
      </c>
      <c r="N4732" s="1" t="s">
        <v>42</v>
      </c>
      <c r="O4732" s="1">
        <v>21649</v>
      </c>
      <c r="P4732" s="1">
        <v>1852</v>
      </c>
      <c r="Q4732" s="1">
        <v>74.316100000000006</v>
      </c>
      <c r="R4732" s="1337">
        <v>137633.42000000001</v>
      </c>
      <c r="S4732" s="4">
        <v>-11140.89</v>
      </c>
      <c r="T4732" s="1">
        <v>71.09</v>
      </c>
      <c r="U4732" s="1337">
        <v>131658.68</v>
      </c>
      <c r="V4732" s="1">
        <v>1</v>
      </c>
      <c r="W4732" s="1337">
        <v>1852</v>
      </c>
      <c r="X4732" s="1">
        <v>13</v>
      </c>
      <c r="Y4732" s="1">
        <v>160</v>
      </c>
      <c r="AA4732" s="1">
        <v>501</v>
      </c>
      <c r="AB4732" s="1337">
        <v>5974.74</v>
      </c>
    </row>
    <row r="4733" spans="1:28">
      <c r="A4733" s="1336" t="s">
        <v>2536</v>
      </c>
      <c r="B4733" s="2" t="s">
        <v>2537</v>
      </c>
      <c r="C4733" s="1" t="s">
        <v>2538</v>
      </c>
      <c r="E4733" s="1">
        <v>120089</v>
      </c>
      <c r="F4733" s="1336" t="s">
        <v>2539</v>
      </c>
      <c r="G4733" s="1" t="s">
        <v>32</v>
      </c>
      <c r="H4733" s="1">
        <v>420472</v>
      </c>
      <c r="I4733" s="3">
        <v>42542</v>
      </c>
      <c r="J4733" s="3">
        <v>42528</v>
      </c>
      <c r="K4733" s="3">
        <v>42551</v>
      </c>
      <c r="L4733" s="1">
        <v>222924</v>
      </c>
      <c r="M4733" s="3">
        <v>42542</v>
      </c>
      <c r="N4733" s="1" t="s">
        <v>42</v>
      </c>
      <c r="O4733" s="1">
        <v>21649</v>
      </c>
      <c r="P4733" s="1">
        <v>1955</v>
      </c>
      <c r="Q4733" s="1">
        <v>74.316100000000006</v>
      </c>
      <c r="R4733" s="1337">
        <v>145287.98000000001</v>
      </c>
      <c r="S4733" s="4">
        <v>-11760.49</v>
      </c>
      <c r="T4733" s="1">
        <v>71.09</v>
      </c>
      <c r="U4733" s="1337">
        <v>138980.95000000001</v>
      </c>
      <c r="V4733" s="1">
        <v>1</v>
      </c>
      <c r="W4733" s="1337">
        <v>1955</v>
      </c>
      <c r="X4733" s="1">
        <v>13</v>
      </c>
      <c r="Y4733" s="1">
        <v>160</v>
      </c>
      <c r="AA4733" s="1">
        <v>501</v>
      </c>
      <c r="AB4733" s="1337">
        <v>6307.03</v>
      </c>
    </row>
    <row r="4734" spans="1:28">
      <c r="A4734" s="1336" t="s">
        <v>2536</v>
      </c>
      <c r="B4734" s="2" t="s">
        <v>2537</v>
      </c>
      <c r="C4734" s="1" t="s">
        <v>2538</v>
      </c>
      <c r="E4734" s="1">
        <v>120089</v>
      </c>
      <c r="F4734" s="1336" t="s">
        <v>2539</v>
      </c>
      <c r="G4734" s="1" t="s">
        <v>32</v>
      </c>
      <c r="H4734" s="1">
        <v>420478</v>
      </c>
      <c r="I4734" s="3">
        <v>42542</v>
      </c>
      <c r="J4734" s="3">
        <v>42528</v>
      </c>
      <c r="K4734" s="3">
        <v>42551</v>
      </c>
      <c r="L4734" s="1">
        <v>222926</v>
      </c>
      <c r="M4734" s="3">
        <v>42542</v>
      </c>
      <c r="N4734" s="1" t="s">
        <v>42</v>
      </c>
      <c r="O4734" s="1">
        <v>21649</v>
      </c>
      <c r="P4734" s="1">
        <v>1892</v>
      </c>
      <c r="Q4734" s="1">
        <v>74.316100000000006</v>
      </c>
      <c r="R4734" s="1337">
        <v>140606.06</v>
      </c>
      <c r="S4734" s="4">
        <v>-11381.52</v>
      </c>
      <c r="T4734" s="1">
        <v>71.09</v>
      </c>
      <c r="U4734" s="1337">
        <v>134502.28</v>
      </c>
      <c r="V4734" s="1">
        <v>1</v>
      </c>
      <c r="W4734" s="1337">
        <v>1892</v>
      </c>
      <c r="X4734" s="1">
        <v>13</v>
      </c>
      <c r="Y4734" s="1">
        <v>160</v>
      </c>
      <c r="AA4734" s="1">
        <v>501</v>
      </c>
      <c r="AB4734" s="1337">
        <v>6103.78</v>
      </c>
    </row>
    <row r="4735" spans="1:28">
      <c r="A4735" s="1336" t="s">
        <v>2536</v>
      </c>
      <c r="B4735" s="2" t="s">
        <v>2537</v>
      </c>
      <c r="C4735" s="1" t="s">
        <v>2538</v>
      </c>
      <c r="E4735" s="1">
        <v>120089</v>
      </c>
      <c r="F4735" s="1336" t="s">
        <v>2539</v>
      </c>
      <c r="G4735" s="1" t="s">
        <v>32</v>
      </c>
      <c r="H4735" s="1">
        <v>420478</v>
      </c>
      <c r="I4735" s="3">
        <v>42542</v>
      </c>
      <c r="J4735" s="3">
        <v>42528</v>
      </c>
      <c r="K4735" s="3">
        <v>42551</v>
      </c>
      <c r="L4735" s="1">
        <v>222926</v>
      </c>
      <c r="M4735" s="3">
        <v>42542</v>
      </c>
      <c r="N4735" s="1" t="s">
        <v>42</v>
      </c>
      <c r="O4735" s="1">
        <v>21649</v>
      </c>
      <c r="P4735" s="1">
        <v>1936</v>
      </c>
      <c r="Q4735" s="1">
        <v>74.316100000000006</v>
      </c>
      <c r="R4735" s="1337">
        <v>143875.97</v>
      </c>
      <c r="S4735" s="4">
        <v>-11646.2</v>
      </c>
      <c r="T4735" s="1">
        <v>71.09</v>
      </c>
      <c r="U4735" s="1337">
        <v>137630.24</v>
      </c>
      <c r="V4735" s="1">
        <v>1</v>
      </c>
      <c r="W4735" s="1337">
        <v>1936</v>
      </c>
      <c r="X4735" s="1">
        <v>13</v>
      </c>
      <c r="Y4735" s="1">
        <v>160</v>
      </c>
      <c r="AA4735" s="1">
        <v>501</v>
      </c>
      <c r="AB4735" s="1337">
        <v>6245.73</v>
      </c>
    </row>
    <row r="4736" spans="1:28">
      <c r="A4736" s="1336" t="s">
        <v>2536</v>
      </c>
      <c r="B4736" s="2" t="s">
        <v>2537</v>
      </c>
      <c r="C4736" s="1" t="s">
        <v>2538</v>
      </c>
      <c r="E4736" s="1">
        <v>120089</v>
      </c>
      <c r="F4736" s="1336" t="s">
        <v>2539</v>
      </c>
      <c r="G4736" s="1" t="s">
        <v>32</v>
      </c>
      <c r="H4736" s="1">
        <v>420574</v>
      </c>
      <c r="I4736" s="3">
        <v>42543</v>
      </c>
      <c r="J4736" s="3">
        <v>42528</v>
      </c>
      <c r="K4736" s="3">
        <v>42551</v>
      </c>
      <c r="L4736" s="1">
        <v>223020</v>
      </c>
      <c r="M4736" s="3">
        <v>42543</v>
      </c>
      <c r="N4736" s="1" t="s">
        <v>42</v>
      </c>
      <c r="O4736" s="1">
        <v>21649</v>
      </c>
      <c r="P4736" s="1">
        <v>674</v>
      </c>
      <c r="Q4736" s="1">
        <v>74.316100000000006</v>
      </c>
      <c r="R4736" s="1337">
        <v>50089.05</v>
      </c>
      <c r="S4736" s="4">
        <v>-4054.52</v>
      </c>
      <c r="T4736" s="1">
        <v>71.09</v>
      </c>
      <c r="U4736" s="1337">
        <v>47914.66</v>
      </c>
      <c r="V4736" s="1">
        <v>1</v>
      </c>
      <c r="W4736" s="1336">
        <v>674</v>
      </c>
      <c r="X4736" s="1">
        <v>13</v>
      </c>
      <c r="Y4736" s="1">
        <v>160</v>
      </c>
      <c r="AA4736" s="1">
        <v>501</v>
      </c>
      <c r="AB4736" s="1337">
        <v>2174.39</v>
      </c>
    </row>
    <row r="4737" spans="1:28">
      <c r="A4737" s="1336" t="s">
        <v>2540</v>
      </c>
      <c r="B4737" s="2" t="s">
        <v>2541</v>
      </c>
      <c r="C4737" s="1" t="s">
        <v>2542</v>
      </c>
      <c r="D4737" s="1" t="s">
        <v>131</v>
      </c>
      <c r="E4737" s="1">
        <v>130349</v>
      </c>
      <c r="F4737" s="1336" t="s">
        <v>141</v>
      </c>
      <c r="G4737" s="1" t="s">
        <v>32</v>
      </c>
      <c r="H4737" s="1">
        <v>420563</v>
      </c>
      <c r="I4737" s="3">
        <v>42543</v>
      </c>
      <c r="J4737" s="3">
        <v>42459</v>
      </c>
      <c r="K4737" s="3">
        <v>42513</v>
      </c>
      <c r="N4737" s="1" t="s">
        <v>89</v>
      </c>
      <c r="O4737" s="1">
        <v>114921</v>
      </c>
      <c r="P4737" s="1">
        <v>15000</v>
      </c>
      <c r="Q4737" s="1">
        <v>19</v>
      </c>
      <c r="R4737" s="1337">
        <v>285000</v>
      </c>
      <c r="S4737" s="4">
        <v>21563.1</v>
      </c>
      <c r="T4737" s="1">
        <v>15.542</v>
      </c>
      <c r="U4737" s="1337">
        <v>233130</v>
      </c>
      <c r="V4737" s="1">
        <v>0.13220000000000001</v>
      </c>
      <c r="W4737" s="1337">
        <v>1983.6</v>
      </c>
      <c r="X4737" s="1">
        <v>13</v>
      </c>
      <c r="Y4737" s="1">
        <v>141</v>
      </c>
      <c r="AA4737" s="1">
        <v>501</v>
      </c>
      <c r="AB4737" s="1337">
        <v>51870</v>
      </c>
    </row>
    <row r="4738" spans="1:28">
      <c r="A4738" s="1336" t="s">
        <v>2543</v>
      </c>
      <c r="B4738" s="2" t="s">
        <v>2544</v>
      </c>
      <c r="C4738" s="1" t="s">
        <v>2545</v>
      </c>
      <c r="E4738" s="1">
        <v>120049</v>
      </c>
      <c r="F4738" s="1336" t="s">
        <v>31</v>
      </c>
      <c r="G4738" s="1" t="s">
        <v>32</v>
      </c>
      <c r="H4738" s="1">
        <v>417983</v>
      </c>
      <c r="I4738" s="3">
        <v>42522</v>
      </c>
      <c r="J4738" s="3">
        <v>42509</v>
      </c>
      <c r="K4738" s="3">
        <v>42522</v>
      </c>
      <c r="N4738" s="1" t="s">
        <v>42</v>
      </c>
      <c r="O4738" s="1">
        <v>21579</v>
      </c>
      <c r="P4738" s="1">
        <v>800</v>
      </c>
      <c r="Q4738" s="1">
        <v>166</v>
      </c>
      <c r="R4738" s="1337">
        <v>132800</v>
      </c>
      <c r="S4738" s="4">
        <v>-5444.2</v>
      </c>
      <c r="T4738" s="1">
        <v>152.92500000000001</v>
      </c>
      <c r="U4738" s="1337">
        <v>122340</v>
      </c>
      <c r="V4738" s="1">
        <v>1</v>
      </c>
      <c r="W4738" s="1336">
        <v>800</v>
      </c>
      <c r="X4738" s="1">
        <v>13</v>
      </c>
      <c r="Y4738" s="1">
        <v>165</v>
      </c>
      <c r="AA4738" s="1">
        <v>501</v>
      </c>
      <c r="AB4738" s="1337">
        <v>10460</v>
      </c>
    </row>
    <row r="4739" spans="1:28">
      <c r="A4739" s="1336" t="s">
        <v>2543</v>
      </c>
      <c r="B4739" s="2" t="s">
        <v>2544</v>
      </c>
      <c r="C4739" s="1" t="s">
        <v>2545</v>
      </c>
      <c r="E4739" s="1">
        <v>120049</v>
      </c>
      <c r="F4739" s="1336" t="s">
        <v>31</v>
      </c>
      <c r="G4739" s="1" t="s">
        <v>32</v>
      </c>
      <c r="H4739" s="1">
        <v>418598</v>
      </c>
      <c r="I4739" s="3">
        <v>42527</v>
      </c>
      <c r="J4739" s="3">
        <v>42509</v>
      </c>
      <c r="K4739" s="3">
        <v>42527</v>
      </c>
      <c r="N4739" s="1" t="s">
        <v>42</v>
      </c>
      <c r="O4739" s="1">
        <v>21579</v>
      </c>
      <c r="P4739" s="1">
        <v>800</v>
      </c>
      <c r="Q4739" s="1">
        <v>166</v>
      </c>
      <c r="R4739" s="1337">
        <v>132800</v>
      </c>
      <c r="S4739" s="4">
        <v>-5444.2</v>
      </c>
      <c r="T4739" s="1">
        <v>152.92500000000001</v>
      </c>
      <c r="U4739" s="1337">
        <v>122340</v>
      </c>
      <c r="V4739" s="1">
        <v>1</v>
      </c>
      <c r="W4739" s="1336">
        <v>800</v>
      </c>
      <c r="X4739" s="1">
        <v>13</v>
      </c>
      <c r="Y4739" s="1">
        <v>165</v>
      </c>
      <c r="AA4739" s="1">
        <v>501</v>
      </c>
      <c r="AB4739" s="1337">
        <v>10460</v>
      </c>
    </row>
    <row r="4740" spans="1:28">
      <c r="A4740" s="1336" t="s">
        <v>2543</v>
      </c>
      <c r="B4740" s="2" t="s">
        <v>2544</v>
      </c>
      <c r="C4740" s="1" t="s">
        <v>2545</v>
      </c>
      <c r="E4740" s="1">
        <v>120049</v>
      </c>
      <c r="F4740" s="1336" t="s">
        <v>31</v>
      </c>
      <c r="G4740" s="1" t="s">
        <v>32</v>
      </c>
      <c r="H4740" s="1">
        <v>419544</v>
      </c>
      <c r="I4740" s="3">
        <v>42534</v>
      </c>
      <c r="J4740" s="3">
        <v>42509</v>
      </c>
      <c r="K4740" s="3">
        <v>42531</v>
      </c>
      <c r="N4740" s="1" t="s">
        <v>42</v>
      </c>
      <c r="O4740" s="1">
        <v>21579</v>
      </c>
      <c r="P4740" s="1">
        <v>200</v>
      </c>
      <c r="Q4740" s="1">
        <v>166</v>
      </c>
      <c r="R4740" s="1337">
        <v>33200</v>
      </c>
      <c r="S4740" s="4">
        <v>-1361.05</v>
      </c>
      <c r="T4740" s="1">
        <v>152.92500000000001</v>
      </c>
      <c r="U4740" s="1337">
        <v>30585</v>
      </c>
      <c r="V4740" s="1">
        <v>1</v>
      </c>
      <c r="W4740" s="1336">
        <v>200</v>
      </c>
      <c r="X4740" s="1">
        <v>13</v>
      </c>
      <c r="Y4740" s="1">
        <v>165</v>
      </c>
      <c r="AA4740" s="1">
        <v>501</v>
      </c>
      <c r="AB4740" s="1337">
        <v>2615</v>
      </c>
    </row>
    <row r="4741" spans="1:28">
      <c r="A4741" s="1336" t="s">
        <v>2543</v>
      </c>
      <c r="B4741" s="2" t="s">
        <v>2544</v>
      </c>
      <c r="C4741" s="1" t="s">
        <v>2545</v>
      </c>
      <c r="E4741" s="1">
        <v>120049</v>
      </c>
      <c r="F4741" s="1336" t="s">
        <v>31</v>
      </c>
      <c r="G4741" s="1" t="s">
        <v>32</v>
      </c>
      <c r="H4741" s="1">
        <v>420293</v>
      </c>
      <c r="I4741" s="3">
        <v>42541</v>
      </c>
      <c r="J4741" s="3">
        <v>42509</v>
      </c>
      <c r="K4741" s="3">
        <v>42531</v>
      </c>
      <c r="N4741" s="1" t="s">
        <v>42</v>
      </c>
      <c r="O4741" s="1">
        <v>21579</v>
      </c>
      <c r="P4741" s="1">
        <v>600</v>
      </c>
      <c r="Q4741" s="1">
        <v>166</v>
      </c>
      <c r="R4741" s="1337">
        <v>99600</v>
      </c>
      <c r="S4741" s="4">
        <v>-4083.15</v>
      </c>
      <c r="T4741" s="1">
        <v>152.92500000000001</v>
      </c>
      <c r="U4741" s="1337">
        <v>91755</v>
      </c>
      <c r="V4741" s="1">
        <v>1</v>
      </c>
      <c r="W4741" s="1336">
        <v>600</v>
      </c>
      <c r="X4741" s="1">
        <v>13</v>
      </c>
      <c r="Y4741" s="1">
        <v>165</v>
      </c>
      <c r="AA4741" s="1">
        <v>501</v>
      </c>
      <c r="AB4741" s="1337">
        <v>7845</v>
      </c>
    </row>
    <row r="4742" spans="1:28">
      <c r="A4742" s="1336" t="s">
        <v>2543</v>
      </c>
      <c r="B4742" s="2" t="s">
        <v>2544</v>
      </c>
      <c r="C4742" s="1" t="s">
        <v>2545</v>
      </c>
      <c r="E4742" s="1">
        <v>120049</v>
      </c>
      <c r="F4742" s="1336" t="s">
        <v>31</v>
      </c>
      <c r="G4742" s="1" t="s">
        <v>32</v>
      </c>
      <c r="H4742" s="1">
        <v>420294</v>
      </c>
      <c r="I4742" s="3">
        <v>42541</v>
      </c>
      <c r="J4742" s="3">
        <v>42509</v>
      </c>
      <c r="K4742" s="3">
        <v>42535</v>
      </c>
      <c r="N4742" s="1" t="s">
        <v>42</v>
      </c>
      <c r="O4742" s="1">
        <v>21580</v>
      </c>
      <c r="P4742" s="1">
        <v>800</v>
      </c>
      <c r="Q4742" s="1">
        <v>166</v>
      </c>
      <c r="R4742" s="1337">
        <v>132800</v>
      </c>
      <c r="S4742" s="4">
        <v>-5444.2</v>
      </c>
      <c r="T4742" s="1">
        <v>152.92500000000001</v>
      </c>
      <c r="U4742" s="1337">
        <v>122340</v>
      </c>
      <c r="V4742" s="1">
        <v>1</v>
      </c>
      <c r="W4742" s="1336">
        <v>800</v>
      </c>
      <c r="X4742" s="1">
        <v>13</v>
      </c>
      <c r="Y4742" s="1">
        <v>165</v>
      </c>
      <c r="AA4742" s="1">
        <v>501</v>
      </c>
      <c r="AB4742" s="1337">
        <v>10460</v>
      </c>
    </row>
    <row r="4743" spans="1:28">
      <c r="A4743" s="1336" t="s">
        <v>2543</v>
      </c>
      <c r="B4743" s="2" t="s">
        <v>2544</v>
      </c>
      <c r="C4743" s="1" t="s">
        <v>2545</v>
      </c>
      <c r="E4743" s="1">
        <v>120049</v>
      </c>
      <c r="F4743" s="1336" t="s">
        <v>31</v>
      </c>
      <c r="G4743" s="1" t="s">
        <v>32</v>
      </c>
      <c r="H4743" s="1">
        <v>420295</v>
      </c>
      <c r="I4743" s="3">
        <v>42541</v>
      </c>
      <c r="J4743" s="3">
        <v>42509</v>
      </c>
      <c r="K4743" s="3">
        <v>42543</v>
      </c>
      <c r="N4743" s="1" t="s">
        <v>42</v>
      </c>
      <c r="O4743" s="1">
        <v>21581</v>
      </c>
      <c r="P4743" s="1">
        <v>200</v>
      </c>
      <c r="Q4743" s="1">
        <v>166</v>
      </c>
      <c r="R4743" s="1337">
        <v>33200</v>
      </c>
      <c r="S4743" s="4">
        <v>-1361.05</v>
      </c>
      <c r="T4743" s="1">
        <v>152.92500000000001</v>
      </c>
      <c r="U4743" s="1337">
        <v>30585</v>
      </c>
      <c r="V4743" s="1">
        <v>1</v>
      </c>
      <c r="W4743" s="1336">
        <v>200</v>
      </c>
      <c r="X4743" s="1">
        <v>13</v>
      </c>
      <c r="Y4743" s="1">
        <v>165</v>
      </c>
      <c r="AA4743" s="1">
        <v>501</v>
      </c>
      <c r="AB4743" s="1337">
        <v>2615</v>
      </c>
    </row>
    <row r="4744" spans="1:28">
      <c r="A4744" s="1336" t="s">
        <v>2543</v>
      </c>
      <c r="B4744" s="2" t="s">
        <v>2544</v>
      </c>
      <c r="C4744" s="1" t="s">
        <v>2545</v>
      </c>
      <c r="E4744" s="1">
        <v>120049</v>
      </c>
      <c r="F4744" s="1336" t="s">
        <v>31</v>
      </c>
      <c r="G4744" s="1" t="s">
        <v>32</v>
      </c>
      <c r="H4744" s="1">
        <v>420568</v>
      </c>
      <c r="I4744" s="3">
        <v>42543</v>
      </c>
      <c r="J4744" s="3">
        <v>42509</v>
      </c>
      <c r="K4744" s="3">
        <v>42543</v>
      </c>
      <c r="N4744" s="1" t="s">
        <v>42</v>
      </c>
      <c r="O4744" s="1">
        <v>21581</v>
      </c>
      <c r="P4744" s="1">
        <v>240</v>
      </c>
      <c r="Q4744" s="1">
        <v>166</v>
      </c>
      <c r="R4744" s="1337">
        <v>39840</v>
      </c>
      <c r="S4744" s="4">
        <v>-1633.26</v>
      </c>
      <c r="T4744" s="1">
        <v>152.92500000000001</v>
      </c>
      <c r="U4744" s="1337">
        <v>36702</v>
      </c>
      <c r="V4744" s="1">
        <v>1</v>
      </c>
      <c r="W4744" s="1336">
        <v>240</v>
      </c>
      <c r="X4744" s="1">
        <v>13</v>
      </c>
      <c r="Y4744" s="1">
        <v>165</v>
      </c>
      <c r="AA4744" s="1">
        <v>501</v>
      </c>
      <c r="AB4744" s="1337">
        <v>3138</v>
      </c>
    </row>
    <row r="4745" spans="1:28">
      <c r="A4745" s="1336" t="s">
        <v>2543</v>
      </c>
      <c r="B4745" s="2" t="s">
        <v>2544</v>
      </c>
      <c r="C4745" s="1" t="s">
        <v>2545</v>
      </c>
      <c r="E4745" s="1">
        <v>120049</v>
      </c>
      <c r="F4745" s="1336" t="s">
        <v>31</v>
      </c>
      <c r="G4745" s="1" t="s">
        <v>32</v>
      </c>
      <c r="H4745" s="1">
        <v>420569</v>
      </c>
      <c r="I4745" s="3">
        <v>42543</v>
      </c>
      <c r="J4745" s="3">
        <v>42509</v>
      </c>
      <c r="K4745" s="3">
        <v>42543</v>
      </c>
      <c r="N4745" s="1" t="s">
        <v>42</v>
      </c>
      <c r="O4745" s="1">
        <v>21581</v>
      </c>
      <c r="P4745" s="1">
        <v>360</v>
      </c>
      <c r="Q4745" s="1">
        <v>166</v>
      </c>
      <c r="R4745" s="1337">
        <v>59760</v>
      </c>
      <c r="S4745" s="4">
        <v>-2449.89</v>
      </c>
      <c r="T4745" s="1">
        <v>152.92500000000001</v>
      </c>
      <c r="U4745" s="1337">
        <v>55053</v>
      </c>
      <c r="V4745" s="1">
        <v>1</v>
      </c>
      <c r="W4745" s="1336">
        <v>360</v>
      </c>
      <c r="X4745" s="1">
        <v>13</v>
      </c>
      <c r="Y4745" s="1">
        <v>165</v>
      </c>
      <c r="AA4745" s="1">
        <v>501</v>
      </c>
      <c r="AB4745" s="1337">
        <v>4707</v>
      </c>
    </row>
    <row r="4746" spans="1:28">
      <c r="A4746" s="1336" t="s">
        <v>2543</v>
      </c>
      <c r="B4746" s="2" t="s">
        <v>2544</v>
      </c>
      <c r="C4746" s="1" t="s">
        <v>2545</v>
      </c>
      <c r="E4746" s="1">
        <v>120049</v>
      </c>
      <c r="F4746" s="1336" t="s">
        <v>31</v>
      </c>
      <c r="G4746" s="1" t="s">
        <v>32</v>
      </c>
      <c r="H4746" s="1">
        <v>420570</v>
      </c>
      <c r="I4746" s="3">
        <v>42543</v>
      </c>
      <c r="J4746" s="3">
        <v>42509</v>
      </c>
      <c r="K4746" s="3">
        <v>42549</v>
      </c>
      <c r="N4746" s="1" t="s">
        <v>42</v>
      </c>
      <c r="O4746" s="1">
        <v>21581</v>
      </c>
      <c r="P4746" s="1">
        <v>160</v>
      </c>
      <c r="Q4746" s="1">
        <v>166</v>
      </c>
      <c r="R4746" s="1337">
        <v>26560</v>
      </c>
      <c r="S4746" s="4">
        <v>-1088.8399999999999</v>
      </c>
      <c r="T4746" s="1">
        <v>152.92500000000001</v>
      </c>
      <c r="U4746" s="1337">
        <v>24468</v>
      </c>
      <c r="V4746" s="1">
        <v>1</v>
      </c>
      <c r="W4746" s="1336">
        <v>160</v>
      </c>
      <c r="X4746" s="1">
        <v>13</v>
      </c>
      <c r="Y4746" s="1">
        <v>165</v>
      </c>
      <c r="AA4746" s="1">
        <v>501</v>
      </c>
      <c r="AB4746" s="1337">
        <v>2092</v>
      </c>
    </row>
    <row r="4747" spans="1:28">
      <c r="A4747" s="1336" t="s">
        <v>2543</v>
      </c>
      <c r="B4747" s="2" t="s">
        <v>2544</v>
      </c>
      <c r="C4747" s="1" t="s">
        <v>2545</v>
      </c>
      <c r="E4747" s="1">
        <v>120049</v>
      </c>
      <c r="F4747" s="1336" t="s">
        <v>31</v>
      </c>
      <c r="G4747" s="1" t="s">
        <v>32</v>
      </c>
      <c r="H4747" s="1">
        <v>420571</v>
      </c>
      <c r="I4747" s="3">
        <v>42543</v>
      </c>
      <c r="J4747" s="3">
        <v>42509</v>
      </c>
      <c r="K4747" s="3">
        <v>42549</v>
      </c>
      <c r="N4747" s="1" t="s">
        <v>42</v>
      </c>
      <c r="O4747" s="1">
        <v>21581</v>
      </c>
      <c r="P4747" s="1">
        <v>40</v>
      </c>
      <c r="Q4747" s="1">
        <v>166</v>
      </c>
      <c r="R4747" s="1337">
        <v>6640</v>
      </c>
      <c r="S4747" s="1">
        <v>-272.20999999999998</v>
      </c>
      <c r="T4747" s="1">
        <v>152.92500000000001</v>
      </c>
      <c r="U4747" s="1337">
        <v>6117</v>
      </c>
      <c r="V4747" s="1">
        <v>1</v>
      </c>
      <c r="W4747" s="1336">
        <v>40</v>
      </c>
      <c r="X4747" s="1">
        <v>13</v>
      </c>
      <c r="Y4747" s="1">
        <v>165</v>
      </c>
      <c r="AA4747" s="1">
        <v>501</v>
      </c>
      <c r="AB4747" s="1336">
        <v>523</v>
      </c>
    </row>
    <row r="4748" spans="1:28">
      <c r="A4748" s="1336" t="s">
        <v>2543</v>
      </c>
      <c r="B4748" s="2" t="s">
        <v>2544</v>
      </c>
      <c r="C4748" s="1" t="s">
        <v>2545</v>
      </c>
      <c r="E4748" s="1">
        <v>120049</v>
      </c>
      <c r="F4748" s="1336" t="s">
        <v>31</v>
      </c>
      <c r="G4748" s="1" t="s">
        <v>32</v>
      </c>
      <c r="H4748" s="1">
        <v>421171</v>
      </c>
      <c r="I4748" s="3">
        <v>42548</v>
      </c>
      <c r="J4748" s="3">
        <v>42509</v>
      </c>
      <c r="K4748" s="3">
        <v>42549</v>
      </c>
      <c r="N4748" s="1" t="s">
        <v>42</v>
      </c>
      <c r="O4748" s="1">
        <v>21581</v>
      </c>
      <c r="P4748" s="1">
        <v>600</v>
      </c>
      <c r="Q4748" s="1">
        <v>166</v>
      </c>
      <c r="R4748" s="1337">
        <v>99600</v>
      </c>
      <c r="S4748" s="4">
        <v>-4083.15</v>
      </c>
      <c r="T4748" s="1">
        <v>152.92500000000001</v>
      </c>
      <c r="U4748" s="1337">
        <v>91755</v>
      </c>
      <c r="V4748" s="1">
        <v>1</v>
      </c>
      <c r="W4748" s="1336">
        <v>600</v>
      </c>
      <c r="X4748" s="1">
        <v>13</v>
      </c>
      <c r="Y4748" s="1">
        <v>165</v>
      </c>
      <c r="AA4748" s="1">
        <v>501</v>
      </c>
      <c r="AB4748" s="1337">
        <v>7845</v>
      </c>
    </row>
    <row r="4749" spans="1:28">
      <c r="A4749" s="1336" t="s">
        <v>2543</v>
      </c>
      <c r="B4749" s="2" t="s">
        <v>2546</v>
      </c>
      <c r="C4749" s="1" t="s">
        <v>2547</v>
      </c>
      <c r="E4749" s="1">
        <v>120049</v>
      </c>
      <c r="F4749" s="1336" t="s">
        <v>31</v>
      </c>
      <c r="G4749" s="1" t="s">
        <v>53</v>
      </c>
      <c r="H4749" s="1">
        <v>7295</v>
      </c>
      <c r="I4749" s="3">
        <v>42529</v>
      </c>
      <c r="J4749" s="3">
        <v>42530</v>
      </c>
      <c r="K4749" s="3">
        <v>42530</v>
      </c>
      <c r="N4749" s="1" t="s">
        <v>54</v>
      </c>
      <c r="O4749" s="1">
        <v>7486</v>
      </c>
      <c r="P4749" s="1">
        <v>-720</v>
      </c>
      <c r="Q4749" s="1">
        <v>128</v>
      </c>
      <c r="R4749" s="1337">
        <v>-92160</v>
      </c>
      <c r="S4749" s="4">
        <v>3335.49</v>
      </c>
      <c r="T4749" s="1">
        <v>117.374</v>
      </c>
      <c r="U4749" s="1337">
        <v>-84509.28</v>
      </c>
      <c r="V4749" s="1">
        <v>1</v>
      </c>
      <c r="W4749" s="1336">
        <v>-720</v>
      </c>
      <c r="X4749" s="1">
        <v>13</v>
      </c>
      <c r="Y4749" s="1">
        <v>165</v>
      </c>
      <c r="AA4749" s="1">
        <v>501</v>
      </c>
      <c r="AB4749" s="1337">
        <v>-7650.72</v>
      </c>
    </row>
    <row r="4750" spans="1:28">
      <c r="A4750" s="1336" t="s">
        <v>2543</v>
      </c>
      <c r="B4750" s="2" t="s">
        <v>2546</v>
      </c>
      <c r="C4750" s="1" t="s">
        <v>2547</v>
      </c>
      <c r="E4750" s="1">
        <v>120049</v>
      </c>
      <c r="F4750" s="1336" t="s">
        <v>31</v>
      </c>
      <c r="G4750" s="1" t="s">
        <v>53</v>
      </c>
      <c r="H4750" s="1">
        <v>7296</v>
      </c>
      <c r="I4750" s="3">
        <v>42523</v>
      </c>
      <c r="J4750" s="3">
        <v>42530</v>
      </c>
      <c r="K4750" s="3">
        <v>42530</v>
      </c>
      <c r="N4750" s="1" t="s">
        <v>54</v>
      </c>
      <c r="O4750" s="1">
        <v>7487</v>
      </c>
      <c r="P4750" s="1">
        <v>-720</v>
      </c>
      <c r="Q4750" s="1">
        <v>127</v>
      </c>
      <c r="R4750" s="1337">
        <v>-91440</v>
      </c>
      <c r="S4750" s="4">
        <v>4055.49</v>
      </c>
      <c r="T4750" s="1">
        <v>117.374</v>
      </c>
      <c r="U4750" s="1337">
        <v>-84509.28</v>
      </c>
      <c r="V4750" s="1">
        <v>1</v>
      </c>
      <c r="W4750" s="1336">
        <v>-720</v>
      </c>
      <c r="X4750" s="1">
        <v>13</v>
      </c>
      <c r="Y4750" s="1">
        <v>165</v>
      </c>
      <c r="AA4750" s="1">
        <v>501</v>
      </c>
      <c r="AB4750" s="1337">
        <v>-6930.72</v>
      </c>
    </row>
    <row r="4751" spans="1:28">
      <c r="A4751" s="1336" t="s">
        <v>2543</v>
      </c>
      <c r="B4751" s="2" t="s">
        <v>2546</v>
      </c>
      <c r="C4751" s="1" t="s">
        <v>2547</v>
      </c>
      <c r="E4751" s="1">
        <v>120049</v>
      </c>
      <c r="F4751" s="1336" t="s">
        <v>31</v>
      </c>
      <c r="G4751" s="1" t="s">
        <v>53</v>
      </c>
      <c r="H4751" s="1">
        <v>7297</v>
      </c>
      <c r="I4751" s="3">
        <v>42523</v>
      </c>
      <c r="J4751" s="3">
        <v>42530</v>
      </c>
      <c r="K4751" s="3">
        <v>42530</v>
      </c>
      <c r="N4751" s="1" t="s">
        <v>54</v>
      </c>
      <c r="O4751" s="1">
        <v>7488</v>
      </c>
      <c r="P4751" s="1">
        <v>-540</v>
      </c>
      <c r="Q4751" s="1">
        <v>127</v>
      </c>
      <c r="R4751" s="1337">
        <v>-68580</v>
      </c>
      <c r="S4751" s="4">
        <v>3041.61</v>
      </c>
      <c r="T4751" s="1">
        <v>117.374</v>
      </c>
      <c r="U4751" s="1337">
        <v>-63381.96</v>
      </c>
      <c r="V4751" s="1">
        <v>1</v>
      </c>
      <c r="W4751" s="1336">
        <v>-540</v>
      </c>
      <c r="X4751" s="1">
        <v>13</v>
      </c>
      <c r="Y4751" s="1">
        <v>165</v>
      </c>
      <c r="AA4751" s="1">
        <v>501</v>
      </c>
      <c r="AB4751" s="1337">
        <v>-5198.04</v>
      </c>
    </row>
    <row r="4752" spans="1:28">
      <c r="A4752" s="1336" t="s">
        <v>2543</v>
      </c>
      <c r="B4752" s="2" t="s">
        <v>2546</v>
      </c>
      <c r="C4752" s="1" t="s">
        <v>2547</v>
      </c>
      <c r="E4752" s="1">
        <v>120049</v>
      </c>
      <c r="F4752" s="1336" t="s">
        <v>31</v>
      </c>
      <c r="G4752" s="1" t="s">
        <v>53</v>
      </c>
      <c r="H4752" s="1">
        <v>7298</v>
      </c>
      <c r="I4752" s="3">
        <v>42524</v>
      </c>
      <c r="J4752" s="3">
        <v>42530</v>
      </c>
      <c r="K4752" s="3">
        <v>42530</v>
      </c>
      <c r="N4752" s="1" t="s">
        <v>54</v>
      </c>
      <c r="O4752" s="1">
        <v>7489</v>
      </c>
      <c r="P4752" s="1">
        <v>-720</v>
      </c>
      <c r="Q4752" s="1">
        <v>127</v>
      </c>
      <c r="R4752" s="1337">
        <v>-91440</v>
      </c>
      <c r="S4752" s="4">
        <v>4055.49</v>
      </c>
      <c r="T4752" s="1">
        <v>117.374</v>
      </c>
      <c r="U4752" s="1337">
        <v>-84509.28</v>
      </c>
      <c r="V4752" s="1">
        <v>1</v>
      </c>
      <c r="W4752" s="1336">
        <v>-720</v>
      </c>
      <c r="X4752" s="1">
        <v>13</v>
      </c>
      <c r="Y4752" s="1">
        <v>165</v>
      </c>
      <c r="AA4752" s="1">
        <v>501</v>
      </c>
      <c r="AB4752" s="1337">
        <v>-6930.72</v>
      </c>
    </row>
    <row r="4753" spans="1:28">
      <c r="A4753" s="1336" t="s">
        <v>2543</v>
      </c>
      <c r="B4753" s="2" t="s">
        <v>2546</v>
      </c>
      <c r="C4753" s="1" t="s">
        <v>2547</v>
      </c>
      <c r="E4753" s="1">
        <v>120049</v>
      </c>
      <c r="F4753" s="1336" t="s">
        <v>31</v>
      </c>
      <c r="G4753" s="1" t="s">
        <v>53</v>
      </c>
      <c r="H4753" s="1">
        <v>7299</v>
      </c>
      <c r="I4753" s="3">
        <v>42524</v>
      </c>
      <c r="J4753" s="3">
        <v>42530</v>
      </c>
      <c r="K4753" s="3">
        <v>42530</v>
      </c>
      <c r="N4753" s="1" t="s">
        <v>54</v>
      </c>
      <c r="O4753" s="1">
        <v>7490</v>
      </c>
      <c r="P4753" s="1">
        <v>-360</v>
      </c>
      <c r="Q4753" s="1">
        <v>127</v>
      </c>
      <c r="R4753" s="1337">
        <v>-45720</v>
      </c>
      <c r="S4753" s="4">
        <v>2027.74</v>
      </c>
      <c r="T4753" s="1">
        <v>117.374</v>
      </c>
      <c r="U4753" s="1337">
        <v>-42254.64</v>
      </c>
      <c r="V4753" s="1">
        <v>1</v>
      </c>
      <c r="W4753" s="1336">
        <v>-360</v>
      </c>
      <c r="X4753" s="1">
        <v>13</v>
      </c>
      <c r="Y4753" s="1">
        <v>165</v>
      </c>
      <c r="AA4753" s="1">
        <v>501</v>
      </c>
      <c r="AB4753" s="1337">
        <v>-3465.36</v>
      </c>
    </row>
    <row r="4754" spans="1:28">
      <c r="A4754" s="1336" t="s">
        <v>2543</v>
      </c>
      <c r="B4754" s="2" t="s">
        <v>2546</v>
      </c>
      <c r="C4754" s="1" t="s">
        <v>2547</v>
      </c>
      <c r="E4754" s="1">
        <v>120049</v>
      </c>
      <c r="F4754" s="1336" t="s">
        <v>31</v>
      </c>
      <c r="G4754" s="1" t="s">
        <v>53</v>
      </c>
      <c r="H4754" s="1">
        <v>7299</v>
      </c>
      <c r="I4754" s="3">
        <v>42524</v>
      </c>
      <c r="J4754" s="3">
        <v>42530</v>
      </c>
      <c r="K4754" s="3">
        <v>42530</v>
      </c>
      <c r="N4754" s="1" t="s">
        <v>54</v>
      </c>
      <c r="O4754" s="1">
        <v>7490</v>
      </c>
      <c r="P4754" s="1">
        <v>-360</v>
      </c>
      <c r="Q4754" s="1">
        <v>127</v>
      </c>
      <c r="R4754" s="1337">
        <v>-45720</v>
      </c>
      <c r="S4754" s="4">
        <v>2027.74</v>
      </c>
      <c r="T4754" s="1">
        <v>117.374</v>
      </c>
      <c r="U4754" s="1337">
        <v>-42254.64</v>
      </c>
      <c r="V4754" s="1">
        <v>1</v>
      </c>
      <c r="W4754" s="1336">
        <v>-360</v>
      </c>
      <c r="X4754" s="1">
        <v>13</v>
      </c>
      <c r="Y4754" s="1">
        <v>165</v>
      </c>
      <c r="AA4754" s="1">
        <v>501</v>
      </c>
      <c r="AB4754" s="1337">
        <v>-3465.36</v>
      </c>
    </row>
    <row r="4755" spans="1:28">
      <c r="A4755" s="1336" t="s">
        <v>2543</v>
      </c>
      <c r="B4755" s="2" t="s">
        <v>2546</v>
      </c>
      <c r="C4755" s="1" t="s">
        <v>2547</v>
      </c>
      <c r="E4755" s="1">
        <v>120049</v>
      </c>
      <c r="F4755" s="1336" t="s">
        <v>31</v>
      </c>
      <c r="G4755" s="1" t="s">
        <v>53</v>
      </c>
      <c r="H4755" s="1">
        <v>7300</v>
      </c>
      <c r="I4755" s="3">
        <v>42525</v>
      </c>
      <c r="J4755" s="3">
        <v>42530</v>
      </c>
      <c r="K4755" s="3">
        <v>42530</v>
      </c>
      <c r="N4755" s="1" t="s">
        <v>54</v>
      </c>
      <c r="O4755" s="1">
        <v>7491</v>
      </c>
      <c r="P4755" s="1">
        <v>-900</v>
      </c>
      <c r="Q4755" s="1">
        <v>127</v>
      </c>
      <c r="R4755" s="1337">
        <v>-114300</v>
      </c>
      <c r="S4755" s="4">
        <v>5069.3599999999997</v>
      </c>
      <c r="T4755" s="1">
        <v>117.374</v>
      </c>
      <c r="U4755" s="1337">
        <v>-105636.6</v>
      </c>
      <c r="V4755" s="1">
        <v>1</v>
      </c>
      <c r="W4755" s="1336">
        <v>-900</v>
      </c>
      <c r="X4755" s="1">
        <v>13</v>
      </c>
      <c r="Y4755" s="1">
        <v>165</v>
      </c>
      <c r="AA4755" s="1">
        <v>501</v>
      </c>
      <c r="AB4755" s="1337">
        <v>-8663.4</v>
      </c>
    </row>
    <row r="4756" spans="1:28">
      <c r="A4756" s="1336" t="s">
        <v>2543</v>
      </c>
      <c r="B4756" s="2" t="s">
        <v>2546</v>
      </c>
      <c r="C4756" s="1" t="s">
        <v>2547</v>
      </c>
      <c r="E4756" s="1">
        <v>120049</v>
      </c>
      <c r="F4756" s="1336" t="s">
        <v>31</v>
      </c>
      <c r="G4756" s="1" t="s">
        <v>32</v>
      </c>
      <c r="H4756" s="1">
        <v>418187</v>
      </c>
      <c r="I4756" s="3">
        <v>42523</v>
      </c>
      <c r="J4756" s="3">
        <v>42509</v>
      </c>
      <c r="K4756" s="3">
        <v>42528</v>
      </c>
      <c r="N4756" s="1" t="s">
        <v>42</v>
      </c>
      <c r="O4756" s="1">
        <v>21579</v>
      </c>
      <c r="P4756" s="1">
        <v>720</v>
      </c>
      <c r="Q4756" s="1">
        <v>127</v>
      </c>
      <c r="R4756" s="1337">
        <v>91440</v>
      </c>
      <c r="S4756" s="4">
        <v>-4055.49</v>
      </c>
      <c r="T4756" s="1">
        <v>117.374</v>
      </c>
      <c r="U4756" s="1337">
        <v>84509.28</v>
      </c>
      <c r="V4756" s="1">
        <v>1</v>
      </c>
      <c r="W4756" s="1336">
        <v>720</v>
      </c>
      <c r="X4756" s="1">
        <v>13</v>
      </c>
      <c r="Y4756" s="1">
        <v>165</v>
      </c>
      <c r="AA4756" s="1">
        <v>501</v>
      </c>
      <c r="AB4756" s="1337">
        <v>6930.72</v>
      </c>
    </row>
    <row r="4757" spans="1:28">
      <c r="A4757" s="1336" t="s">
        <v>2543</v>
      </c>
      <c r="B4757" s="2" t="s">
        <v>2546</v>
      </c>
      <c r="C4757" s="1" t="s">
        <v>2547</v>
      </c>
      <c r="E4757" s="1">
        <v>120049</v>
      </c>
      <c r="F4757" s="1336" t="s">
        <v>31</v>
      </c>
      <c r="G4757" s="1" t="s">
        <v>32</v>
      </c>
      <c r="H4757" s="1">
        <v>418188</v>
      </c>
      <c r="I4757" s="3">
        <v>42523</v>
      </c>
      <c r="J4757" s="3">
        <v>42509</v>
      </c>
      <c r="K4757" s="3">
        <v>42528</v>
      </c>
      <c r="N4757" s="1" t="s">
        <v>42</v>
      </c>
      <c r="O4757" s="1">
        <v>21579</v>
      </c>
      <c r="P4757" s="1">
        <v>540</v>
      </c>
      <c r="Q4757" s="1">
        <v>127</v>
      </c>
      <c r="R4757" s="1337">
        <v>68580</v>
      </c>
      <c r="S4757" s="4">
        <v>-3041.61</v>
      </c>
      <c r="T4757" s="1">
        <v>117.374</v>
      </c>
      <c r="U4757" s="1337">
        <v>63381.96</v>
      </c>
      <c r="V4757" s="1">
        <v>1</v>
      </c>
      <c r="W4757" s="1336">
        <v>540</v>
      </c>
      <c r="X4757" s="1">
        <v>13</v>
      </c>
      <c r="Y4757" s="1">
        <v>165</v>
      </c>
      <c r="AA4757" s="1">
        <v>501</v>
      </c>
      <c r="AB4757" s="1337">
        <v>5198.04</v>
      </c>
    </row>
    <row r="4758" spans="1:28">
      <c r="A4758" s="1336" t="s">
        <v>2543</v>
      </c>
      <c r="B4758" s="2" t="s">
        <v>2546</v>
      </c>
      <c r="C4758" s="1" t="s">
        <v>2547</v>
      </c>
      <c r="E4758" s="1">
        <v>120049</v>
      </c>
      <c r="F4758" s="1336" t="s">
        <v>31</v>
      </c>
      <c r="G4758" s="1" t="s">
        <v>32</v>
      </c>
      <c r="H4758" s="1">
        <v>418336</v>
      </c>
      <c r="I4758" s="3">
        <v>42524</v>
      </c>
      <c r="J4758" s="3">
        <v>42509</v>
      </c>
      <c r="K4758" s="3">
        <v>42523</v>
      </c>
      <c r="N4758" s="1" t="s">
        <v>42</v>
      </c>
      <c r="O4758" s="1">
        <v>21579</v>
      </c>
      <c r="P4758" s="1">
        <v>720</v>
      </c>
      <c r="Q4758" s="1">
        <v>127</v>
      </c>
      <c r="R4758" s="1337">
        <v>91440</v>
      </c>
      <c r="S4758" s="4">
        <v>-4055.49</v>
      </c>
      <c r="T4758" s="1">
        <v>117.374</v>
      </c>
      <c r="U4758" s="1337">
        <v>84509.28</v>
      </c>
      <c r="V4758" s="1">
        <v>1</v>
      </c>
      <c r="W4758" s="1336">
        <v>720</v>
      </c>
      <c r="X4758" s="1">
        <v>13</v>
      </c>
      <c r="Y4758" s="1">
        <v>165</v>
      </c>
      <c r="AA4758" s="1">
        <v>501</v>
      </c>
      <c r="AB4758" s="1337">
        <v>6930.72</v>
      </c>
    </row>
    <row r="4759" spans="1:28">
      <c r="A4759" s="1336" t="s">
        <v>2543</v>
      </c>
      <c r="B4759" s="2" t="s">
        <v>2546</v>
      </c>
      <c r="C4759" s="1" t="s">
        <v>2547</v>
      </c>
      <c r="E4759" s="1">
        <v>120049</v>
      </c>
      <c r="F4759" s="1336" t="s">
        <v>31</v>
      </c>
      <c r="G4759" s="1" t="s">
        <v>32</v>
      </c>
      <c r="H4759" s="1">
        <v>418337</v>
      </c>
      <c r="I4759" s="3">
        <v>42524</v>
      </c>
      <c r="J4759" s="3">
        <v>42509</v>
      </c>
      <c r="K4759" s="3">
        <v>42523</v>
      </c>
      <c r="N4759" s="1" t="s">
        <v>42</v>
      </c>
      <c r="O4759" s="1">
        <v>21579</v>
      </c>
      <c r="P4759" s="1">
        <v>360</v>
      </c>
      <c r="Q4759" s="1">
        <v>127</v>
      </c>
      <c r="R4759" s="1337">
        <v>45720</v>
      </c>
      <c r="S4759" s="4">
        <v>-2027.74</v>
      </c>
      <c r="T4759" s="1">
        <v>117.374</v>
      </c>
      <c r="U4759" s="1337">
        <v>42254.64</v>
      </c>
      <c r="V4759" s="1">
        <v>1</v>
      </c>
      <c r="W4759" s="1336">
        <v>360</v>
      </c>
      <c r="X4759" s="1">
        <v>13</v>
      </c>
      <c r="Y4759" s="1">
        <v>165</v>
      </c>
      <c r="AA4759" s="1">
        <v>501</v>
      </c>
      <c r="AB4759" s="1337">
        <v>3465.36</v>
      </c>
    </row>
    <row r="4760" spans="1:28">
      <c r="A4760" s="1336" t="s">
        <v>2543</v>
      </c>
      <c r="B4760" s="2" t="s">
        <v>2546</v>
      </c>
      <c r="C4760" s="1" t="s">
        <v>2547</v>
      </c>
      <c r="E4760" s="1">
        <v>120049</v>
      </c>
      <c r="F4760" s="1336" t="s">
        <v>31</v>
      </c>
      <c r="G4760" s="1" t="s">
        <v>32</v>
      </c>
      <c r="H4760" s="1">
        <v>418337</v>
      </c>
      <c r="I4760" s="3">
        <v>42524</v>
      </c>
      <c r="J4760" s="3">
        <v>42509</v>
      </c>
      <c r="K4760" s="3">
        <v>42527</v>
      </c>
      <c r="N4760" s="1" t="s">
        <v>42</v>
      </c>
      <c r="O4760" s="1">
        <v>21579</v>
      </c>
      <c r="P4760" s="1">
        <v>360</v>
      </c>
      <c r="Q4760" s="1">
        <v>127</v>
      </c>
      <c r="R4760" s="1337">
        <v>45720</v>
      </c>
      <c r="S4760" s="4">
        <v>-2027.74</v>
      </c>
      <c r="T4760" s="1">
        <v>117.374</v>
      </c>
      <c r="U4760" s="1337">
        <v>42254.64</v>
      </c>
      <c r="V4760" s="1">
        <v>1</v>
      </c>
      <c r="W4760" s="1336">
        <v>360</v>
      </c>
      <c r="X4760" s="1">
        <v>13</v>
      </c>
      <c r="Y4760" s="1">
        <v>165</v>
      </c>
      <c r="AA4760" s="1">
        <v>501</v>
      </c>
      <c r="AB4760" s="1337">
        <v>3465.36</v>
      </c>
    </row>
    <row r="4761" spans="1:28">
      <c r="A4761" s="1336" t="s">
        <v>2543</v>
      </c>
      <c r="B4761" s="2" t="s">
        <v>2546</v>
      </c>
      <c r="C4761" s="1" t="s">
        <v>2547</v>
      </c>
      <c r="E4761" s="1">
        <v>120049</v>
      </c>
      <c r="F4761" s="1336" t="s">
        <v>31</v>
      </c>
      <c r="G4761" s="1" t="s">
        <v>32</v>
      </c>
      <c r="H4761" s="1">
        <v>418338</v>
      </c>
      <c r="I4761" s="3">
        <v>42525</v>
      </c>
      <c r="J4761" s="3">
        <v>42509</v>
      </c>
      <c r="K4761" s="3">
        <v>42524</v>
      </c>
      <c r="N4761" s="1" t="s">
        <v>42</v>
      </c>
      <c r="O4761" s="1">
        <v>21579</v>
      </c>
      <c r="P4761" s="1">
        <v>900</v>
      </c>
      <c r="Q4761" s="1">
        <v>127</v>
      </c>
      <c r="R4761" s="1337">
        <v>114300</v>
      </c>
      <c r="S4761" s="4">
        <v>-5069.3599999999997</v>
      </c>
      <c r="T4761" s="1">
        <v>117.374</v>
      </c>
      <c r="U4761" s="1337">
        <v>105636.6</v>
      </c>
      <c r="V4761" s="1">
        <v>1</v>
      </c>
      <c r="W4761" s="1336">
        <v>900</v>
      </c>
      <c r="X4761" s="1">
        <v>13</v>
      </c>
      <c r="Y4761" s="1">
        <v>165</v>
      </c>
      <c r="AA4761" s="1">
        <v>501</v>
      </c>
      <c r="AB4761" s="1337">
        <v>8663.4</v>
      </c>
    </row>
    <row r="4762" spans="1:28">
      <c r="A4762" s="1336" t="s">
        <v>2543</v>
      </c>
      <c r="B4762" s="2" t="s">
        <v>2546</v>
      </c>
      <c r="C4762" s="1" t="s">
        <v>2547</v>
      </c>
      <c r="E4762" s="1">
        <v>120049</v>
      </c>
      <c r="F4762" s="1336" t="s">
        <v>31</v>
      </c>
      <c r="G4762" s="1" t="s">
        <v>32</v>
      </c>
      <c r="H4762" s="1">
        <v>418598</v>
      </c>
      <c r="I4762" s="3">
        <v>42527</v>
      </c>
      <c r="J4762" s="3">
        <v>42509</v>
      </c>
      <c r="K4762" s="3">
        <v>42529</v>
      </c>
      <c r="N4762" s="1" t="s">
        <v>42</v>
      </c>
      <c r="O4762" s="1">
        <v>21579</v>
      </c>
      <c r="P4762" s="1">
        <v>720</v>
      </c>
      <c r="Q4762" s="1">
        <v>128</v>
      </c>
      <c r="R4762" s="1337">
        <v>92160</v>
      </c>
      <c r="S4762" s="4">
        <v>-3335.49</v>
      </c>
      <c r="T4762" s="1">
        <v>117.374</v>
      </c>
      <c r="U4762" s="1337">
        <v>84509.28</v>
      </c>
      <c r="V4762" s="1">
        <v>1</v>
      </c>
      <c r="W4762" s="1336">
        <v>720</v>
      </c>
      <c r="X4762" s="1">
        <v>13</v>
      </c>
      <c r="Y4762" s="1">
        <v>165</v>
      </c>
      <c r="AA4762" s="1">
        <v>501</v>
      </c>
      <c r="AB4762" s="1337">
        <v>7650.72</v>
      </c>
    </row>
    <row r="4763" spans="1:28">
      <c r="A4763" s="1336" t="s">
        <v>2543</v>
      </c>
      <c r="B4763" s="2" t="s">
        <v>2546</v>
      </c>
      <c r="C4763" s="1" t="s">
        <v>2547</v>
      </c>
      <c r="E4763" s="1">
        <v>120049</v>
      </c>
      <c r="F4763" s="1336" t="s">
        <v>31</v>
      </c>
      <c r="G4763" s="1" t="s">
        <v>32</v>
      </c>
      <c r="H4763" s="1">
        <v>418643</v>
      </c>
      <c r="I4763" s="3">
        <v>42528</v>
      </c>
      <c r="J4763" s="3">
        <v>42509</v>
      </c>
      <c r="K4763" s="3">
        <v>42530</v>
      </c>
      <c r="N4763" s="1" t="s">
        <v>42</v>
      </c>
      <c r="O4763" s="1">
        <v>21579</v>
      </c>
      <c r="P4763" s="1">
        <v>360</v>
      </c>
      <c r="Q4763" s="1">
        <v>128</v>
      </c>
      <c r="R4763" s="1337">
        <v>46080</v>
      </c>
      <c r="S4763" s="4">
        <v>-1667.74</v>
      </c>
      <c r="T4763" s="1">
        <v>117.374</v>
      </c>
      <c r="U4763" s="1337">
        <v>42254.64</v>
      </c>
      <c r="V4763" s="1">
        <v>1</v>
      </c>
      <c r="W4763" s="1336">
        <v>360</v>
      </c>
      <c r="X4763" s="1">
        <v>13</v>
      </c>
      <c r="Y4763" s="1">
        <v>165</v>
      </c>
      <c r="AA4763" s="1">
        <v>501</v>
      </c>
      <c r="AB4763" s="1337">
        <v>3825.36</v>
      </c>
    </row>
    <row r="4764" spans="1:28">
      <c r="A4764" s="1336" t="s">
        <v>2543</v>
      </c>
      <c r="B4764" s="2" t="s">
        <v>2546</v>
      </c>
      <c r="C4764" s="1" t="s">
        <v>2547</v>
      </c>
      <c r="E4764" s="1">
        <v>120049</v>
      </c>
      <c r="F4764" s="1336" t="s">
        <v>31</v>
      </c>
      <c r="G4764" s="1" t="s">
        <v>32</v>
      </c>
      <c r="H4764" s="1">
        <v>418643</v>
      </c>
      <c r="I4764" s="3">
        <v>42528</v>
      </c>
      <c r="J4764" s="3">
        <v>42509</v>
      </c>
      <c r="K4764" s="3">
        <v>42530</v>
      </c>
      <c r="N4764" s="1" t="s">
        <v>42</v>
      </c>
      <c r="O4764" s="1">
        <v>21579</v>
      </c>
      <c r="P4764" s="1">
        <v>1080</v>
      </c>
      <c r="Q4764" s="1">
        <v>128</v>
      </c>
      <c r="R4764" s="1337">
        <v>138240</v>
      </c>
      <c r="S4764" s="4">
        <v>-5003.2299999999996</v>
      </c>
      <c r="T4764" s="1">
        <v>117.374</v>
      </c>
      <c r="U4764" s="1337">
        <v>126763.92</v>
      </c>
      <c r="V4764" s="1">
        <v>1</v>
      </c>
      <c r="W4764" s="1337">
        <v>1080</v>
      </c>
      <c r="X4764" s="1">
        <v>13</v>
      </c>
      <c r="Y4764" s="1">
        <v>165</v>
      </c>
      <c r="AA4764" s="1">
        <v>501</v>
      </c>
      <c r="AB4764" s="1337">
        <v>11476.08</v>
      </c>
    </row>
    <row r="4765" spans="1:28">
      <c r="A4765" s="1336" t="s">
        <v>2543</v>
      </c>
      <c r="B4765" s="2" t="s">
        <v>2546</v>
      </c>
      <c r="C4765" s="1" t="s">
        <v>2547</v>
      </c>
      <c r="E4765" s="1">
        <v>120049</v>
      </c>
      <c r="F4765" s="1336" t="s">
        <v>31</v>
      </c>
      <c r="G4765" s="1" t="s">
        <v>32</v>
      </c>
      <c r="H4765" s="1">
        <v>418670</v>
      </c>
      <c r="I4765" s="3">
        <v>42529</v>
      </c>
      <c r="J4765" s="3">
        <v>42509</v>
      </c>
      <c r="K4765" s="3">
        <v>42529</v>
      </c>
      <c r="N4765" s="1" t="s">
        <v>42</v>
      </c>
      <c r="O4765" s="1">
        <v>21579</v>
      </c>
      <c r="P4765" s="1">
        <v>720</v>
      </c>
      <c r="Q4765" s="1">
        <v>128</v>
      </c>
      <c r="R4765" s="1337">
        <v>92160</v>
      </c>
      <c r="S4765" s="4">
        <v>-3335.49</v>
      </c>
      <c r="T4765" s="1">
        <v>117.374</v>
      </c>
      <c r="U4765" s="1337">
        <v>84509.28</v>
      </c>
      <c r="V4765" s="1">
        <v>1</v>
      </c>
      <c r="W4765" s="1336">
        <v>720</v>
      </c>
      <c r="X4765" s="1">
        <v>13</v>
      </c>
      <c r="Y4765" s="1">
        <v>165</v>
      </c>
      <c r="AA4765" s="1">
        <v>501</v>
      </c>
      <c r="AB4765" s="1337">
        <v>7650.72</v>
      </c>
    </row>
    <row r="4766" spans="1:28">
      <c r="A4766" s="1336" t="s">
        <v>2543</v>
      </c>
      <c r="B4766" s="2" t="s">
        <v>2546</v>
      </c>
      <c r="C4766" s="1" t="s">
        <v>2547</v>
      </c>
      <c r="E4766" s="1">
        <v>120049</v>
      </c>
      <c r="F4766" s="1336" t="s">
        <v>31</v>
      </c>
      <c r="G4766" s="1" t="s">
        <v>32</v>
      </c>
      <c r="H4766" s="1">
        <v>418678</v>
      </c>
      <c r="I4766" s="3">
        <v>42529</v>
      </c>
      <c r="J4766" s="3">
        <v>42509</v>
      </c>
      <c r="K4766" s="3">
        <v>42531</v>
      </c>
      <c r="N4766" s="1" t="s">
        <v>42</v>
      </c>
      <c r="O4766" s="1">
        <v>21579</v>
      </c>
      <c r="P4766" s="1">
        <v>360</v>
      </c>
      <c r="Q4766" s="1">
        <v>128</v>
      </c>
      <c r="R4766" s="1337">
        <v>46080</v>
      </c>
      <c r="S4766" s="4">
        <v>-1667.74</v>
      </c>
      <c r="T4766" s="1">
        <v>117.374</v>
      </c>
      <c r="U4766" s="1337">
        <v>42254.64</v>
      </c>
      <c r="V4766" s="1">
        <v>1</v>
      </c>
      <c r="W4766" s="1336">
        <v>360</v>
      </c>
      <c r="X4766" s="1">
        <v>13</v>
      </c>
      <c r="Y4766" s="1">
        <v>165</v>
      </c>
      <c r="AA4766" s="1">
        <v>501</v>
      </c>
      <c r="AB4766" s="1337">
        <v>3825.36</v>
      </c>
    </row>
    <row r="4767" spans="1:28">
      <c r="A4767" s="1336" t="s">
        <v>2543</v>
      </c>
      <c r="B4767" s="2" t="s">
        <v>2546</v>
      </c>
      <c r="C4767" s="1" t="s">
        <v>2547</v>
      </c>
      <c r="E4767" s="1">
        <v>120049</v>
      </c>
      <c r="F4767" s="1336" t="s">
        <v>31</v>
      </c>
      <c r="G4767" s="1" t="s">
        <v>32</v>
      </c>
      <c r="H4767" s="1">
        <v>418678</v>
      </c>
      <c r="I4767" s="3">
        <v>42529</v>
      </c>
      <c r="J4767" s="3">
        <v>42509</v>
      </c>
      <c r="K4767" s="3">
        <v>42531</v>
      </c>
      <c r="N4767" s="1" t="s">
        <v>42</v>
      </c>
      <c r="O4767" s="1">
        <v>21579</v>
      </c>
      <c r="P4767" s="1">
        <v>360</v>
      </c>
      <c r="Q4767" s="1">
        <v>128</v>
      </c>
      <c r="R4767" s="1337">
        <v>46080</v>
      </c>
      <c r="S4767" s="4">
        <v>-1667.74</v>
      </c>
      <c r="T4767" s="1">
        <v>117.374</v>
      </c>
      <c r="U4767" s="1337">
        <v>42254.64</v>
      </c>
      <c r="V4767" s="1">
        <v>1</v>
      </c>
      <c r="W4767" s="1336">
        <v>360</v>
      </c>
      <c r="X4767" s="1">
        <v>13</v>
      </c>
      <c r="Y4767" s="1">
        <v>165</v>
      </c>
      <c r="AA4767" s="1">
        <v>501</v>
      </c>
      <c r="AB4767" s="1337">
        <v>3825.36</v>
      </c>
    </row>
    <row r="4768" spans="1:28">
      <c r="A4768" s="1336" t="s">
        <v>2543</v>
      </c>
      <c r="B4768" s="2" t="s">
        <v>2546</v>
      </c>
      <c r="C4768" s="1" t="s">
        <v>2547</v>
      </c>
      <c r="E4768" s="1">
        <v>120049</v>
      </c>
      <c r="F4768" s="1336" t="s">
        <v>31</v>
      </c>
      <c r="G4768" s="1" t="s">
        <v>32</v>
      </c>
      <c r="H4768" s="1">
        <v>418679</v>
      </c>
      <c r="I4768" s="3">
        <v>42529</v>
      </c>
      <c r="J4768" s="3">
        <v>42509</v>
      </c>
      <c r="K4768" s="3">
        <v>42534</v>
      </c>
      <c r="N4768" s="1" t="s">
        <v>42</v>
      </c>
      <c r="O4768" s="1">
        <v>21580</v>
      </c>
      <c r="P4768" s="1">
        <v>720</v>
      </c>
      <c r="Q4768" s="1">
        <v>128</v>
      </c>
      <c r="R4768" s="1337">
        <v>92160</v>
      </c>
      <c r="S4768" s="4">
        <v>-3335.49</v>
      </c>
      <c r="T4768" s="1">
        <v>117.374</v>
      </c>
      <c r="U4768" s="1337">
        <v>84509.28</v>
      </c>
      <c r="V4768" s="1">
        <v>1</v>
      </c>
      <c r="W4768" s="1336">
        <v>720</v>
      </c>
      <c r="X4768" s="1">
        <v>13</v>
      </c>
      <c r="Y4768" s="1">
        <v>165</v>
      </c>
      <c r="AA4768" s="1">
        <v>501</v>
      </c>
      <c r="AB4768" s="1337">
        <v>7650.72</v>
      </c>
    </row>
    <row r="4769" spans="1:28">
      <c r="A4769" s="1336" t="s">
        <v>2543</v>
      </c>
      <c r="B4769" s="2" t="s">
        <v>2546</v>
      </c>
      <c r="C4769" s="1" t="s">
        <v>2547</v>
      </c>
      <c r="E4769" s="1">
        <v>120049</v>
      </c>
      <c r="F4769" s="1336" t="s">
        <v>31</v>
      </c>
      <c r="G4769" s="1" t="s">
        <v>32</v>
      </c>
      <c r="H4769" s="1">
        <v>419080</v>
      </c>
      <c r="I4769" s="3">
        <v>42523</v>
      </c>
      <c r="J4769" s="3">
        <v>42530</v>
      </c>
      <c r="K4769" s="3">
        <v>42530</v>
      </c>
      <c r="N4769" s="1" t="s">
        <v>42</v>
      </c>
      <c r="O4769" s="1">
        <v>21679</v>
      </c>
      <c r="P4769" s="1">
        <v>720</v>
      </c>
      <c r="Q4769" s="1">
        <v>128</v>
      </c>
      <c r="R4769" s="1337">
        <v>92160</v>
      </c>
      <c r="S4769" s="4">
        <v>-3335.49</v>
      </c>
      <c r="T4769" s="1">
        <v>117.374</v>
      </c>
      <c r="U4769" s="1337">
        <v>84509.28</v>
      </c>
      <c r="V4769" s="1">
        <v>1</v>
      </c>
      <c r="W4769" s="1336">
        <v>720</v>
      </c>
      <c r="X4769" s="1">
        <v>13</v>
      </c>
      <c r="Y4769" s="1">
        <v>165</v>
      </c>
      <c r="AA4769" s="1">
        <v>501</v>
      </c>
      <c r="AB4769" s="1337">
        <v>7650.72</v>
      </c>
    </row>
    <row r="4770" spans="1:28">
      <c r="A4770" s="1336" t="s">
        <v>2543</v>
      </c>
      <c r="B4770" s="2" t="s">
        <v>2546</v>
      </c>
      <c r="C4770" s="1" t="s">
        <v>2547</v>
      </c>
      <c r="E4770" s="1">
        <v>120049</v>
      </c>
      <c r="F4770" s="1336" t="s">
        <v>31</v>
      </c>
      <c r="G4770" s="1" t="s">
        <v>32</v>
      </c>
      <c r="H4770" s="1">
        <v>419081</v>
      </c>
      <c r="I4770" s="3">
        <v>42523</v>
      </c>
      <c r="J4770" s="3">
        <v>42530</v>
      </c>
      <c r="K4770" s="3">
        <v>42530</v>
      </c>
      <c r="N4770" s="1" t="s">
        <v>42</v>
      </c>
      <c r="O4770" s="1">
        <v>21680</v>
      </c>
      <c r="P4770" s="1">
        <v>540</v>
      </c>
      <c r="Q4770" s="1">
        <v>128</v>
      </c>
      <c r="R4770" s="1337">
        <v>69120</v>
      </c>
      <c r="S4770" s="4">
        <v>-2501.61</v>
      </c>
      <c r="T4770" s="1">
        <v>117.374</v>
      </c>
      <c r="U4770" s="1337">
        <v>63381.96</v>
      </c>
      <c r="V4770" s="1">
        <v>1</v>
      </c>
      <c r="W4770" s="1336">
        <v>540</v>
      </c>
      <c r="X4770" s="1">
        <v>13</v>
      </c>
      <c r="Y4770" s="1">
        <v>165</v>
      </c>
      <c r="AA4770" s="1">
        <v>501</v>
      </c>
      <c r="AB4770" s="1337">
        <v>5738.04</v>
      </c>
    </row>
    <row r="4771" spans="1:28">
      <c r="A4771" s="1336" t="s">
        <v>2543</v>
      </c>
      <c r="B4771" s="2" t="s">
        <v>2546</v>
      </c>
      <c r="C4771" s="1" t="s">
        <v>2547</v>
      </c>
      <c r="E4771" s="1">
        <v>120049</v>
      </c>
      <c r="F4771" s="1336" t="s">
        <v>31</v>
      </c>
      <c r="G4771" s="1" t="s">
        <v>32</v>
      </c>
      <c r="H4771" s="1">
        <v>419082</v>
      </c>
      <c r="I4771" s="3">
        <v>42524</v>
      </c>
      <c r="J4771" s="3">
        <v>42530</v>
      </c>
      <c r="K4771" s="3">
        <v>42530</v>
      </c>
      <c r="N4771" s="1" t="s">
        <v>42</v>
      </c>
      <c r="O4771" s="1">
        <v>21681</v>
      </c>
      <c r="P4771" s="1">
        <v>720</v>
      </c>
      <c r="Q4771" s="1">
        <v>128</v>
      </c>
      <c r="R4771" s="1337">
        <v>92160</v>
      </c>
      <c r="S4771" s="4">
        <v>-3335.49</v>
      </c>
      <c r="T4771" s="1">
        <v>117.374</v>
      </c>
      <c r="U4771" s="1337">
        <v>84509.28</v>
      </c>
      <c r="V4771" s="1">
        <v>1</v>
      </c>
      <c r="W4771" s="1336">
        <v>720</v>
      </c>
      <c r="X4771" s="1">
        <v>13</v>
      </c>
      <c r="Y4771" s="1">
        <v>165</v>
      </c>
      <c r="AA4771" s="1">
        <v>501</v>
      </c>
      <c r="AB4771" s="1337">
        <v>7650.72</v>
      </c>
    </row>
    <row r="4772" spans="1:28">
      <c r="A4772" s="1336" t="s">
        <v>2543</v>
      </c>
      <c r="B4772" s="2" t="s">
        <v>2546</v>
      </c>
      <c r="C4772" s="1" t="s">
        <v>2547</v>
      </c>
      <c r="E4772" s="1">
        <v>120049</v>
      </c>
      <c r="F4772" s="1336" t="s">
        <v>31</v>
      </c>
      <c r="G4772" s="1" t="s">
        <v>32</v>
      </c>
      <c r="H4772" s="1">
        <v>419083</v>
      </c>
      <c r="I4772" s="3">
        <v>42530</v>
      </c>
      <c r="J4772" s="3">
        <v>42509</v>
      </c>
      <c r="K4772" s="3">
        <v>42534</v>
      </c>
      <c r="N4772" s="1" t="s">
        <v>42</v>
      </c>
      <c r="O4772" s="1">
        <v>21580</v>
      </c>
      <c r="P4772" s="1">
        <v>180</v>
      </c>
      <c r="Q4772" s="1">
        <v>128</v>
      </c>
      <c r="R4772" s="1337">
        <v>23040</v>
      </c>
      <c r="S4772" s="1">
        <v>-833.87</v>
      </c>
      <c r="T4772" s="1">
        <v>117.374</v>
      </c>
      <c r="U4772" s="1337">
        <v>21127.32</v>
      </c>
      <c r="V4772" s="1">
        <v>1</v>
      </c>
      <c r="W4772" s="1336">
        <v>180</v>
      </c>
      <c r="X4772" s="1">
        <v>13</v>
      </c>
      <c r="Y4772" s="1">
        <v>165</v>
      </c>
      <c r="AA4772" s="1">
        <v>501</v>
      </c>
      <c r="AB4772" s="1337">
        <v>1912.68</v>
      </c>
    </row>
    <row r="4773" spans="1:28">
      <c r="A4773" s="1336" t="s">
        <v>2543</v>
      </c>
      <c r="B4773" s="2" t="s">
        <v>2546</v>
      </c>
      <c r="C4773" s="1" t="s">
        <v>2547</v>
      </c>
      <c r="E4773" s="1">
        <v>120049</v>
      </c>
      <c r="F4773" s="1336" t="s">
        <v>31</v>
      </c>
      <c r="G4773" s="1" t="s">
        <v>32</v>
      </c>
      <c r="H4773" s="1">
        <v>419083</v>
      </c>
      <c r="I4773" s="3">
        <v>42530</v>
      </c>
      <c r="J4773" s="3">
        <v>42509</v>
      </c>
      <c r="K4773" s="3">
        <v>42534</v>
      </c>
      <c r="N4773" s="1" t="s">
        <v>42</v>
      </c>
      <c r="O4773" s="1">
        <v>21580</v>
      </c>
      <c r="P4773" s="1">
        <v>180</v>
      </c>
      <c r="Q4773" s="1">
        <v>128</v>
      </c>
      <c r="R4773" s="1337">
        <v>23040</v>
      </c>
      <c r="S4773" s="1">
        <v>-833.87</v>
      </c>
      <c r="T4773" s="1">
        <v>117.374</v>
      </c>
      <c r="U4773" s="1337">
        <v>21127.32</v>
      </c>
      <c r="V4773" s="1">
        <v>1</v>
      </c>
      <c r="W4773" s="1336">
        <v>180</v>
      </c>
      <c r="X4773" s="1">
        <v>13</v>
      </c>
      <c r="Y4773" s="1">
        <v>165</v>
      </c>
      <c r="AA4773" s="1">
        <v>501</v>
      </c>
      <c r="AB4773" s="1337">
        <v>1912.68</v>
      </c>
    </row>
    <row r="4774" spans="1:28">
      <c r="A4774" s="1336" t="s">
        <v>2543</v>
      </c>
      <c r="B4774" s="2" t="s">
        <v>2546</v>
      </c>
      <c r="C4774" s="1" t="s">
        <v>2547</v>
      </c>
      <c r="E4774" s="1">
        <v>120049</v>
      </c>
      <c r="F4774" s="1336" t="s">
        <v>31</v>
      </c>
      <c r="G4774" s="1" t="s">
        <v>32</v>
      </c>
      <c r="H4774" s="1">
        <v>419083</v>
      </c>
      <c r="I4774" s="3">
        <v>42530</v>
      </c>
      <c r="J4774" s="3">
        <v>42509</v>
      </c>
      <c r="K4774" s="3">
        <v>42535</v>
      </c>
      <c r="N4774" s="1" t="s">
        <v>42</v>
      </c>
      <c r="O4774" s="1">
        <v>21580</v>
      </c>
      <c r="P4774" s="1">
        <v>360</v>
      </c>
      <c r="Q4774" s="1">
        <v>128</v>
      </c>
      <c r="R4774" s="1337">
        <v>46080</v>
      </c>
      <c r="S4774" s="4">
        <v>-1667.74</v>
      </c>
      <c r="T4774" s="1">
        <v>117.374</v>
      </c>
      <c r="U4774" s="1337">
        <v>42254.64</v>
      </c>
      <c r="V4774" s="1">
        <v>1</v>
      </c>
      <c r="W4774" s="1336">
        <v>360</v>
      </c>
      <c r="X4774" s="1">
        <v>13</v>
      </c>
      <c r="Y4774" s="1">
        <v>165</v>
      </c>
      <c r="AA4774" s="1">
        <v>501</v>
      </c>
      <c r="AB4774" s="1337">
        <v>3825.36</v>
      </c>
    </row>
    <row r="4775" spans="1:28">
      <c r="A4775" s="1336" t="s">
        <v>2543</v>
      </c>
      <c r="B4775" s="2" t="s">
        <v>2546</v>
      </c>
      <c r="C4775" s="1" t="s">
        <v>2547</v>
      </c>
      <c r="E4775" s="1">
        <v>120049</v>
      </c>
      <c r="F4775" s="1336" t="s">
        <v>31</v>
      </c>
      <c r="G4775" s="1" t="s">
        <v>32</v>
      </c>
      <c r="H4775" s="1">
        <v>419084</v>
      </c>
      <c r="I4775" s="3">
        <v>42524</v>
      </c>
      <c r="J4775" s="3">
        <v>42530</v>
      </c>
      <c r="K4775" s="3">
        <v>42530</v>
      </c>
      <c r="N4775" s="1" t="s">
        <v>42</v>
      </c>
      <c r="O4775" s="1">
        <v>21685</v>
      </c>
      <c r="P4775" s="1">
        <v>720</v>
      </c>
      <c r="Q4775" s="1">
        <v>128</v>
      </c>
      <c r="R4775" s="1337">
        <v>92160</v>
      </c>
      <c r="S4775" s="4">
        <v>-3335.49</v>
      </c>
      <c r="T4775" s="1">
        <v>117.374</v>
      </c>
      <c r="U4775" s="1337">
        <v>84509.28</v>
      </c>
      <c r="V4775" s="1">
        <v>1</v>
      </c>
      <c r="W4775" s="1336">
        <v>720</v>
      </c>
      <c r="X4775" s="1">
        <v>13</v>
      </c>
      <c r="Y4775" s="1">
        <v>165</v>
      </c>
      <c r="AA4775" s="1">
        <v>501</v>
      </c>
      <c r="AB4775" s="1337">
        <v>7650.72</v>
      </c>
    </row>
    <row r="4776" spans="1:28">
      <c r="A4776" s="1336" t="s">
        <v>2543</v>
      </c>
      <c r="B4776" s="2" t="s">
        <v>2546</v>
      </c>
      <c r="C4776" s="1" t="s">
        <v>2547</v>
      </c>
      <c r="E4776" s="1">
        <v>120049</v>
      </c>
      <c r="F4776" s="1336" t="s">
        <v>31</v>
      </c>
      <c r="G4776" s="1" t="s">
        <v>32</v>
      </c>
      <c r="H4776" s="1">
        <v>419085</v>
      </c>
      <c r="I4776" s="3">
        <v>42525</v>
      </c>
      <c r="J4776" s="3">
        <v>42530</v>
      </c>
      <c r="K4776" s="3">
        <v>42530</v>
      </c>
      <c r="N4776" s="1" t="s">
        <v>42</v>
      </c>
      <c r="O4776" s="1">
        <v>21686</v>
      </c>
      <c r="P4776" s="1">
        <v>2160</v>
      </c>
      <c r="Q4776" s="1">
        <v>128</v>
      </c>
      <c r="R4776" s="1337">
        <v>276480</v>
      </c>
      <c r="S4776" s="4">
        <v>-10006.459999999999</v>
      </c>
      <c r="T4776" s="1">
        <v>117.374</v>
      </c>
      <c r="U4776" s="1337">
        <v>253527.84</v>
      </c>
      <c r="V4776" s="1">
        <v>1</v>
      </c>
      <c r="W4776" s="1337">
        <v>2160</v>
      </c>
      <c r="X4776" s="1">
        <v>13</v>
      </c>
      <c r="Y4776" s="1">
        <v>165</v>
      </c>
      <c r="AA4776" s="1">
        <v>501</v>
      </c>
      <c r="AB4776" s="1337">
        <v>22952.16</v>
      </c>
    </row>
    <row r="4777" spans="1:28">
      <c r="A4777" s="1336" t="s">
        <v>2543</v>
      </c>
      <c r="B4777" s="2" t="s">
        <v>2546</v>
      </c>
      <c r="C4777" s="1" t="s">
        <v>2547</v>
      </c>
      <c r="E4777" s="1">
        <v>120049</v>
      </c>
      <c r="F4777" s="1336" t="s">
        <v>31</v>
      </c>
      <c r="G4777" s="1" t="s">
        <v>32</v>
      </c>
      <c r="H4777" s="1">
        <v>419595</v>
      </c>
      <c r="I4777" s="3">
        <v>42535</v>
      </c>
      <c r="J4777" s="3">
        <v>42509</v>
      </c>
      <c r="K4777" s="3">
        <v>42534</v>
      </c>
      <c r="N4777" s="1" t="s">
        <v>42</v>
      </c>
      <c r="O4777" s="1">
        <v>21580</v>
      </c>
      <c r="P4777" s="1">
        <v>360</v>
      </c>
      <c r="Q4777" s="1">
        <v>128</v>
      </c>
      <c r="R4777" s="1337">
        <v>46080</v>
      </c>
      <c r="S4777" s="4">
        <v>-1667.74</v>
      </c>
      <c r="T4777" s="1">
        <v>117.374</v>
      </c>
      <c r="U4777" s="1337">
        <v>42254.64</v>
      </c>
      <c r="V4777" s="1">
        <v>1</v>
      </c>
      <c r="W4777" s="1336">
        <v>360</v>
      </c>
      <c r="X4777" s="1">
        <v>13</v>
      </c>
      <c r="Y4777" s="1">
        <v>165</v>
      </c>
      <c r="AA4777" s="1">
        <v>501</v>
      </c>
      <c r="AB4777" s="1337">
        <v>3825.36</v>
      </c>
    </row>
    <row r="4778" spans="1:28">
      <c r="A4778" s="1336" t="s">
        <v>2543</v>
      </c>
      <c r="B4778" s="2" t="s">
        <v>2546</v>
      </c>
      <c r="C4778" s="1" t="s">
        <v>2547</v>
      </c>
      <c r="E4778" s="1">
        <v>120049</v>
      </c>
      <c r="F4778" s="1336" t="s">
        <v>31</v>
      </c>
      <c r="G4778" s="1" t="s">
        <v>32</v>
      </c>
      <c r="H4778" s="1">
        <v>419595</v>
      </c>
      <c r="I4778" s="3">
        <v>42535</v>
      </c>
      <c r="J4778" s="3">
        <v>42509</v>
      </c>
      <c r="K4778" s="3">
        <v>42535</v>
      </c>
      <c r="N4778" s="1" t="s">
        <v>42</v>
      </c>
      <c r="O4778" s="1">
        <v>21580</v>
      </c>
      <c r="P4778" s="1">
        <v>360</v>
      </c>
      <c r="Q4778" s="1">
        <v>128</v>
      </c>
      <c r="R4778" s="1337">
        <v>46080</v>
      </c>
      <c r="S4778" s="4">
        <v>-1667.74</v>
      </c>
      <c r="T4778" s="1">
        <v>117.374</v>
      </c>
      <c r="U4778" s="1337">
        <v>42254.64</v>
      </c>
      <c r="V4778" s="1">
        <v>1</v>
      </c>
      <c r="W4778" s="1336">
        <v>360</v>
      </c>
      <c r="X4778" s="1">
        <v>13</v>
      </c>
      <c r="Y4778" s="1">
        <v>165</v>
      </c>
      <c r="AA4778" s="1">
        <v>501</v>
      </c>
      <c r="AB4778" s="1337">
        <v>3825.36</v>
      </c>
    </row>
    <row r="4779" spans="1:28">
      <c r="A4779" s="1336" t="s">
        <v>2543</v>
      </c>
      <c r="B4779" s="2" t="s">
        <v>2546</v>
      </c>
      <c r="C4779" s="1" t="s">
        <v>2547</v>
      </c>
      <c r="E4779" s="1">
        <v>120049</v>
      </c>
      <c r="F4779" s="1336" t="s">
        <v>31</v>
      </c>
      <c r="G4779" s="1" t="s">
        <v>32</v>
      </c>
      <c r="H4779" s="1">
        <v>419610</v>
      </c>
      <c r="I4779" s="3">
        <v>42535</v>
      </c>
      <c r="J4779" s="3">
        <v>42509</v>
      </c>
      <c r="K4779" s="3">
        <v>42536</v>
      </c>
      <c r="N4779" s="1" t="s">
        <v>42</v>
      </c>
      <c r="O4779" s="1">
        <v>21580</v>
      </c>
      <c r="P4779" s="1">
        <v>180</v>
      </c>
      <c r="Q4779" s="1">
        <v>128</v>
      </c>
      <c r="R4779" s="1337">
        <v>23040</v>
      </c>
      <c r="S4779" s="1">
        <v>-833.87</v>
      </c>
      <c r="T4779" s="1">
        <v>117.374</v>
      </c>
      <c r="U4779" s="1337">
        <v>21127.32</v>
      </c>
      <c r="V4779" s="1">
        <v>1</v>
      </c>
      <c r="W4779" s="1336">
        <v>180</v>
      </c>
      <c r="X4779" s="1">
        <v>13</v>
      </c>
      <c r="Y4779" s="1">
        <v>165</v>
      </c>
      <c r="AA4779" s="1">
        <v>501</v>
      </c>
      <c r="AB4779" s="1337">
        <v>1912.68</v>
      </c>
    </row>
    <row r="4780" spans="1:28">
      <c r="A4780" s="1336" t="s">
        <v>2543</v>
      </c>
      <c r="B4780" s="2" t="s">
        <v>2546</v>
      </c>
      <c r="C4780" s="1" t="s">
        <v>2547</v>
      </c>
      <c r="E4780" s="1">
        <v>120049</v>
      </c>
      <c r="F4780" s="1336" t="s">
        <v>31</v>
      </c>
      <c r="G4780" s="1" t="s">
        <v>32</v>
      </c>
      <c r="H4780" s="1">
        <v>419610</v>
      </c>
      <c r="I4780" s="3">
        <v>42535</v>
      </c>
      <c r="J4780" s="3">
        <v>42509</v>
      </c>
      <c r="K4780" s="3">
        <v>42537</v>
      </c>
      <c r="N4780" s="1" t="s">
        <v>42</v>
      </c>
      <c r="O4780" s="1">
        <v>21580</v>
      </c>
      <c r="P4780" s="1">
        <v>540</v>
      </c>
      <c r="Q4780" s="1">
        <v>128</v>
      </c>
      <c r="R4780" s="1337">
        <v>69120</v>
      </c>
      <c r="S4780" s="4">
        <v>-2501.61</v>
      </c>
      <c r="T4780" s="1">
        <v>117.374</v>
      </c>
      <c r="U4780" s="1337">
        <v>63381.96</v>
      </c>
      <c r="V4780" s="1">
        <v>1</v>
      </c>
      <c r="W4780" s="1336">
        <v>540</v>
      </c>
      <c r="X4780" s="1">
        <v>13</v>
      </c>
      <c r="Y4780" s="1">
        <v>165</v>
      </c>
      <c r="AA4780" s="1">
        <v>501</v>
      </c>
      <c r="AB4780" s="1337">
        <v>5738.04</v>
      </c>
    </row>
    <row r="4781" spans="1:28">
      <c r="A4781" s="1336" t="s">
        <v>2543</v>
      </c>
      <c r="B4781" s="2" t="s">
        <v>2546</v>
      </c>
      <c r="C4781" s="1" t="s">
        <v>2547</v>
      </c>
      <c r="E4781" s="1">
        <v>120049</v>
      </c>
      <c r="F4781" s="1336" t="s">
        <v>31</v>
      </c>
      <c r="G4781" s="1" t="s">
        <v>32</v>
      </c>
      <c r="H4781" s="1">
        <v>419671</v>
      </c>
      <c r="I4781" s="3">
        <v>42536</v>
      </c>
      <c r="J4781" s="3">
        <v>42509</v>
      </c>
      <c r="K4781" s="3">
        <v>42537</v>
      </c>
      <c r="N4781" s="1" t="s">
        <v>42</v>
      </c>
      <c r="O4781" s="1">
        <v>21580</v>
      </c>
      <c r="P4781" s="1">
        <v>720</v>
      </c>
      <c r="Q4781" s="1">
        <v>128</v>
      </c>
      <c r="R4781" s="1337">
        <v>92160</v>
      </c>
      <c r="S4781" s="4">
        <v>-3335.49</v>
      </c>
      <c r="T4781" s="1">
        <v>117.374</v>
      </c>
      <c r="U4781" s="1337">
        <v>84509.28</v>
      </c>
      <c r="V4781" s="1">
        <v>1</v>
      </c>
      <c r="W4781" s="1336">
        <v>720</v>
      </c>
      <c r="X4781" s="1">
        <v>13</v>
      </c>
      <c r="Y4781" s="1">
        <v>165</v>
      </c>
      <c r="AA4781" s="1">
        <v>501</v>
      </c>
      <c r="AB4781" s="1337">
        <v>7650.72</v>
      </c>
    </row>
    <row r="4782" spans="1:28">
      <c r="A4782" s="1336" t="s">
        <v>2543</v>
      </c>
      <c r="B4782" s="2" t="s">
        <v>2546</v>
      </c>
      <c r="C4782" s="1" t="s">
        <v>2547</v>
      </c>
      <c r="E4782" s="1">
        <v>120049</v>
      </c>
      <c r="F4782" s="1336" t="s">
        <v>31</v>
      </c>
      <c r="G4782" s="1" t="s">
        <v>32</v>
      </c>
      <c r="H4782" s="1">
        <v>419682</v>
      </c>
      <c r="I4782" s="3">
        <v>42536</v>
      </c>
      <c r="J4782" s="3">
        <v>42509</v>
      </c>
      <c r="K4782" s="3">
        <v>42536</v>
      </c>
      <c r="N4782" s="1" t="s">
        <v>42</v>
      </c>
      <c r="O4782" s="1">
        <v>21580</v>
      </c>
      <c r="P4782" s="1">
        <v>180</v>
      </c>
      <c r="Q4782" s="1">
        <v>128</v>
      </c>
      <c r="R4782" s="1337">
        <v>23040</v>
      </c>
      <c r="S4782" s="1">
        <v>-833.87</v>
      </c>
      <c r="T4782" s="1">
        <v>117.374</v>
      </c>
      <c r="U4782" s="1337">
        <v>21127.32</v>
      </c>
      <c r="V4782" s="1">
        <v>1</v>
      </c>
      <c r="W4782" s="1336">
        <v>180</v>
      </c>
      <c r="X4782" s="1">
        <v>13</v>
      </c>
      <c r="Y4782" s="1">
        <v>165</v>
      </c>
      <c r="AA4782" s="1">
        <v>501</v>
      </c>
      <c r="AB4782" s="1337">
        <v>1912.68</v>
      </c>
    </row>
    <row r="4783" spans="1:28">
      <c r="A4783" s="1336" t="s">
        <v>2543</v>
      </c>
      <c r="B4783" s="2" t="s">
        <v>2546</v>
      </c>
      <c r="C4783" s="1" t="s">
        <v>2547</v>
      </c>
      <c r="E4783" s="1">
        <v>120049</v>
      </c>
      <c r="F4783" s="1336" t="s">
        <v>31</v>
      </c>
      <c r="G4783" s="1" t="s">
        <v>32</v>
      </c>
      <c r="H4783" s="1">
        <v>419682</v>
      </c>
      <c r="I4783" s="3">
        <v>42536</v>
      </c>
      <c r="J4783" s="3">
        <v>42509</v>
      </c>
      <c r="K4783" s="3">
        <v>42537</v>
      </c>
      <c r="N4783" s="1" t="s">
        <v>42</v>
      </c>
      <c r="O4783" s="1">
        <v>21580</v>
      </c>
      <c r="P4783" s="1">
        <v>180</v>
      </c>
      <c r="Q4783" s="1">
        <v>128</v>
      </c>
      <c r="R4783" s="1337">
        <v>23040</v>
      </c>
      <c r="S4783" s="1">
        <v>-833.87</v>
      </c>
      <c r="T4783" s="1">
        <v>117.374</v>
      </c>
      <c r="U4783" s="1337">
        <v>21127.32</v>
      </c>
      <c r="V4783" s="1">
        <v>1</v>
      </c>
      <c r="W4783" s="1336">
        <v>180</v>
      </c>
      <c r="X4783" s="1">
        <v>13</v>
      </c>
      <c r="Y4783" s="1">
        <v>165</v>
      </c>
      <c r="AA4783" s="1">
        <v>501</v>
      </c>
      <c r="AB4783" s="1337">
        <v>1912.68</v>
      </c>
    </row>
    <row r="4784" spans="1:28">
      <c r="A4784" s="1336" t="s">
        <v>2543</v>
      </c>
      <c r="B4784" s="2" t="s">
        <v>2546</v>
      </c>
      <c r="C4784" s="1" t="s">
        <v>2547</v>
      </c>
      <c r="E4784" s="1">
        <v>120049</v>
      </c>
      <c r="F4784" s="1336" t="s">
        <v>31</v>
      </c>
      <c r="G4784" s="1" t="s">
        <v>32</v>
      </c>
      <c r="H4784" s="1">
        <v>419682</v>
      </c>
      <c r="I4784" s="3">
        <v>42536</v>
      </c>
      <c r="J4784" s="3">
        <v>42509</v>
      </c>
      <c r="K4784" s="3">
        <v>42538</v>
      </c>
      <c r="N4784" s="1" t="s">
        <v>42</v>
      </c>
      <c r="O4784" s="1">
        <v>21580</v>
      </c>
      <c r="P4784" s="1">
        <v>900</v>
      </c>
      <c r="Q4784" s="1">
        <v>128</v>
      </c>
      <c r="R4784" s="1337">
        <v>115200</v>
      </c>
      <c r="S4784" s="4">
        <v>-4169.3599999999997</v>
      </c>
      <c r="T4784" s="1">
        <v>117.374</v>
      </c>
      <c r="U4784" s="1337">
        <v>105636.6</v>
      </c>
      <c r="V4784" s="1">
        <v>1</v>
      </c>
      <c r="W4784" s="1336">
        <v>900</v>
      </c>
      <c r="X4784" s="1">
        <v>13</v>
      </c>
      <c r="Y4784" s="1">
        <v>165</v>
      </c>
      <c r="AA4784" s="1">
        <v>501</v>
      </c>
      <c r="AB4784" s="1337">
        <v>9563.4</v>
      </c>
    </row>
    <row r="4785" spans="1:28">
      <c r="A4785" s="1336" t="s">
        <v>2543</v>
      </c>
      <c r="B4785" s="2" t="s">
        <v>2546</v>
      </c>
      <c r="C4785" s="1" t="s">
        <v>2547</v>
      </c>
      <c r="E4785" s="1">
        <v>120049</v>
      </c>
      <c r="F4785" s="1336" t="s">
        <v>31</v>
      </c>
      <c r="G4785" s="1" t="s">
        <v>32</v>
      </c>
      <c r="H4785" s="1">
        <v>419946</v>
      </c>
      <c r="I4785" s="3">
        <v>42537</v>
      </c>
      <c r="J4785" s="3">
        <v>42509</v>
      </c>
      <c r="K4785" s="3">
        <v>42538</v>
      </c>
      <c r="N4785" s="1" t="s">
        <v>42</v>
      </c>
      <c r="O4785" s="1">
        <v>21580</v>
      </c>
      <c r="P4785" s="1">
        <v>540</v>
      </c>
      <c r="Q4785" s="1">
        <v>128</v>
      </c>
      <c r="R4785" s="1337">
        <v>69120</v>
      </c>
      <c r="S4785" s="4">
        <v>-2501.61</v>
      </c>
      <c r="T4785" s="1">
        <v>117.374</v>
      </c>
      <c r="U4785" s="1337">
        <v>63381.96</v>
      </c>
      <c r="V4785" s="1">
        <v>1</v>
      </c>
      <c r="W4785" s="1336">
        <v>540</v>
      </c>
      <c r="X4785" s="1">
        <v>13</v>
      </c>
      <c r="Y4785" s="1">
        <v>165</v>
      </c>
      <c r="AA4785" s="1">
        <v>501</v>
      </c>
      <c r="AB4785" s="1337">
        <v>5738.04</v>
      </c>
    </row>
    <row r="4786" spans="1:28">
      <c r="A4786" s="1336" t="s">
        <v>2543</v>
      </c>
      <c r="B4786" s="2" t="s">
        <v>2546</v>
      </c>
      <c r="C4786" s="1" t="s">
        <v>2547</v>
      </c>
      <c r="E4786" s="1">
        <v>120049</v>
      </c>
      <c r="F4786" s="1336" t="s">
        <v>31</v>
      </c>
      <c r="G4786" s="1" t="s">
        <v>32</v>
      </c>
      <c r="H4786" s="1">
        <v>419947</v>
      </c>
      <c r="I4786" s="3">
        <v>42537</v>
      </c>
      <c r="J4786" s="3">
        <v>42509</v>
      </c>
      <c r="K4786" s="3">
        <v>42541</v>
      </c>
      <c r="N4786" s="1" t="s">
        <v>42</v>
      </c>
      <c r="O4786" s="1">
        <v>21581</v>
      </c>
      <c r="P4786" s="1">
        <v>540</v>
      </c>
      <c r="Q4786" s="1">
        <v>128</v>
      </c>
      <c r="R4786" s="1337">
        <v>69120</v>
      </c>
      <c r="S4786" s="4">
        <v>-2501.61</v>
      </c>
      <c r="T4786" s="1">
        <v>117.374</v>
      </c>
      <c r="U4786" s="1337">
        <v>63381.96</v>
      </c>
      <c r="V4786" s="1">
        <v>1</v>
      </c>
      <c r="W4786" s="1336">
        <v>540</v>
      </c>
      <c r="X4786" s="1">
        <v>13</v>
      </c>
      <c r="Y4786" s="1">
        <v>165</v>
      </c>
      <c r="AA4786" s="1">
        <v>501</v>
      </c>
      <c r="AB4786" s="1337">
        <v>5738.04</v>
      </c>
    </row>
    <row r="4787" spans="1:28">
      <c r="A4787" s="1336" t="s">
        <v>2543</v>
      </c>
      <c r="B4787" s="2" t="s">
        <v>2546</v>
      </c>
      <c r="C4787" s="1" t="s">
        <v>2547</v>
      </c>
      <c r="E4787" s="1">
        <v>120049</v>
      </c>
      <c r="F4787" s="1336" t="s">
        <v>31</v>
      </c>
      <c r="G4787" s="1" t="s">
        <v>32</v>
      </c>
      <c r="H4787" s="1">
        <v>420080</v>
      </c>
      <c r="I4787" s="3">
        <v>42538</v>
      </c>
      <c r="J4787" s="3">
        <v>42509</v>
      </c>
      <c r="K4787" s="3">
        <v>42541</v>
      </c>
      <c r="N4787" s="1" t="s">
        <v>42</v>
      </c>
      <c r="O4787" s="1">
        <v>21581</v>
      </c>
      <c r="P4787" s="1">
        <v>540</v>
      </c>
      <c r="Q4787" s="1">
        <v>128</v>
      </c>
      <c r="R4787" s="1337">
        <v>69120</v>
      </c>
      <c r="S4787" s="4">
        <v>-2501.61</v>
      </c>
      <c r="T4787" s="1">
        <v>117.374</v>
      </c>
      <c r="U4787" s="1337">
        <v>63381.96</v>
      </c>
      <c r="V4787" s="1">
        <v>1</v>
      </c>
      <c r="W4787" s="1336">
        <v>540</v>
      </c>
      <c r="X4787" s="1">
        <v>13</v>
      </c>
      <c r="Y4787" s="1">
        <v>165</v>
      </c>
      <c r="AA4787" s="1">
        <v>501</v>
      </c>
      <c r="AB4787" s="1337">
        <v>5738.04</v>
      </c>
    </row>
    <row r="4788" spans="1:28">
      <c r="A4788" s="1336" t="s">
        <v>2543</v>
      </c>
      <c r="B4788" s="2" t="s">
        <v>2546</v>
      </c>
      <c r="C4788" s="1" t="s">
        <v>2547</v>
      </c>
      <c r="E4788" s="1">
        <v>120049</v>
      </c>
      <c r="F4788" s="1336" t="s">
        <v>31</v>
      </c>
      <c r="G4788" s="1" t="s">
        <v>32</v>
      </c>
      <c r="H4788" s="1">
        <v>420487</v>
      </c>
      <c r="I4788" s="3">
        <v>42542</v>
      </c>
      <c r="J4788" s="3">
        <v>42509</v>
      </c>
      <c r="K4788" s="3">
        <v>42541</v>
      </c>
      <c r="N4788" s="1" t="s">
        <v>42</v>
      </c>
      <c r="O4788" s="1">
        <v>21581</v>
      </c>
      <c r="P4788" s="1">
        <v>180</v>
      </c>
      <c r="Q4788" s="1">
        <v>128</v>
      </c>
      <c r="R4788" s="1337">
        <v>23040</v>
      </c>
      <c r="S4788" s="1">
        <v>-833.87</v>
      </c>
      <c r="T4788" s="1">
        <v>117.374</v>
      </c>
      <c r="U4788" s="1337">
        <v>21127.32</v>
      </c>
      <c r="V4788" s="1">
        <v>1</v>
      </c>
      <c r="W4788" s="1336">
        <v>180</v>
      </c>
      <c r="X4788" s="1">
        <v>13</v>
      </c>
      <c r="Y4788" s="1">
        <v>165</v>
      </c>
      <c r="AA4788" s="1">
        <v>501</v>
      </c>
      <c r="AB4788" s="1337">
        <v>1912.68</v>
      </c>
    </row>
    <row r="4789" spans="1:28">
      <c r="A4789" s="1336" t="s">
        <v>2543</v>
      </c>
      <c r="B4789" s="2" t="s">
        <v>2546</v>
      </c>
      <c r="C4789" s="1" t="s">
        <v>2547</v>
      </c>
      <c r="E4789" s="1">
        <v>120049</v>
      </c>
      <c r="F4789" s="1336" t="s">
        <v>31</v>
      </c>
      <c r="G4789" s="1" t="s">
        <v>32</v>
      </c>
      <c r="H4789" s="1">
        <v>420487</v>
      </c>
      <c r="I4789" s="3">
        <v>42542</v>
      </c>
      <c r="J4789" s="3">
        <v>42509</v>
      </c>
      <c r="K4789" s="3">
        <v>42542</v>
      </c>
      <c r="N4789" s="1" t="s">
        <v>42</v>
      </c>
      <c r="O4789" s="1">
        <v>21581</v>
      </c>
      <c r="P4789" s="1">
        <v>540</v>
      </c>
      <c r="Q4789" s="1">
        <v>128</v>
      </c>
      <c r="R4789" s="1337">
        <v>69120</v>
      </c>
      <c r="S4789" s="4">
        <v>-2501.61</v>
      </c>
      <c r="T4789" s="1">
        <v>117.374</v>
      </c>
      <c r="U4789" s="1337">
        <v>63381.96</v>
      </c>
      <c r="V4789" s="1">
        <v>1</v>
      </c>
      <c r="W4789" s="1336">
        <v>540</v>
      </c>
      <c r="X4789" s="1">
        <v>13</v>
      </c>
      <c r="Y4789" s="1">
        <v>165</v>
      </c>
      <c r="AA4789" s="1">
        <v>501</v>
      </c>
      <c r="AB4789" s="1337">
        <v>5738.04</v>
      </c>
    </row>
    <row r="4790" spans="1:28">
      <c r="A4790" s="1336" t="s">
        <v>2543</v>
      </c>
      <c r="B4790" s="2" t="s">
        <v>2546</v>
      </c>
      <c r="C4790" s="1" t="s">
        <v>2547</v>
      </c>
      <c r="E4790" s="1">
        <v>120049</v>
      </c>
      <c r="F4790" s="1336" t="s">
        <v>31</v>
      </c>
      <c r="G4790" s="1" t="s">
        <v>32</v>
      </c>
      <c r="H4790" s="1">
        <v>420488</v>
      </c>
      <c r="I4790" s="3">
        <v>42542</v>
      </c>
      <c r="J4790" s="3">
        <v>42509</v>
      </c>
      <c r="K4790" s="3">
        <v>42541</v>
      </c>
      <c r="N4790" s="1" t="s">
        <v>42</v>
      </c>
      <c r="O4790" s="1">
        <v>21581</v>
      </c>
      <c r="P4790" s="1">
        <v>180</v>
      </c>
      <c r="Q4790" s="1">
        <v>128</v>
      </c>
      <c r="R4790" s="1337">
        <v>23040</v>
      </c>
      <c r="S4790" s="1">
        <v>-833.87</v>
      </c>
      <c r="T4790" s="1">
        <v>117.374</v>
      </c>
      <c r="U4790" s="1337">
        <v>21127.32</v>
      </c>
      <c r="V4790" s="1">
        <v>1</v>
      </c>
      <c r="W4790" s="1336">
        <v>180</v>
      </c>
      <c r="X4790" s="1">
        <v>13</v>
      </c>
      <c r="Y4790" s="1">
        <v>165</v>
      </c>
      <c r="AA4790" s="1">
        <v>501</v>
      </c>
      <c r="AB4790" s="1337">
        <v>1912.68</v>
      </c>
    </row>
    <row r="4791" spans="1:28">
      <c r="A4791" s="1336" t="s">
        <v>2543</v>
      </c>
      <c r="B4791" s="2" t="s">
        <v>2546</v>
      </c>
      <c r="C4791" s="1" t="s">
        <v>2547</v>
      </c>
      <c r="E4791" s="1">
        <v>120049</v>
      </c>
      <c r="F4791" s="1336" t="s">
        <v>31</v>
      </c>
      <c r="G4791" s="1" t="s">
        <v>32</v>
      </c>
      <c r="H4791" s="1">
        <v>420488</v>
      </c>
      <c r="I4791" s="3">
        <v>42542</v>
      </c>
      <c r="J4791" s="3">
        <v>42509</v>
      </c>
      <c r="K4791" s="3">
        <v>42542</v>
      </c>
      <c r="N4791" s="1" t="s">
        <v>42</v>
      </c>
      <c r="O4791" s="1">
        <v>21581</v>
      </c>
      <c r="P4791" s="1">
        <v>540</v>
      </c>
      <c r="Q4791" s="1">
        <v>128</v>
      </c>
      <c r="R4791" s="1337">
        <v>69120</v>
      </c>
      <c r="S4791" s="4">
        <v>-2501.61</v>
      </c>
      <c r="T4791" s="1">
        <v>117.374</v>
      </c>
      <c r="U4791" s="1337">
        <v>63381.96</v>
      </c>
      <c r="V4791" s="1">
        <v>1</v>
      </c>
      <c r="W4791" s="1336">
        <v>540</v>
      </c>
      <c r="X4791" s="1">
        <v>13</v>
      </c>
      <c r="Y4791" s="1">
        <v>165</v>
      </c>
      <c r="AA4791" s="1">
        <v>501</v>
      </c>
      <c r="AB4791" s="1337">
        <v>5738.04</v>
      </c>
    </row>
    <row r="4792" spans="1:28">
      <c r="A4792" s="1336" t="s">
        <v>2543</v>
      </c>
      <c r="B4792" s="2" t="s">
        <v>2546</v>
      </c>
      <c r="C4792" s="1" t="s">
        <v>2547</v>
      </c>
      <c r="E4792" s="1">
        <v>120049</v>
      </c>
      <c r="F4792" s="1336" t="s">
        <v>31</v>
      </c>
      <c r="G4792" s="1" t="s">
        <v>32</v>
      </c>
      <c r="H4792" s="1">
        <v>420733</v>
      </c>
      <c r="I4792" s="3">
        <v>42543</v>
      </c>
      <c r="J4792" s="3">
        <v>42509</v>
      </c>
      <c r="K4792" s="3">
        <v>42544</v>
      </c>
      <c r="N4792" s="1" t="s">
        <v>42</v>
      </c>
      <c r="O4792" s="1">
        <v>21581</v>
      </c>
      <c r="P4792" s="1">
        <v>720</v>
      </c>
      <c r="Q4792" s="1">
        <v>128</v>
      </c>
      <c r="R4792" s="1337">
        <v>92160</v>
      </c>
      <c r="S4792" s="4">
        <v>-3335.49</v>
      </c>
      <c r="T4792" s="1">
        <v>117.374</v>
      </c>
      <c r="U4792" s="1337">
        <v>84509.28</v>
      </c>
      <c r="V4792" s="1">
        <v>1</v>
      </c>
      <c r="W4792" s="1336">
        <v>720</v>
      </c>
      <c r="X4792" s="1">
        <v>13</v>
      </c>
      <c r="Y4792" s="1">
        <v>165</v>
      </c>
      <c r="AA4792" s="1">
        <v>501</v>
      </c>
      <c r="AB4792" s="1337">
        <v>7650.72</v>
      </c>
    </row>
    <row r="4793" spans="1:28">
      <c r="A4793" s="1336" t="s">
        <v>2543</v>
      </c>
      <c r="B4793" s="2" t="s">
        <v>2546</v>
      </c>
      <c r="C4793" s="1" t="s">
        <v>2547</v>
      </c>
      <c r="E4793" s="1">
        <v>120049</v>
      </c>
      <c r="F4793" s="1336" t="s">
        <v>31</v>
      </c>
      <c r="G4793" s="1" t="s">
        <v>32</v>
      </c>
      <c r="H4793" s="1">
        <v>420816</v>
      </c>
      <c r="I4793" s="3">
        <v>42544</v>
      </c>
      <c r="J4793" s="3">
        <v>42509</v>
      </c>
      <c r="K4793" s="3">
        <v>42544</v>
      </c>
      <c r="N4793" s="1" t="s">
        <v>42</v>
      </c>
      <c r="O4793" s="1">
        <v>21581</v>
      </c>
      <c r="P4793" s="1">
        <v>720</v>
      </c>
      <c r="Q4793" s="1">
        <v>128</v>
      </c>
      <c r="R4793" s="1337">
        <v>92160</v>
      </c>
      <c r="S4793" s="4">
        <v>-3335.49</v>
      </c>
      <c r="T4793" s="1">
        <v>117.374</v>
      </c>
      <c r="U4793" s="1337">
        <v>84509.28</v>
      </c>
      <c r="V4793" s="1">
        <v>1</v>
      </c>
      <c r="W4793" s="1336">
        <v>720</v>
      </c>
      <c r="X4793" s="1">
        <v>13</v>
      </c>
      <c r="Y4793" s="1">
        <v>165</v>
      </c>
      <c r="AA4793" s="1">
        <v>501</v>
      </c>
      <c r="AB4793" s="1337">
        <v>7650.72</v>
      </c>
    </row>
    <row r="4794" spans="1:28">
      <c r="A4794" s="1336" t="s">
        <v>2543</v>
      </c>
      <c r="B4794" s="2" t="s">
        <v>2546</v>
      </c>
      <c r="C4794" s="1" t="s">
        <v>2547</v>
      </c>
      <c r="E4794" s="1">
        <v>120049</v>
      </c>
      <c r="F4794" s="1336" t="s">
        <v>31</v>
      </c>
      <c r="G4794" s="1" t="s">
        <v>32</v>
      </c>
      <c r="H4794" s="1">
        <v>420862</v>
      </c>
      <c r="I4794" s="3">
        <v>42545</v>
      </c>
      <c r="J4794" s="3">
        <v>42509</v>
      </c>
      <c r="K4794" s="3">
        <v>42542</v>
      </c>
      <c r="N4794" s="1" t="s">
        <v>42</v>
      </c>
      <c r="O4794" s="1">
        <v>21581</v>
      </c>
      <c r="P4794" s="1">
        <v>360</v>
      </c>
      <c r="Q4794" s="1">
        <v>128</v>
      </c>
      <c r="R4794" s="1337">
        <v>46080</v>
      </c>
      <c r="S4794" s="4">
        <v>-1667.74</v>
      </c>
      <c r="T4794" s="1">
        <v>117.374</v>
      </c>
      <c r="U4794" s="1337">
        <v>42254.64</v>
      </c>
      <c r="V4794" s="1">
        <v>1</v>
      </c>
      <c r="W4794" s="1336">
        <v>360</v>
      </c>
      <c r="X4794" s="1">
        <v>13</v>
      </c>
      <c r="Y4794" s="1">
        <v>165</v>
      </c>
      <c r="AA4794" s="1">
        <v>501</v>
      </c>
      <c r="AB4794" s="1337">
        <v>3825.36</v>
      </c>
    </row>
    <row r="4795" spans="1:28">
      <c r="A4795" s="1336" t="s">
        <v>2543</v>
      </c>
      <c r="B4795" s="2" t="s">
        <v>2546</v>
      </c>
      <c r="C4795" s="1" t="s">
        <v>2547</v>
      </c>
      <c r="E4795" s="1">
        <v>120049</v>
      </c>
      <c r="F4795" s="1336" t="s">
        <v>31</v>
      </c>
      <c r="G4795" s="1" t="s">
        <v>32</v>
      </c>
      <c r="H4795" s="1">
        <v>420862</v>
      </c>
      <c r="I4795" s="3">
        <v>42545</v>
      </c>
      <c r="J4795" s="3">
        <v>42509</v>
      </c>
      <c r="K4795" s="3">
        <v>42543</v>
      </c>
      <c r="N4795" s="1" t="s">
        <v>42</v>
      </c>
      <c r="O4795" s="1">
        <v>21581</v>
      </c>
      <c r="P4795" s="1">
        <v>360</v>
      </c>
      <c r="Q4795" s="1">
        <v>128</v>
      </c>
      <c r="R4795" s="1337">
        <v>46080</v>
      </c>
      <c r="S4795" s="4">
        <v>-1667.74</v>
      </c>
      <c r="T4795" s="1">
        <v>117.374</v>
      </c>
      <c r="U4795" s="1337">
        <v>42254.64</v>
      </c>
      <c r="V4795" s="1">
        <v>1</v>
      </c>
      <c r="W4795" s="1336">
        <v>360</v>
      </c>
      <c r="X4795" s="1">
        <v>13</v>
      </c>
      <c r="Y4795" s="1">
        <v>165</v>
      </c>
      <c r="AA4795" s="1">
        <v>501</v>
      </c>
      <c r="AB4795" s="1337">
        <v>3825.36</v>
      </c>
    </row>
    <row r="4796" spans="1:28">
      <c r="A4796" s="1336" t="s">
        <v>2543</v>
      </c>
      <c r="B4796" s="2" t="s">
        <v>2546</v>
      </c>
      <c r="C4796" s="1" t="s">
        <v>2547</v>
      </c>
      <c r="E4796" s="1">
        <v>120049</v>
      </c>
      <c r="F4796" s="1336" t="s">
        <v>31</v>
      </c>
      <c r="G4796" s="1" t="s">
        <v>32</v>
      </c>
      <c r="H4796" s="1">
        <v>421014</v>
      </c>
      <c r="I4796" s="3">
        <v>42546</v>
      </c>
      <c r="J4796" s="3">
        <v>42509</v>
      </c>
      <c r="K4796" s="3">
        <v>42543</v>
      </c>
      <c r="N4796" s="1" t="s">
        <v>42</v>
      </c>
      <c r="O4796" s="1">
        <v>21581</v>
      </c>
      <c r="P4796" s="1">
        <v>360</v>
      </c>
      <c r="Q4796" s="1">
        <v>128</v>
      </c>
      <c r="R4796" s="1337">
        <v>46080</v>
      </c>
      <c r="S4796" s="4">
        <v>-1667.74</v>
      </c>
      <c r="T4796" s="1">
        <v>117.374</v>
      </c>
      <c r="U4796" s="1337">
        <v>42254.64</v>
      </c>
      <c r="V4796" s="1">
        <v>1</v>
      </c>
      <c r="W4796" s="1336">
        <v>360</v>
      </c>
      <c r="X4796" s="1">
        <v>13</v>
      </c>
      <c r="Y4796" s="1">
        <v>165</v>
      </c>
      <c r="AA4796" s="1">
        <v>501</v>
      </c>
      <c r="AB4796" s="1337">
        <v>3825.36</v>
      </c>
    </row>
    <row r="4797" spans="1:28">
      <c r="A4797" s="1336" t="s">
        <v>2543</v>
      </c>
      <c r="B4797" s="2" t="s">
        <v>2546</v>
      </c>
      <c r="C4797" s="1" t="s">
        <v>2547</v>
      </c>
      <c r="E4797" s="1">
        <v>120049</v>
      </c>
      <c r="F4797" s="1336" t="s">
        <v>31</v>
      </c>
      <c r="G4797" s="1" t="s">
        <v>32</v>
      </c>
      <c r="H4797" s="1">
        <v>421014</v>
      </c>
      <c r="I4797" s="3">
        <v>42546</v>
      </c>
      <c r="J4797" s="3">
        <v>42509</v>
      </c>
      <c r="K4797" s="3">
        <v>42545</v>
      </c>
      <c r="N4797" s="1" t="s">
        <v>42</v>
      </c>
      <c r="O4797" s="1">
        <v>21581</v>
      </c>
      <c r="P4797" s="1">
        <v>360</v>
      </c>
      <c r="Q4797" s="1">
        <v>128</v>
      </c>
      <c r="R4797" s="1337">
        <v>46080</v>
      </c>
      <c r="S4797" s="4">
        <v>-1667.74</v>
      </c>
      <c r="T4797" s="1">
        <v>117.374</v>
      </c>
      <c r="U4797" s="1337">
        <v>42254.64</v>
      </c>
      <c r="V4797" s="1">
        <v>1</v>
      </c>
      <c r="W4797" s="1336">
        <v>360</v>
      </c>
      <c r="X4797" s="1">
        <v>13</v>
      </c>
      <c r="Y4797" s="1">
        <v>165</v>
      </c>
      <c r="AA4797" s="1">
        <v>501</v>
      </c>
      <c r="AB4797" s="1337">
        <v>3825.36</v>
      </c>
    </row>
    <row r="4798" spans="1:28">
      <c r="A4798" s="1336" t="s">
        <v>2543</v>
      </c>
      <c r="B4798" s="2" t="s">
        <v>2546</v>
      </c>
      <c r="C4798" s="1" t="s">
        <v>2547</v>
      </c>
      <c r="E4798" s="1">
        <v>120049</v>
      </c>
      <c r="F4798" s="1336" t="s">
        <v>31</v>
      </c>
      <c r="G4798" s="1" t="s">
        <v>32</v>
      </c>
      <c r="H4798" s="1">
        <v>421273</v>
      </c>
      <c r="I4798" s="3">
        <v>42548</v>
      </c>
      <c r="J4798" s="3">
        <v>42509</v>
      </c>
      <c r="K4798" s="3">
        <v>42545</v>
      </c>
      <c r="N4798" s="1" t="s">
        <v>42</v>
      </c>
      <c r="O4798" s="1">
        <v>21581</v>
      </c>
      <c r="P4798" s="1">
        <v>720</v>
      </c>
      <c r="Q4798" s="1">
        <v>128</v>
      </c>
      <c r="R4798" s="1337">
        <v>92160</v>
      </c>
      <c r="S4798" s="4">
        <v>-3335.49</v>
      </c>
      <c r="T4798" s="1">
        <v>117.374</v>
      </c>
      <c r="U4798" s="1337">
        <v>84509.28</v>
      </c>
      <c r="V4798" s="1">
        <v>1</v>
      </c>
      <c r="W4798" s="1336">
        <v>720</v>
      </c>
      <c r="X4798" s="1">
        <v>13</v>
      </c>
      <c r="Y4798" s="1">
        <v>165</v>
      </c>
      <c r="AA4798" s="1">
        <v>501</v>
      </c>
      <c r="AB4798" s="1337">
        <v>7650.72</v>
      </c>
    </row>
    <row r="4799" spans="1:28">
      <c r="A4799" s="1336" t="s">
        <v>2543</v>
      </c>
      <c r="B4799" s="2" t="s">
        <v>2546</v>
      </c>
      <c r="C4799" s="1" t="s">
        <v>2547</v>
      </c>
      <c r="E4799" s="1">
        <v>120049</v>
      </c>
      <c r="F4799" s="1336" t="s">
        <v>31</v>
      </c>
      <c r="G4799" s="1" t="s">
        <v>32</v>
      </c>
      <c r="H4799" s="1">
        <v>421341</v>
      </c>
      <c r="I4799" s="3">
        <v>42549</v>
      </c>
      <c r="J4799" s="3">
        <v>42509</v>
      </c>
      <c r="K4799" s="3">
        <v>42545</v>
      </c>
      <c r="N4799" s="1" t="s">
        <v>42</v>
      </c>
      <c r="O4799" s="1">
        <v>21581</v>
      </c>
      <c r="P4799" s="1">
        <v>360</v>
      </c>
      <c r="Q4799" s="1">
        <v>128</v>
      </c>
      <c r="R4799" s="1337">
        <v>46080</v>
      </c>
      <c r="S4799" s="4">
        <v>-1667.74</v>
      </c>
      <c r="T4799" s="1">
        <v>117.374</v>
      </c>
      <c r="U4799" s="1337">
        <v>42254.64</v>
      </c>
      <c r="V4799" s="1">
        <v>1</v>
      </c>
      <c r="W4799" s="1336">
        <v>360</v>
      </c>
      <c r="X4799" s="1">
        <v>13</v>
      </c>
      <c r="Y4799" s="1">
        <v>165</v>
      </c>
      <c r="AA4799" s="1">
        <v>501</v>
      </c>
      <c r="AB4799" s="1337">
        <v>3825.36</v>
      </c>
    </row>
    <row r="4800" spans="1:28">
      <c r="A4800" s="1336" t="s">
        <v>2543</v>
      </c>
      <c r="B4800" s="2" t="s">
        <v>2546</v>
      </c>
      <c r="C4800" s="1" t="s">
        <v>2547</v>
      </c>
      <c r="E4800" s="1">
        <v>120049</v>
      </c>
      <c r="F4800" s="1336" t="s">
        <v>31</v>
      </c>
      <c r="G4800" s="1" t="s">
        <v>32</v>
      </c>
      <c r="H4800" s="1">
        <v>421341</v>
      </c>
      <c r="I4800" s="3">
        <v>42549</v>
      </c>
      <c r="J4800" s="3">
        <v>42509</v>
      </c>
      <c r="K4800" s="3">
        <v>42548</v>
      </c>
      <c r="N4800" s="1" t="s">
        <v>42</v>
      </c>
      <c r="O4800" s="1">
        <v>21581</v>
      </c>
      <c r="P4800" s="1">
        <v>360</v>
      </c>
      <c r="Q4800" s="1">
        <v>128</v>
      </c>
      <c r="R4800" s="1337">
        <v>46080</v>
      </c>
      <c r="S4800" s="4">
        <v>-1667.74</v>
      </c>
      <c r="T4800" s="1">
        <v>117.374</v>
      </c>
      <c r="U4800" s="1337">
        <v>42254.64</v>
      </c>
      <c r="V4800" s="1">
        <v>1</v>
      </c>
      <c r="W4800" s="1336">
        <v>360</v>
      </c>
      <c r="X4800" s="1">
        <v>13</v>
      </c>
      <c r="Y4800" s="1">
        <v>165</v>
      </c>
      <c r="AA4800" s="1">
        <v>501</v>
      </c>
      <c r="AB4800" s="1337">
        <v>3825.36</v>
      </c>
    </row>
    <row r="4801" spans="1:28">
      <c r="A4801" s="1336" t="s">
        <v>2543</v>
      </c>
      <c r="B4801" s="2" t="s">
        <v>2546</v>
      </c>
      <c r="C4801" s="1" t="s">
        <v>2547</v>
      </c>
      <c r="E4801" s="1">
        <v>120049</v>
      </c>
      <c r="F4801" s="1336" t="s">
        <v>31</v>
      </c>
      <c r="G4801" s="1" t="s">
        <v>32</v>
      </c>
      <c r="H4801" s="1">
        <v>421403</v>
      </c>
      <c r="I4801" s="3">
        <v>42549</v>
      </c>
      <c r="J4801" s="3">
        <v>42509</v>
      </c>
      <c r="K4801" s="3">
        <v>42548</v>
      </c>
      <c r="N4801" s="1" t="s">
        <v>42</v>
      </c>
      <c r="O4801" s="1">
        <v>21581</v>
      </c>
      <c r="P4801" s="1">
        <v>720</v>
      </c>
      <c r="Q4801" s="1">
        <v>128</v>
      </c>
      <c r="R4801" s="1337">
        <v>92160</v>
      </c>
      <c r="S4801" s="4">
        <v>-3335.49</v>
      </c>
      <c r="T4801" s="1">
        <v>117.374</v>
      </c>
      <c r="U4801" s="1337">
        <v>84509.28</v>
      </c>
      <c r="V4801" s="1">
        <v>1</v>
      </c>
      <c r="W4801" s="1336">
        <v>720</v>
      </c>
      <c r="X4801" s="1">
        <v>13</v>
      </c>
      <c r="Y4801" s="1">
        <v>165</v>
      </c>
      <c r="AA4801" s="1">
        <v>501</v>
      </c>
      <c r="AB4801" s="1337">
        <v>7650.72</v>
      </c>
    </row>
    <row r="4802" spans="1:28">
      <c r="A4802" s="1336" t="s">
        <v>2543</v>
      </c>
      <c r="B4802" s="2" t="s">
        <v>2546</v>
      </c>
      <c r="C4802" s="1" t="s">
        <v>2547</v>
      </c>
      <c r="E4802" s="1">
        <v>120049</v>
      </c>
      <c r="F4802" s="1336" t="s">
        <v>31</v>
      </c>
      <c r="G4802" s="1" t="s">
        <v>32</v>
      </c>
      <c r="H4802" s="1">
        <v>421416</v>
      </c>
      <c r="I4802" s="3">
        <v>42550</v>
      </c>
      <c r="J4802" s="3">
        <v>42509</v>
      </c>
      <c r="K4802" s="3">
        <v>42548</v>
      </c>
      <c r="N4802" s="1" t="s">
        <v>42</v>
      </c>
      <c r="O4802" s="1">
        <v>21581</v>
      </c>
      <c r="P4802" s="1">
        <v>360</v>
      </c>
      <c r="Q4802" s="1">
        <v>128</v>
      </c>
      <c r="R4802" s="1337">
        <v>46080</v>
      </c>
      <c r="S4802" s="4">
        <v>-1667.74</v>
      </c>
      <c r="T4802" s="1">
        <v>117.374</v>
      </c>
      <c r="U4802" s="1337">
        <v>42254.64</v>
      </c>
      <c r="V4802" s="1">
        <v>1</v>
      </c>
      <c r="W4802" s="1336">
        <v>360</v>
      </c>
      <c r="X4802" s="1">
        <v>13</v>
      </c>
      <c r="Y4802" s="1">
        <v>165</v>
      </c>
      <c r="AA4802" s="1">
        <v>501</v>
      </c>
      <c r="AB4802" s="1337">
        <v>3825.36</v>
      </c>
    </row>
    <row r="4803" spans="1:28">
      <c r="A4803" s="1336" t="s">
        <v>2543</v>
      </c>
      <c r="B4803" s="2" t="s">
        <v>2546</v>
      </c>
      <c r="C4803" s="1" t="s">
        <v>2547</v>
      </c>
      <c r="E4803" s="1">
        <v>120049</v>
      </c>
      <c r="F4803" s="1336" t="s">
        <v>31</v>
      </c>
      <c r="G4803" s="1" t="s">
        <v>32</v>
      </c>
      <c r="H4803" s="1">
        <v>421416</v>
      </c>
      <c r="I4803" s="3">
        <v>42550</v>
      </c>
      <c r="J4803" s="3">
        <v>42509</v>
      </c>
      <c r="K4803" s="3">
        <v>42549</v>
      </c>
      <c r="N4803" s="1" t="s">
        <v>42</v>
      </c>
      <c r="O4803" s="1">
        <v>21581</v>
      </c>
      <c r="P4803" s="1">
        <v>360</v>
      </c>
      <c r="Q4803" s="1">
        <v>128</v>
      </c>
      <c r="R4803" s="1337">
        <v>46080</v>
      </c>
      <c r="S4803" s="4">
        <v>-1667.74</v>
      </c>
      <c r="T4803" s="1">
        <v>117.374</v>
      </c>
      <c r="U4803" s="1337">
        <v>42254.64</v>
      </c>
      <c r="V4803" s="1">
        <v>1</v>
      </c>
      <c r="W4803" s="1336">
        <v>360</v>
      </c>
      <c r="X4803" s="1">
        <v>13</v>
      </c>
      <c r="Y4803" s="1">
        <v>165</v>
      </c>
      <c r="AA4803" s="1">
        <v>501</v>
      </c>
      <c r="AB4803" s="1337">
        <v>3825.36</v>
      </c>
    </row>
    <row r="4804" spans="1:28">
      <c r="A4804" s="1336" t="s">
        <v>2543</v>
      </c>
      <c r="B4804" s="2" t="s">
        <v>2546</v>
      </c>
      <c r="C4804" s="1" t="s">
        <v>2547</v>
      </c>
      <c r="E4804" s="1">
        <v>120049</v>
      </c>
      <c r="F4804" s="1336" t="s">
        <v>31</v>
      </c>
      <c r="G4804" s="1" t="s">
        <v>32</v>
      </c>
      <c r="H4804" s="1">
        <v>421431</v>
      </c>
      <c r="I4804" s="3">
        <v>42550</v>
      </c>
      <c r="J4804" s="3">
        <v>42509</v>
      </c>
      <c r="K4804" s="3">
        <v>42536</v>
      </c>
      <c r="N4804" s="1" t="s">
        <v>42</v>
      </c>
      <c r="O4804" s="1">
        <v>21580</v>
      </c>
      <c r="P4804" s="1">
        <v>360</v>
      </c>
      <c r="Q4804" s="1">
        <v>128</v>
      </c>
      <c r="R4804" s="1337">
        <v>46080</v>
      </c>
      <c r="S4804" s="4">
        <v>-1667.74</v>
      </c>
      <c r="T4804" s="1">
        <v>117.374</v>
      </c>
      <c r="U4804" s="1337">
        <v>42254.64</v>
      </c>
      <c r="V4804" s="1">
        <v>1</v>
      </c>
      <c r="W4804" s="1336">
        <v>360</v>
      </c>
      <c r="X4804" s="1">
        <v>13</v>
      </c>
      <c r="Y4804" s="1">
        <v>165</v>
      </c>
      <c r="AA4804" s="1">
        <v>501</v>
      </c>
      <c r="AB4804" s="1337">
        <v>3825.36</v>
      </c>
    </row>
    <row r="4805" spans="1:28">
      <c r="A4805" s="1336" t="s">
        <v>2543</v>
      </c>
      <c r="B4805" s="2" t="s">
        <v>2546</v>
      </c>
      <c r="C4805" s="1" t="s">
        <v>2547</v>
      </c>
      <c r="E4805" s="1">
        <v>120049</v>
      </c>
      <c r="F4805" s="1336" t="s">
        <v>31</v>
      </c>
      <c r="G4805" s="1" t="s">
        <v>32</v>
      </c>
      <c r="H4805" s="1">
        <v>421432</v>
      </c>
      <c r="I4805" s="3">
        <v>42550</v>
      </c>
      <c r="J4805" s="3">
        <v>42509</v>
      </c>
      <c r="K4805" s="3">
        <v>42549</v>
      </c>
      <c r="N4805" s="1" t="s">
        <v>42</v>
      </c>
      <c r="O4805" s="1">
        <v>21581</v>
      </c>
      <c r="P4805" s="1">
        <v>360</v>
      </c>
      <c r="Q4805" s="1">
        <v>128</v>
      </c>
      <c r="R4805" s="1337">
        <v>46080</v>
      </c>
      <c r="S4805" s="4">
        <v>-1667.74</v>
      </c>
      <c r="T4805" s="1">
        <v>117.374</v>
      </c>
      <c r="U4805" s="1337">
        <v>42254.64</v>
      </c>
      <c r="V4805" s="1">
        <v>1</v>
      </c>
      <c r="W4805" s="1336">
        <v>360</v>
      </c>
      <c r="X4805" s="1">
        <v>13</v>
      </c>
      <c r="Y4805" s="1">
        <v>165</v>
      </c>
      <c r="AA4805" s="1">
        <v>501</v>
      </c>
      <c r="AB4805" s="1337">
        <v>3825.36</v>
      </c>
    </row>
    <row r="4806" spans="1:28">
      <c r="A4806" s="1336" t="s">
        <v>2543</v>
      </c>
      <c r="B4806" s="2" t="s">
        <v>2546</v>
      </c>
      <c r="C4806" s="1" t="s">
        <v>2547</v>
      </c>
      <c r="E4806" s="1">
        <v>120049</v>
      </c>
      <c r="F4806" s="1336" t="s">
        <v>31</v>
      </c>
      <c r="G4806" s="1" t="s">
        <v>32</v>
      </c>
      <c r="H4806" s="1">
        <v>421441</v>
      </c>
      <c r="I4806" s="3">
        <v>42551</v>
      </c>
      <c r="J4806" s="3">
        <v>42509</v>
      </c>
      <c r="K4806" s="3">
        <v>42536</v>
      </c>
      <c r="N4806" s="1" t="s">
        <v>42</v>
      </c>
      <c r="O4806" s="1">
        <v>21580</v>
      </c>
      <c r="P4806" s="1">
        <v>720</v>
      </c>
      <c r="Q4806" s="1">
        <v>128</v>
      </c>
      <c r="R4806" s="1337">
        <v>92160</v>
      </c>
      <c r="S4806" s="4">
        <v>-3335.49</v>
      </c>
      <c r="T4806" s="1">
        <v>117.374</v>
      </c>
      <c r="U4806" s="1337">
        <v>84509.28</v>
      </c>
      <c r="V4806" s="1">
        <v>1</v>
      </c>
      <c r="W4806" s="1336">
        <v>720</v>
      </c>
      <c r="X4806" s="1">
        <v>13</v>
      </c>
      <c r="Y4806" s="1">
        <v>165</v>
      </c>
      <c r="AA4806" s="1">
        <v>501</v>
      </c>
      <c r="AB4806" s="1337">
        <v>7650.72</v>
      </c>
    </row>
    <row r="4807" spans="1:28">
      <c r="A4807" s="1336" t="s">
        <v>2548</v>
      </c>
      <c r="B4807" s="2" t="s">
        <v>2549</v>
      </c>
      <c r="C4807" s="1" t="s">
        <v>2550</v>
      </c>
      <c r="D4807" s="1" t="s">
        <v>116</v>
      </c>
      <c r="E4807" s="1">
        <v>130001</v>
      </c>
      <c r="F4807" s="1336" t="s">
        <v>132</v>
      </c>
      <c r="G4807" s="1" t="s">
        <v>53</v>
      </c>
      <c r="H4807" s="1">
        <v>7348</v>
      </c>
      <c r="I4807" s="3">
        <v>42530</v>
      </c>
      <c r="J4807" s="3">
        <v>42551</v>
      </c>
      <c r="K4807" s="3">
        <v>42551</v>
      </c>
      <c r="N4807" s="1" t="s">
        <v>54</v>
      </c>
      <c r="O4807" s="1">
        <v>7542</v>
      </c>
      <c r="P4807" s="1">
        <v>-500</v>
      </c>
      <c r="Q4807" s="1">
        <v>9.3000000000000007</v>
      </c>
      <c r="R4807" s="1337">
        <v>-4650</v>
      </c>
      <c r="S4807" s="4">
        <v>-1762.29</v>
      </c>
      <c r="T4807" s="1">
        <v>5.1109999999999998</v>
      </c>
      <c r="U4807" s="1337">
        <v>-2555.5</v>
      </c>
      <c r="V4807" s="1">
        <v>2.6200000000000001E-2</v>
      </c>
      <c r="W4807" s="1336">
        <v>-13.085000000000001</v>
      </c>
      <c r="X4807" s="1">
        <v>13</v>
      </c>
      <c r="Y4807" s="1">
        <v>130</v>
      </c>
      <c r="AA4807" s="1">
        <v>501</v>
      </c>
      <c r="AB4807" s="1337">
        <v>-2094.5</v>
      </c>
    </row>
    <row r="4808" spans="1:28">
      <c r="A4808" s="1336" t="s">
        <v>2548</v>
      </c>
      <c r="B4808" s="2" t="s">
        <v>2549</v>
      </c>
      <c r="C4808" s="1" t="s">
        <v>2550</v>
      </c>
      <c r="D4808" s="1" t="s">
        <v>116</v>
      </c>
      <c r="E4808" s="1">
        <v>130001</v>
      </c>
      <c r="F4808" s="1336" t="s">
        <v>132</v>
      </c>
      <c r="G4808" s="1" t="s">
        <v>32</v>
      </c>
      <c r="H4808" s="1">
        <v>418760</v>
      </c>
      <c r="I4808" s="3">
        <v>42530</v>
      </c>
      <c r="J4808" s="3">
        <v>42527</v>
      </c>
      <c r="K4808" s="3">
        <v>42528</v>
      </c>
      <c r="N4808" s="1" t="s">
        <v>89</v>
      </c>
      <c r="O4808" s="1">
        <v>116853</v>
      </c>
      <c r="P4808" s="1">
        <v>500</v>
      </c>
      <c r="Q4808" s="1">
        <v>9.3000000000000007</v>
      </c>
      <c r="R4808" s="1337">
        <v>4650</v>
      </c>
      <c r="S4808" s="4">
        <v>1762.29</v>
      </c>
      <c r="T4808" s="1">
        <v>5.1109999999999998</v>
      </c>
      <c r="U4808" s="1337">
        <v>2555.5</v>
      </c>
      <c r="V4808" s="1">
        <v>2.6200000000000001E-2</v>
      </c>
      <c r="W4808" s="1336">
        <v>13.085000000000001</v>
      </c>
      <c r="X4808" s="1">
        <v>13</v>
      </c>
      <c r="Y4808" s="1">
        <v>130</v>
      </c>
      <c r="AA4808" s="1">
        <v>501</v>
      </c>
      <c r="AB4808" s="1337">
        <v>2094.5</v>
      </c>
    </row>
    <row r="4809" spans="1:28">
      <c r="A4809" s="1336" t="s">
        <v>2548</v>
      </c>
      <c r="B4809" s="2" t="s">
        <v>2549</v>
      </c>
      <c r="C4809" s="1" t="s">
        <v>2550</v>
      </c>
      <c r="D4809" s="1" t="s">
        <v>116</v>
      </c>
      <c r="E4809" s="1">
        <v>130001</v>
      </c>
      <c r="F4809" s="1336" t="s">
        <v>132</v>
      </c>
      <c r="G4809" s="1" t="s">
        <v>32</v>
      </c>
      <c r="H4809" s="1">
        <v>421468</v>
      </c>
      <c r="I4809" s="3">
        <v>42530</v>
      </c>
      <c r="J4809" s="3">
        <v>42551</v>
      </c>
      <c r="K4809" s="3">
        <v>42551</v>
      </c>
      <c r="N4809" s="1" t="s">
        <v>89</v>
      </c>
      <c r="O4809" s="1">
        <v>117677</v>
      </c>
      <c r="P4809" s="1">
        <v>500</v>
      </c>
      <c r="Q4809" s="1">
        <v>6.7</v>
      </c>
      <c r="R4809" s="1337">
        <v>3350</v>
      </c>
      <c r="S4809" s="1">
        <v>462.29</v>
      </c>
      <c r="T4809" s="1">
        <v>5.1109999999999998</v>
      </c>
      <c r="U4809" s="1337">
        <v>2555.5</v>
      </c>
      <c r="V4809" s="1">
        <v>2.6200000000000001E-2</v>
      </c>
      <c r="W4809" s="1336">
        <v>13.085000000000001</v>
      </c>
      <c r="X4809" s="1">
        <v>13</v>
      </c>
      <c r="Y4809" s="1">
        <v>130</v>
      </c>
      <c r="AA4809" s="1">
        <v>501</v>
      </c>
      <c r="AB4809" s="1336">
        <v>794.5</v>
      </c>
    </row>
    <row r="4810" spans="1:28">
      <c r="A4810" s="1336" t="s">
        <v>2548</v>
      </c>
      <c r="B4810" s="2" t="s">
        <v>2551</v>
      </c>
      <c r="C4810" s="1" t="s">
        <v>2552</v>
      </c>
      <c r="D4810" s="1" t="s">
        <v>131</v>
      </c>
      <c r="E4810" s="1">
        <v>140083</v>
      </c>
      <c r="F4810" s="1336" t="s">
        <v>117</v>
      </c>
      <c r="G4810" s="1" t="s">
        <v>32</v>
      </c>
      <c r="H4810" s="1">
        <v>418307</v>
      </c>
      <c r="I4810" s="3">
        <v>42524</v>
      </c>
      <c r="J4810" s="3">
        <v>42493</v>
      </c>
      <c r="K4810" s="3">
        <v>42536</v>
      </c>
      <c r="L4810" s="1">
        <v>221620</v>
      </c>
      <c r="M4810" s="3">
        <v>42523</v>
      </c>
      <c r="N4810" s="1" t="s">
        <v>89</v>
      </c>
      <c r="O4810" s="1">
        <v>115703</v>
      </c>
      <c r="P4810" s="1">
        <v>3000</v>
      </c>
      <c r="Q4810" s="1">
        <v>7.46</v>
      </c>
      <c r="R4810" s="1337">
        <v>22380</v>
      </c>
      <c r="S4810" s="4">
        <v>1663.71</v>
      </c>
      <c r="T4810" s="1">
        <v>6.1109999999999998</v>
      </c>
      <c r="U4810" s="1337">
        <v>18333</v>
      </c>
      <c r="V4810" s="1">
        <v>4.2500000000000003E-2</v>
      </c>
      <c r="W4810" s="1336">
        <v>127.5</v>
      </c>
      <c r="X4810" s="1">
        <v>13</v>
      </c>
      <c r="Y4810" s="1">
        <v>141</v>
      </c>
      <c r="AA4810" s="1">
        <v>501</v>
      </c>
      <c r="AB4810" s="1337">
        <v>4047</v>
      </c>
    </row>
    <row r="4811" spans="1:28">
      <c r="A4811" s="1336" t="s">
        <v>2548</v>
      </c>
      <c r="B4811" s="2" t="s">
        <v>2553</v>
      </c>
      <c r="C4811" s="1" t="s">
        <v>2554</v>
      </c>
      <c r="D4811" s="1" t="s">
        <v>116</v>
      </c>
      <c r="E4811" s="1">
        <v>130018</v>
      </c>
      <c r="F4811" s="1336" t="s">
        <v>124</v>
      </c>
      <c r="G4811" s="1" t="s">
        <v>32</v>
      </c>
      <c r="H4811" s="1">
        <v>418384</v>
      </c>
      <c r="I4811" s="3">
        <v>42527</v>
      </c>
      <c r="J4811" s="3">
        <v>42487</v>
      </c>
      <c r="K4811" s="3">
        <v>42517</v>
      </c>
      <c r="N4811" s="1" t="s">
        <v>89</v>
      </c>
      <c r="O4811" s="1">
        <v>115598</v>
      </c>
      <c r="P4811" s="1">
        <v>2900</v>
      </c>
      <c r="Q4811" s="1">
        <v>6.4</v>
      </c>
      <c r="R4811" s="1337">
        <v>18560</v>
      </c>
      <c r="S4811" s="4">
        <v>-1465.75</v>
      </c>
      <c r="T4811" s="1">
        <v>6.1109999999999998</v>
      </c>
      <c r="U4811" s="1337">
        <v>17721.900000000001</v>
      </c>
      <c r="V4811" s="1">
        <v>4.2500000000000003E-2</v>
      </c>
      <c r="W4811" s="1336">
        <v>123.25</v>
      </c>
      <c r="X4811" s="1">
        <v>13</v>
      </c>
      <c r="Y4811" s="1">
        <v>130</v>
      </c>
      <c r="AA4811" s="1">
        <v>501</v>
      </c>
      <c r="AB4811" s="1336">
        <v>838.1</v>
      </c>
    </row>
    <row r="4812" spans="1:28">
      <c r="A4812" s="1336" t="s">
        <v>2548</v>
      </c>
      <c r="B4812" s="2" t="s">
        <v>2553</v>
      </c>
      <c r="C4812" s="1" t="s">
        <v>2554</v>
      </c>
      <c r="D4812" s="1" t="s">
        <v>116</v>
      </c>
      <c r="E4812" s="1">
        <v>130363</v>
      </c>
      <c r="F4812" s="1336" t="s">
        <v>2555</v>
      </c>
      <c r="G4812" s="1" t="s">
        <v>32</v>
      </c>
      <c r="H4812" s="1">
        <v>419050</v>
      </c>
      <c r="I4812" s="3">
        <v>42530</v>
      </c>
      <c r="J4812" s="3">
        <v>42514</v>
      </c>
      <c r="K4812" s="3">
        <v>42536</v>
      </c>
      <c r="L4812" s="1">
        <v>222156</v>
      </c>
      <c r="M4812" s="3">
        <v>42530</v>
      </c>
      <c r="N4812" s="1" t="s">
        <v>89</v>
      </c>
      <c r="O4812" s="1">
        <v>116381</v>
      </c>
      <c r="P4812" s="1">
        <v>1000</v>
      </c>
      <c r="Q4812" s="1">
        <v>6.41</v>
      </c>
      <c r="R4812" s="1337">
        <v>6410</v>
      </c>
      <c r="S4812" s="1">
        <v>-495.43</v>
      </c>
      <c r="T4812" s="1">
        <v>6.1109999999999998</v>
      </c>
      <c r="U4812" s="1337">
        <v>6111</v>
      </c>
      <c r="V4812" s="1">
        <v>4.2500000000000003E-2</v>
      </c>
      <c r="W4812" s="1336">
        <v>42.5</v>
      </c>
      <c r="X4812" s="1">
        <v>13</v>
      </c>
      <c r="Y4812" s="1">
        <v>135</v>
      </c>
      <c r="Z4812" s="1" t="s">
        <v>90</v>
      </c>
      <c r="AA4812" s="1">
        <v>501</v>
      </c>
      <c r="AB4812" s="1336">
        <v>299</v>
      </c>
    </row>
    <row r="4813" spans="1:28">
      <c r="A4813" s="1336" t="s">
        <v>2548</v>
      </c>
      <c r="B4813" s="2" t="s">
        <v>2553</v>
      </c>
      <c r="C4813" s="1" t="s">
        <v>2554</v>
      </c>
      <c r="D4813" s="1" t="s">
        <v>116</v>
      </c>
      <c r="E4813" s="1">
        <v>130118</v>
      </c>
      <c r="F4813" s="1336" t="s">
        <v>697</v>
      </c>
      <c r="G4813" s="1" t="s">
        <v>32</v>
      </c>
      <c r="H4813" s="1">
        <v>419051</v>
      </c>
      <c r="I4813" s="3">
        <v>42530</v>
      </c>
      <c r="J4813" s="3">
        <v>42515</v>
      </c>
      <c r="K4813" s="3">
        <v>42537</v>
      </c>
      <c r="L4813" s="1">
        <v>222151</v>
      </c>
      <c r="M4813" s="3">
        <v>42530</v>
      </c>
      <c r="N4813" s="1" t="s">
        <v>89</v>
      </c>
      <c r="O4813" s="1">
        <v>116434</v>
      </c>
      <c r="P4813" s="1">
        <v>500</v>
      </c>
      <c r="Q4813" s="1">
        <v>6.65</v>
      </c>
      <c r="R4813" s="1337">
        <v>3325</v>
      </c>
      <c r="S4813" s="1">
        <v>-127.72</v>
      </c>
      <c r="T4813" s="1">
        <v>6.1109999999999998</v>
      </c>
      <c r="U4813" s="1337">
        <v>3055.5</v>
      </c>
      <c r="V4813" s="1">
        <v>4.2500000000000003E-2</v>
      </c>
      <c r="W4813" s="1336">
        <v>21.25</v>
      </c>
      <c r="X4813" s="1">
        <v>13</v>
      </c>
      <c r="Y4813" s="1">
        <v>135</v>
      </c>
      <c r="Z4813" s="1" t="s">
        <v>436</v>
      </c>
      <c r="AA4813" s="1">
        <v>501</v>
      </c>
      <c r="AB4813" s="1336">
        <v>269.5</v>
      </c>
    </row>
    <row r="4814" spans="1:28">
      <c r="A4814" s="1336" t="s">
        <v>2548</v>
      </c>
      <c r="B4814" s="2" t="s">
        <v>2553</v>
      </c>
      <c r="C4814" s="1" t="s">
        <v>2554</v>
      </c>
      <c r="D4814" s="1" t="s">
        <v>116</v>
      </c>
      <c r="E4814" s="1">
        <v>130339</v>
      </c>
      <c r="F4814" s="1336" t="s">
        <v>258</v>
      </c>
      <c r="G4814" s="1" t="s">
        <v>32</v>
      </c>
      <c r="H4814" s="1">
        <v>421129</v>
      </c>
      <c r="I4814" s="3">
        <v>42546</v>
      </c>
      <c r="J4814" s="3">
        <v>42527</v>
      </c>
      <c r="K4814" s="3">
        <v>42546</v>
      </c>
      <c r="L4814" s="1">
        <v>223199</v>
      </c>
      <c r="M4814" s="3">
        <v>42545</v>
      </c>
      <c r="N4814" s="1" t="s">
        <v>89</v>
      </c>
      <c r="O4814" s="1">
        <v>116856</v>
      </c>
      <c r="P4814" s="1">
        <v>3000</v>
      </c>
      <c r="Q4814" s="1">
        <v>6.65</v>
      </c>
      <c r="R4814" s="1337">
        <v>19950</v>
      </c>
      <c r="S4814" s="1">
        <v>-766.29</v>
      </c>
      <c r="T4814" s="1">
        <v>6.1109999999999998</v>
      </c>
      <c r="U4814" s="1337">
        <v>18333</v>
      </c>
      <c r="V4814" s="1">
        <v>4.2500000000000003E-2</v>
      </c>
      <c r="W4814" s="1336">
        <v>127.5</v>
      </c>
      <c r="X4814" s="1">
        <v>13</v>
      </c>
      <c r="Y4814" s="1">
        <v>135</v>
      </c>
      <c r="Z4814" s="1" t="s">
        <v>259</v>
      </c>
      <c r="AA4814" s="1">
        <v>501</v>
      </c>
      <c r="AB4814" s="1337">
        <v>1617</v>
      </c>
    </row>
    <row r="4815" spans="1:28">
      <c r="A4815" s="1336" t="s">
        <v>2548</v>
      </c>
      <c r="B4815" s="2" t="s">
        <v>2553</v>
      </c>
      <c r="C4815" s="1" t="s">
        <v>2554</v>
      </c>
      <c r="D4815" s="1" t="s">
        <v>116</v>
      </c>
      <c r="E4815" s="1">
        <v>130363</v>
      </c>
      <c r="F4815" s="1336" t="s">
        <v>2555</v>
      </c>
      <c r="G4815" s="1" t="s">
        <v>32</v>
      </c>
      <c r="H4815" s="1">
        <v>421221</v>
      </c>
      <c r="I4815" s="3">
        <v>42548</v>
      </c>
      <c r="J4815" s="3">
        <v>42514</v>
      </c>
      <c r="K4815" s="3">
        <v>42536</v>
      </c>
      <c r="L4815" s="1">
        <v>223276</v>
      </c>
      <c r="M4815" s="3">
        <v>42548</v>
      </c>
      <c r="N4815" s="1" t="s">
        <v>89</v>
      </c>
      <c r="O4815" s="1">
        <v>116381</v>
      </c>
      <c r="P4815" s="1">
        <v>1000</v>
      </c>
      <c r="Q4815" s="1">
        <v>6.41</v>
      </c>
      <c r="R4815" s="1337">
        <v>6410</v>
      </c>
      <c r="S4815" s="1">
        <v>-495.43</v>
      </c>
      <c r="T4815" s="1">
        <v>6.1109999999999998</v>
      </c>
      <c r="U4815" s="1337">
        <v>6111</v>
      </c>
      <c r="V4815" s="1">
        <v>4.2500000000000003E-2</v>
      </c>
      <c r="W4815" s="1336">
        <v>42.5</v>
      </c>
      <c r="X4815" s="1">
        <v>13</v>
      </c>
      <c r="Y4815" s="1">
        <v>135</v>
      </c>
      <c r="Z4815" s="1" t="s">
        <v>90</v>
      </c>
      <c r="AA4815" s="1">
        <v>501</v>
      </c>
      <c r="AB4815" s="1336">
        <v>299</v>
      </c>
    </row>
    <row r="4816" spans="1:28">
      <c r="A4816" s="1336" t="s">
        <v>2548</v>
      </c>
      <c r="B4816" s="2" t="s">
        <v>2553</v>
      </c>
      <c r="C4816" s="1" t="s">
        <v>2554</v>
      </c>
      <c r="D4816" s="1" t="s">
        <v>116</v>
      </c>
      <c r="E4816" s="1">
        <v>130364</v>
      </c>
      <c r="F4816" s="1336" t="s">
        <v>2556</v>
      </c>
      <c r="G4816" s="1" t="s">
        <v>32</v>
      </c>
      <c r="H4816" s="1">
        <v>421222</v>
      </c>
      <c r="I4816" s="3">
        <v>42548</v>
      </c>
      <c r="J4816" s="3">
        <v>42514</v>
      </c>
      <c r="K4816" s="3">
        <v>42546</v>
      </c>
      <c r="L4816" s="1">
        <v>223277</v>
      </c>
      <c r="M4816" s="3">
        <v>42548</v>
      </c>
      <c r="N4816" s="1" t="s">
        <v>89</v>
      </c>
      <c r="O4816" s="1">
        <v>116383</v>
      </c>
      <c r="P4816" s="1">
        <v>3000</v>
      </c>
      <c r="Q4816" s="1">
        <v>6.41</v>
      </c>
      <c r="R4816" s="1337">
        <v>19230</v>
      </c>
      <c r="S4816" s="4">
        <v>-1486.29</v>
      </c>
      <c r="T4816" s="1">
        <v>6.1109999999999998</v>
      </c>
      <c r="U4816" s="1337">
        <v>18333</v>
      </c>
      <c r="V4816" s="1">
        <v>4.2500000000000003E-2</v>
      </c>
      <c r="W4816" s="1336">
        <v>127.5</v>
      </c>
      <c r="X4816" s="1">
        <v>13</v>
      </c>
      <c r="Y4816" s="1">
        <v>135</v>
      </c>
      <c r="Z4816" s="1" t="s">
        <v>90</v>
      </c>
      <c r="AA4816" s="1">
        <v>501</v>
      </c>
      <c r="AB4816" s="1336">
        <v>897</v>
      </c>
    </row>
    <row r="4817" spans="1:28">
      <c r="A4817" s="1336" t="s">
        <v>2548</v>
      </c>
      <c r="B4817" s="2" t="s">
        <v>2557</v>
      </c>
      <c r="C4817" s="1" t="s">
        <v>2558</v>
      </c>
      <c r="D4817" s="1" t="s">
        <v>65</v>
      </c>
      <c r="E4817" s="1">
        <v>130001</v>
      </c>
      <c r="F4817" s="1336" t="s">
        <v>132</v>
      </c>
      <c r="G4817" s="1" t="s">
        <v>32</v>
      </c>
      <c r="H4817" s="1">
        <v>421301</v>
      </c>
      <c r="I4817" s="3">
        <v>42549</v>
      </c>
      <c r="J4817" s="3">
        <v>42548</v>
      </c>
      <c r="K4817" s="3">
        <v>42548</v>
      </c>
      <c r="N4817" s="1" t="s">
        <v>89</v>
      </c>
      <c r="O4817" s="1">
        <v>117485</v>
      </c>
      <c r="P4817" s="1">
        <v>1000</v>
      </c>
      <c r="Q4817" s="1">
        <v>6.75</v>
      </c>
      <c r="R4817" s="1337">
        <v>6750</v>
      </c>
      <c r="S4817" s="1">
        <v>-155.43</v>
      </c>
      <c r="T4817" s="1">
        <v>6.1109999999999998</v>
      </c>
      <c r="U4817" s="1337">
        <v>6111</v>
      </c>
      <c r="V4817" s="1">
        <v>4.2500000000000003E-2</v>
      </c>
      <c r="W4817" s="1336">
        <v>42.5</v>
      </c>
      <c r="X4817" s="1">
        <v>13</v>
      </c>
      <c r="Y4817" s="1">
        <v>130</v>
      </c>
      <c r="AA4817" s="1">
        <v>501</v>
      </c>
      <c r="AB4817" s="1336">
        <v>639</v>
      </c>
    </row>
    <row r="4818" spans="1:28">
      <c r="A4818" s="1336" t="s">
        <v>2548</v>
      </c>
      <c r="B4818" s="2" t="s">
        <v>2559</v>
      </c>
      <c r="C4818" s="1" t="s">
        <v>2558</v>
      </c>
      <c r="D4818" s="1" t="s">
        <v>131</v>
      </c>
      <c r="E4818" s="1">
        <v>130339</v>
      </c>
      <c r="F4818" s="1336" t="s">
        <v>258</v>
      </c>
      <c r="G4818" s="1" t="s">
        <v>32</v>
      </c>
      <c r="H4818" s="1">
        <v>420649</v>
      </c>
      <c r="I4818" s="3">
        <v>42543</v>
      </c>
      <c r="J4818" s="3">
        <v>42527</v>
      </c>
      <c r="K4818" s="3">
        <v>42546</v>
      </c>
      <c r="L4818" s="1">
        <v>222966</v>
      </c>
      <c r="M4818" s="3">
        <v>42542</v>
      </c>
      <c r="N4818" s="1" t="s">
        <v>89</v>
      </c>
      <c r="O4818" s="1">
        <v>116856</v>
      </c>
      <c r="P4818" s="1">
        <v>3000</v>
      </c>
      <c r="Q4818" s="1">
        <v>6.65</v>
      </c>
      <c r="R4818" s="1337">
        <v>19950</v>
      </c>
      <c r="S4818" s="1">
        <v>-766.29</v>
      </c>
      <c r="T4818" s="1">
        <v>6.1109999999999998</v>
      </c>
      <c r="U4818" s="1337">
        <v>18333</v>
      </c>
      <c r="V4818" s="1">
        <v>4.2500000000000003E-2</v>
      </c>
      <c r="W4818" s="1336">
        <v>127.5</v>
      </c>
      <c r="X4818" s="1">
        <v>13</v>
      </c>
      <c r="Y4818" s="1">
        <v>135</v>
      </c>
      <c r="Z4818" s="1" t="s">
        <v>259</v>
      </c>
      <c r="AA4818" s="1">
        <v>501</v>
      </c>
      <c r="AB4818" s="1337">
        <v>1617</v>
      </c>
    </row>
    <row r="4819" spans="1:28">
      <c r="A4819" s="1336" t="s">
        <v>2548</v>
      </c>
      <c r="B4819" s="2" t="s">
        <v>2560</v>
      </c>
      <c r="C4819" s="1" t="s">
        <v>2561</v>
      </c>
      <c r="D4819" s="1" t="s">
        <v>467</v>
      </c>
      <c r="E4819" s="1">
        <v>140083</v>
      </c>
      <c r="F4819" s="1336" t="s">
        <v>117</v>
      </c>
      <c r="G4819" s="1" t="s">
        <v>32</v>
      </c>
      <c r="H4819" s="1">
        <v>418779</v>
      </c>
      <c r="I4819" s="3">
        <v>42528</v>
      </c>
      <c r="J4819" s="3">
        <v>42493</v>
      </c>
      <c r="K4819" s="3">
        <v>42536</v>
      </c>
      <c r="L4819" s="1">
        <v>221954</v>
      </c>
      <c r="M4819" s="3">
        <v>42528</v>
      </c>
      <c r="N4819" s="1" t="s">
        <v>89</v>
      </c>
      <c r="O4819" s="1">
        <v>115703</v>
      </c>
      <c r="P4819" s="1">
        <v>1500</v>
      </c>
      <c r="Q4819" s="1">
        <v>62.84</v>
      </c>
      <c r="R4819" s="1337">
        <v>94260</v>
      </c>
      <c r="S4819" s="4">
        <v>10993.13</v>
      </c>
      <c r="T4819" s="1">
        <v>49.125</v>
      </c>
      <c r="U4819" s="1337">
        <v>73687.5</v>
      </c>
      <c r="V4819" s="1">
        <v>0.49940000000000001</v>
      </c>
      <c r="W4819" s="1336">
        <v>749.14499999999998</v>
      </c>
      <c r="X4819" s="1">
        <v>13</v>
      </c>
      <c r="Y4819" s="1">
        <v>141</v>
      </c>
      <c r="AA4819" s="1">
        <v>501</v>
      </c>
      <c r="AB4819" s="1337">
        <v>20572.5</v>
      </c>
    </row>
    <row r="4820" spans="1:28">
      <c r="A4820" s="1336" t="s">
        <v>2548</v>
      </c>
      <c r="B4820" s="2" t="s">
        <v>2562</v>
      </c>
      <c r="C4820" s="1" t="s">
        <v>2563</v>
      </c>
      <c r="D4820" s="1" t="s">
        <v>131</v>
      </c>
      <c r="E4820" s="1">
        <v>140083</v>
      </c>
      <c r="F4820" s="1336" t="s">
        <v>117</v>
      </c>
      <c r="G4820" s="1" t="s">
        <v>32</v>
      </c>
      <c r="H4820" s="1">
        <v>418870</v>
      </c>
      <c r="I4820" s="3">
        <v>42529</v>
      </c>
      <c r="J4820" s="3">
        <v>42493</v>
      </c>
      <c r="K4820" s="3">
        <v>42536</v>
      </c>
      <c r="L4820" s="1">
        <v>221996</v>
      </c>
      <c r="M4820" s="3">
        <v>42528</v>
      </c>
      <c r="N4820" s="1" t="s">
        <v>89</v>
      </c>
      <c r="O4820" s="1">
        <v>115703</v>
      </c>
      <c r="P4820" s="1">
        <v>3000</v>
      </c>
      <c r="Q4820" s="1">
        <v>10.220000000000001</v>
      </c>
      <c r="R4820" s="1337">
        <v>30660</v>
      </c>
      <c r="S4820" s="4">
        <v>2556.9</v>
      </c>
      <c r="T4820" s="1">
        <v>8.2899999999999991</v>
      </c>
      <c r="U4820" s="1337">
        <v>24870</v>
      </c>
      <c r="V4820" s="1">
        <v>6.7699999999999996E-2</v>
      </c>
      <c r="W4820" s="1336">
        <v>203.13</v>
      </c>
      <c r="X4820" s="1">
        <v>13</v>
      </c>
      <c r="Y4820" s="1">
        <v>141</v>
      </c>
      <c r="AA4820" s="1">
        <v>501</v>
      </c>
      <c r="AB4820" s="1337">
        <v>5790</v>
      </c>
    </row>
    <row r="4821" spans="1:28">
      <c r="A4821" s="1336" t="s">
        <v>2548</v>
      </c>
      <c r="B4821" s="2" t="s">
        <v>2564</v>
      </c>
      <c r="C4821" s="1" t="s">
        <v>2565</v>
      </c>
      <c r="D4821" s="1" t="s">
        <v>116</v>
      </c>
      <c r="E4821" s="1">
        <v>130145</v>
      </c>
      <c r="F4821" s="1336" t="s">
        <v>435</v>
      </c>
      <c r="G4821" s="1" t="s">
        <v>32</v>
      </c>
      <c r="H4821" s="1">
        <v>418164</v>
      </c>
      <c r="I4821" s="3">
        <v>42523</v>
      </c>
      <c r="J4821" s="3">
        <v>42520</v>
      </c>
      <c r="K4821" s="3">
        <v>42524</v>
      </c>
      <c r="L4821" s="1">
        <v>221557</v>
      </c>
      <c r="M4821" s="3">
        <v>42523</v>
      </c>
      <c r="N4821" s="1" t="s">
        <v>89</v>
      </c>
      <c r="O4821" s="1">
        <v>116605</v>
      </c>
      <c r="P4821" s="1">
        <v>400</v>
      </c>
      <c r="Q4821" s="1">
        <v>9.81</v>
      </c>
      <c r="R4821" s="1337">
        <v>3924</v>
      </c>
      <c r="S4821" s="1">
        <v>176.92</v>
      </c>
      <c r="T4821" s="1">
        <v>8.2899999999999991</v>
      </c>
      <c r="U4821" s="1337">
        <v>3316</v>
      </c>
      <c r="V4821" s="1">
        <v>6.7699999999999996E-2</v>
      </c>
      <c r="W4821" s="1336">
        <v>27.084</v>
      </c>
      <c r="X4821" s="1">
        <v>13</v>
      </c>
      <c r="Y4821" s="1">
        <v>135</v>
      </c>
      <c r="Z4821" s="1" t="s">
        <v>436</v>
      </c>
      <c r="AA4821" s="1">
        <v>501</v>
      </c>
      <c r="AB4821" s="1336">
        <v>608</v>
      </c>
    </row>
    <row r="4822" spans="1:28">
      <c r="A4822" s="1336" t="s">
        <v>2548</v>
      </c>
      <c r="B4822" s="2" t="s">
        <v>2564</v>
      </c>
      <c r="C4822" s="1" t="s">
        <v>2565</v>
      </c>
      <c r="D4822" s="1" t="s">
        <v>116</v>
      </c>
      <c r="E4822" s="1">
        <v>130145</v>
      </c>
      <c r="F4822" s="1336" t="s">
        <v>435</v>
      </c>
      <c r="G4822" s="1" t="s">
        <v>32</v>
      </c>
      <c r="H4822" s="1">
        <v>420949</v>
      </c>
      <c r="I4822" s="3">
        <v>42545</v>
      </c>
      <c r="J4822" s="3">
        <v>42520</v>
      </c>
      <c r="K4822" s="3">
        <v>42549</v>
      </c>
      <c r="L4822" s="1">
        <v>223147</v>
      </c>
      <c r="M4822" s="3">
        <v>42545</v>
      </c>
      <c r="N4822" s="1" t="s">
        <v>89</v>
      </c>
      <c r="O4822" s="1">
        <v>116605</v>
      </c>
      <c r="P4822" s="1">
        <v>2300</v>
      </c>
      <c r="Q4822" s="1">
        <v>9.81</v>
      </c>
      <c r="R4822" s="1337">
        <v>22563</v>
      </c>
      <c r="S4822" s="4">
        <v>1017.29</v>
      </c>
      <c r="T4822" s="1">
        <v>8.2899999999999991</v>
      </c>
      <c r="U4822" s="1337">
        <v>19067</v>
      </c>
      <c r="V4822" s="1">
        <v>6.7699999999999996E-2</v>
      </c>
      <c r="W4822" s="1336">
        <v>155.733</v>
      </c>
      <c r="X4822" s="1">
        <v>13</v>
      </c>
      <c r="Y4822" s="1">
        <v>135</v>
      </c>
      <c r="Z4822" s="1" t="s">
        <v>436</v>
      </c>
      <c r="AA4822" s="1">
        <v>501</v>
      </c>
      <c r="AB4822" s="1337">
        <v>3496</v>
      </c>
    </row>
    <row r="4823" spans="1:28">
      <c r="A4823" s="1336" t="s">
        <v>2548</v>
      </c>
      <c r="B4823" s="2" t="s">
        <v>2564</v>
      </c>
      <c r="C4823" s="1" t="s">
        <v>2565</v>
      </c>
      <c r="D4823" s="1" t="s">
        <v>116</v>
      </c>
      <c r="E4823" s="1">
        <v>130118</v>
      </c>
      <c r="F4823" s="1336" t="s">
        <v>697</v>
      </c>
      <c r="G4823" s="1" t="s">
        <v>32</v>
      </c>
      <c r="H4823" s="1">
        <v>420959</v>
      </c>
      <c r="I4823" s="3">
        <v>42545</v>
      </c>
      <c r="J4823" s="3">
        <v>42530</v>
      </c>
      <c r="K4823" s="3">
        <v>42546</v>
      </c>
      <c r="L4823" s="1">
        <v>223146</v>
      </c>
      <c r="M4823" s="3">
        <v>42545</v>
      </c>
      <c r="N4823" s="1" t="s">
        <v>89</v>
      </c>
      <c r="O4823" s="1">
        <v>117081</v>
      </c>
      <c r="P4823" s="1">
        <v>500</v>
      </c>
      <c r="Q4823" s="1">
        <v>9.81</v>
      </c>
      <c r="R4823" s="1337">
        <v>4905</v>
      </c>
      <c r="S4823" s="1">
        <v>221.15</v>
      </c>
      <c r="T4823" s="1">
        <v>8.2899999999999991</v>
      </c>
      <c r="U4823" s="1337">
        <v>4145</v>
      </c>
      <c r="V4823" s="1">
        <v>6.7699999999999996E-2</v>
      </c>
      <c r="W4823" s="1336">
        <v>33.854999999999997</v>
      </c>
      <c r="X4823" s="1">
        <v>13</v>
      </c>
      <c r="Y4823" s="1">
        <v>135</v>
      </c>
      <c r="Z4823" s="1" t="s">
        <v>436</v>
      </c>
      <c r="AA4823" s="1">
        <v>501</v>
      </c>
      <c r="AB4823" s="1336">
        <v>760</v>
      </c>
    </row>
    <row r="4824" spans="1:28">
      <c r="A4824" s="1336" t="s">
        <v>2548</v>
      </c>
      <c r="B4824" s="2" t="s">
        <v>2564</v>
      </c>
      <c r="C4824" s="1" t="s">
        <v>2565</v>
      </c>
      <c r="D4824" s="1" t="s">
        <v>116</v>
      </c>
      <c r="E4824" s="1">
        <v>130001</v>
      </c>
      <c r="F4824" s="1336" t="s">
        <v>132</v>
      </c>
      <c r="G4824" s="1" t="s">
        <v>32</v>
      </c>
      <c r="H4824" s="1">
        <v>421346</v>
      </c>
      <c r="I4824" s="3">
        <v>42549</v>
      </c>
      <c r="J4824" s="3">
        <v>42535</v>
      </c>
      <c r="K4824" s="3">
        <v>42565</v>
      </c>
      <c r="N4824" s="1" t="s">
        <v>89</v>
      </c>
      <c r="O4824" s="1">
        <v>117197</v>
      </c>
      <c r="P4824" s="1">
        <v>2500</v>
      </c>
      <c r="Q4824" s="1">
        <v>9.9499999999999993</v>
      </c>
      <c r="R4824" s="1337">
        <v>24875</v>
      </c>
      <c r="S4824" s="4">
        <v>1455.75</v>
      </c>
      <c r="T4824" s="1">
        <v>8.2899999999999991</v>
      </c>
      <c r="U4824" s="1337">
        <v>20725</v>
      </c>
      <c r="V4824" s="1">
        <v>6.7699999999999996E-2</v>
      </c>
      <c r="W4824" s="1336">
        <v>169.27500000000001</v>
      </c>
      <c r="X4824" s="1">
        <v>13</v>
      </c>
      <c r="Y4824" s="1">
        <v>130</v>
      </c>
      <c r="AA4824" s="1">
        <v>501</v>
      </c>
      <c r="AB4824" s="1337">
        <v>4150</v>
      </c>
    </row>
    <row r="4825" spans="1:28">
      <c r="A4825" s="1336" t="s">
        <v>2548</v>
      </c>
      <c r="B4825" s="2" t="s">
        <v>2564</v>
      </c>
      <c r="C4825" s="1" t="s">
        <v>2565</v>
      </c>
      <c r="D4825" s="1" t="s">
        <v>116</v>
      </c>
      <c r="E4825" s="1">
        <v>130145</v>
      </c>
      <c r="F4825" s="1336" t="s">
        <v>435</v>
      </c>
      <c r="G4825" s="1" t="s">
        <v>32</v>
      </c>
      <c r="H4825" s="1">
        <v>421366</v>
      </c>
      <c r="I4825" s="3">
        <v>42549</v>
      </c>
      <c r="J4825" s="3">
        <v>42520</v>
      </c>
      <c r="K4825" s="3">
        <v>42549</v>
      </c>
      <c r="L4825" s="1">
        <v>223323</v>
      </c>
      <c r="M4825" s="3">
        <v>42549</v>
      </c>
      <c r="N4825" s="1" t="s">
        <v>89</v>
      </c>
      <c r="O4825" s="1">
        <v>116605</v>
      </c>
      <c r="P4825" s="1">
        <v>1300</v>
      </c>
      <c r="Q4825" s="1">
        <v>9.81</v>
      </c>
      <c r="R4825" s="1337">
        <v>12753</v>
      </c>
      <c r="S4825" s="1">
        <v>574.99</v>
      </c>
      <c r="T4825" s="1">
        <v>8.2899999999999991</v>
      </c>
      <c r="U4825" s="1337">
        <v>10777</v>
      </c>
      <c r="V4825" s="1">
        <v>6.7699999999999996E-2</v>
      </c>
      <c r="W4825" s="1336">
        <v>88.022999999999996</v>
      </c>
      <c r="X4825" s="1">
        <v>13</v>
      </c>
      <c r="Y4825" s="1">
        <v>135</v>
      </c>
      <c r="Z4825" s="1" t="s">
        <v>436</v>
      </c>
      <c r="AA4825" s="1">
        <v>501</v>
      </c>
      <c r="AB4825" s="1337">
        <v>1976</v>
      </c>
    </row>
    <row r="4826" spans="1:28">
      <c r="A4826" s="1336" t="s">
        <v>2548</v>
      </c>
      <c r="B4826" s="2" t="s">
        <v>2566</v>
      </c>
      <c r="C4826" s="1" t="s">
        <v>2567</v>
      </c>
      <c r="D4826" s="1" t="s">
        <v>76</v>
      </c>
      <c r="E4826" s="1">
        <v>130363</v>
      </c>
      <c r="F4826" s="1336" t="s">
        <v>2555</v>
      </c>
      <c r="G4826" s="1" t="s">
        <v>32</v>
      </c>
      <c r="H4826" s="1">
        <v>419062</v>
      </c>
      <c r="I4826" s="3">
        <v>42530</v>
      </c>
      <c r="J4826" s="3">
        <v>42514</v>
      </c>
      <c r="K4826" s="3">
        <v>42536</v>
      </c>
      <c r="L4826" s="1">
        <v>222158</v>
      </c>
      <c r="M4826" s="3">
        <v>42530</v>
      </c>
      <c r="N4826" s="1" t="s">
        <v>89</v>
      </c>
      <c r="O4826" s="1">
        <v>116381</v>
      </c>
      <c r="P4826" s="1">
        <v>1500</v>
      </c>
      <c r="Q4826" s="1">
        <v>9.4499999999999993</v>
      </c>
      <c r="R4826" s="1337">
        <v>14175</v>
      </c>
      <c r="S4826" s="1">
        <v>123.45</v>
      </c>
      <c r="T4826" s="1">
        <v>8.2899999999999991</v>
      </c>
      <c r="U4826" s="1337">
        <v>12435</v>
      </c>
      <c r="V4826" s="1">
        <v>6.7699999999999996E-2</v>
      </c>
      <c r="W4826" s="1336">
        <v>101.565</v>
      </c>
      <c r="X4826" s="1">
        <v>13</v>
      </c>
      <c r="Y4826" s="1">
        <v>135</v>
      </c>
      <c r="Z4826" s="1" t="s">
        <v>90</v>
      </c>
      <c r="AA4826" s="1">
        <v>501</v>
      </c>
      <c r="AB4826" s="1337">
        <v>1740</v>
      </c>
    </row>
    <row r="4827" spans="1:28">
      <c r="A4827" s="1336" t="s">
        <v>2548</v>
      </c>
      <c r="B4827" s="2" t="s">
        <v>2566</v>
      </c>
      <c r="C4827" s="1" t="s">
        <v>2567</v>
      </c>
      <c r="D4827" s="1" t="s">
        <v>76</v>
      </c>
      <c r="E4827" s="1">
        <v>130363</v>
      </c>
      <c r="F4827" s="1336" t="s">
        <v>2555</v>
      </c>
      <c r="G4827" s="1" t="s">
        <v>32</v>
      </c>
      <c r="H4827" s="1">
        <v>420578</v>
      </c>
      <c r="I4827" s="3">
        <v>42543</v>
      </c>
      <c r="J4827" s="3">
        <v>42514</v>
      </c>
      <c r="K4827" s="3">
        <v>42536</v>
      </c>
      <c r="L4827" s="1">
        <v>222990</v>
      </c>
      <c r="M4827" s="3">
        <v>42543</v>
      </c>
      <c r="N4827" s="1" t="s">
        <v>89</v>
      </c>
      <c r="O4827" s="1">
        <v>116381</v>
      </c>
      <c r="P4827" s="1">
        <v>1500</v>
      </c>
      <c r="Q4827" s="1">
        <v>9.4499999999999993</v>
      </c>
      <c r="R4827" s="1337">
        <v>14175</v>
      </c>
      <c r="S4827" s="1">
        <v>123.45</v>
      </c>
      <c r="T4827" s="1">
        <v>8.2899999999999991</v>
      </c>
      <c r="U4827" s="1337">
        <v>12435</v>
      </c>
      <c r="V4827" s="1">
        <v>6.7699999999999996E-2</v>
      </c>
      <c r="W4827" s="1336">
        <v>101.565</v>
      </c>
      <c r="X4827" s="1">
        <v>13</v>
      </c>
      <c r="Y4827" s="1">
        <v>135</v>
      </c>
      <c r="Z4827" s="1" t="s">
        <v>90</v>
      </c>
      <c r="AA4827" s="1">
        <v>501</v>
      </c>
      <c r="AB4827" s="1337">
        <v>1740</v>
      </c>
    </row>
    <row r="4828" spans="1:28">
      <c r="A4828" s="1336" t="s">
        <v>2548</v>
      </c>
      <c r="B4828" s="2" t="s">
        <v>2566</v>
      </c>
      <c r="C4828" s="1" t="s">
        <v>2567</v>
      </c>
      <c r="D4828" s="1" t="s">
        <v>76</v>
      </c>
      <c r="E4828" s="1">
        <v>130359</v>
      </c>
      <c r="F4828" s="1336" t="s">
        <v>675</v>
      </c>
      <c r="G4828" s="1" t="s">
        <v>32</v>
      </c>
      <c r="H4828" s="1">
        <v>420603</v>
      </c>
      <c r="I4828" s="3">
        <v>42543</v>
      </c>
      <c r="J4828" s="3">
        <v>42527</v>
      </c>
      <c r="K4828" s="3">
        <v>42546</v>
      </c>
      <c r="L4828" s="1">
        <v>222989</v>
      </c>
      <c r="M4828" s="3">
        <v>42543</v>
      </c>
      <c r="N4828" s="1" t="s">
        <v>89</v>
      </c>
      <c r="O4828" s="1">
        <v>116846</v>
      </c>
      <c r="P4828" s="1">
        <v>2500</v>
      </c>
      <c r="Q4828" s="1">
        <v>9.81</v>
      </c>
      <c r="R4828" s="1337">
        <v>24525</v>
      </c>
      <c r="S4828" s="4">
        <v>1105.75</v>
      </c>
      <c r="T4828" s="1">
        <v>8.2899999999999991</v>
      </c>
      <c r="U4828" s="1337">
        <v>20725</v>
      </c>
      <c r="V4828" s="1">
        <v>6.7699999999999996E-2</v>
      </c>
      <c r="W4828" s="1336">
        <v>169.27500000000001</v>
      </c>
      <c r="X4828" s="1">
        <v>13</v>
      </c>
      <c r="Y4828" s="1">
        <v>135</v>
      </c>
      <c r="Z4828" s="1" t="s">
        <v>436</v>
      </c>
      <c r="AA4828" s="1">
        <v>501</v>
      </c>
      <c r="AB4828" s="1337">
        <v>3800</v>
      </c>
    </row>
    <row r="4829" spans="1:28">
      <c r="A4829" s="1336" t="s">
        <v>2548</v>
      </c>
      <c r="B4829" s="2" t="s">
        <v>2568</v>
      </c>
      <c r="C4829" s="1" t="s">
        <v>2569</v>
      </c>
      <c r="D4829" s="1" t="s">
        <v>65</v>
      </c>
      <c r="E4829" s="1">
        <v>130322</v>
      </c>
      <c r="F4829" s="1336" t="s">
        <v>142</v>
      </c>
      <c r="G4829" s="1" t="s">
        <v>32</v>
      </c>
      <c r="H4829" s="1">
        <v>419819</v>
      </c>
      <c r="I4829" s="3">
        <v>42536</v>
      </c>
      <c r="J4829" s="3">
        <v>42536</v>
      </c>
      <c r="K4829" s="3">
        <v>42536</v>
      </c>
      <c r="L4829" s="1">
        <v>222590</v>
      </c>
      <c r="M4829" s="3">
        <v>42536</v>
      </c>
      <c r="N4829" s="1" t="s">
        <v>89</v>
      </c>
      <c r="O4829" s="1">
        <v>117235</v>
      </c>
      <c r="P4829" s="1">
        <v>1000</v>
      </c>
      <c r="Q4829" s="1">
        <v>9.4499999999999993</v>
      </c>
      <c r="R4829" s="1337">
        <v>9450</v>
      </c>
      <c r="S4829" s="1">
        <v>82.3</v>
      </c>
      <c r="T4829" s="1">
        <v>8.2899999999999991</v>
      </c>
      <c r="U4829" s="1337">
        <v>8290</v>
      </c>
      <c r="V4829" s="1">
        <v>6.7699999999999996E-2</v>
      </c>
      <c r="W4829" s="1336">
        <v>67.709999999999994</v>
      </c>
      <c r="X4829" s="1">
        <v>13</v>
      </c>
      <c r="Y4829" s="1">
        <v>135</v>
      </c>
      <c r="Z4829" s="1" t="s">
        <v>143</v>
      </c>
      <c r="AA4829" s="1">
        <v>501</v>
      </c>
      <c r="AB4829" s="1337">
        <v>1160</v>
      </c>
    </row>
    <row r="4830" spans="1:28">
      <c r="A4830" s="1336" t="s">
        <v>2548</v>
      </c>
      <c r="B4830" s="2" t="s">
        <v>2568</v>
      </c>
      <c r="C4830" s="1" t="s">
        <v>2569</v>
      </c>
      <c r="D4830" s="1" t="s">
        <v>65</v>
      </c>
      <c r="E4830" s="1">
        <v>130322</v>
      </c>
      <c r="F4830" s="1336" t="s">
        <v>142</v>
      </c>
      <c r="G4830" s="1" t="s">
        <v>32</v>
      </c>
      <c r="H4830" s="1">
        <v>420927</v>
      </c>
      <c r="I4830" s="3">
        <v>42544</v>
      </c>
      <c r="J4830" s="3">
        <v>42543</v>
      </c>
      <c r="K4830" s="3">
        <v>42543</v>
      </c>
      <c r="L4830" s="1">
        <v>223047</v>
      </c>
      <c r="M4830" s="3">
        <v>42543</v>
      </c>
      <c r="N4830" s="1" t="s">
        <v>89</v>
      </c>
      <c r="O4830" s="1">
        <v>117405</v>
      </c>
      <c r="P4830" s="1">
        <v>1000</v>
      </c>
      <c r="Q4830" s="1">
        <v>9.4499999999999993</v>
      </c>
      <c r="R4830" s="1337">
        <v>9450</v>
      </c>
      <c r="S4830" s="1">
        <v>82.3</v>
      </c>
      <c r="T4830" s="1">
        <v>8.2899999999999991</v>
      </c>
      <c r="U4830" s="1337">
        <v>8290</v>
      </c>
      <c r="V4830" s="1">
        <v>6.7699999999999996E-2</v>
      </c>
      <c r="W4830" s="1336">
        <v>67.709999999999994</v>
      </c>
      <c r="X4830" s="1">
        <v>13</v>
      </c>
      <c r="Y4830" s="1">
        <v>135</v>
      </c>
      <c r="Z4830" s="1" t="s">
        <v>143</v>
      </c>
      <c r="AA4830" s="1">
        <v>501</v>
      </c>
      <c r="AB4830" s="1337">
        <v>1160</v>
      </c>
    </row>
    <row r="4831" spans="1:28">
      <c r="A4831" s="1336" t="s">
        <v>2548</v>
      </c>
      <c r="B4831" s="2" t="s">
        <v>2568</v>
      </c>
      <c r="C4831" s="1" t="s">
        <v>2569</v>
      </c>
      <c r="D4831" s="1" t="s">
        <v>65</v>
      </c>
      <c r="E4831" s="1">
        <v>130001</v>
      </c>
      <c r="F4831" s="1336" t="s">
        <v>132</v>
      </c>
      <c r="G4831" s="1" t="s">
        <v>32</v>
      </c>
      <c r="H4831" s="1">
        <v>421301</v>
      </c>
      <c r="I4831" s="3">
        <v>42549</v>
      </c>
      <c r="J4831" s="3">
        <v>42548</v>
      </c>
      <c r="K4831" s="3">
        <v>42548</v>
      </c>
      <c r="N4831" s="1" t="s">
        <v>89</v>
      </c>
      <c r="O4831" s="1">
        <v>117485</v>
      </c>
      <c r="P4831" s="1">
        <v>1000</v>
      </c>
      <c r="Q4831" s="1">
        <v>9.9499999999999993</v>
      </c>
      <c r="R4831" s="1337">
        <v>9950</v>
      </c>
      <c r="S4831" s="1">
        <v>582.29999999999995</v>
      </c>
      <c r="T4831" s="1">
        <v>8.2899999999999991</v>
      </c>
      <c r="U4831" s="1337">
        <v>8290</v>
      </c>
      <c r="V4831" s="1">
        <v>6.7699999999999996E-2</v>
      </c>
      <c r="W4831" s="1336">
        <v>67.709999999999994</v>
      </c>
      <c r="X4831" s="1">
        <v>13</v>
      </c>
      <c r="Y4831" s="1">
        <v>130</v>
      </c>
      <c r="AA4831" s="1">
        <v>501</v>
      </c>
      <c r="AB4831" s="1337">
        <v>1660</v>
      </c>
    </row>
    <row r="4832" spans="1:28">
      <c r="A4832" s="1336" t="s">
        <v>2548</v>
      </c>
      <c r="B4832" s="2" t="s">
        <v>2570</v>
      </c>
      <c r="C4832" s="1" t="s">
        <v>2567</v>
      </c>
      <c r="D4832" s="1" t="s">
        <v>129</v>
      </c>
      <c r="E4832" s="1">
        <v>130339</v>
      </c>
      <c r="F4832" s="1336" t="s">
        <v>258</v>
      </c>
      <c r="G4832" s="1" t="s">
        <v>32</v>
      </c>
      <c r="H4832" s="1">
        <v>418991</v>
      </c>
      <c r="I4832" s="3">
        <v>42530</v>
      </c>
      <c r="J4832" s="3">
        <v>42527</v>
      </c>
      <c r="K4832" s="3">
        <v>42529</v>
      </c>
      <c r="L4832" s="1">
        <v>222103</v>
      </c>
      <c r="M4832" s="3">
        <v>42529</v>
      </c>
      <c r="N4832" s="1" t="s">
        <v>89</v>
      </c>
      <c r="O4832" s="1">
        <v>116856</v>
      </c>
      <c r="P4832" s="1">
        <v>4000</v>
      </c>
      <c r="Q4832" s="1">
        <v>9.81</v>
      </c>
      <c r="R4832" s="1337">
        <v>39240</v>
      </c>
      <c r="S4832" s="4">
        <v>1769.2</v>
      </c>
      <c r="T4832" s="1">
        <v>8.2899999999999991</v>
      </c>
      <c r="U4832" s="1337">
        <v>33160</v>
      </c>
      <c r="V4832" s="1">
        <v>6.7699999999999996E-2</v>
      </c>
      <c r="W4832" s="1336">
        <v>270.83999999999997</v>
      </c>
      <c r="X4832" s="1">
        <v>13</v>
      </c>
      <c r="Y4832" s="1">
        <v>135</v>
      </c>
      <c r="Z4832" s="1" t="s">
        <v>259</v>
      </c>
      <c r="AA4832" s="1">
        <v>501</v>
      </c>
      <c r="AB4832" s="1337">
        <v>6080</v>
      </c>
    </row>
    <row r="4833" spans="1:28">
      <c r="A4833" s="1336" t="s">
        <v>2548</v>
      </c>
      <c r="B4833" s="2" t="s">
        <v>2570</v>
      </c>
      <c r="C4833" s="1" t="s">
        <v>2567</v>
      </c>
      <c r="D4833" s="1" t="s">
        <v>129</v>
      </c>
      <c r="E4833" s="1">
        <v>130339</v>
      </c>
      <c r="F4833" s="1336" t="s">
        <v>258</v>
      </c>
      <c r="G4833" s="1" t="s">
        <v>32</v>
      </c>
      <c r="H4833" s="1">
        <v>420605</v>
      </c>
      <c r="I4833" s="3">
        <v>42543</v>
      </c>
      <c r="J4833" s="3">
        <v>42527</v>
      </c>
      <c r="K4833" s="3">
        <v>42546</v>
      </c>
      <c r="L4833" s="1">
        <v>222964</v>
      </c>
      <c r="M4833" s="3">
        <v>42542</v>
      </c>
      <c r="N4833" s="1" t="s">
        <v>89</v>
      </c>
      <c r="O4833" s="1">
        <v>116856</v>
      </c>
      <c r="P4833" s="1">
        <v>6000</v>
      </c>
      <c r="Q4833" s="1">
        <v>9.81</v>
      </c>
      <c r="R4833" s="1337">
        <v>58860</v>
      </c>
      <c r="S4833" s="4">
        <v>2653.8</v>
      </c>
      <c r="T4833" s="1">
        <v>8.2899999999999991</v>
      </c>
      <c r="U4833" s="1337">
        <v>49740</v>
      </c>
      <c r="V4833" s="1">
        <v>6.7699999999999996E-2</v>
      </c>
      <c r="W4833" s="1336">
        <v>406.26</v>
      </c>
      <c r="X4833" s="1">
        <v>13</v>
      </c>
      <c r="Y4833" s="1">
        <v>135</v>
      </c>
      <c r="Z4833" s="1" t="s">
        <v>259</v>
      </c>
      <c r="AA4833" s="1">
        <v>501</v>
      </c>
      <c r="AB4833" s="1337">
        <v>9120</v>
      </c>
    </row>
    <row r="4834" spans="1:28">
      <c r="A4834" s="1336" t="s">
        <v>2548</v>
      </c>
      <c r="B4834" s="2" t="s">
        <v>2571</v>
      </c>
      <c r="C4834" s="1" t="s">
        <v>2572</v>
      </c>
      <c r="D4834" s="1" t="s">
        <v>131</v>
      </c>
      <c r="E4834" s="1">
        <v>130339</v>
      </c>
      <c r="F4834" s="1336" t="s">
        <v>258</v>
      </c>
      <c r="G4834" s="1" t="s">
        <v>32</v>
      </c>
      <c r="H4834" s="1">
        <v>420658</v>
      </c>
      <c r="I4834" s="3">
        <v>42543</v>
      </c>
      <c r="J4834" s="3">
        <v>42527</v>
      </c>
      <c r="K4834" s="3">
        <v>42546</v>
      </c>
      <c r="L4834" s="1">
        <v>222968</v>
      </c>
      <c r="M4834" s="3">
        <v>42542</v>
      </c>
      <c r="N4834" s="1" t="s">
        <v>89</v>
      </c>
      <c r="O4834" s="1">
        <v>116856</v>
      </c>
      <c r="P4834" s="1">
        <v>15000</v>
      </c>
      <c r="Q4834" s="1">
        <v>9.81</v>
      </c>
      <c r="R4834" s="1337">
        <v>147150</v>
      </c>
      <c r="S4834" s="4">
        <v>6634.5</v>
      </c>
      <c r="T4834" s="1">
        <v>8.2899999999999991</v>
      </c>
      <c r="U4834" s="1337">
        <v>124350</v>
      </c>
      <c r="V4834" s="1">
        <v>6.7699999999999996E-2</v>
      </c>
      <c r="W4834" s="1337">
        <v>1015.65</v>
      </c>
      <c r="X4834" s="1">
        <v>13</v>
      </c>
      <c r="Y4834" s="1">
        <v>135</v>
      </c>
      <c r="Z4834" s="1" t="s">
        <v>259</v>
      </c>
      <c r="AA4834" s="1">
        <v>501</v>
      </c>
      <c r="AB4834" s="1337">
        <v>22800</v>
      </c>
    </row>
    <row r="4835" spans="1:28">
      <c r="A4835" s="1336" t="s">
        <v>2548</v>
      </c>
      <c r="B4835" s="2" t="s">
        <v>2573</v>
      </c>
      <c r="C4835" s="1" t="s">
        <v>2574</v>
      </c>
      <c r="D4835" s="1" t="s">
        <v>116</v>
      </c>
      <c r="E4835" s="1">
        <v>130001</v>
      </c>
      <c r="F4835" s="1336" t="s">
        <v>132</v>
      </c>
      <c r="G4835" s="1" t="s">
        <v>32</v>
      </c>
      <c r="H4835" s="1">
        <v>420289</v>
      </c>
      <c r="I4835" s="3">
        <v>42541</v>
      </c>
      <c r="J4835" s="3">
        <v>42535</v>
      </c>
      <c r="K4835" s="3">
        <v>42536</v>
      </c>
      <c r="N4835" s="1" t="s">
        <v>89</v>
      </c>
      <c r="O4835" s="1">
        <v>117197</v>
      </c>
      <c r="P4835" s="1">
        <v>1400</v>
      </c>
      <c r="Q4835" s="1">
        <v>12.86</v>
      </c>
      <c r="R4835" s="1337">
        <v>18004</v>
      </c>
      <c r="S4835" s="4">
        <v>1763.19</v>
      </c>
      <c r="T4835" s="1">
        <v>10.266</v>
      </c>
      <c r="U4835" s="1337">
        <v>14372.4</v>
      </c>
      <c r="V4835" s="1">
        <v>9.35E-2</v>
      </c>
      <c r="W4835" s="1336">
        <v>130.83000000000001</v>
      </c>
      <c r="X4835" s="1">
        <v>13</v>
      </c>
      <c r="Y4835" s="1">
        <v>130</v>
      </c>
      <c r="AA4835" s="1">
        <v>501</v>
      </c>
      <c r="AB4835" s="1337">
        <v>3631.6</v>
      </c>
    </row>
    <row r="4836" spans="1:28">
      <c r="A4836" s="1336" t="s">
        <v>2548</v>
      </c>
      <c r="B4836" s="2" t="s">
        <v>2573</v>
      </c>
      <c r="C4836" s="1" t="s">
        <v>2574</v>
      </c>
      <c r="D4836" s="1" t="s">
        <v>116</v>
      </c>
      <c r="E4836" s="1">
        <v>130001</v>
      </c>
      <c r="F4836" s="1336" t="s">
        <v>132</v>
      </c>
      <c r="G4836" s="1" t="s">
        <v>32</v>
      </c>
      <c r="H4836" s="1">
        <v>420290</v>
      </c>
      <c r="I4836" s="3">
        <v>42541</v>
      </c>
      <c r="J4836" s="3">
        <v>42535</v>
      </c>
      <c r="K4836" s="3">
        <v>42536</v>
      </c>
      <c r="N4836" s="1" t="s">
        <v>89</v>
      </c>
      <c r="O4836" s="1">
        <v>117197</v>
      </c>
      <c r="P4836" s="1">
        <v>600</v>
      </c>
      <c r="Q4836" s="1">
        <v>12.86</v>
      </c>
      <c r="R4836" s="1337">
        <v>7716</v>
      </c>
      <c r="S4836" s="1">
        <v>755.65</v>
      </c>
      <c r="T4836" s="1">
        <v>10.266</v>
      </c>
      <c r="U4836" s="1337">
        <v>6159.6</v>
      </c>
      <c r="V4836" s="1">
        <v>9.35E-2</v>
      </c>
      <c r="W4836" s="1336">
        <v>56.07</v>
      </c>
      <c r="X4836" s="1">
        <v>13</v>
      </c>
      <c r="Y4836" s="1">
        <v>130</v>
      </c>
      <c r="AA4836" s="1">
        <v>501</v>
      </c>
      <c r="AB4836" s="1337">
        <v>1556.4</v>
      </c>
    </row>
    <row r="4837" spans="1:28">
      <c r="A4837" s="1336" t="s">
        <v>2548</v>
      </c>
      <c r="B4837" s="2" t="s">
        <v>2573</v>
      </c>
      <c r="C4837" s="1" t="s">
        <v>2574</v>
      </c>
      <c r="D4837" s="1" t="s">
        <v>116</v>
      </c>
      <c r="E4837" s="1">
        <v>130001</v>
      </c>
      <c r="F4837" s="1336" t="s">
        <v>132</v>
      </c>
      <c r="G4837" s="1" t="s">
        <v>32</v>
      </c>
      <c r="H4837" s="1">
        <v>421347</v>
      </c>
      <c r="I4837" s="3">
        <v>42549</v>
      </c>
      <c r="J4837" s="3">
        <v>42548</v>
      </c>
      <c r="K4837" s="3">
        <v>42548</v>
      </c>
      <c r="N4837" s="1" t="s">
        <v>89</v>
      </c>
      <c r="O4837" s="1">
        <v>117485</v>
      </c>
      <c r="P4837" s="1">
        <v>1000</v>
      </c>
      <c r="Q4837" s="1">
        <v>12.86</v>
      </c>
      <c r="R4837" s="1337">
        <v>12860</v>
      </c>
      <c r="S4837" s="4">
        <v>1259.42</v>
      </c>
      <c r="T4837" s="1">
        <v>10.266</v>
      </c>
      <c r="U4837" s="1337">
        <v>10266</v>
      </c>
      <c r="V4837" s="1">
        <v>9.35E-2</v>
      </c>
      <c r="W4837" s="1336">
        <v>93.45</v>
      </c>
      <c r="X4837" s="1">
        <v>13</v>
      </c>
      <c r="Y4837" s="1">
        <v>130</v>
      </c>
      <c r="AA4837" s="1">
        <v>501</v>
      </c>
      <c r="AB4837" s="1337">
        <v>2594</v>
      </c>
    </row>
    <row r="4838" spans="1:28">
      <c r="A4838" s="1336" t="s">
        <v>2548</v>
      </c>
      <c r="B4838" s="2" t="s">
        <v>2575</v>
      </c>
      <c r="C4838" s="1" t="s">
        <v>2576</v>
      </c>
      <c r="D4838" s="1" t="s">
        <v>76</v>
      </c>
      <c r="E4838" s="1">
        <v>130361</v>
      </c>
      <c r="F4838" s="1336" t="s">
        <v>167</v>
      </c>
      <c r="G4838" s="1" t="s">
        <v>32</v>
      </c>
      <c r="H4838" s="1">
        <v>420061</v>
      </c>
      <c r="I4838" s="3">
        <v>42537</v>
      </c>
      <c r="J4838" s="3">
        <v>42534</v>
      </c>
      <c r="K4838" s="3">
        <v>42535</v>
      </c>
      <c r="L4838" s="1">
        <v>222679</v>
      </c>
      <c r="M4838" s="3">
        <v>42537</v>
      </c>
      <c r="N4838" s="1" t="s">
        <v>89</v>
      </c>
      <c r="O4838" s="1">
        <v>117156</v>
      </c>
      <c r="P4838" s="1">
        <v>1000</v>
      </c>
      <c r="Q4838" s="1">
        <v>11.74</v>
      </c>
      <c r="R4838" s="1337">
        <v>11740</v>
      </c>
      <c r="S4838" s="1">
        <v>139.41999999999999</v>
      </c>
      <c r="T4838" s="1">
        <v>10.266</v>
      </c>
      <c r="U4838" s="1337">
        <v>10266</v>
      </c>
      <c r="V4838" s="1">
        <v>9.35E-2</v>
      </c>
      <c r="W4838" s="1336">
        <v>93.45</v>
      </c>
      <c r="X4838" s="1">
        <v>13</v>
      </c>
      <c r="Y4838" s="1">
        <v>135</v>
      </c>
      <c r="Z4838" s="1" t="s">
        <v>90</v>
      </c>
      <c r="AA4838" s="1">
        <v>501</v>
      </c>
      <c r="AB4838" s="1337">
        <v>1474</v>
      </c>
    </row>
    <row r="4839" spans="1:28">
      <c r="A4839" s="1336" t="s">
        <v>2548</v>
      </c>
      <c r="B4839" s="2" t="s">
        <v>2577</v>
      </c>
      <c r="C4839" s="1" t="s">
        <v>2574</v>
      </c>
      <c r="D4839" s="1" t="s">
        <v>65</v>
      </c>
      <c r="E4839" s="1">
        <v>130023</v>
      </c>
      <c r="F4839" s="1336" t="s">
        <v>153</v>
      </c>
      <c r="G4839" s="1" t="s">
        <v>32</v>
      </c>
      <c r="H4839" s="1">
        <v>419074</v>
      </c>
      <c r="I4839" s="3">
        <v>42530</v>
      </c>
      <c r="J4839" s="3">
        <v>42530</v>
      </c>
      <c r="K4839" s="3">
        <v>42530</v>
      </c>
      <c r="N4839" s="1" t="s">
        <v>89</v>
      </c>
      <c r="O4839" s="1">
        <v>117063</v>
      </c>
      <c r="P4839" s="1">
        <v>1000</v>
      </c>
      <c r="Q4839" s="1">
        <v>12.86</v>
      </c>
      <c r="R4839" s="1337">
        <v>12860</v>
      </c>
      <c r="S4839" s="4">
        <v>1259.42</v>
      </c>
      <c r="T4839" s="1">
        <v>10.266</v>
      </c>
      <c r="U4839" s="1337">
        <v>10266</v>
      </c>
      <c r="V4839" s="1">
        <v>9.35E-2</v>
      </c>
      <c r="W4839" s="1336">
        <v>93.45</v>
      </c>
      <c r="X4839" s="1">
        <v>13</v>
      </c>
      <c r="Y4839" s="1">
        <v>130</v>
      </c>
      <c r="AA4839" s="1">
        <v>501</v>
      </c>
      <c r="AB4839" s="1337">
        <v>2594</v>
      </c>
    </row>
    <row r="4840" spans="1:28">
      <c r="A4840" s="1336" t="s">
        <v>2548</v>
      </c>
      <c r="B4840" s="2" t="s">
        <v>2578</v>
      </c>
      <c r="C4840" s="1" t="s">
        <v>2579</v>
      </c>
      <c r="D4840" s="1" t="s">
        <v>131</v>
      </c>
      <c r="E4840" s="1">
        <v>140083</v>
      </c>
      <c r="F4840" s="1336" t="s">
        <v>117</v>
      </c>
      <c r="G4840" s="1" t="s">
        <v>32</v>
      </c>
      <c r="H4840" s="1">
        <v>418267</v>
      </c>
      <c r="I4840" s="3">
        <v>42524</v>
      </c>
      <c r="J4840" s="3">
        <v>42493</v>
      </c>
      <c r="K4840" s="3">
        <v>42536</v>
      </c>
      <c r="L4840" s="1">
        <v>221615</v>
      </c>
      <c r="M4840" s="3">
        <v>42523</v>
      </c>
      <c r="N4840" s="1" t="s">
        <v>89</v>
      </c>
      <c r="O4840" s="1">
        <v>115703</v>
      </c>
      <c r="P4840" s="1">
        <v>6000</v>
      </c>
      <c r="Q4840" s="1">
        <v>16.600000000000001</v>
      </c>
      <c r="R4840" s="1337">
        <v>99600</v>
      </c>
      <c r="S4840" s="4">
        <v>9134.4599999999991</v>
      </c>
      <c r="T4840" s="1">
        <v>13.343</v>
      </c>
      <c r="U4840" s="1337">
        <v>80058</v>
      </c>
      <c r="V4840" s="1">
        <v>0.12670000000000001</v>
      </c>
      <c r="W4840" s="1336">
        <v>759.9</v>
      </c>
      <c r="X4840" s="1">
        <v>13</v>
      </c>
      <c r="Y4840" s="1">
        <v>141</v>
      </c>
      <c r="AA4840" s="1">
        <v>501</v>
      </c>
      <c r="AB4840" s="1337">
        <v>19542</v>
      </c>
    </row>
    <row r="4841" spans="1:28">
      <c r="A4841" s="1336" t="s">
        <v>2548</v>
      </c>
      <c r="B4841" s="2" t="s">
        <v>2580</v>
      </c>
      <c r="C4841" s="1" t="s">
        <v>2581</v>
      </c>
      <c r="D4841" s="1" t="s">
        <v>116</v>
      </c>
      <c r="E4841" s="1">
        <v>130001</v>
      </c>
      <c r="F4841" s="1336" t="s">
        <v>132</v>
      </c>
      <c r="G4841" s="1" t="s">
        <v>32</v>
      </c>
      <c r="H4841" s="1">
        <v>419920</v>
      </c>
      <c r="I4841" s="3">
        <v>42537</v>
      </c>
      <c r="J4841" s="3">
        <v>42535</v>
      </c>
      <c r="K4841" s="3">
        <v>42536</v>
      </c>
      <c r="N4841" s="1" t="s">
        <v>89</v>
      </c>
      <c r="O4841" s="1">
        <v>117197</v>
      </c>
      <c r="P4841" s="1">
        <v>2000</v>
      </c>
      <c r="Q4841" s="1">
        <v>17.329999999999998</v>
      </c>
      <c r="R4841" s="1337">
        <v>34660</v>
      </c>
      <c r="S4841" s="4">
        <v>4504.82</v>
      </c>
      <c r="T4841" s="1">
        <v>13.343</v>
      </c>
      <c r="U4841" s="1337">
        <v>26686</v>
      </c>
      <c r="V4841" s="1">
        <v>0.12670000000000001</v>
      </c>
      <c r="W4841" s="1336">
        <v>253.3</v>
      </c>
      <c r="X4841" s="1">
        <v>13</v>
      </c>
      <c r="Y4841" s="1">
        <v>130</v>
      </c>
      <c r="AA4841" s="1">
        <v>501</v>
      </c>
      <c r="AB4841" s="1337">
        <v>7974</v>
      </c>
    </row>
    <row r="4842" spans="1:28">
      <c r="A4842" s="1336" t="s">
        <v>2548</v>
      </c>
      <c r="B4842" s="2" t="s">
        <v>2580</v>
      </c>
      <c r="C4842" s="1" t="s">
        <v>2581</v>
      </c>
      <c r="D4842" s="1" t="s">
        <v>116</v>
      </c>
      <c r="E4842" s="1">
        <v>130001</v>
      </c>
      <c r="F4842" s="1336" t="s">
        <v>132</v>
      </c>
      <c r="G4842" s="1" t="s">
        <v>32</v>
      </c>
      <c r="H4842" s="1">
        <v>421347</v>
      </c>
      <c r="I4842" s="3">
        <v>42549</v>
      </c>
      <c r="J4842" s="3">
        <v>42548</v>
      </c>
      <c r="K4842" s="3">
        <v>42548</v>
      </c>
      <c r="N4842" s="1" t="s">
        <v>89</v>
      </c>
      <c r="O4842" s="1">
        <v>117485</v>
      </c>
      <c r="P4842" s="1">
        <v>300</v>
      </c>
      <c r="Q4842" s="1">
        <v>17.329999999999998</v>
      </c>
      <c r="R4842" s="1337">
        <v>5199</v>
      </c>
      <c r="S4842" s="1">
        <v>675.72</v>
      </c>
      <c r="T4842" s="1">
        <v>13.343</v>
      </c>
      <c r="U4842" s="1337">
        <v>4002.9</v>
      </c>
      <c r="V4842" s="1">
        <v>0.12670000000000001</v>
      </c>
      <c r="W4842" s="1336">
        <v>37.994999999999997</v>
      </c>
      <c r="X4842" s="1">
        <v>13</v>
      </c>
      <c r="Y4842" s="1">
        <v>130</v>
      </c>
      <c r="AA4842" s="1">
        <v>501</v>
      </c>
      <c r="AB4842" s="1337">
        <v>1196.0999999999999</v>
      </c>
    </row>
    <row r="4843" spans="1:28">
      <c r="A4843" s="1336" t="s">
        <v>2548</v>
      </c>
      <c r="B4843" s="2" t="s">
        <v>2582</v>
      </c>
      <c r="C4843" s="1" t="s">
        <v>2581</v>
      </c>
      <c r="D4843" s="1" t="s">
        <v>76</v>
      </c>
      <c r="E4843" s="1">
        <v>130216</v>
      </c>
      <c r="F4843" s="1336" t="s">
        <v>810</v>
      </c>
      <c r="G4843" s="1" t="s">
        <v>32</v>
      </c>
      <c r="H4843" s="1">
        <v>418143</v>
      </c>
      <c r="I4843" s="3">
        <v>42523</v>
      </c>
      <c r="J4843" s="3">
        <v>42513</v>
      </c>
      <c r="K4843" s="3">
        <v>42546</v>
      </c>
      <c r="L4843" s="1">
        <v>221552</v>
      </c>
      <c r="M4843" s="3">
        <v>42523</v>
      </c>
      <c r="N4843" s="1" t="s">
        <v>89</v>
      </c>
      <c r="O4843" s="1">
        <v>116348</v>
      </c>
      <c r="P4843" s="1">
        <v>500</v>
      </c>
      <c r="Q4843" s="1">
        <v>17.09</v>
      </c>
      <c r="R4843" s="1337">
        <v>8545</v>
      </c>
      <c r="S4843" s="4">
        <v>1006.21</v>
      </c>
      <c r="T4843" s="1">
        <v>13.343</v>
      </c>
      <c r="U4843" s="1337">
        <v>6671.5</v>
      </c>
      <c r="V4843" s="1">
        <v>0.12670000000000001</v>
      </c>
      <c r="W4843" s="1336">
        <v>63.325000000000003</v>
      </c>
      <c r="X4843" s="1">
        <v>13</v>
      </c>
      <c r="Y4843" s="1">
        <v>135</v>
      </c>
      <c r="Z4843" s="1" t="s">
        <v>436</v>
      </c>
      <c r="AA4843" s="1">
        <v>501</v>
      </c>
      <c r="AB4843" s="1337">
        <v>1873.5</v>
      </c>
    </row>
    <row r="4844" spans="1:28">
      <c r="A4844" s="1336" t="s">
        <v>2548</v>
      </c>
      <c r="B4844" s="2" t="s">
        <v>2583</v>
      </c>
      <c r="C4844" s="1" t="s">
        <v>2584</v>
      </c>
      <c r="D4844" s="1" t="s">
        <v>76</v>
      </c>
      <c r="E4844" s="1">
        <v>130023</v>
      </c>
      <c r="F4844" s="1336" t="s">
        <v>153</v>
      </c>
      <c r="G4844" s="1" t="s">
        <v>32</v>
      </c>
      <c r="H4844" s="1">
        <v>419072</v>
      </c>
      <c r="I4844" s="3">
        <v>42530</v>
      </c>
      <c r="J4844" s="3">
        <v>42530</v>
      </c>
      <c r="K4844" s="3">
        <v>42530</v>
      </c>
      <c r="N4844" s="1" t="s">
        <v>89</v>
      </c>
      <c r="O4844" s="1">
        <v>117063</v>
      </c>
      <c r="P4844" s="1">
        <v>1000</v>
      </c>
      <c r="Q4844" s="1">
        <v>27.21</v>
      </c>
      <c r="R4844" s="1337">
        <v>27210</v>
      </c>
      <c r="S4844" s="4">
        <v>2244.91</v>
      </c>
      <c r="T4844" s="1">
        <v>22.093</v>
      </c>
      <c r="U4844" s="1337">
        <v>22093</v>
      </c>
      <c r="V4844" s="1">
        <v>0.1837</v>
      </c>
      <c r="W4844" s="1336">
        <v>183.73</v>
      </c>
      <c r="X4844" s="1">
        <v>13</v>
      </c>
      <c r="Y4844" s="1">
        <v>130</v>
      </c>
      <c r="AA4844" s="1">
        <v>501</v>
      </c>
      <c r="AB4844" s="1337">
        <v>5117</v>
      </c>
    </row>
    <row r="4845" spans="1:28">
      <c r="A4845" s="1336" t="s">
        <v>2548</v>
      </c>
      <c r="B4845" s="2" t="s">
        <v>2585</v>
      </c>
      <c r="C4845" s="1" t="s">
        <v>2586</v>
      </c>
      <c r="D4845" s="1" t="s">
        <v>129</v>
      </c>
      <c r="E4845" s="1">
        <v>140083</v>
      </c>
      <c r="F4845" s="1336" t="s">
        <v>117</v>
      </c>
      <c r="G4845" s="1" t="s">
        <v>32</v>
      </c>
      <c r="H4845" s="1">
        <v>418500</v>
      </c>
      <c r="I4845" s="3">
        <v>42527</v>
      </c>
      <c r="J4845" s="3">
        <v>42493</v>
      </c>
      <c r="K4845" s="3">
        <v>42536</v>
      </c>
      <c r="L4845" s="1">
        <v>221830</v>
      </c>
      <c r="M4845" s="3">
        <v>42526</v>
      </c>
      <c r="N4845" s="1" t="s">
        <v>89</v>
      </c>
      <c r="O4845" s="1">
        <v>115703</v>
      </c>
      <c r="P4845" s="1">
        <v>2000</v>
      </c>
      <c r="Q4845" s="1">
        <v>32.6</v>
      </c>
      <c r="R4845" s="1337">
        <v>65200</v>
      </c>
      <c r="S4845" s="4">
        <v>3524.6</v>
      </c>
      <c r="T4845" s="1">
        <v>27.29</v>
      </c>
      <c r="U4845" s="1337">
        <v>54580</v>
      </c>
      <c r="V4845" s="1">
        <v>0.25359999999999999</v>
      </c>
      <c r="W4845" s="1336">
        <v>507.1</v>
      </c>
      <c r="X4845" s="1">
        <v>13</v>
      </c>
      <c r="Y4845" s="1">
        <v>141</v>
      </c>
      <c r="AA4845" s="1">
        <v>501</v>
      </c>
      <c r="AB4845" s="1337">
        <v>10620</v>
      </c>
    </row>
    <row r="4846" spans="1:28">
      <c r="A4846" s="1336" t="s">
        <v>2548</v>
      </c>
      <c r="B4846" s="2" t="s">
        <v>2585</v>
      </c>
      <c r="C4846" s="1" t="s">
        <v>2586</v>
      </c>
      <c r="D4846" s="1" t="s">
        <v>129</v>
      </c>
      <c r="E4846" s="1">
        <v>140083</v>
      </c>
      <c r="F4846" s="1336" t="s">
        <v>117</v>
      </c>
      <c r="G4846" s="1" t="s">
        <v>32</v>
      </c>
      <c r="H4846" s="1">
        <v>418837</v>
      </c>
      <c r="I4846" s="3">
        <v>42528</v>
      </c>
      <c r="J4846" s="3">
        <v>42493</v>
      </c>
      <c r="K4846" s="3">
        <v>42536</v>
      </c>
      <c r="L4846" s="1">
        <v>221955</v>
      </c>
      <c r="M4846" s="3">
        <v>42528</v>
      </c>
      <c r="N4846" s="1" t="s">
        <v>89</v>
      </c>
      <c r="O4846" s="1">
        <v>115703</v>
      </c>
      <c r="P4846" s="1">
        <v>2000</v>
      </c>
      <c r="Q4846" s="1">
        <v>32.6</v>
      </c>
      <c r="R4846" s="1337">
        <v>65200</v>
      </c>
      <c r="S4846" s="4">
        <v>3524.6</v>
      </c>
      <c r="T4846" s="1">
        <v>27.29</v>
      </c>
      <c r="U4846" s="1337">
        <v>54580</v>
      </c>
      <c r="V4846" s="1">
        <v>0.25359999999999999</v>
      </c>
      <c r="W4846" s="1336">
        <v>507.1</v>
      </c>
      <c r="X4846" s="1">
        <v>13</v>
      </c>
      <c r="Y4846" s="1">
        <v>141</v>
      </c>
      <c r="AA4846" s="1">
        <v>501</v>
      </c>
      <c r="AB4846" s="1337">
        <v>10620</v>
      </c>
    </row>
    <row r="4847" spans="1:28">
      <c r="A4847" s="1336" t="s">
        <v>2548</v>
      </c>
      <c r="B4847" s="2" t="s">
        <v>2587</v>
      </c>
      <c r="C4847" s="1" t="s">
        <v>2588</v>
      </c>
      <c r="D4847" s="1" t="s">
        <v>2589</v>
      </c>
      <c r="E4847" s="1">
        <v>140551</v>
      </c>
      <c r="F4847" s="1336" t="s">
        <v>2191</v>
      </c>
      <c r="G4847" s="1" t="s">
        <v>32</v>
      </c>
      <c r="H4847" s="1">
        <v>419339</v>
      </c>
      <c r="I4847" s="3">
        <v>42532</v>
      </c>
      <c r="J4847" s="3">
        <v>42508</v>
      </c>
      <c r="K4847" s="3">
        <v>42535</v>
      </c>
      <c r="L4847" s="1">
        <v>222281</v>
      </c>
      <c r="M4847" s="3">
        <v>42532</v>
      </c>
      <c r="N4847" s="1" t="s">
        <v>42</v>
      </c>
      <c r="O4847" s="1">
        <v>21565</v>
      </c>
      <c r="P4847" s="1">
        <v>1370</v>
      </c>
      <c r="Q4847" s="1">
        <v>9.23</v>
      </c>
      <c r="R4847" s="1337">
        <v>12645.1</v>
      </c>
      <c r="S4847" s="1">
        <v>636.49</v>
      </c>
      <c r="T4847" s="1">
        <v>7.7569999999999997</v>
      </c>
      <c r="U4847" s="1337">
        <v>10627.09</v>
      </c>
      <c r="V4847" s="1">
        <v>6.7400000000000002E-2</v>
      </c>
      <c r="W4847" s="1336">
        <v>92.392799999999994</v>
      </c>
      <c r="X4847" s="1">
        <v>13</v>
      </c>
      <c r="Y4847" s="1">
        <v>140</v>
      </c>
      <c r="AA4847" s="1">
        <v>501</v>
      </c>
      <c r="AB4847" s="1337">
        <v>2018.01</v>
      </c>
    </row>
    <row r="4848" spans="1:28">
      <c r="A4848" s="1336" t="s">
        <v>2548</v>
      </c>
      <c r="B4848" s="2" t="s">
        <v>2590</v>
      </c>
      <c r="C4848" s="1" t="s">
        <v>2588</v>
      </c>
      <c r="D4848" s="1" t="s">
        <v>129</v>
      </c>
      <c r="E4848" s="1">
        <v>140551</v>
      </c>
      <c r="F4848" s="1336" t="s">
        <v>2191</v>
      </c>
      <c r="G4848" s="1" t="s">
        <v>32</v>
      </c>
      <c r="H4848" s="1">
        <v>419339</v>
      </c>
      <c r="I4848" s="3">
        <v>42532</v>
      </c>
      <c r="J4848" s="3">
        <v>42508</v>
      </c>
      <c r="K4848" s="3">
        <v>42535</v>
      </c>
      <c r="L4848" s="1">
        <v>222281</v>
      </c>
      <c r="M4848" s="3">
        <v>42532</v>
      </c>
      <c r="N4848" s="1" t="s">
        <v>42</v>
      </c>
      <c r="O4848" s="1">
        <v>21565</v>
      </c>
      <c r="P4848" s="1">
        <v>2000</v>
      </c>
      <c r="Q4848" s="1">
        <v>9.23</v>
      </c>
      <c r="R4848" s="1337">
        <v>18460</v>
      </c>
      <c r="S4848" s="1">
        <v>929.18</v>
      </c>
      <c r="T4848" s="1">
        <v>7.7569999999999997</v>
      </c>
      <c r="U4848" s="1337">
        <v>15514</v>
      </c>
      <c r="V4848" s="1">
        <v>6.7400000000000002E-2</v>
      </c>
      <c r="W4848" s="1336">
        <v>134.88</v>
      </c>
      <c r="X4848" s="1">
        <v>13</v>
      </c>
      <c r="Y4848" s="1">
        <v>140</v>
      </c>
      <c r="AA4848" s="1">
        <v>501</v>
      </c>
      <c r="AB4848" s="1337">
        <v>2946</v>
      </c>
    </row>
    <row r="4849" spans="1:28">
      <c r="A4849" s="1336" t="s">
        <v>2548</v>
      </c>
      <c r="B4849" s="2" t="s">
        <v>2590</v>
      </c>
      <c r="C4849" s="1" t="s">
        <v>2588</v>
      </c>
      <c r="D4849" s="1" t="s">
        <v>129</v>
      </c>
      <c r="E4849" s="1">
        <v>140551</v>
      </c>
      <c r="F4849" s="1336" t="s">
        <v>2191</v>
      </c>
      <c r="G4849" s="1" t="s">
        <v>32</v>
      </c>
      <c r="H4849" s="1">
        <v>419339</v>
      </c>
      <c r="I4849" s="3">
        <v>42532</v>
      </c>
      <c r="J4849" s="3">
        <v>42508</v>
      </c>
      <c r="K4849" s="3">
        <v>42535</v>
      </c>
      <c r="L4849" s="1">
        <v>222281</v>
      </c>
      <c r="M4849" s="3">
        <v>42532</v>
      </c>
      <c r="N4849" s="1" t="s">
        <v>42</v>
      </c>
      <c r="O4849" s="1">
        <v>21565</v>
      </c>
      <c r="P4849" s="1">
        <v>2000</v>
      </c>
      <c r="Q4849" s="1">
        <v>9.23</v>
      </c>
      <c r="R4849" s="1337">
        <v>18460</v>
      </c>
      <c r="S4849" s="1">
        <v>929.18</v>
      </c>
      <c r="T4849" s="1">
        <v>7.7569999999999997</v>
      </c>
      <c r="U4849" s="1337">
        <v>15514</v>
      </c>
      <c r="V4849" s="1">
        <v>6.7400000000000002E-2</v>
      </c>
      <c r="W4849" s="1336">
        <v>134.88</v>
      </c>
      <c r="X4849" s="1">
        <v>13</v>
      </c>
      <c r="Y4849" s="1">
        <v>140</v>
      </c>
      <c r="AA4849" s="1">
        <v>501</v>
      </c>
      <c r="AB4849" s="1337">
        <v>2946</v>
      </c>
    </row>
    <row r="4850" spans="1:28">
      <c r="A4850" s="1336" t="s">
        <v>2548</v>
      </c>
      <c r="B4850" s="2" t="s">
        <v>2590</v>
      </c>
      <c r="C4850" s="1" t="s">
        <v>2588</v>
      </c>
      <c r="D4850" s="1" t="s">
        <v>129</v>
      </c>
      <c r="E4850" s="1">
        <v>140551</v>
      </c>
      <c r="F4850" s="1336" t="s">
        <v>2191</v>
      </c>
      <c r="G4850" s="1" t="s">
        <v>32</v>
      </c>
      <c r="H4850" s="1">
        <v>419339</v>
      </c>
      <c r="I4850" s="3">
        <v>42532</v>
      </c>
      <c r="J4850" s="3">
        <v>42508</v>
      </c>
      <c r="K4850" s="3">
        <v>42535</v>
      </c>
      <c r="L4850" s="1">
        <v>222281</v>
      </c>
      <c r="M4850" s="3">
        <v>42532</v>
      </c>
      <c r="N4850" s="1" t="s">
        <v>42</v>
      </c>
      <c r="O4850" s="1">
        <v>21565</v>
      </c>
      <c r="P4850" s="1">
        <v>2000</v>
      </c>
      <c r="Q4850" s="1">
        <v>9.23</v>
      </c>
      <c r="R4850" s="1337">
        <v>18460</v>
      </c>
      <c r="S4850" s="1">
        <v>929.18</v>
      </c>
      <c r="T4850" s="1">
        <v>7.7569999999999997</v>
      </c>
      <c r="U4850" s="1337">
        <v>15514</v>
      </c>
      <c r="V4850" s="1">
        <v>6.7400000000000002E-2</v>
      </c>
      <c r="W4850" s="1336">
        <v>134.88</v>
      </c>
      <c r="X4850" s="1">
        <v>13</v>
      </c>
      <c r="Y4850" s="1">
        <v>140</v>
      </c>
      <c r="AA4850" s="1">
        <v>501</v>
      </c>
      <c r="AB4850" s="1337">
        <v>2946</v>
      </c>
    </row>
    <row r="4851" spans="1:28">
      <c r="A4851" s="1336" t="s">
        <v>2548</v>
      </c>
      <c r="B4851" s="2" t="s">
        <v>2591</v>
      </c>
      <c r="C4851" s="1" t="s">
        <v>2592</v>
      </c>
      <c r="D4851" s="1" t="s">
        <v>129</v>
      </c>
      <c r="E4851" s="1">
        <v>130349</v>
      </c>
      <c r="F4851" s="1336" t="s">
        <v>141</v>
      </c>
      <c r="G4851" s="1" t="s">
        <v>32</v>
      </c>
      <c r="H4851" s="1">
        <v>418255</v>
      </c>
      <c r="I4851" s="3">
        <v>42524</v>
      </c>
      <c r="J4851" s="3">
        <v>42459</v>
      </c>
      <c r="K4851" s="3">
        <v>42513</v>
      </c>
      <c r="N4851" s="1" t="s">
        <v>89</v>
      </c>
      <c r="O4851" s="1">
        <v>114918</v>
      </c>
      <c r="P4851" s="1">
        <v>4000</v>
      </c>
      <c r="Q4851" s="1">
        <v>15.7</v>
      </c>
      <c r="R4851" s="1337">
        <v>62800</v>
      </c>
      <c r="S4851" s="4">
        <v>5811.84</v>
      </c>
      <c r="T4851" s="1">
        <v>12.608000000000001</v>
      </c>
      <c r="U4851" s="1337">
        <v>50432</v>
      </c>
      <c r="V4851" s="1">
        <v>0.1263</v>
      </c>
      <c r="W4851" s="1336">
        <v>505.04</v>
      </c>
      <c r="X4851" s="1">
        <v>13</v>
      </c>
      <c r="Y4851" s="1">
        <v>141</v>
      </c>
      <c r="AA4851" s="1">
        <v>501</v>
      </c>
      <c r="AB4851" s="1337">
        <v>12368</v>
      </c>
    </row>
    <row r="4852" spans="1:28">
      <c r="A4852" s="1336" t="s">
        <v>2548</v>
      </c>
      <c r="B4852" s="2" t="s">
        <v>2591</v>
      </c>
      <c r="C4852" s="1" t="s">
        <v>2592</v>
      </c>
      <c r="D4852" s="1" t="s">
        <v>129</v>
      </c>
      <c r="E4852" s="1">
        <v>130349</v>
      </c>
      <c r="F4852" s="1336" t="s">
        <v>141</v>
      </c>
      <c r="G4852" s="1" t="s">
        <v>32</v>
      </c>
      <c r="H4852" s="1">
        <v>418255</v>
      </c>
      <c r="I4852" s="3">
        <v>42524</v>
      </c>
      <c r="J4852" s="3">
        <v>42459</v>
      </c>
      <c r="K4852" s="3">
        <v>42513</v>
      </c>
      <c r="N4852" s="1" t="s">
        <v>89</v>
      </c>
      <c r="O4852" s="1">
        <v>114918</v>
      </c>
      <c r="P4852" s="1">
        <v>8000</v>
      </c>
      <c r="Q4852" s="1">
        <v>15.7</v>
      </c>
      <c r="R4852" s="1337">
        <v>125600</v>
      </c>
      <c r="S4852" s="4">
        <v>11623.68</v>
      </c>
      <c r="T4852" s="1">
        <v>12.608000000000001</v>
      </c>
      <c r="U4852" s="1337">
        <v>100864</v>
      </c>
      <c r="V4852" s="1">
        <v>0.1263</v>
      </c>
      <c r="W4852" s="1337">
        <v>1010.08</v>
      </c>
      <c r="X4852" s="1">
        <v>13</v>
      </c>
      <c r="Y4852" s="1">
        <v>141</v>
      </c>
      <c r="AA4852" s="1">
        <v>501</v>
      </c>
      <c r="AB4852" s="1337">
        <v>24736</v>
      </c>
    </row>
    <row r="4853" spans="1:28">
      <c r="A4853" s="1336" t="s">
        <v>2548</v>
      </c>
      <c r="B4853" s="2" t="s">
        <v>2591</v>
      </c>
      <c r="C4853" s="1" t="s">
        <v>2592</v>
      </c>
      <c r="D4853" s="1" t="s">
        <v>129</v>
      </c>
      <c r="E4853" s="1">
        <v>130349</v>
      </c>
      <c r="F4853" s="1336" t="s">
        <v>141</v>
      </c>
      <c r="G4853" s="1" t="s">
        <v>32</v>
      </c>
      <c r="H4853" s="1">
        <v>418255</v>
      </c>
      <c r="I4853" s="3">
        <v>42524</v>
      </c>
      <c r="J4853" s="3">
        <v>42459</v>
      </c>
      <c r="K4853" s="3">
        <v>42513</v>
      </c>
      <c r="N4853" s="1" t="s">
        <v>89</v>
      </c>
      <c r="O4853" s="1">
        <v>114918</v>
      </c>
      <c r="P4853" s="1">
        <v>8000</v>
      </c>
      <c r="Q4853" s="1">
        <v>15.7</v>
      </c>
      <c r="R4853" s="1337">
        <v>125600</v>
      </c>
      <c r="S4853" s="4">
        <v>11623.68</v>
      </c>
      <c r="T4853" s="1">
        <v>12.608000000000001</v>
      </c>
      <c r="U4853" s="1337">
        <v>100864</v>
      </c>
      <c r="V4853" s="1">
        <v>0.1263</v>
      </c>
      <c r="W4853" s="1337">
        <v>1010.08</v>
      </c>
      <c r="X4853" s="1">
        <v>13</v>
      </c>
      <c r="Y4853" s="1">
        <v>141</v>
      </c>
      <c r="AA4853" s="1">
        <v>501</v>
      </c>
      <c r="AB4853" s="1337">
        <v>24736</v>
      </c>
    </row>
    <row r="4854" spans="1:28">
      <c r="A4854" s="1336" t="s">
        <v>2548</v>
      </c>
      <c r="B4854" s="2" t="s">
        <v>2591</v>
      </c>
      <c r="C4854" s="1" t="s">
        <v>2592</v>
      </c>
      <c r="D4854" s="1" t="s">
        <v>129</v>
      </c>
      <c r="E4854" s="1">
        <v>130349</v>
      </c>
      <c r="F4854" s="1336" t="s">
        <v>141</v>
      </c>
      <c r="G4854" s="1" t="s">
        <v>32</v>
      </c>
      <c r="H4854" s="1">
        <v>419549</v>
      </c>
      <c r="I4854" s="3">
        <v>42535</v>
      </c>
      <c r="J4854" s="3">
        <v>42502</v>
      </c>
      <c r="K4854" s="3">
        <v>42552</v>
      </c>
      <c r="N4854" s="1" t="s">
        <v>89</v>
      </c>
      <c r="O4854" s="1">
        <v>116096</v>
      </c>
      <c r="P4854" s="1">
        <v>2000</v>
      </c>
      <c r="Q4854" s="1">
        <v>15.7</v>
      </c>
      <c r="R4854" s="1337">
        <v>31400</v>
      </c>
      <c r="S4854" s="4">
        <v>2905.92</v>
      </c>
      <c r="T4854" s="1">
        <v>12.608000000000001</v>
      </c>
      <c r="U4854" s="1337">
        <v>25216</v>
      </c>
      <c r="V4854" s="1">
        <v>0.1263</v>
      </c>
      <c r="W4854" s="1336">
        <v>252.52</v>
      </c>
      <c r="X4854" s="1">
        <v>13</v>
      </c>
      <c r="Y4854" s="1">
        <v>141</v>
      </c>
      <c r="AA4854" s="1">
        <v>501</v>
      </c>
      <c r="AB4854" s="1337">
        <v>6184</v>
      </c>
    </row>
    <row r="4855" spans="1:28">
      <c r="A4855" s="1336" t="s">
        <v>2548</v>
      </c>
      <c r="B4855" s="2" t="s">
        <v>2591</v>
      </c>
      <c r="C4855" s="1" t="s">
        <v>2592</v>
      </c>
      <c r="D4855" s="1" t="s">
        <v>129</v>
      </c>
      <c r="E4855" s="1">
        <v>130349</v>
      </c>
      <c r="F4855" s="1336" t="s">
        <v>141</v>
      </c>
      <c r="G4855" s="1" t="s">
        <v>32</v>
      </c>
      <c r="H4855" s="1">
        <v>419549</v>
      </c>
      <c r="I4855" s="3">
        <v>42535</v>
      </c>
      <c r="J4855" s="3">
        <v>42502</v>
      </c>
      <c r="K4855" s="3">
        <v>42552</v>
      </c>
      <c r="N4855" s="1" t="s">
        <v>89</v>
      </c>
      <c r="O4855" s="1">
        <v>116096</v>
      </c>
      <c r="P4855" s="1">
        <v>8000</v>
      </c>
      <c r="Q4855" s="1">
        <v>15.7</v>
      </c>
      <c r="R4855" s="1337">
        <v>125600</v>
      </c>
      <c r="S4855" s="4">
        <v>11623.68</v>
      </c>
      <c r="T4855" s="1">
        <v>12.608000000000001</v>
      </c>
      <c r="U4855" s="1337">
        <v>100864</v>
      </c>
      <c r="V4855" s="1">
        <v>0.1263</v>
      </c>
      <c r="W4855" s="1337">
        <v>1010.08</v>
      </c>
      <c r="X4855" s="1">
        <v>13</v>
      </c>
      <c r="Y4855" s="1">
        <v>141</v>
      </c>
      <c r="AA4855" s="1">
        <v>501</v>
      </c>
      <c r="AB4855" s="1337">
        <v>24736</v>
      </c>
    </row>
    <row r="4856" spans="1:28">
      <c r="A4856" s="1336" t="s">
        <v>2548</v>
      </c>
      <c r="B4856" s="2" t="s">
        <v>2591</v>
      </c>
      <c r="C4856" s="1" t="s">
        <v>2592</v>
      </c>
      <c r="D4856" s="1" t="s">
        <v>129</v>
      </c>
      <c r="E4856" s="1">
        <v>130349</v>
      </c>
      <c r="F4856" s="1336" t="s">
        <v>141</v>
      </c>
      <c r="G4856" s="1" t="s">
        <v>32</v>
      </c>
      <c r="H4856" s="1">
        <v>419550</v>
      </c>
      <c r="I4856" s="3">
        <v>42535</v>
      </c>
      <c r="J4856" s="3">
        <v>42502</v>
      </c>
      <c r="K4856" s="3">
        <v>42552</v>
      </c>
      <c r="N4856" s="1" t="s">
        <v>89</v>
      </c>
      <c r="O4856" s="1">
        <v>116096</v>
      </c>
      <c r="P4856" s="1">
        <v>10000</v>
      </c>
      <c r="Q4856" s="1">
        <v>15.7</v>
      </c>
      <c r="R4856" s="1337">
        <v>157000</v>
      </c>
      <c r="S4856" s="4">
        <v>14529.6</v>
      </c>
      <c r="T4856" s="1">
        <v>12.608000000000001</v>
      </c>
      <c r="U4856" s="1337">
        <v>126080</v>
      </c>
      <c r="V4856" s="1">
        <v>0.1263</v>
      </c>
      <c r="W4856" s="1337">
        <v>1262.5999999999999</v>
      </c>
      <c r="X4856" s="1">
        <v>13</v>
      </c>
      <c r="Y4856" s="1">
        <v>141</v>
      </c>
      <c r="AA4856" s="1">
        <v>501</v>
      </c>
      <c r="AB4856" s="1337">
        <v>30920</v>
      </c>
    </row>
    <row r="4857" spans="1:28">
      <c r="A4857" s="1336" t="s">
        <v>2548</v>
      </c>
      <c r="B4857" s="2" t="s">
        <v>2593</v>
      </c>
      <c r="C4857" s="1" t="s">
        <v>2594</v>
      </c>
      <c r="D4857" s="1" t="s">
        <v>65</v>
      </c>
      <c r="E4857" s="1">
        <v>140551</v>
      </c>
      <c r="F4857" s="1336" t="s">
        <v>2191</v>
      </c>
      <c r="G4857" s="1" t="s">
        <v>32</v>
      </c>
      <c r="H4857" s="1">
        <v>418742</v>
      </c>
      <c r="I4857" s="3">
        <v>42528</v>
      </c>
      <c r="J4857" s="3">
        <v>42508</v>
      </c>
      <c r="K4857" s="3">
        <v>42535</v>
      </c>
      <c r="L4857" s="1">
        <v>221833</v>
      </c>
      <c r="M4857" s="3">
        <v>42526</v>
      </c>
      <c r="N4857" s="1" t="s">
        <v>42</v>
      </c>
      <c r="O4857" s="1">
        <v>21565</v>
      </c>
      <c r="P4857" s="1">
        <v>3000</v>
      </c>
      <c r="Q4857" s="1">
        <v>15.25</v>
      </c>
      <c r="R4857" s="1337">
        <v>45750</v>
      </c>
      <c r="S4857" s="4">
        <v>3008.88</v>
      </c>
      <c r="T4857" s="1">
        <v>12.608000000000001</v>
      </c>
      <c r="U4857" s="1337">
        <v>37824</v>
      </c>
      <c r="V4857" s="1">
        <v>0.1263</v>
      </c>
      <c r="W4857" s="1336">
        <v>378.78</v>
      </c>
      <c r="X4857" s="1">
        <v>13</v>
      </c>
      <c r="Y4857" s="1">
        <v>140</v>
      </c>
      <c r="AA4857" s="1">
        <v>501</v>
      </c>
      <c r="AB4857" s="1337">
        <v>7926</v>
      </c>
    </row>
    <row r="4858" spans="1:28">
      <c r="A4858" s="1336" t="s">
        <v>2548</v>
      </c>
      <c r="B4858" s="2" t="s">
        <v>2593</v>
      </c>
      <c r="C4858" s="1" t="s">
        <v>2594</v>
      </c>
      <c r="D4858" s="1" t="s">
        <v>65</v>
      </c>
      <c r="E4858" s="1">
        <v>140551</v>
      </c>
      <c r="F4858" s="1336" t="s">
        <v>2191</v>
      </c>
      <c r="G4858" s="1" t="s">
        <v>32</v>
      </c>
      <c r="H4858" s="1">
        <v>418742</v>
      </c>
      <c r="I4858" s="3">
        <v>42528</v>
      </c>
      <c r="J4858" s="3">
        <v>42508</v>
      </c>
      <c r="K4858" s="3">
        <v>42535</v>
      </c>
      <c r="L4858" s="1">
        <v>221833</v>
      </c>
      <c r="M4858" s="3">
        <v>42526</v>
      </c>
      <c r="N4858" s="1" t="s">
        <v>42</v>
      </c>
      <c r="O4858" s="1">
        <v>21565</v>
      </c>
      <c r="P4858" s="1">
        <v>1000</v>
      </c>
      <c r="Q4858" s="1">
        <v>15.25</v>
      </c>
      <c r="R4858" s="1337">
        <v>15250</v>
      </c>
      <c r="S4858" s="4">
        <v>1002.96</v>
      </c>
      <c r="T4858" s="1">
        <v>12.608000000000001</v>
      </c>
      <c r="U4858" s="1337">
        <v>12608</v>
      </c>
      <c r="V4858" s="1">
        <v>0.1263</v>
      </c>
      <c r="W4858" s="1336">
        <v>126.26</v>
      </c>
      <c r="X4858" s="1">
        <v>13</v>
      </c>
      <c r="Y4858" s="1">
        <v>140</v>
      </c>
      <c r="AA4858" s="1">
        <v>501</v>
      </c>
      <c r="AB4858" s="1337">
        <v>2642</v>
      </c>
    </row>
    <row r="4859" spans="1:28">
      <c r="A4859" s="1336" t="s">
        <v>2548</v>
      </c>
      <c r="B4859" s="2" t="s">
        <v>2595</v>
      </c>
      <c r="C4859" s="1" t="s">
        <v>2594</v>
      </c>
      <c r="D4859" s="1" t="s">
        <v>2596</v>
      </c>
      <c r="E4859" s="1">
        <v>140551</v>
      </c>
      <c r="F4859" s="1336" t="s">
        <v>2191</v>
      </c>
      <c r="G4859" s="1" t="s">
        <v>32</v>
      </c>
      <c r="H4859" s="1">
        <v>418749</v>
      </c>
      <c r="I4859" s="3">
        <v>42528</v>
      </c>
      <c r="J4859" s="3">
        <v>42508</v>
      </c>
      <c r="K4859" s="3">
        <v>42535</v>
      </c>
      <c r="L4859" s="1">
        <v>221835</v>
      </c>
      <c r="M4859" s="3">
        <v>42526</v>
      </c>
      <c r="N4859" s="1" t="s">
        <v>42</v>
      </c>
      <c r="O4859" s="1">
        <v>21565</v>
      </c>
      <c r="P4859" s="1">
        <v>1027</v>
      </c>
      <c r="Q4859" s="1">
        <v>15.25</v>
      </c>
      <c r="R4859" s="1337">
        <v>15661.75</v>
      </c>
      <c r="S4859" s="4">
        <v>1030.04</v>
      </c>
      <c r="T4859" s="1">
        <v>12.608000000000001</v>
      </c>
      <c r="U4859" s="1337">
        <v>12948.42</v>
      </c>
      <c r="V4859" s="1">
        <v>0.1263</v>
      </c>
      <c r="W4859" s="1336">
        <v>129.66900000000001</v>
      </c>
      <c r="X4859" s="1">
        <v>13</v>
      </c>
      <c r="Y4859" s="1">
        <v>140</v>
      </c>
      <c r="AA4859" s="1">
        <v>501</v>
      </c>
      <c r="AB4859" s="1337">
        <v>2713.33</v>
      </c>
    </row>
    <row r="4860" spans="1:28">
      <c r="A4860" s="1336" t="s">
        <v>2548</v>
      </c>
      <c r="B4860" s="2" t="s">
        <v>2597</v>
      </c>
      <c r="C4860" s="1" t="s">
        <v>2598</v>
      </c>
      <c r="D4860" s="1" t="s">
        <v>65</v>
      </c>
      <c r="E4860" s="1">
        <v>130349</v>
      </c>
      <c r="F4860" s="1336" t="s">
        <v>141</v>
      </c>
      <c r="G4860" s="1" t="s">
        <v>32</v>
      </c>
      <c r="H4860" s="1">
        <v>419861</v>
      </c>
      <c r="I4860" s="3">
        <v>42536</v>
      </c>
      <c r="J4860" s="3">
        <v>42485</v>
      </c>
      <c r="K4860" s="3">
        <v>42546</v>
      </c>
      <c r="N4860" s="1" t="s">
        <v>89</v>
      </c>
      <c r="O4860" s="1">
        <v>115516</v>
      </c>
      <c r="P4860" s="1">
        <v>5000</v>
      </c>
      <c r="Q4860" s="1">
        <v>32</v>
      </c>
      <c r="R4860" s="1337">
        <v>160000</v>
      </c>
      <c r="S4860" s="4">
        <v>14004</v>
      </c>
      <c r="T4860" s="1">
        <v>25.84</v>
      </c>
      <c r="U4860" s="1337">
        <v>129200</v>
      </c>
      <c r="V4860" s="1">
        <v>0.25359999999999999</v>
      </c>
      <c r="W4860" s="1337">
        <v>1267.95</v>
      </c>
      <c r="X4860" s="1">
        <v>13</v>
      </c>
      <c r="Y4860" s="1">
        <v>141</v>
      </c>
      <c r="AA4860" s="1">
        <v>501</v>
      </c>
      <c r="AB4860" s="1337">
        <v>30800</v>
      </c>
    </row>
    <row r="4861" spans="1:28">
      <c r="A4861" s="1336" t="s">
        <v>2548</v>
      </c>
      <c r="B4861" s="2" t="s">
        <v>2597</v>
      </c>
      <c r="C4861" s="1" t="s">
        <v>2598</v>
      </c>
      <c r="D4861" s="1" t="s">
        <v>65</v>
      </c>
      <c r="E4861" s="1">
        <v>130349</v>
      </c>
      <c r="F4861" s="1336" t="s">
        <v>141</v>
      </c>
      <c r="G4861" s="1" t="s">
        <v>32</v>
      </c>
      <c r="H4861" s="1">
        <v>419861</v>
      </c>
      <c r="I4861" s="3">
        <v>42536</v>
      </c>
      <c r="J4861" s="3">
        <v>42485</v>
      </c>
      <c r="K4861" s="3">
        <v>42546</v>
      </c>
      <c r="N4861" s="1" t="s">
        <v>89</v>
      </c>
      <c r="O4861" s="1">
        <v>115516</v>
      </c>
      <c r="P4861" s="1">
        <v>5000</v>
      </c>
      <c r="Q4861" s="1">
        <v>32</v>
      </c>
      <c r="R4861" s="1337">
        <v>160000</v>
      </c>
      <c r="S4861" s="4">
        <v>14004</v>
      </c>
      <c r="T4861" s="1">
        <v>25.84</v>
      </c>
      <c r="U4861" s="1337">
        <v>129200</v>
      </c>
      <c r="V4861" s="1">
        <v>0.25359999999999999</v>
      </c>
      <c r="W4861" s="1337">
        <v>1267.95</v>
      </c>
      <c r="X4861" s="1">
        <v>13</v>
      </c>
      <c r="Y4861" s="1">
        <v>141</v>
      </c>
      <c r="AA4861" s="1">
        <v>501</v>
      </c>
      <c r="AB4861" s="1337">
        <v>30800</v>
      </c>
    </row>
    <row r="4862" spans="1:28">
      <c r="A4862" s="1336" t="s">
        <v>2548</v>
      </c>
      <c r="B4862" s="2" t="s">
        <v>2597</v>
      </c>
      <c r="C4862" s="1" t="s">
        <v>2598</v>
      </c>
      <c r="D4862" s="1" t="s">
        <v>65</v>
      </c>
      <c r="E4862" s="1">
        <v>130349</v>
      </c>
      <c r="F4862" s="1336" t="s">
        <v>141</v>
      </c>
      <c r="G4862" s="1" t="s">
        <v>32</v>
      </c>
      <c r="H4862" s="1">
        <v>419862</v>
      </c>
      <c r="I4862" s="3">
        <v>42536</v>
      </c>
      <c r="J4862" s="3">
        <v>42517</v>
      </c>
      <c r="K4862" s="3">
        <v>42546</v>
      </c>
      <c r="N4862" s="1" t="s">
        <v>89</v>
      </c>
      <c r="O4862" s="1">
        <v>116564</v>
      </c>
      <c r="P4862" s="1">
        <v>2000</v>
      </c>
      <c r="Q4862" s="1">
        <v>32</v>
      </c>
      <c r="R4862" s="1337">
        <v>64000</v>
      </c>
      <c r="S4862" s="4">
        <v>5601.6</v>
      </c>
      <c r="T4862" s="1">
        <v>25.84</v>
      </c>
      <c r="U4862" s="1337">
        <v>51680</v>
      </c>
      <c r="V4862" s="1">
        <v>0.25359999999999999</v>
      </c>
      <c r="W4862" s="1336">
        <v>507.18</v>
      </c>
      <c r="X4862" s="1">
        <v>13</v>
      </c>
      <c r="Y4862" s="1">
        <v>141</v>
      </c>
      <c r="AA4862" s="1">
        <v>501</v>
      </c>
      <c r="AB4862" s="1337">
        <v>12320</v>
      </c>
    </row>
    <row r="4863" spans="1:28">
      <c r="A4863" s="1336" t="s">
        <v>2548</v>
      </c>
      <c r="B4863" s="2" t="s">
        <v>2597</v>
      </c>
      <c r="C4863" s="1" t="s">
        <v>2598</v>
      </c>
      <c r="D4863" s="1" t="s">
        <v>65</v>
      </c>
      <c r="E4863" s="1">
        <v>130349</v>
      </c>
      <c r="F4863" s="1336" t="s">
        <v>141</v>
      </c>
      <c r="G4863" s="1" t="s">
        <v>32</v>
      </c>
      <c r="H4863" s="1">
        <v>419862</v>
      </c>
      <c r="I4863" s="3">
        <v>42536</v>
      </c>
      <c r="J4863" s="3">
        <v>42517</v>
      </c>
      <c r="K4863" s="3">
        <v>42546</v>
      </c>
      <c r="N4863" s="1" t="s">
        <v>89</v>
      </c>
      <c r="O4863" s="1">
        <v>116564</v>
      </c>
      <c r="P4863" s="1">
        <v>7000</v>
      </c>
      <c r="Q4863" s="1">
        <v>32</v>
      </c>
      <c r="R4863" s="1337">
        <v>224000</v>
      </c>
      <c r="S4863" s="4">
        <v>19605.599999999999</v>
      </c>
      <c r="T4863" s="1">
        <v>25.84</v>
      </c>
      <c r="U4863" s="1337">
        <v>180880</v>
      </c>
      <c r="V4863" s="1">
        <v>0.25359999999999999</v>
      </c>
      <c r="W4863" s="1337">
        <v>1775.13</v>
      </c>
      <c r="X4863" s="1">
        <v>13</v>
      </c>
      <c r="Y4863" s="1">
        <v>141</v>
      </c>
      <c r="AA4863" s="1">
        <v>501</v>
      </c>
      <c r="AB4863" s="1337">
        <v>43120</v>
      </c>
    </row>
    <row r="4864" spans="1:28">
      <c r="A4864" s="1336" t="s">
        <v>2548</v>
      </c>
      <c r="B4864" s="2" t="s">
        <v>2597</v>
      </c>
      <c r="C4864" s="1" t="s">
        <v>2598</v>
      </c>
      <c r="D4864" s="1" t="s">
        <v>65</v>
      </c>
      <c r="E4864" s="1">
        <v>130349</v>
      </c>
      <c r="F4864" s="1336" t="s">
        <v>141</v>
      </c>
      <c r="G4864" s="1" t="s">
        <v>32</v>
      </c>
      <c r="H4864" s="1">
        <v>419929</v>
      </c>
      <c r="I4864" s="3">
        <v>42538</v>
      </c>
      <c r="J4864" s="3">
        <v>42517</v>
      </c>
      <c r="K4864" s="3">
        <v>42546</v>
      </c>
      <c r="N4864" s="1" t="s">
        <v>89</v>
      </c>
      <c r="O4864" s="1">
        <v>116564</v>
      </c>
      <c r="P4864" s="1">
        <v>2000</v>
      </c>
      <c r="Q4864" s="1">
        <v>32</v>
      </c>
      <c r="R4864" s="1337">
        <v>64000</v>
      </c>
      <c r="S4864" s="4">
        <v>5601.6</v>
      </c>
      <c r="T4864" s="1">
        <v>25.84</v>
      </c>
      <c r="U4864" s="1337">
        <v>51680</v>
      </c>
      <c r="V4864" s="1">
        <v>0.25359999999999999</v>
      </c>
      <c r="W4864" s="1336">
        <v>507.18</v>
      </c>
      <c r="X4864" s="1">
        <v>13</v>
      </c>
      <c r="Y4864" s="1">
        <v>141</v>
      </c>
      <c r="AA4864" s="1">
        <v>501</v>
      </c>
      <c r="AB4864" s="1337">
        <v>12320</v>
      </c>
    </row>
    <row r="4865" spans="1:28">
      <c r="A4865" s="1336" t="s">
        <v>2548</v>
      </c>
      <c r="B4865" s="2" t="s">
        <v>2597</v>
      </c>
      <c r="C4865" s="1" t="s">
        <v>2598</v>
      </c>
      <c r="D4865" s="1" t="s">
        <v>65</v>
      </c>
      <c r="E4865" s="1">
        <v>130349</v>
      </c>
      <c r="F4865" s="1336" t="s">
        <v>141</v>
      </c>
      <c r="G4865" s="1" t="s">
        <v>32</v>
      </c>
      <c r="H4865" s="1">
        <v>419929</v>
      </c>
      <c r="I4865" s="3">
        <v>42538</v>
      </c>
      <c r="J4865" s="3">
        <v>42517</v>
      </c>
      <c r="K4865" s="3">
        <v>42546</v>
      </c>
      <c r="N4865" s="1" t="s">
        <v>89</v>
      </c>
      <c r="O4865" s="1">
        <v>116564</v>
      </c>
      <c r="P4865" s="1">
        <v>3000</v>
      </c>
      <c r="Q4865" s="1">
        <v>32</v>
      </c>
      <c r="R4865" s="1337">
        <v>96000</v>
      </c>
      <c r="S4865" s="4">
        <v>8402.4</v>
      </c>
      <c r="T4865" s="1">
        <v>25.84</v>
      </c>
      <c r="U4865" s="1337">
        <v>77520</v>
      </c>
      <c r="V4865" s="1">
        <v>0.25359999999999999</v>
      </c>
      <c r="W4865" s="1336">
        <v>760.77</v>
      </c>
      <c r="X4865" s="1">
        <v>13</v>
      </c>
      <c r="Y4865" s="1">
        <v>141</v>
      </c>
      <c r="AA4865" s="1">
        <v>501</v>
      </c>
      <c r="AB4865" s="1337">
        <v>18480</v>
      </c>
    </row>
    <row r="4866" spans="1:28">
      <c r="A4866" s="1336" t="s">
        <v>2548</v>
      </c>
      <c r="B4866" s="2" t="s">
        <v>2597</v>
      </c>
      <c r="C4866" s="1" t="s">
        <v>2598</v>
      </c>
      <c r="D4866" s="1" t="s">
        <v>65</v>
      </c>
      <c r="E4866" s="1">
        <v>130349</v>
      </c>
      <c r="F4866" s="1336" t="s">
        <v>141</v>
      </c>
      <c r="G4866" s="1" t="s">
        <v>32</v>
      </c>
      <c r="H4866" s="1">
        <v>419929</v>
      </c>
      <c r="I4866" s="3">
        <v>42538</v>
      </c>
      <c r="J4866" s="3">
        <v>42517</v>
      </c>
      <c r="K4866" s="3">
        <v>42546</v>
      </c>
      <c r="N4866" s="1" t="s">
        <v>89</v>
      </c>
      <c r="O4866" s="1">
        <v>116564</v>
      </c>
      <c r="P4866" s="1">
        <v>2000</v>
      </c>
      <c r="Q4866" s="1">
        <v>32</v>
      </c>
      <c r="R4866" s="1337">
        <v>64000</v>
      </c>
      <c r="S4866" s="4">
        <v>5601.6</v>
      </c>
      <c r="T4866" s="1">
        <v>25.84</v>
      </c>
      <c r="U4866" s="1337">
        <v>51680</v>
      </c>
      <c r="V4866" s="1">
        <v>0.25359999999999999</v>
      </c>
      <c r="W4866" s="1336">
        <v>507.18</v>
      </c>
      <c r="X4866" s="1">
        <v>13</v>
      </c>
      <c r="Y4866" s="1">
        <v>141</v>
      </c>
      <c r="AA4866" s="1">
        <v>501</v>
      </c>
      <c r="AB4866" s="1337">
        <v>12320</v>
      </c>
    </row>
    <row r="4867" spans="1:28">
      <c r="A4867" s="1336" t="s">
        <v>2548</v>
      </c>
      <c r="B4867" s="2" t="s">
        <v>2597</v>
      </c>
      <c r="C4867" s="1" t="s">
        <v>2598</v>
      </c>
      <c r="D4867" s="1" t="s">
        <v>65</v>
      </c>
      <c r="E4867" s="1">
        <v>130349</v>
      </c>
      <c r="F4867" s="1336" t="s">
        <v>141</v>
      </c>
      <c r="G4867" s="1" t="s">
        <v>32</v>
      </c>
      <c r="H4867" s="1">
        <v>419929</v>
      </c>
      <c r="I4867" s="3">
        <v>42538</v>
      </c>
      <c r="J4867" s="3">
        <v>42517</v>
      </c>
      <c r="K4867" s="3">
        <v>42546</v>
      </c>
      <c r="N4867" s="1" t="s">
        <v>89</v>
      </c>
      <c r="O4867" s="1">
        <v>116564</v>
      </c>
      <c r="P4867" s="1">
        <v>2000</v>
      </c>
      <c r="Q4867" s="1">
        <v>32</v>
      </c>
      <c r="R4867" s="1337">
        <v>64000</v>
      </c>
      <c r="S4867" s="4">
        <v>5601.6</v>
      </c>
      <c r="T4867" s="1">
        <v>25.84</v>
      </c>
      <c r="U4867" s="1337">
        <v>51680</v>
      </c>
      <c r="V4867" s="1">
        <v>0.25359999999999999</v>
      </c>
      <c r="W4867" s="1336">
        <v>507.18</v>
      </c>
      <c r="X4867" s="1">
        <v>13</v>
      </c>
      <c r="Y4867" s="1">
        <v>141</v>
      </c>
      <c r="AA4867" s="1">
        <v>501</v>
      </c>
      <c r="AB4867" s="1337">
        <v>12320</v>
      </c>
    </row>
    <row r="4868" spans="1:28">
      <c r="A4868" s="1336" t="s">
        <v>2548</v>
      </c>
      <c r="B4868" s="2" t="s">
        <v>2597</v>
      </c>
      <c r="C4868" s="1" t="s">
        <v>2598</v>
      </c>
      <c r="D4868" s="1" t="s">
        <v>65</v>
      </c>
      <c r="E4868" s="1">
        <v>130349</v>
      </c>
      <c r="F4868" s="1336" t="s">
        <v>141</v>
      </c>
      <c r="G4868" s="1" t="s">
        <v>32</v>
      </c>
      <c r="H4868" s="1">
        <v>419930</v>
      </c>
      <c r="I4868" s="3">
        <v>42538</v>
      </c>
      <c r="J4868" s="3">
        <v>42517</v>
      </c>
      <c r="K4868" s="3">
        <v>42546</v>
      </c>
      <c r="N4868" s="1" t="s">
        <v>89</v>
      </c>
      <c r="O4868" s="1">
        <v>116564</v>
      </c>
      <c r="P4868" s="1">
        <v>10000</v>
      </c>
      <c r="Q4868" s="1">
        <v>32</v>
      </c>
      <c r="R4868" s="1337">
        <v>320000</v>
      </c>
      <c r="S4868" s="4">
        <v>28008</v>
      </c>
      <c r="T4868" s="1">
        <v>25.84</v>
      </c>
      <c r="U4868" s="1337">
        <v>258400</v>
      </c>
      <c r="V4868" s="1">
        <v>0.25359999999999999</v>
      </c>
      <c r="W4868" s="1337">
        <v>2535.9</v>
      </c>
      <c r="X4868" s="1">
        <v>13</v>
      </c>
      <c r="Y4868" s="1">
        <v>141</v>
      </c>
      <c r="AA4868" s="1">
        <v>501</v>
      </c>
      <c r="AB4868" s="1337">
        <v>61600</v>
      </c>
    </row>
    <row r="4869" spans="1:28">
      <c r="A4869" s="1336" t="s">
        <v>2548</v>
      </c>
      <c r="B4869" s="2" t="s">
        <v>2597</v>
      </c>
      <c r="C4869" s="1" t="s">
        <v>2598</v>
      </c>
      <c r="D4869" s="1" t="s">
        <v>65</v>
      </c>
      <c r="E4869" s="1">
        <v>130349</v>
      </c>
      <c r="F4869" s="1336" t="s">
        <v>141</v>
      </c>
      <c r="G4869" s="1" t="s">
        <v>32</v>
      </c>
      <c r="H4869" s="1">
        <v>419931</v>
      </c>
      <c r="I4869" s="3">
        <v>42538</v>
      </c>
      <c r="J4869" s="3">
        <v>42517</v>
      </c>
      <c r="K4869" s="3">
        <v>42546</v>
      </c>
      <c r="N4869" s="1" t="s">
        <v>89</v>
      </c>
      <c r="O4869" s="1">
        <v>116564</v>
      </c>
      <c r="P4869" s="1">
        <v>10000</v>
      </c>
      <c r="Q4869" s="1">
        <v>32</v>
      </c>
      <c r="R4869" s="1337">
        <v>320000</v>
      </c>
      <c r="S4869" s="4">
        <v>28008</v>
      </c>
      <c r="T4869" s="1">
        <v>25.84</v>
      </c>
      <c r="U4869" s="1337">
        <v>258400</v>
      </c>
      <c r="V4869" s="1">
        <v>0.25359999999999999</v>
      </c>
      <c r="W4869" s="1337">
        <v>2535.9</v>
      </c>
      <c r="X4869" s="1">
        <v>13</v>
      </c>
      <c r="Y4869" s="1">
        <v>141</v>
      </c>
      <c r="AA4869" s="1">
        <v>501</v>
      </c>
      <c r="AB4869" s="1337">
        <v>61600</v>
      </c>
    </row>
    <row r="4870" spans="1:28">
      <c r="A4870" s="1336" t="s">
        <v>2548</v>
      </c>
      <c r="B4870" s="2" t="s">
        <v>2599</v>
      </c>
      <c r="C4870" s="1" t="s">
        <v>2600</v>
      </c>
      <c r="D4870" s="1" t="s">
        <v>2601</v>
      </c>
      <c r="E4870" s="1">
        <v>140551</v>
      </c>
      <c r="F4870" s="1336" t="s">
        <v>2191</v>
      </c>
      <c r="G4870" s="1" t="s">
        <v>32</v>
      </c>
      <c r="H4870" s="1">
        <v>419342</v>
      </c>
      <c r="I4870" s="3">
        <v>42532</v>
      </c>
      <c r="J4870" s="3">
        <v>42508</v>
      </c>
      <c r="K4870" s="3">
        <v>42535</v>
      </c>
      <c r="L4870" s="1">
        <v>222284</v>
      </c>
      <c r="M4870" s="3">
        <v>42532</v>
      </c>
      <c r="N4870" s="1" t="s">
        <v>42</v>
      </c>
      <c r="O4870" s="1">
        <v>21565</v>
      </c>
      <c r="P4870" s="1">
        <v>908</v>
      </c>
      <c r="Q4870" s="1">
        <v>30</v>
      </c>
      <c r="R4870" s="1337">
        <v>27240</v>
      </c>
      <c r="S4870" s="1">
        <v>727.13</v>
      </c>
      <c r="T4870" s="1">
        <v>25.84</v>
      </c>
      <c r="U4870" s="1337">
        <v>23462.720000000001</v>
      </c>
      <c r="V4870" s="1">
        <v>0.25359999999999999</v>
      </c>
      <c r="W4870" s="1336">
        <v>230.25970000000001</v>
      </c>
      <c r="X4870" s="1">
        <v>13</v>
      </c>
      <c r="Y4870" s="1">
        <v>140</v>
      </c>
      <c r="AA4870" s="1">
        <v>501</v>
      </c>
      <c r="AB4870" s="1337">
        <v>3777.28</v>
      </c>
    </row>
    <row r="4871" spans="1:28">
      <c r="A4871" s="1336" t="s">
        <v>2548</v>
      </c>
      <c r="B4871" s="2" t="s">
        <v>2602</v>
      </c>
      <c r="C4871" s="1" t="s">
        <v>2600</v>
      </c>
      <c r="D4871" s="1" t="s">
        <v>65</v>
      </c>
      <c r="E4871" s="1">
        <v>140551</v>
      </c>
      <c r="F4871" s="1336" t="s">
        <v>2191</v>
      </c>
      <c r="G4871" s="1" t="s">
        <v>32</v>
      </c>
      <c r="H4871" s="1">
        <v>419341</v>
      </c>
      <c r="I4871" s="3">
        <v>42532</v>
      </c>
      <c r="J4871" s="3">
        <v>42508</v>
      </c>
      <c r="K4871" s="3">
        <v>42535</v>
      </c>
      <c r="L4871" s="1">
        <v>222283</v>
      </c>
      <c r="M4871" s="3">
        <v>42532</v>
      </c>
      <c r="N4871" s="1" t="s">
        <v>42</v>
      </c>
      <c r="O4871" s="1">
        <v>21565</v>
      </c>
      <c r="P4871" s="1">
        <v>15000</v>
      </c>
      <c r="Q4871" s="1">
        <v>30</v>
      </c>
      <c r="R4871" s="1337">
        <v>450000</v>
      </c>
      <c r="S4871" s="4">
        <v>12012</v>
      </c>
      <c r="T4871" s="1">
        <v>25.84</v>
      </c>
      <c r="U4871" s="1337">
        <v>387600</v>
      </c>
      <c r="V4871" s="1">
        <v>0.25359999999999999</v>
      </c>
      <c r="W4871" s="1337">
        <v>3803.85</v>
      </c>
      <c r="X4871" s="1">
        <v>13</v>
      </c>
      <c r="Y4871" s="1">
        <v>140</v>
      </c>
      <c r="AA4871" s="1">
        <v>501</v>
      </c>
      <c r="AB4871" s="1337">
        <v>62400</v>
      </c>
    </row>
    <row r="4872" spans="1:28">
      <c r="A4872" s="1336" t="s">
        <v>2548</v>
      </c>
      <c r="B4872" s="2" t="s">
        <v>2602</v>
      </c>
      <c r="C4872" s="1" t="s">
        <v>2600</v>
      </c>
      <c r="D4872" s="1" t="s">
        <v>65</v>
      </c>
      <c r="E4872" s="1">
        <v>140551</v>
      </c>
      <c r="F4872" s="1336" t="s">
        <v>2191</v>
      </c>
      <c r="G4872" s="1" t="s">
        <v>32</v>
      </c>
      <c r="H4872" s="1">
        <v>419342</v>
      </c>
      <c r="I4872" s="3">
        <v>42532</v>
      </c>
      <c r="J4872" s="3">
        <v>42508</v>
      </c>
      <c r="K4872" s="3">
        <v>42535</v>
      </c>
      <c r="L4872" s="1">
        <v>222284</v>
      </c>
      <c r="M4872" s="3">
        <v>42532</v>
      </c>
      <c r="N4872" s="1" t="s">
        <v>42</v>
      </c>
      <c r="O4872" s="1">
        <v>21565</v>
      </c>
      <c r="P4872" s="1">
        <v>2000</v>
      </c>
      <c r="Q4872" s="1">
        <v>30</v>
      </c>
      <c r="R4872" s="1337">
        <v>60000</v>
      </c>
      <c r="S4872" s="4">
        <v>1601.6</v>
      </c>
      <c r="T4872" s="1">
        <v>25.84</v>
      </c>
      <c r="U4872" s="1337">
        <v>51680</v>
      </c>
      <c r="V4872" s="1">
        <v>0.25359999999999999</v>
      </c>
      <c r="W4872" s="1336">
        <v>507.18</v>
      </c>
      <c r="X4872" s="1">
        <v>13</v>
      </c>
      <c r="Y4872" s="1">
        <v>140</v>
      </c>
      <c r="AA4872" s="1">
        <v>501</v>
      </c>
      <c r="AB4872" s="1337">
        <v>8320</v>
      </c>
    </row>
    <row r="4873" spans="1:28">
      <c r="A4873" s="1336" t="s">
        <v>2548</v>
      </c>
      <c r="B4873" s="2" t="s">
        <v>2602</v>
      </c>
      <c r="C4873" s="1" t="s">
        <v>2600</v>
      </c>
      <c r="D4873" s="1" t="s">
        <v>65</v>
      </c>
      <c r="E4873" s="1">
        <v>140551</v>
      </c>
      <c r="F4873" s="1336" t="s">
        <v>2191</v>
      </c>
      <c r="G4873" s="1" t="s">
        <v>32</v>
      </c>
      <c r="H4873" s="1">
        <v>419342</v>
      </c>
      <c r="I4873" s="3">
        <v>42532</v>
      </c>
      <c r="J4873" s="3">
        <v>42508</v>
      </c>
      <c r="K4873" s="3">
        <v>42535</v>
      </c>
      <c r="L4873" s="1">
        <v>222284</v>
      </c>
      <c r="M4873" s="3">
        <v>42532</v>
      </c>
      <c r="N4873" s="1" t="s">
        <v>42</v>
      </c>
      <c r="O4873" s="1">
        <v>21565</v>
      </c>
      <c r="P4873" s="1">
        <v>2000</v>
      </c>
      <c r="Q4873" s="1">
        <v>30</v>
      </c>
      <c r="R4873" s="1337">
        <v>60000</v>
      </c>
      <c r="S4873" s="4">
        <v>1601.6</v>
      </c>
      <c r="T4873" s="1">
        <v>25.84</v>
      </c>
      <c r="U4873" s="1337">
        <v>51680</v>
      </c>
      <c r="V4873" s="1">
        <v>0.25359999999999999</v>
      </c>
      <c r="W4873" s="1336">
        <v>507.18</v>
      </c>
      <c r="X4873" s="1">
        <v>13</v>
      </c>
      <c r="Y4873" s="1">
        <v>140</v>
      </c>
      <c r="AA4873" s="1">
        <v>501</v>
      </c>
      <c r="AB4873" s="1337">
        <v>8320</v>
      </c>
    </row>
    <row r="4874" spans="1:28">
      <c r="A4874" s="1336" t="s">
        <v>2548</v>
      </c>
      <c r="B4874" s="2" t="s">
        <v>2602</v>
      </c>
      <c r="C4874" s="1" t="s">
        <v>2600</v>
      </c>
      <c r="D4874" s="1" t="s">
        <v>65</v>
      </c>
      <c r="E4874" s="1">
        <v>140551</v>
      </c>
      <c r="F4874" s="1336" t="s">
        <v>2191</v>
      </c>
      <c r="G4874" s="1" t="s">
        <v>32</v>
      </c>
      <c r="H4874" s="1">
        <v>419406</v>
      </c>
      <c r="I4874" s="3">
        <v>42534</v>
      </c>
      <c r="J4874" s="3">
        <v>42508</v>
      </c>
      <c r="K4874" s="3">
        <v>42535</v>
      </c>
      <c r="L4874" s="1">
        <v>222303</v>
      </c>
      <c r="M4874" s="3">
        <v>42532</v>
      </c>
      <c r="N4874" s="1" t="s">
        <v>42</v>
      </c>
      <c r="O4874" s="1">
        <v>21565</v>
      </c>
      <c r="P4874" s="1">
        <v>1000</v>
      </c>
      <c r="Q4874" s="1">
        <v>30</v>
      </c>
      <c r="R4874" s="1337">
        <v>30000</v>
      </c>
      <c r="S4874" s="1">
        <v>800.8</v>
      </c>
      <c r="T4874" s="1">
        <v>25.84</v>
      </c>
      <c r="U4874" s="1337">
        <v>25840</v>
      </c>
      <c r="V4874" s="1">
        <v>0.25359999999999999</v>
      </c>
      <c r="W4874" s="1336">
        <v>253.59</v>
      </c>
      <c r="X4874" s="1">
        <v>13</v>
      </c>
      <c r="Y4874" s="1">
        <v>140</v>
      </c>
      <c r="AA4874" s="1">
        <v>501</v>
      </c>
      <c r="AB4874" s="1337">
        <v>4160</v>
      </c>
    </row>
    <row r="4875" spans="1:28">
      <c r="A4875" s="1336" t="s">
        <v>2548</v>
      </c>
      <c r="B4875" s="2" t="s">
        <v>2602</v>
      </c>
      <c r="C4875" s="1" t="s">
        <v>2600</v>
      </c>
      <c r="D4875" s="1" t="s">
        <v>65</v>
      </c>
      <c r="E4875" s="1">
        <v>140551</v>
      </c>
      <c r="F4875" s="1336" t="s">
        <v>2191</v>
      </c>
      <c r="G4875" s="1" t="s">
        <v>32</v>
      </c>
      <c r="H4875" s="1">
        <v>419406</v>
      </c>
      <c r="I4875" s="3">
        <v>42534</v>
      </c>
      <c r="J4875" s="3">
        <v>42508</v>
      </c>
      <c r="K4875" s="3">
        <v>42535</v>
      </c>
      <c r="L4875" s="1">
        <v>222303</v>
      </c>
      <c r="M4875" s="3">
        <v>42532</v>
      </c>
      <c r="N4875" s="1" t="s">
        <v>42</v>
      </c>
      <c r="O4875" s="1">
        <v>21565</v>
      </c>
      <c r="P4875" s="1">
        <v>1000</v>
      </c>
      <c r="Q4875" s="1">
        <v>30</v>
      </c>
      <c r="R4875" s="1337">
        <v>30000</v>
      </c>
      <c r="S4875" s="1">
        <v>800.8</v>
      </c>
      <c r="T4875" s="1">
        <v>25.84</v>
      </c>
      <c r="U4875" s="1337">
        <v>25840</v>
      </c>
      <c r="V4875" s="1">
        <v>0.25359999999999999</v>
      </c>
      <c r="W4875" s="1336">
        <v>253.59</v>
      </c>
      <c r="X4875" s="1">
        <v>13</v>
      </c>
      <c r="Y4875" s="1">
        <v>140</v>
      </c>
      <c r="AA4875" s="1">
        <v>501</v>
      </c>
      <c r="AB4875" s="1337">
        <v>4160</v>
      </c>
    </row>
    <row r="4876" spans="1:28">
      <c r="A4876" s="1336" t="s">
        <v>2603</v>
      </c>
      <c r="B4876" s="2" t="s">
        <v>2604</v>
      </c>
      <c r="C4876" s="1" t="s">
        <v>2605</v>
      </c>
      <c r="D4876" s="1" t="s">
        <v>116</v>
      </c>
      <c r="E4876" s="1">
        <v>130308</v>
      </c>
      <c r="F4876" s="1336" t="s">
        <v>126</v>
      </c>
      <c r="G4876" s="1" t="s">
        <v>32</v>
      </c>
      <c r="H4876" s="1">
        <v>419865</v>
      </c>
      <c r="I4876" s="3">
        <v>42537</v>
      </c>
      <c r="J4876" s="3">
        <v>42507</v>
      </c>
      <c r="K4876" s="3">
        <v>42538</v>
      </c>
      <c r="N4876" s="1" t="s">
        <v>89</v>
      </c>
      <c r="O4876" s="1">
        <v>116227</v>
      </c>
      <c r="P4876" s="1">
        <v>100</v>
      </c>
      <c r="Q4876" s="1">
        <v>131.1</v>
      </c>
      <c r="R4876" s="1337">
        <v>13110</v>
      </c>
      <c r="S4876" s="4">
        <v>1143.53</v>
      </c>
      <c r="T4876" s="1">
        <v>105.898</v>
      </c>
      <c r="U4876" s="1337">
        <v>10589.8</v>
      </c>
      <c r="V4876" s="1">
        <v>0.81769999999999998</v>
      </c>
      <c r="W4876" s="1336">
        <v>81.765000000000001</v>
      </c>
      <c r="X4876" s="1">
        <v>13</v>
      </c>
      <c r="Y4876" s="1">
        <v>141</v>
      </c>
      <c r="AA4876" s="1">
        <v>501</v>
      </c>
      <c r="AB4876" s="1337">
        <v>2520.1999999999998</v>
      </c>
    </row>
    <row r="4877" spans="1:28">
      <c r="A4877" s="1336" t="s">
        <v>2603</v>
      </c>
      <c r="B4877" s="2" t="s">
        <v>2606</v>
      </c>
      <c r="C4877" s="1" t="s">
        <v>2605</v>
      </c>
      <c r="D4877" s="1" t="s">
        <v>87</v>
      </c>
      <c r="E4877" s="1">
        <v>130308</v>
      </c>
      <c r="F4877" s="1336" t="s">
        <v>126</v>
      </c>
      <c r="G4877" s="1" t="s">
        <v>32</v>
      </c>
      <c r="H4877" s="1">
        <v>419681</v>
      </c>
      <c r="I4877" s="3">
        <v>42536</v>
      </c>
      <c r="J4877" s="3">
        <v>42507</v>
      </c>
      <c r="K4877" s="3">
        <v>42538</v>
      </c>
      <c r="N4877" s="1" t="s">
        <v>89</v>
      </c>
      <c r="O4877" s="1">
        <v>116229</v>
      </c>
      <c r="P4877" s="1">
        <v>200</v>
      </c>
      <c r="Q4877" s="1">
        <v>131.1</v>
      </c>
      <c r="R4877" s="1337">
        <v>26220</v>
      </c>
      <c r="S4877" s="4">
        <v>2287.0500000000002</v>
      </c>
      <c r="T4877" s="1">
        <v>105.898</v>
      </c>
      <c r="U4877" s="1337">
        <v>21179.599999999999</v>
      </c>
      <c r="V4877" s="1">
        <v>0.81769999999999998</v>
      </c>
      <c r="W4877" s="1336">
        <v>163.53</v>
      </c>
      <c r="X4877" s="1">
        <v>13</v>
      </c>
      <c r="Y4877" s="1">
        <v>141</v>
      </c>
      <c r="AA4877" s="1">
        <v>501</v>
      </c>
      <c r="AB4877" s="1337">
        <v>5040.3999999999996</v>
      </c>
    </row>
    <row r="4878" spans="1:28">
      <c r="A4878" s="1336" t="s">
        <v>2607</v>
      </c>
      <c r="B4878" s="2" t="s">
        <v>2608</v>
      </c>
      <c r="C4878" s="1" t="s">
        <v>2609</v>
      </c>
      <c r="D4878" s="1" t="s">
        <v>2610</v>
      </c>
      <c r="E4878" s="1">
        <v>140083</v>
      </c>
      <c r="F4878" s="1336" t="s">
        <v>117</v>
      </c>
      <c r="G4878" s="1" t="s">
        <v>32</v>
      </c>
      <c r="H4878" s="1">
        <v>421187</v>
      </c>
      <c r="I4878" s="3">
        <v>42548</v>
      </c>
      <c r="J4878" s="3">
        <v>42527</v>
      </c>
      <c r="K4878" s="3">
        <v>42566</v>
      </c>
      <c r="L4878" s="1">
        <v>223230</v>
      </c>
      <c r="M4878" s="3">
        <v>42547</v>
      </c>
      <c r="N4878" s="1" t="s">
        <v>89</v>
      </c>
      <c r="O4878" s="1">
        <v>116840</v>
      </c>
      <c r="P4878" s="1">
        <v>870</v>
      </c>
      <c r="Q4878" s="1">
        <v>155</v>
      </c>
      <c r="R4878" s="1337">
        <v>134850</v>
      </c>
      <c r="S4878" s="4">
        <v>42401.24</v>
      </c>
      <c r="T4878" s="1">
        <v>94.037999999999997</v>
      </c>
      <c r="U4878" s="1337">
        <v>81813.06</v>
      </c>
      <c r="V4878" s="1">
        <v>0.32150000000000001</v>
      </c>
      <c r="W4878" s="1336">
        <v>279.70499999999998</v>
      </c>
      <c r="X4878" s="1">
        <v>13</v>
      </c>
      <c r="Y4878" s="1">
        <v>141</v>
      </c>
      <c r="AA4878" s="1">
        <v>501</v>
      </c>
      <c r="AB4878" s="1337">
        <v>53036.94</v>
      </c>
    </row>
    <row r="4879" spans="1:28">
      <c r="A4879" s="1336" t="s">
        <v>2607</v>
      </c>
      <c r="B4879" s="2" t="s">
        <v>2611</v>
      </c>
      <c r="C4879" s="1" t="s">
        <v>2609</v>
      </c>
      <c r="D4879" s="1" t="s">
        <v>467</v>
      </c>
      <c r="E4879" s="1">
        <v>140083</v>
      </c>
      <c r="F4879" s="1336" t="s">
        <v>117</v>
      </c>
      <c r="G4879" s="1" t="s">
        <v>32</v>
      </c>
      <c r="H4879" s="1">
        <v>419203</v>
      </c>
      <c r="I4879" s="3">
        <v>42531</v>
      </c>
      <c r="J4879" s="3">
        <v>42513</v>
      </c>
      <c r="K4879" s="3">
        <v>42545</v>
      </c>
      <c r="L4879" s="1">
        <v>222239</v>
      </c>
      <c r="M4879" s="3">
        <v>42531</v>
      </c>
      <c r="N4879" s="1" t="s">
        <v>89</v>
      </c>
      <c r="O4879" s="1">
        <v>116340</v>
      </c>
      <c r="P4879" s="1">
        <v>1500</v>
      </c>
      <c r="Q4879" s="1">
        <v>155</v>
      </c>
      <c r="R4879" s="1337">
        <v>232500</v>
      </c>
      <c r="S4879" s="4">
        <v>73105.59</v>
      </c>
      <c r="T4879" s="1">
        <v>94.037999999999997</v>
      </c>
      <c r="U4879" s="1337">
        <v>141057</v>
      </c>
      <c r="V4879" s="1">
        <v>0.32150000000000001</v>
      </c>
      <c r="W4879" s="1336">
        <v>482.25</v>
      </c>
      <c r="X4879" s="1">
        <v>13</v>
      </c>
      <c r="Y4879" s="1">
        <v>141</v>
      </c>
      <c r="AA4879" s="1">
        <v>501</v>
      </c>
      <c r="AB4879" s="1337">
        <v>91443</v>
      </c>
    </row>
    <row r="4880" spans="1:28">
      <c r="A4880" s="1336" t="s">
        <v>2607</v>
      </c>
      <c r="B4880" s="2" t="s">
        <v>2612</v>
      </c>
      <c r="C4880" s="1" t="s">
        <v>2613</v>
      </c>
      <c r="D4880" s="1" t="s">
        <v>2614</v>
      </c>
      <c r="E4880" s="1">
        <v>130191</v>
      </c>
      <c r="F4880" s="1336" t="s">
        <v>1373</v>
      </c>
      <c r="G4880" s="1" t="s">
        <v>53</v>
      </c>
      <c r="H4880" s="1">
        <v>7333</v>
      </c>
      <c r="I4880" s="3">
        <v>42534</v>
      </c>
      <c r="J4880" s="3">
        <v>42549</v>
      </c>
      <c r="K4880" s="3">
        <v>42549</v>
      </c>
      <c r="L4880" s="1">
        <v>222409</v>
      </c>
      <c r="N4880" s="1" t="s">
        <v>54</v>
      </c>
      <c r="O4880" s="1">
        <v>7527</v>
      </c>
      <c r="P4880" s="1">
        <v>-825</v>
      </c>
      <c r="Q4880" s="1">
        <v>165.88</v>
      </c>
      <c r="R4880" s="1337">
        <v>-136851</v>
      </c>
      <c r="S4880" s="4">
        <v>-25343.64</v>
      </c>
      <c r="T4880" s="1">
        <v>119.611</v>
      </c>
      <c r="U4880" s="1337">
        <v>-98679.08</v>
      </c>
      <c r="V4880" s="1">
        <v>0.49909999999999999</v>
      </c>
      <c r="W4880" s="1336">
        <v>-411.74099999999999</v>
      </c>
      <c r="X4880" s="1">
        <v>13</v>
      </c>
      <c r="Y4880" s="1">
        <v>135</v>
      </c>
      <c r="Z4880" s="1" t="s">
        <v>436</v>
      </c>
      <c r="AA4880" s="1">
        <v>501</v>
      </c>
      <c r="AB4880" s="1337">
        <v>-38171.919999999998</v>
      </c>
    </row>
    <row r="4881" spans="1:28">
      <c r="A4881" s="1336" t="s">
        <v>2607</v>
      </c>
      <c r="B4881" s="2" t="s">
        <v>2612</v>
      </c>
      <c r="C4881" s="1" t="s">
        <v>2613</v>
      </c>
      <c r="D4881" s="1" t="s">
        <v>2614</v>
      </c>
      <c r="E4881" s="1">
        <v>130191</v>
      </c>
      <c r="F4881" s="1336" t="s">
        <v>1373</v>
      </c>
      <c r="G4881" s="1" t="s">
        <v>32</v>
      </c>
      <c r="H4881" s="1">
        <v>419440</v>
      </c>
      <c r="I4881" s="3">
        <v>42534</v>
      </c>
      <c r="J4881" s="3">
        <v>42522</v>
      </c>
      <c r="K4881" s="3">
        <v>42548</v>
      </c>
      <c r="L4881" s="1">
        <v>222409</v>
      </c>
      <c r="M4881" s="3">
        <v>42534</v>
      </c>
      <c r="N4881" s="1" t="s">
        <v>89</v>
      </c>
      <c r="O4881" s="1">
        <v>116707</v>
      </c>
      <c r="P4881" s="1">
        <v>825</v>
      </c>
      <c r="Q4881" s="1">
        <v>165.88</v>
      </c>
      <c r="R4881" s="1337">
        <v>136851</v>
      </c>
      <c r="S4881" s="4">
        <v>25343.64</v>
      </c>
      <c r="T4881" s="1">
        <v>119.611</v>
      </c>
      <c r="U4881" s="1337">
        <v>98679.08</v>
      </c>
      <c r="V4881" s="1">
        <v>0.49909999999999999</v>
      </c>
      <c r="W4881" s="1336">
        <v>411.74099999999999</v>
      </c>
      <c r="X4881" s="1">
        <v>13</v>
      </c>
      <c r="Y4881" s="1">
        <v>135</v>
      </c>
      <c r="Z4881" s="1" t="s">
        <v>436</v>
      </c>
      <c r="AA4881" s="1">
        <v>501</v>
      </c>
      <c r="AB4881" s="1337">
        <v>38171.919999999998</v>
      </c>
    </row>
    <row r="4882" spans="1:28">
      <c r="A4882" s="1336" t="s">
        <v>2607</v>
      </c>
      <c r="B4882" s="2" t="s">
        <v>2615</v>
      </c>
      <c r="C4882" s="1" t="s">
        <v>2613</v>
      </c>
      <c r="D4882" s="1" t="s">
        <v>467</v>
      </c>
      <c r="E4882" s="1">
        <v>140083</v>
      </c>
      <c r="F4882" s="1336" t="s">
        <v>117</v>
      </c>
      <c r="G4882" s="1" t="s">
        <v>32</v>
      </c>
      <c r="H4882" s="1">
        <v>419153</v>
      </c>
      <c r="I4882" s="3">
        <v>42531</v>
      </c>
      <c r="J4882" s="3">
        <v>42513</v>
      </c>
      <c r="K4882" s="3">
        <v>42545</v>
      </c>
      <c r="L4882" s="1">
        <v>222234</v>
      </c>
      <c r="M4882" s="3">
        <v>42531</v>
      </c>
      <c r="N4882" s="1" t="s">
        <v>89</v>
      </c>
      <c r="O4882" s="1">
        <v>116340</v>
      </c>
      <c r="P4882" s="1">
        <v>1500</v>
      </c>
      <c r="Q4882" s="1">
        <v>170</v>
      </c>
      <c r="R4882" s="1337">
        <v>255000</v>
      </c>
      <c r="S4882" s="4">
        <v>52259.360000000001</v>
      </c>
      <c r="T4882" s="1">
        <v>119.611</v>
      </c>
      <c r="U4882" s="1337">
        <v>179416.5</v>
      </c>
      <c r="V4882" s="1">
        <v>0.49909999999999999</v>
      </c>
      <c r="W4882" s="1336">
        <v>748.62</v>
      </c>
      <c r="X4882" s="1">
        <v>13</v>
      </c>
      <c r="Y4882" s="1">
        <v>141</v>
      </c>
      <c r="AA4882" s="1">
        <v>501</v>
      </c>
      <c r="AB4882" s="1337">
        <v>75583.5</v>
      </c>
    </row>
    <row r="4883" spans="1:28">
      <c r="A4883" s="1336" t="s">
        <v>2607</v>
      </c>
      <c r="B4883" s="2" t="s">
        <v>2616</v>
      </c>
      <c r="C4883" s="1" t="s">
        <v>2617</v>
      </c>
      <c r="D4883" s="1" t="s">
        <v>1168</v>
      </c>
      <c r="E4883" s="1">
        <v>130365</v>
      </c>
      <c r="F4883" s="1336" t="s">
        <v>432</v>
      </c>
      <c r="G4883" s="1" t="s">
        <v>32</v>
      </c>
      <c r="H4883" s="1">
        <v>419430</v>
      </c>
      <c r="I4883" s="3">
        <v>42534</v>
      </c>
      <c r="J4883" s="3">
        <v>42516</v>
      </c>
      <c r="K4883" s="3">
        <v>42548</v>
      </c>
      <c r="L4883" s="1">
        <v>222412</v>
      </c>
      <c r="M4883" s="3">
        <v>42534</v>
      </c>
      <c r="N4883" s="1" t="s">
        <v>89</v>
      </c>
      <c r="O4883" s="1">
        <v>116511</v>
      </c>
      <c r="P4883" s="1">
        <v>500</v>
      </c>
      <c r="Q4883" s="1">
        <v>191</v>
      </c>
      <c r="R4883" s="1337">
        <v>95500</v>
      </c>
      <c r="S4883" s="4">
        <v>27919.79</v>
      </c>
      <c r="T4883" s="1">
        <v>119.611</v>
      </c>
      <c r="U4883" s="1337">
        <v>59805.5</v>
      </c>
      <c r="V4883" s="1">
        <v>0.49909999999999999</v>
      </c>
      <c r="W4883" s="1336">
        <v>249.54</v>
      </c>
      <c r="X4883" s="1">
        <v>13</v>
      </c>
      <c r="Y4883" s="1">
        <v>135</v>
      </c>
      <c r="Z4883" s="1" t="s">
        <v>90</v>
      </c>
      <c r="AA4883" s="1">
        <v>501</v>
      </c>
      <c r="AB4883" s="1337">
        <v>35694.5</v>
      </c>
    </row>
    <row r="4884" spans="1:28">
      <c r="A4884" s="1336" t="s">
        <v>2607</v>
      </c>
      <c r="B4884" s="2" t="s">
        <v>2616</v>
      </c>
      <c r="C4884" s="1" t="s">
        <v>2617</v>
      </c>
      <c r="D4884" s="1" t="s">
        <v>1168</v>
      </c>
      <c r="E4884" s="1">
        <v>130365</v>
      </c>
      <c r="F4884" s="1336" t="s">
        <v>432</v>
      </c>
      <c r="G4884" s="1" t="s">
        <v>32</v>
      </c>
      <c r="H4884" s="1">
        <v>419697</v>
      </c>
      <c r="I4884" s="3">
        <v>42535</v>
      </c>
      <c r="J4884" s="3">
        <v>42516</v>
      </c>
      <c r="K4884" s="3">
        <v>42548</v>
      </c>
      <c r="L4884" s="1">
        <v>222488</v>
      </c>
      <c r="M4884" s="3">
        <v>42535</v>
      </c>
      <c r="N4884" s="1" t="s">
        <v>89</v>
      </c>
      <c r="O4884" s="1">
        <v>116511</v>
      </c>
      <c r="P4884" s="1">
        <v>250</v>
      </c>
      <c r="Q4884" s="1">
        <v>191</v>
      </c>
      <c r="R4884" s="1337">
        <v>47750</v>
      </c>
      <c r="S4884" s="4">
        <v>13959.89</v>
      </c>
      <c r="T4884" s="1">
        <v>119.611</v>
      </c>
      <c r="U4884" s="1337">
        <v>29902.75</v>
      </c>
      <c r="V4884" s="1">
        <v>0.49909999999999999</v>
      </c>
      <c r="W4884" s="1336">
        <v>124.77</v>
      </c>
      <c r="X4884" s="1">
        <v>13</v>
      </c>
      <c r="Y4884" s="1">
        <v>135</v>
      </c>
      <c r="Z4884" s="1" t="s">
        <v>90</v>
      </c>
      <c r="AA4884" s="1">
        <v>501</v>
      </c>
      <c r="AB4884" s="1337">
        <v>17847.25</v>
      </c>
    </row>
    <row r="4885" spans="1:28">
      <c r="A4885" s="1336" t="s">
        <v>2607</v>
      </c>
      <c r="B4885" s="2" t="s">
        <v>2618</v>
      </c>
      <c r="C4885" s="1" t="s">
        <v>2619</v>
      </c>
      <c r="D4885" s="1" t="s">
        <v>72</v>
      </c>
      <c r="E4885" s="1">
        <v>130308</v>
      </c>
      <c r="F4885" s="1336" t="s">
        <v>126</v>
      </c>
      <c r="G4885" s="1" t="s">
        <v>32</v>
      </c>
      <c r="H4885" s="1">
        <v>421071</v>
      </c>
      <c r="I4885" s="3">
        <v>42548</v>
      </c>
      <c r="J4885" s="3">
        <v>42530</v>
      </c>
      <c r="K4885" s="3">
        <v>42570</v>
      </c>
      <c r="N4885" s="1" t="s">
        <v>89</v>
      </c>
      <c r="O4885" s="1">
        <v>117093</v>
      </c>
      <c r="P4885" s="1">
        <v>600</v>
      </c>
      <c r="Q4885" s="1">
        <v>245.45</v>
      </c>
      <c r="R4885" s="1337">
        <v>147270</v>
      </c>
      <c r="S4885" s="4">
        <v>52349.32</v>
      </c>
      <c r="T4885" s="1">
        <v>140.001</v>
      </c>
      <c r="U4885" s="1337">
        <v>84000.6</v>
      </c>
      <c r="V4885" s="1">
        <v>0.65480000000000005</v>
      </c>
      <c r="W4885" s="1336">
        <v>392.89800000000002</v>
      </c>
      <c r="X4885" s="1">
        <v>13</v>
      </c>
      <c r="Y4885" s="1">
        <v>141</v>
      </c>
      <c r="AA4885" s="1">
        <v>501</v>
      </c>
      <c r="AB4885" s="1337">
        <v>63269.4</v>
      </c>
    </row>
    <row r="4886" spans="1:28">
      <c r="A4886" s="1336" t="s">
        <v>2607</v>
      </c>
      <c r="B4886" s="2" t="s">
        <v>2620</v>
      </c>
      <c r="C4886" s="1" t="s">
        <v>2621</v>
      </c>
      <c r="D4886" s="1" t="s">
        <v>65</v>
      </c>
      <c r="E4886" s="1">
        <v>140411</v>
      </c>
      <c r="F4886" s="1336" t="s">
        <v>1269</v>
      </c>
      <c r="G4886" s="1" t="s">
        <v>32</v>
      </c>
      <c r="H4886" s="1">
        <v>419769</v>
      </c>
      <c r="I4886" s="3">
        <v>42536</v>
      </c>
      <c r="J4886" s="3">
        <v>42501</v>
      </c>
      <c r="K4886" s="3">
        <v>42531</v>
      </c>
      <c r="L4886" s="1">
        <v>222528</v>
      </c>
      <c r="M4886" s="3">
        <v>42535</v>
      </c>
      <c r="N4886" s="1" t="s">
        <v>42</v>
      </c>
      <c r="O4886" s="1">
        <v>21533</v>
      </c>
      <c r="P4886" s="1">
        <v>2000</v>
      </c>
      <c r="Q4886" s="1">
        <v>177</v>
      </c>
      <c r="R4886" s="1337">
        <v>354000</v>
      </c>
      <c r="S4886" s="4">
        <v>37597.74</v>
      </c>
      <c r="T4886" s="1">
        <v>140.001</v>
      </c>
      <c r="U4886" s="1337">
        <v>280002</v>
      </c>
      <c r="V4886" s="1">
        <v>0.65480000000000005</v>
      </c>
      <c r="W4886" s="1337">
        <v>1309.6600000000001</v>
      </c>
      <c r="X4886" s="1">
        <v>13</v>
      </c>
      <c r="Y4886" s="1">
        <v>140</v>
      </c>
      <c r="AA4886" s="1">
        <v>501</v>
      </c>
      <c r="AB4886" s="1337">
        <v>73998</v>
      </c>
    </row>
    <row r="4887" spans="1:28">
      <c r="A4887" s="1336" t="s">
        <v>2607</v>
      </c>
      <c r="B4887" s="2" t="s">
        <v>2620</v>
      </c>
      <c r="C4887" s="1" t="s">
        <v>2621</v>
      </c>
      <c r="D4887" s="1" t="s">
        <v>65</v>
      </c>
      <c r="E4887" s="1">
        <v>140411</v>
      </c>
      <c r="F4887" s="1336" t="s">
        <v>1269</v>
      </c>
      <c r="G4887" s="1" t="s">
        <v>32</v>
      </c>
      <c r="H4887" s="1">
        <v>419769</v>
      </c>
      <c r="I4887" s="3">
        <v>42536</v>
      </c>
      <c r="J4887" s="3">
        <v>42501</v>
      </c>
      <c r="K4887" s="3">
        <v>42531</v>
      </c>
      <c r="L4887" s="1">
        <v>222528</v>
      </c>
      <c r="M4887" s="3">
        <v>42535</v>
      </c>
      <c r="N4887" s="1" t="s">
        <v>42</v>
      </c>
      <c r="O4887" s="1">
        <v>21533</v>
      </c>
      <c r="P4887" s="1">
        <v>1000</v>
      </c>
      <c r="Q4887" s="1">
        <v>177</v>
      </c>
      <c r="R4887" s="1337">
        <v>177000</v>
      </c>
      <c r="S4887" s="4">
        <v>18798.87</v>
      </c>
      <c r="T4887" s="1">
        <v>140.001</v>
      </c>
      <c r="U4887" s="1337">
        <v>140001</v>
      </c>
      <c r="V4887" s="1">
        <v>0.65480000000000005</v>
      </c>
      <c r="W4887" s="1336">
        <v>654.83000000000004</v>
      </c>
      <c r="X4887" s="1">
        <v>13</v>
      </c>
      <c r="Y4887" s="1">
        <v>140</v>
      </c>
      <c r="AA4887" s="1">
        <v>501</v>
      </c>
      <c r="AB4887" s="1337">
        <v>36999</v>
      </c>
    </row>
    <row r="4888" spans="1:28">
      <c r="A4888" s="1336" t="s">
        <v>2607</v>
      </c>
      <c r="B4888" s="2" t="s">
        <v>2622</v>
      </c>
      <c r="C4888" s="1" t="s">
        <v>2623</v>
      </c>
      <c r="D4888" s="1" t="s">
        <v>467</v>
      </c>
      <c r="E4888" s="1">
        <v>130349</v>
      </c>
      <c r="F4888" s="1336" t="s">
        <v>141</v>
      </c>
      <c r="G4888" s="1" t="s">
        <v>32</v>
      </c>
      <c r="H4888" s="1">
        <v>418623</v>
      </c>
      <c r="I4888" s="3">
        <v>42528</v>
      </c>
      <c r="J4888" s="3">
        <v>42485</v>
      </c>
      <c r="K4888" s="3">
        <v>42546</v>
      </c>
      <c r="N4888" s="1" t="s">
        <v>89</v>
      </c>
      <c r="O4888" s="1">
        <v>115518</v>
      </c>
      <c r="P4888" s="1">
        <v>1500</v>
      </c>
      <c r="Q4888" s="1">
        <v>69.72</v>
      </c>
      <c r="R4888" s="1337">
        <v>104580</v>
      </c>
      <c r="S4888" s="1">
        <v>-32.01</v>
      </c>
      <c r="T4888" s="1">
        <v>61.718000000000004</v>
      </c>
      <c r="U4888" s="1337">
        <v>92577</v>
      </c>
      <c r="V4888" s="1">
        <v>0.1263</v>
      </c>
      <c r="W4888" s="1336">
        <v>189.39</v>
      </c>
      <c r="X4888" s="1">
        <v>13</v>
      </c>
      <c r="Y4888" s="1">
        <v>141</v>
      </c>
      <c r="AA4888" s="1">
        <v>501</v>
      </c>
      <c r="AB4888" s="1337">
        <v>12003</v>
      </c>
    </row>
    <row r="4889" spans="1:28">
      <c r="A4889" s="1336" t="s">
        <v>2607</v>
      </c>
      <c r="B4889" s="2" t="s">
        <v>2622</v>
      </c>
      <c r="C4889" s="1" t="s">
        <v>2623</v>
      </c>
      <c r="D4889" s="1" t="s">
        <v>467</v>
      </c>
      <c r="E4889" s="1">
        <v>130349</v>
      </c>
      <c r="F4889" s="1336" t="s">
        <v>141</v>
      </c>
      <c r="G4889" s="1" t="s">
        <v>32</v>
      </c>
      <c r="H4889" s="1">
        <v>418623</v>
      </c>
      <c r="I4889" s="3">
        <v>42528</v>
      </c>
      <c r="J4889" s="3">
        <v>42485</v>
      </c>
      <c r="K4889" s="3">
        <v>42546</v>
      </c>
      <c r="N4889" s="1" t="s">
        <v>89</v>
      </c>
      <c r="O4889" s="1">
        <v>115518</v>
      </c>
      <c r="P4889" s="1">
        <v>9000</v>
      </c>
      <c r="Q4889" s="1">
        <v>69.72</v>
      </c>
      <c r="R4889" s="1337">
        <v>627480</v>
      </c>
      <c r="S4889" s="1">
        <v>-192.06</v>
      </c>
      <c r="T4889" s="1">
        <v>61.718000000000004</v>
      </c>
      <c r="U4889" s="1337">
        <v>555462</v>
      </c>
      <c r="V4889" s="1">
        <v>0.1263</v>
      </c>
      <c r="W4889" s="1337">
        <v>1136.3399999999999</v>
      </c>
      <c r="X4889" s="1">
        <v>13</v>
      </c>
      <c r="Y4889" s="1">
        <v>141</v>
      </c>
      <c r="AA4889" s="1">
        <v>501</v>
      </c>
      <c r="AB4889" s="1337">
        <v>72018</v>
      </c>
    </row>
    <row r="4890" spans="1:28">
      <c r="A4890" s="1336" t="s">
        <v>2607</v>
      </c>
      <c r="B4890" s="2" t="s">
        <v>2622</v>
      </c>
      <c r="C4890" s="1" t="s">
        <v>2623</v>
      </c>
      <c r="D4890" s="1" t="s">
        <v>467</v>
      </c>
      <c r="E4890" s="1">
        <v>130349</v>
      </c>
      <c r="F4890" s="1336" t="s">
        <v>141</v>
      </c>
      <c r="G4890" s="1" t="s">
        <v>32</v>
      </c>
      <c r="H4890" s="1">
        <v>418623</v>
      </c>
      <c r="I4890" s="3">
        <v>42528</v>
      </c>
      <c r="J4890" s="3">
        <v>42485</v>
      </c>
      <c r="K4890" s="3">
        <v>42546</v>
      </c>
      <c r="N4890" s="1" t="s">
        <v>89</v>
      </c>
      <c r="O4890" s="1">
        <v>115518</v>
      </c>
      <c r="P4890" s="1">
        <v>1500</v>
      </c>
      <c r="Q4890" s="1">
        <v>69.72</v>
      </c>
      <c r="R4890" s="1337">
        <v>104580</v>
      </c>
      <c r="S4890" s="1">
        <v>-32.01</v>
      </c>
      <c r="T4890" s="1">
        <v>61.718000000000004</v>
      </c>
      <c r="U4890" s="1337">
        <v>92577</v>
      </c>
      <c r="V4890" s="1">
        <v>0.1263</v>
      </c>
      <c r="W4890" s="1336">
        <v>189.39</v>
      </c>
      <c r="X4890" s="1">
        <v>13</v>
      </c>
      <c r="Y4890" s="1">
        <v>141</v>
      </c>
      <c r="AA4890" s="1">
        <v>501</v>
      </c>
      <c r="AB4890" s="1337">
        <v>12003</v>
      </c>
    </row>
    <row r="4891" spans="1:28">
      <c r="A4891" s="1336" t="s">
        <v>2607</v>
      </c>
      <c r="B4891" s="2" t="s">
        <v>2622</v>
      </c>
      <c r="C4891" s="1" t="s">
        <v>2623</v>
      </c>
      <c r="D4891" s="1" t="s">
        <v>467</v>
      </c>
      <c r="E4891" s="1">
        <v>130349</v>
      </c>
      <c r="F4891" s="1336" t="s">
        <v>141</v>
      </c>
      <c r="G4891" s="1" t="s">
        <v>32</v>
      </c>
      <c r="H4891" s="1">
        <v>418627</v>
      </c>
      <c r="I4891" s="3">
        <v>42528</v>
      </c>
      <c r="J4891" s="3">
        <v>42502</v>
      </c>
      <c r="K4891" s="3">
        <v>42552</v>
      </c>
      <c r="N4891" s="1" t="s">
        <v>89</v>
      </c>
      <c r="O4891" s="1">
        <v>116097</v>
      </c>
      <c r="P4891" s="1">
        <v>3000</v>
      </c>
      <c r="Q4891" s="1">
        <v>69.72</v>
      </c>
      <c r="R4891" s="1337">
        <v>209160</v>
      </c>
      <c r="S4891" s="1">
        <v>-64.02</v>
      </c>
      <c r="T4891" s="1">
        <v>61.718000000000004</v>
      </c>
      <c r="U4891" s="1337">
        <v>185154</v>
      </c>
      <c r="V4891" s="1">
        <v>0.1263</v>
      </c>
      <c r="W4891" s="1336">
        <v>378.78</v>
      </c>
      <c r="X4891" s="1">
        <v>13</v>
      </c>
      <c r="Y4891" s="1">
        <v>141</v>
      </c>
      <c r="AA4891" s="1">
        <v>501</v>
      </c>
      <c r="AB4891" s="1337">
        <v>24006</v>
      </c>
    </row>
    <row r="4892" spans="1:28">
      <c r="A4892" s="1336" t="s">
        <v>2607</v>
      </c>
      <c r="B4892" s="2" t="s">
        <v>2622</v>
      </c>
      <c r="C4892" s="1" t="s">
        <v>2623</v>
      </c>
      <c r="D4892" s="1" t="s">
        <v>467</v>
      </c>
      <c r="E4892" s="1">
        <v>130349</v>
      </c>
      <c r="F4892" s="1336" t="s">
        <v>141</v>
      </c>
      <c r="G4892" s="1" t="s">
        <v>32</v>
      </c>
      <c r="H4892" s="1">
        <v>419077</v>
      </c>
      <c r="I4892" s="3">
        <v>42531</v>
      </c>
      <c r="J4892" s="3">
        <v>42502</v>
      </c>
      <c r="K4892" s="3">
        <v>42552</v>
      </c>
      <c r="N4892" s="1" t="s">
        <v>89</v>
      </c>
      <c r="O4892" s="1">
        <v>116097</v>
      </c>
      <c r="P4892" s="1">
        <v>7500</v>
      </c>
      <c r="Q4892" s="1">
        <v>69.72</v>
      </c>
      <c r="R4892" s="1337">
        <v>522900</v>
      </c>
      <c r="S4892" s="1">
        <v>-160.05000000000001</v>
      </c>
      <c r="T4892" s="1">
        <v>61.718000000000004</v>
      </c>
      <c r="U4892" s="1337">
        <v>462885</v>
      </c>
      <c r="V4892" s="1">
        <v>0.1263</v>
      </c>
      <c r="W4892" s="1336">
        <v>946.95</v>
      </c>
      <c r="X4892" s="1">
        <v>13</v>
      </c>
      <c r="Y4892" s="1">
        <v>141</v>
      </c>
      <c r="AA4892" s="1">
        <v>501</v>
      </c>
      <c r="AB4892" s="1337">
        <v>60015</v>
      </c>
    </row>
    <row r="4893" spans="1:28">
      <c r="A4893" s="1336" t="s">
        <v>2607</v>
      </c>
      <c r="B4893" s="2" t="s">
        <v>2622</v>
      </c>
      <c r="C4893" s="1" t="s">
        <v>2623</v>
      </c>
      <c r="D4893" s="1" t="s">
        <v>467</v>
      </c>
      <c r="E4893" s="1">
        <v>130349</v>
      </c>
      <c r="F4893" s="1336" t="s">
        <v>141</v>
      </c>
      <c r="G4893" s="1" t="s">
        <v>32</v>
      </c>
      <c r="H4893" s="1">
        <v>419079</v>
      </c>
      <c r="I4893" s="3">
        <v>42531</v>
      </c>
      <c r="J4893" s="3">
        <v>42502</v>
      </c>
      <c r="K4893" s="3">
        <v>42552</v>
      </c>
      <c r="N4893" s="1" t="s">
        <v>89</v>
      </c>
      <c r="O4893" s="1">
        <v>116097</v>
      </c>
      <c r="P4893" s="1">
        <v>4500</v>
      </c>
      <c r="Q4893" s="1">
        <v>69.72</v>
      </c>
      <c r="R4893" s="1337">
        <v>313740</v>
      </c>
      <c r="S4893" s="1">
        <v>-96.03</v>
      </c>
      <c r="T4893" s="1">
        <v>61.718000000000004</v>
      </c>
      <c r="U4893" s="1337">
        <v>277731</v>
      </c>
      <c r="V4893" s="1">
        <v>0.1263</v>
      </c>
      <c r="W4893" s="1336">
        <v>568.16999999999996</v>
      </c>
      <c r="X4893" s="1">
        <v>13</v>
      </c>
      <c r="Y4893" s="1">
        <v>141</v>
      </c>
      <c r="AA4893" s="1">
        <v>501</v>
      </c>
      <c r="AB4893" s="1337">
        <v>36009</v>
      </c>
    </row>
    <row r="4894" spans="1:28">
      <c r="A4894" s="1336" t="s">
        <v>2607</v>
      </c>
      <c r="B4894" s="2" t="s">
        <v>2622</v>
      </c>
      <c r="C4894" s="1" t="s">
        <v>2623</v>
      </c>
      <c r="D4894" s="1" t="s">
        <v>467</v>
      </c>
      <c r="E4894" s="1">
        <v>130349</v>
      </c>
      <c r="F4894" s="1336" t="s">
        <v>141</v>
      </c>
      <c r="G4894" s="1" t="s">
        <v>32</v>
      </c>
      <c r="H4894" s="1">
        <v>420367</v>
      </c>
      <c r="I4894" s="3">
        <v>42542</v>
      </c>
      <c r="J4894" s="3">
        <v>42502</v>
      </c>
      <c r="K4894" s="3">
        <v>42552</v>
      </c>
      <c r="N4894" s="1" t="s">
        <v>89</v>
      </c>
      <c r="O4894" s="1">
        <v>116095</v>
      </c>
      <c r="P4894" s="1">
        <v>3000</v>
      </c>
      <c r="Q4894" s="1">
        <v>69.72</v>
      </c>
      <c r="R4894" s="1337">
        <v>209160</v>
      </c>
      <c r="S4894" s="1">
        <v>-64.02</v>
      </c>
      <c r="T4894" s="1">
        <v>61.718000000000004</v>
      </c>
      <c r="U4894" s="1337">
        <v>185154</v>
      </c>
      <c r="V4894" s="1">
        <v>0.1263</v>
      </c>
      <c r="W4894" s="1336">
        <v>378.78</v>
      </c>
      <c r="X4894" s="1">
        <v>13</v>
      </c>
      <c r="Y4894" s="1">
        <v>141</v>
      </c>
      <c r="AA4894" s="1">
        <v>501</v>
      </c>
      <c r="AB4894" s="1337">
        <v>24006</v>
      </c>
    </row>
    <row r="4895" spans="1:28">
      <c r="A4895" s="1336" t="s">
        <v>2607</v>
      </c>
      <c r="B4895" s="2" t="s">
        <v>2622</v>
      </c>
      <c r="C4895" s="1" t="s">
        <v>2623</v>
      </c>
      <c r="D4895" s="1" t="s">
        <v>467</v>
      </c>
      <c r="E4895" s="1">
        <v>130349</v>
      </c>
      <c r="F4895" s="1336" t="s">
        <v>141</v>
      </c>
      <c r="G4895" s="1" t="s">
        <v>32</v>
      </c>
      <c r="H4895" s="1">
        <v>420367</v>
      </c>
      <c r="I4895" s="3">
        <v>42542</v>
      </c>
      <c r="J4895" s="3">
        <v>42502</v>
      </c>
      <c r="K4895" s="3">
        <v>42552</v>
      </c>
      <c r="N4895" s="1" t="s">
        <v>89</v>
      </c>
      <c r="O4895" s="1">
        <v>116095</v>
      </c>
      <c r="P4895" s="1">
        <v>6000</v>
      </c>
      <c r="Q4895" s="1">
        <v>69.72</v>
      </c>
      <c r="R4895" s="1337">
        <v>418320</v>
      </c>
      <c r="S4895" s="1">
        <v>-128.04</v>
      </c>
      <c r="T4895" s="1">
        <v>61.718000000000004</v>
      </c>
      <c r="U4895" s="1337">
        <v>370308</v>
      </c>
      <c r="V4895" s="1">
        <v>0.1263</v>
      </c>
      <c r="W4895" s="1336">
        <v>757.56</v>
      </c>
      <c r="X4895" s="1">
        <v>13</v>
      </c>
      <c r="Y4895" s="1">
        <v>141</v>
      </c>
      <c r="AA4895" s="1">
        <v>501</v>
      </c>
      <c r="AB4895" s="1337">
        <v>48012</v>
      </c>
    </row>
    <row r="4896" spans="1:28">
      <c r="A4896" s="1336" t="s">
        <v>2607</v>
      </c>
      <c r="B4896" s="2" t="s">
        <v>2622</v>
      </c>
      <c r="C4896" s="1" t="s">
        <v>2623</v>
      </c>
      <c r="D4896" s="1" t="s">
        <v>467</v>
      </c>
      <c r="E4896" s="1">
        <v>130349</v>
      </c>
      <c r="F4896" s="1336" t="s">
        <v>141</v>
      </c>
      <c r="G4896" s="1" t="s">
        <v>32</v>
      </c>
      <c r="H4896" s="1">
        <v>420367</v>
      </c>
      <c r="I4896" s="3">
        <v>42542</v>
      </c>
      <c r="J4896" s="3">
        <v>42502</v>
      </c>
      <c r="K4896" s="3">
        <v>42552</v>
      </c>
      <c r="N4896" s="1" t="s">
        <v>89</v>
      </c>
      <c r="O4896" s="1">
        <v>116095</v>
      </c>
      <c r="P4896" s="1">
        <v>6000</v>
      </c>
      <c r="Q4896" s="1">
        <v>69.72</v>
      </c>
      <c r="R4896" s="1337">
        <v>418320</v>
      </c>
      <c r="S4896" s="1">
        <v>-128.04</v>
      </c>
      <c r="T4896" s="1">
        <v>61.718000000000004</v>
      </c>
      <c r="U4896" s="1337">
        <v>370308</v>
      </c>
      <c r="V4896" s="1">
        <v>0.1263</v>
      </c>
      <c r="W4896" s="1336">
        <v>757.56</v>
      </c>
      <c r="X4896" s="1">
        <v>13</v>
      </c>
      <c r="Y4896" s="1">
        <v>141</v>
      </c>
      <c r="AA4896" s="1">
        <v>501</v>
      </c>
      <c r="AB4896" s="1337">
        <v>48012</v>
      </c>
    </row>
    <row r="4897" spans="1:28">
      <c r="A4897" s="1336" t="s">
        <v>2607</v>
      </c>
      <c r="B4897" s="2" t="s">
        <v>2624</v>
      </c>
      <c r="C4897" s="1" t="s">
        <v>2625</v>
      </c>
      <c r="D4897" s="1" t="s">
        <v>2626</v>
      </c>
      <c r="E4897" s="1">
        <v>140551</v>
      </c>
      <c r="F4897" s="1336" t="s">
        <v>2191</v>
      </c>
      <c r="G4897" s="1" t="s">
        <v>32</v>
      </c>
      <c r="H4897" s="1">
        <v>418743</v>
      </c>
      <c r="I4897" s="3">
        <v>42528</v>
      </c>
      <c r="J4897" s="3">
        <v>42508</v>
      </c>
      <c r="K4897" s="3">
        <v>42535</v>
      </c>
      <c r="L4897" s="1">
        <v>221831</v>
      </c>
      <c r="M4897" s="3">
        <v>42526</v>
      </c>
      <c r="N4897" s="1" t="s">
        <v>42</v>
      </c>
      <c r="O4897" s="1">
        <v>21566</v>
      </c>
      <c r="P4897" s="1">
        <v>371</v>
      </c>
      <c r="Q4897" s="1">
        <v>67.64</v>
      </c>
      <c r="R4897" s="1337">
        <v>25094.44</v>
      </c>
      <c r="S4897" s="1">
        <v>-779.6</v>
      </c>
      <c r="T4897" s="1">
        <v>61.718000000000004</v>
      </c>
      <c r="U4897" s="1337">
        <v>22897.38</v>
      </c>
      <c r="V4897" s="1">
        <v>0.1263</v>
      </c>
      <c r="W4897" s="1336">
        <v>46.842500000000001</v>
      </c>
      <c r="X4897" s="1">
        <v>13</v>
      </c>
      <c r="Y4897" s="1">
        <v>140</v>
      </c>
      <c r="AA4897" s="1">
        <v>501</v>
      </c>
      <c r="AB4897" s="1337">
        <v>2197.06</v>
      </c>
    </row>
    <row r="4898" spans="1:28">
      <c r="A4898" s="1336" t="s">
        <v>2607</v>
      </c>
      <c r="B4898" s="2" t="s">
        <v>2627</v>
      </c>
      <c r="C4898" s="1" t="s">
        <v>2625</v>
      </c>
      <c r="D4898" s="1" t="s">
        <v>65</v>
      </c>
      <c r="E4898" s="1">
        <v>140551</v>
      </c>
      <c r="F4898" s="1336" t="s">
        <v>2191</v>
      </c>
      <c r="G4898" s="1" t="s">
        <v>32</v>
      </c>
      <c r="H4898" s="1">
        <v>418750</v>
      </c>
      <c r="I4898" s="3">
        <v>42528</v>
      </c>
      <c r="J4898" s="3">
        <v>42508</v>
      </c>
      <c r="K4898" s="3">
        <v>42535</v>
      </c>
      <c r="L4898" s="1">
        <v>221837</v>
      </c>
      <c r="M4898" s="3">
        <v>42526</v>
      </c>
      <c r="N4898" s="1" t="s">
        <v>42</v>
      </c>
      <c r="O4898" s="1">
        <v>21566</v>
      </c>
      <c r="P4898" s="1">
        <v>2000</v>
      </c>
      <c r="Q4898" s="1">
        <v>67.64</v>
      </c>
      <c r="R4898" s="1337">
        <v>135280</v>
      </c>
      <c r="S4898" s="4">
        <v>-4202.68</v>
      </c>
      <c r="T4898" s="1">
        <v>61.718000000000004</v>
      </c>
      <c r="U4898" s="1337">
        <v>123436</v>
      </c>
      <c r="V4898" s="1">
        <v>0.1263</v>
      </c>
      <c r="W4898" s="1336">
        <v>252.52</v>
      </c>
      <c r="X4898" s="1">
        <v>13</v>
      </c>
      <c r="Y4898" s="1">
        <v>140</v>
      </c>
      <c r="AA4898" s="1">
        <v>501</v>
      </c>
      <c r="AB4898" s="1337">
        <v>11844</v>
      </c>
    </row>
    <row r="4899" spans="1:28">
      <c r="A4899" s="1336" t="s">
        <v>2607</v>
      </c>
      <c r="B4899" s="2" t="s">
        <v>2627</v>
      </c>
      <c r="C4899" s="1" t="s">
        <v>2625</v>
      </c>
      <c r="D4899" s="1" t="s">
        <v>65</v>
      </c>
      <c r="E4899" s="1">
        <v>140551</v>
      </c>
      <c r="F4899" s="1336" t="s">
        <v>2191</v>
      </c>
      <c r="G4899" s="1" t="s">
        <v>32</v>
      </c>
      <c r="H4899" s="1">
        <v>418750</v>
      </c>
      <c r="I4899" s="3">
        <v>42528</v>
      </c>
      <c r="J4899" s="3">
        <v>42508</v>
      </c>
      <c r="K4899" s="3">
        <v>42535</v>
      </c>
      <c r="L4899" s="1">
        <v>221837</v>
      </c>
      <c r="M4899" s="3">
        <v>42526</v>
      </c>
      <c r="N4899" s="1" t="s">
        <v>42</v>
      </c>
      <c r="O4899" s="1">
        <v>21566</v>
      </c>
      <c r="P4899" s="1">
        <v>4000</v>
      </c>
      <c r="Q4899" s="1">
        <v>67.64</v>
      </c>
      <c r="R4899" s="1337">
        <v>270560</v>
      </c>
      <c r="S4899" s="4">
        <v>-8405.36</v>
      </c>
      <c r="T4899" s="1">
        <v>61.718000000000004</v>
      </c>
      <c r="U4899" s="1337">
        <v>246872</v>
      </c>
      <c r="V4899" s="1">
        <v>0.1263</v>
      </c>
      <c r="W4899" s="1336">
        <v>505.04</v>
      </c>
      <c r="X4899" s="1">
        <v>13</v>
      </c>
      <c r="Y4899" s="1">
        <v>140</v>
      </c>
      <c r="AA4899" s="1">
        <v>501</v>
      </c>
      <c r="AB4899" s="1337">
        <v>23688</v>
      </c>
    </row>
    <row r="4900" spans="1:28">
      <c r="A4900" s="1336" t="s">
        <v>2607</v>
      </c>
      <c r="B4900" s="2" t="s">
        <v>2627</v>
      </c>
      <c r="C4900" s="1" t="s">
        <v>2625</v>
      </c>
      <c r="D4900" s="1" t="s">
        <v>65</v>
      </c>
      <c r="E4900" s="1">
        <v>140551</v>
      </c>
      <c r="F4900" s="1336" t="s">
        <v>2191</v>
      </c>
      <c r="G4900" s="1" t="s">
        <v>32</v>
      </c>
      <c r="H4900" s="1">
        <v>418750</v>
      </c>
      <c r="I4900" s="3">
        <v>42528</v>
      </c>
      <c r="J4900" s="3">
        <v>42508</v>
      </c>
      <c r="K4900" s="3">
        <v>42535</v>
      </c>
      <c r="L4900" s="1">
        <v>221837</v>
      </c>
      <c r="M4900" s="3">
        <v>42526</v>
      </c>
      <c r="N4900" s="1" t="s">
        <v>42</v>
      </c>
      <c r="O4900" s="1">
        <v>21566</v>
      </c>
      <c r="P4900" s="1">
        <v>1000</v>
      </c>
      <c r="Q4900" s="1">
        <v>67.64</v>
      </c>
      <c r="R4900" s="1337">
        <v>67640</v>
      </c>
      <c r="S4900" s="4">
        <v>-2101.34</v>
      </c>
      <c r="T4900" s="1">
        <v>61.718000000000004</v>
      </c>
      <c r="U4900" s="1337">
        <v>61718</v>
      </c>
      <c r="V4900" s="1">
        <v>0.1263</v>
      </c>
      <c r="W4900" s="1336">
        <v>126.26</v>
      </c>
      <c r="X4900" s="1">
        <v>13</v>
      </c>
      <c r="Y4900" s="1">
        <v>140</v>
      </c>
      <c r="AA4900" s="1">
        <v>501</v>
      </c>
      <c r="AB4900" s="1337">
        <v>5922</v>
      </c>
    </row>
    <row r="4901" spans="1:28">
      <c r="A4901" s="1336" t="s">
        <v>2607</v>
      </c>
      <c r="B4901" s="2" t="s">
        <v>2628</v>
      </c>
      <c r="C4901" s="1" t="s">
        <v>2625</v>
      </c>
      <c r="D4901" s="1" t="s">
        <v>129</v>
      </c>
      <c r="E4901" s="1">
        <v>140083</v>
      </c>
      <c r="F4901" s="1336" t="s">
        <v>117</v>
      </c>
      <c r="G4901" s="1" t="s">
        <v>32</v>
      </c>
      <c r="H4901" s="1">
        <v>418504</v>
      </c>
      <c r="I4901" s="3">
        <v>42527</v>
      </c>
      <c r="J4901" s="3">
        <v>42513</v>
      </c>
      <c r="K4901" s="3">
        <v>42545</v>
      </c>
      <c r="L4901" s="1">
        <v>221828</v>
      </c>
      <c r="M4901" s="3">
        <v>42526</v>
      </c>
      <c r="N4901" s="1" t="s">
        <v>89</v>
      </c>
      <c r="O4901" s="1">
        <v>116340</v>
      </c>
      <c r="P4901" s="1">
        <v>2000</v>
      </c>
      <c r="Q4901" s="1">
        <v>89.57</v>
      </c>
      <c r="R4901" s="1337">
        <v>179140</v>
      </c>
      <c r="S4901" s="4">
        <v>39657.32</v>
      </c>
      <c r="T4901" s="1">
        <v>61.718000000000004</v>
      </c>
      <c r="U4901" s="1337">
        <v>123436</v>
      </c>
      <c r="V4901" s="1">
        <v>0.1263</v>
      </c>
      <c r="W4901" s="1336">
        <v>252.52</v>
      </c>
      <c r="X4901" s="1">
        <v>13</v>
      </c>
      <c r="Y4901" s="1">
        <v>141</v>
      </c>
      <c r="AA4901" s="1">
        <v>501</v>
      </c>
      <c r="AB4901" s="1337">
        <v>55704</v>
      </c>
    </row>
    <row r="4902" spans="1:28">
      <c r="A4902" s="1336" t="s">
        <v>2607</v>
      </c>
      <c r="B4902" s="2" t="s">
        <v>2629</v>
      </c>
      <c r="C4902" s="1" t="s">
        <v>2630</v>
      </c>
      <c r="D4902" s="1" t="s">
        <v>65</v>
      </c>
      <c r="E4902" s="1">
        <v>130308</v>
      </c>
      <c r="F4902" s="1336" t="s">
        <v>126</v>
      </c>
      <c r="G4902" s="1" t="s">
        <v>32</v>
      </c>
      <c r="H4902" s="1">
        <v>420557</v>
      </c>
      <c r="I4902" s="3">
        <v>42543</v>
      </c>
      <c r="J4902" s="3">
        <v>42530</v>
      </c>
      <c r="K4902" s="3">
        <v>42570</v>
      </c>
      <c r="N4902" s="1" t="s">
        <v>89</v>
      </c>
      <c r="O4902" s="1">
        <v>117093</v>
      </c>
      <c r="P4902" s="1">
        <v>1000</v>
      </c>
      <c r="Q4902" s="1">
        <v>112.19</v>
      </c>
      <c r="R4902" s="1337">
        <v>112190</v>
      </c>
      <c r="S4902" s="4">
        <v>25189.040000000001</v>
      </c>
      <c r="T4902" s="1">
        <v>76.992000000000004</v>
      </c>
      <c r="U4902" s="1337">
        <v>76992</v>
      </c>
      <c r="V4902" s="1">
        <v>0.18360000000000001</v>
      </c>
      <c r="W4902" s="1336">
        <v>183.6</v>
      </c>
      <c r="X4902" s="1">
        <v>13</v>
      </c>
      <c r="Y4902" s="1">
        <v>141</v>
      </c>
      <c r="AA4902" s="1">
        <v>501</v>
      </c>
      <c r="AB4902" s="1337">
        <v>35198</v>
      </c>
    </row>
    <row r="4903" spans="1:28">
      <c r="A4903" s="1336" t="s">
        <v>2607</v>
      </c>
      <c r="B4903" s="2" t="s">
        <v>2629</v>
      </c>
      <c r="C4903" s="1" t="s">
        <v>2630</v>
      </c>
      <c r="D4903" s="1" t="s">
        <v>65</v>
      </c>
      <c r="E4903" s="1">
        <v>130308</v>
      </c>
      <c r="F4903" s="1336" t="s">
        <v>126</v>
      </c>
      <c r="G4903" s="1" t="s">
        <v>32</v>
      </c>
      <c r="H4903" s="1">
        <v>420800</v>
      </c>
      <c r="I4903" s="3">
        <v>42545</v>
      </c>
      <c r="J4903" s="3">
        <v>42530</v>
      </c>
      <c r="K4903" s="3">
        <v>42570</v>
      </c>
      <c r="N4903" s="1" t="s">
        <v>89</v>
      </c>
      <c r="O4903" s="1">
        <v>117093</v>
      </c>
      <c r="P4903" s="1">
        <v>1000</v>
      </c>
      <c r="Q4903" s="1">
        <v>112.19</v>
      </c>
      <c r="R4903" s="1337">
        <v>112190</v>
      </c>
      <c r="S4903" s="4">
        <v>25189.040000000001</v>
      </c>
      <c r="T4903" s="1">
        <v>76.992000000000004</v>
      </c>
      <c r="U4903" s="1337">
        <v>76992</v>
      </c>
      <c r="V4903" s="1">
        <v>0.18360000000000001</v>
      </c>
      <c r="W4903" s="1336">
        <v>183.6</v>
      </c>
      <c r="X4903" s="1">
        <v>13</v>
      </c>
      <c r="Y4903" s="1">
        <v>141</v>
      </c>
      <c r="AA4903" s="1">
        <v>501</v>
      </c>
      <c r="AB4903" s="1337">
        <v>35198</v>
      </c>
    </row>
    <row r="4904" spans="1:28">
      <c r="A4904" s="1336" t="s">
        <v>2607</v>
      </c>
      <c r="B4904" s="2" t="s">
        <v>2631</v>
      </c>
      <c r="C4904" s="1" t="s">
        <v>2632</v>
      </c>
      <c r="D4904" s="1" t="s">
        <v>65</v>
      </c>
      <c r="E4904" s="1">
        <v>130308</v>
      </c>
      <c r="F4904" s="1336" t="s">
        <v>126</v>
      </c>
      <c r="G4904" s="1" t="s">
        <v>32</v>
      </c>
      <c r="H4904" s="1">
        <v>421099</v>
      </c>
      <c r="I4904" s="3">
        <v>42548</v>
      </c>
      <c r="J4904" s="3">
        <v>42530</v>
      </c>
      <c r="K4904" s="3">
        <v>42570</v>
      </c>
      <c r="N4904" s="1" t="s">
        <v>89</v>
      </c>
      <c r="O4904" s="1">
        <v>117093</v>
      </c>
      <c r="P4904" s="1">
        <v>1000</v>
      </c>
      <c r="Q4904" s="1">
        <v>162.9</v>
      </c>
      <c r="R4904" s="1337">
        <v>162900</v>
      </c>
      <c r="S4904" s="4">
        <v>67042.100000000006</v>
      </c>
      <c r="T4904" s="1">
        <v>84.83</v>
      </c>
      <c r="U4904" s="1337">
        <v>84830</v>
      </c>
      <c r="V4904" s="1">
        <v>0.25359999999999999</v>
      </c>
      <c r="W4904" s="1336">
        <v>253.59</v>
      </c>
      <c r="X4904" s="1">
        <v>13</v>
      </c>
      <c r="Y4904" s="1">
        <v>141</v>
      </c>
      <c r="AA4904" s="1">
        <v>501</v>
      </c>
      <c r="AB4904" s="1337">
        <v>78070</v>
      </c>
    </row>
    <row r="4905" spans="1:28">
      <c r="A4905" s="1336" t="s">
        <v>2607</v>
      </c>
      <c r="B4905" s="2" t="s">
        <v>2633</v>
      </c>
      <c r="C4905" s="1" t="s">
        <v>2632</v>
      </c>
      <c r="D4905" s="1" t="s">
        <v>129</v>
      </c>
      <c r="E4905" s="1">
        <v>140083</v>
      </c>
      <c r="F4905" s="1336" t="s">
        <v>117</v>
      </c>
      <c r="G4905" s="1" t="s">
        <v>32</v>
      </c>
      <c r="H4905" s="1">
        <v>420120</v>
      </c>
      <c r="I4905" s="3">
        <v>42538</v>
      </c>
      <c r="J4905" s="3">
        <v>42513</v>
      </c>
      <c r="K4905" s="3">
        <v>42545</v>
      </c>
      <c r="L4905" s="1">
        <v>222771</v>
      </c>
      <c r="M4905" s="3">
        <v>42537</v>
      </c>
      <c r="N4905" s="1" t="s">
        <v>89</v>
      </c>
      <c r="O4905" s="1">
        <v>116340</v>
      </c>
      <c r="P4905" s="1">
        <v>2000</v>
      </c>
      <c r="Q4905" s="1">
        <v>132</v>
      </c>
      <c r="R4905" s="1337">
        <v>264000</v>
      </c>
      <c r="S4905" s="4">
        <v>72284.2</v>
      </c>
      <c r="T4905" s="1">
        <v>84.83</v>
      </c>
      <c r="U4905" s="1337">
        <v>169660</v>
      </c>
      <c r="V4905" s="1">
        <v>0.25359999999999999</v>
      </c>
      <c r="W4905" s="1336">
        <v>507.18</v>
      </c>
      <c r="X4905" s="1">
        <v>13</v>
      </c>
      <c r="Y4905" s="1">
        <v>141</v>
      </c>
      <c r="AA4905" s="1">
        <v>501</v>
      </c>
      <c r="AB4905" s="1337">
        <v>94340</v>
      </c>
    </row>
    <row r="4906" spans="1:28">
      <c r="A4906" s="1336" t="s">
        <v>2634</v>
      </c>
      <c r="B4906" s="2" t="s">
        <v>2635</v>
      </c>
      <c r="C4906" s="1" t="s">
        <v>2636</v>
      </c>
      <c r="D4906" s="1" t="s">
        <v>72</v>
      </c>
      <c r="E4906" s="1">
        <v>142046</v>
      </c>
      <c r="F4906" s="1336" t="s">
        <v>2530</v>
      </c>
      <c r="G4906" s="1" t="s">
        <v>32</v>
      </c>
      <c r="H4906" s="1">
        <v>419674</v>
      </c>
      <c r="I4906" s="3">
        <v>42527</v>
      </c>
      <c r="J4906" s="3">
        <v>42494</v>
      </c>
      <c r="K4906" s="3">
        <v>42523</v>
      </c>
      <c r="N4906" s="1" t="s">
        <v>56</v>
      </c>
      <c r="O4906" s="1">
        <v>6020</v>
      </c>
      <c r="P4906" s="1">
        <v>1200</v>
      </c>
      <c r="Q4906" s="1">
        <v>89.476299999999995</v>
      </c>
      <c r="R4906" s="1337">
        <v>107371.56</v>
      </c>
      <c r="S4906" s="4">
        <v>4184.04</v>
      </c>
      <c r="T4906" s="1">
        <v>79.62</v>
      </c>
      <c r="U4906" s="1337">
        <v>95544</v>
      </c>
      <c r="V4906" s="1">
        <v>0.55349999999999999</v>
      </c>
      <c r="W4906" s="1336">
        <v>664.23599999999999</v>
      </c>
      <c r="X4906" s="1">
        <v>8</v>
      </c>
      <c r="Y4906" s="1">
        <v>142</v>
      </c>
      <c r="AA4906" s="1">
        <v>501</v>
      </c>
      <c r="AB4906" s="1337">
        <v>11827.56</v>
      </c>
    </row>
    <row r="4907" spans="1:28">
      <c r="A4907" s="1336" t="s">
        <v>2634</v>
      </c>
      <c r="B4907" s="2" t="s">
        <v>2635</v>
      </c>
      <c r="C4907" s="1" t="s">
        <v>2636</v>
      </c>
      <c r="D4907" s="1" t="s">
        <v>72</v>
      </c>
      <c r="E4907" s="1">
        <v>142046</v>
      </c>
      <c r="F4907" s="1336" t="s">
        <v>2530</v>
      </c>
      <c r="G4907" s="1" t="s">
        <v>32</v>
      </c>
      <c r="H4907" s="1">
        <v>419674</v>
      </c>
      <c r="I4907" s="3">
        <v>42527</v>
      </c>
      <c r="J4907" s="3">
        <v>42494</v>
      </c>
      <c r="K4907" s="3">
        <v>42523</v>
      </c>
      <c r="N4907" s="1" t="s">
        <v>56</v>
      </c>
      <c r="O4907" s="1">
        <v>6020</v>
      </c>
      <c r="P4907" s="1">
        <v>2400</v>
      </c>
      <c r="Q4907" s="1">
        <v>89.476299999999995</v>
      </c>
      <c r="R4907" s="1337">
        <v>214743.12</v>
      </c>
      <c r="S4907" s="4">
        <v>8368.08</v>
      </c>
      <c r="T4907" s="1">
        <v>79.62</v>
      </c>
      <c r="U4907" s="1337">
        <v>191088</v>
      </c>
      <c r="V4907" s="1">
        <v>0.55349999999999999</v>
      </c>
      <c r="W4907" s="1337">
        <v>1328.472</v>
      </c>
      <c r="X4907" s="1">
        <v>8</v>
      </c>
      <c r="Y4907" s="1">
        <v>142</v>
      </c>
      <c r="AA4907" s="1">
        <v>501</v>
      </c>
      <c r="AB4907" s="1337">
        <v>23655.119999999999</v>
      </c>
    </row>
    <row r="4908" spans="1:28">
      <c r="A4908" s="1336" t="s">
        <v>2634</v>
      </c>
      <c r="B4908" s="2" t="s">
        <v>2635</v>
      </c>
      <c r="C4908" s="1" t="s">
        <v>2636</v>
      </c>
      <c r="D4908" s="1" t="s">
        <v>72</v>
      </c>
      <c r="E4908" s="1">
        <v>142046</v>
      </c>
      <c r="F4908" s="1336" t="s">
        <v>2530</v>
      </c>
      <c r="G4908" s="1" t="s">
        <v>32</v>
      </c>
      <c r="H4908" s="1">
        <v>419674</v>
      </c>
      <c r="I4908" s="3">
        <v>42527</v>
      </c>
      <c r="J4908" s="3">
        <v>42494</v>
      </c>
      <c r="K4908" s="3">
        <v>42523</v>
      </c>
      <c r="N4908" s="1" t="s">
        <v>56</v>
      </c>
      <c r="O4908" s="1">
        <v>6020</v>
      </c>
      <c r="P4908" s="1">
        <v>4800</v>
      </c>
      <c r="Q4908" s="1">
        <v>89.476299999999995</v>
      </c>
      <c r="R4908" s="1337">
        <v>429486.24</v>
      </c>
      <c r="S4908" s="4">
        <v>16736.16</v>
      </c>
      <c r="T4908" s="1">
        <v>79.62</v>
      </c>
      <c r="U4908" s="1337">
        <v>382176</v>
      </c>
      <c r="V4908" s="1">
        <v>0.55349999999999999</v>
      </c>
      <c r="W4908" s="1337">
        <v>2656.944</v>
      </c>
      <c r="X4908" s="1">
        <v>8</v>
      </c>
      <c r="Y4908" s="1">
        <v>142</v>
      </c>
      <c r="AA4908" s="1">
        <v>501</v>
      </c>
      <c r="AB4908" s="1337">
        <v>47310.239999999998</v>
      </c>
    </row>
    <row r="4909" spans="1:28">
      <c r="A4909" s="1336" t="s">
        <v>2634</v>
      </c>
      <c r="B4909" s="2" t="s">
        <v>2635</v>
      </c>
      <c r="C4909" s="1" t="s">
        <v>2636</v>
      </c>
      <c r="D4909" s="1" t="s">
        <v>72</v>
      </c>
      <c r="E4909" s="1">
        <v>142046</v>
      </c>
      <c r="F4909" s="1336" t="s">
        <v>2530</v>
      </c>
      <c r="G4909" s="1" t="s">
        <v>32</v>
      </c>
      <c r="H4909" s="1">
        <v>419674</v>
      </c>
      <c r="I4909" s="3">
        <v>42527</v>
      </c>
      <c r="J4909" s="3">
        <v>42494</v>
      </c>
      <c r="K4909" s="3">
        <v>42523</v>
      </c>
      <c r="N4909" s="1" t="s">
        <v>56</v>
      </c>
      <c r="O4909" s="1">
        <v>6020</v>
      </c>
      <c r="P4909" s="1">
        <v>1200</v>
      </c>
      <c r="Q4909" s="1">
        <v>89.476299999999995</v>
      </c>
      <c r="R4909" s="1337">
        <v>107371.56</v>
      </c>
      <c r="S4909" s="4">
        <v>4184.04</v>
      </c>
      <c r="T4909" s="1">
        <v>79.62</v>
      </c>
      <c r="U4909" s="1337">
        <v>95544</v>
      </c>
      <c r="V4909" s="1">
        <v>0.55349999999999999</v>
      </c>
      <c r="W4909" s="1336">
        <v>664.23599999999999</v>
      </c>
      <c r="X4909" s="1">
        <v>8</v>
      </c>
      <c r="Y4909" s="1">
        <v>142</v>
      </c>
      <c r="AA4909" s="1">
        <v>501</v>
      </c>
      <c r="AB4909" s="1337">
        <v>11827.56</v>
      </c>
    </row>
    <row r="4910" spans="1:28">
      <c r="A4910" s="1336" t="s">
        <v>2634</v>
      </c>
      <c r="B4910" s="2" t="s">
        <v>2635</v>
      </c>
      <c r="C4910" s="1" t="s">
        <v>2636</v>
      </c>
      <c r="D4910" s="1" t="s">
        <v>72</v>
      </c>
      <c r="E4910" s="1">
        <v>142046</v>
      </c>
      <c r="F4910" s="1336" t="s">
        <v>2530</v>
      </c>
      <c r="G4910" s="1" t="s">
        <v>32</v>
      </c>
      <c r="H4910" s="1">
        <v>419674</v>
      </c>
      <c r="I4910" s="3">
        <v>42527</v>
      </c>
      <c r="J4910" s="3">
        <v>42494</v>
      </c>
      <c r="K4910" s="3">
        <v>42523</v>
      </c>
      <c r="N4910" s="1" t="s">
        <v>56</v>
      </c>
      <c r="O4910" s="1">
        <v>6020</v>
      </c>
      <c r="P4910" s="1">
        <v>2400</v>
      </c>
      <c r="Q4910" s="1">
        <v>89.476299999999995</v>
      </c>
      <c r="R4910" s="1337">
        <v>214743.12</v>
      </c>
      <c r="S4910" s="4">
        <v>8368.08</v>
      </c>
      <c r="T4910" s="1">
        <v>79.62</v>
      </c>
      <c r="U4910" s="1337">
        <v>191088</v>
      </c>
      <c r="V4910" s="1">
        <v>0.55349999999999999</v>
      </c>
      <c r="W4910" s="1337">
        <v>1328.472</v>
      </c>
      <c r="X4910" s="1">
        <v>8</v>
      </c>
      <c r="Y4910" s="1">
        <v>142</v>
      </c>
      <c r="AA4910" s="1">
        <v>501</v>
      </c>
      <c r="AB4910" s="1337">
        <v>23655.119999999999</v>
      </c>
    </row>
    <row r="4911" spans="1:28">
      <c r="A4911" s="1336" t="s">
        <v>2634</v>
      </c>
      <c r="B4911" s="2" t="s">
        <v>2635</v>
      </c>
      <c r="C4911" s="1" t="s">
        <v>2636</v>
      </c>
      <c r="D4911" s="1" t="s">
        <v>72</v>
      </c>
      <c r="E4911" s="1">
        <v>142046</v>
      </c>
      <c r="F4911" s="1336" t="s">
        <v>2530</v>
      </c>
      <c r="G4911" s="1" t="s">
        <v>32</v>
      </c>
      <c r="H4911" s="1">
        <v>419674</v>
      </c>
      <c r="I4911" s="3">
        <v>42527</v>
      </c>
      <c r="J4911" s="3">
        <v>42494</v>
      </c>
      <c r="K4911" s="3">
        <v>42523</v>
      </c>
      <c r="N4911" s="1" t="s">
        <v>56</v>
      </c>
      <c r="O4911" s="1">
        <v>6020</v>
      </c>
      <c r="P4911" s="1">
        <v>600</v>
      </c>
      <c r="Q4911" s="1">
        <v>89.476299999999995</v>
      </c>
      <c r="R4911" s="1337">
        <v>53685.78</v>
      </c>
      <c r="S4911" s="4">
        <v>2092.02</v>
      </c>
      <c r="T4911" s="1">
        <v>79.62</v>
      </c>
      <c r="U4911" s="1337">
        <v>47772</v>
      </c>
      <c r="V4911" s="1">
        <v>0.55349999999999999</v>
      </c>
      <c r="W4911" s="1336">
        <v>332.11799999999999</v>
      </c>
      <c r="X4911" s="1">
        <v>8</v>
      </c>
      <c r="Y4911" s="1">
        <v>142</v>
      </c>
      <c r="AA4911" s="1">
        <v>501</v>
      </c>
      <c r="AB4911" s="1337">
        <v>5913.78</v>
      </c>
    </row>
    <row r="4912" spans="1:28">
      <c r="A4912" s="1336" t="s">
        <v>2634</v>
      </c>
      <c r="B4912" s="2" t="s">
        <v>2635</v>
      </c>
      <c r="C4912" s="1" t="s">
        <v>2636</v>
      </c>
      <c r="D4912" s="1" t="s">
        <v>72</v>
      </c>
      <c r="E4912" s="1">
        <v>142046</v>
      </c>
      <c r="F4912" s="1336" t="s">
        <v>2530</v>
      </c>
      <c r="G4912" s="1" t="s">
        <v>32</v>
      </c>
      <c r="H4912" s="1">
        <v>419674</v>
      </c>
      <c r="I4912" s="3">
        <v>42527</v>
      </c>
      <c r="J4912" s="3">
        <v>42494</v>
      </c>
      <c r="K4912" s="3">
        <v>42523</v>
      </c>
      <c r="N4912" s="1" t="s">
        <v>56</v>
      </c>
      <c r="O4912" s="1">
        <v>6020</v>
      </c>
      <c r="P4912" s="1">
        <v>600</v>
      </c>
      <c r="Q4912" s="1">
        <v>89.476299999999995</v>
      </c>
      <c r="R4912" s="1337">
        <v>53685.78</v>
      </c>
      <c r="S4912" s="4">
        <v>2092.02</v>
      </c>
      <c r="T4912" s="1">
        <v>79.62</v>
      </c>
      <c r="U4912" s="1337">
        <v>47772</v>
      </c>
      <c r="V4912" s="1">
        <v>0.55349999999999999</v>
      </c>
      <c r="W4912" s="1336">
        <v>332.11799999999999</v>
      </c>
      <c r="X4912" s="1">
        <v>8</v>
      </c>
      <c r="Y4912" s="1">
        <v>142</v>
      </c>
      <c r="AA4912" s="1">
        <v>501</v>
      </c>
      <c r="AB4912" s="1337">
        <v>5913.78</v>
      </c>
    </row>
    <row r="4913" spans="1:28">
      <c r="A4913" s="1336" t="s">
        <v>2634</v>
      </c>
      <c r="B4913" s="2" t="s">
        <v>2635</v>
      </c>
      <c r="C4913" s="1" t="s">
        <v>2636</v>
      </c>
      <c r="D4913" s="1" t="s">
        <v>72</v>
      </c>
      <c r="E4913" s="1">
        <v>142046</v>
      </c>
      <c r="F4913" s="1336" t="s">
        <v>2530</v>
      </c>
      <c r="G4913" s="1" t="s">
        <v>32</v>
      </c>
      <c r="H4913" s="1">
        <v>420392</v>
      </c>
      <c r="I4913" s="3">
        <v>42534</v>
      </c>
      <c r="J4913" s="3">
        <v>42494</v>
      </c>
      <c r="K4913" s="3">
        <v>42530</v>
      </c>
      <c r="N4913" s="1" t="s">
        <v>56</v>
      </c>
      <c r="O4913" s="1">
        <v>6029</v>
      </c>
      <c r="P4913" s="1">
        <v>3000</v>
      </c>
      <c r="Q4913" s="1">
        <v>90.170699999999997</v>
      </c>
      <c r="R4913" s="1337">
        <v>270512.09999999998</v>
      </c>
      <c r="S4913" s="4">
        <v>12543.3</v>
      </c>
      <c r="T4913" s="1">
        <v>79.62</v>
      </c>
      <c r="U4913" s="1337">
        <v>238860</v>
      </c>
      <c r="V4913" s="1">
        <v>0.55349999999999999</v>
      </c>
      <c r="W4913" s="1337">
        <v>1660.59</v>
      </c>
      <c r="X4913" s="1">
        <v>8</v>
      </c>
      <c r="Y4913" s="1">
        <v>142</v>
      </c>
      <c r="AA4913" s="1">
        <v>501</v>
      </c>
      <c r="AB4913" s="1337">
        <v>31652.1</v>
      </c>
    </row>
    <row r="4914" spans="1:28">
      <c r="A4914" s="1336" t="s">
        <v>2634</v>
      </c>
      <c r="B4914" s="2" t="s">
        <v>2635</v>
      </c>
      <c r="C4914" s="1" t="s">
        <v>2636</v>
      </c>
      <c r="D4914" s="1" t="s">
        <v>72</v>
      </c>
      <c r="E4914" s="1">
        <v>142046</v>
      </c>
      <c r="F4914" s="1336" t="s">
        <v>2530</v>
      </c>
      <c r="G4914" s="1" t="s">
        <v>32</v>
      </c>
      <c r="H4914" s="1">
        <v>420392</v>
      </c>
      <c r="I4914" s="3">
        <v>42534</v>
      </c>
      <c r="J4914" s="3">
        <v>42494</v>
      </c>
      <c r="K4914" s="3">
        <v>42530</v>
      </c>
      <c r="N4914" s="1" t="s">
        <v>56</v>
      </c>
      <c r="O4914" s="1">
        <v>6029</v>
      </c>
      <c r="P4914" s="1">
        <v>600</v>
      </c>
      <c r="Q4914" s="1">
        <v>90.170699999999997</v>
      </c>
      <c r="R4914" s="1337">
        <v>54102.42</v>
      </c>
      <c r="S4914" s="4">
        <v>2508.66</v>
      </c>
      <c r="T4914" s="1">
        <v>79.62</v>
      </c>
      <c r="U4914" s="1337">
        <v>47772</v>
      </c>
      <c r="V4914" s="1">
        <v>0.55349999999999999</v>
      </c>
      <c r="W4914" s="1336">
        <v>332.11799999999999</v>
      </c>
      <c r="X4914" s="1">
        <v>8</v>
      </c>
      <c r="Y4914" s="1">
        <v>142</v>
      </c>
      <c r="AA4914" s="1">
        <v>501</v>
      </c>
      <c r="AB4914" s="1337">
        <v>6330.42</v>
      </c>
    </row>
    <row r="4915" spans="1:28">
      <c r="A4915" s="1336" t="s">
        <v>2634</v>
      </c>
      <c r="B4915" s="2" t="s">
        <v>2635</v>
      </c>
      <c r="C4915" s="1" t="s">
        <v>2636</v>
      </c>
      <c r="D4915" s="1" t="s">
        <v>72</v>
      </c>
      <c r="E4915" s="1">
        <v>142046</v>
      </c>
      <c r="F4915" s="1336" t="s">
        <v>2530</v>
      </c>
      <c r="G4915" s="1" t="s">
        <v>32</v>
      </c>
      <c r="H4915" s="1">
        <v>420393</v>
      </c>
      <c r="I4915" s="3">
        <v>42534</v>
      </c>
      <c r="J4915" s="3">
        <v>42494</v>
      </c>
      <c r="K4915" s="3">
        <v>42530</v>
      </c>
      <c r="N4915" s="1" t="s">
        <v>56</v>
      </c>
      <c r="O4915" s="1">
        <v>6030</v>
      </c>
      <c r="P4915" s="1">
        <v>1200</v>
      </c>
      <c r="Q4915" s="1">
        <v>90.170699999999997</v>
      </c>
      <c r="R4915" s="1337">
        <v>108204.84</v>
      </c>
      <c r="S4915" s="4">
        <v>5017.32</v>
      </c>
      <c r="T4915" s="1">
        <v>79.62</v>
      </c>
      <c r="U4915" s="1337">
        <v>95544</v>
      </c>
      <c r="V4915" s="1">
        <v>0.55349999999999999</v>
      </c>
      <c r="W4915" s="1336">
        <v>664.23599999999999</v>
      </c>
      <c r="X4915" s="1">
        <v>8</v>
      </c>
      <c r="Y4915" s="1">
        <v>142</v>
      </c>
      <c r="AA4915" s="1">
        <v>501</v>
      </c>
      <c r="AB4915" s="1337">
        <v>12660.84</v>
      </c>
    </row>
    <row r="4916" spans="1:28">
      <c r="A4916" s="1336" t="s">
        <v>2634</v>
      </c>
      <c r="B4916" s="2" t="s">
        <v>2635</v>
      </c>
      <c r="C4916" s="1" t="s">
        <v>2636</v>
      </c>
      <c r="D4916" s="1" t="s">
        <v>72</v>
      </c>
      <c r="E4916" s="1">
        <v>142046</v>
      </c>
      <c r="F4916" s="1336" t="s">
        <v>2530</v>
      </c>
      <c r="G4916" s="1" t="s">
        <v>32</v>
      </c>
      <c r="H4916" s="1">
        <v>420393</v>
      </c>
      <c r="I4916" s="3">
        <v>42534</v>
      </c>
      <c r="J4916" s="3">
        <v>42494</v>
      </c>
      <c r="K4916" s="3">
        <v>42530</v>
      </c>
      <c r="N4916" s="1" t="s">
        <v>56</v>
      </c>
      <c r="O4916" s="1">
        <v>6030</v>
      </c>
      <c r="P4916" s="1">
        <v>1200</v>
      </c>
      <c r="Q4916" s="1">
        <v>90.170699999999997</v>
      </c>
      <c r="R4916" s="1337">
        <v>108204.84</v>
      </c>
      <c r="S4916" s="4">
        <v>5017.32</v>
      </c>
      <c r="T4916" s="1">
        <v>79.62</v>
      </c>
      <c r="U4916" s="1337">
        <v>95544</v>
      </c>
      <c r="V4916" s="1">
        <v>0.55349999999999999</v>
      </c>
      <c r="W4916" s="1336">
        <v>664.23599999999999</v>
      </c>
      <c r="X4916" s="1">
        <v>8</v>
      </c>
      <c r="Y4916" s="1">
        <v>142</v>
      </c>
      <c r="AA4916" s="1">
        <v>501</v>
      </c>
      <c r="AB4916" s="1337">
        <v>12660.84</v>
      </c>
    </row>
    <row r="4917" spans="1:28">
      <c r="A4917" s="1336" t="s">
        <v>2634</v>
      </c>
      <c r="B4917" s="2" t="s">
        <v>2635</v>
      </c>
      <c r="C4917" s="1" t="s">
        <v>2636</v>
      </c>
      <c r="D4917" s="1" t="s">
        <v>72</v>
      </c>
      <c r="E4917" s="1">
        <v>142046</v>
      </c>
      <c r="F4917" s="1336" t="s">
        <v>2530</v>
      </c>
      <c r="G4917" s="1" t="s">
        <v>32</v>
      </c>
      <c r="H4917" s="1">
        <v>420393</v>
      </c>
      <c r="I4917" s="3">
        <v>42534</v>
      </c>
      <c r="J4917" s="3">
        <v>42494</v>
      </c>
      <c r="K4917" s="3">
        <v>42530</v>
      </c>
      <c r="N4917" s="1" t="s">
        <v>56</v>
      </c>
      <c r="O4917" s="1">
        <v>6030</v>
      </c>
      <c r="P4917" s="1">
        <v>600</v>
      </c>
      <c r="Q4917" s="1">
        <v>90.170699999999997</v>
      </c>
      <c r="R4917" s="1337">
        <v>54102.42</v>
      </c>
      <c r="S4917" s="4">
        <v>2508.66</v>
      </c>
      <c r="T4917" s="1">
        <v>79.62</v>
      </c>
      <c r="U4917" s="1337">
        <v>47772</v>
      </c>
      <c r="V4917" s="1">
        <v>0.55349999999999999</v>
      </c>
      <c r="W4917" s="1336">
        <v>332.11799999999999</v>
      </c>
      <c r="X4917" s="1">
        <v>8</v>
      </c>
      <c r="Y4917" s="1">
        <v>142</v>
      </c>
      <c r="AA4917" s="1">
        <v>501</v>
      </c>
      <c r="AB4917" s="1337">
        <v>6330.42</v>
      </c>
    </row>
    <row r="4918" spans="1:28">
      <c r="A4918" s="1336" t="s">
        <v>2634</v>
      </c>
      <c r="B4918" s="2" t="s">
        <v>2637</v>
      </c>
      <c r="C4918" s="1" t="s">
        <v>2638</v>
      </c>
      <c r="D4918" s="1" t="s">
        <v>72</v>
      </c>
      <c r="E4918" s="1">
        <v>142046</v>
      </c>
      <c r="F4918" s="1336" t="s">
        <v>2530</v>
      </c>
      <c r="G4918" s="1" t="s">
        <v>32</v>
      </c>
      <c r="H4918" s="1">
        <v>419680</v>
      </c>
      <c r="I4918" s="3">
        <v>42527</v>
      </c>
      <c r="J4918" s="3">
        <v>42494</v>
      </c>
      <c r="K4918" s="3">
        <v>42523</v>
      </c>
      <c r="N4918" s="1" t="s">
        <v>56</v>
      </c>
      <c r="O4918" s="1">
        <v>6026</v>
      </c>
      <c r="P4918" s="1">
        <v>1800</v>
      </c>
      <c r="Q4918" s="1">
        <v>96.77</v>
      </c>
      <c r="R4918" s="1337">
        <v>174186</v>
      </c>
      <c r="S4918" s="4">
        <v>-14148.72</v>
      </c>
      <c r="T4918" s="1">
        <v>96.88</v>
      </c>
      <c r="U4918" s="1337">
        <v>174384</v>
      </c>
      <c r="V4918" s="1">
        <v>0.55349999999999999</v>
      </c>
      <c r="W4918" s="1336">
        <v>996.35400000000004</v>
      </c>
      <c r="X4918" s="1">
        <v>8</v>
      </c>
      <c r="Y4918" s="1">
        <v>142</v>
      </c>
      <c r="AA4918" s="1">
        <v>501</v>
      </c>
      <c r="AB4918" s="1336">
        <v>-198</v>
      </c>
    </row>
    <row r="4919" spans="1:28">
      <c r="A4919" s="1336" t="s">
        <v>2634</v>
      </c>
      <c r="B4919" s="2" t="s">
        <v>2637</v>
      </c>
      <c r="C4919" s="1" t="s">
        <v>2638</v>
      </c>
      <c r="D4919" s="1" t="s">
        <v>72</v>
      </c>
      <c r="E4919" s="1">
        <v>142046</v>
      </c>
      <c r="F4919" s="1336" t="s">
        <v>2530</v>
      </c>
      <c r="G4919" s="1" t="s">
        <v>32</v>
      </c>
      <c r="H4919" s="1">
        <v>420390</v>
      </c>
      <c r="I4919" s="3">
        <v>42534</v>
      </c>
      <c r="J4919" s="3">
        <v>42494</v>
      </c>
      <c r="K4919" s="3">
        <v>42530</v>
      </c>
      <c r="N4919" s="1" t="s">
        <v>56</v>
      </c>
      <c r="O4919" s="1">
        <v>6027</v>
      </c>
      <c r="P4919" s="1">
        <v>600</v>
      </c>
      <c r="Q4919" s="1">
        <v>97.521000000000001</v>
      </c>
      <c r="R4919" s="1337">
        <v>58512.6</v>
      </c>
      <c r="S4919" s="4">
        <v>-4265.6400000000003</v>
      </c>
      <c r="T4919" s="1">
        <v>96.88</v>
      </c>
      <c r="U4919" s="1337">
        <v>58128</v>
      </c>
      <c r="V4919" s="1">
        <v>0.55349999999999999</v>
      </c>
      <c r="W4919" s="1336">
        <v>332.11799999999999</v>
      </c>
      <c r="X4919" s="1">
        <v>8</v>
      </c>
      <c r="Y4919" s="1">
        <v>142</v>
      </c>
      <c r="AA4919" s="1">
        <v>501</v>
      </c>
      <c r="AB4919" s="1336">
        <v>384.6</v>
      </c>
    </row>
    <row r="4920" spans="1:28">
      <c r="A4920" s="1336" t="s">
        <v>2634</v>
      </c>
      <c r="B4920" s="2" t="s">
        <v>2637</v>
      </c>
      <c r="C4920" s="1" t="s">
        <v>2638</v>
      </c>
      <c r="D4920" s="1" t="s">
        <v>72</v>
      </c>
      <c r="E4920" s="1">
        <v>142046</v>
      </c>
      <c r="F4920" s="1336" t="s">
        <v>2530</v>
      </c>
      <c r="G4920" s="1" t="s">
        <v>32</v>
      </c>
      <c r="H4920" s="1">
        <v>420390</v>
      </c>
      <c r="I4920" s="3">
        <v>42534</v>
      </c>
      <c r="J4920" s="3">
        <v>42494</v>
      </c>
      <c r="K4920" s="3">
        <v>42530</v>
      </c>
      <c r="N4920" s="1" t="s">
        <v>56</v>
      </c>
      <c r="O4920" s="1">
        <v>6027</v>
      </c>
      <c r="P4920" s="1">
        <v>2400</v>
      </c>
      <c r="Q4920" s="1">
        <v>97.521000000000001</v>
      </c>
      <c r="R4920" s="1337">
        <v>234050.4</v>
      </c>
      <c r="S4920" s="4">
        <v>-17062.560000000001</v>
      </c>
      <c r="T4920" s="1">
        <v>96.88</v>
      </c>
      <c r="U4920" s="1337">
        <v>232512</v>
      </c>
      <c r="V4920" s="1">
        <v>0.55349999999999999</v>
      </c>
      <c r="W4920" s="1337">
        <v>1328.472</v>
      </c>
      <c r="X4920" s="1">
        <v>8</v>
      </c>
      <c r="Y4920" s="1">
        <v>142</v>
      </c>
      <c r="AA4920" s="1">
        <v>501</v>
      </c>
      <c r="AB4920" s="1337">
        <v>1538.4</v>
      </c>
    </row>
    <row r="4921" spans="1:28">
      <c r="A4921" s="1336" t="s">
        <v>2634</v>
      </c>
      <c r="B4921" s="2" t="s">
        <v>2637</v>
      </c>
      <c r="C4921" s="1" t="s">
        <v>2638</v>
      </c>
      <c r="D4921" s="1" t="s">
        <v>72</v>
      </c>
      <c r="E4921" s="1">
        <v>142046</v>
      </c>
      <c r="F4921" s="1336" t="s">
        <v>2530</v>
      </c>
      <c r="G4921" s="1" t="s">
        <v>32</v>
      </c>
      <c r="H4921" s="1">
        <v>420395</v>
      </c>
      <c r="I4921" s="3">
        <v>42534</v>
      </c>
      <c r="J4921" s="3">
        <v>42494</v>
      </c>
      <c r="K4921" s="3">
        <v>42530</v>
      </c>
      <c r="N4921" s="1" t="s">
        <v>56</v>
      </c>
      <c r="O4921" s="1">
        <v>6032</v>
      </c>
      <c r="P4921" s="1">
        <v>3000</v>
      </c>
      <c r="Q4921" s="1">
        <v>97.521000000000001</v>
      </c>
      <c r="R4921" s="1337">
        <v>292563</v>
      </c>
      <c r="S4921" s="4">
        <v>-21328.2</v>
      </c>
      <c r="T4921" s="1">
        <v>96.88</v>
      </c>
      <c r="U4921" s="1337">
        <v>290640</v>
      </c>
      <c r="V4921" s="1">
        <v>0.55349999999999999</v>
      </c>
      <c r="W4921" s="1337">
        <v>1660.59</v>
      </c>
      <c r="X4921" s="1">
        <v>8</v>
      </c>
      <c r="Y4921" s="1">
        <v>142</v>
      </c>
      <c r="AA4921" s="1">
        <v>501</v>
      </c>
      <c r="AB4921" s="1337">
        <v>1923</v>
      </c>
    </row>
    <row r="4922" spans="1:28">
      <c r="A4922" s="1336" t="s">
        <v>2634</v>
      </c>
      <c r="B4922" s="2" t="s">
        <v>2637</v>
      </c>
      <c r="C4922" s="1" t="s">
        <v>2638</v>
      </c>
      <c r="D4922" s="1" t="s">
        <v>72</v>
      </c>
      <c r="E4922" s="1">
        <v>142046</v>
      </c>
      <c r="F4922" s="1336" t="s">
        <v>2530</v>
      </c>
      <c r="G4922" s="1" t="s">
        <v>32</v>
      </c>
      <c r="H4922" s="1">
        <v>420395</v>
      </c>
      <c r="I4922" s="3">
        <v>42534</v>
      </c>
      <c r="J4922" s="3">
        <v>42494</v>
      </c>
      <c r="K4922" s="3">
        <v>42530</v>
      </c>
      <c r="N4922" s="1" t="s">
        <v>56</v>
      </c>
      <c r="O4922" s="1">
        <v>6032</v>
      </c>
      <c r="P4922" s="1">
        <v>1800</v>
      </c>
      <c r="Q4922" s="1">
        <v>97.521000000000001</v>
      </c>
      <c r="R4922" s="1337">
        <v>175537.8</v>
      </c>
      <c r="S4922" s="4">
        <v>-12796.92</v>
      </c>
      <c r="T4922" s="1">
        <v>96.88</v>
      </c>
      <c r="U4922" s="1337">
        <v>174384</v>
      </c>
      <c r="V4922" s="1">
        <v>0.55349999999999999</v>
      </c>
      <c r="W4922" s="1336">
        <v>996.35400000000004</v>
      </c>
      <c r="X4922" s="1">
        <v>8</v>
      </c>
      <c r="Y4922" s="1">
        <v>142</v>
      </c>
      <c r="AA4922" s="1">
        <v>501</v>
      </c>
      <c r="AB4922" s="1337">
        <v>1153.8</v>
      </c>
    </row>
    <row r="4923" spans="1:28">
      <c r="A4923" s="1336" t="s">
        <v>2634</v>
      </c>
      <c r="B4923" s="2" t="s">
        <v>2639</v>
      </c>
      <c r="C4923" s="1" t="s">
        <v>2640</v>
      </c>
      <c r="D4923" s="1" t="s">
        <v>1308</v>
      </c>
      <c r="E4923" s="1">
        <v>142046</v>
      </c>
      <c r="F4923" s="1336" t="s">
        <v>2530</v>
      </c>
      <c r="G4923" s="1" t="s">
        <v>32</v>
      </c>
      <c r="H4923" s="1">
        <v>420328</v>
      </c>
      <c r="I4923" s="3">
        <v>42531</v>
      </c>
      <c r="J4923" s="3">
        <v>42494</v>
      </c>
      <c r="K4923" s="3">
        <v>42523</v>
      </c>
      <c r="N4923" s="1" t="s">
        <v>56</v>
      </c>
      <c r="O4923" s="1">
        <v>6013</v>
      </c>
      <c r="P4923" s="1">
        <v>2520</v>
      </c>
      <c r="Q4923" s="1">
        <v>105.4204</v>
      </c>
      <c r="R4923" s="1337">
        <v>265659.40999999997</v>
      </c>
      <c r="S4923" s="4">
        <v>12142.37</v>
      </c>
      <c r="T4923" s="1">
        <v>93.15</v>
      </c>
      <c r="U4923" s="1337">
        <v>234738</v>
      </c>
      <c r="V4923" s="1">
        <v>0.65380000000000005</v>
      </c>
      <c r="W4923" s="1337">
        <v>1647.5255999999999</v>
      </c>
      <c r="X4923" s="1">
        <v>8</v>
      </c>
      <c r="Y4923" s="1">
        <v>142</v>
      </c>
      <c r="AA4923" s="1">
        <v>501</v>
      </c>
      <c r="AB4923" s="1337">
        <v>30921.41</v>
      </c>
    </row>
    <row r="4924" spans="1:28">
      <c r="A4924" s="1336" t="s">
        <v>2634</v>
      </c>
      <c r="B4924" s="2" t="s">
        <v>2639</v>
      </c>
      <c r="C4924" s="1" t="s">
        <v>2640</v>
      </c>
      <c r="D4924" s="1" t="s">
        <v>1308</v>
      </c>
      <c r="E4924" s="1">
        <v>142046</v>
      </c>
      <c r="F4924" s="1336" t="s">
        <v>2530</v>
      </c>
      <c r="G4924" s="1" t="s">
        <v>32</v>
      </c>
      <c r="H4924" s="1">
        <v>420328</v>
      </c>
      <c r="I4924" s="3">
        <v>42531</v>
      </c>
      <c r="J4924" s="3">
        <v>42494</v>
      </c>
      <c r="K4924" s="3">
        <v>42523</v>
      </c>
      <c r="N4924" s="1" t="s">
        <v>56</v>
      </c>
      <c r="O4924" s="1">
        <v>6013</v>
      </c>
      <c r="P4924" s="1">
        <v>5880</v>
      </c>
      <c r="Q4924" s="1">
        <v>105.4204</v>
      </c>
      <c r="R4924" s="1337">
        <v>619871.94999999995</v>
      </c>
      <c r="S4924" s="4">
        <v>28332.19</v>
      </c>
      <c r="T4924" s="1">
        <v>93.15</v>
      </c>
      <c r="U4924" s="1337">
        <v>547722</v>
      </c>
      <c r="V4924" s="1">
        <v>0.65380000000000005</v>
      </c>
      <c r="W4924" s="1337">
        <v>3844.2264</v>
      </c>
      <c r="X4924" s="1">
        <v>8</v>
      </c>
      <c r="Y4924" s="1">
        <v>142</v>
      </c>
      <c r="AA4924" s="1">
        <v>501</v>
      </c>
      <c r="AB4924" s="1337">
        <v>72149.95</v>
      </c>
    </row>
    <row r="4925" spans="1:28">
      <c r="A4925" s="1336" t="s">
        <v>2634</v>
      </c>
      <c r="B4925" s="2" t="s">
        <v>2639</v>
      </c>
      <c r="C4925" s="1" t="s">
        <v>2640</v>
      </c>
      <c r="D4925" s="1" t="s">
        <v>1308</v>
      </c>
      <c r="E4925" s="1">
        <v>142046</v>
      </c>
      <c r="F4925" s="1336" t="s">
        <v>2530</v>
      </c>
      <c r="G4925" s="1" t="s">
        <v>32</v>
      </c>
      <c r="H4925" s="1">
        <v>420328</v>
      </c>
      <c r="I4925" s="3">
        <v>42531</v>
      </c>
      <c r="J4925" s="3">
        <v>42494</v>
      </c>
      <c r="K4925" s="3">
        <v>42523</v>
      </c>
      <c r="N4925" s="1" t="s">
        <v>56</v>
      </c>
      <c r="O4925" s="1">
        <v>6013</v>
      </c>
      <c r="P4925" s="1">
        <v>2100</v>
      </c>
      <c r="Q4925" s="1">
        <v>105.4204</v>
      </c>
      <c r="R4925" s="1337">
        <v>221382.84</v>
      </c>
      <c r="S4925" s="4">
        <v>10118.64</v>
      </c>
      <c r="T4925" s="1">
        <v>93.15</v>
      </c>
      <c r="U4925" s="1337">
        <v>195615</v>
      </c>
      <c r="V4925" s="1">
        <v>0.65380000000000005</v>
      </c>
      <c r="W4925" s="1337">
        <v>1372.9380000000001</v>
      </c>
      <c r="X4925" s="1">
        <v>8</v>
      </c>
      <c r="Y4925" s="1">
        <v>142</v>
      </c>
      <c r="AA4925" s="1">
        <v>501</v>
      </c>
      <c r="AB4925" s="1337">
        <v>25767.84</v>
      </c>
    </row>
    <row r="4926" spans="1:28">
      <c r="A4926" s="1336" t="s">
        <v>2634</v>
      </c>
      <c r="B4926" s="2" t="s">
        <v>2639</v>
      </c>
      <c r="C4926" s="1" t="s">
        <v>2640</v>
      </c>
      <c r="D4926" s="1" t="s">
        <v>1308</v>
      </c>
      <c r="E4926" s="1">
        <v>142046</v>
      </c>
      <c r="F4926" s="1336" t="s">
        <v>2530</v>
      </c>
      <c r="G4926" s="1" t="s">
        <v>32</v>
      </c>
      <c r="H4926" s="1">
        <v>420328</v>
      </c>
      <c r="I4926" s="3">
        <v>42531</v>
      </c>
      <c r="J4926" s="3">
        <v>42494</v>
      </c>
      <c r="K4926" s="3">
        <v>42523</v>
      </c>
      <c r="N4926" s="1" t="s">
        <v>56</v>
      </c>
      <c r="O4926" s="1">
        <v>6013</v>
      </c>
      <c r="P4926" s="1">
        <v>2100</v>
      </c>
      <c r="Q4926" s="1">
        <v>105.4204</v>
      </c>
      <c r="R4926" s="1337">
        <v>221382.84</v>
      </c>
      <c r="S4926" s="4">
        <v>10118.64</v>
      </c>
      <c r="T4926" s="1">
        <v>93.15</v>
      </c>
      <c r="U4926" s="1337">
        <v>195615</v>
      </c>
      <c r="V4926" s="1">
        <v>0.65380000000000005</v>
      </c>
      <c r="W4926" s="1337">
        <v>1372.9380000000001</v>
      </c>
      <c r="X4926" s="1">
        <v>8</v>
      </c>
      <c r="Y4926" s="1">
        <v>142</v>
      </c>
      <c r="AA4926" s="1">
        <v>501</v>
      </c>
      <c r="AB4926" s="1337">
        <v>25767.84</v>
      </c>
    </row>
    <row r="4927" spans="1:28">
      <c r="A4927" s="1336" t="s">
        <v>2634</v>
      </c>
      <c r="B4927" s="2" t="s">
        <v>2639</v>
      </c>
      <c r="C4927" s="1" t="s">
        <v>2640</v>
      </c>
      <c r="D4927" s="1" t="s">
        <v>1308</v>
      </c>
      <c r="E4927" s="1">
        <v>142046</v>
      </c>
      <c r="F4927" s="1336" t="s">
        <v>2530</v>
      </c>
      <c r="G4927" s="1" t="s">
        <v>32</v>
      </c>
      <c r="H4927" s="1">
        <v>420328</v>
      </c>
      <c r="I4927" s="3">
        <v>42531</v>
      </c>
      <c r="J4927" s="3">
        <v>42494</v>
      </c>
      <c r="K4927" s="3">
        <v>42523</v>
      </c>
      <c r="N4927" s="1" t="s">
        <v>56</v>
      </c>
      <c r="O4927" s="1">
        <v>6013</v>
      </c>
      <c r="P4927" s="1">
        <v>1680</v>
      </c>
      <c r="Q4927" s="1">
        <v>105.4204</v>
      </c>
      <c r="R4927" s="1337">
        <v>177106.27</v>
      </c>
      <c r="S4927" s="4">
        <v>8094.91</v>
      </c>
      <c r="T4927" s="1">
        <v>93.15</v>
      </c>
      <c r="U4927" s="1337">
        <v>156492</v>
      </c>
      <c r="V4927" s="1">
        <v>0.65380000000000005</v>
      </c>
      <c r="W4927" s="1337">
        <v>1098.3504</v>
      </c>
      <c r="X4927" s="1">
        <v>8</v>
      </c>
      <c r="Y4927" s="1">
        <v>142</v>
      </c>
      <c r="AA4927" s="1">
        <v>501</v>
      </c>
      <c r="AB4927" s="1337">
        <v>20614.27</v>
      </c>
    </row>
    <row r="4928" spans="1:28">
      <c r="A4928" s="1336" t="s">
        <v>2634</v>
      </c>
      <c r="B4928" s="2" t="s">
        <v>2639</v>
      </c>
      <c r="C4928" s="1" t="s">
        <v>2640</v>
      </c>
      <c r="D4928" s="1" t="s">
        <v>1308</v>
      </c>
      <c r="E4928" s="1">
        <v>142046</v>
      </c>
      <c r="F4928" s="1336" t="s">
        <v>2530</v>
      </c>
      <c r="G4928" s="1" t="s">
        <v>32</v>
      </c>
      <c r="H4928" s="1">
        <v>421430</v>
      </c>
      <c r="I4928" s="3">
        <v>42546</v>
      </c>
      <c r="J4928" s="3">
        <v>42494</v>
      </c>
      <c r="K4928" s="3">
        <v>42537</v>
      </c>
      <c r="N4928" s="1" t="s">
        <v>56</v>
      </c>
      <c r="O4928" s="1">
        <v>6017</v>
      </c>
      <c r="P4928" s="1">
        <v>420</v>
      </c>
      <c r="Q4928" s="1">
        <v>110.1677</v>
      </c>
      <c r="R4928" s="1337">
        <v>46270.43</v>
      </c>
      <c r="S4928" s="4">
        <v>4017.59</v>
      </c>
      <c r="T4928" s="1">
        <v>93.15</v>
      </c>
      <c r="U4928" s="1337">
        <v>39123</v>
      </c>
      <c r="V4928" s="1">
        <v>0.65380000000000005</v>
      </c>
      <c r="W4928" s="1336">
        <v>274.58760000000001</v>
      </c>
      <c r="X4928" s="1">
        <v>8</v>
      </c>
      <c r="Y4928" s="1">
        <v>142</v>
      </c>
      <c r="AA4928" s="1">
        <v>501</v>
      </c>
      <c r="AB4928" s="1337">
        <v>7147.43</v>
      </c>
    </row>
    <row r="4929" spans="1:28">
      <c r="A4929" s="1336" t="s">
        <v>2634</v>
      </c>
      <c r="B4929" s="2" t="s">
        <v>2639</v>
      </c>
      <c r="C4929" s="1" t="s">
        <v>2640</v>
      </c>
      <c r="D4929" s="1" t="s">
        <v>1308</v>
      </c>
      <c r="E4929" s="1">
        <v>142046</v>
      </c>
      <c r="F4929" s="1336" t="s">
        <v>2530</v>
      </c>
      <c r="G4929" s="1" t="s">
        <v>32</v>
      </c>
      <c r="H4929" s="1">
        <v>421430</v>
      </c>
      <c r="I4929" s="3">
        <v>42546</v>
      </c>
      <c r="J4929" s="3">
        <v>42494</v>
      </c>
      <c r="K4929" s="3">
        <v>42537</v>
      </c>
      <c r="N4929" s="1" t="s">
        <v>56</v>
      </c>
      <c r="O4929" s="1">
        <v>6017</v>
      </c>
      <c r="P4929" s="1">
        <v>420</v>
      </c>
      <c r="Q4929" s="1">
        <v>110.1677</v>
      </c>
      <c r="R4929" s="1337">
        <v>46270.43</v>
      </c>
      <c r="S4929" s="4">
        <v>4017.59</v>
      </c>
      <c r="T4929" s="1">
        <v>93.15</v>
      </c>
      <c r="U4929" s="1337">
        <v>39123</v>
      </c>
      <c r="V4929" s="1">
        <v>0.65380000000000005</v>
      </c>
      <c r="W4929" s="1336">
        <v>274.58760000000001</v>
      </c>
      <c r="X4929" s="1">
        <v>8</v>
      </c>
      <c r="Y4929" s="1">
        <v>142</v>
      </c>
      <c r="AA4929" s="1">
        <v>501</v>
      </c>
      <c r="AB4929" s="1337">
        <v>7147.43</v>
      </c>
    </row>
    <row r="4930" spans="1:28">
      <c r="A4930" s="1336" t="s">
        <v>2634</v>
      </c>
      <c r="B4930" s="2" t="s">
        <v>2639</v>
      </c>
      <c r="C4930" s="1" t="s">
        <v>2640</v>
      </c>
      <c r="D4930" s="1" t="s">
        <v>1308</v>
      </c>
      <c r="E4930" s="1">
        <v>142046</v>
      </c>
      <c r="F4930" s="1336" t="s">
        <v>2530</v>
      </c>
      <c r="G4930" s="1" t="s">
        <v>32</v>
      </c>
      <c r="H4930" s="1">
        <v>421430</v>
      </c>
      <c r="I4930" s="3">
        <v>42546</v>
      </c>
      <c r="J4930" s="3">
        <v>42494</v>
      </c>
      <c r="K4930" s="3">
        <v>42537</v>
      </c>
      <c r="N4930" s="1" t="s">
        <v>56</v>
      </c>
      <c r="O4930" s="1">
        <v>6017</v>
      </c>
      <c r="P4930" s="1">
        <v>6300</v>
      </c>
      <c r="Q4930" s="1">
        <v>110.1677</v>
      </c>
      <c r="R4930" s="1337">
        <v>694056.51</v>
      </c>
      <c r="S4930" s="4">
        <v>60263.91</v>
      </c>
      <c r="T4930" s="1">
        <v>93.15</v>
      </c>
      <c r="U4930" s="1337">
        <v>586845</v>
      </c>
      <c r="V4930" s="1">
        <v>0.65380000000000005</v>
      </c>
      <c r="W4930" s="1337">
        <v>4118.8140000000003</v>
      </c>
      <c r="X4930" s="1">
        <v>8</v>
      </c>
      <c r="Y4930" s="1">
        <v>142</v>
      </c>
      <c r="AA4930" s="1">
        <v>501</v>
      </c>
      <c r="AB4930" s="1337">
        <v>107211.51</v>
      </c>
    </row>
    <row r="4931" spans="1:28">
      <c r="A4931" s="1336" t="s">
        <v>2634</v>
      </c>
      <c r="B4931" s="2" t="s">
        <v>2639</v>
      </c>
      <c r="C4931" s="1" t="s">
        <v>2640</v>
      </c>
      <c r="D4931" s="1" t="s">
        <v>1308</v>
      </c>
      <c r="E4931" s="1">
        <v>142046</v>
      </c>
      <c r="F4931" s="1336" t="s">
        <v>2530</v>
      </c>
      <c r="G4931" s="1" t="s">
        <v>32</v>
      </c>
      <c r="H4931" s="1">
        <v>421430</v>
      </c>
      <c r="I4931" s="3">
        <v>42546</v>
      </c>
      <c r="J4931" s="3">
        <v>42494</v>
      </c>
      <c r="K4931" s="3">
        <v>42537</v>
      </c>
      <c r="N4931" s="1" t="s">
        <v>56</v>
      </c>
      <c r="O4931" s="1">
        <v>6017</v>
      </c>
      <c r="P4931" s="1">
        <v>1260</v>
      </c>
      <c r="Q4931" s="1">
        <v>110.1677</v>
      </c>
      <c r="R4931" s="1337">
        <v>138811.29999999999</v>
      </c>
      <c r="S4931" s="4">
        <v>12052.78</v>
      </c>
      <c r="T4931" s="1">
        <v>93.15</v>
      </c>
      <c r="U4931" s="1337">
        <v>117369</v>
      </c>
      <c r="V4931" s="1">
        <v>0.65380000000000005</v>
      </c>
      <c r="W4931" s="1336">
        <v>823.76279999999997</v>
      </c>
      <c r="X4931" s="1">
        <v>8</v>
      </c>
      <c r="Y4931" s="1">
        <v>142</v>
      </c>
      <c r="AA4931" s="1">
        <v>501</v>
      </c>
      <c r="AB4931" s="1337">
        <v>21442.3</v>
      </c>
    </row>
    <row r="4932" spans="1:28">
      <c r="A4932" s="1336" t="s">
        <v>2634</v>
      </c>
      <c r="B4932" s="2" t="s">
        <v>2639</v>
      </c>
      <c r="C4932" s="1" t="s">
        <v>2640</v>
      </c>
      <c r="D4932" s="1" t="s">
        <v>1308</v>
      </c>
      <c r="E4932" s="1">
        <v>142046</v>
      </c>
      <c r="F4932" s="1336" t="s">
        <v>2530</v>
      </c>
      <c r="G4932" s="1" t="s">
        <v>32</v>
      </c>
      <c r="H4932" s="1">
        <v>421430</v>
      </c>
      <c r="I4932" s="3">
        <v>42546</v>
      </c>
      <c r="J4932" s="3">
        <v>42494</v>
      </c>
      <c r="K4932" s="3">
        <v>42537</v>
      </c>
      <c r="N4932" s="1" t="s">
        <v>56</v>
      </c>
      <c r="O4932" s="1">
        <v>6017</v>
      </c>
      <c r="P4932" s="1">
        <v>4620</v>
      </c>
      <c r="Q4932" s="1">
        <v>110.1677</v>
      </c>
      <c r="R4932" s="1337">
        <v>508974.77</v>
      </c>
      <c r="S4932" s="4">
        <v>44193.53</v>
      </c>
      <c r="T4932" s="1">
        <v>93.15</v>
      </c>
      <c r="U4932" s="1337">
        <v>430353</v>
      </c>
      <c r="V4932" s="1">
        <v>0.65380000000000005</v>
      </c>
      <c r="W4932" s="1337">
        <v>3020.4636</v>
      </c>
      <c r="X4932" s="1">
        <v>8</v>
      </c>
      <c r="Y4932" s="1">
        <v>142</v>
      </c>
      <c r="AA4932" s="1">
        <v>501</v>
      </c>
      <c r="AB4932" s="1337">
        <v>78621.77</v>
      </c>
    </row>
    <row r="4933" spans="1:28">
      <c r="A4933" s="1336" t="s">
        <v>2634</v>
      </c>
      <c r="B4933" s="2" t="s">
        <v>2639</v>
      </c>
      <c r="C4933" s="1" t="s">
        <v>2640</v>
      </c>
      <c r="D4933" s="1" t="s">
        <v>1308</v>
      </c>
      <c r="E4933" s="1">
        <v>142046</v>
      </c>
      <c r="F4933" s="1336" t="s">
        <v>2530</v>
      </c>
      <c r="G4933" s="1" t="s">
        <v>32</v>
      </c>
      <c r="H4933" s="1">
        <v>421430</v>
      </c>
      <c r="I4933" s="3">
        <v>42546</v>
      </c>
      <c r="J4933" s="3">
        <v>42494</v>
      </c>
      <c r="K4933" s="3">
        <v>42537</v>
      </c>
      <c r="N4933" s="1" t="s">
        <v>56</v>
      </c>
      <c r="O4933" s="1">
        <v>6017</v>
      </c>
      <c r="P4933" s="1">
        <v>1260</v>
      </c>
      <c r="Q4933" s="1">
        <v>110.1677</v>
      </c>
      <c r="R4933" s="1337">
        <v>138811.29999999999</v>
      </c>
      <c r="S4933" s="4">
        <v>12052.78</v>
      </c>
      <c r="T4933" s="1">
        <v>93.15</v>
      </c>
      <c r="U4933" s="1337">
        <v>117369</v>
      </c>
      <c r="V4933" s="1">
        <v>0.65380000000000005</v>
      </c>
      <c r="W4933" s="1336">
        <v>823.76279999999997</v>
      </c>
      <c r="X4933" s="1">
        <v>8</v>
      </c>
      <c r="Y4933" s="1">
        <v>142</v>
      </c>
      <c r="AA4933" s="1">
        <v>501</v>
      </c>
      <c r="AB4933" s="1337">
        <v>21442.3</v>
      </c>
    </row>
    <row r="4934" spans="1:28">
      <c r="A4934" s="1336" t="s">
        <v>2634</v>
      </c>
      <c r="B4934" s="2" t="s">
        <v>2641</v>
      </c>
      <c r="C4934" s="1" t="s">
        <v>2642</v>
      </c>
      <c r="D4934" s="1" t="s">
        <v>72</v>
      </c>
      <c r="E4934" s="1">
        <v>142046</v>
      </c>
      <c r="F4934" s="1336" t="s">
        <v>2530</v>
      </c>
      <c r="G4934" s="1" t="s">
        <v>32</v>
      </c>
      <c r="H4934" s="1">
        <v>419679</v>
      </c>
      <c r="I4934" s="3">
        <v>42527</v>
      </c>
      <c r="J4934" s="3">
        <v>42494</v>
      </c>
      <c r="K4934" s="3">
        <v>42523</v>
      </c>
      <c r="N4934" s="1" t="s">
        <v>56</v>
      </c>
      <c r="O4934" s="1">
        <v>6025</v>
      </c>
      <c r="P4934" s="1">
        <v>2400</v>
      </c>
      <c r="Q4934" s="1">
        <v>81.752799999999993</v>
      </c>
      <c r="R4934" s="1337">
        <v>196206.72</v>
      </c>
      <c r="S4934" s="4">
        <v>6990.72</v>
      </c>
      <c r="T4934" s="1">
        <v>73</v>
      </c>
      <c r="U4934" s="1337">
        <v>175200</v>
      </c>
      <c r="V4934" s="1">
        <v>0.55349999999999999</v>
      </c>
      <c r="W4934" s="1337">
        <v>1328.472</v>
      </c>
      <c r="X4934" s="1">
        <v>8</v>
      </c>
      <c r="Y4934" s="1">
        <v>142</v>
      </c>
      <c r="AA4934" s="1">
        <v>501</v>
      </c>
      <c r="AB4934" s="1337">
        <v>21006.720000000001</v>
      </c>
    </row>
    <row r="4935" spans="1:28">
      <c r="A4935" s="1336" t="s">
        <v>2634</v>
      </c>
      <c r="B4935" s="2" t="s">
        <v>2641</v>
      </c>
      <c r="C4935" s="1" t="s">
        <v>2642</v>
      </c>
      <c r="D4935" s="1" t="s">
        <v>72</v>
      </c>
      <c r="E4935" s="1">
        <v>142046</v>
      </c>
      <c r="F4935" s="1336" t="s">
        <v>2530</v>
      </c>
      <c r="G4935" s="1" t="s">
        <v>32</v>
      </c>
      <c r="H4935" s="1">
        <v>419679</v>
      </c>
      <c r="I4935" s="3">
        <v>42527</v>
      </c>
      <c r="J4935" s="3">
        <v>42494</v>
      </c>
      <c r="K4935" s="3">
        <v>42523</v>
      </c>
      <c r="N4935" s="1" t="s">
        <v>56</v>
      </c>
      <c r="O4935" s="1">
        <v>6025</v>
      </c>
      <c r="P4935" s="1">
        <v>600</v>
      </c>
      <c r="Q4935" s="1">
        <v>81.752799999999993</v>
      </c>
      <c r="R4935" s="1337">
        <v>49051.68</v>
      </c>
      <c r="S4935" s="4">
        <v>1747.68</v>
      </c>
      <c r="T4935" s="1">
        <v>73</v>
      </c>
      <c r="U4935" s="1337">
        <v>43800</v>
      </c>
      <c r="V4935" s="1">
        <v>0.55349999999999999</v>
      </c>
      <c r="W4935" s="1336">
        <v>332.11799999999999</v>
      </c>
      <c r="X4935" s="1">
        <v>8</v>
      </c>
      <c r="Y4935" s="1">
        <v>142</v>
      </c>
      <c r="AA4935" s="1">
        <v>501</v>
      </c>
      <c r="AB4935" s="1337">
        <v>5251.68</v>
      </c>
    </row>
    <row r="4936" spans="1:28">
      <c r="A4936" s="1336" t="s">
        <v>2634</v>
      </c>
      <c r="B4936" s="2" t="s">
        <v>2641</v>
      </c>
      <c r="C4936" s="1" t="s">
        <v>2642</v>
      </c>
      <c r="D4936" s="1" t="s">
        <v>72</v>
      </c>
      <c r="E4936" s="1">
        <v>142046</v>
      </c>
      <c r="F4936" s="1336" t="s">
        <v>2530</v>
      </c>
      <c r="G4936" s="1" t="s">
        <v>32</v>
      </c>
      <c r="H4936" s="1">
        <v>420391</v>
      </c>
      <c r="I4936" s="3">
        <v>42534</v>
      </c>
      <c r="J4936" s="3">
        <v>42494</v>
      </c>
      <c r="K4936" s="3">
        <v>42530</v>
      </c>
      <c r="N4936" s="1" t="s">
        <v>56</v>
      </c>
      <c r="O4936" s="1">
        <v>6028</v>
      </c>
      <c r="P4936" s="1">
        <v>1200</v>
      </c>
      <c r="Q4936" s="1">
        <v>82.387200000000007</v>
      </c>
      <c r="R4936" s="1337">
        <v>98864.639999999999</v>
      </c>
      <c r="S4936" s="4">
        <v>4256.6400000000003</v>
      </c>
      <c r="T4936" s="1">
        <v>73</v>
      </c>
      <c r="U4936" s="1337">
        <v>87600</v>
      </c>
      <c r="V4936" s="1">
        <v>0.55349999999999999</v>
      </c>
      <c r="W4936" s="1336">
        <v>664.23599999999999</v>
      </c>
      <c r="X4936" s="1">
        <v>8</v>
      </c>
      <c r="Y4936" s="1">
        <v>142</v>
      </c>
      <c r="AA4936" s="1">
        <v>501</v>
      </c>
      <c r="AB4936" s="1337">
        <v>11264.64</v>
      </c>
    </row>
    <row r="4937" spans="1:28">
      <c r="A4937" s="1336" t="s">
        <v>2634</v>
      </c>
      <c r="B4937" s="2" t="s">
        <v>2641</v>
      </c>
      <c r="C4937" s="1" t="s">
        <v>2642</v>
      </c>
      <c r="D4937" s="1" t="s">
        <v>72</v>
      </c>
      <c r="E4937" s="1">
        <v>142046</v>
      </c>
      <c r="F4937" s="1336" t="s">
        <v>2530</v>
      </c>
      <c r="G4937" s="1" t="s">
        <v>32</v>
      </c>
      <c r="H4937" s="1">
        <v>420391</v>
      </c>
      <c r="I4937" s="3">
        <v>42534</v>
      </c>
      <c r="J4937" s="3">
        <v>42494</v>
      </c>
      <c r="K4937" s="3">
        <v>42530</v>
      </c>
      <c r="N4937" s="1" t="s">
        <v>56</v>
      </c>
      <c r="O4937" s="1">
        <v>6028</v>
      </c>
      <c r="P4937" s="1">
        <v>600</v>
      </c>
      <c r="Q4937" s="1">
        <v>82.387200000000007</v>
      </c>
      <c r="R4937" s="1337">
        <v>49432.32</v>
      </c>
      <c r="S4937" s="4">
        <v>2128.3200000000002</v>
      </c>
      <c r="T4937" s="1">
        <v>73</v>
      </c>
      <c r="U4937" s="1337">
        <v>43800</v>
      </c>
      <c r="V4937" s="1">
        <v>0.55349999999999999</v>
      </c>
      <c r="W4937" s="1336">
        <v>332.11799999999999</v>
      </c>
      <c r="X4937" s="1">
        <v>8</v>
      </c>
      <c r="Y4937" s="1">
        <v>142</v>
      </c>
      <c r="AA4937" s="1">
        <v>501</v>
      </c>
      <c r="AB4937" s="1337">
        <v>5632.32</v>
      </c>
    </row>
    <row r="4938" spans="1:28">
      <c r="A4938" s="1336" t="s">
        <v>2634</v>
      </c>
      <c r="B4938" s="2" t="s">
        <v>2643</v>
      </c>
      <c r="C4938" s="1" t="s">
        <v>61</v>
      </c>
      <c r="D4938" s="1" t="s">
        <v>61</v>
      </c>
      <c r="E4938" s="1">
        <v>142046</v>
      </c>
      <c r="F4938" s="1336" t="s">
        <v>2530</v>
      </c>
      <c r="G4938" s="1" t="s">
        <v>32</v>
      </c>
      <c r="H4938" s="1">
        <v>421430</v>
      </c>
      <c r="I4938" s="3">
        <v>42546</v>
      </c>
      <c r="J4938" s="3">
        <v>42494</v>
      </c>
      <c r="K4938" s="3">
        <v>42537</v>
      </c>
      <c r="N4938" s="1" t="s">
        <v>56</v>
      </c>
      <c r="O4938" s="1">
        <v>6017</v>
      </c>
      <c r="P4938" s="1">
        <v>1</v>
      </c>
      <c r="Q4938" s="1">
        <v>-0.62239999999999995</v>
      </c>
      <c r="R4938" s="1336">
        <v>-0.62</v>
      </c>
      <c r="S4938" s="1">
        <v>-0.62</v>
      </c>
      <c r="T4938" s="1">
        <v>0</v>
      </c>
      <c r="X4938" s="1">
        <v>8</v>
      </c>
      <c r="Y4938" s="1">
        <v>142</v>
      </c>
      <c r="AA4938" s="1">
        <v>501</v>
      </c>
      <c r="AB4938" s="1336">
        <v>-0.62</v>
      </c>
    </row>
    <row r="4939" spans="1:28">
      <c r="A4939" s="1336" t="s">
        <v>2644</v>
      </c>
      <c r="B4939" s="2" t="s">
        <v>2645</v>
      </c>
      <c r="C4939" s="1" t="s">
        <v>2646</v>
      </c>
      <c r="D4939" s="1" t="s">
        <v>939</v>
      </c>
      <c r="E4939" s="1">
        <v>142046</v>
      </c>
      <c r="F4939" s="1336" t="s">
        <v>2530</v>
      </c>
      <c r="G4939" s="1" t="s">
        <v>32</v>
      </c>
      <c r="H4939" s="1">
        <v>419672</v>
      </c>
      <c r="I4939" s="3">
        <v>42527</v>
      </c>
      <c r="J4939" s="3">
        <v>42494</v>
      </c>
      <c r="K4939" s="3">
        <v>42523</v>
      </c>
      <c r="N4939" s="1" t="s">
        <v>56</v>
      </c>
      <c r="O4939" s="1">
        <v>6018</v>
      </c>
      <c r="P4939" s="1">
        <v>7200</v>
      </c>
      <c r="Q4939" s="1">
        <v>21.3156</v>
      </c>
      <c r="R4939" s="1337">
        <v>153472.32000000001</v>
      </c>
      <c r="S4939" s="4">
        <v>6428.16</v>
      </c>
      <c r="T4939" s="1">
        <v>18.91</v>
      </c>
      <c r="U4939" s="1337">
        <v>136152</v>
      </c>
      <c r="V4939" s="1">
        <v>6.8199999999999997E-2</v>
      </c>
      <c r="W4939" s="1336">
        <v>490.96800000000002</v>
      </c>
      <c r="X4939" s="1">
        <v>8</v>
      </c>
      <c r="Y4939" s="1">
        <v>142</v>
      </c>
      <c r="AA4939" s="1">
        <v>501</v>
      </c>
      <c r="AB4939" s="1337">
        <v>17320.32</v>
      </c>
    </row>
    <row r="4940" spans="1:28">
      <c r="A4940" s="1336" t="s">
        <v>2644</v>
      </c>
      <c r="B4940" s="2" t="s">
        <v>2645</v>
      </c>
      <c r="C4940" s="1" t="s">
        <v>2646</v>
      </c>
      <c r="D4940" s="1" t="s">
        <v>939</v>
      </c>
      <c r="E4940" s="1">
        <v>142046</v>
      </c>
      <c r="F4940" s="1336" t="s">
        <v>2530</v>
      </c>
      <c r="G4940" s="1" t="s">
        <v>32</v>
      </c>
      <c r="H4940" s="1">
        <v>419672</v>
      </c>
      <c r="I4940" s="3">
        <v>42527</v>
      </c>
      <c r="J4940" s="3">
        <v>42494</v>
      </c>
      <c r="K4940" s="3">
        <v>42523</v>
      </c>
      <c r="N4940" s="1" t="s">
        <v>56</v>
      </c>
      <c r="O4940" s="1">
        <v>6018</v>
      </c>
      <c r="P4940" s="1">
        <v>900</v>
      </c>
      <c r="Q4940" s="1">
        <v>21.3156</v>
      </c>
      <c r="R4940" s="1337">
        <v>19184.04</v>
      </c>
      <c r="S4940" s="1">
        <v>803.52</v>
      </c>
      <c r="T4940" s="1">
        <v>18.91</v>
      </c>
      <c r="U4940" s="1337">
        <v>17019</v>
      </c>
      <c r="V4940" s="1">
        <v>6.8199999999999997E-2</v>
      </c>
      <c r="W4940" s="1336">
        <v>61.371000000000002</v>
      </c>
      <c r="X4940" s="1">
        <v>8</v>
      </c>
      <c r="Y4940" s="1">
        <v>142</v>
      </c>
      <c r="AA4940" s="1">
        <v>501</v>
      </c>
      <c r="AB4940" s="1337">
        <v>2165.04</v>
      </c>
    </row>
    <row r="4941" spans="1:28">
      <c r="A4941" s="1336" t="s">
        <v>2644</v>
      </c>
      <c r="B4941" s="2" t="s">
        <v>2647</v>
      </c>
      <c r="C4941" s="1" t="s">
        <v>2648</v>
      </c>
      <c r="D4941" s="1" t="s">
        <v>72</v>
      </c>
      <c r="E4941" s="1">
        <v>142046</v>
      </c>
      <c r="F4941" s="1336" t="s">
        <v>2530</v>
      </c>
      <c r="G4941" s="1" t="s">
        <v>32</v>
      </c>
      <c r="H4941" s="1">
        <v>419673</v>
      </c>
      <c r="I4941" s="3">
        <v>42527</v>
      </c>
      <c r="J4941" s="3">
        <v>42494</v>
      </c>
      <c r="K4941" s="3">
        <v>42523</v>
      </c>
      <c r="N4941" s="1" t="s">
        <v>56</v>
      </c>
      <c r="O4941" s="1">
        <v>6019</v>
      </c>
      <c r="P4941" s="1">
        <v>3600</v>
      </c>
      <c r="Q4941" s="1">
        <v>39.483600000000003</v>
      </c>
      <c r="R4941" s="1337">
        <v>142140.96</v>
      </c>
      <c r="S4941" s="4">
        <v>6760.8</v>
      </c>
      <c r="T4941" s="1">
        <v>34.82</v>
      </c>
      <c r="U4941" s="1337">
        <v>125352</v>
      </c>
      <c r="V4941" s="1">
        <v>0.158</v>
      </c>
      <c r="W4941" s="1336">
        <v>568.79999999999995</v>
      </c>
      <c r="X4941" s="1">
        <v>8</v>
      </c>
      <c r="Y4941" s="1">
        <v>142</v>
      </c>
      <c r="AA4941" s="1">
        <v>501</v>
      </c>
      <c r="AB4941" s="1337">
        <v>16788.96</v>
      </c>
    </row>
    <row r="4942" spans="1:28">
      <c r="A4942" s="1336" t="s">
        <v>2644</v>
      </c>
      <c r="B4942" s="2" t="s">
        <v>2647</v>
      </c>
      <c r="C4942" s="1" t="s">
        <v>2648</v>
      </c>
      <c r="D4942" s="1" t="s">
        <v>72</v>
      </c>
      <c r="E4942" s="1">
        <v>142046</v>
      </c>
      <c r="F4942" s="1336" t="s">
        <v>2530</v>
      </c>
      <c r="G4942" s="1" t="s">
        <v>32</v>
      </c>
      <c r="H4942" s="1">
        <v>419673</v>
      </c>
      <c r="I4942" s="3">
        <v>42527</v>
      </c>
      <c r="J4942" s="3">
        <v>42494</v>
      </c>
      <c r="K4942" s="3">
        <v>42523</v>
      </c>
      <c r="N4942" s="1" t="s">
        <v>56</v>
      </c>
      <c r="O4942" s="1">
        <v>6019</v>
      </c>
      <c r="P4942" s="1">
        <v>5400</v>
      </c>
      <c r="Q4942" s="1">
        <v>39.483600000000003</v>
      </c>
      <c r="R4942" s="1337">
        <v>213211.44</v>
      </c>
      <c r="S4942" s="4">
        <v>10141.200000000001</v>
      </c>
      <c r="T4942" s="1">
        <v>34.82</v>
      </c>
      <c r="U4942" s="1337">
        <v>188028</v>
      </c>
      <c r="V4942" s="1">
        <v>0.158</v>
      </c>
      <c r="W4942" s="1336">
        <v>853.2</v>
      </c>
      <c r="X4942" s="1">
        <v>8</v>
      </c>
      <c r="Y4942" s="1">
        <v>142</v>
      </c>
      <c r="AA4942" s="1">
        <v>501</v>
      </c>
      <c r="AB4942" s="1337">
        <v>25183.439999999999</v>
      </c>
    </row>
    <row r="4943" spans="1:28">
      <c r="A4943" s="1336" t="s">
        <v>2644</v>
      </c>
      <c r="B4943" s="2" t="s">
        <v>2647</v>
      </c>
      <c r="C4943" s="1" t="s">
        <v>2648</v>
      </c>
      <c r="D4943" s="1" t="s">
        <v>72</v>
      </c>
      <c r="E4943" s="1">
        <v>142046</v>
      </c>
      <c r="F4943" s="1336" t="s">
        <v>2530</v>
      </c>
      <c r="G4943" s="1" t="s">
        <v>32</v>
      </c>
      <c r="H4943" s="1">
        <v>419673</v>
      </c>
      <c r="I4943" s="3">
        <v>42527</v>
      </c>
      <c r="J4943" s="3">
        <v>42494</v>
      </c>
      <c r="K4943" s="3">
        <v>42523</v>
      </c>
      <c r="N4943" s="1" t="s">
        <v>56</v>
      </c>
      <c r="O4943" s="1">
        <v>6019</v>
      </c>
      <c r="P4943" s="1">
        <v>600</v>
      </c>
      <c r="Q4943" s="1">
        <v>39.483600000000003</v>
      </c>
      <c r="R4943" s="1337">
        <v>23690.16</v>
      </c>
      <c r="S4943" s="4">
        <v>1126.8</v>
      </c>
      <c r="T4943" s="1">
        <v>34.82</v>
      </c>
      <c r="U4943" s="1337">
        <v>20892</v>
      </c>
      <c r="V4943" s="1">
        <v>0.158</v>
      </c>
      <c r="W4943" s="1336">
        <v>94.8</v>
      </c>
      <c r="X4943" s="1">
        <v>8</v>
      </c>
      <c r="Y4943" s="1">
        <v>142</v>
      </c>
      <c r="AA4943" s="1">
        <v>501</v>
      </c>
      <c r="AB4943" s="1337">
        <v>2798.16</v>
      </c>
    </row>
    <row r="4944" spans="1:28">
      <c r="A4944" s="1336" t="s">
        <v>2644</v>
      </c>
      <c r="B4944" s="2" t="s">
        <v>2649</v>
      </c>
      <c r="C4944" s="1" t="s">
        <v>2650</v>
      </c>
      <c r="D4944" s="1" t="s">
        <v>939</v>
      </c>
      <c r="E4944" s="1">
        <v>142046</v>
      </c>
      <c r="F4944" s="1336" t="s">
        <v>2530</v>
      </c>
      <c r="G4944" s="1" t="s">
        <v>32</v>
      </c>
      <c r="H4944" s="1">
        <v>419675</v>
      </c>
      <c r="I4944" s="3">
        <v>42527</v>
      </c>
      <c r="J4944" s="3">
        <v>42494</v>
      </c>
      <c r="K4944" s="3">
        <v>42523</v>
      </c>
      <c r="N4944" s="1" t="s">
        <v>56</v>
      </c>
      <c r="O4944" s="1">
        <v>6021</v>
      </c>
      <c r="P4944" s="1">
        <v>2700</v>
      </c>
      <c r="Q4944" s="1">
        <v>17.4894</v>
      </c>
      <c r="R4944" s="1337">
        <v>47221.38</v>
      </c>
      <c r="S4944" s="4">
        <v>1819.26</v>
      </c>
      <c r="T4944" s="1">
        <v>15.57</v>
      </c>
      <c r="U4944" s="1337">
        <v>42039</v>
      </c>
      <c r="V4944" s="1">
        <v>6.8199999999999997E-2</v>
      </c>
      <c r="W4944" s="1336">
        <v>184.113</v>
      </c>
      <c r="X4944" s="1">
        <v>8</v>
      </c>
      <c r="Y4944" s="1">
        <v>142</v>
      </c>
      <c r="AA4944" s="1">
        <v>501</v>
      </c>
      <c r="AB4944" s="1337">
        <v>5182.38</v>
      </c>
    </row>
    <row r="4945" spans="1:28">
      <c r="A4945" s="1336" t="s">
        <v>2644</v>
      </c>
      <c r="B4945" s="2" t="s">
        <v>2649</v>
      </c>
      <c r="C4945" s="1" t="s">
        <v>2650</v>
      </c>
      <c r="D4945" s="1" t="s">
        <v>939</v>
      </c>
      <c r="E4945" s="1">
        <v>142046</v>
      </c>
      <c r="F4945" s="1336" t="s">
        <v>2530</v>
      </c>
      <c r="G4945" s="1" t="s">
        <v>32</v>
      </c>
      <c r="H4945" s="1">
        <v>419675</v>
      </c>
      <c r="I4945" s="3">
        <v>42527</v>
      </c>
      <c r="J4945" s="3">
        <v>42494</v>
      </c>
      <c r="K4945" s="3">
        <v>42523</v>
      </c>
      <c r="N4945" s="1" t="s">
        <v>56</v>
      </c>
      <c r="O4945" s="1">
        <v>6021</v>
      </c>
      <c r="P4945" s="1">
        <v>900</v>
      </c>
      <c r="Q4945" s="1">
        <v>17.4894</v>
      </c>
      <c r="R4945" s="1337">
        <v>15740.46</v>
      </c>
      <c r="S4945" s="1">
        <v>606.41999999999996</v>
      </c>
      <c r="T4945" s="1">
        <v>15.57</v>
      </c>
      <c r="U4945" s="1337">
        <v>14013</v>
      </c>
      <c r="V4945" s="1">
        <v>6.8199999999999997E-2</v>
      </c>
      <c r="W4945" s="1336">
        <v>61.371000000000002</v>
      </c>
      <c r="X4945" s="1">
        <v>8</v>
      </c>
      <c r="Y4945" s="1">
        <v>142</v>
      </c>
      <c r="AA4945" s="1">
        <v>501</v>
      </c>
      <c r="AB4945" s="1337">
        <v>1727.46</v>
      </c>
    </row>
    <row r="4946" spans="1:28">
      <c r="A4946" s="1336" t="s">
        <v>2644</v>
      </c>
      <c r="B4946" s="2" t="s">
        <v>2651</v>
      </c>
      <c r="C4946" s="1" t="s">
        <v>2652</v>
      </c>
      <c r="D4946" s="1" t="s">
        <v>72</v>
      </c>
      <c r="E4946" s="1">
        <v>142046</v>
      </c>
      <c r="F4946" s="1336" t="s">
        <v>2530</v>
      </c>
      <c r="G4946" s="1" t="s">
        <v>32</v>
      </c>
      <c r="H4946" s="1">
        <v>419676</v>
      </c>
      <c r="I4946" s="3">
        <v>42527</v>
      </c>
      <c r="J4946" s="3">
        <v>42494</v>
      </c>
      <c r="K4946" s="3">
        <v>42523</v>
      </c>
      <c r="N4946" s="1" t="s">
        <v>56</v>
      </c>
      <c r="O4946" s="1">
        <v>6022</v>
      </c>
      <c r="P4946" s="1">
        <v>9000</v>
      </c>
      <c r="Q4946" s="1">
        <v>32.131700000000002</v>
      </c>
      <c r="R4946" s="1337">
        <v>289185.3</v>
      </c>
      <c r="S4946" s="4">
        <v>12845.7</v>
      </c>
      <c r="T4946" s="1">
        <v>28.43</v>
      </c>
      <c r="U4946" s="1337">
        <v>255870</v>
      </c>
      <c r="V4946" s="1">
        <v>0.158</v>
      </c>
      <c r="W4946" s="1337">
        <v>1422</v>
      </c>
      <c r="X4946" s="1">
        <v>8</v>
      </c>
      <c r="Y4946" s="1">
        <v>142</v>
      </c>
      <c r="AA4946" s="1">
        <v>501</v>
      </c>
      <c r="AB4946" s="1337">
        <v>33315.300000000003</v>
      </c>
    </row>
    <row r="4947" spans="1:28">
      <c r="A4947" s="1336" t="s">
        <v>2644</v>
      </c>
      <c r="B4947" s="2" t="s">
        <v>2651</v>
      </c>
      <c r="C4947" s="1" t="s">
        <v>2652</v>
      </c>
      <c r="D4947" s="1" t="s">
        <v>72</v>
      </c>
      <c r="E4947" s="1">
        <v>142046</v>
      </c>
      <c r="F4947" s="1336" t="s">
        <v>2530</v>
      </c>
      <c r="G4947" s="1" t="s">
        <v>32</v>
      </c>
      <c r="H4947" s="1">
        <v>419676</v>
      </c>
      <c r="I4947" s="3">
        <v>42527</v>
      </c>
      <c r="J4947" s="3">
        <v>42494</v>
      </c>
      <c r="K4947" s="3">
        <v>42523</v>
      </c>
      <c r="N4947" s="1" t="s">
        <v>56</v>
      </c>
      <c r="O4947" s="1">
        <v>6022</v>
      </c>
      <c r="P4947" s="1">
        <v>1200</v>
      </c>
      <c r="Q4947" s="1">
        <v>32.131700000000002</v>
      </c>
      <c r="R4947" s="1337">
        <v>38558.04</v>
      </c>
      <c r="S4947" s="4">
        <v>1712.76</v>
      </c>
      <c r="T4947" s="1">
        <v>28.43</v>
      </c>
      <c r="U4947" s="1337">
        <v>34116</v>
      </c>
      <c r="V4947" s="1">
        <v>0.158</v>
      </c>
      <c r="W4947" s="1336">
        <v>189.6</v>
      </c>
      <c r="X4947" s="1">
        <v>8</v>
      </c>
      <c r="Y4947" s="1">
        <v>142</v>
      </c>
      <c r="AA4947" s="1">
        <v>501</v>
      </c>
      <c r="AB4947" s="1337">
        <v>4442.04</v>
      </c>
    </row>
    <row r="4948" spans="1:28">
      <c r="A4948" s="1336" t="s">
        <v>2644</v>
      </c>
      <c r="B4948" s="2" t="s">
        <v>2653</v>
      </c>
      <c r="C4948" s="1" t="s">
        <v>2654</v>
      </c>
      <c r="D4948" s="1" t="s">
        <v>2387</v>
      </c>
      <c r="E4948" s="1">
        <v>142046</v>
      </c>
      <c r="F4948" s="1336" t="s">
        <v>2530</v>
      </c>
      <c r="G4948" s="1" t="s">
        <v>32</v>
      </c>
      <c r="H4948" s="1">
        <v>419132</v>
      </c>
      <c r="I4948" s="3">
        <v>42524</v>
      </c>
      <c r="J4948" s="3">
        <v>42494</v>
      </c>
      <c r="K4948" s="3">
        <v>42516</v>
      </c>
      <c r="N4948" s="1" t="s">
        <v>56</v>
      </c>
      <c r="O4948" s="1">
        <v>6010</v>
      </c>
      <c r="P4948" s="1">
        <v>4740</v>
      </c>
      <c r="Q4948" s="1">
        <v>48.049199999999999</v>
      </c>
      <c r="R4948" s="1337">
        <v>227753.21</v>
      </c>
      <c r="S4948" s="4">
        <v>11569.39</v>
      </c>
      <c r="T4948" s="1">
        <v>42.23</v>
      </c>
      <c r="U4948" s="1337">
        <v>200170.2</v>
      </c>
      <c r="V4948" s="1">
        <v>0.3276</v>
      </c>
      <c r="W4948" s="1337">
        <v>1552.6818000000001</v>
      </c>
      <c r="X4948" s="1">
        <v>8</v>
      </c>
      <c r="Y4948" s="1">
        <v>142</v>
      </c>
      <c r="AA4948" s="1">
        <v>501</v>
      </c>
      <c r="AB4948" s="1337">
        <v>27583.01</v>
      </c>
    </row>
    <row r="4949" spans="1:28">
      <c r="A4949" s="1336" t="s">
        <v>2644</v>
      </c>
      <c r="B4949" s="2" t="s">
        <v>2653</v>
      </c>
      <c r="C4949" s="1" t="s">
        <v>2654</v>
      </c>
      <c r="D4949" s="1" t="s">
        <v>2387</v>
      </c>
      <c r="E4949" s="1">
        <v>142046</v>
      </c>
      <c r="F4949" s="1336" t="s">
        <v>2530</v>
      </c>
      <c r="G4949" s="1" t="s">
        <v>32</v>
      </c>
      <c r="H4949" s="1">
        <v>419132</v>
      </c>
      <c r="I4949" s="3">
        <v>42524</v>
      </c>
      <c r="J4949" s="3">
        <v>42494</v>
      </c>
      <c r="K4949" s="3">
        <v>42516</v>
      </c>
      <c r="N4949" s="1" t="s">
        <v>56</v>
      </c>
      <c r="O4949" s="1">
        <v>6010</v>
      </c>
      <c r="P4949" s="1">
        <v>3950</v>
      </c>
      <c r="Q4949" s="1">
        <v>48.049199999999999</v>
      </c>
      <c r="R4949" s="1337">
        <v>189794.34</v>
      </c>
      <c r="S4949" s="4">
        <v>9641.16</v>
      </c>
      <c r="T4949" s="1">
        <v>42.23</v>
      </c>
      <c r="U4949" s="1337">
        <v>166808.5</v>
      </c>
      <c r="V4949" s="1">
        <v>0.3276</v>
      </c>
      <c r="W4949" s="1337">
        <v>1293.9014999999999</v>
      </c>
      <c r="X4949" s="1">
        <v>8</v>
      </c>
      <c r="Y4949" s="1">
        <v>142</v>
      </c>
      <c r="AA4949" s="1">
        <v>501</v>
      </c>
      <c r="AB4949" s="1337">
        <v>22985.84</v>
      </c>
    </row>
    <row r="4950" spans="1:28">
      <c r="A4950" s="1336" t="s">
        <v>2644</v>
      </c>
      <c r="B4950" s="2" t="s">
        <v>2653</v>
      </c>
      <c r="C4950" s="1" t="s">
        <v>2654</v>
      </c>
      <c r="D4950" s="1" t="s">
        <v>2387</v>
      </c>
      <c r="E4950" s="1">
        <v>142046</v>
      </c>
      <c r="F4950" s="1336" t="s">
        <v>2530</v>
      </c>
      <c r="G4950" s="1" t="s">
        <v>32</v>
      </c>
      <c r="H4950" s="1">
        <v>419132</v>
      </c>
      <c r="I4950" s="3">
        <v>42524</v>
      </c>
      <c r="J4950" s="3">
        <v>42494</v>
      </c>
      <c r="K4950" s="3">
        <v>42516</v>
      </c>
      <c r="N4950" s="1" t="s">
        <v>56</v>
      </c>
      <c r="O4950" s="1">
        <v>6010</v>
      </c>
      <c r="P4950" s="1">
        <v>7110</v>
      </c>
      <c r="Q4950" s="1">
        <v>48.049199999999999</v>
      </c>
      <c r="R4950" s="1337">
        <v>341629.81</v>
      </c>
      <c r="S4950" s="4">
        <v>17354.09</v>
      </c>
      <c r="T4950" s="1">
        <v>42.23</v>
      </c>
      <c r="U4950" s="1337">
        <v>300255.3</v>
      </c>
      <c r="V4950" s="1">
        <v>0.3276</v>
      </c>
      <c r="W4950" s="1337">
        <v>2329.0227</v>
      </c>
      <c r="X4950" s="1">
        <v>8</v>
      </c>
      <c r="Y4950" s="1">
        <v>142</v>
      </c>
      <c r="AA4950" s="1">
        <v>501</v>
      </c>
      <c r="AB4950" s="1337">
        <v>41374.51</v>
      </c>
    </row>
    <row r="4951" spans="1:28">
      <c r="A4951" s="1336" t="s">
        <v>2644</v>
      </c>
      <c r="B4951" s="2" t="s">
        <v>2653</v>
      </c>
      <c r="C4951" s="1" t="s">
        <v>2654</v>
      </c>
      <c r="D4951" s="1" t="s">
        <v>2387</v>
      </c>
      <c r="E4951" s="1">
        <v>142046</v>
      </c>
      <c r="F4951" s="1336" t="s">
        <v>2530</v>
      </c>
      <c r="G4951" s="1" t="s">
        <v>32</v>
      </c>
      <c r="H4951" s="1">
        <v>419132</v>
      </c>
      <c r="I4951" s="3">
        <v>42524</v>
      </c>
      <c r="J4951" s="3">
        <v>42494</v>
      </c>
      <c r="K4951" s="3">
        <v>42516</v>
      </c>
      <c r="N4951" s="1" t="s">
        <v>56</v>
      </c>
      <c r="O4951" s="1">
        <v>6010</v>
      </c>
      <c r="P4951" s="1">
        <v>790</v>
      </c>
      <c r="Q4951" s="1">
        <v>48.049199999999999</v>
      </c>
      <c r="R4951" s="1337">
        <v>37958.870000000003</v>
      </c>
      <c r="S4951" s="4">
        <v>1928.23</v>
      </c>
      <c r="T4951" s="1">
        <v>42.23</v>
      </c>
      <c r="U4951" s="1337">
        <v>33361.699999999997</v>
      </c>
      <c r="V4951" s="1">
        <v>0.3276</v>
      </c>
      <c r="W4951" s="1336">
        <v>258.78030000000001</v>
      </c>
      <c r="X4951" s="1">
        <v>8</v>
      </c>
      <c r="Y4951" s="1">
        <v>142</v>
      </c>
      <c r="AA4951" s="1">
        <v>501</v>
      </c>
      <c r="AB4951" s="1337">
        <v>4597.17</v>
      </c>
    </row>
    <row r="4952" spans="1:28">
      <c r="A4952" s="1336" t="s">
        <v>2644</v>
      </c>
      <c r="B4952" s="2" t="s">
        <v>2653</v>
      </c>
      <c r="C4952" s="1" t="s">
        <v>2654</v>
      </c>
      <c r="D4952" s="1" t="s">
        <v>2387</v>
      </c>
      <c r="E4952" s="1">
        <v>142046</v>
      </c>
      <c r="F4952" s="1336" t="s">
        <v>2530</v>
      </c>
      <c r="G4952" s="1" t="s">
        <v>32</v>
      </c>
      <c r="H4952" s="1">
        <v>419132</v>
      </c>
      <c r="I4952" s="3">
        <v>42524</v>
      </c>
      <c r="J4952" s="3">
        <v>42494</v>
      </c>
      <c r="K4952" s="3">
        <v>42516</v>
      </c>
      <c r="N4952" s="1" t="s">
        <v>56</v>
      </c>
      <c r="O4952" s="1">
        <v>6010</v>
      </c>
      <c r="P4952" s="1">
        <v>10270</v>
      </c>
      <c r="Q4952" s="1">
        <v>48.049199999999999</v>
      </c>
      <c r="R4952" s="1337">
        <v>493465.28</v>
      </c>
      <c r="S4952" s="4">
        <v>25067.01</v>
      </c>
      <c r="T4952" s="1">
        <v>42.23</v>
      </c>
      <c r="U4952" s="1337">
        <v>433702.1</v>
      </c>
      <c r="V4952" s="1">
        <v>0.3276</v>
      </c>
      <c r="W4952" s="1337">
        <v>3364.1439</v>
      </c>
      <c r="X4952" s="1">
        <v>8</v>
      </c>
      <c r="Y4952" s="1">
        <v>142</v>
      </c>
      <c r="AA4952" s="1">
        <v>501</v>
      </c>
      <c r="AB4952" s="1337">
        <v>59763.18</v>
      </c>
    </row>
    <row r="4953" spans="1:28">
      <c r="A4953" s="1336" t="s">
        <v>2644</v>
      </c>
      <c r="B4953" s="2" t="s">
        <v>2653</v>
      </c>
      <c r="C4953" s="1" t="s">
        <v>2654</v>
      </c>
      <c r="D4953" s="1" t="s">
        <v>2387</v>
      </c>
      <c r="E4953" s="1">
        <v>142046</v>
      </c>
      <c r="F4953" s="1336" t="s">
        <v>2530</v>
      </c>
      <c r="G4953" s="1" t="s">
        <v>32</v>
      </c>
      <c r="H4953" s="1">
        <v>420327</v>
      </c>
      <c r="I4953" s="3">
        <v>42531</v>
      </c>
      <c r="J4953" s="3">
        <v>42494</v>
      </c>
      <c r="K4953" s="3">
        <v>42523</v>
      </c>
      <c r="N4953" s="1" t="s">
        <v>56</v>
      </c>
      <c r="O4953" s="1">
        <v>6012</v>
      </c>
      <c r="P4953" s="1">
        <v>5530</v>
      </c>
      <c r="Q4953" s="1">
        <v>48.402999999999999</v>
      </c>
      <c r="R4953" s="1337">
        <v>267668.59000000003</v>
      </c>
      <c r="S4953" s="4">
        <v>15454.14</v>
      </c>
      <c r="T4953" s="1">
        <v>42.23</v>
      </c>
      <c r="U4953" s="1337">
        <v>233531.9</v>
      </c>
      <c r="V4953" s="1">
        <v>0.3276</v>
      </c>
      <c r="W4953" s="1337">
        <v>1811.4621</v>
      </c>
      <c r="X4953" s="1">
        <v>8</v>
      </c>
      <c r="Y4953" s="1">
        <v>142</v>
      </c>
      <c r="AA4953" s="1">
        <v>501</v>
      </c>
      <c r="AB4953" s="1337">
        <v>34136.69</v>
      </c>
    </row>
    <row r="4954" spans="1:28">
      <c r="A4954" s="1336" t="s">
        <v>2644</v>
      </c>
      <c r="B4954" s="2" t="s">
        <v>2653</v>
      </c>
      <c r="C4954" s="1" t="s">
        <v>2654</v>
      </c>
      <c r="D4954" s="1" t="s">
        <v>2387</v>
      </c>
      <c r="E4954" s="1">
        <v>142046</v>
      </c>
      <c r="F4954" s="1336" t="s">
        <v>2530</v>
      </c>
      <c r="G4954" s="1" t="s">
        <v>32</v>
      </c>
      <c r="H4954" s="1">
        <v>420327</v>
      </c>
      <c r="I4954" s="3">
        <v>42531</v>
      </c>
      <c r="J4954" s="3">
        <v>42494</v>
      </c>
      <c r="K4954" s="3">
        <v>42523</v>
      </c>
      <c r="N4954" s="1" t="s">
        <v>56</v>
      </c>
      <c r="O4954" s="1">
        <v>6012</v>
      </c>
      <c r="P4954" s="1">
        <v>10270</v>
      </c>
      <c r="Q4954" s="1">
        <v>48.402999999999999</v>
      </c>
      <c r="R4954" s="1337">
        <v>497098.81</v>
      </c>
      <c r="S4954" s="4">
        <v>28700.54</v>
      </c>
      <c r="T4954" s="1">
        <v>42.23</v>
      </c>
      <c r="U4954" s="1337">
        <v>433702.1</v>
      </c>
      <c r="V4954" s="1">
        <v>0.3276</v>
      </c>
      <c r="W4954" s="1337">
        <v>3364.1439</v>
      </c>
      <c r="X4954" s="1">
        <v>8</v>
      </c>
      <c r="Y4954" s="1">
        <v>142</v>
      </c>
      <c r="AA4954" s="1">
        <v>501</v>
      </c>
      <c r="AB4954" s="1337">
        <v>63396.71</v>
      </c>
    </row>
    <row r="4955" spans="1:28">
      <c r="A4955" s="1336" t="s">
        <v>2644</v>
      </c>
      <c r="B4955" s="2" t="s">
        <v>2653</v>
      </c>
      <c r="C4955" s="1" t="s">
        <v>2654</v>
      </c>
      <c r="D4955" s="1" t="s">
        <v>2387</v>
      </c>
      <c r="E4955" s="1">
        <v>142046</v>
      </c>
      <c r="F4955" s="1336" t="s">
        <v>2530</v>
      </c>
      <c r="G4955" s="1" t="s">
        <v>32</v>
      </c>
      <c r="H4955" s="1">
        <v>420327</v>
      </c>
      <c r="I4955" s="3">
        <v>42531</v>
      </c>
      <c r="J4955" s="3">
        <v>42494</v>
      </c>
      <c r="K4955" s="3">
        <v>42523</v>
      </c>
      <c r="N4955" s="1" t="s">
        <v>56</v>
      </c>
      <c r="O4955" s="1">
        <v>6012</v>
      </c>
      <c r="P4955" s="1">
        <v>3160</v>
      </c>
      <c r="Q4955" s="1">
        <v>48.402999999999999</v>
      </c>
      <c r="R4955" s="1337">
        <v>152953.48000000001</v>
      </c>
      <c r="S4955" s="4">
        <v>8830.94</v>
      </c>
      <c r="T4955" s="1">
        <v>42.23</v>
      </c>
      <c r="U4955" s="1337">
        <v>133446.79999999999</v>
      </c>
      <c r="V4955" s="1">
        <v>0.3276</v>
      </c>
      <c r="W4955" s="1337">
        <v>1035.1212</v>
      </c>
      <c r="X4955" s="1">
        <v>8</v>
      </c>
      <c r="Y4955" s="1">
        <v>142</v>
      </c>
      <c r="AA4955" s="1">
        <v>501</v>
      </c>
      <c r="AB4955" s="1337">
        <v>19506.68</v>
      </c>
    </row>
    <row r="4956" spans="1:28">
      <c r="A4956" s="1336" t="s">
        <v>2644</v>
      </c>
      <c r="B4956" s="2" t="s">
        <v>2653</v>
      </c>
      <c r="C4956" s="1" t="s">
        <v>2654</v>
      </c>
      <c r="D4956" s="1" t="s">
        <v>2387</v>
      </c>
      <c r="E4956" s="1">
        <v>142046</v>
      </c>
      <c r="F4956" s="1336" t="s">
        <v>2530</v>
      </c>
      <c r="G4956" s="1" t="s">
        <v>32</v>
      </c>
      <c r="H4956" s="1">
        <v>420327</v>
      </c>
      <c r="I4956" s="3">
        <v>42531</v>
      </c>
      <c r="J4956" s="3">
        <v>42494</v>
      </c>
      <c r="K4956" s="3">
        <v>42523</v>
      </c>
      <c r="N4956" s="1" t="s">
        <v>56</v>
      </c>
      <c r="O4956" s="1">
        <v>6012</v>
      </c>
      <c r="P4956" s="1">
        <v>6320</v>
      </c>
      <c r="Q4956" s="1">
        <v>48.402999999999999</v>
      </c>
      <c r="R4956" s="1337">
        <v>305906.96000000002</v>
      </c>
      <c r="S4956" s="4">
        <v>17661.87</v>
      </c>
      <c r="T4956" s="1">
        <v>42.23</v>
      </c>
      <c r="U4956" s="1337">
        <v>266893.59999999998</v>
      </c>
      <c r="V4956" s="1">
        <v>0.3276</v>
      </c>
      <c r="W4956" s="1337">
        <v>2070.2424000000001</v>
      </c>
      <c r="X4956" s="1">
        <v>8</v>
      </c>
      <c r="Y4956" s="1">
        <v>142</v>
      </c>
      <c r="AA4956" s="1">
        <v>501</v>
      </c>
      <c r="AB4956" s="1337">
        <v>39013.360000000001</v>
      </c>
    </row>
    <row r="4957" spans="1:28">
      <c r="A4957" s="1336" t="s">
        <v>2644</v>
      </c>
      <c r="B4957" s="2" t="s">
        <v>2653</v>
      </c>
      <c r="C4957" s="1" t="s">
        <v>2654</v>
      </c>
      <c r="D4957" s="1" t="s">
        <v>2387</v>
      </c>
      <c r="E4957" s="1">
        <v>142046</v>
      </c>
      <c r="F4957" s="1336" t="s">
        <v>2530</v>
      </c>
      <c r="G4957" s="1" t="s">
        <v>32</v>
      </c>
      <c r="H4957" s="1">
        <v>420327</v>
      </c>
      <c r="I4957" s="3">
        <v>42531</v>
      </c>
      <c r="J4957" s="3">
        <v>42494</v>
      </c>
      <c r="K4957" s="3">
        <v>42523</v>
      </c>
      <c r="N4957" s="1" t="s">
        <v>56</v>
      </c>
      <c r="O4957" s="1">
        <v>6012</v>
      </c>
      <c r="P4957" s="1">
        <v>1580</v>
      </c>
      <c r="Q4957" s="1">
        <v>48.402999999999999</v>
      </c>
      <c r="R4957" s="1337">
        <v>76476.740000000005</v>
      </c>
      <c r="S4957" s="4">
        <v>4415.47</v>
      </c>
      <c r="T4957" s="1">
        <v>42.23</v>
      </c>
      <c r="U4957" s="1337">
        <v>66723.399999999994</v>
      </c>
      <c r="V4957" s="1">
        <v>0.3276</v>
      </c>
      <c r="W4957" s="1336">
        <v>517.56060000000002</v>
      </c>
      <c r="X4957" s="1">
        <v>8</v>
      </c>
      <c r="Y4957" s="1">
        <v>142</v>
      </c>
      <c r="AA4957" s="1">
        <v>501</v>
      </c>
      <c r="AB4957" s="1337">
        <v>9753.34</v>
      </c>
    </row>
    <row r="4958" spans="1:28">
      <c r="A4958" s="1336" t="s">
        <v>2644</v>
      </c>
      <c r="B4958" s="2" t="s">
        <v>2653</v>
      </c>
      <c r="C4958" s="1" t="s">
        <v>2654</v>
      </c>
      <c r="D4958" s="1" t="s">
        <v>2387</v>
      </c>
      <c r="E4958" s="1">
        <v>142046</v>
      </c>
      <c r="F4958" s="1336" t="s">
        <v>2530</v>
      </c>
      <c r="G4958" s="1" t="s">
        <v>32</v>
      </c>
      <c r="H4958" s="1">
        <v>420540</v>
      </c>
      <c r="I4958" s="3">
        <v>42538</v>
      </c>
      <c r="J4958" s="3">
        <v>42494</v>
      </c>
      <c r="K4958" s="3">
        <v>42530</v>
      </c>
      <c r="N4958" s="1" t="s">
        <v>56</v>
      </c>
      <c r="O4958" s="1">
        <v>6015</v>
      </c>
      <c r="P4958" s="1">
        <v>1580</v>
      </c>
      <c r="Q4958" s="1">
        <v>49.332099999999997</v>
      </c>
      <c r="R4958" s="1337">
        <v>77944.72</v>
      </c>
      <c r="S4958" s="4">
        <v>5883.45</v>
      </c>
      <c r="T4958" s="1">
        <v>42.23</v>
      </c>
      <c r="U4958" s="1337">
        <v>66723.399999999994</v>
      </c>
      <c r="V4958" s="1">
        <v>0.3276</v>
      </c>
      <c r="W4958" s="1336">
        <v>517.56060000000002</v>
      </c>
      <c r="X4958" s="1">
        <v>8</v>
      </c>
      <c r="Y4958" s="1">
        <v>142</v>
      </c>
      <c r="AA4958" s="1">
        <v>501</v>
      </c>
      <c r="AB4958" s="1337">
        <v>11221.32</v>
      </c>
    </row>
    <row r="4959" spans="1:28">
      <c r="A4959" s="1336" t="s">
        <v>2644</v>
      </c>
      <c r="B4959" s="2" t="s">
        <v>2653</v>
      </c>
      <c r="C4959" s="1" t="s">
        <v>2654</v>
      </c>
      <c r="D4959" s="1" t="s">
        <v>2387</v>
      </c>
      <c r="E4959" s="1">
        <v>142046</v>
      </c>
      <c r="F4959" s="1336" t="s">
        <v>2530</v>
      </c>
      <c r="G4959" s="1" t="s">
        <v>32</v>
      </c>
      <c r="H4959" s="1">
        <v>420540</v>
      </c>
      <c r="I4959" s="3">
        <v>42538</v>
      </c>
      <c r="J4959" s="3">
        <v>42494</v>
      </c>
      <c r="K4959" s="3">
        <v>42530</v>
      </c>
      <c r="N4959" s="1" t="s">
        <v>56</v>
      </c>
      <c r="O4959" s="1">
        <v>6015</v>
      </c>
      <c r="P4959" s="1">
        <v>7110</v>
      </c>
      <c r="Q4959" s="1">
        <v>49.332099999999997</v>
      </c>
      <c r="R4959" s="1337">
        <v>350751.23</v>
      </c>
      <c r="S4959" s="4">
        <v>26475.51</v>
      </c>
      <c r="T4959" s="1">
        <v>42.23</v>
      </c>
      <c r="U4959" s="1337">
        <v>300255.3</v>
      </c>
      <c r="V4959" s="1">
        <v>0.3276</v>
      </c>
      <c r="W4959" s="1337">
        <v>2329.0227</v>
      </c>
      <c r="X4959" s="1">
        <v>8</v>
      </c>
      <c r="Y4959" s="1">
        <v>142</v>
      </c>
      <c r="AA4959" s="1">
        <v>501</v>
      </c>
      <c r="AB4959" s="1337">
        <v>50495.93</v>
      </c>
    </row>
    <row r="4960" spans="1:28">
      <c r="A4960" s="1336" t="s">
        <v>2644</v>
      </c>
      <c r="B4960" s="2" t="s">
        <v>2653</v>
      </c>
      <c r="C4960" s="1" t="s">
        <v>2654</v>
      </c>
      <c r="D4960" s="1" t="s">
        <v>2387</v>
      </c>
      <c r="E4960" s="1">
        <v>142046</v>
      </c>
      <c r="F4960" s="1336" t="s">
        <v>2530</v>
      </c>
      <c r="G4960" s="1" t="s">
        <v>32</v>
      </c>
      <c r="H4960" s="1">
        <v>420540</v>
      </c>
      <c r="I4960" s="3">
        <v>42538</v>
      </c>
      <c r="J4960" s="3">
        <v>42494</v>
      </c>
      <c r="K4960" s="3">
        <v>42530</v>
      </c>
      <c r="N4960" s="1" t="s">
        <v>56</v>
      </c>
      <c r="O4960" s="1">
        <v>6015</v>
      </c>
      <c r="P4960" s="1">
        <v>8690</v>
      </c>
      <c r="Q4960" s="1">
        <v>49.332099999999997</v>
      </c>
      <c r="R4960" s="1337">
        <v>428695.95</v>
      </c>
      <c r="S4960" s="4">
        <v>32358.95</v>
      </c>
      <c r="T4960" s="1">
        <v>42.23</v>
      </c>
      <c r="U4960" s="1337">
        <v>366978.7</v>
      </c>
      <c r="V4960" s="1">
        <v>0.3276</v>
      </c>
      <c r="W4960" s="1337">
        <v>2846.5832999999998</v>
      </c>
      <c r="X4960" s="1">
        <v>8</v>
      </c>
      <c r="Y4960" s="1">
        <v>142</v>
      </c>
      <c r="AA4960" s="1">
        <v>501</v>
      </c>
      <c r="AB4960" s="1337">
        <v>61717.25</v>
      </c>
    </row>
    <row r="4961" spans="1:28">
      <c r="A4961" s="1336" t="s">
        <v>2644</v>
      </c>
      <c r="B4961" s="2" t="s">
        <v>2653</v>
      </c>
      <c r="C4961" s="1" t="s">
        <v>2654</v>
      </c>
      <c r="D4961" s="1" t="s">
        <v>2387</v>
      </c>
      <c r="E4961" s="1">
        <v>142046</v>
      </c>
      <c r="F4961" s="1336" t="s">
        <v>2530</v>
      </c>
      <c r="G4961" s="1" t="s">
        <v>32</v>
      </c>
      <c r="H4961" s="1">
        <v>420540</v>
      </c>
      <c r="I4961" s="3">
        <v>42538</v>
      </c>
      <c r="J4961" s="3">
        <v>42494</v>
      </c>
      <c r="K4961" s="3">
        <v>42530</v>
      </c>
      <c r="N4961" s="1" t="s">
        <v>56</v>
      </c>
      <c r="O4961" s="1">
        <v>6015</v>
      </c>
      <c r="P4961" s="1">
        <v>9480</v>
      </c>
      <c r="Q4961" s="1">
        <v>49.332099999999997</v>
      </c>
      <c r="R4961" s="1337">
        <v>467668.31</v>
      </c>
      <c r="S4961" s="4">
        <v>35300.68</v>
      </c>
      <c r="T4961" s="1">
        <v>42.23</v>
      </c>
      <c r="U4961" s="1337">
        <v>400340.4</v>
      </c>
      <c r="V4961" s="1">
        <v>0.3276</v>
      </c>
      <c r="W4961" s="1337">
        <v>3105.3636000000001</v>
      </c>
      <c r="X4961" s="1">
        <v>8</v>
      </c>
      <c r="Y4961" s="1">
        <v>142</v>
      </c>
      <c r="AA4961" s="1">
        <v>501</v>
      </c>
      <c r="AB4961" s="1337">
        <v>67327.91</v>
      </c>
    </row>
    <row r="4962" spans="1:28">
      <c r="A4962" s="1336" t="s">
        <v>2644</v>
      </c>
      <c r="B4962" s="2" t="s">
        <v>2655</v>
      </c>
      <c r="C4962" s="1" t="s">
        <v>2656</v>
      </c>
      <c r="D4962" s="1" t="s">
        <v>939</v>
      </c>
      <c r="E4962" s="1">
        <v>142046</v>
      </c>
      <c r="F4962" s="1336" t="s">
        <v>2530</v>
      </c>
      <c r="G4962" s="1" t="s">
        <v>32</v>
      </c>
      <c r="H4962" s="1">
        <v>419677</v>
      </c>
      <c r="I4962" s="3">
        <v>42527</v>
      </c>
      <c r="J4962" s="3">
        <v>42494</v>
      </c>
      <c r="K4962" s="3">
        <v>42523</v>
      </c>
      <c r="N4962" s="1" t="s">
        <v>56</v>
      </c>
      <c r="O4962" s="1">
        <v>6023</v>
      </c>
      <c r="P4962" s="1">
        <v>8100</v>
      </c>
      <c r="Q4962" s="1">
        <v>20.003499999999999</v>
      </c>
      <c r="R4962" s="1337">
        <v>162028.35</v>
      </c>
      <c r="S4962" s="4">
        <v>6051.51</v>
      </c>
      <c r="T4962" s="1">
        <v>17.829999999999998</v>
      </c>
      <c r="U4962" s="1337">
        <v>144423</v>
      </c>
      <c r="V4962" s="1">
        <v>6.8199999999999997E-2</v>
      </c>
      <c r="W4962" s="1336">
        <v>552.33900000000006</v>
      </c>
      <c r="X4962" s="1">
        <v>8</v>
      </c>
      <c r="Y4962" s="1">
        <v>142</v>
      </c>
      <c r="AA4962" s="1">
        <v>501</v>
      </c>
      <c r="AB4962" s="1337">
        <v>17605.349999999999</v>
      </c>
    </row>
    <row r="4963" spans="1:28">
      <c r="A4963" s="1336" t="s">
        <v>2644</v>
      </c>
      <c r="B4963" s="2" t="s">
        <v>2655</v>
      </c>
      <c r="C4963" s="1" t="s">
        <v>2656</v>
      </c>
      <c r="D4963" s="1" t="s">
        <v>939</v>
      </c>
      <c r="E4963" s="1">
        <v>142046</v>
      </c>
      <c r="F4963" s="1336" t="s">
        <v>2530</v>
      </c>
      <c r="G4963" s="1" t="s">
        <v>32</v>
      </c>
      <c r="H4963" s="1">
        <v>419677</v>
      </c>
      <c r="I4963" s="3">
        <v>42527</v>
      </c>
      <c r="J4963" s="3">
        <v>42494</v>
      </c>
      <c r="K4963" s="3">
        <v>42523</v>
      </c>
      <c r="N4963" s="1" t="s">
        <v>56</v>
      </c>
      <c r="O4963" s="1">
        <v>6023</v>
      </c>
      <c r="P4963" s="1">
        <v>900</v>
      </c>
      <c r="Q4963" s="1">
        <v>20.003499999999999</v>
      </c>
      <c r="R4963" s="1337">
        <v>18003.150000000001</v>
      </c>
      <c r="S4963" s="1">
        <v>672.39</v>
      </c>
      <c r="T4963" s="1">
        <v>17.829999999999998</v>
      </c>
      <c r="U4963" s="1337">
        <v>16047</v>
      </c>
      <c r="V4963" s="1">
        <v>6.8199999999999997E-2</v>
      </c>
      <c r="W4963" s="1336">
        <v>61.371000000000002</v>
      </c>
      <c r="X4963" s="1">
        <v>8</v>
      </c>
      <c r="Y4963" s="1">
        <v>142</v>
      </c>
      <c r="AA4963" s="1">
        <v>501</v>
      </c>
      <c r="AB4963" s="1337">
        <v>1956.15</v>
      </c>
    </row>
    <row r="4964" spans="1:28">
      <c r="A4964" s="1336" t="s">
        <v>2644</v>
      </c>
      <c r="B4964" s="2" t="s">
        <v>2657</v>
      </c>
      <c r="C4964" s="1" t="s">
        <v>2658</v>
      </c>
      <c r="D4964" s="1" t="s">
        <v>65</v>
      </c>
      <c r="E4964" s="1">
        <v>142046</v>
      </c>
      <c r="F4964" s="1336" t="s">
        <v>2530</v>
      </c>
      <c r="G4964" s="1" t="s">
        <v>32</v>
      </c>
      <c r="H4964" s="1">
        <v>419131</v>
      </c>
      <c r="I4964" s="3">
        <v>42524</v>
      </c>
      <c r="J4964" s="3">
        <v>42494</v>
      </c>
      <c r="K4964" s="3">
        <v>42516</v>
      </c>
      <c r="N4964" s="1" t="s">
        <v>56</v>
      </c>
      <c r="O4964" s="1">
        <v>6009</v>
      </c>
      <c r="P4964" s="1">
        <v>22000</v>
      </c>
      <c r="Q4964" s="1">
        <v>19.493600000000001</v>
      </c>
      <c r="R4964" s="1337">
        <v>428859.2</v>
      </c>
      <c r="S4964" s="4">
        <v>19712</v>
      </c>
      <c r="T4964" s="1">
        <v>17.22</v>
      </c>
      <c r="U4964" s="1337">
        <v>378840</v>
      </c>
      <c r="V4964" s="1">
        <v>8.7400000000000005E-2</v>
      </c>
      <c r="W4964" s="1337">
        <v>1922.8</v>
      </c>
      <c r="X4964" s="1">
        <v>8</v>
      </c>
      <c r="Y4964" s="1">
        <v>142</v>
      </c>
      <c r="AA4964" s="1">
        <v>501</v>
      </c>
      <c r="AB4964" s="1337">
        <v>50019.199999999997</v>
      </c>
    </row>
    <row r="4965" spans="1:28">
      <c r="A4965" s="1336" t="s">
        <v>2644</v>
      </c>
      <c r="B4965" s="2" t="s">
        <v>2657</v>
      </c>
      <c r="C4965" s="1" t="s">
        <v>2658</v>
      </c>
      <c r="D4965" s="1" t="s">
        <v>65</v>
      </c>
      <c r="E4965" s="1">
        <v>142046</v>
      </c>
      <c r="F4965" s="1336" t="s">
        <v>2530</v>
      </c>
      <c r="G4965" s="1" t="s">
        <v>32</v>
      </c>
      <c r="H4965" s="1">
        <v>419131</v>
      </c>
      <c r="I4965" s="3">
        <v>42524</v>
      </c>
      <c r="J4965" s="3">
        <v>42494</v>
      </c>
      <c r="K4965" s="3">
        <v>42516</v>
      </c>
      <c r="N4965" s="1" t="s">
        <v>56</v>
      </c>
      <c r="O4965" s="1">
        <v>6009</v>
      </c>
      <c r="P4965" s="1">
        <v>8000</v>
      </c>
      <c r="Q4965" s="1">
        <v>19.493600000000001</v>
      </c>
      <c r="R4965" s="1337">
        <v>155948.79999999999</v>
      </c>
      <c r="S4965" s="4">
        <v>7168</v>
      </c>
      <c r="T4965" s="1">
        <v>17.22</v>
      </c>
      <c r="U4965" s="1337">
        <v>137760</v>
      </c>
      <c r="V4965" s="1">
        <v>8.7400000000000005E-2</v>
      </c>
      <c r="W4965" s="1336">
        <v>699.2</v>
      </c>
      <c r="X4965" s="1">
        <v>8</v>
      </c>
      <c r="Y4965" s="1">
        <v>142</v>
      </c>
      <c r="AA4965" s="1">
        <v>501</v>
      </c>
      <c r="AB4965" s="1337">
        <v>18188.8</v>
      </c>
    </row>
    <row r="4966" spans="1:28">
      <c r="A4966" s="1336" t="s">
        <v>2644</v>
      </c>
      <c r="B4966" s="2" t="s">
        <v>2657</v>
      </c>
      <c r="C4966" s="1" t="s">
        <v>2658</v>
      </c>
      <c r="D4966" s="1" t="s">
        <v>65</v>
      </c>
      <c r="E4966" s="1">
        <v>142046</v>
      </c>
      <c r="F4966" s="1336" t="s">
        <v>2530</v>
      </c>
      <c r="G4966" s="1" t="s">
        <v>32</v>
      </c>
      <c r="H4966" s="1">
        <v>420326</v>
      </c>
      <c r="I4966" s="3">
        <v>42531</v>
      </c>
      <c r="J4966" s="3">
        <v>42494</v>
      </c>
      <c r="K4966" s="3">
        <v>42523</v>
      </c>
      <c r="N4966" s="1" t="s">
        <v>56</v>
      </c>
      <c r="O4966" s="1">
        <v>6011</v>
      </c>
      <c r="P4966" s="1">
        <v>6000</v>
      </c>
      <c r="Q4966" s="1">
        <v>19.6372</v>
      </c>
      <c r="R4966" s="1337">
        <v>117823.2</v>
      </c>
      <c r="S4966" s="4">
        <v>6237.6</v>
      </c>
      <c r="T4966" s="1">
        <v>17.22</v>
      </c>
      <c r="U4966" s="1337">
        <v>103320</v>
      </c>
      <c r="V4966" s="1">
        <v>8.7400000000000005E-2</v>
      </c>
      <c r="W4966" s="1336">
        <v>524.4</v>
      </c>
      <c r="X4966" s="1">
        <v>8</v>
      </c>
      <c r="Y4966" s="1">
        <v>142</v>
      </c>
      <c r="AA4966" s="1">
        <v>501</v>
      </c>
      <c r="AB4966" s="1337">
        <v>14503.2</v>
      </c>
    </row>
    <row r="4967" spans="1:28">
      <c r="A4967" s="1336" t="s">
        <v>2644</v>
      </c>
      <c r="B4967" s="2" t="s">
        <v>2657</v>
      </c>
      <c r="C4967" s="1" t="s">
        <v>2658</v>
      </c>
      <c r="D4967" s="1" t="s">
        <v>65</v>
      </c>
      <c r="E4967" s="1">
        <v>142046</v>
      </c>
      <c r="F4967" s="1336" t="s">
        <v>2530</v>
      </c>
      <c r="G4967" s="1" t="s">
        <v>32</v>
      </c>
      <c r="H4967" s="1">
        <v>420326</v>
      </c>
      <c r="I4967" s="3">
        <v>42531</v>
      </c>
      <c r="J4967" s="3">
        <v>42494</v>
      </c>
      <c r="K4967" s="3">
        <v>42523</v>
      </c>
      <c r="N4967" s="1" t="s">
        <v>56</v>
      </c>
      <c r="O4967" s="1">
        <v>6011</v>
      </c>
      <c r="P4967" s="1">
        <v>2000</v>
      </c>
      <c r="Q4967" s="1">
        <v>19.6372</v>
      </c>
      <c r="R4967" s="1337">
        <v>39274.400000000001</v>
      </c>
      <c r="S4967" s="4">
        <v>2079.1999999999998</v>
      </c>
      <c r="T4967" s="1">
        <v>17.22</v>
      </c>
      <c r="U4967" s="1337">
        <v>34440</v>
      </c>
      <c r="V4967" s="1">
        <v>8.7400000000000005E-2</v>
      </c>
      <c r="W4967" s="1336">
        <v>174.8</v>
      </c>
      <c r="X4967" s="1">
        <v>8</v>
      </c>
      <c r="Y4967" s="1">
        <v>142</v>
      </c>
      <c r="AA4967" s="1">
        <v>501</v>
      </c>
      <c r="AB4967" s="1337">
        <v>4834.3999999999996</v>
      </c>
    </row>
    <row r="4968" spans="1:28">
      <c r="A4968" s="1336" t="s">
        <v>2644</v>
      </c>
      <c r="B4968" s="2" t="s">
        <v>2657</v>
      </c>
      <c r="C4968" s="1" t="s">
        <v>2658</v>
      </c>
      <c r="D4968" s="1" t="s">
        <v>65</v>
      </c>
      <c r="E4968" s="1">
        <v>142046</v>
      </c>
      <c r="F4968" s="1336" t="s">
        <v>2530</v>
      </c>
      <c r="G4968" s="1" t="s">
        <v>32</v>
      </c>
      <c r="H4968" s="1">
        <v>420326</v>
      </c>
      <c r="I4968" s="3">
        <v>42531</v>
      </c>
      <c r="J4968" s="3">
        <v>42494</v>
      </c>
      <c r="K4968" s="3">
        <v>42523</v>
      </c>
      <c r="N4968" s="1" t="s">
        <v>56</v>
      </c>
      <c r="O4968" s="1">
        <v>6011</v>
      </c>
      <c r="P4968" s="1">
        <v>8000</v>
      </c>
      <c r="Q4968" s="1">
        <v>19.6372</v>
      </c>
      <c r="R4968" s="1337">
        <v>157097.60000000001</v>
      </c>
      <c r="S4968" s="4">
        <v>8316.7999999999993</v>
      </c>
      <c r="T4968" s="1">
        <v>17.22</v>
      </c>
      <c r="U4968" s="1337">
        <v>137760</v>
      </c>
      <c r="V4968" s="1">
        <v>8.7400000000000005E-2</v>
      </c>
      <c r="W4968" s="1336">
        <v>699.2</v>
      </c>
      <c r="X4968" s="1">
        <v>8</v>
      </c>
      <c r="Y4968" s="1">
        <v>142</v>
      </c>
      <c r="AA4968" s="1">
        <v>501</v>
      </c>
      <c r="AB4968" s="1337">
        <v>19337.599999999999</v>
      </c>
    </row>
    <row r="4969" spans="1:28">
      <c r="A4969" s="1336" t="s">
        <v>2644</v>
      </c>
      <c r="B4969" s="2" t="s">
        <v>2657</v>
      </c>
      <c r="C4969" s="1" t="s">
        <v>2658</v>
      </c>
      <c r="D4969" s="1" t="s">
        <v>65</v>
      </c>
      <c r="E4969" s="1">
        <v>142046</v>
      </c>
      <c r="F4969" s="1336" t="s">
        <v>2530</v>
      </c>
      <c r="G4969" s="1" t="s">
        <v>32</v>
      </c>
      <c r="H4969" s="1">
        <v>420326</v>
      </c>
      <c r="I4969" s="3">
        <v>42531</v>
      </c>
      <c r="J4969" s="3">
        <v>42494</v>
      </c>
      <c r="K4969" s="3">
        <v>42523</v>
      </c>
      <c r="N4969" s="1" t="s">
        <v>56</v>
      </c>
      <c r="O4969" s="1">
        <v>6011</v>
      </c>
      <c r="P4969" s="1">
        <v>7000</v>
      </c>
      <c r="Q4969" s="1">
        <v>19.6372</v>
      </c>
      <c r="R4969" s="1337">
        <v>137460.4</v>
      </c>
      <c r="S4969" s="4">
        <v>7277.2</v>
      </c>
      <c r="T4969" s="1">
        <v>17.22</v>
      </c>
      <c r="U4969" s="1337">
        <v>120540</v>
      </c>
      <c r="V4969" s="1">
        <v>8.7400000000000005E-2</v>
      </c>
      <c r="W4969" s="1336">
        <v>611.79999999999995</v>
      </c>
      <c r="X4969" s="1">
        <v>8</v>
      </c>
      <c r="Y4969" s="1">
        <v>142</v>
      </c>
      <c r="AA4969" s="1">
        <v>501</v>
      </c>
      <c r="AB4969" s="1337">
        <v>16920.400000000001</v>
      </c>
    </row>
    <row r="4970" spans="1:28">
      <c r="A4970" s="1336" t="s">
        <v>2644</v>
      </c>
      <c r="B4970" s="2" t="s">
        <v>2657</v>
      </c>
      <c r="C4970" s="1" t="s">
        <v>2658</v>
      </c>
      <c r="D4970" s="1" t="s">
        <v>65</v>
      </c>
      <c r="E4970" s="1">
        <v>142046</v>
      </c>
      <c r="F4970" s="1336" t="s">
        <v>2530</v>
      </c>
      <c r="G4970" s="1" t="s">
        <v>32</v>
      </c>
      <c r="H4970" s="1">
        <v>420326</v>
      </c>
      <c r="I4970" s="3">
        <v>42531</v>
      </c>
      <c r="J4970" s="3">
        <v>42494</v>
      </c>
      <c r="K4970" s="3">
        <v>42523</v>
      </c>
      <c r="N4970" s="1" t="s">
        <v>56</v>
      </c>
      <c r="O4970" s="1">
        <v>6011</v>
      </c>
      <c r="P4970" s="1">
        <v>7000</v>
      </c>
      <c r="Q4970" s="1">
        <v>19.6372</v>
      </c>
      <c r="R4970" s="1337">
        <v>137460.4</v>
      </c>
      <c r="S4970" s="4">
        <v>7277.2</v>
      </c>
      <c r="T4970" s="1">
        <v>17.22</v>
      </c>
      <c r="U4970" s="1337">
        <v>120540</v>
      </c>
      <c r="V4970" s="1">
        <v>8.7400000000000005E-2</v>
      </c>
      <c r="W4970" s="1336">
        <v>611.79999999999995</v>
      </c>
      <c r="X4970" s="1">
        <v>8</v>
      </c>
      <c r="Y4970" s="1">
        <v>142</v>
      </c>
      <c r="AA4970" s="1">
        <v>501</v>
      </c>
      <c r="AB4970" s="1337">
        <v>16920.400000000001</v>
      </c>
    </row>
    <row r="4971" spans="1:28">
      <c r="A4971" s="1336" t="s">
        <v>2644</v>
      </c>
      <c r="B4971" s="2" t="s">
        <v>2657</v>
      </c>
      <c r="C4971" s="1" t="s">
        <v>2658</v>
      </c>
      <c r="D4971" s="1" t="s">
        <v>65</v>
      </c>
      <c r="E4971" s="1">
        <v>142046</v>
      </c>
      <c r="F4971" s="1336" t="s">
        <v>2530</v>
      </c>
      <c r="G4971" s="1" t="s">
        <v>32</v>
      </c>
      <c r="H4971" s="1">
        <v>420539</v>
      </c>
      <c r="I4971" s="3">
        <v>42538</v>
      </c>
      <c r="J4971" s="3">
        <v>42494</v>
      </c>
      <c r="K4971" s="3">
        <v>42530</v>
      </c>
      <c r="N4971" s="1" t="s">
        <v>56</v>
      </c>
      <c r="O4971" s="1">
        <v>6014</v>
      </c>
      <c r="P4971" s="1">
        <v>3000</v>
      </c>
      <c r="Q4971" s="1">
        <v>20.014099999999999</v>
      </c>
      <c r="R4971" s="1337">
        <v>60042.3</v>
      </c>
      <c r="S4971" s="4">
        <v>4249.5</v>
      </c>
      <c r="T4971" s="1">
        <v>17.22</v>
      </c>
      <c r="U4971" s="1337">
        <v>51660</v>
      </c>
      <c r="V4971" s="1">
        <v>8.7400000000000005E-2</v>
      </c>
      <c r="W4971" s="1336">
        <v>262.2</v>
      </c>
      <c r="X4971" s="1">
        <v>8</v>
      </c>
      <c r="Y4971" s="1">
        <v>142</v>
      </c>
      <c r="AA4971" s="1">
        <v>501</v>
      </c>
      <c r="AB4971" s="1337">
        <v>8382.2999999999993</v>
      </c>
    </row>
    <row r="4972" spans="1:28">
      <c r="A4972" s="1336" t="s">
        <v>2644</v>
      </c>
      <c r="B4972" s="2" t="s">
        <v>2657</v>
      </c>
      <c r="C4972" s="1" t="s">
        <v>2658</v>
      </c>
      <c r="D4972" s="1" t="s">
        <v>65</v>
      </c>
      <c r="E4972" s="1">
        <v>142046</v>
      </c>
      <c r="F4972" s="1336" t="s">
        <v>2530</v>
      </c>
      <c r="G4972" s="1" t="s">
        <v>32</v>
      </c>
      <c r="H4972" s="1">
        <v>420539</v>
      </c>
      <c r="I4972" s="3">
        <v>42538</v>
      </c>
      <c r="J4972" s="3">
        <v>42494</v>
      </c>
      <c r="K4972" s="3">
        <v>42530</v>
      </c>
      <c r="N4972" s="1" t="s">
        <v>56</v>
      </c>
      <c r="O4972" s="1">
        <v>6014</v>
      </c>
      <c r="P4972" s="1">
        <v>19000</v>
      </c>
      <c r="Q4972" s="1">
        <v>20.014099999999999</v>
      </c>
      <c r="R4972" s="1337">
        <v>380267.9</v>
      </c>
      <c r="S4972" s="4">
        <v>26913.5</v>
      </c>
      <c r="T4972" s="1">
        <v>17.22</v>
      </c>
      <c r="U4972" s="1337">
        <v>327180</v>
      </c>
      <c r="V4972" s="1">
        <v>8.7400000000000005E-2</v>
      </c>
      <c r="W4972" s="1337">
        <v>1660.6</v>
      </c>
      <c r="X4972" s="1">
        <v>8</v>
      </c>
      <c r="Y4972" s="1">
        <v>142</v>
      </c>
      <c r="AA4972" s="1">
        <v>501</v>
      </c>
      <c r="AB4972" s="1337">
        <v>53087.9</v>
      </c>
    </row>
    <row r="4973" spans="1:28">
      <c r="A4973" s="1336" t="s">
        <v>2644</v>
      </c>
      <c r="B4973" s="2" t="s">
        <v>2657</v>
      </c>
      <c r="C4973" s="1" t="s">
        <v>2658</v>
      </c>
      <c r="D4973" s="1" t="s">
        <v>65</v>
      </c>
      <c r="E4973" s="1">
        <v>142046</v>
      </c>
      <c r="F4973" s="1336" t="s">
        <v>2530</v>
      </c>
      <c r="G4973" s="1" t="s">
        <v>32</v>
      </c>
      <c r="H4973" s="1">
        <v>420539</v>
      </c>
      <c r="I4973" s="3">
        <v>42538</v>
      </c>
      <c r="J4973" s="3">
        <v>42494</v>
      </c>
      <c r="K4973" s="3">
        <v>42530</v>
      </c>
      <c r="N4973" s="1" t="s">
        <v>56</v>
      </c>
      <c r="O4973" s="1">
        <v>6014</v>
      </c>
      <c r="P4973" s="1">
        <v>8000</v>
      </c>
      <c r="Q4973" s="1">
        <v>20.014099999999999</v>
      </c>
      <c r="R4973" s="1337">
        <v>160112.79999999999</v>
      </c>
      <c r="S4973" s="4">
        <v>11332</v>
      </c>
      <c r="T4973" s="1">
        <v>17.22</v>
      </c>
      <c r="U4973" s="1337">
        <v>137760</v>
      </c>
      <c r="V4973" s="1">
        <v>8.7400000000000005E-2</v>
      </c>
      <c r="W4973" s="1336">
        <v>699.2</v>
      </c>
      <c r="X4973" s="1">
        <v>8</v>
      </c>
      <c r="Y4973" s="1">
        <v>142</v>
      </c>
      <c r="AA4973" s="1">
        <v>501</v>
      </c>
      <c r="AB4973" s="1337">
        <v>22352.799999999999</v>
      </c>
    </row>
    <row r="4974" spans="1:28">
      <c r="A4974" s="1336" t="s">
        <v>2644</v>
      </c>
      <c r="B4974" s="2" t="s">
        <v>2657</v>
      </c>
      <c r="C4974" s="1" t="s">
        <v>2658</v>
      </c>
      <c r="D4974" s="1" t="s">
        <v>65</v>
      </c>
      <c r="E4974" s="1">
        <v>142046</v>
      </c>
      <c r="F4974" s="1336" t="s">
        <v>2530</v>
      </c>
      <c r="G4974" s="1" t="s">
        <v>32</v>
      </c>
      <c r="H4974" s="1">
        <v>421429</v>
      </c>
      <c r="I4974" s="3">
        <v>42546</v>
      </c>
      <c r="J4974" s="3">
        <v>42494</v>
      </c>
      <c r="K4974" s="3">
        <v>42537</v>
      </c>
      <c r="N4974" s="1" t="s">
        <v>56</v>
      </c>
      <c r="O4974" s="1">
        <v>6016</v>
      </c>
      <c r="P4974" s="1">
        <v>2000</v>
      </c>
      <c r="Q4974" s="1">
        <v>20.5215</v>
      </c>
      <c r="R4974" s="1337">
        <v>41043</v>
      </c>
      <c r="S4974" s="4">
        <v>3847.8</v>
      </c>
      <c r="T4974" s="1">
        <v>17.22</v>
      </c>
      <c r="U4974" s="1337">
        <v>34440</v>
      </c>
      <c r="V4974" s="1">
        <v>8.7400000000000005E-2</v>
      </c>
      <c r="W4974" s="1336">
        <v>174.8</v>
      </c>
      <c r="X4974" s="1">
        <v>8</v>
      </c>
      <c r="Y4974" s="1">
        <v>142</v>
      </c>
      <c r="AA4974" s="1">
        <v>501</v>
      </c>
      <c r="AB4974" s="1337">
        <v>6603</v>
      </c>
    </row>
    <row r="4975" spans="1:28">
      <c r="A4975" s="1336" t="s">
        <v>2644</v>
      </c>
      <c r="B4975" s="2" t="s">
        <v>2657</v>
      </c>
      <c r="C4975" s="1" t="s">
        <v>2658</v>
      </c>
      <c r="D4975" s="1" t="s">
        <v>65</v>
      </c>
      <c r="E4975" s="1">
        <v>142046</v>
      </c>
      <c r="F4975" s="1336" t="s">
        <v>2530</v>
      </c>
      <c r="G4975" s="1" t="s">
        <v>32</v>
      </c>
      <c r="H4975" s="1">
        <v>421429</v>
      </c>
      <c r="I4975" s="3">
        <v>42546</v>
      </c>
      <c r="J4975" s="3">
        <v>42494</v>
      </c>
      <c r="K4975" s="3">
        <v>42537</v>
      </c>
      <c r="N4975" s="1" t="s">
        <v>56</v>
      </c>
      <c r="O4975" s="1">
        <v>6016</v>
      </c>
      <c r="P4975" s="1">
        <v>9000</v>
      </c>
      <c r="Q4975" s="1">
        <v>20.5215</v>
      </c>
      <c r="R4975" s="1337">
        <v>184693.5</v>
      </c>
      <c r="S4975" s="4">
        <v>17315.099999999999</v>
      </c>
      <c r="T4975" s="1">
        <v>17.22</v>
      </c>
      <c r="U4975" s="1337">
        <v>154980</v>
      </c>
      <c r="V4975" s="1">
        <v>8.7400000000000005E-2</v>
      </c>
      <c r="W4975" s="1336">
        <v>786.6</v>
      </c>
      <c r="X4975" s="1">
        <v>8</v>
      </c>
      <c r="Y4975" s="1">
        <v>142</v>
      </c>
      <c r="AA4975" s="1">
        <v>501</v>
      </c>
      <c r="AB4975" s="1337">
        <v>29713.5</v>
      </c>
    </row>
    <row r="4976" spans="1:28">
      <c r="A4976" s="1336" t="s">
        <v>2644</v>
      </c>
      <c r="B4976" s="2" t="s">
        <v>2657</v>
      </c>
      <c r="C4976" s="1" t="s">
        <v>2658</v>
      </c>
      <c r="D4976" s="1" t="s">
        <v>65</v>
      </c>
      <c r="E4976" s="1">
        <v>142046</v>
      </c>
      <c r="F4976" s="1336" t="s">
        <v>2530</v>
      </c>
      <c r="G4976" s="1" t="s">
        <v>32</v>
      </c>
      <c r="H4976" s="1">
        <v>421429</v>
      </c>
      <c r="I4976" s="3">
        <v>42546</v>
      </c>
      <c r="J4976" s="3">
        <v>42494</v>
      </c>
      <c r="K4976" s="3">
        <v>42537</v>
      </c>
      <c r="N4976" s="1" t="s">
        <v>56</v>
      </c>
      <c r="O4976" s="1">
        <v>6016</v>
      </c>
      <c r="P4976" s="1">
        <v>8000</v>
      </c>
      <c r="Q4976" s="1">
        <v>20.5215</v>
      </c>
      <c r="R4976" s="1337">
        <v>164172</v>
      </c>
      <c r="S4976" s="4">
        <v>15391.2</v>
      </c>
      <c r="T4976" s="1">
        <v>17.22</v>
      </c>
      <c r="U4976" s="1337">
        <v>137760</v>
      </c>
      <c r="V4976" s="1">
        <v>8.7400000000000005E-2</v>
      </c>
      <c r="W4976" s="1336">
        <v>699.2</v>
      </c>
      <c r="X4976" s="1">
        <v>8</v>
      </c>
      <c r="Y4976" s="1">
        <v>142</v>
      </c>
      <c r="AA4976" s="1">
        <v>501</v>
      </c>
      <c r="AB4976" s="1337">
        <v>26412</v>
      </c>
    </row>
    <row r="4977" spans="1:28">
      <c r="A4977" s="1336" t="s">
        <v>2644</v>
      </c>
      <c r="B4977" s="2" t="s">
        <v>2657</v>
      </c>
      <c r="C4977" s="1" t="s">
        <v>2658</v>
      </c>
      <c r="D4977" s="1" t="s">
        <v>65</v>
      </c>
      <c r="E4977" s="1">
        <v>142046</v>
      </c>
      <c r="F4977" s="1336" t="s">
        <v>2530</v>
      </c>
      <c r="G4977" s="1" t="s">
        <v>32</v>
      </c>
      <c r="H4977" s="1">
        <v>421429</v>
      </c>
      <c r="I4977" s="3">
        <v>42546</v>
      </c>
      <c r="J4977" s="3">
        <v>42494</v>
      </c>
      <c r="K4977" s="3">
        <v>42537</v>
      </c>
      <c r="N4977" s="1" t="s">
        <v>56</v>
      </c>
      <c r="O4977" s="1">
        <v>6016</v>
      </c>
      <c r="P4977" s="1">
        <v>11000</v>
      </c>
      <c r="Q4977" s="1">
        <v>20.5215</v>
      </c>
      <c r="R4977" s="1337">
        <v>225736.5</v>
      </c>
      <c r="S4977" s="4">
        <v>21162.9</v>
      </c>
      <c r="T4977" s="1">
        <v>17.22</v>
      </c>
      <c r="U4977" s="1337">
        <v>189420</v>
      </c>
      <c r="V4977" s="1">
        <v>8.7400000000000005E-2</v>
      </c>
      <c r="W4977" s="1336">
        <v>961.4</v>
      </c>
      <c r="X4977" s="1">
        <v>8</v>
      </c>
      <c r="Y4977" s="1">
        <v>142</v>
      </c>
      <c r="AA4977" s="1">
        <v>501</v>
      </c>
      <c r="AB4977" s="1337">
        <v>36316.5</v>
      </c>
    </row>
    <row r="4978" spans="1:28">
      <c r="A4978" s="1336" t="s">
        <v>2644</v>
      </c>
      <c r="B4978" s="2" t="s">
        <v>2659</v>
      </c>
      <c r="C4978" s="1" t="s">
        <v>2660</v>
      </c>
      <c r="D4978" s="1" t="s">
        <v>72</v>
      </c>
      <c r="E4978" s="1">
        <v>142046</v>
      </c>
      <c r="F4978" s="1336" t="s">
        <v>2530</v>
      </c>
      <c r="G4978" s="1" t="s">
        <v>32</v>
      </c>
      <c r="H4978" s="1">
        <v>419678</v>
      </c>
      <c r="I4978" s="3">
        <v>42527</v>
      </c>
      <c r="J4978" s="3">
        <v>42494</v>
      </c>
      <c r="K4978" s="3">
        <v>42523</v>
      </c>
      <c r="N4978" s="1" t="s">
        <v>56</v>
      </c>
      <c r="O4978" s="1">
        <v>6024</v>
      </c>
      <c r="P4978" s="1">
        <v>3600</v>
      </c>
      <c r="Q4978" s="1">
        <v>34.700800000000001</v>
      </c>
      <c r="R4978" s="1337">
        <v>124922.88</v>
      </c>
      <c r="S4978" s="4">
        <v>5639.04</v>
      </c>
      <c r="T4978" s="1">
        <v>30.68</v>
      </c>
      <c r="U4978" s="1337">
        <v>110448</v>
      </c>
      <c r="V4978" s="1">
        <v>0.158</v>
      </c>
      <c r="W4978" s="1336">
        <v>568.79999999999995</v>
      </c>
      <c r="X4978" s="1">
        <v>8</v>
      </c>
      <c r="Y4978" s="1">
        <v>142</v>
      </c>
      <c r="AA4978" s="1">
        <v>501</v>
      </c>
      <c r="AB4978" s="1337">
        <v>14474.88</v>
      </c>
    </row>
    <row r="4979" spans="1:28">
      <c r="A4979" s="1336" t="s">
        <v>2644</v>
      </c>
      <c r="B4979" s="2" t="s">
        <v>2659</v>
      </c>
      <c r="C4979" s="1" t="s">
        <v>2660</v>
      </c>
      <c r="D4979" s="1" t="s">
        <v>72</v>
      </c>
      <c r="E4979" s="1">
        <v>142046</v>
      </c>
      <c r="F4979" s="1336" t="s">
        <v>2530</v>
      </c>
      <c r="G4979" s="1" t="s">
        <v>32</v>
      </c>
      <c r="H4979" s="1">
        <v>419678</v>
      </c>
      <c r="I4979" s="3">
        <v>42527</v>
      </c>
      <c r="J4979" s="3">
        <v>42494</v>
      </c>
      <c r="K4979" s="3">
        <v>42523</v>
      </c>
      <c r="N4979" s="1" t="s">
        <v>56</v>
      </c>
      <c r="O4979" s="1">
        <v>6024</v>
      </c>
      <c r="P4979" s="1">
        <v>1800</v>
      </c>
      <c r="Q4979" s="1">
        <v>34.700800000000001</v>
      </c>
      <c r="R4979" s="1337">
        <v>62461.440000000002</v>
      </c>
      <c r="S4979" s="4">
        <v>2819.52</v>
      </c>
      <c r="T4979" s="1">
        <v>30.68</v>
      </c>
      <c r="U4979" s="1337">
        <v>55224</v>
      </c>
      <c r="V4979" s="1">
        <v>0.158</v>
      </c>
      <c r="W4979" s="1336">
        <v>284.39999999999998</v>
      </c>
      <c r="X4979" s="1">
        <v>8</v>
      </c>
      <c r="Y4979" s="1">
        <v>142</v>
      </c>
      <c r="AA4979" s="1">
        <v>501</v>
      </c>
      <c r="AB4979" s="1337">
        <v>7237.44</v>
      </c>
    </row>
    <row r="4980" spans="1:28">
      <c r="A4980" s="1336" t="s">
        <v>2644</v>
      </c>
      <c r="B4980" s="2" t="s">
        <v>2659</v>
      </c>
      <c r="C4980" s="1" t="s">
        <v>2660</v>
      </c>
      <c r="D4980" s="1" t="s">
        <v>72</v>
      </c>
      <c r="E4980" s="1">
        <v>142046</v>
      </c>
      <c r="F4980" s="1336" t="s">
        <v>2530</v>
      </c>
      <c r="G4980" s="1" t="s">
        <v>32</v>
      </c>
      <c r="H4980" s="1">
        <v>419678</v>
      </c>
      <c r="I4980" s="3">
        <v>42527</v>
      </c>
      <c r="J4980" s="3">
        <v>42494</v>
      </c>
      <c r="K4980" s="3">
        <v>42523</v>
      </c>
      <c r="N4980" s="1" t="s">
        <v>56</v>
      </c>
      <c r="O4980" s="1">
        <v>6024</v>
      </c>
      <c r="P4980" s="1">
        <v>600</v>
      </c>
      <c r="Q4980" s="1">
        <v>34.700800000000001</v>
      </c>
      <c r="R4980" s="1337">
        <v>20820.48</v>
      </c>
      <c r="S4980" s="1">
        <v>939.84</v>
      </c>
      <c r="T4980" s="1">
        <v>30.68</v>
      </c>
      <c r="U4980" s="1337">
        <v>18408</v>
      </c>
      <c r="V4980" s="1">
        <v>0.158</v>
      </c>
      <c r="W4980" s="1336">
        <v>94.8</v>
      </c>
      <c r="X4980" s="1">
        <v>8</v>
      </c>
      <c r="Y4980" s="1">
        <v>142</v>
      </c>
      <c r="AA4980" s="1">
        <v>501</v>
      </c>
      <c r="AB4980" s="1337">
        <v>2412.48</v>
      </c>
    </row>
    <row r="4981" spans="1:28">
      <c r="A4981" s="1336" t="s">
        <v>2644</v>
      </c>
      <c r="B4981" s="2" t="s">
        <v>2659</v>
      </c>
      <c r="C4981" s="1" t="s">
        <v>2660</v>
      </c>
      <c r="D4981" s="1" t="s">
        <v>72</v>
      </c>
      <c r="E4981" s="1">
        <v>142046</v>
      </c>
      <c r="F4981" s="1336" t="s">
        <v>2530</v>
      </c>
      <c r="G4981" s="1" t="s">
        <v>32</v>
      </c>
      <c r="H4981" s="1">
        <v>420394</v>
      </c>
      <c r="I4981" s="3">
        <v>42534</v>
      </c>
      <c r="J4981" s="3">
        <v>42494</v>
      </c>
      <c r="K4981" s="3">
        <v>42530</v>
      </c>
      <c r="N4981" s="1" t="s">
        <v>56</v>
      </c>
      <c r="O4981" s="1">
        <v>6031</v>
      </c>
      <c r="P4981" s="1">
        <v>600</v>
      </c>
      <c r="Q4981" s="1">
        <v>34.970100000000002</v>
      </c>
      <c r="R4981" s="1337">
        <v>20982.06</v>
      </c>
      <c r="S4981" s="4">
        <v>1101.42</v>
      </c>
      <c r="T4981" s="1">
        <v>30.68</v>
      </c>
      <c r="U4981" s="1337">
        <v>18408</v>
      </c>
      <c r="V4981" s="1">
        <v>0.158</v>
      </c>
      <c r="W4981" s="1336">
        <v>94.8</v>
      </c>
      <c r="X4981" s="1">
        <v>8</v>
      </c>
      <c r="Y4981" s="1">
        <v>142</v>
      </c>
      <c r="AA4981" s="1">
        <v>501</v>
      </c>
      <c r="AB4981" s="1337">
        <v>2574.06</v>
      </c>
    </row>
    <row r="4982" spans="1:28">
      <c r="A4982" s="1336" t="s">
        <v>2644</v>
      </c>
      <c r="B4982" s="2" t="s">
        <v>2659</v>
      </c>
      <c r="C4982" s="1" t="s">
        <v>2660</v>
      </c>
      <c r="D4982" s="1" t="s">
        <v>72</v>
      </c>
      <c r="E4982" s="1">
        <v>142046</v>
      </c>
      <c r="F4982" s="1336" t="s">
        <v>2530</v>
      </c>
      <c r="G4982" s="1" t="s">
        <v>32</v>
      </c>
      <c r="H4982" s="1">
        <v>420394</v>
      </c>
      <c r="I4982" s="3">
        <v>42534</v>
      </c>
      <c r="J4982" s="3">
        <v>42494</v>
      </c>
      <c r="K4982" s="3">
        <v>42530</v>
      </c>
      <c r="N4982" s="1" t="s">
        <v>56</v>
      </c>
      <c r="O4982" s="1">
        <v>6031</v>
      </c>
      <c r="P4982" s="1">
        <v>600</v>
      </c>
      <c r="Q4982" s="1">
        <v>34.970100000000002</v>
      </c>
      <c r="R4982" s="1337">
        <v>20982.06</v>
      </c>
      <c r="S4982" s="4">
        <v>1101.42</v>
      </c>
      <c r="T4982" s="1">
        <v>30.68</v>
      </c>
      <c r="U4982" s="1337">
        <v>18408</v>
      </c>
      <c r="V4982" s="1">
        <v>0.158</v>
      </c>
      <c r="W4982" s="1336">
        <v>94.8</v>
      </c>
      <c r="X4982" s="1">
        <v>8</v>
      </c>
      <c r="Y4982" s="1">
        <v>142</v>
      </c>
      <c r="AA4982" s="1">
        <v>501</v>
      </c>
      <c r="AB4982" s="1337">
        <v>2574.06</v>
      </c>
    </row>
    <row r="4983" spans="1:28">
      <c r="A4983" s="1336" t="s">
        <v>2644</v>
      </c>
      <c r="B4983" s="2" t="s">
        <v>2661</v>
      </c>
      <c r="C4983" s="1" t="s">
        <v>61</v>
      </c>
      <c r="D4983" s="1" t="s">
        <v>61</v>
      </c>
      <c r="E4983" s="1">
        <v>142046</v>
      </c>
      <c r="F4983" s="1336" t="s">
        <v>2530</v>
      </c>
      <c r="G4983" s="1" t="s">
        <v>32</v>
      </c>
      <c r="H4983" s="1">
        <v>419132</v>
      </c>
      <c r="I4983" s="3">
        <v>42524</v>
      </c>
      <c r="J4983" s="3">
        <v>42494</v>
      </c>
      <c r="K4983" s="3">
        <v>42516</v>
      </c>
      <c r="N4983" s="1" t="s">
        <v>56</v>
      </c>
      <c r="O4983" s="1">
        <v>6010</v>
      </c>
      <c r="P4983" s="1">
        <v>1</v>
      </c>
      <c r="Q4983" s="1">
        <v>-0.8044</v>
      </c>
      <c r="R4983" s="1336">
        <v>-0.8</v>
      </c>
      <c r="S4983" s="1">
        <v>-0.8</v>
      </c>
      <c r="T4983" s="1">
        <v>0</v>
      </c>
      <c r="X4983" s="1">
        <v>8</v>
      </c>
      <c r="Y4983" s="1">
        <v>142</v>
      </c>
      <c r="AA4983" s="1">
        <v>501</v>
      </c>
      <c r="AB4983" s="1336">
        <v>-0.8</v>
      </c>
    </row>
    <row r="4984" spans="1:28">
      <c r="A4984" s="1336" t="s">
        <v>2644</v>
      </c>
      <c r="B4984" s="2" t="s">
        <v>2661</v>
      </c>
      <c r="C4984" s="1" t="s">
        <v>61</v>
      </c>
      <c r="D4984" s="1" t="s">
        <v>61</v>
      </c>
      <c r="E4984" s="1">
        <v>142046</v>
      </c>
      <c r="F4984" s="1336" t="s">
        <v>2530</v>
      </c>
      <c r="G4984" s="1" t="s">
        <v>32</v>
      </c>
      <c r="H4984" s="1">
        <v>420327</v>
      </c>
      <c r="I4984" s="3">
        <v>42531</v>
      </c>
      <c r="J4984" s="3">
        <v>42494</v>
      </c>
      <c r="K4984" s="3">
        <v>42523</v>
      </c>
      <c r="N4984" s="1" t="s">
        <v>56</v>
      </c>
      <c r="O4984" s="1">
        <v>6012</v>
      </c>
      <c r="P4984" s="1">
        <v>1</v>
      </c>
      <c r="Q4984" s="1">
        <v>-0.81040000000000001</v>
      </c>
      <c r="R4984" s="1336">
        <v>-0.81</v>
      </c>
      <c r="S4984" s="1">
        <v>-0.81</v>
      </c>
      <c r="T4984" s="1">
        <v>0</v>
      </c>
      <c r="X4984" s="1">
        <v>8</v>
      </c>
      <c r="Y4984" s="1">
        <v>142</v>
      </c>
      <c r="AA4984" s="1">
        <v>501</v>
      </c>
      <c r="AB4984" s="1336">
        <v>-0.81</v>
      </c>
    </row>
    <row r="4985" spans="1:28">
      <c r="A4985" s="1336" t="s">
        <v>2644</v>
      </c>
      <c r="B4985" s="2" t="s">
        <v>2661</v>
      </c>
      <c r="C4985" s="1" t="s">
        <v>61</v>
      </c>
      <c r="D4985" s="1" t="s">
        <v>61</v>
      </c>
      <c r="E4985" s="1">
        <v>142046</v>
      </c>
      <c r="F4985" s="1336" t="s">
        <v>2530</v>
      </c>
      <c r="G4985" s="1" t="s">
        <v>32</v>
      </c>
      <c r="H4985" s="1">
        <v>420328</v>
      </c>
      <c r="I4985" s="3">
        <v>42531</v>
      </c>
      <c r="J4985" s="3">
        <v>42494</v>
      </c>
      <c r="K4985" s="3">
        <v>42523</v>
      </c>
      <c r="N4985" s="1" t="s">
        <v>56</v>
      </c>
      <c r="O4985" s="1">
        <v>6013</v>
      </c>
      <c r="P4985" s="1">
        <v>1</v>
      </c>
      <c r="Q4985" s="1">
        <v>-0.13020000000000001</v>
      </c>
      <c r="R4985" s="1336">
        <v>-0.13</v>
      </c>
      <c r="S4985" s="1">
        <v>-0.13</v>
      </c>
      <c r="T4985" s="1">
        <v>0</v>
      </c>
      <c r="X4985" s="1">
        <v>8</v>
      </c>
      <c r="Y4985" s="1">
        <v>142</v>
      </c>
      <c r="AA4985" s="1">
        <v>501</v>
      </c>
      <c r="AB4985" s="1336">
        <v>-0.13</v>
      </c>
    </row>
    <row r="4986" spans="1:28">
      <c r="A4986" s="1336" t="s">
        <v>2644</v>
      </c>
      <c r="B4986" s="2" t="s">
        <v>2661</v>
      </c>
      <c r="C4986" s="1" t="s">
        <v>61</v>
      </c>
      <c r="D4986" s="1" t="s">
        <v>61</v>
      </c>
      <c r="E4986" s="1">
        <v>142046</v>
      </c>
      <c r="F4986" s="1336" t="s">
        <v>2530</v>
      </c>
      <c r="G4986" s="1" t="s">
        <v>32</v>
      </c>
      <c r="H4986" s="1">
        <v>420540</v>
      </c>
      <c r="I4986" s="3">
        <v>42538</v>
      </c>
      <c r="J4986" s="3">
        <v>42494</v>
      </c>
      <c r="K4986" s="3">
        <v>42530</v>
      </c>
      <c r="N4986" s="1" t="s">
        <v>56</v>
      </c>
      <c r="O4986" s="1">
        <v>6015</v>
      </c>
      <c r="P4986" s="1">
        <v>1</v>
      </c>
      <c r="Q4986" s="1">
        <v>-0.82589999999999997</v>
      </c>
      <c r="R4986" s="1336">
        <v>-0.83</v>
      </c>
      <c r="S4986" s="1">
        <v>-0.83</v>
      </c>
      <c r="T4986" s="1">
        <v>0</v>
      </c>
      <c r="X4986" s="1">
        <v>8</v>
      </c>
      <c r="Y4986" s="1">
        <v>142</v>
      </c>
      <c r="AA4986" s="1">
        <v>501</v>
      </c>
      <c r="AB4986" s="1336">
        <v>-0.83</v>
      </c>
    </row>
    <row r="4987" spans="1:28">
      <c r="A4987" s="1336" t="s">
        <v>2662</v>
      </c>
      <c r="B4987" s="2" t="s">
        <v>2663</v>
      </c>
      <c r="C4987" s="1" t="s">
        <v>2664</v>
      </c>
      <c r="D4987" s="1" t="s">
        <v>2665</v>
      </c>
      <c r="E4987" s="1">
        <v>150007</v>
      </c>
      <c r="F4987" s="1336" t="s">
        <v>264</v>
      </c>
      <c r="G4987" s="1" t="s">
        <v>32</v>
      </c>
      <c r="H4987" s="1">
        <v>417944</v>
      </c>
      <c r="I4987" s="3">
        <v>42522</v>
      </c>
      <c r="J4987" s="3">
        <v>42485</v>
      </c>
      <c r="K4987" s="3">
        <v>42522</v>
      </c>
      <c r="N4987" s="1" t="s">
        <v>42</v>
      </c>
      <c r="O4987" s="1">
        <v>21480</v>
      </c>
      <c r="P4987" s="1">
        <v>6000</v>
      </c>
      <c r="Q4987" s="1">
        <v>8.5</v>
      </c>
      <c r="R4987" s="1337">
        <v>51000</v>
      </c>
      <c r="S4987" s="4">
        <v>4285.8</v>
      </c>
      <c r="T4987" s="1">
        <v>6.89</v>
      </c>
      <c r="U4987" s="1337">
        <v>41340</v>
      </c>
      <c r="V4987" s="1">
        <v>1</v>
      </c>
      <c r="W4987" s="1337">
        <v>6000</v>
      </c>
      <c r="X4987" s="1">
        <v>13</v>
      </c>
      <c r="Y4987" s="1">
        <v>150</v>
      </c>
      <c r="AA4987" s="1">
        <v>601</v>
      </c>
      <c r="AB4987" s="1337">
        <v>9660</v>
      </c>
    </row>
    <row r="4988" spans="1:28">
      <c r="A4988" s="1336" t="s">
        <v>2662</v>
      </c>
      <c r="B4988" s="2" t="s">
        <v>2663</v>
      </c>
      <c r="C4988" s="1" t="s">
        <v>2664</v>
      </c>
      <c r="D4988" s="1" t="s">
        <v>2665</v>
      </c>
      <c r="E4988" s="1">
        <v>130001</v>
      </c>
      <c r="F4988" s="1336" t="s">
        <v>132</v>
      </c>
      <c r="G4988" s="1" t="s">
        <v>32</v>
      </c>
      <c r="H4988" s="1">
        <v>417949</v>
      </c>
      <c r="I4988" s="3">
        <v>42522</v>
      </c>
      <c r="J4988" s="3">
        <v>42520</v>
      </c>
      <c r="K4988" s="3">
        <v>42522</v>
      </c>
      <c r="N4988" s="1" t="s">
        <v>89</v>
      </c>
      <c r="O4988" s="1">
        <v>116568</v>
      </c>
      <c r="P4988" s="1">
        <v>30000</v>
      </c>
      <c r="Q4988" s="1">
        <v>8.3000000000000007</v>
      </c>
      <c r="R4988" s="1337">
        <v>249000</v>
      </c>
      <c r="S4988" s="4">
        <v>15429</v>
      </c>
      <c r="T4988" s="1">
        <v>6.89</v>
      </c>
      <c r="U4988" s="1337">
        <v>206700</v>
      </c>
      <c r="V4988" s="1">
        <v>1</v>
      </c>
      <c r="W4988" s="1337">
        <v>30000</v>
      </c>
      <c r="X4988" s="1">
        <v>13</v>
      </c>
      <c r="Y4988" s="1">
        <v>130</v>
      </c>
      <c r="AA4988" s="1">
        <v>601</v>
      </c>
      <c r="AB4988" s="1337">
        <v>42300</v>
      </c>
    </row>
    <row r="4989" spans="1:28">
      <c r="A4989" s="1336" t="s">
        <v>2662</v>
      </c>
      <c r="B4989" s="2" t="s">
        <v>2663</v>
      </c>
      <c r="C4989" s="1" t="s">
        <v>2664</v>
      </c>
      <c r="D4989" s="1" t="s">
        <v>2665</v>
      </c>
      <c r="E4989" s="1">
        <v>130004</v>
      </c>
      <c r="F4989" s="1336" t="s">
        <v>125</v>
      </c>
      <c r="G4989" s="1" t="s">
        <v>32</v>
      </c>
      <c r="H4989" s="1">
        <v>418010</v>
      </c>
      <c r="I4989" s="3">
        <v>42522</v>
      </c>
      <c r="J4989" s="3">
        <v>42521</v>
      </c>
      <c r="K4989" s="3">
        <v>42528</v>
      </c>
      <c r="L4989" s="1">
        <v>221463</v>
      </c>
      <c r="M4989" s="3">
        <v>42522</v>
      </c>
      <c r="N4989" s="1" t="s">
        <v>89</v>
      </c>
      <c r="O4989" s="1">
        <v>116628</v>
      </c>
      <c r="P4989" s="1">
        <v>40000</v>
      </c>
      <c r="Q4989" s="1">
        <v>8.3000000000000007</v>
      </c>
      <c r="R4989" s="1337">
        <v>332000</v>
      </c>
      <c r="S4989" s="4">
        <v>20572</v>
      </c>
      <c r="T4989" s="1">
        <v>6.89</v>
      </c>
      <c r="U4989" s="1337">
        <v>275600</v>
      </c>
      <c r="V4989" s="1">
        <v>1</v>
      </c>
      <c r="W4989" s="1337">
        <v>40000</v>
      </c>
      <c r="X4989" s="1">
        <v>13</v>
      </c>
      <c r="Y4989" s="1">
        <v>130</v>
      </c>
      <c r="AA4989" s="1">
        <v>601</v>
      </c>
      <c r="AB4989" s="1337">
        <v>56400</v>
      </c>
    </row>
    <row r="4990" spans="1:28">
      <c r="A4990" s="1336" t="s">
        <v>2662</v>
      </c>
      <c r="B4990" s="2" t="s">
        <v>2663</v>
      </c>
      <c r="C4990" s="1" t="s">
        <v>2664</v>
      </c>
      <c r="D4990" s="1" t="s">
        <v>2665</v>
      </c>
      <c r="E4990" s="1">
        <v>130007</v>
      </c>
      <c r="F4990" s="1336" t="s">
        <v>146</v>
      </c>
      <c r="G4990" s="1" t="s">
        <v>32</v>
      </c>
      <c r="H4990" s="1">
        <v>418101</v>
      </c>
      <c r="I4990" s="3">
        <v>42523</v>
      </c>
      <c r="J4990" s="3">
        <v>42517</v>
      </c>
      <c r="K4990" s="3">
        <v>42523</v>
      </c>
      <c r="L4990" s="1">
        <v>221541</v>
      </c>
      <c r="M4990" s="3">
        <v>42523</v>
      </c>
      <c r="N4990" s="1" t="s">
        <v>89</v>
      </c>
      <c r="O4990" s="1">
        <v>116527</v>
      </c>
      <c r="P4990" s="1">
        <v>10000</v>
      </c>
      <c r="Q4990" s="1">
        <v>8.3000000000000007</v>
      </c>
      <c r="R4990" s="1337">
        <v>83000</v>
      </c>
      <c r="S4990" s="4">
        <v>5143</v>
      </c>
      <c r="T4990" s="1">
        <v>6.89</v>
      </c>
      <c r="U4990" s="1337">
        <v>68900</v>
      </c>
      <c r="V4990" s="1">
        <v>1</v>
      </c>
      <c r="W4990" s="1337">
        <v>10000</v>
      </c>
      <c r="X4990" s="1">
        <v>13</v>
      </c>
      <c r="Y4990" s="1">
        <v>130</v>
      </c>
      <c r="AA4990" s="1">
        <v>601</v>
      </c>
      <c r="AB4990" s="1337">
        <v>14100</v>
      </c>
    </row>
    <row r="4991" spans="1:28">
      <c r="A4991" s="1336" t="s">
        <v>2662</v>
      </c>
      <c r="B4991" s="2" t="s">
        <v>2663</v>
      </c>
      <c r="C4991" s="1" t="s">
        <v>2664</v>
      </c>
      <c r="D4991" s="1" t="s">
        <v>2665</v>
      </c>
      <c r="E4991" s="1">
        <v>130001</v>
      </c>
      <c r="F4991" s="1336" t="s">
        <v>132</v>
      </c>
      <c r="G4991" s="1" t="s">
        <v>32</v>
      </c>
      <c r="H4991" s="1">
        <v>418214</v>
      </c>
      <c r="I4991" s="3">
        <v>42524</v>
      </c>
      <c r="J4991" s="3">
        <v>42520</v>
      </c>
      <c r="K4991" s="3">
        <v>42522</v>
      </c>
      <c r="N4991" s="1" t="s">
        <v>89</v>
      </c>
      <c r="O4991" s="1">
        <v>116568</v>
      </c>
      <c r="P4991" s="1">
        <v>20000</v>
      </c>
      <c r="Q4991" s="1">
        <v>8.3000000000000007</v>
      </c>
      <c r="R4991" s="1337">
        <v>166000</v>
      </c>
      <c r="S4991" s="4">
        <v>10286</v>
      </c>
      <c r="T4991" s="1">
        <v>6.89</v>
      </c>
      <c r="U4991" s="1337">
        <v>137800</v>
      </c>
      <c r="V4991" s="1">
        <v>1</v>
      </c>
      <c r="W4991" s="1337">
        <v>20000</v>
      </c>
      <c r="X4991" s="1">
        <v>13</v>
      </c>
      <c r="Y4991" s="1">
        <v>130</v>
      </c>
      <c r="AA4991" s="1">
        <v>601</v>
      </c>
      <c r="AB4991" s="1337">
        <v>28200</v>
      </c>
    </row>
    <row r="4992" spans="1:28">
      <c r="A4992" s="1336" t="s">
        <v>2662</v>
      </c>
      <c r="B4992" s="2" t="s">
        <v>2663</v>
      </c>
      <c r="C4992" s="1" t="s">
        <v>2664</v>
      </c>
      <c r="D4992" s="1" t="s">
        <v>2665</v>
      </c>
      <c r="E4992" s="1">
        <v>140008</v>
      </c>
      <c r="F4992" s="1336" t="s">
        <v>123</v>
      </c>
      <c r="G4992" s="1" t="s">
        <v>32</v>
      </c>
      <c r="H4992" s="1">
        <v>418303</v>
      </c>
      <c r="I4992" s="3">
        <v>42524</v>
      </c>
      <c r="J4992" s="3">
        <v>42522</v>
      </c>
      <c r="K4992" s="3">
        <v>42527</v>
      </c>
      <c r="L4992" s="1">
        <v>221629</v>
      </c>
      <c r="M4992" s="3">
        <v>42524</v>
      </c>
      <c r="N4992" s="1" t="s">
        <v>89</v>
      </c>
      <c r="O4992" s="1">
        <v>116721</v>
      </c>
      <c r="P4992" s="1">
        <v>28000</v>
      </c>
      <c r="Q4992" s="1">
        <v>8.3000000000000007</v>
      </c>
      <c r="R4992" s="1337">
        <v>232400</v>
      </c>
      <c r="S4992" s="4">
        <v>14400.4</v>
      </c>
      <c r="T4992" s="1">
        <v>6.89</v>
      </c>
      <c r="U4992" s="1337">
        <v>192920</v>
      </c>
      <c r="V4992" s="1">
        <v>1</v>
      </c>
      <c r="W4992" s="1337">
        <v>28000</v>
      </c>
      <c r="X4992" s="1">
        <v>13</v>
      </c>
      <c r="Y4992" s="1">
        <v>141</v>
      </c>
      <c r="AA4992" s="1">
        <v>601</v>
      </c>
      <c r="AB4992" s="1337">
        <v>39480</v>
      </c>
    </row>
    <row r="4993" spans="1:28">
      <c r="A4993" s="1336" t="s">
        <v>2662</v>
      </c>
      <c r="B4993" s="2" t="s">
        <v>2663</v>
      </c>
      <c r="C4993" s="1" t="s">
        <v>2664</v>
      </c>
      <c r="D4993" s="1" t="s">
        <v>2665</v>
      </c>
      <c r="E4993" s="1">
        <v>130140</v>
      </c>
      <c r="F4993" s="1336" t="s">
        <v>222</v>
      </c>
      <c r="G4993" s="1" t="s">
        <v>32</v>
      </c>
      <c r="H4993" s="1">
        <v>418379</v>
      </c>
      <c r="I4993" s="3">
        <v>42527</v>
      </c>
      <c r="J4993" s="3">
        <v>42508</v>
      </c>
      <c r="K4993" s="3">
        <v>42515</v>
      </c>
      <c r="N4993" s="1" t="s">
        <v>89</v>
      </c>
      <c r="O4993" s="1">
        <v>116276</v>
      </c>
      <c r="P4993" s="1">
        <v>10000</v>
      </c>
      <c r="Q4993" s="1">
        <v>8.3000000000000007</v>
      </c>
      <c r="R4993" s="1337">
        <v>83000</v>
      </c>
      <c r="S4993" s="4">
        <v>5143</v>
      </c>
      <c r="T4993" s="1">
        <v>6.89</v>
      </c>
      <c r="U4993" s="1337">
        <v>68900</v>
      </c>
      <c r="V4993" s="1">
        <v>1</v>
      </c>
      <c r="W4993" s="1337">
        <v>10000</v>
      </c>
      <c r="X4993" s="1">
        <v>13</v>
      </c>
      <c r="Y4993" s="1">
        <v>130</v>
      </c>
      <c r="AA4993" s="1">
        <v>601</v>
      </c>
      <c r="AB4993" s="1337">
        <v>14100</v>
      </c>
    </row>
    <row r="4994" spans="1:28">
      <c r="A4994" s="1336" t="s">
        <v>2662</v>
      </c>
      <c r="B4994" s="2" t="s">
        <v>2663</v>
      </c>
      <c r="C4994" s="1" t="s">
        <v>2664</v>
      </c>
      <c r="D4994" s="1" t="s">
        <v>2665</v>
      </c>
      <c r="E4994" s="1">
        <v>130018</v>
      </c>
      <c r="F4994" s="1336" t="s">
        <v>124</v>
      </c>
      <c r="G4994" s="1" t="s">
        <v>32</v>
      </c>
      <c r="H4994" s="1">
        <v>418389</v>
      </c>
      <c r="I4994" s="3">
        <v>42527</v>
      </c>
      <c r="J4994" s="3">
        <v>42521</v>
      </c>
      <c r="K4994" s="3">
        <v>42523</v>
      </c>
      <c r="N4994" s="1" t="s">
        <v>89</v>
      </c>
      <c r="O4994" s="1">
        <v>116648</v>
      </c>
      <c r="P4994" s="1">
        <v>3000</v>
      </c>
      <c r="Q4994" s="1">
        <v>8.1300000000000008</v>
      </c>
      <c r="R4994" s="1337">
        <v>24390</v>
      </c>
      <c r="S4994" s="4">
        <v>1032.9000000000001</v>
      </c>
      <c r="T4994" s="1">
        <v>6.89</v>
      </c>
      <c r="U4994" s="1337">
        <v>20670</v>
      </c>
      <c r="V4994" s="1">
        <v>1</v>
      </c>
      <c r="W4994" s="1337">
        <v>3000</v>
      </c>
      <c r="X4994" s="1">
        <v>13</v>
      </c>
      <c r="Y4994" s="1">
        <v>130</v>
      </c>
      <c r="AA4994" s="1">
        <v>601</v>
      </c>
      <c r="AB4994" s="1337">
        <v>3720</v>
      </c>
    </row>
    <row r="4995" spans="1:28">
      <c r="A4995" s="1336" t="s">
        <v>2662</v>
      </c>
      <c r="B4995" s="2" t="s">
        <v>2663</v>
      </c>
      <c r="C4995" s="1" t="s">
        <v>2664</v>
      </c>
      <c r="D4995" s="1" t="s">
        <v>2665</v>
      </c>
      <c r="E4995" s="1">
        <v>130349</v>
      </c>
      <c r="F4995" s="1336" t="s">
        <v>141</v>
      </c>
      <c r="G4995" s="1" t="s">
        <v>32</v>
      </c>
      <c r="H4995" s="1">
        <v>418617</v>
      </c>
      <c r="I4995" s="3">
        <v>42528</v>
      </c>
      <c r="J4995" s="3">
        <v>42524</v>
      </c>
      <c r="K4995" s="3">
        <v>42531</v>
      </c>
      <c r="N4995" s="1" t="s">
        <v>89</v>
      </c>
      <c r="O4995" s="1">
        <v>116803</v>
      </c>
      <c r="P4995" s="1">
        <v>10000</v>
      </c>
      <c r="Q4995" s="1">
        <v>8.3000000000000007</v>
      </c>
      <c r="R4995" s="1337">
        <v>83000</v>
      </c>
      <c r="S4995" s="4">
        <v>5143</v>
      </c>
      <c r="T4995" s="1">
        <v>6.89</v>
      </c>
      <c r="U4995" s="1337">
        <v>68900</v>
      </c>
      <c r="V4995" s="1">
        <v>1</v>
      </c>
      <c r="W4995" s="1337">
        <v>10000</v>
      </c>
      <c r="X4995" s="1">
        <v>13</v>
      </c>
      <c r="Y4995" s="1">
        <v>141</v>
      </c>
      <c r="AA4995" s="1">
        <v>601</v>
      </c>
      <c r="AB4995" s="1337">
        <v>14100</v>
      </c>
    </row>
    <row r="4996" spans="1:28">
      <c r="A4996" s="1336" t="s">
        <v>2662</v>
      </c>
      <c r="B4996" s="2" t="s">
        <v>2663</v>
      </c>
      <c r="C4996" s="1" t="s">
        <v>2664</v>
      </c>
      <c r="D4996" s="1" t="s">
        <v>2665</v>
      </c>
      <c r="E4996" s="1">
        <v>130001</v>
      </c>
      <c r="F4996" s="1336" t="s">
        <v>132</v>
      </c>
      <c r="G4996" s="1" t="s">
        <v>32</v>
      </c>
      <c r="H4996" s="1">
        <v>418638</v>
      </c>
      <c r="I4996" s="3">
        <v>42528</v>
      </c>
      <c r="J4996" s="3">
        <v>42527</v>
      </c>
      <c r="K4996" s="3">
        <v>42528</v>
      </c>
      <c r="N4996" s="1" t="s">
        <v>89</v>
      </c>
      <c r="O4996" s="1">
        <v>116852</v>
      </c>
      <c r="P4996" s="1">
        <v>30000</v>
      </c>
      <c r="Q4996" s="1">
        <v>8.3000000000000007</v>
      </c>
      <c r="R4996" s="1337">
        <v>249000</v>
      </c>
      <c r="S4996" s="4">
        <v>15429</v>
      </c>
      <c r="T4996" s="1">
        <v>6.89</v>
      </c>
      <c r="U4996" s="1337">
        <v>206700</v>
      </c>
      <c r="V4996" s="1">
        <v>1</v>
      </c>
      <c r="W4996" s="1337">
        <v>30000</v>
      </c>
      <c r="X4996" s="1">
        <v>13</v>
      </c>
      <c r="Y4996" s="1">
        <v>130</v>
      </c>
      <c r="AA4996" s="1">
        <v>601</v>
      </c>
      <c r="AB4996" s="1337">
        <v>42300</v>
      </c>
    </row>
    <row r="4997" spans="1:28">
      <c r="A4997" s="1336" t="s">
        <v>2662</v>
      </c>
      <c r="B4997" s="2" t="s">
        <v>2663</v>
      </c>
      <c r="C4997" s="1" t="s">
        <v>2664</v>
      </c>
      <c r="D4997" s="1" t="s">
        <v>2665</v>
      </c>
      <c r="E4997" s="1">
        <v>130003</v>
      </c>
      <c r="F4997" s="1336" t="s">
        <v>145</v>
      </c>
      <c r="G4997" s="1" t="s">
        <v>32</v>
      </c>
      <c r="H4997" s="1">
        <v>418656</v>
      </c>
      <c r="I4997" s="3">
        <v>42529</v>
      </c>
      <c r="J4997" s="3">
        <v>42522</v>
      </c>
      <c r="K4997" s="3">
        <v>42528</v>
      </c>
      <c r="N4997" s="1" t="s">
        <v>89</v>
      </c>
      <c r="O4997" s="1">
        <v>116722</v>
      </c>
      <c r="P4997" s="1">
        <v>5000</v>
      </c>
      <c r="Q4997" s="1">
        <v>8.3000000000000007</v>
      </c>
      <c r="R4997" s="1337">
        <v>41500</v>
      </c>
      <c r="S4997" s="4">
        <v>2571.5</v>
      </c>
      <c r="T4997" s="1">
        <v>6.89</v>
      </c>
      <c r="U4997" s="1337">
        <v>34450</v>
      </c>
      <c r="V4997" s="1">
        <v>1</v>
      </c>
      <c r="W4997" s="1337">
        <v>5000</v>
      </c>
      <c r="X4997" s="1">
        <v>13</v>
      </c>
      <c r="Y4997" s="1">
        <v>130</v>
      </c>
      <c r="AA4997" s="1">
        <v>601</v>
      </c>
      <c r="AB4997" s="1337">
        <v>7050</v>
      </c>
    </row>
    <row r="4998" spans="1:28">
      <c r="A4998" s="1336" t="s">
        <v>2662</v>
      </c>
      <c r="B4998" s="2" t="s">
        <v>2663</v>
      </c>
      <c r="C4998" s="1" t="s">
        <v>2664</v>
      </c>
      <c r="D4998" s="1" t="s">
        <v>2665</v>
      </c>
      <c r="E4998" s="1">
        <v>130001</v>
      </c>
      <c r="F4998" s="1336" t="s">
        <v>132</v>
      </c>
      <c r="G4998" s="1" t="s">
        <v>32</v>
      </c>
      <c r="H4998" s="1">
        <v>418663</v>
      </c>
      <c r="I4998" s="3">
        <v>42529</v>
      </c>
      <c r="J4998" s="3">
        <v>42527</v>
      </c>
      <c r="K4998" s="3">
        <v>42528</v>
      </c>
      <c r="N4998" s="1" t="s">
        <v>89</v>
      </c>
      <c r="O4998" s="1">
        <v>116852</v>
      </c>
      <c r="P4998" s="1">
        <v>20000</v>
      </c>
      <c r="Q4998" s="1">
        <v>8.3000000000000007</v>
      </c>
      <c r="R4998" s="1337">
        <v>166000</v>
      </c>
      <c r="S4998" s="4">
        <v>10286</v>
      </c>
      <c r="T4998" s="1">
        <v>6.89</v>
      </c>
      <c r="U4998" s="1337">
        <v>137800</v>
      </c>
      <c r="V4998" s="1">
        <v>1</v>
      </c>
      <c r="W4998" s="1337">
        <v>20000</v>
      </c>
      <c r="X4998" s="1">
        <v>13</v>
      </c>
      <c r="Y4998" s="1">
        <v>130</v>
      </c>
      <c r="AA4998" s="1">
        <v>601</v>
      </c>
      <c r="AB4998" s="1337">
        <v>28200</v>
      </c>
    </row>
    <row r="4999" spans="1:28">
      <c r="A4999" s="1336" t="s">
        <v>2662</v>
      </c>
      <c r="B4999" s="2" t="s">
        <v>2663</v>
      </c>
      <c r="C4999" s="1" t="s">
        <v>2664</v>
      </c>
      <c r="D4999" s="1" t="s">
        <v>2665</v>
      </c>
      <c r="E4999" s="1">
        <v>130013</v>
      </c>
      <c r="F4999" s="1336" t="s">
        <v>221</v>
      </c>
      <c r="G4999" s="1" t="s">
        <v>32</v>
      </c>
      <c r="H4999" s="1">
        <v>418673</v>
      </c>
      <c r="I4999" s="3">
        <v>42529</v>
      </c>
      <c r="J4999" s="3">
        <v>42524</v>
      </c>
      <c r="K4999" s="3">
        <v>42531</v>
      </c>
      <c r="N4999" s="1" t="s">
        <v>89</v>
      </c>
      <c r="O4999" s="1">
        <v>116774</v>
      </c>
      <c r="P4999" s="1">
        <v>10000</v>
      </c>
      <c r="Q4999" s="1">
        <v>8.3000000000000007</v>
      </c>
      <c r="R4999" s="1337">
        <v>83000</v>
      </c>
      <c r="S4999" s="4">
        <v>5143</v>
      </c>
      <c r="T4999" s="1">
        <v>6.89</v>
      </c>
      <c r="U4999" s="1337">
        <v>68900</v>
      </c>
      <c r="V4999" s="1">
        <v>1</v>
      </c>
      <c r="W4999" s="1337">
        <v>10000</v>
      </c>
      <c r="X4999" s="1">
        <v>13</v>
      </c>
      <c r="Y4999" s="1">
        <v>130</v>
      </c>
      <c r="AA4999" s="1">
        <v>601</v>
      </c>
      <c r="AB4999" s="1337">
        <v>14100</v>
      </c>
    </row>
    <row r="5000" spans="1:28">
      <c r="A5000" s="1336" t="s">
        <v>2662</v>
      </c>
      <c r="B5000" s="2" t="s">
        <v>2663</v>
      </c>
      <c r="C5000" s="1" t="s">
        <v>2664</v>
      </c>
      <c r="D5000" s="1" t="s">
        <v>2665</v>
      </c>
      <c r="E5000" s="1">
        <v>130013</v>
      </c>
      <c r="F5000" s="1336" t="s">
        <v>221</v>
      </c>
      <c r="G5000" s="1" t="s">
        <v>32</v>
      </c>
      <c r="H5000" s="1">
        <v>418675</v>
      </c>
      <c r="I5000" s="3">
        <v>42529</v>
      </c>
      <c r="J5000" s="3">
        <v>42528</v>
      </c>
      <c r="K5000" s="3">
        <v>42535</v>
      </c>
      <c r="N5000" s="1" t="s">
        <v>89</v>
      </c>
      <c r="O5000" s="1">
        <v>116926</v>
      </c>
      <c r="P5000" s="1">
        <v>10000</v>
      </c>
      <c r="Q5000" s="1">
        <v>8.3000000000000007</v>
      </c>
      <c r="R5000" s="1337">
        <v>83000</v>
      </c>
      <c r="S5000" s="4">
        <v>5143</v>
      </c>
      <c r="T5000" s="1">
        <v>6.89</v>
      </c>
      <c r="U5000" s="1337">
        <v>68900</v>
      </c>
      <c r="V5000" s="1">
        <v>1</v>
      </c>
      <c r="W5000" s="1337">
        <v>10000</v>
      </c>
      <c r="X5000" s="1">
        <v>13</v>
      </c>
      <c r="Y5000" s="1">
        <v>130</v>
      </c>
      <c r="AA5000" s="1">
        <v>601</v>
      </c>
      <c r="AB5000" s="1337">
        <v>14100</v>
      </c>
    </row>
    <row r="5001" spans="1:28">
      <c r="A5001" s="1336" t="s">
        <v>2662</v>
      </c>
      <c r="B5001" s="2" t="s">
        <v>2663</v>
      </c>
      <c r="C5001" s="1" t="s">
        <v>2664</v>
      </c>
      <c r="D5001" s="1" t="s">
        <v>2665</v>
      </c>
      <c r="E5001" s="1">
        <v>130004</v>
      </c>
      <c r="F5001" s="1336" t="s">
        <v>125</v>
      </c>
      <c r="G5001" s="1" t="s">
        <v>32</v>
      </c>
      <c r="H5001" s="1">
        <v>418803</v>
      </c>
      <c r="I5001" s="3">
        <v>42528</v>
      </c>
      <c r="J5001" s="3">
        <v>42521</v>
      </c>
      <c r="K5001" s="3">
        <v>42528</v>
      </c>
      <c r="L5001" s="1">
        <v>221902</v>
      </c>
      <c r="M5001" s="3">
        <v>42528</v>
      </c>
      <c r="N5001" s="1" t="s">
        <v>89</v>
      </c>
      <c r="O5001" s="1">
        <v>116628</v>
      </c>
      <c r="P5001" s="1">
        <v>20000</v>
      </c>
      <c r="Q5001" s="1">
        <v>8.3000000000000007</v>
      </c>
      <c r="R5001" s="1337">
        <v>166000</v>
      </c>
      <c r="S5001" s="4">
        <v>10286</v>
      </c>
      <c r="T5001" s="1">
        <v>6.89</v>
      </c>
      <c r="U5001" s="1337">
        <v>137800</v>
      </c>
      <c r="V5001" s="1">
        <v>1</v>
      </c>
      <c r="W5001" s="1337">
        <v>20000</v>
      </c>
      <c r="X5001" s="1">
        <v>13</v>
      </c>
      <c r="Y5001" s="1">
        <v>130</v>
      </c>
      <c r="AA5001" s="1">
        <v>601</v>
      </c>
      <c r="AB5001" s="1337">
        <v>28200</v>
      </c>
    </row>
    <row r="5002" spans="1:28">
      <c r="A5002" s="1336" t="s">
        <v>2662</v>
      </c>
      <c r="B5002" s="2" t="s">
        <v>2663</v>
      </c>
      <c r="C5002" s="1" t="s">
        <v>2664</v>
      </c>
      <c r="D5002" s="1" t="s">
        <v>2665</v>
      </c>
      <c r="E5002" s="1">
        <v>130099</v>
      </c>
      <c r="F5002" s="1336" t="s">
        <v>150</v>
      </c>
      <c r="G5002" s="1" t="s">
        <v>32</v>
      </c>
      <c r="H5002" s="1">
        <v>419012</v>
      </c>
      <c r="I5002" s="3">
        <v>42530</v>
      </c>
      <c r="J5002" s="3">
        <v>42529</v>
      </c>
      <c r="K5002" s="3">
        <v>42536</v>
      </c>
      <c r="N5002" s="1" t="s">
        <v>89</v>
      </c>
      <c r="O5002" s="1">
        <v>117016</v>
      </c>
      <c r="P5002" s="1">
        <v>50000</v>
      </c>
      <c r="Q5002" s="1">
        <v>8.3000000000000007</v>
      </c>
      <c r="R5002" s="1337">
        <v>415000</v>
      </c>
      <c r="S5002" s="4">
        <v>25715</v>
      </c>
      <c r="T5002" s="1">
        <v>6.89</v>
      </c>
      <c r="U5002" s="1337">
        <v>344500</v>
      </c>
      <c r="V5002" s="1">
        <v>1</v>
      </c>
      <c r="W5002" s="1337">
        <v>50000</v>
      </c>
      <c r="X5002" s="1">
        <v>13</v>
      </c>
      <c r="Y5002" s="1">
        <v>130</v>
      </c>
      <c r="AA5002" s="1">
        <v>601</v>
      </c>
      <c r="AB5002" s="1337">
        <v>70500</v>
      </c>
    </row>
    <row r="5003" spans="1:28">
      <c r="A5003" s="1336" t="s">
        <v>2662</v>
      </c>
      <c r="B5003" s="2" t="s">
        <v>2663</v>
      </c>
      <c r="C5003" s="1" t="s">
        <v>2664</v>
      </c>
      <c r="D5003" s="1" t="s">
        <v>2665</v>
      </c>
      <c r="E5003" s="1">
        <v>130099</v>
      </c>
      <c r="F5003" s="1336" t="s">
        <v>150</v>
      </c>
      <c r="G5003" s="1" t="s">
        <v>32</v>
      </c>
      <c r="H5003" s="1">
        <v>419013</v>
      </c>
      <c r="I5003" s="3">
        <v>42530</v>
      </c>
      <c r="J5003" s="3">
        <v>42529</v>
      </c>
      <c r="K5003" s="3">
        <v>42536</v>
      </c>
      <c r="N5003" s="1" t="s">
        <v>89</v>
      </c>
      <c r="O5003" s="1">
        <v>117016</v>
      </c>
      <c r="P5003" s="1">
        <v>50000</v>
      </c>
      <c r="Q5003" s="1">
        <v>8.3000000000000007</v>
      </c>
      <c r="R5003" s="1337">
        <v>415000</v>
      </c>
      <c r="S5003" s="4">
        <v>25715</v>
      </c>
      <c r="T5003" s="1">
        <v>6.89</v>
      </c>
      <c r="U5003" s="1337">
        <v>344500</v>
      </c>
      <c r="V5003" s="1">
        <v>1</v>
      </c>
      <c r="W5003" s="1337">
        <v>50000</v>
      </c>
      <c r="X5003" s="1">
        <v>13</v>
      </c>
      <c r="Y5003" s="1">
        <v>130</v>
      </c>
      <c r="AA5003" s="1">
        <v>601</v>
      </c>
      <c r="AB5003" s="1337">
        <v>70500</v>
      </c>
    </row>
    <row r="5004" spans="1:28">
      <c r="A5004" s="1336" t="s">
        <v>2662</v>
      </c>
      <c r="B5004" s="2" t="s">
        <v>2663</v>
      </c>
      <c r="C5004" s="1" t="s">
        <v>2664</v>
      </c>
      <c r="D5004" s="1" t="s">
        <v>2665</v>
      </c>
      <c r="E5004" s="1">
        <v>130018</v>
      </c>
      <c r="F5004" s="1336" t="s">
        <v>124</v>
      </c>
      <c r="G5004" s="1" t="s">
        <v>32</v>
      </c>
      <c r="H5004" s="1">
        <v>419093</v>
      </c>
      <c r="I5004" s="3">
        <v>42531</v>
      </c>
      <c r="J5004" s="3">
        <v>42527</v>
      </c>
      <c r="K5004" s="3">
        <v>42528</v>
      </c>
      <c r="N5004" s="1" t="s">
        <v>89</v>
      </c>
      <c r="O5004" s="1">
        <v>116854</v>
      </c>
      <c r="P5004" s="1">
        <v>10000</v>
      </c>
      <c r="Q5004" s="1">
        <v>8.1300000000000008</v>
      </c>
      <c r="R5004" s="1337">
        <v>81300</v>
      </c>
      <c r="S5004" s="4">
        <v>3443</v>
      </c>
      <c r="T5004" s="1">
        <v>6.89</v>
      </c>
      <c r="U5004" s="1337">
        <v>68900</v>
      </c>
      <c r="V5004" s="1">
        <v>1</v>
      </c>
      <c r="W5004" s="1337">
        <v>10000</v>
      </c>
      <c r="X5004" s="1">
        <v>13</v>
      </c>
      <c r="Y5004" s="1">
        <v>130</v>
      </c>
      <c r="AA5004" s="1">
        <v>601</v>
      </c>
      <c r="AB5004" s="1337">
        <v>12400</v>
      </c>
    </row>
    <row r="5005" spans="1:28">
      <c r="A5005" s="1336" t="s">
        <v>2662</v>
      </c>
      <c r="B5005" s="2" t="s">
        <v>2663</v>
      </c>
      <c r="C5005" s="1" t="s">
        <v>2664</v>
      </c>
      <c r="D5005" s="1" t="s">
        <v>2665</v>
      </c>
      <c r="E5005" s="1">
        <v>130241</v>
      </c>
      <c r="F5005" s="1336" t="s">
        <v>368</v>
      </c>
      <c r="G5005" s="1" t="s">
        <v>32</v>
      </c>
      <c r="H5005" s="1">
        <v>419187</v>
      </c>
      <c r="I5005" s="3">
        <v>42531</v>
      </c>
      <c r="J5005" s="3">
        <v>42528</v>
      </c>
      <c r="K5005" s="3">
        <v>42531</v>
      </c>
      <c r="L5005" s="1">
        <v>222193</v>
      </c>
      <c r="M5005" s="3">
        <v>42530</v>
      </c>
      <c r="N5005" s="1" t="s">
        <v>89</v>
      </c>
      <c r="O5005" s="1">
        <v>116917</v>
      </c>
      <c r="P5005" s="1">
        <v>50000</v>
      </c>
      <c r="Q5005" s="1">
        <v>8.3000000000000007</v>
      </c>
      <c r="R5005" s="1337">
        <v>415000</v>
      </c>
      <c r="S5005" s="4">
        <v>25715</v>
      </c>
      <c r="T5005" s="1">
        <v>6.89</v>
      </c>
      <c r="U5005" s="1337">
        <v>344500</v>
      </c>
      <c r="V5005" s="1">
        <v>1</v>
      </c>
      <c r="W5005" s="1337">
        <v>50000</v>
      </c>
      <c r="X5005" s="1">
        <v>13</v>
      </c>
      <c r="Y5005" s="1">
        <v>135</v>
      </c>
      <c r="Z5005" s="1" t="s">
        <v>143</v>
      </c>
      <c r="AA5005" s="1">
        <v>601</v>
      </c>
      <c r="AB5005" s="1337">
        <v>70500</v>
      </c>
    </row>
    <row r="5006" spans="1:28">
      <c r="A5006" s="1336" t="s">
        <v>2662</v>
      </c>
      <c r="B5006" s="2" t="s">
        <v>2663</v>
      </c>
      <c r="C5006" s="1" t="s">
        <v>2664</v>
      </c>
      <c r="D5006" s="1" t="s">
        <v>2665</v>
      </c>
      <c r="E5006" s="1">
        <v>130001</v>
      </c>
      <c r="F5006" s="1336" t="s">
        <v>132</v>
      </c>
      <c r="G5006" s="1" t="s">
        <v>32</v>
      </c>
      <c r="H5006" s="1">
        <v>419267</v>
      </c>
      <c r="I5006" s="3">
        <v>42532</v>
      </c>
      <c r="J5006" s="3">
        <v>42529</v>
      </c>
      <c r="K5006" s="3">
        <v>42536</v>
      </c>
      <c r="N5006" s="1" t="s">
        <v>89</v>
      </c>
      <c r="O5006" s="1">
        <v>117019</v>
      </c>
      <c r="P5006" s="1">
        <v>20000</v>
      </c>
      <c r="Q5006" s="1">
        <v>8.3000000000000007</v>
      </c>
      <c r="R5006" s="1337">
        <v>166000</v>
      </c>
      <c r="S5006" s="4">
        <v>10286</v>
      </c>
      <c r="T5006" s="1">
        <v>6.89</v>
      </c>
      <c r="U5006" s="1337">
        <v>137800</v>
      </c>
      <c r="V5006" s="1">
        <v>1</v>
      </c>
      <c r="W5006" s="1337">
        <v>20000</v>
      </c>
      <c r="X5006" s="1">
        <v>13</v>
      </c>
      <c r="Y5006" s="1">
        <v>130</v>
      </c>
      <c r="AA5006" s="1">
        <v>601</v>
      </c>
      <c r="AB5006" s="1337">
        <v>28200</v>
      </c>
    </row>
    <row r="5007" spans="1:28">
      <c r="A5007" s="1336" t="s">
        <v>2662</v>
      </c>
      <c r="B5007" s="2" t="s">
        <v>2663</v>
      </c>
      <c r="C5007" s="1" t="s">
        <v>2664</v>
      </c>
      <c r="D5007" s="1" t="s">
        <v>2665</v>
      </c>
      <c r="E5007" s="1">
        <v>130314</v>
      </c>
      <c r="F5007" s="1336" t="s">
        <v>144</v>
      </c>
      <c r="G5007" s="1" t="s">
        <v>32</v>
      </c>
      <c r="H5007" s="1">
        <v>419297</v>
      </c>
      <c r="I5007" s="3">
        <v>42532</v>
      </c>
      <c r="J5007" s="3">
        <v>42529</v>
      </c>
      <c r="K5007" s="3">
        <v>42536</v>
      </c>
      <c r="N5007" s="1" t="s">
        <v>89</v>
      </c>
      <c r="O5007" s="1">
        <v>117015</v>
      </c>
      <c r="P5007" s="1">
        <v>20000</v>
      </c>
      <c r="Q5007" s="1">
        <v>8.3000000000000007</v>
      </c>
      <c r="R5007" s="1337">
        <v>166000</v>
      </c>
      <c r="S5007" s="4">
        <v>10286</v>
      </c>
      <c r="T5007" s="1">
        <v>6.89</v>
      </c>
      <c r="U5007" s="1337">
        <v>137800</v>
      </c>
      <c r="V5007" s="1">
        <v>1</v>
      </c>
      <c r="W5007" s="1337">
        <v>20000</v>
      </c>
      <c r="X5007" s="1">
        <v>13</v>
      </c>
      <c r="Y5007" s="1">
        <v>130</v>
      </c>
      <c r="AA5007" s="1">
        <v>601</v>
      </c>
      <c r="AB5007" s="1337">
        <v>28200</v>
      </c>
    </row>
    <row r="5008" spans="1:28">
      <c r="A5008" s="1336" t="s">
        <v>2662</v>
      </c>
      <c r="B5008" s="2" t="s">
        <v>2663</v>
      </c>
      <c r="C5008" s="1" t="s">
        <v>2664</v>
      </c>
      <c r="D5008" s="1" t="s">
        <v>2665</v>
      </c>
      <c r="E5008" s="1">
        <v>130308</v>
      </c>
      <c r="F5008" s="1336" t="s">
        <v>126</v>
      </c>
      <c r="G5008" s="1" t="s">
        <v>32</v>
      </c>
      <c r="H5008" s="1">
        <v>419506</v>
      </c>
      <c r="I5008" s="3">
        <v>42534</v>
      </c>
      <c r="J5008" s="3">
        <v>42529</v>
      </c>
      <c r="K5008" s="3">
        <v>42546</v>
      </c>
      <c r="N5008" s="1" t="s">
        <v>89</v>
      </c>
      <c r="O5008" s="1">
        <v>116989</v>
      </c>
      <c r="P5008" s="1">
        <v>40000</v>
      </c>
      <c r="Q5008" s="1">
        <v>8.3000000000000007</v>
      </c>
      <c r="R5008" s="1337">
        <v>332000</v>
      </c>
      <c r="S5008" s="4">
        <v>20572</v>
      </c>
      <c r="T5008" s="1">
        <v>6.89</v>
      </c>
      <c r="U5008" s="1337">
        <v>275600</v>
      </c>
      <c r="V5008" s="1">
        <v>1</v>
      </c>
      <c r="W5008" s="1337">
        <v>40000</v>
      </c>
      <c r="X5008" s="1">
        <v>13</v>
      </c>
      <c r="Y5008" s="1">
        <v>141</v>
      </c>
      <c r="AA5008" s="1">
        <v>601</v>
      </c>
      <c r="AB5008" s="1337">
        <v>56400</v>
      </c>
    </row>
    <row r="5009" spans="1:28">
      <c r="A5009" s="1336" t="s">
        <v>2662</v>
      </c>
      <c r="B5009" s="2" t="s">
        <v>2663</v>
      </c>
      <c r="C5009" s="1" t="s">
        <v>2664</v>
      </c>
      <c r="D5009" s="1" t="s">
        <v>2665</v>
      </c>
      <c r="E5009" s="1">
        <v>130023</v>
      </c>
      <c r="F5009" s="1336" t="s">
        <v>153</v>
      </c>
      <c r="G5009" s="1" t="s">
        <v>32</v>
      </c>
      <c r="H5009" s="1">
        <v>419555</v>
      </c>
      <c r="I5009" s="3">
        <v>42535</v>
      </c>
      <c r="J5009" s="3">
        <v>42531</v>
      </c>
      <c r="K5009" s="3">
        <v>42531</v>
      </c>
      <c r="N5009" s="1" t="s">
        <v>89</v>
      </c>
      <c r="O5009" s="1">
        <v>117117</v>
      </c>
      <c r="P5009" s="1">
        <v>10000</v>
      </c>
      <c r="Q5009" s="1">
        <v>8.3000000000000007</v>
      </c>
      <c r="R5009" s="1337">
        <v>83000</v>
      </c>
      <c r="S5009" s="4">
        <v>5143</v>
      </c>
      <c r="T5009" s="1">
        <v>6.89</v>
      </c>
      <c r="U5009" s="1337">
        <v>68900</v>
      </c>
      <c r="V5009" s="1">
        <v>1</v>
      </c>
      <c r="W5009" s="1337">
        <v>10000</v>
      </c>
      <c r="X5009" s="1">
        <v>13</v>
      </c>
      <c r="Y5009" s="1">
        <v>130</v>
      </c>
      <c r="AA5009" s="1">
        <v>601</v>
      </c>
      <c r="AB5009" s="1337">
        <v>14100</v>
      </c>
    </row>
    <row r="5010" spans="1:28">
      <c r="A5010" s="1336" t="s">
        <v>2662</v>
      </c>
      <c r="B5010" s="2" t="s">
        <v>2663</v>
      </c>
      <c r="C5010" s="1" t="s">
        <v>2664</v>
      </c>
      <c r="D5010" s="1" t="s">
        <v>2665</v>
      </c>
      <c r="E5010" s="1">
        <v>130099</v>
      </c>
      <c r="F5010" s="1336" t="s">
        <v>150</v>
      </c>
      <c r="G5010" s="1" t="s">
        <v>32</v>
      </c>
      <c r="H5010" s="1">
        <v>419561</v>
      </c>
      <c r="I5010" s="3">
        <v>42535</v>
      </c>
      <c r="J5010" s="3">
        <v>42529</v>
      </c>
      <c r="K5010" s="3">
        <v>42536</v>
      </c>
      <c r="N5010" s="1" t="s">
        <v>89</v>
      </c>
      <c r="O5010" s="1">
        <v>117016</v>
      </c>
      <c r="P5010" s="1">
        <v>50000</v>
      </c>
      <c r="Q5010" s="1">
        <v>8.3000000000000007</v>
      </c>
      <c r="R5010" s="1337">
        <v>415000</v>
      </c>
      <c r="S5010" s="4">
        <v>25715</v>
      </c>
      <c r="T5010" s="1">
        <v>6.89</v>
      </c>
      <c r="U5010" s="1337">
        <v>344500</v>
      </c>
      <c r="V5010" s="1">
        <v>1</v>
      </c>
      <c r="W5010" s="1337">
        <v>50000</v>
      </c>
      <c r="X5010" s="1">
        <v>13</v>
      </c>
      <c r="Y5010" s="1">
        <v>130</v>
      </c>
      <c r="AA5010" s="1">
        <v>601</v>
      </c>
      <c r="AB5010" s="1337">
        <v>70500</v>
      </c>
    </row>
    <row r="5011" spans="1:28">
      <c r="A5011" s="1336" t="s">
        <v>2662</v>
      </c>
      <c r="B5011" s="2" t="s">
        <v>2663</v>
      </c>
      <c r="C5011" s="1" t="s">
        <v>2664</v>
      </c>
      <c r="D5011" s="1" t="s">
        <v>2665</v>
      </c>
      <c r="E5011" s="1">
        <v>130099</v>
      </c>
      <c r="F5011" s="1336" t="s">
        <v>150</v>
      </c>
      <c r="G5011" s="1" t="s">
        <v>32</v>
      </c>
      <c r="H5011" s="1">
        <v>419565</v>
      </c>
      <c r="I5011" s="3">
        <v>42535</v>
      </c>
      <c r="J5011" s="3">
        <v>42529</v>
      </c>
      <c r="K5011" s="3">
        <v>42536</v>
      </c>
      <c r="N5011" s="1" t="s">
        <v>89</v>
      </c>
      <c r="O5011" s="1">
        <v>117016</v>
      </c>
      <c r="P5011" s="1">
        <v>50000</v>
      </c>
      <c r="Q5011" s="1">
        <v>8.3000000000000007</v>
      </c>
      <c r="R5011" s="1337">
        <v>415000</v>
      </c>
      <c r="S5011" s="4">
        <v>25715</v>
      </c>
      <c r="T5011" s="1">
        <v>6.89</v>
      </c>
      <c r="U5011" s="1337">
        <v>344500</v>
      </c>
      <c r="V5011" s="1">
        <v>1</v>
      </c>
      <c r="W5011" s="1337">
        <v>50000</v>
      </c>
      <c r="X5011" s="1">
        <v>13</v>
      </c>
      <c r="Y5011" s="1">
        <v>130</v>
      </c>
      <c r="AA5011" s="1">
        <v>601</v>
      </c>
      <c r="AB5011" s="1337">
        <v>70500</v>
      </c>
    </row>
    <row r="5012" spans="1:28">
      <c r="A5012" s="1336" t="s">
        <v>2662</v>
      </c>
      <c r="B5012" s="2" t="s">
        <v>2663</v>
      </c>
      <c r="C5012" s="1" t="s">
        <v>2664</v>
      </c>
      <c r="D5012" s="1" t="s">
        <v>2665</v>
      </c>
      <c r="E5012" s="1">
        <v>130020</v>
      </c>
      <c r="F5012" s="1336" t="s">
        <v>191</v>
      </c>
      <c r="G5012" s="1" t="s">
        <v>32</v>
      </c>
      <c r="H5012" s="1">
        <v>419632</v>
      </c>
      <c r="I5012" s="3">
        <v>42536</v>
      </c>
      <c r="J5012" s="3">
        <v>42530</v>
      </c>
      <c r="K5012" s="3">
        <v>42536</v>
      </c>
      <c r="N5012" s="1" t="s">
        <v>89</v>
      </c>
      <c r="O5012" s="1">
        <v>117083</v>
      </c>
      <c r="P5012" s="1">
        <v>10000</v>
      </c>
      <c r="Q5012" s="1">
        <v>8.1300000000000008</v>
      </c>
      <c r="R5012" s="1337">
        <v>81300</v>
      </c>
      <c r="S5012" s="4">
        <v>3443</v>
      </c>
      <c r="T5012" s="1">
        <v>6.89</v>
      </c>
      <c r="U5012" s="1337">
        <v>68900</v>
      </c>
      <c r="V5012" s="1">
        <v>1</v>
      </c>
      <c r="W5012" s="1337">
        <v>10000</v>
      </c>
      <c r="X5012" s="1">
        <v>13</v>
      </c>
      <c r="Y5012" s="1">
        <v>130</v>
      </c>
      <c r="AA5012" s="1">
        <v>601</v>
      </c>
      <c r="AB5012" s="1337">
        <v>12400</v>
      </c>
    </row>
    <row r="5013" spans="1:28">
      <c r="A5013" s="1336" t="s">
        <v>2662</v>
      </c>
      <c r="B5013" s="2" t="s">
        <v>2663</v>
      </c>
      <c r="C5013" s="1" t="s">
        <v>2664</v>
      </c>
      <c r="D5013" s="1" t="s">
        <v>2665</v>
      </c>
      <c r="E5013" s="1">
        <v>130001</v>
      </c>
      <c r="F5013" s="1336" t="s">
        <v>132</v>
      </c>
      <c r="G5013" s="1" t="s">
        <v>32</v>
      </c>
      <c r="H5013" s="1">
        <v>419655</v>
      </c>
      <c r="I5013" s="3">
        <v>42536</v>
      </c>
      <c r="J5013" s="3">
        <v>42529</v>
      </c>
      <c r="K5013" s="3">
        <v>42536</v>
      </c>
      <c r="N5013" s="1" t="s">
        <v>89</v>
      </c>
      <c r="O5013" s="1">
        <v>117019</v>
      </c>
      <c r="P5013" s="1">
        <v>20000</v>
      </c>
      <c r="Q5013" s="1">
        <v>8.3000000000000007</v>
      </c>
      <c r="R5013" s="1337">
        <v>166000</v>
      </c>
      <c r="S5013" s="4">
        <v>10286</v>
      </c>
      <c r="T5013" s="1">
        <v>6.89</v>
      </c>
      <c r="U5013" s="1337">
        <v>137800</v>
      </c>
      <c r="V5013" s="1">
        <v>1</v>
      </c>
      <c r="W5013" s="1337">
        <v>20000</v>
      </c>
      <c r="X5013" s="1">
        <v>13</v>
      </c>
      <c r="Y5013" s="1">
        <v>130</v>
      </c>
      <c r="AA5013" s="1">
        <v>601</v>
      </c>
      <c r="AB5013" s="1337">
        <v>28200</v>
      </c>
    </row>
    <row r="5014" spans="1:28">
      <c r="A5014" s="1336" t="s">
        <v>2662</v>
      </c>
      <c r="B5014" s="2" t="s">
        <v>2663</v>
      </c>
      <c r="C5014" s="1" t="s">
        <v>2664</v>
      </c>
      <c r="D5014" s="1" t="s">
        <v>2665</v>
      </c>
      <c r="E5014" s="1">
        <v>130004</v>
      </c>
      <c r="F5014" s="1336" t="s">
        <v>125</v>
      </c>
      <c r="G5014" s="1" t="s">
        <v>32</v>
      </c>
      <c r="H5014" s="1">
        <v>419725</v>
      </c>
      <c r="I5014" s="3">
        <v>42535</v>
      </c>
      <c r="J5014" s="3">
        <v>42530</v>
      </c>
      <c r="K5014" s="3">
        <v>42531</v>
      </c>
      <c r="L5014" s="1">
        <v>222468</v>
      </c>
      <c r="M5014" s="3">
        <v>42534</v>
      </c>
      <c r="N5014" s="1" t="s">
        <v>89</v>
      </c>
      <c r="O5014" s="1">
        <v>117070</v>
      </c>
      <c r="P5014" s="1">
        <v>17200</v>
      </c>
      <c r="Q5014" s="1">
        <v>8.3000000000000007</v>
      </c>
      <c r="R5014" s="1337">
        <v>142760</v>
      </c>
      <c r="S5014" s="4">
        <v>8845.9599999999991</v>
      </c>
      <c r="T5014" s="1">
        <v>6.89</v>
      </c>
      <c r="U5014" s="1337">
        <v>118508</v>
      </c>
      <c r="V5014" s="1">
        <v>1</v>
      </c>
      <c r="W5014" s="1337">
        <v>17200</v>
      </c>
      <c r="X5014" s="1">
        <v>13</v>
      </c>
      <c r="Y5014" s="1">
        <v>130</v>
      </c>
      <c r="AA5014" s="1">
        <v>601</v>
      </c>
      <c r="AB5014" s="1337">
        <v>24252</v>
      </c>
    </row>
    <row r="5015" spans="1:28">
      <c r="A5015" s="1336" t="s">
        <v>2662</v>
      </c>
      <c r="B5015" s="2" t="s">
        <v>2663</v>
      </c>
      <c r="C5015" s="1" t="s">
        <v>2664</v>
      </c>
      <c r="D5015" s="1" t="s">
        <v>2665</v>
      </c>
      <c r="E5015" s="1">
        <v>130004</v>
      </c>
      <c r="F5015" s="1336" t="s">
        <v>125</v>
      </c>
      <c r="G5015" s="1" t="s">
        <v>32</v>
      </c>
      <c r="H5015" s="1">
        <v>419725</v>
      </c>
      <c r="I5015" s="3">
        <v>42535</v>
      </c>
      <c r="J5015" s="3">
        <v>42530</v>
      </c>
      <c r="K5015" s="3">
        <v>42533</v>
      </c>
      <c r="L5015" s="1">
        <v>222468</v>
      </c>
      <c r="M5015" s="3">
        <v>42534</v>
      </c>
      <c r="N5015" s="1" t="s">
        <v>89</v>
      </c>
      <c r="O5015" s="1">
        <v>117070</v>
      </c>
      <c r="P5015" s="1">
        <v>6000</v>
      </c>
      <c r="Q5015" s="1">
        <v>8.3000000000000007</v>
      </c>
      <c r="R5015" s="1337">
        <v>49800</v>
      </c>
      <c r="S5015" s="4">
        <v>3085.8</v>
      </c>
      <c r="T5015" s="1">
        <v>6.89</v>
      </c>
      <c r="U5015" s="1337">
        <v>41340</v>
      </c>
      <c r="V5015" s="1">
        <v>1</v>
      </c>
      <c r="W5015" s="1337">
        <v>6000</v>
      </c>
      <c r="X5015" s="1">
        <v>13</v>
      </c>
      <c r="Y5015" s="1">
        <v>130</v>
      </c>
      <c r="AA5015" s="1">
        <v>601</v>
      </c>
      <c r="AB5015" s="1337">
        <v>8460</v>
      </c>
    </row>
    <row r="5016" spans="1:28">
      <c r="A5016" s="1336" t="s">
        <v>2662</v>
      </c>
      <c r="B5016" s="2" t="s">
        <v>2663</v>
      </c>
      <c r="C5016" s="1" t="s">
        <v>2664</v>
      </c>
      <c r="D5016" s="1" t="s">
        <v>2665</v>
      </c>
      <c r="E5016" s="1">
        <v>130004</v>
      </c>
      <c r="F5016" s="1336" t="s">
        <v>125</v>
      </c>
      <c r="G5016" s="1" t="s">
        <v>32</v>
      </c>
      <c r="H5016" s="1">
        <v>419725</v>
      </c>
      <c r="I5016" s="3">
        <v>42535</v>
      </c>
      <c r="J5016" s="3">
        <v>42530</v>
      </c>
      <c r="K5016" s="3">
        <v>42533</v>
      </c>
      <c r="L5016" s="1">
        <v>222468</v>
      </c>
      <c r="M5016" s="3">
        <v>42534</v>
      </c>
      <c r="N5016" s="1" t="s">
        <v>89</v>
      </c>
      <c r="O5016" s="1">
        <v>117070</v>
      </c>
      <c r="P5016" s="1">
        <v>16800</v>
      </c>
      <c r="Q5016" s="1">
        <v>8.3000000000000007</v>
      </c>
      <c r="R5016" s="1337">
        <v>139440</v>
      </c>
      <c r="S5016" s="4">
        <v>8640.24</v>
      </c>
      <c r="T5016" s="1">
        <v>6.89</v>
      </c>
      <c r="U5016" s="1337">
        <v>115752</v>
      </c>
      <c r="V5016" s="1">
        <v>1</v>
      </c>
      <c r="W5016" s="1337">
        <v>16800</v>
      </c>
      <c r="X5016" s="1">
        <v>13</v>
      </c>
      <c r="Y5016" s="1">
        <v>130</v>
      </c>
      <c r="AA5016" s="1">
        <v>601</v>
      </c>
      <c r="AB5016" s="1337">
        <v>23688</v>
      </c>
    </row>
    <row r="5017" spans="1:28">
      <c r="A5017" s="1336" t="s">
        <v>2662</v>
      </c>
      <c r="B5017" s="2" t="s">
        <v>2663</v>
      </c>
      <c r="C5017" s="1" t="s">
        <v>2664</v>
      </c>
      <c r="D5017" s="1" t="s">
        <v>2665</v>
      </c>
      <c r="E5017" s="1">
        <v>130023</v>
      </c>
      <c r="F5017" s="1336" t="s">
        <v>153</v>
      </c>
      <c r="G5017" s="1" t="s">
        <v>32</v>
      </c>
      <c r="H5017" s="1">
        <v>419915</v>
      </c>
      <c r="I5017" s="3">
        <v>42537</v>
      </c>
      <c r="J5017" s="3">
        <v>42531</v>
      </c>
      <c r="K5017" s="3">
        <v>42531</v>
      </c>
      <c r="N5017" s="1" t="s">
        <v>89</v>
      </c>
      <c r="O5017" s="1">
        <v>117117</v>
      </c>
      <c r="P5017" s="1">
        <v>10000</v>
      </c>
      <c r="Q5017" s="1">
        <v>8.3000000000000007</v>
      </c>
      <c r="R5017" s="1337">
        <v>83000</v>
      </c>
      <c r="S5017" s="4">
        <v>5143</v>
      </c>
      <c r="T5017" s="1">
        <v>6.89</v>
      </c>
      <c r="U5017" s="1337">
        <v>68900</v>
      </c>
      <c r="V5017" s="1">
        <v>1</v>
      </c>
      <c r="W5017" s="1337">
        <v>10000</v>
      </c>
      <c r="X5017" s="1">
        <v>13</v>
      </c>
      <c r="Y5017" s="1">
        <v>130</v>
      </c>
      <c r="AA5017" s="1">
        <v>601</v>
      </c>
      <c r="AB5017" s="1337">
        <v>14100</v>
      </c>
    </row>
    <row r="5018" spans="1:28">
      <c r="A5018" s="1336" t="s">
        <v>2662</v>
      </c>
      <c r="B5018" s="2" t="s">
        <v>2663</v>
      </c>
      <c r="C5018" s="1" t="s">
        <v>2664</v>
      </c>
      <c r="D5018" s="1" t="s">
        <v>2665</v>
      </c>
      <c r="E5018" s="1">
        <v>130001</v>
      </c>
      <c r="F5018" s="1336" t="s">
        <v>132</v>
      </c>
      <c r="G5018" s="1" t="s">
        <v>32</v>
      </c>
      <c r="H5018" s="1">
        <v>420285</v>
      </c>
      <c r="I5018" s="3">
        <v>42541</v>
      </c>
      <c r="J5018" s="3">
        <v>42529</v>
      </c>
      <c r="K5018" s="3">
        <v>42536</v>
      </c>
      <c r="N5018" s="1" t="s">
        <v>89</v>
      </c>
      <c r="O5018" s="1">
        <v>117019</v>
      </c>
      <c r="P5018" s="1">
        <v>20000</v>
      </c>
      <c r="Q5018" s="1">
        <v>8.3000000000000007</v>
      </c>
      <c r="R5018" s="1337">
        <v>166000</v>
      </c>
      <c r="S5018" s="4">
        <v>10286</v>
      </c>
      <c r="T5018" s="1">
        <v>6.89</v>
      </c>
      <c r="U5018" s="1337">
        <v>137800</v>
      </c>
      <c r="V5018" s="1">
        <v>1</v>
      </c>
      <c r="W5018" s="1337">
        <v>20000</v>
      </c>
      <c r="X5018" s="1">
        <v>13</v>
      </c>
      <c r="Y5018" s="1">
        <v>130</v>
      </c>
      <c r="AA5018" s="1">
        <v>601</v>
      </c>
      <c r="AB5018" s="1337">
        <v>28200</v>
      </c>
    </row>
    <row r="5019" spans="1:28">
      <c r="A5019" s="1336" t="s">
        <v>2662</v>
      </c>
      <c r="B5019" s="2" t="s">
        <v>2663</v>
      </c>
      <c r="C5019" s="1" t="s">
        <v>2664</v>
      </c>
      <c r="D5019" s="1" t="s">
        <v>2665</v>
      </c>
      <c r="E5019" s="1">
        <v>130001</v>
      </c>
      <c r="F5019" s="1336" t="s">
        <v>132</v>
      </c>
      <c r="G5019" s="1" t="s">
        <v>32</v>
      </c>
      <c r="H5019" s="1">
        <v>420514</v>
      </c>
      <c r="I5019" s="3">
        <v>42543</v>
      </c>
      <c r="J5019" s="3">
        <v>42529</v>
      </c>
      <c r="K5019" s="3">
        <v>42536</v>
      </c>
      <c r="N5019" s="1" t="s">
        <v>89</v>
      </c>
      <c r="O5019" s="1">
        <v>117019</v>
      </c>
      <c r="P5019" s="1">
        <v>20000</v>
      </c>
      <c r="Q5019" s="1">
        <v>8.3000000000000007</v>
      </c>
      <c r="R5019" s="1337">
        <v>166000</v>
      </c>
      <c r="S5019" s="4">
        <v>10286</v>
      </c>
      <c r="T5019" s="1">
        <v>6.89</v>
      </c>
      <c r="U5019" s="1337">
        <v>137800</v>
      </c>
      <c r="V5019" s="1">
        <v>1</v>
      </c>
      <c r="W5019" s="1337">
        <v>20000</v>
      </c>
      <c r="X5019" s="1">
        <v>13</v>
      </c>
      <c r="Y5019" s="1">
        <v>130</v>
      </c>
      <c r="AA5019" s="1">
        <v>601</v>
      </c>
      <c r="AB5019" s="1337">
        <v>28200</v>
      </c>
    </row>
    <row r="5020" spans="1:28">
      <c r="A5020" s="1336" t="s">
        <v>2662</v>
      </c>
      <c r="B5020" s="2" t="s">
        <v>2663</v>
      </c>
      <c r="C5020" s="1" t="s">
        <v>2664</v>
      </c>
      <c r="D5020" s="1" t="s">
        <v>2665</v>
      </c>
      <c r="E5020" s="1">
        <v>130018</v>
      </c>
      <c r="F5020" s="1336" t="s">
        <v>124</v>
      </c>
      <c r="G5020" s="1" t="s">
        <v>32</v>
      </c>
      <c r="H5020" s="1">
        <v>420746</v>
      </c>
      <c r="I5020" s="3">
        <v>42544</v>
      </c>
      <c r="J5020" s="3">
        <v>42541</v>
      </c>
      <c r="K5020" s="3">
        <v>42542</v>
      </c>
      <c r="N5020" s="1" t="s">
        <v>89</v>
      </c>
      <c r="O5020" s="1">
        <v>117322</v>
      </c>
      <c r="P5020" s="1">
        <v>10000</v>
      </c>
      <c r="Q5020" s="1">
        <v>8.1300000000000008</v>
      </c>
      <c r="R5020" s="1337">
        <v>81300</v>
      </c>
      <c r="S5020" s="4">
        <v>3443</v>
      </c>
      <c r="T5020" s="1">
        <v>6.89</v>
      </c>
      <c r="U5020" s="1337">
        <v>68900</v>
      </c>
      <c r="V5020" s="1">
        <v>1</v>
      </c>
      <c r="W5020" s="1337">
        <v>10000</v>
      </c>
      <c r="X5020" s="1">
        <v>13</v>
      </c>
      <c r="Y5020" s="1">
        <v>130</v>
      </c>
      <c r="AA5020" s="1">
        <v>601</v>
      </c>
      <c r="AB5020" s="1337">
        <v>12400</v>
      </c>
    </row>
    <row r="5021" spans="1:28">
      <c r="A5021" s="1336" t="s">
        <v>2662</v>
      </c>
      <c r="B5021" s="2" t="s">
        <v>2663</v>
      </c>
      <c r="C5021" s="1" t="s">
        <v>2664</v>
      </c>
      <c r="D5021" s="1" t="s">
        <v>2665</v>
      </c>
      <c r="E5021" s="1">
        <v>150007</v>
      </c>
      <c r="F5021" s="1336" t="s">
        <v>264</v>
      </c>
      <c r="G5021" s="1" t="s">
        <v>32</v>
      </c>
      <c r="H5021" s="1">
        <v>421013</v>
      </c>
      <c r="I5021" s="3">
        <v>42546</v>
      </c>
      <c r="J5021" s="3">
        <v>42485</v>
      </c>
      <c r="K5021" s="3">
        <v>42552</v>
      </c>
      <c r="N5021" s="1" t="s">
        <v>42</v>
      </c>
      <c r="O5021" s="1">
        <v>21480</v>
      </c>
      <c r="P5021" s="1">
        <v>6000</v>
      </c>
      <c r="Q5021" s="1">
        <v>8.5</v>
      </c>
      <c r="R5021" s="1337">
        <v>51000</v>
      </c>
      <c r="S5021" s="4">
        <v>4285.8</v>
      </c>
      <c r="T5021" s="1">
        <v>6.89</v>
      </c>
      <c r="U5021" s="1337">
        <v>41340</v>
      </c>
      <c r="V5021" s="1">
        <v>1</v>
      </c>
      <c r="W5021" s="1337">
        <v>6000</v>
      </c>
      <c r="X5021" s="1">
        <v>13</v>
      </c>
      <c r="Y5021" s="1">
        <v>150</v>
      </c>
      <c r="AA5021" s="1">
        <v>601</v>
      </c>
      <c r="AB5021" s="1337">
        <v>9660</v>
      </c>
    </row>
    <row r="5022" spans="1:28">
      <c r="A5022" s="1336" t="s">
        <v>2662</v>
      </c>
      <c r="B5022" s="2" t="s">
        <v>2663</v>
      </c>
      <c r="C5022" s="1" t="s">
        <v>2664</v>
      </c>
      <c r="D5022" s="1" t="s">
        <v>2665</v>
      </c>
      <c r="E5022" s="1">
        <v>130308</v>
      </c>
      <c r="F5022" s="1336" t="s">
        <v>126</v>
      </c>
      <c r="G5022" s="1" t="s">
        <v>32</v>
      </c>
      <c r="H5022" s="1">
        <v>421015</v>
      </c>
      <c r="I5022" s="3">
        <v>42546</v>
      </c>
      <c r="J5022" s="3">
        <v>42542</v>
      </c>
      <c r="K5022" s="3">
        <v>42543</v>
      </c>
      <c r="N5022" s="1" t="s">
        <v>89</v>
      </c>
      <c r="O5022" s="1">
        <v>117374</v>
      </c>
      <c r="P5022" s="1">
        <v>30000</v>
      </c>
      <c r="Q5022" s="1">
        <v>8.3000000000000007</v>
      </c>
      <c r="R5022" s="1337">
        <v>249000</v>
      </c>
      <c r="S5022" s="4">
        <v>15429</v>
      </c>
      <c r="T5022" s="1">
        <v>6.89</v>
      </c>
      <c r="U5022" s="1337">
        <v>206700</v>
      </c>
      <c r="V5022" s="1">
        <v>1</v>
      </c>
      <c r="W5022" s="1337">
        <v>30000</v>
      </c>
      <c r="X5022" s="1">
        <v>13</v>
      </c>
      <c r="Y5022" s="1">
        <v>141</v>
      </c>
      <c r="AA5022" s="1">
        <v>601</v>
      </c>
      <c r="AB5022" s="1337">
        <v>42300</v>
      </c>
    </row>
    <row r="5023" spans="1:28">
      <c r="A5023" s="1336" t="s">
        <v>2662</v>
      </c>
      <c r="B5023" s="2" t="s">
        <v>2663</v>
      </c>
      <c r="C5023" s="1" t="s">
        <v>2664</v>
      </c>
      <c r="D5023" s="1" t="s">
        <v>2665</v>
      </c>
      <c r="E5023" s="1">
        <v>130308</v>
      </c>
      <c r="F5023" s="1336" t="s">
        <v>126</v>
      </c>
      <c r="G5023" s="1" t="s">
        <v>32</v>
      </c>
      <c r="H5023" s="1">
        <v>421021</v>
      </c>
      <c r="I5023" s="3">
        <v>42546</v>
      </c>
      <c r="J5023" s="3">
        <v>42542</v>
      </c>
      <c r="K5023" s="3">
        <v>42543</v>
      </c>
      <c r="N5023" s="1" t="s">
        <v>89</v>
      </c>
      <c r="O5023" s="1">
        <v>117374</v>
      </c>
      <c r="P5023" s="1">
        <v>30000</v>
      </c>
      <c r="Q5023" s="1">
        <v>8.3000000000000007</v>
      </c>
      <c r="R5023" s="1337">
        <v>249000</v>
      </c>
      <c r="S5023" s="4">
        <v>15429</v>
      </c>
      <c r="T5023" s="1">
        <v>6.89</v>
      </c>
      <c r="U5023" s="1337">
        <v>206700</v>
      </c>
      <c r="V5023" s="1">
        <v>1</v>
      </c>
      <c r="W5023" s="1337">
        <v>30000</v>
      </c>
      <c r="X5023" s="1">
        <v>13</v>
      </c>
      <c r="Y5023" s="1">
        <v>141</v>
      </c>
      <c r="AA5023" s="1">
        <v>601</v>
      </c>
      <c r="AB5023" s="1337">
        <v>42300</v>
      </c>
    </row>
    <row r="5024" spans="1:28">
      <c r="A5024" s="1336" t="s">
        <v>2662</v>
      </c>
      <c r="B5024" s="2" t="s">
        <v>2663</v>
      </c>
      <c r="C5024" s="1" t="s">
        <v>2664</v>
      </c>
      <c r="D5024" s="1" t="s">
        <v>2665</v>
      </c>
      <c r="E5024" s="1">
        <v>130060</v>
      </c>
      <c r="F5024" s="1336" t="s">
        <v>413</v>
      </c>
      <c r="G5024" s="1" t="s">
        <v>32</v>
      </c>
      <c r="H5024" s="1">
        <v>421380</v>
      </c>
      <c r="I5024" s="3">
        <v>42549</v>
      </c>
      <c r="J5024" s="3">
        <v>42548</v>
      </c>
      <c r="K5024" s="3">
        <v>42548</v>
      </c>
      <c r="L5024" s="1">
        <v>223328</v>
      </c>
      <c r="M5024" s="3">
        <v>42549</v>
      </c>
      <c r="N5024" s="1" t="s">
        <v>89</v>
      </c>
      <c r="O5024" s="1">
        <v>117476</v>
      </c>
      <c r="P5024" s="1">
        <v>2000</v>
      </c>
      <c r="Q5024" s="1">
        <v>8.5</v>
      </c>
      <c r="R5024" s="1337">
        <v>17000</v>
      </c>
      <c r="S5024" s="4">
        <v>1428.6</v>
      </c>
      <c r="T5024" s="1">
        <v>6.89</v>
      </c>
      <c r="U5024" s="1337">
        <v>13780</v>
      </c>
      <c r="V5024" s="1">
        <v>1</v>
      </c>
      <c r="W5024" s="1337">
        <v>2000</v>
      </c>
      <c r="X5024" s="1">
        <v>13</v>
      </c>
      <c r="Y5024" s="1">
        <v>135</v>
      </c>
      <c r="Z5024" s="1" t="s">
        <v>90</v>
      </c>
      <c r="AA5024" s="1">
        <v>601</v>
      </c>
      <c r="AB5024" s="1337">
        <v>3220</v>
      </c>
    </row>
    <row r="5025" spans="1:28">
      <c r="A5025" s="1336" t="s">
        <v>2662</v>
      </c>
      <c r="B5025" s="2" t="s">
        <v>2666</v>
      </c>
      <c r="C5025" s="1" t="s">
        <v>2667</v>
      </c>
      <c r="D5025" s="1" t="s">
        <v>2665</v>
      </c>
      <c r="E5025" s="1">
        <v>130004</v>
      </c>
      <c r="F5025" s="1336" t="s">
        <v>125</v>
      </c>
      <c r="G5025" s="1" t="s">
        <v>32</v>
      </c>
      <c r="H5025" s="1">
        <v>418020</v>
      </c>
      <c r="I5025" s="3">
        <v>42522</v>
      </c>
      <c r="J5025" s="3">
        <v>42521</v>
      </c>
      <c r="K5025" s="3">
        <v>42528</v>
      </c>
      <c r="L5025" s="1">
        <v>221464</v>
      </c>
      <c r="M5025" s="3">
        <v>42522</v>
      </c>
      <c r="N5025" s="1" t="s">
        <v>89</v>
      </c>
      <c r="O5025" s="1">
        <v>116628</v>
      </c>
      <c r="P5025" s="1">
        <v>5000</v>
      </c>
      <c r="Q5025" s="1">
        <v>8.3000000000000007</v>
      </c>
      <c r="R5025" s="1337">
        <v>41500</v>
      </c>
      <c r="S5025" s="4">
        <v>2571.5</v>
      </c>
      <c r="T5025" s="1">
        <v>6.89</v>
      </c>
      <c r="U5025" s="1337">
        <v>34450</v>
      </c>
      <c r="V5025" s="1">
        <v>1</v>
      </c>
      <c r="W5025" s="1337">
        <v>5000</v>
      </c>
      <c r="X5025" s="1">
        <v>13</v>
      </c>
      <c r="Y5025" s="1">
        <v>130</v>
      </c>
      <c r="AA5025" s="1">
        <v>601</v>
      </c>
      <c r="AB5025" s="1337">
        <v>7050</v>
      </c>
    </row>
    <row r="5026" spans="1:28">
      <c r="A5026" s="1336" t="s">
        <v>2662</v>
      </c>
      <c r="B5026" s="2" t="s">
        <v>2666</v>
      </c>
      <c r="C5026" s="1" t="s">
        <v>2667</v>
      </c>
      <c r="D5026" s="1" t="s">
        <v>2665</v>
      </c>
      <c r="E5026" s="1">
        <v>130007</v>
      </c>
      <c r="F5026" s="1336" t="s">
        <v>146</v>
      </c>
      <c r="G5026" s="1" t="s">
        <v>32</v>
      </c>
      <c r="H5026" s="1">
        <v>418101</v>
      </c>
      <c r="I5026" s="3">
        <v>42523</v>
      </c>
      <c r="J5026" s="3">
        <v>42517</v>
      </c>
      <c r="K5026" s="3">
        <v>42523</v>
      </c>
      <c r="L5026" s="1">
        <v>221541</v>
      </c>
      <c r="M5026" s="3">
        <v>42523</v>
      </c>
      <c r="N5026" s="1" t="s">
        <v>89</v>
      </c>
      <c r="O5026" s="1">
        <v>116527</v>
      </c>
      <c r="P5026" s="1">
        <v>2000</v>
      </c>
      <c r="Q5026" s="1">
        <v>8.3000000000000007</v>
      </c>
      <c r="R5026" s="1337">
        <v>16600</v>
      </c>
      <c r="S5026" s="4">
        <v>1028.5999999999999</v>
      </c>
      <c r="T5026" s="1">
        <v>6.89</v>
      </c>
      <c r="U5026" s="1337">
        <v>13780</v>
      </c>
      <c r="V5026" s="1">
        <v>1</v>
      </c>
      <c r="W5026" s="1337">
        <v>2000</v>
      </c>
      <c r="X5026" s="1">
        <v>13</v>
      </c>
      <c r="Y5026" s="1">
        <v>130</v>
      </c>
      <c r="AA5026" s="1">
        <v>601</v>
      </c>
      <c r="AB5026" s="1337">
        <v>2820</v>
      </c>
    </row>
    <row r="5027" spans="1:28">
      <c r="A5027" s="1336" t="s">
        <v>2662</v>
      </c>
      <c r="B5027" s="2" t="s">
        <v>2666</v>
      </c>
      <c r="C5027" s="1" t="s">
        <v>2667</v>
      </c>
      <c r="D5027" s="1" t="s">
        <v>2665</v>
      </c>
      <c r="E5027" s="1">
        <v>130018</v>
      </c>
      <c r="F5027" s="1336" t="s">
        <v>124</v>
      </c>
      <c r="G5027" s="1" t="s">
        <v>32</v>
      </c>
      <c r="H5027" s="1">
        <v>418389</v>
      </c>
      <c r="I5027" s="3">
        <v>42527</v>
      </c>
      <c r="J5027" s="3">
        <v>42521</v>
      </c>
      <c r="K5027" s="3">
        <v>42523</v>
      </c>
      <c r="N5027" s="1" t="s">
        <v>89</v>
      </c>
      <c r="O5027" s="1">
        <v>116648</v>
      </c>
      <c r="P5027" s="1">
        <v>1000</v>
      </c>
      <c r="Q5027" s="1">
        <v>8.1300000000000008</v>
      </c>
      <c r="R5027" s="1337">
        <v>8130</v>
      </c>
      <c r="S5027" s="1">
        <v>344.3</v>
      </c>
      <c r="T5027" s="1">
        <v>6.89</v>
      </c>
      <c r="U5027" s="1337">
        <v>6890</v>
      </c>
      <c r="V5027" s="1">
        <v>1</v>
      </c>
      <c r="W5027" s="1337">
        <v>1000</v>
      </c>
      <c r="X5027" s="1">
        <v>13</v>
      </c>
      <c r="Y5027" s="1">
        <v>130</v>
      </c>
      <c r="AA5027" s="1">
        <v>601</v>
      </c>
      <c r="AB5027" s="1337">
        <v>1240</v>
      </c>
    </row>
    <row r="5028" spans="1:28">
      <c r="A5028" s="1336" t="s">
        <v>2662</v>
      </c>
      <c r="B5028" s="2" t="s">
        <v>2666</v>
      </c>
      <c r="C5028" s="1" t="s">
        <v>2667</v>
      </c>
      <c r="D5028" s="1" t="s">
        <v>2665</v>
      </c>
      <c r="E5028" s="1">
        <v>130001</v>
      </c>
      <c r="F5028" s="1336" t="s">
        <v>132</v>
      </c>
      <c r="G5028" s="1" t="s">
        <v>32</v>
      </c>
      <c r="H5028" s="1">
        <v>418639</v>
      </c>
      <c r="I5028" s="3">
        <v>42528</v>
      </c>
      <c r="J5028" s="3">
        <v>42527</v>
      </c>
      <c r="K5028" s="3">
        <v>42528</v>
      </c>
      <c r="N5028" s="1" t="s">
        <v>89</v>
      </c>
      <c r="O5028" s="1">
        <v>116852</v>
      </c>
      <c r="P5028" s="1">
        <v>8000</v>
      </c>
      <c r="Q5028" s="1">
        <v>8.3000000000000007</v>
      </c>
      <c r="R5028" s="1337">
        <v>66400</v>
      </c>
      <c r="S5028" s="4">
        <v>4114.3999999999996</v>
      </c>
      <c r="T5028" s="1">
        <v>6.89</v>
      </c>
      <c r="U5028" s="1337">
        <v>55120</v>
      </c>
      <c r="V5028" s="1">
        <v>1</v>
      </c>
      <c r="W5028" s="1337">
        <v>8000</v>
      </c>
      <c r="X5028" s="1">
        <v>13</v>
      </c>
      <c r="Y5028" s="1">
        <v>130</v>
      </c>
      <c r="AA5028" s="1">
        <v>601</v>
      </c>
      <c r="AB5028" s="1337">
        <v>11280</v>
      </c>
    </row>
    <row r="5029" spans="1:28">
      <c r="A5029" s="1336" t="s">
        <v>2662</v>
      </c>
      <c r="B5029" s="2" t="s">
        <v>2666</v>
      </c>
      <c r="C5029" s="1" t="s">
        <v>2667</v>
      </c>
      <c r="D5029" s="1" t="s">
        <v>2665</v>
      </c>
      <c r="E5029" s="1">
        <v>130241</v>
      </c>
      <c r="F5029" s="1336" t="s">
        <v>368</v>
      </c>
      <c r="G5029" s="1" t="s">
        <v>32</v>
      </c>
      <c r="H5029" s="1">
        <v>419209</v>
      </c>
      <c r="I5029" s="3">
        <v>42531</v>
      </c>
      <c r="J5029" s="3">
        <v>42528</v>
      </c>
      <c r="K5029" s="3">
        <v>42531</v>
      </c>
      <c r="L5029" s="1">
        <v>222200</v>
      </c>
      <c r="M5029" s="3">
        <v>42530</v>
      </c>
      <c r="N5029" s="1" t="s">
        <v>89</v>
      </c>
      <c r="O5029" s="1">
        <v>116917</v>
      </c>
      <c r="P5029" s="1">
        <v>8000</v>
      </c>
      <c r="Q5029" s="1">
        <v>8.3000000000000007</v>
      </c>
      <c r="R5029" s="1337">
        <v>66400</v>
      </c>
      <c r="S5029" s="4">
        <v>4114.3999999999996</v>
      </c>
      <c r="T5029" s="1">
        <v>6.89</v>
      </c>
      <c r="U5029" s="1337">
        <v>55120</v>
      </c>
      <c r="V5029" s="1">
        <v>1</v>
      </c>
      <c r="W5029" s="1337">
        <v>8000</v>
      </c>
      <c r="X5029" s="1">
        <v>13</v>
      </c>
      <c r="Y5029" s="1">
        <v>135</v>
      </c>
      <c r="Z5029" s="1" t="s">
        <v>143</v>
      </c>
      <c r="AA5029" s="1">
        <v>601</v>
      </c>
      <c r="AB5029" s="1337">
        <v>11280</v>
      </c>
    </row>
    <row r="5030" spans="1:28">
      <c r="A5030" s="1336" t="s">
        <v>2662</v>
      </c>
      <c r="B5030" s="2" t="s">
        <v>2666</v>
      </c>
      <c r="C5030" s="1" t="s">
        <v>2667</v>
      </c>
      <c r="D5030" s="1" t="s">
        <v>2665</v>
      </c>
      <c r="E5030" s="1">
        <v>130314</v>
      </c>
      <c r="F5030" s="1336" t="s">
        <v>144</v>
      </c>
      <c r="G5030" s="1" t="s">
        <v>32</v>
      </c>
      <c r="H5030" s="1">
        <v>419297</v>
      </c>
      <c r="I5030" s="3">
        <v>42532</v>
      </c>
      <c r="J5030" s="3">
        <v>42529</v>
      </c>
      <c r="K5030" s="3">
        <v>42536</v>
      </c>
      <c r="N5030" s="1" t="s">
        <v>89</v>
      </c>
      <c r="O5030" s="1">
        <v>117015</v>
      </c>
      <c r="P5030" s="1">
        <v>1600</v>
      </c>
      <c r="Q5030" s="1">
        <v>8.3000000000000007</v>
      </c>
      <c r="R5030" s="1337">
        <v>13280</v>
      </c>
      <c r="S5030" s="1">
        <v>822.88</v>
      </c>
      <c r="T5030" s="1">
        <v>6.89</v>
      </c>
      <c r="U5030" s="1337">
        <v>11024</v>
      </c>
      <c r="V5030" s="1">
        <v>1</v>
      </c>
      <c r="W5030" s="1337">
        <v>1600</v>
      </c>
      <c r="X5030" s="1">
        <v>13</v>
      </c>
      <c r="Y5030" s="1">
        <v>130</v>
      </c>
      <c r="AA5030" s="1">
        <v>601</v>
      </c>
      <c r="AB5030" s="1337">
        <v>2256</v>
      </c>
    </row>
    <row r="5031" spans="1:28">
      <c r="A5031" s="1336" t="s">
        <v>2662</v>
      </c>
      <c r="B5031" s="2" t="s">
        <v>2666</v>
      </c>
      <c r="C5031" s="1" t="s">
        <v>2667</v>
      </c>
      <c r="D5031" s="1" t="s">
        <v>2665</v>
      </c>
      <c r="E5031" s="1">
        <v>130349</v>
      </c>
      <c r="F5031" s="1336" t="s">
        <v>141</v>
      </c>
      <c r="G5031" s="1" t="s">
        <v>32</v>
      </c>
      <c r="H5031" s="1">
        <v>419585</v>
      </c>
      <c r="I5031" s="3">
        <v>42535</v>
      </c>
      <c r="J5031" s="3">
        <v>42524</v>
      </c>
      <c r="K5031" s="3">
        <v>42531</v>
      </c>
      <c r="N5031" s="1" t="s">
        <v>89</v>
      </c>
      <c r="O5031" s="1">
        <v>116803</v>
      </c>
      <c r="P5031" s="1">
        <v>2000</v>
      </c>
      <c r="Q5031" s="1">
        <v>8.3000000000000007</v>
      </c>
      <c r="R5031" s="1337">
        <v>16600</v>
      </c>
      <c r="S5031" s="4">
        <v>1028.5999999999999</v>
      </c>
      <c r="T5031" s="1">
        <v>6.89</v>
      </c>
      <c r="U5031" s="1337">
        <v>13780</v>
      </c>
      <c r="V5031" s="1">
        <v>1</v>
      </c>
      <c r="W5031" s="1337">
        <v>2000</v>
      </c>
      <c r="X5031" s="1">
        <v>13</v>
      </c>
      <c r="Y5031" s="1">
        <v>141</v>
      </c>
      <c r="AA5031" s="1">
        <v>601</v>
      </c>
      <c r="AB5031" s="1337">
        <v>2820</v>
      </c>
    </row>
    <row r="5032" spans="1:28">
      <c r="A5032" s="1336" t="s">
        <v>2662</v>
      </c>
      <c r="B5032" s="2" t="s">
        <v>2666</v>
      </c>
      <c r="C5032" s="1" t="s">
        <v>2667</v>
      </c>
      <c r="D5032" s="1" t="s">
        <v>2665</v>
      </c>
      <c r="E5032" s="1">
        <v>130099</v>
      </c>
      <c r="F5032" s="1336" t="s">
        <v>150</v>
      </c>
      <c r="G5032" s="1" t="s">
        <v>32</v>
      </c>
      <c r="H5032" s="1">
        <v>419858</v>
      </c>
      <c r="I5032" s="3">
        <v>42536</v>
      </c>
      <c r="J5032" s="3">
        <v>42529</v>
      </c>
      <c r="K5032" s="3">
        <v>42536</v>
      </c>
      <c r="N5032" s="1" t="s">
        <v>89</v>
      </c>
      <c r="O5032" s="1">
        <v>117016</v>
      </c>
      <c r="P5032" s="1">
        <v>8000</v>
      </c>
      <c r="Q5032" s="1">
        <v>8.3000000000000007</v>
      </c>
      <c r="R5032" s="1337">
        <v>66400</v>
      </c>
      <c r="S5032" s="4">
        <v>4114.3999999999996</v>
      </c>
      <c r="T5032" s="1">
        <v>6.89</v>
      </c>
      <c r="U5032" s="1337">
        <v>55120</v>
      </c>
      <c r="V5032" s="1">
        <v>1</v>
      </c>
      <c r="W5032" s="1337">
        <v>8000</v>
      </c>
      <c r="X5032" s="1">
        <v>13</v>
      </c>
      <c r="Y5032" s="1">
        <v>130</v>
      </c>
      <c r="AA5032" s="1">
        <v>601</v>
      </c>
      <c r="AB5032" s="1337">
        <v>11280</v>
      </c>
    </row>
    <row r="5033" spans="1:28">
      <c r="A5033" s="1336" t="s">
        <v>2662</v>
      </c>
      <c r="B5033" s="2" t="s">
        <v>2666</v>
      </c>
      <c r="C5033" s="1" t="s">
        <v>2667</v>
      </c>
      <c r="D5033" s="1" t="s">
        <v>2665</v>
      </c>
      <c r="E5033" s="1">
        <v>130314</v>
      </c>
      <c r="F5033" s="1336" t="s">
        <v>144</v>
      </c>
      <c r="G5033" s="1" t="s">
        <v>32</v>
      </c>
      <c r="H5033" s="1">
        <v>420217</v>
      </c>
      <c r="I5033" s="3">
        <v>42541</v>
      </c>
      <c r="J5033" s="3">
        <v>42529</v>
      </c>
      <c r="K5033" s="3">
        <v>42536</v>
      </c>
      <c r="N5033" s="1" t="s">
        <v>89</v>
      </c>
      <c r="O5033" s="1">
        <v>117015</v>
      </c>
      <c r="P5033" s="1">
        <v>400</v>
      </c>
      <c r="Q5033" s="1">
        <v>8.3000000000000007</v>
      </c>
      <c r="R5033" s="1337">
        <v>3320</v>
      </c>
      <c r="S5033" s="1">
        <v>205.72</v>
      </c>
      <c r="T5033" s="1">
        <v>6.89</v>
      </c>
      <c r="U5033" s="1337">
        <v>2756</v>
      </c>
      <c r="V5033" s="1">
        <v>1</v>
      </c>
      <c r="W5033" s="1336">
        <v>400</v>
      </c>
      <c r="X5033" s="1">
        <v>13</v>
      </c>
      <c r="Y5033" s="1">
        <v>130</v>
      </c>
      <c r="AA5033" s="1">
        <v>601</v>
      </c>
      <c r="AB5033" s="1336">
        <v>564</v>
      </c>
    </row>
    <row r="5034" spans="1:28">
      <c r="A5034" s="1336" t="s">
        <v>2662</v>
      </c>
      <c r="B5034" s="2" t="s">
        <v>2666</v>
      </c>
      <c r="C5034" s="1" t="s">
        <v>2667</v>
      </c>
      <c r="D5034" s="1" t="s">
        <v>2665</v>
      </c>
      <c r="E5034" s="1">
        <v>130020</v>
      </c>
      <c r="F5034" s="1336" t="s">
        <v>191</v>
      </c>
      <c r="G5034" s="1" t="s">
        <v>32</v>
      </c>
      <c r="H5034" s="1">
        <v>420751</v>
      </c>
      <c r="I5034" s="3">
        <v>42544</v>
      </c>
      <c r="J5034" s="3">
        <v>42530</v>
      </c>
      <c r="K5034" s="3">
        <v>42536</v>
      </c>
      <c r="N5034" s="1" t="s">
        <v>89</v>
      </c>
      <c r="O5034" s="1">
        <v>117083</v>
      </c>
      <c r="P5034" s="1">
        <v>1500</v>
      </c>
      <c r="Q5034" s="1">
        <v>8.1300000000000008</v>
      </c>
      <c r="R5034" s="1337">
        <v>12195</v>
      </c>
      <c r="S5034" s="1">
        <v>516.45000000000005</v>
      </c>
      <c r="T5034" s="1">
        <v>6.89</v>
      </c>
      <c r="U5034" s="1337">
        <v>10335</v>
      </c>
      <c r="V5034" s="1">
        <v>1</v>
      </c>
      <c r="W5034" s="1337">
        <v>1500</v>
      </c>
      <c r="X5034" s="1">
        <v>13</v>
      </c>
      <c r="Y5034" s="1">
        <v>130</v>
      </c>
      <c r="AA5034" s="1">
        <v>601</v>
      </c>
      <c r="AB5034" s="1337">
        <v>1860</v>
      </c>
    </row>
    <row r="5035" spans="1:28">
      <c r="A5035" s="1336" t="s">
        <v>2662</v>
      </c>
      <c r="B5035" s="2" t="s">
        <v>2668</v>
      </c>
      <c r="C5035" s="1" t="s">
        <v>2669</v>
      </c>
      <c r="D5035" s="1" t="s">
        <v>2665</v>
      </c>
      <c r="E5035" s="1">
        <v>130001</v>
      </c>
      <c r="F5035" s="1336" t="s">
        <v>132</v>
      </c>
      <c r="G5035" s="1" t="s">
        <v>32</v>
      </c>
      <c r="H5035" s="1">
        <v>418639</v>
      </c>
      <c r="I5035" s="3">
        <v>42528</v>
      </c>
      <c r="J5035" s="3">
        <v>42527</v>
      </c>
      <c r="K5035" s="3">
        <v>42528</v>
      </c>
      <c r="N5035" s="1" t="s">
        <v>89</v>
      </c>
      <c r="O5035" s="1">
        <v>116852</v>
      </c>
      <c r="P5035" s="1">
        <v>1000</v>
      </c>
      <c r="Q5035" s="1">
        <v>8.3000000000000007</v>
      </c>
      <c r="R5035" s="1337">
        <v>8300</v>
      </c>
      <c r="S5035" s="1">
        <v>514.29999999999995</v>
      </c>
      <c r="T5035" s="1">
        <v>6.89</v>
      </c>
      <c r="U5035" s="1337">
        <v>6890</v>
      </c>
      <c r="V5035" s="1">
        <v>1</v>
      </c>
      <c r="W5035" s="1337">
        <v>1000</v>
      </c>
      <c r="X5035" s="1">
        <v>13</v>
      </c>
      <c r="Y5035" s="1">
        <v>130</v>
      </c>
      <c r="AA5035" s="1">
        <v>601</v>
      </c>
      <c r="AB5035" s="1337">
        <v>1410</v>
      </c>
    </row>
    <row r="5036" spans="1:28">
      <c r="A5036" s="1336" t="s">
        <v>2662</v>
      </c>
      <c r="B5036" s="2" t="s">
        <v>2668</v>
      </c>
      <c r="C5036" s="1" t="s">
        <v>2669</v>
      </c>
      <c r="D5036" s="1" t="s">
        <v>2665</v>
      </c>
      <c r="E5036" s="1">
        <v>130241</v>
      </c>
      <c r="F5036" s="1336" t="s">
        <v>368</v>
      </c>
      <c r="G5036" s="1" t="s">
        <v>32</v>
      </c>
      <c r="H5036" s="1">
        <v>419222</v>
      </c>
      <c r="I5036" s="3">
        <v>42531</v>
      </c>
      <c r="J5036" s="3">
        <v>42528</v>
      </c>
      <c r="K5036" s="3">
        <v>42531</v>
      </c>
      <c r="L5036" s="1">
        <v>222202</v>
      </c>
      <c r="M5036" s="3">
        <v>42530</v>
      </c>
      <c r="N5036" s="1" t="s">
        <v>89</v>
      </c>
      <c r="O5036" s="1">
        <v>116917</v>
      </c>
      <c r="P5036" s="1">
        <v>1000</v>
      </c>
      <c r="Q5036" s="1">
        <v>8.3000000000000007</v>
      </c>
      <c r="R5036" s="1337">
        <v>8300</v>
      </c>
      <c r="S5036" s="1">
        <v>514.29999999999995</v>
      </c>
      <c r="T5036" s="1">
        <v>6.89</v>
      </c>
      <c r="U5036" s="1337">
        <v>6890</v>
      </c>
      <c r="V5036" s="1">
        <v>1</v>
      </c>
      <c r="W5036" s="1337">
        <v>1000</v>
      </c>
      <c r="X5036" s="1">
        <v>13</v>
      </c>
      <c r="Y5036" s="1">
        <v>135</v>
      </c>
      <c r="Z5036" s="1" t="s">
        <v>143</v>
      </c>
      <c r="AA5036" s="1">
        <v>601</v>
      </c>
      <c r="AB5036" s="1337">
        <v>1410</v>
      </c>
    </row>
    <row r="5037" spans="1:28">
      <c r="A5037" s="1336" t="s">
        <v>2662</v>
      </c>
      <c r="B5037" s="2" t="s">
        <v>2668</v>
      </c>
      <c r="C5037" s="1" t="s">
        <v>2669</v>
      </c>
      <c r="D5037" s="1" t="s">
        <v>2665</v>
      </c>
      <c r="E5037" s="1">
        <v>130308</v>
      </c>
      <c r="F5037" s="1336" t="s">
        <v>126</v>
      </c>
      <c r="G5037" s="1" t="s">
        <v>32</v>
      </c>
      <c r="H5037" s="1">
        <v>419651</v>
      </c>
      <c r="I5037" s="3">
        <v>42536</v>
      </c>
      <c r="J5037" s="3">
        <v>42529</v>
      </c>
      <c r="K5037" s="3">
        <v>42546</v>
      </c>
      <c r="N5037" s="1" t="s">
        <v>89</v>
      </c>
      <c r="O5037" s="1">
        <v>116989</v>
      </c>
      <c r="P5037" s="1">
        <v>3000</v>
      </c>
      <c r="Q5037" s="1">
        <v>8.3000000000000007</v>
      </c>
      <c r="R5037" s="1337">
        <v>24900</v>
      </c>
      <c r="S5037" s="4">
        <v>1542.9</v>
      </c>
      <c r="T5037" s="1">
        <v>6.89</v>
      </c>
      <c r="U5037" s="1337">
        <v>20670</v>
      </c>
      <c r="V5037" s="1">
        <v>1</v>
      </c>
      <c r="W5037" s="1337">
        <v>3000</v>
      </c>
      <c r="X5037" s="1">
        <v>13</v>
      </c>
      <c r="Y5037" s="1">
        <v>141</v>
      </c>
      <c r="AA5037" s="1">
        <v>601</v>
      </c>
      <c r="AB5037" s="1337">
        <v>4230</v>
      </c>
    </row>
    <row r="5038" spans="1:28">
      <c r="A5038" s="1336" t="s">
        <v>2662</v>
      </c>
      <c r="B5038" s="2" t="s">
        <v>2670</v>
      </c>
      <c r="C5038" s="1" t="s">
        <v>2671</v>
      </c>
      <c r="D5038" s="1" t="s">
        <v>2665</v>
      </c>
      <c r="E5038" s="1">
        <v>130004</v>
      </c>
      <c r="F5038" s="1336" t="s">
        <v>125</v>
      </c>
      <c r="G5038" s="1" t="s">
        <v>32</v>
      </c>
      <c r="H5038" s="1">
        <v>418020</v>
      </c>
      <c r="I5038" s="3">
        <v>42522</v>
      </c>
      <c r="J5038" s="3">
        <v>42521</v>
      </c>
      <c r="K5038" s="3">
        <v>42528</v>
      </c>
      <c r="L5038" s="1">
        <v>221464</v>
      </c>
      <c r="M5038" s="3">
        <v>42522</v>
      </c>
      <c r="N5038" s="1" t="s">
        <v>89</v>
      </c>
      <c r="O5038" s="1">
        <v>116628</v>
      </c>
      <c r="P5038" s="1">
        <v>4000</v>
      </c>
      <c r="Q5038" s="1">
        <v>8.3000000000000007</v>
      </c>
      <c r="R5038" s="1337">
        <v>33200</v>
      </c>
      <c r="S5038" s="4">
        <v>2057.1999999999998</v>
      </c>
      <c r="T5038" s="1">
        <v>6.89</v>
      </c>
      <c r="U5038" s="1337">
        <v>27560</v>
      </c>
      <c r="V5038" s="1">
        <v>1</v>
      </c>
      <c r="W5038" s="1337">
        <v>4000</v>
      </c>
      <c r="X5038" s="1">
        <v>13</v>
      </c>
      <c r="Y5038" s="1">
        <v>130</v>
      </c>
      <c r="AA5038" s="1">
        <v>601</v>
      </c>
      <c r="AB5038" s="1337">
        <v>5640</v>
      </c>
    </row>
    <row r="5039" spans="1:28">
      <c r="A5039" s="1336" t="s">
        <v>2662</v>
      </c>
      <c r="B5039" s="2" t="s">
        <v>2670</v>
      </c>
      <c r="C5039" s="1" t="s">
        <v>2671</v>
      </c>
      <c r="D5039" s="1" t="s">
        <v>2665</v>
      </c>
      <c r="E5039" s="1">
        <v>140008</v>
      </c>
      <c r="F5039" s="1336" t="s">
        <v>123</v>
      </c>
      <c r="G5039" s="1" t="s">
        <v>32</v>
      </c>
      <c r="H5039" s="1">
        <v>418303</v>
      </c>
      <c r="I5039" s="3">
        <v>42524</v>
      </c>
      <c r="J5039" s="3">
        <v>42522</v>
      </c>
      <c r="K5039" s="3">
        <v>42527</v>
      </c>
      <c r="L5039" s="1">
        <v>221629</v>
      </c>
      <c r="M5039" s="3">
        <v>42524</v>
      </c>
      <c r="N5039" s="1" t="s">
        <v>89</v>
      </c>
      <c r="O5039" s="1">
        <v>116721</v>
      </c>
      <c r="P5039" s="1">
        <v>2000</v>
      </c>
      <c r="Q5039" s="1">
        <v>8.3000000000000007</v>
      </c>
      <c r="R5039" s="1337">
        <v>16600</v>
      </c>
      <c r="S5039" s="4">
        <v>1028.5999999999999</v>
      </c>
      <c r="T5039" s="1">
        <v>6.89</v>
      </c>
      <c r="U5039" s="1337">
        <v>13780</v>
      </c>
      <c r="V5039" s="1">
        <v>1</v>
      </c>
      <c r="W5039" s="1337">
        <v>2000</v>
      </c>
      <c r="X5039" s="1">
        <v>13</v>
      </c>
      <c r="Y5039" s="1">
        <v>141</v>
      </c>
      <c r="AA5039" s="1">
        <v>601</v>
      </c>
      <c r="AB5039" s="1337">
        <v>2820</v>
      </c>
    </row>
    <row r="5040" spans="1:28">
      <c r="A5040" s="1336" t="s">
        <v>2662</v>
      </c>
      <c r="B5040" s="2" t="s">
        <v>2670</v>
      </c>
      <c r="C5040" s="1" t="s">
        <v>2671</v>
      </c>
      <c r="D5040" s="1" t="s">
        <v>2665</v>
      </c>
      <c r="E5040" s="1">
        <v>130007</v>
      </c>
      <c r="F5040" s="1336" t="s">
        <v>146</v>
      </c>
      <c r="G5040" s="1" t="s">
        <v>32</v>
      </c>
      <c r="H5040" s="1">
        <v>418516</v>
      </c>
      <c r="I5040" s="3">
        <v>42527</v>
      </c>
      <c r="J5040" s="3">
        <v>42517</v>
      </c>
      <c r="K5040" s="3">
        <v>42523</v>
      </c>
      <c r="L5040" s="1">
        <v>221806</v>
      </c>
      <c r="M5040" s="3">
        <v>42526</v>
      </c>
      <c r="N5040" s="1" t="s">
        <v>89</v>
      </c>
      <c r="O5040" s="1">
        <v>116527</v>
      </c>
      <c r="P5040" s="1">
        <v>3000</v>
      </c>
      <c r="Q5040" s="1">
        <v>8.3000000000000007</v>
      </c>
      <c r="R5040" s="1337">
        <v>24900</v>
      </c>
      <c r="S5040" s="4">
        <v>1542.9</v>
      </c>
      <c r="T5040" s="1">
        <v>6.89</v>
      </c>
      <c r="U5040" s="1337">
        <v>20670</v>
      </c>
      <c r="V5040" s="1">
        <v>1</v>
      </c>
      <c r="W5040" s="1337">
        <v>3000</v>
      </c>
      <c r="X5040" s="1">
        <v>13</v>
      </c>
      <c r="Y5040" s="1">
        <v>130</v>
      </c>
      <c r="AA5040" s="1">
        <v>601</v>
      </c>
      <c r="AB5040" s="1337">
        <v>4230</v>
      </c>
    </row>
    <row r="5041" spans="1:28">
      <c r="A5041" s="1336" t="s">
        <v>2662</v>
      </c>
      <c r="B5041" s="2" t="s">
        <v>2670</v>
      </c>
      <c r="C5041" s="1" t="s">
        <v>2671</v>
      </c>
      <c r="D5041" s="1" t="s">
        <v>2665</v>
      </c>
      <c r="E5041" s="1">
        <v>130003</v>
      </c>
      <c r="F5041" s="1336" t="s">
        <v>145</v>
      </c>
      <c r="G5041" s="1" t="s">
        <v>32</v>
      </c>
      <c r="H5041" s="1">
        <v>418704</v>
      </c>
      <c r="I5041" s="3">
        <v>42529</v>
      </c>
      <c r="J5041" s="3">
        <v>42522</v>
      </c>
      <c r="K5041" s="3">
        <v>42528</v>
      </c>
      <c r="N5041" s="1" t="s">
        <v>89</v>
      </c>
      <c r="O5041" s="1">
        <v>116722</v>
      </c>
      <c r="P5041" s="1">
        <v>500</v>
      </c>
      <c r="Q5041" s="1">
        <v>8.3000000000000007</v>
      </c>
      <c r="R5041" s="1337">
        <v>4150</v>
      </c>
      <c r="S5041" s="1">
        <v>257.14999999999998</v>
      </c>
      <c r="T5041" s="1">
        <v>6.89</v>
      </c>
      <c r="U5041" s="1337">
        <v>3445</v>
      </c>
      <c r="V5041" s="1">
        <v>1</v>
      </c>
      <c r="W5041" s="1336">
        <v>500</v>
      </c>
      <c r="X5041" s="1">
        <v>13</v>
      </c>
      <c r="Y5041" s="1">
        <v>130</v>
      </c>
      <c r="AA5041" s="1">
        <v>601</v>
      </c>
      <c r="AB5041" s="1336">
        <v>705</v>
      </c>
    </row>
    <row r="5042" spans="1:28">
      <c r="A5042" s="1336" t="s">
        <v>2662</v>
      </c>
      <c r="B5042" s="2" t="s">
        <v>2670</v>
      </c>
      <c r="C5042" s="1" t="s">
        <v>2671</v>
      </c>
      <c r="D5042" s="1" t="s">
        <v>2665</v>
      </c>
      <c r="E5042" s="1">
        <v>130099</v>
      </c>
      <c r="F5042" s="1336" t="s">
        <v>150</v>
      </c>
      <c r="G5042" s="1" t="s">
        <v>32</v>
      </c>
      <c r="H5042" s="1">
        <v>419030</v>
      </c>
      <c r="I5042" s="3">
        <v>42530</v>
      </c>
      <c r="J5042" s="3">
        <v>42529</v>
      </c>
      <c r="K5042" s="3">
        <v>42536</v>
      </c>
      <c r="N5042" s="1" t="s">
        <v>89</v>
      </c>
      <c r="O5042" s="1">
        <v>117016</v>
      </c>
      <c r="P5042" s="1">
        <v>5000</v>
      </c>
      <c r="Q5042" s="1">
        <v>8.3000000000000007</v>
      </c>
      <c r="R5042" s="1337">
        <v>41500</v>
      </c>
      <c r="S5042" s="4">
        <v>2571.5</v>
      </c>
      <c r="T5042" s="1">
        <v>6.89</v>
      </c>
      <c r="U5042" s="1337">
        <v>34450</v>
      </c>
      <c r="V5042" s="1">
        <v>1</v>
      </c>
      <c r="W5042" s="1337">
        <v>5000</v>
      </c>
      <c r="X5042" s="1">
        <v>13</v>
      </c>
      <c r="Y5042" s="1">
        <v>130</v>
      </c>
      <c r="AA5042" s="1">
        <v>601</v>
      </c>
      <c r="AB5042" s="1337">
        <v>7050</v>
      </c>
    </row>
    <row r="5043" spans="1:28">
      <c r="A5043" s="1336" t="s">
        <v>2662</v>
      </c>
      <c r="B5043" s="2" t="s">
        <v>2670</v>
      </c>
      <c r="C5043" s="1" t="s">
        <v>2671</v>
      </c>
      <c r="D5043" s="1" t="s">
        <v>2665</v>
      </c>
      <c r="E5043" s="1">
        <v>130241</v>
      </c>
      <c r="F5043" s="1336" t="s">
        <v>368</v>
      </c>
      <c r="G5043" s="1" t="s">
        <v>32</v>
      </c>
      <c r="H5043" s="1">
        <v>419209</v>
      </c>
      <c r="I5043" s="3">
        <v>42531</v>
      </c>
      <c r="J5043" s="3">
        <v>42528</v>
      </c>
      <c r="K5043" s="3">
        <v>42531</v>
      </c>
      <c r="L5043" s="1">
        <v>222200</v>
      </c>
      <c r="M5043" s="3">
        <v>42530</v>
      </c>
      <c r="N5043" s="1" t="s">
        <v>89</v>
      </c>
      <c r="O5043" s="1">
        <v>116917</v>
      </c>
      <c r="P5043" s="1">
        <v>5000</v>
      </c>
      <c r="Q5043" s="1">
        <v>8.3000000000000007</v>
      </c>
      <c r="R5043" s="1337">
        <v>41500</v>
      </c>
      <c r="S5043" s="4">
        <v>2571.5</v>
      </c>
      <c r="T5043" s="1">
        <v>6.89</v>
      </c>
      <c r="U5043" s="1337">
        <v>34450</v>
      </c>
      <c r="V5043" s="1">
        <v>1</v>
      </c>
      <c r="W5043" s="1337">
        <v>5000</v>
      </c>
      <c r="X5043" s="1">
        <v>13</v>
      </c>
      <c r="Y5043" s="1">
        <v>135</v>
      </c>
      <c r="Z5043" s="1" t="s">
        <v>143</v>
      </c>
      <c r="AA5043" s="1">
        <v>601</v>
      </c>
      <c r="AB5043" s="1337">
        <v>7050</v>
      </c>
    </row>
    <row r="5044" spans="1:28">
      <c r="A5044" s="1336" t="s">
        <v>2662</v>
      </c>
      <c r="B5044" s="2" t="s">
        <v>2670</v>
      </c>
      <c r="C5044" s="1" t="s">
        <v>2671</v>
      </c>
      <c r="D5044" s="1" t="s">
        <v>2665</v>
      </c>
      <c r="E5044" s="1">
        <v>130349</v>
      </c>
      <c r="F5044" s="1336" t="s">
        <v>141</v>
      </c>
      <c r="G5044" s="1" t="s">
        <v>32</v>
      </c>
      <c r="H5044" s="1">
        <v>419585</v>
      </c>
      <c r="I5044" s="3">
        <v>42535</v>
      </c>
      <c r="J5044" s="3">
        <v>42524</v>
      </c>
      <c r="K5044" s="3">
        <v>42531</v>
      </c>
      <c r="N5044" s="1" t="s">
        <v>89</v>
      </c>
      <c r="O5044" s="1">
        <v>116803</v>
      </c>
      <c r="P5044" s="1">
        <v>2000</v>
      </c>
      <c r="Q5044" s="1">
        <v>8.3000000000000007</v>
      </c>
      <c r="R5044" s="1337">
        <v>16600</v>
      </c>
      <c r="S5044" s="4">
        <v>1028.5999999999999</v>
      </c>
      <c r="T5044" s="1">
        <v>6.89</v>
      </c>
      <c r="U5044" s="1337">
        <v>13780</v>
      </c>
      <c r="V5044" s="1">
        <v>1</v>
      </c>
      <c r="W5044" s="1337">
        <v>2000</v>
      </c>
      <c r="X5044" s="1">
        <v>13</v>
      </c>
      <c r="Y5044" s="1">
        <v>141</v>
      </c>
      <c r="AA5044" s="1">
        <v>601</v>
      </c>
      <c r="AB5044" s="1337">
        <v>2820</v>
      </c>
    </row>
    <row r="5045" spans="1:28">
      <c r="A5045" s="1336" t="s">
        <v>2662</v>
      </c>
      <c r="B5045" s="2" t="s">
        <v>2670</v>
      </c>
      <c r="C5045" s="1" t="s">
        <v>2671</v>
      </c>
      <c r="D5045" s="1" t="s">
        <v>2665</v>
      </c>
      <c r="E5045" s="1">
        <v>130020</v>
      </c>
      <c r="F5045" s="1336" t="s">
        <v>191</v>
      </c>
      <c r="G5045" s="1" t="s">
        <v>32</v>
      </c>
      <c r="H5045" s="1">
        <v>419632</v>
      </c>
      <c r="I5045" s="3">
        <v>42536</v>
      </c>
      <c r="J5045" s="3">
        <v>42530</v>
      </c>
      <c r="K5045" s="3">
        <v>42536</v>
      </c>
      <c r="N5045" s="1" t="s">
        <v>89</v>
      </c>
      <c r="O5045" s="1">
        <v>117083</v>
      </c>
      <c r="P5045" s="1">
        <v>1000</v>
      </c>
      <c r="Q5045" s="1">
        <v>8.1300000000000008</v>
      </c>
      <c r="R5045" s="1337">
        <v>8130</v>
      </c>
      <c r="S5045" s="1">
        <v>344.3</v>
      </c>
      <c r="T5045" s="1">
        <v>6.89</v>
      </c>
      <c r="U5045" s="1337">
        <v>6890</v>
      </c>
      <c r="V5045" s="1">
        <v>1</v>
      </c>
      <c r="W5045" s="1337">
        <v>1000</v>
      </c>
      <c r="X5045" s="1">
        <v>13</v>
      </c>
      <c r="Y5045" s="1">
        <v>130</v>
      </c>
      <c r="AA5045" s="1">
        <v>601</v>
      </c>
      <c r="AB5045" s="1337">
        <v>1240</v>
      </c>
    </row>
    <row r="5046" spans="1:28">
      <c r="A5046" s="1336" t="s">
        <v>2662</v>
      </c>
      <c r="B5046" s="2" t="s">
        <v>2670</v>
      </c>
      <c r="C5046" s="1" t="s">
        <v>2671</v>
      </c>
      <c r="D5046" s="1" t="s">
        <v>2665</v>
      </c>
      <c r="E5046" s="1">
        <v>130001</v>
      </c>
      <c r="F5046" s="1336" t="s">
        <v>132</v>
      </c>
      <c r="G5046" s="1" t="s">
        <v>32</v>
      </c>
      <c r="H5046" s="1">
        <v>419921</v>
      </c>
      <c r="I5046" s="3">
        <v>42537</v>
      </c>
      <c r="J5046" s="3">
        <v>42535</v>
      </c>
      <c r="K5046" s="3">
        <v>42542</v>
      </c>
      <c r="N5046" s="1" t="s">
        <v>89</v>
      </c>
      <c r="O5046" s="1">
        <v>117220</v>
      </c>
      <c r="P5046" s="1">
        <v>700</v>
      </c>
      <c r="Q5046" s="1">
        <v>8.3000000000000007</v>
      </c>
      <c r="R5046" s="1337">
        <v>5810</v>
      </c>
      <c r="S5046" s="1">
        <v>360.01</v>
      </c>
      <c r="T5046" s="1">
        <v>6.89</v>
      </c>
      <c r="U5046" s="1337">
        <v>4823</v>
      </c>
      <c r="V5046" s="1">
        <v>1</v>
      </c>
      <c r="W5046" s="1336">
        <v>700</v>
      </c>
      <c r="X5046" s="1">
        <v>13</v>
      </c>
      <c r="Y5046" s="1">
        <v>130</v>
      </c>
      <c r="AA5046" s="1">
        <v>601</v>
      </c>
      <c r="AB5046" s="1336">
        <v>987</v>
      </c>
    </row>
    <row r="5047" spans="1:28">
      <c r="A5047" s="1336" t="s">
        <v>2662</v>
      </c>
      <c r="B5047" s="2" t="s">
        <v>2670</v>
      </c>
      <c r="C5047" s="1" t="s">
        <v>2671</v>
      </c>
      <c r="D5047" s="1" t="s">
        <v>2665</v>
      </c>
      <c r="E5047" s="1">
        <v>130001</v>
      </c>
      <c r="F5047" s="1336" t="s">
        <v>132</v>
      </c>
      <c r="G5047" s="1" t="s">
        <v>32</v>
      </c>
      <c r="H5047" s="1">
        <v>420637</v>
      </c>
      <c r="I5047" s="3">
        <v>42543</v>
      </c>
      <c r="J5047" s="3">
        <v>42535</v>
      </c>
      <c r="K5047" s="3">
        <v>42542</v>
      </c>
      <c r="N5047" s="1" t="s">
        <v>89</v>
      </c>
      <c r="O5047" s="1">
        <v>117220</v>
      </c>
      <c r="P5047" s="1">
        <v>4300</v>
      </c>
      <c r="Q5047" s="1">
        <v>8.3000000000000007</v>
      </c>
      <c r="R5047" s="1337">
        <v>35690</v>
      </c>
      <c r="S5047" s="4">
        <v>2211.4899999999998</v>
      </c>
      <c r="T5047" s="1">
        <v>6.89</v>
      </c>
      <c r="U5047" s="1337">
        <v>29627</v>
      </c>
      <c r="V5047" s="1">
        <v>1</v>
      </c>
      <c r="W5047" s="1337">
        <v>4300</v>
      </c>
      <c r="X5047" s="1">
        <v>13</v>
      </c>
      <c r="Y5047" s="1">
        <v>130</v>
      </c>
      <c r="AA5047" s="1">
        <v>601</v>
      </c>
      <c r="AB5047" s="1337">
        <v>6063</v>
      </c>
    </row>
    <row r="5048" spans="1:28">
      <c r="A5048" s="1336" t="s">
        <v>2662</v>
      </c>
      <c r="B5048" s="2" t="s">
        <v>2670</v>
      </c>
      <c r="C5048" s="1" t="s">
        <v>2671</v>
      </c>
      <c r="D5048" s="1" t="s">
        <v>2665</v>
      </c>
      <c r="E5048" s="1">
        <v>130308</v>
      </c>
      <c r="F5048" s="1336" t="s">
        <v>126</v>
      </c>
      <c r="G5048" s="1" t="s">
        <v>32</v>
      </c>
      <c r="H5048" s="1">
        <v>421019</v>
      </c>
      <c r="I5048" s="3">
        <v>42546</v>
      </c>
      <c r="J5048" s="3">
        <v>42542</v>
      </c>
      <c r="K5048" s="3">
        <v>42543</v>
      </c>
      <c r="N5048" s="1" t="s">
        <v>89</v>
      </c>
      <c r="O5048" s="1">
        <v>117374</v>
      </c>
      <c r="P5048" s="1">
        <v>2000</v>
      </c>
      <c r="Q5048" s="1">
        <v>8.3000000000000007</v>
      </c>
      <c r="R5048" s="1337">
        <v>16600</v>
      </c>
      <c r="S5048" s="4">
        <v>1028.5999999999999</v>
      </c>
      <c r="T5048" s="1">
        <v>6.89</v>
      </c>
      <c r="U5048" s="1337">
        <v>13780</v>
      </c>
      <c r="V5048" s="1">
        <v>1</v>
      </c>
      <c r="W5048" s="1337">
        <v>2000</v>
      </c>
      <c r="X5048" s="1">
        <v>13</v>
      </c>
      <c r="Y5048" s="1">
        <v>141</v>
      </c>
      <c r="AA5048" s="1">
        <v>601</v>
      </c>
      <c r="AB5048" s="1337">
        <v>2820</v>
      </c>
    </row>
    <row r="5049" spans="1:28">
      <c r="A5049" s="1336" t="s">
        <v>2662</v>
      </c>
      <c r="B5049" s="2" t="s">
        <v>2672</v>
      </c>
      <c r="C5049" s="1" t="s">
        <v>2673</v>
      </c>
      <c r="D5049" s="1" t="s">
        <v>2665</v>
      </c>
      <c r="E5049" s="1">
        <v>130018</v>
      </c>
      <c r="F5049" s="1336" t="s">
        <v>124</v>
      </c>
      <c r="G5049" s="1" t="s">
        <v>32</v>
      </c>
      <c r="H5049" s="1">
        <v>418389</v>
      </c>
      <c r="I5049" s="3">
        <v>42527</v>
      </c>
      <c r="J5049" s="3">
        <v>42521</v>
      </c>
      <c r="K5049" s="3">
        <v>42523</v>
      </c>
      <c r="N5049" s="1" t="s">
        <v>89</v>
      </c>
      <c r="O5049" s="1">
        <v>116648</v>
      </c>
      <c r="P5049" s="1">
        <v>500</v>
      </c>
      <c r="Q5049" s="1">
        <v>8.1300000000000008</v>
      </c>
      <c r="R5049" s="1337">
        <v>4065</v>
      </c>
      <c r="S5049" s="1">
        <v>172.15</v>
      </c>
      <c r="T5049" s="1">
        <v>6.89</v>
      </c>
      <c r="U5049" s="1337">
        <v>3445</v>
      </c>
      <c r="V5049" s="1">
        <v>1</v>
      </c>
      <c r="W5049" s="1336">
        <v>500</v>
      </c>
      <c r="X5049" s="1">
        <v>13</v>
      </c>
      <c r="Y5049" s="1">
        <v>130</v>
      </c>
      <c r="AA5049" s="1">
        <v>601</v>
      </c>
      <c r="AB5049" s="1336">
        <v>620</v>
      </c>
    </row>
    <row r="5050" spans="1:28">
      <c r="A5050" s="1336" t="s">
        <v>2662</v>
      </c>
      <c r="B5050" s="2" t="s">
        <v>2672</v>
      </c>
      <c r="C5050" s="1" t="s">
        <v>2673</v>
      </c>
      <c r="D5050" s="1" t="s">
        <v>2665</v>
      </c>
      <c r="E5050" s="1">
        <v>130007</v>
      </c>
      <c r="F5050" s="1336" t="s">
        <v>146</v>
      </c>
      <c r="G5050" s="1" t="s">
        <v>32</v>
      </c>
      <c r="H5050" s="1">
        <v>418516</v>
      </c>
      <c r="I5050" s="3">
        <v>42527</v>
      </c>
      <c r="J5050" s="3">
        <v>42517</v>
      </c>
      <c r="K5050" s="3">
        <v>42523</v>
      </c>
      <c r="L5050" s="1">
        <v>221806</v>
      </c>
      <c r="M5050" s="3">
        <v>42526</v>
      </c>
      <c r="N5050" s="1" t="s">
        <v>89</v>
      </c>
      <c r="O5050" s="1">
        <v>116527</v>
      </c>
      <c r="P5050" s="1">
        <v>1000</v>
      </c>
      <c r="Q5050" s="1">
        <v>8.3000000000000007</v>
      </c>
      <c r="R5050" s="1337">
        <v>8300</v>
      </c>
      <c r="S5050" s="1">
        <v>514.29999999999995</v>
      </c>
      <c r="T5050" s="1">
        <v>6.89</v>
      </c>
      <c r="U5050" s="1337">
        <v>6890</v>
      </c>
      <c r="V5050" s="1">
        <v>1</v>
      </c>
      <c r="W5050" s="1337">
        <v>1000</v>
      </c>
      <c r="X5050" s="1">
        <v>13</v>
      </c>
      <c r="Y5050" s="1">
        <v>130</v>
      </c>
      <c r="AA5050" s="1">
        <v>601</v>
      </c>
      <c r="AB5050" s="1337">
        <v>1410</v>
      </c>
    </row>
    <row r="5051" spans="1:28">
      <c r="A5051" s="1336" t="s">
        <v>2662</v>
      </c>
      <c r="B5051" s="2" t="s">
        <v>2672</v>
      </c>
      <c r="C5051" s="1" t="s">
        <v>2673</v>
      </c>
      <c r="D5051" s="1" t="s">
        <v>2665</v>
      </c>
      <c r="E5051" s="1">
        <v>130004</v>
      </c>
      <c r="F5051" s="1336" t="s">
        <v>125</v>
      </c>
      <c r="G5051" s="1" t="s">
        <v>32</v>
      </c>
      <c r="H5051" s="1">
        <v>418803</v>
      </c>
      <c r="I5051" s="3">
        <v>42528</v>
      </c>
      <c r="J5051" s="3">
        <v>42521</v>
      </c>
      <c r="K5051" s="3">
        <v>42528</v>
      </c>
      <c r="L5051" s="1">
        <v>221902</v>
      </c>
      <c r="M5051" s="3">
        <v>42528</v>
      </c>
      <c r="N5051" s="1" t="s">
        <v>89</v>
      </c>
      <c r="O5051" s="1">
        <v>116628</v>
      </c>
      <c r="P5051" s="1">
        <v>1500</v>
      </c>
      <c r="Q5051" s="1">
        <v>8.3000000000000007</v>
      </c>
      <c r="R5051" s="1337">
        <v>12450</v>
      </c>
      <c r="S5051" s="1">
        <v>771.45</v>
      </c>
      <c r="T5051" s="1">
        <v>6.89</v>
      </c>
      <c r="U5051" s="1337">
        <v>10335</v>
      </c>
      <c r="V5051" s="1">
        <v>1</v>
      </c>
      <c r="W5051" s="1337">
        <v>1500</v>
      </c>
      <c r="X5051" s="1">
        <v>13</v>
      </c>
      <c r="Y5051" s="1">
        <v>130</v>
      </c>
      <c r="AA5051" s="1">
        <v>601</v>
      </c>
      <c r="AB5051" s="1337">
        <v>2115</v>
      </c>
    </row>
    <row r="5052" spans="1:28">
      <c r="A5052" s="1336" t="s">
        <v>2662</v>
      </c>
      <c r="B5052" s="2" t="s">
        <v>2672</v>
      </c>
      <c r="C5052" s="1" t="s">
        <v>2673</v>
      </c>
      <c r="D5052" s="1" t="s">
        <v>2665</v>
      </c>
      <c r="E5052" s="1">
        <v>130241</v>
      </c>
      <c r="F5052" s="1336" t="s">
        <v>368</v>
      </c>
      <c r="G5052" s="1" t="s">
        <v>32</v>
      </c>
      <c r="H5052" s="1">
        <v>419209</v>
      </c>
      <c r="I5052" s="3">
        <v>42531</v>
      </c>
      <c r="J5052" s="3">
        <v>42528</v>
      </c>
      <c r="K5052" s="3">
        <v>42531</v>
      </c>
      <c r="L5052" s="1">
        <v>222200</v>
      </c>
      <c r="M5052" s="3">
        <v>42530</v>
      </c>
      <c r="N5052" s="1" t="s">
        <v>89</v>
      </c>
      <c r="O5052" s="1">
        <v>116917</v>
      </c>
      <c r="P5052" s="1">
        <v>2000</v>
      </c>
      <c r="Q5052" s="1">
        <v>8.3000000000000007</v>
      </c>
      <c r="R5052" s="1337">
        <v>16600</v>
      </c>
      <c r="S5052" s="4">
        <v>1028.5999999999999</v>
      </c>
      <c r="T5052" s="1">
        <v>6.89</v>
      </c>
      <c r="U5052" s="1337">
        <v>13780</v>
      </c>
      <c r="V5052" s="1">
        <v>1</v>
      </c>
      <c r="W5052" s="1337">
        <v>2000</v>
      </c>
      <c r="X5052" s="1">
        <v>13</v>
      </c>
      <c r="Y5052" s="1">
        <v>135</v>
      </c>
      <c r="Z5052" s="1" t="s">
        <v>143</v>
      </c>
      <c r="AA5052" s="1">
        <v>601</v>
      </c>
      <c r="AB5052" s="1337">
        <v>2820</v>
      </c>
    </row>
    <row r="5053" spans="1:28">
      <c r="A5053" s="1336" t="s">
        <v>2662</v>
      </c>
      <c r="B5053" s="2" t="s">
        <v>2672</v>
      </c>
      <c r="C5053" s="1" t="s">
        <v>2673</v>
      </c>
      <c r="D5053" s="1" t="s">
        <v>2665</v>
      </c>
      <c r="E5053" s="1">
        <v>130349</v>
      </c>
      <c r="F5053" s="1336" t="s">
        <v>141</v>
      </c>
      <c r="G5053" s="1" t="s">
        <v>32</v>
      </c>
      <c r="H5053" s="1">
        <v>419585</v>
      </c>
      <c r="I5053" s="3">
        <v>42535</v>
      </c>
      <c r="J5053" s="3">
        <v>42524</v>
      </c>
      <c r="K5053" s="3">
        <v>42531</v>
      </c>
      <c r="N5053" s="1" t="s">
        <v>89</v>
      </c>
      <c r="O5053" s="1">
        <v>116803</v>
      </c>
      <c r="P5053" s="1">
        <v>2000</v>
      </c>
      <c r="Q5053" s="1">
        <v>8.3000000000000007</v>
      </c>
      <c r="R5053" s="1337">
        <v>16600</v>
      </c>
      <c r="S5053" s="4">
        <v>1028.5999999999999</v>
      </c>
      <c r="T5053" s="1">
        <v>6.89</v>
      </c>
      <c r="U5053" s="1337">
        <v>13780</v>
      </c>
      <c r="V5053" s="1">
        <v>1</v>
      </c>
      <c r="W5053" s="1337">
        <v>2000</v>
      </c>
      <c r="X5053" s="1">
        <v>13</v>
      </c>
      <c r="Y5053" s="1">
        <v>141</v>
      </c>
      <c r="AA5053" s="1">
        <v>601</v>
      </c>
      <c r="AB5053" s="1337">
        <v>2820</v>
      </c>
    </row>
    <row r="5054" spans="1:28">
      <c r="A5054" s="1336" t="s">
        <v>2662</v>
      </c>
      <c r="B5054" s="2" t="s">
        <v>2672</v>
      </c>
      <c r="C5054" s="1" t="s">
        <v>2673</v>
      </c>
      <c r="D5054" s="1" t="s">
        <v>2665</v>
      </c>
      <c r="E5054" s="1">
        <v>130308</v>
      </c>
      <c r="F5054" s="1336" t="s">
        <v>126</v>
      </c>
      <c r="G5054" s="1" t="s">
        <v>32</v>
      </c>
      <c r="H5054" s="1">
        <v>419651</v>
      </c>
      <c r="I5054" s="3">
        <v>42536</v>
      </c>
      <c r="J5054" s="3">
        <v>42529</v>
      </c>
      <c r="K5054" s="3">
        <v>42546</v>
      </c>
      <c r="N5054" s="1" t="s">
        <v>89</v>
      </c>
      <c r="O5054" s="1">
        <v>116989</v>
      </c>
      <c r="P5054" s="1">
        <v>1800</v>
      </c>
      <c r="Q5054" s="1">
        <v>8.3000000000000007</v>
      </c>
      <c r="R5054" s="1337">
        <v>14940</v>
      </c>
      <c r="S5054" s="1">
        <v>925.74</v>
      </c>
      <c r="T5054" s="1">
        <v>6.89</v>
      </c>
      <c r="U5054" s="1337">
        <v>12402</v>
      </c>
      <c r="V5054" s="1">
        <v>1</v>
      </c>
      <c r="W5054" s="1337">
        <v>1800</v>
      </c>
      <c r="X5054" s="1">
        <v>13</v>
      </c>
      <c r="Y5054" s="1">
        <v>141</v>
      </c>
      <c r="AA5054" s="1">
        <v>601</v>
      </c>
      <c r="AB5054" s="1337">
        <v>2538</v>
      </c>
    </row>
    <row r="5055" spans="1:28">
      <c r="A5055" s="1336" t="s">
        <v>2662</v>
      </c>
      <c r="B5055" s="2" t="s">
        <v>2672</v>
      </c>
      <c r="C5055" s="1" t="s">
        <v>2673</v>
      </c>
      <c r="D5055" s="1" t="s">
        <v>2665</v>
      </c>
      <c r="E5055" s="1">
        <v>130001</v>
      </c>
      <c r="F5055" s="1336" t="s">
        <v>132</v>
      </c>
      <c r="G5055" s="1" t="s">
        <v>32</v>
      </c>
      <c r="H5055" s="1">
        <v>419921</v>
      </c>
      <c r="I5055" s="3">
        <v>42537</v>
      </c>
      <c r="J5055" s="3">
        <v>42535</v>
      </c>
      <c r="K5055" s="3">
        <v>42542</v>
      </c>
      <c r="N5055" s="1" t="s">
        <v>89</v>
      </c>
      <c r="O5055" s="1">
        <v>117220</v>
      </c>
      <c r="P5055" s="1">
        <v>3000</v>
      </c>
      <c r="Q5055" s="1">
        <v>8.3000000000000007</v>
      </c>
      <c r="R5055" s="1337">
        <v>24900</v>
      </c>
      <c r="S5055" s="4">
        <v>1542.9</v>
      </c>
      <c r="T5055" s="1">
        <v>6.89</v>
      </c>
      <c r="U5055" s="1337">
        <v>20670</v>
      </c>
      <c r="V5055" s="1">
        <v>1</v>
      </c>
      <c r="W5055" s="1337">
        <v>3000</v>
      </c>
      <c r="X5055" s="1">
        <v>13</v>
      </c>
      <c r="Y5055" s="1">
        <v>130</v>
      </c>
      <c r="AA5055" s="1">
        <v>601</v>
      </c>
      <c r="AB5055" s="1337">
        <v>4230</v>
      </c>
    </row>
    <row r="5056" spans="1:28">
      <c r="A5056" s="1336" t="s">
        <v>2662</v>
      </c>
      <c r="B5056" s="2" t="s">
        <v>2672</v>
      </c>
      <c r="C5056" s="1" t="s">
        <v>2673</v>
      </c>
      <c r="D5056" s="1" t="s">
        <v>2665</v>
      </c>
      <c r="E5056" s="1">
        <v>130308</v>
      </c>
      <c r="F5056" s="1336" t="s">
        <v>126</v>
      </c>
      <c r="G5056" s="1" t="s">
        <v>32</v>
      </c>
      <c r="H5056" s="1">
        <v>419968</v>
      </c>
      <c r="I5056" s="3">
        <v>42538</v>
      </c>
      <c r="J5056" s="3">
        <v>42529</v>
      </c>
      <c r="K5056" s="3">
        <v>42546</v>
      </c>
      <c r="N5056" s="1" t="s">
        <v>89</v>
      </c>
      <c r="O5056" s="1">
        <v>116989</v>
      </c>
      <c r="P5056" s="1">
        <v>200</v>
      </c>
      <c r="Q5056" s="1">
        <v>8.3000000000000007</v>
      </c>
      <c r="R5056" s="1337">
        <v>1660</v>
      </c>
      <c r="S5056" s="1">
        <v>102.86</v>
      </c>
      <c r="T5056" s="1">
        <v>6.89</v>
      </c>
      <c r="U5056" s="1337">
        <v>1378</v>
      </c>
      <c r="V5056" s="1">
        <v>1</v>
      </c>
      <c r="W5056" s="1336">
        <v>200</v>
      </c>
      <c r="X5056" s="1">
        <v>13</v>
      </c>
      <c r="Y5056" s="1">
        <v>141</v>
      </c>
      <c r="AA5056" s="1">
        <v>601</v>
      </c>
      <c r="AB5056" s="1336">
        <v>282</v>
      </c>
    </row>
    <row r="5057" spans="1:28">
      <c r="A5057" s="1336" t="s">
        <v>2662</v>
      </c>
      <c r="B5057" s="2" t="s">
        <v>2672</v>
      </c>
      <c r="C5057" s="1" t="s">
        <v>2673</v>
      </c>
      <c r="D5057" s="1" t="s">
        <v>2665</v>
      </c>
      <c r="E5057" s="1">
        <v>130308</v>
      </c>
      <c r="F5057" s="1336" t="s">
        <v>126</v>
      </c>
      <c r="G5057" s="1" t="s">
        <v>32</v>
      </c>
      <c r="H5057" s="1">
        <v>421019</v>
      </c>
      <c r="I5057" s="3">
        <v>42546</v>
      </c>
      <c r="J5057" s="3">
        <v>42542</v>
      </c>
      <c r="K5057" s="3">
        <v>42543</v>
      </c>
      <c r="N5057" s="1" t="s">
        <v>89</v>
      </c>
      <c r="O5057" s="1">
        <v>117374</v>
      </c>
      <c r="P5057" s="1">
        <v>1000</v>
      </c>
      <c r="Q5057" s="1">
        <v>8.3000000000000007</v>
      </c>
      <c r="R5057" s="1337">
        <v>8300</v>
      </c>
      <c r="S5057" s="1">
        <v>514.29999999999995</v>
      </c>
      <c r="T5057" s="1">
        <v>6.89</v>
      </c>
      <c r="U5057" s="1337">
        <v>6890</v>
      </c>
      <c r="V5057" s="1">
        <v>1</v>
      </c>
      <c r="W5057" s="1337">
        <v>1000</v>
      </c>
      <c r="X5057" s="1">
        <v>13</v>
      </c>
      <c r="Y5057" s="1">
        <v>141</v>
      </c>
      <c r="AA5057" s="1">
        <v>601</v>
      </c>
      <c r="AB5057" s="1337">
        <v>1410</v>
      </c>
    </row>
    <row r="5058" spans="1:28">
      <c r="A5058" s="1336" t="s">
        <v>2662</v>
      </c>
      <c r="B5058" s="2" t="s">
        <v>2674</v>
      </c>
      <c r="C5058" s="1" t="s">
        <v>2675</v>
      </c>
      <c r="D5058" s="1" t="s">
        <v>2665</v>
      </c>
      <c r="E5058" s="1">
        <v>130001</v>
      </c>
      <c r="F5058" s="1336" t="s">
        <v>132</v>
      </c>
      <c r="G5058" s="1" t="s">
        <v>32</v>
      </c>
      <c r="H5058" s="1">
        <v>418639</v>
      </c>
      <c r="I5058" s="3">
        <v>42528</v>
      </c>
      <c r="J5058" s="3">
        <v>42527</v>
      </c>
      <c r="K5058" s="3">
        <v>42528</v>
      </c>
      <c r="N5058" s="1" t="s">
        <v>89</v>
      </c>
      <c r="O5058" s="1">
        <v>116852</v>
      </c>
      <c r="P5058" s="1">
        <v>1000</v>
      </c>
      <c r="Q5058" s="1">
        <v>8.3000000000000007</v>
      </c>
      <c r="R5058" s="1337">
        <v>8300</v>
      </c>
      <c r="S5058" s="1">
        <v>514.29999999999995</v>
      </c>
      <c r="T5058" s="1">
        <v>6.89</v>
      </c>
      <c r="U5058" s="1337">
        <v>6890</v>
      </c>
      <c r="V5058" s="1">
        <v>1</v>
      </c>
      <c r="W5058" s="1337">
        <v>1000</v>
      </c>
      <c r="X5058" s="1">
        <v>13</v>
      </c>
      <c r="Y5058" s="1">
        <v>130</v>
      </c>
      <c r="AA5058" s="1">
        <v>601</v>
      </c>
      <c r="AB5058" s="1337">
        <v>1410</v>
      </c>
    </row>
    <row r="5059" spans="1:28">
      <c r="A5059" s="1336" t="s">
        <v>2662</v>
      </c>
      <c r="B5059" s="2" t="s">
        <v>2674</v>
      </c>
      <c r="C5059" s="1" t="s">
        <v>2675</v>
      </c>
      <c r="D5059" s="1" t="s">
        <v>2665</v>
      </c>
      <c r="E5059" s="1">
        <v>130241</v>
      </c>
      <c r="F5059" s="1336" t="s">
        <v>368</v>
      </c>
      <c r="G5059" s="1" t="s">
        <v>32</v>
      </c>
      <c r="H5059" s="1">
        <v>419222</v>
      </c>
      <c r="I5059" s="3">
        <v>42531</v>
      </c>
      <c r="J5059" s="3">
        <v>42528</v>
      </c>
      <c r="K5059" s="3">
        <v>42531</v>
      </c>
      <c r="L5059" s="1">
        <v>222202</v>
      </c>
      <c r="M5059" s="3">
        <v>42530</v>
      </c>
      <c r="N5059" s="1" t="s">
        <v>89</v>
      </c>
      <c r="O5059" s="1">
        <v>116917</v>
      </c>
      <c r="P5059" s="1">
        <v>1000</v>
      </c>
      <c r="Q5059" s="1">
        <v>8.3000000000000007</v>
      </c>
      <c r="R5059" s="1337">
        <v>8300</v>
      </c>
      <c r="S5059" s="1">
        <v>514.29999999999995</v>
      </c>
      <c r="T5059" s="1">
        <v>6.89</v>
      </c>
      <c r="U5059" s="1337">
        <v>6890</v>
      </c>
      <c r="V5059" s="1">
        <v>1</v>
      </c>
      <c r="W5059" s="1337">
        <v>1000</v>
      </c>
      <c r="X5059" s="1">
        <v>13</v>
      </c>
      <c r="Y5059" s="1">
        <v>135</v>
      </c>
      <c r="Z5059" s="1" t="s">
        <v>143</v>
      </c>
      <c r="AA5059" s="1">
        <v>601</v>
      </c>
      <c r="AB5059" s="1337">
        <v>1410</v>
      </c>
    </row>
    <row r="5060" spans="1:28">
      <c r="A5060" s="1336" t="s">
        <v>2662</v>
      </c>
      <c r="B5060" s="2" t="s">
        <v>2674</v>
      </c>
      <c r="C5060" s="1" t="s">
        <v>2675</v>
      </c>
      <c r="D5060" s="1" t="s">
        <v>2665</v>
      </c>
      <c r="E5060" s="1">
        <v>130308</v>
      </c>
      <c r="F5060" s="1336" t="s">
        <v>126</v>
      </c>
      <c r="G5060" s="1" t="s">
        <v>32</v>
      </c>
      <c r="H5060" s="1">
        <v>419651</v>
      </c>
      <c r="I5060" s="3">
        <v>42536</v>
      </c>
      <c r="J5060" s="3">
        <v>42529</v>
      </c>
      <c r="K5060" s="3">
        <v>42546</v>
      </c>
      <c r="N5060" s="1" t="s">
        <v>89</v>
      </c>
      <c r="O5060" s="1">
        <v>116989</v>
      </c>
      <c r="P5060" s="1">
        <v>3000</v>
      </c>
      <c r="Q5060" s="1">
        <v>8.3000000000000007</v>
      </c>
      <c r="R5060" s="1337">
        <v>24900</v>
      </c>
      <c r="S5060" s="4">
        <v>1542.9</v>
      </c>
      <c r="T5060" s="1">
        <v>6.89</v>
      </c>
      <c r="U5060" s="1337">
        <v>20670</v>
      </c>
      <c r="V5060" s="1">
        <v>1</v>
      </c>
      <c r="W5060" s="1337">
        <v>3000</v>
      </c>
      <c r="X5060" s="1">
        <v>13</v>
      </c>
      <c r="Y5060" s="1">
        <v>141</v>
      </c>
      <c r="AA5060" s="1">
        <v>601</v>
      </c>
      <c r="AB5060" s="1337">
        <v>4230</v>
      </c>
    </row>
    <row r="5061" spans="1:28">
      <c r="A5061" s="1336" t="s">
        <v>2662</v>
      </c>
      <c r="B5061" s="2" t="s">
        <v>2676</v>
      </c>
      <c r="C5061" s="1" t="s">
        <v>2677</v>
      </c>
      <c r="D5061" s="1" t="s">
        <v>2665</v>
      </c>
      <c r="E5061" s="1">
        <v>150007</v>
      </c>
      <c r="F5061" s="1336" t="s">
        <v>264</v>
      </c>
      <c r="G5061" s="1" t="s">
        <v>32</v>
      </c>
      <c r="H5061" s="1">
        <v>417944</v>
      </c>
      <c r="I5061" s="3">
        <v>42522</v>
      </c>
      <c r="J5061" s="3">
        <v>42485</v>
      </c>
      <c r="K5061" s="3">
        <v>42522</v>
      </c>
      <c r="N5061" s="1" t="s">
        <v>42</v>
      </c>
      <c r="O5061" s="1">
        <v>21480</v>
      </c>
      <c r="P5061" s="1">
        <v>500</v>
      </c>
      <c r="Q5061" s="1">
        <v>8.5</v>
      </c>
      <c r="R5061" s="1337">
        <v>4250</v>
      </c>
      <c r="S5061" s="1">
        <v>357.15</v>
      </c>
      <c r="T5061" s="1">
        <v>6.89</v>
      </c>
      <c r="U5061" s="1337">
        <v>3445</v>
      </c>
      <c r="V5061" s="1">
        <v>1</v>
      </c>
      <c r="W5061" s="1336">
        <v>500</v>
      </c>
      <c r="X5061" s="1">
        <v>13</v>
      </c>
      <c r="Y5061" s="1">
        <v>150</v>
      </c>
      <c r="AA5061" s="1">
        <v>601</v>
      </c>
      <c r="AB5061" s="1336">
        <v>805</v>
      </c>
    </row>
    <row r="5062" spans="1:28">
      <c r="A5062" s="1336" t="s">
        <v>2662</v>
      </c>
      <c r="B5062" s="2" t="s">
        <v>2676</v>
      </c>
      <c r="C5062" s="1" t="s">
        <v>2677</v>
      </c>
      <c r="D5062" s="1" t="s">
        <v>2665</v>
      </c>
      <c r="E5062" s="1">
        <v>130007</v>
      </c>
      <c r="F5062" s="1336" t="s">
        <v>146</v>
      </c>
      <c r="G5062" s="1" t="s">
        <v>32</v>
      </c>
      <c r="H5062" s="1">
        <v>418516</v>
      </c>
      <c r="I5062" s="3">
        <v>42527</v>
      </c>
      <c r="J5062" s="3">
        <v>42517</v>
      </c>
      <c r="K5062" s="3">
        <v>42523</v>
      </c>
      <c r="L5062" s="1">
        <v>221806</v>
      </c>
      <c r="M5062" s="3">
        <v>42526</v>
      </c>
      <c r="N5062" s="1" t="s">
        <v>89</v>
      </c>
      <c r="O5062" s="1">
        <v>116527</v>
      </c>
      <c r="P5062" s="1">
        <v>2000</v>
      </c>
      <c r="Q5062" s="1">
        <v>8.3000000000000007</v>
      </c>
      <c r="R5062" s="1337">
        <v>16600</v>
      </c>
      <c r="S5062" s="4">
        <v>1028.5999999999999</v>
      </c>
      <c r="T5062" s="1">
        <v>6.89</v>
      </c>
      <c r="U5062" s="1337">
        <v>13780</v>
      </c>
      <c r="V5062" s="1">
        <v>1</v>
      </c>
      <c r="W5062" s="1337">
        <v>2000</v>
      </c>
      <c r="X5062" s="1">
        <v>13</v>
      </c>
      <c r="Y5062" s="1">
        <v>130</v>
      </c>
      <c r="AA5062" s="1">
        <v>601</v>
      </c>
      <c r="AB5062" s="1337">
        <v>2820</v>
      </c>
    </row>
    <row r="5063" spans="1:28">
      <c r="A5063" s="1336" t="s">
        <v>2662</v>
      </c>
      <c r="B5063" s="2" t="s">
        <v>2676</v>
      </c>
      <c r="C5063" s="1" t="s">
        <v>2677</v>
      </c>
      <c r="D5063" s="1" t="s">
        <v>2665</v>
      </c>
      <c r="E5063" s="1">
        <v>130004</v>
      </c>
      <c r="F5063" s="1336" t="s">
        <v>125</v>
      </c>
      <c r="G5063" s="1" t="s">
        <v>32</v>
      </c>
      <c r="H5063" s="1">
        <v>418803</v>
      </c>
      <c r="I5063" s="3">
        <v>42528</v>
      </c>
      <c r="J5063" s="3">
        <v>42521</v>
      </c>
      <c r="K5063" s="3">
        <v>42528</v>
      </c>
      <c r="L5063" s="1">
        <v>221902</v>
      </c>
      <c r="M5063" s="3">
        <v>42528</v>
      </c>
      <c r="N5063" s="1" t="s">
        <v>89</v>
      </c>
      <c r="O5063" s="1">
        <v>116628</v>
      </c>
      <c r="P5063" s="1">
        <v>2000</v>
      </c>
      <c r="Q5063" s="1">
        <v>8.3000000000000007</v>
      </c>
      <c r="R5063" s="1337">
        <v>16600</v>
      </c>
      <c r="S5063" s="4">
        <v>1028.5999999999999</v>
      </c>
      <c r="T5063" s="1">
        <v>6.89</v>
      </c>
      <c r="U5063" s="1337">
        <v>13780</v>
      </c>
      <c r="V5063" s="1">
        <v>1</v>
      </c>
      <c r="W5063" s="1337">
        <v>2000</v>
      </c>
      <c r="X5063" s="1">
        <v>13</v>
      </c>
      <c r="Y5063" s="1">
        <v>130</v>
      </c>
      <c r="AA5063" s="1">
        <v>601</v>
      </c>
      <c r="AB5063" s="1337">
        <v>2820</v>
      </c>
    </row>
    <row r="5064" spans="1:28">
      <c r="A5064" s="1336" t="s">
        <v>2662</v>
      </c>
      <c r="B5064" s="2" t="s">
        <v>2676</v>
      </c>
      <c r="C5064" s="1" t="s">
        <v>2677</v>
      </c>
      <c r="D5064" s="1" t="s">
        <v>2665</v>
      </c>
      <c r="E5064" s="1">
        <v>130060</v>
      </c>
      <c r="F5064" s="1336" t="s">
        <v>413</v>
      </c>
      <c r="G5064" s="1" t="s">
        <v>32</v>
      </c>
      <c r="H5064" s="1">
        <v>418903</v>
      </c>
      <c r="I5064" s="3">
        <v>42529</v>
      </c>
      <c r="J5064" s="3">
        <v>42524</v>
      </c>
      <c r="K5064" s="3">
        <v>42527</v>
      </c>
      <c r="L5064" s="1">
        <v>222071</v>
      </c>
      <c r="M5064" s="3">
        <v>42529</v>
      </c>
      <c r="N5064" s="1" t="s">
        <v>89</v>
      </c>
      <c r="O5064" s="1">
        <v>116805</v>
      </c>
      <c r="P5064" s="1">
        <v>1000</v>
      </c>
      <c r="Q5064" s="1">
        <v>8.5</v>
      </c>
      <c r="R5064" s="1337">
        <v>8500</v>
      </c>
      <c r="S5064" s="1">
        <v>714.3</v>
      </c>
      <c r="T5064" s="1">
        <v>6.89</v>
      </c>
      <c r="U5064" s="1337">
        <v>6890</v>
      </c>
      <c r="V5064" s="1">
        <v>1</v>
      </c>
      <c r="W5064" s="1337">
        <v>1000</v>
      </c>
      <c r="X5064" s="1">
        <v>13</v>
      </c>
      <c r="Y5064" s="1">
        <v>135</v>
      </c>
      <c r="Z5064" s="1" t="s">
        <v>90</v>
      </c>
      <c r="AA5064" s="1">
        <v>601</v>
      </c>
      <c r="AB5064" s="1337">
        <v>1610</v>
      </c>
    </row>
    <row r="5065" spans="1:28">
      <c r="A5065" s="1336" t="s">
        <v>2662</v>
      </c>
      <c r="B5065" s="2" t="s">
        <v>2676</v>
      </c>
      <c r="C5065" s="1" t="s">
        <v>2677</v>
      </c>
      <c r="D5065" s="1" t="s">
        <v>2665</v>
      </c>
      <c r="E5065" s="1">
        <v>130241</v>
      </c>
      <c r="F5065" s="1336" t="s">
        <v>368</v>
      </c>
      <c r="G5065" s="1" t="s">
        <v>32</v>
      </c>
      <c r="H5065" s="1">
        <v>419222</v>
      </c>
      <c r="I5065" s="3">
        <v>42531</v>
      </c>
      <c r="J5065" s="3">
        <v>42528</v>
      </c>
      <c r="K5065" s="3">
        <v>42531</v>
      </c>
      <c r="L5065" s="1">
        <v>222202</v>
      </c>
      <c r="M5065" s="3">
        <v>42530</v>
      </c>
      <c r="N5065" s="1" t="s">
        <v>89</v>
      </c>
      <c r="O5065" s="1">
        <v>116917</v>
      </c>
      <c r="P5065" s="1">
        <v>3000</v>
      </c>
      <c r="Q5065" s="1">
        <v>8.3000000000000007</v>
      </c>
      <c r="R5065" s="1337">
        <v>24900</v>
      </c>
      <c r="S5065" s="4">
        <v>1542.9</v>
      </c>
      <c r="T5065" s="1">
        <v>6.89</v>
      </c>
      <c r="U5065" s="1337">
        <v>20670</v>
      </c>
      <c r="V5065" s="1">
        <v>1</v>
      </c>
      <c r="W5065" s="1337">
        <v>3000</v>
      </c>
      <c r="X5065" s="1">
        <v>13</v>
      </c>
      <c r="Y5065" s="1">
        <v>135</v>
      </c>
      <c r="Z5065" s="1" t="s">
        <v>143</v>
      </c>
      <c r="AA5065" s="1">
        <v>601</v>
      </c>
      <c r="AB5065" s="1337">
        <v>4230</v>
      </c>
    </row>
    <row r="5066" spans="1:28">
      <c r="A5066" s="1336" t="s">
        <v>2662</v>
      </c>
      <c r="B5066" s="2" t="s">
        <v>2676</v>
      </c>
      <c r="C5066" s="1" t="s">
        <v>2677</v>
      </c>
      <c r="D5066" s="1" t="s">
        <v>2665</v>
      </c>
      <c r="E5066" s="1">
        <v>130349</v>
      </c>
      <c r="F5066" s="1336" t="s">
        <v>141</v>
      </c>
      <c r="G5066" s="1" t="s">
        <v>32</v>
      </c>
      <c r="H5066" s="1">
        <v>419585</v>
      </c>
      <c r="I5066" s="3">
        <v>42535</v>
      </c>
      <c r="J5066" s="3">
        <v>42524</v>
      </c>
      <c r="K5066" s="3">
        <v>42531</v>
      </c>
      <c r="N5066" s="1" t="s">
        <v>89</v>
      </c>
      <c r="O5066" s="1">
        <v>116803</v>
      </c>
      <c r="P5066" s="1">
        <v>2000</v>
      </c>
      <c r="Q5066" s="1">
        <v>8.3000000000000007</v>
      </c>
      <c r="R5066" s="1337">
        <v>16600</v>
      </c>
      <c r="S5066" s="4">
        <v>1028.5999999999999</v>
      </c>
      <c r="T5066" s="1">
        <v>6.89</v>
      </c>
      <c r="U5066" s="1337">
        <v>13780</v>
      </c>
      <c r="V5066" s="1">
        <v>1</v>
      </c>
      <c r="W5066" s="1337">
        <v>2000</v>
      </c>
      <c r="X5066" s="1">
        <v>13</v>
      </c>
      <c r="Y5066" s="1">
        <v>141</v>
      </c>
      <c r="AA5066" s="1">
        <v>601</v>
      </c>
      <c r="AB5066" s="1337">
        <v>2820</v>
      </c>
    </row>
    <row r="5067" spans="1:28">
      <c r="A5067" s="1336" t="s">
        <v>2662</v>
      </c>
      <c r="B5067" s="2" t="s">
        <v>2676</v>
      </c>
      <c r="C5067" s="1" t="s">
        <v>2677</v>
      </c>
      <c r="D5067" s="1" t="s">
        <v>2665</v>
      </c>
      <c r="E5067" s="1">
        <v>130020</v>
      </c>
      <c r="F5067" s="1336" t="s">
        <v>191</v>
      </c>
      <c r="G5067" s="1" t="s">
        <v>32</v>
      </c>
      <c r="H5067" s="1">
        <v>419632</v>
      </c>
      <c r="I5067" s="3">
        <v>42536</v>
      </c>
      <c r="J5067" s="3">
        <v>42530</v>
      </c>
      <c r="K5067" s="3">
        <v>42536</v>
      </c>
      <c r="N5067" s="1" t="s">
        <v>89</v>
      </c>
      <c r="O5067" s="1">
        <v>117083</v>
      </c>
      <c r="P5067" s="1">
        <v>1000</v>
      </c>
      <c r="Q5067" s="1">
        <v>8.1300000000000008</v>
      </c>
      <c r="R5067" s="1337">
        <v>8130</v>
      </c>
      <c r="S5067" s="1">
        <v>344.3</v>
      </c>
      <c r="T5067" s="1">
        <v>6.89</v>
      </c>
      <c r="U5067" s="1337">
        <v>6890</v>
      </c>
      <c r="V5067" s="1">
        <v>1</v>
      </c>
      <c r="W5067" s="1337">
        <v>1000</v>
      </c>
      <c r="X5067" s="1">
        <v>13</v>
      </c>
      <c r="Y5067" s="1">
        <v>130</v>
      </c>
      <c r="AA5067" s="1">
        <v>601</v>
      </c>
      <c r="AB5067" s="1337">
        <v>1240</v>
      </c>
    </row>
    <row r="5068" spans="1:28">
      <c r="A5068" s="1336" t="s">
        <v>2662</v>
      </c>
      <c r="B5068" s="2" t="s">
        <v>2676</v>
      </c>
      <c r="C5068" s="1" t="s">
        <v>2677</v>
      </c>
      <c r="D5068" s="1" t="s">
        <v>2665</v>
      </c>
      <c r="E5068" s="1">
        <v>130001</v>
      </c>
      <c r="F5068" s="1336" t="s">
        <v>132</v>
      </c>
      <c r="G5068" s="1" t="s">
        <v>32</v>
      </c>
      <c r="H5068" s="1">
        <v>419921</v>
      </c>
      <c r="I5068" s="3">
        <v>42537</v>
      </c>
      <c r="J5068" s="3">
        <v>42535</v>
      </c>
      <c r="K5068" s="3">
        <v>42542</v>
      </c>
      <c r="N5068" s="1" t="s">
        <v>89</v>
      </c>
      <c r="O5068" s="1">
        <v>117220</v>
      </c>
      <c r="P5068" s="1">
        <v>2000</v>
      </c>
      <c r="Q5068" s="1">
        <v>8.3000000000000007</v>
      </c>
      <c r="R5068" s="1337">
        <v>16600</v>
      </c>
      <c r="S5068" s="4">
        <v>1028.5999999999999</v>
      </c>
      <c r="T5068" s="1">
        <v>6.89</v>
      </c>
      <c r="U5068" s="1337">
        <v>13780</v>
      </c>
      <c r="V5068" s="1">
        <v>1</v>
      </c>
      <c r="W5068" s="1337">
        <v>2000</v>
      </c>
      <c r="X5068" s="1">
        <v>13</v>
      </c>
      <c r="Y5068" s="1">
        <v>130</v>
      </c>
      <c r="AA5068" s="1">
        <v>601</v>
      </c>
      <c r="AB5068" s="1337">
        <v>2820</v>
      </c>
    </row>
    <row r="5069" spans="1:28">
      <c r="A5069" s="1336" t="s">
        <v>2662</v>
      </c>
      <c r="B5069" s="2" t="s">
        <v>2676</v>
      </c>
      <c r="C5069" s="1" t="s">
        <v>2677</v>
      </c>
      <c r="D5069" s="1" t="s">
        <v>2665</v>
      </c>
      <c r="E5069" s="1">
        <v>130322</v>
      </c>
      <c r="F5069" s="1336" t="s">
        <v>142</v>
      </c>
      <c r="G5069" s="1" t="s">
        <v>32</v>
      </c>
      <c r="H5069" s="1">
        <v>420065</v>
      </c>
      <c r="I5069" s="3">
        <v>42537</v>
      </c>
      <c r="J5069" s="3">
        <v>42534</v>
      </c>
      <c r="K5069" s="3">
        <v>42537</v>
      </c>
      <c r="L5069" s="1">
        <v>222647</v>
      </c>
      <c r="M5069" s="3">
        <v>42536</v>
      </c>
      <c r="N5069" s="1" t="s">
        <v>89</v>
      </c>
      <c r="O5069" s="1">
        <v>117190</v>
      </c>
      <c r="P5069" s="1">
        <v>500</v>
      </c>
      <c r="Q5069" s="1">
        <v>8.3000000000000007</v>
      </c>
      <c r="R5069" s="1337">
        <v>4150</v>
      </c>
      <c r="S5069" s="1">
        <v>257.14999999999998</v>
      </c>
      <c r="T5069" s="1">
        <v>6.89</v>
      </c>
      <c r="U5069" s="1337">
        <v>3445</v>
      </c>
      <c r="V5069" s="1">
        <v>1</v>
      </c>
      <c r="W5069" s="1336">
        <v>500</v>
      </c>
      <c r="X5069" s="1">
        <v>13</v>
      </c>
      <c r="Y5069" s="1">
        <v>135</v>
      </c>
      <c r="Z5069" s="1" t="s">
        <v>143</v>
      </c>
      <c r="AA5069" s="1">
        <v>601</v>
      </c>
      <c r="AB5069" s="1336">
        <v>705</v>
      </c>
    </row>
    <row r="5070" spans="1:28">
      <c r="A5070" s="1336" t="s">
        <v>2662</v>
      </c>
      <c r="B5070" s="2" t="s">
        <v>2676</v>
      </c>
      <c r="C5070" s="1" t="s">
        <v>2677</v>
      </c>
      <c r="D5070" s="1" t="s">
        <v>2665</v>
      </c>
      <c r="E5070" s="1">
        <v>142059</v>
      </c>
      <c r="F5070" s="1336" t="s">
        <v>1443</v>
      </c>
      <c r="G5070" s="1" t="s">
        <v>32</v>
      </c>
      <c r="H5070" s="1">
        <v>420503</v>
      </c>
      <c r="I5070" s="3">
        <v>42526</v>
      </c>
      <c r="J5070" s="3">
        <v>42461</v>
      </c>
      <c r="K5070" s="3">
        <v>42472</v>
      </c>
      <c r="N5070" s="1" t="s">
        <v>56</v>
      </c>
      <c r="O5070" s="1">
        <v>5964</v>
      </c>
      <c r="P5070" s="1">
        <v>1200</v>
      </c>
      <c r="Q5070" s="1">
        <v>8.4963999999999995</v>
      </c>
      <c r="R5070" s="1337">
        <v>10195.68</v>
      </c>
      <c r="S5070" s="1">
        <v>852.84</v>
      </c>
      <c r="T5070" s="1">
        <v>6.89</v>
      </c>
      <c r="U5070" s="1337">
        <v>8268</v>
      </c>
      <c r="V5070" s="1">
        <v>1</v>
      </c>
      <c r="W5070" s="1337">
        <v>1200</v>
      </c>
      <c r="X5070" s="1">
        <v>13</v>
      </c>
      <c r="Y5070" s="1">
        <v>144</v>
      </c>
      <c r="AA5070" s="1">
        <v>601</v>
      </c>
      <c r="AB5070" s="1337">
        <v>1927.68</v>
      </c>
    </row>
    <row r="5071" spans="1:28">
      <c r="A5071" s="1336" t="s">
        <v>2662</v>
      </c>
      <c r="B5071" s="2" t="s">
        <v>2676</v>
      </c>
      <c r="C5071" s="1" t="s">
        <v>2677</v>
      </c>
      <c r="D5071" s="1" t="s">
        <v>2665</v>
      </c>
      <c r="E5071" s="1">
        <v>130308</v>
      </c>
      <c r="F5071" s="1336" t="s">
        <v>126</v>
      </c>
      <c r="G5071" s="1" t="s">
        <v>32</v>
      </c>
      <c r="H5071" s="1">
        <v>421019</v>
      </c>
      <c r="I5071" s="3">
        <v>42546</v>
      </c>
      <c r="J5071" s="3">
        <v>42542</v>
      </c>
      <c r="K5071" s="3">
        <v>42543</v>
      </c>
      <c r="N5071" s="1" t="s">
        <v>89</v>
      </c>
      <c r="O5071" s="1">
        <v>117374</v>
      </c>
      <c r="P5071" s="1">
        <v>2000</v>
      </c>
      <c r="Q5071" s="1">
        <v>8.3000000000000007</v>
      </c>
      <c r="R5071" s="1337">
        <v>16600</v>
      </c>
      <c r="S5071" s="4">
        <v>1028.5999999999999</v>
      </c>
      <c r="T5071" s="1">
        <v>6.89</v>
      </c>
      <c r="U5071" s="1337">
        <v>13780</v>
      </c>
      <c r="V5071" s="1">
        <v>1</v>
      </c>
      <c r="W5071" s="1337">
        <v>2000</v>
      </c>
      <c r="X5071" s="1">
        <v>13</v>
      </c>
      <c r="Y5071" s="1">
        <v>141</v>
      </c>
      <c r="AA5071" s="1">
        <v>601</v>
      </c>
      <c r="AB5071" s="1337">
        <v>2820</v>
      </c>
    </row>
    <row r="5072" spans="1:28">
      <c r="A5072" s="1336" t="s">
        <v>2662</v>
      </c>
      <c r="B5072" s="2" t="s">
        <v>2678</v>
      </c>
      <c r="C5072" s="1" t="s">
        <v>2679</v>
      </c>
      <c r="D5072" s="1" t="s">
        <v>2665</v>
      </c>
      <c r="E5072" s="1">
        <v>130004</v>
      </c>
      <c r="F5072" s="1336" t="s">
        <v>125</v>
      </c>
      <c r="G5072" s="1" t="s">
        <v>32</v>
      </c>
      <c r="H5072" s="1">
        <v>418020</v>
      </c>
      <c r="I5072" s="3">
        <v>42522</v>
      </c>
      <c r="J5072" s="3">
        <v>42521</v>
      </c>
      <c r="K5072" s="3">
        <v>42528</v>
      </c>
      <c r="L5072" s="1">
        <v>221464</v>
      </c>
      <c r="M5072" s="3">
        <v>42522</v>
      </c>
      <c r="N5072" s="1" t="s">
        <v>89</v>
      </c>
      <c r="O5072" s="1">
        <v>116628</v>
      </c>
      <c r="P5072" s="1">
        <v>2100</v>
      </c>
      <c r="Q5072" s="1">
        <v>8.3000000000000007</v>
      </c>
      <c r="R5072" s="1337">
        <v>17430</v>
      </c>
      <c r="S5072" s="4">
        <v>1080.03</v>
      </c>
      <c r="T5072" s="1">
        <v>6.89</v>
      </c>
      <c r="U5072" s="1337">
        <v>14469</v>
      </c>
      <c r="V5072" s="1">
        <v>1</v>
      </c>
      <c r="W5072" s="1337">
        <v>2100</v>
      </c>
      <c r="X5072" s="1">
        <v>13</v>
      </c>
      <c r="Y5072" s="1">
        <v>130</v>
      </c>
      <c r="AA5072" s="1">
        <v>601</v>
      </c>
      <c r="AB5072" s="1337">
        <v>2961</v>
      </c>
    </row>
    <row r="5073" spans="1:28">
      <c r="A5073" s="1336" t="s">
        <v>2662</v>
      </c>
      <c r="B5073" s="2" t="s">
        <v>2678</v>
      </c>
      <c r="C5073" s="1" t="s">
        <v>2679</v>
      </c>
      <c r="D5073" s="1" t="s">
        <v>2665</v>
      </c>
      <c r="E5073" s="1">
        <v>130007</v>
      </c>
      <c r="F5073" s="1336" t="s">
        <v>146</v>
      </c>
      <c r="G5073" s="1" t="s">
        <v>32</v>
      </c>
      <c r="H5073" s="1">
        <v>418516</v>
      </c>
      <c r="I5073" s="3">
        <v>42527</v>
      </c>
      <c r="J5073" s="3">
        <v>42517</v>
      </c>
      <c r="K5073" s="3">
        <v>42523</v>
      </c>
      <c r="L5073" s="1">
        <v>221806</v>
      </c>
      <c r="M5073" s="3">
        <v>42526</v>
      </c>
      <c r="N5073" s="1" t="s">
        <v>89</v>
      </c>
      <c r="O5073" s="1">
        <v>116527</v>
      </c>
      <c r="P5073" s="1">
        <v>1000</v>
      </c>
      <c r="Q5073" s="1">
        <v>8.3000000000000007</v>
      </c>
      <c r="R5073" s="1337">
        <v>8300</v>
      </c>
      <c r="S5073" s="1">
        <v>514.29999999999995</v>
      </c>
      <c r="T5073" s="1">
        <v>6.89</v>
      </c>
      <c r="U5073" s="1337">
        <v>6890</v>
      </c>
      <c r="V5073" s="1">
        <v>1</v>
      </c>
      <c r="W5073" s="1337">
        <v>1000</v>
      </c>
      <c r="X5073" s="1">
        <v>13</v>
      </c>
      <c r="Y5073" s="1">
        <v>130</v>
      </c>
      <c r="AA5073" s="1">
        <v>601</v>
      </c>
      <c r="AB5073" s="1337">
        <v>1410</v>
      </c>
    </row>
    <row r="5074" spans="1:28">
      <c r="A5074" s="1336" t="s">
        <v>2662</v>
      </c>
      <c r="B5074" s="2" t="s">
        <v>2678</v>
      </c>
      <c r="C5074" s="1" t="s">
        <v>2679</v>
      </c>
      <c r="D5074" s="1" t="s">
        <v>2665</v>
      </c>
      <c r="E5074" s="1">
        <v>130001</v>
      </c>
      <c r="F5074" s="1336" t="s">
        <v>132</v>
      </c>
      <c r="G5074" s="1" t="s">
        <v>32</v>
      </c>
      <c r="H5074" s="1">
        <v>419917</v>
      </c>
      <c r="I5074" s="3">
        <v>42537</v>
      </c>
      <c r="J5074" s="3">
        <v>42527</v>
      </c>
      <c r="K5074" s="3">
        <v>42534</v>
      </c>
      <c r="N5074" s="1" t="s">
        <v>89</v>
      </c>
      <c r="O5074" s="1">
        <v>116852</v>
      </c>
      <c r="P5074" s="1">
        <v>2000</v>
      </c>
      <c r="Q5074" s="1">
        <v>8.3000000000000007</v>
      </c>
      <c r="R5074" s="1337">
        <v>16600</v>
      </c>
      <c r="S5074" s="4">
        <v>1028.5999999999999</v>
      </c>
      <c r="T5074" s="1">
        <v>6.89</v>
      </c>
      <c r="U5074" s="1337">
        <v>13780</v>
      </c>
      <c r="V5074" s="1">
        <v>1</v>
      </c>
      <c r="W5074" s="1337">
        <v>2000</v>
      </c>
      <c r="X5074" s="1">
        <v>13</v>
      </c>
      <c r="Y5074" s="1">
        <v>130</v>
      </c>
      <c r="AA5074" s="1">
        <v>601</v>
      </c>
      <c r="AB5074" s="1337">
        <v>2820</v>
      </c>
    </row>
    <row r="5075" spans="1:28">
      <c r="A5075" s="1336" t="s">
        <v>2662</v>
      </c>
      <c r="B5075" s="2" t="s">
        <v>2678</v>
      </c>
      <c r="C5075" s="1" t="s">
        <v>2679</v>
      </c>
      <c r="D5075" s="1" t="s">
        <v>2665</v>
      </c>
      <c r="E5075" s="1">
        <v>130308</v>
      </c>
      <c r="F5075" s="1336" t="s">
        <v>126</v>
      </c>
      <c r="G5075" s="1" t="s">
        <v>32</v>
      </c>
      <c r="H5075" s="1">
        <v>419968</v>
      </c>
      <c r="I5075" s="3">
        <v>42538</v>
      </c>
      <c r="J5075" s="3">
        <v>42529</v>
      </c>
      <c r="K5075" s="3">
        <v>42546</v>
      </c>
      <c r="N5075" s="1" t="s">
        <v>89</v>
      </c>
      <c r="O5075" s="1">
        <v>116989</v>
      </c>
      <c r="P5075" s="1">
        <v>2000</v>
      </c>
      <c r="Q5075" s="1">
        <v>8.3000000000000007</v>
      </c>
      <c r="R5075" s="1337">
        <v>16600</v>
      </c>
      <c r="S5075" s="4">
        <v>1028.5999999999999</v>
      </c>
      <c r="T5075" s="1">
        <v>6.89</v>
      </c>
      <c r="U5075" s="1337">
        <v>13780</v>
      </c>
      <c r="V5075" s="1">
        <v>1</v>
      </c>
      <c r="W5075" s="1337">
        <v>2000</v>
      </c>
      <c r="X5075" s="1">
        <v>13</v>
      </c>
      <c r="Y5075" s="1">
        <v>141</v>
      </c>
      <c r="AA5075" s="1">
        <v>601</v>
      </c>
      <c r="AB5075" s="1337">
        <v>2820</v>
      </c>
    </row>
    <row r="5076" spans="1:28">
      <c r="A5076" s="1336" t="s">
        <v>2662</v>
      </c>
      <c r="B5076" s="2" t="s">
        <v>2678</v>
      </c>
      <c r="C5076" s="1" t="s">
        <v>2679</v>
      </c>
      <c r="D5076" s="1" t="s">
        <v>2665</v>
      </c>
      <c r="E5076" s="1">
        <v>130241</v>
      </c>
      <c r="F5076" s="1336" t="s">
        <v>368</v>
      </c>
      <c r="G5076" s="1" t="s">
        <v>32</v>
      </c>
      <c r="H5076" s="1">
        <v>420142</v>
      </c>
      <c r="I5076" s="3">
        <v>42538</v>
      </c>
      <c r="J5076" s="3">
        <v>42528</v>
      </c>
      <c r="K5076" s="3">
        <v>42535</v>
      </c>
      <c r="L5076" s="1">
        <v>222748</v>
      </c>
      <c r="M5076" s="3">
        <v>42537</v>
      </c>
      <c r="N5076" s="1" t="s">
        <v>89</v>
      </c>
      <c r="O5076" s="1">
        <v>116917</v>
      </c>
      <c r="P5076" s="1">
        <v>1000</v>
      </c>
      <c r="Q5076" s="1">
        <v>8.3000000000000007</v>
      </c>
      <c r="R5076" s="1337">
        <v>8300</v>
      </c>
      <c r="S5076" s="1">
        <v>514.29999999999995</v>
      </c>
      <c r="T5076" s="1">
        <v>6.89</v>
      </c>
      <c r="U5076" s="1337">
        <v>6890</v>
      </c>
      <c r="V5076" s="1">
        <v>1</v>
      </c>
      <c r="W5076" s="1337">
        <v>1000</v>
      </c>
      <c r="X5076" s="1">
        <v>13</v>
      </c>
      <c r="Y5076" s="1">
        <v>135</v>
      </c>
      <c r="Z5076" s="1" t="s">
        <v>143</v>
      </c>
      <c r="AA5076" s="1">
        <v>601</v>
      </c>
      <c r="AB5076" s="1337">
        <v>1410</v>
      </c>
    </row>
    <row r="5077" spans="1:28">
      <c r="A5077" s="1336" t="s">
        <v>2662</v>
      </c>
      <c r="B5077" s="2" t="s">
        <v>2678</v>
      </c>
      <c r="C5077" s="1" t="s">
        <v>2679</v>
      </c>
      <c r="D5077" s="1" t="s">
        <v>2665</v>
      </c>
      <c r="E5077" s="1">
        <v>130004</v>
      </c>
      <c r="F5077" s="1336" t="s">
        <v>125</v>
      </c>
      <c r="G5077" s="1" t="s">
        <v>32</v>
      </c>
      <c r="H5077" s="1">
        <v>420251</v>
      </c>
      <c r="I5077" s="3">
        <v>42541</v>
      </c>
      <c r="J5077" s="3">
        <v>42521</v>
      </c>
      <c r="K5077" s="3">
        <v>42528</v>
      </c>
      <c r="L5077" s="1">
        <v>222833</v>
      </c>
      <c r="M5077" s="3">
        <v>42541</v>
      </c>
      <c r="N5077" s="1" t="s">
        <v>89</v>
      </c>
      <c r="O5077" s="1">
        <v>116628</v>
      </c>
      <c r="P5077" s="1">
        <v>900</v>
      </c>
      <c r="Q5077" s="1">
        <v>8.3000000000000007</v>
      </c>
      <c r="R5077" s="1337">
        <v>7470</v>
      </c>
      <c r="S5077" s="1">
        <v>462.87</v>
      </c>
      <c r="T5077" s="1">
        <v>6.89</v>
      </c>
      <c r="U5077" s="1337">
        <v>6201</v>
      </c>
      <c r="V5077" s="1">
        <v>1</v>
      </c>
      <c r="W5077" s="1336">
        <v>900</v>
      </c>
      <c r="X5077" s="1">
        <v>13</v>
      </c>
      <c r="Y5077" s="1">
        <v>130</v>
      </c>
      <c r="AA5077" s="1">
        <v>601</v>
      </c>
      <c r="AB5077" s="1337">
        <v>1269</v>
      </c>
    </row>
    <row r="5078" spans="1:28">
      <c r="A5078" s="1336" t="s">
        <v>2662</v>
      </c>
      <c r="B5078" s="2" t="s">
        <v>2678</v>
      </c>
      <c r="C5078" s="1" t="s">
        <v>2679</v>
      </c>
      <c r="D5078" s="1" t="s">
        <v>2665</v>
      </c>
      <c r="E5078" s="1">
        <v>130349</v>
      </c>
      <c r="F5078" s="1336" t="s">
        <v>141</v>
      </c>
      <c r="G5078" s="1" t="s">
        <v>32</v>
      </c>
      <c r="H5078" s="1">
        <v>420406</v>
      </c>
      <c r="I5078" s="3">
        <v>42542</v>
      </c>
      <c r="J5078" s="3">
        <v>42524</v>
      </c>
      <c r="K5078" s="3">
        <v>42541</v>
      </c>
      <c r="N5078" s="1" t="s">
        <v>89</v>
      </c>
      <c r="O5078" s="1">
        <v>116803</v>
      </c>
      <c r="P5078" s="1">
        <v>2000</v>
      </c>
      <c r="Q5078" s="1">
        <v>8.3000000000000007</v>
      </c>
      <c r="R5078" s="1337">
        <v>16600</v>
      </c>
      <c r="S5078" s="4">
        <v>1028.5999999999999</v>
      </c>
      <c r="T5078" s="1">
        <v>6.89</v>
      </c>
      <c r="U5078" s="1337">
        <v>13780</v>
      </c>
      <c r="V5078" s="1">
        <v>1</v>
      </c>
      <c r="W5078" s="1337">
        <v>2000</v>
      </c>
      <c r="X5078" s="1">
        <v>13</v>
      </c>
      <c r="Y5078" s="1">
        <v>141</v>
      </c>
      <c r="AA5078" s="1">
        <v>601</v>
      </c>
      <c r="AB5078" s="1337">
        <v>2820</v>
      </c>
    </row>
    <row r="5079" spans="1:28">
      <c r="A5079" s="1336" t="s">
        <v>2662</v>
      </c>
      <c r="B5079" s="2" t="s">
        <v>2678</v>
      </c>
      <c r="C5079" s="1" t="s">
        <v>2679</v>
      </c>
      <c r="D5079" s="1" t="s">
        <v>2665</v>
      </c>
      <c r="E5079" s="1">
        <v>130001</v>
      </c>
      <c r="F5079" s="1336" t="s">
        <v>132</v>
      </c>
      <c r="G5079" s="1" t="s">
        <v>32</v>
      </c>
      <c r="H5079" s="1">
        <v>420634</v>
      </c>
      <c r="I5079" s="3">
        <v>42543</v>
      </c>
      <c r="J5079" s="3">
        <v>42538</v>
      </c>
      <c r="K5079" s="3">
        <v>42538</v>
      </c>
      <c r="N5079" s="1" t="s">
        <v>89</v>
      </c>
      <c r="O5079" s="1">
        <v>117299</v>
      </c>
      <c r="P5079" s="1">
        <v>1600</v>
      </c>
      <c r="Q5079" s="1">
        <v>8.3000000000000007</v>
      </c>
      <c r="R5079" s="1337">
        <v>13280</v>
      </c>
      <c r="S5079" s="1">
        <v>822.88</v>
      </c>
      <c r="T5079" s="1">
        <v>6.89</v>
      </c>
      <c r="U5079" s="1337">
        <v>11024</v>
      </c>
      <c r="V5079" s="1">
        <v>1</v>
      </c>
      <c r="W5079" s="1337">
        <v>1600</v>
      </c>
      <c r="X5079" s="1">
        <v>13</v>
      </c>
      <c r="Y5079" s="1">
        <v>130</v>
      </c>
      <c r="AA5079" s="1">
        <v>601</v>
      </c>
      <c r="AB5079" s="1337">
        <v>2256</v>
      </c>
    </row>
    <row r="5080" spans="1:28">
      <c r="A5080" s="1336" t="s">
        <v>2662</v>
      </c>
      <c r="B5080" s="2" t="s">
        <v>2678</v>
      </c>
      <c r="C5080" s="1" t="s">
        <v>2679</v>
      </c>
      <c r="D5080" s="1" t="s">
        <v>2665</v>
      </c>
      <c r="E5080" s="1">
        <v>130018</v>
      </c>
      <c r="F5080" s="1336" t="s">
        <v>124</v>
      </c>
      <c r="G5080" s="1" t="s">
        <v>32</v>
      </c>
      <c r="H5080" s="1">
        <v>420739</v>
      </c>
      <c r="I5080" s="3">
        <v>42544</v>
      </c>
      <c r="J5080" s="3">
        <v>42521</v>
      </c>
      <c r="K5080" s="3">
        <v>42531</v>
      </c>
      <c r="N5080" s="1" t="s">
        <v>89</v>
      </c>
      <c r="O5080" s="1">
        <v>116648</v>
      </c>
      <c r="P5080" s="1">
        <v>500</v>
      </c>
      <c r="Q5080" s="1">
        <v>8.1300000000000008</v>
      </c>
      <c r="R5080" s="1337">
        <v>4065</v>
      </c>
      <c r="S5080" s="1">
        <v>172.15</v>
      </c>
      <c r="T5080" s="1">
        <v>6.89</v>
      </c>
      <c r="U5080" s="1337">
        <v>3445</v>
      </c>
      <c r="V5080" s="1">
        <v>1</v>
      </c>
      <c r="W5080" s="1336">
        <v>500</v>
      </c>
      <c r="X5080" s="1">
        <v>13</v>
      </c>
      <c r="Y5080" s="1">
        <v>130</v>
      </c>
      <c r="AA5080" s="1">
        <v>601</v>
      </c>
      <c r="AB5080" s="1336">
        <v>620</v>
      </c>
    </row>
    <row r="5081" spans="1:28">
      <c r="A5081" s="1336" t="s">
        <v>2680</v>
      </c>
      <c r="B5081" s="2" t="s">
        <v>2681</v>
      </c>
      <c r="C5081" s="1" t="s">
        <v>2682</v>
      </c>
      <c r="E5081" s="1">
        <v>120049</v>
      </c>
      <c r="F5081" s="1336" t="s">
        <v>31</v>
      </c>
      <c r="G5081" s="1" t="s">
        <v>32</v>
      </c>
      <c r="H5081" s="1">
        <v>421459</v>
      </c>
      <c r="I5081" s="3">
        <v>42551</v>
      </c>
      <c r="J5081" s="3">
        <v>42551</v>
      </c>
      <c r="K5081" s="3">
        <v>42551</v>
      </c>
      <c r="N5081" s="1" t="s">
        <v>33</v>
      </c>
      <c r="O5081" s="1">
        <v>1214</v>
      </c>
      <c r="P5081" s="1">
        <v>48259</v>
      </c>
      <c r="Q5081" s="1">
        <v>16.5</v>
      </c>
      <c r="R5081" s="1337">
        <v>796273.5</v>
      </c>
      <c r="S5081" s="4">
        <v>24129.5</v>
      </c>
      <c r="T5081" s="1">
        <v>16</v>
      </c>
      <c r="U5081" s="1337">
        <v>772144</v>
      </c>
      <c r="V5081" s="1">
        <v>1</v>
      </c>
      <c r="W5081" s="1337">
        <v>48259</v>
      </c>
      <c r="Y5081" s="1">
        <v>165</v>
      </c>
      <c r="AA5081" s="1">
        <v>401</v>
      </c>
      <c r="AB5081" s="1337">
        <v>24129.5</v>
      </c>
    </row>
    <row r="5082" spans="1:28">
      <c r="A5082" s="1336" t="s">
        <v>2680</v>
      </c>
      <c r="B5082" s="2" t="s">
        <v>2683</v>
      </c>
      <c r="C5082" s="1" t="s">
        <v>2684</v>
      </c>
      <c r="E5082" s="1">
        <v>140574</v>
      </c>
      <c r="F5082" s="1336" t="s">
        <v>1129</v>
      </c>
      <c r="G5082" s="1" t="s">
        <v>32</v>
      </c>
      <c r="H5082" s="1">
        <v>418734</v>
      </c>
      <c r="I5082" s="3">
        <v>42528</v>
      </c>
      <c r="J5082" s="3">
        <v>42479</v>
      </c>
      <c r="K5082" s="3">
        <v>42518</v>
      </c>
      <c r="L5082" s="1">
        <v>221871</v>
      </c>
      <c r="M5082" s="3">
        <v>42527</v>
      </c>
      <c r="N5082" s="1" t="s">
        <v>42</v>
      </c>
      <c r="O5082" s="1">
        <v>21467</v>
      </c>
      <c r="P5082" s="1">
        <v>1</v>
      </c>
      <c r="Q5082" s="4">
        <v>-431501.16</v>
      </c>
      <c r="R5082" s="1337">
        <v>-431501.16</v>
      </c>
      <c r="S5082" s="4">
        <v>-431501.16</v>
      </c>
      <c r="T5082" s="1">
        <v>0</v>
      </c>
      <c r="Y5082" s="1">
        <v>140</v>
      </c>
      <c r="AA5082" s="1">
        <v>401</v>
      </c>
      <c r="AB5082" s="1337">
        <v>-431501.16</v>
      </c>
    </row>
    <row r="5083" spans="1:28">
      <c r="A5083" s="1336" t="s">
        <v>2680</v>
      </c>
      <c r="B5083" s="2" t="s">
        <v>2683</v>
      </c>
      <c r="C5083" s="1" t="s">
        <v>2684</v>
      </c>
      <c r="E5083" s="1">
        <v>140574</v>
      </c>
      <c r="F5083" s="1336" t="s">
        <v>1129</v>
      </c>
      <c r="G5083" s="1" t="s">
        <v>32</v>
      </c>
      <c r="H5083" s="1">
        <v>418735</v>
      </c>
      <c r="I5083" s="3">
        <v>42528</v>
      </c>
      <c r="J5083" s="3">
        <v>42479</v>
      </c>
      <c r="K5083" s="3">
        <v>42518</v>
      </c>
      <c r="L5083" s="1">
        <v>221870</v>
      </c>
      <c r="M5083" s="3">
        <v>42527</v>
      </c>
      <c r="N5083" s="1" t="s">
        <v>42</v>
      </c>
      <c r="O5083" s="1">
        <v>21470</v>
      </c>
      <c r="P5083" s="1">
        <v>1</v>
      </c>
      <c r="Q5083" s="4">
        <v>-52141.56</v>
      </c>
      <c r="R5083" s="1337">
        <v>-52141.56</v>
      </c>
      <c r="S5083" s="4">
        <v>-52141.56</v>
      </c>
      <c r="T5083" s="1">
        <v>0</v>
      </c>
      <c r="Y5083" s="1">
        <v>140</v>
      </c>
      <c r="AA5083" s="1">
        <v>401</v>
      </c>
      <c r="AB5083" s="1337">
        <v>-52141.56</v>
      </c>
    </row>
    <row r="5084" spans="1:28">
      <c r="A5084" s="1336" t="s">
        <v>2680</v>
      </c>
      <c r="B5084" s="2" t="s">
        <v>2683</v>
      </c>
      <c r="C5084" s="1" t="s">
        <v>2684</v>
      </c>
      <c r="E5084" s="1">
        <v>140574</v>
      </c>
      <c r="F5084" s="1336" t="s">
        <v>1129</v>
      </c>
      <c r="G5084" s="1" t="s">
        <v>32</v>
      </c>
      <c r="H5084" s="1">
        <v>418736</v>
      </c>
      <c r="I5084" s="3">
        <v>42528</v>
      </c>
      <c r="J5084" s="3">
        <v>42479</v>
      </c>
      <c r="K5084" s="3">
        <v>42518</v>
      </c>
      <c r="L5084" s="1">
        <v>221869</v>
      </c>
      <c r="M5084" s="3">
        <v>42527</v>
      </c>
      <c r="N5084" s="1" t="s">
        <v>42</v>
      </c>
      <c r="O5084" s="1">
        <v>21471</v>
      </c>
      <c r="P5084" s="1">
        <v>1</v>
      </c>
      <c r="Q5084" s="4">
        <v>-31166.400000000001</v>
      </c>
      <c r="R5084" s="1337">
        <v>-31166.400000000001</v>
      </c>
      <c r="S5084" s="4">
        <v>-31166.400000000001</v>
      </c>
      <c r="T5084" s="1">
        <v>0</v>
      </c>
      <c r="Y5084" s="1">
        <v>140</v>
      </c>
      <c r="AA5084" s="1">
        <v>401</v>
      </c>
      <c r="AB5084" s="1337">
        <v>-31166.400000000001</v>
      </c>
    </row>
    <row r="5085" spans="1:28">
      <c r="A5085" s="1336" t="s">
        <v>2680</v>
      </c>
      <c r="B5085" s="2" t="s">
        <v>2683</v>
      </c>
      <c r="C5085" s="1" t="s">
        <v>2684</v>
      </c>
      <c r="E5085" s="1">
        <v>142060</v>
      </c>
      <c r="F5085" s="1336" t="s">
        <v>147</v>
      </c>
      <c r="G5085" s="1" t="s">
        <v>32</v>
      </c>
      <c r="H5085" s="1">
        <v>421434</v>
      </c>
      <c r="I5085" s="3">
        <v>42545</v>
      </c>
      <c r="J5085" s="3">
        <v>42500</v>
      </c>
      <c r="K5085" s="3">
        <v>42531</v>
      </c>
      <c r="N5085" s="1" t="s">
        <v>56</v>
      </c>
      <c r="O5085" s="1">
        <v>6038</v>
      </c>
      <c r="P5085" s="1">
        <v>1</v>
      </c>
      <c r="Q5085" s="4">
        <v>-1389885.8592000001</v>
      </c>
      <c r="R5085" s="1337">
        <v>-1389885.86</v>
      </c>
      <c r="S5085" s="4">
        <v>-1389885.86</v>
      </c>
      <c r="T5085" s="1">
        <v>0</v>
      </c>
      <c r="Y5085" s="1">
        <v>143</v>
      </c>
      <c r="AA5085" s="1">
        <v>401</v>
      </c>
      <c r="AB5085" s="1337">
        <v>-1389885.86</v>
      </c>
    </row>
    <row r="5086" spans="1:28">
      <c r="A5086" s="1336" t="s">
        <v>2680</v>
      </c>
      <c r="B5086" s="2" t="s">
        <v>2683</v>
      </c>
      <c r="C5086" s="1" t="s">
        <v>2684</v>
      </c>
      <c r="E5086" s="1">
        <v>142060</v>
      </c>
      <c r="F5086" s="1336" t="s">
        <v>147</v>
      </c>
      <c r="G5086" s="1" t="s">
        <v>32</v>
      </c>
      <c r="H5086" s="1">
        <v>421442</v>
      </c>
      <c r="I5086" s="3">
        <v>42545</v>
      </c>
      <c r="J5086" s="3">
        <v>42522</v>
      </c>
      <c r="K5086" s="3">
        <v>42536</v>
      </c>
      <c r="N5086" s="1" t="s">
        <v>56</v>
      </c>
      <c r="O5086" s="1">
        <v>6078</v>
      </c>
      <c r="P5086" s="1">
        <v>1</v>
      </c>
      <c r="Q5086" s="4">
        <v>-369169.82400000002</v>
      </c>
      <c r="R5086" s="1337">
        <v>-369169.82</v>
      </c>
      <c r="S5086" s="4">
        <v>-369169.82</v>
      </c>
      <c r="T5086" s="1">
        <v>0</v>
      </c>
      <c r="Y5086" s="1">
        <v>143</v>
      </c>
      <c r="AA5086" s="1">
        <v>401</v>
      </c>
      <c r="AB5086" s="1337">
        <v>-369169.82</v>
      </c>
    </row>
  </sheetData>
  <autoFilter ref="A1:AB5086"/>
  <pageMargins left="0.23622047244094491" right="0.23622047244094491" top="0.74803149606299213" bottom="0.74803149606299213" header="0.31496062992125984" footer="0.31496062992125984"/>
  <pageSetup paperSize="8" pageOrder="overThenDown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67"/>
  <sheetViews>
    <sheetView workbookViewId="0">
      <selection activeCell="E10" sqref="E10"/>
    </sheetView>
  </sheetViews>
  <sheetFormatPr defaultRowHeight="13.5"/>
  <cols>
    <col min="1" max="1" width="1.42578125" style="10" customWidth="1"/>
    <col min="2" max="2" width="13.85546875" style="10" customWidth="1"/>
    <col min="3" max="3" width="17.140625" style="10" customWidth="1"/>
    <col min="4" max="4" width="15.140625" style="10" customWidth="1"/>
    <col min="5" max="5" width="17" style="10" customWidth="1"/>
    <col min="6" max="6" width="17.5703125" style="10" customWidth="1"/>
    <col min="7" max="7" width="15.28515625" style="10" customWidth="1"/>
    <col min="8" max="8" width="13.5703125" style="10" customWidth="1"/>
    <col min="9" max="9" width="15.85546875" style="10" customWidth="1"/>
    <col min="10" max="10" width="14.85546875" style="10" customWidth="1"/>
    <col min="11" max="11" width="16.28515625" style="10" customWidth="1"/>
    <col min="12" max="12" width="13.140625" style="10" customWidth="1"/>
    <col min="13" max="13" width="15.42578125" style="10" bestFit="1" customWidth="1"/>
    <col min="14" max="14" width="15.42578125" style="10" customWidth="1"/>
    <col min="15" max="15" width="14.5703125" style="10" customWidth="1"/>
    <col min="16" max="16" width="15.140625" style="10" customWidth="1"/>
    <col min="17" max="17" width="17.5703125" style="10" customWidth="1"/>
    <col min="18" max="18" width="17.140625" style="10" customWidth="1"/>
    <col min="19" max="19" width="16" style="10" customWidth="1"/>
    <col min="20" max="16384" width="9.140625" style="10"/>
  </cols>
  <sheetData>
    <row r="1" spans="2:19" ht="20.25" customHeight="1">
      <c r="B1" s="11" t="s">
        <v>2685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2:19" ht="20.25" customHeight="1">
      <c r="B2" s="11" t="s">
        <v>2686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</row>
    <row r="3" spans="2:19" ht="20.25" customHeight="1" thickBot="1">
      <c r="B3" s="11" t="s">
        <v>2687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2:19" s="13" customFormat="1" ht="15.75" customHeight="1">
      <c r="B4" s="14" t="s">
        <v>2688</v>
      </c>
      <c r="C4" s="15" t="s">
        <v>2689</v>
      </c>
      <c r="D4" s="16" t="s">
        <v>2690</v>
      </c>
      <c r="E4" s="17"/>
      <c r="F4" s="17"/>
      <c r="G4" s="18"/>
      <c r="H4" s="16" t="s">
        <v>2691</v>
      </c>
      <c r="I4" s="17"/>
      <c r="J4" s="17"/>
      <c r="K4" s="18"/>
      <c r="L4" s="16" t="s">
        <v>2692</v>
      </c>
      <c r="M4" s="17"/>
      <c r="N4" s="17"/>
      <c r="O4" s="18"/>
      <c r="P4" s="16" t="s">
        <v>2693</v>
      </c>
      <c r="Q4" s="17"/>
      <c r="R4" s="17"/>
      <c r="S4" s="18"/>
    </row>
    <row r="5" spans="2:19" s="13" customFormat="1" ht="15.75" customHeight="1" thickBot="1">
      <c r="B5" s="19"/>
      <c r="C5" s="20"/>
      <c r="D5" s="21" t="s">
        <v>21</v>
      </c>
      <c r="E5" s="22" t="s">
        <v>2694</v>
      </c>
      <c r="F5" s="22" t="s">
        <v>2695</v>
      </c>
      <c r="G5" s="23" t="s">
        <v>27</v>
      </c>
      <c r="H5" s="21" t="s">
        <v>21</v>
      </c>
      <c r="I5" s="22" t="s">
        <v>2694</v>
      </c>
      <c r="J5" s="22" t="s">
        <v>2695</v>
      </c>
      <c r="K5" s="23" t="s">
        <v>27</v>
      </c>
      <c r="L5" s="21" t="s">
        <v>21</v>
      </c>
      <c r="M5" s="22" t="s">
        <v>2694</v>
      </c>
      <c r="N5" s="22" t="s">
        <v>2695</v>
      </c>
      <c r="O5" s="23" t="s">
        <v>27</v>
      </c>
      <c r="P5" s="21" t="s">
        <v>21</v>
      </c>
      <c r="Q5" s="22" t="s">
        <v>2694</v>
      </c>
      <c r="R5" s="22" t="s">
        <v>2695</v>
      </c>
      <c r="S5" s="23" t="s">
        <v>27</v>
      </c>
    </row>
    <row r="6" spans="2:19" ht="15.75" customHeight="1">
      <c r="B6" s="24" t="s">
        <v>2696</v>
      </c>
      <c r="C6" s="25" t="s">
        <v>2697</v>
      </c>
      <c r="D6" s="26">
        <v>80163.806400000016</v>
      </c>
      <c r="E6" s="27">
        <v>13861575.450000003</v>
      </c>
      <c r="F6" s="27">
        <v>12201428.4</v>
      </c>
      <c r="G6" s="28">
        <v>1660147.0500000026</v>
      </c>
      <c r="H6" s="26">
        <v>0</v>
      </c>
      <c r="I6" s="27">
        <v>0</v>
      </c>
      <c r="J6" s="27">
        <v>0</v>
      </c>
      <c r="K6" s="28">
        <v>0</v>
      </c>
      <c r="L6" s="26">
        <v>7363.7060000000001</v>
      </c>
      <c r="M6" s="27">
        <v>1850011.37</v>
      </c>
      <c r="N6" s="27">
        <v>1567902</v>
      </c>
      <c r="O6" s="28">
        <v>282109.37000000011</v>
      </c>
      <c r="P6" s="26">
        <v>0</v>
      </c>
      <c r="Q6" s="27">
        <v>0</v>
      </c>
      <c r="R6" s="27">
        <v>0</v>
      </c>
      <c r="S6" s="28">
        <v>0</v>
      </c>
    </row>
    <row r="7" spans="2:19" ht="15.75" customHeight="1">
      <c r="B7" s="24"/>
      <c r="C7" s="29" t="s">
        <v>2698</v>
      </c>
      <c r="D7" s="30">
        <v>0</v>
      </c>
      <c r="E7" s="31">
        <v>0</v>
      </c>
      <c r="F7" s="31">
        <v>0</v>
      </c>
      <c r="G7" s="32">
        <v>0</v>
      </c>
      <c r="H7" s="30">
        <v>0</v>
      </c>
      <c r="I7" s="31">
        <v>0</v>
      </c>
      <c r="J7" s="31">
        <v>0</v>
      </c>
      <c r="K7" s="32">
        <v>0</v>
      </c>
      <c r="L7" s="30">
        <v>0</v>
      </c>
      <c r="M7" s="31">
        <v>0</v>
      </c>
      <c r="N7" s="31">
        <v>0</v>
      </c>
      <c r="O7" s="32">
        <v>0</v>
      </c>
      <c r="P7" s="30">
        <v>0</v>
      </c>
      <c r="Q7" s="31">
        <v>0</v>
      </c>
      <c r="R7" s="31">
        <v>0</v>
      </c>
      <c r="S7" s="32">
        <v>0</v>
      </c>
    </row>
    <row r="8" spans="2:19" ht="15.75" customHeight="1">
      <c r="B8" s="24"/>
      <c r="C8" s="29" t="s">
        <v>2699</v>
      </c>
      <c r="D8" s="30">
        <v>0</v>
      </c>
      <c r="E8" s="31">
        <v>0</v>
      </c>
      <c r="F8" s="31">
        <v>0</v>
      </c>
      <c r="G8" s="32">
        <v>0</v>
      </c>
      <c r="H8" s="30">
        <v>0</v>
      </c>
      <c r="I8" s="31">
        <v>0</v>
      </c>
      <c r="J8" s="31">
        <v>0</v>
      </c>
      <c r="K8" s="32">
        <v>0</v>
      </c>
      <c r="L8" s="30">
        <v>0</v>
      </c>
      <c r="M8" s="31">
        <v>0</v>
      </c>
      <c r="N8" s="31">
        <v>0</v>
      </c>
      <c r="O8" s="32">
        <v>0</v>
      </c>
      <c r="P8" s="30">
        <v>0</v>
      </c>
      <c r="Q8" s="31">
        <v>0</v>
      </c>
      <c r="R8" s="31">
        <v>0</v>
      </c>
      <c r="S8" s="32">
        <v>0</v>
      </c>
    </row>
    <row r="9" spans="2:19" ht="15.75" customHeight="1">
      <c r="B9" s="24"/>
      <c r="C9" s="29" t="s">
        <v>2700</v>
      </c>
      <c r="D9" s="30">
        <v>0</v>
      </c>
      <c r="E9" s="31">
        <v>0</v>
      </c>
      <c r="F9" s="31">
        <v>0</v>
      </c>
      <c r="G9" s="32">
        <v>0</v>
      </c>
      <c r="H9" s="30">
        <v>0</v>
      </c>
      <c r="I9" s="31">
        <v>0</v>
      </c>
      <c r="J9" s="31">
        <v>0</v>
      </c>
      <c r="K9" s="32">
        <v>0</v>
      </c>
      <c r="L9" s="30">
        <v>0</v>
      </c>
      <c r="M9" s="31">
        <v>0</v>
      </c>
      <c r="N9" s="31">
        <v>0</v>
      </c>
      <c r="O9" s="32">
        <v>0</v>
      </c>
      <c r="P9" s="30">
        <v>0</v>
      </c>
      <c r="Q9" s="31">
        <v>0</v>
      </c>
      <c r="R9" s="31">
        <v>0</v>
      </c>
      <c r="S9" s="32">
        <v>0</v>
      </c>
    </row>
    <row r="10" spans="2:19" ht="15.75" customHeight="1">
      <c r="B10" s="24"/>
      <c r="C10" s="29" t="s">
        <v>2701</v>
      </c>
      <c r="D10" s="30">
        <v>0</v>
      </c>
      <c r="E10" s="31">
        <v>0</v>
      </c>
      <c r="F10" s="31">
        <v>0</v>
      </c>
      <c r="G10" s="32">
        <v>0</v>
      </c>
      <c r="H10" s="30">
        <v>0</v>
      </c>
      <c r="I10" s="31">
        <v>0</v>
      </c>
      <c r="J10" s="31">
        <v>0</v>
      </c>
      <c r="K10" s="32">
        <v>0</v>
      </c>
      <c r="L10" s="30">
        <v>0</v>
      </c>
      <c r="M10" s="31">
        <v>0</v>
      </c>
      <c r="N10" s="31">
        <v>0</v>
      </c>
      <c r="O10" s="32">
        <v>0</v>
      </c>
      <c r="P10" s="30">
        <v>0</v>
      </c>
      <c r="Q10" s="31">
        <v>0</v>
      </c>
      <c r="R10" s="31">
        <v>0</v>
      </c>
      <c r="S10" s="32">
        <v>0</v>
      </c>
    </row>
    <row r="11" spans="2:19" ht="15.75" customHeight="1">
      <c r="B11" s="24"/>
      <c r="C11" s="29" t="s">
        <v>2702</v>
      </c>
      <c r="D11" s="30">
        <v>0</v>
      </c>
      <c r="E11" s="31">
        <v>0</v>
      </c>
      <c r="F11" s="31">
        <v>0</v>
      </c>
      <c r="G11" s="32">
        <v>0</v>
      </c>
      <c r="H11" s="30">
        <v>0</v>
      </c>
      <c r="I11" s="31">
        <v>0</v>
      </c>
      <c r="J11" s="31">
        <v>0</v>
      </c>
      <c r="K11" s="32">
        <v>0</v>
      </c>
      <c r="L11" s="30">
        <v>0</v>
      </c>
      <c r="M11" s="31">
        <v>0</v>
      </c>
      <c r="N11" s="31">
        <v>0</v>
      </c>
      <c r="O11" s="32">
        <v>0</v>
      </c>
      <c r="P11" s="30">
        <v>0</v>
      </c>
      <c r="Q11" s="31">
        <v>0</v>
      </c>
      <c r="R11" s="31">
        <v>0</v>
      </c>
      <c r="S11" s="32">
        <v>0</v>
      </c>
    </row>
    <row r="12" spans="2:19" ht="15.75" customHeight="1">
      <c r="B12" s="24"/>
      <c r="C12" s="29" t="s">
        <v>2703</v>
      </c>
      <c r="D12" s="30">
        <v>0</v>
      </c>
      <c r="E12" s="31">
        <v>0</v>
      </c>
      <c r="F12" s="31">
        <v>0</v>
      </c>
      <c r="G12" s="32">
        <v>0</v>
      </c>
      <c r="H12" s="30">
        <v>0</v>
      </c>
      <c r="I12" s="31">
        <v>0</v>
      </c>
      <c r="J12" s="31">
        <v>0</v>
      </c>
      <c r="K12" s="32">
        <v>0</v>
      </c>
      <c r="L12" s="30">
        <v>0</v>
      </c>
      <c r="M12" s="31">
        <v>0</v>
      </c>
      <c r="N12" s="31">
        <v>0</v>
      </c>
      <c r="O12" s="32">
        <v>0</v>
      </c>
      <c r="P12" s="30">
        <v>0</v>
      </c>
      <c r="Q12" s="31">
        <v>0</v>
      </c>
      <c r="R12" s="31">
        <v>0</v>
      </c>
      <c r="S12" s="32">
        <v>0</v>
      </c>
    </row>
    <row r="13" spans="2:19" ht="15.75" customHeight="1">
      <c r="B13" s="24"/>
      <c r="C13" s="29" t="s">
        <v>2704</v>
      </c>
      <c r="D13" s="30">
        <v>0</v>
      </c>
      <c r="E13" s="31">
        <v>0</v>
      </c>
      <c r="F13" s="31">
        <v>0</v>
      </c>
      <c r="G13" s="32">
        <v>0</v>
      </c>
      <c r="H13" s="30">
        <v>0</v>
      </c>
      <c r="I13" s="31">
        <v>0</v>
      </c>
      <c r="J13" s="31">
        <v>0</v>
      </c>
      <c r="K13" s="32">
        <v>0</v>
      </c>
      <c r="L13" s="30">
        <v>0</v>
      </c>
      <c r="M13" s="31">
        <v>0</v>
      </c>
      <c r="N13" s="31">
        <v>0</v>
      </c>
      <c r="O13" s="32">
        <v>0</v>
      </c>
      <c r="P13" s="30">
        <v>0</v>
      </c>
      <c r="Q13" s="31">
        <v>0</v>
      </c>
      <c r="R13" s="31">
        <v>0</v>
      </c>
      <c r="S13" s="32">
        <v>0</v>
      </c>
    </row>
    <row r="14" spans="2:19" ht="15.75" customHeight="1">
      <c r="B14" s="24"/>
      <c r="C14" s="29" t="s">
        <v>2705</v>
      </c>
      <c r="D14" s="30">
        <v>0</v>
      </c>
      <c r="E14" s="31">
        <v>0</v>
      </c>
      <c r="F14" s="31">
        <v>0</v>
      </c>
      <c r="G14" s="32">
        <v>0</v>
      </c>
      <c r="H14" s="30">
        <v>0</v>
      </c>
      <c r="I14" s="31">
        <v>0</v>
      </c>
      <c r="J14" s="31">
        <v>0</v>
      </c>
      <c r="K14" s="32">
        <v>0</v>
      </c>
      <c r="L14" s="30">
        <v>0</v>
      </c>
      <c r="M14" s="31">
        <v>0</v>
      </c>
      <c r="N14" s="31">
        <v>0</v>
      </c>
      <c r="O14" s="32">
        <v>0</v>
      </c>
      <c r="P14" s="30">
        <v>0</v>
      </c>
      <c r="Q14" s="31">
        <v>0</v>
      </c>
      <c r="R14" s="31">
        <v>0</v>
      </c>
      <c r="S14" s="32">
        <v>0</v>
      </c>
    </row>
    <row r="15" spans="2:19" ht="15.75" customHeight="1">
      <c r="B15" s="24"/>
      <c r="C15" s="29" t="s">
        <v>2706</v>
      </c>
      <c r="D15" s="30">
        <v>0</v>
      </c>
      <c r="E15" s="31">
        <v>0</v>
      </c>
      <c r="F15" s="31">
        <v>0</v>
      </c>
      <c r="G15" s="32">
        <v>0</v>
      </c>
      <c r="H15" s="30">
        <v>0</v>
      </c>
      <c r="I15" s="31">
        <v>0</v>
      </c>
      <c r="J15" s="31">
        <v>0</v>
      </c>
      <c r="K15" s="32">
        <v>0</v>
      </c>
      <c r="L15" s="30">
        <v>0</v>
      </c>
      <c r="M15" s="31">
        <v>0</v>
      </c>
      <c r="N15" s="31">
        <v>0</v>
      </c>
      <c r="O15" s="32">
        <v>0</v>
      </c>
      <c r="P15" s="30">
        <v>0</v>
      </c>
      <c r="Q15" s="31">
        <v>0</v>
      </c>
      <c r="R15" s="31">
        <v>0</v>
      </c>
      <c r="S15" s="32">
        <v>0</v>
      </c>
    </row>
    <row r="16" spans="2:19" ht="15.75" customHeight="1">
      <c r="B16" s="24"/>
      <c r="C16" s="29" t="s">
        <v>2707</v>
      </c>
      <c r="D16" s="30">
        <v>0</v>
      </c>
      <c r="E16" s="31">
        <v>0</v>
      </c>
      <c r="F16" s="31">
        <v>0</v>
      </c>
      <c r="G16" s="32">
        <v>0</v>
      </c>
      <c r="H16" s="30">
        <v>0</v>
      </c>
      <c r="I16" s="31">
        <v>0</v>
      </c>
      <c r="J16" s="31">
        <v>0</v>
      </c>
      <c r="K16" s="32">
        <v>0</v>
      </c>
      <c r="L16" s="30">
        <v>0</v>
      </c>
      <c r="M16" s="31">
        <v>0</v>
      </c>
      <c r="N16" s="31">
        <v>0</v>
      </c>
      <c r="O16" s="32">
        <v>0</v>
      </c>
      <c r="P16" s="30">
        <v>0</v>
      </c>
      <c r="Q16" s="31">
        <v>0</v>
      </c>
      <c r="R16" s="31">
        <v>0</v>
      </c>
      <c r="S16" s="32">
        <v>0</v>
      </c>
    </row>
    <row r="17" spans="2:19" ht="15.75" customHeight="1">
      <c r="B17" s="24"/>
      <c r="C17" s="29" t="s">
        <v>2708</v>
      </c>
      <c r="D17" s="30">
        <v>0</v>
      </c>
      <c r="E17" s="31">
        <v>0</v>
      </c>
      <c r="F17" s="31">
        <v>0</v>
      </c>
      <c r="G17" s="32">
        <v>0</v>
      </c>
      <c r="H17" s="30">
        <v>0</v>
      </c>
      <c r="I17" s="31">
        <v>0</v>
      </c>
      <c r="J17" s="31">
        <v>0</v>
      </c>
      <c r="K17" s="32">
        <v>0</v>
      </c>
      <c r="L17" s="30">
        <v>7135.5439999999944</v>
      </c>
      <c r="M17" s="31">
        <v>2031654.22</v>
      </c>
      <c r="N17" s="31">
        <v>1707511.7000000004</v>
      </c>
      <c r="O17" s="32">
        <v>324142.51999999955</v>
      </c>
      <c r="P17" s="30">
        <v>0</v>
      </c>
      <c r="Q17" s="31">
        <v>0</v>
      </c>
      <c r="R17" s="31">
        <v>0</v>
      </c>
      <c r="S17" s="32">
        <v>0</v>
      </c>
    </row>
    <row r="18" spans="2:19" ht="15.75" customHeight="1">
      <c r="B18" s="24"/>
      <c r="C18" s="29" t="s">
        <v>2709</v>
      </c>
      <c r="D18" s="30">
        <v>0</v>
      </c>
      <c r="E18" s="31">
        <v>0</v>
      </c>
      <c r="F18" s="31">
        <v>0</v>
      </c>
      <c r="G18" s="32">
        <v>0</v>
      </c>
      <c r="H18" s="30">
        <v>0</v>
      </c>
      <c r="I18" s="31">
        <v>0</v>
      </c>
      <c r="J18" s="31">
        <v>0</v>
      </c>
      <c r="K18" s="32">
        <v>0</v>
      </c>
      <c r="L18" s="30">
        <v>0</v>
      </c>
      <c r="M18" s="31">
        <v>0</v>
      </c>
      <c r="N18" s="31">
        <v>0</v>
      </c>
      <c r="O18" s="32">
        <v>0</v>
      </c>
      <c r="P18" s="30">
        <v>0</v>
      </c>
      <c r="Q18" s="31">
        <v>0</v>
      </c>
      <c r="R18" s="31">
        <v>0</v>
      </c>
      <c r="S18" s="32">
        <v>0</v>
      </c>
    </row>
    <row r="19" spans="2:19" ht="15.75" customHeight="1">
      <c r="B19" s="24"/>
      <c r="C19" s="29" t="s">
        <v>2710</v>
      </c>
      <c r="D19" s="30">
        <v>0</v>
      </c>
      <c r="E19" s="31">
        <v>0</v>
      </c>
      <c r="F19" s="31">
        <v>0</v>
      </c>
      <c r="G19" s="32">
        <v>0</v>
      </c>
      <c r="H19" s="30">
        <v>0</v>
      </c>
      <c r="I19" s="31">
        <v>0</v>
      </c>
      <c r="J19" s="31">
        <v>0</v>
      </c>
      <c r="K19" s="32">
        <v>0</v>
      </c>
      <c r="L19" s="30">
        <v>0</v>
      </c>
      <c r="M19" s="31">
        <v>0</v>
      </c>
      <c r="N19" s="31">
        <v>0</v>
      </c>
      <c r="O19" s="32">
        <v>0</v>
      </c>
      <c r="P19" s="30">
        <v>0</v>
      </c>
      <c r="Q19" s="31">
        <v>0</v>
      </c>
      <c r="R19" s="31">
        <v>0</v>
      </c>
      <c r="S19" s="32">
        <v>0</v>
      </c>
    </row>
    <row r="20" spans="2:19" ht="15.75" customHeight="1">
      <c r="B20" s="33"/>
      <c r="C20" s="34" t="s">
        <v>2711</v>
      </c>
      <c r="D20" s="35">
        <v>0</v>
      </c>
      <c r="E20" s="36">
        <v>0</v>
      </c>
      <c r="F20" s="36">
        <v>0</v>
      </c>
      <c r="G20" s="37">
        <v>0</v>
      </c>
      <c r="H20" s="35">
        <v>0</v>
      </c>
      <c r="I20" s="36">
        <v>0</v>
      </c>
      <c r="J20" s="36">
        <v>0</v>
      </c>
      <c r="K20" s="37">
        <v>0</v>
      </c>
      <c r="L20" s="35">
        <v>26918.730000000003</v>
      </c>
      <c r="M20" s="36">
        <v>8795278.4199999981</v>
      </c>
      <c r="N20" s="36">
        <v>8120893</v>
      </c>
      <c r="O20" s="37">
        <v>674385.41999999806</v>
      </c>
      <c r="P20" s="35">
        <v>0</v>
      </c>
      <c r="Q20" s="36">
        <v>0</v>
      </c>
      <c r="R20" s="36">
        <v>0</v>
      </c>
      <c r="S20" s="37">
        <v>0</v>
      </c>
    </row>
    <row r="21" spans="2:19" ht="15.75" customHeight="1">
      <c r="B21" s="24" t="s">
        <v>2712</v>
      </c>
      <c r="C21" s="38" t="s">
        <v>2713</v>
      </c>
      <c r="D21" s="39">
        <v>0</v>
      </c>
      <c r="E21" s="40">
        <v>0</v>
      </c>
      <c r="F21" s="40">
        <v>0</v>
      </c>
      <c r="G21" s="41">
        <v>0</v>
      </c>
      <c r="H21" s="39">
        <v>0</v>
      </c>
      <c r="I21" s="40">
        <v>0</v>
      </c>
      <c r="J21" s="40">
        <v>0</v>
      </c>
      <c r="K21" s="41">
        <v>0</v>
      </c>
      <c r="L21" s="39">
        <v>53561.04</v>
      </c>
      <c r="M21" s="40">
        <v>21518070</v>
      </c>
      <c r="N21" s="40">
        <v>14460676</v>
      </c>
      <c r="O21" s="41">
        <v>7057394</v>
      </c>
      <c r="P21" s="39">
        <v>0</v>
      </c>
      <c r="Q21" s="40">
        <v>0</v>
      </c>
      <c r="R21" s="40">
        <v>0</v>
      </c>
      <c r="S21" s="41">
        <v>0</v>
      </c>
    </row>
    <row r="22" spans="2:19" ht="15.75" customHeight="1">
      <c r="B22" s="24"/>
      <c r="C22" s="42" t="s">
        <v>2714</v>
      </c>
      <c r="D22" s="43">
        <v>0</v>
      </c>
      <c r="E22" s="44">
        <v>0</v>
      </c>
      <c r="F22" s="44">
        <v>0</v>
      </c>
      <c r="G22" s="45">
        <v>0</v>
      </c>
      <c r="H22" s="43">
        <v>0</v>
      </c>
      <c r="I22" s="44">
        <v>0</v>
      </c>
      <c r="J22" s="44">
        <v>0</v>
      </c>
      <c r="K22" s="45">
        <v>0</v>
      </c>
      <c r="L22" s="43">
        <v>0</v>
      </c>
      <c r="M22" s="44">
        <v>0</v>
      </c>
      <c r="N22" s="44">
        <v>0</v>
      </c>
      <c r="O22" s="45">
        <v>0</v>
      </c>
      <c r="P22" s="43">
        <v>0</v>
      </c>
      <c r="Q22" s="44">
        <v>0</v>
      </c>
      <c r="R22" s="44">
        <v>0</v>
      </c>
      <c r="S22" s="45">
        <v>0</v>
      </c>
    </row>
    <row r="23" spans="2:19" ht="15.75" customHeight="1">
      <c r="B23" s="33"/>
      <c r="C23" s="34" t="s">
        <v>2715</v>
      </c>
      <c r="D23" s="35">
        <v>0</v>
      </c>
      <c r="E23" s="36">
        <v>0</v>
      </c>
      <c r="F23" s="36">
        <v>0</v>
      </c>
      <c r="G23" s="37">
        <v>0</v>
      </c>
      <c r="H23" s="35">
        <v>322671</v>
      </c>
      <c r="I23" s="36">
        <v>6600000</v>
      </c>
      <c r="J23" s="36">
        <v>5346000</v>
      </c>
      <c r="K23" s="37">
        <v>1254000</v>
      </c>
      <c r="L23" s="35">
        <v>0</v>
      </c>
      <c r="M23" s="36">
        <v>0</v>
      </c>
      <c r="N23" s="36">
        <v>0</v>
      </c>
      <c r="O23" s="37">
        <v>0</v>
      </c>
      <c r="P23" s="35">
        <v>0</v>
      </c>
      <c r="Q23" s="36">
        <v>0</v>
      </c>
      <c r="R23" s="36">
        <v>0</v>
      </c>
      <c r="S23" s="37">
        <v>0</v>
      </c>
    </row>
    <row r="24" spans="2:19" ht="15.75" customHeight="1">
      <c r="B24" s="24" t="s">
        <v>2716</v>
      </c>
      <c r="C24" s="38" t="s">
        <v>2717</v>
      </c>
      <c r="D24" s="39">
        <v>1264.645</v>
      </c>
      <c r="E24" s="40">
        <v>181994</v>
      </c>
      <c r="F24" s="40">
        <v>149249.29999999999</v>
      </c>
      <c r="G24" s="41">
        <v>32744.700000000012</v>
      </c>
      <c r="H24" s="39">
        <v>0</v>
      </c>
      <c r="I24" s="40">
        <v>0</v>
      </c>
      <c r="J24" s="40">
        <v>0</v>
      </c>
      <c r="K24" s="41">
        <v>0</v>
      </c>
      <c r="L24" s="39">
        <v>644469.98289999878</v>
      </c>
      <c r="M24" s="40">
        <v>173343263.96999994</v>
      </c>
      <c r="N24" s="40">
        <v>158647010.99000004</v>
      </c>
      <c r="O24" s="41">
        <v>14696252.9799999</v>
      </c>
      <c r="P24" s="39">
        <v>0</v>
      </c>
      <c r="Q24" s="40">
        <v>0</v>
      </c>
      <c r="R24" s="40">
        <v>0</v>
      </c>
      <c r="S24" s="41">
        <v>0</v>
      </c>
    </row>
    <row r="25" spans="2:19" ht="15.75" customHeight="1">
      <c r="B25" s="24"/>
      <c r="C25" s="42" t="s">
        <v>2718</v>
      </c>
      <c r="D25" s="43">
        <v>3525.1049999999996</v>
      </c>
      <c r="E25" s="44">
        <v>599980</v>
      </c>
      <c r="F25" s="44">
        <v>483652.25</v>
      </c>
      <c r="G25" s="45">
        <v>116327.75</v>
      </c>
      <c r="H25" s="43">
        <v>0</v>
      </c>
      <c r="I25" s="44">
        <v>0</v>
      </c>
      <c r="J25" s="44">
        <v>0</v>
      </c>
      <c r="K25" s="45">
        <v>0</v>
      </c>
      <c r="L25" s="43">
        <v>233113.16550000006</v>
      </c>
      <c r="M25" s="44">
        <v>55828659.119999997</v>
      </c>
      <c r="N25" s="44">
        <v>51850856.400000013</v>
      </c>
      <c r="O25" s="45">
        <v>3977802.7199999839</v>
      </c>
      <c r="P25" s="43">
        <v>0</v>
      </c>
      <c r="Q25" s="44">
        <v>0</v>
      </c>
      <c r="R25" s="44">
        <v>0</v>
      </c>
      <c r="S25" s="45">
        <v>0</v>
      </c>
    </row>
    <row r="26" spans="2:19" ht="15.75" customHeight="1">
      <c r="B26" s="33"/>
      <c r="C26" s="34" t="s">
        <v>2719</v>
      </c>
      <c r="D26" s="35">
        <v>30892.373000000003</v>
      </c>
      <c r="E26" s="36">
        <v>7393910</v>
      </c>
      <c r="F26" s="36">
        <v>5926001.0600000005</v>
      </c>
      <c r="G26" s="37">
        <v>1467908.9399999995</v>
      </c>
      <c r="H26" s="35">
        <v>0</v>
      </c>
      <c r="I26" s="36">
        <v>0</v>
      </c>
      <c r="J26" s="36">
        <v>0</v>
      </c>
      <c r="K26" s="37">
        <v>0</v>
      </c>
      <c r="L26" s="35">
        <v>924751.75609999767</v>
      </c>
      <c r="M26" s="36">
        <v>241056541.94</v>
      </c>
      <c r="N26" s="36">
        <v>221718658.15000015</v>
      </c>
      <c r="O26" s="37">
        <v>19337883.789999843</v>
      </c>
      <c r="P26" s="35">
        <v>0</v>
      </c>
      <c r="Q26" s="36">
        <v>0</v>
      </c>
      <c r="R26" s="36">
        <v>0</v>
      </c>
      <c r="S26" s="37">
        <v>0</v>
      </c>
    </row>
    <row r="27" spans="2:19" ht="15.75" customHeight="1">
      <c r="B27" s="46" t="s">
        <v>2720</v>
      </c>
      <c r="C27" s="47" t="s">
        <v>2721</v>
      </c>
      <c r="D27" s="48">
        <v>9582.5440000000035</v>
      </c>
      <c r="E27" s="49">
        <v>1831501.29</v>
      </c>
      <c r="F27" s="49">
        <v>1561578.6099999999</v>
      </c>
      <c r="G27" s="50">
        <v>269922.68000000017</v>
      </c>
      <c r="H27" s="48">
        <v>0</v>
      </c>
      <c r="I27" s="49">
        <v>0</v>
      </c>
      <c r="J27" s="49">
        <v>0</v>
      </c>
      <c r="K27" s="50">
        <v>0</v>
      </c>
      <c r="L27" s="48">
        <v>156490.22570000007</v>
      </c>
      <c r="M27" s="49">
        <v>39685504.390000001</v>
      </c>
      <c r="N27" s="49">
        <v>37881791.520000003</v>
      </c>
      <c r="O27" s="50">
        <v>1803712.8699999973</v>
      </c>
      <c r="P27" s="48">
        <v>0</v>
      </c>
      <c r="Q27" s="49">
        <v>0</v>
      </c>
      <c r="R27" s="49">
        <v>0</v>
      </c>
      <c r="S27" s="50">
        <v>0</v>
      </c>
    </row>
    <row r="28" spans="2:19" ht="15.75" customHeight="1">
      <c r="B28" s="24" t="s">
        <v>2722</v>
      </c>
      <c r="C28" s="38" t="s">
        <v>2723</v>
      </c>
      <c r="D28" s="39">
        <v>24896.799999999999</v>
      </c>
      <c r="E28" s="40">
        <v>3370412.3000000003</v>
      </c>
      <c r="F28" s="40">
        <v>3094305.3600000003</v>
      </c>
      <c r="G28" s="41">
        <v>276106.93999999994</v>
      </c>
      <c r="H28" s="39">
        <v>0</v>
      </c>
      <c r="I28" s="40">
        <v>0</v>
      </c>
      <c r="J28" s="40">
        <v>0</v>
      </c>
      <c r="K28" s="41">
        <v>0</v>
      </c>
      <c r="L28" s="39">
        <v>16001.273999999996</v>
      </c>
      <c r="M28" s="40">
        <v>4298692</v>
      </c>
      <c r="N28" s="40">
        <v>3997767</v>
      </c>
      <c r="O28" s="41">
        <v>300925</v>
      </c>
      <c r="P28" s="39">
        <v>1512022</v>
      </c>
      <c r="Q28" s="40">
        <v>5219016.4400000004</v>
      </c>
      <c r="R28" s="40">
        <v>4994288.74</v>
      </c>
      <c r="S28" s="41">
        <v>224727.70000000019</v>
      </c>
    </row>
    <row r="29" spans="2:19" ht="15.75" customHeight="1">
      <c r="B29" s="24"/>
      <c r="C29" s="42" t="s">
        <v>2724</v>
      </c>
      <c r="D29" s="43">
        <v>0</v>
      </c>
      <c r="E29" s="44">
        <v>0</v>
      </c>
      <c r="F29" s="44">
        <v>0</v>
      </c>
      <c r="G29" s="45">
        <v>0</v>
      </c>
      <c r="H29" s="43">
        <v>0</v>
      </c>
      <c r="I29" s="44">
        <v>0</v>
      </c>
      <c r="J29" s="44">
        <v>0</v>
      </c>
      <c r="K29" s="45">
        <v>0</v>
      </c>
      <c r="L29" s="43">
        <v>0</v>
      </c>
      <c r="M29" s="44">
        <v>0</v>
      </c>
      <c r="N29" s="44">
        <v>0</v>
      </c>
      <c r="O29" s="45">
        <v>0</v>
      </c>
      <c r="P29" s="43">
        <v>0</v>
      </c>
      <c r="Q29" s="44">
        <v>0</v>
      </c>
      <c r="R29" s="44">
        <v>0</v>
      </c>
      <c r="S29" s="45">
        <v>0</v>
      </c>
    </row>
    <row r="30" spans="2:19" ht="15.75" customHeight="1">
      <c r="B30" s="24"/>
      <c r="C30" s="42" t="s">
        <v>2725</v>
      </c>
      <c r="D30" s="43">
        <v>0</v>
      </c>
      <c r="E30" s="44">
        <v>0</v>
      </c>
      <c r="F30" s="44">
        <v>0</v>
      </c>
      <c r="G30" s="45">
        <v>0</v>
      </c>
      <c r="H30" s="43">
        <v>0</v>
      </c>
      <c r="I30" s="44">
        <v>0</v>
      </c>
      <c r="J30" s="44">
        <v>0</v>
      </c>
      <c r="K30" s="45">
        <v>0</v>
      </c>
      <c r="L30" s="43">
        <v>0</v>
      </c>
      <c r="M30" s="44">
        <v>0</v>
      </c>
      <c r="N30" s="44">
        <v>0</v>
      </c>
      <c r="O30" s="45">
        <v>0</v>
      </c>
      <c r="P30" s="43">
        <v>0</v>
      </c>
      <c r="Q30" s="44">
        <v>0</v>
      </c>
      <c r="R30" s="44">
        <v>0</v>
      </c>
      <c r="S30" s="45">
        <v>0</v>
      </c>
    </row>
    <row r="31" spans="2:19" ht="15.75" customHeight="1">
      <c r="B31" s="33"/>
      <c r="C31" s="34" t="s">
        <v>2726</v>
      </c>
      <c r="D31" s="35">
        <v>0</v>
      </c>
      <c r="E31" s="36">
        <v>0</v>
      </c>
      <c r="F31" s="36">
        <v>0</v>
      </c>
      <c r="G31" s="37">
        <v>0</v>
      </c>
      <c r="H31" s="35">
        <v>0</v>
      </c>
      <c r="I31" s="36">
        <v>0</v>
      </c>
      <c r="J31" s="36">
        <v>0</v>
      </c>
      <c r="K31" s="37">
        <v>0</v>
      </c>
      <c r="L31" s="35">
        <v>0</v>
      </c>
      <c r="M31" s="36">
        <v>0</v>
      </c>
      <c r="N31" s="36">
        <v>0</v>
      </c>
      <c r="O31" s="37">
        <v>0</v>
      </c>
      <c r="P31" s="35">
        <v>0</v>
      </c>
      <c r="Q31" s="36">
        <v>0</v>
      </c>
      <c r="R31" s="36">
        <v>0</v>
      </c>
      <c r="S31" s="37">
        <v>0</v>
      </c>
    </row>
    <row r="32" spans="2:19" ht="15.75" customHeight="1">
      <c r="B32" s="24" t="s">
        <v>2711</v>
      </c>
      <c r="C32" s="25" t="s">
        <v>2727</v>
      </c>
      <c r="D32" s="26">
        <v>0</v>
      </c>
      <c r="E32" s="27">
        <v>0</v>
      </c>
      <c r="F32" s="27">
        <v>0</v>
      </c>
      <c r="G32" s="28">
        <v>0</v>
      </c>
      <c r="H32" s="26">
        <v>0</v>
      </c>
      <c r="I32" s="27">
        <v>0</v>
      </c>
      <c r="J32" s="27">
        <v>0</v>
      </c>
      <c r="K32" s="28">
        <v>0</v>
      </c>
      <c r="L32" s="26">
        <v>0</v>
      </c>
      <c r="M32" s="27">
        <v>0</v>
      </c>
      <c r="N32" s="27">
        <v>0</v>
      </c>
      <c r="O32" s="28">
        <v>0</v>
      </c>
      <c r="P32" s="26">
        <v>0</v>
      </c>
      <c r="Q32" s="27">
        <v>0</v>
      </c>
      <c r="R32" s="27">
        <v>0</v>
      </c>
      <c r="S32" s="28">
        <v>0</v>
      </c>
    </row>
    <row r="33" spans="2:19" ht="15.75" customHeight="1" thickBot="1">
      <c r="B33" s="24"/>
      <c r="C33" s="29" t="s">
        <v>2728</v>
      </c>
      <c r="D33" s="30">
        <v>60400</v>
      </c>
      <c r="E33" s="31">
        <v>4391747.7899999991</v>
      </c>
      <c r="F33" s="31">
        <v>4293836.0000000009</v>
      </c>
      <c r="G33" s="32">
        <v>97911.789999998175</v>
      </c>
      <c r="H33" s="30">
        <v>0</v>
      </c>
      <c r="I33" s="31">
        <v>0</v>
      </c>
      <c r="J33" s="31">
        <v>0</v>
      </c>
      <c r="K33" s="32">
        <v>0</v>
      </c>
      <c r="L33" s="30">
        <v>0</v>
      </c>
      <c r="M33" s="31">
        <v>0</v>
      </c>
      <c r="N33" s="31">
        <v>0</v>
      </c>
      <c r="O33" s="32">
        <v>0</v>
      </c>
      <c r="P33" s="30">
        <v>0</v>
      </c>
      <c r="Q33" s="31">
        <v>0</v>
      </c>
      <c r="R33" s="31">
        <v>0</v>
      </c>
      <c r="S33" s="32">
        <v>0</v>
      </c>
    </row>
    <row r="34" spans="2:19" s="13" customFormat="1" ht="15.75" customHeight="1" thickBot="1">
      <c r="B34" s="51" t="s">
        <v>2729</v>
      </c>
      <c r="C34" s="52"/>
      <c r="D34" s="53">
        <v>210725.27340000003</v>
      </c>
      <c r="E34" s="54">
        <v>31631120.830000002</v>
      </c>
      <c r="F34" s="54">
        <v>27710050.98</v>
      </c>
      <c r="G34" s="55">
        <v>3921069.8500000006</v>
      </c>
      <c r="H34" s="53">
        <v>322671</v>
      </c>
      <c r="I34" s="54">
        <v>6600000</v>
      </c>
      <c r="J34" s="54">
        <v>5346000</v>
      </c>
      <c r="K34" s="55">
        <v>1254000</v>
      </c>
      <c r="L34" s="53">
        <v>2069805.4241999965</v>
      </c>
      <c r="M34" s="54">
        <v>548407675.42999995</v>
      </c>
      <c r="N34" s="54">
        <v>499953066.76000017</v>
      </c>
      <c r="O34" s="55">
        <v>48454608.669999726</v>
      </c>
      <c r="P34" s="53">
        <v>1512022</v>
      </c>
      <c r="Q34" s="54">
        <v>5219016.4400000004</v>
      </c>
      <c r="R34" s="54">
        <v>4994288.74</v>
      </c>
      <c r="S34" s="55">
        <v>224727.70000000019</v>
      </c>
    </row>
    <row r="35" spans="2:19" ht="15.75" customHeight="1" thickBot="1"/>
    <row r="36" spans="2:19" s="13" customFormat="1" ht="15.75" customHeight="1">
      <c r="B36" s="14" t="s">
        <v>2688</v>
      </c>
      <c r="C36" s="15" t="s">
        <v>2689</v>
      </c>
      <c r="D36" s="16" t="s">
        <v>2730</v>
      </c>
      <c r="E36" s="17"/>
      <c r="F36" s="17"/>
      <c r="G36" s="18"/>
      <c r="H36" s="16" t="s">
        <v>2731</v>
      </c>
      <c r="I36" s="17"/>
      <c r="J36" s="17"/>
      <c r="K36" s="18"/>
      <c r="L36" s="16" t="s">
        <v>2732</v>
      </c>
      <c r="M36" s="17"/>
      <c r="N36" s="17"/>
      <c r="O36" s="18"/>
      <c r="P36" s="16" t="s">
        <v>2729</v>
      </c>
      <c r="Q36" s="17"/>
      <c r="R36" s="17"/>
      <c r="S36" s="18"/>
    </row>
    <row r="37" spans="2:19" s="13" customFormat="1" ht="15.75" customHeight="1" thickBot="1">
      <c r="B37" s="19"/>
      <c r="C37" s="20"/>
      <c r="D37" s="21" t="s">
        <v>21</v>
      </c>
      <c r="E37" s="22" t="s">
        <v>2694</v>
      </c>
      <c r="F37" s="22" t="s">
        <v>2695</v>
      </c>
      <c r="G37" s="23" t="s">
        <v>27</v>
      </c>
      <c r="H37" s="21" t="s">
        <v>21</v>
      </c>
      <c r="I37" s="22" t="s">
        <v>2694</v>
      </c>
      <c r="J37" s="22" t="s">
        <v>2695</v>
      </c>
      <c r="K37" s="23" t="s">
        <v>27</v>
      </c>
      <c r="L37" s="21" t="s">
        <v>21</v>
      </c>
      <c r="M37" s="22" t="s">
        <v>2694</v>
      </c>
      <c r="N37" s="22" t="s">
        <v>2695</v>
      </c>
      <c r="O37" s="23" t="s">
        <v>27</v>
      </c>
      <c r="P37" s="21" t="s">
        <v>21</v>
      </c>
      <c r="Q37" s="22" t="s">
        <v>2694</v>
      </c>
      <c r="R37" s="22" t="s">
        <v>2695</v>
      </c>
      <c r="S37" s="23" t="s">
        <v>27</v>
      </c>
    </row>
    <row r="38" spans="2:19" ht="15.75" customHeight="1">
      <c r="B38" s="24" t="s">
        <v>2696</v>
      </c>
      <c r="C38" s="25" t="s">
        <v>2697</v>
      </c>
      <c r="D38" s="26">
        <v>0</v>
      </c>
      <c r="E38" s="27">
        <v>0</v>
      </c>
      <c r="F38" s="27">
        <v>0</v>
      </c>
      <c r="G38" s="28">
        <v>0</v>
      </c>
      <c r="H38" s="26">
        <v>0</v>
      </c>
      <c r="I38" s="27">
        <v>0</v>
      </c>
      <c r="J38" s="27">
        <v>0</v>
      </c>
      <c r="K38" s="28">
        <v>0</v>
      </c>
      <c r="L38" s="26">
        <v>0</v>
      </c>
      <c r="M38" s="27">
        <v>0</v>
      </c>
      <c r="N38" s="27">
        <v>0</v>
      </c>
      <c r="O38" s="28">
        <v>0</v>
      </c>
      <c r="P38" s="26">
        <v>87527.512400000021</v>
      </c>
      <c r="Q38" s="27">
        <v>15711586.820000004</v>
      </c>
      <c r="R38" s="27">
        <v>13769330.4</v>
      </c>
      <c r="S38" s="28">
        <v>1942256.4200000037</v>
      </c>
    </row>
    <row r="39" spans="2:19" ht="15.75" customHeight="1">
      <c r="B39" s="24"/>
      <c r="C39" s="29" t="s">
        <v>2698</v>
      </c>
      <c r="D39" s="30">
        <v>0</v>
      </c>
      <c r="E39" s="31">
        <v>0</v>
      </c>
      <c r="F39" s="31">
        <v>0</v>
      </c>
      <c r="G39" s="32">
        <v>0</v>
      </c>
      <c r="H39" s="30">
        <v>0</v>
      </c>
      <c r="I39" s="31">
        <v>0</v>
      </c>
      <c r="J39" s="31">
        <v>0</v>
      </c>
      <c r="K39" s="32">
        <v>0</v>
      </c>
      <c r="L39" s="30">
        <v>0</v>
      </c>
      <c r="M39" s="31">
        <v>0</v>
      </c>
      <c r="N39" s="31">
        <v>0</v>
      </c>
      <c r="O39" s="32">
        <v>0</v>
      </c>
      <c r="P39" s="30">
        <v>0</v>
      </c>
      <c r="Q39" s="31">
        <v>0</v>
      </c>
      <c r="R39" s="31">
        <v>0</v>
      </c>
      <c r="S39" s="32">
        <v>0</v>
      </c>
    </row>
    <row r="40" spans="2:19" ht="15.75" customHeight="1">
      <c r="B40" s="24"/>
      <c r="C40" s="29" t="s">
        <v>2699</v>
      </c>
      <c r="D40" s="30">
        <v>0</v>
      </c>
      <c r="E40" s="31">
        <v>0</v>
      </c>
      <c r="F40" s="31">
        <v>0</v>
      </c>
      <c r="G40" s="32">
        <v>0</v>
      </c>
      <c r="H40" s="30">
        <v>0</v>
      </c>
      <c r="I40" s="31">
        <v>0</v>
      </c>
      <c r="J40" s="31">
        <v>0</v>
      </c>
      <c r="K40" s="32">
        <v>0</v>
      </c>
      <c r="L40" s="30">
        <v>0</v>
      </c>
      <c r="M40" s="31">
        <v>0</v>
      </c>
      <c r="N40" s="31">
        <v>0</v>
      </c>
      <c r="O40" s="32">
        <v>0</v>
      </c>
      <c r="P40" s="30">
        <v>0</v>
      </c>
      <c r="Q40" s="31">
        <v>0</v>
      </c>
      <c r="R40" s="31">
        <v>0</v>
      </c>
      <c r="S40" s="32">
        <v>0</v>
      </c>
    </row>
    <row r="41" spans="2:19" ht="15.75" customHeight="1">
      <c r="B41" s="24"/>
      <c r="C41" s="29" t="s">
        <v>2700</v>
      </c>
      <c r="D41" s="30">
        <v>0</v>
      </c>
      <c r="E41" s="31">
        <v>0</v>
      </c>
      <c r="F41" s="31">
        <v>0</v>
      </c>
      <c r="G41" s="32">
        <v>0</v>
      </c>
      <c r="H41" s="30">
        <v>0</v>
      </c>
      <c r="I41" s="31">
        <v>0</v>
      </c>
      <c r="J41" s="31">
        <v>0</v>
      </c>
      <c r="K41" s="32">
        <v>0</v>
      </c>
      <c r="L41" s="30">
        <v>0</v>
      </c>
      <c r="M41" s="31">
        <v>0</v>
      </c>
      <c r="N41" s="31">
        <v>0</v>
      </c>
      <c r="O41" s="32">
        <v>0</v>
      </c>
      <c r="P41" s="30">
        <v>0</v>
      </c>
      <c r="Q41" s="31">
        <v>0</v>
      </c>
      <c r="R41" s="31">
        <v>0</v>
      </c>
      <c r="S41" s="32">
        <v>0</v>
      </c>
    </row>
    <row r="42" spans="2:19" ht="15.75" customHeight="1">
      <c r="B42" s="24"/>
      <c r="C42" s="29" t="s">
        <v>2701</v>
      </c>
      <c r="D42" s="30">
        <v>0</v>
      </c>
      <c r="E42" s="31">
        <v>0</v>
      </c>
      <c r="F42" s="31">
        <v>0</v>
      </c>
      <c r="G42" s="32">
        <v>0</v>
      </c>
      <c r="H42" s="30">
        <v>0</v>
      </c>
      <c r="I42" s="31">
        <v>0</v>
      </c>
      <c r="J42" s="31">
        <v>0</v>
      </c>
      <c r="K42" s="32">
        <v>0</v>
      </c>
      <c r="L42" s="30">
        <v>0</v>
      </c>
      <c r="M42" s="31">
        <v>0</v>
      </c>
      <c r="N42" s="31">
        <v>0</v>
      </c>
      <c r="O42" s="32">
        <v>0</v>
      </c>
      <c r="P42" s="30">
        <v>0</v>
      </c>
      <c r="Q42" s="31">
        <v>0</v>
      </c>
      <c r="R42" s="31">
        <v>0</v>
      </c>
      <c r="S42" s="32">
        <v>0</v>
      </c>
    </row>
    <row r="43" spans="2:19" ht="15.75" customHeight="1">
      <c r="B43" s="24"/>
      <c r="C43" s="29" t="s">
        <v>2702</v>
      </c>
      <c r="D43" s="30">
        <v>50401</v>
      </c>
      <c r="E43" s="31">
        <v>8755638.4299999997</v>
      </c>
      <c r="F43" s="31">
        <v>8889224.370000001</v>
      </c>
      <c r="G43" s="32">
        <v>-133585.94000000134</v>
      </c>
      <c r="H43" s="30">
        <v>0</v>
      </c>
      <c r="I43" s="31">
        <v>0</v>
      </c>
      <c r="J43" s="31">
        <v>0</v>
      </c>
      <c r="K43" s="32">
        <v>0</v>
      </c>
      <c r="L43" s="30">
        <v>0</v>
      </c>
      <c r="M43" s="31">
        <v>0</v>
      </c>
      <c r="N43" s="31">
        <v>0</v>
      </c>
      <c r="O43" s="32">
        <v>0</v>
      </c>
      <c r="P43" s="30">
        <v>50401</v>
      </c>
      <c r="Q43" s="31">
        <v>8755638.4299999997</v>
      </c>
      <c r="R43" s="31">
        <v>8889224.370000001</v>
      </c>
      <c r="S43" s="32">
        <v>-133585.94000000134</v>
      </c>
    </row>
    <row r="44" spans="2:19" ht="15.75" customHeight="1">
      <c r="B44" s="24"/>
      <c r="C44" s="29" t="s">
        <v>2703</v>
      </c>
      <c r="D44" s="30">
        <v>0</v>
      </c>
      <c r="E44" s="31">
        <v>0</v>
      </c>
      <c r="F44" s="31">
        <v>0</v>
      </c>
      <c r="G44" s="32">
        <v>0</v>
      </c>
      <c r="H44" s="30">
        <v>0</v>
      </c>
      <c r="I44" s="31">
        <v>0</v>
      </c>
      <c r="J44" s="31">
        <v>0</v>
      </c>
      <c r="K44" s="32">
        <v>0</v>
      </c>
      <c r="L44" s="30">
        <v>0</v>
      </c>
      <c r="M44" s="31">
        <v>0</v>
      </c>
      <c r="N44" s="31">
        <v>0</v>
      </c>
      <c r="O44" s="32">
        <v>0</v>
      </c>
      <c r="P44" s="30">
        <v>0</v>
      </c>
      <c r="Q44" s="31">
        <v>0</v>
      </c>
      <c r="R44" s="31">
        <v>0</v>
      </c>
      <c r="S44" s="32">
        <v>0</v>
      </c>
    </row>
    <row r="45" spans="2:19" ht="15.75" customHeight="1">
      <c r="B45" s="24"/>
      <c r="C45" s="29" t="s">
        <v>2704</v>
      </c>
      <c r="D45" s="30">
        <v>792236</v>
      </c>
      <c r="E45" s="31">
        <v>137975794.91</v>
      </c>
      <c r="F45" s="31">
        <v>139726663.31999999</v>
      </c>
      <c r="G45" s="32">
        <v>-1750868.4099999964</v>
      </c>
      <c r="H45" s="30">
        <v>0</v>
      </c>
      <c r="I45" s="31">
        <v>0</v>
      </c>
      <c r="J45" s="31">
        <v>0</v>
      </c>
      <c r="K45" s="32">
        <v>0</v>
      </c>
      <c r="L45" s="30">
        <v>0</v>
      </c>
      <c r="M45" s="31">
        <v>0</v>
      </c>
      <c r="N45" s="31">
        <v>0</v>
      </c>
      <c r="O45" s="32">
        <v>0</v>
      </c>
      <c r="P45" s="30">
        <v>792236</v>
      </c>
      <c r="Q45" s="31">
        <v>137975794.91</v>
      </c>
      <c r="R45" s="31">
        <v>139726663.31999999</v>
      </c>
      <c r="S45" s="32">
        <v>-1750868.4099999964</v>
      </c>
    </row>
    <row r="46" spans="2:19" ht="15.75" customHeight="1">
      <c r="B46" s="24"/>
      <c r="C46" s="29" t="s">
        <v>2705</v>
      </c>
      <c r="D46" s="30">
        <v>0</v>
      </c>
      <c r="E46" s="31">
        <v>0</v>
      </c>
      <c r="F46" s="31">
        <v>0</v>
      </c>
      <c r="G46" s="32">
        <v>0</v>
      </c>
      <c r="H46" s="30">
        <v>0</v>
      </c>
      <c r="I46" s="31">
        <v>0</v>
      </c>
      <c r="J46" s="31">
        <v>0</v>
      </c>
      <c r="K46" s="32">
        <v>0</v>
      </c>
      <c r="L46" s="30">
        <v>0</v>
      </c>
      <c r="M46" s="31">
        <v>0</v>
      </c>
      <c r="N46" s="31">
        <v>0</v>
      </c>
      <c r="O46" s="32">
        <v>0</v>
      </c>
      <c r="P46" s="30">
        <v>0</v>
      </c>
      <c r="Q46" s="31">
        <v>0</v>
      </c>
      <c r="R46" s="31">
        <v>0</v>
      </c>
      <c r="S46" s="32">
        <v>0</v>
      </c>
    </row>
    <row r="47" spans="2:19" ht="15.75" customHeight="1">
      <c r="B47" s="24"/>
      <c r="C47" s="29" t="s">
        <v>2706</v>
      </c>
      <c r="D47" s="30">
        <v>0</v>
      </c>
      <c r="E47" s="31">
        <v>0</v>
      </c>
      <c r="F47" s="31">
        <v>0</v>
      </c>
      <c r="G47" s="32">
        <v>0</v>
      </c>
      <c r="H47" s="30">
        <v>0</v>
      </c>
      <c r="I47" s="31">
        <v>0</v>
      </c>
      <c r="J47" s="31">
        <v>0</v>
      </c>
      <c r="K47" s="32">
        <v>0</v>
      </c>
      <c r="L47" s="30">
        <v>0</v>
      </c>
      <c r="M47" s="31">
        <v>0</v>
      </c>
      <c r="N47" s="31">
        <v>0</v>
      </c>
      <c r="O47" s="32">
        <v>0</v>
      </c>
      <c r="P47" s="30">
        <v>0</v>
      </c>
      <c r="Q47" s="31">
        <v>0</v>
      </c>
      <c r="R47" s="31">
        <v>0</v>
      </c>
      <c r="S47" s="32">
        <v>0</v>
      </c>
    </row>
    <row r="48" spans="2:19" ht="15.75" customHeight="1">
      <c r="B48" s="24"/>
      <c r="C48" s="29" t="s">
        <v>2707</v>
      </c>
      <c r="D48" s="30">
        <v>0</v>
      </c>
      <c r="E48" s="31">
        <v>0</v>
      </c>
      <c r="F48" s="31">
        <v>0</v>
      </c>
      <c r="G48" s="32">
        <v>0</v>
      </c>
      <c r="H48" s="30">
        <v>0</v>
      </c>
      <c r="I48" s="31">
        <v>0</v>
      </c>
      <c r="J48" s="31">
        <v>0</v>
      </c>
      <c r="K48" s="32">
        <v>0</v>
      </c>
      <c r="L48" s="30">
        <v>0</v>
      </c>
      <c r="M48" s="31">
        <v>0</v>
      </c>
      <c r="N48" s="31">
        <v>0</v>
      </c>
      <c r="O48" s="32">
        <v>0</v>
      </c>
      <c r="P48" s="30">
        <v>0</v>
      </c>
      <c r="Q48" s="31">
        <v>0</v>
      </c>
      <c r="R48" s="31">
        <v>0</v>
      </c>
      <c r="S48" s="32">
        <v>0</v>
      </c>
    </row>
    <row r="49" spans="2:19" ht="15.75" customHeight="1">
      <c r="B49" s="24"/>
      <c r="C49" s="29" t="s">
        <v>2708</v>
      </c>
      <c r="D49" s="30">
        <v>0</v>
      </c>
      <c r="E49" s="31">
        <v>0</v>
      </c>
      <c r="F49" s="31">
        <v>0</v>
      </c>
      <c r="G49" s="32">
        <v>0</v>
      </c>
      <c r="H49" s="30">
        <v>1200</v>
      </c>
      <c r="I49" s="31">
        <v>10195.66</v>
      </c>
      <c r="J49" s="31">
        <v>8268</v>
      </c>
      <c r="K49" s="32">
        <v>1927.6599999999999</v>
      </c>
      <c r="L49" s="30">
        <v>0</v>
      </c>
      <c r="M49" s="31">
        <v>0</v>
      </c>
      <c r="N49" s="31">
        <v>0</v>
      </c>
      <c r="O49" s="32">
        <v>0</v>
      </c>
      <c r="P49" s="30">
        <v>8335.5439999999944</v>
      </c>
      <c r="Q49" s="31">
        <v>2041849.88</v>
      </c>
      <c r="R49" s="31">
        <v>1715779.7000000004</v>
      </c>
      <c r="S49" s="32">
        <v>326070.17999999947</v>
      </c>
    </row>
    <row r="50" spans="2:19" ht="15.75" customHeight="1">
      <c r="B50" s="24"/>
      <c r="C50" s="29" t="s">
        <v>2709</v>
      </c>
      <c r="D50" s="30">
        <v>14234</v>
      </c>
      <c r="E50" s="31">
        <v>2555003</v>
      </c>
      <c r="F50" s="31">
        <v>2510450.58</v>
      </c>
      <c r="G50" s="32">
        <v>44552.419999999925</v>
      </c>
      <c r="H50" s="30">
        <v>0</v>
      </c>
      <c r="I50" s="31">
        <v>0</v>
      </c>
      <c r="J50" s="31">
        <v>0</v>
      </c>
      <c r="K50" s="32">
        <v>0</v>
      </c>
      <c r="L50" s="30">
        <v>0</v>
      </c>
      <c r="M50" s="31">
        <v>0</v>
      </c>
      <c r="N50" s="31">
        <v>0</v>
      </c>
      <c r="O50" s="32">
        <v>0</v>
      </c>
      <c r="P50" s="30">
        <v>14234</v>
      </c>
      <c r="Q50" s="31">
        <v>2555003</v>
      </c>
      <c r="R50" s="31">
        <v>2510450.58</v>
      </c>
      <c r="S50" s="32">
        <v>44552.419999999925</v>
      </c>
    </row>
    <row r="51" spans="2:19" ht="15.75" customHeight="1">
      <c r="B51" s="24"/>
      <c r="C51" s="29" t="s">
        <v>2710</v>
      </c>
      <c r="D51" s="30">
        <v>744534</v>
      </c>
      <c r="E51" s="31">
        <v>130954420.49000001</v>
      </c>
      <c r="F51" s="31">
        <v>131313461.58</v>
      </c>
      <c r="G51" s="32">
        <v>-359041.08999998868</v>
      </c>
      <c r="H51" s="30">
        <v>0</v>
      </c>
      <c r="I51" s="31">
        <v>0</v>
      </c>
      <c r="J51" s="31">
        <v>0</v>
      </c>
      <c r="K51" s="32">
        <v>0</v>
      </c>
      <c r="L51" s="30">
        <v>0</v>
      </c>
      <c r="M51" s="31">
        <v>0</v>
      </c>
      <c r="N51" s="31">
        <v>0</v>
      </c>
      <c r="O51" s="32">
        <v>0</v>
      </c>
      <c r="P51" s="30">
        <v>744534</v>
      </c>
      <c r="Q51" s="31">
        <v>130954420.49000001</v>
      </c>
      <c r="R51" s="31">
        <v>131313461.58</v>
      </c>
      <c r="S51" s="32">
        <v>-359041.08999998868</v>
      </c>
    </row>
    <row r="52" spans="2:19" ht="15.75" customHeight="1">
      <c r="B52" s="33"/>
      <c r="C52" s="34" t="s">
        <v>2711</v>
      </c>
      <c r="D52" s="35">
        <v>122751</v>
      </c>
      <c r="E52" s="36">
        <v>21666106.599999998</v>
      </c>
      <c r="F52" s="36">
        <v>21649593.870000001</v>
      </c>
      <c r="G52" s="37">
        <v>16512.729999996722</v>
      </c>
      <c r="H52" s="35">
        <v>0</v>
      </c>
      <c r="I52" s="36">
        <v>0</v>
      </c>
      <c r="J52" s="36">
        <v>0</v>
      </c>
      <c r="K52" s="37">
        <v>0</v>
      </c>
      <c r="L52" s="35">
        <v>0</v>
      </c>
      <c r="M52" s="36">
        <v>0</v>
      </c>
      <c r="N52" s="36">
        <v>0</v>
      </c>
      <c r="O52" s="37">
        <v>0</v>
      </c>
      <c r="P52" s="35">
        <v>149669.73000000001</v>
      </c>
      <c r="Q52" s="36">
        <v>30461385.019999996</v>
      </c>
      <c r="R52" s="36">
        <v>29770486.870000001</v>
      </c>
      <c r="S52" s="37">
        <v>690898.14999999478</v>
      </c>
    </row>
    <row r="53" spans="2:19" ht="15.75" customHeight="1">
      <c r="B53" s="24" t="s">
        <v>2712</v>
      </c>
      <c r="C53" s="38" t="s">
        <v>2713</v>
      </c>
      <c r="D53" s="39">
        <v>0</v>
      </c>
      <c r="E53" s="40">
        <v>0</v>
      </c>
      <c r="F53" s="40">
        <v>0</v>
      </c>
      <c r="G53" s="41">
        <v>0</v>
      </c>
      <c r="H53" s="39">
        <v>0</v>
      </c>
      <c r="I53" s="40">
        <v>0</v>
      </c>
      <c r="J53" s="40">
        <v>0</v>
      </c>
      <c r="K53" s="41">
        <v>0</v>
      </c>
      <c r="L53" s="39">
        <v>0</v>
      </c>
      <c r="M53" s="40">
        <v>0</v>
      </c>
      <c r="N53" s="40">
        <v>0</v>
      </c>
      <c r="O53" s="41">
        <v>0</v>
      </c>
      <c r="P53" s="39">
        <v>53561.04</v>
      </c>
      <c r="Q53" s="40">
        <v>21518070</v>
      </c>
      <c r="R53" s="40">
        <v>14460676</v>
      </c>
      <c r="S53" s="41">
        <v>7057394</v>
      </c>
    </row>
    <row r="54" spans="2:19" ht="15.75" customHeight="1">
      <c r="B54" s="24"/>
      <c r="C54" s="42" t="s">
        <v>2714</v>
      </c>
      <c r="D54" s="43">
        <v>0</v>
      </c>
      <c r="E54" s="44">
        <v>0</v>
      </c>
      <c r="F54" s="44">
        <v>0</v>
      </c>
      <c r="G54" s="45">
        <v>0</v>
      </c>
      <c r="H54" s="43">
        <v>0</v>
      </c>
      <c r="I54" s="44">
        <v>0</v>
      </c>
      <c r="J54" s="44">
        <v>0</v>
      </c>
      <c r="K54" s="45">
        <v>0</v>
      </c>
      <c r="L54" s="43">
        <v>0</v>
      </c>
      <c r="M54" s="44">
        <v>0</v>
      </c>
      <c r="N54" s="44">
        <v>0</v>
      </c>
      <c r="O54" s="45">
        <v>0</v>
      </c>
      <c r="P54" s="43">
        <v>0</v>
      </c>
      <c r="Q54" s="44">
        <v>0</v>
      </c>
      <c r="R54" s="44">
        <v>0</v>
      </c>
      <c r="S54" s="45">
        <v>0</v>
      </c>
    </row>
    <row r="55" spans="2:19" ht="15.75" customHeight="1">
      <c r="B55" s="33"/>
      <c r="C55" s="34" t="s">
        <v>2715</v>
      </c>
      <c r="D55" s="35">
        <v>0</v>
      </c>
      <c r="E55" s="36">
        <v>0</v>
      </c>
      <c r="F55" s="36">
        <v>0</v>
      </c>
      <c r="G55" s="37">
        <v>0</v>
      </c>
      <c r="H55" s="35">
        <v>0</v>
      </c>
      <c r="I55" s="36">
        <v>0</v>
      </c>
      <c r="J55" s="36">
        <v>0</v>
      </c>
      <c r="K55" s="37">
        <v>0</v>
      </c>
      <c r="L55" s="35">
        <v>0</v>
      </c>
      <c r="M55" s="36">
        <v>0</v>
      </c>
      <c r="N55" s="36">
        <v>0</v>
      </c>
      <c r="O55" s="37">
        <v>0</v>
      </c>
      <c r="P55" s="35">
        <v>322671</v>
      </c>
      <c r="Q55" s="36">
        <v>6600000</v>
      </c>
      <c r="R55" s="36">
        <v>5346000</v>
      </c>
      <c r="S55" s="37">
        <v>1254000</v>
      </c>
    </row>
    <row r="56" spans="2:19" ht="15.75" customHeight="1">
      <c r="B56" s="24" t="s">
        <v>2716</v>
      </c>
      <c r="C56" s="38" t="s">
        <v>2717</v>
      </c>
      <c r="D56" s="39">
        <v>0</v>
      </c>
      <c r="E56" s="40">
        <v>0</v>
      </c>
      <c r="F56" s="40">
        <v>0</v>
      </c>
      <c r="G56" s="41">
        <v>0</v>
      </c>
      <c r="H56" s="39">
        <v>667100</v>
      </c>
      <c r="I56" s="40">
        <v>5530385</v>
      </c>
      <c r="J56" s="40">
        <v>4596319</v>
      </c>
      <c r="K56" s="41">
        <v>934066</v>
      </c>
      <c r="L56" s="39">
        <v>0</v>
      </c>
      <c r="M56" s="40">
        <v>0</v>
      </c>
      <c r="N56" s="40">
        <v>0</v>
      </c>
      <c r="O56" s="41">
        <v>0</v>
      </c>
      <c r="P56" s="39">
        <v>1312834.6278999988</v>
      </c>
      <c r="Q56" s="40">
        <v>179055642.96999994</v>
      </c>
      <c r="R56" s="40">
        <v>163392579.29000005</v>
      </c>
      <c r="S56" s="41">
        <v>15663063.679999888</v>
      </c>
    </row>
    <row r="57" spans="2:19" ht="15.75" customHeight="1">
      <c r="B57" s="24"/>
      <c r="C57" s="42" t="s">
        <v>2718</v>
      </c>
      <c r="D57" s="43">
        <v>0</v>
      </c>
      <c r="E57" s="44">
        <v>0</v>
      </c>
      <c r="F57" s="44">
        <v>0</v>
      </c>
      <c r="G57" s="45">
        <v>0</v>
      </c>
      <c r="H57" s="43">
        <v>74500</v>
      </c>
      <c r="I57" s="44">
        <v>618950</v>
      </c>
      <c r="J57" s="44">
        <v>513305</v>
      </c>
      <c r="K57" s="45">
        <v>105645</v>
      </c>
      <c r="L57" s="43">
        <v>0</v>
      </c>
      <c r="M57" s="44">
        <v>0</v>
      </c>
      <c r="N57" s="44">
        <v>0</v>
      </c>
      <c r="O57" s="45">
        <v>0</v>
      </c>
      <c r="P57" s="43">
        <v>311138.2705000001</v>
      </c>
      <c r="Q57" s="44">
        <v>57047589.119999997</v>
      </c>
      <c r="R57" s="44">
        <v>52847813.650000013</v>
      </c>
      <c r="S57" s="45">
        <v>4199775.4699999839</v>
      </c>
    </row>
    <row r="58" spans="2:19" ht="15.75" customHeight="1">
      <c r="B58" s="33"/>
      <c r="C58" s="34" t="s">
        <v>2719</v>
      </c>
      <c r="D58" s="35">
        <v>0</v>
      </c>
      <c r="E58" s="36">
        <v>0</v>
      </c>
      <c r="F58" s="36">
        <v>0</v>
      </c>
      <c r="G58" s="37">
        <v>0</v>
      </c>
      <c r="H58" s="35">
        <v>165000</v>
      </c>
      <c r="I58" s="36">
        <v>1369500</v>
      </c>
      <c r="J58" s="36">
        <v>1136850</v>
      </c>
      <c r="K58" s="37">
        <v>232650</v>
      </c>
      <c r="L58" s="35">
        <v>0</v>
      </c>
      <c r="M58" s="36">
        <v>0</v>
      </c>
      <c r="N58" s="36">
        <v>0</v>
      </c>
      <c r="O58" s="37">
        <v>0</v>
      </c>
      <c r="P58" s="35">
        <v>1120644.1290999977</v>
      </c>
      <c r="Q58" s="36">
        <v>249819951.94</v>
      </c>
      <c r="R58" s="36">
        <v>228781509.21000016</v>
      </c>
      <c r="S58" s="37">
        <v>21038442.72999984</v>
      </c>
    </row>
    <row r="59" spans="2:19" ht="15.75" customHeight="1">
      <c r="B59" s="46" t="s">
        <v>2720</v>
      </c>
      <c r="C59" s="47" t="s">
        <v>2721</v>
      </c>
      <c r="D59" s="48">
        <v>1000</v>
      </c>
      <c r="E59" s="49">
        <v>189000</v>
      </c>
      <c r="F59" s="49">
        <v>186770</v>
      </c>
      <c r="G59" s="50">
        <v>2230</v>
      </c>
      <c r="H59" s="48">
        <v>12500</v>
      </c>
      <c r="I59" s="49">
        <v>106250</v>
      </c>
      <c r="J59" s="49">
        <v>86125</v>
      </c>
      <c r="K59" s="50">
        <v>20125</v>
      </c>
      <c r="L59" s="48">
        <v>0</v>
      </c>
      <c r="M59" s="49">
        <v>0</v>
      </c>
      <c r="N59" s="49">
        <v>0</v>
      </c>
      <c r="O59" s="50">
        <v>0</v>
      </c>
      <c r="P59" s="48">
        <v>179572.76970000006</v>
      </c>
      <c r="Q59" s="49">
        <v>41812255.68</v>
      </c>
      <c r="R59" s="49">
        <v>39716265.130000003</v>
      </c>
      <c r="S59" s="50">
        <v>2095990.549999997</v>
      </c>
    </row>
    <row r="60" spans="2:19" ht="15.75" customHeight="1">
      <c r="B60" s="24" t="s">
        <v>2722</v>
      </c>
      <c r="C60" s="38" t="s">
        <v>2723</v>
      </c>
      <c r="D60" s="39">
        <v>0</v>
      </c>
      <c r="E60" s="40">
        <v>0</v>
      </c>
      <c r="F60" s="40">
        <v>0</v>
      </c>
      <c r="G60" s="41">
        <v>0</v>
      </c>
      <c r="H60" s="39">
        <v>0</v>
      </c>
      <c r="I60" s="40">
        <v>0</v>
      </c>
      <c r="J60" s="40">
        <v>0</v>
      </c>
      <c r="K60" s="41">
        <v>0</v>
      </c>
      <c r="L60" s="39">
        <v>48259</v>
      </c>
      <c r="M60" s="40">
        <v>796273.5</v>
      </c>
      <c r="N60" s="40">
        <v>772144</v>
      </c>
      <c r="O60" s="41">
        <v>24129.5</v>
      </c>
      <c r="P60" s="39">
        <v>1601179.074</v>
      </c>
      <c r="Q60" s="40">
        <v>13684394.240000002</v>
      </c>
      <c r="R60" s="40">
        <v>12858505.100000001</v>
      </c>
      <c r="S60" s="41">
        <v>825889.1400000006</v>
      </c>
    </row>
    <row r="61" spans="2:19" ht="15.75" customHeight="1">
      <c r="B61" s="24"/>
      <c r="C61" s="42" t="s">
        <v>2724</v>
      </c>
      <c r="D61" s="43">
        <v>0</v>
      </c>
      <c r="E61" s="44">
        <v>0</v>
      </c>
      <c r="F61" s="44">
        <v>0</v>
      </c>
      <c r="G61" s="45">
        <v>0</v>
      </c>
      <c r="H61" s="43">
        <v>0</v>
      </c>
      <c r="I61" s="44">
        <v>0</v>
      </c>
      <c r="J61" s="44">
        <v>0</v>
      </c>
      <c r="K61" s="45">
        <v>0</v>
      </c>
      <c r="L61" s="43">
        <v>0</v>
      </c>
      <c r="M61" s="44">
        <v>0</v>
      </c>
      <c r="N61" s="44">
        <v>0</v>
      </c>
      <c r="O61" s="45">
        <v>0</v>
      </c>
      <c r="P61" s="43">
        <v>0</v>
      </c>
      <c r="Q61" s="44">
        <v>0</v>
      </c>
      <c r="R61" s="44">
        <v>0</v>
      </c>
      <c r="S61" s="45">
        <v>0</v>
      </c>
    </row>
    <row r="62" spans="2:19" ht="15.75" customHeight="1">
      <c r="B62" s="24"/>
      <c r="C62" s="42" t="s">
        <v>2725</v>
      </c>
      <c r="D62" s="43">
        <v>0</v>
      </c>
      <c r="E62" s="44">
        <v>0</v>
      </c>
      <c r="F62" s="44">
        <v>0</v>
      </c>
      <c r="G62" s="45">
        <v>0</v>
      </c>
      <c r="H62" s="43">
        <v>0</v>
      </c>
      <c r="I62" s="44">
        <v>0</v>
      </c>
      <c r="J62" s="44">
        <v>0</v>
      </c>
      <c r="K62" s="45">
        <v>0</v>
      </c>
      <c r="L62" s="43">
        <v>0</v>
      </c>
      <c r="M62" s="44">
        <v>0</v>
      </c>
      <c r="N62" s="44">
        <v>0</v>
      </c>
      <c r="O62" s="45">
        <v>0</v>
      </c>
      <c r="P62" s="43">
        <v>0</v>
      </c>
      <c r="Q62" s="44">
        <v>0</v>
      </c>
      <c r="R62" s="44">
        <v>0</v>
      </c>
      <c r="S62" s="45">
        <v>0</v>
      </c>
    </row>
    <row r="63" spans="2:19" ht="15.75" customHeight="1">
      <c r="B63" s="33"/>
      <c r="C63" s="34" t="s">
        <v>2726</v>
      </c>
      <c r="D63" s="35">
        <v>8962.2999999999993</v>
      </c>
      <c r="E63" s="36">
        <v>1645388.6600000001</v>
      </c>
      <c r="F63" s="36">
        <v>1594841.29</v>
      </c>
      <c r="G63" s="37">
        <v>50547.370000000112</v>
      </c>
      <c r="H63" s="35">
        <v>0</v>
      </c>
      <c r="I63" s="36">
        <v>0</v>
      </c>
      <c r="J63" s="36">
        <v>0</v>
      </c>
      <c r="K63" s="37">
        <v>0</v>
      </c>
      <c r="L63" s="35">
        <v>0</v>
      </c>
      <c r="M63" s="36">
        <v>0</v>
      </c>
      <c r="N63" s="36">
        <v>0</v>
      </c>
      <c r="O63" s="37">
        <v>0</v>
      </c>
      <c r="P63" s="35">
        <v>8962.2999999999993</v>
      </c>
      <c r="Q63" s="36">
        <v>1645388.6600000001</v>
      </c>
      <c r="R63" s="36">
        <v>1594841.29</v>
      </c>
      <c r="S63" s="37">
        <v>50547.370000000112</v>
      </c>
    </row>
    <row r="64" spans="2:19" ht="15.75" customHeight="1">
      <c r="B64" s="24" t="s">
        <v>2711</v>
      </c>
      <c r="C64" s="25" t="s">
        <v>2727</v>
      </c>
      <c r="D64" s="26">
        <v>0</v>
      </c>
      <c r="E64" s="27">
        <v>0</v>
      </c>
      <c r="F64" s="27">
        <v>0</v>
      </c>
      <c r="G64" s="28">
        <v>0</v>
      </c>
      <c r="H64" s="26">
        <v>0</v>
      </c>
      <c r="I64" s="27">
        <v>0</v>
      </c>
      <c r="J64" s="27">
        <v>0</v>
      </c>
      <c r="K64" s="28">
        <v>0</v>
      </c>
      <c r="L64" s="26">
        <v>0</v>
      </c>
      <c r="M64" s="27">
        <v>0</v>
      </c>
      <c r="N64" s="27">
        <v>0</v>
      </c>
      <c r="O64" s="28">
        <v>0</v>
      </c>
      <c r="P64" s="26">
        <v>0</v>
      </c>
      <c r="Q64" s="27">
        <v>0</v>
      </c>
      <c r="R64" s="27">
        <v>0</v>
      </c>
      <c r="S64" s="28">
        <v>0</v>
      </c>
    </row>
    <row r="65" spans="2:19" ht="15.75" customHeight="1" thickBot="1">
      <c r="B65" s="24"/>
      <c r="C65" s="29" t="s">
        <v>2728</v>
      </c>
      <c r="D65" s="30">
        <v>93654</v>
      </c>
      <c r="E65" s="31">
        <v>16656841.41</v>
      </c>
      <c r="F65" s="31">
        <v>16517755.980000002</v>
      </c>
      <c r="G65" s="32">
        <v>139085.42999999784</v>
      </c>
      <c r="H65" s="30">
        <v>0</v>
      </c>
      <c r="I65" s="31">
        <v>0</v>
      </c>
      <c r="J65" s="31">
        <v>0</v>
      </c>
      <c r="K65" s="32">
        <v>0</v>
      </c>
      <c r="L65" s="30">
        <v>0</v>
      </c>
      <c r="M65" s="31">
        <v>0</v>
      </c>
      <c r="N65" s="31">
        <v>0</v>
      </c>
      <c r="O65" s="32">
        <v>0</v>
      </c>
      <c r="P65" s="30">
        <v>154054</v>
      </c>
      <c r="Q65" s="31">
        <v>21048589.199999999</v>
      </c>
      <c r="R65" s="31">
        <v>20811591.980000004</v>
      </c>
      <c r="S65" s="32">
        <v>236997.21999999508</v>
      </c>
    </row>
    <row r="66" spans="2:19" s="13" customFormat="1" ht="15.75" customHeight="1" thickBot="1">
      <c r="B66" s="51" t="s">
        <v>2729</v>
      </c>
      <c r="C66" s="52"/>
      <c r="D66" s="53">
        <v>1827772.3</v>
      </c>
      <c r="E66" s="54">
        <v>320398193.50000012</v>
      </c>
      <c r="F66" s="54">
        <v>322388760.99000007</v>
      </c>
      <c r="G66" s="55">
        <v>-1990567.4899999918</v>
      </c>
      <c r="H66" s="53">
        <v>920300</v>
      </c>
      <c r="I66" s="54">
        <v>7635280.6600000001</v>
      </c>
      <c r="J66" s="54">
        <v>6340867</v>
      </c>
      <c r="K66" s="55">
        <v>1294413.6600000001</v>
      </c>
      <c r="L66" s="53">
        <v>48259</v>
      </c>
      <c r="M66" s="54">
        <v>796273.5</v>
      </c>
      <c r="N66" s="54">
        <v>772144</v>
      </c>
      <c r="O66" s="55">
        <v>24129.5</v>
      </c>
      <c r="P66" s="53">
        <v>6911554.9975999966</v>
      </c>
      <c r="Q66" s="54">
        <v>920687560.3599999</v>
      </c>
      <c r="R66" s="54">
        <v>867505178.47000015</v>
      </c>
      <c r="S66" s="55">
        <v>53182381.889999717</v>
      </c>
    </row>
    <row r="67" spans="2:19" ht="15.75" customHeight="1"/>
  </sheetData>
  <pageMargins left="0.25" right="0.25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G80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B63" sqref="B63"/>
    </sheetView>
  </sheetViews>
  <sheetFormatPr defaultRowHeight="15"/>
  <cols>
    <col min="3" max="3" width="30.7109375" bestFit="1" customWidth="1"/>
    <col min="4" max="4" width="6.85546875" bestFit="1" customWidth="1"/>
    <col min="5" max="5" width="8.7109375" bestFit="1" customWidth="1"/>
    <col min="6" max="6" width="12.7109375" bestFit="1" customWidth="1"/>
    <col min="7" max="7" width="11" bestFit="1" customWidth="1"/>
    <col min="8" max="8" width="9.85546875" bestFit="1" customWidth="1"/>
    <col min="9" max="9" width="9.28515625" bestFit="1" customWidth="1"/>
    <col min="10" max="10" width="8.7109375" bestFit="1" customWidth="1"/>
    <col min="11" max="12" width="11" bestFit="1" customWidth="1"/>
    <col min="13" max="13" width="9.85546875" bestFit="1" customWidth="1"/>
    <col min="14" max="14" width="9.28515625" bestFit="1" customWidth="1"/>
    <col min="15" max="15" width="7.85546875" bestFit="1" customWidth="1"/>
    <col min="16" max="17" width="11.85546875" bestFit="1" customWidth="1"/>
    <col min="18" max="18" width="10.7109375" bestFit="1" customWidth="1"/>
    <col min="19" max="19" width="9" bestFit="1" customWidth="1"/>
    <col min="20" max="20" width="8.7109375" bestFit="1" customWidth="1"/>
    <col min="21" max="22" width="11" bestFit="1" customWidth="1"/>
    <col min="23" max="23" width="9.85546875" bestFit="1" customWidth="1"/>
    <col min="24" max="24" width="9.28515625" bestFit="1" customWidth="1"/>
    <col min="25" max="25" width="7" bestFit="1" customWidth="1"/>
    <col min="26" max="26" width="11" bestFit="1" customWidth="1"/>
    <col min="27" max="28" width="9.85546875" bestFit="1" customWidth="1"/>
    <col min="29" max="29" width="9" bestFit="1" customWidth="1"/>
    <col min="30" max="30" width="8.7109375" bestFit="1" customWidth="1"/>
    <col min="31" max="32" width="11" bestFit="1" customWidth="1"/>
    <col min="33" max="33" width="9.85546875" bestFit="1" customWidth="1"/>
    <col min="34" max="34" width="9.28515625" bestFit="1" customWidth="1"/>
    <col min="35" max="35" width="8.7109375" bestFit="1" customWidth="1"/>
    <col min="36" max="37" width="11" bestFit="1" customWidth="1"/>
    <col min="38" max="38" width="9.85546875" bestFit="1" customWidth="1"/>
    <col min="39" max="39" width="9.28515625" bestFit="1" customWidth="1"/>
    <col min="40" max="40" width="7.85546875" bestFit="1" customWidth="1"/>
    <col min="41" max="42" width="10.7109375" bestFit="1" customWidth="1"/>
    <col min="43" max="43" width="9.85546875" bestFit="1" customWidth="1"/>
    <col min="44" max="44" width="9" bestFit="1" customWidth="1"/>
    <col min="45" max="45" width="8.7109375" bestFit="1" customWidth="1"/>
    <col min="46" max="47" width="11" bestFit="1" customWidth="1"/>
    <col min="48" max="48" width="9.85546875" bestFit="1" customWidth="1"/>
    <col min="49" max="49" width="9.28515625" bestFit="1" customWidth="1"/>
    <col min="50" max="50" width="7.85546875" bestFit="1" customWidth="1"/>
    <col min="51" max="52" width="10.7109375" bestFit="1" customWidth="1"/>
    <col min="53" max="53" width="9.85546875" bestFit="1" customWidth="1"/>
    <col min="54" max="54" width="9" bestFit="1" customWidth="1"/>
    <col min="55" max="55" width="8.7109375" bestFit="1" customWidth="1"/>
    <col min="56" max="57" width="11" bestFit="1" customWidth="1"/>
    <col min="58" max="58" width="9.85546875" bestFit="1" customWidth="1"/>
    <col min="59" max="59" width="9.28515625" bestFit="1" customWidth="1"/>
    <col min="60" max="60" width="8.7109375" bestFit="1" customWidth="1"/>
    <col min="61" max="62" width="11" bestFit="1" customWidth="1"/>
    <col min="63" max="63" width="9.85546875" bestFit="1" customWidth="1"/>
    <col min="64" max="64" width="9.28515625" bestFit="1" customWidth="1"/>
    <col min="65" max="65" width="7.85546875" bestFit="1" customWidth="1"/>
    <col min="66" max="67" width="11.85546875" bestFit="1" customWidth="1"/>
    <col min="68" max="68" width="9.5703125" bestFit="1" customWidth="1"/>
    <col min="69" max="69" width="9.28515625" bestFit="1" customWidth="1"/>
    <col min="70" max="70" width="8.7109375" bestFit="1" customWidth="1"/>
    <col min="71" max="72" width="11" bestFit="1" customWidth="1"/>
    <col min="73" max="73" width="9.85546875" bestFit="1" customWidth="1"/>
    <col min="74" max="74" width="9.28515625" bestFit="1" customWidth="1"/>
    <col min="75" max="75" width="7.85546875" bestFit="1" customWidth="1"/>
    <col min="76" max="77" width="10.7109375" bestFit="1" customWidth="1"/>
    <col min="78" max="78" width="9.5703125" bestFit="1" customWidth="1"/>
    <col min="79" max="79" width="9" bestFit="1" customWidth="1"/>
    <col min="80" max="80" width="8.7109375" bestFit="1" customWidth="1"/>
    <col min="81" max="82" width="12.7109375" bestFit="1" customWidth="1"/>
    <col min="83" max="83" width="9.85546875" bestFit="1" customWidth="1"/>
    <col min="84" max="84" width="9.28515625" bestFit="1" customWidth="1"/>
    <col min="85" max="85" width="8.7109375" bestFit="1" customWidth="1"/>
    <col min="86" max="86" width="12.7109375" bestFit="1" customWidth="1"/>
    <col min="87" max="87" width="11" bestFit="1" customWidth="1"/>
    <col min="88" max="88" width="9.85546875" bestFit="1" customWidth="1"/>
    <col min="89" max="89" width="9.28515625" bestFit="1" customWidth="1"/>
    <col min="90" max="90" width="7.85546875" bestFit="1" customWidth="1"/>
    <col min="91" max="91" width="11.85546875" bestFit="1" customWidth="1"/>
    <col min="92" max="93" width="10.7109375" bestFit="1" customWidth="1"/>
    <col min="94" max="94" width="9" bestFit="1" customWidth="1"/>
    <col min="95" max="95" width="8.7109375" bestFit="1" customWidth="1"/>
    <col min="96" max="97" width="11" bestFit="1" customWidth="1"/>
    <col min="98" max="98" width="9.85546875" bestFit="1" customWidth="1"/>
    <col min="99" max="99" width="9.28515625" bestFit="1" customWidth="1"/>
    <col min="100" max="100" width="7.85546875" bestFit="1" customWidth="1"/>
    <col min="101" max="102" width="11" bestFit="1" customWidth="1"/>
    <col min="103" max="103" width="10.7109375" bestFit="1" customWidth="1"/>
    <col min="104" max="104" width="9" bestFit="1" customWidth="1"/>
    <col min="105" max="105" width="8.7109375" bestFit="1" customWidth="1"/>
    <col min="106" max="106" width="12.7109375" bestFit="1" customWidth="1"/>
    <col min="107" max="107" width="11" bestFit="1" customWidth="1"/>
    <col min="108" max="108" width="9.85546875" bestFit="1" customWidth="1"/>
    <col min="109" max="109" width="9.28515625" bestFit="1" customWidth="1"/>
    <col min="110" max="110" width="8.7109375" bestFit="1" customWidth="1"/>
    <col min="111" max="112" width="11" bestFit="1" customWidth="1"/>
    <col min="113" max="113" width="9.85546875" bestFit="1" customWidth="1"/>
    <col min="114" max="114" width="9.28515625" bestFit="1" customWidth="1"/>
    <col min="115" max="115" width="7.85546875" bestFit="1" customWidth="1"/>
    <col min="116" max="118" width="10.7109375" bestFit="1" customWidth="1"/>
    <col min="119" max="119" width="9" bestFit="1" customWidth="1"/>
    <col min="120" max="120" width="8.7109375" bestFit="1" customWidth="1"/>
    <col min="121" max="121" width="12.7109375" bestFit="1" customWidth="1"/>
    <col min="122" max="122" width="11" bestFit="1" customWidth="1"/>
    <col min="123" max="123" width="9.85546875" bestFit="1" customWidth="1"/>
    <col min="124" max="124" width="9.28515625" bestFit="1" customWidth="1"/>
    <col min="125" max="125" width="7.85546875" bestFit="1" customWidth="1"/>
    <col min="126" max="127" width="10.7109375" bestFit="1" customWidth="1"/>
    <col min="128" max="128" width="9.42578125" bestFit="1" customWidth="1"/>
    <col min="129" max="129" width="9" bestFit="1" customWidth="1"/>
    <col min="130" max="130" width="8.7109375" bestFit="1" customWidth="1"/>
    <col min="131" max="131" width="12.7109375" bestFit="1" customWidth="1"/>
    <col min="132" max="132" width="11" bestFit="1" customWidth="1"/>
    <col min="133" max="133" width="9.85546875" bestFit="1" customWidth="1"/>
    <col min="134" max="134" width="9.28515625" bestFit="1" customWidth="1"/>
    <col min="135" max="135" width="8.7109375" bestFit="1" customWidth="1"/>
    <col min="136" max="137" width="11" bestFit="1" customWidth="1"/>
    <col min="138" max="138" width="9.85546875" bestFit="1" customWidth="1"/>
    <col min="139" max="139" width="9.28515625" bestFit="1" customWidth="1"/>
    <col min="140" max="140" width="7.85546875" bestFit="1" customWidth="1"/>
    <col min="141" max="142" width="11.85546875" bestFit="1" customWidth="1"/>
    <col min="143" max="143" width="10.7109375" bestFit="1" customWidth="1"/>
    <col min="144" max="144" width="9" bestFit="1" customWidth="1"/>
    <col min="145" max="145" width="8.7109375" bestFit="1" customWidth="1"/>
    <col min="146" max="147" width="11" bestFit="1" customWidth="1"/>
    <col min="148" max="148" width="9.85546875" bestFit="1" customWidth="1"/>
    <col min="149" max="149" width="9.28515625" bestFit="1" customWidth="1"/>
    <col min="150" max="150" width="7.85546875" bestFit="1" customWidth="1"/>
    <col min="151" max="152" width="10.7109375" bestFit="1" customWidth="1"/>
    <col min="153" max="153" width="9.85546875" bestFit="1" customWidth="1"/>
    <col min="154" max="154" width="9" bestFit="1" customWidth="1"/>
    <col min="155" max="155" width="8.7109375" bestFit="1" customWidth="1"/>
    <col min="156" max="157" width="12.7109375" bestFit="1" customWidth="1"/>
    <col min="158" max="158" width="9.85546875" bestFit="1" customWidth="1"/>
    <col min="159" max="159" width="9.28515625" bestFit="1" customWidth="1"/>
    <col min="160" max="160" width="8.7109375" bestFit="1" customWidth="1"/>
    <col min="161" max="162" width="11" bestFit="1" customWidth="1"/>
    <col min="163" max="163" width="9.85546875" bestFit="1" customWidth="1"/>
    <col min="164" max="164" width="9.28515625" bestFit="1" customWidth="1"/>
    <col min="165" max="165" width="7.85546875" bestFit="1" customWidth="1"/>
    <col min="166" max="167" width="11.85546875" bestFit="1" customWidth="1"/>
    <col min="168" max="168" width="9.5703125" bestFit="1" customWidth="1"/>
    <col min="169" max="169" width="9" bestFit="1" customWidth="1"/>
    <col min="170" max="170" width="8.7109375" bestFit="1" customWidth="1"/>
    <col min="171" max="172" width="11" bestFit="1" customWidth="1"/>
    <col min="173" max="173" width="9.85546875" bestFit="1" customWidth="1"/>
    <col min="174" max="174" width="9.28515625" bestFit="1" customWidth="1"/>
    <col min="175" max="175" width="7.85546875" bestFit="1" customWidth="1"/>
    <col min="176" max="177" width="10.7109375" bestFit="1" customWidth="1"/>
    <col min="178" max="178" width="9.85546875" bestFit="1" customWidth="1"/>
    <col min="179" max="179" width="9" bestFit="1" customWidth="1"/>
    <col min="180" max="180" width="8.7109375" bestFit="1" customWidth="1"/>
    <col min="181" max="181" width="12.7109375" bestFit="1" customWidth="1"/>
    <col min="182" max="182" width="11" bestFit="1" customWidth="1"/>
    <col min="183" max="183" width="9.85546875" bestFit="1" customWidth="1"/>
    <col min="184" max="184" width="9.28515625" bestFit="1" customWidth="1"/>
    <col min="185" max="185" width="8.7109375" bestFit="1" customWidth="1"/>
    <col min="186" max="187" width="11" bestFit="1" customWidth="1"/>
    <col min="188" max="188" width="9.85546875" bestFit="1" customWidth="1"/>
    <col min="189" max="189" width="9.28515625" bestFit="1" customWidth="1"/>
    <col min="190" max="190" width="8.7109375" bestFit="1" customWidth="1"/>
    <col min="191" max="192" width="11.85546875" bestFit="1" customWidth="1"/>
    <col min="193" max="193" width="10.7109375" bestFit="1" customWidth="1"/>
    <col min="194" max="194" width="9" bestFit="1" customWidth="1"/>
    <col min="195" max="195" width="8.7109375" bestFit="1" customWidth="1"/>
    <col min="196" max="197" width="11" bestFit="1" customWidth="1"/>
    <col min="198" max="198" width="9.85546875" bestFit="1" customWidth="1"/>
    <col min="199" max="199" width="9.28515625" bestFit="1" customWidth="1"/>
    <col min="200" max="200" width="7.85546875" bestFit="1" customWidth="1"/>
    <col min="201" max="202" width="11" bestFit="1" customWidth="1"/>
    <col min="203" max="203" width="10.7109375" bestFit="1" customWidth="1"/>
    <col min="204" max="204" width="9" bestFit="1" customWidth="1"/>
    <col min="205" max="205" width="8.7109375" bestFit="1" customWidth="1"/>
    <col min="206" max="207" width="11" bestFit="1" customWidth="1"/>
    <col min="208" max="208" width="9.85546875" bestFit="1" customWidth="1"/>
    <col min="209" max="209" width="9.28515625" bestFit="1" customWidth="1"/>
    <col min="210" max="210" width="8.7109375" bestFit="1" customWidth="1"/>
    <col min="211" max="211" width="12.7109375" bestFit="1" customWidth="1"/>
    <col min="212" max="212" width="11" bestFit="1" customWidth="1"/>
    <col min="213" max="213" width="9.85546875" bestFit="1" customWidth="1"/>
    <col min="214" max="214" width="9.28515625" bestFit="1" customWidth="1"/>
    <col min="215" max="215" width="8.7109375" bestFit="1" customWidth="1"/>
    <col min="216" max="217" width="11" bestFit="1" customWidth="1"/>
    <col min="218" max="218" width="9.85546875" bestFit="1" customWidth="1"/>
    <col min="219" max="219" width="9" bestFit="1" customWidth="1"/>
    <col min="220" max="220" width="8.7109375" bestFit="1" customWidth="1"/>
    <col min="221" max="222" width="11" bestFit="1" customWidth="1"/>
    <col min="223" max="223" width="9.85546875" bestFit="1" customWidth="1"/>
    <col min="224" max="224" width="9.28515625" bestFit="1" customWidth="1"/>
    <col min="225" max="225" width="7.85546875" bestFit="1" customWidth="1"/>
    <col min="226" max="227" width="11" bestFit="1" customWidth="1"/>
    <col min="228" max="228" width="9.85546875" bestFit="1" customWidth="1"/>
    <col min="229" max="229" width="9" bestFit="1" customWidth="1"/>
    <col min="230" max="230" width="8.7109375" bestFit="1" customWidth="1"/>
    <col min="231" max="232" width="11" bestFit="1" customWidth="1"/>
    <col min="233" max="233" width="9.85546875" bestFit="1" customWidth="1"/>
    <col min="234" max="234" width="9.28515625" bestFit="1" customWidth="1"/>
    <col min="235" max="235" width="8.7109375" bestFit="1" customWidth="1"/>
    <col min="236" max="237" width="11" bestFit="1" customWidth="1"/>
    <col min="238" max="238" width="9.85546875" bestFit="1" customWidth="1"/>
    <col min="239" max="239" width="9.28515625" bestFit="1" customWidth="1"/>
    <col min="240" max="240" width="7.85546875" bestFit="1" customWidth="1"/>
    <col min="241" max="242" width="11.85546875" bestFit="1" customWidth="1"/>
    <col min="243" max="243" width="10.7109375" bestFit="1" customWidth="1"/>
    <col min="244" max="244" width="9" bestFit="1" customWidth="1"/>
    <col min="245" max="245" width="8.7109375" bestFit="1" customWidth="1"/>
    <col min="246" max="246" width="12.7109375" bestFit="1" customWidth="1"/>
    <col min="247" max="247" width="11" bestFit="1" customWidth="1"/>
    <col min="248" max="248" width="9.85546875" bestFit="1" customWidth="1"/>
    <col min="249" max="249" width="9.28515625" bestFit="1" customWidth="1"/>
    <col min="250" max="250" width="9.5703125" bestFit="1" customWidth="1"/>
    <col min="251" max="252" width="11.85546875" bestFit="1" customWidth="1"/>
    <col min="253" max="253" width="10.7109375" bestFit="1" customWidth="1"/>
    <col min="254" max="254" width="9" bestFit="1" customWidth="1"/>
    <col min="255" max="255" width="8.7109375" bestFit="1" customWidth="1"/>
    <col min="256" max="257" width="11" bestFit="1" customWidth="1"/>
    <col min="258" max="258" width="9.85546875" bestFit="1" customWidth="1"/>
    <col min="259" max="259" width="9.28515625" bestFit="1" customWidth="1"/>
    <col min="260" max="260" width="8.7109375" bestFit="1" customWidth="1"/>
    <col min="261" max="262" width="11" bestFit="1" customWidth="1"/>
    <col min="263" max="263" width="9.85546875" bestFit="1" customWidth="1"/>
    <col min="264" max="264" width="9.28515625" bestFit="1" customWidth="1"/>
    <col min="265" max="265" width="8.7109375" bestFit="1" customWidth="1"/>
    <col min="266" max="267" width="11.85546875" bestFit="1" customWidth="1"/>
    <col min="268" max="268" width="9.85546875" bestFit="1" customWidth="1"/>
    <col min="269" max="269" width="9" bestFit="1" customWidth="1"/>
    <col min="270" max="270" width="8.7109375" bestFit="1" customWidth="1"/>
    <col min="271" max="272" width="11" bestFit="1" customWidth="1"/>
    <col min="273" max="273" width="9.85546875" bestFit="1" customWidth="1"/>
    <col min="274" max="274" width="9.28515625" bestFit="1" customWidth="1"/>
    <col min="275" max="275" width="7.85546875" bestFit="1" customWidth="1"/>
    <col min="276" max="277" width="11" bestFit="1" customWidth="1"/>
    <col min="278" max="278" width="9.85546875" bestFit="1" customWidth="1"/>
    <col min="279" max="279" width="9" bestFit="1" customWidth="1"/>
    <col min="280" max="280" width="8.7109375" bestFit="1" customWidth="1"/>
    <col min="281" max="281" width="12.7109375" bestFit="1" customWidth="1"/>
    <col min="282" max="282" width="11" bestFit="1" customWidth="1"/>
    <col min="283" max="283" width="9.85546875" bestFit="1" customWidth="1"/>
    <col min="284" max="284" width="9.28515625" bestFit="1" customWidth="1"/>
    <col min="285" max="285" width="8.7109375" bestFit="1" customWidth="1"/>
    <col min="286" max="287" width="11" bestFit="1" customWidth="1"/>
    <col min="288" max="288" width="9.85546875" bestFit="1" customWidth="1"/>
    <col min="289" max="289" width="9.28515625" bestFit="1" customWidth="1"/>
    <col min="290" max="290" width="8.7109375" bestFit="1" customWidth="1"/>
    <col min="291" max="292" width="11.85546875" bestFit="1" customWidth="1"/>
    <col min="293" max="293" width="10.7109375" bestFit="1" customWidth="1"/>
    <col min="294" max="294" width="10.42578125" bestFit="1" customWidth="1"/>
    <col min="295" max="295" width="8.7109375" bestFit="1" customWidth="1"/>
    <col min="296" max="297" width="11" bestFit="1" customWidth="1"/>
    <col min="298" max="298" width="9.85546875" bestFit="1" customWidth="1"/>
    <col min="299" max="299" width="9.28515625" bestFit="1" customWidth="1"/>
    <col min="300" max="300" width="7.85546875" bestFit="1" customWidth="1"/>
    <col min="301" max="303" width="10.7109375" bestFit="1" customWidth="1"/>
    <col min="304" max="304" width="9" bestFit="1" customWidth="1"/>
    <col min="305" max="305" width="9.85546875" bestFit="1" customWidth="1"/>
    <col min="306" max="307" width="14" bestFit="1" customWidth="1"/>
    <col min="308" max="308" width="11.85546875" bestFit="1" customWidth="1"/>
    <col min="309" max="309" width="9.28515625" bestFit="1" customWidth="1"/>
    <col min="310" max="310" width="9.85546875" bestFit="1" customWidth="1"/>
    <col min="311" max="312" width="14" bestFit="1" customWidth="1"/>
    <col min="313" max="313" width="11" bestFit="1" customWidth="1"/>
    <col min="314" max="314" width="9.28515625" bestFit="1" customWidth="1"/>
    <col min="315" max="315" width="9.5703125" bestFit="1" customWidth="1"/>
    <col min="316" max="317" width="13.7109375" bestFit="1" customWidth="1"/>
    <col min="318" max="318" width="11.85546875" bestFit="1" customWidth="1"/>
    <col min="319" max="319" width="9" bestFit="1" customWidth="1"/>
  </cols>
  <sheetData>
    <row r="1" spans="2:319">
      <c r="B1" s="56" t="s">
        <v>2733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8"/>
      <c r="U1" s="57"/>
      <c r="V1" s="57"/>
      <c r="W1" s="57"/>
      <c r="X1" s="57"/>
      <c r="Y1" s="58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8"/>
      <c r="AT1" s="57"/>
      <c r="AU1" s="57"/>
      <c r="AV1" s="57"/>
      <c r="AW1" s="57"/>
      <c r="AX1" s="58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8"/>
      <c r="BS1" s="57"/>
      <c r="BT1" s="57"/>
      <c r="BU1" s="57"/>
      <c r="BV1" s="57"/>
      <c r="BW1" s="58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8"/>
      <c r="CR1" s="57"/>
      <c r="CS1" s="57"/>
      <c r="CT1" s="57"/>
      <c r="CU1" s="57"/>
      <c r="CV1" s="58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8"/>
      <c r="DQ1" s="57"/>
      <c r="DR1" s="57"/>
      <c r="DS1" s="57"/>
      <c r="DT1" s="57"/>
      <c r="DU1" s="58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8"/>
      <c r="EP1" s="57"/>
      <c r="EQ1" s="57"/>
      <c r="ER1" s="57"/>
      <c r="ES1" s="57"/>
      <c r="ET1" s="58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8"/>
      <c r="FO1" s="57"/>
      <c r="FP1" s="57"/>
      <c r="FQ1" s="57"/>
      <c r="FR1" s="57"/>
      <c r="FS1" s="58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8"/>
      <c r="GN1" s="57"/>
      <c r="GO1" s="57"/>
      <c r="GP1" s="57"/>
      <c r="GQ1" s="57"/>
      <c r="GR1" s="58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8"/>
      <c r="HM1" s="57"/>
      <c r="HN1" s="57"/>
      <c r="HO1" s="57"/>
      <c r="HP1" s="57"/>
      <c r="HQ1" s="58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8"/>
      <c r="IL1" s="57"/>
      <c r="IM1" s="57"/>
      <c r="IN1" s="57"/>
      <c r="IO1" s="57"/>
      <c r="IP1" s="58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8"/>
      <c r="JK1" s="57"/>
      <c r="JL1" s="57"/>
      <c r="JM1" s="57"/>
      <c r="JN1" s="57"/>
      <c r="JO1" s="58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8"/>
      <c r="KJ1" s="57"/>
      <c r="KK1" s="57"/>
      <c r="KL1" s="57"/>
      <c r="KM1" s="57"/>
      <c r="KN1" s="58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</row>
    <row r="2" spans="2:319" ht="15.75" thickBot="1">
      <c r="B2" s="56" t="s">
        <v>2734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8"/>
      <c r="U2" s="57"/>
      <c r="V2" s="57"/>
      <c r="W2" s="57"/>
      <c r="X2" s="57"/>
      <c r="Y2" s="58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8"/>
      <c r="AT2" s="57"/>
      <c r="AU2" s="57"/>
      <c r="AV2" s="57"/>
      <c r="AW2" s="57"/>
      <c r="AX2" s="58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8"/>
      <c r="BS2" s="57"/>
      <c r="BT2" s="57"/>
      <c r="BU2" s="57"/>
      <c r="BV2" s="57"/>
      <c r="BW2" s="58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8"/>
      <c r="CR2" s="57"/>
      <c r="CS2" s="57"/>
      <c r="CT2" s="57"/>
      <c r="CU2" s="57"/>
      <c r="CV2" s="58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8"/>
      <c r="DQ2" s="57"/>
      <c r="DR2" s="57"/>
      <c r="DS2" s="57"/>
      <c r="DT2" s="57"/>
      <c r="DU2" s="58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8"/>
      <c r="EP2" s="57"/>
      <c r="EQ2" s="57"/>
      <c r="ER2" s="57"/>
      <c r="ES2" s="57"/>
      <c r="ET2" s="58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8"/>
      <c r="FO2" s="57"/>
      <c r="FP2" s="57"/>
      <c r="FQ2" s="57"/>
      <c r="FR2" s="57"/>
      <c r="FS2" s="58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8"/>
      <c r="GN2" s="57"/>
      <c r="GO2" s="57"/>
      <c r="GP2" s="57"/>
      <c r="GQ2" s="57"/>
      <c r="GR2" s="58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8"/>
      <c r="HM2" s="57"/>
      <c r="HN2" s="57"/>
      <c r="HO2" s="57"/>
      <c r="HP2" s="57"/>
      <c r="HQ2" s="58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8"/>
      <c r="IL2" s="57"/>
      <c r="IM2" s="57"/>
      <c r="IN2" s="57"/>
      <c r="IO2" s="57"/>
      <c r="IP2" s="58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8"/>
      <c r="JK2" s="57"/>
      <c r="JL2" s="57"/>
      <c r="JM2" s="57"/>
      <c r="JN2" s="57"/>
      <c r="JO2" s="58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8"/>
      <c r="KJ2" s="57"/>
      <c r="KK2" s="57"/>
      <c r="KL2" s="57"/>
      <c r="KM2" s="57"/>
      <c r="KN2" s="58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</row>
    <row r="3" spans="2:319" ht="15.75" thickBot="1">
      <c r="B3" s="56" t="s">
        <v>2735</v>
      </c>
      <c r="C3" s="57"/>
      <c r="D3" s="57"/>
      <c r="E3" s="1604" t="s">
        <v>2736</v>
      </c>
      <c r="F3" s="1605"/>
      <c r="G3" s="1605"/>
      <c r="H3" s="1605"/>
      <c r="I3" s="1605"/>
      <c r="J3" s="1605"/>
      <c r="K3" s="1605"/>
      <c r="L3" s="1605"/>
      <c r="M3" s="1605"/>
      <c r="N3" s="1605"/>
      <c r="O3" s="1605"/>
      <c r="P3" s="1605"/>
      <c r="Q3" s="1605"/>
      <c r="R3" s="1605"/>
      <c r="S3" s="1606"/>
      <c r="T3" s="59"/>
      <c r="U3" s="60"/>
      <c r="V3" s="60"/>
      <c r="W3" s="60"/>
      <c r="X3" s="60"/>
      <c r="Y3" s="59"/>
      <c r="Z3" s="60"/>
      <c r="AA3" s="60"/>
      <c r="AB3" s="60"/>
      <c r="AC3" s="60"/>
      <c r="AD3" s="1607" t="s">
        <v>2737</v>
      </c>
      <c r="AE3" s="1608"/>
      <c r="AF3" s="1608"/>
      <c r="AG3" s="1608"/>
      <c r="AH3" s="1608"/>
      <c r="AI3" s="1608"/>
      <c r="AJ3" s="1608"/>
      <c r="AK3" s="1608"/>
      <c r="AL3" s="1608"/>
      <c r="AM3" s="1608"/>
      <c r="AN3" s="1608"/>
      <c r="AO3" s="1608"/>
      <c r="AP3" s="1608"/>
      <c r="AQ3" s="1608"/>
      <c r="AR3" s="1609"/>
      <c r="AS3" s="58"/>
      <c r="AT3" s="57"/>
      <c r="AU3" s="57"/>
      <c r="AV3" s="57"/>
      <c r="AW3" s="57"/>
      <c r="AX3" s="58"/>
      <c r="AY3" s="57"/>
      <c r="AZ3" s="57"/>
      <c r="BA3" s="57"/>
      <c r="BB3" s="57"/>
      <c r="BC3" s="1592" t="s">
        <v>2738</v>
      </c>
      <c r="BD3" s="1593"/>
      <c r="BE3" s="1593"/>
      <c r="BF3" s="1593"/>
      <c r="BG3" s="1593"/>
      <c r="BH3" s="1593"/>
      <c r="BI3" s="1593"/>
      <c r="BJ3" s="1593"/>
      <c r="BK3" s="1593"/>
      <c r="BL3" s="1593"/>
      <c r="BM3" s="1593"/>
      <c r="BN3" s="1593"/>
      <c r="BO3" s="1593"/>
      <c r="BP3" s="1593"/>
      <c r="BQ3" s="1594"/>
      <c r="BR3" s="58"/>
      <c r="BS3" s="57"/>
      <c r="BT3" s="57"/>
      <c r="BU3" s="57"/>
      <c r="BV3" s="57"/>
      <c r="BW3" s="58"/>
      <c r="BX3" s="57"/>
      <c r="BY3" s="57"/>
      <c r="BZ3" s="57"/>
      <c r="CA3" s="57"/>
      <c r="CB3" s="1610" t="s">
        <v>2739</v>
      </c>
      <c r="CC3" s="1611"/>
      <c r="CD3" s="1611"/>
      <c r="CE3" s="1611"/>
      <c r="CF3" s="1611"/>
      <c r="CG3" s="1611"/>
      <c r="CH3" s="1611"/>
      <c r="CI3" s="1611"/>
      <c r="CJ3" s="1611"/>
      <c r="CK3" s="1611"/>
      <c r="CL3" s="1611"/>
      <c r="CM3" s="1611"/>
      <c r="CN3" s="1611"/>
      <c r="CO3" s="1611"/>
      <c r="CP3" s="1612"/>
      <c r="CQ3" s="58"/>
      <c r="CR3" s="57"/>
      <c r="CS3" s="57"/>
      <c r="CT3" s="57"/>
      <c r="CU3" s="57"/>
      <c r="CV3" s="58"/>
      <c r="CW3" s="57"/>
      <c r="CX3" s="57"/>
      <c r="CY3" s="57"/>
      <c r="CZ3" s="57"/>
      <c r="DA3" s="1613" t="s">
        <v>2740</v>
      </c>
      <c r="DB3" s="1614"/>
      <c r="DC3" s="1614"/>
      <c r="DD3" s="1614"/>
      <c r="DE3" s="1614"/>
      <c r="DF3" s="1614"/>
      <c r="DG3" s="1614"/>
      <c r="DH3" s="1614"/>
      <c r="DI3" s="1614"/>
      <c r="DJ3" s="1614"/>
      <c r="DK3" s="1614"/>
      <c r="DL3" s="1614"/>
      <c r="DM3" s="1614"/>
      <c r="DN3" s="1614"/>
      <c r="DO3" s="1615"/>
      <c r="DP3" s="58"/>
      <c r="DQ3" s="57"/>
      <c r="DR3" s="57"/>
      <c r="DS3" s="57"/>
      <c r="DT3" s="57"/>
      <c r="DU3" s="58"/>
      <c r="DV3" s="57"/>
      <c r="DW3" s="57"/>
      <c r="DX3" s="57"/>
      <c r="DY3" s="57"/>
      <c r="DZ3" s="1601" t="s">
        <v>2741</v>
      </c>
      <c r="EA3" s="1602"/>
      <c r="EB3" s="1602"/>
      <c r="EC3" s="1602"/>
      <c r="ED3" s="1602"/>
      <c r="EE3" s="1602"/>
      <c r="EF3" s="1602"/>
      <c r="EG3" s="1602"/>
      <c r="EH3" s="1602"/>
      <c r="EI3" s="1602"/>
      <c r="EJ3" s="1602"/>
      <c r="EK3" s="1602"/>
      <c r="EL3" s="1602"/>
      <c r="EM3" s="1602"/>
      <c r="EN3" s="1603"/>
      <c r="EO3" s="58"/>
      <c r="EP3" s="57"/>
      <c r="EQ3" s="57"/>
      <c r="ER3" s="57"/>
      <c r="ES3" s="57"/>
      <c r="ET3" s="58"/>
      <c r="EU3" s="57"/>
      <c r="EV3" s="57"/>
      <c r="EW3" s="57"/>
      <c r="EX3" s="57"/>
      <c r="EY3" s="1583" t="s">
        <v>2742</v>
      </c>
      <c r="EZ3" s="1584"/>
      <c r="FA3" s="1584"/>
      <c r="FB3" s="1584"/>
      <c r="FC3" s="1584"/>
      <c r="FD3" s="1584"/>
      <c r="FE3" s="1584"/>
      <c r="FF3" s="1584"/>
      <c r="FG3" s="1584"/>
      <c r="FH3" s="1584"/>
      <c r="FI3" s="1584"/>
      <c r="FJ3" s="1584"/>
      <c r="FK3" s="1584"/>
      <c r="FL3" s="1584"/>
      <c r="FM3" s="1585"/>
      <c r="FN3" s="58"/>
      <c r="FO3" s="57"/>
      <c r="FP3" s="57"/>
      <c r="FQ3" s="57"/>
      <c r="FR3" s="57"/>
      <c r="FS3" s="58"/>
      <c r="FT3" s="57"/>
      <c r="FU3" s="57"/>
      <c r="FV3" s="57"/>
      <c r="FW3" s="57"/>
      <c r="FX3" s="1586" t="s">
        <v>2743</v>
      </c>
      <c r="FY3" s="1587"/>
      <c r="FZ3" s="1587"/>
      <c r="GA3" s="1587"/>
      <c r="GB3" s="1587"/>
      <c r="GC3" s="1587"/>
      <c r="GD3" s="1587"/>
      <c r="GE3" s="1587"/>
      <c r="GF3" s="1587"/>
      <c r="GG3" s="1587"/>
      <c r="GH3" s="1587"/>
      <c r="GI3" s="1587"/>
      <c r="GJ3" s="1587"/>
      <c r="GK3" s="1587"/>
      <c r="GL3" s="1588"/>
      <c r="GM3" s="58"/>
      <c r="GN3" s="57"/>
      <c r="GO3" s="57"/>
      <c r="GP3" s="57"/>
      <c r="GQ3" s="57"/>
      <c r="GR3" s="58"/>
      <c r="GS3" s="57"/>
      <c r="GT3" s="57"/>
      <c r="GU3" s="57"/>
      <c r="GV3" s="57"/>
      <c r="GW3" s="1589" t="s">
        <v>2744</v>
      </c>
      <c r="GX3" s="1590"/>
      <c r="GY3" s="1590"/>
      <c r="GZ3" s="1590"/>
      <c r="HA3" s="1590"/>
      <c r="HB3" s="1590"/>
      <c r="HC3" s="1590"/>
      <c r="HD3" s="1590"/>
      <c r="HE3" s="1590"/>
      <c r="HF3" s="1590"/>
      <c r="HG3" s="1590"/>
      <c r="HH3" s="1590"/>
      <c r="HI3" s="1590"/>
      <c r="HJ3" s="1590"/>
      <c r="HK3" s="1591"/>
      <c r="HL3" s="58"/>
      <c r="HM3" s="57"/>
      <c r="HN3" s="57"/>
      <c r="HO3" s="57"/>
      <c r="HP3" s="57"/>
      <c r="HQ3" s="58"/>
      <c r="HR3" s="57"/>
      <c r="HS3" s="57"/>
      <c r="HT3" s="57"/>
      <c r="HU3" s="57"/>
      <c r="HV3" s="1592" t="s">
        <v>2745</v>
      </c>
      <c r="HW3" s="1593"/>
      <c r="HX3" s="1593"/>
      <c r="HY3" s="1593"/>
      <c r="HZ3" s="1593"/>
      <c r="IA3" s="1593"/>
      <c r="IB3" s="1593"/>
      <c r="IC3" s="1593"/>
      <c r="ID3" s="1593"/>
      <c r="IE3" s="1593"/>
      <c r="IF3" s="1593"/>
      <c r="IG3" s="1593"/>
      <c r="IH3" s="1593"/>
      <c r="II3" s="1593"/>
      <c r="IJ3" s="1594"/>
      <c r="IK3" s="58"/>
      <c r="IL3" s="57"/>
      <c r="IM3" s="57"/>
      <c r="IN3" s="57"/>
      <c r="IO3" s="57"/>
      <c r="IP3" s="58"/>
      <c r="IQ3" s="57"/>
      <c r="IR3" s="57"/>
      <c r="IS3" s="57"/>
      <c r="IT3" s="57"/>
      <c r="IU3" s="1595" t="s">
        <v>2746</v>
      </c>
      <c r="IV3" s="1596"/>
      <c r="IW3" s="1596"/>
      <c r="IX3" s="1596"/>
      <c r="IY3" s="1596"/>
      <c r="IZ3" s="1596"/>
      <c r="JA3" s="1596"/>
      <c r="JB3" s="1596"/>
      <c r="JC3" s="1596"/>
      <c r="JD3" s="1596"/>
      <c r="JE3" s="1596"/>
      <c r="JF3" s="1596"/>
      <c r="JG3" s="1596"/>
      <c r="JH3" s="1596"/>
      <c r="JI3" s="1597"/>
      <c r="JJ3" s="58"/>
      <c r="JK3" s="57"/>
      <c r="JL3" s="57"/>
      <c r="JM3" s="57"/>
      <c r="JN3" s="57"/>
      <c r="JO3" s="58"/>
      <c r="JP3" s="57"/>
      <c r="JQ3" s="57"/>
      <c r="JR3" s="57"/>
      <c r="JS3" s="57"/>
      <c r="JT3" s="1598" t="s">
        <v>2747</v>
      </c>
      <c r="JU3" s="1599"/>
      <c r="JV3" s="1599"/>
      <c r="JW3" s="1599"/>
      <c r="JX3" s="1599"/>
      <c r="JY3" s="1599"/>
      <c r="JZ3" s="1599"/>
      <c r="KA3" s="1599"/>
      <c r="KB3" s="1599"/>
      <c r="KC3" s="1599"/>
      <c r="KD3" s="1599"/>
      <c r="KE3" s="1599"/>
      <c r="KF3" s="1599"/>
      <c r="KG3" s="1599"/>
      <c r="KH3" s="1600"/>
      <c r="KI3" s="58"/>
      <c r="KJ3" s="57"/>
      <c r="KK3" s="57"/>
      <c r="KL3" s="57"/>
      <c r="KM3" s="57"/>
      <c r="KN3" s="58"/>
      <c r="KO3" s="57"/>
      <c r="KP3" s="57"/>
      <c r="KQ3" s="57"/>
      <c r="KR3" s="57"/>
      <c r="KS3" s="1570" t="s">
        <v>2748</v>
      </c>
      <c r="KT3" s="1571">
        <v>0</v>
      </c>
      <c r="KU3" s="1571">
        <v>0</v>
      </c>
      <c r="KV3" s="1571">
        <v>0</v>
      </c>
      <c r="KW3" s="1571">
        <v>0</v>
      </c>
      <c r="KX3" s="1571">
        <v>0</v>
      </c>
      <c r="KY3" s="1571">
        <v>0</v>
      </c>
      <c r="KZ3" s="1571">
        <v>0</v>
      </c>
      <c r="LA3" s="1571">
        <v>0</v>
      </c>
      <c r="LB3" s="1571">
        <v>0</v>
      </c>
      <c r="LC3" s="1571">
        <v>0</v>
      </c>
      <c r="LD3" s="1571">
        <v>0</v>
      </c>
      <c r="LE3" s="1571">
        <v>0</v>
      </c>
      <c r="LF3" s="1571">
        <v>0</v>
      </c>
      <c r="LG3" s="1572">
        <v>0</v>
      </c>
    </row>
    <row r="4" spans="2:319" ht="15.75" thickBot="1">
      <c r="B4" s="1573" t="s">
        <v>2749</v>
      </c>
      <c r="C4" s="1574"/>
      <c r="D4" s="1577" t="s">
        <v>2750</v>
      </c>
      <c r="E4" s="1579" t="s">
        <v>2751</v>
      </c>
      <c r="F4" s="1580"/>
      <c r="G4" s="1580"/>
      <c r="H4" s="1580"/>
      <c r="I4" s="1581"/>
      <c r="J4" s="1579" t="s">
        <v>2752</v>
      </c>
      <c r="K4" s="1580"/>
      <c r="L4" s="1580"/>
      <c r="M4" s="1580"/>
      <c r="N4" s="1581"/>
      <c r="O4" s="1579" t="s">
        <v>2753</v>
      </c>
      <c r="P4" s="1580"/>
      <c r="Q4" s="1580"/>
      <c r="R4" s="1580"/>
      <c r="S4" s="1581"/>
      <c r="T4" s="1582" t="s">
        <v>2754</v>
      </c>
      <c r="U4" s="1580"/>
      <c r="V4" s="1580"/>
      <c r="W4" s="1580"/>
      <c r="X4" s="1581"/>
      <c r="Y4" s="1579" t="s">
        <v>2755</v>
      </c>
      <c r="Z4" s="1580"/>
      <c r="AA4" s="1580"/>
      <c r="AB4" s="1580"/>
      <c r="AC4" s="1581"/>
      <c r="AD4" s="1566" t="s">
        <v>2751</v>
      </c>
      <c r="AE4" s="1567"/>
      <c r="AF4" s="1567"/>
      <c r="AG4" s="1567"/>
      <c r="AH4" s="1568"/>
      <c r="AI4" s="1566" t="s">
        <v>2756</v>
      </c>
      <c r="AJ4" s="1567"/>
      <c r="AK4" s="1567"/>
      <c r="AL4" s="1567"/>
      <c r="AM4" s="1568"/>
      <c r="AN4" s="1566" t="s">
        <v>2753</v>
      </c>
      <c r="AO4" s="1567"/>
      <c r="AP4" s="1567"/>
      <c r="AQ4" s="1567"/>
      <c r="AR4" s="1568"/>
      <c r="AS4" s="1569" t="s">
        <v>2757</v>
      </c>
      <c r="AT4" s="1567"/>
      <c r="AU4" s="1567"/>
      <c r="AV4" s="1567"/>
      <c r="AW4" s="1568"/>
      <c r="AX4" s="1566" t="s">
        <v>2755</v>
      </c>
      <c r="AY4" s="1567"/>
      <c r="AZ4" s="1567"/>
      <c r="BA4" s="1567"/>
      <c r="BB4" s="1568"/>
      <c r="BC4" s="1534" t="s">
        <v>2751</v>
      </c>
      <c r="BD4" s="1535"/>
      <c r="BE4" s="1535"/>
      <c r="BF4" s="1535"/>
      <c r="BG4" s="1536"/>
      <c r="BH4" s="1534" t="s">
        <v>2758</v>
      </c>
      <c r="BI4" s="1535"/>
      <c r="BJ4" s="1535"/>
      <c r="BK4" s="1535"/>
      <c r="BL4" s="1536"/>
      <c r="BM4" s="1534" t="s">
        <v>2753</v>
      </c>
      <c r="BN4" s="1535"/>
      <c r="BO4" s="1535"/>
      <c r="BP4" s="1535"/>
      <c r="BQ4" s="1536"/>
      <c r="BR4" s="1545" t="s">
        <v>2759</v>
      </c>
      <c r="BS4" s="1535"/>
      <c r="BT4" s="1535"/>
      <c r="BU4" s="1535"/>
      <c r="BV4" s="1536"/>
      <c r="BW4" s="1534" t="s">
        <v>2755</v>
      </c>
      <c r="BX4" s="1535"/>
      <c r="BY4" s="1535"/>
      <c r="BZ4" s="1535"/>
      <c r="CA4" s="1536"/>
      <c r="CB4" s="1554" t="s">
        <v>2751</v>
      </c>
      <c r="CC4" s="1555"/>
      <c r="CD4" s="1555"/>
      <c r="CE4" s="1555"/>
      <c r="CF4" s="1556"/>
      <c r="CG4" s="1554" t="s">
        <v>2760</v>
      </c>
      <c r="CH4" s="1555"/>
      <c r="CI4" s="1555"/>
      <c r="CJ4" s="1555"/>
      <c r="CK4" s="1556"/>
      <c r="CL4" s="1554" t="s">
        <v>2753</v>
      </c>
      <c r="CM4" s="1555"/>
      <c r="CN4" s="1555"/>
      <c r="CO4" s="1555"/>
      <c r="CP4" s="1556"/>
      <c r="CQ4" s="1565" t="s">
        <v>2761</v>
      </c>
      <c r="CR4" s="1555"/>
      <c r="CS4" s="1555"/>
      <c r="CT4" s="1555"/>
      <c r="CU4" s="1556"/>
      <c r="CV4" s="1554" t="s">
        <v>2755</v>
      </c>
      <c r="CW4" s="1555"/>
      <c r="CX4" s="1555"/>
      <c r="CY4" s="1555"/>
      <c r="CZ4" s="1556"/>
      <c r="DA4" s="1557" t="s">
        <v>2751</v>
      </c>
      <c r="DB4" s="1558"/>
      <c r="DC4" s="1558"/>
      <c r="DD4" s="1558"/>
      <c r="DE4" s="1559"/>
      <c r="DF4" s="1557" t="s">
        <v>2762</v>
      </c>
      <c r="DG4" s="1558"/>
      <c r="DH4" s="1558"/>
      <c r="DI4" s="1558"/>
      <c r="DJ4" s="1559"/>
      <c r="DK4" s="1557" t="s">
        <v>2753</v>
      </c>
      <c r="DL4" s="1558"/>
      <c r="DM4" s="1558"/>
      <c r="DN4" s="1558"/>
      <c r="DO4" s="1559"/>
      <c r="DP4" s="1560" t="s">
        <v>2763</v>
      </c>
      <c r="DQ4" s="1558"/>
      <c r="DR4" s="1558"/>
      <c r="DS4" s="1558"/>
      <c r="DT4" s="1559"/>
      <c r="DU4" s="1557" t="s">
        <v>2755</v>
      </c>
      <c r="DV4" s="1558"/>
      <c r="DW4" s="1558"/>
      <c r="DX4" s="1558"/>
      <c r="DY4" s="1559"/>
      <c r="DZ4" s="1561" t="s">
        <v>2751</v>
      </c>
      <c r="EA4" s="1562"/>
      <c r="EB4" s="1562"/>
      <c r="EC4" s="1562"/>
      <c r="ED4" s="1563"/>
      <c r="EE4" s="1561" t="s">
        <v>2764</v>
      </c>
      <c r="EF4" s="1562"/>
      <c r="EG4" s="1562"/>
      <c r="EH4" s="1562"/>
      <c r="EI4" s="1563"/>
      <c r="EJ4" s="1561" t="s">
        <v>2753</v>
      </c>
      <c r="EK4" s="1562"/>
      <c r="EL4" s="1562"/>
      <c r="EM4" s="1562"/>
      <c r="EN4" s="1563"/>
      <c r="EO4" s="1564" t="s">
        <v>2765</v>
      </c>
      <c r="EP4" s="1562"/>
      <c r="EQ4" s="1562"/>
      <c r="ER4" s="1562"/>
      <c r="ES4" s="1563"/>
      <c r="ET4" s="1561" t="s">
        <v>2755</v>
      </c>
      <c r="EU4" s="1562"/>
      <c r="EV4" s="1562"/>
      <c r="EW4" s="1562"/>
      <c r="EX4" s="1563"/>
      <c r="EY4" s="1546" t="s">
        <v>2751</v>
      </c>
      <c r="EZ4" s="1547"/>
      <c r="FA4" s="1547"/>
      <c r="FB4" s="1547"/>
      <c r="FC4" s="1548"/>
      <c r="FD4" s="1546" t="s">
        <v>2766</v>
      </c>
      <c r="FE4" s="1547"/>
      <c r="FF4" s="1547"/>
      <c r="FG4" s="1547"/>
      <c r="FH4" s="1548"/>
      <c r="FI4" s="1546" t="s">
        <v>2753</v>
      </c>
      <c r="FJ4" s="1547"/>
      <c r="FK4" s="1547"/>
      <c r="FL4" s="1547"/>
      <c r="FM4" s="1548"/>
      <c r="FN4" s="1549" t="s">
        <v>2767</v>
      </c>
      <c r="FO4" s="1547"/>
      <c r="FP4" s="1547"/>
      <c r="FQ4" s="1547"/>
      <c r="FR4" s="1548"/>
      <c r="FS4" s="1546" t="s">
        <v>2755</v>
      </c>
      <c r="FT4" s="1547"/>
      <c r="FU4" s="1547"/>
      <c r="FV4" s="1547"/>
      <c r="FW4" s="1548"/>
      <c r="FX4" s="1550" t="s">
        <v>2751</v>
      </c>
      <c r="FY4" s="1551"/>
      <c r="FZ4" s="1551"/>
      <c r="GA4" s="1551"/>
      <c r="GB4" s="1552"/>
      <c r="GC4" s="1550" t="s">
        <v>2768</v>
      </c>
      <c r="GD4" s="1551"/>
      <c r="GE4" s="1551"/>
      <c r="GF4" s="1551"/>
      <c r="GG4" s="1552"/>
      <c r="GH4" s="1550" t="s">
        <v>2753</v>
      </c>
      <c r="GI4" s="1551"/>
      <c r="GJ4" s="1551"/>
      <c r="GK4" s="1551"/>
      <c r="GL4" s="1552"/>
      <c r="GM4" s="1553" t="s">
        <v>2769</v>
      </c>
      <c r="GN4" s="1551"/>
      <c r="GO4" s="1551"/>
      <c r="GP4" s="1551"/>
      <c r="GQ4" s="1552"/>
      <c r="GR4" s="1550" t="s">
        <v>2755</v>
      </c>
      <c r="GS4" s="1551"/>
      <c r="GT4" s="1551"/>
      <c r="GU4" s="1551"/>
      <c r="GV4" s="1552"/>
      <c r="GW4" s="1544" t="s">
        <v>2751</v>
      </c>
      <c r="GX4" s="1542"/>
      <c r="GY4" s="1542"/>
      <c r="GZ4" s="1542"/>
      <c r="HA4" s="1543"/>
      <c r="HB4" s="1544" t="s">
        <v>2770</v>
      </c>
      <c r="HC4" s="1542"/>
      <c r="HD4" s="1542"/>
      <c r="HE4" s="1542"/>
      <c r="HF4" s="1543"/>
      <c r="HG4" s="1544" t="s">
        <v>2753</v>
      </c>
      <c r="HH4" s="1542"/>
      <c r="HI4" s="1542"/>
      <c r="HJ4" s="1542"/>
      <c r="HK4" s="1543"/>
      <c r="HL4" s="1541" t="s">
        <v>2771</v>
      </c>
      <c r="HM4" s="1542"/>
      <c r="HN4" s="1542"/>
      <c r="HO4" s="1542"/>
      <c r="HP4" s="1543"/>
      <c r="HQ4" s="1544" t="s">
        <v>2755</v>
      </c>
      <c r="HR4" s="1542"/>
      <c r="HS4" s="1542"/>
      <c r="HT4" s="1542"/>
      <c r="HU4" s="1543"/>
      <c r="HV4" s="1534" t="s">
        <v>2751</v>
      </c>
      <c r="HW4" s="1535"/>
      <c r="HX4" s="1535"/>
      <c r="HY4" s="1535"/>
      <c r="HZ4" s="1536"/>
      <c r="IA4" s="1534" t="s">
        <v>2772</v>
      </c>
      <c r="IB4" s="1535"/>
      <c r="IC4" s="1535"/>
      <c r="ID4" s="1535"/>
      <c r="IE4" s="1536"/>
      <c r="IF4" s="1534" t="s">
        <v>2753</v>
      </c>
      <c r="IG4" s="1535"/>
      <c r="IH4" s="1535"/>
      <c r="II4" s="1535"/>
      <c r="IJ4" s="1536"/>
      <c r="IK4" s="1545" t="s">
        <v>2773</v>
      </c>
      <c r="IL4" s="1535"/>
      <c r="IM4" s="1535"/>
      <c r="IN4" s="1535"/>
      <c r="IO4" s="1536"/>
      <c r="IP4" s="1534" t="s">
        <v>2755</v>
      </c>
      <c r="IQ4" s="1535"/>
      <c r="IR4" s="1535"/>
      <c r="IS4" s="1535"/>
      <c r="IT4" s="1536"/>
      <c r="IU4" s="1537" t="s">
        <v>2751</v>
      </c>
      <c r="IV4" s="1538"/>
      <c r="IW4" s="1538"/>
      <c r="IX4" s="1538"/>
      <c r="IY4" s="1539"/>
      <c r="IZ4" s="1537" t="s">
        <v>2774</v>
      </c>
      <c r="JA4" s="1538"/>
      <c r="JB4" s="1538"/>
      <c r="JC4" s="1538"/>
      <c r="JD4" s="1539"/>
      <c r="JE4" s="1537" t="s">
        <v>2753</v>
      </c>
      <c r="JF4" s="1538"/>
      <c r="JG4" s="1538"/>
      <c r="JH4" s="1538"/>
      <c r="JI4" s="1539"/>
      <c r="JJ4" s="1540" t="s">
        <v>2775</v>
      </c>
      <c r="JK4" s="1538"/>
      <c r="JL4" s="1538"/>
      <c r="JM4" s="1538"/>
      <c r="JN4" s="1539"/>
      <c r="JO4" s="1537" t="s">
        <v>2755</v>
      </c>
      <c r="JP4" s="1538"/>
      <c r="JQ4" s="1538"/>
      <c r="JR4" s="1538"/>
      <c r="JS4" s="1539"/>
      <c r="JT4" s="1530" t="s">
        <v>2751</v>
      </c>
      <c r="JU4" s="1531"/>
      <c r="JV4" s="1531"/>
      <c r="JW4" s="1531"/>
      <c r="JX4" s="1532"/>
      <c r="JY4" s="1530" t="s">
        <v>2776</v>
      </c>
      <c r="JZ4" s="1531"/>
      <c r="KA4" s="1531"/>
      <c r="KB4" s="1531"/>
      <c r="KC4" s="1532"/>
      <c r="KD4" s="1530" t="s">
        <v>2753</v>
      </c>
      <c r="KE4" s="1531"/>
      <c r="KF4" s="1531"/>
      <c r="KG4" s="1531"/>
      <c r="KH4" s="1532"/>
      <c r="KI4" s="1533" t="s">
        <v>2777</v>
      </c>
      <c r="KJ4" s="1531"/>
      <c r="KK4" s="1531"/>
      <c r="KL4" s="1531"/>
      <c r="KM4" s="1532"/>
      <c r="KN4" s="1530" t="s">
        <v>2755</v>
      </c>
      <c r="KO4" s="1531"/>
      <c r="KP4" s="1531"/>
      <c r="KQ4" s="1531"/>
      <c r="KR4" s="1532"/>
      <c r="KS4" s="1524" t="s">
        <v>2751</v>
      </c>
      <c r="KT4" s="1525"/>
      <c r="KU4" s="1525"/>
      <c r="KV4" s="1525"/>
      <c r="KW4" s="1526"/>
      <c r="KX4" s="1524" t="s">
        <v>2776</v>
      </c>
      <c r="KY4" s="1525"/>
      <c r="KZ4" s="1525"/>
      <c r="LA4" s="1525"/>
      <c r="LB4" s="1526"/>
      <c r="LC4" s="1524" t="s">
        <v>2753</v>
      </c>
      <c r="LD4" s="1525"/>
      <c r="LE4" s="1525"/>
      <c r="LF4" s="1525"/>
      <c r="LG4" s="1526"/>
    </row>
    <row r="5" spans="2:319" ht="15.75" thickBot="1">
      <c r="B5" s="1575"/>
      <c r="C5" s="1576"/>
      <c r="D5" s="1578"/>
      <c r="E5" s="61" t="s">
        <v>2778</v>
      </c>
      <c r="F5" s="62" t="s">
        <v>2779</v>
      </c>
      <c r="G5" s="63" t="s">
        <v>2695</v>
      </c>
      <c r="H5" s="63" t="s">
        <v>2780</v>
      </c>
      <c r="I5" s="64" t="s">
        <v>2781</v>
      </c>
      <c r="J5" s="61" t="s">
        <v>2778</v>
      </c>
      <c r="K5" s="62" t="s">
        <v>2779</v>
      </c>
      <c r="L5" s="63" t="s">
        <v>2695</v>
      </c>
      <c r="M5" s="63" t="s">
        <v>2780</v>
      </c>
      <c r="N5" s="64" t="s">
        <v>2781</v>
      </c>
      <c r="O5" s="61" t="s">
        <v>2778</v>
      </c>
      <c r="P5" s="62" t="s">
        <v>2779</v>
      </c>
      <c r="Q5" s="63" t="s">
        <v>2695</v>
      </c>
      <c r="R5" s="63" t="s">
        <v>2780</v>
      </c>
      <c r="S5" s="64" t="s">
        <v>2781</v>
      </c>
      <c r="T5" s="61" t="s">
        <v>2778</v>
      </c>
      <c r="U5" s="62" t="s">
        <v>2779</v>
      </c>
      <c r="V5" s="63" t="s">
        <v>2695</v>
      </c>
      <c r="W5" s="63" t="s">
        <v>2780</v>
      </c>
      <c r="X5" s="64" t="s">
        <v>2781</v>
      </c>
      <c r="Y5" s="61" t="s">
        <v>2778</v>
      </c>
      <c r="Z5" s="62" t="s">
        <v>2779</v>
      </c>
      <c r="AA5" s="63" t="s">
        <v>2695</v>
      </c>
      <c r="AB5" s="63" t="s">
        <v>2780</v>
      </c>
      <c r="AC5" s="64" t="s">
        <v>2781</v>
      </c>
      <c r="AD5" s="65" t="s">
        <v>2778</v>
      </c>
      <c r="AE5" s="66" t="s">
        <v>2779</v>
      </c>
      <c r="AF5" s="67" t="s">
        <v>2695</v>
      </c>
      <c r="AG5" s="67" t="s">
        <v>2780</v>
      </c>
      <c r="AH5" s="68" t="s">
        <v>2781</v>
      </c>
      <c r="AI5" s="65" t="s">
        <v>2778</v>
      </c>
      <c r="AJ5" s="66" t="s">
        <v>2779</v>
      </c>
      <c r="AK5" s="67" t="s">
        <v>2695</v>
      </c>
      <c r="AL5" s="67" t="s">
        <v>2780</v>
      </c>
      <c r="AM5" s="68" t="s">
        <v>2781</v>
      </c>
      <c r="AN5" s="65" t="s">
        <v>2778</v>
      </c>
      <c r="AO5" s="66" t="s">
        <v>2779</v>
      </c>
      <c r="AP5" s="67" t="s">
        <v>2695</v>
      </c>
      <c r="AQ5" s="67" t="s">
        <v>2780</v>
      </c>
      <c r="AR5" s="68" t="s">
        <v>2781</v>
      </c>
      <c r="AS5" s="65" t="s">
        <v>2778</v>
      </c>
      <c r="AT5" s="66" t="s">
        <v>2779</v>
      </c>
      <c r="AU5" s="67" t="s">
        <v>2695</v>
      </c>
      <c r="AV5" s="67" t="s">
        <v>2780</v>
      </c>
      <c r="AW5" s="68" t="s">
        <v>2781</v>
      </c>
      <c r="AX5" s="65" t="s">
        <v>2778</v>
      </c>
      <c r="AY5" s="66" t="s">
        <v>2779</v>
      </c>
      <c r="AZ5" s="67" t="s">
        <v>2695</v>
      </c>
      <c r="BA5" s="67" t="s">
        <v>2780</v>
      </c>
      <c r="BB5" s="68" t="s">
        <v>2781</v>
      </c>
      <c r="BC5" s="69" t="s">
        <v>2778</v>
      </c>
      <c r="BD5" s="70" t="s">
        <v>2779</v>
      </c>
      <c r="BE5" s="71" t="s">
        <v>2695</v>
      </c>
      <c r="BF5" s="71" t="s">
        <v>2780</v>
      </c>
      <c r="BG5" s="72" t="s">
        <v>2781</v>
      </c>
      <c r="BH5" s="69" t="s">
        <v>2778</v>
      </c>
      <c r="BI5" s="70" t="s">
        <v>2779</v>
      </c>
      <c r="BJ5" s="71" t="s">
        <v>2695</v>
      </c>
      <c r="BK5" s="71" t="s">
        <v>2780</v>
      </c>
      <c r="BL5" s="72" t="s">
        <v>2781</v>
      </c>
      <c r="BM5" s="69" t="s">
        <v>2778</v>
      </c>
      <c r="BN5" s="70" t="s">
        <v>2779</v>
      </c>
      <c r="BO5" s="71" t="s">
        <v>2695</v>
      </c>
      <c r="BP5" s="71" t="s">
        <v>2780</v>
      </c>
      <c r="BQ5" s="72" t="s">
        <v>2781</v>
      </c>
      <c r="BR5" s="69" t="s">
        <v>2778</v>
      </c>
      <c r="BS5" s="70" t="s">
        <v>2779</v>
      </c>
      <c r="BT5" s="71" t="s">
        <v>2695</v>
      </c>
      <c r="BU5" s="71" t="s">
        <v>2780</v>
      </c>
      <c r="BV5" s="72" t="s">
        <v>2781</v>
      </c>
      <c r="BW5" s="69" t="s">
        <v>2778</v>
      </c>
      <c r="BX5" s="70" t="s">
        <v>2779</v>
      </c>
      <c r="BY5" s="71" t="s">
        <v>2695</v>
      </c>
      <c r="BZ5" s="71" t="s">
        <v>2780</v>
      </c>
      <c r="CA5" s="72" t="s">
        <v>2781</v>
      </c>
      <c r="CB5" s="73" t="s">
        <v>2778</v>
      </c>
      <c r="CC5" s="74" t="s">
        <v>2779</v>
      </c>
      <c r="CD5" s="75" t="s">
        <v>2695</v>
      </c>
      <c r="CE5" s="75" t="s">
        <v>2780</v>
      </c>
      <c r="CF5" s="76" t="s">
        <v>2781</v>
      </c>
      <c r="CG5" s="73" t="s">
        <v>2778</v>
      </c>
      <c r="CH5" s="74" t="s">
        <v>2779</v>
      </c>
      <c r="CI5" s="75" t="s">
        <v>2695</v>
      </c>
      <c r="CJ5" s="75" t="s">
        <v>2780</v>
      </c>
      <c r="CK5" s="76" t="s">
        <v>2781</v>
      </c>
      <c r="CL5" s="73" t="s">
        <v>2778</v>
      </c>
      <c r="CM5" s="74" t="s">
        <v>2779</v>
      </c>
      <c r="CN5" s="75" t="s">
        <v>2695</v>
      </c>
      <c r="CO5" s="75" t="s">
        <v>2780</v>
      </c>
      <c r="CP5" s="76" t="s">
        <v>2781</v>
      </c>
      <c r="CQ5" s="73" t="s">
        <v>2778</v>
      </c>
      <c r="CR5" s="74" t="s">
        <v>2779</v>
      </c>
      <c r="CS5" s="75" t="s">
        <v>2695</v>
      </c>
      <c r="CT5" s="75" t="s">
        <v>2780</v>
      </c>
      <c r="CU5" s="76" t="s">
        <v>2781</v>
      </c>
      <c r="CV5" s="73" t="s">
        <v>2778</v>
      </c>
      <c r="CW5" s="74" t="s">
        <v>2779</v>
      </c>
      <c r="CX5" s="75" t="s">
        <v>2695</v>
      </c>
      <c r="CY5" s="75" t="s">
        <v>2780</v>
      </c>
      <c r="CZ5" s="76" t="s">
        <v>2781</v>
      </c>
      <c r="DA5" s="77" t="s">
        <v>2778</v>
      </c>
      <c r="DB5" s="78" t="s">
        <v>2779</v>
      </c>
      <c r="DC5" s="79" t="s">
        <v>2695</v>
      </c>
      <c r="DD5" s="79" t="s">
        <v>2780</v>
      </c>
      <c r="DE5" s="80" t="s">
        <v>2781</v>
      </c>
      <c r="DF5" s="77" t="s">
        <v>2778</v>
      </c>
      <c r="DG5" s="78" t="s">
        <v>2779</v>
      </c>
      <c r="DH5" s="79" t="s">
        <v>2695</v>
      </c>
      <c r="DI5" s="79" t="s">
        <v>2780</v>
      </c>
      <c r="DJ5" s="80" t="s">
        <v>2781</v>
      </c>
      <c r="DK5" s="77" t="s">
        <v>2778</v>
      </c>
      <c r="DL5" s="78" t="s">
        <v>2779</v>
      </c>
      <c r="DM5" s="79" t="s">
        <v>2695</v>
      </c>
      <c r="DN5" s="79" t="s">
        <v>2780</v>
      </c>
      <c r="DO5" s="80" t="s">
        <v>2781</v>
      </c>
      <c r="DP5" s="77" t="s">
        <v>2778</v>
      </c>
      <c r="DQ5" s="78" t="s">
        <v>2779</v>
      </c>
      <c r="DR5" s="79" t="s">
        <v>2695</v>
      </c>
      <c r="DS5" s="79" t="s">
        <v>2780</v>
      </c>
      <c r="DT5" s="80" t="s">
        <v>2781</v>
      </c>
      <c r="DU5" s="77" t="s">
        <v>2778</v>
      </c>
      <c r="DV5" s="78" t="s">
        <v>2779</v>
      </c>
      <c r="DW5" s="79" t="s">
        <v>2695</v>
      </c>
      <c r="DX5" s="79" t="s">
        <v>2780</v>
      </c>
      <c r="DY5" s="80" t="s">
        <v>2781</v>
      </c>
      <c r="DZ5" s="81" t="s">
        <v>2778</v>
      </c>
      <c r="EA5" s="82" t="s">
        <v>2779</v>
      </c>
      <c r="EB5" s="83" t="s">
        <v>2695</v>
      </c>
      <c r="EC5" s="83" t="s">
        <v>2780</v>
      </c>
      <c r="ED5" s="84" t="s">
        <v>2781</v>
      </c>
      <c r="EE5" s="81" t="s">
        <v>2778</v>
      </c>
      <c r="EF5" s="82" t="s">
        <v>2779</v>
      </c>
      <c r="EG5" s="83" t="s">
        <v>2695</v>
      </c>
      <c r="EH5" s="83" t="s">
        <v>2780</v>
      </c>
      <c r="EI5" s="84" t="s">
        <v>2781</v>
      </c>
      <c r="EJ5" s="81" t="s">
        <v>2778</v>
      </c>
      <c r="EK5" s="82" t="s">
        <v>2779</v>
      </c>
      <c r="EL5" s="83" t="s">
        <v>2695</v>
      </c>
      <c r="EM5" s="83" t="s">
        <v>2780</v>
      </c>
      <c r="EN5" s="84" t="s">
        <v>2781</v>
      </c>
      <c r="EO5" s="81" t="s">
        <v>2778</v>
      </c>
      <c r="EP5" s="82" t="s">
        <v>2779</v>
      </c>
      <c r="EQ5" s="83" t="s">
        <v>2695</v>
      </c>
      <c r="ER5" s="83" t="s">
        <v>2780</v>
      </c>
      <c r="ES5" s="84" t="s">
        <v>2781</v>
      </c>
      <c r="ET5" s="81" t="s">
        <v>2778</v>
      </c>
      <c r="EU5" s="82" t="s">
        <v>2779</v>
      </c>
      <c r="EV5" s="83" t="s">
        <v>2695</v>
      </c>
      <c r="EW5" s="83" t="s">
        <v>2780</v>
      </c>
      <c r="EX5" s="84" t="s">
        <v>2781</v>
      </c>
      <c r="EY5" s="85" t="s">
        <v>2778</v>
      </c>
      <c r="EZ5" s="86" t="s">
        <v>2779</v>
      </c>
      <c r="FA5" s="87" t="s">
        <v>2695</v>
      </c>
      <c r="FB5" s="87" t="s">
        <v>2780</v>
      </c>
      <c r="FC5" s="88" t="s">
        <v>2781</v>
      </c>
      <c r="FD5" s="85" t="s">
        <v>2778</v>
      </c>
      <c r="FE5" s="86" t="s">
        <v>2779</v>
      </c>
      <c r="FF5" s="87" t="s">
        <v>2695</v>
      </c>
      <c r="FG5" s="87" t="s">
        <v>2780</v>
      </c>
      <c r="FH5" s="89" t="s">
        <v>2781</v>
      </c>
      <c r="FI5" s="85" t="s">
        <v>2778</v>
      </c>
      <c r="FJ5" s="86" t="s">
        <v>2779</v>
      </c>
      <c r="FK5" s="87" t="s">
        <v>2695</v>
      </c>
      <c r="FL5" s="87" t="s">
        <v>2780</v>
      </c>
      <c r="FM5" s="89" t="s">
        <v>2781</v>
      </c>
      <c r="FN5" s="85" t="s">
        <v>2778</v>
      </c>
      <c r="FO5" s="86" t="s">
        <v>2779</v>
      </c>
      <c r="FP5" s="87" t="s">
        <v>2695</v>
      </c>
      <c r="FQ5" s="87" t="s">
        <v>2780</v>
      </c>
      <c r="FR5" s="89" t="s">
        <v>2781</v>
      </c>
      <c r="FS5" s="85" t="s">
        <v>2778</v>
      </c>
      <c r="FT5" s="86" t="s">
        <v>2779</v>
      </c>
      <c r="FU5" s="87" t="s">
        <v>2695</v>
      </c>
      <c r="FV5" s="87" t="s">
        <v>2780</v>
      </c>
      <c r="FW5" s="89" t="s">
        <v>2781</v>
      </c>
      <c r="FX5" s="90" t="s">
        <v>2778</v>
      </c>
      <c r="FY5" s="91" t="s">
        <v>2779</v>
      </c>
      <c r="FZ5" s="92" t="s">
        <v>2695</v>
      </c>
      <c r="GA5" s="92" t="s">
        <v>2780</v>
      </c>
      <c r="GB5" s="93" t="s">
        <v>2781</v>
      </c>
      <c r="GC5" s="90" t="s">
        <v>2778</v>
      </c>
      <c r="GD5" s="91" t="s">
        <v>2779</v>
      </c>
      <c r="GE5" s="92" t="s">
        <v>2695</v>
      </c>
      <c r="GF5" s="92" t="s">
        <v>2780</v>
      </c>
      <c r="GG5" s="93" t="s">
        <v>2781</v>
      </c>
      <c r="GH5" s="90" t="s">
        <v>2778</v>
      </c>
      <c r="GI5" s="91" t="s">
        <v>2779</v>
      </c>
      <c r="GJ5" s="92" t="s">
        <v>2695</v>
      </c>
      <c r="GK5" s="92" t="s">
        <v>2780</v>
      </c>
      <c r="GL5" s="93" t="s">
        <v>2781</v>
      </c>
      <c r="GM5" s="90" t="s">
        <v>2778</v>
      </c>
      <c r="GN5" s="91" t="s">
        <v>2779</v>
      </c>
      <c r="GO5" s="92" t="s">
        <v>2695</v>
      </c>
      <c r="GP5" s="92" t="s">
        <v>2780</v>
      </c>
      <c r="GQ5" s="93" t="s">
        <v>2781</v>
      </c>
      <c r="GR5" s="90" t="s">
        <v>2778</v>
      </c>
      <c r="GS5" s="91" t="s">
        <v>2779</v>
      </c>
      <c r="GT5" s="92" t="s">
        <v>2695</v>
      </c>
      <c r="GU5" s="92" t="s">
        <v>2780</v>
      </c>
      <c r="GV5" s="93" t="s">
        <v>2781</v>
      </c>
      <c r="GW5" s="94" t="s">
        <v>2778</v>
      </c>
      <c r="GX5" s="95" t="s">
        <v>2779</v>
      </c>
      <c r="GY5" s="96" t="s">
        <v>2695</v>
      </c>
      <c r="GZ5" s="96" t="s">
        <v>2780</v>
      </c>
      <c r="HA5" s="97" t="s">
        <v>2781</v>
      </c>
      <c r="HB5" s="94" t="s">
        <v>2778</v>
      </c>
      <c r="HC5" s="95" t="s">
        <v>2779</v>
      </c>
      <c r="HD5" s="96" t="s">
        <v>2695</v>
      </c>
      <c r="HE5" s="96" t="s">
        <v>2780</v>
      </c>
      <c r="HF5" s="97" t="s">
        <v>2781</v>
      </c>
      <c r="HG5" s="94" t="s">
        <v>2778</v>
      </c>
      <c r="HH5" s="95" t="s">
        <v>2779</v>
      </c>
      <c r="HI5" s="96" t="s">
        <v>2695</v>
      </c>
      <c r="HJ5" s="96" t="s">
        <v>2780</v>
      </c>
      <c r="HK5" s="97" t="s">
        <v>2781</v>
      </c>
      <c r="HL5" s="94" t="s">
        <v>2778</v>
      </c>
      <c r="HM5" s="95" t="s">
        <v>2779</v>
      </c>
      <c r="HN5" s="96" t="s">
        <v>2695</v>
      </c>
      <c r="HO5" s="96" t="s">
        <v>2780</v>
      </c>
      <c r="HP5" s="97" t="s">
        <v>2781</v>
      </c>
      <c r="HQ5" s="94" t="s">
        <v>2778</v>
      </c>
      <c r="HR5" s="95" t="s">
        <v>2779</v>
      </c>
      <c r="HS5" s="96" t="s">
        <v>2695</v>
      </c>
      <c r="HT5" s="96" t="s">
        <v>2780</v>
      </c>
      <c r="HU5" s="97" t="s">
        <v>2781</v>
      </c>
      <c r="HV5" s="69" t="s">
        <v>2778</v>
      </c>
      <c r="HW5" s="70" t="s">
        <v>2779</v>
      </c>
      <c r="HX5" s="71" t="s">
        <v>2695</v>
      </c>
      <c r="HY5" s="71" t="s">
        <v>2780</v>
      </c>
      <c r="HZ5" s="72" t="s">
        <v>2781</v>
      </c>
      <c r="IA5" s="69" t="s">
        <v>2778</v>
      </c>
      <c r="IB5" s="70" t="s">
        <v>2779</v>
      </c>
      <c r="IC5" s="71" t="s">
        <v>2695</v>
      </c>
      <c r="ID5" s="71" t="s">
        <v>2780</v>
      </c>
      <c r="IE5" s="72" t="s">
        <v>2781</v>
      </c>
      <c r="IF5" s="69" t="s">
        <v>2778</v>
      </c>
      <c r="IG5" s="70" t="s">
        <v>2779</v>
      </c>
      <c r="IH5" s="71" t="s">
        <v>2695</v>
      </c>
      <c r="II5" s="71" t="s">
        <v>2780</v>
      </c>
      <c r="IJ5" s="72" t="s">
        <v>2781</v>
      </c>
      <c r="IK5" s="69" t="s">
        <v>2778</v>
      </c>
      <c r="IL5" s="70" t="s">
        <v>2779</v>
      </c>
      <c r="IM5" s="71" t="s">
        <v>2695</v>
      </c>
      <c r="IN5" s="71" t="s">
        <v>2780</v>
      </c>
      <c r="IO5" s="72" t="s">
        <v>2781</v>
      </c>
      <c r="IP5" s="69" t="s">
        <v>2778</v>
      </c>
      <c r="IQ5" s="70" t="s">
        <v>2779</v>
      </c>
      <c r="IR5" s="71" t="s">
        <v>2695</v>
      </c>
      <c r="IS5" s="71" t="s">
        <v>2780</v>
      </c>
      <c r="IT5" s="72" t="s">
        <v>2781</v>
      </c>
      <c r="IU5" s="98" t="s">
        <v>2778</v>
      </c>
      <c r="IV5" s="99" t="s">
        <v>2779</v>
      </c>
      <c r="IW5" s="100" t="s">
        <v>2695</v>
      </c>
      <c r="IX5" s="100" t="s">
        <v>2780</v>
      </c>
      <c r="IY5" s="101" t="s">
        <v>2781</v>
      </c>
      <c r="IZ5" s="98" t="s">
        <v>2778</v>
      </c>
      <c r="JA5" s="99" t="s">
        <v>2779</v>
      </c>
      <c r="JB5" s="100" t="s">
        <v>2695</v>
      </c>
      <c r="JC5" s="100" t="s">
        <v>2780</v>
      </c>
      <c r="JD5" s="101" t="s">
        <v>2781</v>
      </c>
      <c r="JE5" s="98" t="s">
        <v>2778</v>
      </c>
      <c r="JF5" s="99" t="s">
        <v>2779</v>
      </c>
      <c r="JG5" s="100" t="s">
        <v>2695</v>
      </c>
      <c r="JH5" s="100" t="s">
        <v>2780</v>
      </c>
      <c r="JI5" s="101" t="s">
        <v>2781</v>
      </c>
      <c r="JJ5" s="98" t="s">
        <v>2778</v>
      </c>
      <c r="JK5" s="99" t="s">
        <v>2779</v>
      </c>
      <c r="JL5" s="100" t="s">
        <v>2695</v>
      </c>
      <c r="JM5" s="100" t="s">
        <v>2780</v>
      </c>
      <c r="JN5" s="101" t="s">
        <v>2781</v>
      </c>
      <c r="JO5" s="98" t="s">
        <v>2778</v>
      </c>
      <c r="JP5" s="99" t="s">
        <v>2779</v>
      </c>
      <c r="JQ5" s="100" t="s">
        <v>2695</v>
      </c>
      <c r="JR5" s="100" t="s">
        <v>2780</v>
      </c>
      <c r="JS5" s="101" t="s">
        <v>2781</v>
      </c>
      <c r="JT5" s="102" t="s">
        <v>2778</v>
      </c>
      <c r="JU5" s="103" t="s">
        <v>2779</v>
      </c>
      <c r="JV5" s="104" t="s">
        <v>2695</v>
      </c>
      <c r="JW5" s="104" t="s">
        <v>2780</v>
      </c>
      <c r="JX5" s="105" t="s">
        <v>2781</v>
      </c>
      <c r="JY5" s="102" t="s">
        <v>2778</v>
      </c>
      <c r="JZ5" s="103" t="s">
        <v>2779</v>
      </c>
      <c r="KA5" s="104" t="s">
        <v>2695</v>
      </c>
      <c r="KB5" s="104" t="s">
        <v>2780</v>
      </c>
      <c r="KC5" s="105" t="s">
        <v>2781</v>
      </c>
      <c r="KD5" s="102" t="s">
        <v>2778</v>
      </c>
      <c r="KE5" s="103" t="s">
        <v>2779</v>
      </c>
      <c r="KF5" s="104" t="s">
        <v>2695</v>
      </c>
      <c r="KG5" s="104" t="s">
        <v>2780</v>
      </c>
      <c r="KH5" s="105" t="s">
        <v>2781</v>
      </c>
      <c r="KI5" s="102" t="s">
        <v>2778</v>
      </c>
      <c r="KJ5" s="103" t="s">
        <v>2779</v>
      </c>
      <c r="KK5" s="104" t="s">
        <v>2695</v>
      </c>
      <c r="KL5" s="104" t="s">
        <v>2780</v>
      </c>
      <c r="KM5" s="105" t="s">
        <v>2781</v>
      </c>
      <c r="KN5" s="102" t="s">
        <v>2778</v>
      </c>
      <c r="KO5" s="103" t="s">
        <v>2779</v>
      </c>
      <c r="KP5" s="104" t="s">
        <v>2695</v>
      </c>
      <c r="KQ5" s="104" t="s">
        <v>2780</v>
      </c>
      <c r="KR5" s="105" t="s">
        <v>2781</v>
      </c>
      <c r="KS5" s="106" t="s">
        <v>2778</v>
      </c>
      <c r="KT5" s="107" t="s">
        <v>2779</v>
      </c>
      <c r="KU5" s="108" t="s">
        <v>2695</v>
      </c>
      <c r="KV5" s="108" t="s">
        <v>2780</v>
      </c>
      <c r="KW5" s="109" t="s">
        <v>2781</v>
      </c>
      <c r="KX5" s="106" t="s">
        <v>2778</v>
      </c>
      <c r="KY5" s="107" t="s">
        <v>2779</v>
      </c>
      <c r="KZ5" s="108" t="s">
        <v>2695</v>
      </c>
      <c r="LA5" s="108" t="s">
        <v>2780</v>
      </c>
      <c r="LB5" s="109" t="s">
        <v>2781</v>
      </c>
      <c r="LC5" s="106" t="s">
        <v>2778</v>
      </c>
      <c r="LD5" s="107" t="s">
        <v>2779</v>
      </c>
      <c r="LE5" s="108" t="s">
        <v>2695</v>
      </c>
      <c r="LF5" s="108" t="s">
        <v>2780</v>
      </c>
      <c r="LG5" s="109" t="s">
        <v>2781</v>
      </c>
    </row>
    <row r="6" spans="2:319">
      <c r="B6" s="110" t="s">
        <v>2782</v>
      </c>
      <c r="C6" s="111" t="s">
        <v>2783</v>
      </c>
      <c r="D6" s="112" t="s">
        <v>2532</v>
      </c>
      <c r="E6" s="113">
        <v>322.7</v>
      </c>
      <c r="F6" s="114">
        <v>6600</v>
      </c>
      <c r="G6" s="114">
        <v>5280</v>
      </c>
      <c r="H6" s="114">
        <v>1320</v>
      </c>
      <c r="I6" s="115">
        <v>0.2</v>
      </c>
      <c r="J6" s="113">
        <v>0</v>
      </c>
      <c r="K6" s="114">
        <v>0</v>
      </c>
      <c r="L6" s="114">
        <v>0</v>
      </c>
      <c r="M6" s="114">
        <v>0</v>
      </c>
      <c r="N6" s="115">
        <v>0</v>
      </c>
      <c r="O6" s="113">
        <v>-322.7</v>
      </c>
      <c r="P6" s="114">
        <v>-6600</v>
      </c>
      <c r="Q6" s="114">
        <v>-5280</v>
      </c>
      <c r="R6" s="114">
        <v>-1320</v>
      </c>
      <c r="S6" s="115">
        <v>-0.2</v>
      </c>
      <c r="T6" s="113">
        <v>0</v>
      </c>
      <c r="U6" s="114">
        <v>0</v>
      </c>
      <c r="V6" s="114">
        <v>0</v>
      </c>
      <c r="W6" s="114">
        <v>0</v>
      </c>
      <c r="X6" s="115">
        <v>0</v>
      </c>
      <c r="Y6" s="113">
        <v>0</v>
      </c>
      <c r="Z6" s="114">
        <v>0</v>
      </c>
      <c r="AA6" s="114">
        <v>0</v>
      </c>
      <c r="AB6" s="114">
        <v>0</v>
      </c>
      <c r="AC6" s="115">
        <v>0</v>
      </c>
      <c r="AD6" s="116">
        <v>322.7</v>
      </c>
      <c r="AE6" s="117">
        <v>6600</v>
      </c>
      <c r="AF6" s="117">
        <v>5280</v>
      </c>
      <c r="AG6" s="114">
        <v>1320</v>
      </c>
      <c r="AH6" s="115">
        <v>0.2</v>
      </c>
      <c r="AI6" s="113">
        <v>0</v>
      </c>
      <c r="AJ6" s="114">
        <v>0</v>
      </c>
      <c r="AK6" s="114">
        <v>0</v>
      </c>
      <c r="AL6" s="114">
        <v>0</v>
      </c>
      <c r="AM6" s="115">
        <v>0</v>
      </c>
      <c r="AN6" s="113">
        <v>-322.7</v>
      </c>
      <c r="AO6" s="114">
        <v>-6600</v>
      </c>
      <c r="AP6" s="114">
        <v>-5280</v>
      </c>
      <c r="AQ6" s="114">
        <v>-1320</v>
      </c>
      <c r="AR6" s="115">
        <v>-0.2</v>
      </c>
      <c r="AS6" s="113">
        <v>0</v>
      </c>
      <c r="AT6" s="114">
        <v>0</v>
      </c>
      <c r="AU6" s="114">
        <v>0</v>
      </c>
      <c r="AV6" s="114">
        <v>0</v>
      </c>
      <c r="AW6" s="115">
        <v>0</v>
      </c>
      <c r="AX6" s="113">
        <v>0</v>
      </c>
      <c r="AY6" s="114">
        <v>0</v>
      </c>
      <c r="AZ6" s="114">
        <v>0</v>
      </c>
      <c r="BA6" s="114">
        <v>0</v>
      </c>
      <c r="BB6" s="115">
        <v>0</v>
      </c>
      <c r="BC6" s="113">
        <v>322.7</v>
      </c>
      <c r="BD6" s="117">
        <v>6600</v>
      </c>
      <c r="BE6" s="117">
        <v>5280</v>
      </c>
      <c r="BF6" s="114">
        <v>1320</v>
      </c>
      <c r="BG6" s="115">
        <v>0.2</v>
      </c>
      <c r="BH6" s="113">
        <v>0</v>
      </c>
      <c r="BI6" s="114">
        <v>0</v>
      </c>
      <c r="BJ6" s="114">
        <v>0</v>
      </c>
      <c r="BK6" s="114">
        <v>0</v>
      </c>
      <c r="BL6" s="115">
        <v>0</v>
      </c>
      <c r="BM6" s="113">
        <v>-322.7</v>
      </c>
      <c r="BN6" s="114">
        <v>-6600</v>
      </c>
      <c r="BO6" s="114">
        <v>-5280</v>
      </c>
      <c r="BP6" s="114">
        <v>-1320</v>
      </c>
      <c r="BQ6" s="115">
        <v>-0.2</v>
      </c>
      <c r="BR6" s="113">
        <v>0</v>
      </c>
      <c r="BS6" s="114">
        <v>0</v>
      </c>
      <c r="BT6" s="114">
        <v>0</v>
      </c>
      <c r="BU6" s="114">
        <v>0</v>
      </c>
      <c r="BV6" s="115">
        <v>0</v>
      </c>
      <c r="BW6" s="113">
        <v>0</v>
      </c>
      <c r="BX6" s="114">
        <v>0</v>
      </c>
      <c r="BY6" s="114">
        <v>0</v>
      </c>
      <c r="BZ6" s="114">
        <v>0</v>
      </c>
      <c r="CA6" s="115">
        <v>0</v>
      </c>
      <c r="CB6" s="113">
        <v>322.7</v>
      </c>
      <c r="CC6" s="117">
        <v>6600</v>
      </c>
      <c r="CD6" s="117">
        <v>5280</v>
      </c>
      <c r="CE6" s="114">
        <v>1320</v>
      </c>
      <c r="CF6" s="115">
        <v>0.2</v>
      </c>
      <c r="CG6" s="113">
        <v>0</v>
      </c>
      <c r="CH6" s="114">
        <v>0</v>
      </c>
      <c r="CI6" s="114">
        <v>0</v>
      </c>
      <c r="CJ6" s="114">
        <v>0</v>
      </c>
      <c r="CK6" s="115">
        <v>0</v>
      </c>
      <c r="CL6" s="113">
        <v>-322.7</v>
      </c>
      <c r="CM6" s="114">
        <v>-6600</v>
      </c>
      <c r="CN6" s="114">
        <v>-5280</v>
      </c>
      <c r="CO6" s="114">
        <v>-1320</v>
      </c>
      <c r="CP6" s="115">
        <v>-0.2</v>
      </c>
      <c r="CQ6" s="113">
        <v>0</v>
      </c>
      <c r="CR6" s="114">
        <v>0</v>
      </c>
      <c r="CS6" s="114">
        <v>0</v>
      </c>
      <c r="CT6" s="114">
        <v>0</v>
      </c>
      <c r="CU6" s="115">
        <v>0</v>
      </c>
      <c r="CV6" s="113">
        <v>0</v>
      </c>
      <c r="CW6" s="114">
        <v>0</v>
      </c>
      <c r="CX6" s="114">
        <v>0</v>
      </c>
      <c r="CY6" s="114">
        <v>0</v>
      </c>
      <c r="CZ6" s="115">
        <v>0</v>
      </c>
      <c r="DA6" s="113">
        <v>0</v>
      </c>
      <c r="DB6" s="117">
        <v>0</v>
      </c>
      <c r="DC6" s="117">
        <v>0</v>
      </c>
      <c r="DD6" s="114">
        <v>0</v>
      </c>
      <c r="DE6" s="115">
        <v>0</v>
      </c>
      <c r="DF6" s="113">
        <v>0</v>
      </c>
      <c r="DG6" s="114">
        <v>0</v>
      </c>
      <c r="DH6" s="114">
        <v>0</v>
      </c>
      <c r="DI6" s="114">
        <v>0</v>
      </c>
      <c r="DJ6" s="115">
        <v>0</v>
      </c>
      <c r="DK6" s="113">
        <v>0</v>
      </c>
      <c r="DL6" s="114">
        <v>0</v>
      </c>
      <c r="DM6" s="114">
        <v>0</v>
      </c>
      <c r="DN6" s="114">
        <v>0</v>
      </c>
      <c r="DO6" s="115">
        <v>0</v>
      </c>
      <c r="DP6" s="113">
        <v>0</v>
      </c>
      <c r="DQ6" s="114">
        <v>0</v>
      </c>
      <c r="DR6" s="114">
        <v>0</v>
      </c>
      <c r="DS6" s="114">
        <v>0</v>
      </c>
      <c r="DT6" s="115">
        <v>0</v>
      </c>
      <c r="DU6" s="113">
        <v>0</v>
      </c>
      <c r="DV6" s="114">
        <v>0</v>
      </c>
      <c r="DW6" s="114">
        <v>0</v>
      </c>
      <c r="DX6" s="114">
        <v>0</v>
      </c>
      <c r="DY6" s="115">
        <v>0</v>
      </c>
      <c r="DZ6" s="113">
        <v>0</v>
      </c>
      <c r="EA6" s="117">
        <v>0</v>
      </c>
      <c r="EB6" s="117">
        <v>0</v>
      </c>
      <c r="EC6" s="114">
        <v>0</v>
      </c>
      <c r="ED6" s="115">
        <v>0</v>
      </c>
      <c r="EE6" s="113">
        <v>229.1</v>
      </c>
      <c r="EF6" s="114">
        <v>4686</v>
      </c>
      <c r="EG6" s="114">
        <v>3781</v>
      </c>
      <c r="EH6" s="114">
        <v>905</v>
      </c>
      <c r="EI6" s="115">
        <v>0.19312846777635509</v>
      </c>
      <c r="EJ6" s="113">
        <v>229.1</v>
      </c>
      <c r="EK6" s="114">
        <v>4686</v>
      </c>
      <c r="EL6" s="114">
        <v>3781</v>
      </c>
      <c r="EM6" s="114">
        <v>905</v>
      </c>
      <c r="EN6" s="115">
        <v>0.19312846777635509</v>
      </c>
      <c r="EO6" s="113">
        <v>0</v>
      </c>
      <c r="EP6" s="114">
        <v>0</v>
      </c>
      <c r="EQ6" s="114">
        <v>0</v>
      </c>
      <c r="ER6" s="114">
        <v>0</v>
      </c>
      <c r="ES6" s="115">
        <v>0</v>
      </c>
      <c r="ET6" s="113">
        <v>229.1</v>
      </c>
      <c r="EU6" s="114">
        <v>4686</v>
      </c>
      <c r="EV6" s="114">
        <v>3781</v>
      </c>
      <c r="EW6" s="114">
        <v>905</v>
      </c>
      <c r="EX6" s="115">
        <v>0.19312846777635509</v>
      </c>
      <c r="EY6" s="113">
        <v>322.7</v>
      </c>
      <c r="EZ6" s="117">
        <v>6600</v>
      </c>
      <c r="FA6" s="117">
        <v>5280</v>
      </c>
      <c r="FB6" s="114">
        <v>1320</v>
      </c>
      <c r="FC6" s="115">
        <v>0.2</v>
      </c>
      <c r="FD6" s="113">
        <v>322.7</v>
      </c>
      <c r="FE6" s="114">
        <v>6600</v>
      </c>
      <c r="FF6" s="114">
        <v>5346</v>
      </c>
      <c r="FG6" s="114">
        <v>1254</v>
      </c>
      <c r="FH6" s="115">
        <v>0.19</v>
      </c>
      <c r="FI6" s="113">
        <v>0</v>
      </c>
      <c r="FJ6" s="114">
        <v>0</v>
      </c>
      <c r="FK6" s="114">
        <v>66</v>
      </c>
      <c r="FL6" s="114">
        <v>-66</v>
      </c>
      <c r="FM6" s="115">
        <v>-1.0000000000000009E-2</v>
      </c>
      <c r="FN6" s="113">
        <v>229.1</v>
      </c>
      <c r="FO6" s="114">
        <v>4686</v>
      </c>
      <c r="FP6" s="114">
        <v>3781</v>
      </c>
      <c r="FQ6" s="114">
        <v>905</v>
      </c>
      <c r="FR6" s="115">
        <v>0.19312846777635509</v>
      </c>
      <c r="FS6" s="113">
        <v>93.6</v>
      </c>
      <c r="FT6" s="114">
        <v>1914</v>
      </c>
      <c r="FU6" s="114">
        <v>1565</v>
      </c>
      <c r="FV6" s="114">
        <v>349</v>
      </c>
      <c r="FW6" s="115">
        <v>-3.1284677763550872E-3</v>
      </c>
      <c r="FX6" s="113">
        <v>322.7</v>
      </c>
      <c r="FY6" s="117">
        <v>6600</v>
      </c>
      <c r="FZ6" s="117">
        <v>5280</v>
      </c>
      <c r="GA6" s="114">
        <v>1320</v>
      </c>
      <c r="GB6" s="115">
        <v>0.2</v>
      </c>
      <c r="GC6" s="113">
        <v>322.7</v>
      </c>
      <c r="GD6" s="114">
        <v>6600</v>
      </c>
      <c r="GE6" s="114">
        <v>5346</v>
      </c>
      <c r="GF6" s="114">
        <v>1254</v>
      </c>
      <c r="GG6" s="115">
        <v>0.19</v>
      </c>
      <c r="GH6" s="113">
        <v>0</v>
      </c>
      <c r="GI6" s="114">
        <v>0</v>
      </c>
      <c r="GJ6" s="114">
        <v>66</v>
      </c>
      <c r="GK6" s="114">
        <v>-66</v>
      </c>
      <c r="GL6" s="115">
        <v>-1.0000000000000009E-2</v>
      </c>
      <c r="GM6" s="113">
        <v>322.7</v>
      </c>
      <c r="GN6" s="114">
        <v>6600</v>
      </c>
      <c r="GO6" s="114">
        <v>5346</v>
      </c>
      <c r="GP6" s="114">
        <v>1254</v>
      </c>
      <c r="GQ6" s="115">
        <v>0.19</v>
      </c>
      <c r="GR6" s="113">
        <v>0</v>
      </c>
      <c r="GS6" s="114">
        <v>0</v>
      </c>
      <c r="GT6" s="114">
        <v>0</v>
      </c>
      <c r="GU6" s="114">
        <v>0</v>
      </c>
      <c r="GV6" s="115">
        <v>0</v>
      </c>
      <c r="GW6" s="113">
        <v>0</v>
      </c>
      <c r="GX6" s="117">
        <v>0</v>
      </c>
      <c r="GY6" s="117">
        <v>0</v>
      </c>
      <c r="GZ6" s="114">
        <v>0</v>
      </c>
      <c r="HA6" s="115">
        <v>0</v>
      </c>
      <c r="HB6" s="113">
        <v>322.7</v>
      </c>
      <c r="HC6" s="114">
        <v>6600</v>
      </c>
      <c r="HD6" s="114">
        <v>5346</v>
      </c>
      <c r="HE6" s="114">
        <v>1254</v>
      </c>
      <c r="HF6" s="115">
        <v>0.19</v>
      </c>
      <c r="HG6" s="113">
        <v>322.7</v>
      </c>
      <c r="HH6" s="114">
        <v>6600</v>
      </c>
      <c r="HI6" s="114">
        <v>5346</v>
      </c>
      <c r="HJ6" s="114">
        <v>1254</v>
      </c>
      <c r="HK6" s="115">
        <v>0.19</v>
      </c>
      <c r="HL6" s="113">
        <v>322.7</v>
      </c>
      <c r="HM6" s="114">
        <v>6600</v>
      </c>
      <c r="HN6" s="114">
        <v>5346</v>
      </c>
      <c r="HO6" s="114">
        <v>1254</v>
      </c>
      <c r="HP6" s="115">
        <v>0.19</v>
      </c>
      <c r="HQ6" s="113">
        <v>0</v>
      </c>
      <c r="HR6" s="114">
        <v>0</v>
      </c>
      <c r="HS6" s="114">
        <v>0</v>
      </c>
      <c r="HT6" s="114">
        <v>0</v>
      </c>
      <c r="HU6" s="115">
        <v>0</v>
      </c>
      <c r="HV6" s="113">
        <v>0</v>
      </c>
      <c r="HW6" s="117">
        <v>0</v>
      </c>
      <c r="HX6" s="117">
        <v>0</v>
      </c>
      <c r="HY6" s="114">
        <v>0</v>
      </c>
      <c r="HZ6" s="115">
        <v>0</v>
      </c>
      <c r="IA6" s="118">
        <v>322.59999999999997</v>
      </c>
      <c r="IB6" s="114">
        <v>6600</v>
      </c>
      <c r="IC6" s="114">
        <v>5346</v>
      </c>
      <c r="ID6" s="114">
        <v>1254</v>
      </c>
      <c r="IE6" s="115">
        <v>0.19</v>
      </c>
      <c r="IF6" s="113">
        <v>322.59999999999997</v>
      </c>
      <c r="IG6" s="114">
        <v>6600</v>
      </c>
      <c r="IH6" s="114">
        <v>5346</v>
      </c>
      <c r="II6" s="114">
        <v>1254</v>
      </c>
      <c r="IJ6" s="115">
        <v>0.19</v>
      </c>
      <c r="IK6" s="113">
        <v>322.7</v>
      </c>
      <c r="IL6" s="114">
        <v>6600</v>
      </c>
      <c r="IM6" s="114">
        <v>5346</v>
      </c>
      <c r="IN6" s="114">
        <v>1254</v>
      </c>
      <c r="IO6" s="115">
        <v>0.19</v>
      </c>
      <c r="IP6" s="113">
        <v>-0.10000000000002274</v>
      </c>
      <c r="IQ6" s="114">
        <v>0</v>
      </c>
      <c r="IR6" s="114">
        <v>0</v>
      </c>
      <c r="IS6" s="114">
        <v>0</v>
      </c>
      <c r="IT6" s="115">
        <v>0</v>
      </c>
      <c r="IU6" s="113">
        <v>0</v>
      </c>
      <c r="IV6" s="117">
        <v>0</v>
      </c>
      <c r="IW6" s="117">
        <v>0</v>
      </c>
      <c r="IX6" s="114">
        <v>0</v>
      </c>
      <c r="IY6" s="115">
        <v>0</v>
      </c>
      <c r="IZ6" s="119">
        <v>322.59999999999997</v>
      </c>
      <c r="JA6" s="114">
        <v>6600</v>
      </c>
      <c r="JB6" s="114">
        <v>5346</v>
      </c>
      <c r="JC6" s="114">
        <v>1254</v>
      </c>
      <c r="JD6" s="115">
        <v>0.19</v>
      </c>
      <c r="JE6" s="113">
        <v>322.59999999999997</v>
      </c>
      <c r="JF6" s="114">
        <v>6600</v>
      </c>
      <c r="JG6" s="114">
        <v>5346</v>
      </c>
      <c r="JH6" s="114">
        <v>1254</v>
      </c>
      <c r="JI6" s="115">
        <v>0.19</v>
      </c>
      <c r="JJ6" s="113">
        <v>322.59999999999997</v>
      </c>
      <c r="JK6" s="114">
        <v>6600</v>
      </c>
      <c r="JL6" s="114">
        <v>5346</v>
      </c>
      <c r="JM6" s="114">
        <v>1254</v>
      </c>
      <c r="JN6" s="115">
        <v>0.19</v>
      </c>
      <c r="JO6" s="113">
        <v>0</v>
      </c>
      <c r="JP6" s="114">
        <v>0</v>
      </c>
      <c r="JQ6" s="114">
        <v>0</v>
      </c>
      <c r="JR6" s="114">
        <v>0</v>
      </c>
      <c r="JS6" s="115">
        <v>0</v>
      </c>
      <c r="JT6" s="113">
        <v>0</v>
      </c>
      <c r="JU6" s="117">
        <v>0</v>
      </c>
      <c r="JV6" s="117">
        <v>0</v>
      </c>
      <c r="JW6" s="114">
        <v>0</v>
      </c>
      <c r="JX6" s="115">
        <v>0</v>
      </c>
      <c r="JY6" s="113">
        <v>322.7</v>
      </c>
      <c r="JZ6" s="114">
        <v>6600</v>
      </c>
      <c r="KA6" s="114">
        <v>5346</v>
      </c>
      <c r="KB6" s="114">
        <v>1254</v>
      </c>
      <c r="KC6" s="115">
        <v>0.19</v>
      </c>
      <c r="KD6" s="113">
        <v>322.7</v>
      </c>
      <c r="KE6" s="114">
        <v>6600</v>
      </c>
      <c r="KF6" s="114">
        <v>5346</v>
      </c>
      <c r="KG6" s="114">
        <v>1254</v>
      </c>
      <c r="KH6" s="115">
        <v>0.19</v>
      </c>
      <c r="KI6" s="113">
        <v>322.59999999999997</v>
      </c>
      <c r="KJ6" s="114">
        <v>6600</v>
      </c>
      <c r="KK6" s="114">
        <v>5346</v>
      </c>
      <c r="KL6" s="114">
        <v>1254</v>
      </c>
      <c r="KM6" s="115">
        <v>0.19</v>
      </c>
      <c r="KN6" s="113">
        <v>0.10000000000002274</v>
      </c>
      <c r="KO6" s="114">
        <v>0</v>
      </c>
      <c r="KP6" s="114">
        <v>0</v>
      </c>
      <c r="KQ6" s="114">
        <v>0</v>
      </c>
      <c r="KR6" s="115">
        <v>0</v>
      </c>
      <c r="KS6" s="113">
        <v>1936.2</v>
      </c>
      <c r="KT6" s="114">
        <v>39600</v>
      </c>
      <c r="KU6" s="114">
        <v>31680</v>
      </c>
      <c r="KV6" s="114">
        <v>7920</v>
      </c>
      <c r="KW6" s="115">
        <v>0.2</v>
      </c>
      <c r="KX6" s="113">
        <v>2165.1</v>
      </c>
      <c r="KY6" s="114">
        <v>44286</v>
      </c>
      <c r="KZ6" s="114">
        <v>35857</v>
      </c>
      <c r="LA6" s="114">
        <v>8429</v>
      </c>
      <c r="LB6" s="115">
        <v>0.19033103012238631</v>
      </c>
      <c r="LC6" s="113">
        <v>228.89999999999986</v>
      </c>
      <c r="LD6" s="114">
        <v>4686</v>
      </c>
      <c r="LE6" s="114">
        <v>4177</v>
      </c>
      <c r="LF6" s="114">
        <v>509</v>
      </c>
      <c r="LG6" s="115">
        <v>-9.6689698776137034E-3</v>
      </c>
    </row>
    <row r="7" spans="2:319">
      <c r="B7" s="110"/>
      <c r="C7" s="120" t="s">
        <v>2784</v>
      </c>
      <c r="D7" s="121" t="s">
        <v>2785</v>
      </c>
      <c r="E7" s="122">
        <v>0</v>
      </c>
      <c r="F7" s="123">
        <v>0</v>
      </c>
      <c r="G7" s="123">
        <v>0</v>
      </c>
      <c r="H7" s="123">
        <v>0</v>
      </c>
      <c r="I7" s="124">
        <v>0</v>
      </c>
      <c r="J7" s="122">
        <v>0</v>
      </c>
      <c r="K7" s="123">
        <v>0</v>
      </c>
      <c r="L7" s="123">
        <v>0</v>
      </c>
      <c r="M7" s="123">
        <v>0</v>
      </c>
      <c r="N7" s="124">
        <v>0</v>
      </c>
      <c r="O7" s="122">
        <v>0</v>
      </c>
      <c r="P7" s="123">
        <v>0</v>
      </c>
      <c r="Q7" s="123">
        <v>0</v>
      </c>
      <c r="R7" s="123">
        <v>0</v>
      </c>
      <c r="S7" s="124">
        <v>0</v>
      </c>
      <c r="T7" s="122">
        <v>0</v>
      </c>
      <c r="U7" s="123">
        <v>0</v>
      </c>
      <c r="V7" s="123">
        <v>0</v>
      </c>
      <c r="W7" s="123">
        <v>0</v>
      </c>
      <c r="X7" s="124">
        <v>0</v>
      </c>
      <c r="Y7" s="122">
        <v>0</v>
      </c>
      <c r="Z7" s="123">
        <v>0</v>
      </c>
      <c r="AA7" s="123">
        <v>0</v>
      </c>
      <c r="AB7" s="123">
        <v>0</v>
      </c>
      <c r="AC7" s="124">
        <v>0</v>
      </c>
      <c r="AD7" s="122">
        <v>0</v>
      </c>
      <c r="AE7" s="123">
        <v>0</v>
      </c>
      <c r="AF7" s="123">
        <v>0</v>
      </c>
      <c r="AG7" s="123">
        <v>0</v>
      </c>
      <c r="AH7" s="124">
        <v>0</v>
      </c>
      <c r="AI7" s="122">
        <v>0</v>
      </c>
      <c r="AJ7" s="123">
        <v>0</v>
      </c>
      <c r="AK7" s="123">
        <v>0</v>
      </c>
      <c r="AL7" s="123">
        <v>0</v>
      </c>
      <c r="AM7" s="124">
        <v>0</v>
      </c>
      <c r="AN7" s="122">
        <v>0</v>
      </c>
      <c r="AO7" s="123">
        <v>0</v>
      </c>
      <c r="AP7" s="123">
        <v>0</v>
      </c>
      <c r="AQ7" s="123">
        <v>0</v>
      </c>
      <c r="AR7" s="124">
        <v>0</v>
      </c>
      <c r="AS7" s="122">
        <v>0</v>
      </c>
      <c r="AT7" s="123">
        <v>0</v>
      </c>
      <c r="AU7" s="123">
        <v>0</v>
      </c>
      <c r="AV7" s="123">
        <v>0</v>
      </c>
      <c r="AW7" s="124">
        <v>0</v>
      </c>
      <c r="AX7" s="122">
        <v>0</v>
      </c>
      <c r="AY7" s="123">
        <v>0</v>
      </c>
      <c r="AZ7" s="123">
        <v>0</v>
      </c>
      <c r="BA7" s="123">
        <v>0</v>
      </c>
      <c r="BB7" s="124">
        <v>0</v>
      </c>
      <c r="BC7" s="122">
        <v>0</v>
      </c>
      <c r="BD7" s="123">
        <v>0</v>
      </c>
      <c r="BE7" s="123">
        <v>0</v>
      </c>
      <c r="BF7" s="123">
        <v>0</v>
      </c>
      <c r="BG7" s="124">
        <v>0</v>
      </c>
      <c r="BH7" s="122">
        <v>0</v>
      </c>
      <c r="BI7" s="123">
        <v>0</v>
      </c>
      <c r="BJ7" s="123">
        <v>0</v>
      </c>
      <c r="BK7" s="123">
        <v>0</v>
      </c>
      <c r="BL7" s="124">
        <v>0</v>
      </c>
      <c r="BM7" s="122">
        <v>0</v>
      </c>
      <c r="BN7" s="123">
        <v>0</v>
      </c>
      <c r="BO7" s="123">
        <v>0</v>
      </c>
      <c r="BP7" s="123">
        <v>0</v>
      </c>
      <c r="BQ7" s="124">
        <v>0</v>
      </c>
      <c r="BR7" s="122">
        <v>0</v>
      </c>
      <c r="BS7" s="123">
        <v>0</v>
      </c>
      <c r="BT7" s="123">
        <v>0</v>
      </c>
      <c r="BU7" s="123">
        <v>0</v>
      </c>
      <c r="BV7" s="124">
        <v>0</v>
      </c>
      <c r="BW7" s="122">
        <v>0</v>
      </c>
      <c r="BX7" s="123">
        <v>0</v>
      </c>
      <c r="BY7" s="123">
        <v>0</v>
      </c>
      <c r="BZ7" s="123">
        <v>0</v>
      </c>
      <c r="CA7" s="124">
        <v>0</v>
      </c>
      <c r="CB7" s="125">
        <v>0</v>
      </c>
      <c r="CC7" s="123">
        <v>0</v>
      </c>
      <c r="CD7" s="123">
        <v>0</v>
      </c>
      <c r="CE7" s="123">
        <v>0</v>
      </c>
      <c r="CF7" s="124">
        <v>0</v>
      </c>
      <c r="CG7" s="122">
        <v>0</v>
      </c>
      <c r="CH7" s="123">
        <v>0</v>
      </c>
      <c r="CI7" s="123">
        <v>0</v>
      </c>
      <c r="CJ7" s="123">
        <v>0</v>
      </c>
      <c r="CK7" s="124">
        <v>0</v>
      </c>
      <c r="CL7" s="122">
        <v>0</v>
      </c>
      <c r="CM7" s="123">
        <v>0</v>
      </c>
      <c r="CN7" s="123">
        <v>0</v>
      </c>
      <c r="CO7" s="123">
        <v>0</v>
      </c>
      <c r="CP7" s="124">
        <v>0</v>
      </c>
      <c r="CQ7" s="122">
        <v>0</v>
      </c>
      <c r="CR7" s="123">
        <v>0</v>
      </c>
      <c r="CS7" s="123">
        <v>0</v>
      </c>
      <c r="CT7" s="123">
        <v>0</v>
      </c>
      <c r="CU7" s="124">
        <v>0</v>
      </c>
      <c r="CV7" s="122">
        <v>0</v>
      </c>
      <c r="CW7" s="123">
        <v>0</v>
      </c>
      <c r="CX7" s="123">
        <v>0</v>
      </c>
      <c r="CY7" s="123">
        <v>0</v>
      </c>
      <c r="CZ7" s="124">
        <v>0</v>
      </c>
      <c r="DA7" s="125">
        <v>0</v>
      </c>
      <c r="DB7" s="123">
        <v>0</v>
      </c>
      <c r="DC7" s="123">
        <v>0</v>
      </c>
      <c r="DD7" s="123">
        <v>0</v>
      </c>
      <c r="DE7" s="124">
        <v>0</v>
      </c>
      <c r="DF7" s="122">
        <v>0</v>
      </c>
      <c r="DG7" s="123">
        <v>0</v>
      </c>
      <c r="DH7" s="123">
        <v>0</v>
      </c>
      <c r="DI7" s="123">
        <v>0</v>
      </c>
      <c r="DJ7" s="124">
        <v>0</v>
      </c>
      <c r="DK7" s="122">
        <v>0</v>
      </c>
      <c r="DL7" s="123">
        <v>0</v>
      </c>
      <c r="DM7" s="123">
        <v>0</v>
      </c>
      <c r="DN7" s="123">
        <v>0</v>
      </c>
      <c r="DO7" s="124">
        <v>0</v>
      </c>
      <c r="DP7" s="122">
        <v>0</v>
      </c>
      <c r="DQ7" s="123">
        <v>0</v>
      </c>
      <c r="DR7" s="123">
        <v>0</v>
      </c>
      <c r="DS7" s="123">
        <v>0</v>
      </c>
      <c r="DT7" s="124">
        <v>0</v>
      </c>
      <c r="DU7" s="122">
        <v>0</v>
      </c>
      <c r="DV7" s="123">
        <v>0</v>
      </c>
      <c r="DW7" s="123">
        <v>0</v>
      </c>
      <c r="DX7" s="123">
        <v>0</v>
      </c>
      <c r="DY7" s="124">
        <v>0</v>
      </c>
      <c r="DZ7" s="125">
        <v>0</v>
      </c>
      <c r="EA7" s="123">
        <v>0</v>
      </c>
      <c r="EB7" s="123">
        <v>0</v>
      </c>
      <c r="EC7" s="123">
        <v>0</v>
      </c>
      <c r="ED7" s="124">
        <v>0</v>
      </c>
      <c r="EE7" s="122">
        <v>0</v>
      </c>
      <c r="EF7" s="123">
        <v>0</v>
      </c>
      <c r="EG7" s="123">
        <v>0</v>
      </c>
      <c r="EH7" s="123">
        <v>0</v>
      </c>
      <c r="EI7" s="124">
        <v>0</v>
      </c>
      <c r="EJ7" s="122">
        <v>0</v>
      </c>
      <c r="EK7" s="123">
        <v>0</v>
      </c>
      <c r="EL7" s="123">
        <v>0</v>
      </c>
      <c r="EM7" s="123">
        <v>0</v>
      </c>
      <c r="EN7" s="124">
        <v>0</v>
      </c>
      <c r="EO7" s="122">
        <v>0</v>
      </c>
      <c r="EP7" s="123">
        <v>0</v>
      </c>
      <c r="EQ7" s="123">
        <v>0</v>
      </c>
      <c r="ER7" s="123">
        <v>0</v>
      </c>
      <c r="ES7" s="124">
        <v>0</v>
      </c>
      <c r="ET7" s="122">
        <v>0</v>
      </c>
      <c r="EU7" s="123">
        <v>0</v>
      </c>
      <c r="EV7" s="123">
        <v>0</v>
      </c>
      <c r="EW7" s="123">
        <v>0</v>
      </c>
      <c r="EX7" s="124">
        <v>0</v>
      </c>
      <c r="EY7" s="125">
        <v>0</v>
      </c>
      <c r="EZ7" s="123">
        <v>0</v>
      </c>
      <c r="FA7" s="123">
        <v>0</v>
      </c>
      <c r="FB7" s="123">
        <v>0</v>
      </c>
      <c r="FC7" s="124">
        <v>0</v>
      </c>
      <c r="FD7" s="122">
        <v>0</v>
      </c>
      <c r="FE7" s="123">
        <v>0</v>
      </c>
      <c r="FF7" s="123">
        <v>0</v>
      </c>
      <c r="FG7" s="123">
        <v>0</v>
      </c>
      <c r="FH7" s="124">
        <v>0</v>
      </c>
      <c r="FI7" s="122">
        <v>0</v>
      </c>
      <c r="FJ7" s="123">
        <v>0</v>
      </c>
      <c r="FK7" s="123">
        <v>0</v>
      </c>
      <c r="FL7" s="123">
        <v>0</v>
      </c>
      <c r="FM7" s="124">
        <v>0</v>
      </c>
      <c r="FN7" s="122">
        <v>0</v>
      </c>
      <c r="FO7" s="123">
        <v>0</v>
      </c>
      <c r="FP7" s="123">
        <v>0</v>
      </c>
      <c r="FQ7" s="123">
        <v>0</v>
      </c>
      <c r="FR7" s="124">
        <v>0</v>
      </c>
      <c r="FS7" s="122">
        <v>0</v>
      </c>
      <c r="FT7" s="123">
        <v>0</v>
      </c>
      <c r="FU7" s="123">
        <v>0</v>
      </c>
      <c r="FV7" s="123">
        <v>0</v>
      </c>
      <c r="FW7" s="124">
        <v>0</v>
      </c>
      <c r="FX7" s="125">
        <v>0</v>
      </c>
      <c r="FY7" s="123">
        <v>0</v>
      </c>
      <c r="FZ7" s="123">
        <v>0</v>
      </c>
      <c r="GA7" s="123">
        <v>0</v>
      </c>
      <c r="GB7" s="124">
        <v>0</v>
      </c>
      <c r="GC7" s="122">
        <v>0</v>
      </c>
      <c r="GD7" s="123">
        <v>0</v>
      </c>
      <c r="GE7" s="123">
        <v>0</v>
      </c>
      <c r="GF7" s="123">
        <v>0</v>
      </c>
      <c r="GG7" s="124">
        <v>0</v>
      </c>
      <c r="GH7" s="122">
        <v>0</v>
      </c>
      <c r="GI7" s="123">
        <v>0</v>
      </c>
      <c r="GJ7" s="123">
        <v>0</v>
      </c>
      <c r="GK7" s="123">
        <v>0</v>
      </c>
      <c r="GL7" s="124">
        <v>0</v>
      </c>
      <c r="GM7" s="122">
        <v>0</v>
      </c>
      <c r="GN7" s="123">
        <v>0</v>
      </c>
      <c r="GO7" s="123">
        <v>0</v>
      </c>
      <c r="GP7" s="123">
        <v>0</v>
      </c>
      <c r="GQ7" s="124">
        <v>0</v>
      </c>
      <c r="GR7" s="122">
        <v>0</v>
      </c>
      <c r="GS7" s="123">
        <v>0</v>
      </c>
      <c r="GT7" s="123">
        <v>0</v>
      </c>
      <c r="GU7" s="123">
        <v>0</v>
      </c>
      <c r="GV7" s="124">
        <v>0</v>
      </c>
      <c r="GW7" s="125">
        <v>0</v>
      </c>
      <c r="GX7" s="123">
        <v>0</v>
      </c>
      <c r="GY7" s="123">
        <v>0</v>
      </c>
      <c r="GZ7" s="123">
        <v>0</v>
      </c>
      <c r="HA7" s="124">
        <v>0</v>
      </c>
      <c r="HB7" s="122">
        <v>0</v>
      </c>
      <c r="HC7" s="123">
        <v>0</v>
      </c>
      <c r="HD7" s="123">
        <v>0</v>
      </c>
      <c r="HE7" s="123">
        <v>0</v>
      </c>
      <c r="HF7" s="124">
        <v>0</v>
      </c>
      <c r="HG7" s="122">
        <v>0</v>
      </c>
      <c r="HH7" s="123">
        <v>0</v>
      </c>
      <c r="HI7" s="123">
        <v>0</v>
      </c>
      <c r="HJ7" s="123">
        <v>0</v>
      </c>
      <c r="HK7" s="124">
        <v>0</v>
      </c>
      <c r="HL7" s="122">
        <v>0</v>
      </c>
      <c r="HM7" s="123">
        <v>0</v>
      </c>
      <c r="HN7" s="123">
        <v>0</v>
      </c>
      <c r="HO7" s="123">
        <v>0</v>
      </c>
      <c r="HP7" s="124">
        <v>0</v>
      </c>
      <c r="HQ7" s="122">
        <v>0</v>
      </c>
      <c r="HR7" s="123">
        <v>0</v>
      </c>
      <c r="HS7" s="123">
        <v>0</v>
      </c>
      <c r="HT7" s="123">
        <v>0</v>
      </c>
      <c r="HU7" s="124">
        <v>0</v>
      </c>
      <c r="HV7" s="125">
        <v>0</v>
      </c>
      <c r="HW7" s="123">
        <v>0</v>
      </c>
      <c r="HX7" s="123">
        <v>0</v>
      </c>
      <c r="HY7" s="123">
        <v>0</v>
      </c>
      <c r="HZ7" s="124">
        <v>0</v>
      </c>
      <c r="IA7" s="122">
        <v>45</v>
      </c>
      <c r="IB7" s="123">
        <v>2074</v>
      </c>
      <c r="IC7" s="123">
        <v>1884</v>
      </c>
      <c r="ID7" s="123">
        <v>190</v>
      </c>
      <c r="IE7" s="124">
        <v>9.1610414657666339E-2</v>
      </c>
      <c r="IF7" s="122">
        <v>45</v>
      </c>
      <c r="IG7" s="123">
        <v>2074</v>
      </c>
      <c r="IH7" s="123">
        <v>1884</v>
      </c>
      <c r="II7" s="123">
        <v>190</v>
      </c>
      <c r="IJ7" s="124">
        <v>9.1610414657666339E-2</v>
      </c>
      <c r="IK7" s="122">
        <v>0</v>
      </c>
      <c r="IL7" s="123">
        <v>0</v>
      </c>
      <c r="IM7" s="123">
        <v>0</v>
      </c>
      <c r="IN7" s="123">
        <v>0</v>
      </c>
      <c r="IO7" s="124">
        <v>0</v>
      </c>
      <c r="IP7" s="122">
        <v>45</v>
      </c>
      <c r="IQ7" s="123">
        <v>2074</v>
      </c>
      <c r="IR7" s="123">
        <v>1884</v>
      </c>
      <c r="IS7" s="123">
        <v>190</v>
      </c>
      <c r="IT7" s="124">
        <v>9.1610414657666339E-2</v>
      </c>
      <c r="IU7" s="125">
        <v>0</v>
      </c>
      <c r="IV7" s="123">
        <v>0</v>
      </c>
      <c r="IW7" s="123">
        <v>0</v>
      </c>
      <c r="IX7" s="123">
        <v>0</v>
      </c>
      <c r="IY7" s="124">
        <v>0</v>
      </c>
      <c r="IZ7" s="122">
        <v>45</v>
      </c>
      <c r="JA7" s="123">
        <v>2074</v>
      </c>
      <c r="JB7" s="123">
        <v>1884</v>
      </c>
      <c r="JC7" s="123">
        <v>190</v>
      </c>
      <c r="JD7" s="124">
        <v>9.1610414657666339E-2</v>
      </c>
      <c r="JE7" s="122">
        <v>45</v>
      </c>
      <c r="JF7" s="123">
        <v>2074</v>
      </c>
      <c r="JG7" s="123">
        <v>1884</v>
      </c>
      <c r="JH7" s="123">
        <v>190</v>
      </c>
      <c r="JI7" s="124">
        <v>9.1610414657666339E-2</v>
      </c>
      <c r="JJ7" s="122">
        <v>45</v>
      </c>
      <c r="JK7" s="123">
        <v>2074</v>
      </c>
      <c r="JL7" s="123">
        <v>1884</v>
      </c>
      <c r="JM7" s="123">
        <v>190</v>
      </c>
      <c r="JN7" s="124">
        <v>9.1610414657666339E-2</v>
      </c>
      <c r="JO7" s="122">
        <v>0</v>
      </c>
      <c r="JP7" s="123">
        <v>0</v>
      </c>
      <c r="JQ7" s="123">
        <v>0</v>
      </c>
      <c r="JR7" s="123">
        <v>0</v>
      </c>
      <c r="JS7" s="124">
        <v>0</v>
      </c>
      <c r="JT7" s="125">
        <v>0</v>
      </c>
      <c r="JU7" s="123">
        <v>0</v>
      </c>
      <c r="JV7" s="123">
        <v>0</v>
      </c>
      <c r="JW7" s="123">
        <v>0</v>
      </c>
      <c r="JX7" s="124">
        <v>0</v>
      </c>
      <c r="JY7" s="122">
        <v>0</v>
      </c>
      <c r="JZ7" s="123">
        <v>0</v>
      </c>
      <c r="KA7" s="123">
        <v>0</v>
      </c>
      <c r="KB7" s="123">
        <v>0</v>
      </c>
      <c r="KC7" s="124">
        <v>0</v>
      </c>
      <c r="KD7" s="122">
        <v>0</v>
      </c>
      <c r="KE7" s="123">
        <v>0</v>
      </c>
      <c r="KF7" s="123">
        <v>0</v>
      </c>
      <c r="KG7" s="123">
        <v>0</v>
      </c>
      <c r="KH7" s="124">
        <v>0</v>
      </c>
      <c r="KI7" s="122">
        <v>45</v>
      </c>
      <c r="KJ7" s="123">
        <v>2074</v>
      </c>
      <c r="KK7" s="123">
        <v>1884</v>
      </c>
      <c r="KL7" s="123">
        <v>190</v>
      </c>
      <c r="KM7" s="124">
        <v>9.1610414657666339E-2</v>
      </c>
      <c r="KN7" s="122">
        <v>-45</v>
      </c>
      <c r="KO7" s="123">
        <v>-2074</v>
      </c>
      <c r="KP7" s="123">
        <v>-1884</v>
      </c>
      <c r="KQ7" s="123">
        <v>-190</v>
      </c>
      <c r="KR7" s="124">
        <v>-9.1610414657666339E-2</v>
      </c>
      <c r="KS7" s="122">
        <v>0</v>
      </c>
      <c r="KT7" s="123">
        <v>0</v>
      </c>
      <c r="KU7" s="123">
        <v>0</v>
      </c>
      <c r="KV7" s="123">
        <v>0</v>
      </c>
      <c r="KW7" s="124">
        <v>0</v>
      </c>
      <c r="KX7" s="122">
        <v>90</v>
      </c>
      <c r="KY7" s="123">
        <v>4148</v>
      </c>
      <c r="KZ7" s="123">
        <v>3768</v>
      </c>
      <c r="LA7" s="123">
        <v>380</v>
      </c>
      <c r="LB7" s="124">
        <v>9.1610414657666339E-2</v>
      </c>
      <c r="LC7" s="122">
        <v>90</v>
      </c>
      <c r="LD7" s="123">
        <v>4148</v>
      </c>
      <c r="LE7" s="123">
        <v>3768</v>
      </c>
      <c r="LF7" s="123">
        <v>380</v>
      </c>
      <c r="LG7" s="124">
        <v>9.1610414657666339E-2</v>
      </c>
    </row>
    <row r="8" spans="2:319">
      <c r="B8" s="110"/>
      <c r="C8" s="120" t="s">
        <v>2786</v>
      </c>
      <c r="D8" s="121" t="s">
        <v>2787</v>
      </c>
      <c r="E8" s="122">
        <v>185.7</v>
      </c>
      <c r="F8" s="123">
        <v>13275</v>
      </c>
      <c r="G8" s="123">
        <v>12266</v>
      </c>
      <c r="H8" s="123">
        <v>1009</v>
      </c>
      <c r="I8" s="124">
        <v>7.6007532956685497E-2</v>
      </c>
      <c r="J8" s="122">
        <v>0</v>
      </c>
      <c r="K8" s="123">
        <v>0</v>
      </c>
      <c r="L8" s="123">
        <v>0</v>
      </c>
      <c r="M8" s="123">
        <v>0</v>
      </c>
      <c r="N8" s="124">
        <v>0</v>
      </c>
      <c r="O8" s="122">
        <v>-185.7</v>
      </c>
      <c r="P8" s="123">
        <v>-13275</v>
      </c>
      <c r="Q8" s="123">
        <v>-12266</v>
      </c>
      <c r="R8" s="123">
        <v>-1009</v>
      </c>
      <c r="S8" s="124">
        <v>-7.6007532956685497E-2</v>
      </c>
      <c r="T8" s="122">
        <v>0</v>
      </c>
      <c r="U8" s="123">
        <v>0</v>
      </c>
      <c r="V8" s="123">
        <v>0</v>
      </c>
      <c r="W8" s="123">
        <v>0</v>
      </c>
      <c r="X8" s="124">
        <v>0</v>
      </c>
      <c r="Y8" s="122">
        <v>0</v>
      </c>
      <c r="Z8" s="123">
        <v>0</v>
      </c>
      <c r="AA8" s="123">
        <v>0</v>
      </c>
      <c r="AB8" s="123">
        <v>0</v>
      </c>
      <c r="AC8" s="124">
        <v>0</v>
      </c>
      <c r="AD8" s="122">
        <v>126.2</v>
      </c>
      <c r="AE8" s="123">
        <v>9000</v>
      </c>
      <c r="AF8" s="123">
        <v>8370</v>
      </c>
      <c r="AG8" s="123">
        <v>630</v>
      </c>
      <c r="AH8" s="124">
        <v>7.0000000000000007E-2</v>
      </c>
      <c r="AI8" s="126">
        <v>126.10000000000001</v>
      </c>
      <c r="AJ8" s="123">
        <v>8800</v>
      </c>
      <c r="AK8" s="123">
        <v>8370</v>
      </c>
      <c r="AL8" s="123">
        <v>430</v>
      </c>
      <c r="AM8" s="124">
        <v>4.8863636363636366E-2</v>
      </c>
      <c r="AN8" s="122">
        <v>-9.9999999999994316E-2</v>
      </c>
      <c r="AO8" s="123">
        <v>-200</v>
      </c>
      <c r="AP8" s="123">
        <v>0</v>
      </c>
      <c r="AQ8" s="123">
        <v>-200</v>
      </c>
      <c r="AR8" s="124">
        <v>-2.1136363636363641E-2</v>
      </c>
      <c r="AS8" s="122">
        <v>0</v>
      </c>
      <c r="AT8" s="123">
        <v>0</v>
      </c>
      <c r="AU8" s="123">
        <v>0</v>
      </c>
      <c r="AV8" s="123">
        <v>0</v>
      </c>
      <c r="AW8" s="124">
        <v>0</v>
      </c>
      <c r="AX8" s="122">
        <v>126.10000000000001</v>
      </c>
      <c r="AY8" s="123">
        <v>8800</v>
      </c>
      <c r="AZ8" s="123">
        <v>8370</v>
      </c>
      <c r="BA8" s="123">
        <v>430</v>
      </c>
      <c r="BB8" s="124">
        <v>4.8863636363636366E-2</v>
      </c>
      <c r="BC8" s="122">
        <v>231.3</v>
      </c>
      <c r="BD8" s="123">
        <v>16636</v>
      </c>
      <c r="BE8" s="123">
        <v>15458</v>
      </c>
      <c r="BF8" s="123">
        <v>1178</v>
      </c>
      <c r="BG8" s="124">
        <v>7.0810290935320985E-2</v>
      </c>
      <c r="BH8" s="126">
        <v>375.2</v>
      </c>
      <c r="BI8" s="123">
        <v>21681</v>
      </c>
      <c r="BJ8" s="123">
        <v>20664</v>
      </c>
      <c r="BK8" s="123">
        <v>1017</v>
      </c>
      <c r="BL8" s="124">
        <v>4.6907430469074307E-2</v>
      </c>
      <c r="BM8" s="122">
        <v>143.89999999999998</v>
      </c>
      <c r="BN8" s="123">
        <v>5045</v>
      </c>
      <c r="BO8" s="123">
        <v>5206</v>
      </c>
      <c r="BP8" s="123">
        <v>-161</v>
      </c>
      <c r="BQ8" s="124">
        <v>-2.3902860466246678E-2</v>
      </c>
      <c r="BR8" s="122">
        <v>126.10000000000001</v>
      </c>
      <c r="BS8" s="123">
        <v>8800</v>
      </c>
      <c r="BT8" s="123">
        <v>8370</v>
      </c>
      <c r="BU8" s="123">
        <v>430</v>
      </c>
      <c r="BV8" s="124">
        <v>4.8863636363636366E-2</v>
      </c>
      <c r="BW8" s="122">
        <v>249.09999999999997</v>
      </c>
      <c r="BX8" s="123">
        <v>12881</v>
      </c>
      <c r="BY8" s="123">
        <v>12294</v>
      </c>
      <c r="BZ8" s="123">
        <v>587</v>
      </c>
      <c r="CA8" s="124">
        <v>-1.9562058945620589E-3</v>
      </c>
      <c r="CB8" s="125">
        <v>126.2</v>
      </c>
      <c r="CC8" s="123">
        <v>9000</v>
      </c>
      <c r="CD8" s="123">
        <v>8370</v>
      </c>
      <c r="CE8" s="123">
        <v>630</v>
      </c>
      <c r="CF8" s="124">
        <v>7.0000000000000007E-2</v>
      </c>
      <c r="CG8" s="122">
        <v>189.2</v>
      </c>
      <c r="CH8" s="123">
        <v>13200</v>
      </c>
      <c r="CI8" s="123">
        <v>12555</v>
      </c>
      <c r="CJ8" s="123">
        <v>645</v>
      </c>
      <c r="CK8" s="124">
        <v>4.8863636363636366E-2</v>
      </c>
      <c r="CL8" s="122">
        <v>62.999999999999986</v>
      </c>
      <c r="CM8" s="123">
        <v>4200</v>
      </c>
      <c r="CN8" s="123">
        <v>4185</v>
      </c>
      <c r="CO8" s="123">
        <v>15</v>
      </c>
      <c r="CP8" s="124">
        <v>-2.1136363636363641E-2</v>
      </c>
      <c r="CQ8" s="122">
        <v>375.2</v>
      </c>
      <c r="CR8" s="123">
        <v>21681</v>
      </c>
      <c r="CS8" s="123">
        <v>20664</v>
      </c>
      <c r="CT8" s="123">
        <v>1017</v>
      </c>
      <c r="CU8" s="124">
        <v>4.6907430469074307E-2</v>
      </c>
      <c r="CV8" s="122">
        <v>-186</v>
      </c>
      <c r="CW8" s="123">
        <v>-8481</v>
      </c>
      <c r="CX8" s="123">
        <v>-8109</v>
      </c>
      <c r="CY8" s="123">
        <v>-372</v>
      </c>
      <c r="CZ8" s="124">
        <v>1.9562058945620589E-3</v>
      </c>
      <c r="DA8" s="125">
        <v>132.5</v>
      </c>
      <c r="DB8" s="123">
        <v>9450</v>
      </c>
      <c r="DC8" s="123">
        <v>8789</v>
      </c>
      <c r="DD8" s="123">
        <v>661</v>
      </c>
      <c r="DE8" s="124">
        <v>6.9947089947089952E-2</v>
      </c>
      <c r="DF8" s="126">
        <v>242.1</v>
      </c>
      <c r="DG8" s="123">
        <v>17090</v>
      </c>
      <c r="DH8" s="127">
        <v>16278</v>
      </c>
      <c r="DI8" s="123">
        <v>812</v>
      </c>
      <c r="DJ8" s="124">
        <v>4.7513165593914573E-2</v>
      </c>
      <c r="DK8" s="122">
        <v>109.6</v>
      </c>
      <c r="DL8" s="123">
        <v>7640</v>
      </c>
      <c r="DM8" s="123">
        <v>7489</v>
      </c>
      <c r="DN8" s="123">
        <v>151</v>
      </c>
      <c r="DO8" s="124">
        <v>-2.2433924353175379E-2</v>
      </c>
      <c r="DP8" s="122">
        <v>189.2</v>
      </c>
      <c r="DQ8" s="123">
        <v>13200</v>
      </c>
      <c r="DR8" s="123">
        <v>12555</v>
      </c>
      <c r="DS8" s="123">
        <v>645</v>
      </c>
      <c r="DT8" s="124">
        <v>4.8863636363636366E-2</v>
      </c>
      <c r="DU8" s="122">
        <v>52.900000000000006</v>
      </c>
      <c r="DV8" s="123">
        <v>3890</v>
      </c>
      <c r="DW8" s="123">
        <v>3723</v>
      </c>
      <c r="DX8" s="123">
        <v>167</v>
      </c>
      <c r="DY8" s="124">
        <v>-1.3504707697217927E-3</v>
      </c>
      <c r="DZ8" s="125">
        <v>126.2</v>
      </c>
      <c r="EA8" s="123">
        <v>9000</v>
      </c>
      <c r="EB8" s="123">
        <v>8370</v>
      </c>
      <c r="EC8" s="123">
        <v>630</v>
      </c>
      <c r="ED8" s="124">
        <v>7.0000000000000007E-2</v>
      </c>
      <c r="EE8" s="122">
        <v>451.7</v>
      </c>
      <c r="EF8" s="123">
        <v>26906</v>
      </c>
      <c r="EG8" s="127">
        <v>25617</v>
      </c>
      <c r="EH8" s="123">
        <v>1289</v>
      </c>
      <c r="EI8" s="124">
        <v>4.7907529918977176E-2</v>
      </c>
      <c r="EJ8" s="122">
        <v>325.5</v>
      </c>
      <c r="EK8" s="123">
        <v>17906</v>
      </c>
      <c r="EL8" s="123">
        <v>17247</v>
      </c>
      <c r="EM8" s="123">
        <v>659</v>
      </c>
      <c r="EN8" s="124">
        <v>-2.209247008102283E-2</v>
      </c>
      <c r="EO8" s="122">
        <v>242.1</v>
      </c>
      <c r="EP8" s="123">
        <v>17090</v>
      </c>
      <c r="EQ8" s="123">
        <v>16278</v>
      </c>
      <c r="ER8" s="123">
        <v>812</v>
      </c>
      <c r="ES8" s="124">
        <v>4.7513165593914573E-2</v>
      </c>
      <c r="ET8" s="122">
        <v>209.6</v>
      </c>
      <c r="EU8" s="123">
        <v>9816</v>
      </c>
      <c r="EV8" s="123">
        <v>9339</v>
      </c>
      <c r="EW8" s="123">
        <v>477</v>
      </c>
      <c r="EX8" s="124">
        <v>3.9436432506260305E-4</v>
      </c>
      <c r="EY8" s="125">
        <v>164.8</v>
      </c>
      <c r="EZ8" s="123">
        <v>11857</v>
      </c>
      <c r="FA8" s="123">
        <v>11107</v>
      </c>
      <c r="FB8" s="123">
        <v>750</v>
      </c>
      <c r="FC8" s="124">
        <v>6.3253774141857136E-2</v>
      </c>
      <c r="FD8" s="122">
        <v>189.2</v>
      </c>
      <c r="FE8" s="123">
        <v>13200</v>
      </c>
      <c r="FF8" s="128">
        <v>12554</v>
      </c>
      <c r="FG8" s="123">
        <v>646</v>
      </c>
      <c r="FH8" s="124">
        <v>4.8939393939393942E-2</v>
      </c>
      <c r="FI8" s="122">
        <v>24.399999999999977</v>
      </c>
      <c r="FJ8" s="123">
        <v>1343</v>
      </c>
      <c r="FK8" s="123">
        <v>1447</v>
      </c>
      <c r="FL8" s="123">
        <v>-104</v>
      </c>
      <c r="FM8" s="124">
        <v>-1.4314380202463194E-2</v>
      </c>
      <c r="FN8" s="122">
        <v>451.7</v>
      </c>
      <c r="FO8" s="123">
        <v>26906</v>
      </c>
      <c r="FP8" s="123">
        <v>25617</v>
      </c>
      <c r="FQ8" s="123">
        <v>1289</v>
      </c>
      <c r="FR8" s="124">
        <v>4.7907529918977176E-2</v>
      </c>
      <c r="FS8" s="122">
        <v>-262.5</v>
      </c>
      <c r="FT8" s="123">
        <v>-13706</v>
      </c>
      <c r="FU8" s="123">
        <v>-13063</v>
      </c>
      <c r="FV8" s="123">
        <v>-643</v>
      </c>
      <c r="FW8" s="124">
        <v>1.0318640204167659E-3</v>
      </c>
      <c r="FX8" s="125">
        <v>126.2</v>
      </c>
      <c r="FY8" s="123">
        <v>9000</v>
      </c>
      <c r="FZ8" s="123">
        <v>8370</v>
      </c>
      <c r="GA8" s="123">
        <v>630</v>
      </c>
      <c r="GB8" s="124">
        <v>7.0000000000000007E-2</v>
      </c>
      <c r="GC8" s="126">
        <v>44.1</v>
      </c>
      <c r="GD8" s="123">
        <v>3080</v>
      </c>
      <c r="GE8" s="127">
        <v>2929</v>
      </c>
      <c r="GF8" s="123">
        <v>151</v>
      </c>
      <c r="GG8" s="124">
        <v>4.9025974025974028E-2</v>
      </c>
      <c r="GH8" s="122">
        <v>-82.1</v>
      </c>
      <c r="GI8" s="123">
        <v>-5920</v>
      </c>
      <c r="GJ8" s="123">
        <v>-5441</v>
      </c>
      <c r="GK8" s="123">
        <v>-479</v>
      </c>
      <c r="GL8" s="124">
        <v>-2.0974025974025978E-2</v>
      </c>
      <c r="GM8" s="122">
        <v>189.2</v>
      </c>
      <c r="GN8" s="123">
        <v>13200</v>
      </c>
      <c r="GO8" s="123">
        <v>12554</v>
      </c>
      <c r="GP8" s="123">
        <v>646</v>
      </c>
      <c r="GQ8" s="124">
        <v>4.8939393939393942E-2</v>
      </c>
      <c r="GR8" s="122">
        <v>-145.1</v>
      </c>
      <c r="GS8" s="123">
        <v>-10120</v>
      </c>
      <c r="GT8" s="123">
        <v>-9625</v>
      </c>
      <c r="GU8" s="123">
        <v>-495</v>
      </c>
      <c r="GV8" s="124">
        <v>8.6580086580086146E-5</v>
      </c>
      <c r="GW8" s="125">
        <v>44.2</v>
      </c>
      <c r="GX8" s="123">
        <v>3150</v>
      </c>
      <c r="GY8" s="123">
        <v>2930</v>
      </c>
      <c r="GZ8" s="123">
        <v>220</v>
      </c>
      <c r="HA8" s="124">
        <v>6.9841269841269843E-2</v>
      </c>
      <c r="HB8" s="126">
        <v>246.5</v>
      </c>
      <c r="HC8" s="123">
        <v>12581</v>
      </c>
      <c r="HD8" s="123">
        <v>12193</v>
      </c>
      <c r="HE8" s="123">
        <v>388</v>
      </c>
      <c r="HF8" s="124">
        <v>3.0840155790477705E-2</v>
      </c>
      <c r="HG8" s="122">
        <v>202.3</v>
      </c>
      <c r="HH8" s="123">
        <v>9431</v>
      </c>
      <c r="HI8" s="123">
        <v>9263</v>
      </c>
      <c r="HJ8" s="123">
        <v>168</v>
      </c>
      <c r="HK8" s="124">
        <v>-3.9001114050792138E-2</v>
      </c>
      <c r="HL8" s="122">
        <v>44.1</v>
      </c>
      <c r="HM8" s="123">
        <v>3080</v>
      </c>
      <c r="HN8" s="123">
        <v>2929</v>
      </c>
      <c r="HO8" s="123">
        <v>151</v>
      </c>
      <c r="HP8" s="124">
        <v>4.9025974025974028E-2</v>
      </c>
      <c r="HQ8" s="122">
        <v>202.4</v>
      </c>
      <c r="HR8" s="123">
        <v>9501</v>
      </c>
      <c r="HS8" s="123">
        <v>9264</v>
      </c>
      <c r="HT8" s="123">
        <v>237</v>
      </c>
      <c r="HU8" s="124">
        <v>-1.8185818235496323E-2</v>
      </c>
      <c r="HV8" s="125">
        <v>0</v>
      </c>
      <c r="HW8" s="123">
        <v>0</v>
      </c>
      <c r="HX8" s="123">
        <v>0</v>
      </c>
      <c r="HY8" s="123">
        <v>0</v>
      </c>
      <c r="HZ8" s="124">
        <v>0</v>
      </c>
      <c r="IA8" s="122">
        <v>0</v>
      </c>
      <c r="IB8" s="123">
        <v>0</v>
      </c>
      <c r="IC8" s="123">
        <v>0</v>
      </c>
      <c r="ID8" s="123">
        <v>0</v>
      </c>
      <c r="IE8" s="124">
        <v>0</v>
      </c>
      <c r="IF8" s="122">
        <v>0</v>
      </c>
      <c r="IG8" s="123">
        <v>0</v>
      </c>
      <c r="IH8" s="123">
        <v>0</v>
      </c>
      <c r="II8" s="123">
        <v>0</v>
      </c>
      <c r="IJ8" s="124">
        <v>0</v>
      </c>
      <c r="IK8" s="122">
        <v>246.5</v>
      </c>
      <c r="IL8" s="123">
        <v>12581</v>
      </c>
      <c r="IM8" s="123">
        <v>12193</v>
      </c>
      <c r="IN8" s="123">
        <v>388</v>
      </c>
      <c r="IO8" s="124">
        <v>3.0840155790477705E-2</v>
      </c>
      <c r="IP8" s="122">
        <v>-246.5</v>
      </c>
      <c r="IQ8" s="123">
        <v>-12581</v>
      </c>
      <c r="IR8" s="123">
        <v>-12193</v>
      </c>
      <c r="IS8" s="123">
        <v>-388</v>
      </c>
      <c r="IT8" s="124">
        <v>-3.0840155790477705E-2</v>
      </c>
      <c r="IU8" s="125">
        <v>0</v>
      </c>
      <c r="IV8" s="123">
        <v>0</v>
      </c>
      <c r="IW8" s="123">
        <v>0</v>
      </c>
      <c r="IX8" s="123">
        <v>0</v>
      </c>
      <c r="IY8" s="124">
        <v>0</v>
      </c>
      <c r="IZ8" s="122">
        <v>0</v>
      </c>
      <c r="JA8" s="123">
        <v>0</v>
      </c>
      <c r="JB8" s="123">
        <v>0</v>
      </c>
      <c r="JC8" s="123">
        <v>0</v>
      </c>
      <c r="JD8" s="124">
        <v>0</v>
      </c>
      <c r="JE8" s="122">
        <v>0</v>
      </c>
      <c r="JF8" s="123">
        <v>0</v>
      </c>
      <c r="JG8" s="123">
        <v>0</v>
      </c>
      <c r="JH8" s="123">
        <v>0</v>
      </c>
      <c r="JI8" s="124">
        <v>0</v>
      </c>
      <c r="JJ8" s="122">
        <v>0</v>
      </c>
      <c r="JK8" s="123">
        <v>0</v>
      </c>
      <c r="JL8" s="123">
        <v>0</v>
      </c>
      <c r="JM8" s="123">
        <v>0</v>
      </c>
      <c r="JN8" s="124">
        <v>0</v>
      </c>
      <c r="JO8" s="122">
        <v>0</v>
      </c>
      <c r="JP8" s="123">
        <v>0</v>
      </c>
      <c r="JQ8" s="123">
        <v>0</v>
      </c>
      <c r="JR8" s="123">
        <v>0</v>
      </c>
      <c r="JS8" s="124">
        <v>0</v>
      </c>
      <c r="JT8" s="125">
        <v>0</v>
      </c>
      <c r="JU8" s="123">
        <v>0</v>
      </c>
      <c r="JV8" s="123">
        <v>0</v>
      </c>
      <c r="JW8" s="123">
        <v>0</v>
      </c>
      <c r="JX8" s="124">
        <v>0</v>
      </c>
      <c r="JY8" s="122">
        <v>0</v>
      </c>
      <c r="JZ8" s="123">
        <v>0</v>
      </c>
      <c r="KA8" s="123">
        <v>0</v>
      </c>
      <c r="KB8" s="123">
        <v>0</v>
      </c>
      <c r="KC8" s="124">
        <v>0</v>
      </c>
      <c r="KD8" s="122">
        <v>0</v>
      </c>
      <c r="KE8" s="123">
        <v>0</v>
      </c>
      <c r="KF8" s="123">
        <v>0</v>
      </c>
      <c r="KG8" s="123">
        <v>0</v>
      </c>
      <c r="KH8" s="124">
        <v>0</v>
      </c>
      <c r="KI8" s="122">
        <v>0</v>
      </c>
      <c r="KJ8" s="123">
        <v>0</v>
      </c>
      <c r="KK8" s="123">
        <v>0</v>
      </c>
      <c r="KL8" s="123">
        <v>0</v>
      </c>
      <c r="KM8" s="124">
        <v>0</v>
      </c>
      <c r="KN8" s="122">
        <v>0</v>
      </c>
      <c r="KO8" s="123">
        <v>0</v>
      </c>
      <c r="KP8" s="123">
        <v>0</v>
      </c>
      <c r="KQ8" s="123">
        <v>0</v>
      </c>
      <c r="KR8" s="124">
        <v>0</v>
      </c>
      <c r="KS8" s="122">
        <v>1263.3000000000002</v>
      </c>
      <c r="KT8" s="123">
        <v>90368</v>
      </c>
      <c r="KU8" s="123">
        <v>84030</v>
      </c>
      <c r="KV8" s="123">
        <v>6338</v>
      </c>
      <c r="KW8" s="124">
        <v>7.0135446175637398E-2</v>
      </c>
      <c r="KX8" s="122">
        <v>1864.1</v>
      </c>
      <c r="KY8" s="123">
        <v>116538</v>
      </c>
      <c r="KZ8" s="123">
        <v>111160</v>
      </c>
      <c r="LA8" s="123">
        <v>5378</v>
      </c>
      <c r="LB8" s="124">
        <v>4.6148037549983693E-2</v>
      </c>
      <c r="LC8" s="122">
        <v>600.79999999999973</v>
      </c>
      <c r="LD8" s="123">
        <v>26170</v>
      </c>
      <c r="LE8" s="123">
        <v>27130</v>
      </c>
      <c r="LF8" s="123">
        <v>-960</v>
      </c>
      <c r="LG8" s="124">
        <v>-2.3987408625653704E-2</v>
      </c>
    </row>
    <row r="9" spans="2:319">
      <c r="B9" s="110"/>
      <c r="C9" s="120" t="s">
        <v>2788</v>
      </c>
      <c r="D9" s="121" t="s">
        <v>2789</v>
      </c>
      <c r="E9" s="122">
        <v>0</v>
      </c>
      <c r="F9" s="123">
        <v>0</v>
      </c>
      <c r="G9" s="123">
        <v>0</v>
      </c>
      <c r="H9" s="123">
        <v>0</v>
      </c>
      <c r="I9" s="124">
        <v>0</v>
      </c>
      <c r="J9" s="122">
        <v>0</v>
      </c>
      <c r="K9" s="123">
        <v>0</v>
      </c>
      <c r="L9" s="123">
        <v>0</v>
      </c>
      <c r="M9" s="123">
        <v>0</v>
      </c>
      <c r="N9" s="124">
        <v>0</v>
      </c>
      <c r="O9" s="122">
        <v>0</v>
      </c>
      <c r="P9" s="123">
        <v>0</v>
      </c>
      <c r="Q9" s="123">
        <v>0</v>
      </c>
      <c r="R9" s="123">
        <v>0</v>
      </c>
      <c r="S9" s="124">
        <v>0</v>
      </c>
      <c r="T9" s="122">
        <v>0</v>
      </c>
      <c r="U9" s="123">
        <v>0</v>
      </c>
      <c r="V9" s="123">
        <v>0</v>
      </c>
      <c r="W9" s="123">
        <v>0</v>
      </c>
      <c r="X9" s="124">
        <v>0</v>
      </c>
      <c r="Y9" s="122">
        <v>0</v>
      </c>
      <c r="Z9" s="123">
        <v>0</v>
      </c>
      <c r="AA9" s="123">
        <v>0</v>
      </c>
      <c r="AB9" s="123">
        <v>0</v>
      </c>
      <c r="AC9" s="124">
        <v>0</v>
      </c>
      <c r="AD9" s="122">
        <v>0</v>
      </c>
      <c r="AE9" s="123">
        <v>0</v>
      </c>
      <c r="AF9" s="123">
        <v>0</v>
      </c>
      <c r="AG9" s="123">
        <v>0</v>
      </c>
      <c r="AH9" s="124">
        <v>0</v>
      </c>
      <c r="AI9" s="122">
        <v>0</v>
      </c>
      <c r="AJ9" s="123">
        <v>0</v>
      </c>
      <c r="AK9" s="123">
        <v>0</v>
      </c>
      <c r="AL9" s="123">
        <v>0</v>
      </c>
      <c r="AM9" s="124">
        <v>0</v>
      </c>
      <c r="AN9" s="122">
        <v>0</v>
      </c>
      <c r="AO9" s="123">
        <v>0</v>
      </c>
      <c r="AP9" s="123">
        <v>0</v>
      </c>
      <c r="AQ9" s="123">
        <v>0</v>
      </c>
      <c r="AR9" s="124">
        <v>0</v>
      </c>
      <c r="AS9" s="122">
        <v>0</v>
      </c>
      <c r="AT9" s="123">
        <v>0</v>
      </c>
      <c r="AU9" s="123">
        <v>0</v>
      </c>
      <c r="AV9" s="123">
        <v>0</v>
      </c>
      <c r="AW9" s="124">
        <v>0</v>
      </c>
      <c r="AX9" s="122">
        <v>0</v>
      </c>
      <c r="AY9" s="123">
        <v>0</v>
      </c>
      <c r="AZ9" s="123">
        <v>0</v>
      </c>
      <c r="BA9" s="123">
        <v>0</v>
      </c>
      <c r="BB9" s="124">
        <v>0</v>
      </c>
      <c r="BC9" s="122">
        <v>0</v>
      </c>
      <c r="BD9" s="123">
        <v>0</v>
      </c>
      <c r="BE9" s="123">
        <v>0</v>
      </c>
      <c r="BF9" s="123">
        <v>0</v>
      </c>
      <c r="BG9" s="124">
        <v>0</v>
      </c>
      <c r="BH9" s="122">
        <v>59.7</v>
      </c>
      <c r="BI9" s="123">
        <v>543</v>
      </c>
      <c r="BJ9" s="123">
        <v>467</v>
      </c>
      <c r="BK9" s="123">
        <v>76</v>
      </c>
      <c r="BL9" s="124">
        <v>0.13996316758747698</v>
      </c>
      <c r="BM9" s="122">
        <v>59.7</v>
      </c>
      <c r="BN9" s="123">
        <v>543</v>
      </c>
      <c r="BO9" s="123">
        <v>467</v>
      </c>
      <c r="BP9" s="123">
        <v>76</v>
      </c>
      <c r="BQ9" s="124">
        <v>0.13996316758747698</v>
      </c>
      <c r="BR9" s="122">
        <v>0</v>
      </c>
      <c r="BS9" s="123">
        <v>0</v>
      </c>
      <c r="BT9" s="123">
        <v>0</v>
      </c>
      <c r="BU9" s="123">
        <v>0</v>
      </c>
      <c r="BV9" s="124">
        <v>0</v>
      </c>
      <c r="BW9" s="122">
        <v>59.7</v>
      </c>
      <c r="BX9" s="123">
        <v>543</v>
      </c>
      <c r="BY9" s="123">
        <v>467</v>
      </c>
      <c r="BZ9" s="123">
        <v>76</v>
      </c>
      <c r="CA9" s="124">
        <v>0.13996316758747698</v>
      </c>
      <c r="CB9" s="125">
        <v>0</v>
      </c>
      <c r="CC9" s="123">
        <v>0</v>
      </c>
      <c r="CD9" s="123">
        <v>0</v>
      </c>
      <c r="CE9" s="123">
        <v>0</v>
      </c>
      <c r="CF9" s="124">
        <v>0</v>
      </c>
      <c r="CG9" s="122">
        <v>40.9</v>
      </c>
      <c r="CH9" s="123">
        <v>372</v>
      </c>
      <c r="CI9" s="123">
        <v>320</v>
      </c>
      <c r="CJ9" s="123">
        <v>52</v>
      </c>
      <c r="CK9" s="124">
        <v>0.13978494623655913</v>
      </c>
      <c r="CL9" s="122">
        <v>40.9</v>
      </c>
      <c r="CM9" s="123">
        <v>372</v>
      </c>
      <c r="CN9" s="123">
        <v>320</v>
      </c>
      <c r="CO9" s="123">
        <v>52</v>
      </c>
      <c r="CP9" s="124">
        <v>0.13978494623655913</v>
      </c>
      <c r="CQ9" s="122">
        <v>59.7</v>
      </c>
      <c r="CR9" s="123">
        <v>543</v>
      </c>
      <c r="CS9" s="123">
        <v>467</v>
      </c>
      <c r="CT9" s="123">
        <v>76</v>
      </c>
      <c r="CU9" s="124">
        <v>0.13996316758747698</v>
      </c>
      <c r="CV9" s="122">
        <v>-18.800000000000004</v>
      </c>
      <c r="CW9" s="123">
        <v>-171</v>
      </c>
      <c r="CX9" s="123">
        <v>-147</v>
      </c>
      <c r="CY9" s="123">
        <v>-24</v>
      </c>
      <c r="CZ9" s="124">
        <v>-1.7822135091785651E-4</v>
      </c>
      <c r="DA9" s="125">
        <v>0</v>
      </c>
      <c r="DB9" s="123">
        <v>0</v>
      </c>
      <c r="DC9" s="123">
        <v>0</v>
      </c>
      <c r="DD9" s="123">
        <v>0</v>
      </c>
      <c r="DE9" s="124">
        <v>0</v>
      </c>
      <c r="DF9" s="122">
        <v>0</v>
      </c>
      <c r="DG9" s="123">
        <v>0</v>
      </c>
      <c r="DH9" s="123">
        <v>0</v>
      </c>
      <c r="DI9" s="123">
        <v>0</v>
      </c>
      <c r="DJ9" s="124">
        <v>0</v>
      </c>
      <c r="DK9" s="122">
        <v>0</v>
      </c>
      <c r="DL9" s="123">
        <v>0</v>
      </c>
      <c r="DM9" s="123">
        <v>0</v>
      </c>
      <c r="DN9" s="123">
        <v>0</v>
      </c>
      <c r="DO9" s="124">
        <v>0</v>
      </c>
      <c r="DP9" s="122">
        <v>40.9</v>
      </c>
      <c r="DQ9" s="123">
        <v>372</v>
      </c>
      <c r="DR9" s="123">
        <v>320</v>
      </c>
      <c r="DS9" s="123">
        <v>52</v>
      </c>
      <c r="DT9" s="124">
        <v>0.13978494623655913</v>
      </c>
      <c r="DU9" s="122">
        <v>-40.9</v>
      </c>
      <c r="DV9" s="123">
        <v>-372</v>
      </c>
      <c r="DW9" s="123">
        <v>-320</v>
      </c>
      <c r="DX9" s="123">
        <v>-52</v>
      </c>
      <c r="DY9" s="124">
        <v>-0.13978494623655913</v>
      </c>
      <c r="DZ9" s="125">
        <v>0</v>
      </c>
      <c r="EA9" s="123">
        <v>0</v>
      </c>
      <c r="EB9" s="123">
        <v>0</v>
      </c>
      <c r="EC9" s="123">
        <v>0</v>
      </c>
      <c r="ED9" s="124">
        <v>0</v>
      </c>
      <c r="EE9" s="122">
        <v>0</v>
      </c>
      <c r="EF9" s="123">
        <v>0</v>
      </c>
      <c r="EG9" s="123">
        <v>0</v>
      </c>
      <c r="EH9" s="123">
        <v>0</v>
      </c>
      <c r="EI9" s="124">
        <v>0</v>
      </c>
      <c r="EJ9" s="122">
        <v>0</v>
      </c>
      <c r="EK9" s="123">
        <v>0</v>
      </c>
      <c r="EL9" s="123">
        <v>0</v>
      </c>
      <c r="EM9" s="123">
        <v>0</v>
      </c>
      <c r="EN9" s="124">
        <v>0</v>
      </c>
      <c r="EO9" s="122">
        <v>0</v>
      </c>
      <c r="EP9" s="123">
        <v>0</v>
      </c>
      <c r="EQ9" s="123">
        <v>0</v>
      </c>
      <c r="ER9" s="123">
        <v>0</v>
      </c>
      <c r="ES9" s="124">
        <v>0</v>
      </c>
      <c r="ET9" s="122">
        <v>0</v>
      </c>
      <c r="EU9" s="123">
        <v>0</v>
      </c>
      <c r="EV9" s="123">
        <v>0</v>
      </c>
      <c r="EW9" s="123">
        <v>0</v>
      </c>
      <c r="EX9" s="124">
        <v>0</v>
      </c>
      <c r="EY9" s="125">
        <v>0</v>
      </c>
      <c r="EZ9" s="123">
        <v>0</v>
      </c>
      <c r="FA9" s="123">
        <v>0</v>
      </c>
      <c r="FB9" s="123">
        <v>0</v>
      </c>
      <c r="FC9" s="124">
        <v>0</v>
      </c>
      <c r="FD9" s="122">
        <v>55.9</v>
      </c>
      <c r="FE9" s="123">
        <v>508</v>
      </c>
      <c r="FF9" s="123">
        <v>438</v>
      </c>
      <c r="FG9" s="123">
        <v>70</v>
      </c>
      <c r="FH9" s="124">
        <v>0.13779527559055119</v>
      </c>
      <c r="FI9" s="122">
        <v>55.9</v>
      </c>
      <c r="FJ9" s="123">
        <v>508</v>
      </c>
      <c r="FK9" s="123">
        <v>438</v>
      </c>
      <c r="FL9" s="123">
        <v>70</v>
      </c>
      <c r="FM9" s="124">
        <v>0.13779527559055119</v>
      </c>
      <c r="FN9" s="122">
        <v>0</v>
      </c>
      <c r="FO9" s="123">
        <v>0</v>
      </c>
      <c r="FP9" s="123">
        <v>0</v>
      </c>
      <c r="FQ9" s="123">
        <v>0</v>
      </c>
      <c r="FR9" s="124">
        <v>0</v>
      </c>
      <c r="FS9" s="122">
        <v>55.9</v>
      </c>
      <c r="FT9" s="123">
        <v>508</v>
      </c>
      <c r="FU9" s="123">
        <v>438</v>
      </c>
      <c r="FV9" s="123">
        <v>70</v>
      </c>
      <c r="FW9" s="124">
        <v>0.13779527559055119</v>
      </c>
      <c r="FX9" s="125">
        <v>0</v>
      </c>
      <c r="FY9" s="123">
        <v>0</v>
      </c>
      <c r="FZ9" s="123">
        <v>0</v>
      </c>
      <c r="GA9" s="123">
        <v>0</v>
      </c>
      <c r="GB9" s="124">
        <v>0</v>
      </c>
      <c r="GC9" s="122">
        <v>44.9</v>
      </c>
      <c r="GD9" s="123">
        <v>409</v>
      </c>
      <c r="GE9" s="123">
        <v>352</v>
      </c>
      <c r="GF9" s="123">
        <v>57</v>
      </c>
      <c r="GG9" s="124">
        <v>0.13936430317848411</v>
      </c>
      <c r="GH9" s="122">
        <v>44.9</v>
      </c>
      <c r="GI9" s="123">
        <v>409</v>
      </c>
      <c r="GJ9" s="123">
        <v>352</v>
      </c>
      <c r="GK9" s="123">
        <v>57</v>
      </c>
      <c r="GL9" s="124">
        <v>0.13936430317848411</v>
      </c>
      <c r="GM9" s="122">
        <v>55.9</v>
      </c>
      <c r="GN9" s="123">
        <v>508</v>
      </c>
      <c r="GO9" s="123">
        <v>438</v>
      </c>
      <c r="GP9" s="123">
        <v>70</v>
      </c>
      <c r="GQ9" s="124">
        <v>0.13779527559055119</v>
      </c>
      <c r="GR9" s="122">
        <v>-11</v>
      </c>
      <c r="GS9" s="123">
        <v>-99</v>
      </c>
      <c r="GT9" s="123">
        <v>-86</v>
      </c>
      <c r="GU9" s="123">
        <v>-13</v>
      </c>
      <c r="GV9" s="124">
        <v>1.5690275879329252E-3</v>
      </c>
      <c r="GW9" s="125">
        <v>0</v>
      </c>
      <c r="GX9" s="123">
        <v>0</v>
      </c>
      <c r="GY9" s="123">
        <v>0</v>
      </c>
      <c r="GZ9" s="123">
        <v>0</v>
      </c>
      <c r="HA9" s="124">
        <v>0</v>
      </c>
      <c r="HB9" s="122">
        <v>0</v>
      </c>
      <c r="HC9" s="123">
        <v>0</v>
      </c>
      <c r="HD9" s="123">
        <v>0</v>
      </c>
      <c r="HE9" s="123">
        <v>0</v>
      </c>
      <c r="HF9" s="124">
        <v>0</v>
      </c>
      <c r="HG9" s="122">
        <v>0</v>
      </c>
      <c r="HH9" s="123">
        <v>0</v>
      </c>
      <c r="HI9" s="123">
        <v>0</v>
      </c>
      <c r="HJ9" s="123">
        <v>0</v>
      </c>
      <c r="HK9" s="124">
        <v>0</v>
      </c>
      <c r="HL9" s="122">
        <v>44.9</v>
      </c>
      <c r="HM9" s="123">
        <v>409</v>
      </c>
      <c r="HN9" s="123">
        <v>352</v>
      </c>
      <c r="HO9" s="123">
        <v>57</v>
      </c>
      <c r="HP9" s="124">
        <v>0.13936430317848411</v>
      </c>
      <c r="HQ9" s="122">
        <v>-44.9</v>
      </c>
      <c r="HR9" s="123">
        <v>-409</v>
      </c>
      <c r="HS9" s="123">
        <v>-352</v>
      </c>
      <c r="HT9" s="123">
        <v>-57</v>
      </c>
      <c r="HU9" s="124">
        <v>-0.13936430317848411</v>
      </c>
      <c r="HV9" s="125">
        <v>0</v>
      </c>
      <c r="HW9" s="123">
        <v>0</v>
      </c>
      <c r="HX9" s="123">
        <v>0</v>
      </c>
      <c r="HY9" s="123">
        <v>0</v>
      </c>
      <c r="HZ9" s="124">
        <v>0</v>
      </c>
      <c r="IA9" s="122">
        <v>0</v>
      </c>
      <c r="IB9" s="123">
        <v>0</v>
      </c>
      <c r="IC9" s="123">
        <v>0</v>
      </c>
      <c r="ID9" s="123">
        <v>0</v>
      </c>
      <c r="IE9" s="124">
        <v>0</v>
      </c>
      <c r="IF9" s="122">
        <v>0</v>
      </c>
      <c r="IG9" s="123">
        <v>0</v>
      </c>
      <c r="IH9" s="123">
        <v>0</v>
      </c>
      <c r="II9" s="123">
        <v>0</v>
      </c>
      <c r="IJ9" s="124">
        <v>0</v>
      </c>
      <c r="IK9" s="122">
        <v>0</v>
      </c>
      <c r="IL9" s="123">
        <v>0</v>
      </c>
      <c r="IM9" s="123">
        <v>0</v>
      </c>
      <c r="IN9" s="123">
        <v>0</v>
      </c>
      <c r="IO9" s="124">
        <v>0</v>
      </c>
      <c r="IP9" s="122">
        <v>0</v>
      </c>
      <c r="IQ9" s="123">
        <v>0</v>
      </c>
      <c r="IR9" s="123">
        <v>0</v>
      </c>
      <c r="IS9" s="123">
        <v>0</v>
      </c>
      <c r="IT9" s="124">
        <v>0</v>
      </c>
      <c r="IU9" s="125">
        <v>0</v>
      </c>
      <c r="IV9" s="123">
        <v>0</v>
      </c>
      <c r="IW9" s="123">
        <v>0</v>
      </c>
      <c r="IX9" s="123">
        <v>0</v>
      </c>
      <c r="IY9" s="124">
        <v>0</v>
      </c>
      <c r="IZ9" s="122">
        <v>0</v>
      </c>
      <c r="JA9" s="123">
        <v>0</v>
      </c>
      <c r="JB9" s="123">
        <v>0</v>
      </c>
      <c r="JC9" s="123">
        <v>0</v>
      </c>
      <c r="JD9" s="124">
        <v>0</v>
      </c>
      <c r="JE9" s="122">
        <v>0</v>
      </c>
      <c r="JF9" s="123">
        <v>0</v>
      </c>
      <c r="JG9" s="123">
        <v>0</v>
      </c>
      <c r="JH9" s="123">
        <v>0</v>
      </c>
      <c r="JI9" s="124">
        <v>0</v>
      </c>
      <c r="JJ9" s="122">
        <v>0</v>
      </c>
      <c r="JK9" s="123">
        <v>0</v>
      </c>
      <c r="JL9" s="123">
        <v>0</v>
      </c>
      <c r="JM9" s="123">
        <v>0</v>
      </c>
      <c r="JN9" s="124">
        <v>0</v>
      </c>
      <c r="JO9" s="122">
        <v>0</v>
      </c>
      <c r="JP9" s="123">
        <v>0</v>
      </c>
      <c r="JQ9" s="123">
        <v>0</v>
      </c>
      <c r="JR9" s="123">
        <v>0</v>
      </c>
      <c r="JS9" s="124">
        <v>0</v>
      </c>
      <c r="JT9" s="125">
        <v>0</v>
      </c>
      <c r="JU9" s="123">
        <v>0</v>
      </c>
      <c r="JV9" s="123">
        <v>0</v>
      </c>
      <c r="JW9" s="123">
        <v>0</v>
      </c>
      <c r="JX9" s="124">
        <v>0</v>
      </c>
      <c r="JY9" s="122">
        <v>0</v>
      </c>
      <c r="JZ9" s="123">
        <v>0</v>
      </c>
      <c r="KA9" s="123">
        <v>0</v>
      </c>
      <c r="KB9" s="123">
        <v>0</v>
      </c>
      <c r="KC9" s="124">
        <v>0</v>
      </c>
      <c r="KD9" s="122">
        <v>0</v>
      </c>
      <c r="KE9" s="123">
        <v>0</v>
      </c>
      <c r="KF9" s="123">
        <v>0</v>
      </c>
      <c r="KG9" s="123">
        <v>0</v>
      </c>
      <c r="KH9" s="124">
        <v>0</v>
      </c>
      <c r="KI9" s="122">
        <v>0</v>
      </c>
      <c r="KJ9" s="123">
        <v>0</v>
      </c>
      <c r="KK9" s="123">
        <v>0</v>
      </c>
      <c r="KL9" s="123">
        <v>0</v>
      </c>
      <c r="KM9" s="124">
        <v>0</v>
      </c>
      <c r="KN9" s="122">
        <v>0</v>
      </c>
      <c r="KO9" s="123">
        <v>0</v>
      </c>
      <c r="KP9" s="123">
        <v>0</v>
      </c>
      <c r="KQ9" s="123">
        <v>0</v>
      </c>
      <c r="KR9" s="124">
        <v>0</v>
      </c>
      <c r="KS9" s="122">
        <v>0</v>
      </c>
      <c r="KT9" s="123">
        <v>0</v>
      </c>
      <c r="KU9" s="123">
        <v>0</v>
      </c>
      <c r="KV9" s="123">
        <v>0</v>
      </c>
      <c r="KW9" s="124">
        <v>0</v>
      </c>
      <c r="KX9" s="122">
        <v>201.4</v>
      </c>
      <c r="KY9" s="123">
        <v>1832</v>
      </c>
      <c r="KZ9" s="123">
        <v>1577</v>
      </c>
      <c r="LA9" s="123">
        <v>255</v>
      </c>
      <c r="LB9" s="124">
        <v>0.13919213973799127</v>
      </c>
      <c r="LC9" s="122">
        <v>201.4</v>
      </c>
      <c r="LD9" s="123">
        <v>1832</v>
      </c>
      <c r="LE9" s="123">
        <v>1577</v>
      </c>
      <c r="LF9" s="123">
        <v>255</v>
      </c>
      <c r="LG9" s="124">
        <v>0.13919213973799127</v>
      </c>
    </row>
    <row r="10" spans="2:319" ht="15.75" thickBot="1">
      <c r="B10" s="110"/>
      <c r="C10" s="129" t="s">
        <v>2790</v>
      </c>
      <c r="D10" s="130" t="s">
        <v>2791</v>
      </c>
      <c r="E10" s="131">
        <v>50.5</v>
      </c>
      <c r="F10" s="132">
        <v>27108</v>
      </c>
      <c r="G10" s="132">
        <v>18640</v>
      </c>
      <c r="H10" s="132">
        <v>8468</v>
      </c>
      <c r="I10" s="133">
        <v>0.31238010919285819</v>
      </c>
      <c r="J10" s="131">
        <v>0</v>
      </c>
      <c r="K10" s="132">
        <v>0</v>
      </c>
      <c r="L10" s="132">
        <v>0</v>
      </c>
      <c r="M10" s="132">
        <v>0</v>
      </c>
      <c r="N10" s="133">
        <v>0</v>
      </c>
      <c r="O10" s="131">
        <v>-50.5</v>
      </c>
      <c r="P10" s="132">
        <v>-27108</v>
      </c>
      <c r="Q10" s="132">
        <v>-18640</v>
      </c>
      <c r="R10" s="132">
        <v>-8468</v>
      </c>
      <c r="S10" s="133">
        <v>-0.31238010919285819</v>
      </c>
      <c r="T10" s="131">
        <v>0</v>
      </c>
      <c r="U10" s="132">
        <v>0</v>
      </c>
      <c r="V10" s="132">
        <v>0</v>
      </c>
      <c r="W10" s="132">
        <v>0</v>
      </c>
      <c r="X10" s="133">
        <v>0</v>
      </c>
      <c r="Y10" s="131">
        <v>0</v>
      </c>
      <c r="Z10" s="132">
        <v>0</v>
      </c>
      <c r="AA10" s="132">
        <v>0</v>
      </c>
      <c r="AB10" s="132">
        <v>0</v>
      </c>
      <c r="AC10" s="133">
        <v>0</v>
      </c>
      <c r="AD10" s="131">
        <v>0</v>
      </c>
      <c r="AE10" s="132">
        <v>0</v>
      </c>
      <c r="AF10" s="132">
        <v>0</v>
      </c>
      <c r="AG10" s="132">
        <v>0</v>
      </c>
      <c r="AH10" s="133">
        <v>0</v>
      </c>
      <c r="AI10" s="131">
        <v>50.5</v>
      </c>
      <c r="AJ10" s="132">
        <v>25520</v>
      </c>
      <c r="AK10" s="132">
        <v>19052</v>
      </c>
      <c r="AL10" s="132">
        <v>6468</v>
      </c>
      <c r="AM10" s="133">
        <v>0.25344827586206897</v>
      </c>
      <c r="AN10" s="131">
        <v>50.5</v>
      </c>
      <c r="AO10" s="132">
        <v>25520</v>
      </c>
      <c r="AP10" s="132">
        <v>19052</v>
      </c>
      <c r="AQ10" s="132">
        <v>6468</v>
      </c>
      <c r="AR10" s="133">
        <v>0.25344827586206897</v>
      </c>
      <c r="AS10" s="131">
        <v>0</v>
      </c>
      <c r="AT10" s="132">
        <v>0</v>
      </c>
      <c r="AU10" s="132">
        <v>0</v>
      </c>
      <c r="AV10" s="132">
        <v>0</v>
      </c>
      <c r="AW10" s="133">
        <v>0</v>
      </c>
      <c r="AX10" s="131">
        <v>50.5</v>
      </c>
      <c r="AY10" s="132">
        <v>25520</v>
      </c>
      <c r="AZ10" s="132">
        <v>19052</v>
      </c>
      <c r="BA10" s="132">
        <v>6468</v>
      </c>
      <c r="BB10" s="133">
        <v>0.25344827586206897</v>
      </c>
      <c r="BC10" s="131">
        <v>50.5</v>
      </c>
      <c r="BD10" s="132">
        <v>27108</v>
      </c>
      <c r="BE10" s="132">
        <v>18640</v>
      </c>
      <c r="BF10" s="132">
        <v>8468</v>
      </c>
      <c r="BG10" s="133">
        <v>0.31238010919285819</v>
      </c>
      <c r="BH10" s="131">
        <v>50.5</v>
      </c>
      <c r="BI10" s="132">
        <v>25520</v>
      </c>
      <c r="BJ10" s="132">
        <v>19052</v>
      </c>
      <c r="BK10" s="132">
        <v>6468</v>
      </c>
      <c r="BL10" s="133">
        <v>0.25344827586206897</v>
      </c>
      <c r="BM10" s="131">
        <v>0</v>
      </c>
      <c r="BN10" s="132">
        <v>-1588</v>
      </c>
      <c r="BO10" s="132">
        <v>412</v>
      </c>
      <c r="BP10" s="132">
        <v>-2000</v>
      </c>
      <c r="BQ10" s="133">
        <v>-5.8931833330789218E-2</v>
      </c>
      <c r="BR10" s="131">
        <v>50.5</v>
      </c>
      <c r="BS10" s="132">
        <v>25520</v>
      </c>
      <c r="BT10" s="132">
        <v>19052</v>
      </c>
      <c r="BU10" s="132">
        <v>6468</v>
      </c>
      <c r="BV10" s="133">
        <v>0.25344827586206897</v>
      </c>
      <c r="BW10" s="131">
        <v>0</v>
      </c>
      <c r="BX10" s="132">
        <v>0</v>
      </c>
      <c r="BY10" s="132">
        <v>0</v>
      </c>
      <c r="BZ10" s="132">
        <v>0</v>
      </c>
      <c r="CA10" s="133">
        <v>0</v>
      </c>
      <c r="CB10" s="131">
        <v>50.5</v>
      </c>
      <c r="CC10" s="132">
        <v>27108</v>
      </c>
      <c r="CD10" s="132">
        <v>18640</v>
      </c>
      <c r="CE10" s="132">
        <v>8468</v>
      </c>
      <c r="CF10" s="133">
        <v>0.31238010919285819</v>
      </c>
      <c r="CG10" s="131">
        <v>75.7</v>
      </c>
      <c r="CH10" s="132">
        <v>38280</v>
      </c>
      <c r="CI10" s="132">
        <v>28578</v>
      </c>
      <c r="CJ10" s="132">
        <v>9702</v>
      </c>
      <c r="CK10" s="133">
        <v>0.25344827586206897</v>
      </c>
      <c r="CL10" s="131">
        <v>25.200000000000003</v>
      </c>
      <c r="CM10" s="132">
        <v>11172</v>
      </c>
      <c r="CN10" s="132">
        <v>9938</v>
      </c>
      <c r="CO10" s="132">
        <v>1234</v>
      </c>
      <c r="CP10" s="133">
        <v>-5.8931833330789218E-2</v>
      </c>
      <c r="CQ10" s="131">
        <v>50.5</v>
      </c>
      <c r="CR10" s="132">
        <v>25520</v>
      </c>
      <c r="CS10" s="132">
        <v>19052</v>
      </c>
      <c r="CT10" s="132">
        <v>6468</v>
      </c>
      <c r="CU10" s="133">
        <v>0.25344827586206897</v>
      </c>
      <c r="CV10" s="131">
        <v>25.200000000000003</v>
      </c>
      <c r="CW10" s="132">
        <v>12760</v>
      </c>
      <c r="CX10" s="132">
        <v>9526</v>
      </c>
      <c r="CY10" s="132">
        <v>3234</v>
      </c>
      <c r="CZ10" s="133">
        <v>0</v>
      </c>
      <c r="DA10" s="131">
        <v>50.5</v>
      </c>
      <c r="DB10" s="132">
        <v>27108</v>
      </c>
      <c r="DC10" s="132">
        <v>18640</v>
      </c>
      <c r="DD10" s="132">
        <v>8468</v>
      </c>
      <c r="DE10" s="133">
        <v>0.31238010919285819</v>
      </c>
      <c r="DF10" s="131">
        <v>75.7</v>
      </c>
      <c r="DG10" s="132">
        <v>38280</v>
      </c>
      <c r="DH10" s="132">
        <v>28578</v>
      </c>
      <c r="DI10" s="132">
        <v>9702</v>
      </c>
      <c r="DJ10" s="133">
        <v>0.25344827586206897</v>
      </c>
      <c r="DK10" s="131">
        <v>25.200000000000003</v>
      </c>
      <c r="DL10" s="132">
        <v>11172</v>
      </c>
      <c r="DM10" s="132">
        <v>9938</v>
      </c>
      <c r="DN10" s="132">
        <v>1234</v>
      </c>
      <c r="DO10" s="133">
        <v>-5.8931833330789218E-2</v>
      </c>
      <c r="DP10" s="131">
        <v>75.7</v>
      </c>
      <c r="DQ10" s="132">
        <v>38280</v>
      </c>
      <c r="DR10" s="132">
        <v>28578</v>
      </c>
      <c r="DS10" s="132">
        <v>9702</v>
      </c>
      <c r="DT10" s="133">
        <v>0.25344827586206897</v>
      </c>
      <c r="DU10" s="131">
        <v>0</v>
      </c>
      <c r="DV10" s="132">
        <v>0</v>
      </c>
      <c r="DW10" s="132">
        <v>0</v>
      </c>
      <c r="DX10" s="132">
        <v>0</v>
      </c>
      <c r="DY10" s="133">
        <v>0</v>
      </c>
      <c r="DZ10" s="131">
        <v>50.5</v>
      </c>
      <c r="EA10" s="132">
        <v>27108</v>
      </c>
      <c r="EB10" s="132">
        <v>18640</v>
      </c>
      <c r="EC10" s="132">
        <v>8468</v>
      </c>
      <c r="ED10" s="133">
        <v>0.31238010919285819</v>
      </c>
      <c r="EE10" s="131">
        <v>75.7</v>
      </c>
      <c r="EF10" s="132">
        <v>38280</v>
      </c>
      <c r="EG10" s="132">
        <v>28578</v>
      </c>
      <c r="EH10" s="132">
        <v>9702</v>
      </c>
      <c r="EI10" s="133">
        <v>0.25344827586206897</v>
      </c>
      <c r="EJ10" s="131">
        <v>25.200000000000003</v>
      </c>
      <c r="EK10" s="132">
        <v>11172</v>
      </c>
      <c r="EL10" s="132">
        <v>9938</v>
      </c>
      <c r="EM10" s="132">
        <v>1234</v>
      </c>
      <c r="EN10" s="133">
        <v>-5.8931833330789218E-2</v>
      </c>
      <c r="EO10" s="131">
        <v>75.7</v>
      </c>
      <c r="EP10" s="132">
        <v>38280</v>
      </c>
      <c r="EQ10" s="132">
        <v>28578</v>
      </c>
      <c r="ER10" s="132">
        <v>9702</v>
      </c>
      <c r="ES10" s="133">
        <v>0.25344827586206897</v>
      </c>
      <c r="ET10" s="131">
        <v>0</v>
      </c>
      <c r="EU10" s="132">
        <v>0</v>
      </c>
      <c r="EV10" s="132">
        <v>0</v>
      </c>
      <c r="EW10" s="132">
        <v>0</v>
      </c>
      <c r="EX10" s="133">
        <v>0</v>
      </c>
      <c r="EY10" s="131">
        <v>50.5</v>
      </c>
      <c r="EZ10" s="132">
        <v>27108</v>
      </c>
      <c r="FA10" s="132">
        <v>18640</v>
      </c>
      <c r="FB10" s="132">
        <v>8468</v>
      </c>
      <c r="FC10" s="133">
        <v>0.31238010919285819</v>
      </c>
      <c r="FD10" s="131">
        <v>25.2</v>
      </c>
      <c r="FE10" s="132">
        <v>12760</v>
      </c>
      <c r="FF10" s="132">
        <v>9526</v>
      </c>
      <c r="FG10" s="132">
        <v>3234</v>
      </c>
      <c r="FH10" s="133">
        <v>0.25344827586206897</v>
      </c>
      <c r="FI10" s="131">
        <v>-25.3</v>
      </c>
      <c r="FJ10" s="132">
        <v>-14348</v>
      </c>
      <c r="FK10" s="132">
        <v>-9114</v>
      </c>
      <c r="FL10" s="132">
        <v>-5234</v>
      </c>
      <c r="FM10" s="133">
        <v>-5.8931833330789218E-2</v>
      </c>
      <c r="FN10" s="131">
        <v>75.7</v>
      </c>
      <c r="FO10" s="132">
        <v>38280</v>
      </c>
      <c r="FP10" s="132">
        <v>28578</v>
      </c>
      <c r="FQ10" s="132">
        <v>9702</v>
      </c>
      <c r="FR10" s="133">
        <v>0.25344827586206897</v>
      </c>
      <c r="FS10" s="131">
        <v>-50.5</v>
      </c>
      <c r="FT10" s="132">
        <v>-25520</v>
      </c>
      <c r="FU10" s="132">
        <v>-19052</v>
      </c>
      <c r="FV10" s="132">
        <v>-6468</v>
      </c>
      <c r="FW10" s="133">
        <v>0</v>
      </c>
      <c r="FX10" s="131">
        <v>50.5</v>
      </c>
      <c r="FY10" s="132">
        <v>27108</v>
      </c>
      <c r="FZ10" s="132">
        <v>18640</v>
      </c>
      <c r="GA10" s="132">
        <v>8468</v>
      </c>
      <c r="GB10" s="133">
        <v>0.31238010919285819</v>
      </c>
      <c r="GC10" s="131">
        <v>0</v>
      </c>
      <c r="GD10" s="132">
        <v>0</v>
      </c>
      <c r="GE10" s="132">
        <v>0</v>
      </c>
      <c r="GF10" s="132">
        <v>0</v>
      </c>
      <c r="GG10" s="133">
        <v>0</v>
      </c>
      <c r="GH10" s="131">
        <v>-50.5</v>
      </c>
      <c r="GI10" s="132">
        <v>-27108</v>
      </c>
      <c r="GJ10" s="132">
        <v>-18640</v>
      </c>
      <c r="GK10" s="132">
        <v>-8468</v>
      </c>
      <c r="GL10" s="133">
        <v>-0.31238010919285819</v>
      </c>
      <c r="GM10" s="131">
        <v>25.2</v>
      </c>
      <c r="GN10" s="132">
        <v>12760</v>
      </c>
      <c r="GO10" s="132">
        <v>9526</v>
      </c>
      <c r="GP10" s="132">
        <v>3234</v>
      </c>
      <c r="GQ10" s="133">
        <v>0.25344827586206897</v>
      </c>
      <c r="GR10" s="131">
        <v>-25.2</v>
      </c>
      <c r="GS10" s="132">
        <v>-12760</v>
      </c>
      <c r="GT10" s="132">
        <v>-9526</v>
      </c>
      <c r="GU10" s="132">
        <v>-3234</v>
      </c>
      <c r="GV10" s="133">
        <v>-0.25344827586206897</v>
      </c>
      <c r="GW10" s="131">
        <v>0</v>
      </c>
      <c r="GX10" s="132">
        <v>0</v>
      </c>
      <c r="GY10" s="132">
        <v>0</v>
      </c>
      <c r="GZ10" s="132">
        <v>0</v>
      </c>
      <c r="HA10" s="133">
        <v>0</v>
      </c>
      <c r="HB10" s="131">
        <v>0</v>
      </c>
      <c r="HC10" s="132">
        <v>0</v>
      </c>
      <c r="HD10" s="132">
        <v>0</v>
      </c>
      <c r="HE10" s="132">
        <v>0</v>
      </c>
      <c r="HF10" s="133">
        <v>0</v>
      </c>
      <c r="HG10" s="131">
        <v>0</v>
      </c>
      <c r="HH10" s="132">
        <v>0</v>
      </c>
      <c r="HI10" s="132">
        <v>0</v>
      </c>
      <c r="HJ10" s="132">
        <v>0</v>
      </c>
      <c r="HK10" s="133">
        <v>0</v>
      </c>
      <c r="HL10" s="131">
        <v>0</v>
      </c>
      <c r="HM10" s="132">
        <v>0</v>
      </c>
      <c r="HN10" s="132">
        <v>0</v>
      </c>
      <c r="HO10" s="132">
        <v>0</v>
      </c>
      <c r="HP10" s="133">
        <v>0</v>
      </c>
      <c r="HQ10" s="131">
        <v>0</v>
      </c>
      <c r="HR10" s="132">
        <v>0</v>
      </c>
      <c r="HS10" s="132">
        <v>0</v>
      </c>
      <c r="HT10" s="132">
        <v>0</v>
      </c>
      <c r="HU10" s="133">
        <v>0</v>
      </c>
      <c r="HV10" s="131">
        <v>0</v>
      </c>
      <c r="HW10" s="132">
        <v>0</v>
      </c>
      <c r="HX10" s="132">
        <v>0</v>
      </c>
      <c r="HY10" s="132">
        <v>0</v>
      </c>
      <c r="HZ10" s="133">
        <v>0</v>
      </c>
      <c r="IA10" s="131">
        <v>0</v>
      </c>
      <c r="IB10" s="132">
        <v>0</v>
      </c>
      <c r="IC10" s="132">
        <v>0</v>
      </c>
      <c r="ID10" s="132">
        <v>0</v>
      </c>
      <c r="IE10" s="133">
        <v>0</v>
      </c>
      <c r="IF10" s="131">
        <v>0</v>
      </c>
      <c r="IG10" s="132">
        <v>0</v>
      </c>
      <c r="IH10" s="132">
        <v>0</v>
      </c>
      <c r="II10" s="132">
        <v>0</v>
      </c>
      <c r="IJ10" s="133">
        <v>0</v>
      </c>
      <c r="IK10" s="131">
        <v>0</v>
      </c>
      <c r="IL10" s="132">
        <v>0</v>
      </c>
      <c r="IM10" s="132">
        <v>0</v>
      </c>
      <c r="IN10" s="132">
        <v>0</v>
      </c>
      <c r="IO10" s="133">
        <v>0</v>
      </c>
      <c r="IP10" s="131">
        <v>0</v>
      </c>
      <c r="IQ10" s="132">
        <v>0</v>
      </c>
      <c r="IR10" s="132">
        <v>0</v>
      </c>
      <c r="IS10" s="132">
        <v>0</v>
      </c>
      <c r="IT10" s="133">
        <v>0</v>
      </c>
      <c r="IU10" s="131">
        <v>0</v>
      </c>
      <c r="IV10" s="132">
        <v>0</v>
      </c>
      <c r="IW10" s="132">
        <v>0</v>
      </c>
      <c r="IX10" s="132">
        <v>0</v>
      </c>
      <c r="IY10" s="133">
        <v>0</v>
      </c>
      <c r="IZ10" s="131">
        <v>240.8</v>
      </c>
      <c r="JA10" s="132">
        <v>52110</v>
      </c>
      <c r="JB10" s="132">
        <v>35806</v>
      </c>
      <c r="JC10" s="132">
        <v>16304</v>
      </c>
      <c r="JD10" s="133">
        <v>0.31287660717712529</v>
      </c>
      <c r="JE10" s="131">
        <v>240.8</v>
      </c>
      <c r="JF10" s="132">
        <v>52110</v>
      </c>
      <c r="JG10" s="132">
        <v>35806</v>
      </c>
      <c r="JH10" s="132">
        <v>16304</v>
      </c>
      <c r="JI10" s="133">
        <v>0.31287660717712529</v>
      </c>
      <c r="JJ10" s="131">
        <v>0</v>
      </c>
      <c r="JK10" s="132">
        <v>0</v>
      </c>
      <c r="JL10" s="132">
        <v>0</v>
      </c>
      <c r="JM10" s="132">
        <v>0</v>
      </c>
      <c r="JN10" s="133">
        <v>0</v>
      </c>
      <c r="JO10" s="131">
        <v>240.8</v>
      </c>
      <c r="JP10" s="132">
        <v>52110</v>
      </c>
      <c r="JQ10" s="132">
        <v>35806</v>
      </c>
      <c r="JR10" s="132">
        <v>16304</v>
      </c>
      <c r="JS10" s="133">
        <v>0.31287660717712529</v>
      </c>
      <c r="JT10" s="131">
        <v>0</v>
      </c>
      <c r="JU10" s="132">
        <v>0</v>
      </c>
      <c r="JV10" s="132">
        <v>0</v>
      </c>
      <c r="JW10" s="132">
        <v>0</v>
      </c>
      <c r="JX10" s="133">
        <v>0</v>
      </c>
      <c r="JY10" s="131">
        <v>0</v>
      </c>
      <c r="JZ10" s="132">
        <v>0</v>
      </c>
      <c r="KA10" s="132">
        <v>0</v>
      </c>
      <c r="KB10" s="132">
        <v>0</v>
      </c>
      <c r="KC10" s="133">
        <v>0</v>
      </c>
      <c r="KD10" s="131">
        <v>0</v>
      </c>
      <c r="KE10" s="132">
        <v>0</v>
      </c>
      <c r="KF10" s="132">
        <v>0</v>
      </c>
      <c r="KG10" s="132">
        <v>0</v>
      </c>
      <c r="KH10" s="133">
        <v>0</v>
      </c>
      <c r="KI10" s="131">
        <v>240.8</v>
      </c>
      <c r="KJ10" s="132">
        <v>52110</v>
      </c>
      <c r="KK10" s="132">
        <v>35806</v>
      </c>
      <c r="KL10" s="132">
        <v>16304</v>
      </c>
      <c r="KM10" s="133">
        <v>0.31287660717712529</v>
      </c>
      <c r="KN10" s="131">
        <v>-240.8</v>
      </c>
      <c r="KO10" s="132">
        <v>-52110</v>
      </c>
      <c r="KP10" s="132">
        <v>-35806</v>
      </c>
      <c r="KQ10" s="132">
        <v>-16304</v>
      </c>
      <c r="KR10" s="133">
        <v>-0.31287660717712529</v>
      </c>
      <c r="KS10" s="131">
        <v>353.5</v>
      </c>
      <c r="KT10" s="132">
        <v>189756</v>
      </c>
      <c r="KU10" s="132">
        <v>130480</v>
      </c>
      <c r="KV10" s="132">
        <v>59276</v>
      </c>
      <c r="KW10" s="133">
        <v>0.31238010919285819</v>
      </c>
      <c r="KX10" s="131">
        <v>594.09999999999991</v>
      </c>
      <c r="KY10" s="132">
        <v>230750</v>
      </c>
      <c r="KZ10" s="132">
        <v>169170</v>
      </c>
      <c r="LA10" s="132">
        <v>61580</v>
      </c>
      <c r="LB10" s="133">
        <v>0.26686890574214517</v>
      </c>
      <c r="LC10" s="131">
        <v>240.59999999999991</v>
      </c>
      <c r="LD10" s="132">
        <v>40994</v>
      </c>
      <c r="LE10" s="132">
        <v>38690</v>
      </c>
      <c r="LF10" s="132">
        <v>2304</v>
      </c>
      <c r="LG10" s="133">
        <v>-4.5511203450713023E-2</v>
      </c>
    </row>
    <row r="11" spans="2:319" ht="15.75" thickBot="1">
      <c r="B11" s="134" t="s">
        <v>2792</v>
      </c>
      <c r="C11" s="135" t="s">
        <v>2793</v>
      </c>
      <c r="D11" s="136"/>
      <c r="E11" s="137">
        <v>558.9</v>
      </c>
      <c r="F11" s="138">
        <v>46983</v>
      </c>
      <c r="G11" s="138">
        <v>36186</v>
      </c>
      <c r="H11" s="138">
        <v>10797</v>
      </c>
      <c r="I11" s="139">
        <v>0.22980652576463828</v>
      </c>
      <c r="J11" s="137">
        <v>0</v>
      </c>
      <c r="K11" s="138">
        <v>0</v>
      </c>
      <c r="L11" s="138">
        <v>0</v>
      </c>
      <c r="M11" s="138">
        <v>0</v>
      </c>
      <c r="N11" s="139">
        <v>0</v>
      </c>
      <c r="O11" s="137">
        <v>-558.9</v>
      </c>
      <c r="P11" s="138">
        <v>-46983</v>
      </c>
      <c r="Q11" s="138">
        <v>-36186</v>
      </c>
      <c r="R11" s="138">
        <v>-10797</v>
      </c>
      <c r="S11" s="139">
        <v>-0.22980652576463828</v>
      </c>
      <c r="T11" s="137">
        <v>0</v>
      </c>
      <c r="U11" s="138">
        <v>0</v>
      </c>
      <c r="V11" s="138">
        <v>0</v>
      </c>
      <c r="W11" s="138">
        <v>0</v>
      </c>
      <c r="X11" s="139">
        <v>0</v>
      </c>
      <c r="Y11" s="137">
        <v>0</v>
      </c>
      <c r="Z11" s="138">
        <v>0</v>
      </c>
      <c r="AA11" s="138">
        <v>0</v>
      </c>
      <c r="AB11" s="138">
        <v>0</v>
      </c>
      <c r="AC11" s="139">
        <v>0</v>
      </c>
      <c r="AD11" s="137">
        <v>448.9</v>
      </c>
      <c r="AE11" s="138">
        <v>15600</v>
      </c>
      <c r="AF11" s="138">
        <v>13650</v>
      </c>
      <c r="AG11" s="138">
        <v>1950</v>
      </c>
      <c r="AH11" s="139">
        <v>0.125</v>
      </c>
      <c r="AI11" s="137">
        <v>176.60000000000002</v>
      </c>
      <c r="AJ11" s="138">
        <v>34320</v>
      </c>
      <c r="AK11" s="138">
        <v>27422</v>
      </c>
      <c r="AL11" s="138">
        <v>6898</v>
      </c>
      <c r="AM11" s="139">
        <v>0.20099067599067599</v>
      </c>
      <c r="AN11" s="137">
        <v>-272.29999999999995</v>
      </c>
      <c r="AO11" s="138">
        <v>18720</v>
      </c>
      <c r="AP11" s="138">
        <v>13772</v>
      </c>
      <c r="AQ11" s="138">
        <v>4948</v>
      </c>
      <c r="AR11" s="139">
        <v>7.5990675990675993E-2</v>
      </c>
      <c r="AS11" s="137">
        <v>0</v>
      </c>
      <c r="AT11" s="138">
        <v>0</v>
      </c>
      <c r="AU11" s="138">
        <v>0</v>
      </c>
      <c r="AV11" s="138">
        <v>0</v>
      </c>
      <c r="AW11" s="139">
        <v>0</v>
      </c>
      <c r="AX11" s="137">
        <v>176.60000000000002</v>
      </c>
      <c r="AY11" s="138">
        <v>34320</v>
      </c>
      <c r="AZ11" s="138">
        <v>27422</v>
      </c>
      <c r="BA11" s="138">
        <v>6898</v>
      </c>
      <c r="BB11" s="139">
        <v>0.20099067599067599</v>
      </c>
      <c r="BC11" s="137">
        <v>604.5</v>
      </c>
      <c r="BD11" s="138">
        <v>50344</v>
      </c>
      <c r="BE11" s="138">
        <v>39378</v>
      </c>
      <c r="BF11" s="138">
        <v>10966</v>
      </c>
      <c r="BG11" s="139">
        <v>0.21782138884474814</v>
      </c>
      <c r="BH11" s="137">
        <v>485.4</v>
      </c>
      <c r="BI11" s="138">
        <v>47744</v>
      </c>
      <c r="BJ11" s="138">
        <v>40183</v>
      </c>
      <c r="BK11" s="138">
        <v>7561</v>
      </c>
      <c r="BL11" s="139">
        <v>0.15836544906166219</v>
      </c>
      <c r="BM11" s="137">
        <v>-119.10000000000001</v>
      </c>
      <c r="BN11" s="138">
        <v>-2600</v>
      </c>
      <c r="BO11" s="138">
        <v>805</v>
      </c>
      <c r="BP11" s="138">
        <v>-3405</v>
      </c>
      <c r="BQ11" s="139">
        <v>-5.9455939783085943E-2</v>
      </c>
      <c r="BR11" s="137">
        <v>176.60000000000002</v>
      </c>
      <c r="BS11" s="138">
        <v>34320</v>
      </c>
      <c r="BT11" s="138">
        <v>27422</v>
      </c>
      <c r="BU11" s="138">
        <v>6898</v>
      </c>
      <c r="BV11" s="139">
        <v>0.20099067599067599</v>
      </c>
      <c r="BW11" s="137">
        <v>308.79999999999995</v>
      </c>
      <c r="BX11" s="138">
        <v>13424</v>
      </c>
      <c r="BY11" s="138">
        <v>12761</v>
      </c>
      <c r="BZ11" s="138">
        <v>663</v>
      </c>
      <c r="CA11" s="139">
        <v>-4.2625226929013799E-2</v>
      </c>
      <c r="CB11" s="137">
        <v>499.4</v>
      </c>
      <c r="CC11" s="138">
        <v>42708</v>
      </c>
      <c r="CD11" s="138">
        <v>32290</v>
      </c>
      <c r="CE11" s="138">
        <v>10418</v>
      </c>
      <c r="CF11" s="139">
        <v>0.24393556242390185</v>
      </c>
      <c r="CG11" s="137">
        <v>305.8</v>
      </c>
      <c r="CH11" s="138">
        <v>51852</v>
      </c>
      <c r="CI11" s="138">
        <v>41453</v>
      </c>
      <c r="CJ11" s="138">
        <v>10399</v>
      </c>
      <c r="CK11" s="139">
        <v>0.20055156985265757</v>
      </c>
      <c r="CL11" s="137">
        <v>-193.59999999999997</v>
      </c>
      <c r="CM11" s="138">
        <v>9144</v>
      </c>
      <c r="CN11" s="138">
        <v>9163</v>
      </c>
      <c r="CO11" s="138">
        <v>-19</v>
      </c>
      <c r="CP11" s="139">
        <v>-4.3383992571244284E-2</v>
      </c>
      <c r="CQ11" s="137">
        <v>485.4</v>
      </c>
      <c r="CR11" s="138">
        <v>47744</v>
      </c>
      <c r="CS11" s="138">
        <v>40183</v>
      </c>
      <c r="CT11" s="138">
        <v>7561</v>
      </c>
      <c r="CU11" s="139">
        <v>0.15836544906166219</v>
      </c>
      <c r="CV11" s="137">
        <v>-179.60000000000002</v>
      </c>
      <c r="CW11" s="138">
        <v>4108</v>
      </c>
      <c r="CX11" s="138">
        <v>1270</v>
      </c>
      <c r="CY11" s="138">
        <v>2838</v>
      </c>
      <c r="CZ11" s="139">
        <v>4.2186120790995374E-2</v>
      </c>
      <c r="DA11" s="137">
        <v>183</v>
      </c>
      <c r="DB11" s="138">
        <v>36558</v>
      </c>
      <c r="DC11" s="138">
        <v>27429</v>
      </c>
      <c r="DD11" s="138">
        <v>9129</v>
      </c>
      <c r="DE11" s="139">
        <v>0.24971278516330214</v>
      </c>
      <c r="DF11" s="137">
        <v>317.8</v>
      </c>
      <c r="DG11" s="138">
        <v>55370</v>
      </c>
      <c r="DH11" s="138">
        <v>44856</v>
      </c>
      <c r="DI11" s="138">
        <v>10514</v>
      </c>
      <c r="DJ11" s="139">
        <v>0.18988621997471555</v>
      </c>
      <c r="DK11" s="137">
        <v>134.80000000000001</v>
      </c>
      <c r="DL11" s="138">
        <v>18812</v>
      </c>
      <c r="DM11" s="138">
        <v>17427</v>
      </c>
      <c r="DN11" s="138">
        <v>1385</v>
      </c>
      <c r="DO11" s="139">
        <v>-5.9826565188586589E-2</v>
      </c>
      <c r="DP11" s="137">
        <v>305.8</v>
      </c>
      <c r="DQ11" s="138">
        <v>51852</v>
      </c>
      <c r="DR11" s="138">
        <v>41453</v>
      </c>
      <c r="DS11" s="138">
        <v>10399</v>
      </c>
      <c r="DT11" s="139">
        <v>0.20055156985265757</v>
      </c>
      <c r="DU11" s="137">
        <v>12.000000000000007</v>
      </c>
      <c r="DV11" s="138">
        <v>3518</v>
      </c>
      <c r="DW11" s="138">
        <v>3403</v>
      </c>
      <c r="DX11" s="138">
        <v>115</v>
      </c>
      <c r="DY11" s="139">
        <v>-1.0665349877942015E-2</v>
      </c>
      <c r="DZ11" s="137">
        <v>176.7</v>
      </c>
      <c r="EA11" s="138">
        <v>36108</v>
      </c>
      <c r="EB11" s="138">
        <v>27010</v>
      </c>
      <c r="EC11" s="138">
        <v>9098</v>
      </c>
      <c r="ED11" s="139">
        <v>0.25196632325246482</v>
      </c>
      <c r="EE11" s="137">
        <v>756.5</v>
      </c>
      <c r="EF11" s="138">
        <v>69872</v>
      </c>
      <c r="EG11" s="138">
        <v>57976</v>
      </c>
      <c r="EH11" s="138">
        <v>11896</v>
      </c>
      <c r="EI11" s="139">
        <v>0.17025417907029997</v>
      </c>
      <c r="EJ11" s="137">
        <v>579.80000000000007</v>
      </c>
      <c r="EK11" s="138">
        <v>33764</v>
      </c>
      <c r="EL11" s="138">
        <v>30966</v>
      </c>
      <c r="EM11" s="138">
        <v>2798</v>
      </c>
      <c r="EN11" s="139">
        <v>-8.1712144182164853E-2</v>
      </c>
      <c r="EO11" s="137">
        <v>317.8</v>
      </c>
      <c r="EP11" s="138">
        <v>55370</v>
      </c>
      <c r="EQ11" s="138">
        <v>44856</v>
      </c>
      <c r="ER11" s="138">
        <v>10514</v>
      </c>
      <c r="ES11" s="139">
        <v>0.18988621997471555</v>
      </c>
      <c r="ET11" s="137">
        <v>438.7</v>
      </c>
      <c r="EU11" s="138">
        <v>14502</v>
      </c>
      <c r="EV11" s="138">
        <v>13120</v>
      </c>
      <c r="EW11" s="138">
        <v>1382</v>
      </c>
      <c r="EX11" s="139">
        <v>-1.9632040904415587E-2</v>
      </c>
      <c r="EY11" s="137">
        <v>538</v>
      </c>
      <c r="EZ11" s="138">
        <v>45565</v>
      </c>
      <c r="FA11" s="138">
        <v>35027</v>
      </c>
      <c r="FB11" s="138">
        <v>10538</v>
      </c>
      <c r="FC11" s="139">
        <v>0.23127400416986721</v>
      </c>
      <c r="FD11" s="137">
        <v>593</v>
      </c>
      <c r="FE11" s="138">
        <v>33068</v>
      </c>
      <c r="FF11" s="138">
        <v>27864</v>
      </c>
      <c r="FG11" s="138">
        <v>5204</v>
      </c>
      <c r="FH11" s="139">
        <v>0.15737268658521833</v>
      </c>
      <c r="FI11" s="137">
        <v>54.999999999999986</v>
      </c>
      <c r="FJ11" s="138">
        <v>-12497</v>
      </c>
      <c r="FK11" s="138">
        <v>-7163</v>
      </c>
      <c r="FL11" s="138">
        <v>-5334</v>
      </c>
      <c r="FM11" s="139">
        <v>-7.3901317584648879E-2</v>
      </c>
      <c r="FN11" s="137">
        <v>756.5</v>
      </c>
      <c r="FO11" s="138">
        <v>69872</v>
      </c>
      <c r="FP11" s="138">
        <v>57976</v>
      </c>
      <c r="FQ11" s="138">
        <v>11896</v>
      </c>
      <c r="FR11" s="139">
        <v>0.17025417907029997</v>
      </c>
      <c r="FS11" s="137">
        <v>-163.5</v>
      </c>
      <c r="FT11" s="138">
        <v>-36804</v>
      </c>
      <c r="FU11" s="138">
        <v>-30112</v>
      </c>
      <c r="FV11" s="138">
        <v>-6692</v>
      </c>
      <c r="FW11" s="139">
        <v>-1.2881492485081636E-2</v>
      </c>
      <c r="FX11" s="137">
        <v>499.4</v>
      </c>
      <c r="FY11" s="138">
        <v>42708</v>
      </c>
      <c r="FZ11" s="138">
        <v>32290</v>
      </c>
      <c r="GA11" s="138">
        <v>10418</v>
      </c>
      <c r="GB11" s="139">
        <v>0.24393556242390185</v>
      </c>
      <c r="GC11" s="137">
        <v>411.7</v>
      </c>
      <c r="GD11" s="138">
        <v>10089</v>
      </c>
      <c r="GE11" s="138">
        <v>8627</v>
      </c>
      <c r="GF11" s="138">
        <v>1462</v>
      </c>
      <c r="GG11" s="139">
        <v>0.14491029834473187</v>
      </c>
      <c r="GH11" s="137">
        <v>-87.699999999999989</v>
      </c>
      <c r="GI11" s="138">
        <v>-32619</v>
      </c>
      <c r="GJ11" s="138">
        <v>-23663</v>
      </c>
      <c r="GK11" s="138">
        <v>-8956</v>
      </c>
      <c r="GL11" s="139">
        <v>-9.9025264079169978E-2</v>
      </c>
      <c r="GM11" s="137">
        <v>593</v>
      </c>
      <c r="GN11" s="138">
        <v>33068</v>
      </c>
      <c r="GO11" s="138">
        <v>27864</v>
      </c>
      <c r="GP11" s="138">
        <v>5204</v>
      </c>
      <c r="GQ11" s="139">
        <v>0.15737268658521833</v>
      </c>
      <c r="GR11" s="137">
        <v>-181.29999999999998</v>
      </c>
      <c r="GS11" s="138">
        <v>-22979</v>
      </c>
      <c r="GT11" s="138">
        <v>-19237</v>
      </c>
      <c r="GU11" s="138">
        <v>-3742</v>
      </c>
      <c r="GV11" s="139">
        <v>-1.2462388240486455E-2</v>
      </c>
      <c r="GW11" s="137">
        <v>44.2</v>
      </c>
      <c r="GX11" s="138">
        <v>3150</v>
      </c>
      <c r="GY11" s="138">
        <v>2930</v>
      </c>
      <c r="GZ11" s="138">
        <v>220</v>
      </c>
      <c r="HA11" s="139">
        <v>6.9841269841269843E-2</v>
      </c>
      <c r="HB11" s="137">
        <v>569.20000000000005</v>
      </c>
      <c r="HC11" s="138">
        <v>19181</v>
      </c>
      <c r="HD11" s="138">
        <v>17539</v>
      </c>
      <c r="HE11" s="138">
        <v>1642</v>
      </c>
      <c r="HF11" s="139">
        <v>8.5605547156039838E-2</v>
      </c>
      <c r="HG11" s="137">
        <v>525</v>
      </c>
      <c r="HH11" s="138">
        <v>16031</v>
      </c>
      <c r="HI11" s="138">
        <v>14609</v>
      </c>
      <c r="HJ11" s="138">
        <v>1422</v>
      </c>
      <c r="HK11" s="139">
        <v>1.5764277314769995E-2</v>
      </c>
      <c r="HL11" s="137">
        <v>411.7</v>
      </c>
      <c r="HM11" s="138">
        <v>10089</v>
      </c>
      <c r="HN11" s="138">
        <v>8627</v>
      </c>
      <c r="HO11" s="138">
        <v>1462</v>
      </c>
      <c r="HP11" s="139">
        <v>0.14491029834473187</v>
      </c>
      <c r="HQ11" s="137">
        <v>157.5</v>
      </c>
      <c r="HR11" s="138">
        <v>9092</v>
      </c>
      <c r="HS11" s="138">
        <v>8912</v>
      </c>
      <c r="HT11" s="138">
        <v>180</v>
      </c>
      <c r="HU11" s="139">
        <v>-5.9304751188692037E-2</v>
      </c>
      <c r="HV11" s="137">
        <v>0</v>
      </c>
      <c r="HW11" s="138">
        <v>0</v>
      </c>
      <c r="HX11" s="138">
        <v>0</v>
      </c>
      <c r="HY11" s="138">
        <v>0</v>
      </c>
      <c r="HZ11" s="139">
        <v>0</v>
      </c>
      <c r="IA11" s="137">
        <v>367.59999999999997</v>
      </c>
      <c r="IB11" s="138">
        <v>8674</v>
      </c>
      <c r="IC11" s="138">
        <v>7230</v>
      </c>
      <c r="ID11" s="138">
        <v>1444</v>
      </c>
      <c r="IE11" s="139">
        <v>0.16647452155868112</v>
      </c>
      <c r="IF11" s="137">
        <v>367.59999999999997</v>
      </c>
      <c r="IG11" s="138">
        <v>8674</v>
      </c>
      <c r="IH11" s="138">
        <v>7230</v>
      </c>
      <c r="II11" s="138">
        <v>1444</v>
      </c>
      <c r="IJ11" s="139">
        <v>0.16647452155868112</v>
      </c>
      <c r="IK11" s="137">
        <v>569.20000000000005</v>
      </c>
      <c r="IL11" s="138">
        <v>19181</v>
      </c>
      <c r="IM11" s="138">
        <v>17539</v>
      </c>
      <c r="IN11" s="138">
        <v>1642</v>
      </c>
      <c r="IO11" s="139">
        <v>8.5605547156039838E-2</v>
      </c>
      <c r="IP11" s="137">
        <v>-201.60000000000002</v>
      </c>
      <c r="IQ11" s="138">
        <v>-10507</v>
      </c>
      <c r="IR11" s="138">
        <v>-10309</v>
      </c>
      <c r="IS11" s="138">
        <v>-198</v>
      </c>
      <c r="IT11" s="139">
        <v>8.0868974402641278E-2</v>
      </c>
      <c r="IU11" s="137">
        <v>0</v>
      </c>
      <c r="IV11" s="138">
        <v>0</v>
      </c>
      <c r="IW11" s="138">
        <v>0</v>
      </c>
      <c r="IX11" s="138">
        <v>0</v>
      </c>
      <c r="IY11" s="139">
        <v>0</v>
      </c>
      <c r="IZ11" s="137">
        <v>608.4</v>
      </c>
      <c r="JA11" s="138">
        <v>60784</v>
      </c>
      <c r="JB11" s="138">
        <v>43036</v>
      </c>
      <c r="JC11" s="138">
        <v>17748</v>
      </c>
      <c r="JD11" s="139">
        <v>0.2919847328244275</v>
      </c>
      <c r="JE11" s="137">
        <v>608.4</v>
      </c>
      <c r="JF11" s="138">
        <v>60784</v>
      </c>
      <c r="JG11" s="138">
        <v>43036</v>
      </c>
      <c r="JH11" s="138">
        <v>17748</v>
      </c>
      <c r="JI11" s="139">
        <v>0.2919847328244275</v>
      </c>
      <c r="JJ11" s="137">
        <v>367.59999999999997</v>
      </c>
      <c r="JK11" s="138">
        <v>8674</v>
      </c>
      <c r="JL11" s="138">
        <v>7230</v>
      </c>
      <c r="JM11" s="138">
        <v>1444</v>
      </c>
      <c r="JN11" s="139">
        <v>0.16647452155868112</v>
      </c>
      <c r="JO11" s="137">
        <v>240.8</v>
      </c>
      <c r="JP11" s="138">
        <v>52110</v>
      </c>
      <c r="JQ11" s="138">
        <v>35806</v>
      </c>
      <c r="JR11" s="138">
        <v>16304</v>
      </c>
      <c r="JS11" s="139">
        <v>0.12551021126574638</v>
      </c>
      <c r="JT11" s="137">
        <v>0</v>
      </c>
      <c r="JU11" s="138">
        <v>0</v>
      </c>
      <c r="JV11" s="138">
        <v>0</v>
      </c>
      <c r="JW11" s="138">
        <v>0</v>
      </c>
      <c r="JX11" s="139">
        <v>0</v>
      </c>
      <c r="JY11" s="137">
        <v>322.7</v>
      </c>
      <c r="JZ11" s="138">
        <v>6600</v>
      </c>
      <c r="KA11" s="138">
        <v>5346</v>
      </c>
      <c r="KB11" s="138">
        <v>1254</v>
      </c>
      <c r="KC11" s="139">
        <v>0.19</v>
      </c>
      <c r="KD11" s="137">
        <v>322.7</v>
      </c>
      <c r="KE11" s="138">
        <v>6600</v>
      </c>
      <c r="KF11" s="138">
        <v>5346</v>
      </c>
      <c r="KG11" s="138">
        <v>1254</v>
      </c>
      <c r="KH11" s="139">
        <v>0.19</v>
      </c>
      <c r="KI11" s="137">
        <v>608.4</v>
      </c>
      <c r="KJ11" s="138">
        <v>60784</v>
      </c>
      <c r="KK11" s="138">
        <v>43036</v>
      </c>
      <c r="KL11" s="138">
        <v>17748</v>
      </c>
      <c r="KM11" s="139">
        <v>0.2919847328244275</v>
      </c>
      <c r="KN11" s="137">
        <v>-285.7</v>
      </c>
      <c r="KO11" s="138">
        <v>-54184</v>
      </c>
      <c r="KP11" s="138">
        <v>-37690</v>
      </c>
      <c r="KQ11" s="138">
        <v>-16494</v>
      </c>
      <c r="KR11" s="139">
        <v>-0.10198473282442749</v>
      </c>
      <c r="KS11" s="137">
        <v>3553</v>
      </c>
      <c r="KT11" s="138">
        <v>319724</v>
      </c>
      <c r="KU11" s="138">
        <v>246190</v>
      </c>
      <c r="KV11" s="138">
        <v>73534</v>
      </c>
      <c r="KW11" s="139">
        <v>0.22999211820194917</v>
      </c>
      <c r="KX11" s="137">
        <v>4914.6999999999989</v>
      </c>
      <c r="KY11" s="138">
        <v>397554</v>
      </c>
      <c r="KZ11" s="138">
        <v>321532</v>
      </c>
      <c r="LA11" s="138">
        <v>76022</v>
      </c>
      <c r="LB11" s="139">
        <v>0.19122433681965217</v>
      </c>
      <c r="LC11" s="137">
        <v>1361.6999999999996</v>
      </c>
      <c r="LD11" s="138">
        <v>77830</v>
      </c>
      <c r="LE11" s="138">
        <v>75342</v>
      </c>
      <c r="LF11" s="138">
        <v>2488</v>
      </c>
      <c r="LG11" s="139">
        <v>-3.8767781382297001E-2</v>
      </c>
    </row>
    <row r="12" spans="2:319">
      <c r="B12" s="110" t="s">
        <v>2794</v>
      </c>
      <c r="C12" s="111" t="s">
        <v>2795</v>
      </c>
      <c r="D12" s="112" t="s">
        <v>2536</v>
      </c>
      <c r="E12" s="113">
        <v>18</v>
      </c>
      <c r="F12" s="114">
        <v>3975</v>
      </c>
      <c r="G12" s="114">
        <v>3389</v>
      </c>
      <c r="H12" s="114">
        <v>586</v>
      </c>
      <c r="I12" s="115">
        <v>0.14742138364779875</v>
      </c>
      <c r="J12" s="122">
        <v>1.9</v>
      </c>
      <c r="K12" s="123">
        <v>247</v>
      </c>
      <c r="L12" s="123">
        <v>160</v>
      </c>
      <c r="M12" s="114">
        <v>87</v>
      </c>
      <c r="N12" s="115">
        <v>0.35222672064777327</v>
      </c>
      <c r="O12" s="122">
        <v>-16.100000000000001</v>
      </c>
      <c r="P12" s="123">
        <v>-3728</v>
      </c>
      <c r="Q12" s="123">
        <v>-3229</v>
      </c>
      <c r="R12" s="114">
        <v>-499</v>
      </c>
      <c r="S12" s="115">
        <v>0.20480533699997452</v>
      </c>
      <c r="T12" s="122">
        <v>0</v>
      </c>
      <c r="U12" s="123">
        <v>0</v>
      </c>
      <c r="V12" s="123">
        <v>0</v>
      </c>
      <c r="W12" s="114">
        <v>0</v>
      </c>
      <c r="X12" s="115">
        <v>0</v>
      </c>
      <c r="Y12" s="122">
        <v>1.9</v>
      </c>
      <c r="Z12" s="123">
        <v>247</v>
      </c>
      <c r="AA12" s="123">
        <v>160</v>
      </c>
      <c r="AB12" s="114">
        <v>87</v>
      </c>
      <c r="AC12" s="115">
        <v>0.35222672064777327</v>
      </c>
      <c r="AD12" s="113">
        <v>24</v>
      </c>
      <c r="AE12" s="114">
        <v>5263</v>
      </c>
      <c r="AF12" s="114">
        <v>4492</v>
      </c>
      <c r="AG12" s="114">
        <v>771</v>
      </c>
      <c r="AH12" s="115">
        <v>0.14649439483184495</v>
      </c>
      <c r="AI12" s="122">
        <v>0.8</v>
      </c>
      <c r="AJ12" s="123">
        <v>86</v>
      </c>
      <c r="AK12" s="123">
        <v>69</v>
      </c>
      <c r="AL12" s="114">
        <v>17</v>
      </c>
      <c r="AM12" s="115">
        <v>0.19767441860465115</v>
      </c>
      <c r="AN12" s="122">
        <v>-23.2</v>
      </c>
      <c r="AO12" s="123">
        <v>-5177</v>
      </c>
      <c r="AP12" s="123">
        <v>-4423</v>
      </c>
      <c r="AQ12" s="114">
        <v>-754</v>
      </c>
      <c r="AR12" s="115">
        <v>5.1180023772806199E-2</v>
      </c>
      <c r="AS12" s="122">
        <v>1.9</v>
      </c>
      <c r="AT12" s="123">
        <v>247</v>
      </c>
      <c r="AU12" s="123">
        <v>160</v>
      </c>
      <c r="AV12" s="114">
        <v>87</v>
      </c>
      <c r="AW12" s="115">
        <v>0.35222672064777327</v>
      </c>
      <c r="AX12" s="122">
        <v>-1.0999999999999999</v>
      </c>
      <c r="AY12" s="123">
        <v>-161</v>
      </c>
      <c r="AZ12" s="123">
        <v>-91</v>
      </c>
      <c r="BA12" s="114">
        <v>-70</v>
      </c>
      <c r="BB12" s="115">
        <v>-0.15455230204312212</v>
      </c>
      <c r="BC12" s="113">
        <v>30</v>
      </c>
      <c r="BD12" s="114">
        <v>6456</v>
      </c>
      <c r="BE12" s="114">
        <v>5526</v>
      </c>
      <c r="BF12" s="114">
        <v>930</v>
      </c>
      <c r="BG12" s="115">
        <v>0.14405204460966542</v>
      </c>
      <c r="BH12" s="122">
        <v>1</v>
      </c>
      <c r="BI12" s="123">
        <v>102</v>
      </c>
      <c r="BJ12" s="123">
        <v>109</v>
      </c>
      <c r="BK12" s="114">
        <v>-7</v>
      </c>
      <c r="BL12" s="115">
        <v>-6.8627450980392163E-2</v>
      </c>
      <c r="BM12" s="122">
        <v>-29</v>
      </c>
      <c r="BN12" s="123">
        <v>-6354</v>
      </c>
      <c r="BO12" s="123">
        <v>-5417</v>
      </c>
      <c r="BP12" s="114">
        <v>-937</v>
      </c>
      <c r="BQ12" s="115">
        <v>-0.21267949559005758</v>
      </c>
      <c r="BR12" s="122">
        <v>0.8</v>
      </c>
      <c r="BS12" s="123">
        <v>86</v>
      </c>
      <c r="BT12" s="123">
        <v>69</v>
      </c>
      <c r="BU12" s="114">
        <v>17</v>
      </c>
      <c r="BV12" s="115">
        <v>0.19767441860465115</v>
      </c>
      <c r="BW12" s="122">
        <v>0.19999999999999996</v>
      </c>
      <c r="BX12" s="123">
        <v>16</v>
      </c>
      <c r="BY12" s="123">
        <v>40</v>
      </c>
      <c r="BZ12" s="114">
        <v>-24</v>
      </c>
      <c r="CA12" s="115">
        <v>-0.26630186958504332</v>
      </c>
      <c r="CB12" s="113">
        <v>30</v>
      </c>
      <c r="CC12" s="114">
        <v>6461</v>
      </c>
      <c r="CD12" s="114">
        <v>5529</v>
      </c>
      <c r="CE12" s="114">
        <v>932</v>
      </c>
      <c r="CF12" s="115">
        <v>0.144250116081102</v>
      </c>
      <c r="CG12" s="122">
        <v>4.2</v>
      </c>
      <c r="CH12" s="123">
        <v>425</v>
      </c>
      <c r="CI12" s="123">
        <v>428</v>
      </c>
      <c r="CJ12" s="114">
        <v>-3</v>
      </c>
      <c r="CK12" s="115">
        <v>-7.058823529411765E-3</v>
      </c>
      <c r="CL12" s="122">
        <v>-25.8</v>
      </c>
      <c r="CM12" s="123">
        <v>-6036</v>
      </c>
      <c r="CN12" s="123">
        <v>-5101</v>
      </c>
      <c r="CO12" s="114">
        <v>-935</v>
      </c>
      <c r="CP12" s="115">
        <v>-0.15130893961051375</v>
      </c>
      <c r="CQ12" s="122">
        <v>1</v>
      </c>
      <c r="CR12" s="123">
        <v>102</v>
      </c>
      <c r="CS12" s="123">
        <v>109</v>
      </c>
      <c r="CT12" s="114">
        <v>-7</v>
      </c>
      <c r="CU12" s="115">
        <v>-6.8627450980392163E-2</v>
      </c>
      <c r="CV12" s="122">
        <v>3.2</v>
      </c>
      <c r="CW12" s="123">
        <v>323</v>
      </c>
      <c r="CX12" s="123">
        <v>319</v>
      </c>
      <c r="CY12" s="114">
        <v>4</v>
      </c>
      <c r="CZ12" s="115">
        <v>6.15686274509804E-2</v>
      </c>
      <c r="DA12" s="113">
        <v>32</v>
      </c>
      <c r="DB12" s="114">
        <v>6884</v>
      </c>
      <c r="DC12" s="114">
        <v>5892</v>
      </c>
      <c r="DD12" s="114">
        <v>992</v>
      </c>
      <c r="DE12" s="115">
        <v>0.14410226612434632</v>
      </c>
      <c r="DF12" s="122">
        <v>0</v>
      </c>
      <c r="DG12" s="123">
        <v>163</v>
      </c>
      <c r="DH12" s="123">
        <v>49</v>
      </c>
      <c r="DI12" s="114">
        <v>114</v>
      </c>
      <c r="DJ12" s="115">
        <v>0.69938650306748462</v>
      </c>
      <c r="DK12" s="122">
        <v>-32</v>
      </c>
      <c r="DL12" s="123">
        <v>-6721</v>
      </c>
      <c r="DM12" s="123">
        <v>-5843</v>
      </c>
      <c r="DN12" s="114">
        <v>-878</v>
      </c>
      <c r="DO12" s="115">
        <v>0.55528423694313833</v>
      </c>
      <c r="DP12" s="122">
        <v>4.2</v>
      </c>
      <c r="DQ12" s="123">
        <v>425</v>
      </c>
      <c r="DR12" s="123">
        <v>428</v>
      </c>
      <c r="DS12" s="114">
        <v>-3</v>
      </c>
      <c r="DT12" s="115">
        <v>-7.058823529411765E-3</v>
      </c>
      <c r="DU12" s="122">
        <v>-4.2</v>
      </c>
      <c r="DV12" s="123">
        <v>-262</v>
      </c>
      <c r="DW12" s="123">
        <v>-379</v>
      </c>
      <c r="DX12" s="114">
        <v>117</v>
      </c>
      <c r="DY12" s="115">
        <v>0.70644532659689641</v>
      </c>
      <c r="DZ12" s="113">
        <v>35</v>
      </c>
      <c r="EA12" s="114">
        <v>7567</v>
      </c>
      <c r="EB12" s="114">
        <v>6472</v>
      </c>
      <c r="EC12" s="114">
        <v>1095</v>
      </c>
      <c r="ED12" s="115">
        <v>0.14470728161754989</v>
      </c>
      <c r="EE12" s="122">
        <v>15</v>
      </c>
      <c r="EF12" s="127">
        <v>1102</v>
      </c>
      <c r="EG12" s="127">
        <v>1082</v>
      </c>
      <c r="EH12" s="114">
        <v>20</v>
      </c>
      <c r="EI12" s="115">
        <v>1.8148820326678767E-2</v>
      </c>
      <c r="EJ12" s="122">
        <v>-20</v>
      </c>
      <c r="EK12" s="123">
        <v>-6465</v>
      </c>
      <c r="EL12" s="123">
        <v>-5390</v>
      </c>
      <c r="EM12" s="114">
        <v>-1075</v>
      </c>
      <c r="EN12" s="115">
        <v>-0.12655846129087112</v>
      </c>
      <c r="EO12" s="122">
        <v>0</v>
      </c>
      <c r="EP12" s="123">
        <v>163</v>
      </c>
      <c r="EQ12" s="123">
        <v>49</v>
      </c>
      <c r="ER12" s="114">
        <v>114</v>
      </c>
      <c r="ES12" s="115">
        <v>0.69938650306748462</v>
      </c>
      <c r="ET12" s="122">
        <v>15</v>
      </c>
      <c r="EU12" s="123">
        <v>939</v>
      </c>
      <c r="EV12" s="123">
        <v>1033</v>
      </c>
      <c r="EW12" s="114">
        <v>-94</v>
      </c>
      <c r="EX12" s="115">
        <v>-0.68123768274080587</v>
      </c>
      <c r="EY12" s="113">
        <v>39</v>
      </c>
      <c r="EZ12" s="114">
        <v>8494</v>
      </c>
      <c r="FA12" s="114">
        <v>7257</v>
      </c>
      <c r="FB12" s="114">
        <v>1237</v>
      </c>
      <c r="FC12" s="115">
        <v>0.14563221097245113</v>
      </c>
      <c r="FD12" s="122">
        <v>0</v>
      </c>
      <c r="FE12" s="123">
        <v>0</v>
      </c>
      <c r="FF12" s="123">
        <v>0</v>
      </c>
      <c r="FG12" s="114">
        <v>0</v>
      </c>
      <c r="FH12" s="115">
        <v>0</v>
      </c>
      <c r="FI12" s="122">
        <v>-39</v>
      </c>
      <c r="FJ12" s="123">
        <v>-8494</v>
      </c>
      <c r="FK12" s="123">
        <v>-7257</v>
      </c>
      <c r="FL12" s="114">
        <v>-1237</v>
      </c>
      <c r="FM12" s="115">
        <v>-0.14563221097245113</v>
      </c>
      <c r="FN12" s="122">
        <v>15</v>
      </c>
      <c r="FO12" s="123">
        <v>1102</v>
      </c>
      <c r="FP12" s="123">
        <v>1082</v>
      </c>
      <c r="FQ12" s="114">
        <v>20</v>
      </c>
      <c r="FR12" s="115">
        <v>1.8148820326678767E-2</v>
      </c>
      <c r="FS12" s="122">
        <v>-15</v>
      </c>
      <c r="FT12" s="123">
        <v>-1102</v>
      </c>
      <c r="FU12" s="123">
        <v>-1082</v>
      </c>
      <c r="FV12" s="114">
        <v>-20</v>
      </c>
      <c r="FW12" s="115">
        <v>-1.8148820326678767E-2</v>
      </c>
      <c r="FX12" s="113">
        <v>44</v>
      </c>
      <c r="FY12" s="114">
        <v>9655</v>
      </c>
      <c r="FZ12" s="114">
        <v>8240</v>
      </c>
      <c r="GA12" s="114">
        <v>1415</v>
      </c>
      <c r="GB12" s="115">
        <v>0.14655618850336613</v>
      </c>
      <c r="GC12" s="122">
        <v>2</v>
      </c>
      <c r="GD12" s="123">
        <v>184</v>
      </c>
      <c r="GE12" s="123">
        <v>182</v>
      </c>
      <c r="GF12" s="114">
        <v>2</v>
      </c>
      <c r="GG12" s="115">
        <v>1.0869565217391304E-2</v>
      </c>
      <c r="GH12" s="122">
        <v>-42</v>
      </c>
      <c r="GI12" s="123">
        <v>-9471</v>
      </c>
      <c r="GJ12" s="123">
        <v>-8058</v>
      </c>
      <c r="GK12" s="114">
        <v>-1413</v>
      </c>
      <c r="GL12" s="115">
        <v>-0.13568662328597483</v>
      </c>
      <c r="GM12" s="122">
        <v>0</v>
      </c>
      <c r="GN12" s="123">
        <v>0</v>
      </c>
      <c r="GO12" s="123">
        <v>0</v>
      </c>
      <c r="GP12" s="114">
        <v>0</v>
      </c>
      <c r="GQ12" s="115">
        <v>0</v>
      </c>
      <c r="GR12" s="122">
        <v>2</v>
      </c>
      <c r="GS12" s="123">
        <v>184</v>
      </c>
      <c r="GT12" s="123">
        <v>182</v>
      </c>
      <c r="GU12" s="114">
        <v>2</v>
      </c>
      <c r="GV12" s="115">
        <v>1.0869565217391304E-2</v>
      </c>
      <c r="GW12" s="113">
        <v>53</v>
      </c>
      <c r="GX12" s="114">
        <v>11754</v>
      </c>
      <c r="GY12" s="114">
        <v>10016</v>
      </c>
      <c r="GZ12" s="114">
        <v>1738</v>
      </c>
      <c r="HA12" s="115">
        <v>0.14786455674663945</v>
      </c>
      <c r="HB12" s="122">
        <v>101</v>
      </c>
      <c r="HC12" s="123">
        <v>6900</v>
      </c>
      <c r="HD12" s="123">
        <v>7292</v>
      </c>
      <c r="HE12" s="114">
        <v>-392</v>
      </c>
      <c r="HF12" s="115">
        <v>-5.6811594202898552E-2</v>
      </c>
      <c r="HG12" s="122">
        <v>48</v>
      </c>
      <c r="HH12" s="123">
        <v>-4854</v>
      </c>
      <c r="HI12" s="123">
        <v>-2724</v>
      </c>
      <c r="HJ12" s="114">
        <v>-2130</v>
      </c>
      <c r="HK12" s="115">
        <v>-0.204676150949538</v>
      </c>
      <c r="HL12" s="122">
        <v>2</v>
      </c>
      <c r="HM12" s="123">
        <v>184</v>
      </c>
      <c r="HN12" s="123">
        <v>182</v>
      </c>
      <c r="HO12" s="114">
        <v>2</v>
      </c>
      <c r="HP12" s="115">
        <v>1.0869565217391304E-2</v>
      </c>
      <c r="HQ12" s="122">
        <v>99</v>
      </c>
      <c r="HR12" s="123">
        <v>6716</v>
      </c>
      <c r="HS12" s="123">
        <v>7110</v>
      </c>
      <c r="HT12" s="114">
        <v>-394</v>
      </c>
      <c r="HU12" s="115">
        <v>-6.7681159420289849E-2</v>
      </c>
      <c r="HV12" s="113">
        <v>58</v>
      </c>
      <c r="HW12" s="114">
        <v>12949</v>
      </c>
      <c r="HX12" s="114">
        <v>11023</v>
      </c>
      <c r="HY12" s="114">
        <v>1926</v>
      </c>
      <c r="HZ12" s="115">
        <v>0.14873735423584833</v>
      </c>
      <c r="IA12" s="122">
        <v>31.5</v>
      </c>
      <c r="IB12" s="123">
        <v>2210</v>
      </c>
      <c r="IC12" s="123">
        <v>2188</v>
      </c>
      <c r="ID12" s="114">
        <v>22</v>
      </c>
      <c r="IE12" s="115">
        <v>9.9547511312217188E-3</v>
      </c>
      <c r="IF12" s="122">
        <v>-26.5</v>
      </c>
      <c r="IG12" s="123">
        <v>-10739</v>
      </c>
      <c r="IH12" s="123">
        <v>-8835</v>
      </c>
      <c r="II12" s="114">
        <v>-1904</v>
      </c>
      <c r="IJ12" s="115">
        <v>-0.13878260310462662</v>
      </c>
      <c r="IK12" s="122">
        <v>101</v>
      </c>
      <c r="IL12" s="123">
        <v>6900</v>
      </c>
      <c r="IM12" s="123">
        <v>7292</v>
      </c>
      <c r="IN12" s="114">
        <v>-392</v>
      </c>
      <c r="IO12" s="115">
        <v>-5.6811594202898552E-2</v>
      </c>
      <c r="IP12" s="122">
        <v>-69.5</v>
      </c>
      <c r="IQ12" s="123">
        <v>-4690</v>
      </c>
      <c r="IR12" s="123">
        <v>-5104</v>
      </c>
      <c r="IS12" s="114">
        <v>414</v>
      </c>
      <c r="IT12" s="115">
        <v>6.6766345334120264E-2</v>
      </c>
      <c r="IU12" s="113">
        <v>58</v>
      </c>
      <c r="IV12" s="114">
        <v>12949</v>
      </c>
      <c r="IW12" s="114">
        <v>11023</v>
      </c>
      <c r="IX12" s="114">
        <v>1926</v>
      </c>
      <c r="IY12" s="115">
        <v>0.14873735423584833</v>
      </c>
      <c r="IZ12" s="140">
        <v>48.300000000000004</v>
      </c>
      <c r="JA12" s="123">
        <v>3350</v>
      </c>
      <c r="JB12" s="123">
        <v>3381</v>
      </c>
      <c r="JC12" s="114">
        <v>-31</v>
      </c>
      <c r="JD12" s="115">
        <v>-9.2537313432835815E-3</v>
      </c>
      <c r="JE12" s="122">
        <v>-9.6999999999999957</v>
      </c>
      <c r="JF12" s="123">
        <v>-9599</v>
      </c>
      <c r="JG12" s="123">
        <v>-7642</v>
      </c>
      <c r="JH12" s="114">
        <v>-1957</v>
      </c>
      <c r="JI12" s="115">
        <v>-0.15799108557913191</v>
      </c>
      <c r="JJ12" s="122">
        <v>31.5</v>
      </c>
      <c r="JK12" s="123">
        <v>2210</v>
      </c>
      <c r="JL12" s="123">
        <v>2188</v>
      </c>
      <c r="JM12" s="114">
        <v>22</v>
      </c>
      <c r="JN12" s="115">
        <v>9.9547511312217188E-3</v>
      </c>
      <c r="JO12" s="122">
        <v>16.800000000000004</v>
      </c>
      <c r="JP12" s="123">
        <v>1140</v>
      </c>
      <c r="JQ12" s="123">
        <v>1193</v>
      </c>
      <c r="JR12" s="114">
        <v>-53</v>
      </c>
      <c r="JS12" s="115">
        <v>-1.9208482474505302E-2</v>
      </c>
      <c r="JT12" s="113">
        <v>66</v>
      </c>
      <c r="JU12" s="114">
        <v>14836</v>
      </c>
      <c r="JV12" s="114">
        <v>12617</v>
      </c>
      <c r="JW12" s="114">
        <v>2219</v>
      </c>
      <c r="JX12" s="115">
        <v>0.14956861687786466</v>
      </c>
      <c r="JY12" s="141">
        <v>60.3</v>
      </c>
      <c r="JZ12" s="142">
        <v>4393</v>
      </c>
      <c r="KA12" s="123">
        <v>4294</v>
      </c>
      <c r="KB12" s="114">
        <v>99</v>
      </c>
      <c r="KC12" s="115">
        <v>2.2535852492601868E-2</v>
      </c>
      <c r="KD12" s="122">
        <v>-5.7000000000000028</v>
      </c>
      <c r="KE12" s="123">
        <v>-10443</v>
      </c>
      <c r="KF12" s="123">
        <v>-8323</v>
      </c>
      <c r="KG12" s="114">
        <v>-2120</v>
      </c>
      <c r="KH12" s="115">
        <v>-0.12703276438526279</v>
      </c>
      <c r="KI12" s="122">
        <v>48.300000000000004</v>
      </c>
      <c r="KJ12" s="123">
        <v>3350</v>
      </c>
      <c r="KK12" s="123">
        <v>3381</v>
      </c>
      <c r="KL12" s="114">
        <v>-31</v>
      </c>
      <c r="KM12" s="115">
        <v>-9.2537313432835815E-3</v>
      </c>
      <c r="KN12" s="122">
        <v>11.999999999999993</v>
      </c>
      <c r="KO12" s="123">
        <v>1043</v>
      </c>
      <c r="KP12" s="123">
        <v>913</v>
      </c>
      <c r="KQ12" s="114">
        <v>130</v>
      </c>
      <c r="KR12" s="115">
        <v>3.1789583835885447E-2</v>
      </c>
      <c r="KS12" s="122">
        <v>487</v>
      </c>
      <c r="KT12" s="123">
        <v>107243</v>
      </c>
      <c r="KU12" s="123">
        <v>91476</v>
      </c>
      <c r="KV12" s="114">
        <v>15767</v>
      </c>
      <c r="KW12" s="115">
        <v>0.1470212508042483</v>
      </c>
      <c r="KX12" s="122">
        <v>266</v>
      </c>
      <c r="KY12" s="123">
        <v>19162</v>
      </c>
      <c r="KZ12" s="123">
        <v>19234</v>
      </c>
      <c r="LA12" s="114">
        <v>-72</v>
      </c>
      <c r="LB12" s="115">
        <v>-3.757436593257489E-3</v>
      </c>
      <c r="LC12" s="122">
        <v>-221</v>
      </c>
      <c r="LD12" s="123">
        <v>-88081</v>
      </c>
      <c r="LE12" s="123">
        <v>-72242</v>
      </c>
      <c r="LF12" s="114">
        <v>-15839</v>
      </c>
      <c r="LG12" s="115">
        <v>-0.1507786873975058</v>
      </c>
    </row>
    <row r="13" spans="2:319">
      <c r="B13" s="110"/>
      <c r="C13" s="120" t="s">
        <v>2784</v>
      </c>
      <c r="D13" s="121" t="s">
        <v>2540</v>
      </c>
      <c r="E13" s="122">
        <v>0</v>
      </c>
      <c r="F13" s="123">
        <v>0</v>
      </c>
      <c r="G13" s="143">
        <v>0</v>
      </c>
      <c r="H13" s="123">
        <v>0</v>
      </c>
      <c r="I13" s="124">
        <v>0</v>
      </c>
      <c r="J13" s="122">
        <v>0</v>
      </c>
      <c r="K13" s="123">
        <v>0</v>
      </c>
      <c r="L13" s="123">
        <v>0</v>
      </c>
      <c r="M13" s="123">
        <v>0</v>
      </c>
      <c r="N13" s="124">
        <v>0</v>
      </c>
      <c r="O13" s="122">
        <v>0</v>
      </c>
      <c r="P13" s="123">
        <v>0</v>
      </c>
      <c r="Q13" s="123">
        <v>0</v>
      </c>
      <c r="R13" s="123">
        <v>0</v>
      </c>
      <c r="S13" s="124">
        <v>0</v>
      </c>
      <c r="T13" s="122">
        <v>0</v>
      </c>
      <c r="U13" s="123">
        <v>0</v>
      </c>
      <c r="V13" s="123">
        <v>0</v>
      </c>
      <c r="W13" s="123">
        <v>0</v>
      </c>
      <c r="X13" s="124">
        <v>0</v>
      </c>
      <c r="Y13" s="122">
        <v>0</v>
      </c>
      <c r="Z13" s="123">
        <v>0</v>
      </c>
      <c r="AA13" s="123">
        <v>0</v>
      </c>
      <c r="AB13" s="123">
        <v>0</v>
      </c>
      <c r="AC13" s="124">
        <v>0</v>
      </c>
      <c r="AD13" s="122">
        <v>0</v>
      </c>
      <c r="AE13" s="123">
        <v>0</v>
      </c>
      <c r="AF13" s="123">
        <v>0</v>
      </c>
      <c r="AG13" s="123">
        <v>0</v>
      </c>
      <c r="AH13" s="124">
        <v>0</v>
      </c>
      <c r="AI13" s="122">
        <v>0</v>
      </c>
      <c r="AJ13" s="123">
        <v>0</v>
      </c>
      <c r="AK13" s="123">
        <v>0</v>
      </c>
      <c r="AL13" s="123">
        <v>0</v>
      </c>
      <c r="AM13" s="124">
        <v>0</v>
      </c>
      <c r="AN13" s="122">
        <v>0</v>
      </c>
      <c r="AO13" s="123">
        <v>0</v>
      </c>
      <c r="AP13" s="123">
        <v>0</v>
      </c>
      <c r="AQ13" s="123">
        <v>0</v>
      </c>
      <c r="AR13" s="124">
        <v>0</v>
      </c>
      <c r="AS13" s="122">
        <v>0</v>
      </c>
      <c r="AT13" s="123">
        <v>0</v>
      </c>
      <c r="AU13" s="123">
        <v>0</v>
      </c>
      <c r="AV13" s="123">
        <v>0</v>
      </c>
      <c r="AW13" s="124">
        <v>0</v>
      </c>
      <c r="AX13" s="122">
        <v>0</v>
      </c>
      <c r="AY13" s="123">
        <v>0</v>
      </c>
      <c r="AZ13" s="123">
        <v>0</v>
      </c>
      <c r="BA13" s="123">
        <v>0</v>
      </c>
      <c r="BB13" s="124">
        <v>0</v>
      </c>
      <c r="BC13" s="122">
        <v>0</v>
      </c>
      <c r="BD13" s="123">
        <v>0</v>
      </c>
      <c r="BE13" s="143">
        <v>0</v>
      </c>
      <c r="BF13" s="123">
        <v>0</v>
      </c>
      <c r="BG13" s="124">
        <v>0</v>
      </c>
      <c r="BH13" s="122">
        <v>0.9</v>
      </c>
      <c r="BI13" s="123">
        <v>130</v>
      </c>
      <c r="BJ13" s="123">
        <v>112</v>
      </c>
      <c r="BK13" s="123">
        <v>18</v>
      </c>
      <c r="BL13" s="124">
        <v>0.13846153846153847</v>
      </c>
      <c r="BM13" s="122">
        <v>0.9</v>
      </c>
      <c r="BN13" s="123">
        <v>130</v>
      </c>
      <c r="BO13" s="123">
        <v>112</v>
      </c>
      <c r="BP13" s="123">
        <v>18</v>
      </c>
      <c r="BQ13" s="124">
        <v>0.13846153846153847</v>
      </c>
      <c r="BR13" s="122">
        <v>0</v>
      </c>
      <c r="BS13" s="123">
        <v>0</v>
      </c>
      <c r="BT13" s="123">
        <v>0</v>
      </c>
      <c r="BU13" s="123">
        <v>0</v>
      </c>
      <c r="BV13" s="124">
        <v>0</v>
      </c>
      <c r="BW13" s="122">
        <v>0.9</v>
      </c>
      <c r="BX13" s="123">
        <v>130</v>
      </c>
      <c r="BY13" s="123">
        <v>112</v>
      </c>
      <c r="BZ13" s="123">
        <v>18</v>
      </c>
      <c r="CA13" s="124">
        <v>0.13846153846153847</v>
      </c>
      <c r="CB13" s="122">
        <v>0</v>
      </c>
      <c r="CC13" s="123">
        <v>0</v>
      </c>
      <c r="CD13" s="143">
        <v>0</v>
      </c>
      <c r="CE13" s="123">
        <v>0</v>
      </c>
      <c r="CF13" s="124">
        <v>0</v>
      </c>
      <c r="CG13" s="122">
        <v>0</v>
      </c>
      <c r="CH13" s="123">
        <v>0</v>
      </c>
      <c r="CI13" s="123">
        <v>0</v>
      </c>
      <c r="CJ13" s="123">
        <v>0</v>
      </c>
      <c r="CK13" s="124">
        <v>0</v>
      </c>
      <c r="CL13" s="122">
        <v>0</v>
      </c>
      <c r="CM13" s="123">
        <v>0</v>
      </c>
      <c r="CN13" s="123">
        <v>0</v>
      </c>
      <c r="CO13" s="123">
        <v>0</v>
      </c>
      <c r="CP13" s="124">
        <v>0</v>
      </c>
      <c r="CQ13" s="122">
        <v>0.9</v>
      </c>
      <c r="CR13" s="123">
        <v>130</v>
      </c>
      <c r="CS13" s="123">
        <v>112</v>
      </c>
      <c r="CT13" s="123">
        <v>18</v>
      </c>
      <c r="CU13" s="124">
        <v>0.13846153846153847</v>
      </c>
      <c r="CV13" s="122">
        <v>-0.9</v>
      </c>
      <c r="CW13" s="123">
        <v>-130</v>
      </c>
      <c r="CX13" s="123">
        <v>-112</v>
      </c>
      <c r="CY13" s="123">
        <v>-18</v>
      </c>
      <c r="CZ13" s="124">
        <v>-0.13846153846153847</v>
      </c>
      <c r="DA13" s="122">
        <v>0</v>
      </c>
      <c r="DB13" s="123">
        <v>0</v>
      </c>
      <c r="DC13" s="143">
        <v>0</v>
      </c>
      <c r="DD13" s="123">
        <v>0</v>
      </c>
      <c r="DE13" s="124">
        <v>0</v>
      </c>
      <c r="DF13" s="122">
        <v>204.2</v>
      </c>
      <c r="DG13" s="123">
        <v>21678</v>
      </c>
      <c r="DH13" s="123">
        <v>18884</v>
      </c>
      <c r="DI13" s="123">
        <v>2794</v>
      </c>
      <c r="DJ13" s="124">
        <v>0.12888642863732816</v>
      </c>
      <c r="DK13" s="122">
        <v>204.2</v>
      </c>
      <c r="DL13" s="123">
        <v>21678</v>
      </c>
      <c r="DM13" s="123">
        <v>18884</v>
      </c>
      <c r="DN13" s="123">
        <v>2794</v>
      </c>
      <c r="DO13" s="124">
        <v>0.12888642863732816</v>
      </c>
      <c r="DP13" s="122">
        <v>0</v>
      </c>
      <c r="DQ13" s="123">
        <v>0</v>
      </c>
      <c r="DR13" s="123">
        <v>0</v>
      </c>
      <c r="DS13" s="123">
        <v>0</v>
      </c>
      <c r="DT13" s="124">
        <v>0</v>
      </c>
      <c r="DU13" s="122">
        <v>204.2</v>
      </c>
      <c r="DV13" s="123">
        <v>21678</v>
      </c>
      <c r="DW13" s="123">
        <v>18884</v>
      </c>
      <c r="DX13" s="123">
        <v>2794</v>
      </c>
      <c r="DY13" s="124">
        <v>0.12888642863732816</v>
      </c>
      <c r="DZ13" s="122">
        <v>0</v>
      </c>
      <c r="EA13" s="123">
        <v>0</v>
      </c>
      <c r="EB13" s="143">
        <v>0</v>
      </c>
      <c r="EC13" s="123">
        <v>0</v>
      </c>
      <c r="ED13" s="124">
        <v>0</v>
      </c>
      <c r="EE13" s="122">
        <v>203.1</v>
      </c>
      <c r="EF13" s="123">
        <v>19779</v>
      </c>
      <c r="EG13" s="123">
        <v>17884</v>
      </c>
      <c r="EH13" s="123">
        <v>1895</v>
      </c>
      <c r="EI13" s="124">
        <v>9.5808685980079883E-2</v>
      </c>
      <c r="EJ13" s="122">
        <v>203.1</v>
      </c>
      <c r="EK13" s="123">
        <v>19779</v>
      </c>
      <c r="EL13" s="123">
        <v>17884</v>
      </c>
      <c r="EM13" s="123">
        <v>1895</v>
      </c>
      <c r="EN13" s="124">
        <v>9.5808685980079883E-2</v>
      </c>
      <c r="EO13" s="122">
        <v>204.2</v>
      </c>
      <c r="EP13" s="123">
        <v>21678</v>
      </c>
      <c r="EQ13" s="123">
        <v>18884</v>
      </c>
      <c r="ER13" s="123">
        <v>2794</v>
      </c>
      <c r="ES13" s="124">
        <v>0.12888642863732816</v>
      </c>
      <c r="ET13" s="122">
        <v>-1.0999999999999943</v>
      </c>
      <c r="EU13" s="123">
        <v>-1899</v>
      </c>
      <c r="EV13" s="123">
        <v>-1000</v>
      </c>
      <c r="EW13" s="123">
        <v>-899</v>
      </c>
      <c r="EX13" s="124">
        <v>-3.3077742657248277E-2</v>
      </c>
      <c r="EY13" s="122">
        <v>716.3</v>
      </c>
      <c r="EZ13" s="123">
        <v>80943</v>
      </c>
      <c r="FA13" s="143">
        <v>79355</v>
      </c>
      <c r="FB13" s="123">
        <v>1588</v>
      </c>
      <c r="FC13" s="124">
        <v>1.9618744054458074E-2</v>
      </c>
      <c r="FD13" s="144">
        <v>204.7</v>
      </c>
      <c r="FE13" s="123">
        <v>21735</v>
      </c>
      <c r="FF13" s="123">
        <v>18721</v>
      </c>
      <c r="FG13" s="123">
        <v>3014</v>
      </c>
      <c r="FH13" s="124">
        <v>0.13867034736599954</v>
      </c>
      <c r="FI13" s="122">
        <v>-511.59999999999997</v>
      </c>
      <c r="FJ13" s="123">
        <v>-59208</v>
      </c>
      <c r="FK13" s="123">
        <v>-60634</v>
      </c>
      <c r="FL13" s="123">
        <v>1426</v>
      </c>
      <c r="FM13" s="124">
        <v>0.11905160331154147</v>
      </c>
      <c r="FN13" s="122">
        <v>203.1</v>
      </c>
      <c r="FO13" s="123">
        <v>19779</v>
      </c>
      <c r="FP13" s="123">
        <v>17884</v>
      </c>
      <c r="FQ13" s="123">
        <v>1895</v>
      </c>
      <c r="FR13" s="124">
        <v>9.5808685980079883E-2</v>
      </c>
      <c r="FS13" s="122">
        <v>1.5999999999999943</v>
      </c>
      <c r="FT13" s="123">
        <v>1956</v>
      </c>
      <c r="FU13" s="123">
        <v>837</v>
      </c>
      <c r="FV13" s="123">
        <v>1119</v>
      </c>
      <c r="FW13" s="124">
        <v>4.2861661385919653E-2</v>
      </c>
      <c r="FX13" s="122">
        <v>0</v>
      </c>
      <c r="FY13" s="123">
        <v>0</v>
      </c>
      <c r="FZ13" s="143">
        <v>0</v>
      </c>
      <c r="GA13" s="123">
        <v>0</v>
      </c>
      <c r="GB13" s="124">
        <v>0</v>
      </c>
      <c r="GC13" s="122">
        <v>203.1</v>
      </c>
      <c r="GD13" s="123">
        <v>19779</v>
      </c>
      <c r="GE13" s="123">
        <v>18092</v>
      </c>
      <c r="GF13" s="123">
        <v>1687</v>
      </c>
      <c r="GG13" s="124">
        <v>8.5292481925274277E-2</v>
      </c>
      <c r="GH13" s="122">
        <v>203.1</v>
      </c>
      <c r="GI13" s="123">
        <v>19779</v>
      </c>
      <c r="GJ13" s="123">
        <v>18092</v>
      </c>
      <c r="GK13" s="123">
        <v>1687</v>
      </c>
      <c r="GL13" s="124">
        <v>8.5292481925274277E-2</v>
      </c>
      <c r="GM13" s="122">
        <v>204.7</v>
      </c>
      <c r="GN13" s="123">
        <v>21735</v>
      </c>
      <c r="GO13" s="123">
        <v>18721</v>
      </c>
      <c r="GP13" s="123">
        <v>3014</v>
      </c>
      <c r="GQ13" s="124">
        <v>0.13867034736599954</v>
      </c>
      <c r="GR13" s="122">
        <v>-1.5999999999999943</v>
      </c>
      <c r="GS13" s="123">
        <v>-1956</v>
      </c>
      <c r="GT13" s="123">
        <v>-629</v>
      </c>
      <c r="GU13" s="123">
        <v>-1327</v>
      </c>
      <c r="GV13" s="124">
        <v>-5.3377865440725258E-2</v>
      </c>
      <c r="GW13" s="122">
        <v>716.3</v>
      </c>
      <c r="GX13" s="123">
        <v>80943</v>
      </c>
      <c r="GY13" s="143">
        <v>79355</v>
      </c>
      <c r="GZ13" s="123">
        <v>1588</v>
      </c>
      <c r="HA13" s="124">
        <v>1.9618744054458074E-2</v>
      </c>
      <c r="HB13" s="122">
        <v>166.7</v>
      </c>
      <c r="HC13" s="123">
        <v>17641</v>
      </c>
      <c r="HD13" s="127">
        <v>15397</v>
      </c>
      <c r="HE13" s="123">
        <v>2244</v>
      </c>
      <c r="HF13" s="124">
        <v>0.12720367326115301</v>
      </c>
      <c r="HG13" s="122">
        <v>-549.59999999999991</v>
      </c>
      <c r="HH13" s="123">
        <v>-63302</v>
      </c>
      <c r="HI13" s="123">
        <v>-63958</v>
      </c>
      <c r="HJ13" s="123">
        <v>656</v>
      </c>
      <c r="HK13" s="124">
        <v>0.10758492920669493</v>
      </c>
      <c r="HL13" s="122">
        <v>203.1</v>
      </c>
      <c r="HM13" s="123">
        <v>19779</v>
      </c>
      <c r="HN13" s="123">
        <v>18092</v>
      </c>
      <c r="HO13" s="123">
        <v>1687</v>
      </c>
      <c r="HP13" s="124">
        <v>8.5292481925274277E-2</v>
      </c>
      <c r="HQ13" s="122">
        <v>-36.400000000000006</v>
      </c>
      <c r="HR13" s="123">
        <v>-2138</v>
      </c>
      <c r="HS13" s="123">
        <v>-2695</v>
      </c>
      <c r="HT13" s="123">
        <v>557</v>
      </c>
      <c r="HU13" s="124">
        <v>4.1911191335878728E-2</v>
      </c>
      <c r="HV13" s="122">
        <v>0</v>
      </c>
      <c r="HW13" s="123">
        <v>0</v>
      </c>
      <c r="HX13" s="143">
        <v>0</v>
      </c>
      <c r="HY13" s="123">
        <v>0</v>
      </c>
      <c r="HZ13" s="124">
        <v>0</v>
      </c>
      <c r="IA13" s="122">
        <v>408.2</v>
      </c>
      <c r="IB13" s="123">
        <v>39843</v>
      </c>
      <c r="IC13" s="123">
        <v>36412</v>
      </c>
      <c r="ID13" s="123">
        <v>3431</v>
      </c>
      <c r="IE13" s="124">
        <v>8.611299349948548E-2</v>
      </c>
      <c r="IF13" s="122">
        <v>408.2</v>
      </c>
      <c r="IG13" s="123">
        <v>39843</v>
      </c>
      <c r="IH13" s="123">
        <v>36412</v>
      </c>
      <c r="II13" s="123">
        <v>3431</v>
      </c>
      <c r="IJ13" s="124">
        <v>8.611299349948548E-2</v>
      </c>
      <c r="IK13" s="122">
        <v>166.7</v>
      </c>
      <c r="IL13" s="123">
        <v>17641</v>
      </c>
      <c r="IM13" s="123">
        <v>15397</v>
      </c>
      <c r="IN13" s="123">
        <v>2244</v>
      </c>
      <c r="IO13" s="124">
        <v>0.12720367326115301</v>
      </c>
      <c r="IP13" s="122">
        <v>241.5</v>
      </c>
      <c r="IQ13" s="123">
        <v>22202</v>
      </c>
      <c r="IR13" s="123">
        <v>21015</v>
      </c>
      <c r="IS13" s="123">
        <v>1187</v>
      </c>
      <c r="IT13" s="124">
        <v>-4.1090679761667526E-2</v>
      </c>
      <c r="IU13" s="122">
        <v>0</v>
      </c>
      <c r="IV13" s="123">
        <v>0</v>
      </c>
      <c r="IW13" s="143">
        <v>0</v>
      </c>
      <c r="IX13" s="123">
        <v>0</v>
      </c>
      <c r="IY13" s="124">
        <v>0</v>
      </c>
      <c r="IZ13" s="122">
        <v>7.9</v>
      </c>
      <c r="JA13" s="123">
        <v>1140</v>
      </c>
      <c r="JB13" s="123">
        <v>924</v>
      </c>
      <c r="JC13" s="123">
        <v>216</v>
      </c>
      <c r="JD13" s="124">
        <v>0.18947368421052632</v>
      </c>
      <c r="JE13" s="122">
        <v>7.9</v>
      </c>
      <c r="JF13" s="123">
        <v>1140</v>
      </c>
      <c r="JG13" s="123">
        <v>924</v>
      </c>
      <c r="JH13" s="123">
        <v>216</v>
      </c>
      <c r="JI13" s="124">
        <v>0.18947368421052632</v>
      </c>
      <c r="JJ13" s="122">
        <v>408.2</v>
      </c>
      <c r="JK13" s="123">
        <v>39843</v>
      </c>
      <c r="JL13" s="123">
        <v>36412</v>
      </c>
      <c r="JM13" s="123">
        <v>3431</v>
      </c>
      <c r="JN13" s="124">
        <v>8.611299349948548E-2</v>
      </c>
      <c r="JO13" s="122">
        <v>-400.3</v>
      </c>
      <c r="JP13" s="123">
        <v>-38703</v>
      </c>
      <c r="JQ13" s="123">
        <v>-35488</v>
      </c>
      <c r="JR13" s="123">
        <v>-3215</v>
      </c>
      <c r="JS13" s="124">
        <v>0.10336069071104084</v>
      </c>
      <c r="JT13" s="122">
        <v>716.3</v>
      </c>
      <c r="JU13" s="123">
        <v>80943</v>
      </c>
      <c r="JV13" s="143">
        <v>79355</v>
      </c>
      <c r="JW13" s="123">
        <v>1588</v>
      </c>
      <c r="JX13" s="124">
        <v>1.9618744054458074E-2</v>
      </c>
      <c r="JY13" s="122">
        <v>2</v>
      </c>
      <c r="JZ13" s="123">
        <v>285</v>
      </c>
      <c r="KA13" s="123">
        <v>233</v>
      </c>
      <c r="KB13" s="123">
        <v>52</v>
      </c>
      <c r="KC13" s="124">
        <v>0.18245614035087721</v>
      </c>
      <c r="KD13" s="122">
        <v>-714.3</v>
      </c>
      <c r="KE13" s="123">
        <v>-80658</v>
      </c>
      <c r="KF13" s="123">
        <v>-79122</v>
      </c>
      <c r="KG13" s="123">
        <v>-1536</v>
      </c>
      <c r="KH13" s="124">
        <v>0.16283739629641913</v>
      </c>
      <c r="KI13" s="122">
        <v>7.9</v>
      </c>
      <c r="KJ13" s="123">
        <v>1140</v>
      </c>
      <c r="KK13" s="123">
        <v>924</v>
      </c>
      <c r="KL13" s="123">
        <v>216</v>
      </c>
      <c r="KM13" s="124">
        <v>0.18947368421052632</v>
      </c>
      <c r="KN13" s="122">
        <v>-5.9</v>
      </c>
      <c r="KO13" s="123">
        <v>-855</v>
      </c>
      <c r="KP13" s="123">
        <v>-691</v>
      </c>
      <c r="KQ13" s="123">
        <v>-164</v>
      </c>
      <c r="KR13" s="124">
        <v>-7.0175438596491169E-3</v>
      </c>
      <c r="KS13" s="122">
        <v>2148.8999999999996</v>
      </c>
      <c r="KT13" s="123">
        <v>242829</v>
      </c>
      <c r="KU13" s="123">
        <v>238065</v>
      </c>
      <c r="KV13" s="123">
        <v>4764</v>
      </c>
      <c r="KW13" s="124">
        <v>1.9618744054458074E-2</v>
      </c>
      <c r="KX13" s="122">
        <v>1400.8000000000002</v>
      </c>
      <c r="KY13" s="123">
        <v>142010</v>
      </c>
      <c r="KZ13" s="123">
        <v>126659</v>
      </c>
      <c r="LA13" s="123">
        <v>15351</v>
      </c>
      <c r="LB13" s="124">
        <v>0.10809802126610803</v>
      </c>
      <c r="LC13" s="122">
        <v>-748.09999999999945</v>
      </c>
      <c r="LD13" s="123">
        <v>-100819</v>
      </c>
      <c r="LE13" s="123">
        <v>-111406</v>
      </c>
      <c r="LF13" s="123">
        <v>10587</v>
      </c>
      <c r="LG13" s="124">
        <v>8.8479277211649957E-2</v>
      </c>
    </row>
    <row r="14" spans="2:319">
      <c r="B14" s="110"/>
      <c r="C14" s="120" t="s">
        <v>2796</v>
      </c>
      <c r="D14" s="121" t="s">
        <v>2543</v>
      </c>
      <c r="E14" s="122">
        <v>0</v>
      </c>
      <c r="F14" s="123">
        <v>0</v>
      </c>
      <c r="G14" s="143">
        <v>0</v>
      </c>
      <c r="H14" s="123">
        <v>0</v>
      </c>
      <c r="I14" s="124">
        <v>0</v>
      </c>
      <c r="J14" s="122">
        <v>26.7</v>
      </c>
      <c r="K14" s="123">
        <v>5967</v>
      </c>
      <c r="L14" s="123">
        <v>3341</v>
      </c>
      <c r="M14" s="123">
        <v>2626</v>
      </c>
      <c r="N14" s="124">
        <v>0.44008714596949888</v>
      </c>
      <c r="O14" s="122">
        <v>26.7</v>
      </c>
      <c r="P14" s="123">
        <v>5967</v>
      </c>
      <c r="Q14" s="123">
        <v>3341</v>
      </c>
      <c r="R14" s="123">
        <v>2626</v>
      </c>
      <c r="S14" s="124">
        <v>0.44008714596949888</v>
      </c>
      <c r="T14" s="122">
        <v>34.200000000000003</v>
      </c>
      <c r="U14" s="123">
        <v>7672</v>
      </c>
      <c r="V14" s="123">
        <v>5897</v>
      </c>
      <c r="W14" s="123">
        <v>1775</v>
      </c>
      <c r="X14" s="124">
        <v>0.23136079249217936</v>
      </c>
      <c r="Y14" s="122">
        <v>-7.5000000000000036</v>
      </c>
      <c r="Z14" s="123">
        <v>-1705</v>
      </c>
      <c r="AA14" s="123">
        <v>-2556</v>
      </c>
      <c r="AB14" s="123">
        <v>851</v>
      </c>
      <c r="AC14" s="124">
        <v>0.20872635347731952</v>
      </c>
      <c r="AD14" s="122">
        <v>0</v>
      </c>
      <c r="AE14" s="123">
        <v>0</v>
      </c>
      <c r="AF14" s="123">
        <v>0</v>
      </c>
      <c r="AG14" s="123">
        <v>0</v>
      </c>
      <c r="AH14" s="124">
        <v>0</v>
      </c>
      <c r="AI14" s="122">
        <v>25.6</v>
      </c>
      <c r="AJ14" s="123">
        <v>5743</v>
      </c>
      <c r="AK14" s="123">
        <v>3268</v>
      </c>
      <c r="AL14" s="123">
        <v>2475</v>
      </c>
      <c r="AM14" s="124">
        <v>0.43095942886992861</v>
      </c>
      <c r="AN14" s="122">
        <v>25.6</v>
      </c>
      <c r="AO14" s="123">
        <v>5743</v>
      </c>
      <c r="AP14" s="123">
        <v>3268</v>
      </c>
      <c r="AQ14" s="123">
        <v>2475</v>
      </c>
      <c r="AR14" s="124">
        <v>0.43095942886992861</v>
      </c>
      <c r="AS14" s="122">
        <v>26.7</v>
      </c>
      <c r="AT14" s="123">
        <v>5967</v>
      </c>
      <c r="AU14" s="123">
        <v>3341</v>
      </c>
      <c r="AV14" s="123">
        <v>2626</v>
      </c>
      <c r="AW14" s="124">
        <v>0.44008714596949888</v>
      </c>
      <c r="AX14" s="122">
        <v>-1.0999999999999979</v>
      </c>
      <c r="AY14" s="123">
        <v>-224</v>
      </c>
      <c r="AZ14" s="123">
        <v>-73</v>
      </c>
      <c r="BA14" s="123">
        <v>-151</v>
      </c>
      <c r="BB14" s="124">
        <v>-9.1277170995702761E-3</v>
      </c>
      <c r="BC14" s="122">
        <v>0</v>
      </c>
      <c r="BD14" s="123">
        <v>0</v>
      </c>
      <c r="BE14" s="143">
        <v>0</v>
      </c>
      <c r="BF14" s="123">
        <v>0</v>
      </c>
      <c r="BG14" s="124">
        <v>0</v>
      </c>
      <c r="BH14" s="122">
        <v>19</v>
      </c>
      <c r="BI14" s="123">
        <v>4469</v>
      </c>
      <c r="BJ14" s="123">
        <v>2360</v>
      </c>
      <c r="BK14" s="123">
        <v>2109</v>
      </c>
      <c r="BL14" s="124">
        <v>0.47191765495636606</v>
      </c>
      <c r="BM14" s="122">
        <v>19</v>
      </c>
      <c r="BN14" s="123">
        <v>4469</v>
      </c>
      <c r="BO14" s="123">
        <v>2360</v>
      </c>
      <c r="BP14" s="123">
        <v>2109</v>
      </c>
      <c r="BQ14" s="124">
        <v>0.47191765495636606</v>
      </c>
      <c r="BR14" s="122">
        <v>25.6</v>
      </c>
      <c r="BS14" s="123">
        <v>5743</v>
      </c>
      <c r="BT14" s="123">
        <v>3268</v>
      </c>
      <c r="BU14" s="123">
        <v>2475</v>
      </c>
      <c r="BV14" s="124">
        <v>0.43095942886992861</v>
      </c>
      <c r="BW14" s="122">
        <v>-6.6000000000000014</v>
      </c>
      <c r="BX14" s="123">
        <v>-1274</v>
      </c>
      <c r="BY14" s="123">
        <v>-908</v>
      </c>
      <c r="BZ14" s="123">
        <v>-366</v>
      </c>
      <c r="CA14" s="124">
        <v>4.0958226086437455E-2</v>
      </c>
      <c r="CB14" s="122">
        <v>0</v>
      </c>
      <c r="CC14" s="123">
        <v>0</v>
      </c>
      <c r="CD14" s="143">
        <v>0</v>
      </c>
      <c r="CE14" s="123">
        <v>0</v>
      </c>
      <c r="CF14" s="124">
        <v>0</v>
      </c>
      <c r="CG14" s="122">
        <v>22.7</v>
      </c>
      <c r="CH14" s="123">
        <v>3170</v>
      </c>
      <c r="CI14" s="123">
        <v>2818</v>
      </c>
      <c r="CJ14" s="123">
        <v>352</v>
      </c>
      <c r="CK14" s="124">
        <v>0.1110410094637224</v>
      </c>
      <c r="CL14" s="122">
        <v>22.7</v>
      </c>
      <c r="CM14" s="123">
        <v>3170</v>
      </c>
      <c r="CN14" s="123">
        <v>2818</v>
      </c>
      <c r="CO14" s="123">
        <v>352</v>
      </c>
      <c r="CP14" s="124">
        <v>0.1110410094637224</v>
      </c>
      <c r="CQ14" s="122">
        <v>19</v>
      </c>
      <c r="CR14" s="123">
        <v>4469</v>
      </c>
      <c r="CS14" s="123">
        <v>2360</v>
      </c>
      <c r="CT14" s="123">
        <v>2109</v>
      </c>
      <c r="CU14" s="124">
        <v>0.47191765495636606</v>
      </c>
      <c r="CV14" s="122">
        <v>3.6999999999999993</v>
      </c>
      <c r="CW14" s="123">
        <v>-1299</v>
      </c>
      <c r="CX14" s="123">
        <v>458</v>
      </c>
      <c r="CY14" s="123">
        <v>-1757</v>
      </c>
      <c r="CZ14" s="124">
        <v>-0.36087664549264364</v>
      </c>
      <c r="DA14" s="122">
        <v>0</v>
      </c>
      <c r="DB14" s="123">
        <v>0</v>
      </c>
      <c r="DC14" s="143">
        <v>0</v>
      </c>
      <c r="DD14" s="123">
        <v>0</v>
      </c>
      <c r="DE14" s="124">
        <v>0</v>
      </c>
      <c r="DF14" s="122">
        <v>15.1</v>
      </c>
      <c r="DG14" s="127">
        <v>2099</v>
      </c>
      <c r="DH14" s="123">
        <v>1855</v>
      </c>
      <c r="DI14" s="123">
        <v>244</v>
      </c>
      <c r="DJ14" s="124">
        <v>0.11624583134826108</v>
      </c>
      <c r="DK14" s="122">
        <v>15.1</v>
      </c>
      <c r="DL14" s="123">
        <v>2099</v>
      </c>
      <c r="DM14" s="123">
        <v>1855</v>
      </c>
      <c r="DN14" s="123">
        <v>244</v>
      </c>
      <c r="DO14" s="124">
        <v>0.11624583134826108</v>
      </c>
      <c r="DP14" s="122">
        <v>22.7</v>
      </c>
      <c r="DQ14" s="123">
        <v>3170</v>
      </c>
      <c r="DR14" s="123">
        <v>2818</v>
      </c>
      <c r="DS14" s="123">
        <v>352</v>
      </c>
      <c r="DT14" s="124">
        <v>0.1110410094637224</v>
      </c>
      <c r="DU14" s="122">
        <v>-7.6</v>
      </c>
      <c r="DV14" s="123">
        <v>-1071</v>
      </c>
      <c r="DW14" s="123">
        <v>-963</v>
      </c>
      <c r="DX14" s="123">
        <v>-108</v>
      </c>
      <c r="DY14" s="124">
        <v>5.2048218845386768E-3</v>
      </c>
      <c r="DZ14" s="122">
        <v>0</v>
      </c>
      <c r="EA14" s="123">
        <v>0</v>
      </c>
      <c r="EB14" s="143">
        <v>0</v>
      </c>
      <c r="EC14" s="123">
        <v>0</v>
      </c>
      <c r="ED14" s="124">
        <v>0</v>
      </c>
      <c r="EE14" s="122">
        <v>25.3</v>
      </c>
      <c r="EF14" s="123">
        <v>3260</v>
      </c>
      <c r="EG14" s="123">
        <v>2987</v>
      </c>
      <c r="EH14" s="123">
        <v>273</v>
      </c>
      <c r="EI14" s="124">
        <v>8.3742331288343561E-2</v>
      </c>
      <c r="EJ14" s="122">
        <v>25.3</v>
      </c>
      <c r="EK14" s="123">
        <v>3260</v>
      </c>
      <c r="EL14" s="123">
        <v>2987</v>
      </c>
      <c r="EM14" s="123">
        <v>273</v>
      </c>
      <c r="EN14" s="124">
        <v>8.3742331288343561E-2</v>
      </c>
      <c r="EO14" s="122">
        <v>15.1</v>
      </c>
      <c r="EP14" s="123">
        <v>2099</v>
      </c>
      <c r="EQ14" s="123">
        <v>1855</v>
      </c>
      <c r="ER14" s="123">
        <v>244</v>
      </c>
      <c r="ES14" s="124">
        <v>0.11624583134826108</v>
      </c>
      <c r="ET14" s="122">
        <v>10.200000000000001</v>
      </c>
      <c r="EU14" s="123">
        <v>1161</v>
      </c>
      <c r="EV14" s="123">
        <v>1132</v>
      </c>
      <c r="EW14" s="123">
        <v>29</v>
      </c>
      <c r="EX14" s="124">
        <v>-3.250350005991752E-2</v>
      </c>
      <c r="EY14" s="122">
        <v>0</v>
      </c>
      <c r="EZ14" s="123">
        <v>0</v>
      </c>
      <c r="FA14" s="143">
        <v>0</v>
      </c>
      <c r="FB14" s="123">
        <v>0</v>
      </c>
      <c r="FC14" s="124">
        <v>0</v>
      </c>
      <c r="FD14" s="122">
        <v>31.9</v>
      </c>
      <c r="FE14" s="123">
        <v>4226</v>
      </c>
      <c r="FF14" s="123">
        <v>3884</v>
      </c>
      <c r="FG14" s="123">
        <v>342</v>
      </c>
      <c r="FH14" s="124">
        <v>8.092759110269758E-2</v>
      </c>
      <c r="FI14" s="122">
        <v>31.9</v>
      </c>
      <c r="FJ14" s="123">
        <v>4226</v>
      </c>
      <c r="FK14" s="123">
        <v>3884</v>
      </c>
      <c r="FL14" s="123">
        <v>342</v>
      </c>
      <c r="FM14" s="124">
        <v>8.092759110269758E-2</v>
      </c>
      <c r="FN14" s="122">
        <v>25.3</v>
      </c>
      <c r="FO14" s="123">
        <v>3260</v>
      </c>
      <c r="FP14" s="123">
        <v>2987</v>
      </c>
      <c r="FQ14" s="123">
        <v>273</v>
      </c>
      <c r="FR14" s="124">
        <v>8.3742331288343561E-2</v>
      </c>
      <c r="FS14" s="122">
        <v>6.5999999999999979</v>
      </c>
      <c r="FT14" s="123">
        <v>966</v>
      </c>
      <c r="FU14" s="123">
        <v>897</v>
      </c>
      <c r="FV14" s="123">
        <v>69</v>
      </c>
      <c r="FW14" s="124">
        <v>-2.8147401856459808E-3</v>
      </c>
      <c r="FX14" s="122">
        <v>0</v>
      </c>
      <c r="FY14" s="123">
        <v>0</v>
      </c>
      <c r="FZ14" s="143">
        <v>0</v>
      </c>
      <c r="GA14" s="123">
        <v>0</v>
      </c>
      <c r="GB14" s="124">
        <v>0</v>
      </c>
      <c r="GC14" s="122">
        <v>27.6</v>
      </c>
      <c r="GD14" s="123">
        <v>3482</v>
      </c>
      <c r="GE14" s="123">
        <v>3186</v>
      </c>
      <c r="GF14" s="123">
        <v>296</v>
      </c>
      <c r="GG14" s="124">
        <v>8.5008615738081564E-2</v>
      </c>
      <c r="GH14" s="122">
        <v>27.6</v>
      </c>
      <c r="GI14" s="123">
        <v>3482</v>
      </c>
      <c r="GJ14" s="123">
        <v>3186</v>
      </c>
      <c r="GK14" s="123">
        <v>296</v>
      </c>
      <c r="GL14" s="124">
        <v>8.5008615738081564E-2</v>
      </c>
      <c r="GM14" s="122">
        <v>31.9</v>
      </c>
      <c r="GN14" s="123">
        <v>4226</v>
      </c>
      <c r="GO14" s="123">
        <v>3884</v>
      </c>
      <c r="GP14" s="123">
        <v>342</v>
      </c>
      <c r="GQ14" s="124">
        <v>8.092759110269758E-2</v>
      </c>
      <c r="GR14" s="122">
        <v>-4.2999999999999972</v>
      </c>
      <c r="GS14" s="123">
        <v>-744</v>
      </c>
      <c r="GT14" s="123">
        <v>-698</v>
      </c>
      <c r="GU14" s="123">
        <v>-46</v>
      </c>
      <c r="GV14" s="124">
        <v>4.0810246353839841E-3</v>
      </c>
      <c r="GW14" s="122">
        <v>0</v>
      </c>
      <c r="GX14" s="123">
        <v>0</v>
      </c>
      <c r="GY14" s="143">
        <v>0</v>
      </c>
      <c r="GZ14" s="123">
        <v>0</v>
      </c>
      <c r="HA14" s="124">
        <v>0</v>
      </c>
      <c r="HB14" s="122">
        <v>27.2</v>
      </c>
      <c r="HC14" s="123">
        <v>3566</v>
      </c>
      <c r="HD14" s="123">
        <v>3261</v>
      </c>
      <c r="HE14" s="123">
        <v>305</v>
      </c>
      <c r="HF14" s="124">
        <v>8.5530005608524959E-2</v>
      </c>
      <c r="HG14" s="122">
        <v>27.2</v>
      </c>
      <c r="HH14" s="123">
        <v>3566</v>
      </c>
      <c r="HI14" s="123">
        <v>3261</v>
      </c>
      <c r="HJ14" s="123">
        <v>305</v>
      </c>
      <c r="HK14" s="124">
        <v>8.5530005608524959E-2</v>
      </c>
      <c r="HL14" s="122">
        <v>27.6</v>
      </c>
      <c r="HM14" s="123">
        <v>3482</v>
      </c>
      <c r="HN14" s="123">
        <v>3186</v>
      </c>
      <c r="HO14" s="123">
        <v>296</v>
      </c>
      <c r="HP14" s="124">
        <v>8.5008615738081564E-2</v>
      </c>
      <c r="HQ14" s="122">
        <v>-0.40000000000000213</v>
      </c>
      <c r="HR14" s="123">
        <v>84</v>
      </c>
      <c r="HS14" s="123">
        <v>75</v>
      </c>
      <c r="HT14" s="123">
        <v>9</v>
      </c>
      <c r="HU14" s="124">
        <v>5.2138987044339502E-4</v>
      </c>
      <c r="HV14" s="122">
        <v>0</v>
      </c>
      <c r="HW14" s="123">
        <v>0</v>
      </c>
      <c r="HX14" s="143">
        <v>0</v>
      </c>
      <c r="HY14" s="123">
        <v>0</v>
      </c>
      <c r="HZ14" s="124">
        <v>0</v>
      </c>
      <c r="IA14" s="122">
        <v>22.5</v>
      </c>
      <c r="IB14" s="123">
        <v>2958</v>
      </c>
      <c r="IC14" s="123">
        <v>2709</v>
      </c>
      <c r="ID14" s="123">
        <v>249</v>
      </c>
      <c r="IE14" s="124">
        <v>8.4178498985801223E-2</v>
      </c>
      <c r="IF14" s="122">
        <v>22.5</v>
      </c>
      <c r="IG14" s="123">
        <v>2958</v>
      </c>
      <c r="IH14" s="123">
        <v>2709</v>
      </c>
      <c r="II14" s="123">
        <v>249</v>
      </c>
      <c r="IJ14" s="124">
        <v>8.4178498985801223E-2</v>
      </c>
      <c r="IK14" s="122">
        <v>27.2</v>
      </c>
      <c r="IL14" s="123">
        <v>3566</v>
      </c>
      <c r="IM14" s="123">
        <v>3261</v>
      </c>
      <c r="IN14" s="123">
        <v>305</v>
      </c>
      <c r="IO14" s="124">
        <v>8.5530005608524959E-2</v>
      </c>
      <c r="IP14" s="122">
        <v>-4.6999999999999993</v>
      </c>
      <c r="IQ14" s="123">
        <v>-608</v>
      </c>
      <c r="IR14" s="123">
        <v>-552</v>
      </c>
      <c r="IS14" s="123">
        <v>-56</v>
      </c>
      <c r="IT14" s="124">
        <v>-1.351506622723736E-3</v>
      </c>
      <c r="IU14" s="122">
        <v>0</v>
      </c>
      <c r="IV14" s="123">
        <v>0</v>
      </c>
      <c r="IW14" s="143">
        <v>0</v>
      </c>
      <c r="IX14" s="123">
        <v>0</v>
      </c>
      <c r="IY14" s="124">
        <v>0</v>
      </c>
      <c r="IZ14" s="122">
        <v>29.3</v>
      </c>
      <c r="JA14" s="123">
        <v>3833</v>
      </c>
      <c r="JB14" s="123">
        <v>3514</v>
      </c>
      <c r="JC14" s="123">
        <v>319</v>
      </c>
      <c r="JD14" s="124">
        <v>8.3224628228541611E-2</v>
      </c>
      <c r="JE14" s="122">
        <v>29.3</v>
      </c>
      <c r="JF14" s="123">
        <v>3833</v>
      </c>
      <c r="JG14" s="123">
        <v>3514</v>
      </c>
      <c r="JH14" s="123">
        <v>319</v>
      </c>
      <c r="JI14" s="124">
        <v>8.3224628228541611E-2</v>
      </c>
      <c r="JJ14" s="122">
        <v>22.5</v>
      </c>
      <c r="JK14" s="123">
        <v>2958</v>
      </c>
      <c r="JL14" s="123">
        <v>2709</v>
      </c>
      <c r="JM14" s="123">
        <v>249</v>
      </c>
      <c r="JN14" s="124">
        <v>8.4178498985801223E-2</v>
      </c>
      <c r="JO14" s="122">
        <v>6.8000000000000007</v>
      </c>
      <c r="JP14" s="123">
        <v>875</v>
      </c>
      <c r="JQ14" s="123">
        <v>805</v>
      </c>
      <c r="JR14" s="123">
        <v>70</v>
      </c>
      <c r="JS14" s="124">
        <v>-9.5387075725961168E-4</v>
      </c>
      <c r="JT14" s="122">
        <v>0</v>
      </c>
      <c r="JU14" s="123">
        <v>0</v>
      </c>
      <c r="JV14" s="143">
        <v>0</v>
      </c>
      <c r="JW14" s="123">
        <v>0</v>
      </c>
      <c r="JX14" s="124">
        <v>0</v>
      </c>
      <c r="JY14" s="122">
        <v>24.9</v>
      </c>
      <c r="JZ14" s="123">
        <v>3370</v>
      </c>
      <c r="KA14" s="123">
        <v>3094</v>
      </c>
      <c r="KB14" s="123">
        <v>276</v>
      </c>
      <c r="KC14" s="124">
        <v>8.189910979228486E-2</v>
      </c>
      <c r="KD14" s="122">
        <v>24.9</v>
      </c>
      <c r="KE14" s="123">
        <v>3370</v>
      </c>
      <c r="KF14" s="123">
        <v>3094</v>
      </c>
      <c r="KG14" s="123">
        <v>276</v>
      </c>
      <c r="KH14" s="124">
        <v>8.189910979228486E-2</v>
      </c>
      <c r="KI14" s="122">
        <v>29.3</v>
      </c>
      <c r="KJ14" s="123">
        <v>3833</v>
      </c>
      <c r="KK14" s="123">
        <v>3514</v>
      </c>
      <c r="KL14" s="123">
        <v>319</v>
      </c>
      <c r="KM14" s="124">
        <v>8.3224628228541611E-2</v>
      </c>
      <c r="KN14" s="122">
        <v>-4.4000000000000021</v>
      </c>
      <c r="KO14" s="123">
        <v>-463</v>
      </c>
      <c r="KP14" s="123">
        <v>-420</v>
      </c>
      <c r="KQ14" s="123">
        <v>-43</v>
      </c>
      <c r="KR14" s="124">
        <v>-1.3255184362567507E-3</v>
      </c>
      <c r="KS14" s="122">
        <v>0</v>
      </c>
      <c r="KT14" s="123">
        <v>0</v>
      </c>
      <c r="KU14" s="123">
        <v>0</v>
      </c>
      <c r="KV14" s="123">
        <v>0</v>
      </c>
      <c r="KW14" s="124">
        <v>0</v>
      </c>
      <c r="KX14" s="122">
        <v>297.79999999999995</v>
      </c>
      <c r="KY14" s="123">
        <v>46143</v>
      </c>
      <c r="KZ14" s="123">
        <v>36277</v>
      </c>
      <c r="LA14" s="123">
        <v>9866</v>
      </c>
      <c r="LB14" s="124">
        <v>0.2138135795245216</v>
      </c>
      <c r="LC14" s="122">
        <v>297.79999999999995</v>
      </c>
      <c r="LD14" s="123">
        <v>46143</v>
      </c>
      <c r="LE14" s="123">
        <v>36277</v>
      </c>
      <c r="LF14" s="123">
        <v>9866</v>
      </c>
      <c r="LG14" s="124">
        <v>0.2138135795245216</v>
      </c>
    </row>
    <row r="15" spans="2:319">
      <c r="B15" s="110"/>
      <c r="C15" s="120" t="s">
        <v>2786</v>
      </c>
      <c r="D15" s="121" t="s">
        <v>2548</v>
      </c>
      <c r="E15" s="122">
        <v>32.9</v>
      </c>
      <c r="F15" s="123">
        <v>4853</v>
      </c>
      <c r="G15" s="143">
        <v>4385</v>
      </c>
      <c r="H15" s="123">
        <v>468</v>
      </c>
      <c r="I15" s="124">
        <v>9.6435194724912424E-2</v>
      </c>
      <c r="J15" s="122">
        <v>28.3</v>
      </c>
      <c r="K15" s="123">
        <v>3904</v>
      </c>
      <c r="L15" s="145">
        <v>3303</v>
      </c>
      <c r="M15" s="123">
        <v>601</v>
      </c>
      <c r="N15" s="124">
        <v>0.15394467213114754</v>
      </c>
      <c r="O15" s="122">
        <v>-4.5999999999999979</v>
      </c>
      <c r="P15" s="123">
        <v>-949</v>
      </c>
      <c r="Q15" s="123">
        <v>-1082</v>
      </c>
      <c r="R15" s="123">
        <v>133</v>
      </c>
      <c r="S15" s="124">
        <v>5.7509477406235118E-2</v>
      </c>
      <c r="T15" s="122">
        <v>39.299999999999997</v>
      </c>
      <c r="U15" s="123">
        <v>5262</v>
      </c>
      <c r="V15" s="123">
        <v>4872</v>
      </c>
      <c r="W15" s="123">
        <v>390</v>
      </c>
      <c r="X15" s="124">
        <v>7.4116305587229189E-2</v>
      </c>
      <c r="Y15" s="122">
        <v>-10.999999999999996</v>
      </c>
      <c r="Z15" s="123">
        <v>-1358</v>
      </c>
      <c r="AA15" s="123">
        <v>-1569</v>
      </c>
      <c r="AB15" s="123">
        <v>211</v>
      </c>
      <c r="AC15" s="124">
        <v>7.9828366543918353E-2</v>
      </c>
      <c r="AD15" s="122">
        <v>32.9</v>
      </c>
      <c r="AE15" s="123">
        <v>4853</v>
      </c>
      <c r="AF15" s="123">
        <v>4385</v>
      </c>
      <c r="AG15" s="123">
        <v>468</v>
      </c>
      <c r="AH15" s="124">
        <v>9.6435194724912424E-2</v>
      </c>
      <c r="AI15" s="122">
        <v>54.5</v>
      </c>
      <c r="AJ15" s="123">
        <v>8872</v>
      </c>
      <c r="AK15" s="123">
        <v>6814</v>
      </c>
      <c r="AL15" s="123">
        <v>2058</v>
      </c>
      <c r="AM15" s="124">
        <v>0.23196573489630298</v>
      </c>
      <c r="AN15" s="122">
        <v>21.6</v>
      </c>
      <c r="AO15" s="123">
        <v>4019</v>
      </c>
      <c r="AP15" s="123">
        <v>2429</v>
      </c>
      <c r="AQ15" s="123">
        <v>1590</v>
      </c>
      <c r="AR15" s="124">
        <v>0.13553054017139055</v>
      </c>
      <c r="AS15" s="122">
        <v>28.3</v>
      </c>
      <c r="AT15" s="123">
        <v>3904</v>
      </c>
      <c r="AU15" s="123">
        <v>3303</v>
      </c>
      <c r="AV15" s="123">
        <v>601</v>
      </c>
      <c r="AW15" s="124">
        <v>0.15394467213114754</v>
      </c>
      <c r="AX15" s="122">
        <v>26.2</v>
      </c>
      <c r="AY15" s="123">
        <v>4968</v>
      </c>
      <c r="AZ15" s="123">
        <v>3511</v>
      </c>
      <c r="BA15" s="123">
        <v>1457</v>
      </c>
      <c r="BB15" s="124">
        <v>7.8021062765155441E-2</v>
      </c>
      <c r="BC15" s="122">
        <v>32.9</v>
      </c>
      <c r="BD15" s="123">
        <v>4853</v>
      </c>
      <c r="BE15" s="143">
        <v>4385</v>
      </c>
      <c r="BF15" s="123">
        <v>468</v>
      </c>
      <c r="BG15" s="124">
        <v>9.6435194724912424E-2</v>
      </c>
      <c r="BH15" s="122">
        <v>28.3</v>
      </c>
      <c r="BI15" s="123">
        <v>3781</v>
      </c>
      <c r="BJ15" s="123">
        <v>3099</v>
      </c>
      <c r="BK15" s="123">
        <v>682</v>
      </c>
      <c r="BL15" s="124">
        <v>0.18037556202062946</v>
      </c>
      <c r="BM15" s="122">
        <v>-4.5999999999999979</v>
      </c>
      <c r="BN15" s="123">
        <v>-1072</v>
      </c>
      <c r="BO15" s="123">
        <v>-1286</v>
      </c>
      <c r="BP15" s="123">
        <v>214</v>
      </c>
      <c r="BQ15" s="124">
        <v>8.3940367295717036E-2</v>
      </c>
      <c r="BR15" s="122">
        <v>54.5</v>
      </c>
      <c r="BS15" s="123">
        <v>8872</v>
      </c>
      <c r="BT15" s="123">
        <v>6814</v>
      </c>
      <c r="BU15" s="123">
        <v>2058</v>
      </c>
      <c r="BV15" s="124">
        <v>0.23196573489630298</v>
      </c>
      <c r="BW15" s="122">
        <v>-26.2</v>
      </c>
      <c r="BX15" s="123">
        <v>-5091</v>
      </c>
      <c r="BY15" s="123">
        <v>-3715</v>
      </c>
      <c r="BZ15" s="123">
        <v>-1376</v>
      </c>
      <c r="CA15" s="124">
        <v>-5.1590172875673523E-2</v>
      </c>
      <c r="CB15" s="122">
        <v>32.9</v>
      </c>
      <c r="CC15" s="123">
        <v>4853</v>
      </c>
      <c r="CD15" s="143">
        <v>4385</v>
      </c>
      <c r="CE15" s="123">
        <v>468</v>
      </c>
      <c r="CF15" s="124">
        <v>9.6435194724912424E-2</v>
      </c>
      <c r="CG15" s="122">
        <v>19.399999999999999</v>
      </c>
      <c r="CH15" s="123">
        <v>2688</v>
      </c>
      <c r="CI15" s="123">
        <v>2184</v>
      </c>
      <c r="CJ15" s="123">
        <v>504</v>
      </c>
      <c r="CK15" s="124">
        <v>0.1875</v>
      </c>
      <c r="CL15" s="122">
        <v>-13.5</v>
      </c>
      <c r="CM15" s="123">
        <v>-2165</v>
      </c>
      <c r="CN15" s="123">
        <v>-2201</v>
      </c>
      <c r="CO15" s="123">
        <v>36</v>
      </c>
      <c r="CP15" s="124">
        <v>9.1064805275087576E-2</v>
      </c>
      <c r="CQ15" s="122">
        <v>28.3</v>
      </c>
      <c r="CR15" s="123">
        <v>3781</v>
      </c>
      <c r="CS15" s="123">
        <v>3099</v>
      </c>
      <c r="CT15" s="123">
        <v>682</v>
      </c>
      <c r="CU15" s="124">
        <v>0.18037556202062946</v>
      </c>
      <c r="CV15" s="122">
        <v>-8.9000000000000021</v>
      </c>
      <c r="CW15" s="123">
        <v>-1093</v>
      </c>
      <c r="CX15" s="123">
        <v>-915</v>
      </c>
      <c r="CY15" s="123">
        <v>-178</v>
      </c>
      <c r="CZ15" s="124">
        <v>7.1244379793705404E-3</v>
      </c>
      <c r="DA15" s="122">
        <v>32.9</v>
      </c>
      <c r="DB15" s="123">
        <v>4853</v>
      </c>
      <c r="DC15" s="143">
        <v>4385</v>
      </c>
      <c r="DD15" s="123">
        <v>468</v>
      </c>
      <c r="DE15" s="124">
        <v>9.6435194724912424E-2</v>
      </c>
      <c r="DF15" s="122">
        <v>27.2</v>
      </c>
      <c r="DG15" s="123">
        <v>3607</v>
      </c>
      <c r="DH15" s="123">
        <v>2923</v>
      </c>
      <c r="DI15" s="123">
        <v>684</v>
      </c>
      <c r="DJ15" s="124">
        <v>0.18963127252564457</v>
      </c>
      <c r="DK15" s="122">
        <v>-5.6999999999999993</v>
      </c>
      <c r="DL15" s="123">
        <v>-1246</v>
      </c>
      <c r="DM15" s="123">
        <v>-1462</v>
      </c>
      <c r="DN15" s="123">
        <v>216</v>
      </c>
      <c r="DO15" s="124">
        <v>9.3196077800732149E-2</v>
      </c>
      <c r="DP15" s="122">
        <v>19.399999999999999</v>
      </c>
      <c r="DQ15" s="123">
        <v>2688</v>
      </c>
      <c r="DR15" s="123">
        <v>2184</v>
      </c>
      <c r="DS15" s="123">
        <v>504</v>
      </c>
      <c r="DT15" s="124">
        <v>0.1875</v>
      </c>
      <c r="DU15" s="122">
        <v>7.8000000000000007</v>
      </c>
      <c r="DV15" s="123">
        <v>919</v>
      </c>
      <c r="DW15" s="123">
        <v>739</v>
      </c>
      <c r="DX15" s="123">
        <v>180</v>
      </c>
      <c r="DY15" s="124">
        <v>2.131272525644573E-3</v>
      </c>
      <c r="DZ15" s="122">
        <v>32.9</v>
      </c>
      <c r="EA15" s="123">
        <v>4853</v>
      </c>
      <c r="EB15" s="143">
        <v>4385</v>
      </c>
      <c r="EC15" s="123">
        <v>468</v>
      </c>
      <c r="ED15" s="124">
        <v>9.6435194724912424E-2</v>
      </c>
      <c r="EE15" s="122">
        <v>3.9</v>
      </c>
      <c r="EF15" s="123">
        <v>524</v>
      </c>
      <c r="EG15" s="123">
        <v>416</v>
      </c>
      <c r="EH15" s="123">
        <v>108</v>
      </c>
      <c r="EI15" s="124">
        <v>0.20610687022900764</v>
      </c>
      <c r="EJ15" s="122">
        <v>-29</v>
      </c>
      <c r="EK15" s="123">
        <v>-4329</v>
      </c>
      <c r="EL15" s="123">
        <v>-3969</v>
      </c>
      <c r="EM15" s="123">
        <v>-360</v>
      </c>
      <c r="EN15" s="124">
        <v>0.10967167550409522</v>
      </c>
      <c r="EO15" s="122">
        <v>27.2</v>
      </c>
      <c r="EP15" s="123">
        <v>3607</v>
      </c>
      <c r="EQ15" s="123">
        <v>2923</v>
      </c>
      <c r="ER15" s="123">
        <v>684</v>
      </c>
      <c r="ES15" s="124">
        <v>0.18963127252564457</v>
      </c>
      <c r="ET15" s="122">
        <v>-23.3</v>
      </c>
      <c r="EU15" s="123">
        <v>-3083</v>
      </c>
      <c r="EV15" s="123">
        <v>-2507</v>
      </c>
      <c r="EW15" s="123">
        <v>-576</v>
      </c>
      <c r="EX15" s="124">
        <v>1.6475597703363071E-2</v>
      </c>
      <c r="EY15" s="122">
        <v>32.9</v>
      </c>
      <c r="EZ15" s="123">
        <v>4853</v>
      </c>
      <c r="FA15" s="143">
        <v>4385</v>
      </c>
      <c r="FB15" s="123">
        <v>468</v>
      </c>
      <c r="FC15" s="124">
        <v>9.6435194724912424E-2</v>
      </c>
      <c r="FD15" s="122">
        <v>22.2</v>
      </c>
      <c r="FE15" s="123">
        <v>2886</v>
      </c>
      <c r="FF15" s="123">
        <v>2292</v>
      </c>
      <c r="FG15" s="123">
        <v>594</v>
      </c>
      <c r="FH15" s="124">
        <v>0.20582120582120583</v>
      </c>
      <c r="FI15" s="122">
        <v>-10.7</v>
      </c>
      <c r="FJ15" s="123">
        <v>-1967</v>
      </c>
      <c r="FK15" s="123">
        <v>-2093</v>
      </c>
      <c r="FL15" s="123">
        <v>126</v>
      </c>
      <c r="FM15" s="124">
        <v>0.10938601109629341</v>
      </c>
      <c r="FN15" s="122">
        <v>3.9</v>
      </c>
      <c r="FO15" s="123">
        <v>524</v>
      </c>
      <c r="FP15" s="123">
        <v>416</v>
      </c>
      <c r="FQ15" s="123">
        <v>108</v>
      </c>
      <c r="FR15" s="124">
        <v>0.20610687022900764</v>
      </c>
      <c r="FS15" s="122">
        <v>18.3</v>
      </c>
      <c r="FT15" s="123">
        <v>2362</v>
      </c>
      <c r="FU15" s="123">
        <v>1876</v>
      </c>
      <c r="FV15" s="123">
        <v>486</v>
      </c>
      <c r="FW15" s="124">
        <v>-2.8566440780181113E-4</v>
      </c>
      <c r="FX15" s="122">
        <v>32.9</v>
      </c>
      <c r="FY15" s="123">
        <v>4853</v>
      </c>
      <c r="FZ15" s="143">
        <v>4385</v>
      </c>
      <c r="GA15" s="123">
        <v>468</v>
      </c>
      <c r="GB15" s="124">
        <v>9.6435194724912424E-2</v>
      </c>
      <c r="GC15" s="122">
        <v>31</v>
      </c>
      <c r="GD15" s="123">
        <v>4167</v>
      </c>
      <c r="GE15" s="123">
        <v>3418</v>
      </c>
      <c r="GF15" s="123">
        <v>749</v>
      </c>
      <c r="GG15" s="124">
        <v>0.17974562035037198</v>
      </c>
      <c r="GH15" s="122">
        <v>-1.8999999999999986</v>
      </c>
      <c r="GI15" s="123">
        <v>-686</v>
      </c>
      <c r="GJ15" s="123">
        <v>-967</v>
      </c>
      <c r="GK15" s="123">
        <v>281</v>
      </c>
      <c r="GL15" s="124">
        <v>8.3310425625459553E-2</v>
      </c>
      <c r="GM15" s="122">
        <v>22.2</v>
      </c>
      <c r="GN15" s="123">
        <v>2886</v>
      </c>
      <c r="GO15" s="123">
        <v>2292</v>
      </c>
      <c r="GP15" s="123">
        <v>594</v>
      </c>
      <c r="GQ15" s="124">
        <v>0.20582120582120583</v>
      </c>
      <c r="GR15" s="122">
        <v>8.8000000000000007</v>
      </c>
      <c r="GS15" s="123">
        <v>1281</v>
      </c>
      <c r="GT15" s="123">
        <v>1126</v>
      </c>
      <c r="GU15" s="123">
        <v>155</v>
      </c>
      <c r="GV15" s="124">
        <v>-2.6075585470833856E-2</v>
      </c>
      <c r="GW15" s="122">
        <v>32.9</v>
      </c>
      <c r="GX15" s="123">
        <v>4853</v>
      </c>
      <c r="GY15" s="143">
        <v>4385</v>
      </c>
      <c r="GZ15" s="123">
        <v>468</v>
      </c>
      <c r="HA15" s="124">
        <v>9.6435194724912424E-2</v>
      </c>
      <c r="HB15" s="122">
        <v>39.700000000000003</v>
      </c>
      <c r="HC15" s="123">
        <v>5241</v>
      </c>
      <c r="HD15" s="123">
        <v>4338</v>
      </c>
      <c r="HE15" s="123">
        <v>903</v>
      </c>
      <c r="HF15" s="124">
        <v>0.17229536348025187</v>
      </c>
      <c r="HG15" s="122">
        <v>6.8000000000000043</v>
      </c>
      <c r="HH15" s="123">
        <v>388</v>
      </c>
      <c r="HI15" s="123">
        <v>-47</v>
      </c>
      <c r="HJ15" s="123">
        <v>435</v>
      </c>
      <c r="HK15" s="124">
        <v>7.5860168755339449E-2</v>
      </c>
      <c r="HL15" s="122">
        <v>31</v>
      </c>
      <c r="HM15" s="123">
        <v>4167</v>
      </c>
      <c r="HN15" s="123">
        <v>3418</v>
      </c>
      <c r="HO15" s="123">
        <v>749</v>
      </c>
      <c r="HP15" s="124">
        <v>0.17974562035037198</v>
      </c>
      <c r="HQ15" s="122">
        <v>8.7000000000000028</v>
      </c>
      <c r="HR15" s="123">
        <v>1074</v>
      </c>
      <c r="HS15" s="123">
        <v>920</v>
      </c>
      <c r="HT15" s="123">
        <v>154</v>
      </c>
      <c r="HU15" s="124">
        <v>-7.4502568701201033E-3</v>
      </c>
      <c r="HV15" s="122">
        <v>32.9</v>
      </c>
      <c r="HW15" s="123">
        <v>4853</v>
      </c>
      <c r="HX15" s="143">
        <v>4385</v>
      </c>
      <c r="HY15" s="123">
        <v>468</v>
      </c>
      <c r="HZ15" s="124">
        <v>9.6435194724912424E-2</v>
      </c>
      <c r="IA15" s="122">
        <v>33.9</v>
      </c>
      <c r="IB15" s="142">
        <v>4464</v>
      </c>
      <c r="IC15" s="142">
        <v>3597</v>
      </c>
      <c r="ID15" s="123">
        <v>867</v>
      </c>
      <c r="IE15" s="124">
        <v>0.19422043010752688</v>
      </c>
      <c r="IF15" s="122">
        <v>1</v>
      </c>
      <c r="IG15" s="123">
        <v>-389</v>
      </c>
      <c r="IH15" s="123">
        <v>-788</v>
      </c>
      <c r="II15" s="123">
        <v>399</v>
      </c>
      <c r="IJ15" s="124">
        <v>9.7785235382614452E-2</v>
      </c>
      <c r="IK15" s="122">
        <v>39.700000000000003</v>
      </c>
      <c r="IL15" s="123">
        <v>5241</v>
      </c>
      <c r="IM15" s="123">
        <v>4338</v>
      </c>
      <c r="IN15" s="123">
        <v>903</v>
      </c>
      <c r="IO15" s="124">
        <v>0.17229536348025187</v>
      </c>
      <c r="IP15" s="122">
        <v>-5.8000000000000043</v>
      </c>
      <c r="IQ15" s="123">
        <v>-777</v>
      </c>
      <c r="IR15" s="123">
        <v>-741</v>
      </c>
      <c r="IS15" s="123">
        <v>-36</v>
      </c>
      <c r="IT15" s="124">
        <v>2.1925066627275003E-2</v>
      </c>
      <c r="IU15" s="122">
        <v>32.9</v>
      </c>
      <c r="IV15" s="123">
        <v>4853</v>
      </c>
      <c r="IW15" s="143">
        <v>4385</v>
      </c>
      <c r="IX15" s="123">
        <v>468</v>
      </c>
      <c r="IY15" s="124">
        <v>9.6435194724912424E-2</v>
      </c>
      <c r="IZ15" s="122">
        <v>11</v>
      </c>
      <c r="JA15" s="123">
        <v>1484</v>
      </c>
      <c r="JB15" s="123">
        <v>1160</v>
      </c>
      <c r="JC15" s="123">
        <v>324</v>
      </c>
      <c r="JD15" s="124">
        <v>0.21832884097035041</v>
      </c>
      <c r="JE15" s="122">
        <v>-21.9</v>
      </c>
      <c r="JF15" s="123">
        <v>-3369</v>
      </c>
      <c r="JG15" s="123">
        <v>-3225</v>
      </c>
      <c r="JH15" s="123">
        <v>-144</v>
      </c>
      <c r="JI15" s="124">
        <v>0.12189364624543798</v>
      </c>
      <c r="JJ15" s="122">
        <v>33.9</v>
      </c>
      <c r="JK15" s="123">
        <v>4464</v>
      </c>
      <c r="JL15" s="123">
        <v>3597</v>
      </c>
      <c r="JM15" s="123">
        <v>867</v>
      </c>
      <c r="JN15" s="124">
        <v>0.19422043010752688</v>
      </c>
      <c r="JO15" s="122">
        <v>-22.9</v>
      </c>
      <c r="JP15" s="123">
        <v>-2980</v>
      </c>
      <c r="JQ15" s="123">
        <v>-2437</v>
      </c>
      <c r="JR15" s="123">
        <v>-543</v>
      </c>
      <c r="JS15" s="124">
        <v>2.4108410862823532E-2</v>
      </c>
      <c r="JT15" s="122">
        <v>32.9</v>
      </c>
      <c r="JU15" s="123">
        <v>4853</v>
      </c>
      <c r="JV15" s="143">
        <v>4385</v>
      </c>
      <c r="JW15" s="123">
        <v>468</v>
      </c>
      <c r="JX15" s="124">
        <v>9.6435194724912424E-2</v>
      </c>
      <c r="JY15" s="122">
        <v>31.2</v>
      </c>
      <c r="JZ15" s="123">
        <v>3982</v>
      </c>
      <c r="KA15" s="123">
        <v>3281</v>
      </c>
      <c r="KB15" s="123">
        <v>701</v>
      </c>
      <c r="KC15" s="124">
        <v>0.17604218985434456</v>
      </c>
      <c r="KD15" s="122">
        <v>-1.6999999999999993</v>
      </c>
      <c r="KE15" s="123">
        <v>-871</v>
      </c>
      <c r="KF15" s="123">
        <v>-1104</v>
      </c>
      <c r="KG15" s="123">
        <v>233</v>
      </c>
      <c r="KH15" s="124">
        <v>7.9606995129432132E-2</v>
      </c>
      <c r="KI15" s="122">
        <v>11</v>
      </c>
      <c r="KJ15" s="123">
        <v>1484</v>
      </c>
      <c r="KK15" s="123">
        <v>1160</v>
      </c>
      <c r="KL15" s="123">
        <v>324</v>
      </c>
      <c r="KM15" s="124">
        <v>0.21832884097035041</v>
      </c>
      <c r="KN15" s="122">
        <v>20.2</v>
      </c>
      <c r="KO15" s="123">
        <v>2498</v>
      </c>
      <c r="KP15" s="123">
        <v>2121</v>
      </c>
      <c r="KQ15" s="123">
        <v>377</v>
      </c>
      <c r="KR15" s="124">
        <v>-4.2286651116005852E-2</v>
      </c>
      <c r="KS15" s="122">
        <v>394.7999999999999</v>
      </c>
      <c r="KT15" s="123">
        <v>58236</v>
      </c>
      <c r="KU15" s="123">
        <v>52620</v>
      </c>
      <c r="KV15" s="123">
        <v>5616</v>
      </c>
      <c r="KW15" s="124">
        <v>9.6435194724912424E-2</v>
      </c>
      <c r="KX15" s="122">
        <v>330.59999999999997</v>
      </c>
      <c r="KY15" s="123">
        <v>45600</v>
      </c>
      <c r="KZ15" s="123">
        <v>36825</v>
      </c>
      <c r="LA15" s="123">
        <v>8775</v>
      </c>
      <c r="LB15" s="124">
        <v>0.19243421052631579</v>
      </c>
      <c r="LC15" s="122">
        <v>-64.199999999999932</v>
      </c>
      <c r="LD15" s="123">
        <v>-12636</v>
      </c>
      <c r="LE15" s="123">
        <v>-15795</v>
      </c>
      <c r="LF15" s="123">
        <v>3159</v>
      </c>
      <c r="LG15" s="124">
        <v>9.5999015801403367E-2</v>
      </c>
    </row>
    <row r="16" spans="2:319">
      <c r="B16" s="110"/>
      <c r="C16" s="120" t="s">
        <v>2797</v>
      </c>
      <c r="D16" s="121" t="s">
        <v>2603</v>
      </c>
      <c r="E16" s="122">
        <v>0</v>
      </c>
      <c r="F16" s="123">
        <v>0</v>
      </c>
      <c r="G16" s="143">
        <v>0</v>
      </c>
      <c r="H16" s="123">
        <v>0</v>
      </c>
      <c r="I16" s="124">
        <v>0</v>
      </c>
      <c r="J16" s="122">
        <v>0</v>
      </c>
      <c r="K16" s="123">
        <v>0</v>
      </c>
      <c r="L16" s="123">
        <v>0</v>
      </c>
      <c r="M16" s="123">
        <v>0</v>
      </c>
      <c r="N16" s="124">
        <v>0</v>
      </c>
      <c r="O16" s="122">
        <v>0</v>
      </c>
      <c r="P16" s="123">
        <v>0</v>
      </c>
      <c r="Q16" s="123">
        <v>0</v>
      </c>
      <c r="R16" s="123">
        <v>0</v>
      </c>
      <c r="S16" s="124">
        <v>0</v>
      </c>
      <c r="T16" s="122">
        <v>0</v>
      </c>
      <c r="U16" s="123">
        <v>0</v>
      </c>
      <c r="V16" s="123">
        <v>0</v>
      </c>
      <c r="W16" s="123">
        <v>0</v>
      </c>
      <c r="X16" s="124">
        <v>0</v>
      </c>
      <c r="Y16" s="122">
        <v>0</v>
      </c>
      <c r="Z16" s="123">
        <v>0</v>
      </c>
      <c r="AA16" s="123">
        <v>0</v>
      </c>
      <c r="AB16" s="123">
        <v>0</v>
      </c>
      <c r="AC16" s="124">
        <v>0</v>
      </c>
      <c r="AD16" s="122">
        <v>0</v>
      </c>
      <c r="AE16" s="123">
        <v>0</v>
      </c>
      <c r="AF16" s="123">
        <v>0</v>
      </c>
      <c r="AG16" s="123">
        <v>0</v>
      </c>
      <c r="AH16" s="124">
        <v>0</v>
      </c>
      <c r="AI16" s="122">
        <v>36.4</v>
      </c>
      <c r="AJ16" s="123">
        <v>5692</v>
      </c>
      <c r="AK16" s="123">
        <v>4843</v>
      </c>
      <c r="AL16" s="123">
        <v>849</v>
      </c>
      <c r="AM16" s="124">
        <v>0.14915671117357696</v>
      </c>
      <c r="AN16" s="122">
        <v>36.4</v>
      </c>
      <c r="AO16" s="123">
        <v>5692</v>
      </c>
      <c r="AP16" s="123">
        <v>4843</v>
      </c>
      <c r="AQ16" s="123">
        <v>849</v>
      </c>
      <c r="AR16" s="124">
        <v>0.14915671117357696</v>
      </c>
      <c r="AS16" s="122">
        <v>0</v>
      </c>
      <c r="AT16" s="123">
        <v>0</v>
      </c>
      <c r="AU16" s="123">
        <v>0</v>
      </c>
      <c r="AV16" s="123">
        <v>0</v>
      </c>
      <c r="AW16" s="124">
        <v>0</v>
      </c>
      <c r="AX16" s="122">
        <v>36.4</v>
      </c>
      <c r="AY16" s="123">
        <v>5692</v>
      </c>
      <c r="AZ16" s="123">
        <v>4843</v>
      </c>
      <c r="BA16" s="123">
        <v>849</v>
      </c>
      <c r="BB16" s="124">
        <v>0.14915671117357696</v>
      </c>
      <c r="BC16" s="122">
        <v>0</v>
      </c>
      <c r="BD16" s="123">
        <v>0</v>
      </c>
      <c r="BE16" s="143">
        <v>0</v>
      </c>
      <c r="BF16" s="123">
        <v>0</v>
      </c>
      <c r="BG16" s="124">
        <v>0</v>
      </c>
      <c r="BH16" s="122">
        <v>55.2</v>
      </c>
      <c r="BI16" s="123">
        <v>8944</v>
      </c>
      <c r="BJ16" s="123">
        <v>7261</v>
      </c>
      <c r="BK16" s="123">
        <v>1683</v>
      </c>
      <c r="BL16" s="124">
        <v>0.18817084078711985</v>
      </c>
      <c r="BM16" s="122">
        <v>55.2</v>
      </c>
      <c r="BN16" s="123">
        <v>8944</v>
      </c>
      <c r="BO16" s="123">
        <v>7261</v>
      </c>
      <c r="BP16" s="123">
        <v>1683</v>
      </c>
      <c r="BQ16" s="124">
        <v>0.18817084078711985</v>
      </c>
      <c r="BR16" s="122">
        <v>36.4</v>
      </c>
      <c r="BS16" s="123">
        <v>5692</v>
      </c>
      <c r="BT16" s="123">
        <v>4843</v>
      </c>
      <c r="BU16" s="123">
        <v>849</v>
      </c>
      <c r="BV16" s="124">
        <v>0.14915671117357696</v>
      </c>
      <c r="BW16" s="122">
        <v>18.800000000000004</v>
      </c>
      <c r="BX16" s="123">
        <v>3252</v>
      </c>
      <c r="BY16" s="123">
        <v>2418</v>
      </c>
      <c r="BZ16" s="123">
        <v>834</v>
      </c>
      <c r="CA16" s="124">
        <v>3.9014129613542892E-2</v>
      </c>
      <c r="CB16" s="122">
        <v>0</v>
      </c>
      <c r="CC16" s="123">
        <v>0</v>
      </c>
      <c r="CD16" s="143">
        <v>0</v>
      </c>
      <c r="CE16" s="123">
        <v>0</v>
      </c>
      <c r="CF16" s="124">
        <v>0</v>
      </c>
      <c r="CG16" s="122">
        <v>0</v>
      </c>
      <c r="CH16" s="123">
        <v>0</v>
      </c>
      <c r="CI16" s="123">
        <v>0</v>
      </c>
      <c r="CJ16" s="123">
        <v>0</v>
      </c>
      <c r="CK16" s="124">
        <v>0</v>
      </c>
      <c r="CL16" s="122">
        <v>0</v>
      </c>
      <c r="CM16" s="123">
        <v>0</v>
      </c>
      <c r="CN16" s="123">
        <v>0</v>
      </c>
      <c r="CO16" s="123">
        <v>0</v>
      </c>
      <c r="CP16" s="124">
        <v>0</v>
      </c>
      <c r="CQ16" s="122">
        <v>55.2</v>
      </c>
      <c r="CR16" s="123">
        <v>8944</v>
      </c>
      <c r="CS16" s="123">
        <v>7261</v>
      </c>
      <c r="CT16" s="123">
        <v>1683</v>
      </c>
      <c r="CU16" s="124">
        <v>0.18817084078711985</v>
      </c>
      <c r="CV16" s="122">
        <v>-55.2</v>
      </c>
      <c r="CW16" s="123">
        <v>-8944</v>
      </c>
      <c r="CX16" s="123">
        <v>-7261</v>
      </c>
      <c r="CY16" s="123">
        <v>-1683</v>
      </c>
      <c r="CZ16" s="124">
        <v>-0.18817084078711985</v>
      </c>
      <c r="DA16" s="122">
        <v>0</v>
      </c>
      <c r="DB16" s="123">
        <v>0</v>
      </c>
      <c r="DC16" s="143">
        <v>0</v>
      </c>
      <c r="DD16" s="123">
        <v>0</v>
      </c>
      <c r="DE16" s="124">
        <v>0</v>
      </c>
      <c r="DF16" s="122">
        <v>0.3</v>
      </c>
      <c r="DG16" s="123">
        <v>120</v>
      </c>
      <c r="DH16" s="123">
        <v>100</v>
      </c>
      <c r="DI16" s="123">
        <v>20</v>
      </c>
      <c r="DJ16" s="124">
        <v>0.16666666666666666</v>
      </c>
      <c r="DK16" s="122">
        <v>0.3</v>
      </c>
      <c r="DL16" s="123">
        <v>120</v>
      </c>
      <c r="DM16" s="123">
        <v>100</v>
      </c>
      <c r="DN16" s="123">
        <v>20</v>
      </c>
      <c r="DO16" s="124">
        <v>0.16666666666666666</v>
      </c>
      <c r="DP16" s="122">
        <v>0</v>
      </c>
      <c r="DQ16" s="123">
        <v>0</v>
      </c>
      <c r="DR16" s="123">
        <v>0</v>
      </c>
      <c r="DS16" s="123">
        <v>0</v>
      </c>
      <c r="DT16" s="124">
        <v>0</v>
      </c>
      <c r="DU16" s="122">
        <v>0.3</v>
      </c>
      <c r="DV16" s="123">
        <v>120</v>
      </c>
      <c r="DW16" s="123">
        <v>100</v>
      </c>
      <c r="DX16" s="123">
        <v>20</v>
      </c>
      <c r="DY16" s="124">
        <v>0.16666666666666666</v>
      </c>
      <c r="DZ16" s="122">
        <v>0</v>
      </c>
      <c r="EA16" s="123">
        <v>0</v>
      </c>
      <c r="EB16" s="143">
        <v>0</v>
      </c>
      <c r="EC16" s="123">
        <v>0</v>
      </c>
      <c r="ED16" s="124">
        <v>0</v>
      </c>
      <c r="EE16" s="122">
        <v>0</v>
      </c>
      <c r="EF16" s="123">
        <v>0</v>
      </c>
      <c r="EG16" s="123">
        <v>0</v>
      </c>
      <c r="EH16" s="123">
        <v>0</v>
      </c>
      <c r="EI16" s="124">
        <v>0</v>
      </c>
      <c r="EJ16" s="122">
        <v>0</v>
      </c>
      <c r="EK16" s="123">
        <v>0</v>
      </c>
      <c r="EL16" s="123">
        <v>0</v>
      </c>
      <c r="EM16" s="123">
        <v>0</v>
      </c>
      <c r="EN16" s="124">
        <v>0</v>
      </c>
      <c r="EO16" s="122">
        <v>0.3</v>
      </c>
      <c r="EP16" s="123">
        <v>120</v>
      </c>
      <c r="EQ16" s="123">
        <v>100</v>
      </c>
      <c r="ER16" s="123">
        <v>20</v>
      </c>
      <c r="ES16" s="124">
        <v>0.16666666666666666</v>
      </c>
      <c r="ET16" s="122">
        <v>-0.3</v>
      </c>
      <c r="EU16" s="123">
        <v>-120</v>
      </c>
      <c r="EV16" s="123">
        <v>-100</v>
      </c>
      <c r="EW16" s="123">
        <v>-20</v>
      </c>
      <c r="EX16" s="124">
        <v>-0.16666666666666666</v>
      </c>
      <c r="EY16" s="122">
        <v>3.6</v>
      </c>
      <c r="EZ16" s="123">
        <v>895</v>
      </c>
      <c r="FA16" s="143">
        <v>720</v>
      </c>
      <c r="FB16" s="123">
        <v>175</v>
      </c>
      <c r="FC16" s="124">
        <v>0.19553072625698323</v>
      </c>
      <c r="FD16" s="122">
        <v>0</v>
      </c>
      <c r="FE16" s="123">
        <v>0</v>
      </c>
      <c r="FF16" s="123">
        <v>0</v>
      </c>
      <c r="FG16" s="123">
        <v>0</v>
      </c>
      <c r="FH16" s="124">
        <v>0</v>
      </c>
      <c r="FI16" s="122">
        <v>-3.6</v>
      </c>
      <c r="FJ16" s="123">
        <v>-895</v>
      </c>
      <c r="FK16" s="123">
        <v>-720</v>
      </c>
      <c r="FL16" s="123">
        <v>-175</v>
      </c>
      <c r="FM16" s="124">
        <v>-0.19553072625698323</v>
      </c>
      <c r="FN16" s="122">
        <v>0</v>
      </c>
      <c r="FO16" s="123">
        <v>0</v>
      </c>
      <c r="FP16" s="123">
        <v>0</v>
      </c>
      <c r="FQ16" s="123">
        <v>0</v>
      </c>
      <c r="FR16" s="124">
        <v>0</v>
      </c>
      <c r="FS16" s="122">
        <v>0</v>
      </c>
      <c r="FT16" s="123">
        <v>0</v>
      </c>
      <c r="FU16" s="123">
        <v>0</v>
      </c>
      <c r="FV16" s="123">
        <v>0</v>
      </c>
      <c r="FW16" s="124">
        <v>0</v>
      </c>
      <c r="FX16" s="122">
        <v>3.6</v>
      </c>
      <c r="FY16" s="123">
        <v>895</v>
      </c>
      <c r="FZ16" s="143">
        <v>720</v>
      </c>
      <c r="GA16" s="123">
        <v>175</v>
      </c>
      <c r="GB16" s="124">
        <v>0.19553072625698323</v>
      </c>
      <c r="GC16" s="122">
        <v>0</v>
      </c>
      <c r="GD16" s="123">
        <v>0</v>
      </c>
      <c r="GE16" s="123">
        <v>0</v>
      </c>
      <c r="GF16" s="123">
        <v>0</v>
      </c>
      <c r="GG16" s="124">
        <v>0</v>
      </c>
      <c r="GH16" s="122">
        <v>-3.6</v>
      </c>
      <c r="GI16" s="123">
        <v>-895</v>
      </c>
      <c r="GJ16" s="123">
        <v>-720</v>
      </c>
      <c r="GK16" s="123">
        <v>-175</v>
      </c>
      <c r="GL16" s="124">
        <v>-0.19553072625698323</v>
      </c>
      <c r="GM16" s="122">
        <v>0</v>
      </c>
      <c r="GN16" s="123">
        <v>0</v>
      </c>
      <c r="GO16" s="123">
        <v>0</v>
      </c>
      <c r="GP16" s="123">
        <v>0</v>
      </c>
      <c r="GQ16" s="124">
        <v>0</v>
      </c>
      <c r="GR16" s="122">
        <v>0</v>
      </c>
      <c r="GS16" s="123">
        <v>0</v>
      </c>
      <c r="GT16" s="123">
        <v>0</v>
      </c>
      <c r="GU16" s="123">
        <v>0</v>
      </c>
      <c r="GV16" s="124">
        <v>0</v>
      </c>
      <c r="GW16" s="122">
        <v>0</v>
      </c>
      <c r="GX16" s="123">
        <v>0</v>
      </c>
      <c r="GY16" s="143">
        <v>0</v>
      </c>
      <c r="GZ16" s="123">
        <v>0</v>
      </c>
      <c r="HA16" s="124">
        <v>0</v>
      </c>
      <c r="HB16" s="122">
        <v>1.4</v>
      </c>
      <c r="HC16" s="123">
        <v>306</v>
      </c>
      <c r="HD16" s="123">
        <v>326</v>
      </c>
      <c r="HE16" s="123">
        <v>-20</v>
      </c>
      <c r="HF16" s="124">
        <v>-6.535947712418301E-2</v>
      </c>
      <c r="HG16" s="122">
        <v>1.4</v>
      </c>
      <c r="HH16" s="123">
        <v>306</v>
      </c>
      <c r="HI16" s="123">
        <v>326</v>
      </c>
      <c r="HJ16" s="123">
        <v>-20</v>
      </c>
      <c r="HK16" s="124">
        <v>-6.535947712418301E-2</v>
      </c>
      <c r="HL16" s="122">
        <v>0</v>
      </c>
      <c r="HM16" s="123">
        <v>0</v>
      </c>
      <c r="HN16" s="123">
        <v>0</v>
      </c>
      <c r="HO16" s="123">
        <v>0</v>
      </c>
      <c r="HP16" s="124">
        <v>0</v>
      </c>
      <c r="HQ16" s="122">
        <v>1.4</v>
      </c>
      <c r="HR16" s="123">
        <v>306</v>
      </c>
      <c r="HS16" s="123">
        <v>326</v>
      </c>
      <c r="HT16" s="123">
        <v>-20</v>
      </c>
      <c r="HU16" s="124">
        <v>-6.535947712418301E-2</v>
      </c>
      <c r="HV16" s="122">
        <v>0</v>
      </c>
      <c r="HW16" s="123">
        <v>0</v>
      </c>
      <c r="HX16" s="143">
        <v>0</v>
      </c>
      <c r="HY16" s="123">
        <v>0</v>
      </c>
      <c r="HZ16" s="124">
        <v>0</v>
      </c>
      <c r="IA16" s="122">
        <v>0.2</v>
      </c>
      <c r="IB16" s="123">
        <v>39</v>
      </c>
      <c r="IC16" s="123">
        <v>31</v>
      </c>
      <c r="ID16" s="123">
        <v>8</v>
      </c>
      <c r="IE16" s="124">
        <v>0.20512820512820512</v>
      </c>
      <c r="IF16" s="122">
        <v>0.2</v>
      </c>
      <c r="IG16" s="123">
        <v>39</v>
      </c>
      <c r="IH16" s="123">
        <v>31</v>
      </c>
      <c r="II16" s="123">
        <v>8</v>
      </c>
      <c r="IJ16" s="124">
        <v>0.20512820512820512</v>
      </c>
      <c r="IK16" s="122">
        <v>1.4</v>
      </c>
      <c r="IL16" s="123">
        <v>306</v>
      </c>
      <c r="IM16" s="123">
        <v>326</v>
      </c>
      <c r="IN16" s="123">
        <v>-20</v>
      </c>
      <c r="IO16" s="124">
        <v>-6.535947712418301E-2</v>
      </c>
      <c r="IP16" s="122">
        <v>-1.2</v>
      </c>
      <c r="IQ16" s="123">
        <v>-267</v>
      </c>
      <c r="IR16" s="123">
        <v>-295</v>
      </c>
      <c r="IS16" s="123">
        <v>28</v>
      </c>
      <c r="IT16" s="124">
        <v>0.27048768225238812</v>
      </c>
      <c r="IU16" s="122">
        <v>0</v>
      </c>
      <c r="IV16" s="123">
        <v>0</v>
      </c>
      <c r="IW16" s="143">
        <v>0</v>
      </c>
      <c r="IX16" s="123">
        <v>0</v>
      </c>
      <c r="IY16" s="124">
        <v>0</v>
      </c>
      <c r="IZ16" s="122">
        <v>0</v>
      </c>
      <c r="JA16" s="123">
        <v>0</v>
      </c>
      <c r="JB16" s="123">
        <v>0</v>
      </c>
      <c r="JC16" s="123">
        <v>0</v>
      </c>
      <c r="JD16" s="124">
        <v>0</v>
      </c>
      <c r="JE16" s="122">
        <v>0</v>
      </c>
      <c r="JF16" s="123">
        <v>0</v>
      </c>
      <c r="JG16" s="123">
        <v>0</v>
      </c>
      <c r="JH16" s="123">
        <v>0</v>
      </c>
      <c r="JI16" s="124">
        <v>0</v>
      </c>
      <c r="JJ16" s="122">
        <v>0.2</v>
      </c>
      <c r="JK16" s="123">
        <v>39</v>
      </c>
      <c r="JL16" s="123">
        <v>31</v>
      </c>
      <c r="JM16" s="123">
        <v>8</v>
      </c>
      <c r="JN16" s="124">
        <v>0.20512820512820512</v>
      </c>
      <c r="JO16" s="122">
        <v>-0.2</v>
      </c>
      <c r="JP16" s="123">
        <v>-39</v>
      </c>
      <c r="JQ16" s="123">
        <v>-31</v>
      </c>
      <c r="JR16" s="123">
        <v>-8</v>
      </c>
      <c r="JS16" s="124">
        <v>-0.20512820512820512</v>
      </c>
      <c r="JT16" s="122">
        <v>0</v>
      </c>
      <c r="JU16" s="123">
        <v>0</v>
      </c>
      <c r="JV16" s="143">
        <v>0</v>
      </c>
      <c r="JW16" s="123">
        <v>0</v>
      </c>
      <c r="JX16" s="124">
        <v>0</v>
      </c>
      <c r="JY16" s="122">
        <v>0.2</v>
      </c>
      <c r="JZ16" s="123">
        <v>39</v>
      </c>
      <c r="KA16" s="123">
        <v>32</v>
      </c>
      <c r="KB16" s="123">
        <v>7</v>
      </c>
      <c r="KC16" s="124">
        <v>0.17948717948717949</v>
      </c>
      <c r="KD16" s="122">
        <v>0.2</v>
      </c>
      <c r="KE16" s="123">
        <v>39</v>
      </c>
      <c r="KF16" s="123">
        <v>32</v>
      </c>
      <c r="KG16" s="123">
        <v>7</v>
      </c>
      <c r="KH16" s="124">
        <v>0.17948717948717949</v>
      </c>
      <c r="KI16" s="122">
        <v>0</v>
      </c>
      <c r="KJ16" s="123">
        <v>0</v>
      </c>
      <c r="KK16" s="123">
        <v>0</v>
      </c>
      <c r="KL16" s="123">
        <v>0</v>
      </c>
      <c r="KM16" s="124">
        <v>0</v>
      </c>
      <c r="KN16" s="122">
        <v>0.2</v>
      </c>
      <c r="KO16" s="123">
        <v>39</v>
      </c>
      <c r="KP16" s="123">
        <v>32</v>
      </c>
      <c r="KQ16" s="123">
        <v>7</v>
      </c>
      <c r="KR16" s="124">
        <v>0.17948717948717949</v>
      </c>
      <c r="KS16" s="122">
        <v>7.2</v>
      </c>
      <c r="KT16" s="123">
        <v>1790</v>
      </c>
      <c r="KU16" s="123">
        <v>1440</v>
      </c>
      <c r="KV16" s="123">
        <v>350</v>
      </c>
      <c r="KW16" s="124">
        <v>0.19553072625698323</v>
      </c>
      <c r="KX16" s="122">
        <v>93.7</v>
      </c>
      <c r="KY16" s="123">
        <v>15140</v>
      </c>
      <c r="KZ16" s="123">
        <v>12593</v>
      </c>
      <c r="LA16" s="123">
        <v>2547</v>
      </c>
      <c r="LB16" s="124">
        <v>0.16822985468956406</v>
      </c>
      <c r="LC16" s="122">
        <v>86.5</v>
      </c>
      <c r="LD16" s="123">
        <v>13350</v>
      </c>
      <c r="LE16" s="123">
        <v>11153</v>
      </c>
      <c r="LF16" s="123">
        <v>2197</v>
      </c>
      <c r="LG16" s="124">
        <v>-2.7300871567419172E-2</v>
      </c>
    </row>
    <row r="17" spans="2:319">
      <c r="B17" s="110"/>
      <c r="C17" s="120" t="s">
        <v>2790</v>
      </c>
      <c r="D17" s="121" t="s">
        <v>2607</v>
      </c>
      <c r="E17" s="122">
        <v>12.3</v>
      </c>
      <c r="F17" s="123">
        <v>3808</v>
      </c>
      <c r="G17" s="123">
        <v>3131</v>
      </c>
      <c r="H17" s="123">
        <v>677</v>
      </c>
      <c r="I17" s="124">
        <v>0.17778361344537816</v>
      </c>
      <c r="J17" s="122">
        <v>6.3</v>
      </c>
      <c r="K17" s="123">
        <v>4244</v>
      </c>
      <c r="L17" s="145">
        <v>3480</v>
      </c>
      <c r="M17" s="123">
        <v>764</v>
      </c>
      <c r="N17" s="124">
        <v>0.18001885014137606</v>
      </c>
      <c r="O17" s="122">
        <v>-6.0000000000000009</v>
      </c>
      <c r="P17" s="123">
        <v>436</v>
      </c>
      <c r="Q17" s="123">
        <v>349</v>
      </c>
      <c r="R17" s="123">
        <v>87</v>
      </c>
      <c r="S17" s="124">
        <v>2.2352366959978998E-3</v>
      </c>
      <c r="T17" s="122">
        <v>9.6</v>
      </c>
      <c r="U17" s="123">
        <v>4785</v>
      </c>
      <c r="V17" s="123">
        <v>3790</v>
      </c>
      <c r="W17" s="123">
        <v>995</v>
      </c>
      <c r="X17" s="124">
        <v>0.20794148380355276</v>
      </c>
      <c r="Y17" s="122">
        <v>-3.3</v>
      </c>
      <c r="Z17" s="123">
        <v>-541</v>
      </c>
      <c r="AA17" s="123">
        <v>-310</v>
      </c>
      <c r="AB17" s="123">
        <v>-231</v>
      </c>
      <c r="AC17" s="124">
        <v>-2.7922633662176705E-2</v>
      </c>
      <c r="AD17" s="122">
        <v>2.5</v>
      </c>
      <c r="AE17" s="123">
        <v>1288</v>
      </c>
      <c r="AF17" s="123">
        <v>905</v>
      </c>
      <c r="AG17" s="123">
        <v>383</v>
      </c>
      <c r="AH17" s="124">
        <v>0.29736024844720499</v>
      </c>
      <c r="AI17" s="122">
        <v>8.1</v>
      </c>
      <c r="AJ17" s="123">
        <v>4846</v>
      </c>
      <c r="AK17" s="123">
        <v>3826</v>
      </c>
      <c r="AL17" s="123">
        <v>1020</v>
      </c>
      <c r="AM17" s="124">
        <v>0.21048287247214198</v>
      </c>
      <c r="AN17" s="122">
        <v>5.6</v>
      </c>
      <c r="AO17" s="123">
        <v>3558</v>
      </c>
      <c r="AP17" s="123">
        <v>2921</v>
      </c>
      <c r="AQ17" s="123">
        <v>637</v>
      </c>
      <c r="AR17" s="124">
        <v>-8.6877375975063009E-2</v>
      </c>
      <c r="AS17" s="122">
        <v>6.3</v>
      </c>
      <c r="AT17" s="123">
        <v>4244</v>
      </c>
      <c r="AU17" s="123">
        <v>3480</v>
      </c>
      <c r="AV17" s="123">
        <v>764</v>
      </c>
      <c r="AW17" s="124">
        <v>0.18001885014137606</v>
      </c>
      <c r="AX17" s="122">
        <v>1.7999999999999998</v>
      </c>
      <c r="AY17" s="123">
        <v>602</v>
      </c>
      <c r="AZ17" s="123">
        <v>346</v>
      </c>
      <c r="BA17" s="123">
        <v>256</v>
      </c>
      <c r="BB17" s="124">
        <v>3.0464022330765922E-2</v>
      </c>
      <c r="BC17" s="122">
        <v>2.5</v>
      </c>
      <c r="BD17" s="123">
        <v>1288</v>
      </c>
      <c r="BE17" s="143">
        <v>905</v>
      </c>
      <c r="BF17" s="123">
        <v>383</v>
      </c>
      <c r="BG17" s="124">
        <v>0.29736024844720499</v>
      </c>
      <c r="BH17" s="122">
        <v>2.8</v>
      </c>
      <c r="BI17" s="123">
        <v>1306</v>
      </c>
      <c r="BJ17" s="123">
        <v>885</v>
      </c>
      <c r="BK17" s="123">
        <v>421</v>
      </c>
      <c r="BL17" s="124">
        <v>0.3223583460949464</v>
      </c>
      <c r="BM17" s="122">
        <v>0.29999999999999982</v>
      </c>
      <c r="BN17" s="123">
        <v>18</v>
      </c>
      <c r="BO17" s="123">
        <v>-20</v>
      </c>
      <c r="BP17" s="123">
        <v>38</v>
      </c>
      <c r="BQ17" s="124">
        <v>2.4998097647741413E-2</v>
      </c>
      <c r="BR17" s="122">
        <v>8.1</v>
      </c>
      <c r="BS17" s="123">
        <v>4846</v>
      </c>
      <c r="BT17" s="123">
        <v>3826</v>
      </c>
      <c r="BU17" s="123">
        <v>1020</v>
      </c>
      <c r="BV17" s="124">
        <v>0.21048287247214198</v>
      </c>
      <c r="BW17" s="122">
        <v>-5.3</v>
      </c>
      <c r="BX17" s="123">
        <v>-3540</v>
      </c>
      <c r="BY17" s="123">
        <v>-2941</v>
      </c>
      <c r="BZ17" s="123">
        <v>-599</v>
      </c>
      <c r="CA17" s="124">
        <v>0.11187547362280442</v>
      </c>
      <c r="CB17" s="122">
        <v>2.5</v>
      </c>
      <c r="CC17" s="123">
        <v>1288</v>
      </c>
      <c r="CD17" s="143">
        <v>905</v>
      </c>
      <c r="CE17" s="123">
        <v>383</v>
      </c>
      <c r="CF17" s="124">
        <v>0.29736024844720499</v>
      </c>
      <c r="CG17" s="122">
        <v>10.3</v>
      </c>
      <c r="CH17" s="123">
        <v>4578</v>
      </c>
      <c r="CI17" s="127">
        <v>3526</v>
      </c>
      <c r="CJ17" s="123">
        <v>1052</v>
      </c>
      <c r="CK17" s="124">
        <v>0.22979467016164265</v>
      </c>
      <c r="CL17" s="122">
        <v>7.8000000000000007</v>
      </c>
      <c r="CM17" s="123">
        <v>3290</v>
      </c>
      <c r="CN17" s="123">
        <v>2621</v>
      </c>
      <c r="CO17" s="123">
        <v>669</v>
      </c>
      <c r="CP17" s="124">
        <v>-6.7565578285562339E-2</v>
      </c>
      <c r="CQ17" s="122">
        <v>2.8</v>
      </c>
      <c r="CR17" s="123">
        <v>1306</v>
      </c>
      <c r="CS17" s="123">
        <v>885</v>
      </c>
      <c r="CT17" s="123">
        <v>421</v>
      </c>
      <c r="CU17" s="124">
        <v>0.3223583460949464</v>
      </c>
      <c r="CV17" s="122">
        <v>7.5000000000000009</v>
      </c>
      <c r="CW17" s="123">
        <v>3272</v>
      </c>
      <c r="CX17" s="123">
        <v>2641</v>
      </c>
      <c r="CY17" s="123">
        <v>631</v>
      </c>
      <c r="CZ17" s="124">
        <v>-9.2563675933303752E-2</v>
      </c>
      <c r="DA17" s="122">
        <v>2.5</v>
      </c>
      <c r="DB17" s="123">
        <v>1288</v>
      </c>
      <c r="DC17" s="143">
        <v>905</v>
      </c>
      <c r="DD17" s="123">
        <v>383</v>
      </c>
      <c r="DE17" s="124">
        <v>0.29736024844720499</v>
      </c>
      <c r="DF17" s="122">
        <v>7.7</v>
      </c>
      <c r="DG17" s="123">
        <v>3723</v>
      </c>
      <c r="DH17" s="127">
        <v>3038</v>
      </c>
      <c r="DI17" s="123">
        <v>685</v>
      </c>
      <c r="DJ17" s="124">
        <v>0.18399140478109052</v>
      </c>
      <c r="DK17" s="122">
        <v>5.2</v>
      </c>
      <c r="DL17" s="123">
        <v>2435</v>
      </c>
      <c r="DM17" s="123">
        <v>2133</v>
      </c>
      <c r="DN17" s="123">
        <v>302</v>
      </c>
      <c r="DO17" s="124">
        <v>-0.11336884366611447</v>
      </c>
      <c r="DP17" s="122">
        <v>10.3</v>
      </c>
      <c r="DQ17" s="123">
        <v>4578</v>
      </c>
      <c r="DR17" s="123">
        <v>3526</v>
      </c>
      <c r="DS17" s="123">
        <v>1052</v>
      </c>
      <c r="DT17" s="124">
        <v>0.22979467016164265</v>
      </c>
      <c r="DU17" s="122">
        <v>-2.6000000000000005</v>
      </c>
      <c r="DV17" s="123">
        <v>-855</v>
      </c>
      <c r="DW17" s="123">
        <v>-488</v>
      </c>
      <c r="DX17" s="123">
        <v>-367</v>
      </c>
      <c r="DY17" s="124">
        <v>-4.5803265380552127E-2</v>
      </c>
      <c r="DZ17" s="122">
        <v>2.5</v>
      </c>
      <c r="EA17" s="123">
        <v>1288</v>
      </c>
      <c r="EB17" s="143">
        <v>905</v>
      </c>
      <c r="EC17" s="123">
        <v>383</v>
      </c>
      <c r="ED17" s="124">
        <v>0.29736024844720499</v>
      </c>
      <c r="EE17" s="122">
        <v>4.5</v>
      </c>
      <c r="EF17" s="123">
        <v>2357</v>
      </c>
      <c r="EG17" s="123">
        <v>1802</v>
      </c>
      <c r="EH17" s="123">
        <v>555</v>
      </c>
      <c r="EI17" s="124">
        <v>0.23546881629189648</v>
      </c>
      <c r="EJ17" s="122">
        <v>2</v>
      </c>
      <c r="EK17" s="123">
        <v>1069</v>
      </c>
      <c r="EL17" s="123">
        <v>897</v>
      </c>
      <c r="EM17" s="123">
        <v>172</v>
      </c>
      <c r="EN17" s="124">
        <v>-6.1891432155308512E-2</v>
      </c>
      <c r="EO17" s="122">
        <v>7.7</v>
      </c>
      <c r="EP17" s="123">
        <v>3723</v>
      </c>
      <c r="EQ17" s="123">
        <v>3038</v>
      </c>
      <c r="ER17" s="123">
        <v>685</v>
      </c>
      <c r="ES17" s="124">
        <v>0.18399140478109052</v>
      </c>
      <c r="ET17" s="122">
        <v>-3.2</v>
      </c>
      <c r="EU17" s="123">
        <v>-1366</v>
      </c>
      <c r="EV17" s="123">
        <v>-1236</v>
      </c>
      <c r="EW17" s="123">
        <v>-130</v>
      </c>
      <c r="EX17" s="124">
        <v>5.1477411510805954E-2</v>
      </c>
      <c r="EY17" s="122">
        <v>12.3</v>
      </c>
      <c r="EZ17" s="123">
        <v>3808</v>
      </c>
      <c r="FA17" s="143">
        <v>3131</v>
      </c>
      <c r="FB17" s="123">
        <v>677</v>
      </c>
      <c r="FC17" s="124">
        <v>0.17778361344537816</v>
      </c>
      <c r="FD17" s="122">
        <v>10.3</v>
      </c>
      <c r="FE17" s="123">
        <v>4341</v>
      </c>
      <c r="FF17" s="123">
        <v>3464</v>
      </c>
      <c r="FG17" s="123">
        <v>877</v>
      </c>
      <c r="FH17" s="124">
        <v>0.20202718267680259</v>
      </c>
      <c r="FI17" s="122">
        <v>-2</v>
      </c>
      <c r="FJ17" s="123">
        <v>533</v>
      </c>
      <c r="FK17" s="123">
        <v>333</v>
      </c>
      <c r="FL17" s="123">
        <v>200</v>
      </c>
      <c r="FM17" s="124">
        <v>2.4243569231424428E-2</v>
      </c>
      <c r="FN17" s="122">
        <v>4.5</v>
      </c>
      <c r="FO17" s="123">
        <v>2357</v>
      </c>
      <c r="FP17" s="123">
        <v>1802</v>
      </c>
      <c r="FQ17" s="123">
        <v>555</v>
      </c>
      <c r="FR17" s="124">
        <v>0.23546881629189648</v>
      </c>
      <c r="FS17" s="122">
        <v>5.8000000000000007</v>
      </c>
      <c r="FT17" s="123">
        <v>1984</v>
      </c>
      <c r="FU17" s="123">
        <v>1662</v>
      </c>
      <c r="FV17" s="123">
        <v>322</v>
      </c>
      <c r="FW17" s="124">
        <v>-3.3441633615093891E-2</v>
      </c>
      <c r="FX17" s="122">
        <v>0</v>
      </c>
      <c r="FY17" s="123">
        <v>0</v>
      </c>
      <c r="FZ17" s="143">
        <v>0</v>
      </c>
      <c r="GA17" s="123">
        <v>0</v>
      </c>
      <c r="GB17" s="124">
        <v>0</v>
      </c>
      <c r="GC17" s="122">
        <v>0.3</v>
      </c>
      <c r="GD17" s="123">
        <v>174</v>
      </c>
      <c r="GE17" s="123">
        <v>101</v>
      </c>
      <c r="GF17" s="123">
        <v>73</v>
      </c>
      <c r="GG17" s="124">
        <v>0.41954022988505746</v>
      </c>
      <c r="GH17" s="122">
        <v>0.3</v>
      </c>
      <c r="GI17" s="123">
        <v>174</v>
      </c>
      <c r="GJ17" s="123">
        <v>101</v>
      </c>
      <c r="GK17" s="123">
        <v>73</v>
      </c>
      <c r="GL17" s="124">
        <v>0.41954022988505746</v>
      </c>
      <c r="GM17" s="122">
        <v>10.3</v>
      </c>
      <c r="GN17" s="123">
        <v>4341</v>
      </c>
      <c r="GO17" s="123">
        <v>3464</v>
      </c>
      <c r="GP17" s="123">
        <v>877</v>
      </c>
      <c r="GQ17" s="124">
        <v>0.20202718267680259</v>
      </c>
      <c r="GR17" s="122">
        <v>-10</v>
      </c>
      <c r="GS17" s="123">
        <v>-4167</v>
      </c>
      <c r="GT17" s="123">
        <v>-3363</v>
      </c>
      <c r="GU17" s="123">
        <v>-804</v>
      </c>
      <c r="GV17" s="124">
        <v>0.21751304720825487</v>
      </c>
      <c r="GW17" s="122">
        <v>0</v>
      </c>
      <c r="GX17" s="123">
        <v>0</v>
      </c>
      <c r="GY17" s="143">
        <v>0</v>
      </c>
      <c r="GZ17" s="123">
        <v>0</v>
      </c>
      <c r="HA17" s="124">
        <v>0</v>
      </c>
      <c r="HB17" s="122">
        <v>7.6</v>
      </c>
      <c r="HC17" s="123">
        <v>2826</v>
      </c>
      <c r="HD17" s="123">
        <v>2109</v>
      </c>
      <c r="HE17" s="123">
        <v>717</v>
      </c>
      <c r="HF17" s="124">
        <v>0.25371549893842887</v>
      </c>
      <c r="HG17" s="122">
        <v>7.6</v>
      </c>
      <c r="HH17" s="123">
        <v>2826</v>
      </c>
      <c r="HI17" s="123">
        <v>2109</v>
      </c>
      <c r="HJ17" s="123">
        <v>717</v>
      </c>
      <c r="HK17" s="124">
        <v>0.25371549893842887</v>
      </c>
      <c r="HL17" s="122">
        <v>0.3</v>
      </c>
      <c r="HM17" s="123">
        <v>174</v>
      </c>
      <c r="HN17" s="123">
        <v>101</v>
      </c>
      <c r="HO17" s="123">
        <v>73</v>
      </c>
      <c r="HP17" s="124">
        <v>0.41954022988505746</v>
      </c>
      <c r="HQ17" s="122">
        <v>7.3</v>
      </c>
      <c r="HR17" s="123">
        <v>2652</v>
      </c>
      <c r="HS17" s="123">
        <v>2008</v>
      </c>
      <c r="HT17" s="123">
        <v>644</v>
      </c>
      <c r="HU17" s="124">
        <v>-0.16582473094662858</v>
      </c>
      <c r="HV17" s="122">
        <v>0</v>
      </c>
      <c r="HW17" s="123">
        <v>0</v>
      </c>
      <c r="HX17" s="143">
        <v>0</v>
      </c>
      <c r="HY17" s="123">
        <v>0</v>
      </c>
      <c r="HZ17" s="124">
        <v>0</v>
      </c>
      <c r="IA17" s="122">
        <v>3.9</v>
      </c>
      <c r="IB17" s="123">
        <v>2001</v>
      </c>
      <c r="IC17" s="123">
        <v>1533</v>
      </c>
      <c r="ID17" s="123">
        <v>468</v>
      </c>
      <c r="IE17" s="124">
        <v>0.23388305847076463</v>
      </c>
      <c r="IF17" s="122">
        <v>3.9</v>
      </c>
      <c r="IG17" s="123">
        <v>2001</v>
      </c>
      <c r="IH17" s="123">
        <v>1533</v>
      </c>
      <c r="II17" s="123">
        <v>468</v>
      </c>
      <c r="IJ17" s="124">
        <v>0.23388305847076463</v>
      </c>
      <c r="IK17" s="122">
        <v>7.6</v>
      </c>
      <c r="IL17" s="123">
        <v>2826</v>
      </c>
      <c r="IM17" s="123">
        <v>2109</v>
      </c>
      <c r="IN17" s="123">
        <v>717</v>
      </c>
      <c r="IO17" s="124">
        <v>0.25371549893842887</v>
      </c>
      <c r="IP17" s="122">
        <v>-3.6999999999999997</v>
      </c>
      <c r="IQ17" s="123">
        <v>-825</v>
      </c>
      <c r="IR17" s="123">
        <v>-576</v>
      </c>
      <c r="IS17" s="123">
        <v>-249</v>
      </c>
      <c r="IT17" s="124">
        <v>-1.9832440467664247E-2</v>
      </c>
      <c r="IU17" s="122">
        <v>0</v>
      </c>
      <c r="IV17" s="123">
        <v>0</v>
      </c>
      <c r="IW17" s="143">
        <v>0</v>
      </c>
      <c r="IX17" s="123">
        <v>0</v>
      </c>
      <c r="IY17" s="124">
        <v>0</v>
      </c>
      <c r="IZ17" s="122">
        <v>12.3</v>
      </c>
      <c r="JA17" s="123">
        <v>3380</v>
      </c>
      <c r="JB17" s="123">
        <v>2877</v>
      </c>
      <c r="JC17" s="123">
        <v>503</v>
      </c>
      <c r="JD17" s="124">
        <v>0.14881656804733728</v>
      </c>
      <c r="JE17" s="122">
        <v>12.3</v>
      </c>
      <c r="JF17" s="123">
        <v>3380</v>
      </c>
      <c r="JG17" s="123">
        <v>2877</v>
      </c>
      <c r="JH17" s="123">
        <v>503</v>
      </c>
      <c r="JI17" s="124">
        <v>0.14881656804733728</v>
      </c>
      <c r="JJ17" s="122">
        <v>3.9</v>
      </c>
      <c r="JK17" s="123">
        <v>2001</v>
      </c>
      <c r="JL17" s="123">
        <v>1533</v>
      </c>
      <c r="JM17" s="123">
        <v>468</v>
      </c>
      <c r="JN17" s="124">
        <v>0.23388305847076463</v>
      </c>
      <c r="JO17" s="122">
        <v>8.4</v>
      </c>
      <c r="JP17" s="123">
        <v>1379</v>
      </c>
      <c r="JQ17" s="123">
        <v>1344</v>
      </c>
      <c r="JR17" s="123">
        <v>35</v>
      </c>
      <c r="JS17" s="124">
        <v>-8.5066490423427343E-2</v>
      </c>
      <c r="JT17" s="122">
        <v>0</v>
      </c>
      <c r="JU17" s="123">
        <v>0</v>
      </c>
      <c r="JV17" s="143">
        <v>0</v>
      </c>
      <c r="JW17" s="123">
        <v>0</v>
      </c>
      <c r="JX17" s="124">
        <v>0</v>
      </c>
      <c r="JY17" s="122">
        <v>11.9</v>
      </c>
      <c r="JZ17" s="123">
        <v>5701</v>
      </c>
      <c r="KA17" s="123">
        <v>4575</v>
      </c>
      <c r="KB17" s="123">
        <v>1126</v>
      </c>
      <c r="KC17" s="124">
        <v>0.19750920891071741</v>
      </c>
      <c r="KD17" s="122">
        <v>11.9</v>
      </c>
      <c r="KE17" s="123">
        <v>5701</v>
      </c>
      <c r="KF17" s="123">
        <v>4575</v>
      </c>
      <c r="KG17" s="123">
        <v>1126</v>
      </c>
      <c r="KH17" s="124">
        <v>0.19750920891071741</v>
      </c>
      <c r="KI17" s="122">
        <v>12.3</v>
      </c>
      <c r="KJ17" s="123">
        <v>3380</v>
      </c>
      <c r="KK17" s="123">
        <v>2877</v>
      </c>
      <c r="KL17" s="123">
        <v>503</v>
      </c>
      <c r="KM17" s="124">
        <v>0.14881656804733728</v>
      </c>
      <c r="KN17" s="122">
        <v>-0.40000000000000036</v>
      </c>
      <c r="KO17" s="123">
        <v>2321</v>
      </c>
      <c r="KP17" s="123">
        <v>1698</v>
      </c>
      <c r="KQ17" s="123">
        <v>623</v>
      </c>
      <c r="KR17" s="124">
        <v>4.8692640863380127E-2</v>
      </c>
      <c r="KS17" s="122">
        <v>37.1</v>
      </c>
      <c r="KT17" s="123">
        <v>14056</v>
      </c>
      <c r="KU17" s="123">
        <v>10787</v>
      </c>
      <c r="KV17" s="123">
        <v>3269</v>
      </c>
      <c r="KW17" s="124">
        <v>0.23256972111553784</v>
      </c>
      <c r="KX17" s="122">
        <v>86</v>
      </c>
      <c r="KY17" s="123">
        <v>39477</v>
      </c>
      <c r="KZ17" s="123">
        <v>31216</v>
      </c>
      <c r="LA17" s="123">
        <v>8261</v>
      </c>
      <c r="LB17" s="124">
        <v>0.2092610887352129</v>
      </c>
      <c r="LC17" s="122">
        <v>48.9</v>
      </c>
      <c r="LD17" s="123">
        <v>25421</v>
      </c>
      <c r="LE17" s="123">
        <v>20429</v>
      </c>
      <c r="LF17" s="123">
        <v>4992</v>
      </c>
      <c r="LG17" s="124">
        <v>-2.3308632380324934E-2</v>
      </c>
    </row>
    <row r="18" spans="2:319">
      <c r="B18" s="146"/>
      <c r="C18" s="147" t="s">
        <v>2798</v>
      </c>
      <c r="D18" s="148" t="s">
        <v>2799</v>
      </c>
      <c r="E18" s="149">
        <v>0</v>
      </c>
      <c r="F18" s="150">
        <v>0</v>
      </c>
      <c r="G18" s="150">
        <v>0</v>
      </c>
      <c r="H18" s="150">
        <v>0</v>
      </c>
      <c r="I18" s="151">
        <v>0</v>
      </c>
      <c r="J18" s="149">
        <v>0</v>
      </c>
      <c r="K18" s="150">
        <v>0</v>
      </c>
      <c r="L18" s="150">
        <v>0</v>
      </c>
      <c r="M18" s="150">
        <v>0</v>
      </c>
      <c r="N18" s="151">
        <v>0</v>
      </c>
      <c r="O18" s="149">
        <v>0</v>
      </c>
      <c r="P18" s="150">
        <v>0</v>
      </c>
      <c r="Q18" s="150">
        <v>0</v>
      </c>
      <c r="R18" s="150">
        <v>0</v>
      </c>
      <c r="S18" s="151">
        <v>0</v>
      </c>
      <c r="T18" s="149">
        <v>0</v>
      </c>
      <c r="U18" s="150">
        <v>0</v>
      </c>
      <c r="V18" s="150">
        <v>0</v>
      </c>
      <c r="W18" s="150">
        <v>0</v>
      </c>
      <c r="X18" s="151">
        <v>0</v>
      </c>
      <c r="Y18" s="149">
        <v>0</v>
      </c>
      <c r="Z18" s="150">
        <v>0</v>
      </c>
      <c r="AA18" s="150">
        <v>0</v>
      </c>
      <c r="AB18" s="150">
        <v>0</v>
      </c>
      <c r="AC18" s="151">
        <v>0</v>
      </c>
      <c r="AD18" s="149">
        <v>0</v>
      </c>
      <c r="AE18" s="150">
        <v>0</v>
      </c>
      <c r="AF18" s="150">
        <v>0</v>
      </c>
      <c r="AG18" s="150">
        <v>0</v>
      </c>
      <c r="AH18" s="151">
        <v>0</v>
      </c>
      <c r="AI18" s="149">
        <v>0</v>
      </c>
      <c r="AJ18" s="150">
        <v>0</v>
      </c>
      <c r="AK18" s="150">
        <v>0</v>
      </c>
      <c r="AL18" s="150">
        <v>0</v>
      </c>
      <c r="AM18" s="151">
        <v>0</v>
      </c>
      <c r="AN18" s="149">
        <v>0</v>
      </c>
      <c r="AO18" s="150">
        <v>0</v>
      </c>
      <c r="AP18" s="150">
        <v>0</v>
      </c>
      <c r="AQ18" s="150">
        <v>0</v>
      </c>
      <c r="AR18" s="151">
        <v>0</v>
      </c>
      <c r="AS18" s="149">
        <v>0</v>
      </c>
      <c r="AT18" s="150">
        <v>0</v>
      </c>
      <c r="AU18" s="150">
        <v>0</v>
      </c>
      <c r="AV18" s="150">
        <v>0</v>
      </c>
      <c r="AW18" s="151">
        <v>0</v>
      </c>
      <c r="AX18" s="149">
        <v>0</v>
      </c>
      <c r="AY18" s="150">
        <v>0</v>
      </c>
      <c r="AZ18" s="150">
        <v>0</v>
      </c>
      <c r="BA18" s="150">
        <v>0</v>
      </c>
      <c r="BB18" s="151">
        <v>0</v>
      </c>
      <c r="BC18" s="152">
        <v>0</v>
      </c>
      <c r="BD18" s="153">
        <v>0</v>
      </c>
      <c r="BE18" s="150">
        <v>0</v>
      </c>
      <c r="BF18" s="150">
        <v>0</v>
      </c>
      <c r="BG18" s="151">
        <v>0</v>
      </c>
      <c r="BH18" s="149">
        <v>0</v>
      </c>
      <c r="BI18" s="150">
        <v>0</v>
      </c>
      <c r="BJ18" s="150">
        <v>0</v>
      </c>
      <c r="BK18" s="150">
        <v>0</v>
      </c>
      <c r="BL18" s="151">
        <v>0</v>
      </c>
      <c r="BM18" s="149">
        <v>0</v>
      </c>
      <c r="BN18" s="150">
        <v>0</v>
      </c>
      <c r="BO18" s="150">
        <v>0</v>
      </c>
      <c r="BP18" s="150">
        <v>0</v>
      </c>
      <c r="BQ18" s="151">
        <v>0</v>
      </c>
      <c r="BR18" s="149">
        <v>0</v>
      </c>
      <c r="BS18" s="150">
        <v>0</v>
      </c>
      <c r="BT18" s="150">
        <v>0</v>
      </c>
      <c r="BU18" s="150">
        <v>0</v>
      </c>
      <c r="BV18" s="151">
        <v>0</v>
      </c>
      <c r="BW18" s="149">
        <v>0</v>
      </c>
      <c r="BX18" s="150">
        <v>0</v>
      </c>
      <c r="BY18" s="150">
        <v>0</v>
      </c>
      <c r="BZ18" s="150">
        <v>0</v>
      </c>
      <c r="CA18" s="151">
        <v>0</v>
      </c>
      <c r="CB18" s="149">
        <v>0</v>
      </c>
      <c r="CC18" s="150">
        <v>0</v>
      </c>
      <c r="CD18" s="150">
        <v>0</v>
      </c>
      <c r="CE18" s="150">
        <v>0</v>
      </c>
      <c r="CF18" s="151">
        <v>0</v>
      </c>
      <c r="CG18" s="149">
        <v>0</v>
      </c>
      <c r="CH18" s="150">
        <v>0</v>
      </c>
      <c r="CI18" s="150">
        <v>0</v>
      </c>
      <c r="CJ18" s="150">
        <v>0</v>
      </c>
      <c r="CK18" s="151">
        <v>0</v>
      </c>
      <c r="CL18" s="149">
        <v>0</v>
      </c>
      <c r="CM18" s="150">
        <v>0</v>
      </c>
      <c r="CN18" s="150">
        <v>0</v>
      </c>
      <c r="CO18" s="150">
        <v>0</v>
      </c>
      <c r="CP18" s="151">
        <v>0</v>
      </c>
      <c r="CQ18" s="149">
        <v>0</v>
      </c>
      <c r="CR18" s="150">
        <v>0</v>
      </c>
      <c r="CS18" s="150">
        <v>0</v>
      </c>
      <c r="CT18" s="150">
        <v>0</v>
      </c>
      <c r="CU18" s="151">
        <v>0</v>
      </c>
      <c r="CV18" s="149">
        <v>0</v>
      </c>
      <c r="CW18" s="150">
        <v>0</v>
      </c>
      <c r="CX18" s="150">
        <v>0</v>
      </c>
      <c r="CY18" s="150">
        <v>0</v>
      </c>
      <c r="CZ18" s="151">
        <v>0</v>
      </c>
      <c r="DA18" s="149">
        <v>0</v>
      </c>
      <c r="DB18" s="150">
        <v>0</v>
      </c>
      <c r="DC18" s="150">
        <v>0</v>
      </c>
      <c r="DD18" s="150">
        <v>0</v>
      </c>
      <c r="DE18" s="151">
        <v>0</v>
      </c>
      <c r="DF18" s="149">
        <v>0</v>
      </c>
      <c r="DG18" s="150">
        <v>0</v>
      </c>
      <c r="DH18" s="150">
        <v>0</v>
      </c>
      <c r="DI18" s="150">
        <v>0</v>
      </c>
      <c r="DJ18" s="151">
        <v>0</v>
      </c>
      <c r="DK18" s="149">
        <v>0</v>
      </c>
      <c r="DL18" s="150">
        <v>0</v>
      </c>
      <c r="DM18" s="150">
        <v>0</v>
      </c>
      <c r="DN18" s="150">
        <v>0</v>
      </c>
      <c r="DO18" s="151">
        <v>0</v>
      </c>
      <c r="DP18" s="149">
        <v>0</v>
      </c>
      <c r="DQ18" s="150">
        <v>0</v>
      </c>
      <c r="DR18" s="150">
        <v>0</v>
      </c>
      <c r="DS18" s="150">
        <v>0</v>
      </c>
      <c r="DT18" s="151">
        <v>0</v>
      </c>
      <c r="DU18" s="149">
        <v>0</v>
      </c>
      <c r="DV18" s="150">
        <v>0</v>
      </c>
      <c r="DW18" s="150">
        <v>0</v>
      </c>
      <c r="DX18" s="150">
        <v>0</v>
      </c>
      <c r="DY18" s="151">
        <v>0</v>
      </c>
      <c r="DZ18" s="149">
        <v>0</v>
      </c>
      <c r="EA18" s="150">
        <v>0</v>
      </c>
      <c r="EB18" s="150">
        <v>0</v>
      </c>
      <c r="EC18" s="150">
        <v>0</v>
      </c>
      <c r="ED18" s="151">
        <v>0</v>
      </c>
      <c r="EE18" s="149">
        <v>0</v>
      </c>
      <c r="EF18" s="150">
        <v>0</v>
      </c>
      <c r="EG18" s="150">
        <v>0</v>
      </c>
      <c r="EH18" s="150">
        <v>0</v>
      </c>
      <c r="EI18" s="151">
        <v>0</v>
      </c>
      <c r="EJ18" s="149">
        <v>0</v>
      </c>
      <c r="EK18" s="150">
        <v>0</v>
      </c>
      <c r="EL18" s="150">
        <v>0</v>
      </c>
      <c r="EM18" s="150">
        <v>0</v>
      </c>
      <c r="EN18" s="151">
        <v>0</v>
      </c>
      <c r="EO18" s="149">
        <v>0</v>
      </c>
      <c r="EP18" s="150">
        <v>0</v>
      </c>
      <c r="EQ18" s="150">
        <v>0</v>
      </c>
      <c r="ER18" s="150">
        <v>0</v>
      </c>
      <c r="ES18" s="151">
        <v>0</v>
      </c>
      <c r="ET18" s="149">
        <v>0</v>
      </c>
      <c r="EU18" s="150">
        <v>0</v>
      </c>
      <c r="EV18" s="150">
        <v>0</v>
      </c>
      <c r="EW18" s="150">
        <v>0</v>
      </c>
      <c r="EX18" s="151">
        <v>0</v>
      </c>
      <c r="EY18" s="149">
        <v>0</v>
      </c>
      <c r="EZ18" s="150">
        <v>0</v>
      </c>
      <c r="FA18" s="150">
        <v>0</v>
      </c>
      <c r="FB18" s="150">
        <v>0</v>
      </c>
      <c r="FC18" s="151">
        <v>0</v>
      </c>
      <c r="FD18" s="149">
        <v>0</v>
      </c>
      <c r="FE18" s="150">
        <v>0</v>
      </c>
      <c r="FF18" s="150">
        <v>0</v>
      </c>
      <c r="FG18" s="150">
        <v>0</v>
      </c>
      <c r="FH18" s="151">
        <v>0</v>
      </c>
      <c r="FI18" s="149">
        <v>0</v>
      </c>
      <c r="FJ18" s="150">
        <v>0</v>
      </c>
      <c r="FK18" s="150">
        <v>0</v>
      </c>
      <c r="FL18" s="150">
        <v>0</v>
      </c>
      <c r="FM18" s="151">
        <v>0</v>
      </c>
      <c r="FN18" s="149">
        <v>0</v>
      </c>
      <c r="FO18" s="150">
        <v>0</v>
      </c>
      <c r="FP18" s="150">
        <v>0</v>
      </c>
      <c r="FQ18" s="150">
        <v>0</v>
      </c>
      <c r="FR18" s="151">
        <v>0</v>
      </c>
      <c r="FS18" s="149">
        <v>0</v>
      </c>
      <c r="FT18" s="150">
        <v>0</v>
      </c>
      <c r="FU18" s="150">
        <v>0</v>
      </c>
      <c r="FV18" s="150">
        <v>0</v>
      </c>
      <c r="FW18" s="151">
        <v>0</v>
      </c>
      <c r="FX18" s="149">
        <v>0</v>
      </c>
      <c r="FY18" s="150">
        <v>0</v>
      </c>
      <c r="FZ18" s="150">
        <v>0</v>
      </c>
      <c r="GA18" s="150">
        <v>0</v>
      </c>
      <c r="GB18" s="151">
        <v>0</v>
      </c>
      <c r="GC18" s="149">
        <v>0</v>
      </c>
      <c r="GD18" s="150">
        <v>0</v>
      </c>
      <c r="GE18" s="150">
        <v>0</v>
      </c>
      <c r="GF18" s="150">
        <v>0</v>
      </c>
      <c r="GG18" s="151">
        <v>0</v>
      </c>
      <c r="GH18" s="149">
        <v>0</v>
      </c>
      <c r="GI18" s="150">
        <v>0</v>
      </c>
      <c r="GJ18" s="150">
        <v>0</v>
      </c>
      <c r="GK18" s="150">
        <v>0</v>
      </c>
      <c r="GL18" s="151">
        <v>0</v>
      </c>
      <c r="GM18" s="149">
        <v>0</v>
      </c>
      <c r="GN18" s="150">
        <v>0</v>
      </c>
      <c r="GO18" s="150">
        <v>0</v>
      </c>
      <c r="GP18" s="150">
        <v>0</v>
      </c>
      <c r="GQ18" s="151">
        <v>0</v>
      </c>
      <c r="GR18" s="149">
        <v>0</v>
      </c>
      <c r="GS18" s="150">
        <v>0</v>
      </c>
      <c r="GT18" s="150">
        <v>0</v>
      </c>
      <c r="GU18" s="150">
        <v>0</v>
      </c>
      <c r="GV18" s="151">
        <v>0</v>
      </c>
      <c r="GW18" s="149">
        <v>0</v>
      </c>
      <c r="GX18" s="150">
        <v>0</v>
      </c>
      <c r="GY18" s="150">
        <v>0</v>
      </c>
      <c r="GZ18" s="150">
        <v>0</v>
      </c>
      <c r="HA18" s="151">
        <v>0</v>
      </c>
      <c r="HB18" s="149">
        <v>0</v>
      </c>
      <c r="HC18" s="150">
        <v>0</v>
      </c>
      <c r="HD18" s="150">
        <v>0</v>
      </c>
      <c r="HE18" s="150">
        <v>0</v>
      </c>
      <c r="HF18" s="151">
        <v>0</v>
      </c>
      <c r="HG18" s="149">
        <v>0</v>
      </c>
      <c r="HH18" s="150">
        <v>0</v>
      </c>
      <c r="HI18" s="150">
        <v>0</v>
      </c>
      <c r="HJ18" s="150">
        <v>0</v>
      </c>
      <c r="HK18" s="151">
        <v>0</v>
      </c>
      <c r="HL18" s="149">
        <v>0</v>
      </c>
      <c r="HM18" s="150">
        <v>0</v>
      </c>
      <c r="HN18" s="150">
        <v>0</v>
      </c>
      <c r="HO18" s="150">
        <v>0</v>
      </c>
      <c r="HP18" s="151">
        <v>0</v>
      </c>
      <c r="HQ18" s="149">
        <v>0</v>
      </c>
      <c r="HR18" s="150">
        <v>0</v>
      </c>
      <c r="HS18" s="150">
        <v>0</v>
      </c>
      <c r="HT18" s="150">
        <v>0</v>
      </c>
      <c r="HU18" s="151">
        <v>0</v>
      </c>
      <c r="HV18" s="149">
        <v>0</v>
      </c>
      <c r="HW18" s="150">
        <v>0</v>
      </c>
      <c r="HX18" s="150">
        <v>0</v>
      </c>
      <c r="HY18" s="150">
        <v>0</v>
      </c>
      <c r="HZ18" s="151">
        <v>0</v>
      </c>
      <c r="IA18" s="149">
        <v>0</v>
      </c>
      <c r="IB18" s="150">
        <v>0</v>
      </c>
      <c r="IC18" s="150">
        <v>0</v>
      </c>
      <c r="ID18" s="150">
        <v>0</v>
      </c>
      <c r="IE18" s="151">
        <v>0</v>
      </c>
      <c r="IF18" s="149">
        <v>0</v>
      </c>
      <c r="IG18" s="150">
        <v>0</v>
      </c>
      <c r="IH18" s="150">
        <v>0</v>
      </c>
      <c r="II18" s="150">
        <v>0</v>
      </c>
      <c r="IJ18" s="151">
        <v>0</v>
      </c>
      <c r="IK18" s="149">
        <v>0</v>
      </c>
      <c r="IL18" s="150">
        <v>0</v>
      </c>
      <c r="IM18" s="150">
        <v>0</v>
      </c>
      <c r="IN18" s="150">
        <v>0</v>
      </c>
      <c r="IO18" s="151">
        <v>0</v>
      </c>
      <c r="IP18" s="149">
        <v>0</v>
      </c>
      <c r="IQ18" s="150">
        <v>0</v>
      </c>
      <c r="IR18" s="150">
        <v>0</v>
      </c>
      <c r="IS18" s="150">
        <v>0</v>
      </c>
      <c r="IT18" s="151">
        <v>0</v>
      </c>
      <c r="IU18" s="149">
        <v>0</v>
      </c>
      <c r="IV18" s="150">
        <v>0</v>
      </c>
      <c r="IW18" s="150">
        <v>0</v>
      </c>
      <c r="IX18" s="150">
        <v>0</v>
      </c>
      <c r="IY18" s="151">
        <v>0</v>
      </c>
      <c r="IZ18" s="149">
        <v>0</v>
      </c>
      <c r="JA18" s="150">
        <v>0</v>
      </c>
      <c r="JB18" s="150">
        <v>0</v>
      </c>
      <c r="JC18" s="150">
        <v>0</v>
      </c>
      <c r="JD18" s="151">
        <v>0</v>
      </c>
      <c r="JE18" s="149">
        <v>0</v>
      </c>
      <c r="JF18" s="150">
        <v>0</v>
      </c>
      <c r="JG18" s="150">
        <v>0</v>
      </c>
      <c r="JH18" s="150">
        <v>0</v>
      </c>
      <c r="JI18" s="151">
        <v>0</v>
      </c>
      <c r="JJ18" s="149">
        <v>0</v>
      </c>
      <c r="JK18" s="150">
        <v>0</v>
      </c>
      <c r="JL18" s="150">
        <v>0</v>
      </c>
      <c r="JM18" s="150">
        <v>0</v>
      </c>
      <c r="JN18" s="151">
        <v>0</v>
      </c>
      <c r="JO18" s="149">
        <v>0</v>
      </c>
      <c r="JP18" s="150">
        <v>0</v>
      </c>
      <c r="JQ18" s="150">
        <v>0</v>
      </c>
      <c r="JR18" s="150">
        <v>0</v>
      </c>
      <c r="JS18" s="151">
        <v>0</v>
      </c>
      <c r="JT18" s="149">
        <v>0</v>
      </c>
      <c r="JU18" s="150">
        <v>0</v>
      </c>
      <c r="JV18" s="150">
        <v>0</v>
      </c>
      <c r="JW18" s="150">
        <v>0</v>
      </c>
      <c r="JX18" s="151">
        <v>0</v>
      </c>
      <c r="JY18" s="149">
        <v>0</v>
      </c>
      <c r="JZ18" s="150">
        <v>0</v>
      </c>
      <c r="KA18" s="150">
        <v>0</v>
      </c>
      <c r="KB18" s="150">
        <v>0</v>
      </c>
      <c r="KC18" s="151">
        <v>0</v>
      </c>
      <c r="KD18" s="149">
        <v>0</v>
      </c>
      <c r="KE18" s="150">
        <v>0</v>
      </c>
      <c r="KF18" s="150">
        <v>0</v>
      </c>
      <c r="KG18" s="150">
        <v>0</v>
      </c>
      <c r="KH18" s="151">
        <v>0</v>
      </c>
      <c r="KI18" s="149">
        <v>0</v>
      </c>
      <c r="KJ18" s="150">
        <v>0</v>
      </c>
      <c r="KK18" s="150">
        <v>0</v>
      </c>
      <c r="KL18" s="150">
        <v>0</v>
      </c>
      <c r="KM18" s="151">
        <v>0</v>
      </c>
      <c r="KN18" s="149">
        <v>0</v>
      </c>
      <c r="KO18" s="150">
        <v>0</v>
      </c>
      <c r="KP18" s="150">
        <v>0</v>
      </c>
      <c r="KQ18" s="150">
        <v>0</v>
      </c>
      <c r="KR18" s="151">
        <v>0</v>
      </c>
      <c r="KS18" s="149">
        <v>0</v>
      </c>
      <c r="KT18" s="150">
        <v>0</v>
      </c>
      <c r="KU18" s="150">
        <v>0</v>
      </c>
      <c r="KV18" s="150">
        <v>0</v>
      </c>
      <c r="KW18" s="151">
        <v>0</v>
      </c>
      <c r="KX18" s="149">
        <v>0</v>
      </c>
      <c r="KY18" s="150">
        <v>0</v>
      </c>
      <c r="KZ18" s="150">
        <v>0</v>
      </c>
      <c r="LA18" s="150">
        <v>0</v>
      </c>
      <c r="LB18" s="151">
        <v>0</v>
      </c>
      <c r="LC18" s="149">
        <v>0</v>
      </c>
      <c r="LD18" s="150">
        <v>0</v>
      </c>
      <c r="LE18" s="150">
        <v>0</v>
      </c>
      <c r="LF18" s="150">
        <v>0</v>
      </c>
      <c r="LG18" s="151">
        <v>0</v>
      </c>
    </row>
    <row r="19" spans="2:319">
      <c r="B19" s="154" t="s">
        <v>2800</v>
      </c>
      <c r="C19" s="155" t="s">
        <v>2801</v>
      </c>
      <c r="D19" s="156" t="s">
        <v>2634</v>
      </c>
      <c r="E19" s="157">
        <v>23.3</v>
      </c>
      <c r="F19" s="158">
        <v>3949</v>
      </c>
      <c r="G19" s="158">
        <v>3870</v>
      </c>
      <c r="H19" s="158">
        <v>79</v>
      </c>
      <c r="I19" s="159">
        <v>2.0005064573309698E-2</v>
      </c>
      <c r="J19" s="157">
        <v>36.299999999999997</v>
      </c>
      <c r="K19" s="160">
        <v>5448</v>
      </c>
      <c r="L19" s="161">
        <v>5144</v>
      </c>
      <c r="M19" s="158">
        <v>304</v>
      </c>
      <c r="N19" s="159">
        <v>5.5800293685756244E-2</v>
      </c>
      <c r="O19" s="157">
        <v>12.999999999999996</v>
      </c>
      <c r="P19" s="158">
        <v>1499</v>
      </c>
      <c r="Q19" s="158">
        <v>1274</v>
      </c>
      <c r="R19" s="158">
        <v>225</v>
      </c>
      <c r="S19" s="159">
        <v>3.579522911244655E-2</v>
      </c>
      <c r="T19" s="157">
        <v>20</v>
      </c>
      <c r="U19" s="158">
        <v>2783</v>
      </c>
      <c r="V19" s="161">
        <v>2780</v>
      </c>
      <c r="W19" s="158">
        <v>3</v>
      </c>
      <c r="X19" s="159">
        <v>1.0779734099892202E-3</v>
      </c>
      <c r="Y19" s="157">
        <v>16.299999999999997</v>
      </c>
      <c r="Z19" s="158">
        <v>2665</v>
      </c>
      <c r="AA19" s="158">
        <v>2364</v>
      </c>
      <c r="AB19" s="158">
        <v>301</v>
      </c>
      <c r="AC19" s="159">
        <v>5.4722320275767025E-2</v>
      </c>
      <c r="AD19" s="157">
        <v>23.3</v>
      </c>
      <c r="AE19" s="158">
        <v>3949</v>
      </c>
      <c r="AF19" s="158">
        <v>3870</v>
      </c>
      <c r="AG19" s="158">
        <v>79</v>
      </c>
      <c r="AH19" s="159">
        <v>2.0005064573309698E-2</v>
      </c>
      <c r="AI19" s="157">
        <v>26.6</v>
      </c>
      <c r="AJ19" s="158">
        <v>4154</v>
      </c>
      <c r="AK19" s="161">
        <v>3845</v>
      </c>
      <c r="AL19" s="158">
        <v>309</v>
      </c>
      <c r="AM19" s="159">
        <v>7.4386133846894562E-2</v>
      </c>
      <c r="AN19" s="157">
        <v>3.3000000000000007</v>
      </c>
      <c r="AO19" s="158">
        <v>205</v>
      </c>
      <c r="AP19" s="158">
        <v>-25</v>
      </c>
      <c r="AQ19" s="158">
        <v>230</v>
      </c>
      <c r="AR19" s="159">
        <v>5.4381069273584867E-2</v>
      </c>
      <c r="AS19" s="157">
        <v>36.299999999999997</v>
      </c>
      <c r="AT19" s="158">
        <v>5448</v>
      </c>
      <c r="AU19" s="158">
        <v>5144</v>
      </c>
      <c r="AV19" s="158">
        <v>304</v>
      </c>
      <c r="AW19" s="159">
        <v>5.5800293685756244E-2</v>
      </c>
      <c r="AX19" s="157">
        <v>-9.6999999999999957</v>
      </c>
      <c r="AY19" s="158">
        <v>-1294</v>
      </c>
      <c r="AZ19" s="158">
        <v>-1299</v>
      </c>
      <c r="BA19" s="158">
        <v>5</v>
      </c>
      <c r="BB19" s="159">
        <v>1.8585840161138317E-2</v>
      </c>
      <c r="BC19" s="157">
        <v>23.3</v>
      </c>
      <c r="BD19" s="158">
        <v>3949</v>
      </c>
      <c r="BE19" s="158">
        <v>3870</v>
      </c>
      <c r="BF19" s="158">
        <v>79</v>
      </c>
      <c r="BG19" s="159">
        <v>2.0005064573309698E-2</v>
      </c>
      <c r="BH19" s="157">
        <v>59</v>
      </c>
      <c r="BI19" s="158">
        <v>9389</v>
      </c>
      <c r="BJ19" s="161">
        <v>8633</v>
      </c>
      <c r="BK19" s="158">
        <v>756</v>
      </c>
      <c r="BL19" s="159">
        <v>8.0519757162637123E-2</v>
      </c>
      <c r="BM19" s="157">
        <v>35.700000000000003</v>
      </c>
      <c r="BN19" s="158">
        <v>5440</v>
      </c>
      <c r="BO19" s="158">
        <v>4763</v>
      </c>
      <c r="BP19" s="158">
        <v>677</v>
      </c>
      <c r="BQ19" s="159">
        <v>6.0514692589327429E-2</v>
      </c>
      <c r="BR19" s="157">
        <v>26.6</v>
      </c>
      <c r="BS19" s="158">
        <v>4154</v>
      </c>
      <c r="BT19" s="158">
        <v>3845</v>
      </c>
      <c r="BU19" s="158">
        <v>309</v>
      </c>
      <c r="BV19" s="159">
        <v>7.4386133846894562E-2</v>
      </c>
      <c r="BW19" s="157">
        <v>32.4</v>
      </c>
      <c r="BX19" s="158">
        <v>5235</v>
      </c>
      <c r="BY19" s="158">
        <v>4788</v>
      </c>
      <c r="BZ19" s="158">
        <v>447</v>
      </c>
      <c r="CA19" s="159">
        <v>6.1336233157425618E-3</v>
      </c>
      <c r="CB19" s="157">
        <v>23.3</v>
      </c>
      <c r="CC19" s="158">
        <v>3949</v>
      </c>
      <c r="CD19" s="158">
        <v>3870</v>
      </c>
      <c r="CE19" s="158">
        <v>79</v>
      </c>
      <c r="CF19" s="159">
        <v>2.0005064573309698E-2</v>
      </c>
      <c r="CG19" s="162">
        <v>65.2</v>
      </c>
      <c r="CH19" s="163">
        <v>10249</v>
      </c>
      <c r="CI19" s="161">
        <v>9406</v>
      </c>
      <c r="CJ19" s="158">
        <v>843</v>
      </c>
      <c r="CK19" s="159">
        <v>8.225192701726998E-2</v>
      </c>
      <c r="CL19" s="157">
        <v>41.900000000000006</v>
      </c>
      <c r="CM19" s="158">
        <v>6300</v>
      </c>
      <c r="CN19" s="158">
        <v>5536</v>
      </c>
      <c r="CO19" s="158">
        <v>764</v>
      </c>
      <c r="CP19" s="159">
        <v>6.2246862443960285E-2</v>
      </c>
      <c r="CQ19" s="157">
        <v>59</v>
      </c>
      <c r="CR19" s="158">
        <v>9389</v>
      </c>
      <c r="CS19" s="158">
        <v>8633</v>
      </c>
      <c r="CT19" s="158">
        <v>756</v>
      </c>
      <c r="CU19" s="159">
        <v>8.0519757162637123E-2</v>
      </c>
      <c r="CV19" s="157">
        <v>6.2000000000000028</v>
      </c>
      <c r="CW19" s="158">
        <v>860</v>
      </c>
      <c r="CX19" s="158">
        <v>773</v>
      </c>
      <c r="CY19" s="158">
        <v>87</v>
      </c>
      <c r="CZ19" s="159">
        <v>1.7321698546328562E-3</v>
      </c>
      <c r="DA19" s="157">
        <v>23.3</v>
      </c>
      <c r="DB19" s="158">
        <v>3949</v>
      </c>
      <c r="DC19" s="158">
        <v>3870</v>
      </c>
      <c r="DD19" s="158">
        <v>79</v>
      </c>
      <c r="DE19" s="159">
        <v>2.0005064573309698E-2</v>
      </c>
      <c r="DF19" s="157">
        <v>51.3</v>
      </c>
      <c r="DG19" s="158">
        <v>7646</v>
      </c>
      <c r="DH19" s="163">
        <v>7350</v>
      </c>
      <c r="DI19" s="158">
        <v>296</v>
      </c>
      <c r="DJ19" s="159">
        <v>3.8713052576510594E-2</v>
      </c>
      <c r="DK19" s="157">
        <v>27.999999999999996</v>
      </c>
      <c r="DL19" s="158">
        <v>3697</v>
      </c>
      <c r="DM19" s="158">
        <v>3480</v>
      </c>
      <c r="DN19" s="158">
        <v>217</v>
      </c>
      <c r="DO19" s="159">
        <v>1.8707988003200896E-2</v>
      </c>
      <c r="DP19" s="157">
        <v>65.2</v>
      </c>
      <c r="DQ19" s="158">
        <v>10249</v>
      </c>
      <c r="DR19" s="158">
        <v>9406</v>
      </c>
      <c r="DS19" s="158">
        <v>843</v>
      </c>
      <c r="DT19" s="159">
        <v>8.225192701726998E-2</v>
      </c>
      <c r="DU19" s="157">
        <v>-13.900000000000006</v>
      </c>
      <c r="DV19" s="158">
        <v>-2603</v>
      </c>
      <c r="DW19" s="158">
        <v>-2056</v>
      </c>
      <c r="DX19" s="158">
        <v>-547</v>
      </c>
      <c r="DY19" s="159">
        <v>-4.3538874440759386E-2</v>
      </c>
      <c r="DZ19" s="157">
        <v>23.3</v>
      </c>
      <c r="EA19" s="158">
        <v>3949</v>
      </c>
      <c r="EB19" s="158">
        <v>3870</v>
      </c>
      <c r="EC19" s="158">
        <v>79</v>
      </c>
      <c r="ED19" s="159">
        <v>2.0005064573309698E-2</v>
      </c>
      <c r="EE19" s="157">
        <v>34.700000000000003</v>
      </c>
      <c r="EF19" s="158">
        <v>5213</v>
      </c>
      <c r="EG19" s="161">
        <v>5049</v>
      </c>
      <c r="EH19" s="158">
        <v>164</v>
      </c>
      <c r="EI19" s="159">
        <v>3.145981200844044E-2</v>
      </c>
      <c r="EJ19" s="157">
        <v>11.400000000000002</v>
      </c>
      <c r="EK19" s="158">
        <v>1264</v>
      </c>
      <c r="EL19" s="158">
        <v>1179</v>
      </c>
      <c r="EM19" s="158">
        <v>85</v>
      </c>
      <c r="EN19" s="159">
        <v>1.1454747435130742E-2</v>
      </c>
      <c r="EO19" s="157">
        <v>51.3</v>
      </c>
      <c r="EP19" s="158">
        <v>7646</v>
      </c>
      <c r="EQ19" s="158">
        <v>7350</v>
      </c>
      <c r="ER19" s="158">
        <v>296</v>
      </c>
      <c r="ES19" s="159">
        <v>3.8713052576510594E-2</v>
      </c>
      <c r="ET19" s="157">
        <v>-16.599999999999994</v>
      </c>
      <c r="EU19" s="158">
        <v>-2433</v>
      </c>
      <c r="EV19" s="158">
        <v>-2301</v>
      </c>
      <c r="EW19" s="158">
        <v>-132</v>
      </c>
      <c r="EX19" s="159">
        <v>-7.2532405680701545E-3</v>
      </c>
      <c r="EY19" s="157">
        <v>23.3</v>
      </c>
      <c r="EZ19" s="158">
        <v>3949</v>
      </c>
      <c r="FA19" s="158">
        <v>3870</v>
      </c>
      <c r="FB19" s="158">
        <v>79</v>
      </c>
      <c r="FC19" s="159">
        <v>2.0005064573309698E-2</v>
      </c>
      <c r="FD19" s="157">
        <v>38.6</v>
      </c>
      <c r="FE19" s="158">
        <v>5942</v>
      </c>
      <c r="FF19" s="161">
        <v>5505</v>
      </c>
      <c r="FG19" s="158">
        <v>437</v>
      </c>
      <c r="FH19" s="159">
        <v>7.3544261191518009E-2</v>
      </c>
      <c r="FI19" s="157">
        <v>15.3</v>
      </c>
      <c r="FJ19" s="158">
        <v>1993</v>
      </c>
      <c r="FK19" s="158">
        <v>1635</v>
      </c>
      <c r="FL19" s="158">
        <v>358</v>
      </c>
      <c r="FM19" s="159">
        <v>5.3539196618208315E-2</v>
      </c>
      <c r="FN19" s="157">
        <v>34.700000000000003</v>
      </c>
      <c r="FO19" s="158">
        <v>5213</v>
      </c>
      <c r="FP19" s="158">
        <v>5049</v>
      </c>
      <c r="FQ19" s="158">
        <v>164</v>
      </c>
      <c r="FR19" s="159">
        <v>3.145981200844044E-2</v>
      </c>
      <c r="FS19" s="157">
        <v>3.8999999999999986</v>
      </c>
      <c r="FT19" s="158">
        <v>729</v>
      </c>
      <c r="FU19" s="158">
        <v>456</v>
      </c>
      <c r="FV19" s="158">
        <v>273</v>
      </c>
      <c r="FW19" s="159">
        <v>4.208444918307757E-2</v>
      </c>
      <c r="FX19" s="157">
        <v>23.3</v>
      </c>
      <c r="FY19" s="158">
        <v>3949</v>
      </c>
      <c r="FZ19" s="158">
        <v>3870</v>
      </c>
      <c r="GA19" s="158">
        <v>79</v>
      </c>
      <c r="GB19" s="159">
        <v>2.0005064573309698E-2</v>
      </c>
      <c r="GC19" s="157">
        <v>40.299999999999997</v>
      </c>
      <c r="GD19" s="158">
        <v>6252</v>
      </c>
      <c r="GE19" s="161">
        <v>5694</v>
      </c>
      <c r="GF19" s="158">
        <v>558</v>
      </c>
      <c r="GG19" s="159">
        <v>8.9251439539347402E-2</v>
      </c>
      <c r="GH19" s="157">
        <v>16.999999999999996</v>
      </c>
      <c r="GI19" s="158">
        <v>2303</v>
      </c>
      <c r="GJ19" s="158">
        <v>1824</v>
      </c>
      <c r="GK19" s="158">
        <v>479</v>
      </c>
      <c r="GL19" s="159">
        <v>6.9246374966037708E-2</v>
      </c>
      <c r="GM19" s="157">
        <v>38.6</v>
      </c>
      <c r="GN19" s="158">
        <v>5942</v>
      </c>
      <c r="GO19" s="158">
        <v>5505</v>
      </c>
      <c r="GP19" s="158">
        <v>437</v>
      </c>
      <c r="GQ19" s="159">
        <v>7.3544261191518009E-2</v>
      </c>
      <c r="GR19" s="157">
        <v>1.6999999999999957</v>
      </c>
      <c r="GS19" s="158">
        <v>310</v>
      </c>
      <c r="GT19" s="158">
        <v>189</v>
      </c>
      <c r="GU19" s="158">
        <v>121</v>
      </c>
      <c r="GV19" s="159">
        <v>1.5707178347829392E-2</v>
      </c>
      <c r="GW19" s="157">
        <v>23.3</v>
      </c>
      <c r="GX19" s="158">
        <v>3949</v>
      </c>
      <c r="GY19" s="158">
        <v>3870</v>
      </c>
      <c r="GZ19" s="158">
        <v>79</v>
      </c>
      <c r="HA19" s="159">
        <v>2.0005064573309698E-2</v>
      </c>
      <c r="HB19" s="157">
        <v>28</v>
      </c>
      <c r="HC19" s="158">
        <v>4370</v>
      </c>
      <c r="HD19" s="161">
        <v>3983</v>
      </c>
      <c r="HE19" s="158">
        <v>387</v>
      </c>
      <c r="HF19" s="159">
        <v>8.8558352402745996E-2</v>
      </c>
      <c r="HG19" s="157">
        <v>4.6999999999999993</v>
      </c>
      <c r="HH19" s="158">
        <v>421</v>
      </c>
      <c r="HI19" s="158">
        <v>113</v>
      </c>
      <c r="HJ19" s="158">
        <v>308</v>
      </c>
      <c r="HK19" s="159">
        <v>6.8553287829436302E-2</v>
      </c>
      <c r="HL19" s="157">
        <v>40.299999999999997</v>
      </c>
      <c r="HM19" s="158">
        <v>6252</v>
      </c>
      <c r="HN19" s="158">
        <v>5694</v>
      </c>
      <c r="HO19" s="158">
        <v>558</v>
      </c>
      <c r="HP19" s="159">
        <v>8.9251439539347402E-2</v>
      </c>
      <c r="HQ19" s="157">
        <v>-12.299999999999997</v>
      </c>
      <c r="HR19" s="158">
        <v>-1882</v>
      </c>
      <c r="HS19" s="158">
        <v>-1711</v>
      </c>
      <c r="HT19" s="158">
        <v>-171</v>
      </c>
      <c r="HU19" s="159">
        <v>-6.9308713660140575E-4</v>
      </c>
      <c r="HV19" s="157">
        <v>23.3</v>
      </c>
      <c r="HW19" s="158">
        <v>3949</v>
      </c>
      <c r="HX19" s="158">
        <v>3870</v>
      </c>
      <c r="HY19" s="158">
        <v>79</v>
      </c>
      <c r="HZ19" s="159">
        <v>2.0005064573309698E-2</v>
      </c>
      <c r="IA19" s="157">
        <v>33.700000000000003</v>
      </c>
      <c r="IB19" s="164">
        <v>5321</v>
      </c>
      <c r="IC19" s="161">
        <v>4794</v>
      </c>
      <c r="ID19" s="158">
        <v>527</v>
      </c>
      <c r="IE19" s="159">
        <v>9.9041533546325874E-2</v>
      </c>
      <c r="IF19" s="157">
        <v>10.400000000000002</v>
      </c>
      <c r="IG19" s="158">
        <v>1372</v>
      </c>
      <c r="IH19" s="158">
        <v>924</v>
      </c>
      <c r="II19" s="158">
        <v>448</v>
      </c>
      <c r="IJ19" s="159">
        <v>7.903646897301618E-2</v>
      </c>
      <c r="IK19" s="157">
        <v>28</v>
      </c>
      <c r="IL19" s="158">
        <v>4370</v>
      </c>
      <c r="IM19" s="158">
        <v>3983</v>
      </c>
      <c r="IN19" s="158">
        <v>387</v>
      </c>
      <c r="IO19" s="159">
        <v>8.8558352402745996E-2</v>
      </c>
      <c r="IP19" s="157">
        <v>5.7000000000000028</v>
      </c>
      <c r="IQ19" s="158">
        <v>951</v>
      </c>
      <c r="IR19" s="158">
        <v>811</v>
      </c>
      <c r="IS19" s="158">
        <v>140</v>
      </c>
      <c r="IT19" s="159">
        <v>1.0483181143579878E-2</v>
      </c>
      <c r="IU19" s="157">
        <v>23.3</v>
      </c>
      <c r="IV19" s="158">
        <v>3949</v>
      </c>
      <c r="IW19" s="158">
        <v>3870</v>
      </c>
      <c r="IX19" s="158">
        <v>79</v>
      </c>
      <c r="IY19" s="159">
        <v>2.0005064573309698E-2</v>
      </c>
      <c r="IZ19" s="157">
        <v>38.9</v>
      </c>
      <c r="JA19" s="158">
        <v>6277</v>
      </c>
      <c r="JB19" s="161">
        <v>5655</v>
      </c>
      <c r="JC19" s="158">
        <v>622</v>
      </c>
      <c r="JD19" s="159">
        <v>9.90919228931018E-2</v>
      </c>
      <c r="JE19" s="157">
        <v>15.599999999999998</v>
      </c>
      <c r="JF19" s="158">
        <v>2328</v>
      </c>
      <c r="JG19" s="158">
        <v>1785</v>
      </c>
      <c r="JH19" s="158">
        <v>543</v>
      </c>
      <c r="JI19" s="159">
        <v>7.9086858319792105E-2</v>
      </c>
      <c r="JJ19" s="157">
        <v>33.700000000000003</v>
      </c>
      <c r="JK19" s="158">
        <v>5321</v>
      </c>
      <c r="JL19" s="158">
        <v>4794</v>
      </c>
      <c r="JM19" s="158">
        <v>527</v>
      </c>
      <c r="JN19" s="159">
        <v>9.9041533546325874E-2</v>
      </c>
      <c r="JO19" s="157">
        <v>5.1999999999999957</v>
      </c>
      <c r="JP19" s="158">
        <v>956</v>
      </c>
      <c r="JQ19" s="158">
        <v>861</v>
      </c>
      <c r="JR19" s="158">
        <v>95</v>
      </c>
      <c r="JS19" s="159">
        <v>5.0389346775925326E-5</v>
      </c>
      <c r="JT19" s="157">
        <v>23.3</v>
      </c>
      <c r="JU19" s="158">
        <v>3949</v>
      </c>
      <c r="JV19" s="158">
        <v>3870</v>
      </c>
      <c r="JW19" s="158">
        <v>79</v>
      </c>
      <c r="JX19" s="159">
        <v>2.0005064573309698E-2</v>
      </c>
      <c r="JY19" s="157">
        <v>37.6</v>
      </c>
      <c r="JZ19" s="158">
        <v>6183</v>
      </c>
      <c r="KA19" s="161">
        <v>5517</v>
      </c>
      <c r="KB19" s="158">
        <v>666</v>
      </c>
      <c r="KC19" s="159">
        <v>0.10771470160116449</v>
      </c>
      <c r="KD19" s="157">
        <v>14.3</v>
      </c>
      <c r="KE19" s="158">
        <v>2234</v>
      </c>
      <c r="KF19" s="158">
        <v>1647</v>
      </c>
      <c r="KG19" s="158">
        <v>587</v>
      </c>
      <c r="KH19" s="159">
        <v>8.7709637027854795E-2</v>
      </c>
      <c r="KI19" s="157">
        <v>38.9</v>
      </c>
      <c r="KJ19" s="158">
        <v>6277</v>
      </c>
      <c r="KK19" s="158">
        <v>5655</v>
      </c>
      <c r="KL19" s="158">
        <v>622</v>
      </c>
      <c r="KM19" s="159">
        <v>9.90919228931018E-2</v>
      </c>
      <c r="KN19" s="157">
        <v>-1.2999999999999972</v>
      </c>
      <c r="KO19" s="158">
        <v>-94</v>
      </c>
      <c r="KP19" s="158">
        <v>-138</v>
      </c>
      <c r="KQ19" s="158">
        <v>44</v>
      </c>
      <c r="KR19" s="159">
        <v>8.6227787080626894E-3</v>
      </c>
      <c r="KS19" s="157">
        <v>279.60000000000008</v>
      </c>
      <c r="KT19" s="158">
        <v>47388</v>
      </c>
      <c r="KU19" s="158">
        <v>46440</v>
      </c>
      <c r="KV19" s="158">
        <v>948</v>
      </c>
      <c r="KW19" s="159">
        <v>2.0005064573309698E-2</v>
      </c>
      <c r="KX19" s="157">
        <v>490.20000000000005</v>
      </c>
      <c r="KY19" s="158">
        <v>76444</v>
      </c>
      <c r="KZ19" s="158">
        <v>70575</v>
      </c>
      <c r="LA19" s="158">
        <v>5869</v>
      </c>
      <c r="LB19" s="159">
        <v>7.6775155669509709E-2</v>
      </c>
      <c r="LC19" s="157">
        <v>210.59999999999997</v>
      </c>
      <c r="LD19" s="158">
        <v>29056</v>
      </c>
      <c r="LE19" s="158">
        <v>24135</v>
      </c>
      <c r="LF19" s="158">
        <v>4921</v>
      </c>
      <c r="LG19" s="159">
        <v>5.6770091096200015E-2</v>
      </c>
    </row>
    <row r="20" spans="2:319" ht="15.75" thickBot="1">
      <c r="B20" s="110"/>
      <c r="C20" s="129" t="s">
        <v>2802</v>
      </c>
      <c r="D20" s="130" t="s">
        <v>2644</v>
      </c>
      <c r="E20" s="131">
        <v>15.9</v>
      </c>
      <c r="F20" s="132">
        <v>3454</v>
      </c>
      <c r="G20" s="132">
        <v>3385</v>
      </c>
      <c r="H20" s="132">
        <v>69</v>
      </c>
      <c r="I20" s="133">
        <v>1.9976838448176028E-2</v>
      </c>
      <c r="J20" s="131">
        <v>24.6</v>
      </c>
      <c r="K20" s="132">
        <v>4585</v>
      </c>
      <c r="L20" s="132">
        <v>4392</v>
      </c>
      <c r="M20" s="132">
        <v>193</v>
      </c>
      <c r="N20" s="133">
        <v>4.2093784078516903E-2</v>
      </c>
      <c r="O20" s="131">
        <v>8.7000000000000011</v>
      </c>
      <c r="P20" s="132">
        <v>1131</v>
      </c>
      <c r="Q20" s="132">
        <v>1007</v>
      </c>
      <c r="R20" s="132">
        <v>124</v>
      </c>
      <c r="S20" s="133">
        <v>2.2116945630340876E-2</v>
      </c>
      <c r="T20" s="131">
        <v>15.4</v>
      </c>
      <c r="U20" s="132">
        <v>2793</v>
      </c>
      <c r="V20" s="132">
        <v>2850</v>
      </c>
      <c r="W20" s="132">
        <v>-57</v>
      </c>
      <c r="X20" s="133">
        <v>-2.0408163265306121E-2</v>
      </c>
      <c r="Y20" s="131">
        <v>9.2000000000000011</v>
      </c>
      <c r="Z20" s="132">
        <v>1792</v>
      </c>
      <c r="AA20" s="132">
        <v>1542</v>
      </c>
      <c r="AB20" s="132">
        <v>250</v>
      </c>
      <c r="AC20" s="133">
        <v>6.2501947343823028E-2</v>
      </c>
      <c r="AD20" s="131">
        <v>15.9</v>
      </c>
      <c r="AE20" s="132">
        <v>3454</v>
      </c>
      <c r="AF20" s="132">
        <v>3385</v>
      </c>
      <c r="AG20" s="132">
        <v>69</v>
      </c>
      <c r="AH20" s="133">
        <v>1.9976838448176028E-2</v>
      </c>
      <c r="AI20" s="131">
        <v>38.4</v>
      </c>
      <c r="AJ20" s="165">
        <v>6988</v>
      </c>
      <c r="AK20" s="132">
        <v>6481</v>
      </c>
      <c r="AL20" s="132">
        <v>507</v>
      </c>
      <c r="AM20" s="133">
        <v>7.255294791070406E-2</v>
      </c>
      <c r="AN20" s="131">
        <v>22.5</v>
      </c>
      <c r="AO20" s="132">
        <v>3534</v>
      </c>
      <c r="AP20" s="132">
        <v>3096</v>
      </c>
      <c r="AQ20" s="132">
        <v>438</v>
      </c>
      <c r="AR20" s="133">
        <v>5.2576109462528033E-2</v>
      </c>
      <c r="AS20" s="131">
        <v>24.6</v>
      </c>
      <c r="AT20" s="132">
        <v>4585</v>
      </c>
      <c r="AU20" s="132">
        <v>4392</v>
      </c>
      <c r="AV20" s="132">
        <v>193</v>
      </c>
      <c r="AW20" s="133">
        <v>4.2093784078516903E-2</v>
      </c>
      <c r="AX20" s="131">
        <v>13.799999999999997</v>
      </c>
      <c r="AY20" s="132">
        <v>2403</v>
      </c>
      <c r="AZ20" s="132">
        <v>2089</v>
      </c>
      <c r="BA20" s="132">
        <v>314</v>
      </c>
      <c r="BB20" s="133">
        <v>3.0459163832187157E-2</v>
      </c>
      <c r="BC20" s="131">
        <v>15.9</v>
      </c>
      <c r="BD20" s="132">
        <v>3454</v>
      </c>
      <c r="BE20" s="132">
        <v>3385</v>
      </c>
      <c r="BF20" s="132">
        <v>69</v>
      </c>
      <c r="BG20" s="133">
        <v>1.9976838448176028E-2</v>
      </c>
      <c r="BH20" s="131">
        <v>54.8</v>
      </c>
      <c r="BI20" s="132">
        <v>9547</v>
      </c>
      <c r="BJ20" s="132">
        <v>8648</v>
      </c>
      <c r="BK20" s="132">
        <v>899</v>
      </c>
      <c r="BL20" s="133">
        <v>9.4165706504661148E-2</v>
      </c>
      <c r="BM20" s="131">
        <v>38.9</v>
      </c>
      <c r="BN20" s="132">
        <v>6093</v>
      </c>
      <c r="BO20" s="132">
        <v>5263</v>
      </c>
      <c r="BP20" s="132">
        <v>830</v>
      </c>
      <c r="BQ20" s="133">
        <v>7.4188868056485113E-2</v>
      </c>
      <c r="BR20" s="131">
        <v>38.4</v>
      </c>
      <c r="BS20" s="132">
        <v>6988</v>
      </c>
      <c r="BT20" s="132">
        <v>6481</v>
      </c>
      <c r="BU20" s="132">
        <v>507</v>
      </c>
      <c r="BV20" s="133">
        <v>7.255294791070406E-2</v>
      </c>
      <c r="BW20" s="131">
        <v>16.399999999999999</v>
      </c>
      <c r="BX20" s="132">
        <v>2559</v>
      </c>
      <c r="BY20" s="132">
        <v>2167</v>
      </c>
      <c r="BZ20" s="132">
        <v>392</v>
      </c>
      <c r="CA20" s="133">
        <v>2.1612758593957088E-2</v>
      </c>
      <c r="CB20" s="131">
        <v>15.9</v>
      </c>
      <c r="CC20" s="132">
        <v>3454</v>
      </c>
      <c r="CD20" s="132">
        <v>3385</v>
      </c>
      <c r="CE20" s="132">
        <v>69</v>
      </c>
      <c r="CF20" s="133">
        <v>1.9976838448176028E-2</v>
      </c>
      <c r="CG20" s="131">
        <v>55.1</v>
      </c>
      <c r="CH20" s="132">
        <v>9482</v>
      </c>
      <c r="CI20" s="165">
        <v>8678</v>
      </c>
      <c r="CJ20" s="132">
        <v>804</v>
      </c>
      <c r="CK20" s="133">
        <v>8.4792237924488506E-2</v>
      </c>
      <c r="CL20" s="131">
        <v>39.200000000000003</v>
      </c>
      <c r="CM20" s="132">
        <v>6028</v>
      </c>
      <c r="CN20" s="132">
        <v>5293</v>
      </c>
      <c r="CO20" s="132">
        <v>735</v>
      </c>
      <c r="CP20" s="133">
        <v>6.4815399476312485E-2</v>
      </c>
      <c r="CQ20" s="131">
        <v>54.8</v>
      </c>
      <c r="CR20" s="132">
        <v>9547</v>
      </c>
      <c r="CS20" s="132">
        <v>8648</v>
      </c>
      <c r="CT20" s="132">
        <v>899</v>
      </c>
      <c r="CU20" s="133">
        <v>9.4165706504661148E-2</v>
      </c>
      <c r="CV20" s="131">
        <v>0.30000000000000426</v>
      </c>
      <c r="CW20" s="132">
        <v>-65</v>
      </c>
      <c r="CX20" s="132">
        <v>30</v>
      </c>
      <c r="CY20" s="132">
        <v>-95</v>
      </c>
      <c r="CZ20" s="133">
        <v>-9.373468580172642E-3</v>
      </c>
      <c r="DA20" s="131">
        <v>15.9</v>
      </c>
      <c r="DB20" s="132">
        <v>3454</v>
      </c>
      <c r="DC20" s="132">
        <v>3385</v>
      </c>
      <c r="DD20" s="132">
        <v>69</v>
      </c>
      <c r="DE20" s="133">
        <v>1.9976838448176028E-2</v>
      </c>
      <c r="DF20" s="131">
        <v>42</v>
      </c>
      <c r="DG20" s="132">
        <v>6936</v>
      </c>
      <c r="DH20" s="132">
        <v>6616</v>
      </c>
      <c r="DI20" s="132">
        <v>320</v>
      </c>
      <c r="DJ20" s="133">
        <v>4.61361014994233E-2</v>
      </c>
      <c r="DK20" s="131">
        <v>26.1</v>
      </c>
      <c r="DL20" s="132">
        <v>3482</v>
      </c>
      <c r="DM20" s="132">
        <v>3231</v>
      </c>
      <c r="DN20" s="132">
        <v>251</v>
      </c>
      <c r="DO20" s="133">
        <v>2.6159263051247272E-2</v>
      </c>
      <c r="DP20" s="131">
        <v>55.1</v>
      </c>
      <c r="DQ20" s="132">
        <v>9482</v>
      </c>
      <c r="DR20" s="132">
        <v>8678</v>
      </c>
      <c r="DS20" s="132">
        <v>804</v>
      </c>
      <c r="DT20" s="133">
        <v>8.4792237924488506E-2</v>
      </c>
      <c r="DU20" s="131">
        <v>-13.100000000000001</v>
      </c>
      <c r="DV20" s="132">
        <v>-2546</v>
      </c>
      <c r="DW20" s="132">
        <v>-2062</v>
      </c>
      <c r="DX20" s="132">
        <v>-484</v>
      </c>
      <c r="DY20" s="133">
        <v>-3.8656136425065206E-2</v>
      </c>
      <c r="DZ20" s="131">
        <v>15.9</v>
      </c>
      <c r="EA20" s="132">
        <v>3454</v>
      </c>
      <c r="EB20" s="132">
        <v>3385</v>
      </c>
      <c r="EC20" s="132">
        <v>69</v>
      </c>
      <c r="ED20" s="133">
        <v>1.9976838448176028E-2</v>
      </c>
      <c r="EE20" s="131">
        <v>51.1</v>
      </c>
      <c r="EF20" s="132">
        <v>8298</v>
      </c>
      <c r="EG20" s="132">
        <v>7975</v>
      </c>
      <c r="EH20" s="132">
        <v>323</v>
      </c>
      <c r="EI20" s="133">
        <v>3.8925042178838277E-2</v>
      </c>
      <c r="EJ20" s="131">
        <v>35.200000000000003</v>
      </c>
      <c r="EK20" s="132">
        <v>4844</v>
      </c>
      <c r="EL20" s="132">
        <v>4590</v>
      </c>
      <c r="EM20" s="132">
        <v>254</v>
      </c>
      <c r="EN20" s="133">
        <v>1.894820373066225E-2</v>
      </c>
      <c r="EO20" s="131">
        <v>42</v>
      </c>
      <c r="EP20" s="132">
        <v>6936</v>
      </c>
      <c r="EQ20" s="132">
        <v>6616</v>
      </c>
      <c r="ER20" s="132">
        <v>320</v>
      </c>
      <c r="ES20" s="133">
        <v>4.61361014994233E-2</v>
      </c>
      <c r="ET20" s="131">
        <v>9.1000000000000014</v>
      </c>
      <c r="EU20" s="132">
        <v>1362</v>
      </c>
      <c r="EV20" s="132">
        <v>1359</v>
      </c>
      <c r="EW20" s="132">
        <v>3</v>
      </c>
      <c r="EX20" s="133">
        <v>-7.2110593205850226E-3</v>
      </c>
      <c r="EY20" s="131">
        <v>15.9</v>
      </c>
      <c r="EZ20" s="132">
        <v>3454</v>
      </c>
      <c r="FA20" s="132">
        <v>3385</v>
      </c>
      <c r="FB20" s="132">
        <v>69</v>
      </c>
      <c r="FC20" s="133">
        <v>1.9976838448176028E-2</v>
      </c>
      <c r="FD20" s="131">
        <v>42.7</v>
      </c>
      <c r="FE20" s="166">
        <v>7354</v>
      </c>
      <c r="FF20" s="132">
        <v>6766</v>
      </c>
      <c r="FG20" s="132">
        <v>588</v>
      </c>
      <c r="FH20" s="133">
        <v>7.9956486265977705E-2</v>
      </c>
      <c r="FI20" s="131">
        <v>26.800000000000004</v>
      </c>
      <c r="FJ20" s="132">
        <v>3900</v>
      </c>
      <c r="FK20" s="132">
        <v>3381</v>
      </c>
      <c r="FL20" s="132">
        <v>519</v>
      </c>
      <c r="FM20" s="133">
        <v>5.9979647817801678E-2</v>
      </c>
      <c r="FN20" s="131">
        <v>51.1</v>
      </c>
      <c r="FO20" s="132">
        <v>8298</v>
      </c>
      <c r="FP20" s="132">
        <v>7975</v>
      </c>
      <c r="FQ20" s="132">
        <v>323</v>
      </c>
      <c r="FR20" s="133">
        <v>3.8925042178838277E-2</v>
      </c>
      <c r="FS20" s="131">
        <v>-8.3999999999999986</v>
      </c>
      <c r="FT20" s="132">
        <v>-944</v>
      </c>
      <c r="FU20" s="132">
        <v>-1209</v>
      </c>
      <c r="FV20" s="132">
        <v>265</v>
      </c>
      <c r="FW20" s="133">
        <v>4.1031444087139428E-2</v>
      </c>
      <c r="FX20" s="131">
        <v>15.9</v>
      </c>
      <c r="FY20" s="132">
        <v>3454</v>
      </c>
      <c r="FZ20" s="132">
        <v>3385</v>
      </c>
      <c r="GA20" s="132">
        <v>69</v>
      </c>
      <c r="GB20" s="133">
        <v>1.9976838448176028E-2</v>
      </c>
      <c r="GC20" s="131">
        <v>32.4</v>
      </c>
      <c r="GD20" s="132">
        <v>5825</v>
      </c>
      <c r="GE20" s="132">
        <v>5215</v>
      </c>
      <c r="GF20" s="132">
        <v>610</v>
      </c>
      <c r="GG20" s="133">
        <v>0.10472103004291845</v>
      </c>
      <c r="GH20" s="131">
        <v>16.5</v>
      </c>
      <c r="GI20" s="132">
        <v>2371</v>
      </c>
      <c r="GJ20" s="132">
        <v>1830</v>
      </c>
      <c r="GK20" s="132">
        <v>541</v>
      </c>
      <c r="GL20" s="133">
        <v>8.4744191594742418E-2</v>
      </c>
      <c r="GM20" s="131">
        <v>42.7</v>
      </c>
      <c r="GN20" s="132">
        <v>7354</v>
      </c>
      <c r="GO20" s="132">
        <v>6766</v>
      </c>
      <c r="GP20" s="132">
        <v>588</v>
      </c>
      <c r="GQ20" s="133">
        <v>7.9956486265977705E-2</v>
      </c>
      <c r="GR20" s="131">
        <v>-10.300000000000004</v>
      </c>
      <c r="GS20" s="132">
        <v>-1529</v>
      </c>
      <c r="GT20" s="132">
        <v>-1551</v>
      </c>
      <c r="GU20" s="132">
        <v>22</v>
      </c>
      <c r="GV20" s="133">
        <v>2.4764543776940748E-2</v>
      </c>
      <c r="GW20" s="131">
        <v>15.9</v>
      </c>
      <c r="GX20" s="132">
        <v>3454</v>
      </c>
      <c r="GY20" s="132">
        <v>3385</v>
      </c>
      <c r="GZ20" s="132">
        <v>69</v>
      </c>
      <c r="HA20" s="133">
        <v>1.9976838448176028E-2</v>
      </c>
      <c r="HB20" s="131">
        <v>30.4</v>
      </c>
      <c r="HC20" s="132">
        <v>6142</v>
      </c>
      <c r="HD20" s="132">
        <v>5572</v>
      </c>
      <c r="HE20" s="132">
        <v>570</v>
      </c>
      <c r="HF20" s="133">
        <v>9.2803647020514496E-2</v>
      </c>
      <c r="HG20" s="131">
        <v>14.499999999999998</v>
      </c>
      <c r="HH20" s="132">
        <v>2688</v>
      </c>
      <c r="HI20" s="132">
        <v>2187</v>
      </c>
      <c r="HJ20" s="132">
        <v>501</v>
      </c>
      <c r="HK20" s="133">
        <v>7.2826808572338475E-2</v>
      </c>
      <c r="HL20" s="131">
        <v>32.4</v>
      </c>
      <c r="HM20" s="132">
        <v>5825</v>
      </c>
      <c r="HN20" s="132">
        <v>5215</v>
      </c>
      <c r="HO20" s="132">
        <v>610</v>
      </c>
      <c r="HP20" s="133">
        <v>0.10472103004291845</v>
      </c>
      <c r="HQ20" s="131">
        <v>-2</v>
      </c>
      <c r="HR20" s="132">
        <v>317</v>
      </c>
      <c r="HS20" s="132">
        <v>357</v>
      </c>
      <c r="HT20" s="132">
        <v>-40</v>
      </c>
      <c r="HU20" s="133">
        <v>-1.1917383022403957E-2</v>
      </c>
      <c r="HV20" s="131">
        <v>15.9</v>
      </c>
      <c r="HW20" s="132">
        <v>3454</v>
      </c>
      <c r="HX20" s="132">
        <v>3385</v>
      </c>
      <c r="HY20" s="132">
        <v>69</v>
      </c>
      <c r="HZ20" s="133">
        <v>1.9976838448176028E-2</v>
      </c>
      <c r="IA20" s="131">
        <v>54.1</v>
      </c>
      <c r="IB20" s="132">
        <v>9378</v>
      </c>
      <c r="IC20" s="132">
        <v>8374</v>
      </c>
      <c r="ID20" s="132">
        <v>1004</v>
      </c>
      <c r="IE20" s="133">
        <v>0.10705907442951589</v>
      </c>
      <c r="IF20" s="131">
        <v>38.200000000000003</v>
      </c>
      <c r="IG20" s="132">
        <v>5924</v>
      </c>
      <c r="IH20" s="132">
        <v>4989</v>
      </c>
      <c r="II20" s="132">
        <v>935</v>
      </c>
      <c r="IJ20" s="133">
        <v>8.7082235981339851E-2</v>
      </c>
      <c r="IK20" s="131">
        <v>30.4</v>
      </c>
      <c r="IL20" s="132">
        <v>6142</v>
      </c>
      <c r="IM20" s="132">
        <v>5572</v>
      </c>
      <c r="IN20" s="132">
        <v>570</v>
      </c>
      <c r="IO20" s="133">
        <v>9.2803647020514496E-2</v>
      </c>
      <c r="IP20" s="131">
        <v>23.700000000000003</v>
      </c>
      <c r="IQ20" s="132">
        <v>3236</v>
      </c>
      <c r="IR20" s="132">
        <v>2802</v>
      </c>
      <c r="IS20" s="132">
        <v>434</v>
      </c>
      <c r="IT20" s="133">
        <v>1.4255427409001389E-2</v>
      </c>
      <c r="IU20" s="131">
        <v>15.9</v>
      </c>
      <c r="IV20" s="132">
        <v>3454</v>
      </c>
      <c r="IW20" s="132">
        <v>3385</v>
      </c>
      <c r="IX20" s="132">
        <v>69</v>
      </c>
      <c r="IY20" s="133">
        <v>1.9976838448176028E-2</v>
      </c>
      <c r="IZ20" s="131">
        <v>44.3</v>
      </c>
      <c r="JA20" s="167">
        <v>8021</v>
      </c>
      <c r="JB20" s="132">
        <v>7083</v>
      </c>
      <c r="JC20" s="132">
        <v>938</v>
      </c>
      <c r="JD20" s="133">
        <v>0.11694302456052862</v>
      </c>
      <c r="JE20" s="131">
        <v>28.4</v>
      </c>
      <c r="JF20" s="132">
        <v>4567</v>
      </c>
      <c r="JG20" s="132">
        <v>3698</v>
      </c>
      <c r="JH20" s="132">
        <v>869</v>
      </c>
      <c r="JI20" s="133">
        <v>9.6966186112352581E-2</v>
      </c>
      <c r="JJ20" s="131">
        <v>54.1</v>
      </c>
      <c r="JK20" s="132">
        <v>9378</v>
      </c>
      <c r="JL20" s="132">
        <v>8374</v>
      </c>
      <c r="JM20" s="132">
        <v>1004</v>
      </c>
      <c r="JN20" s="133">
        <v>0.10705907442951589</v>
      </c>
      <c r="JO20" s="131">
        <v>-9.8000000000000043</v>
      </c>
      <c r="JP20" s="132">
        <v>-1357</v>
      </c>
      <c r="JQ20" s="132">
        <v>-1291</v>
      </c>
      <c r="JR20" s="132">
        <v>-66</v>
      </c>
      <c r="JS20" s="133">
        <v>9.8839501310127309E-3</v>
      </c>
      <c r="JT20" s="131">
        <v>15.9</v>
      </c>
      <c r="JU20" s="132">
        <v>3454</v>
      </c>
      <c r="JV20" s="132">
        <v>3385</v>
      </c>
      <c r="JW20" s="132">
        <v>69</v>
      </c>
      <c r="JX20" s="133">
        <v>1.9976838448176028E-2</v>
      </c>
      <c r="JY20" s="131">
        <v>42.6</v>
      </c>
      <c r="JZ20" s="132">
        <v>7678</v>
      </c>
      <c r="KA20" s="132">
        <v>6684</v>
      </c>
      <c r="KB20" s="132">
        <v>994</v>
      </c>
      <c r="KC20" s="133">
        <v>0.12946079708257358</v>
      </c>
      <c r="KD20" s="131">
        <v>26.700000000000003</v>
      </c>
      <c r="KE20" s="132">
        <v>4224</v>
      </c>
      <c r="KF20" s="132">
        <v>3299</v>
      </c>
      <c r="KG20" s="132">
        <v>925</v>
      </c>
      <c r="KH20" s="133">
        <v>0.10948395863439755</v>
      </c>
      <c r="KI20" s="131">
        <v>44.3</v>
      </c>
      <c r="KJ20" s="132">
        <v>8021</v>
      </c>
      <c r="KK20" s="132">
        <v>7083</v>
      </c>
      <c r="KL20" s="132">
        <v>938</v>
      </c>
      <c r="KM20" s="133">
        <v>0.11694302456052862</v>
      </c>
      <c r="KN20" s="131">
        <v>-1.6999999999999957</v>
      </c>
      <c r="KO20" s="132">
        <v>-343</v>
      </c>
      <c r="KP20" s="132">
        <v>-399</v>
      </c>
      <c r="KQ20" s="132">
        <v>56</v>
      </c>
      <c r="KR20" s="133">
        <v>1.2517772522044959E-2</v>
      </c>
      <c r="KS20" s="131">
        <v>190.80000000000004</v>
      </c>
      <c r="KT20" s="132">
        <v>41448</v>
      </c>
      <c r="KU20" s="132">
        <v>40620</v>
      </c>
      <c r="KV20" s="132">
        <v>828</v>
      </c>
      <c r="KW20" s="133">
        <v>1.9976838448176028E-2</v>
      </c>
      <c r="KX20" s="131">
        <v>512.5</v>
      </c>
      <c r="KY20" s="132">
        <v>90234</v>
      </c>
      <c r="KZ20" s="132">
        <v>82484</v>
      </c>
      <c r="LA20" s="132">
        <v>7750</v>
      </c>
      <c r="LB20" s="133">
        <v>8.5887802823769316E-2</v>
      </c>
      <c r="LC20" s="131">
        <v>321.69999999999993</v>
      </c>
      <c r="LD20" s="132">
        <v>48786</v>
      </c>
      <c r="LE20" s="132">
        <v>41864</v>
      </c>
      <c r="LF20" s="132">
        <v>6922</v>
      </c>
      <c r="LG20" s="133">
        <v>6.5910964375593295E-2</v>
      </c>
    </row>
    <row r="21" spans="2:319" ht="15.75" thickBot="1">
      <c r="B21" s="134" t="s">
        <v>2792</v>
      </c>
      <c r="C21" s="135" t="s">
        <v>2803</v>
      </c>
      <c r="D21" s="136"/>
      <c r="E21" s="137">
        <v>102.4</v>
      </c>
      <c r="F21" s="138">
        <v>20039</v>
      </c>
      <c r="G21" s="138">
        <v>18160</v>
      </c>
      <c r="H21" s="138">
        <v>1879</v>
      </c>
      <c r="I21" s="139">
        <v>9.3767154049603271E-2</v>
      </c>
      <c r="J21" s="137">
        <v>124.1</v>
      </c>
      <c r="K21" s="138">
        <v>24395</v>
      </c>
      <c r="L21" s="138">
        <v>19820</v>
      </c>
      <c r="M21" s="138">
        <v>4575</v>
      </c>
      <c r="N21" s="139">
        <v>0.18753843000614881</v>
      </c>
      <c r="O21" s="137">
        <v>21.699999999999996</v>
      </c>
      <c r="P21" s="138">
        <v>4356</v>
      </c>
      <c r="Q21" s="138">
        <v>1660</v>
      </c>
      <c r="R21" s="138">
        <v>2696</v>
      </c>
      <c r="S21" s="139">
        <v>0.61891643709825528</v>
      </c>
      <c r="T21" s="137">
        <v>118.5</v>
      </c>
      <c r="U21" s="138">
        <v>23295</v>
      </c>
      <c r="V21" s="138">
        <v>20189</v>
      </c>
      <c r="W21" s="138">
        <v>3106</v>
      </c>
      <c r="X21" s="139">
        <v>0.13333333333333333</v>
      </c>
      <c r="Y21" s="137">
        <v>5.5999999999999961</v>
      </c>
      <c r="Z21" s="138">
        <v>1100</v>
      </c>
      <c r="AA21" s="138">
        <v>-369</v>
      </c>
      <c r="AB21" s="138">
        <v>1469</v>
      </c>
      <c r="AC21" s="139">
        <v>5.4205096672815478E-2</v>
      </c>
      <c r="AD21" s="137">
        <v>98.600000000000009</v>
      </c>
      <c r="AE21" s="138">
        <v>18807</v>
      </c>
      <c r="AF21" s="138">
        <v>17037</v>
      </c>
      <c r="AG21" s="138">
        <v>1770</v>
      </c>
      <c r="AH21" s="139">
        <v>9.4113893762960601E-2</v>
      </c>
      <c r="AI21" s="137">
        <v>190.4</v>
      </c>
      <c r="AJ21" s="138">
        <v>36381</v>
      </c>
      <c r="AK21" s="138">
        <v>29146</v>
      </c>
      <c r="AL21" s="138">
        <v>7235</v>
      </c>
      <c r="AM21" s="139">
        <v>0.19886754074929222</v>
      </c>
      <c r="AN21" s="137">
        <v>91.8</v>
      </c>
      <c r="AO21" s="138">
        <v>17574</v>
      </c>
      <c r="AP21" s="138">
        <v>12109</v>
      </c>
      <c r="AQ21" s="138">
        <v>5465</v>
      </c>
      <c r="AR21" s="139">
        <v>0.31097075224763854</v>
      </c>
      <c r="AS21" s="137">
        <v>124.1</v>
      </c>
      <c r="AT21" s="138">
        <v>24395</v>
      </c>
      <c r="AU21" s="138">
        <v>19820</v>
      </c>
      <c r="AV21" s="138">
        <v>4575</v>
      </c>
      <c r="AW21" s="139">
        <v>0.18753843000614881</v>
      </c>
      <c r="AX21" s="137">
        <v>66.3</v>
      </c>
      <c r="AY21" s="138">
        <v>11986</v>
      </c>
      <c r="AZ21" s="138">
        <v>9326</v>
      </c>
      <c r="BA21" s="138">
        <v>2660</v>
      </c>
      <c r="BB21" s="139">
        <v>1.1329110743143411E-2</v>
      </c>
      <c r="BC21" s="137">
        <v>104.60000000000001</v>
      </c>
      <c r="BD21" s="138">
        <v>20000</v>
      </c>
      <c r="BE21" s="138">
        <v>18071</v>
      </c>
      <c r="BF21" s="138">
        <v>1929</v>
      </c>
      <c r="BG21" s="139">
        <v>9.6449999999999994E-2</v>
      </c>
      <c r="BH21" s="137">
        <v>221</v>
      </c>
      <c r="BI21" s="138">
        <v>37668</v>
      </c>
      <c r="BJ21" s="138">
        <v>31107</v>
      </c>
      <c r="BK21" s="138">
        <v>6561</v>
      </c>
      <c r="BL21" s="139">
        <v>0.17417967505575024</v>
      </c>
      <c r="BM21" s="137">
        <v>116.4</v>
      </c>
      <c r="BN21" s="138">
        <v>17668</v>
      </c>
      <c r="BO21" s="138">
        <v>13036</v>
      </c>
      <c r="BP21" s="138">
        <v>4632</v>
      </c>
      <c r="BQ21" s="139">
        <v>0.26216889291374235</v>
      </c>
      <c r="BR21" s="137">
        <v>190.4</v>
      </c>
      <c r="BS21" s="138">
        <v>36381</v>
      </c>
      <c r="BT21" s="138">
        <v>29146</v>
      </c>
      <c r="BU21" s="138">
        <v>7235</v>
      </c>
      <c r="BV21" s="139">
        <v>0.19886754074929222</v>
      </c>
      <c r="BW21" s="137">
        <v>30.599999999999998</v>
      </c>
      <c r="BX21" s="138">
        <v>1287</v>
      </c>
      <c r="BY21" s="138">
        <v>1961</v>
      </c>
      <c r="BZ21" s="138">
        <v>-674</v>
      </c>
      <c r="CA21" s="139">
        <v>-2.4687865693541977E-2</v>
      </c>
      <c r="CB21" s="137">
        <v>104.60000000000001</v>
      </c>
      <c r="CC21" s="138">
        <v>20005</v>
      </c>
      <c r="CD21" s="138">
        <v>18074</v>
      </c>
      <c r="CE21" s="138">
        <v>1931</v>
      </c>
      <c r="CF21" s="139">
        <v>9.6525868532866779E-2</v>
      </c>
      <c r="CG21" s="137">
        <v>176.9</v>
      </c>
      <c r="CH21" s="138">
        <v>30592</v>
      </c>
      <c r="CI21" s="138">
        <v>27040</v>
      </c>
      <c r="CJ21" s="138">
        <v>3552</v>
      </c>
      <c r="CK21" s="139">
        <v>0.11610878661087866</v>
      </c>
      <c r="CL21" s="137">
        <v>72.300000000000011</v>
      </c>
      <c r="CM21" s="138">
        <v>10587</v>
      </c>
      <c r="CN21" s="138">
        <v>8966</v>
      </c>
      <c r="CO21" s="138">
        <v>1621</v>
      </c>
      <c r="CP21" s="139">
        <v>0.15311230754699159</v>
      </c>
      <c r="CQ21" s="137">
        <v>221</v>
      </c>
      <c r="CR21" s="138">
        <v>37668</v>
      </c>
      <c r="CS21" s="138">
        <v>31107</v>
      </c>
      <c r="CT21" s="138">
        <v>6561</v>
      </c>
      <c r="CU21" s="139">
        <v>0.17417967505575024</v>
      </c>
      <c r="CV21" s="137">
        <v>-44.1</v>
      </c>
      <c r="CW21" s="138">
        <v>-7076</v>
      </c>
      <c r="CX21" s="138">
        <v>-4067</v>
      </c>
      <c r="CY21" s="138">
        <v>-3009</v>
      </c>
      <c r="CZ21" s="139">
        <v>-5.8070888444871585E-2</v>
      </c>
      <c r="DA21" s="137">
        <v>106.60000000000001</v>
      </c>
      <c r="DB21" s="138">
        <v>20428</v>
      </c>
      <c r="DC21" s="138">
        <v>18437</v>
      </c>
      <c r="DD21" s="138">
        <v>1991</v>
      </c>
      <c r="DE21" s="139">
        <v>9.7464264734677897E-2</v>
      </c>
      <c r="DF21" s="137">
        <v>347.79999999999995</v>
      </c>
      <c r="DG21" s="138">
        <v>45972</v>
      </c>
      <c r="DH21" s="138">
        <v>40815</v>
      </c>
      <c r="DI21" s="138">
        <v>5157</v>
      </c>
      <c r="DJ21" s="139">
        <v>0.11217697729052467</v>
      </c>
      <c r="DK21" s="137">
        <v>241.2</v>
      </c>
      <c r="DL21" s="138">
        <v>25544</v>
      </c>
      <c r="DM21" s="138">
        <v>22378</v>
      </c>
      <c r="DN21" s="138">
        <v>3166</v>
      </c>
      <c r="DO21" s="139">
        <v>0.12394300031318509</v>
      </c>
      <c r="DP21" s="137">
        <v>176.9</v>
      </c>
      <c r="DQ21" s="138">
        <v>30592</v>
      </c>
      <c r="DR21" s="138">
        <v>27040</v>
      </c>
      <c r="DS21" s="138">
        <v>3552</v>
      </c>
      <c r="DT21" s="139">
        <v>0.11610878661087866</v>
      </c>
      <c r="DU21" s="137">
        <v>170.90000000000003</v>
      </c>
      <c r="DV21" s="138">
        <v>15380</v>
      </c>
      <c r="DW21" s="138">
        <v>13775</v>
      </c>
      <c r="DX21" s="138">
        <v>1605</v>
      </c>
      <c r="DY21" s="139">
        <v>-3.9318093203539878E-3</v>
      </c>
      <c r="DZ21" s="137">
        <v>109.60000000000001</v>
      </c>
      <c r="EA21" s="138">
        <v>21111</v>
      </c>
      <c r="EB21" s="138">
        <v>19017</v>
      </c>
      <c r="EC21" s="138">
        <v>2094</v>
      </c>
      <c r="ED21" s="139">
        <v>9.9189995736819664E-2</v>
      </c>
      <c r="EE21" s="137">
        <v>337.6</v>
      </c>
      <c r="EF21" s="138">
        <v>40533</v>
      </c>
      <c r="EG21" s="138">
        <v>37195</v>
      </c>
      <c r="EH21" s="138">
        <v>3338</v>
      </c>
      <c r="EI21" s="139">
        <v>8.2352650926405646E-2</v>
      </c>
      <c r="EJ21" s="137">
        <v>228</v>
      </c>
      <c r="EK21" s="138">
        <v>19422</v>
      </c>
      <c r="EL21" s="138">
        <v>18178</v>
      </c>
      <c r="EM21" s="138">
        <v>1244</v>
      </c>
      <c r="EN21" s="139">
        <v>6.4051076099268869E-2</v>
      </c>
      <c r="EO21" s="137">
        <v>347.79999999999995</v>
      </c>
      <c r="EP21" s="138">
        <v>45972</v>
      </c>
      <c r="EQ21" s="138">
        <v>40815</v>
      </c>
      <c r="ER21" s="138">
        <v>5157</v>
      </c>
      <c r="ES21" s="139">
        <v>0.11217697729052467</v>
      </c>
      <c r="ET21" s="137">
        <v>-10.199999999999985</v>
      </c>
      <c r="EU21" s="138">
        <v>-5439</v>
      </c>
      <c r="EV21" s="138">
        <v>-3620</v>
      </c>
      <c r="EW21" s="138">
        <v>-1819</v>
      </c>
      <c r="EX21" s="139">
        <v>-2.9824326364119025E-2</v>
      </c>
      <c r="EY21" s="137">
        <v>843.29999999999984</v>
      </c>
      <c r="EZ21" s="138">
        <v>106396</v>
      </c>
      <c r="FA21" s="138">
        <v>102103</v>
      </c>
      <c r="FB21" s="138">
        <v>4293</v>
      </c>
      <c r="FC21" s="139">
        <v>4.0349261250422951E-2</v>
      </c>
      <c r="FD21" s="137">
        <v>350.40000000000003</v>
      </c>
      <c r="FE21" s="138">
        <v>46484</v>
      </c>
      <c r="FF21" s="138">
        <v>40632</v>
      </c>
      <c r="FG21" s="138">
        <v>5852</v>
      </c>
      <c r="FH21" s="139">
        <v>0.12589278031150503</v>
      </c>
      <c r="FI21" s="137">
        <v>-492.90000000000003</v>
      </c>
      <c r="FJ21" s="138">
        <v>-59912</v>
      </c>
      <c r="FK21" s="138">
        <v>-61471</v>
      </c>
      <c r="FL21" s="138">
        <v>1559</v>
      </c>
      <c r="FM21" s="139">
        <v>-2.6021498197356122E-2</v>
      </c>
      <c r="FN21" s="137">
        <v>337.6</v>
      </c>
      <c r="FO21" s="138">
        <v>40533</v>
      </c>
      <c r="FP21" s="138">
        <v>37195</v>
      </c>
      <c r="FQ21" s="138">
        <v>3338</v>
      </c>
      <c r="FR21" s="139">
        <v>8.2352650926405646E-2</v>
      </c>
      <c r="FS21" s="137">
        <v>12.799999999999994</v>
      </c>
      <c r="FT21" s="138">
        <v>5951</v>
      </c>
      <c r="FU21" s="138">
        <v>3437</v>
      </c>
      <c r="FV21" s="138">
        <v>2514</v>
      </c>
      <c r="FW21" s="139">
        <v>4.354012938509938E-2</v>
      </c>
      <c r="FX21" s="137">
        <v>119.7</v>
      </c>
      <c r="FY21" s="138">
        <v>22806</v>
      </c>
      <c r="FZ21" s="138">
        <v>20600</v>
      </c>
      <c r="GA21" s="138">
        <v>2206</v>
      </c>
      <c r="GB21" s="139">
        <v>9.6728930983074626E-2</v>
      </c>
      <c r="GC21" s="137">
        <v>336.7</v>
      </c>
      <c r="GD21" s="138">
        <v>39863</v>
      </c>
      <c r="GE21" s="138">
        <v>35888</v>
      </c>
      <c r="GF21" s="138">
        <v>3975</v>
      </c>
      <c r="GG21" s="139">
        <v>9.9716529112209323E-2</v>
      </c>
      <c r="GH21" s="137">
        <v>217</v>
      </c>
      <c r="GI21" s="138">
        <v>17057</v>
      </c>
      <c r="GJ21" s="138">
        <v>15288</v>
      </c>
      <c r="GK21" s="138">
        <v>1769</v>
      </c>
      <c r="GL21" s="139">
        <v>0.10371108635750718</v>
      </c>
      <c r="GM21" s="137">
        <v>350.40000000000003</v>
      </c>
      <c r="GN21" s="138">
        <v>46484</v>
      </c>
      <c r="GO21" s="138">
        <v>40632</v>
      </c>
      <c r="GP21" s="138">
        <v>5852</v>
      </c>
      <c r="GQ21" s="139">
        <v>0.12589278031150503</v>
      </c>
      <c r="GR21" s="137">
        <v>-13.7</v>
      </c>
      <c r="GS21" s="138">
        <v>-6621</v>
      </c>
      <c r="GT21" s="138">
        <v>-4744</v>
      </c>
      <c r="GU21" s="138">
        <v>-1877</v>
      </c>
      <c r="GV21" s="139">
        <v>-2.6176251199295703E-2</v>
      </c>
      <c r="GW21" s="137">
        <v>841.39999999999986</v>
      </c>
      <c r="GX21" s="138">
        <v>104953</v>
      </c>
      <c r="GY21" s="138">
        <v>101011</v>
      </c>
      <c r="GZ21" s="138">
        <v>3942</v>
      </c>
      <c r="HA21" s="139">
        <v>3.7559669566377331E-2</v>
      </c>
      <c r="HB21" s="137">
        <v>401.99999999999994</v>
      </c>
      <c r="HC21" s="138">
        <v>46992</v>
      </c>
      <c r="HD21" s="138">
        <v>42278</v>
      </c>
      <c r="HE21" s="138">
        <v>4714</v>
      </c>
      <c r="HF21" s="139">
        <v>0.10031494722505958</v>
      </c>
      <c r="HG21" s="137">
        <v>-439.39999999999992</v>
      </c>
      <c r="HH21" s="138">
        <v>-57961</v>
      </c>
      <c r="HI21" s="138">
        <v>-58733</v>
      </c>
      <c r="HJ21" s="138">
        <v>772</v>
      </c>
      <c r="HK21" s="139">
        <v>-1.3319300909232069E-2</v>
      </c>
      <c r="HL21" s="137">
        <v>336.7</v>
      </c>
      <c r="HM21" s="138">
        <v>39863</v>
      </c>
      <c r="HN21" s="138">
        <v>35888</v>
      </c>
      <c r="HO21" s="138">
        <v>3975</v>
      </c>
      <c r="HP21" s="139">
        <v>9.9716529112209323E-2</v>
      </c>
      <c r="HQ21" s="137">
        <v>65.3</v>
      </c>
      <c r="HR21" s="138">
        <v>7129</v>
      </c>
      <c r="HS21" s="138">
        <v>6390</v>
      </c>
      <c r="HT21" s="138">
        <v>739</v>
      </c>
      <c r="HU21" s="139">
        <v>5.9841811285026025E-4</v>
      </c>
      <c r="HV21" s="137">
        <v>130.1</v>
      </c>
      <c r="HW21" s="138">
        <v>25205</v>
      </c>
      <c r="HX21" s="138">
        <v>22663</v>
      </c>
      <c r="HY21" s="138">
        <v>2542</v>
      </c>
      <c r="HZ21" s="139">
        <v>0.10085300535608015</v>
      </c>
      <c r="IA21" s="137">
        <v>588</v>
      </c>
      <c r="IB21" s="138">
        <v>66214</v>
      </c>
      <c r="IC21" s="138">
        <v>59638</v>
      </c>
      <c r="ID21" s="138">
        <v>6576</v>
      </c>
      <c r="IE21" s="139">
        <v>9.9314344398465579E-2</v>
      </c>
      <c r="IF21" s="137">
        <v>457.89999999999992</v>
      </c>
      <c r="IG21" s="138">
        <v>41009</v>
      </c>
      <c r="IH21" s="138">
        <v>36975</v>
      </c>
      <c r="II21" s="138">
        <v>4034</v>
      </c>
      <c r="IJ21" s="139">
        <v>9.8368650783974249E-2</v>
      </c>
      <c r="IK21" s="137">
        <v>401.99999999999994</v>
      </c>
      <c r="IL21" s="138">
        <v>46992</v>
      </c>
      <c r="IM21" s="138">
        <v>42278</v>
      </c>
      <c r="IN21" s="138">
        <v>4714</v>
      </c>
      <c r="IO21" s="139">
        <v>0.10031494722505958</v>
      </c>
      <c r="IP21" s="137">
        <v>186</v>
      </c>
      <c r="IQ21" s="138">
        <v>19222</v>
      </c>
      <c r="IR21" s="138">
        <v>17360</v>
      </c>
      <c r="IS21" s="138">
        <v>1862</v>
      </c>
      <c r="IT21" s="139">
        <v>-1.0006028265940048E-3</v>
      </c>
      <c r="IU21" s="137">
        <v>130.1</v>
      </c>
      <c r="IV21" s="138">
        <v>25205</v>
      </c>
      <c r="IW21" s="138">
        <v>22663</v>
      </c>
      <c r="IX21" s="138">
        <v>2542</v>
      </c>
      <c r="IY21" s="139">
        <v>0.10085300535608015</v>
      </c>
      <c r="IZ21" s="137">
        <v>192</v>
      </c>
      <c r="JA21" s="138">
        <v>27485</v>
      </c>
      <c r="JB21" s="138">
        <v>24594</v>
      </c>
      <c r="JC21" s="138">
        <v>2891</v>
      </c>
      <c r="JD21" s="139">
        <v>0.10518464617063852</v>
      </c>
      <c r="JE21" s="137">
        <v>61.900000000000006</v>
      </c>
      <c r="JF21" s="138">
        <v>2280</v>
      </c>
      <c r="JG21" s="138">
        <v>1931</v>
      </c>
      <c r="JH21" s="138">
        <v>349</v>
      </c>
      <c r="JI21" s="139">
        <v>0.1530701754385965</v>
      </c>
      <c r="JJ21" s="137">
        <v>588</v>
      </c>
      <c r="JK21" s="138">
        <v>66214</v>
      </c>
      <c r="JL21" s="138">
        <v>59638</v>
      </c>
      <c r="JM21" s="138">
        <v>6576</v>
      </c>
      <c r="JN21" s="139">
        <v>9.9314344398465579E-2</v>
      </c>
      <c r="JO21" s="137">
        <v>-396</v>
      </c>
      <c r="JP21" s="138">
        <v>-38729</v>
      </c>
      <c r="JQ21" s="138">
        <v>-35044</v>
      </c>
      <c r="JR21" s="138">
        <v>-3685</v>
      </c>
      <c r="JS21" s="139">
        <v>5.870301772172945E-3</v>
      </c>
      <c r="JT21" s="137">
        <v>854.39999999999986</v>
      </c>
      <c r="JU21" s="138">
        <v>108035</v>
      </c>
      <c r="JV21" s="138">
        <v>103612</v>
      </c>
      <c r="JW21" s="138">
        <v>4423</v>
      </c>
      <c r="JX21" s="139">
        <v>4.0940435969824593E-2</v>
      </c>
      <c r="JY21" s="137">
        <v>210.7</v>
      </c>
      <c r="JZ21" s="138">
        <v>31631</v>
      </c>
      <c r="KA21" s="138">
        <v>27710</v>
      </c>
      <c r="KB21" s="138">
        <v>3921</v>
      </c>
      <c r="KC21" s="139">
        <v>0.12396067149315546</v>
      </c>
      <c r="KD21" s="137">
        <v>-643.70000000000005</v>
      </c>
      <c r="KE21" s="138">
        <v>-76404</v>
      </c>
      <c r="KF21" s="138">
        <v>-75902</v>
      </c>
      <c r="KG21" s="138">
        <v>-502</v>
      </c>
      <c r="KH21" s="139">
        <v>6.5703366315899691E-3</v>
      </c>
      <c r="KI21" s="137">
        <v>192</v>
      </c>
      <c r="KJ21" s="138">
        <v>27485</v>
      </c>
      <c r="KK21" s="138">
        <v>24594</v>
      </c>
      <c r="KL21" s="138">
        <v>2891</v>
      </c>
      <c r="KM21" s="139">
        <v>0.10518464617063852</v>
      </c>
      <c r="KN21" s="137">
        <v>18.699999999999996</v>
      </c>
      <c r="KO21" s="138">
        <v>4146</v>
      </c>
      <c r="KP21" s="138">
        <v>3116</v>
      </c>
      <c r="KQ21" s="138">
        <v>1030</v>
      </c>
      <c r="KR21" s="139">
        <v>1.8776025322516932E-2</v>
      </c>
      <c r="KS21" s="137">
        <v>3545.3999999999992</v>
      </c>
      <c r="KT21" s="138">
        <v>512990</v>
      </c>
      <c r="KU21" s="138">
        <v>481448</v>
      </c>
      <c r="KV21" s="138">
        <v>31542</v>
      </c>
      <c r="KW21" s="139">
        <v>6.1486578685744364E-2</v>
      </c>
      <c r="KX21" s="137">
        <v>3477.6000000000004</v>
      </c>
      <c r="KY21" s="138">
        <v>474210</v>
      </c>
      <c r="KZ21" s="138">
        <v>415863</v>
      </c>
      <c r="LA21" s="138">
        <v>58347</v>
      </c>
      <c r="LB21" s="139">
        <v>0.1230404251281078</v>
      </c>
      <c r="LC21" s="137">
        <v>-67.799999999999557</v>
      </c>
      <c r="LD21" s="138">
        <v>-38780</v>
      </c>
      <c r="LE21" s="138">
        <v>-65585</v>
      </c>
      <c r="LF21" s="138">
        <v>26805</v>
      </c>
      <c r="LG21" s="139">
        <v>-0.6912068076328004</v>
      </c>
    </row>
    <row r="22" spans="2:319">
      <c r="B22" s="168" t="s">
        <v>2804</v>
      </c>
      <c r="C22" s="169" t="s">
        <v>2805</v>
      </c>
      <c r="D22" s="170"/>
      <c r="E22" s="171">
        <v>558.9</v>
      </c>
      <c r="F22" s="172">
        <v>46983</v>
      </c>
      <c r="G22" s="172">
        <v>36186</v>
      </c>
      <c r="H22" s="172">
        <v>10797</v>
      </c>
      <c r="I22" s="173">
        <v>0.22980652576463828</v>
      </c>
      <c r="J22" s="171">
        <v>0</v>
      </c>
      <c r="K22" s="172">
        <v>0</v>
      </c>
      <c r="L22" s="172">
        <v>0</v>
      </c>
      <c r="M22" s="172">
        <v>0</v>
      </c>
      <c r="N22" s="173">
        <v>0</v>
      </c>
      <c r="O22" s="171">
        <v>-558.9</v>
      </c>
      <c r="P22" s="172">
        <v>-46983</v>
      </c>
      <c r="Q22" s="172">
        <v>-36186</v>
      </c>
      <c r="R22" s="172">
        <v>-10797</v>
      </c>
      <c r="S22" s="173">
        <v>0.22980652576463828</v>
      </c>
      <c r="T22" s="171">
        <v>0</v>
      </c>
      <c r="U22" s="172">
        <v>0</v>
      </c>
      <c r="V22" s="172">
        <v>0</v>
      </c>
      <c r="W22" s="172">
        <v>0</v>
      </c>
      <c r="X22" s="173">
        <v>0</v>
      </c>
      <c r="Y22" s="171">
        <v>0</v>
      </c>
      <c r="Z22" s="172">
        <v>0</v>
      </c>
      <c r="AA22" s="172">
        <v>0</v>
      </c>
      <c r="AB22" s="172">
        <v>0</v>
      </c>
      <c r="AC22" s="173">
        <v>0</v>
      </c>
      <c r="AD22" s="171">
        <v>448.9</v>
      </c>
      <c r="AE22" s="172">
        <v>15600</v>
      </c>
      <c r="AF22" s="172">
        <v>13650</v>
      </c>
      <c r="AG22" s="172">
        <v>1950</v>
      </c>
      <c r="AH22" s="173">
        <v>0.125</v>
      </c>
      <c r="AI22" s="171">
        <v>176.60000000000002</v>
      </c>
      <c r="AJ22" s="172">
        <v>34320</v>
      </c>
      <c r="AK22" s="172">
        <v>27422</v>
      </c>
      <c r="AL22" s="172">
        <v>6898</v>
      </c>
      <c r="AM22" s="173">
        <v>0.20099067599067599</v>
      </c>
      <c r="AN22" s="171">
        <v>-272.29999999999995</v>
      </c>
      <c r="AO22" s="172">
        <v>18720</v>
      </c>
      <c r="AP22" s="172">
        <v>13772</v>
      </c>
      <c r="AQ22" s="172">
        <v>4948</v>
      </c>
      <c r="AR22" s="173">
        <v>0.26431623931623932</v>
      </c>
      <c r="AS22" s="171">
        <v>0</v>
      </c>
      <c r="AT22" s="172">
        <v>0</v>
      </c>
      <c r="AU22" s="172">
        <v>0</v>
      </c>
      <c r="AV22" s="172">
        <v>0</v>
      </c>
      <c r="AW22" s="173">
        <v>0</v>
      </c>
      <c r="AX22" s="171">
        <v>176.60000000000002</v>
      </c>
      <c r="AY22" s="172">
        <v>34320</v>
      </c>
      <c r="AZ22" s="172">
        <v>27422</v>
      </c>
      <c r="BA22" s="172">
        <v>6898</v>
      </c>
      <c r="BB22" s="173">
        <v>0.20099067599067599</v>
      </c>
      <c r="BC22" s="171">
        <v>604.5</v>
      </c>
      <c r="BD22" s="172">
        <v>50344</v>
      </c>
      <c r="BE22" s="172">
        <v>39378</v>
      </c>
      <c r="BF22" s="172">
        <v>10966</v>
      </c>
      <c r="BG22" s="173">
        <v>0.21782138884474814</v>
      </c>
      <c r="BH22" s="171">
        <v>485.4</v>
      </c>
      <c r="BI22" s="172">
        <v>47744</v>
      </c>
      <c r="BJ22" s="172">
        <v>40183</v>
      </c>
      <c r="BK22" s="172">
        <v>7561</v>
      </c>
      <c r="BL22" s="173">
        <v>0.15836544906166219</v>
      </c>
      <c r="BM22" s="171">
        <v>-119.10000000000001</v>
      </c>
      <c r="BN22" s="172">
        <v>-2600</v>
      </c>
      <c r="BO22" s="172">
        <v>805</v>
      </c>
      <c r="BP22" s="172">
        <v>-3405</v>
      </c>
      <c r="BQ22" s="173">
        <v>1.3096153846153846</v>
      </c>
      <c r="BR22" s="171">
        <v>176.60000000000002</v>
      </c>
      <c r="BS22" s="172">
        <v>34320</v>
      </c>
      <c r="BT22" s="172">
        <v>27422</v>
      </c>
      <c r="BU22" s="172">
        <v>6898</v>
      </c>
      <c r="BV22" s="173">
        <v>0.20099067599067599</v>
      </c>
      <c r="BW22" s="171">
        <v>308.79999999999995</v>
      </c>
      <c r="BX22" s="172">
        <v>13424</v>
      </c>
      <c r="BY22" s="172">
        <v>12761</v>
      </c>
      <c r="BZ22" s="172">
        <v>663</v>
      </c>
      <c r="CA22" s="173">
        <v>-4.2625226929013799E-2</v>
      </c>
      <c r="CB22" s="171">
        <v>499.4</v>
      </c>
      <c r="CC22" s="172">
        <v>42708</v>
      </c>
      <c r="CD22" s="172">
        <v>32290</v>
      </c>
      <c r="CE22" s="172">
        <v>10418</v>
      </c>
      <c r="CF22" s="173">
        <v>0.24393556242390185</v>
      </c>
      <c r="CG22" s="171">
        <v>305.8</v>
      </c>
      <c r="CH22" s="172">
        <v>51852</v>
      </c>
      <c r="CI22" s="172">
        <v>41453</v>
      </c>
      <c r="CJ22" s="172">
        <v>10399</v>
      </c>
      <c r="CK22" s="173">
        <v>0.20055156985265757</v>
      </c>
      <c r="CL22" s="171">
        <v>-193.59999999999997</v>
      </c>
      <c r="CM22" s="172">
        <v>9144</v>
      </c>
      <c r="CN22" s="172">
        <v>9163</v>
      </c>
      <c r="CO22" s="172">
        <v>-19</v>
      </c>
      <c r="CP22" s="173">
        <v>-2.0778652668416446E-3</v>
      </c>
      <c r="CQ22" s="171">
        <v>485.4</v>
      </c>
      <c r="CR22" s="172">
        <v>47744</v>
      </c>
      <c r="CS22" s="172">
        <v>40183</v>
      </c>
      <c r="CT22" s="172">
        <v>7561</v>
      </c>
      <c r="CU22" s="173">
        <v>0.15836544906166219</v>
      </c>
      <c r="CV22" s="171">
        <v>-179.60000000000002</v>
      </c>
      <c r="CW22" s="172">
        <v>4108</v>
      </c>
      <c r="CX22" s="172">
        <v>1270</v>
      </c>
      <c r="CY22" s="172">
        <v>2838</v>
      </c>
      <c r="CZ22" s="173">
        <v>4.2186120790995374E-2</v>
      </c>
      <c r="DA22" s="171">
        <v>183</v>
      </c>
      <c r="DB22" s="172">
        <v>36558</v>
      </c>
      <c r="DC22" s="172">
        <v>27429</v>
      </c>
      <c r="DD22" s="172">
        <v>9129</v>
      </c>
      <c r="DE22" s="173">
        <v>0.24971278516330214</v>
      </c>
      <c r="DF22" s="171">
        <v>317.8</v>
      </c>
      <c r="DG22" s="172">
        <v>55370</v>
      </c>
      <c r="DH22" s="172">
        <v>44856</v>
      </c>
      <c r="DI22" s="172">
        <v>10514</v>
      </c>
      <c r="DJ22" s="173">
        <v>0.18988621997471555</v>
      </c>
      <c r="DK22" s="171">
        <v>134.80000000000001</v>
      </c>
      <c r="DL22" s="172">
        <v>18812</v>
      </c>
      <c r="DM22" s="172">
        <v>17427</v>
      </c>
      <c r="DN22" s="172">
        <v>1385</v>
      </c>
      <c r="DO22" s="173">
        <v>7.3623219221773339E-2</v>
      </c>
      <c r="DP22" s="171">
        <v>305.8</v>
      </c>
      <c r="DQ22" s="172">
        <v>51852</v>
      </c>
      <c r="DR22" s="172">
        <v>41453</v>
      </c>
      <c r="DS22" s="172">
        <v>10399</v>
      </c>
      <c r="DT22" s="173">
        <v>0.20055156985265757</v>
      </c>
      <c r="DU22" s="171">
        <v>12.000000000000007</v>
      </c>
      <c r="DV22" s="172">
        <v>3518</v>
      </c>
      <c r="DW22" s="172">
        <v>3403</v>
      </c>
      <c r="DX22" s="172">
        <v>115</v>
      </c>
      <c r="DY22" s="173">
        <v>-1.0665349877942015E-2</v>
      </c>
      <c r="DZ22" s="171">
        <v>176.7</v>
      </c>
      <c r="EA22" s="172">
        <v>36108</v>
      </c>
      <c r="EB22" s="172">
        <v>27010</v>
      </c>
      <c r="EC22" s="172">
        <v>9098</v>
      </c>
      <c r="ED22" s="173">
        <v>0.25196632325246482</v>
      </c>
      <c r="EE22" s="171">
        <v>756.5</v>
      </c>
      <c r="EF22" s="172">
        <v>69872</v>
      </c>
      <c r="EG22" s="172">
        <v>57976</v>
      </c>
      <c r="EH22" s="172">
        <v>11896</v>
      </c>
      <c r="EI22" s="173">
        <v>0.17025417907029997</v>
      </c>
      <c r="EJ22" s="171">
        <v>579.80000000000007</v>
      </c>
      <c r="EK22" s="172">
        <v>33764</v>
      </c>
      <c r="EL22" s="172">
        <v>30966</v>
      </c>
      <c r="EM22" s="172">
        <v>2798</v>
      </c>
      <c r="EN22" s="173">
        <v>8.2869328278639978E-2</v>
      </c>
      <c r="EO22" s="171">
        <v>317.8</v>
      </c>
      <c r="EP22" s="172">
        <v>55370</v>
      </c>
      <c r="EQ22" s="172">
        <v>44856</v>
      </c>
      <c r="ER22" s="172">
        <v>10514</v>
      </c>
      <c r="ES22" s="173">
        <v>0.18988621997471555</v>
      </c>
      <c r="ET22" s="171">
        <v>438.7</v>
      </c>
      <c r="EU22" s="172">
        <v>14502</v>
      </c>
      <c r="EV22" s="172">
        <v>13120</v>
      </c>
      <c r="EW22" s="172">
        <v>1382</v>
      </c>
      <c r="EX22" s="173">
        <v>-1.9632040904415587E-2</v>
      </c>
      <c r="EY22" s="171">
        <v>538</v>
      </c>
      <c r="EZ22" s="172">
        <v>45565</v>
      </c>
      <c r="FA22" s="172">
        <v>35027</v>
      </c>
      <c r="FB22" s="172">
        <v>10538</v>
      </c>
      <c r="FC22" s="173">
        <v>0.23127400416986721</v>
      </c>
      <c r="FD22" s="171">
        <v>593</v>
      </c>
      <c r="FE22" s="172">
        <v>33068</v>
      </c>
      <c r="FF22" s="172">
        <v>27864</v>
      </c>
      <c r="FG22" s="172">
        <v>5204</v>
      </c>
      <c r="FH22" s="173">
        <v>0.15737268658521833</v>
      </c>
      <c r="FI22" s="171">
        <v>54.999999999999986</v>
      </c>
      <c r="FJ22" s="172">
        <v>-12497</v>
      </c>
      <c r="FK22" s="172">
        <v>-7163</v>
      </c>
      <c r="FL22" s="172">
        <v>-5334</v>
      </c>
      <c r="FM22" s="173">
        <v>0.42682243738497239</v>
      </c>
      <c r="FN22" s="171">
        <v>756.5</v>
      </c>
      <c r="FO22" s="172">
        <v>69872</v>
      </c>
      <c r="FP22" s="172">
        <v>57976</v>
      </c>
      <c r="FQ22" s="172">
        <v>11896</v>
      </c>
      <c r="FR22" s="173">
        <v>0.17025417907029997</v>
      </c>
      <c r="FS22" s="171">
        <v>-163.5</v>
      </c>
      <c r="FT22" s="172">
        <v>-36804</v>
      </c>
      <c r="FU22" s="172">
        <v>-30112</v>
      </c>
      <c r="FV22" s="172">
        <v>-6692</v>
      </c>
      <c r="FW22" s="173">
        <v>-1.2881492485081636E-2</v>
      </c>
      <c r="FX22" s="171">
        <v>499.4</v>
      </c>
      <c r="FY22" s="172">
        <v>42708</v>
      </c>
      <c r="FZ22" s="172">
        <v>32290</v>
      </c>
      <c r="GA22" s="172">
        <v>10418</v>
      </c>
      <c r="GB22" s="173">
        <v>0.24393556242390185</v>
      </c>
      <c r="GC22" s="171">
        <v>411.7</v>
      </c>
      <c r="GD22" s="172">
        <v>10089</v>
      </c>
      <c r="GE22" s="172">
        <v>8627</v>
      </c>
      <c r="GF22" s="172">
        <v>1462</v>
      </c>
      <c r="GG22" s="173">
        <v>0.14491029834473187</v>
      </c>
      <c r="GH22" s="171">
        <v>-87.699999999999989</v>
      </c>
      <c r="GI22" s="172">
        <v>-32619</v>
      </c>
      <c r="GJ22" s="172">
        <v>-23663</v>
      </c>
      <c r="GK22" s="172">
        <v>-8956</v>
      </c>
      <c r="GL22" s="173">
        <v>0.27456390447285323</v>
      </c>
      <c r="GM22" s="171">
        <v>593</v>
      </c>
      <c r="GN22" s="172">
        <v>33068</v>
      </c>
      <c r="GO22" s="172">
        <v>27864</v>
      </c>
      <c r="GP22" s="172">
        <v>5204</v>
      </c>
      <c r="GQ22" s="173">
        <v>0.15737268658521833</v>
      </c>
      <c r="GR22" s="171">
        <v>-181.29999999999998</v>
      </c>
      <c r="GS22" s="172">
        <v>-22979</v>
      </c>
      <c r="GT22" s="172">
        <v>-19237</v>
      </c>
      <c r="GU22" s="172">
        <v>-3742</v>
      </c>
      <c r="GV22" s="173">
        <v>-1.2462388240486455E-2</v>
      </c>
      <c r="GW22" s="171">
        <v>44.2</v>
      </c>
      <c r="GX22" s="172">
        <v>3150</v>
      </c>
      <c r="GY22" s="172">
        <v>2930</v>
      </c>
      <c r="GZ22" s="172">
        <v>220</v>
      </c>
      <c r="HA22" s="173">
        <v>6.9841269841269843E-2</v>
      </c>
      <c r="HB22" s="171">
        <v>569.20000000000005</v>
      </c>
      <c r="HC22" s="172">
        <v>19181</v>
      </c>
      <c r="HD22" s="172">
        <v>17539</v>
      </c>
      <c r="HE22" s="172">
        <v>1642</v>
      </c>
      <c r="HF22" s="173">
        <v>8.5605547156039838E-2</v>
      </c>
      <c r="HG22" s="171">
        <v>525</v>
      </c>
      <c r="HH22" s="172">
        <v>16031</v>
      </c>
      <c r="HI22" s="172">
        <v>14609</v>
      </c>
      <c r="HJ22" s="172">
        <v>1422</v>
      </c>
      <c r="HK22" s="173">
        <v>8.8703137670762891E-2</v>
      </c>
      <c r="HL22" s="171">
        <v>411.7</v>
      </c>
      <c r="HM22" s="172">
        <v>10089</v>
      </c>
      <c r="HN22" s="172">
        <v>8627</v>
      </c>
      <c r="HO22" s="172">
        <v>1462</v>
      </c>
      <c r="HP22" s="173">
        <v>0.14491029834473187</v>
      </c>
      <c r="HQ22" s="171">
        <v>157.5</v>
      </c>
      <c r="HR22" s="172">
        <v>9092</v>
      </c>
      <c r="HS22" s="172">
        <v>8912</v>
      </c>
      <c r="HT22" s="172">
        <v>180</v>
      </c>
      <c r="HU22" s="173">
        <v>-5.9304751188692037E-2</v>
      </c>
      <c r="HV22" s="171">
        <v>0</v>
      </c>
      <c r="HW22" s="172">
        <v>0</v>
      </c>
      <c r="HX22" s="172">
        <v>0</v>
      </c>
      <c r="HY22" s="172">
        <v>0</v>
      </c>
      <c r="HZ22" s="173">
        <v>0</v>
      </c>
      <c r="IA22" s="171">
        <v>367.59999999999997</v>
      </c>
      <c r="IB22" s="172">
        <v>8674</v>
      </c>
      <c r="IC22" s="172">
        <v>7230</v>
      </c>
      <c r="ID22" s="172">
        <v>1444</v>
      </c>
      <c r="IE22" s="173">
        <v>0.16647452155868112</v>
      </c>
      <c r="IF22" s="171">
        <v>367.59999999999997</v>
      </c>
      <c r="IG22" s="172">
        <v>8674</v>
      </c>
      <c r="IH22" s="172">
        <v>7230</v>
      </c>
      <c r="II22" s="172">
        <v>1444</v>
      </c>
      <c r="IJ22" s="173">
        <v>0.16647452155868112</v>
      </c>
      <c r="IK22" s="171">
        <v>569.20000000000005</v>
      </c>
      <c r="IL22" s="172">
        <v>19181</v>
      </c>
      <c r="IM22" s="172">
        <v>17539</v>
      </c>
      <c r="IN22" s="172">
        <v>1642</v>
      </c>
      <c r="IO22" s="173">
        <v>8.5605547156039838E-2</v>
      </c>
      <c r="IP22" s="171">
        <v>-201.60000000000002</v>
      </c>
      <c r="IQ22" s="172">
        <v>-10507</v>
      </c>
      <c r="IR22" s="172">
        <v>-10309</v>
      </c>
      <c r="IS22" s="172">
        <v>-198</v>
      </c>
      <c r="IT22" s="173">
        <v>8.0868974402641278E-2</v>
      </c>
      <c r="IU22" s="171">
        <v>0</v>
      </c>
      <c r="IV22" s="172">
        <v>0</v>
      </c>
      <c r="IW22" s="172">
        <v>0</v>
      </c>
      <c r="IX22" s="172">
        <v>0</v>
      </c>
      <c r="IY22" s="173">
        <v>0</v>
      </c>
      <c r="IZ22" s="171">
        <v>608.4</v>
      </c>
      <c r="JA22" s="172">
        <v>60784</v>
      </c>
      <c r="JB22" s="172">
        <v>43036</v>
      </c>
      <c r="JC22" s="172">
        <v>17748</v>
      </c>
      <c r="JD22" s="173">
        <v>0.2919847328244275</v>
      </c>
      <c r="JE22" s="171">
        <v>608.4</v>
      </c>
      <c r="JF22" s="172">
        <v>60784</v>
      </c>
      <c r="JG22" s="172">
        <v>43036</v>
      </c>
      <c r="JH22" s="172">
        <v>17748</v>
      </c>
      <c r="JI22" s="173">
        <v>0.2919847328244275</v>
      </c>
      <c r="JJ22" s="171">
        <v>367.59999999999997</v>
      </c>
      <c r="JK22" s="172">
        <v>8674</v>
      </c>
      <c r="JL22" s="172">
        <v>7230</v>
      </c>
      <c r="JM22" s="172">
        <v>1444</v>
      </c>
      <c r="JN22" s="173">
        <v>0.16647452155868112</v>
      </c>
      <c r="JO22" s="171">
        <v>240.8</v>
      </c>
      <c r="JP22" s="172">
        <v>52110</v>
      </c>
      <c r="JQ22" s="172">
        <v>35806</v>
      </c>
      <c r="JR22" s="172">
        <v>16304</v>
      </c>
      <c r="JS22" s="173">
        <v>0.12551021126574638</v>
      </c>
      <c r="JT22" s="171">
        <v>0</v>
      </c>
      <c r="JU22" s="172">
        <v>0</v>
      </c>
      <c r="JV22" s="172">
        <v>0</v>
      </c>
      <c r="JW22" s="172">
        <v>0</v>
      </c>
      <c r="JX22" s="173">
        <v>0</v>
      </c>
      <c r="JY22" s="171">
        <v>322.7</v>
      </c>
      <c r="JZ22" s="172">
        <v>6600</v>
      </c>
      <c r="KA22" s="172">
        <v>5346</v>
      </c>
      <c r="KB22" s="172">
        <v>1254</v>
      </c>
      <c r="KC22" s="173">
        <v>0.19</v>
      </c>
      <c r="KD22" s="171">
        <v>322.7</v>
      </c>
      <c r="KE22" s="172">
        <v>6600</v>
      </c>
      <c r="KF22" s="172">
        <v>5346</v>
      </c>
      <c r="KG22" s="172">
        <v>1254</v>
      </c>
      <c r="KH22" s="173">
        <v>0.19</v>
      </c>
      <c r="KI22" s="171">
        <v>608.4</v>
      </c>
      <c r="KJ22" s="172">
        <v>60784</v>
      </c>
      <c r="KK22" s="172">
        <v>43036</v>
      </c>
      <c r="KL22" s="172">
        <v>17748</v>
      </c>
      <c r="KM22" s="173">
        <v>0.2919847328244275</v>
      </c>
      <c r="KN22" s="171">
        <v>-285.7</v>
      </c>
      <c r="KO22" s="172">
        <v>-54184</v>
      </c>
      <c r="KP22" s="172">
        <v>-37690</v>
      </c>
      <c r="KQ22" s="172">
        <v>-16494</v>
      </c>
      <c r="KR22" s="173">
        <v>-0.10198473282442749</v>
      </c>
      <c r="KS22" s="171">
        <v>3553</v>
      </c>
      <c r="KT22" s="172">
        <v>319724</v>
      </c>
      <c r="KU22" s="172">
        <v>246190</v>
      </c>
      <c r="KV22" s="172">
        <v>73534</v>
      </c>
      <c r="KW22" s="173">
        <v>0.22999211820194917</v>
      </c>
      <c r="KX22" s="171">
        <v>4914.6999999999989</v>
      </c>
      <c r="KY22" s="172">
        <v>397554</v>
      </c>
      <c r="KZ22" s="172">
        <v>321532</v>
      </c>
      <c r="LA22" s="172">
        <v>76022</v>
      </c>
      <c r="LB22" s="173">
        <v>0.19122433681965217</v>
      </c>
      <c r="LC22" s="171">
        <v>1361.6999999999996</v>
      </c>
      <c r="LD22" s="172">
        <v>77830</v>
      </c>
      <c r="LE22" s="172">
        <v>75342</v>
      </c>
      <c r="LF22" s="172">
        <v>2488</v>
      </c>
      <c r="LG22" s="173">
        <v>3.196710779904921E-2</v>
      </c>
    </row>
    <row r="23" spans="2:319" ht="15.75" thickBot="1">
      <c r="B23" s="174"/>
      <c r="C23" s="175" t="s">
        <v>2806</v>
      </c>
      <c r="D23" s="176"/>
      <c r="E23" s="177">
        <v>102.4</v>
      </c>
      <c r="F23" s="178">
        <v>20039</v>
      </c>
      <c r="G23" s="178">
        <v>18160</v>
      </c>
      <c r="H23" s="178">
        <v>1879</v>
      </c>
      <c r="I23" s="179">
        <v>9.3767154049603271E-2</v>
      </c>
      <c r="J23" s="177">
        <v>124.1</v>
      </c>
      <c r="K23" s="178">
        <v>24395</v>
      </c>
      <c r="L23" s="178">
        <v>19820</v>
      </c>
      <c r="M23" s="178">
        <v>4575</v>
      </c>
      <c r="N23" s="179">
        <v>0.18753843000614881</v>
      </c>
      <c r="O23" s="177">
        <v>21.699999999999996</v>
      </c>
      <c r="P23" s="178">
        <v>4356</v>
      </c>
      <c r="Q23" s="178">
        <v>1660</v>
      </c>
      <c r="R23" s="178">
        <v>2696</v>
      </c>
      <c r="S23" s="179">
        <v>0.61891643709825528</v>
      </c>
      <c r="T23" s="177">
        <v>118.5</v>
      </c>
      <c r="U23" s="178">
        <v>23295</v>
      </c>
      <c r="V23" s="178">
        <v>20189</v>
      </c>
      <c r="W23" s="178">
        <v>3106</v>
      </c>
      <c r="X23" s="179">
        <v>0.13333333333333333</v>
      </c>
      <c r="Y23" s="177">
        <v>5.5999999999999961</v>
      </c>
      <c r="Z23" s="178">
        <v>1100</v>
      </c>
      <c r="AA23" s="178">
        <v>-369</v>
      </c>
      <c r="AB23" s="178">
        <v>1469</v>
      </c>
      <c r="AC23" s="179">
        <v>5.4205096672815478E-2</v>
      </c>
      <c r="AD23" s="180">
        <v>98.600000000000009</v>
      </c>
      <c r="AE23" s="181">
        <v>18807</v>
      </c>
      <c r="AF23" s="181">
        <v>17037</v>
      </c>
      <c r="AG23" s="181">
        <v>1770</v>
      </c>
      <c r="AH23" s="179">
        <v>9.4113893762960601E-2</v>
      </c>
      <c r="AI23" s="177">
        <v>190.4</v>
      </c>
      <c r="AJ23" s="178">
        <v>36381</v>
      </c>
      <c r="AK23" s="178">
        <v>29146</v>
      </c>
      <c r="AL23" s="178">
        <v>7235</v>
      </c>
      <c r="AM23" s="179">
        <v>0.19886754074929222</v>
      </c>
      <c r="AN23" s="177">
        <v>91.8</v>
      </c>
      <c r="AO23" s="178">
        <v>17574</v>
      </c>
      <c r="AP23" s="178">
        <v>12109</v>
      </c>
      <c r="AQ23" s="178">
        <v>5465</v>
      </c>
      <c r="AR23" s="179">
        <v>0.31097075224763854</v>
      </c>
      <c r="AS23" s="177">
        <v>124.1</v>
      </c>
      <c r="AT23" s="178">
        <v>24395</v>
      </c>
      <c r="AU23" s="178">
        <v>19820</v>
      </c>
      <c r="AV23" s="178">
        <v>4575</v>
      </c>
      <c r="AW23" s="179">
        <v>0.18753843000614881</v>
      </c>
      <c r="AX23" s="177">
        <v>66.3</v>
      </c>
      <c r="AY23" s="178">
        <v>11986</v>
      </c>
      <c r="AZ23" s="178">
        <v>9326</v>
      </c>
      <c r="BA23" s="178">
        <v>2660</v>
      </c>
      <c r="BB23" s="179">
        <v>1.1329110743143411E-2</v>
      </c>
      <c r="BC23" s="177">
        <v>104.60000000000001</v>
      </c>
      <c r="BD23" s="178">
        <v>20000</v>
      </c>
      <c r="BE23" s="178">
        <v>18071</v>
      </c>
      <c r="BF23" s="178">
        <v>1929</v>
      </c>
      <c r="BG23" s="179">
        <v>9.6449999999999994E-2</v>
      </c>
      <c r="BH23" s="177">
        <v>221</v>
      </c>
      <c r="BI23" s="178">
        <v>37668</v>
      </c>
      <c r="BJ23" s="178">
        <v>31107</v>
      </c>
      <c r="BK23" s="178">
        <v>6561</v>
      </c>
      <c r="BL23" s="179">
        <v>0.17417967505575024</v>
      </c>
      <c r="BM23" s="177">
        <v>116.4</v>
      </c>
      <c r="BN23" s="178">
        <v>17668</v>
      </c>
      <c r="BO23" s="178">
        <v>13036</v>
      </c>
      <c r="BP23" s="178">
        <v>4632</v>
      </c>
      <c r="BQ23" s="179">
        <v>0.26216889291374235</v>
      </c>
      <c r="BR23" s="177">
        <v>190.4</v>
      </c>
      <c r="BS23" s="178">
        <v>36381</v>
      </c>
      <c r="BT23" s="178">
        <v>29146</v>
      </c>
      <c r="BU23" s="178">
        <v>7235</v>
      </c>
      <c r="BV23" s="179">
        <v>0.19886754074929222</v>
      </c>
      <c r="BW23" s="177">
        <v>30.599999999999998</v>
      </c>
      <c r="BX23" s="178">
        <v>1287</v>
      </c>
      <c r="BY23" s="178">
        <v>1961</v>
      </c>
      <c r="BZ23" s="178">
        <v>-674</v>
      </c>
      <c r="CA23" s="179">
        <v>-2.4687865693541977E-2</v>
      </c>
      <c r="CB23" s="177">
        <v>104.60000000000001</v>
      </c>
      <c r="CC23" s="178">
        <v>20005</v>
      </c>
      <c r="CD23" s="178">
        <v>18074</v>
      </c>
      <c r="CE23" s="178">
        <v>1931</v>
      </c>
      <c r="CF23" s="179">
        <v>9.6525868532866779E-2</v>
      </c>
      <c r="CG23" s="177">
        <v>176.9</v>
      </c>
      <c r="CH23" s="178">
        <v>30592</v>
      </c>
      <c r="CI23" s="178">
        <v>27040</v>
      </c>
      <c r="CJ23" s="178">
        <v>3552</v>
      </c>
      <c r="CK23" s="179">
        <v>0.11610878661087866</v>
      </c>
      <c r="CL23" s="177">
        <v>72.300000000000011</v>
      </c>
      <c r="CM23" s="178">
        <v>10587</v>
      </c>
      <c r="CN23" s="178">
        <v>8966</v>
      </c>
      <c r="CO23" s="178">
        <v>1621</v>
      </c>
      <c r="CP23" s="179">
        <v>0.15311230754699159</v>
      </c>
      <c r="CQ23" s="177">
        <v>221</v>
      </c>
      <c r="CR23" s="178">
        <v>37668</v>
      </c>
      <c r="CS23" s="178">
        <v>31107</v>
      </c>
      <c r="CT23" s="178">
        <v>6561</v>
      </c>
      <c r="CU23" s="179">
        <v>0.17417967505575024</v>
      </c>
      <c r="CV23" s="177">
        <v>-44.1</v>
      </c>
      <c r="CW23" s="178">
        <v>-7076</v>
      </c>
      <c r="CX23" s="178">
        <v>-4067</v>
      </c>
      <c r="CY23" s="178">
        <v>-3009</v>
      </c>
      <c r="CZ23" s="179">
        <v>-5.8070888444871585E-2</v>
      </c>
      <c r="DA23" s="177">
        <v>106.60000000000001</v>
      </c>
      <c r="DB23" s="178">
        <v>20428</v>
      </c>
      <c r="DC23" s="178">
        <v>18437</v>
      </c>
      <c r="DD23" s="178">
        <v>1991</v>
      </c>
      <c r="DE23" s="179">
        <v>9.7464264734677897E-2</v>
      </c>
      <c r="DF23" s="177">
        <v>347.79999999999995</v>
      </c>
      <c r="DG23" s="178">
        <v>45972</v>
      </c>
      <c r="DH23" s="178">
        <v>40815</v>
      </c>
      <c r="DI23" s="178">
        <v>5157</v>
      </c>
      <c r="DJ23" s="179">
        <v>0.11217697729052467</v>
      </c>
      <c r="DK23" s="177">
        <v>241.2</v>
      </c>
      <c r="DL23" s="178">
        <v>25544</v>
      </c>
      <c r="DM23" s="178">
        <v>22378</v>
      </c>
      <c r="DN23" s="178">
        <v>3166</v>
      </c>
      <c r="DO23" s="179">
        <v>0.12394300031318509</v>
      </c>
      <c r="DP23" s="177">
        <v>176.9</v>
      </c>
      <c r="DQ23" s="178">
        <v>30592</v>
      </c>
      <c r="DR23" s="178">
        <v>27040</v>
      </c>
      <c r="DS23" s="178">
        <v>3552</v>
      </c>
      <c r="DT23" s="179">
        <v>0.11610878661087866</v>
      </c>
      <c r="DU23" s="177">
        <v>170.90000000000003</v>
      </c>
      <c r="DV23" s="178">
        <v>15380</v>
      </c>
      <c r="DW23" s="178">
        <v>13775</v>
      </c>
      <c r="DX23" s="178">
        <v>1605</v>
      </c>
      <c r="DY23" s="179">
        <v>-3.9318093203539878E-3</v>
      </c>
      <c r="DZ23" s="177">
        <v>109.60000000000001</v>
      </c>
      <c r="EA23" s="178">
        <v>21111</v>
      </c>
      <c r="EB23" s="178">
        <f>IF($EJ$6=$EJ$7,L23,IF($EJ$6=$EJ$8,L23+V23,IF($EJ$6=$EJ$9,L23+V23+AF23,IF($EJ$6=$EJ$10,L23+V23+AF23+AP23,IF($EJ$6=$EJ$11,L23+V23+AF23+AP23+AZ23,IF($EJ$6=$EJ$12,L23+V23+AF23+AP23+AZ23+BJ23))))))+IF($EJ$6=$EJ$13,L23+V23+AF23+AP23+AZ23+BJ23+BT23,IF($EJ$6=EL30,L23+V23+AF23+AP23+AZ23+BJ23+BT23+CD23,IF($EJ$6=$EJ$15,L23+V23+AF23+AP23+AZ23+BJ23+BT23+CD23+CN23,IF($EJ$6=$EJ$16,L23+V23+AF23+AP23+AZ23+BJ23+BT23+CD23+CN23+CX23,IF($EJ$6=$EJ$17,L23+V23+AF23+AP23+AZ23+BJ23+BT23+CD23+CN23+CX23+DH23,IF($EJ$6=$EJ$18,L23+V23+AF23+AP23+AZ23+BJ23+BT23+CD23+CN23+CX23+DH23+DR23))))))</f>
        <v>0</v>
      </c>
      <c r="EC23" s="178">
        <v>2094</v>
      </c>
      <c r="ED23" s="179">
        <v>9.9189995736819664E-2</v>
      </c>
      <c r="EE23" s="177">
        <v>337.6</v>
      </c>
      <c r="EF23" s="178">
        <v>40533</v>
      </c>
      <c r="EG23" s="178">
        <v>37195</v>
      </c>
      <c r="EH23" s="178">
        <v>3338</v>
      </c>
      <c r="EI23" s="179">
        <v>8.2352650926405646E-2</v>
      </c>
      <c r="EJ23" s="177">
        <v>228</v>
      </c>
      <c r="EK23" s="178">
        <v>19422</v>
      </c>
      <c r="EL23" s="178">
        <v>18178</v>
      </c>
      <c r="EM23" s="178">
        <v>1244</v>
      </c>
      <c r="EN23" s="179">
        <v>6.4051076099268869E-2</v>
      </c>
      <c r="EO23" s="177">
        <v>347.79999999999995</v>
      </c>
      <c r="EP23" s="178">
        <v>45972</v>
      </c>
      <c r="EQ23" s="178">
        <v>40815</v>
      </c>
      <c r="ER23" s="178">
        <v>5157</v>
      </c>
      <c r="ES23" s="179">
        <v>0.11217697729052467</v>
      </c>
      <c r="ET23" s="177">
        <v>-10.199999999999985</v>
      </c>
      <c r="EU23" s="178">
        <v>-5439</v>
      </c>
      <c r="EV23" s="178">
        <v>-3620</v>
      </c>
      <c r="EW23" s="178">
        <v>-1819</v>
      </c>
      <c r="EX23" s="179">
        <v>-2.9824326364119025E-2</v>
      </c>
      <c r="EY23" s="177">
        <v>843.29999999999984</v>
      </c>
      <c r="EZ23" s="178">
        <v>106396</v>
      </c>
      <c r="FA23" s="178">
        <v>102103</v>
      </c>
      <c r="FB23" s="178">
        <v>4293</v>
      </c>
      <c r="FC23" s="179">
        <v>4.0349261250422951E-2</v>
      </c>
      <c r="FD23" s="177">
        <v>350.40000000000003</v>
      </c>
      <c r="FE23" s="178">
        <v>46484</v>
      </c>
      <c r="FF23" s="178">
        <v>40632</v>
      </c>
      <c r="FG23" s="178">
        <v>5852</v>
      </c>
      <c r="FH23" s="179">
        <v>0.12589278031150503</v>
      </c>
      <c r="FI23" s="177">
        <v>-492.90000000000003</v>
      </c>
      <c r="FJ23" s="178">
        <v>-59912</v>
      </c>
      <c r="FK23" s="178">
        <v>-61471</v>
      </c>
      <c r="FL23" s="178">
        <v>1559</v>
      </c>
      <c r="FM23" s="179">
        <v>-2.6021498197356122E-2</v>
      </c>
      <c r="FN23" s="177">
        <v>337.6</v>
      </c>
      <c r="FO23" s="178">
        <v>40533</v>
      </c>
      <c r="FP23" s="178">
        <v>37195</v>
      </c>
      <c r="FQ23" s="178">
        <v>3338</v>
      </c>
      <c r="FR23" s="179">
        <v>8.2352650926405646E-2</v>
      </c>
      <c r="FS23" s="177">
        <v>12.799999999999994</v>
      </c>
      <c r="FT23" s="178">
        <v>5951</v>
      </c>
      <c r="FU23" s="178">
        <v>3437</v>
      </c>
      <c r="FV23" s="178">
        <v>2514</v>
      </c>
      <c r="FW23" s="179">
        <v>4.354012938509938E-2</v>
      </c>
      <c r="FX23" s="177">
        <v>119.7</v>
      </c>
      <c r="FY23" s="178">
        <v>22806</v>
      </c>
      <c r="FZ23" s="178">
        <v>20600</v>
      </c>
      <c r="GA23" s="178">
        <v>2206</v>
      </c>
      <c r="GB23" s="179">
        <v>9.6728930983074626E-2</v>
      </c>
      <c r="GC23" s="177">
        <v>336.7</v>
      </c>
      <c r="GD23" s="178">
        <v>39863</v>
      </c>
      <c r="GE23" s="178">
        <v>35888</v>
      </c>
      <c r="GF23" s="178">
        <v>3975</v>
      </c>
      <c r="GG23" s="179">
        <v>9.9716529112209323E-2</v>
      </c>
      <c r="GH23" s="177">
        <v>217</v>
      </c>
      <c r="GI23" s="178">
        <v>17057</v>
      </c>
      <c r="GJ23" s="178">
        <v>15288</v>
      </c>
      <c r="GK23" s="178">
        <v>1769</v>
      </c>
      <c r="GL23" s="179">
        <v>0.10371108635750718</v>
      </c>
      <c r="GM23" s="177">
        <v>350.40000000000003</v>
      </c>
      <c r="GN23" s="178">
        <v>46484</v>
      </c>
      <c r="GO23" s="178">
        <v>40632</v>
      </c>
      <c r="GP23" s="178">
        <v>5852</v>
      </c>
      <c r="GQ23" s="179">
        <v>0.12589278031150503</v>
      </c>
      <c r="GR23" s="177">
        <v>-13.7</v>
      </c>
      <c r="GS23" s="178">
        <v>-6621</v>
      </c>
      <c r="GT23" s="178">
        <v>-4744</v>
      </c>
      <c r="GU23" s="178">
        <v>-1877</v>
      </c>
      <c r="GV23" s="179">
        <v>-2.6176251199295703E-2</v>
      </c>
      <c r="GW23" s="177">
        <v>841.39999999999986</v>
      </c>
      <c r="GX23" s="178">
        <v>104953</v>
      </c>
      <c r="GY23" s="178">
        <v>101011</v>
      </c>
      <c r="GZ23" s="178">
        <v>3942</v>
      </c>
      <c r="HA23" s="179">
        <v>3.7559669566377331E-2</v>
      </c>
      <c r="HB23" s="177">
        <v>401.99999999999994</v>
      </c>
      <c r="HC23" s="178">
        <v>46992</v>
      </c>
      <c r="HD23" s="178">
        <v>42278</v>
      </c>
      <c r="HE23" s="178">
        <v>4714</v>
      </c>
      <c r="HF23" s="179">
        <v>0.10031494722505958</v>
      </c>
      <c r="HG23" s="177">
        <v>-439.39999999999992</v>
      </c>
      <c r="HH23" s="178">
        <v>-57961</v>
      </c>
      <c r="HI23" s="178">
        <v>-58733</v>
      </c>
      <c r="HJ23" s="178">
        <v>772</v>
      </c>
      <c r="HK23" s="179">
        <v>-1.3319300909232069E-2</v>
      </c>
      <c r="HL23" s="177">
        <v>336.7</v>
      </c>
      <c r="HM23" s="178">
        <v>39863</v>
      </c>
      <c r="HN23" s="178">
        <v>35888</v>
      </c>
      <c r="HO23" s="178">
        <v>3975</v>
      </c>
      <c r="HP23" s="179">
        <v>9.9716529112209323E-2</v>
      </c>
      <c r="HQ23" s="177">
        <v>65.3</v>
      </c>
      <c r="HR23" s="178">
        <v>7129</v>
      </c>
      <c r="HS23" s="178">
        <v>6390</v>
      </c>
      <c r="HT23" s="178">
        <v>739</v>
      </c>
      <c r="HU23" s="179">
        <v>5.9841811285026025E-4</v>
      </c>
      <c r="HV23" s="177">
        <v>130.1</v>
      </c>
      <c r="HW23" s="178">
        <v>25205</v>
      </c>
      <c r="HX23" s="178">
        <v>22663</v>
      </c>
      <c r="HY23" s="178">
        <v>2542</v>
      </c>
      <c r="HZ23" s="179">
        <v>0.10085300535608015</v>
      </c>
      <c r="IA23" s="177">
        <v>588</v>
      </c>
      <c r="IB23" s="178">
        <v>66214</v>
      </c>
      <c r="IC23" s="178">
        <v>59638</v>
      </c>
      <c r="ID23" s="178">
        <v>6576</v>
      </c>
      <c r="IE23" s="179">
        <v>9.9314344398465579E-2</v>
      </c>
      <c r="IF23" s="177">
        <v>457.89999999999992</v>
      </c>
      <c r="IG23" s="178">
        <v>41009</v>
      </c>
      <c r="IH23" s="178">
        <v>36975</v>
      </c>
      <c r="II23" s="178">
        <v>4034</v>
      </c>
      <c r="IJ23" s="179">
        <v>9.8368650783974249E-2</v>
      </c>
      <c r="IK23" s="177">
        <v>401.99999999999994</v>
      </c>
      <c r="IL23" s="178">
        <v>46992</v>
      </c>
      <c r="IM23" s="178">
        <v>42278</v>
      </c>
      <c r="IN23" s="178">
        <v>4714</v>
      </c>
      <c r="IO23" s="179">
        <v>0.10031494722505958</v>
      </c>
      <c r="IP23" s="177">
        <v>186</v>
      </c>
      <c r="IQ23" s="178">
        <v>19222</v>
      </c>
      <c r="IR23" s="178">
        <v>17360</v>
      </c>
      <c r="IS23" s="178">
        <v>1862</v>
      </c>
      <c r="IT23" s="179">
        <v>-1.0006028265940048E-3</v>
      </c>
      <c r="IU23" s="177">
        <v>130.1</v>
      </c>
      <c r="IV23" s="178">
        <v>25205</v>
      </c>
      <c r="IW23" s="178">
        <v>22663</v>
      </c>
      <c r="IX23" s="178">
        <v>2542</v>
      </c>
      <c r="IY23" s="179">
        <v>0.10085300535608015</v>
      </c>
      <c r="IZ23" s="177">
        <v>192</v>
      </c>
      <c r="JA23" s="178">
        <v>27485</v>
      </c>
      <c r="JB23" s="178">
        <v>24594</v>
      </c>
      <c r="JC23" s="178">
        <v>2891</v>
      </c>
      <c r="JD23" s="179">
        <v>0.10518464617063852</v>
      </c>
      <c r="JE23" s="177">
        <v>61.900000000000006</v>
      </c>
      <c r="JF23" s="178">
        <v>2280</v>
      </c>
      <c r="JG23" s="178">
        <v>1931</v>
      </c>
      <c r="JH23" s="178">
        <v>349</v>
      </c>
      <c r="JI23" s="179">
        <v>0.1530701754385965</v>
      </c>
      <c r="JJ23" s="177">
        <v>588</v>
      </c>
      <c r="JK23" s="178">
        <v>66214</v>
      </c>
      <c r="JL23" s="178">
        <v>59638</v>
      </c>
      <c r="JM23" s="178">
        <v>6576</v>
      </c>
      <c r="JN23" s="179">
        <v>9.9314344398465579E-2</v>
      </c>
      <c r="JO23" s="177">
        <v>-396</v>
      </c>
      <c r="JP23" s="178">
        <v>-38729</v>
      </c>
      <c r="JQ23" s="178">
        <v>-35044</v>
      </c>
      <c r="JR23" s="178">
        <v>-3685</v>
      </c>
      <c r="JS23" s="179">
        <v>5.870301772172945E-3</v>
      </c>
      <c r="JT23" s="177">
        <v>854.39999999999986</v>
      </c>
      <c r="JU23" s="178">
        <v>108035</v>
      </c>
      <c r="JV23" s="178">
        <v>103612</v>
      </c>
      <c r="JW23" s="178">
        <v>4423</v>
      </c>
      <c r="JX23" s="179">
        <v>4.0940435969824593E-2</v>
      </c>
      <c r="JY23" s="177">
        <v>210.7</v>
      </c>
      <c r="JZ23" s="178">
        <v>31631</v>
      </c>
      <c r="KA23" s="178">
        <v>27710</v>
      </c>
      <c r="KB23" s="178">
        <v>3921</v>
      </c>
      <c r="KC23" s="179">
        <v>0.12396067149315546</v>
      </c>
      <c r="KD23" s="177">
        <v>-643.70000000000005</v>
      </c>
      <c r="KE23" s="178">
        <v>-76404</v>
      </c>
      <c r="KF23" s="178">
        <v>-75902</v>
      </c>
      <c r="KG23" s="178">
        <v>-502</v>
      </c>
      <c r="KH23" s="179">
        <v>6.5703366315899691E-3</v>
      </c>
      <c r="KI23" s="177">
        <v>192</v>
      </c>
      <c r="KJ23" s="178">
        <v>27485</v>
      </c>
      <c r="KK23" s="178">
        <v>24594</v>
      </c>
      <c r="KL23" s="178">
        <v>2891</v>
      </c>
      <c r="KM23" s="179">
        <v>0.10518464617063852</v>
      </c>
      <c r="KN23" s="177">
        <v>18.699999999999996</v>
      </c>
      <c r="KO23" s="178">
        <v>4146</v>
      </c>
      <c r="KP23" s="178">
        <v>3116</v>
      </c>
      <c r="KQ23" s="178">
        <v>1030</v>
      </c>
      <c r="KR23" s="179">
        <v>1.8776025322516932E-2</v>
      </c>
      <c r="KS23" s="177">
        <v>3545.3999999999992</v>
      </c>
      <c r="KT23" s="178">
        <v>512990</v>
      </c>
      <c r="KU23" s="178">
        <v>481448</v>
      </c>
      <c r="KV23" s="178">
        <v>31542</v>
      </c>
      <c r="KW23" s="179">
        <v>6.1486578685744364E-2</v>
      </c>
      <c r="KX23" s="177">
        <v>3477.6000000000004</v>
      </c>
      <c r="KY23" s="178">
        <v>474210</v>
      </c>
      <c r="KZ23" s="178">
        <v>415863</v>
      </c>
      <c r="LA23" s="178">
        <v>58347</v>
      </c>
      <c r="LB23" s="179">
        <v>0.1230404251281078</v>
      </c>
      <c r="LC23" s="177">
        <v>-67.799999999999557</v>
      </c>
      <c r="LD23" s="178">
        <v>-38780</v>
      </c>
      <c r="LE23" s="178">
        <v>-65585</v>
      </c>
      <c r="LF23" s="178">
        <v>26805</v>
      </c>
      <c r="LG23" s="179">
        <v>-0.6912068076328004</v>
      </c>
    </row>
    <row r="24" spans="2:319">
      <c r="B24" s="182" t="s">
        <v>2807</v>
      </c>
      <c r="C24" s="183" t="s">
        <v>2808</v>
      </c>
      <c r="D24" s="184" t="s">
        <v>28</v>
      </c>
      <c r="E24" s="185">
        <v>1600</v>
      </c>
      <c r="F24" s="186">
        <v>5544</v>
      </c>
      <c r="G24" s="186">
        <v>5280</v>
      </c>
      <c r="H24" s="186">
        <v>264</v>
      </c>
      <c r="I24" s="187">
        <v>4.7619047619047616E-2</v>
      </c>
      <c r="J24" s="185">
        <v>1604.7</v>
      </c>
      <c r="K24" s="186">
        <v>5846</v>
      </c>
      <c r="L24" s="186">
        <v>5300</v>
      </c>
      <c r="M24" s="186">
        <v>546</v>
      </c>
      <c r="N24" s="187">
        <v>9.3397194663017449E-2</v>
      </c>
      <c r="O24" s="185">
        <v>4.7000000000000455</v>
      </c>
      <c r="P24" s="186">
        <v>302</v>
      </c>
      <c r="Q24" s="186">
        <v>20</v>
      </c>
      <c r="R24" s="186">
        <v>282</v>
      </c>
      <c r="S24" s="187">
        <v>4.5778147043969833E-2</v>
      </c>
      <c r="T24" s="185">
        <v>1517.2</v>
      </c>
      <c r="U24" s="186">
        <v>5548</v>
      </c>
      <c r="V24" s="186">
        <v>5012</v>
      </c>
      <c r="W24" s="186">
        <v>536</v>
      </c>
      <c r="X24" s="187">
        <v>9.6611391492429699E-2</v>
      </c>
      <c r="Y24" s="185">
        <v>87.5</v>
      </c>
      <c r="Z24" s="186">
        <v>298</v>
      </c>
      <c r="AA24" s="186">
        <v>288</v>
      </c>
      <c r="AB24" s="186">
        <v>10</v>
      </c>
      <c r="AC24" s="187">
        <v>-3.2141968294122497E-3</v>
      </c>
      <c r="AD24" s="188">
        <v>1600</v>
      </c>
      <c r="AE24" s="189">
        <v>5544</v>
      </c>
      <c r="AF24" s="189">
        <v>5280</v>
      </c>
      <c r="AG24" s="189">
        <v>264</v>
      </c>
      <c r="AH24" s="187">
        <v>4.7619047619047616E-2</v>
      </c>
      <c r="AI24" s="190">
        <v>1522.3000000000002</v>
      </c>
      <c r="AJ24" s="186">
        <v>5249</v>
      </c>
      <c r="AK24" s="186">
        <v>5028</v>
      </c>
      <c r="AL24" s="186">
        <v>221</v>
      </c>
      <c r="AM24" s="187">
        <v>4.21032577633835E-2</v>
      </c>
      <c r="AN24" s="185">
        <v>-77.699999999999818</v>
      </c>
      <c r="AO24" s="186">
        <v>-295</v>
      </c>
      <c r="AP24" s="186">
        <v>-252</v>
      </c>
      <c r="AQ24" s="186">
        <v>-43</v>
      </c>
      <c r="AR24" s="187">
        <v>-5.5157898556641161E-3</v>
      </c>
      <c r="AS24" s="185">
        <v>1604.7</v>
      </c>
      <c r="AT24" s="186">
        <v>5846</v>
      </c>
      <c r="AU24" s="186">
        <v>5300</v>
      </c>
      <c r="AV24" s="186">
        <v>546</v>
      </c>
      <c r="AW24" s="187">
        <v>9.3397194663017449E-2</v>
      </c>
      <c r="AX24" s="185">
        <v>-82.399999999999864</v>
      </c>
      <c r="AY24" s="186">
        <v>-597</v>
      </c>
      <c r="AZ24" s="186">
        <v>-272</v>
      </c>
      <c r="BA24" s="186">
        <v>-325</v>
      </c>
      <c r="BB24" s="187">
        <v>-5.1293936899633949E-2</v>
      </c>
      <c r="BC24" s="185">
        <v>1600</v>
      </c>
      <c r="BD24" s="186">
        <v>5544</v>
      </c>
      <c r="BE24" s="186">
        <v>5280</v>
      </c>
      <c r="BF24" s="186">
        <v>264</v>
      </c>
      <c r="BG24" s="187">
        <v>4.7619047619047616E-2</v>
      </c>
      <c r="BH24" s="185">
        <v>1664.2</v>
      </c>
      <c r="BI24" s="186">
        <v>5406</v>
      </c>
      <c r="BJ24" s="186">
        <v>5496</v>
      </c>
      <c r="BK24" s="186">
        <v>-90</v>
      </c>
      <c r="BL24" s="187">
        <v>-1.6648168701442843E-2</v>
      </c>
      <c r="BM24" s="185">
        <v>64.200000000000045</v>
      </c>
      <c r="BN24" s="186">
        <v>-138</v>
      </c>
      <c r="BO24" s="186">
        <v>216</v>
      </c>
      <c r="BP24" s="186">
        <v>-354</v>
      </c>
      <c r="BQ24" s="187">
        <v>-6.4267216320490456E-2</v>
      </c>
      <c r="BR24" s="185">
        <v>1522.3000000000002</v>
      </c>
      <c r="BS24" s="186">
        <v>5249</v>
      </c>
      <c r="BT24" s="186">
        <v>5028</v>
      </c>
      <c r="BU24" s="186">
        <v>221</v>
      </c>
      <c r="BV24" s="187">
        <v>4.21032577633835E-2</v>
      </c>
      <c r="BW24" s="185">
        <v>141.89999999999986</v>
      </c>
      <c r="BX24" s="186">
        <v>157</v>
      </c>
      <c r="BY24" s="186">
        <v>468</v>
      </c>
      <c r="BZ24" s="186">
        <v>-311</v>
      </c>
      <c r="CA24" s="187">
        <v>-5.875142646482634E-2</v>
      </c>
      <c r="CB24" s="185">
        <v>1600</v>
      </c>
      <c r="CC24" s="186">
        <v>5544</v>
      </c>
      <c r="CD24" s="186">
        <v>5280</v>
      </c>
      <c r="CE24" s="186">
        <v>264</v>
      </c>
      <c r="CF24" s="187">
        <v>4.7619047619047616E-2</v>
      </c>
      <c r="CG24" s="185">
        <v>1617.3</v>
      </c>
      <c r="CH24" s="186">
        <v>5550</v>
      </c>
      <c r="CI24" s="191">
        <v>5342</v>
      </c>
      <c r="CJ24" s="186">
        <v>208</v>
      </c>
      <c r="CK24" s="187">
        <v>3.7477477477477476E-2</v>
      </c>
      <c r="CL24" s="185">
        <v>17.299999999999955</v>
      </c>
      <c r="CM24" s="186">
        <v>6</v>
      </c>
      <c r="CN24" s="186">
        <v>62</v>
      </c>
      <c r="CO24" s="186">
        <v>-56</v>
      </c>
      <c r="CP24" s="187">
        <v>-1.014157014157014E-2</v>
      </c>
      <c r="CQ24" s="185">
        <v>1664.2</v>
      </c>
      <c r="CR24" s="186">
        <v>5406</v>
      </c>
      <c r="CS24" s="186">
        <v>5496</v>
      </c>
      <c r="CT24" s="186">
        <v>-90</v>
      </c>
      <c r="CU24" s="187">
        <v>-1.6648168701442843E-2</v>
      </c>
      <c r="CV24" s="185">
        <v>-46.900000000000091</v>
      </c>
      <c r="CW24" s="186">
        <v>144</v>
      </c>
      <c r="CX24" s="186">
        <v>-154</v>
      </c>
      <c r="CY24" s="186">
        <v>298</v>
      </c>
      <c r="CZ24" s="187">
        <v>5.4125646178920322E-2</v>
      </c>
      <c r="DA24" s="185">
        <v>1600</v>
      </c>
      <c r="DB24" s="186">
        <v>5544</v>
      </c>
      <c r="DC24" s="186">
        <v>5280</v>
      </c>
      <c r="DD24" s="186">
        <v>264</v>
      </c>
      <c r="DE24" s="187">
        <v>4.7619047619047616E-2</v>
      </c>
      <c r="DF24" s="185">
        <v>1660.6</v>
      </c>
      <c r="DG24" s="186">
        <v>5745</v>
      </c>
      <c r="DH24" s="186">
        <v>5485</v>
      </c>
      <c r="DI24" s="186">
        <v>260</v>
      </c>
      <c r="DJ24" s="187">
        <v>4.5256744995648392E-2</v>
      </c>
      <c r="DK24" s="185">
        <v>60.599999999999909</v>
      </c>
      <c r="DL24" s="186">
        <v>201</v>
      </c>
      <c r="DM24" s="186">
        <v>205</v>
      </c>
      <c r="DN24" s="186">
        <v>-4</v>
      </c>
      <c r="DO24" s="187">
        <v>-2.3623026233992248E-3</v>
      </c>
      <c r="DP24" s="185">
        <v>1617.3</v>
      </c>
      <c r="DQ24" s="186">
        <v>5550</v>
      </c>
      <c r="DR24" s="186">
        <v>5342</v>
      </c>
      <c r="DS24" s="186">
        <v>208</v>
      </c>
      <c r="DT24" s="187">
        <v>3.7477477477477476E-2</v>
      </c>
      <c r="DU24" s="185">
        <v>43.299999999999955</v>
      </c>
      <c r="DV24" s="186">
        <v>195</v>
      </c>
      <c r="DW24" s="186">
        <v>143</v>
      </c>
      <c r="DX24" s="186">
        <v>52</v>
      </c>
      <c r="DY24" s="187">
        <v>7.7792675181709153E-3</v>
      </c>
      <c r="DZ24" s="185">
        <v>1600</v>
      </c>
      <c r="EA24" s="186">
        <v>5544</v>
      </c>
      <c r="EB24" s="186">
        <v>5280</v>
      </c>
      <c r="EC24" s="186">
        <v>264</v>
      </c>
      <c r="ED24" s="187">
        <v>4.7619047619047616E-2</v>
      </c>
      <c r="EE24" s="185">
        <v>1468.6</v>
      </c>
      <c r="EF24" s="186">
        <v>5035</v>
      </c>
      <c r="EG24" s="186">
        <v>4850</v>
      </c>
      <c r="EH24" s="186">
        <v>185</v>
      </c>
      <c r="EI24" s="187">
        <v>3.6742800397219465E-2</v>
      </c>
      <c r="EJ24" s="185">
        <v>-131.40000000000009</v>
      </c>
      <c r="EK24" s="186">
        <v>-509</v>
      </c>
      <c r="EL24" s="186">
        <v>-430</v>
      </c>
      <c r="EM24" s="186">
        <v>-79</v>
      </c>
      <c r="EN24" s="187">
        <v>-1.0876247221828152E-2</v>
      </c>
      <c r="EO24" s="185">
        <v>1660.6</v>
      </c>
      <c r="EP24" s="186">
        <v>5745</v>
      </c>
      <c r="EQ24" s="186">
        <v>5485</v>
      </c>
      <c r="ER24" s="186">
        <v>260</v>
      </c>
      <c r="ES24" s="187">
        <v>4.5256744995648392E-2</v>
      </c>
      <c r="ET24" s="185">
        <v>-192</v>
      </c>
      <c r="EU24" s="186">
        <v>-710</v>
      </c>
      <c r="EV24" s="186">
        <v>-635</v>
      </c>
      <c r="EW24" s="186">
        <v>-75</v>
      </c>
      <c r="EX24" s="187">
        <v>-8.5139445984289269E-3</v>
      </c>
      <c r="EY24" s="185">
        <v>1600</v>
      </c>
      <c r="EZ24" s="186">
        <v>5544</v>
      </c>
      <c r="FA24" s="186">
        <v>5280</v>
      </c>
      <c r="FB24" s="186">
        <v>264</v>
      </c>
      <c r="FC24" s="187">
        <v>4.7619047619047616E-2</v>
      </c>
      <c r="FD24" s="185">
        <v>1553.9</v>
      </c>
      <c r="FE24" s="186">
        <v>5350</v>
      </c>
      <c r="FF24" s="186">
        <v>5132</v>
      </c>
      <c r="FG24" s="186">
        <v>218</v>
      </c>
      <c r="FH24" s="187">
        <v>4.0747663551401872E-2</v>
      </c>
      <c r="FI24" s="185">
        <v>-46.099999999999909</v>
      </c>
      <c r="FJ24" s="186">
        <v>-194</v>
      </c>
      <c r="FK24" s="186">
        <v>-148</v>
      </c>
      <c r="FL24" s="186">
        <v>-46</v>
      </c>
      <c r="FM24" s="187">
        <v>-6.8713840676457444E-3</v>
      </c>
      <c r="FN24" s="185">
        <v>1468.6</v>
      </c>
      <c r="FO24" s="186">
        <v>5035</v>
      </c>
      <c r="FP24" s="186">
        <v>4850</v>
      </c>
      <c r="FQ24" s="186">
        <v>185</v>
      </c>
      <c r="FR24" s="187">
        <v>3.6742800397219465E-2</v>
      </c>
      <c r="FS24" s="185">
        <v>85.300000000000182</v>
      </c>
      <c r="FT24" s="186">
        <v>315</v>
      </c>
      <c r="FU24" s="186">
        <v>282</v>
      </c>
      <c r="FV24" s="186">
        <v>33</v>
      </c>
      <c r="FW24" s="187">
        <v>4.0048631541824073E-3</v>
      </c>
      <c r="FX24" s="185">
        <v>1600</v>
      </c>
      <c r="FY24" s="186">
        <v>5544</v>
      </c>
      <c r="FZ24" s="186">
        <v>5280</v>
      </c>
      <c r="GA24" s="186">
        <v>264</v>
      </c>
      <c r="GB24" s="187">
        <v>4.7619047619047616E-2</v>
      </c>
      <c r="GC24" s="185">
        <v>1568.3</v>
      </c>
      <c r="GD24" s="186">
        <v>5426</v>
      </c>
      <c r="GE24" s="186">
        <v>5180</v>
      </c>
      <c r="GF24" s="186">
        <v>246</v>
      </c>
      <c r="GG24" s="187">
        <v>4.5337265020272764E-2</v>
      </c>
      <c r="GH24" s="185">
        <v>-31.700000000000045</v>
      </c>
      <c r="GI24" s="186">
        <v>-118</v>
      </c>
      <c r="GJ24" s="186">
        <v>-100</v>
      </c>
      <c r="GK24" s="186">
        <v>-18</v>
      </c>
      <c r="GL24" s="187">
        <v>-2.2817825987748522E-3</v>
      </c>
      <c r="GM24" s="185">
        <v>1553.9</v>
      </c>
      <c r="GN24" s="186">
        <v>5350</v>
      </c>
      <c r="GO24" s="186">
        <v>5132</v>
      </c>
      <c r="GP24" s="186">
        <v>218</v>
      </c>
      <c r="GQ24" s="187">
        <v>4.0747663551401872E-2</v>
      </c>
      <c r="GR24" s="185">
        <v>14.399999999999864</v>
      </c>
      <c r="GS24" s="186">
        <v>76</v>
      </c>
      <c r="GT24" s="186">
        <v>48</v>
      </c>
      <c r="GU24" s="186">
        <v>28</v>
      </c>
      <c r="GV24" s="187">
        <v>4.5896014688708922E-3</v>
      </c>
      <c r="GW24" s="185">
        <v>1600</v>
      </c>
      <c r="GX24" s="186">
        <v>5544</v>
      </c>
      <c r="GY24" s="186">
        <v>5280</v>
      </c>
      <c r="GZ24" s="186">
        <v>264</v>
      </c>
      <c r="HA24" s="187">
        <v>4.7619047619047616E-2</v>
      </c>
      <c r="HB24" s="185">
        <v>1927.4</v>
      </c>
      <c r="HC24" s="186">
        <v>6619</v>
      </c>
      <c r="HD24" s="186">
        <v>6366</v>
      </c>
      <c r="HE24" s="186">
        <v>253</v>
      </c>
      <c r="HF24" s="187">
        <v>3.8223296570478925E-2</v>
      </c>
      <c r="HG24" s="185">
        <v>327.40000000000009</v>
      </c>
      <c r="HH24" s="186">
        <v>1075</v>
      </c>
      <c r="HI24" s="186">
        <v>1086</v>
      </c>
      <c r="HJ24" s="186">
        <v>-11</v>
      </c>
      <c r="HK24" s="187">
        <v>-9.3957510485686915E-3</v>
      </c>
      <c r="HL24" s="185">
        <v>1568.3</v>
      </c>
      <c r="HM24" s="186">
        <v>5426</v>
      </c>
      <c r="HN24" s="186">
        <v>5180</v>
      </c>
      <c r="HO24" s="186">
        <v>246</v>
      </c>
      <c r="HP24" s="187">
        <v>4.5337265020272764E-2</v>
      </c>
      <c r="HQ24" s="185">
        <v>359.10000000000014</v>
      </c>
      <c r="HR24" s="186">
        <v>1193</v>
      </c>
      <c r="HS24" s="186">
        <v>1186</v>
      </c>
      <c r="HT24" s="186">
        <v>7</v>
      </c>
      <c r="HU24" s="187">
        <v>-7.1139684497938394E-3</v>
      </c>
      <c r="HV24" s="185">
        <v>1600</v>
      </c>
      <c r="HW24" s="186">
        <v>5544</v>
      </c>
      <c r="HX24" s="186">
        <v>5280</v>
      </c>
      <c r="HY24" s="186">
        <v>264</v>
      </c>
      <c r="HZ24" s="187">
        <v>4.7619047619047616E-2</v>
      </c>
      <c r="IA24" s="185">
        <v>1132.0999999999999</v>
      </c>
      <c r="IB24" s="186">
        <v>3911</v>
      </c>
      <c r="IC24" s="186">
        <v>3739</v>
      </c>
      <c r="ID24" s="186">
        <v>172</v>
      </c>
      <c r="IE24" s="187">
        <v>4.3978522117105602E-2</v>
      </c>
      <c r="IF24" s="185">
        <v>-467.90000000000009</v>
      </c>
      <c r="IG24" s="186">
        <v>-1633</v>
      </c>
      <c r="IH24" s="186">
        <v>-1541</v>
      </c>
      <c r="II24" s="186">
        <v>-92</v>
      </c>
      <c r="IJ24" s="187">
        <v>-3.6405255019420144E-3</v>
      </c>
      <c r="IK24" s="185">
        <v>1927.4</v>
      </c>
      <c r="IL24" s="186">
        <v>6619</v>
      </c>
      <c r="IM24" s="186">
        <v>6366</v>
      </c>
      <c r="IN24" s="186">
        <v>253</v>
      </c>
      <c r="IO24" s="187">
        <v>3.8223296570478925E-2</v>
      </c>
      <c r="IP24" s="185">
        <v>-795.30000000000018</v>
      </c>
      <c r="IQ24" s="186">
        <v>-2708</v>
      </c>
      <c r="IR24" s="186">
        <v>-2627</v>
      </c>
      <c r="IS24" s="186">
        <v>-81</v>
      </c>
      <c r="IT24" s="187">
        <v>5.7552255466266772E-3</v>
      </c>
      <c r="IU24" s="185">
        <v>1600</v>
      </c>
      <c r="IV24" s="186">
        <v>5544</v>
      </c>
      <c r="IW24" s="186">
        <v>5280</v>
      </c>
      <c r="IX24" s="186">
        <v>264</v>
      </c>
      <c r="IY24" s="187">
        <v>4.7619047619047616E-2</v>
      </c>
      <c r="IZ24" s="185">
        <v>1527</v>
      </c>
      <c r="JA24" s="186">
        <v>5260</v>
      </c>
      <c r="JB24" s="186">
        <v>5044</v>
      </c>
      <c r="JC24" s="186">
        <v>216</v>
      </c>
      <c r="JD24" s="187">
        <v>4.1064638783269963E-2</v>
      </c>
      <c r="JE24" s="185">
        <v>-73</v>
      </c>
      <c r="JF24" s="186">
        <v>-284</v>
      </c>
      <c r="JG24" s="186">
        <v>-236</v>
      </c>
      <c r="JH24" s="186">
        <v>-48</v>
      </c>
      <c r="JI24" s="187">
        <v>-6.5544088357776531E-3</v>
      </c>
      <c r="JJ24" s="185">
        <v>1132.0999999999999</v>
      </c>
      <c r="JK24" s="186">
        <v>3911</v>
      </c>
      <c r="JL24" s="186">
        <v>3739</v>
      </c>
      <c r="JM24" s="186">
        <v>172</v>
      </c>
      <c r="JN24" s="187">
        <v>4.3978522117105602E-2</v>
      </c>
      <c r="JO24" s="185">
        <v>394.90000000000009</v>
      </c>
      <c r="JP24" s="186">
        <v>1349</v>
      </c>
      <c r="JQ24" s="186">
        <v>1305</v>
      </c>
      <c r="JR24" s="186">
        <v>44</v>
      </c>
      <c r="JS24" s="187">
        <v>-2.9138833338356387E-3</v>
      </c>
      <c r="JT24" s="185">
        <v>1600</v>
      </c>
      <c r="JU24" s="186">
        <v>5544</v>
      </c>
      <c r="JV24" s="186">
        <v>5280</v>
      </c>
      <c r="JW24" s="186">
        <v>264</v>
      </c>
      <c r="JX24" s="187">
        <v>4.7619047619047616E-2</v>
      </c>
      <c r="JY24" s="185">
        <v>1512</v>
      </c>
      <c r="JZ24" s="186">
        <v>5219</v>
      </c>
      <c r="KA24" s="186">
        <v>4994</v>
      </c>
      <c r="KB24" s="186">
        <v>225</v>
      </c>
      <c r="KC24" s="187">
        <v>4.3111707223606056E-2</v>
      </c>
      <c r="KD24" s="185">
        <v>-88</v>
      </c>
      <c r="KE24" s="186">
        <v>-325</v>
      </c>
      <c r="KF24" s="186">
        <v>-286</v>
      </c>
      <c r="KG24" s="186">
        <v>-39</v>
      </c>
      <c r="KH24" s="187">
        <v>-4.50734039544156E-3</v>
      </c>
      <c r="KI24" s="185">
        <v>1527</v>
      </c>
      <c r="KJ24" s="186">
        <v>5260</v>
      </c>
      <c r="KK24" s="186">
        <v>5044</v>
      </c>
      <c r="KL24" s="186">
        <v>216</v>
      </c>
      <c r="KM24" s="187">
        <v>4.1064638783269963E-2</v>
      </c>
      <c r="KN24" s="185">
        <v>-15</v>
      </c>
      <c r="KO24" s="186">
        <v>-41</v>
      </c>
      <c r="KP24" s="186">
        <v>-50</v>
      </c>
      <c r="KQ24" s="186">
        <v>9</v>
      </c>
      <c r="KR24" s="187">
        <v>2.0470684403360931E-3</v>
      </c>
      <c r="KS24" s="185">
        <v>19200</v>
      </c>
      <c r="KT24" s="186">
        <v>66528</v>
      </c>
      <c r="KU24" s="186">
        <v>63360</v>
      </c>
      <c r="KV24" s="186">
        <v>3168</v>
      </c>
      <c r="KW24" s="187">
        <v>4.7619047619047616E-2</v>
      </c>
      <c r="KX24" s="185">
        <v>18758.400000000001</v>
      </c>
      <c r="KY24" s="186">
        <v>64616</v>
      </c>
      <c r="KZ24" s="186">
        <v>61956</v>
      </c>
      <c r="LA24" s="186">
        <v>2660</v>
      </c>
      <c r="LB24" s="187">
        <v>4.1166274606908505E-2</v>
      </c>
      <c r="LC24" s="185">
        <v>-441.59999999999854</v>
      </c>
      <c r="LD24" s="186">
        <v>-1912</v>
      </c>
      <c r="LE24" s="186">
        <v>-1404</v>
      </c>
      <c r="LF24" s="186">
        <v>-508</v>
      </c>
      <c r="LG24" s="187">
        <v>-6.4527730121391111E-3</v>
      </c>
    </row>
    <row r="25" spans="2:319">
      <c r="B25" s="192" t="s">
        <v>2809</v>
      </c>
      <c r="C25" s="193" t="s">
        <v>2810</v>
      </c>
      <c r="D25" s="194" t="s">
        <v>2811</v>
      </c>
      <c r="E25" s="195">
        <v>0</v>
      </c>
      <c r="F25" s="196">
        <v>0</v>
      </c>
      <c r="G25" s="196">
        <v>0</v>
      </c>
      <c r="H25" s="196">
        <v>0</v>
      </c>
      <c r="I25" s="197">
        <v>0</v>
      </c>
      <c r="J25" s="195">
        <v>0</v>
      </c>
      <c r="K25" s="196">
        <v>0</v>
      </c>
      <c r="L25" s="196">
        <v>0</v>
      </c>
      <c r="M25" s="196">
        <v>0</v>
      </c>
      <c r="N25" s="197">
        <v>0</v>
      </c>
      <c r="O25" s="195">
        <v>0</v>
      </c>
      <c r="P25" s="196">
        <v>0</v>
      </c>
      <c r="Q25" s="196">
        <v>0</v>
      </c>
      <c r="R25" s="196">
        <v>0</v>
      </c>
      <c r="S25" s="197">
        <v>0</v>
      </c>
      <c r="T25" s="195">
        <v>0</v>
      </c>
      <c r="U25" s="196">
        <v>0</v>
      </c>
      <c r="V25" s="196">
        <v>0</v>
      </c>
      <c r="W25" s="196">
        <v>0</v>
      </c>
      <c r="X25" s="197">
        <v>0</v>
      </c>
      <c r="Y25" s="195">
        <v>0</v>
      </c>
      <c r="Z25" s="196">
        <v>0</v>
      </c>
      <c r="AA25" s="196">
        <v>0</v>
      </c>
      <c r="AB25" s="196">
        <v>0</v>
      </c>
      <c r="AC25" s="197">
        <v>0</v>
      </c>
      <c r="AD25" s="198">
        <v>0</v>
      </c>
      <c r="AE25" s="199">
        <v>0</v>
      </c>
      <c r="AF25" s="199">
        <v>0</v>
      </c>
      <c r="AG25" s="199">
        <v>0</v>
      </c>
      <c r="AH25" s="197">
        <v>0</v>
      </c>
      <c r="AI25" s="195">
        <v>0</v>
      </c>
      <c r="AJ25" s="196">
        <v>0</v>
      </c>
      <c r="AK25" s="196">
        <v>0</v>
      </c>
      <c r="AL25" s="196">
        <v>0</v>
      </c>
      <c r="AM25" s="197">
        <v>0</v>
      </c>
      <c r="AN25" s="195">
        <v>0</v>
      </c>
      <c r="AO25" s="196">
        <v>0</v>
      </c>
      <c r="AP25" s="196">
        <v>0</v>
      </c>
      <c r="AQ25" s="196">
        <v>0</v>
      </c>
      <c r="AR25" s="197">
        <v>0</v>
      </c>
      <c r="AS25" s="195">
        <v>0</v>
      </c>
      <c r="AT25" s="196">
        <v>0</v>
      </c>
      <c r="AU25" s="196">
        <v>0</v>
      </c>
      <c r="AV25" s="196">
        <v>0</v>
      </c>
      <c r="AW25" s="197">
        <v>0</v>
      </c>
      <c r="AX25" s="195">
        <v>0</v>
      </c>
      <c r="AY25" s="196">
        <v>0</v>
      </c>
      <c r="AZ25" s="196">
        <v>0</v>
      </c>
      <c r="BA25" s="196">
        <v>0</v>
      </c>
      <c r="BB25" s="197">
        <v>0</v>
      </c>
      <c r="BC25" s="198">
        <v>0</v>
      </c>
      <c r="BD25" s="199">
        <v>0</v>
      </c>
      <c r="BE25" s="199">
        <v>0</v>
      </c>
      <c r="BF25" s="199">
        <v>0</v>
      </c>
      <c r="BG25" s="197">
        <v>0</v>
      </c>
      <c r="BH25" s="195">
        <v>0</v>
      </c>
      <c r="BI25" s="196">
        <v>0</v>
      </c>
      <c r="BJ25" s="196">
        <v>0</v>
      </c>
      <c r="BK25" s="196">
        <v>0</v>
      </c>
      <c r="BL25" s="197">
        <v>0</v>
      </c>
      <c r="BM25" s="195">
        <v>0</v>
      </c>
      <c r="BN25" s="196">
        <v>0</v>
      </c>
      <c r="BO25" s="196">
        <v>0</v>
      </c>
      <c r="BP25" s="196">
        <v>0</v>
      </c>
      <c r="BQ25" s="197">
        <v>0</v>
      </c>
      <c r="BR25" s="195">
        <v>0</v>
      </c>
      <c r="BS25" s="196">
        <v>0</v>
      </c>
      <c r="BT25" s="196">
        <v>0</v>
      </c>
      <c r="BU25" s="196">
        <v>0</v>
      </c>
      <c r="BV25" s="197">
        <v>0</v>
      </c>
      <c r="BW25" s="195">
        <v>0</v>
      </c>
      <c r="BX25" s="196">
        <v>0</v>
      </c>
      <c r="BY25" s="196">
        <v>0</v>
      </c>
      <c r="BZ25" s="196">
        <v>0</v>
      </c>
      <c r="CA25" s="197">
        <v>0</v>
      </c>
      <c r="CB25" s="198">
        <v>0</v>
      </c>
      <c r="CC25" s="199">
        <v>0</v>
      </c>
      <c r="CD25" s="199">
        <v>0</v>
      </c>
      <c r="CE25" s="199">
        <v>0</v>
      </c>
      <c r="CF25" s="197">
        <v>0</v>
      </c>
      <c r="CG25" s="195">
        <v>0</v>
      </c>
      <c r="CH25" s="196">
        <v>0</v>
      </c>
      <c r="CI25" s="196">
        <v>0</v>
      </c>
      <c r="CJ25" s="196">
        <v>0</v>
      </c>
      <c r="CK25" s="197">
        <v>0</v>
      </c>
      <c r="CL25" s="195">
        <v>0</v>
      </c>
      <c r="CM25" s="196">
        <v>0</v>
      </c>
      <c r="CN25" s="196">
        <v>0</v>
      </c>
      <c r="CO25" s="196">
        <v>0</v>
      </c>
      <c r="CP25" s="197">
        <v>0</v>
      </c>
      <c r="CQ25" s="195">
        <v>0</v>
      </c>
      <c r="CR25" s="196">
        <v>0</v>
      </c>
      <c r="CS25" s="196">
        <v>0</v>
      </c>
      <c r="CT25" s="196">
        <v>0</v>
      </c>
      <c r="CU25" s="197">
        <v>0</v>
      </c>
      <c r="CV25" s="195">
        <v>0</v>
      </c>
      <c r="CW25" s="196">
        <v>0</v>
      </c>
      <c r="CX25" s="196">
        <v>0</v>
      </c>
      <c r="CY25" s="196">
        <v>0</v>
      </c>
      <c r="CZ25" s="197">
        <v>0</v>
      </c>
      <c r="DA25" s="198">
        <v>0</v>
      </c>
      <c r="DB25" s="199">
        <v>0</v>
      </c>
      <c r="DC25" s="199">
        <v>0</v>
      </c>
      <c r="DD25" s="199">
        <v>0</v>
      </c>
      <c r="DE25" s="197">
        <v>0</v>
      </c>
      <c r="DF25" s="195">
        <v>0</v>
      </c>
      <c r="DG25" s="196">
        <v>0</v>
      </c>
      <c r="DH25" s="196">
        <v>0</v>
      </c>
      <c r="DI25" s="196">
        <v>0</v>
      </c>
      <c r="DJ25" s="197">
        <v>0</v>
      </c>
      <c r="DK25" s="195">
        <v>0</v>
      </c>
      <c r="DL25" s="196">
        <v>0</v>
      </c>
      <c r="DM25" s="196">
        <v>0</v>
      </c>
      <c r="DN25" s="196">
        <v>0</v>
      </c>
      <c r="DO25" s="197">
        <v>0</v>
      </c>
      <c r="DP25" s="195">
        <v>0</v>
      </c>
      <c r="DQ25" s="196">
        <v>0</v>
      </c>
      <c r="DR25" s="196">
        <v>0</v>
      </c>
      <c r="DS25" s="196">
        <v>0</v>
      </c>
      <c r="DT25" s="197">
        <v>0</v>
      </c>
      <c r="DU25" s="195">
        <v>0</v>
      </c>
      <c r="DV25" s="196">
        <v>0</v>
      </c>
      <c r="DW25" s="196">
        <v>0</v>
      </c>
      <c r="DX25" s="196">
        <v>0</v>
      </c>
      <c r="DY25" s="197">
        <v>0</v>
      </c>
      <c r="DZ25" s="198">
        <v>0</v>
      </c>
      <c r="EA25" s="199">
        <v>0</v>
      </c>
      <c r="EB25" s="199">
        <v>0</v>
      </c>
      <c r="EC25" s="199">
        <v>0</v>
      </c>
      <c r="ED25" s="197">
        <v>0</v>
      </c>
      <c r="EE25" s="195">
        <v>0</v>
      </c>
      <c r="EF25" s="196">
        <v>0</v>
      </c>
      <c r="EG25" s="196">
        <v>0</v>
      </c>
      <c r="EH25" s="196">
        <v>0</v>
      </c>
      <c r="EI25" s="197">
        <v>0</v>
      </c>
      <c r="EJ25" s="195">
        <v>0</v>
      </c>
      <c r="EK25" s="196">
        <v>0</v>
      </c>
      <c r="EL25" s="196">
        <v>0</v>
      </c>
      <c r="EM25" s="196">
        <v>0</v>
      </c>
      <c r="EN25" s="197">
        <v>0</v>
      </c>
      <c r="EO25" s="195">
        <v>0</v>
      </c>
      <c r="EP25" s="196">
        <v>0</v>
      </c>
      <c r="EQ25" s="196">
        <v>0</v>
      </c>
      <c r="ER25" s="196">
        <v>0</v>
      </c>
      <c r="ES25" s="197">
        <v>0</v>
      </c>
      <c r="ET25" s="195">
        <v>0</v>
      </c>
      <c r="EU25" s="196">
        <v>0</v>
      </c>
      <c r="EV25" s="196">
        <v>0</v>
      </c>
      <c r="EW25" s="196">
        <v>0</v>
      </c>
      <c r="EX25" s="197">
        <v>0</v>
      </c>
      <c r="EY25" s="198">
        <v>0</v>
      </c>
      <c r="EZ25" s="199">
        <v>0</v>
      </c>
      <c r="FA25" s="199">
        <v>0</v>
      </c>
      <c r="FB25" s="199">
        <v>0</v>
      </c>
      <c r="FC25" s="197">
        <v>0</v>
      </c>
      <c r="FD25" s="195">
        <v>1.1000000000000001</v>
      </c>
      <c r="FE25" s="196">
        <v>15</v>
      </c>
      <c r="FF25" s="200">
        <v>14</v>
      </c>
      <c r="FG25" s="196">
        <v>1</v>
      </c>
      <c r="FH25" s="197">
        <v>6.6666666666666666E-2</v>
      </c>
      <c r="FI25" s="195">
        <v>1.1000000000000001</v>
      </c>
      <c r="FJ25" s="196">
        <v>15</v>
      </c>
      <c r="FK25" s="196">
        <v>14</v>
      </c>
      <c r="FL25" s="196">
        <v>1</v>
      </c>
      <c r="FM25" s="197">
        <v>6.6666666666666666E-2</v>
      </c>
      <c r="FN25" s="195">
        <v>0</v>
      </c>
      <c r="FO25" s="196">
        <v>0</v>
      </c>
      <c r="FP25" s="196">
        <v>0</v>
      </c>
      <c r="FQ25" s="196">
        <v>0</v>
      </c>
      <c r="FR25" s="197">
        <v>0</v>
      </c>
      <c r="FS25" s="195">
        <v>1.1000000000000001</v>
      </c>
      <c r="FT25" s="196">
        <v>15</v>
      </c>
      <c r="FU25" s="196">
        <v>14</v>
      </c>
      <c r="FV25" s="196">
        <v>1</v>
      </c>
      <c r="FW25" s="197">
        <v>6.6666666666666666E-2</v>
      </c>
      <c r="FX25" s="198">
        <v>0</v>
      </c>
      <c r="FY25" s="199">
        <v>0</v>
      </c>
      <c r="FZ25" s="199">
        <v>0</v>
      </c>
      <c r="GA25" s="199">
        <v>0</v>
      </c>
      <c r="GB25" s="197">
        <v>0</v>
      </c>
      <c r="GC25" s="195">
        <v>0</v>
      </c>
      <c r="GD25" s="196">
        <v>0</v>
      </c>
      <c r="GE25" s="196">
        <v>0</v>
      </c>
      <c r="GF25" s="196">
        <v>0</v>
      </c>
      <c r="GG25" s="197">
        <v>0</v>
      </c>
      <c r="GH25" s="195">
        <v>0</v>
      </c>
      <c r="GI25" s="196">
        <v>0</v>
      </c>
      <c r="GJ25" s="196">
        <v>0</v>
      </c>
      <c r="GK25" s="196">
        <v>0</v>
      </c>
      <c r="GL25" s="197">
        <v>0</v>
      </c>
      <c r="GM25" s="195">
        <v>1.1000000000000001</v>
      </c>
      <c r="GN25" s="196">
        <v>15</v>
      </c>
      <c r="GO25" s="196">
        <v>14</v>
      </c>
      <c r="GP25" s="196">
        <v>1</v>
      </c>
      <c r="GQ25" s="197">
        <v>6.6666666666666666E-2</v>
      </c>
      <c r="GR25" s="195">
        <v>-1.1000000000000001</v>
      </c>
      <c r="GS25" s="196">
        <v>-15</v>
      </c>
      <c r="GT25" s="196">
        <v>-14</v>
      </c>
      <c r="GU25" s="196">
        <v>-1</v>
      </c>
      <c r="GV25" s="197">
        <v>-6.6666666666666666E-2</v>
      </c>
      <c r="GW25" s="198">
        <v>0</v>
      </c>
      <c r="GX25" s="199">
        <v>0</v>
      </c>
      <c r="GY25" s="199">
        <v>0</v>
      </c>
      <c r="GZ25" s="199">
        <v>0</v>
      </c>
      <c r="HA25" s="197">
        <v>0</v>
      </c>
      <c r="HB25" s="195">
        <v>0</v>
      </c>
      <c r="HC25" s="196">
        <v>0</v>
      </c>
      <c r="HD25" s="196">
        <v>0</v>
      </c>
      <c r="HE25" s="196">
        <v>0</v>
      </c>
      <c r="HF25" s="197">
        <v>0</v>
      </c>
      <c r="HG25" s="195">
        <v>0</v>
      </c>
      <c r="HH25" s="196">
        <v>0</v>
      </c>
      <c r="HI25" s="196">
        <v>0</v>
      </c>
      <c r="HJ25" s="196">
        <v>0</v>
      </c>
      <c r="HK25" s="197">
        <v>0</v>
      </c>
      <c r="HL25" s="195">
        <v>0</v>
      </c>
      <c r="HM25" s="196">
        <v>0</v>
      </c>
      <c r="HN25" s="196">
        <v>0</v>
      </c>
      <c r="HO25" s="196">
        <v>0</v>
      </c>
      <c r="HP25" s="197">
        <v>0</v>
      </c>
      <c r="HQ25" s="195">
        <v>0</v>
      </c>
      <c r="HR25" s="196">
        <v>0</v>
      </c>
      <c r="HS25" s="196">
        <v>0</v>
      </c>
      <c r="HT25" s="196">
        <v>0</v>
      </c>
      <c r="HU25" s="197">
        <v>0</v>
      </c>
      <c r="HV25" s="198">
        <v>0</v>
      </c>
      <c r="HW25" s="199">
        <v>0</v>
      </c>
      <c r="HX25" s="199">
        <v>0</v>
      </c>
      <c r="HY25" s="199">
        <v>0</v>
      </c>
      <c r="HZ25" s="197">
        <v>0</v>
      </c>
      <c r="IA25" s="195">
        <v>0</v>
      </c>
      <c r="IB25" s="196">
        <v>0</v>
      </c>
      <c r="IC25" s="196">
        <v>0</v>
      </c>
      <c r="ID25" s="196">
        <v>0</v>
      </c>
      <c r="IE25" s="197">
        <v>0</v>
      </c>
      <c r="IF25" s="195">
        <v>0</v>
      </c>
      <c r="IG25" s="196">
        <v>0</v>
      </c>
      <c r="IH25" s="196">
        <v>0</v>
      </c>
      <c r="II25" s="196">
        <v>0</v>
      </c>
      <c r="IJ25" s="197">
        <v>0</v>
      </c>
      <c r="IK25" s="195">
        <v>0</v>
      </c>
      <c r="IL25" s="196">
        <v>0</v>
      </c>
      <c r="IM25" s="196">
        <v>0</v>
      </c>
      <c r="IN25" s="196">
        <v>0</v>
      </c>
      <c r="IO25" s="197">
        <v>0</v>
      </c>
      <c r="IP25" s="195">
        <v>0</v>
      </c>
      <c r="IQ25" s="196">
        <v>0</v>
      </c>
      <c r="IR25" s="196">
        <v>0</v>
      </c>
      <c r="IS25" s="196">
        <v>0</v>
      </c>
      <c r="IT25" s="197">
        <v>0</v>
      </c>
      <c r="IU25" s="198">
        <v>0</v>
      </c>
      <c r="IV25" s="199">
        <v>0</v>
      </c>
      <c r="IW25" s="199">
        <v>0</v>
      </c>
      <c r="IX25" s="199">
        <v>0</v>
      </c>
      <c r="IY25" s="197">
        <v>0</v>
      </c>
      <c r="IZ25" s="195">
        <v>0</v>
      </c>
      <c r="JA25" s="196">
        <v>0</v>
      </c>
      <c r="JB25" s="196">
        <v>0</v>
      </c>
      <c r="JC25" s="196">
        <v>0</v>
      </c>
      <c r="JD25" s="197">
        <v>0</v>
      </c>
      <c r="JE25" s="195">
        <v>0</v>
      </c>
      <c r="JF25" s="196">
        <v>0</v>
      </c>
      <c r="JG25" s="196">
        <v>0</v>
      </c>
      <c r="JH25" s="196">
        <v>0</v>
      </c>
      <c r="JI25" s="197">
        <v>0</v>
      </c>
      <c r="JJ25" s="195">
        <v>0</v>
      </c>
      <c r="JK25" s="196">
        <v>0</v>
      </c>
      <c r="JL25" s="196">
        <v>0</v>
      </c>
      <c r="JM25" s="196">
        <v>0</v>
      </c>
      <c r="JN25" s="197">
        <v>0</v>
      </c>
      <c r="JO25" s="195">
        <v>0</v>
      </c>
      <c r="JP25" s="196">
        <v>0</v>
      </c>
      <c r="JQ25" s="196">
        <v>0</v>
      </c>
      <c r="JR25" s="196">
        <v>0</v>
      </c>
      <c r="JS25" s="197">
        <v>0</v>
      </c>
      <c r="JT25" s="198">
        <v>0</v>
      </c>
      <c r="JU25" s="199">
        <v>0</v>
      </c>
      <c r="JV25" s="199">
        <v>0</v>
      </c>
      <c r="JW25" s="199">
        <v>0</v>
      </c>
      <c r="JX25" s="197">
        <v>0</v>
      </c>
      <c r="JY25" s="195">
        <v>0</v>
      </c>
      <c r="JZ25" s="196">
        <v>0</v>
      </c>
      <c r="KA25" s="196">
        <v>0</v>
      </c>
      <c r="KB25" s="196">
        <v>0</v>
      </c>
      <c r="KC25" s="197">
        <v>0</v>
      </c>
      <c r="KD25" s="195">
        <v>0</v>
      </c>
      <c r="KE25" s="196">
        <v>0</v>
      </c>
      <c r="KF25" s="196">
        <v>0</v>
      </c>
      <c r="KG25" s="196">
        <v>0</v>
      </c>
      <c r="KH25" s="197">
        <v>0</v>
      </c>
      <c r="KI25" s="195">
        <v>0</v>
      </c>
      <c r="KJ25" s="196">
        <v>0</v>
      </c>
      <c r="KK25" s="196">
        <v>0</v>
      </c>
      <c r="KL25" s="196">
        <v>0</v>
      </c>
      <c r="KM25" s="197">
        <v>0</v>
      </c>
      <c r="KN25" s="195">
        <v>0</v>
      </c>
      <c r="KO25" s="196">
        <v>0</v>
      </c>
      <c r="KP25" s="196">
        <v>0</v>
      </c>
      <c r="KQ25" s="196">
        <v>0</v>
      </c>
      <c r="KR25" s="197">
        <v>0</v>
      </c>
      <c r="KS25" s="195">
        <v>0</v>
      </c>
      <c r="KT25" s="196">
        <v>0</v>
      </c>
      <c r="KU25" s="196">
        <v>0</v>
      </c>
      <c r="KV25" s="196">
        <v>0</v>
      </c>
      <c r="KW25" s="197">
        <v>0</v>
      </c>
      <c r="KX25" s="195">
        <v>1.1000000000000001</v>
      </c>
      <c r="KY25" s="196">
        <v>15</v>
      </c>
      <c r="KZ25" s="196">
        <v>14</v>
      </c>
      <c r="LA25" s="196">
        <v>1</v>
      </c>
      <c r="LB25" s="197">
        <v>6.6666666666666666E-2</v>
      </c>
      <c r="LC25" s="195">
        <v>1.1000000000000001</v>
      </c>
      <c r="LD25" s="196">
        <v>15</v>
      </c>
      <c r="LE25" s="196">
        <v>14</v>
      </c>
      <c r="LF25" s="196">
        <v>1</v>
      </c>
      <c r="LG25" s="197">
        <v>6.6666666666666666E-2</v>
      </c>
    </row>
    <row r="26" spans="2:319">
      <c r="B26" s="110"/>
      <c r="C26" s="201" t="s">
        <v>2812</v>
      </c>
      <c r="D26" s="121" t="s">
        <v>38</v>
      </c>
      <c r="E26" s="122">
        <v>742</v>
      </c>
      <c r="F26" s="123">
        <v>173352</v>
      </c>
      <c r="G26" s="123">
        <v>170175</v>
      </c>
      <c r="H26" s="123">
        <v>3177</v>
      </c>
      <c r="I26" s="124">
        <v>1.8326872490654851E-2</v>
      </c>
      <c r="J26" s="122">
        <v>1043.5999999999999</v>
      </c>
      <c r="K26" s="123">
        <v>220314</v>
      </c>
      <c r="L26" s="123">
        <v>217237</v>
      </c>
      <c r="M26" s="123">
        <v>3077</v>
      </c>
      <c r="N26" s="124">
        <v>1.3966429732109625E-2</v>
      </c>
      <c r="O26" s="122">
        <v>301.59999999999991</v>
      </c>
      <c r="P26" s="123">
        <v>46962</v>
      </c>
      <c r="Q26" s="123">
        <v>47062</v>
      </c>
      <c r="R26" s="123">
        <v>-100</v>
      </c>
      <c r="S26" s="124">
        <v>-4.3604427585452257E-3</v>
      </c>
      <c r="T26" s="122">
        <v>717.8</v>
      </c>
      <c r="U26" s="123">
        <v>161461</v>
      </c>
      <c r="V26" s="123">
        <v>160425</v>
      </c>
      <c r="W26" s="123">
        <v>1036</v>
      </c>
      <c r="X26" s="124">
        <v>6.4164101547742177E-3</v>
      </c>
      <c r="Y26" s="122">
        <v>325.79999999999995</v>
      </c>
      <c r="Z26" s="123">
        <v>58853</v>
      </c>
      <c r="AA26" s="123">
        <v>56812</v>
      </c>
      <c r="AB26" s="123">
        <v>2041</v>
      </c>
      <c r="AC26" s="124">
        <v>7.5500195773354076E-3</v>
      </c>
      <c r="AD26" s="122">
        <v>742</v>
      </c>
      <c r="AE26" s="123">
        <v>173352</v>
      </c>
      <c r="AF26" s="123">
        <v>170175</v>
      </c>
      <c r="AG26" s="123">
        <v>3177</v>
      </c>
      <c r="AH26" s="124">
        <v>1.8326872490654851E-2</v>
      </c>
      <c r="AI26" s="122">
        <v>927</v>
      </c>
      <c r="AJ26" s="123">
        <v>190502</v>
      </c>
      <c r="AK26" s="123">
        <v>184131</v>
      </c>
      <c r="AL26" s="123">
        <v>6371</v>
      </c>
      <c r="AM26" s="124">
        <v>3.344321844390085E-2</v>
      </c>
      <c r="AN26" s="122">
        <v>185</v>
      </c>
      <c r="AO26" s="123">
        <v>17150</v>
      </c>
      <c r="AP26" s="123">
        <v>13956</v>
      </c>
      <c r="AQ26" s="123">
        <v>3194</v>
      </c>
      <c r="AR26" s="124">
        <v>1.5116345953245999E-2</v>
      </c>
      <c r="AS26" s="122">
        <v>1043.5999999999999</v>
      </c>
      <c r="AT26" s="123">
        <v>220314</v>
      </c>
      <c r="AU26" s="123">
        <v>217237</v>
      </c>
      <c r="AV26" s="123">
        <v>3077</v>
      </c>
      <c r="AW26" s="124">
        <v>1.3966429732109625E-2</v>
      </c>
      <c r="AX26" s="122">
        <v>-116.59999999999991</v>
      </c>
      <c r="AY26" s="123">
        <v>-29812</v>
      </c>
      <c r="AZ26" s="123">
        <v>-33106</v>
      </c>
      <c r="BA26" s="123">
        <v>3294</v>
      </c>
      <c r="BB26" s="124">
        <v>1.9476788711791225E-2</v>
      </c>
      <c r="BC26" s="122">
        <v>632</v>
      </c>
      <c r="BD26" s="123">
        <v>147969</v>
      </c>
      <c r="BE26" s="123">
        <v>145044</v>
      </c>
      <c r="BF26" s="123">
        <v>2925</v>
      </c>
      <c r="BG26" s="124">
        <v>1.9767654035642603E-2</v>
      </c>
      <c r="BH26" s="122">
        <v>904.3</v>
      </c>
      <c r="BI26" s="123">
        <v>175018</v>
      </c>
      <c r="BJ26" s="127">
        <v>172894</v>
      </c>
      <c r="BK26" s="123">
        <v>2124</v>
      </c>
      <c r="BL26" s="124">
        <v>1.2135894593698933E-2</v>
      </c>
      <c r="BM26" s="122">
        <v>272.29999999999995</v>
      </c>
      <c r="BN26" s="123">
        <v>27049</v>
      </c>
      <c r="BO26" s="123">
        <v>27850</v>
      </c>
      <c r="BP26" s="123">
        <v>-801</v>
      </c>
      <c r="BQ26" s="124">
        <v>-7.6317594419436693E-3</v>
      </c>
      <c r="BR26" s="122">
        <v>927</v>
      </c>
      <c r="BS26" s="123">
        <v>190502</v>
      </c>
      <c r="BT26" s="123">
        <v>184131</v>
      </c>
      <c r="BU26" s="123">
        <v>6371</v>
      </c>
      <c r="BV26" s="124">
        <v>3.344321844390085E-2</v>
      </c>
      <c r="BW26" s="122">
        <v>-22.700000000000045</v>
      </c>
      <c r="BX26" s="123">
        <v>-15484</v>
      </c>
      <c r="BY26" s="123">
        <v>-11237</v>
      </c>
      <c r="BZ26" s="123">
        <v>-4247</v>
      </c>
      <c r="CA26" s="124">
        <v>-2.1307323850201919E-2</v>
      </c>
      <c r="CB26" s="122">
        <v>942</v>
      </c>
      <c r="CC26" s="123">
        <v>219503</v>
      </c>
      <c r="CD26" s="123">
        <v>215869</v>
      </c>
      <c r="CE26" s="123">
        <v>3634</v>
      </c>
      <c r="CF26" s="124">
        <v>1.6555582383839855E-2</v>
      </c>
      <c r="CG26" s="122">
        <v>1174.4000000000001</v>
      </c>
      <c r="CH26" s="123">
        <v>231009</v>
      </c>
      <c r="CI26" s="123">
        <v>233363</v>
      </c>
      <c r="CJ26" s="123">
        <v>-2354</v>
      </c>
      <c r="CK26" s="124">
        <v>-1.0190079174404461E-2</v>
      </c>
      <c r="CL26" s="122">
        <v>232.40000000000009</v>
      </c>
      <c r="CM26" s="123">
        <v>11506</v>
      </c>
      <c r="CN26" s="123">
        <v>17494</v>
      </c>
      <c r="CO26" s="123">
        <v>-5988</v>
      </c>
      <c r="CP26" s="124">
        <v>-2.6745661558244316E-2</v>
      </c>
      <c r="CQ26" s="122">
        <v>904.3</v>
      </c>
      <c r="CR26" s="123">
        <v>175018</v>
      </c>
      <c r="CS26" s="123">
        <v>172894</v>
      </c>
      <c r="CT26" s="123">
        <v>2124</v>
      </c>
      <c r="CU26" s="124">
        <v>1.2135894593698933E-2</v>
      </c>
      <c r="CV26" s="122">
        <v>270.10000000000014</v>
      </c>
      <c r="CW26" s="123">
        <v>55991</v>
      </c>
      <c r="CX26" s="123">
        <v>60469</v>
      </c>
      <c r="CY26" s="123">
        <v>-4478</v>
      </c>
      <c r="CZ26" s="124">
        <v>-2.2325973768103392E-2</v>
      </c>
      <c r="DA26" s="122">
        <v>822</v>
      </c>
      <c r="DB26" s="123">
        <v>191812</v>
      </c>
      <c r="DC26" s="123">
        <v>188453</v>
      </c>
      <c r="DD26" s="123">
        <v>3359</v>
      </c>
      <c r="DE26" s="124">
        <v>1.7511938773382269E-2</v>
      </c>
      <c r="DF26" s="122">
        <v>1012.7</v>
      </c>
      <c r="DG26" s="123">
        <v>198364</v>
      </c>
      <c r="DH26" s="127">
        <v>200152</v>
      </c>
      <c r="DI26" s="123">
        <v>-1788</v>
      </c>
      <c r="DJ26" s="124">
        <v>-9.0137323304631881E-3</v>
      </c>
      <c r="DK26" s="122">
        <v>190.70000000000005</v>
      </c>
      <c r="DL26" s="123">
        <v>6552</v>
      </c>
      <c r="DM26" s="123">
        <v>11699</v>
      </c>
      <c r="DN26" s="123">
        <v>-5147</v>
      </c>
      <c r="DO26" s="124">
        <v>-2.6525671103845457E-2</v>
      </c>
      <c r="DP26" s="122">
        <v>1174.4000000000001</v>
      </c>
      <c r="DQ26" s="123">
        <v>231009</v>
      </c>
      <c r="DR26" s="123">
        <v>233363</v>
      </c>
      <c r="DS26" s="123">
        <v>-2354</v>
      </c>
      <c r="DT26" s="124">
        <v>-1.0190079174404461E-2</v>
      </c>
      <c r="DU26" s="122">
        <v>-161.70000000000005</v>
      </c>
      <c r="DV26" s="123">
        <v>-32645</v>
      </c>
      <c r="DW26" s="123">
        <v>-33211</v>
      </c>
      <c r="DX26" s="123">
        <v>566</v>
      </c>
      <c r="DY26" s="124">
        <v>1.1763468439412728E-3</v>
      </c>
      <c r="DZ26" s="122">
        <v>682</v>
      </c>
      <c r="EA26" s="123">
        <v>159507</v>
      </c>
      <c r="EB26" s="123">
        <v>156467</v>
      </c>
      <c r="EC26" s="123">
        <v>3040</v>
      </c>
      <c r="ED26" s="124">
        <v>1.9058724695467912E-2</v>
      </c>
      <c r="EE26" s="122">
        <v>1134.0999999999999</v>
      </c>
      <c r="EF26" s="123">
        <v>207874</v>
      </c>
      <c r="EG26" s="123">
        <v>207445</v>
      </c>
      <c r="EH26" s="123">
        <v>429</v>
      </c>
      <c r="EI26" s="124">
        <v>2.0637501563447089E-3</v>
      </c>
      <c r="EJ26" s="122">
        <v>452.09999999999991</v>
      </c>
      <c r="EK26" s="123">
        <v>48367</v>
      </c>
      <c r="EL26" s="123">
        <v>50978</v>
      </c>
      <c r="EM26" s="123">
        <v>-2611</v>
      </c>
      <c r="EN26" s="124">
        <v>-1.6994974539123204E-2</v>
      </c>
      <c r="EO26" s="122">
        <v>1012.7</v>
      </c>
      <c r="EP26" s="123">
        <v>198364</v>
      </c>
      <c r="EQ26" s="123">
        <v>200152</v>
      </c>
      <c r="ER26" s="123">
        <v>-1788</v>
      </c>
      <c r="ES26" s="124">
        <v>-9.0137323304631881E-3</v>
      </c>
      <c r="ET26" s="122">
        <v>121.39999999999986</v>
      </c>
      <c r="EU26" s="123">
        <v>9510</v>
      </c>
      <c r="EV26" s="123">
        <v>7293</v>
      </c>
      <c r="EW26" s="123">
        <v>2217</v>
      </c>
      <c r="EX26" s="124">
        <v>1.1077482486807897E-2</v>
      </c>
      <c r="EY26" s="122">
        <v>1052</v>
      </c>
      <c r="EZ26" s="123">
        <v>244886</v>
      </c>
      <c r="FA26" s="123">
        <v>241001</v>
      </c>
      <c r="FB26" s="123">
        <v>3885</v>
      </c>
      <c r="FC26" s="124">
        <v>1.5864524717623712E-2</v>
      </c>
      <c r="FD26" s="122">
        <v>1000.2</v>
      </c>
      <c r="FE26" s="123">
        <v>176954</v>
      </c>
      <c r="FF26" s="123">
        <v>176399</v>
      </c>
      <c r="FG26" s="123">
        <v>555</v>
      </c>
      <c r="FH26" s="124">
        <v>3.1364083321089096E-3</v>
      </c>
      <c r="FI26" s="122">
        <v>-51.799999999999955</v>
      </c>
      <c r="FJ26" s="123">
        <v>-67932</v>
      </c>
      <c r="FK26" s="123">
        <v>-64602</v>
      </c>
      <c r="FL26" s="123">
        <v>-3330</v>
      </c>
      <c r="FM26" s="124">
        <v>-1.2728116385514802E-2</v>
      </c>
      <c r="FN26" s="122">
        <v>1134.0999999999999</v>
      </c>
      <c r="FO26" s="123">
        <v>207874</v>
      </c>
      <c r="FP26" s="123">
        <v>207445</v>
      </c>
      <c r="FQ26" s="123">
        <v>429</v>
      </c>
      <c r="FR26" s="124">
        <v>2.0637501563447089E-3</v>
      </c>
      <c r="FS26" s="122">
        <v>-133.89999999999986</v>
      </c>
      <c r="FT26" s="123">
        <v>-30920</v>
      </c>
      <c r="FU26" s="123">
        <v>-31046</v>
      </c>
      <c r="FV26" s="123">
        <v>126</v>
      </c>
      <c r="FW26" s="124">
        <v>1.0726581757642007E-3</v>
      </c>
      <c r="FX26" s="122">
        <v>542</v>
      </c>
      <c r="FY26" s="123">
        <v>127201</v>
      </c>
      <c r="FZ26" s="123">
        <v>124481</v>
      </c>
      <c r="GA26" s="123">
        <v>2720</v>
      </c>
      <c r="GB26" s="124">
        <v>2.1383479689625083E-2</v>
      </c>
      <c r="GC26" s="122">
        <v>1685.8</v>
      </c>
      <c r="GD26" s="123">
        <v>283152</v>
      </c>
      <c r="GE26" s="123">
        <v>288123</v>
      </c>
      <c r="GF26" s="123">
        <v>-4971</v>
      </c>
      <c r="GG26" s="124">
        <v>-1.755594168503136E-2</v>
      </c>
      <c r="GH26" s="122">
        <v>1143.8</v>
      </c>
      <c r="GI26" s="123">
        <v>155951</v>
      </c>
      <c r="GJ26" s="123">
        <v>163642</v>
      </c>
      <c r="GK26" s="123">
        <v>-7691</v>
      </c>
      <c r="GL26" s="124">
        <v>-3.8939421374656447E-2</v>
      </c>
      <c r="GM26" s="122">
        <v>1000.2</v>
      </c>
      <c r="GN26" s="123">
        <v>176954</v>
      </c>
      <c r="GO26" s="123">
        <v>176399</v>
      </c>
      <c r="GP26" s="123">
        <v>555</v>
      </c>
      <c r="GQ26" s="124">
        <v>3.1364083321089096E-3</v>
      </c>
      <c r="GR26" s="122">
        <v>685.59999999999991</v>
      </c>
      <c r="GS26" s="123">
        <v>106198</v>
      </c>
      <c r="GT26" s="123">
        <v>111724</v>
      </c>
      <c r="GU26" s="123">
        <v>-5526</v>
      </c>
      <c r="GV26" s="124">
        <v>-2.069235001714027E-2</v>
      </c>
      <c r="GW26" s="122">
        <v>492</v>
      </c>
      <c r="GX26" s="123">
        <v>115663</v>
      </c>
      <c r="GY26" s="123">
        <v>113058</v>
      </c>
      <c r="GZ26" s="123">
        <v>2605</v>
      </c>
      <c r="HA26" s="124">
        <v>2.252232779713478E-2</v>
      </c>
      <c r="HB26" s="122">
        <v>1611.7</v>
      </c>
      <c r="HC26" s="123">
        <v>276337</v>
      </c>
      <c r="HD26" s="123">
        <v>279057</v>
      </c>
      <c r="HE26" s="123">
        <v>-2720</v>
      </c>
      <c r="HF26" s="124">
        <v>-9.8430539522394757E-3</v>
      </c>
      <c r="HG26" s="122">
        <v>1119.7</v>
      </c>
      <c r="HH26" s="123">
        <v>160674</v>
      </c>
      <c r="HI26" s="123">
        <v>165999</v>
      </c>
      <c r="HJ26" s="123">
        <v>-5325</v>
      </c>
      <c r="HK26" s="124">
        <v>-3.2365381749374256E-2</v>
      </c>
      <c r="HL26" s="122">
        <v>1685.8</v>
      </c>
      <c r="HM26" s="123">
        <v>283152</v>
      </c>
      <c r="HN26" s="123">
        <v>288123</v>
      </c>
      <c r="HO26" s="123">
        <v>-4971</v>
      </c>
      <c r="HP26" s="124">
        <v>-1.755594168503136E-2</v>
      </c>
      <c r="HQ26" s="122">
        <v>-74.099999999999909</v>
      </c>
      <c r="HR26" s="123">
        <v>-6815</v>
      </c>
      <c r="HS26" s="123">
        <v>-9066</v>
      </c>
      <c r="HT26" s="123">
        <v>2251</v>
      </c>
      <c r="HU26" s="124">
        <v>7.7128877327918843E-3</v>
      </c>
      <c r="HV26" s="122">
        <v>722</v>
      </c>
      <c r="HW26" s="123">
        <v>168737</v>
      </c>
      <c r="HX26" s="123">
        <v>165606</v>
      </c>
      <c r="HY26" s="123">
        <v>3131</v>
      </c>
      <c r="HZ26" s="124">
        <v>1.8555503535087149E-2</v>
      </c>
      <c r="IA26" s="122">
        <v>1442</v>
      </c>
      <c r="IB26" s="123">
        <v>262984</v>
      </c>
      <c r="IC26" s="123">
        <v>265315</v>
      </c>
      <c r="ID26" s="123">
        <v>-2331</v>
      </c>
      <c r="IE26" s="124">
        <v>-8.8636571046147288E-3</v>
      </c>
      <c r="IF26" s="122">
        <v>720</v>
      </c>
      <c r="IG26" s="123">
        <v>94247</v>
      </c>
      <c r="IH26" s="123">
        <v>99709</v>
      </c>
      <c r="II26" s="123">
        <v>-5462</v>
      </c>
      <c r="IJ26" s="124">
        <v>-2.741916063970188E-2</v>
      </c>
      <c r="IK26" s="122">
        <v>1611.7</v>
      </c>
      <c r="IL26" s="123">
        <v>276337</v>
      </c>
      <c r="IM26" s="123">
        <v>279057</v>
      </c>
      <c r="IN26" s="123">
        <v>-2720</v>
      </c>
      <c r="IO26" s="124">
        <v>-9.8430539522394757E-3</v>
      </c>
      <c r="IP26" s="122">
        <v>-169.70000000000005</v>
      </c>
      <c r="IQ26" s="123">
        <v>-13353</v>
      </c>
      <c r="IR26" s="123">
        <v>-13742</v>
      </c>
      <c r="IS26" s="123">
        <v>389</v>
      </c>
      <c r="IT26" s="124">
        <v>9.7939684762474687E-4</v>
      </c>
      <c r="IU26" s="122">
        <v>692</v>
      </c>
      <c r="IV26" s="123">
        <v>161814</v>
      </c>
      <c r="IW26" s="123">
        <v>158752</v>
      </c>
      <c r="IX26" s="123">
        <v>3062</v>
      </c>
      <c r="IY26" s="124">
        <v>1.892296093045101E-2</v>
      </c>
      <c r="IZ26" s="122">
        <v>1549.5</v>
      </c>
      <c r="JA26" s="123">
        <v>278969</v>
      </c>
      <c r="JB26" s="123">
        <v>278540</v>
      </c>
      <c r="JC26" s="123">
        <v>429</v>
      </c>
      <c r="JD26" s="124">
        <v>1.5378052758550232E-3</v>
      </c>
      <c r="JE26" s="122">
        <v>857.5</v>
      </c>
      <c r="JF26" s="123">
        <v>117155</v>
      </c>
      <c r="JG26" s="123">
        <v>119788</v>
      </c>
      <c r="JH26" s="123">
        <v>-2633</v>
      </c>
      <c r="JI26" s="124">
        <v>-1.7385155654595988E-2</v>
      </c>
      <c r="JJ26" s="122">
        <v>1442</v>
      </c>
      <c r="JK26" s="123">
        <v>262984</v>
      </c>
      <c r="JL26" s="123">
        <v>265315</v>
      </c>
      <c r="JM26" s="123">
        <v>-2331</v>
      </c>
      <c r="JN26" s="124">
        <v>-8.8636571046147288E-3</v>
      </c>
      <c r="JO26" s="122">
        <v>107.5</v>
      </c>
      <c r="JP26" s="123">
        <v>15985</v>
      </c>
      <c r="JQ26" s="123">
        <v>13225</v>
      </c>
      <c r="JR26" s="123">
        <v>2760</v>
      </c>
      <c r="JS26" s="124">
        <v>1.0401462380469751E-2</v>
      </c>
      <c r="JT26" s="122">
        <v>712</v>
      </c>
      <c r="JU26" s="123">
        <v>166429</v>
      </c>
      <c r="JV26" s="123">
        <v>163321</v>
      </c>
      <c r="JW26" s="123">
        <v>3108</v>
      </c>
      <c r="JX26" s="124">
        <v>1.8674630022411959E-2</v>
      </c>
      <c r="JY26" s="122">
        <v>1827.8</v>
      </c>
      <c r="JZ26" s="123">
        <v>320398</v>
      </c>
      <c r="KA26" s="123">
        <v>322389</v>
      </c>
      <c r="KB26" s="123">
        <v>-1991</v>
      </c>
      <c r="KC26" s="124">
        <v>-6.2141461557188244E-3</v>
      </c>
      <c r="KD26" s="122">
        <v>1115.8</v>
      </c>
      <c r="KE26" s="123">
        <v>153969</v>
      </c>
      <c r="KF26" s="123">
        <v>159068</v>
      </c>
      <c r="KG26" s="123">
        <v>-5099</v>
      </c>
      <c r="KH26" s="124">
        <v>-2.4888776178130782E-2</v>
      </c>
      <c r="KI26" s="122">
        <v>1549.5</v>
      </c>
      <c r="KJ26" s="123">
        <v>278969</v>
      </c>
      <c r="KK26" s="123">
        <v>278540</v>
      </c>
      <c r="KL26" s="123">
        <v>429</v>
      </c>
      <c r="KM26" s="124">
        <v>1.5378052758550232E-3</v>
      </c>
      <c r="KN26" s="122">
        <v>278.29999999999995</v>
      </c>
      <c r="KO26" s="123">
        <v>41429</v>
      </c>
      <c r="KP26" s="123">
        <v>43849</v>
      </c>
      <c r="KQ26" s="123">
        <v>-2420</v>
      </c>
      <c r="KR26" s="124">
        <v>-7.7519514315738478E-3</v>
      </c>
      <c r="KS26" s="122">
        <v>8774</v>
      </c>
      <c r="KT26" s="123">
        <v>2050225</v>
      </c>
      <c r="KU26" s="123">
        <v>2012402</v>
      </c>
      <c r="KV26" s="123">
        <v>37823</v>
      </c>
      <c r="KW26" s="124">
        <v>1.8448219097903888E-2</v>
      </c>
      <c r="KX26" s="122">
        <v>15313.1</v>
      </c>
      <c r="KY26" s="123">
        <v>2821875</v>
      </c>
      <c r="KZ26" s="123">
        <v>2825045</v>
      </c>
      <c r="LA26" s="123">
        <v>-3170</v>
      </c>
      <c r="LB26" s="124">
        <v>-1.1233665559246954E-3</v>
      </c>
      <c r="LC26" s="122">
        <v>6539.1</v>
      </c>
      <c r="LD26" s="123">
        <v>771650</v>
      </c>
      <c r="LE26" s="123">
        <v>812643</v>
      </c>
      <c r="LF26" s="123">
        <v>-40993</v>
      </c>
      <c r="LG26" s="124">
        <v>-1.9571585653828584E-2</v>
      </c>
    </row>
    <row r="27" spans="2:319">
      <c r="B27" s="202"/>
      <c r="C27" s="147" t="s">
        <v>2813</v>
      </c>
      <c r="D27" s="148" t="s">
        <v>62</v>
      </c>
      <c r="E27" s="149">
        <v>6.7</v>
      </c>
      <c r="F27" s="150">
        <v>1826</v>
      </c>
      <c r="G27" s="150">
        <v>1606</v>
      </c>
      <c r="H27" s="150">
        <v>220</v>
      </c>
      <c r="I27" s="151">
        <v>0.12048192771084337</v>
      </c>
      <c r="J27" s="149">
        <v>7.9</v>
      </c>
      <c r="K27" s="150">
        <v>1932</v>
      </c>
      <c r="L27" s="150">
        <v>1757</v>
      </c>
      <c r="M27" s="150">
        <v>175</v>
      </c>
      <c r="N27" s="151">
        <v>9.0579710144927536E-2</v>
      </c>
      <c r="O27" s="149">
        <v>1.2000000000000002</v>
      </c>
      <c r="P27" s="150">
        <v>106</v>
      </c>
      <c r="Q27" s="150">
        <v>151</v>
      </c>
      <c r="R27" s="150">
        <v>-45</v>
      </c>
      <c r="S27" s="151">
        <v>-2.9902217565915837E-2</v>
      </c>
      <c r="T27" s="149">
        <v>4</v>
      </c>
      <c r="U27" s="150">
        <v>1010</v>
      </c>
      <c r="V27" s="150">
        <v>932</v>
      </c>
      <c r="W27" s="150">
        <v>78</v>
      </c>
      <c r="X27" s="151">
        <v>7.7227722772277227E-2</v>
      </c>
      <c r="Y27" s="149">
        <v>3.9000000000000004</v>
      </c>
      <c r="Z27" s="150">
        <v>922</v>
      </c>
      <c r="AA27" s="150">
        <v>825</v>
      </c>
      <c r="AB27" s="150">
        <v>97</v>
      </c>
      <c r="AC27" s="151">
        <v>1.3351987372650309E-2</v>
      </c>
      <c r="AD27" s="149">
        <v>6.7</v>
      </c>
      <c r="AE27" s="150">
        <v>1826</v>
      </c>
      <c r="AF27" s="150">
        <v>1606</v>
      </c>
      <c r="AG27" s="150">
        <v>220</v>
      </c>
      <c r="AH27" s="151">
        <v>0.12048192771084337</v>
      </c>
      <c r="AI27" s="149">
        <v>10</v>
      </c>
      <c r="AJ27" s="150">
        <v>2377</v>
      </c>
      <c r="AK27" s="150">
        <v>2108</v>
      </c>
      <c r="AL27" s="150">
        <v>269</v>
      </c>
      <c r="AM27" s="151">
        <v>0.11316785864535128</v>
      </c>
      <c r="AN27" s="149">
        <v>3.3</v>
      </c>
      <c r="AO27" s="150">
        <v>551</v>
      </c>
      <c r="AP27" s="150">
        <v>502</v>
      </c>
      <c r="AQ27" s="150">
        <v>49</v>
      </c>
      <c r="AR27" s="151">
        <v>-7.3140690654920903E-3</v>
      </c>
      <c r="AS27" s="149">
        <v>7.9</v>
      </c>
      <c r="AT27" s="150">
        <v>1932</v>
      </c>
      <c r="AU27" s="150">
        <v>1757</v>
      </c>
      <c r="AV27" s="150">
        <v>175</v>
      </c>
      <c r="AW27" s="151">
        <v>9.0579710144927536E-2</v>
      </c>
      <c r="AX27" s="149">
        <v>2.0999999999999996</v>
      </c>
      <c r="AY27" s="150">
        <v>445</v>
      </c>
      <c r="AZ27" s="150">
        <v>351</v>
      </c>
      <c r="BA27" s="150">
        <v>94</v>
      </c>
      <c r="BB27" s="151">
        <v>2.2588148500423746E-2</v>
      </c>
      <c r="BC27" s="149">
        <v>6.7</v>
      </c>
      <c r="BD27" s="150">
        <v>1826</v>
      </c>
      <c r="BE27" s="150">
        <v>1606</v>
      </c>
      <c r="BF27" s="150">
        <v>220</v>
      </c>
      <c r="BG27" s="151">
        <v>0.12048192771084337</v>
      </c>
      <c r="BH27" s="149">
        <v>5.2</v>
      </c>
      <c r="BI27" s="150">
        <v>1163</v>
      </c>
      <c r="BJ27" s="203">
        <v>1051</v>
      </c>
      <c r="BK27" s="150">
        <v>112</v>
      </c>
      <c r="BL27" s="151">
        <v>9.630266552020636E-2</v>
      </c>
      <c r="BM27" s="149">
        <v>-1.5</v>
      </c>
      <c r="BN27" s="150">
        <v>-663</v>
      </c>
      <c r="BO27" s="150">
        <v>-555</v>
      </c>
      <c r="BP27" s="150">
        <v>-108</v>
      </c>
      <c r="BQ27" s="151">
        <v>-2.4179262190637013E-2</v>
      </c>
      <c r="BR27" s="149">
        <v>10</v>
      </c>
      <c r="BS27" s="150">
        <v>2377</v>
      </c>
      <c r="BT27" s="150">
        <v>2108</v>
      </c>
      <c r="BU27" s="150">
        <v>269</v>
      </c>
      <c r="BV27" s="151">
        <v>0.11316785864535128</v>
      </c>
      <c r="BW27" s="149">
        <v>-4.8</v>
      </c>
      <c r="BX27" s="150">
        <v>-1214</v>
      </c>
      <c r="BY27" s="150">
        <v>-1057</v>
      </c>
      <c r="BZ27" s="150">
        <v>-157</v>
      </c>
      <c r="CA27" s="151">
        <v>-1.6865193125144923E-2</v>
      </c>
      <c r="CB27" s="149">
        <v>0.4</v>
      </c>
      <c r="CC27" s="150">
        <v>103</v>
      </c>
      <c r="CD27" s="150">
        <v>96</v>
      </c>
      <c r="CE27" s="150">
        <v>7</v>
      </c>
      <c r="CF27" s="151">
        <v>6.7961165048543687E-2</v>
      </c>
      <c r="CG27" s="149">
        <v>7</v>
      </c>
      <c r="CH27" s="150">
        <v>1611</v>
      </c>
      <c r="CI27" s="150">
        <v>1497</v>
      </c>
      <c r="CJ27" s="150">
        <v>114</v>
      </c>
      <c r="CK27" s="151">
        <v>7.0763500931098691E-2</v>
      </c>
      <c r="CL27" s="149">
        <v>6.6</v>
      </c>
      <c r="CM27" s="150">
        <v>1508</v>
      </c>
      <c r="CN27" s="150">
        <v>1401</v>
      </c>
      <c r="CO27" s="150">
        <v>107</v>
      </c>
      <c r="CP27" s="151">
        <v>2.8023358825550043E-3</v>
      </c>
      <c r="CQ27" s="149">
        <v>5.2</v>
      </c>
      <c r="CR27" s="150">
        <v>1163</v>
      </c>
      <c r="CS27" s="150">
        <v>1051</v>
      </c>
      <c r="CT27" s="150">
        <v>112</v>
      </c>
      <c r="CU27" s="151">
        <v>9.630266552020636E-2</v>
      </c>
      <c r="CV27" s="149">
        <v>1.7999999999999998</v>
      </c>
      <c r="CW27" s="150">
        <v>448</v>
      </c>
      <c r="CX27" s="150">
        <v>446</v>
      </c>
      <c r="CY27" s="150">
        <v>2</v>
      </c>
      <c r="CZ27" s="151">
        <v>-2.5539164589107669E-2</v>
      </c>
      <c r="DA27" s="149">
        <v>0.60000000000000009</v>
      </c>
      <c r="DB27" s="150">
        <v>158</v>
      </c>
      <c r="DC27" s="150">
        <v>144</v>
      </c>
      <c r="DD27" s="150">
        <v>14</v>
      </c>
      <c r="DE27" s="151">
        <v>8.8607594936708861E-2</v>
      </c>
      <c r="DF27" s="149">
        <v>7</v>
      </c>
      <c r="DG27" s="150">
        <v>1609</v>
      </c>
      <c r="DH27" s="150">
        <v>1473</v>
      </c>
      <c r="DI27" s="150">
        <v>136</v>
      </c>
      <c r="DJ27" s="151">
        <v>8.4524549409571159E-2</v>
      </c>
      <c r="DK27" s="149">
        <v>6.4</v>
      </c>
      <c r="DL27" s="150">
        <v>1451</v>
      </c>
      <c r="DM27" s="150">
        <v>1329</v>
      </c>
      <c r="DN27" s="150">
        <v>122</v>
      </c>
      <c r="DO27" s="151">
        <v>-4.083045527137702E-3</v>
      </c>
      <c r="DP27" s="149">
        <v>7</v>
      </c>
      <c r="DQ27" s="150">
        <v>1611</v>
      </c>
      <c r="DR27" s="150">
        <v>1497</v>
      </c>
      <c r="DS27" s="150">
        <v>114</v>
      </c>
      <c r="DT27" s="151">
        <v>7.0763500931098691E-2</v>
      </c>
      <c r="DU27" s="149">
        <v>0</v>
      </c>
      <c r="DV27" s="150">
        <v>-2</v>
      </c>
      <c r="DW27" s="150">
        <v>-24</v>
      </c>
      <c r="DX27" s="150">
        <v>22</v>
      </c>
      <c r="DY27" s="151">
        <v>1.3761048478472468E-2</v>
      </c>
      <c r="DZ27" s="149">
        <v>2.2000000000000002</v>
      </c>
      <c r="EA27" s="150">
        <v>595</v>
      </c>
      <c r="EB27" s="150">
        <v>527</v>
      </c>
      <c r="EC27" s="150">
        <v>68</v>
      </c>
      <c r="ED27" s="151">
        <v>0.11428571428571428</v>
      </c>
      <c r="EE27" s="149">
        <v>3.3</v>
      </c>
      <c r="EF27" s="150">
        <v>783</v>
      </c>
      <c r="EG27" s="150">
        <v>647</v>
      </c>
      <c r="EH27" s="150">
        <v>136</v>
      </c>
      <c r="EI27" s="151">
        <v>0.17369093231162197</v>
      </c>
      <c r="EJ27" s="149">
        <v>1.0999999999999996</v>
      </c>
      <c r="EK27" s="150">
        <v>188</v>
      </c>
      <c r="EL27" s="150">
        <v>120</v>
      </c>
      <c r="EM27" s="150">
        <v>68</v>
      </c>
      <c r="EN27" s="151">
        <v>5.9405218025907688E-2</v>
      </c>
      <c r="EO27" s="149">
        <v>7</v>
      </c>
      <c r="EP27" s="150">
        <v>1609</v>
      </c>
      <c r="EQ27" s="150">
        <v>1473</v>
      </c>
      <c r="ER27" s="150">
        <v>136</v>
      </c>
      <c r="ES27" s="151">
        <v>8.4524549409571159E-2</v>
      </c>
      <c r="ET27" s="149">
        <v>-3.7</v>
      </c>
      <c r="EU27" s="150">
        <v>-826</v>
      </c>
      <c r="EV27" s="150">
        <v>-826</v>
      </c>
      <c r="EW27" s="150">
        <v>0</v>
      </c>
      <c r="EX27" s="151">
        <v>8.9166382902050811E-2</v>
      </c>
      <c r="EY27" s="149">
        <v>2.2000000000000002</v>
      </c>
      <c r="EZ27" s="150">
        <v>595</v>
      </c>
      <c r="FA27" s="150">
        <v>527</v>
      </c>
      <c r="FB27" s="150">
        <v>68</v>
      </c>
      <c r="FC27" s="151">
        <v>0.11428571428571428</v>
      </c>
      <c r="FD27" s="149">
        <v>3.9</v>
      </c>
      <c r="FE27" s="150">
        <v>852</v>
      </c>
      <c r="FF27" s="150">
        <v>733</v>
      </c>
      <c r="FG27" s="150">
        <v>119</v>
      </c>
      <c r="FH27" s="151">
        <v>0.13967136150234741</v>
      </c>
      <c r="FI27" s="149">
        <v>1.6999999999999997</v>
      </c>
      <c r="FJ27" s="150">
        <v>257</v>
      </c>
      <c r="FK27" s="150">
        <v>206</v>
      </c>
      <c r="FL27" s="150">
        <v>51</v>
      </c>
      <c r="FM27" s="151">
        <v>2.5385647216633125E-2</v>
      </c>
      <c r="FN27" s="149">
        <v>3.3</v>
      </c>
      <c r="FO27" s="150">
        <v>783</v>
      </c>
      <c r="FP27" s="150">
        <v>647</v>
      </c>
      <c r="FQ27" s="150">
        <v>136</v>
      </c>
      <c r="FR27" s="151">
        <v>0.17369093231162197</v>
      </c>
      <c r="FS27" s="149">
        <v>0.60000000000000009</v>
      </c>
      <c r="FT27" s="150">
        <v>69</v>
      </c>
      <c r="FU27" s="150">
        <v>86</v>
      </c>
      <c r="FV27" s="150">
        <v>-17</v>
      </c>
      <c r="FW27" s="151">
        <v>-3.4019570809274563E-2</v>
      </c>
      <c r="FX27" s="149">
        <v>3.5</v>
      </c>
      <c r="FY27" s="150">
        <v>951</v>
      </c>
      <c r="FZ27" s="150">
        <v>839</v>
      </c>
      <c r="GA27" s="150">
        <v>112</v>
      </c>
      <c r="GB27" s="151">
        <v>0.11777076761303891</v>
      </c>
      <c r="GC27" s="149">
        <v>10.1</v>
      </c>
      <c r="GD27" s="150">
        <v>2145</v>
      </c>
      <c r="GE27" s="150">
        <v>1864</v>
      </c>
      <c r="GF27" s="150">
        <v>281</v>
      </c>
      <c r="GG27" s="151">
        <v>0.131002331002331</v>
      </c>
      <c r="GH27" s="149">
        <v>6.6</v>
      </c>
      <c r="GI27" s="150">
        <v>1194</v>
      </c>
      <c r="GJ27" s="150">
        <v>1025</v>
      </c>
      <c r="GK27" s="150">
        <v>169</v>
      </c>
      <c r="GL27" s="151">
        <v>1.3231563389292086E-2</v>
      </c>
      <c r="GM27" s="149">
        <v>3.9</v>
      </c>
      <c r="GN27" s="150">
        <v>852</v>
      </c>
      <c r="GO27" s="150">
        <v>733</v>
      </c>
      <c r="GP27" s="150">
        <v>119</v>
      </c>
      <c r="GQ27" s="151">
        <v>0.13967136150234741</v>
      </c>
      <c r="GR27" s="149">
        <v>6.1999999999999993</v>
      </c>
      <c r="GS27" s="150">
        <v>1293</v>
      </c>
      <c r="GT27" s="150">
        <v>1131</v>
      </c>
      <c r="GU27" s="150">
        <v>162</v>
      </c>
      <c r="GV27" s="151">
        <v>-8.6690305000164114E-3</v>
      </c>
      <c r="GW27" s="149">
        <v>3.5</v>
      </c>
      <c r="GX27" s="150">
        <v>951</v>
      </c>
      <c r="GY27" s="150">
        <v>839</v>
      </c>
      <c r="GZ27" s="150">
        <v>112</v>
      </c>
      <c r="HA27" s="151">
        <v>0.11777076761303891</v>
      </c>
      <c r="HB27" s="149">
        <v>20.3</v>
      </c>
      <c r="HC27" s="150">
        <v>3970</v>
      </c>
      <c r="HD27" s="150">
        <v>3753</v>
      </c>
      <c r="HE27" s="150">
        <v>217</v>
      </c>
      <c r="HF27" s="151">
        <v>5.4659949622166248E-2</v>
      </c>
      <c r="HG27" s="149">
        <v>16.8</v>
      </c>
      <c r="HH27" s="150">
        <v>3019</v>
      </c>
      <c r="HI27" s="150">
        <v>2914</v>
      </c>
      <c r="HJ27" s="150">
        <v>105</v>
      </c>
      <c r="HK27" s="151">
        <v>-6.3110817990872661E-2</v>
      </c>
      <c r="HL27" s="149">
        <v>10.1</v>
      </c>
      <c r="HM27" s="150">
        <v>2145</v>
      </c>
      <c r="HN27" s="150">
        <v>1864</v>
      </c>
      <c r="HO27" s="150">
        <v>281</v>
      </c>
      <c r="HP27" s="151">
        <v>0.131002331002331</v>
      </c>
      <c r="HQ27" s="149">
        <v>10.200000000000001</v>
      </c>
      <c r="HR27" s="150">
        <v>1825</v>
      </c>
      <c r="HS27" s="150">
        <v>1889</v>
      </c>
      <c r="HT27" s="150">
        <v>-64</v>
      </c>
      <c r="HU27" s="151">
        <v>-7.6342381380164748E-2</v>
      </c>
      <c r="HV27" s="149">
        <v>3.5</v>
      </c>
      <c r="HW27" s="150">
        <v>951</v>
      </c>
      <c r="HX27" s="150">
        <v>839</v>
      </c>
      <c r="HY27" s="150">
        <v>112</v>
      </c>
      <c r="HZ27" s="151">
        <v>0.11777076761303891</v>
      </c>
      <c r="IA27" s="149">
        <v>2.7</v>
      </c>
      <c r="IB27" s="150">
        <v>621</v>
      </c>
      <c r="IC27" s="150">
        <v>539</v>
      </c>
      <c r="ID27" s="150">
        <v>82</v>
      </c>
      <c r="IE27" s="151">
        <v>0.1320450885668277</v>
      </c>
      <c r="IF27" s="149">
        <v>-0.79999999999999982</v>
      </c>
      <c r="IG27" s="150">
        <v>-330</v>
      </c>
      <c r="IH27" s="150">
        <v>-300</v>
      </c>
      <c r="II27" s="150">
        <v>-30</v>
      </c>
      <c r="IJ27" s="151">
        <v>1.4274320953788791E-2</v>
      </c>
      <c r="IK27" s="149">
        <v>20.3</v>
      </c>
      <c r="IL27" s="150">
        <v>3970</v>
      </c>
      <c r="IM27" s="150">
        <v>3753</v>
      </c>
      <c r="IN27" s="150">
        <v>217</v>
      </c>
      <c r="IO27" s="151">
        <v>5.4659949622166248E-2</v>
      </c>
      <c r="IP27" s="149">
        <v>-17.600000000000001</v>
      </c>
      <c r="IQ27" s="150">
        <v>-3349</v>
      </c>
      <c r="IR27" s="150">
        <v>-3214</v>
      </c>
      <c r="IS27" s="150">
        <v>-135</v>
      </c>
      <c r="IT27" s="151">
        <v>7.7385138944661452E-2</v>
      </c>
      <c r="IU27" s="149">
        <v>0.60000000000000009</v>
      </c>
      <c r="IV27" s="150">
        <v>158</v>
      </c>
      <c r="IW27" s="150">
        <v>144</v>
      </c>
      <c r="IX27" s="150">
        <v>14</v>
      </c>
      <c r="IY27" s="151">
        <v>8.8607594936708861E-2</v>
      </c>
      <c r="IZ27" s="149">
        <v>12.5</v>
      </c>
      <c r="JA27" s="150">
        <v>2694</v>
      </c>
      <c r="JB27" s="150">
        <v>2425</v>
      </c>
      <c r="JC27" s="150">
        <v>269</v>
      </c>
      <c r="JD27" s="151">
        <v>9.9851521900519671E-2</v>
      </c>
      <c r="JE27" s="149">
        <v>11.9</v>
      </c>
      <c r="JF27" s="150">
        <v>2536</v>
      </c>
      <c r="JG27" s="150">
        <v>2281</v>
      </c>
      <c r="JH27" s="150">
        <v>255</v>
      </c>
      <c r="JI27" s="151">
        <v>1.124392696381081E-2</v>
      </c>
      <c r="JJ27" s="149">
        <v>2.7</v>
      </c>
      <c r="JK27" s="150">
        <v>621</v>
      </c>
      <c r="JL27" s="150">
        <v>539</v>
      </c>
      <c r="JM27" s="150">
        <v>82</v>
      </c>
      <c r="JN27" s="151">
        <v>0.1320450885668277</v>
      </c>
      <c r="JO27" s="149">
        <v>9.8000000000000007</v>
      </c>
      <c r="JP27" s="150">
        <v>2073</v>
      </c>
      <c r="JQ27" s="150">
        <v>1886</v>
      </c>
      <c r="JR27" s="150">
        <v>187</v>
      </c>
      <c r="JS27" s="151">
        <v>-3.2193566666308029E-2</v>
      </c>
      <c r="JT27" s="149">
        <v>0.4</v>
      </c>
      <c r="JU27" s="150">
        <v>103</v>
      </c>
      <c r="JV27" s="150">
        <v>96</v>
      </c>
      <c r="JW27" s="150">
        <v>7</v>
      </c>
      <c r="JX27" s="151">
        <v>6.7961165048543687E-2</v>
      </c>
      <c r="JY27" s="149">
        <v>44.5</v>
      </c>
      <c r="JZ27" s="150">
        <v>13700</v>
      </c>
      <c r="KA27" s="150">
        <v>8349</v>
      </c>
      <c r="KB27" s="150">
        <v>5351</v>
      </c>
      <c r="KC27" s="151">
        <v>0.39058394160583942</v>
      </c>
      <c r="KD27" s="149">
        <v>44.1</v>
      </c>
      <c r="KE27" s="150">
        <v>13597</v>
      </c>
      <c r="KF27" s="150">
        <v>8253</v>
      </c>
      <c r="KG27" s="150">
        <v>5344</v>
      </c>
      <c r="KH27" s="151">
        <v>0.32262277655729577</v>
      </c>
      <c r="KI27" s="149">
        <v>12.5</v>
      </c>
      <c r="KJ27" s="150">
        <v>2694</v>
      </c>
      <c r="KK27" s="150">
        <v>2425</v>
      </c>
      <c r="KL27" s="150">
        <v>269</v>
      </c>
      <c r="KM27" s="151">
        <v>9.9851521900519671E-2</v>
      </c>
      <c r="KN27" s="149">
        <v>32</v>
      </c>
      <c r="KO27" s="150">
        <v>11006</v>
      </c>
      <c r="KP27" s="150">
        <v>5924</v>
      </c>
      <c r="KQ27" s="150">
        <v>5082</v>
      </c>
      <c r="KR27" s="151">
        <v>0.29073241970531977</v>
      </c>
      <c r="KS27" s="149">
        <v>37</v>
      </c>
      <c r="KT27" s="150">
        <v>10043</v>
      </c>
      <c r="KU27" s="150">
        <v>8869</v>
      </c>
      <c r="KV27" s="150">
        <v>1174</v>
      </c>
      <c r="KW27" s="151">
        <v>0.11689734143184308</v>
      </c>
      <c r="KX27" s="149">
        <v>134.39999999999998</v>
      </c>
      <c r="KY27" s="150">
        <v>33457</v>
      </c>
      <c r="KZ27" s="150">
        <v>26196</v>
      </c>
      <c r="LA27" s="150">
        <v>7261</v>
      </c>
      <c r="LB27" s="151">
        <v>0.21702483785157067</v>
      </c>
      <c r="LC27" s="149">
        <v>97.399999999999977</v>
      </c>
      <c r="LD27" s="150">
        <v>23414</v>
      </c>
      <c r="LE27" s="150">
        <v>17327</v>
      </c>
      <c r="LF27" s="150">
        <v>6087</v>
      </c>
      <c r="LG27" s="151">
        <v>0.1001274964197276</v>
      </c>
    </row>
    <row r="28" spans="2:319">
      <c r="B28" s="204" t="s">
        <v>2814</v>
      </c>
      <c r="C28" s="205" t="s">
        <v>2815</v>
      </c>
      <c r="D28" s="206" t="s">
        <v>2816</v>
      </c>
      <c r="E28" s="195">
        <v>0</v>
      </c>
      <c r="F28" s="196">
        <v>0</v>
      </c>
      <c r="G28" s="196">
        <v>0</v>
      </c>
      <c r="H28" s="196">
        <v>0</v>
      </c>
      <c r="I28" s="207">
        <v>0</v>
      </c>
      <c r="J28" s="198">
        <v>0</v>
      </c>
      <c r="K28" s="199">
        <v>0</v>
      </c>
      <c r="L28" s="199">
        <v>0</v>
      </c>
      <c r="M28" s="199">
        <v>0</v>
      </c>
      <c r="N28" s="207">
        <v>0</v>
      </c>
      <c r="O28" s="198">
        <v>0</v>
      </c>
      <c r="P28" s="199">
        <v>0</v>
      </c>
      <c r="Q28" s="199">
        <v>0</v>
      </c>
      <c r="R28" s="199">
        <v>0</v>
      </c>
      <c r="S28" s="207">
        <v>0</v>
      </c>
      <c r="T28" s="198">
        <v>0</v>
      </c>
      <c r="U28" s="199">
        <v>0</v>
      </c>
      <c r="V28" s="199">
        <v>0</v>
      </c>
      <c r="W28" s="199">
        <v>0</v>
      </c>
      <c r="X28" s="207">
        <v>0</v>
      </c>
      <c r="Y28" s="198">
        <v>0</v>
      </c>
      <c r="Z28" s="199">
        <v>0</v>
      </c>
      <c r="AA28" s="199">
        <v>0</v>
      </c>
      <c r="AB28" s="199">
        <v>0</v>
      </c>
      <c r="AC28" s="207">
        <v>0</v>
      </c>
      <c r="AD28" s="198">
        <v>0</v>
      </c>
      <c r="AE28" s="199">
        <v>0</v>
      </c>
      <c r="AF28" s="199">
        <v>0</v>
      </c>
      <c r="AG28" s="199">
        <v>0</v>
      </c>
      <c r="AH28" s="207">
        <v>0</v>
      </c>
      <c r="AI28" s="198">
        <v>0</v>
      </c>
      <c r="AJ28" s="199">
        <v>0</v>
      </c>
      <c r="AK28" s="199">
        <v>0</v>
      </c>
      <c r="AL28" s="199">
        <v>0</v>
      </c>
      <c r="AM28" s="207">
        <v>0</v>
      </c>
      <c r="AN28" s="198">
        <v>0</v>
      </c>
      <c r="AO28" s="199">
        <v>0</v>
      </c>
      <c r="AP28" s="199">
        <v>0</v>
      </c>
      <c r="AQ28" s="199">
        <v>0</v>
      </c>
      <c r="AR28" s="207">
        <v>0</v>
      </c>
      <c r="AS28" s="198">
        <v>0</v>
      </c>
      <c r="AT28" s="199">
        <v>0</v>
      </c>
      <c r="AU28" s="199">
        <v>0</v>
      </c>
      <c r="AV28" s="199">
        <v>0</v>
      </c>
      <c r="AW28" s="207">
        <v>0</v>
      </c>
      <c r="AX28" s="198">
        <v>0</v>
      </c>
      <c r="AY28" s="199">
        <v>0</v>
      </c>
      <c r="AZ28" s="199">
        <v>0</v>
      </c>
      <c r="BA28" s="199">
        <v>0</v>
      </c>
      <c r="BB28" s="207">
        <v>0</v>
      </c>
      <c r="BC28" s="198">
        <v>0</v>
      </c>
      <c r="BD28" s="199">
        <v>0</v>
      </c>
      <c r="BE28" s="199">
        <v>0</v>
      </c>
      <c r="BF28" s="199">
        <v>0</v>
      </c>
      <c r="BG28" s="207">
        <v>0</v>
      </c>
      <c r="BH28" s="198">
        <v>0</v>
      </c>
      <c r="BI28" s="199">
        <v>0</v>
      </c>
      <c r="BJ28" s="199">
        <v>0</v>
      </c>
      <c r="BK28" s="199">
        <v>0</v>
      </c>
      <c r="BL28" s="207">
        <v>0</v>
      </c>
      <c r="BM28" s="198">
        <v>0</v>
      </c>
      <c r="BN28" s="199">
        <v>0</v>
      </c>
      <c r="BO28" s="199">
        <v>0</v>
      </c>
      <c r="BP28" s="199">
        <v>0</v>
      </c>
      <c r="BQ28" s="207">
        <v>0</v>
      </c>
      <c r="BR28" s="198">
        <v>0</v>
      </c>
      <c r="BS28" s="199">
        <v>0</v>
      </c>
      <c r="BT28" s="199">
        <v>0</v>
      </c>
      <c r="BU28" s="199">
        <v>0</v>
      </c>
      <c r="BV28" s="207">
        <v>0</v>
      </c>
      <c r="BW28" s="198">
        <v>0</v>
      </c>
      <c r="BX28" s="199">
        <v>0</v>
      </c>
      <c r="BY28" s="199">
        <v>0</v>
      </c>
      <c r="BZ28" s="199">
        <v>0</v>
      </c>
      <c r="CA28" s="207">
        <v>0</v>
      </c>
      <c r="CB28" s="198">
        <v>0</v>
      </c>
      <c r="CC28" s="199">
        <v>0</v>
      </c>
      <c r="CD28" s="199">
        <v>0</v>
      </c>
      <c r="CE28" s="199">
        <v>0</v>
      </c>
      <c r="CF28" s="207">
        <v>0</v>
      </c>
      <c r="CG28" s="198">
        <v>0</v>
      </c>
      <c r="CH28" s="199">
        <v>0</v>
      </c>
      <c r="CI28" s="199">
        <v>0</v>
      </c>
      <c r="CJ28" s="199">
        <v>0</v>
      </c>
      <c r="CK28" s="207">
        <v>0</v>
      </c>
      <c r="CL28" s="198">
        <v>0</v>
      </c>
      <c r="CM28" s="199">
        <v>0</v>
      </c>
      <c r="CN28" s="199">
        <v>0</v>
      </c>
      <c r="CO28" s="199">
        <v>0</v>
      </c>
      <c r="CP28" s="207">
        <v>0</v>
      </c>
      <c r="CQ28" s="198">
        <v>0</v>
      </c>
      <c r="CR28" s="199">
        <v>0</v>
      </c>
      <c r="CS28" s="199">
        <v>0</v>
      </c>
      <c r="CT28" s="199">
        <v>0</v>
      </c>
      <c r="CU28" s="207">
        <v>0</v>
      </c>
      <c r="CV28" s="198">
        <v>0</v>
      </c>
      <c r="CW28" s="199">
        <v>0</v>
      </c>
      <c r="CX28" s="199">
        <v>0</v>
      </c>
      <c r="CY28" s="199">
        <v>0</v>
      </c>
      <c r="CZ28" s="207">
        <v>0</v>
      </c>
      <c r="DA28" s="198">
        <v>0</v>
      </c>
      <c r="DB28" s="199">
        <v>0</v>
      </c>
      <c r="DC28" s="199">
        <v>0</v>
      </c>
      <c r="DD28" s="199">
        <v>0</v>
      </c>
      <c r="DE28" s="207">
        <v>0</v>
      </c>
      <c r="DF28" s="198">
        <v>0</v>
      </c>
      <c r="DG28" s="199">
        <v>0</v>
      </c>
      <c r="DH28" s="199">
        <v>0</v>
      </c>
      <c r="DI28" s="199">
        <v>0</v>
      </c>
      <c r="DJ28" s="207">
        <v>0</v>
      </c>
      <c r="DK28" s="198">
        <v>0</v>
      </c>
      <c r="DL28" s="199">
        <v>0</v>
      </c>
      <c r="DM28" s="199">
        <v>0</v>
      </c>
      <c r="DN28" s="199">
        <v>0</v>
      </c>
      <c r="DO28" s="207">
        <v>0</v>
      </c>
      <c r="DP28" s="198">
        <v>0</v>
      </c>
      <c r="DQ28" s="199">
        <v>0</v>
      </c>
      <c r="DR28" s="199">
        <v>0</v>
      </c>
      <c r="DS28" s="199">
        <v>0</v>
      </c>
      <c r="DT28" s="207">
        <v>0</v>
      </c>
      <c r="DU28" s="198">
        <v>0</v>
      </c>
      <c r="DV28" s="199">
        <v>0</v>
      </c>
      <c r="DW28" s="199">
        <v>0</v>
      </c>
      <c r="DX28" s="199">
        <v>0</v>
      </c>
      <c r="DY28" s="207">
        <v>0</v>
      </c>
      <c r="DZ28" s="198">
        <v>0</v>
      </c>
      <c r="EA28" s="199">
        <v>0</v>
      </c>
      <c r="EB28" s="199">
        <v>0</v>
      </c>
      <c r="EC28" s="199">
        <v>0</v>
      </c>
      <c r="ED28" s="207">
        <v>0</v>
      </c>
      <c r="EE28" s="198">
        <v>0</v>
      </c>
      <c r="EF28" s="199">
        <v>0</v>
      </c>
      <c r="EG28" s="199">
        <v>0</v>
      </c>
      <c r="EH28" s="199">
        <v>0</v>
      </c>
      <c r="EI28" s="207">
        <v>0</v>
      </c>
      <c r="EJ28" s="198">
        <v>0</v>
      </c>
      <c r="EK28" s="199">
        <v>0</v>
      </c>
      <c r="EL28" s="199">
        <v>0</v>
      </c>
      <c r="EM28" s="199">
        <v>0</v>
      </c>
      <c r="EN28" s="207">
        <v>0</v>
      </c>
      <c r="EO28" s="198">
        <v>0</v>
      </c>
      <c r="EP28" s="199">
        <v>0</v>
      </c>
      <c r="EQ28" s="199">
        <v>0</v>
      </c>
      <c r="ER28" s="199">
        <v>0</v>
      </c>
      <c r="ES28" s="207">
        <v>0</v>
      </c>
      <c r="ET28" s="198">
        <v>0</v>
      </c>
      <c r="EU28" s="199">
        <v>0</v>
      </c>
      <c r="EV28" s="199">
        <v>0</v>
      </c>
      <c r="EW28" s="199">
        <v>0</v>
      </c>
      <c r="EX28" s="207">
        <v>0</v>
      </c>
      <c r="EY28" s="198">
        <v>0</v>
      </c>
      <c r="EZ28" s="199">
        <v>0</v>
      </c>
      <c r="FA28" s="199">
        <v>0</v>
      </c>
      <c r="FB28" s="199">
        <v>0</v>
      </c>
      <c r="FC28" s="207">
        <v>0</v>
      </c>
      <c r="FD28" s="198">
        <v>0</v>
      </c>
      <c r="FE28" s="199">
        <v>0</v>
      </c>
      <c r="FF28" s="199">
        <v>0</v>
      </c>
      <c r="FG28" s="199">
        <v>0</v>
      </c>
      <c r="FH28" s="207">
        <v>0</v>
      </c>
      <c r="FI28" s="198">
        <v>0</v>
      </c>
      <c r="FJ28" s="199">
        <v>0</v>
      </c>
      <c r="FK28" s="199">
        <v>0</v>
      </c>
      <c r="FL28" s="199">
        <v>0</v>
      </c>
      <c r="FM28" s="207">
        <v>0</v>
      </c>
      <c r="FN28" s="198">
        <v>0</v>
      </c>
      <c r="FO28" s="199">
        <v>0</v>
      </c>
      <c r="FP28" s="199">
        <v>0</v>
      </c>
      <c r="FQ28" s="199">
        <v>0</v>
      </c>
      <c r="FR28" s="207">
        <v>0</v>
      </c>
      <c r="FS28" s="198">
        <v>0</v>
      </c>
      <c r="FT28" s="199">
        <v>0</v>
      </c>
      <c r="FU28" s="199">
        <v>0</v>
      </c>
      <c r="FV28" s="199">
        <v>0</v>
      </c>
      <c r="FW28" s="207">
        <v>0</v>
      </c>
      <c r="FX28" s="198">
        <v>0</v>
      </c>
      <c r="FY28" s="199">
        <v>0</v>
      </c>
      <c r="FZ28" s="199">
        <v>0</v>
      </c>
      <c r="GA28" s="199">
        <v>0</v>
      </c>
      <c r="GB28" s="207">
        <v>0</v>
      </c>
      <c r="GC28" s="198">
        <v>0</v>
      </c>
      <c r="GD28" s="199">
        <v>0</v>
      </c>
      <c r="GE28" s="199">
        <v>0</v>
      </c>
      <c r="GF28" s="199">
        <v>0</v>
      </c>
      <c r="GG28" s="207">
        <v>0</v>
      </c>
      <c r="GH28" s="198">
        <v>0</v>
      </c>
      <c r="GI28" s="199">
        <v>0</v>
      </c>
      <c r="GJ28" s="199">
        <v>0</v>
      </c>
      <c r="GK28" s="199">
        <v>0</v>
      </c>
      <c r="GL28" s="207">
        <v>0</v>
      </c>
      <c r="GM28" s="198">
        <v>0</v>
      </c>
      <c r="GN28" s="199">
        <v>0</v>
      </c>
      <c r="GO28" s="199">
        <v>0</v>
      </c>
      <c r="GP28" s="199">
        <v>0</v>
      </c>
      <c r="GQ28" s="207">
        <v>0</v>
      </c>
      <c r="GR28" s="198">
        <v>0</v>
      </c>
      <c r="GS28" s="199">
        <v>0</v>
      </c>
      <c r="GT28" s="199">
        <v>0</v>
      </c>
      <c r="GU28" s="199">
        <v>0</v>
      </c>
      <c r="GV28" s="207">
        <v>0</v>
      </c>
      <c r="GW28" s="198">
        <v>0</v>
      </c>
      <c r="GX28" s="199">
        <v>0</v>
      </c>
      <c r="GY28" s="199">
        <v>0</v>
      </c>
      <c r="GZ28" s="199">
        <v>0</v>
      </c>
      <c r="HA28" s="207">
        <v>0</v>
      </c>
      <c r="HB28" s="198">
        <v>0</v>
      </c>
      <c r="HC28" s="199">
        <v>0</v>
      </c>
      <c r="HD28" s="199">
        <v>0</v>
      </c>
      <c r="HE28" s="199">
        <v>0</v>
      </c>
      <c r="HF28" s="207">
        <v>0</v>
      </c>
      <c r="HG28" s="198">
        <v>0</v>
      </c>
      <c r="HH28" s="199">
        <v>0</v>
      </c>
      <c r="HI28" s="199">
        <v>0</v>
      </c>
      <c r="HJ28" s="199">
        <v>0</v>
      </c>
      <c r="HK28" s="207">
        <v>0</v>
      </c>
      <c r="HL28" s="198">
        <v>0</v>
      </c>
      <c r="HM28" s="199">
        <v>0</v>
      </c>
      <c r="HN28" s="199">
        <v>0</v>
      </c>
      <c r="HO28" s="199">
        <v>0</v>
      </c>
      <c r="HP28" s="207">
        <v>0</v>
      </c>
      <c r="HQ28" s="198">
        <v>0</v>
      </c>
      <c r="HR28" s="199">
        <v>0</v>
      </c>
      <c r="HS28" s="199">
        <v>0</v>
      </c>
      <c r="HT28" s="199">
        <v>0</v>
      </c>
      <c r="HU28" s="207">
        <v>0</v>
      </c>
      <c r="HV28" s="198">
        <v>0</v>
      </c>
      <c r="HW28" s="199">
        <v>0</v>
      </c>
      <c r="HX28" s="199">
        <v>0</v>
      </c>
      <c r="HY28" s="199">
        <v>0</v>
      </c>
      <c r="HZ28" s="207">
        <v>0</v>
      </c>
      <c r="IA28" s="198">
        <v>0</v>
      </c>
      <c r="IB28" s="199">
        <v>0</v>
      </c>
      <c r="IC28" s="199">
        <v>0</v>
      </c>
      <c r="ID28" s="199">
        <v>0</v>
      </c>
      <c r="IE28" s="207">
        <v>0</v>
      </c>
      <c r="IF28" s="198">
        <v>0</v>
      </c>
      <c r="IG28" s="199">
        <v>0</v>
      </c>
      <c r="IH28" s="199">
        <v>0</v>
      </c>
      <c r="II28" s="199">
        <v>0</v>
      </c>
      <c r="IJ28" s="207">
        <v>0</v>
      </c>
      <c r="IK28" s="198">
        <v>0</v>
      </c>
      <c r="IL28" s="199">
        <v>0</v>
      </c>
      <c r="IM28" s="199">
        <v>0</v>
      </c>
      <c r="IN28" s="199">
        <v>0</v>
      </c>
      <c r="IO28" s="207">
        <v>0</v>
      </c>
      <c r="IP28" s="198">
        <v>0</v>
      </c>
      <c r="IQ28" s="199">
        <v>0</v>
      </c>
      <c r="IR28" s="199">
        <v>0</v>
      </c>
      <c r="IS28" s="199">
        <v>0</v>
      </c>
      <c r="IT28" s="207">
        <v>0</v>
      </c>
      <c r="IU28" s="198">
        <v>0</v>
      </c>
      <c r="IV28" s="199">
        <v>0</v>
      </c>
      <c r="IW28" s="199">
        <v>0</v>
      </c>
      <c r="IX28" s="199">
        <v>0</v>
      </c>
      <c r="IY28" s="207">
        <v>0</v>
      </c>
      <c r="IZ28" s="198">
        <v>0</v>
      </c>
      <c r="JA28" s="199">
        <v>0</v>
      </c>
      <c r="JB28" s="199">
        <v>0</v>
      </c>
      <c r="JC28" s="199">
        <v>0</v>
      </c>
      <c r="JD28" s="207">
        <v>0</v>
      </c>
      <c r="JE28" s="198">
        <v>0</v>
      </c>
      <c r="JF28" s="199">
        <v>0</v>
      </c>
      <c r="JG28" s="199">
        <v>0</v>
      </c>
      <c r="JH28" s="199">
        <v>0</v>
      </c>
      <c r="JI28" s="207">
        <v>0</v>
      </c>
      <c r="JJ28" s="198">
        <v>0</v>
      </c>
      <c r="JK28" s="199">
        <v>0</v>
      </c>
      <c r="JL28" s="199">
        <v>0</v>
      </c>
      <c r="JM28" s="199">
        <v>0</v>
      </c>
      <c r="JN28" s="207">
        <v>0</v>
      </c>
      <c r="JO28" s="198">
        <v>0</v>
      </c>
      <c r="JP28" s="199">
        <v>0</v>
      </c>
      <c r="JQ28" s="199">
        <v>0</v>
      </c>
      <c r="JR28" s="199">
        <v>0</v>
      </c>
      <c r="JS28" s="207">
        <v>0</v>
      </c>
      <c r="JT28" s="198">
        <v>0</v>
      </c>
      <c r="JU28" s="199">
        <v>0</v>
      </c>
      <c r="JV28" s="199">
        <v>0</v>
      </c>
      <c r="JW28" s="199">
        <v>0</v>
      </c>
      <c r="JX28" s="207">
        <v>0</v>
      </c>
      <c r="JY28" s="198">
        <v>0</v>
      </c>
      <c r="JZ28" s="199">
        <v>0</v>
      </c>
      <c r="KA28" s="199">
        <v>0</v>
      </c>
      <c r="KB28" s="199">
        <v>0</v>
      </c>
      <c r="KC28" s="207">
        <v>0</v>
      </c>
      <c r="KD28" s="198">
        <v>0</v>
      </c>
      <c r="KE28" s="199">
        <v>0</v>
      </c>
      <c r="KF28" s="199">
        <v>0</v>
      </c>
      <c r="KG28" s="199">
        <v>0</v>
      </c>
      <c r="KH28" s="207">
        <v>0</v>
      </c>
      <c r="KI28" s="198">
        <v>0</v>
      </c>
      <c r="KJ28" s="199">
        <v>0</v>
      </c>
      <c r="KK28" s="199">
        <v>0</v>
      </c>
      <c r="KL28" s="199">
        <v>0</v>
      </c>
      <c r="KM28" s="207">
        <v>0</v>
      </c>
      <c r="KN28" s="198">
        <v>0</v>
      </c>
      <c r="KO28" s="199">
        <v>0</v>
      </c>
      <c r="KP28" s="199">
        <v>0</v>
      </c>
      <c r="KQ28" s="199">
        <v>0</v>
      </c>
      <c r="KR28" s="207">
        <v>0</v>
      </c>
      <c r="KS28" s="198">
        <v>0</v>
      </c>
      <c r="KT28" s="199">
        <v>0</v>
      </c>
      <c r="KU28" s="199">
        <v>0</v>
      </c>
      <c r="KV28" s="199">
        <v>0</v>
      </c>
      <c r="KW28" s="207">
        <v>0</v>
      </c>
      <c r="KX28" s="198">
        <v>0</v>
      </c>
      <c r="KY28" s="199">
        <v>0</v>
      </c>
      <c r="KZ28" s="199">
        <v>0</v>
      </c>
      <c r="LA28" s="199">
        <v>0</v>
      </c>
      <c r="LB28" s="207">
        <v>0</v>
      </c>
      <c r="LC28" s="198">
        <v>0</v>
      </c>
      <c r="LD28" s="199">
        <v>0</v>
      </c>
      <c r="LE28" s="199">
        <v>0</v>
      </c>
      <c r="LF28" s="199">
        <v>0</v>
      </c>
      <c r="LG28" s="207">
        <v>0</v>
      </c>
    </row>
    <row r="29" spans="2:319">
      <c r="B29" s="110"/>
      <c r="C29" s="120" t="s">
        <v>2817</v>
      </c>
      <c r="D29" s="121" t="s">
        <v>91</v>
      </c>
      <c r="E29" s="122">
        <v>40</v>
      </c>
      <c r="F29" s="123">
        <v>12769</v>
      </c>
      <c r="G29" s="123">
        <v>11771</v>
      </c>
      <c r="H29" s="123">
        <v>998</v>
      </c>
      <c r="I29" s="124">
        <v>7.8158039000704838E-2</v>
      </c>
      <c r="J29" s="122">
        <v>22.9</v>
      </c>
      <c r="K29" s="123">
        <v>6898</v>
      </c>
      <c r="L29" s="208">
        <v>6415</v>
      </c>
      <c r="M29" s="123">
        <v>483</v>
      </c>
      <c r="N29" s="124">
        <v>7.0020295737895047E-2</v>
      </c>
      <c r="O29" s="122">
        <v>-17.100000000000001</v>
      </c>
      <c r="P29" s="123">
        <v>-5871</v>
      </c>
      <c r="Q29" s="123">
        <v>-5356</v>
      </c>
      <c r="R29" s="123">
        <v>-515</v>
      </c>
      <c r="S29" s="124">
        <v>-8.1377432628097907E-3</v>
      </c>
      <c r="T29" s="122">
        <v>12.2</v>
      </c>
      <c r="U29" s="123">
        <v>3963</v>
      </c>
      <c r="V29" s="208">
        <v>3663</v>
      </c>
      <c r="W29" s="123">
        <v>300</v>
      </c>
      <c r="X29" s="124">
        <v>7.5700227100681305E-2</v>
      </c>
      <c r="Y29" s="122">
        <v>10.7</v>
      </c>
      <c r="Z29" s="123">
        <v>2935</v>
      </c>
      <c r="AA29" s="123">
        <v>2752</v>
      </c>
      <c r="AB29" s="123">
        <v>183</v>
      </c>
      <c r="AC29" s="124">
        <v>-5.6799313627862585E-3</v>
      </c>
      <c r="AD29" s="122">
        <v>40</v>
      </c>
      <c r="AE29" s="123">
        <v>12769</v>
      </c>
      <c r="AF29" s="123">
        <v>11771</v>
      </c>
      <c r="AG29" s="123">
        <v>998</v>
      </c>
      <c r="AH29" s="124">
        <v>7.8158039000704838E-2</v>
      </c>
      <c r="AI29" s="122">
        <v>15.2</v>
      </c>
      <c r="AJ29" s="123">
        <v>4517</v>
      </c>
      <c r="AK29" s="208">
        <v>4201</v>
      </c>
      <c r="AL29" s="123">
        <v>316</v>
      </c>
      <c r="AM29" s="124">
        <v>6.9957936683639588E-2</v>
      </c>
      <c r="AN29" s="122">
        <v>-24.8</v>
      </c>
      <c r="AO29" s="123">
        <v>-8252</v>
      </c>
      <c r="AP29" s="123">
        <v>-7570</v>
      </c>
      <c r="AQ29" s="123">
        <v>-682</v>
      </c>
      <c r="AR29" s="124">
        <v>-8.2001023170652498E-3</v>
      </c>
      <c r="AS29" s="122">
        <v>22.9</v>
      </c>
      <c r="AT29" s="123">
        <v>6898</v>
      </c>
      <c r="AU29" s="123">
        <v>6415</v>
      </c>
      <c r="AV29" s="123">
        <v>483</v>
      </c>
      <c r="AW29" s="124">
        <v>7.0020295737895047E-2</v>
      </c>
      <c r="AX29" s="122">
        <v>-7.6999999999999993</v>
      </c>
      <c r="AY29" s="123">
        <v>-2381</v>
      </c>
      <c r="AZ29" s="123">
        <v>-2214</v>
      </c>
      <c r="BA29" s="123">
        <v>-167</v>
      </c>
      <c r="BB29" s="124">
        <v>-6.2359054255459179E-5</v>
      </c>
      <c r="BC29" s="122">
        <v>40</v>
      </c>
      <c r="BD29" s="123">
        <v>12769</v>
      </c>
      <c r="BE29" s="123">
        <v>11771</v>
      </c>
      <c r="BF29" s="123">
        <v>998</v>
      </c>
      <c r="BG29" s="124">
        <v>7.8158039000704838E-2</v>
      </c>
      <c r="BH29" s="122">
        <v>17.600000000000001</v>
      </c>
      <c r="BI29" s="123">
        <v>5057</v>
      </c>
      <c r="BJ29" s="208">
        <v>4703</v>
      </c>
      <c r="BK29" s="123">
        <v>354</v>
      </c>
      <c r="BL29" s="124">
        <v>7.0001977456990314E-2</v>
      </c>
      <c r="BM29" s="122">
        <v>-22.4</v>
      </c>
      <c r="BN29" s="123">
        <v>-7712</v>
      </c>
      <c r="BO29" s="123">
        <v>-7068</v>
      </c>
      <c r="BP29" s="123">
        <v>-644</v>
      </c>
      <c r="BQ29" s="124">
        <v>-8.156061543714524E-3</v>
      </c>
      <c r="BR29" s="122">
        <v>15.2</v>
      </c>
      <c r="BS29" s="123">
        <v>4517</v>
      </c>
      <c r="BT29" s="123">
        <v>4201</v>
      </c>
      <c r="BU29" s="123">
        <v>316</v>
      </c>
      <c r="BV29" s="124">
        <v>6.9957936683639588E-2</v>
      </c>
      <c r="BW29" s="122">
        <v>2.4000000000000021</v>
      </c>
      <c r="BX29" s="123">
        <v>540</v>
      </c>
      <c r="BY29" s="123">
        <v>502</v>
      </c>
      <c r="BZ29" s="123">
        <v>38</v>
      </c>
      <c r="CA29" s="124">
        <v>4.404077335072587E-5</v>
      </c>
      <c r="CB29" s="122">
        <v>40</v>
      </c>
      <c r="CC29" s="123">
        <v>12769</v>
      </c>
      <c r="CD29" s="123">
        <v>11771</v>
      </c>
      <c r="CE29" s="123">
        <v>998</v>
      </c>
      <c r="CF29" s="124">
        <v>7.8158039000704838E-2</v>
      </c>
      <c r="CG29" s="122">
        <v>17.600000000000001</v>
      </c>
      <c r="CH29" s="123">
        <v>5170</v>
      </c>
      <c r="CI29" s="208">
        <v>4808</v>
      </c>
      <c r="CJ29" s="123">
        <v>362</v>
      </c>
      <c r="CK29" s="124">
        <v>7.0019342359767894E-2</v>
      </c>
      <c r="CL29" s="122">
        <v>-22.4</v>
      </c>
      <c r="CM29" s="123">
        <v>-7599</v>
      </c>
      <c r="CN29" s="123">
        <v>-6963</v>
      </c>
      <c r="CO29" s="123">
        <v>-636</v>
      </c>
      <c r="CP29" s="124">
        <v>-8.1386966409369432E-3</v>
      </c>
      <c r="CQ29" s="122">
        <v>17.600000000000001</v>
      </c>
      <c r="CR29" s="123">
        <v>5057</v>
      </c>
      <c r="CS29" s="123">
        <v>4703</v>
      </c>
      <c r="CT29" s="123">
        <v>354</v>
      </c>
      <c r="CU29" s="124">
        <v>7.0001977456990314E-2</v>
      </c>
      <c r="CV29" s="122">
        <v>0</v>
      </c>
      <c r="CW29" s="123">
        <v>113</v>
      </c>
      <c r="CX29" s="123">
        <v>105</v>
      </c>
      <c r="CY29" s="123">
        <v>8</v>
      </c>
      <c r="CZ29" s="124">
        <v>1.7364902777580737E-5</v>
      </c>
      <c r="DA29" s="122">
        <v>40.200000000000003</v>
      </c>
      <c r="DB29" s="123">
        <v>12769</v>
      </c>
      <c r="DC29" s="123">
        <v>11830</v>
      </c>
      <c r="DD29" s="123">
        <v>939</v>
      </c>
      <c r="DE29" s="124">
        <v>7.353747356879943E-2</v>
      </c>
      <c r="DF29" s="122">
        <v>13.3</v>
      </c>
      <c r="DG29" s="123">
        <v>3912</v>
      </c>
      <c r="DH29" s="208">
        <v>3638</v>
      </c>
      <c r="DI29" s="123">
        <v>274</v>
      </c>
      <c r="DJ29" s="124">
        <v>7.0040899795501016E-2</v>
      </c>
      <c r="DK29" s="122">
        <v>-26.900000000000002</v>
      </c>
      <c r="DL29" s="123">
        <v>-8857</v>
      </c>
      <c r="DM29" s="123">
        <v>-8192</v>
      </c>
      <c r="DN29" s="123">
        <v>-665</v>
      </c>
      <c r="DO29" s="124">
        <v>-3.4965737732984142E-3</v>
      </c>
      <c r="DP29" s="122">
        <v>17.600000000000001</v>
      </c>
      <c r="DQ29" s="123">
        <v>5170</v>
      </c>
      <c r="DR29" s="123">
        <v>4808</v>
      </c>
      <c r="DS29" s="123">
        <v>362</v>
      </c>
      <c r="DT29" s="124">
        <v>7.0019342359767894E-2</v>
      </c>
      <c r="DU29" s="122">
        <v>-4.3000000000000007</v>
      </c>
      <c r="DV29" s="123">
        <v>-1258</v>
      </c>
      <c r="DW29" s="123">
        <v>-1170</v>
      </c>
      <c r="DX29" s="123">
        <v>-88</v>
      </c>
      <c r="DY29" s="124">
        <v>2.1557435733121633E-5</v>
      </c>
      <c r="DZ29" s="122">
        <v>40.200000000000003</v>
      </c>
      <c r="EA29" s="123">
        <v>12769</v>
      </c>
      <c r="EB29" s="123">
        <v>11830</v>
      </c>
      <c r="EC29" s="123">
        <v>939</v>
      </c>
      <c r="ED29" s="124">
        <v>7.353747356879943E-2</v>
      </c>
      <c r="EE29" s="122">
        <v>17</v>
      </c>
      <c r="EF29" s="123">
        <v>4745</v>
      </c>
      <c r="EG29" s="208">
        <v>4412</v>
      </c>
      <c r="EH29" s="123">
        <v>333</v>
      </c>
      <c r="EI29" s="124">
        <v>7.0179135932560588E-2</v>
      </c>
      <c r="EJ29" s="122">
        <v>-23.200000000000003</v>
      </c>
      <c r="EK29" s="123">
        <v>-8024</v>
      </c>
      <c r="EL29" s="123">
        <v>-7418</v>
      </c>
      <c r="EM29" s="123">
        <v>-606</v>
      </c>
      <c r="EN29" s="124">
        <v>-3.3583376362388423E-3</v>
      </c>
      <c r="EO29" s="122">
        <v>13.3</v>
      </c>
      <c r="EP29" s="123">
        <v>3912</v>
      </c>
      <c r="EQ29" s="123">
        <v>3638</v>
      </c>
      <c r="ER29" s="123">
        <v>274</v>
      </c>
      <c r="ES29" s="124">
        <v>7.0040899795501016E-2</v>
      </c>
      <c r="ET29" s="122">
        <v>3.6999999999999993</v>
      </c>
      <c r="EU29" s="123">
        <v>833</v>
      </c>
      <c r="EV29" s="123">
        <v>774</v>
      </c>
      <c r="EW29" s="123">
        <v>59</v>
      </c>
      <c r="EX29" s="124">
        <v>1.3823613705957194E-4</v>
      </c>
      <c r="EY29" s="122">
        <v>40.200000000000003</v>
      </c>
      <c r="EZ29" s="123">
        <v>12769</v>
      </c>
      <c r="FA29" s="123">
        <v>11830</v>
      </c>
      <c r="FB29" s="123">
        <v>939</v>
      </c>
      <c r="FC29" s="124">
        <v>7.353747356879943E-2</v>
      </c>
      <c r="FD29" s="122">
        <v>14.7</v>
      </c>
      <c r="FE29" s="123">
        <v>4007</v>
      </c>
      <c r="FF29" s="208">
        <v>3726</v>
      </c>
      <c r="FG29" s="123">
        <v>281</v>
      </c>
      <c r="FH29" s="124">
        <v>7.0127277264786625E-2</v>
      </c>
      <c r="FI29" s="122">
        <v>-25.500000000000004</v>
      </c>
      <c r="FJ29" s="123">
        <v>-8762</v>
      </c>
      <c r="FK29" s="123">
        <v>-8104</v>
      </c>
      <c r="FL29" s="123">
        <v>-658</v>
      </c>
      <c r="FM29" s="124">
        <v>-3.4101963040128053E-3</v>
      </c>
      <c r="FN29" s="122">
        <v>17</v>
      </c>
      <c r="FO29" s="123">
        <v>4745</v>
      </c>
      <c r="FP29" s="123">
        <v>4412</v>
      </c>
      <c r="FQ29" s="123">
        <v>333</v>
      </c>
      <c r="FR29" s="124">
        <v>7.0179135932560588E-2</v>
      </c>
      <c r="FS29" s="122">
        <v>-2.3000000000000007</v>
      </c>
      <c r="FT29" s="123">
        <v>-738</v>
      </c>
      <c r="FU29" s="123">
        <v>-686</v>
      </c>
      <c r="FV29" s="123">
        <v>-52</v>
      </c>
      <c r="FW29" s="124">
        <v>-5.1858667773962974E-5</v>
      </c>
      <c r="FX29" s="122">
        <v>40.200000000000003</v>
      </c>
      <c r="FY29" s="123">
        <v>12769</v>
      </c>
      <c r="FZ29" s="123">
        <v>11830</v>
      </c>
      <c r="GA29" s="123">
        <v>939</v>
      </c>
      <c r="GB29" s="124">
        <v>7.353747356879943E-2</v>
      </c>
      <c r="GC29" s="122">
        <v>19.3</v>
      </c>
      <c r="GD29" s="123">
        <v>5102</v>
      </c>
      <c r="GE29" s="208">
        <v>4745</v>
      </c>
      <c r="GF29" s="123">
        <v>357</v>
      </c>
      <c r="GG29" s="124">
        <v>6.9972559780478241E-2</v>
      </c>
      <c r="GH29" s="122">
        <v>-20.900000000000002</v>
      </c>
      <c r="GI29" s="123">
        <v>-7667</v>
      </c>
      <c r="GJ29" s="123">
        <v>-7085</v>
      </c>
      <c r="GK29" s="123">
        <v>-582</v>
      </c>
      <c r="GL29" s="124">
        <v>-3.564913788321189E-3</v>
      </c>
      <c r="GM29" s="122">
        <v>14.7</v>
      </c>
      <c r="GN29" s="123">
        <v>4007</v>
      </c>
      <c r="GO29" s="123">
        <v>3726</v>
      </c>
      <c r="GP29" s="123">
        <v>281</v>
      </c>
      <c r="GQ29" s="124">
        <v>7.0127277264786625E-2</v>
      </c>
      <c r="GR29" s="122">
        <v>4.6000000000000014</v>
      </c>
      <c r="GS29" s="123">
        <v>1095</v>
      </c>
      <c r="GT29" s="123">
        <v>1019</v>
      </c>
      <c r="GU29" s="123">
        <v>76</v>
      </c>
      <c r="GV29" s="124">
        <v>-1.5471748430838372E-4</v>
      </c>
      <c r="GW29" s="122">
        <v>40.200000000000003</v>
      </c>
      <c r="GX29" s="123">
        <v>12769</v>
      </c>
      <c r="GY29" s="123">
        <v>11830</v>
      </c>
      <c r="GZ29" s="123">
        <v>939</v>
      </c>
      <c r="HA29" s="124">
        <v>7.353747356879943E-2</v>
      </c>
      <c r="HB29" s="122">
        <v>24.1</v>
      </c>
      <c r="HC29" s="123">
        <v>6414</v>
      </c>
      <c r="HD29" s="208">
        <v>5965</v>
      </c>
      <c r="HE29" s="123">
        <v>449</v>
      </c>
      <c r="HF29" s="124">
        <v>7.000311817898347E-2</v>
      </c>
      <c r="HG29" s="122">
        <v>-16.100000000000001</v>
      </c>
      <c r="HH29" s="123">
        <v>-6355</v>
      </c>
      <c r="HI29" s="123">
        <v>-5865</v>
      </c>
      <c r="HJ29" s="123">
        <v>-490</v>
      </c>
      <c r="HK29" s="124">
        <v>-3.5343553898159602E-3</v>
      </c>
      <c r="HL29" s="122">
        <v>19.3</v>
      </c>
      <c r="HM29" s="123">
        <v>5102</v>
      </c>
      <c r="HN29" s="123">
        <v>4745</v>
      </c>
      <c r="HO29" s="123">
        <v>357</v>
      </c>
      <c r="HP29" s="124">
        <v>6.9972559780478241E-2</v>
      </c>
      <c r="HQ29" s="122">
        <v>4.8000000000000007</v>
      </c>
      <c r="HR29" s="123">
        <v>1312</v>
      </c>
      <c r="HS29" s="123">
        <v>1220</v>
      </c>
      <c r="HT29" s="123">
        <v>92</v>
      </c>
      <c r="HU29" s="124">
        <v>3.055839850522879E-5</v>
      </c>
      <c r="HV29" s="122">
        <v>40.200000000000003</v>
      </c>
      <c r="HW29" s="123">
        <v>12769</v>
      </c>
      <c r="HX29" s="123">
        <v>11830</v>
      </c>
      <c r="HY29" s="123">
        <v>939</v>
      </c>
      <c r="HZ29" s="124">
        <v>7.353747356879943E-2</v>
      </c>
      <c r="IA29" s="122">
        <v>15.6</v>
      </c>
      <c r="IB29" s="123">
        <v>4407</v>
      </c>
      <c r="IC29" s="208">
        <v>4098</v>
      </c>
      <c r="ID29" s="123">
        <v>309</v>
      </c>
      <c r="IE29" s="124">
        <v>7.0115724982981617E-2</v>
      </c>
      <c r="IF29" s="122">
        <v>-24.6</v>
      </c>
      <c r="IG29" s="123">
        <v>-8362</v>
      </c>
      <c r="IH29" s="123">
        <v>-7732</v>
      </c>
      <c r="II29" s="123">
        <v>-630</v>
      </c>
      <c r="IJ29" s="124">
        <v>-3.4217485858178132E-3</v>
      </c>
      <c r="IK29" s="122">
        <v>24.1</v>
      </c>
      <c r="IL29" s="123">
        <v>6414</v>
      </c>
      <c r="IM29" s="123">
        <v>5965</v>
      </c>
      <c r="IN29" s="123">
        <v>449</v>
      </c>
      <c r="IO29" s="124">
        <v>7.000311817898347E-2</v>
      </c>
      <c r="IP29" s="122">
        <v>-8.5000000000000018</v>
      </c>
      <c r="IQ29" s="123">
        <v>-2007</v>
      </c>
      <c r="IR29" s="123">
        <v>-1867</v>
      </c>
      <c r="IS29" s="123">
        <v>-140</v>
      </c>
      <c r="IT29" s="124">
        <v>1.1260680399814704E-4</v>
      </c>
      <c r="IU29" s="122">
        <v>40.200000000000003</v>
      </c>
      <c r="IV29" s="123">
        <v>12769</v>
      </c>
      <c r="IW29" s="123">
        <v>11830</v>
      </c>
      <c r="IX29" s="123">
        <v>939</v>
      </c>
      <c r="IY29" s="124">
        <v>7.353747356879943E-2</v>
      </c>
      <c r="IZ29" s="122">
        <v>18.100000000000001</v>
      </c>
      <c r="JA29" s="123">
        <v>4910</v>
      </c>
      <c r="JB29" s="208">
        <v>4567</v>
      </c>
      <c r="JC29" s="123">
        <v>343</v>
      </c>
      <c r="JD29" s="124">
        <v>6.985743380855397E-2</v>
      </c>
      <c r="JE29" s="122">
        <v>-22.1</v>
      </c>
      <c r="JF29" s="123">
        <v>-7859</v>
      </c>
      <c r="JG29" s="123">
        <v>-7263</v>
      </c>
      <c r="JH29" s="123">
        <v>-596</v>
      </c>
      <c r="JI29" s="124">
        <v>-3.6800397602454599E-3</v>
      </c>
      <c r="JJ29" s="122">
        <v>15.6</v>
      </c>
      <c r="JK29" s="123">
        <v>4407</v>
      </c>
      <c r="JL29" s="123">
        <v>4098</v>
      </c>
      <c r="JM29" s="123">
        <v>309</v>
      </c>
      <c r="JN29" s="124">
        <v>7.0115724982981617E-2</v>
      </c>
      <c r="JO29" s="122">
        <v>2.5000000000000018</v>
      </c>
      <c r="JP29" s="123">
        <v>503</v>
      </c>
      <c r="JQ29" s="123">
        <v>469</v>
      </c>
      <c r="JR29" s="123">
        <v>34</v>
      </c>
      <c r="JS29" s="124">
        <v>-2.5829117442764671E-4</v>
      </c>
      <c r="JT29" s="122">
        <v>40</v>
      </c>
      <c r="JU29" s="123">
        <v>12769</v>
      </c>
      <c r="JV29" s="123">
        <v>11771</v>
      </c>
      <c r="JW29" s="123">
        <v>998</v>
      </c>
      <c r="JX29" s="124">
        <v>7.8158039000704838E-2</v>
      </c>
      <c r="JY29" s="122">
        <v>16.2</v>
      </c>
      <c r="JZ29" s="123">
        <v>4379</v>
      </c>
      <c r="KA29" s="208">
        <v>4068</v>
      </c>
      <c r="KB29" s="123">
        <v>311</v>
      </c>
      <c r="KC29" s="124">
        <v>7.1020781000228364E-2</v>
      </c>
      <c r="KD29" s="122">
        <v>-23.8</v>
      </c>
      <c r="KE29" s="123">
        <v>-8390</v>
      </c>
      <c r="KF29" s="123">
        <v>-7703</v>
      </c>
      <c r="KG29" s="123">
        <v>-687</v>
      </c>
      <c r="KH29" s="124">
        <v>-7.1372580004764735E-3</v>
      </c>
      <c r="KI29" s="122">
        <v>18.100000000000001</v>
      </c>
      <c r="KJ29" s="123">
        <v>4910</v>
      </c>
      <c r="KK29" s="123">
        <v>4567</v>
      </c>
      <c r="KL29" s="123">
        <v>343</v>
      </c>
      <c r="KM29" s="124">
        <v>6.985743380855397E-2</v>
      </c>
      <c r="KN29" s="122">
        <v>-1.9000000000000021</v>
      </c>
      <c r="KO29" s="123">
        <v>-531</v>
      </c>
      <c r="KP29" s="123">
        <v>-499</v>
      </c>
      <c r="KQ29" s="123">
        <v>-32</v>
      </c>
      <c r="KR29" s="124">
        <v>1.1633471916743937E-3</v>
      </c>
      <c r="KS29" s="122">
        <v>481.39999999999992</v>
      </c>
      <c r="KT29" s="123">
        <v>153228</v>
      </c>
      <c r="KU29" s="123">
        <v>141665</v>
      </c>
      <c r="KV29" s="123">
        <v>11563</v>
      </c>
      <c r="KW29" s="124">
        <v>7.5462709165426689E-2</v>
      </c>
      <c r="KX29" s="122">
        <v>211.59999999999997</v>
      </c>
      <c r="KY29" s="123">
        <v>59518</v>
      </c>
      <c r="KZ29" s="123">
        <v>55346</v>
      </c>
      <c r="LA29" s="123">
        <v>4172</v>
      </c>
      <c r="LB29" s="124">
        <v>7.0096441412681884E-2</v>
      </c>
      <c r="LC29" s="122">
        <v>-269.79999999999995</v>
      </c>
      <c r="LD29" s="123">
        <v>-93710</v>
      </c>
      <c r="LE29" s="123">
        <v>-86319</v>
      </c>
      <c r="LF29" s="123">
        <v>-7391</v>
      </c>
      <c r="LG29" s="124">
        <v>-5.3662677527448049E-3</v>
      </c>
    </row>
    <row r="30" spans="2:319">
      <c r="B30" s="202"/>
      <c r="C30" s="147" t="s">
        <v>2813</v>
      </c>
      <c r="D30" s="148" t="s">
        <v>91</v>
      </c>
      <c r="E30" s="209">
        <v>0</v>
      </c>
      <c r="F30" s="210">
        <v>0</v>
      </c>
      <c r="G30" s="210">
        <v>0</v>
      </c>
      <c r="H30" s="210">
        <v>0</v>
      </c>
      <c r="I30" s="151">
        <v>0</v>
      </c>
      <c r="J30" s="149">
        <v>0</v>
      </c>
      <c r="K30" s="150">
        <v>0</v>
      </c>
      <c r="L30" s="150">
        <v>0</v>
      </c>
      <c r="M30" s="150">
        <v>0</v>
      </c>
      <c r="N30" s="151">
        <v>0</v>
      </c>
      <c r="O30" s="149">
        <v>0</v>
      </c>
      <c r="P30" s="150">
        <v>0</v>
      </c>
      <c r="Q30" s="150">
        <v>0</v>
      </c>
      <c r="R30" s="150">
        <v>0</v>
      </c>
      <c r="S30" s="151">
        <v>0</v>
      </c>
      <c r="T30" s="149">
        <v>0</v>
      </c>
      <c r="U30" s="150">
        <v>0</v>
      </c>
      <c r="V30" s="150">
        <v>0</v>
      </c>
      <c r="W30" s="150">
        <v>0</v>
      </c>
      <c r="X30" s="151">
        <v>0</v>
      </c>
      <c r="Y30" s="149">
        <v>0</v>
      </c>
      <c r="Z30" s="150">
        <v>0</v>
      </c>
      <c r="AA30" s="150">
        <v>0</v>
      </c>
      <c r="AB30" s="150">
        <v>0</v>
      </c>
      <c r="AC30" s="151">
        <v>0</v>
      </c>
      <c r="AD30" s="149">
        <v>0</v>
      </c>
      <c r="AE30" s="150">
        <v>0</v>
      </c>
      <c r="AF30" s="150">
        <v>0</v>
      </c>
      <c r="AG30" s="150">
        <v>0</v>
      </c>
      <c r="AH30" s="151">
        <v>0</v>
      </c>
      <c r="AI30" s="149">
        <v>0</v>
      </c>
      <c r="AJ30" s="150">
        <v>0</v>
      </c>
      <c r="AK30" s="150">
        <v>0</v>
      </c>
      <c r="AL30" s="150">
        <v>0</v>
      </c>
      <c r="AM30" s="151">
        <v>0</v>
      </c>
      <c r="AN30" s="149">
        <v>0</v>
      </c>
      <c r="AO30" s="150">
        <v>0</v>
      </c>
      <c r="AP30" s="150">
        <v>0</v>
      </c>
      <c r="AQ30" s="150">
        <v>0</v>
      </c>
      <c r="AR30" s="151">
        <v>0</v>
      </c>
      <c r="AS30" s="149">
        <v>0</v>
      </c>
      <c r="AT30" s="150">
        <v>0</v>
      </c>
      <c r="AU30" s="150">
        <v>0</v>
      </c>
      <c r="AV30" s="150">
        <v>0</v>
      </c>
      <c r="AW30" s="151">
        <v>0</v>
      </c>
      <c r="AX30" s="149">
        <v>0</v>
      </c>
      <c r="AY30" s="150">
        <v>0</v>
      </c>
      <c r="AZ30" s="150">
        <v>0</v>
      </c>
      <c r="BA30" s="150">
        <v>0</v>
      </c>
      <c r="BB30" s="151">
        <v>0</v>
      </c>
      <c r="BC30" s="149">
        <v>0</v>
      </c>
      <c r="BD30" s="150">
        <v>0</v>
      </c>
      <c r="BE30" s="150">
        <v>0</v>
      </c>
      <c r="BF30" s="150">
        <v>0</v>
      </c>
      <c r="BG30" s="151">
        <v>0</v>
      </c>
      <c r="BH30" s="149">
        <v>0</v>
      </c>
      <c r="BI30" s="150">
        <v>0</v>
      </c>
      <c r="BJ30" s="150">
        <v>0</v>
      </c>
      <c r="BK30" s="150">
        <v>0</v>
      </c>
      <c r="BL30" s="151">
        <v>0</v>
      </c>
      <c r="BM30" s="149">
        <v>0</v>
      </c>
      <c r="BN30" s="150">
        <v>0</v>
      </c>
      <c r="BO30" s="150">
        <v>0</v>
      </c>
      <c r="BP30" s="150">
        <v>0</v>
      </c>
      <c r="BQ30" s="151">
        <v>0</v>
      </c>
      <c r="BR30" s="149">
        <v>0</v>
      </c>
      <c r="BS30" s="150">
        <v>0</v>
      </c>
      <c r="BT30" s="150">
        <v>0</v>
      </c>
      <c r="BU30" s="150">
        <v>0</v>
      </c>
      <c r="BV30" s="151">
        <v>0</v>
      </c>
      <c r="BW30" s="149">
        <v>0</v>
      </c>
      <c r="BX30" s="150">
        <v>0</v>
      </c>
      <c r="BY30" s="150">
        <v>0</v>
      </c>
      <c r="BZ30" s="150">
        <v>0</v>
      </c>
      <c r="CA30" s="151">
        <v>0</v>
      </c>
      <c r="CB30" s="149">
        <v>0</v>
      </c>
      <c r="CC30" s="150">
        <v>0</v>
      </c>
      <c r="CD30" s="150">
        <v>0</v>
      </c>
      <c r="CE30" s="150">
        <v>0</v>
      </c>
      <c r="CF30" s="151">
        <v>0</v>
      </c>
      <c r="CG30" s="149">
        <v>0</v>
      </c>
      <c r="CH30" s="150">
        <v>0</v>
      </c>
      <c r="CI30" s="150">
        <v>0</v>
      </c>
      <c r="CJ30" s="150">
        <v>0</v>
      </c>
      <c r="CK30" s="151">
        <v>0</v>
      </c>
      <c r="CL30" s="149">
        <v>0</v>
      </c>
      <c r="CM30" s="150">
        <v>0</v>
      </c>
      <c r="CN30" s="150">
        <v>0</v>
      </c>
      <c r="CO30" s="150">
        <v>0</v>
      </c>
      <c r="CP30" s="151">
        <v>0</v>
      </c>
      <c r="CQ30" s="149">
        <v>0</v>
      </c>
      <c r="CR30" s="150">
        <v>0</v>
      </c>
      <c r="CS30" s="150">
        <v>0</v>
      </c>
      <c r="CT30" s="150">
        <v>0</v>
      </c>
      <c r="CU30" s="151">
        <v>0</v>
      </c>
      <c r="CV30" s="149">
        <v>0</v>
      </c>
      <c r="CW30" s="150">
        <v>0</v>
      </c>
      <c r="CX30" s="150">
        <v>0</v>
      </c>
      <c r="CY30" s="150">
        <v>0</v>
      </c>
      <c r="CZ30" s="151">
        <v>0</v>
      </c>
      <c r="DA30" s="149">
        <v>0</v>
      </c>
      <c r="DB30" s="150">
        <v>0</v>
      </c>
      <c r="DC30" s="150">
        <v>0</v>
      </c>
      <c r="DD30" s="150">
        <v>0</v>
      </c>
      <c r="DE30" s="151">
        <v>0</v>
      </c>
      <c r="DF30" s="149">
        <v>0</v>
      </c>
      <c r="DG30" s="150">
        <v>0</v>
      </c>
      <c r="DH30" s="150">
        <v>0</v>
      </c>
      <c r="DI30" s="150">
        <v>0</v>
      </c>
      <c r="DJ30" s="151">
        <v>0</v>
      </c>
      <c r="DK30" s="149">
        <v>0</v>
      </c>
      <c r="DL30" s="150">
        <v>0</v>
      </c>
      <c r="DM30" s="150">
        <v>0</v>
      </c>
      <c r="DN30" s="150">
        <v>0</v>
      </c>
      <c r="DO30" s="151">
        <v>0</v>
      </c>
      <c r="DP30" s="149">
        <v>0</v>
      </c>
      <c r="DQ30" s="150">
        <v>0</v>
      </c>
      <c r="DR30" s="150">
        <v>0</v>
      </c>
      <c r="DS30" s="150">
        <v>0</v>
      </c>
      <c r="DT30" s="151">
        <v>0</v>
      </c>
      <c r="DU30" s="149">
        <v>0</v>
      </c>
      <c r="DV30" s="150">
        <v>0</v>
      </c>
      <c r="DW30" s="150">
        <v>0</v>
      </c>
      <c r="DX30" s="150">
        <v>0</v>
      </c>
      <c r="DY30" s="151">
        <v>0</v>
      </c>
      <c r="DZ30" s="149">
        <v>0</v>
      </c>
      <c r="EA30" s="150">
        <v>0</v>
      </c>
      <c r="EB30" s="150">
        <v>0</v>
      </c>
      <c r="EC30" s="150">
        <v>0</v>
      </c>
      <c r="ED30" s="151">
        <v>0</v>
      </c>
      <c r="EE30" s="149">
        <v>0</v>
      </c>
      <c r="EF30" s="150">
        <v>0</v>
      </c>
      <c r="EG30" s="150">
        <v>0</v>
      </c>
      <c r="EH30" s="150">
        <v>0</v>
      </c>
      <c r="EI30" s="151">
        <v>0</v>
      </c>
      <c r="EJ30" s="149">
        <v>0</v>
      </c>
      <c r="EK30" s="150">
        <v>0</v>
      </c>
      <c r="EL30" s="150">
        <v>0</v>
      </c>
      <c r="EM30" s="150">
        <v>0</v>
      </c>
      <c r="EN30" s="151">
        <v>0</v>
      </c>
      <c r="EO30" s="149">
        <v>0</v>
      </c>
      <c r="EP30" s="150">
        <v>0</v>
      </c>
      <c r="EQ30" s="150">
        <v>0</v>
      </c>
      <c r="ER30" s="150">
        <v>0</v>
      </c>
      <c r="ES30" s="151">
        <v>0</v>
      </c>
      <c r="ET30" s="149">
        <v>0</v>
      </c>
      <c r="EU30" s="150">
        <v>0</v>
      </c>
      <c r="EV30" s="150">
        <v>0</v>
      </c>
      <c r="EW30" s="150">
        <v>0</v>
      </c>
      <c r="EX30" s="151">
        <v>0</v>
      </c>
      <c r="EY30" s="149">
        <v>0</v>
      </c>
      <c r="EZ30" s="150">
        <v>0</v>
      </c>
      <c r="FA30" s="150">
        <v>0</v>
      </c>
      <c r="FB30" s="150">
        <v>0</v>
      </c>
      <c r="FC30" s="151">
        <v>0</v>
      </c>
      <c r="FD30" s="149">
        <v>0</v>
      </c>
      <c r="FE30" s="150">
        <v>0</v>
      </c>
      <c r="FF30" s="150">
        <v>0</v>
      </c>
      <c r="FG30" s="150">
        <v>0</v>
      </c>
      <c r="FH30" s="151">
        <v>0</v>
      </c>
      <c r="FI30" s="149">
        <v>0</v>
      </c>
      <c r="FJ30" s="150">
        <v>0</v>
      </c>
      <c r="FK30" s="150">
        <v>0</v>
      </c>
      <c r="FL30" s="150">
        <v>0</v>
      </c>
      <c r="FM30" s="151">
        <v>0</v>
      </c>
      <c r="FN30" s="149">
        <v>0</v>
      </c>
      <c r="FO30" s="150">
        <v>0</v>
      </c>
      <c r="FP30" s="150">
        <v>0</v>
      </c>
      <c r="FQ30" s="150">
        <v>0</v>
      </c>
      <c r="FR30" s="151">
        <v>0</v>
      </c>
      <c r="FS30" s="149">
        <v>0</v>
      </c>
      <c r="FT30" s="150">
        <v>0</v>
      </c>
      <c r="FU30" s="150">
        <v>0</v>
      </c>
      <c r="FV30" s="150">
        <v>0</v>
      </c>
      <c r="FW30" s="151">
        <v>0</v>
      </c>
      <c r="FX30" s="149">
        <v>0</v>
      </c>
      <c r="FY30" s="150">
        <v>0</v>
      </c>
      <c r="FZ30" s="150">
        <v>0</v>
      </c>
      <c r="GA30" s="150">
        <v>0</v>
      </c>
      <c r="GB30" s="151">
        <v>0</v>
      </c>
      <c r="GC30" s="149">
        <v>0</v>
      </c>
      <c r="GD30" s="150">
        <v>0</v>
      </c>
      <c r="GE30" s="150">
        <v>0</v>
      </c>
      <c r="GF30" s="150">
        <v>0</v>
      </c>
      <c r="GG30" s="151">
        <v>0</v>
      </c>
      <c r="GH30" s="149">
        <v>0</v>
      </c>
      <c r="GI30" s="150">
        <v>0</v>
      </c>
      <c r="GJ30" s="150">
        <v>0</v>
      </c>
      <c r="GK30" s="150">
        <v>0</v>
      </c>
      <c r="GL30" s="151">
        <v>0</v>
      </c>
      <c r="GM30" s="149">
        <v>0</v>
      </c>
      <c r="GN30" s="150">
        <v>0</v>
      </c>
      <c r="GO30" s="150">
        <v>0</v>
      </c>
      <c r="GP30" s="150">
        <v>0</v>
      </c>
      <c r="GQ30" s="151">
        <v>0</v>
      </c>
      <c r="GR30" s="149">
        <v>0</v>
      </c>
      <c r="GS30" s="150">
        <v>0</v>
      </c>
      <c r="GT30" s="150">
        <v>0</v>
      </c>
      <c r="GU30" s="150">
        <v>0</v>
      </c>
      <c r="GV30" s="151">
        <v>0</v>
      </c>
      <c r="GW30" s="149">
        <v>0</v>
      </c>
      <c r="GX30" s="150">
        <v>0</v>
      </c>
      <c r="GY30" s="150">
        <v>0</v>
      </c>
      <c r="GZ30" s="150">
        <v>0</v>
      </c>
      <c r="HA30" s="151">
        <v>0</v>
      </c>
      <c r="HB30" s="149">
        <v>0</v>
      </c>
      <c r="HC30" s="150">
        <v>0</v>
      </c>
      <c r="HD30" s="150">
        <v>0</v>
      </c>
      <c r="HE30" s="150">
        <v>0</v>
      </c>
      <c r="HF30" s="151">
        <v>0</v>
      </c>
      <c r="HG30" s="149">
        <v>0</v>
      </c>
      <c r="HH30" s="150">
        <v>0</v>
      </c>
      <c r="HI30" s="150">
        <v>0</v>
      </c>
      <c r="HJ30" s="150">
        <v>0</v>
      </c>
      <c r="HK30" s="151">
        <v>0</v>
      </c>
      <c r="HL30" s="149">
        <v>0</v>
      </c>
      <c r="HM30" s="150">
        <v>0</v>
      </c>
      <c r="HN30" s="150">
        <v>0</v>
      </c>
      <c r="HO30" s="150">
        <v>0</v>
      </c>
      <c r="HP30" s="151">
        <v>0</v>
      </c>
      <c r="HQ30" s="149">
        <v>0</v>
      </c>
      <c r="HR30" s="150">
        <v>0</v>
      </c>
      <c r="HS30" s="150">
        <v>0</v>
      </c>
      <c r="HT30" s="150">
        <v>0</v>
      </c>
      <c r="HU30" s="151">
        <v>0</v>
      </c>
      <c r="HV30" s="149">
        <v>0</v>
      </c>
      <c r="HW30" s="150">
        <v>0</v>
      </c>
      <c r="HX30" s="150">
        <v>0</v>
      </c>
      <c r="HY30" s="150">
        <v>0</v>
      </c>
      <c r="HZ30" s="151">
        <v>0</v>
      </c>
      <c r="IA30" s="149">
        <v>0</v>
      </c>
      <c r="IB30" s="150">
        <v>0</v>
      </c>
      <c r="IC30" s="150">
        <v>0</v>
      </c>
      <c r="ID30" s="150">
        <v>0</v>
      </c>
      <c r="IE30" s="151">
        <v>0</v>
      </c>
      <c r="IF30" s="149">
        <v>0</v>
      </c>
      <c r="IG30" s="150">
        <v>0</v>
      </c>
      <c r="IH30" s="150">
        <v>0</v>
      </c>
      <c r="II30" s="150">
        <v>0</v>
      </c>
      <c r="IJ30" s="151">
        <v>0</v>
      </c>
      <c r="IK30" s="149">
        <v>0</v>
      </c>
      <c r="IL30" s="150">
        <v>0</v>
      </c>
      <c r="IM30" s="150">
        <v>0</v>
      </c>
      <c r="IN30" s="150">
        <v>0</v>
      </c>
      <c r="IO30" s="151">
        <v>0</v>
      </c>
      <c r="IP30" s="149">
        <v>0</v>
      </c>
      <c r="IQ30" s="150">
        <v>0</v>
      </c>
      <c r="IR30" s="150">
        <v>0</v>
      </c>
      <c r="IS30" s="150">
        <v>0</v>
      </c>
      <c r="IT30" s="151">
        <v>0</v>
      </c>
      <c r="IU30" s="149">
        <v>0</v>
      </c>
      <c r="IV30" s="150">
        <v>0</v>
      </c>
      <c r="IW30" s="150">
        <v>0</v>
      </c>
      <c r="IX30" s="150">
        <v>0</v>
      </c>
      <c r="IY30" s="151">
        <v>0</v>
      </c>
      <c r="IZ30" s="149">
        <v>0</v>
      </c>
      <c r="JA30" s="150">
        <v>0</v>
      </c>
      <c r="JB30" s="150">
        <v>0</v>
      </c>
      <c r="JC30" s="150">
        <v>0</v>
      </c>
      <c r="JD30" s="151">
        <v>0</v>
      </c>
      <c r="JE30" s="149">
        <v>0</v>
      </c>
      <c r="JF30" s="150">
        <v>0</v>
      </c>
      <c r="JG30" s="150">
        <v>0</v>
      </c>
      <c r="JH30" s="150">
        <v>0</v>
      </c>
      <c r="JI30" s="151">
        <v>0</v>
      </c>
      <c r="JJ30" s="149">
        <v>0</v>
      </c>
      <c r="JK30" s="150">
        <v>0</v>
      </c>
      <c r="JL30" s="150">
        <v>0</v>
      </c>
      <c r="JM30" s="150">
        <v>0</v>
      </c>
      <c r="JN30" s="151">
        <v>0</v>
      </c>
      <c r="JO30" s="149">
        <v>0</v>
      </c>
      <c r="JP30" s="150">
        <v>0</v>
      </c>
      <c r="JQ30" s="150">
        <v>0</v>
      </c>
      <c r="JR30" s="150">
        <v>0</v>
      </c>
      <c r="JS30" s="151">
        <v>0</v>
      </c>
      <c r="JT30" s="149">
        <v>0</v>
      </c>
      <c r="JU30" s="150">
        <v>0</v>
      </c>
      <c r="JV30" s="150">
        <v>0</v>
      </c>
      <c r="JW30" s="150">
        <v>0</v>
      </c>
      <c r="JX30" s="151">
        <v>0</v>
      </c>
      <c r="JY30" s="149">
        <v>0</v>
      </c>
      <c r="JZ30" s="150">
        <v>0</v>
      </c>
      <c r="KA30" s="150">
        <v>0</v>
      </c>
      <c r="KB30" s="150">
        <v>0</v>
      </c>
      <c r="KC30" s="151">
        <v>0</v>
      </c>
      <c r="KD30" s="149">
        <v>0</v>
      </c>
      <c r="KE30" s="150">
        <v>0</v>
      </c>
      <c r="KF30" s="150">
        <v>0</v>
      </c>
      <c r="KG30" s="150">
        <v>0</v>
      </c>
      <c r="KH30" s="151">
        <v>0</v>
      </c>
      <c r="KI30" s="149">
        <v>0</v>
      </c>
      <c r="KJ30" s="150">
        <v>0</v>
      </c>
      <c r="KK30" s="150">
        <v>0</v>
      </c>
      <c r="KL30" s="150">
        <v>0</v>
      </c>
      <c r="KM30" s="151">
        <v>0</v>
      </c>
      <c r="KN30" s="149">
        <v>0</v>
      </c>
      <c r="KO30" s="150">
        <v>0</v>
      </c>
      <c r="KP30" s="150">
        <v>0</v>
      </c>
      <c r="KQ30" s="150">
        <v>0</v>
      </c>
      <c r="KR30" s="151">
        <v>0</v>
      </c>
      <c r="KS30" s="149">
        <v>0</v>
      </c>
      <c r="KT30" s="150">
        <v>0</v>
      </c>
      <c r="KU30" s="150">
        <v>0</v>
      </c>
      <c r="KV30" s="150">
        <v>0</v>
      </c>
      <c r="KW30" s="151">
        <v>0</v>
      </c>
      <c r="KX30" s="149">
        <v>0</v>
      </c>
      <c r="KY30" s="150">
        <v>0</v>
      </c>
      <c r="KZ30" s="150">
        <v>0</v>
      </c>
      <c r="LA30" s="150">
        <v>0</v>
      </c>
      <c r="LB30" s="151">
        <v>0</v>
      </c>
      <c r="LC30" s="149">
        <v>0</v>
      </c>
      <c r="LD30" s="150">
        <v>0</v>
      </c>
      <c r="LE30" s="150">
        <v>0</v>
      </c>
      <c r="LF30" s="150">
        <v>0</v>
      </c>
      <c r="LG30" s="151">
        <v>0</v>
      </c>
    </row>
    <row r="31" spans="2:319">
      <c r="B31" s="211" t="s">
        <v>2818</v>
      </c>
      <c r="C31" s="212" t="s">
        <v>2819</v>
      </c>
      <c r="D31" s="213" t="s">
        <v>120</v>
      </c>
      <c r="E31" s="214">
        <v>38.4</v>
      </c>
      <c r="F31" s="215">
        <v>15829</v>
      </c>
      <c r="G31" s="215">
        <v>13492</v>
      </c>
      <c r="H31" s="215">
        <v>2337</v>
      </c>
      <c r="I31" s="216">
        <v>0.14764040684819002</v>
      </c>
      <c r="J31" s="214">
        <v>26.3</v>
      </c>
      <c r="K31" s="215">
        <v>10716</v>
      </c>
      <c r="L31" s="215">
        <v>8835</v>
      </c>
      <c r="M31" s="215">
        <v>1881</v>
      </c>
      <c r="N31" s="216">
        <v>0.17553191489361702</v>
      </c>
      <c r="O31" s="214">
        <v>-12.099999999999998</v>
      </c>
      <c r="P31" s="215">
        <v>-5113</v>
      </c>
      <c r="Q31" s="215">
        <v>-4657</v>
      </c>
      <c r="R31" s="215">
        <v>-456</v>
      </c>
      <c r="S31" s="216">
        <v>2.7891508045427005E-2</v>
      </c>
      <c r="T31" s="214">
        <v>30.6</v>
      </c>
      <c r="U31" s="215">
        <v>12356</v>
      </c>
      <c r="V31" s="215">
        <v>10434</v>
      </c>
      <c r="W31" s="215">
        <v>1922</v>
      </c>
      <c r="X31" s="216">
        <v>0.15555195856264162</v>
      </c>
      <c r="Y31" s="214">
        <v>-4.3000000000000007</v>
      </c>
      <c r="Z31" s="215">
        <v>-1640</v>
      </c>
      <c r="AA31" s="215">
        <v>-1599</v>
      </c>
      <c r="AB31" s="215">
        <v>-41</v>
      </c>
      <c r="AC31" s="216">
        <v>1.9979956330975407E-2</v>
      </c>
      <c r="AD31" s="214">
        <v>35</v>
      </c>
      <c r="AE31" s="215">
        <v>14438</v>
      </c>
      <c r="AF31" s="215">
        <v>12297</v>
      </c>
      <c r="AG31" s="215">
        <v>2141</v>
      </c>
      <c r="AH31" s="216">
        <v>0.14828923673639008</v>
      </c>
      <c r="AI31" s="217">
        <v>25.9</v>
      </c>
      <c r="AJ31" s="218">
        <v>9977</v>
      </c>
      <c r="AK31" s="218">
        <v>8367</v>
      </c>
      <c r="AL31" s="215">
        <v>1610</v>
      </c>
      <c r="AM31" s="216">
        <v>0.16137115365340282</v>
      </c>
      <c r="AN31" s="214">
        <v>-9.1000000000000014</v>
      </c>
      <c r="AO31" s="215">
        <v>-4461</v>
      </c>
      <c r="AP31" s="215">
        <v>-3930</v>
      </c>
      <c r="AQ31" s="215">
        <v>-531</v>
      </c>
      <c r="AR31" s="216">
        <v>1.3081916917012743E-2</v>
      </c>
      <c r="AS31" s="214">
        <v>26.3</v>
      </c>
      <c r="AT31" s="215">
        <v>10716</v>
      </c>
      <c r="AU31" s="215">
        <v>8835</v>
      </c>
      <c r="AV31" s="215">
        <v>1881</v>
      </c>
      <c r="AW31" s="216">
        <v>0.17553191489361702</v>
      </c>
      <c r="AX31" s="214">
        <v>-0.40000000000000213</v>
      </c>
      <c r="AY31" s="215">
        <v>-739</v>
      </c>
      <c r="AZ31" s="215">
        <v>-468</v>
      </c>
      <c r="BA31" s="215">
        <v>-271</v>
      </c>
      <c r="BB31" s="216">
        <v>-1.4160761240214204E-2</v>
      </c>
      <c r="BC31" s="214">
        <v>35.200000000000003</v>
      </c>
      <c r="BD31" s="215">
        <v>14520</v>
      </c>
      <c r="BE31" s="215">
        <v>12369</v>
      </c>
      <c r="BF31" s="215">
        <v>2151</v>
      </c>
      <c r="BG31" s="219">
        <v>0.14814049586776859</v>
      </c>
      <c r="BH31" s="214">
        <v>31.2</v>
      </c>
      <c r="BI31" s="215">
        <v>10592</v>
      </c>
      <c r="BJ31" s="215">
        <v>9084</v>
      </c>
      <c r="BK31" s="215">
        <v>1508</v>
      </c>
      <c r="BL31" s="216">
        <v>0.14237160120845921</v>
      </c>
      <c r="BM31" s="214">
        <v>-4.0000000000000036</v>
      </c>
      <c r="BN31" s="215">
        <v>-3928</v>
      </c>
      <c r="BO31" s="215">
        <v>-3285</v>
      </c>
      <c r="BP31" s="215">
        <v>-643</v>
      </c>
      <c r="BQ31" s="216">
        <v>-5.7688946593093815E-3</v>
      </c>
      <c r="BR31" s="214">
        <v>25.9</v>
      </c>
      <c r="BS31" s="215">
        <v>9977</v>
      </c>
      <c r="BT31" s="215">
        <v>8367</v>
      </c>
      <c r="BU31" s="215">
        <v>1610</v>
      </c>
      <c r="BV31" s="216">
        <v>0.16137115365340282</v>
      </c>
      <c r="BW31" s="214">
        <v>5.3000000000000007</v>
      </c>
      <c r="BX31" s="215">
        <v>615</v>
      </c>
      <c r="BY31" s="215">
        <v>717</v>
      </c>
      <c r="BZ31" s="215">
        <v>-102</v>
      </c>
      <c r="CA31" s="216">
        <v>-1.8999552444943613E-2</v>
      </c>
      <c r="CB31" s="214">
        <v>35.300000000000004</v>
      </c>
      <c r="CC31" s="215">
        <v>14564</v>
      </c>
      <c r="CD31" s="215">
        <v>12403</v>
      </c>
      <c r="CE31" s="215">
        <v>2161</v>
      </c>
      <c r="CF31" s="216">
        <v>0.14837956605328206</v>
      </c>
      <c r="CG31" s="214">
        <v>25.9</v>
      </c>
      <c r="CH31" s="215">
        <v>9732</v>
      </c>
      <c r="CI31" s="215">
        <v>8460</v>
      </c>
      <c r="CJ31" s="215">
        <v>1272</v>
      </c>
      <c r="CK31" s="216">
        <v>0.13070283600493218</v>
      </c>
      <c r="CL31" s="214">
        <v>-9.4000000000000057</v>
      </c>
      <c r="CM31" s="215">
        <v>-4832</v>
      </c>
      <c r="CN31" s="215">
        <v>-3943</v>
      </c>
      <c r="CO31" s="215">
        <v>-889</v>
      </c>
      <c r="CP31" s="216">
        <v>-1.7676730048349881E-2</v>
      </c>
      <c r="CQ31" s="214">
        <v>31.2</v>
      </c>
      <c r="CR31" s="215">
        <v>10592</v>
      </c>
      <c r="CS31" s="215">
        <v>9084</v>
      </c>
      <c r="CT31" s="215">
        <v>1508</v>
      </c>
      <c r="CU31" s="216">
        <v>0.14237160120845921</v>
      </c>
      <c r="CV31" s="214">
        <v>-5.3000000000000007</v>
      </c>
      <c r="CW31" s="215">
        <v>-860</v>
      </c>
      <c r="CX31" s="215">
        <v>-624</v>
      </c>
      <c r="CY31" s="215">
        <v>-236</v>
      </c>
      <c r="CZ31" s="216">
        <v>-1.1668765203527026E-2</v>
      </c>
      <c r="DA31" s="214">
        <v>36.9</v>
      </c>
      <c r="DB31" s="215">
        <v>15218</v>
      </c>
      <c r="DC31" s="215">
        <v>12965</v>
      </c>
      <c r="DD31" s="215">
        <v>2253</v>
      </c>
      <c r="DE31" s="216">
        <v>0.14804836377973452</v>
      </c>
      <c r="DF31" s="214">
        <v>44.5</v>
      </c>
      <c r="DG31" s="215">
        <v>15599</v>
      </c>
      <c r="DH31" s="215">
        <v>13280</v>
      </c>
      <c r="DI31" s="215">
        <v>2319</v>
      </c>
      <c r="DJ31" s="216">
        <v>0.14866337585742675</v>
      </c>
      <c r="DK31" s="214">
        <v>7.6000000000000014</v>
      </c>
      <c r="DL31" s="215">
        <v>381</v>
      </c>
      <c r="DM31" s="215">
        <v>315</v>
      </c>
      <c r="DN31" s="215">
        <v>66</v>
      </c>
      <c r="DO31" s="216">
        <v>6.1501207769223964E-4</v>
      </c>
      <c r="DP31" s="214">
        <v>25.9</v>
      </c>
      <c r="DQ31" s="215">
        <v>9732</v>
      </c>
      <c r="DR31" s="215">
        <v>8460</v>
      </c>
      <c r="DS31" s="215">
        <v>1272</v>
      </c>
      <c r="DT31" s="216">
        <v>0.13070283600493218</v>
      </c>
      <c r="DU31" s="214">
        <v>18.600000000000001</v>
      </c>
      <c r="DV31" s="215">
        <v>5867</v>
      </c>
      <c r="DW31" s="215">
        <v>4820</v>
      </c>
      <c r="DX31" s="215">
        <v>1047</v>
      </c>
      <c r="DY31" s="216">
        <v>1.7960539852494573E-2</v>
      </c>
      <c r="DZ31" s="214">
        <v>35.300000000000004</v>
      </c>
      <c r="EA31" s="215">
        <v>14564</v>
      </c>
      <c r="EB31" s="215">
        <v>12403</v>
      </c>
      <c r="EC31" s="215">
        <v>2161</v>
      </c>
      <c r="ED31" s="216">
        <v>0.14837956605328206</v>
      </c>
      <c r="EE31" s="214">
        <v>23.2</v>
      </c>
      <c r="EF31" s="215">
        <v>8386</v>
      </c>
      <c r="EG31" s="215">
        <v>6917</v>
      </c>
      <c r="EH31" s="215">
        <v>1469</v>
      </c>
      <c r="EI31" s="216">
        <v>0.17517290722632961</v>
      </c>
      <c r="EJ31" s="214">
        <v>-12.100000000000005</v>
      </c>
      <c r="EK31" s="215">
        <v>-6178</v>
      </c>
      <c r="EL31" s="215">
        <v>-5486</v>
      </c>
      <c r="EM31" s="215">
        <v>-692</v>
      </c>
      <c r="EN31" s="216">
        <v>2.6793341173047547E-2</v>
      </c>
      <c r="EO31" s="214">
        <v>44.5</v>
      </c>
      <c r="EP31" s="215">
        <v>15599</v>
      </c>
      <c r="EQ31" s="215">
        <v>13280</v>
      </c>
      <c r="ER31" s="215">
        <v>2319</v>
      </c>
      <c r="ES31" s="216">
        <v>0.14866337585742675</v>
      </c>
      <c r="ET31" s="214">
        <v>-21.3</v>
      </c>
      <c r="EU31" s="215">
        <v>-7213</v>
      </c>
      <c r="EV31" s="215">
        <v>-6363</v>
      </c>
      <c r="EW31" s="215">
        <v>-850</v>
      </c>
      <c r="EX31" s="216">
        <v>2.6509531368902856E-2</v>
      </c>
      <c r="EY31" s="214">
        <v>34.5</v>
      </c>
      <c r="EZ31" s="215">
        <v>14237</v>
      </c>
      <c r="FA31" s="215">
        <v>12122</v>
      </c>
      <c r="FB31" s="215">
        <v>2115</v>
      </c>
      <c r="FC31" s="216">
        <v>0.14855657793074384</v>
      </c>
      <c r="FD31" s="214">
        <v>30.4</v>
      </c>
      <c r="FE31" s="215">
        <v>10849</v>
      </c>
      <c r="FF31" s="215">
        <v>8883</v>
      </c>
      <c r="FG31" s="215">
        <v>1966</v>
      </c>
      <c r="FH31" s="216">
        <v>0.18121485851230529</v>
      </c>
      <c r="FI31" s="214">
        <v>-4.1000000000000014</v>
      </c>
      <c r="FJ31" s="215">
        <v>-3388</v>
      </c>
      <c r="FK31" s="215">
        <v>-3239</v>
      </c>
      <c r="FL31" s="215">
        <v>-149</v>
      </c>
      <c r="FM31" s="216">
        <v>3.265828058156145E-2</v>
      </c>
      <c r="FN31" s="214">
        <v>23.2</v>
      </c>
      <c r="FO31" s="215">
        <v>8386</v>
      </c>
      <c r="FP31" s="215">
        <v>6917</v>
      </c>
      <c r="FQ31" s="215">
        <v>1469</v>
      </c>
      <c r="FR31" s="216">
        <v>0.17517290722632961</v>
      </c>
      <c r="FS31" s="214">
        <v>7.1999999999999993</v>
      </c>
      <c r="FT31" s="215">
        <v>2463</v>
      </c>
      <c r="FU31" s="215">
        <v>1966</v>
      </c>
      <c r="FV31" s="215">
        <v>497</v>
      </c>
      <c r="FW31" s="216">
        <v>6.0419512859756774E-3</v>
      </c>
      <c r="FX31" s="214">
        <v>37.200000000000003</v>
      </c>
      <c r="FY31" s="215">
        <v>15340</v>
      </c>
      <c r="FZ31" s="215">
        <v>13070</v>
      </c>
      <c r="GA31" s="215">
        <v>2270</v>
      </c>
      <c r="GB31" s="216">
        <v>0.14797913950456323</v>
      </c>
      <c r="GC31" s="214">
        <v>29.6</v>
      </c>
      <c r="GD31" s="215">
        <v>10555</v>
      </c>
      <c r="GE31" s="215">
        <v>8741</v>
      </c>
      <c r="GF31" s="215">
        <v>1814</v>
      </c>
      <c r="GG31" s="216">
        <v>0.17186167693036475</v>
      </c>
      <c r="GH31" s="214">
        <v>-7.6000000000000014</v>
      </c>
      <c r="GI31" s="215">
        <v>-4785</v>
      </c>
      <c r="GJ31" s="215">
        <v>-4329</v>
      </c>
      <c r="GK31" s="215">
        <v>-456</v>
      </c>
      <c r="GL31" s="216">
        <v>2.3882537425801514E-2</v>
      </c>
      <c r="GM31" s="214">
        <v>30.4</v>
      </c>
      <c r="GN31" s="215">
        <v>10849</v>
      </c>
      <c r="GO31" s="215">
        <v>8883</v>
      </c>
      <c r="GP31" s="215">
        <v>1966</v>
      </c>
      <c r="GQ31" s="216">
        <v>0.18121485851230529</v>
      </c>
      <c r="GR31" s="214">
        <v>-0.79999999999999716</v>
      </c>
      <c r="GS31" s="215">
        <v>-294</v>
      </c>
      <c r="GT31" s="215">
        <v>-142</v>
      </c>
      <c r="GU31" s="215">
        <v>-152</v>
      </c>
      <c r="GV31" s="216">
        <v>-9.3531815819405395E-3</v>
      </c>
      <c r="GW31" s="214">
        <v>34.4</v>
      </c>
      <c r="GX31" s="215">
        <v>14196</v>
      </c>
      <c r="GY31" s="215">
        <v>12086</v>
      </c>
      <c r="GZ31" s="215">
        <v>2110</v>
      </c>
      <c r="HA31" s="216">
        <v>0.1486334178641871</v>
      </c>
      <c r="HB31" s="214">
        <v>24</v>
      </c>
      <c r="HC31" s="215">
        <v>8358</v>
      </c>
      <c r="HD31" s="215">
        <v>7067</v>
      </c>
      <c r="HE31" s="215">
        <v>1291</v>
      </c>
      <c r="HF31" s="216">
        <v>0.15446279014118211</v>
      </c>
      <c r="HG31" s="214">
        <v>-10.399999999999999</v>
      </c>
      <c r="HH31" s="215">
        <v>-5838</v>
      </c>
      <c r="HI31" s="215">
        <v>-5019</v>
      </c>
      <c r="HJ31" s="215">
        <v>-819</v>
      </c>
      <c r="HK31" s="216">
        <v>5.8293722769950096E-3</v>
      </c>
      <c r="HL31" s="214">
        <v>29.6</v>
      </c>
      <c r="HM31" s="215">
        <v>10555</v>
      </c>
      <c r="HN31" s="215">
        <v>8741</v>
      </c>
      <c r="HO31" s="215">
        <v>1814</v>
      </c>
      <c r="HP31" s="216">
        <v>0.17186167693036475</v>
      </c>
      <c r="HQ31" s="214">
        <v>-5.6000000000000014</v>
      </c>
      <c r="HR31" s="215">
        <v>-2197</v>
      </c>
      <c r="HS31" s="215">
        <v>-1674</v>
      </c>
      <c r="HT31" s="215">
        <v>-523</v>
      </c>
      <c r="HU31" s="216">
        <v>-1.7398886789182638E-2</v>
      </c>
      <c r="HV31" s="214">
        <v>34.199999999999996</v>
      </c>
      <c r="HW31" s="215">
        <v>14114</v>
      </c>
      <c r="HX31" s="215">
        <v>12017</v>
      </c>
      <c r="HY31" s="215">
        <v>2097</v>
      </c>
      <c r="HZ31" s="216">
        <v>0.14857588210287659</v>
      </c>
      <c r="IA31" s="214">
        <v>24.3</v>
      </c>
      <c r="IB31" s="215">
        <v>8738</v>
      </c>
      <c r="IC31" s="215">
        <v>7353</v>
      </c>
      <c r="ID31" s="215">
        <v>1385</v>
      </c>
      <c r="IE31" s="216">
        <v>0.15850308995193407</v>
      </c>
      <c r="IF31" s="214">
        <v>-9.899999999999995</v>
      </c>
      <c r="IG31" s="215">
        <v>-5376</v>
      </c>
      <c r="IH31" s="215">
        <v>-4664</v>
      </c>
      <c r="II31" s="215">
        <v>-712</v>
      </c>
      <c r="IJ31" s="216">
        <v>9.9272078490574844E-3</v>
      </c>
      <c r="IK31" s="214">
        <v>24</v>
      </c>
      <c r="IL31" s="215">
        <v>8358</v>
      </c>
      <c r="IM31" s="215">
        <v>7067</v>
      </c>
      <c r="IN31" s="215">
        <v>1291</v>
      </c>
      <c r="IO31" s="216">
        <v>0.15446279014118211</v>
      </c>
      <c r="IP31" s="214">
        <v>0.30000000000000071</v>
      </c>
      <c r="IQ31" s="215">
        <v>380</v>
      </c>
      <c r="IR31" s="215">
        <v>286</v>
      </c>
      <c r="IS31" s="215">
        <v>94</v>
      </c>
      <c r="IT31" s="216">
        <v>4.0402998107519628E-3</v>
      </c>
      <c r="IU31" s="214">
        <v>35</v>
      </c>
      <c r="IV31" s="215">
        <v>14440</v>
      </c>
      <c r="IW31" s="215">
        <v>12297</v>
      </c>
      <c r="IX31" s="215">
        <v>2143</v>
      </c>
      <c r="IY31" s="216">
        <v>0.14840720221606649</v>
      </c>
      <c r="IZ31" s="214">
        <v>29.8</v>
      </c>
      <c r="JA31" s="215">
        <v>10788</v>
      </c>
      <c r="JB31" s="215">
        <v>8874</v>
      </c>
      <c r="JC31" s="215">
        <v>1914</v>
      </c>
      <c r="JD31" s="216">
        <v>0.17741935483870969</v>
      </c>
      <c r="JE31" s="214">
        <v>-5.1999999999999993</v>
      </c>
      <c r="JF31" s="215">
        <v>-3652</v>
      </c>
      <c r="JG31" s="215">
        <v>-3423</v>
      </c>
      <c r="JH31" s="215">
        <v>-229</v>
      </c>
      <c r="JI31" s="216">
        <v>2.90121526226432E-2</v>
      </c>
      <c r="JJ31" s="214">
        <v>24.3</v>
      </c>
      <c r="JK31" s="215">
        <v>8738</v>
      </c>
      <c r="JL31" s="215">
        <v>7353</v>
      </c>
      <c r="JM31" s="215">
        <v>1385</v>
      </c>
      <c r="JN31" s="216">
        <v>0.15850308995193407</v>
      </c>
      <c r="JO31" s="214">
        <v>5.5</v>
      </c>
      <c r="JP31" s="215">
        <v>2050</v>
      </c>
      <c r="JQ31" s="215">
        <v>1521</v>
      </c>
      <c r="JR31" s="215">
        <v>529</v>
      </c>
      <c r="JS31" s="216">
        <v>1.8916264886775613E-2</v>
      </c>
      <c r="JT31" s="214">
        <v>34.4</v>
      </c>
      <c r="JU31" s="215">
        <v>14196</v>
      </c>
      <c r="JV31" s="215">
        <v>12087</v>
      </c>
      <c r="JW31" s="215">
        <v>2109</v>
      </c>
      <c r="JX31" s="216">
        <v>0.14856297548605241</v>
      </c>
      <c r="JY31" s="214">
        <v>30.2</v>
      </c>
      <c r="JZ31" s="215">
        <v>10697</v>
      </c>
      <c r="KA31" s="215">
        <v>8996</v>
      </c>
      <c r="KB31" s="215">
        <v>1701</v>
      </c>
      <c r="KC31" s="216">
        <v>0.15901654669533513</v>
      </c>
      <c r="KD31" s="214">
        <v>-4.1999999999999993</v>
      </c>
      <c r="KE31" s="215">
        <v>-3499</v>
      </c>
      <c r="KF31" s="215">
        <v>-3091</v>
      </c>
      <c r="KG31" s="215">
        <v>-408</v>
      </c>
      <c r="KH31" s="216">
        <v>1.0453571209282725E-2</v>
      </c>
      <c r="KI31" s="214">
        <v>29.8</v>
      </c>
      <c r="KJ31" s="215">
        <v>10788</v>
      </c>
      <c r="KK31" s="215">
        <v>8874</v>
      </c>
      <c r="KL31" s="215">
        <v>1914</v>
      </c>
      <c r="KM31" s="216">
        <v>0.17741935483870969</v>
      </c>
      <c r="KN31" s="214">
        <v>0.39999999999999858</v>
      </c>
      <c r="KO31" s="215">
        <v>-91</v>
      </c>
      <c r="KP31" s="215">
        <v>122</v>
      </c>
      <c r="KQ31" s="215">
        <v>-213</v>
      </c>
      <c r="KR31" s="216">
        <v>-1.8402808143374555E-2</v>
      </c>
      <c r="KS31" s="214">
        <v>425.79999999999995</v>
      </c>
      <c r="KT31" s="215">
        <v>175656</v>
      </c>
      <c r="KU31" s="215">
        <v>149608</v>
      </c>
      <c r="KV31" s="215">
        <v>26048</v>
      </c>
      <c r="KW31" s="216">
        <v>0.14828983923122466</v>
      </c>
      <c r="KX31" s="214">
        <v>345.3</v>
      </c>
      <c r="KY31" s="215">
        <v>124987</v>
      </c>
      <c r="KZ31" s="215">
        <v>104857</v>
      </c>
      <c r="LA31" s="215">
        <v>20130</v>
      </c>
      <c r="LB31" s="216">
        <v>0.16105674990198982</v>
      </c>
      <c r="LC31" s="214">
        <v>-80.499999999999943</v>
      </c>
      <c r="LD31" s="215">
        <v>-50669</v>
      </c>
      <c r="LE31" s="215">
        <v>-44751</v>
      </c>
      <c r="LF31" s="215">
        <v>-5918</v>
      </c>
      <c r="LG31" s="216">
        <v>1.2766910670765158E-2</v>
      </c>
    </row>
    <row r="32" spans="2:319">
      <c r="B32" s="220" t="s">
        <v>2800</v>
      </c>
      <c r="C32" s="221" t="s">
        <v>2820</v>
      </c>
      <c r="D32" s="213" t="s">
        <v>2821</v>
      </c>
      <c r="E32" s="214">
        <v>1.9</v>
      </c>
      <c r="F32" s="215">
        <v>521</v>
      </c>
      <c r="G32" s="215">
        <v>511</v>
      </c>
      <c r="H32" s="215">
        <v>10</v>
      </c>
      <c r="I32" s="216">
        <v>1.9193857965451054E-2</v>
      </c>
      <c r="J32" s="214">
        <v>0</v>
      </c>
      <c r="K32" s="215">
        <v>0</v>
      </c>
      <c r="L32" s="215">
        <v>0</v>
      </c>
      <c r="M32" s="215">
        <v>0</v>
      </c>
      <c r="N32" s="216">
        <v>0</v>
      </c>
      <c r="O32" s="214">
        <v>-1.9</v>
      </c>
      <c r="P32" s="215">
        <v>-521</v>
      </c>
      <c r="Q32" s="215">
        <v>-511</v>
      </c>
      <c r="R32" s="215">
        <v>-10</v>
      </c>
      <c r="S32" s="216">
        <v>-1.9193857965451054E-2</v>
      </c>
      <c r="T32" s="214">
        <v>0</v>
      </c>
      <c r="U32" s="215">
        <v>0</v>
      </c>
      <c r="V32" s="215">
        <v>0</v>
      </c>
      <c r="W32" s="215">
        <v>0</v>
      </c>
      <c r="X32" s="216">
        <v>0</v>
      </c>
      <c r="Y32" s="214">
        <v>0</v>
      </c>
      <c r="Z32" s="215">
        <v>0</v>
      </c>
      <c r="AA32" s="215">
        <v>0</v>
      </c>
      <c r="AB32" s="215">
        <v>0</v>
      </c>
      <c r="AC32" s="216">
        <v>0</v>
      </c>
      <c r="AD32" s="214">
        <v>1.9</v>
      </c>
      <c r="AE32" s="215">
        <v>521</v>
      </c>
      <c r="AF32" s="215">
        <v>511</v>
      </c>
      <c r="AG32" s="215">
        <v>10</v>
      </c>
      <c r="AH32" s="216">
        <v>1.9193857965451054E-2</v>
      </c>
      <c r="AI32" s="214">
        <v>10.5</v>
      </c>
      <c r="AJ32" s="215">
        <v>2764</v>
      </c>
      <c r="AK32" s="215">
        <v>2515</v>
      </c>
      <c r="AL32" s="215">
        <v>249</v>
      </c>
      <c r="AM32" s="216">
        <v>9.008683068017366E-2</v>
      </c>
      <c r="AN32" s="214">
        <v>8.6</v>
      </c>
      <c r="AO32" s="215">
        <v>2243</v>
      </c>
      <c r="AP32" s="215">
        <v>2004</v>
      </c>
      <c r="AQ32" s="215">
        <v>239</v>
      </c>
      <c r="AR32" s="216">
        <v>7.0892972714722613E-2</v>
      </c>
      <c r="AS32" s="214">
        <v>0</v>
      </c>
      <c r="AT32" s="215">
        <v>0</v>
      </c>
      <c r="AU32" s="215">
        <v>0</v>
      </c>
      <c r="AV32" s="215">
        <v>0</v>
      </c>
      <c r="AW32" s="216">
        <v>0</v>
      </c>
      <c r="AX32" s="214">
        <v>10.5</v>
      </c>
      <c r="AY32" s="215">
        <v>2764</v>
      </c>
      <c r="AZ32" s="215">
        <v>2515</v>
      </c>
      <c r="BA32" s="215">
        <v>249</v>
      </c>
      <c r="BB32" s="216">
        <v>9.008683068017366E-2</v>
      </c>
      <c r="BC32" s="214">
        <v>1.9</v>
      </c>
      <c r="BD32" s="215">
        <v>521</v>
      </c>
      <c r="BE32" s="215">
        <v>511</v>
      </c>
      <c r="BF32" s="215">
        <v>10</v>
      </c>
      <c r="BG32" s="219">
        <v>1.9193857965451054E-2</v>
      </c>
      <c r="BH32" s="214">
        <v>0</v>
      </c>
      <c r="BI32" s="215">
        <v>0</v>
      </c>
      <c r="BJ32" s="215">
        <v>0</v>
      </c>
      <c r="BK32" s="215">
        <v>0</v>
      </c>
      <c r="BL32" s="216">
        <v>0</v>
      </c>
      <c r="BM32" s="214">
        <v>-1.9</v>
      </c>
      <c r="BN32" s="215">
        <v>-521</v>
      </c>
      <c r="BO32" s="215">
        <v>-511</v>
      </c>
      <c r="BP32" s="215">
        <v>-10</v>
      </c>
      <c r="BQ32" s="216">
        <v>-1.9193857965451054E-2</v>
      </c>
      <c r="BR32" s="214">
        <v>10.5</v>
      </c>
      <c r="BS32" s="215">
        <v>2764</v>
      </c>
      <c r="BT32" s="215">
        <v>2515</v>
      </c>
      <c r="BU32" s="215">
        <v>249</v>
      </c>
      <c r="BV32" s="216">
        <v>9.008683068017366E-2</v>
      </c>
      <c r="BW32" s="214">
        <v>-10.5</v>
      </c>
      <c r="BX32" s="215">
        <v>-2764</v>
      </c>
      <c r="BY32" s="215">
        <v>-2515</v>
      </c>
      <c r="BZ32" s="215">
        <v>-249</v>
      </c>
      <c r="CA32" s="216">
        <v>-9.008683068017366E-2</v>
      </c>
      <c r="CB32" s="214">
        <v>1.9</v>
      </c>
      <c r="CC32" s="215">
        <v>521</v>
      </c>
      <c r="CD32" s="215">
        <v>511</v>
      </c>
      <c r="CE32" s="215">
        <v>10</v>
      </c>
      <c r="CF32" s="216">
        <v>1.9193857965451054E-2</v>
      </c>
      <c r="CG32" s="214">
        <v>0</v>
      </c>
      <c r="CH32" s="215">
        <v>0</v>
      </c>
      <c r="CI32" s="215">
        <v>0</v>
      </c>
      <c r="CJ32" s="215">
        <v>0</v>
      </c>
      <c r="CK32" s="216">
        <v>0</v>
      </c>
      <c r="CL32" s="214">
        <v>-1.9</v>
      </c>
      <c r="CM32" s="215">
        <v>-521</v>
      </c>
      <c r="CN32" s="215">
        <v>-511</v>
      </c>
      <c r="CO32" s="215">
        <v>-10</v>
      </c>
      <c r="CP32" s="216">
        <v>-1.9193857965451054E-2</v>
      </c>
      <c r="CQ32" s="214">
        <v>0</v>
      </c>
      <c r="CR32" s="215">
        <v>0</v>
      </c>
      <c r="CS32" s="215">
        <v>0</v>
      </c>
      <c r="CT32" s="215">
        <v>0</v>
      </c>
      <c r="CU32" s="216">
        <v>0</v>
      </c>
      <c r="CV32" s="214">
        <v>0</v>
      </c>
      <c r="CW32" s="215">
        <v>0</v>
      </c>
      <c r="CX32" s="215">
        <v>0</v>
      </c>
      <c r="CY32" s="215">
        <v>0</v>
      </c>
      <c r="CZ32" s="216">
        <v>0</v>
      </c>
      <c r="DA32" s="214">
        <v>1.9</v>
      </c>
      <c r="DB32" s="215">
        <v>521</v>
      </c>
      <c r="DC32" s="215">
        <v>511</v>
      </c>
      <c r="DD32" s="215">
        <v>10</v>
      </c>
      <c r="DE32" s="216">
        <v>1.9193857965451054E-2</v>
      </c>
      <c r="DF32" s="214">
        <v>0</v>
      </c>
      <c r="DG32" s="215">
        <v>0</v>
      </c>
      <c r="DH32" s="215">
        <v>0</v>
      </c>
      <c r="DI32" s="215">
        <v>0</v>
      </c>
      <c r="DJ32" s="216">
        <v>0</v>
      </c>
      <c r="DK32" s="214">
        <v>-1.9</v>
      </c>
      <c r="DL32" s="215">
        <v>-521</v>
      </c>
      <c r="DM32" s="215">
        <v>-511</v>
      </c>
      <c r="DN32" s="215">
        <v>-10</v>
      </c>
      <c r="DO32" s="216">
        <v>-1.9193857965451054E-2</v>
      </c>
      <c r="DP32" s="214">
        <v>0</v>
      </c>
      <c r="DQ32" s="215">
        <v>0</v>
      </c>
      <c r="DR32" s="215">
        <v>0</v>
      </c>
      <c r="DS32" s="215">
        <v>0</v>
      </c>
      <c r="DT32" s="216">
        <v>0</v>
      </c>
      <c r="DU32" s="214">
        <v>0</v>
      </c>
      <c r="DV32" s="215">
        <v>0</v>
      </c>
      <c r="DW32" s="215">
        <v>0</v>
      </c>
      <c r="DX32" s="215">
        <v>0</v>
      </c>
      <c r="DY32" s="216">
        <v>0</v>
      </c>
      <c r="DZ32" s="214">
        <v>1.9</v>
      </c>
      <c r="EA32" s="215">
        <v>521</v>
      </c>
      <c r="EB32" s="215">
        <v>511</v>
      </c>
      <c r="EC32" s="215">
        <v>10</v>
      </c>
      <c r="ED32" s="216">
        <v>1.9193857965451054E-2</v>
      </c>
      <c r="EE32" s="214">
        <v>0</v>
      </c>
      <c r="EF32" s="215">
        <v>0</v>
      </c>
      <c r="EG32" s="215">
        <v>0</v>
      </c>
      <c r="EH32" s="215">
        <v>0</v>
      </c>
      <c r="EI32" s="216">
        <v>0</v>
      </c>
      <c r="EJ32" s="214">
        <v>-1.9</v>
      </c>
      <c r="EK32" s="215">
        <v>-521</v>
      </c>
      <c r="EL32" s="215">
        <v>-511</v>
      </c>
      <c r="EM32" s="215">
        <v>-10</v>
      </c>
      <c r="EN32" s="216">
        <v>-1.9193857965451054E-2</v>
      </c>
      <c r="EO32" s="214">
        <v>0</v>
      </c>
      <c r="EP32" s="215">
        <v>0</v>
      </c>
      <c r="EQ32" s="215">
        <v>0</v>
      </c>
      <c r="ER32" s="215">
        <v>0</v>
      </c>
      <c r="ES32" s="216">
        <v>0</v>
      </c>
      <c r="ET32" s="214">
        <v>0</v>
      </c>
      <c r="EU32" s="215">
        <v>0</v>
      </c>
      <c r="EV32" s="215">
        <v>0</v>
      </c>
      <c r="EW32" s="215">
        <v>0</v>
      </c>
      <c r="EX32" s="216">
        <v>0</v>
      </c>
      <c r="EY32" s="214">
        <v>1.9</v>
      </c>
      <c r="EZ32" s="215">
        <v>521</v>
      </c>
      <c r="FA32" s="215">
        <v>511</v>
      </c>
      <c r="FB32" s="215">
        <v>10</v>
      </c>
      <c r="FC32" s="216">
        <v>1.9193857965451054E-2</v>
      </c>
      <c r="FD32" s="214">
        <v>10.5</v>
      </c>
      <c r="FE32" s="222">
        <v>2574</v>
      </c>
      <c r="FF32" s="215">
        <v>2345</v>
      </c>
      <c r="FG32" s="215">
        <v>229</v>
      </c>
      <c r="FH32" s="216">
        <v>8.8966588966588961E-2</v>
      </c>
      <c r="FI32" s="214">
        <v>8.6</v>
      </c>
      <c r="FJ32" s="215">
        <v>2053</v>
      </c>
      <c r="FK32" s="215">
        <v>1834</v>
      </c>
      <c r="FL32" s="215">
        <v>219</v>
      </c>
      <c r="FM32" s="216">
        <v>6.97727310011379E-2</v>
      </c>
      <c r="FN32" s="214">
        <v>0</v>
      </c>
      <c r="FO32" s="215">
        <v>0</v>
      </c>
      <c r="FP32" s="215">
        <v>0</v>
      </c>
      <c r="FQ32" s="215">
        <v>0</v>
      </c>
      <c r="FR32" s="216">
        <v>0</v>
      </c>
      <c r="FS32" s="214">
        <v>10.5</v>
      </c>
      <c r="FT32" s="215">
        <v>2574</v>
      </c>
      <c r="FU32" s="215">
        <v>2345</v>
      </c>
      <c r="FV32" s="215">
        <v>229</v>
      </c>
      <c r="FW32" s="216">
        <v>8.8966588966588961E-2</v>
      </c>
      <c r="FX32" s="214">
        <v>1.9</v>
      </c>
      <c r="FY32" s="215">
        <v>521</v>
      </c>
      <c r="FZ32" s="215">
        <v>511</v>
      </c>
      <c r="GA32" s="215">
        <v>10</v>
      </c>
      <c r="GB32" s="216">
        <v>1.9193857965451054E-2</v>
      </c>
      <c r="GC32" s="214">
        <v>0</v>
      </c>
      <c r="GD32" s="215">
        <v>0</v>
      </c>
      <c r="GE32" s="215">
        <v>0</v>
      </c>
      <c r="GF32" s="215">
        <v>0</v>
      </c>
      <c r="GG32" s="216">
        <v>0</v>
      </c>
      <c r="GH32" s="214">
        <v>-1.9</v>
      </c>
      <c r="GI32" s="215">
        <v>-521</v>
      </c>
      <c r="GJ32" s="215">
        <v>-511</v>
      </c>
      <c r="GK32" s="215">
        <v>-10</v>
      </c>
      <c r="GL32" s="216">
        <v>-1.9193857965451054E-2</v>
      </c>
      <c r="GM32" s="214">
        <v>10.5</v>
      </c>
      <c r="GN32" s="215">
        <v>2574</v>
      </c>
      <c r="GO32" s="215">
        <v>2345</v>
      </c>
      <c r="GP32" s="215">
        <v>229</v>
      </c>
      <c r="GQ32" s="216">
        <v>8.8966588966588961E-2</v>
      </c>
      <c r="GR32" s="214">
        <v>-10.5</v>
      </c>
      <c r="GS32" s="215">
        <v>-2574</v>
      </c>
      <c r="GT32" s="215">
        <v>-2345</v>
      </c>
      <c r="GU32" s="215">
        <v>-229</v>
      </c>
      <c r="GV32" s="216">
        <v>-8.8966588966588961E-2</v>
      </c>
      <c r="GW32" s="214">
        <v>1.9</v>
      </c>
      <c r="GX32" s="215">
        <v>521</v>
      </c>
      <c r="GY32" s="215">
        <v>511</v>
      </c>
      <c r="GZ32" s="215">
        <v>10</v>
      </c>
      <c r="HA32" s="216">
        <v>1.9193857965451054E-2</v>
      </c>
      <c r="HB32" s="214">
        <v>0</v>
      </c>
      <c r="HC32" s="215">
        <v>0</v>
      </c>
      <c r="HD32" s="215">
        <v>0</v>
      </c>
      <c r="HE32" s="215">
        <v>0</v>
      </c>
      <c r="HF32" s="216">
        <v>0</v>
      </c>
      <c r="HG32" s="214">
        <v>-1.9</v>
      </c>
      <c r="HH32" s="215">
        <v>-521</v>
      </c>
      <c r="HI32" s="215">
        <v>-511</v>
      </c>
      <c r="HJ32" s="215">
        <v>-10</v>
      </c>
      <c r="HK32" s="216">
        <v>-1.9193857965451054E-2</v>
      </c>
      <c r="HL32" s="214">
        <v>0</v>
      </c>
      <c r="HM32" s="215">
        <v>0</v>
      </c>
      <c r="HN32" s="215">
        <v>0</v>
      </c>
      <c r="HO32" s="215">
        <v>0</v>
      </c>
      <c r="HP32" s="216">
        <v>0</v>
      </c>
      <c r="HQ32" s="214">
        <v>0</v>
      </c>
      <c r="HR32" s="215">
        <v>0</v>
      </c>
      <c r="HS32" s="215">
        <v>0</v>
      </c>
      <c r="HT32" s="215">
        <v>0</v>
      </c>
      <c r="HU32" s="216">
        <v>0</v>
      </c>
      <c r="HV32" s="214">
        <v>1.9</v>
      </c>
      <c r="HW32" s="215">
        <v>521</v>
      </c>
      <c r="HX32" s="215">
        <v>511</v>
      </c>
      <c r="HY32" s="215">
        <v>10</v>
      </c>
      <c r="HZ32" s="216">
        <v>1.9193857965451054E-2</v>
      </c>
      <c r="IA32" s="214">
        <v>0</v>
      </c>
      <c r="IB32" s="215">
        <v>0</v>
      </c>
      <c r="IC32" s="215">
        <v>0</v>
      </c>
      <c r="ID32" s="215">
        <v>0</v>
      </c>
      <c r="IE32" s="216">
        <v>0</v>
      </c>
      <c r="IF32" s="214">
        <v>-1.9</v>
      </c>
      <c r="IG32" s="215">
        <v>-521</v>
      </c>
      <c r="IH32" s="215">
        <v>-511</v>
      </c>
      <c r="II32" s="215">
        <v>-10</v>
      </c>
      <c r="IJ32" s="216">
        <v>-1.9193857965451054E-2</v>
      </c>
      <c r="IK32" s="214">
        <v>0</v>
      </c>
      <c r="IL32" s="215">
        <v>0</v>
      </c>
      <c r="IM32" s="215">
        <v>0</v>
      </c>
      <c r="IN32" s="215">
        <v>0</v>
      </c>
      <c r="IO32" s="216">
        <v>0</v>
      </c>
      <c r="IP32" s="214">
        <v>0</v>
      </c>
      <c r="IQ32" s="215">
        <v>0</v>
      </c>
      <c r="IR32" s="215">
        <v>0</v>
      </c>
      <c r="IS32" s="215">
        <v>0</v>
      </c>
      <c r="IT32" s="216">
        <v>0</v>
      </c>
      <c r="IU32" s="214">
        <v>1.9</v>
      </c>
      <c r="IV32" s="215">
        <v>521</v>
      </c>
      <c r="IW32" s="215">
        <v>511</v>
      </c>
      <c r="IX32" s="215">
        <v>10</v>
      </c>
      <c r="IY32" s="216">
        <v>1.9193857965451054E-2</v>
      </c>
      <c r="IZ32" s="214">
        <v>0</v>
      </c>
      <c r="JA32" s="215">
        <v>0</v>
      </c>
      <c r="JB32" s="215">
        <v>0</v>
      </c>
      <c r="JC32" s="215">
        <v>0</v>
      </c>
      <c r="JD32" s="216">
        <v>0</v>
      </c>
      <c r="JE32" s="214">
        <v>-1.9</v>
      </c>
      <c r="JF32" s="215">
        <v>-521</v>
      </c>
      <c r="JG32" s="215">
        <v>-511</v>
      </c>
      <c r="JH32" s="215">
        <v>-10</v>
      </c>
      <c r="JI32" s="216">
        <v>-1.9193857965451054E-2</v>
      </c>
      <c r="JJ32" s="214">
        <v>0</v>
      </c>
      <c r="JK32" s="215">
        <v>0</v>
      </c>
      <c r="JL32" s="215">
        <v>0</v>
      </c>
      <c r="JM32" s="215">
        <v>0</v>
      </c>
      <c r="JN32" s="216">
        <v>0</v>
      </c>
      <c r="JO32" s="214">
        <v>0</v>
      </c>
      <c r="JP32" s="215">
        <v>0</v>
      </c>
      <c r="JQ32" s="215">
        <v>0</v>
      </c>
      <c r="JR32" s="215">
        <v>0</v>
      </c>
      <c r="JS32" s="216">
        <v>0</v>
      </c>
      <c r="JT32" s="214">
        <v>1.9</v>
      </c>
      <c r="JU32" s="215">
        <v>521</v>
      </c>
      <c r="JV32" s="215">
        <v>511</v>
      </c>
      <c r="JW32" s="215">
        <v>10</v>
      </c>
      <c r="JX32" s="216">
        <v>1.9193857965451054E-2</v>
      </c>
      <c r="JY32" s="214">
        <v>0</v>
      </c>
      <c r="JZ32" s="215">
        <v>0</v>
      </c>
      <c r="KA32" s="215">
        <v>0</v>
      </c>
      <c r="KB32" s="215">
        <v>0</v>
      </c>
      <c r="KC32" s="216">
        <v>0</v>
      </c>
      <c r="KD32" s="214">
        <v>-1.9</v>
      </c>
      <c r="KE32" s="215">
        <v>-521</v>
      </c>
      <c r="KF32" s="215">
        <v>-511</v>
      </c>
      <c r="KG32" s="215">
        <v>-10</v>
      </c>
      <c r="KH32" s="216">
        <v>-1.9193857965451054E-2</v>
      </c>
      <c r="KI32" s="214">
        <v>0</v>
      </c>
      <c r="KJ32" s="215">
        <v>0</v>
      </c>
      <c r="KK32" s="215">
        <v>0</v>
      </c>
      <c r="KL32" s="215">
        <v>0</v>
      </c>
      <c r="KM32" s="216">
        <v>0</v>
      </c>
      <c r="KN32" s="214">
        <v>0</v>
      </c>
      <c r="KO32" s="215">
        <v>0</v>
      </c>
      <c r="KP32" s="215">
        <v>0</v>
      </c>
      <c r="KQ32" s="215">
        <v>0</v>
      </c>
      <c r="KR32" s="216">
        <v>0</v>
      </c>
      <c r="KS32" s="214">
        <v>22.799999999999997</v>
      </c>
      <c r="KT32" s="215">
        <v>6252</v>
      </c>
      <c r="KU32" s="215">
        <v>6132</v>
      </c>
      <c r="KV32" s="215">
        <v>120</v>
      </c>
      <c r="KW32" s="216">
        <v>1.9193857965451054E-2</v>
      </c>
      <c r="KX32" s="214">
        <v>21</v>
      </c>
      <c r="KY32" s="215">
        <v>5338</v>
      </c>
      <c r="KZ32" s="215">
        <v>4860</v>
      </c>
      <c r="LA32" s="215">
        <v>478</v>
      </c>
      <c r="LB32" s="216">
        <v>8.9546646684151368E-2</v>
      </c>
      <c r="LC32" s="214">
        <v>-1.7999999999999972</v>
      </c>
      <c r="LD32" s="215">
        <v>-914</v>
      </c>
      <c r="LE32" s="215">
        <v>-1272</v>
      </c>
      <c r="LF32" s="215">
        <v>358</v>
      </c>
      <c r="LG32" s="216">
        <v>7.0352788718700321E-2</v>
      </c>
    </row>
    <row r="33" spans="2:319">
      <c r="B33" s="202"/>
      <c r="C33" s="221" t="s">
        <v>2822</v>
      </c>
      <c r="D33" s="223" t="s">
        <v>353</v>
      </c>
      <c r="E33" s="214">
        <v>142.69999999999999</v>
      </c>
      <c r="F33" s="215">
        <v>67739</v>
      </c>
      <c r="G33" s="215">
        <v>57959</v>
      </c>
      <c r="H33" s="215">
        <v>9780</v>
      </c>
      <c r="I33" s="216">
        <v>0.14437768493777586</v>
      </c>
      <c r="J33" s="214">
        <v>128.4</v>
      </c>
      <c r="K33" s="215">
        <v>59511</v>
      </c>
      <c r="L33" s="215">
        <v>50648</v>
      </c>
      <c r="M33" s="215">
        <v>8863</v>
      </c>
      <c r="N33" s="216">
        <v>0.14893044983280401</v>
      </c>
      <c r="O33" s="214">
        <v>-14.299999999999983</v>
      </c>
      <c r="P33" s="215">
        <v>-8228</v>
      </c>
      <c r="Q33" s="215">
        <v>-7311</v>
      </c>
      <c r="R33" s="215">
        <v>-917</v>
      </c>
      <c r="S33" s="216">
        <v>4.5527648950281496E-3</v>
      </c>
      <c r="T33" s="214">
        <v>123.7</v>
      </c>
      <c r="U33" s="215">
        <v>56896</v>
      </c>
      <c r="V33" s="215">
        <v>50113</v>
      </c>
      <c r="W33" s="215">
        <v>6783</v>
      </c>
      <c r="X33" s="216">
        <v>0.11921751968503937</v>
      </c>
      <c r="Y33" s="214">
        <v>4.7000000000000028</v>
      </c>
      <c r="Z33" s="215">
        <v>2615</v>
      </c>
      <c r="AA33" s="215">
        <v>535</v>
      </c>
      <c r="AB33" s="215">
        <v>2080</v>
      </c>
      <c r="AC33" s="216">
        <v>2.9712930147764646E-2</v>
      </c>
      <c r="AD33" s="214">
        <v>129.4</v>
      </c>
      <c r="AE33" s="215">
        <v>61322</v>
      </c>
      <c r="AF33" s="215">
        <v>52557</v>
      </c>
      <c r="AG33" s="215">
        <v>8765</v>
      </c>
      <c r="AH33" s="216">
        <v>0.14293402041681616</v>
      </c>
      <c r="AI33" s="214">
        <v>123.6</v>
      </c>
      <c r="AJ33" s="215">
        <v>55964</v>
      </c>
      <c r="AK33" s="215">
        <v>48872</v>
      </c>
      <c r="AL33" s="215">
        <v>7092</v>
      </c>
      <c r="AM33" s="216">
        <v>0.12672432277892931</v>
      </c>
      <c r="AN33" s="214">
        <v>-5.8000000000000114</v>
      </c>
      <c r="AO33" s="215">
        <v>-5358</v>
      </c>
      <c r="AP33" s="215">
        <v>-3685</v>
      </c>
      <c r="AQ33" s="215">
        <v>-1673</v>
      </c>
      <c r="AR33" s="216">
        <v>-1.620969763788685E-2</v>
      </c>
      <c r="AS33" s="214">
        <v>128.4</v>
      </c>
      <c r="AT33" s="215">
        <v>59511</v>
      </c>
      <c r="AU33" s="215">
        <v>50648</v>
      </c>
      <c r="AV33" s="215">
        <v>8863</v>
      </c>
      <c r="AW33" s="216">
        <v>0.14893044983280401</v>
      </c>
      <c r="AX33" s="214">
        <v>-4.8000000000000114</v>
      </c>
      <c r="AY33" s="215">
        <v>-3547</v>
      </c>
      <c r="AZ33" s="215">
        <v>-1776</v>
      </c>
      <c r="BA33" s="215">
        <v>-1771</v>
      </c>
      <c r="BB33" s="216">
        <v>-2.2206127053874702E-2</v>
      </c>
      <c r="BC33" s="214">
        <v>129.9</v>
      </c>
      <c r="BD33" s="215">
        <v>61608</v>
      </c>
      <c r="BE33" s="215">
        <v>52760</v>
      </c>
      <c r="BF33" s="215">
        <v>8848</v>
      </c>
      <c r="BG33" s="219">
        <v>0.14361771198545645</v>
      </c>
      <c r="BH33" s="214">
        <v>113</v>
      </c>
      <c r="BI33" s="215">
        <v>48064</v>
      </c>
      <c r="BJ33" s="215">
        <v>42491</v>
      </c>
      <c r="BK33" s="215">
        <v>5573</v>
      </c>
      <c r="BL33" s="216">
        <v>0.1159495672436751</v>
      </c>
      <c r="BM33" s="214">
        <v>-16.900000000000006</v>
      </c>
      <c r="BN33" s="215">
        <v>-13544</v>
      </c>
      <c r="BO33" s="215">
        <v>-10269</v>
      </c>
      <c r="BP33" s="215">
        <v>-3275</v>
      </c>
      <c r="BQ33" s="216">
        <v>-2.766814474178135E-2</v>
      </c>
      <c r="BR33" s="214">
        <v>123.6</v>
      </c>
      <c r="BS33" s="215">
        <v>55964</v>
      </c>
      <c r="BT33" s="215">
        <v>48872</v>
      </c>
      <c r="BU33" s="215">
        <v>7092</v>
      </c>
      <c r="BV33" s="216">
        <v>0.12672432277892931</v>
      </c>
      <c r="BW33" s="214">
        <v>-10.599999999999994</v>
      </c>
      <c r="BX33" s="215">
        <v>-7900</v>
      </c>
      <c r="BY33" s="215">
        <v>-6381</v>
      </c>
      <c r="BZ33" s="215">
        <v>-1519</v>
      </c>
      <c r="CA33" s="216">
        <v>-1.0774755535254213E-2</v>
      </c>
      <c r="CB33" s="214">
        <v>131.9</v>
      </c>
      <c r="CC33" s="215">
        <v>62500</v>
      </c>
      <c r="CD33" s="215">
        <v>53573</v>
      </c>
      <c r="CE33" s="215">
        <v>8927</v>
      </c>
      <c r="CF33" s="216">
        <v>0.14283199999999999</v>
      </c>
      <c r="CG33" s="214">
        <v>120.2</v>
      </c>
      <c r="CH33" s="215">
        <v>52199</v>
      </c>
      <c r="CI33" s="218">
        <v>46705</v>
      </c>
      <c r="CJ33" s="215">
        <v>5494</v>
      </c>
      <c r="CK33" s="216">
        <v>0.10525105844939558</v>
      </c>
      <c r="CL33" s="214">
        <v>-11.700000000000003</v>
      </c>
      <c r="CM33" s="215">
        <v>-10301</v>
      </c>
      <c r="CN33" s="215">
        <v>-6868</v>
      </c>
      <c r="CO33" s="215">
        <v>-3433</v>
      </c>
      <c r="CP33" s="216">
        <v>-3.7580941550604402E-2</v>
      </c>
      <c r="CQ33" s="214">
        <v>113</v>
      </c>
      <c r="CR33" s="215">
        <v>48064</v>
      </c>
      <c r="CS33" s="215">
        <v>42491</v>
      </c>
      <c r="CT33" s="215">
        <v>5573</v>
      </c>
      <c r="CU33" s="216">
        <v>0.1159495672436751</v>
      </c>
      <c r="CV33" s="214">
        <v>7.2000000000000028</v>
      </c>
      <c r="CW33" s="215">
        <v>4135</v>
      </c>
      <c r="CX33" s="215">
        <v>4214</v>
      </c>
      <c r="CY33" s="215">
        <v>-79</v>
      </c>
      <c r="CZ33" s="216">
        <v>-1.0698508794279513E-2</v>
      </c>
      <c r="DA33" s="214">
        <v>138.30000000000001</v>
      </c>
      <c r="DB33" s="215">
        <v>65589</v>
      </c>
      <c r="DC33" s="215">
        <v>56172</v>
      </c>
      <c r="DD33" s="215">
        <v>9417</v>
      </c>
      <c r="DE33" s="216">
        <v>0.14357590449618077</v>
      </c>
      <c r="DF33" s="214">
        <v>148.69999999999999</v>
      </c>
      <c r="DG33" s="215">
        <v>62368</v>
      </c>
      <c r="DH33" s="215">
        <v>56516</v>
      </c>
      <c r="DI33" s="215">
        <v>5852</v>
      </c>
      <c r="DJ33" s="216">
        <v>9.3830169317598772E-2</v>
      </c>
      <c r="DK33" s="214">
        <v>10.399999999999977</v>
      </c>
      <c r="DL33" s="215">
        <v>-3221</v>
      </c>
      <c r="DM33" s="215">
        <v>344</v>
      </c>
      <c r="DN33" s="215">
        <v>-3565</v>
      </c>
      <c r="DO33" s="216">
        <v>-4.9745735178581996E-2</v>
      </c>
      <c r="DP33" s="214">
        <v>120.2</v>
      </c>
      <c r="DQ33" s="215">
        <v>52199</v>
      </c>
      <c r="DR33" s="215">
        <v>46705</v>
      </c>
      <c r="DS33" s="215">
        <v>5494</v>
      </c>
      <c r="DT33" s="216">
        <v>0.10525105844939558</v>
      </c>
      <c r="DU33" s="214">
        <v>28.499999999999986</v>
      </c>
      <c r="DV33" s="215">
        <v>10169</v>
      </c>
      <c r="DW33" s="215">
        <v>9811</v>
      </c>
      <c r="DX33" s="215">
        <v>358</v>
      </c>
      <c r="DY33" s="216">
        <v>-1.1420889131796813E-2</v>
      </c>
      <c r="DZ33" s="214">
        <v>131.69999999999999</v>
      </c>
      <c r="EA33" s="215">
        <v>62426</v>
      </c>
      <c r="EB33" s="215">
        <v>53492</v>
      </c>
      <c r="EC33" s="215">
        <v>8934</v>
      </c>
      <c r="ED33" s="216">
        <v>0.1431134463204434</v>
      </c>
      <c r="EE33" s="214">
        <v>135.80000000000001</v>
      </c>
      <c r="EF33" s="215">
        <v>56299</v>
      </c>
      <c r="EG33" s="215">
        <v>49593</v>
      </c>
      <c r="EH33" s="215">
        <v>6706</v>
      </c>
      <c r="EI33" s="216">
        <v>0.11911401623474661</v>
      </c>
      <c r="EJ33" s="214">
        <v>4.1000000000000227</v>
      </c>
      <c r="EK33" s="215">
        <v>-6127</v>
      </c>
      <c r="EL33" s="215">
        <v>-3899</v>
      </c>
      <c r="EM33" s="215">
        <v>-2228</v>
      </c>
      <c r="EN33" s="216">
        <v>-2.3999430085696785E-2</v>
      </c>
      <c r="EO33" s="214">
        <v>148.69999999999999</v>
      </c>
      <c r="EP33" s="215">
        <v>62368</v>
      </c>
      <c r="EQ33" s="215">
        <v>56516</v>
      </c>
      <c r="ER33" s="215">
        <v>5852</v>
      </c>
      <c r="ES33" s="216">
        <v>9.3830169317598772E-2</v>
      </c>
      <c r="ET33" s="214">
        <v>-12.899999999999977</v>
      </c>
      <c r="EU33" s="215">
        <v>-6069</v>
      </c>
      <c r="EV33" s="215">
        <v>-6923</v>
      </c>
      <c r="EW33" s="215">
        <v>854</v>
      </c>
      <c r="EX33" s="216">
        <v>2.5283846917147842E-2</v>
      </c>
      <c r="EY33" s="214">
        <v>128.69999999999999</v>
      </c>
      <c r="EZ33" s="215">
        <v>60998</v>
      </c>
      <c r="FA33" s="215">
        <v>52273</v>
      </c>
      <c r="FB33" s="215">
        <v>8725</v>
      </c>
      <c r="FC33" s="216">
        <v>0.14303747663857833</v>
      </c>
      <c r="FD33" s="214">
        <v>141.30000000000001</v>
      </c>
      <c r="FE33" s="215">
        <v>57300</v>
      </c>
      <c r="FF33" s="215">
        <v>50097</v>
      </c>
      <c r="FG33" s="215">
        <v>7203</v>
      </c>
      <c r="FH33" s="216">
        <v>0.12570680628272252</v>
      </c>
      <c r="FI33" s="214">
        <v>12.600000000000023</v>
      </c>
      <c r="FJ33" s="215">
        <v>-3698</v>
      </c>
      <c r="FK33" s="215">
        <v>-2176</v>
      </c>
      <c r="FL33" s="215">
        <v>-1522</v>
      </c>
      <c r="FM33" s="216">
        <v>-1.733067035585581E-2</v>
      </c>
      <c r="FN33" s="214">
        <v>135.80000000000001</v>
      </c>
      <c r="FO33" s="215">
        <v>56299</v>
      </c>
      <c r="FP33" s="215">
        <v>49593</v>
      </c>
      <c r="FQ33" s="215">
        <v>6706</v>
      </c>
      <c r="FR33" s="216">
        <v>0.11911401623474661</v>
      </c>
      <c r="FS33" s="214">
        <v>5.5</v>
      </c>
      <c r="FT33" s="215">
        <v>1001</v>
      </c>
      <c r="FU33" s="215">
        <v>504</v>
      </c>
      <c r="FV33" s="215">
        <v>497</v>
      </c>
      <c r="FW33" s="216">
        <v>6.5927900479759022E-3</v>
      </c>
      <c r="FX33" s="214">
        <v>139.30000000000001</v>
      </c>
      <c r="FY33" s="215">
        <v>66060</v>
      </c>
      <c r="FZ33" s="215">
        <v>56579</v>
      </c>
      <c r="GA33" s="215">
        <v>9481</v>
      </c>
      <c r="GB33" s="216">
        <v>0.14352104147744474</v>
      </c>
      <c r="GC33" s="214">
        <v>112.8</v>
      </c>
      <c r="GD33" s="215">
        <v>46561</v>
      </c>
      <c r="GE33" s="215">
        <v>41534</v>
      </c>
      <c r="GF33" s="215">
        <v>5027</v>
      </c>
      <c r="GG33" s="216">
        <v>0.1079658942033032</v>
      </c>
      <c r="GH33" s="214">
        <v>-26.500000000000014</v>
      </c>
      <c r="GI33" s="215">
        <v>-19499</v>
      </c>
      <c r="GJ33" s="215">
        <v>-15045</v>
      </c>
      <c r="GK33" s="215">
        <v>-4454</v>
      </c>
      <c r="GL33" s="216">
        <v>-3.5555147274141538E-2</v>
      </c>
      <c r="GM33" s="214">
        <v>141.30000000000001</v>
      </c>
      <c r="GN33" s="215">
        <v>57300</v>
      </c>
      <c r="GO33" s="215">
        <v>50097</v>
      </c>
      <c r="GP33" s="215">
        <v>7203</v>
      </c>
      <c r="GQ33" s="216">
        <v>0.12570680628272252</v>
      </c>
      <c r="GR33" s="214">
        <v>-28.500000000000014</v>
      </c>
      <c r="GS33" s="215">
        <v>-10739</v>
      </c>
      <c r="GT33" s="215">
        <v>-8563</v>
      </c>
      <c r="GU33" s="215">
        <v>-2176</v>
      </c>
      <c r="GV33" s="216">
        <v>-1.7740912079419316E-2</v>
      </c>
      <c r="GW33" s="214">
        <v>128.1</v>
      </c>
      <c r="GX33" s="215">
        <v>60718</v>
      </c>
      <c r="GY33" s="215">
        <v>52030</v>
      </c>
      <c r="GZ33" s="215">
        <v>8688</v>
      </c>
      <c r="HA33" s="216">
        <v>0.14308771698672551</v>
      </c>
      <c r="HB33" s="214">
        <v>122.6</v>
      </c>
      <c r="HC33" s="215">
        <v>50379</v>
      </c>
      <c r="HD33" s="215">
        <v>44596</v>
      </c>
      <c r="HE33" s="215">
        <v>5783</v>
      </c>
      <c r="HF33" s="216">
        <v>0.11478989261398599</v>
      </c>
      <c r="HG33" s="214">
        <v>-5.5</v>
      </c>
      <c r="HH33" s="215">
        <v>-10339</v>
      </c>
      <c r="HI33" s="215">
        <v>-7434</v>
      </c>
      <c r="HJ33" s="215">
        <v>-2905</v>
      </c>
      <c r="HK33" s="216">
        <v>-2.8297824372739519E-2</v>
      </c>
      <c r="HL33" s="214">
        <v>112.8</v>
      </c>
      <c r="HM33" s="215">
        <v>46561</v>
      </c>
      <c r="HN33" s="215">
        <v>41534</v>
      </c>
      <c r="HO33" s="215">
        <v>5027</v>
      </c>
      <c r="HP33" s="216">
        <v>0.1079658942033032</v>
      </c>
      <c r="HQ33" s="214">
        <v>9.7999999999999972</v>
      </c>
      <c r="HR33" s="215">
        <v>3818</v>
      </c>
      <c r="HS33" s="215">
        <v>3062</v>
      </c>
      <c r="HT33" s="215">
        <v>756</v>
      </c>
      <c r="HU33" s="216">
        <v>6.8239984106827911E-3</v>
      </c>
      <c r="HV33" s="214">
        <v>126.10000000000001</v>
      </c>
      <c r="HW33" s="215">
        <v>59768</v>
      </c>
      <c r="HX33" s="215">
        <v>51216</v>
      </c>
      <c r="HY33" s="215">
        <v>8552</v>
      </c>
      <c r="HZ33" s="216">
        <v>0.14308660152590014</v>
      </c>
      <c r="IA33" s="214">
        <v>103</v>
      </c>
      <c r="IB33" s="215">
        <v>42052</v>
      </c>
      <c r="IC33" s="215">
        <v>37525</v>
      </c>
      <c r="ID33" s="215">
        <v>4527</v>
      </c>
      <c r="IE33" s="216">
        <v>0.10765243032436031</v>
      </c>
      <c r="IF33" s="214">
        <v>-23.100000000000009</v>
      </c>
      <c r="IG33" s="215">
        <v>-17716</v>
      </c>
      <c r="IH33" s="215">
        <v>-13691</v>
      </c>
      <c r="II33" s="215">
        <v>-4025</v>
      </c>
      <c r="IJ33" s="216">
        <v>-3.5434171201539827E-2</v>
      </c>
      <c r="IK33" s="214">
        <v>122.6</v>
      </c>
      <c r="IL33" s="215">
        <v>50379</v>
      </c>
      <c r="IM33" s="215">
        <v>44596</v>
      </c>
      <c r="IN33" s="215">
        <v>5783</v>
      </c>
      <c r="IO33" s="216">
        <v>0.11478989261398599</v>
      </c>
      <c r="IP33" s="214">
        <v>-19.599999999999994</v>
      </c>
      <c r="IQ33" s="215">
        <v>-8327</v>
      </c>
      <c r="IR33" s="215">
        <v>-7071</v>
      </c>
      <c r="IS33" s="215">
        <v>-1256</v>
      </c>
      <c r="IT33" s="216">
        <v>-7.1374622896256817E-3</v>
      </c>
      <c r="IU33" s="214">
        <v>129.19999999999999</v>
      </c>
      <c r="IV33" s="215">
        <v>61241</v>
      </c>
      <c r="IW33" s="215">
        <v>52476</v>
      </c>
      <c r="IX33" s="215">
        <v>8765</v>
      </c>
      <c r="IY33" s="216">
        <v>0.14312307114514786</v>
      </c>
      <c r="IZ33" s="214">
        <v>137.9</v>
      </c>
      <c r="JA33" s="215">
        <v>57113</v>
      </c>
      <c r="JB33" s="215">
        <v>49986</v>
      </c>
      <c r="JC33" s="215">
        <v>7127</v>
      </c>
      <c r="JD33" s="216">
        <v>0.12478770157407246</v>
      </c>
      <c r="JE33" s="214">
        <v>8.7000000000000171</v>
      </c>
      <c r="JF33" s="215">
        <v>-4128</v>
      </c>
      <c r="JG33" s="215">
        <v>-2490</v>
      </c>
      <c r="JH33" s="215">
        <v>-1638</v>
      </c>
      <c r="JI33" s="216">
        <v>-1.8335369571075399E-2</v>
      </c>
      <c r="JJ33" s="214">
        <v>103</v>
      </c>
      <c r="JK33" s="215">
        <v>42052</v>
      </c>
      <c r="JL33" s="215">
        <v>37525</v>
      </c>
      <c r="JM33" s="215">
        <v>4527</v>
      </c>
      <c r="JN33" s="216">
        <v>0.10765243032436031</v>
      </c>
      <c r="JO33" s="214">
        <v>34.900000000000006</v>
      </c>
      <c r="JP33" s="215">
        <v>15061</v>
      </c>
      <c r="JQ33" s="215">
        <v>12461</v>
      </c>
      <c r="JR33" s="215">
        <v>2600</v>
      </c>
      <c r="JS33" s="216">
        <v>1.7135271249712147E-2</v>
      </c>
      <c r="JT33" s="214">
        <v>127.00000000000001</v>
      </c>
      <c r="JU33" s="215">
        <v>60201</v>
      </c>
      <c r="JV33" s="215">
        <v>51582</v>
      </c>
      <c r="JW33" s="215">
        <v>8619</v>
      </c>
      <c r="JX33" s="216">
        <v>0.1431703792295809</v>
      </c>
      <c r="JY33" s="214">
        <v>118.7</v>
      </c>
      <c r="JZ33" s="215">
        <v>48670</v>
      </c>
      <c r="KA33" s="215">
        <v>44441</v>
      </c>
      <c r="KB33" s="215">
        <v>4229</v>
      </c>
      <c r="KC33" s="216">
        <v>8.689130881446476E-2</v>
      </c>
      <c r="KD33" s="214">
        <v>-8.3000000000000114</v>
      </c>
      <c r="KE33" s="215">
        <v>-11531</v>
      </c>
      <c r="KF33" s="215">
        <v>-7141</v>
      </c>
      <c r="KG33" s="215">
        <v>-4390</v>
      </c>
      <c r="KH33" s="216">
        <v>-5.6279070415116136E-2</v>
      </c>
      <c r="KI33" s="214">
        <v>137.9</v>
      </c>
      <c r="KJ33" s="215">
        <v>57113</v>
      </c>
      <c r="KK33" s="215">
        <v>49986</v>
      </c>
      <c r="KL33" s="215">
        <v>7127</v>
      </c>
      <c r="KM33" s="216">
        <v>0.12478770157407246</v>
      </c>
      <c r="KN33" s="214">
        <v>-19.200000000000003</v>
      </c>
      <c r="KO33" s="215">
        <v>-8443</v>
      </c>
      <c r="KP33" s="215">
        <v>-5545</v>
      </c>
      <c r="KQ33" s="215">
        <v>-2898</v>
      </c>
      <c r="KR33" s="216">
        <v>-3.7896392759607697E-2</v>
      </c>
      <c r="KS33" s="214">
        <v>1582.3</v>
      </c>
      <c r="KT33" s="215">
        <v>750170</v>
      </c>
      <c r="KU33" s="215">
        <v>642669</v>
      </c>
      <c r="KV33" s="215">
        <v>107501</v>
      </c>
      <c r="KW33" s="216">
        <v>0.14330218483810336</v>
      </c>
      <c r="KX33" s="214">
        <v>1506</v>
      </c>
      <c r="KY33" s="215">
        <v>636480</v>
      </c>
      <c r="KZ33" s="215">
        <v>563004</v>
      </c>
      <c r="LA33" s="215">
        <v>73476</v>
      </c>
      <c r="LB33" s="216">
        <v>0.11544117647058824</v>
      </c>
      <c r="LC33" s="214">
        <v>-76.299999999999955</v>
      </c>
      <c r="LD33" s="215">
        <v>-113690</v>
      </c>
      <c r="LE33" s="215">
        <v>-79665</v>
      </c>
      <c r="LF33" s="215">
        <v>-34025</v>
      </c>
      <c r="LG33" s="216">
        <v>-2.7861008367515122E-2</v>
      </c>
    </row>
    <row r="34" spans="2:319">
      <c r="B34" s="110" t="s">
        <v>2823</v>
      </c>
      <c r="C34" s="155" t="s">
        <v>2824</v>
      </c>
      <c r="D34" s="156" t="s">
        <v>618</v>
      </c>
      <c r="E34" s="224">
        <v>82.5</v>
      </c>
      <c r="F34" s="225">
        <v>24933</v>
      </c>
      <c r="G34" s="225">
        <v>22339</v>
      </c>
      <c r="H34" s="225">
        <v>2594</v>
      </c>
      <c r="I34" s="159">
        <v>0.10403882404844984</v>
      </c>
      <c r="J34" s="157">
        <v>112.5</v>
      </c>
      <c r="K34" s="158">
        <v>30574</v>
      </c>
      <c r="L34" s="158">
        <v>28081</v>
      </c>
      <c r="M34" s="158">
        <v>2493</v>
      </c>
      <c r="N34" s="159">
        <v>8.1539870478184076E-2</v>
      </c>
      <c r="O34" s="157">
        <v>30</v>
      </c>
      <c r="P34" s="158">
        <v>5641</v>
      </c>
      <c r="Q34" s="158">
        <v>5742</v>
      </c>
      <c r="R34" s="158">
        <v>-101</v>
      </c>
      <c r="S34" s="159">
        <v>-2.2498953570265767E-2</v>
      </c>
      <c r="T34" s="157">
        <v>43.8</v>
      </c>
      <c r="U34" s="158">
        <v>12583</v>
      </c>
      <c r="V34" s="158">
        <v>12124</v>
      </c>
      <c r="W34" s="158">
        <v>459</v>
      </c>
      <c r="X34" s="159">
        <v>3.6477787491059364E-2</v>
      </c>
      <c r="Y34" s="157">
        <v>68.7</v>
      </c>
      <c r="Z34" s="158">
        <v>17991</v>
      </c>
      <c r="AA34" s="158">
        <v>15957</v>
      </c>
      <c r="AB34" s="158">
        <v>2034</v>
      </c>
      <c r="AC34" s="159">
        <v>4.5062082987124712E-2</v>
      </c>
      <c r="AD34" s="157">
        <v>78.599999999999994</v>
      </c>
      <c r="AE34" s="158">
        <v>23743</v>
      </c>
      <c r="AF34" s="158">
        <v>21283</v>
      </c>
      <c r="AG34" s="158">
        <v>2460</v>
      </c>
      <c r="AH34" s="159">
        <v>0.10360948490081287</v>
      </c>
      <c r="AI34" s="157">
        <v>73.7</v>
      </c>
      <c r="AJ34" s="158">
        <v>19463</v>
      </c>
      <c r="AK34" s="158">
        <v>17967</v>
      </c>
      <c r="AL34" s="158">
        <v>1496</v>
      </c>
      <c r="AM34" s="159">
        <v>7.6863792837692027E-2</v>
      </c>
      <c r="AN34" s="157">
        <v>-4.8999999999999915</v>
      </c>
      <c r="AO34" s="158">
        <v>-4280</v>
      </c>
      <c r="AP34" s="158">
        <v>-3316</v>
      </c>
      <c r="AQ34" s="158">
        <v>-964</v>
      </c>
      <c r="AR34" s="159">
        <v>-2.6745692063120843E-2</v>
      </c>
      <c r="AS34" s="157">
        <v>112.5</v>
      </c>
      <c r="AT34" s="158">
        <v>30574</v>
      </c>
      <c r="AU34" s="158">
        <v>28081</v>
      </c>
      <c r="AV34" s="158">
        <v>2493</v>
      </c>
      <c r="AW34" s="159">
        <v>8.1539870478184076E-2</v>
      </c>
      <c r="AX34" s="157">
        <v>-38.799999999999997</v>
      </c>
      <c r="AY34" s="158">
        <v>-11111</v>
      </c>
      <c r="AZ34" s="158">
        <v>-10114</v>
      </c>
      <c r="BA34" s="158">
        <v>-997</v>
      </c>
      <c r="BB34" s="159">
        <v>-4.676077640492049E-3</v>
      </c>
      <c r="BC34" s="224">
        <v>77</v>
      </c>
      <c r="BD34" s="225">
        <v>23261</v>
      </c>
      <c r="BE34" s="225">
        <v>20849</v>
      </c>
      <c r="BF34" s="225">
        <v>2412</v>
      </c>
      <c r="BG34" s="159">
        <v>0.10369287648854306</v>
      </c>
      <c r="BH34" s="157">
        <v>65.400000000000006</v>
      </c>
      <c r="BI34" s="158">
        <v>17158</v>
      </c>
      <c r="BJ34" s="163">
        <v>15638</v>
      </c>
      <c r="BK34" s="158">
        <v>1520</v>
      </c>
      <c r="BL34" s="159">
        <v>8.8588413568014918E-2</v>
      </c>
      <c r="BM34" s="157">
        <v>-11.599999999999994</v>
      </c>
      <c r="BN34" s="158">
        <v>-6103</v>
      </c>
      <c r="BO34" s="158">
        <v>-5211</v>
      </c>
      <c r="BP34" s="158">
        <v>-892</v>
      </c>
      <c r="BQ34" s="159">
        <v>-1.5104462920528139E-2</v>
      </c>
      <c r="BR34" s="157">
        <v>73.7</v>
      </c>
      <c r="BS34" s="158">
        <v>19463</v>
      </c>
      <c r="BT34" s="158">
        <v>17967</v>
      </c>
      <c r="BU34" s="158">
        <v>1496</v>
      </c>
      <c r="BV34" s="159">
        <v>7.6863792837692027E-2</v>
      </c>
      <c r="BW34" s="157">
        <v>-8.2999999999999972</v>
      </c>
      <c r="BX34" s="158">
        <v>-2305</v>
      </c>
      <c r="BY34" s="158">
        <v>-2329</v>
      </c>
      <c r="BZ34" s="158">
        <v>24</v>
      </c>
      <c r="CA34" s="159">
        <v>1.1724620730322891E-2</v>
      </c>
      <c r="CB34" s="226">
        <v>78.099999999999994</v>
      </c>
      <c r="CC34" s="227">
        <v>23617</v>
      </c>
      <c r="CD34" s="227">
        <v>21147</v>
      </c>
      <c r="CE34" s="227">
        <v>2470</v>
      </c>
      <c r="CF34" s="159">
        <v>0.10458567980691874</v>
      </c>
      <c r="CG34" s="157">
        <v>68.3</v>
      </c>
      <c r="CH34" s="158">
        <v>17866</v>
      </c>
      <c r="CI34" s="158">
        <v>16970</v>
      </c>
      <c r="CJ34" s="158">
        <v>896</v>
      </c>
      <c r="CK34" s="159">
        <v>5.0151125041979175E-2</v>
      </c>
      <c r="CL34" s="157">
        <v>-9.7999999999999972</v>
      </c>
      <c r="CM34" s="158">
        <v>-5751</v>
      </c>
      <c r="CN34" s="158">
        <v>-4177</v>
      </c>
      <c r="CO34" s="158">
        <v>-1574</v>
      </c>
      <c r="CP34" s="159">
        <v>-5.4434554764939566E-2</v>
      </c>
      <c r="CQ34" s="157">
        <v>65.400000000000006</v>
      </c>
      <c r="CR34" s="158">
        <v>17158</v>
      </c>
      <c r="CS34" s="158">
        <v>15638</v>
      </c>
      <c r="CT34" s="158">
        <v>1520</v>
      </c>
      <c r="CU34" s="159">
        <v>8.8588413568014918E-2</v>
      </c>
      <c r="CV34" s="157">
        <v>2.8999999999999915</v>
      </c>
      <c r="CW34" s="158">
        <v>708</v>
      </c>
      <c r="CX34" s="158">
        <v>1332</v>
      </c>
      <c r="CY34" s="158">
        <v>-624</v>
      </c>
      <c r="CZ34" s="159">
        <v>-3.8437288526035743E-2</v>
      </c>
      <c r="DA34" s="226">
        <v>80.7</v>
      </c>
      <c r="DB34" s="227">
        <v>24396</v>
      </c>
      <c r="DC34" s="227">
        <v>21851</v>
      </c>
      <c r="DD34" s="227">
        <v>2545</v>
      </c>
      <c r="DE34" s="159">
        <v>0.10432038039022791</v>
      </c>
      <c r="DF34" s="157">
        <v>83.4</v>
      </c>
      <c r="DG34" s="158">
        <v>22283</v>
      </c>
      <c r="DH34" s="158">
        <v>20571</v>
      </c>
      <c r="DI34" s="158">
        <v>1712</v>
      </c>
      <c r="DJ34" s="159">
        <v>7.6829870304716594E-2</v>
      </c>
      <c r="DK34" s="157">
        <v>2.7000000000000028</v>
      </c>
      <c r="DL34" s="158">
        <v>-2113</v>
      </c>
      <c r="DM34" s="158">
        <v>-1280</v>
      </c>
      <c r="DN34" s="158">
        <v>-833</v>
      </c>
      <c r="DO34" s="159">
        <v>-2.7490510085511316E-2</v>
      </c>
      <c r="DP34" s="157">
        <v>68.3</v>
      </c>
      <c r="DQ34" s="158">
        <v>17866</v>
      </c>
      <c r="DR34" s="158">
        <v>16970</v>
      </c>
      <c r="DS34" s="158">
        <v>896</v>
      </c>
      <c r="DT34" s="159">
        <v>5.0151125041979175E-2</v>
      </c>
      <c r="DU34" s="157">
        <v>15.100000000000009</v>
      </c>
      <c r="DV34" s="158">
        <v>4417</v>
      </c>
      <c r="DW34" s="158">
        <v>3601</v>
      </c>
      <c r="DX34" s="158">
        <v>816</v>
      </c>
      <c r="DY34" s="159">
        <v>2.6678745262737419E-2</v>
      </c>
      <c r="DZ34" s="226">
        <v>78.5</v>
      </c>
      <c r="EA34" s="227">
        <v>23734</v>
      </c>
      <c r="EB34" s="227">
        <v>21255</v>
      </c>
      <c r="EC34" s="227">
        <v>2479</v>
      </c>
      <c r="ED34" s="159">
        <v>0.10444931322153872</v>
      </c>
      <c r="EE34" s="157">
        <v>96</v>
      </c>
      <c r="EF34" s="158">
        <v>24094</v>
      </c>
      <c r="EG34" s="158">
        <v>21867</v>
      </c>
      <c r="EH34" s="158">
        <v>2227</v>
      </c>
      <c r="EI34" s="159">
        <v>9.2429650535403002E-2</v>
      </c>
      <c r="EJ34" s="157">
        <v>17.5</v>
      </c>
      <c r="EK34" s="158">
        <v>360</v>
      </c>
      <c r="EL34" s="158">
        <v>612</v>
      </c>
      <c r="EM34" s="158">
        <v>-252</v>
      </c>
      <c r="EN34" s="159">
        <v>-1.2019662686135718E-2</v>
      </c>
      <c r="EO34" s="157">
        <v>83.4</v>
      </c>
      <c r="EP34" s="158">
        <v>22283</v>
      </c>
      <c r="EQ34" s="158">
        <v>20571</v>
      </c>
      <c r="ER34" s="158">
        <v>1712</v>
      </c>
      <c r="ES34" s="159">
        <v>7.6829870304716594E-2</v>
      </c>
      <c r="ET34" s="157">
        <v>12.599999999999994</v>
      </c>
      <c r="EU34" s="158">
        <v>1811</v>
      </c>
      <c r="EV34" s="158">
        <v>1296</v>
      </c>
      <c r="EW34" s="158">
        <v>515</v>
      </c>
      <c r="EX34" s="159">
        <v>1.5599780230686408E-2</v>
      </c>
      <c r="EY34" s="226">
        <v>76.5</v>
      </c>
      <c r="EZ34" s="227">
        <v>23129</v>
      </c>
      <c r="FA34" s="227">
        <v>20714</v>
      </c>
      <c r="FB34" s="227">
        <v>2415</v>
      </c>
      <c r="FC34" s="159">
        <v>0.10441437156816118</v>
      </c>
      <c r="FD34" s="157">
        <v>125.3</v>
      </c>
      <c r="FE34" s="158">
        <v>30521</v>
      </c>
      <c r="FF34" s="158">
        <v>27061</v>
      </c>
      <c r="FG34" s="158">
        <v>3460</v>
      </c>
      <c r="FH34" s="159">
        <v>0.11336456865764556</v>
      </c>
      <c r="FI34" s="157">
        <v>48.8</v>
      </c>
      <c r="FJ34" s="158">
        <v>7392</v>
      </c>
      <c r="FK34" s="158">
        <v>6347</v>
      </c>
      <c r="FL34" s="158">
        <v>1045</v>
      </c>
      <c r="FM34" s="159">
        <v>8.9501970894843852E-3</v>
      </c>
      <c r="FN34" s="157">
        <v>96</v>
      </c>
      <c r="FO34" s="158">
        <v>24094</v>
      </c>
      <c r="FP34" s="158">
        <v>21867</v>
      </c>
      <c r="FQ34" s="158">
        <v>2227</v>
      </c>
      <c r="FR34" s="159">
        <v>9.2429650535403002E-2</v>
      </c>
      <c r="FS34" s="157">
        <v>29.299999999999997</v>
      </c>
      <c r="FT34" s="158">
        <v>6427</v>
      </c>
      <c r="FU34" s="158">
        <v>5194</v>
      </c>
      <c r="FV34" s="158">
        <v>1233</v>
      </c>
      <c r="FW34" s="159">
        <v>2.093491812224256E-2</v>
      </c>
      <c r="FX34" s="226">
        <v>82.5</v>
      </c>
      <c r="FY34" s="227">
        <v>24937</v>
      </c>
      <c r="FZ34" s="227">
        <v>22339</v>
      </c>
      <c r="GA34" s="227">
        <v>2598</v>
      </c>
      <c r="GB34" s="159">
        <v>0.10418254000080202</v>
      </c>
      <c r="GC34" s="157">
        <v>103</v>
      </c>
      <c r="GD34" s="158">
        <v>24850</v>
      </c>
      <c r="GE34" s="158">
        <v>22102</v>
      </c>
      <c r="GF34" s="158">
        <v>2748</v>
      </c>
      <c r="GG34" s="159">
        <v>0.11058350100603621</v>
      </c>
      <c r="GH34" s="157">
        <v>20.5</v>
      </c>
      <c r="GI34" s="158">
        <v>-87</v>
      </c>
      <c r="GJ34" s="158">
        <v>-237</v>
      </c>
      <c r="GK34" s="158">
        <v>150</v>
      </c>
      <c r="GL34" s="159">
        <v>6.4009610052341986E-3</v>
      </c>
      <c r="GM34" s="157">
        <v>125.3</v>
      </c>
      <c r="GN34" s="158">
        <v>30521</v>
      </c>
      <c r="GO34" s="158">
        <v>27061</v>
      </c>
      <c r="GP34" s="158">
        <v>3460</v>
      </c>
      <c r="GQ34" s="159">
        <v>0.11336456865764556</v>
      </c>
      <c r="GR34" s="157">
        <v>-22.299999999999997</v>
      </c>
      <c r="GS34" s="158">
        <v>-5671</v>
      </c>
      <c r="GT34" s="158">
        <v>-4959</v>
      </c>
      <c r="GU34" s="158">
        <v>-712</v>
      </c>
      <c r="GV34" s="159">
        <v>-2.781067651609348E-3</v>
      </c>
      <c r="GW34" s="226">
        <v>76.099999999999994</v>
      </c>
      <c r="GX34" s="227">
        <v>23008</v>
      </c>
      <c r="GY34" s="227">
        <v>20606</v>
      </c>
      <c r="GZ34" s="227">
        <v>2402</v>
      </c>
      <c r="HA34" s="159">
        <v>0.10439847009735743</v>
      </c>
      <c r="HB34" s="157">
        <v>135.19999999999999</v>
      </c>
      <c r="HC34" s="158">
        <v>32100</v>
      </c>
      <c r="HD34" s="158">
        <v>28973</v>
      </c>
      <c r="HE34" s="158">
        <v>3127</v>
      </c>
      <c r="HF34" s="159">
        <v>9.7414330218068543E-2</v>
      </c>
      <c r="HG34" s="157">
        <v>59.099999999999994</v>
      </c>
      <c r="HH34" s="158">
        <v>9092</v>
      </c>
      <c r="HI34" s="158">
        <v>8367</v>
      </c>
      <c r="HJ34" s="158">
        <v>725</v>
      </c>
      <c r="HK34" s="159">
        <v>-6.984139879288892E-3</v>
      </c>
      <c r="HL34" s="157">
        <v>103</v>
      </c>
      <c r="HM34" s="158">
        <v>24850</v>
      </c>
      <c r="HN34" s="158">
        <v>22102</v>
      </c>
      <c r="HO34" s="158">
        <v>2748</v>
      </c>
      <c r="HP34" s="159">
        <v>0.11058350100603621</v>
      </c>
      <c r="HQ34" s="157">
        <v>32.199999999999989</v>
      </c>
      <c r="HR34" s="158">
        <v>7250</v>
      </c>
      <c r="HS34" s="158">
        <v>6871</v>
      </c>
      <c r="HT34" s="158">
        <v>379</v>
      </c>
      <c r="HU34" s="159">
        <v>-1.3169170787967671E-2</v>
      </c>
      <c r="HV34" s="226">
        <v>75.8</v>
      </c>
      <c r="HW34" s="227">
        <v>22915</v>
      </c>
      <c r="HX34" s="227">
        <v>20524</v>
      </c>
      <c r="HY34" s="227">
        <v>2391</v>
      </c>
      <c r="HZ34" s="159">
        <v>0.10434213397337988</v>
      </c>
      <c r="IA34" s="157">
        <v>81.5</v>
      </c>
      <c r="IB34" s="158">
        <v>20750</v>
      </c>
      <c r="IC34" s="158">
        <v>18616</v>
      </c>
      <c r="ID34" s="158">
        <v>2134</v>
      </c>
      <c r="IE34" s="159">
        <v>0.1028433734939759</v>
      </c>
      <c r="IF34" s="157">
        <v>5.7000000000000028</v>
      </c>
      <c r="IG34" s="158">
        <v>-2165</v>
      </c>
      <c r="IH34" s="158">
        <v>-1908</v>
      </c>
      <c r="II34" s="158">
        <v>-257</v>
      </c>
      <c r="IJ34" s="159">
        <v>-1.4987604794039766E-3</v>
      </c>
      <c r="IK34" s="157">
        <v>135.19999999999999</v>
      </c>
      <c r="IL34" s="158">
        <v>32100</v>
      </c>
      <c r="IM34" s="158">
        <v>28973</v>
      </c>
      <c r="IN34" s="158">
        <v>3127</v>
      </c>
      <c r="IO34" s="159">
        <v>9.7414330218068543E-2</v>
      </c>
      <c r="IP34" s="157">
        <v>-53.699999999999989</v>
      </c>
      <c r="IQ34" s="158">
        <v>-11350</v>
      </c>
      <c r="IR34" s="158">
        <v>-10357</v>
      </c>
      <c r="IS34" s="158">
        <v>-993</v>
      </c>
      <c r="IT34" s="159">
        <v>5.4290432759073609E-3</v>
      </c>
      <c r="IU34" s="226">
        <v>77.099999999999994</v>
      </c>
      <c r="IV34" s="227">
        <v>23299</v>
      </c>
      <c r="IW34" s="227">
        <v>20876</v>
      </c>
      <c r="IX34" s="227">
        <v>2423</v>
      </c>
      <c r="IY34" s="159">
        <v>0.10399587965148718</v>
      </c>
      <c r="IZ34" s="157">
        <v>59.3</v>
      </c>
      <c r="JA34" s="158">
        <v>14909</v>
      </c>
      <c r="JB34" s="158">
        <v>13423</v>
      </c>
      <c r="JC34" s="158">
        <v>1486</v>
      </c>
      <c r="JD34" s="159">
        <v>9.9671339459386943E-2</v>
      </c>
      <c r="JE34" s="157">
        <v>-17.799999999999997</v>
      </c>
      <c r="JF34" s="158">
        <v>-8390</v>
      </c>
      <c r="JG34" s="158">
        <v>-7453</v>
      </c>
      <c r="JH34" s="158">
        <v>-937</v>
      </c>
      <c r="JI34" s="159">
        <v>-4.3245401921002402E-3</v>
      </c>
      <c r="JJ34" s="157">
        <v>81.5</v>
      </c>
      <c r="JK34" s="158">
        <v>20750</v>
      </c>
      <c r="JL34" s="158">
        <v>18616</v>
      </c>
      <c r="JM34" s="158">
        <v>2134</v>
      </c>
      <c r="JN34" s="159">
        <v>0.1028433734939759</v>
      </c>
      <c r="JO34" s="157">
        <v>-22.200000000000003</v>
      </c>
      <c r="JP34" s="158">
        <v>-5841</v>
      </c>
      <c r="JQ34" s="158">
        <v>-5193</v>
      </c>
      <c r="JR34" s="158">
        <v>-648</v>
      </c>
      <c r="JS34" s="159">
        <v>-3.1720340345889608E-3</v>
      </c>
      <c r="JT34" s="226">
        <v>75.099999999999994</v>
      </c>
      <c r="JU34" s="227">
        <v>22707</v>
      </c>
      <c r="JV34" s="227">
        <v>20335</v>
      </c>
      <c r="JW34" s="227">
        <v>2372</v>
      </c>
      <c r="JX34" s="159">
        <v>0.10446117937199982</v>
      </c>
      <c r="JY34" s="157">
        <v>105.2</v>
      </c>
      <c r="JZ34" s="158">
        <v>24936</v>
      </c>
      <c r="KA34" s="158">
        <v>23092</v>
      </c>
      <c r="KB34" s="158">
        <v>1844</v>
      </c>
      <c r="KC34" s="159">
        <v>7.3949310234199553E-2</v>
      </c>
      <c r="KD34" s="157">
        <v>30.100000000000009</v>
      </c>
      <c r="KE34" s="158">
        <v>2229</v>
      </c>
      <c r="KF34" s="158">
        <v>2757</v>
      </c>
      <c r="KG34" s="158">
        <v>-528</v>
      </c>
      <c r="KH34" s="159">
        <v>-3.0511869137800268E-2</v>
      </c>
      <c r="KI34" s="157">
        <v>59.3</v>
      </c>
      <c r="KJ34" s="158">
        <v>14909</v>
      </c>
      <c r="KK34" s="158">
        <v>13423</v>
      </c>
      <c r="KL34" s="158">
        <v>1486</v>
      </c>
      <c r="KM34" s="159">
        <v>9.9671339459386943E-2</v>
      </c>
      <c r="KN34" s="157">
        <v>45.900000000000006</v>
      </c>
      <c r="KO34" s="158">
        <v>10027</v>
      </c>
      <c r="KP34" s="158">
        <v>9669</v>
      </c>
      <c r="KQ34" s="158">
        <v>358</v>
      </c>
      <c r="KR34" s="159">
        <v>-2.572202922518739E-2</v>
      </c>
      <c r="KS34" s="157">
        <v>938.5</v>
      </c>
      <c r="KT34" s="158">
        <v>283679</v>
      </c>
      <c r="KU34" s="158">
        <v>254118</v>
      </c>
      <c r="KV34" s="158">
        <v>29561</v>
      </c>
      <c r="KW34" s="159">
        <v>0.10420581008816303</v>
      </c>
      <c r="KX34" s="157">
        <v>1108.8</v>
      </c>
      <c r="KY34" s="158">
        <v>279504</v>
      </c>
      <c r="KZ34" s="158">
        <v>254361</v>
      </c>
      <c r="LA34" s="158">
        <v>25143</v>
      </c>
      <c r="LB34" s="159">
        <v>8.9955778808174486E-2</v>
      </c>
      <c r="LC34" s="157">
        <v>170.29999999999995</v>
      </c>
      <c r="LD34" s="158">
        <v>-4175</v>
      </c>
      <c r="LE34" s="158">
        <v>243</v>
      </c>
      <c r="LF34" s="158">
        <v>-4418</v>
      </c>
      <c r="LG34" s="159">
        <v>-1.4250031279988543E-2</v>
      </c>
    </row>
    <row r="35" spans="2:319">
      <c r="B35" s="110"/>
      <c r="C35" s="120" t="s">
        <v>2825</v>
      </c>
      <c r="D35" s="121" t="s">
        <v>712</v>
      </c>
      <c r="E35" s="122">
        <v>77</v>
      </c>
      <c r="F35" s="123">
        <v>32258</v>
      </c>
      <c r="G35" s="123">
        <v>28656</v>
      </c>
      <c r="H35" s="123">
        <v>3602</v>
      </c>
      <c r="I35" s="124">
        <v>0.11166222332444665</v>
      </c>
      <c r="J35" s="228">
        <v>46.8</v>
      </c>
      <c r="K35" s="208">
        <v>18116</v>
      </c>
      <c r="L35" s="208">
        <v>16533</v>
      </c>
      <c r="M35" s="123">
        <v>1583</v>
      </c>
      <c r="N35" s="124">
        <v>8.738132037977478E-2</v>
      </c>
      <c r="O35" s="122">
        <v>-30.200000000000003</v>
      </c>
      <c r="P35" s="123">
        <v>-14142</v>
      </c>
      <c r="Q35" s="123">
        <v>-12123</v>
      </c>
      <c r="R35" s="123">
        <v>-2019</v>
      </c>
      <c r="S35" s="124">
        <v>-2.4280902944671875E-2</v>
      </c>
      <c r="T35" s="228">
        <v>46.1</v>
      </c>
      <c r="U35" s="208">
        <v>17894</v>
      </c>
      <c r="V35" s="208">
        <v>16607</v>
      </c>
      <c r="W35" s="123">
        <v>1287</v>
      </c>
      <c r="X35" s="124">
        <v>7.1923549793226779E-2</v>
      </c>
      <c r="Y35" s="122">
        <v>0.69999999999999574</v>
      </c>
      <c r="Z35" s="123">
        <v>222</v>
      </c>
      <c r="AA35" s="123">
        <v>-74</v>
      </c>
      <c r="AB35" s="123">
        <v>296</v>
      </c>
      <c r="AC35" s="124">
        <v>1.5457770586548E-2</v>
      </c>
      <c r="AD35" s="122">
        <v>76.599999999999994</v>
      </c>
      <c r="AE35" s="123">
        <v>32023</v>
      </c>
      <c r="AF35" s="123">
        <v>28508</v>
      </c>
      <c r="AG35" s="123">
        <v>3515</v>
      </c>
      <c r="AH35" s="124">
        <v>0.10976485650938388</v>
      </c>
      <c r="AI35" s="126">
        <v>53.699999999999996</v>
      </c>
      <c r="AJ35" s="208">
        <v>21098</v>
      </c>
      <c r="AK35" s="208">
        <v>18794</v>
      </c>
      <c r="AL35" s="123">
        <v>2304</v>
      </c>
      <c r="AM35" s="124">
        <v>0.1092046639491895</v>
      </c>
      <c r="AN35" s="122">
        <v>-22.9</v>
      </c>
      <c r="AO35" s="123">
        <v>-10925</v>
      </c>
      <c r="AP35" s="123">
        <v>-9714</v>
      </c>
      <c r="AQ35" s="123">
        <v>-1211</v>
      </c>
      <c r="AR35" s="124">
        <v>-5.6019256019437802E-4</v>
      </c>
      <c r="AS35" s="122">
        <v>46.8</v>
      </c>
      <c r="AT35" s="123">
        <v>18116</v>
      </c>
      <c r="AU35" s="123">
        <v>16533</v>
      </c>
      <c r="AV35" s="123">
        <v>1583</v>
      </c>
      <c r="AW35" s="124">
        <v>8.738132037977478E-2</v>
      </c>
      <c r="AX35" s="122">
        <v>6.8999999999999986</v>
      </c>
      <c r="AY35" s="123">
        <v>2982</v>
      </c>
      <c r="AZ35" s="123">
        <v>2261</v>
      </c>
      <c r="BA35" s="123">
        <v>721</v>
      </c>
      <c r="BB35" s="124">
        <v>2.1823343569414719E-2</v>
      </c>
      <c r="BC35" s="122">
        <v>73.400000000000006</v>
      </c>
      <c r="BD35" s="123">
        <v>30705</v>
      </c>
      <c r="BE35" s="123">
        <v>27316</v>
      </c>
      <c r="BF35" s="123">
        <v>3389</v>
      </c>
      <c r="BG35" s="124">
        <v>0.11037290343592249</v>
      </c>
      <c r="BH35" s="228">
        <v>47.1</v>
      </c>
      <c r="BI35" s="208">
        <v>17764</v>
      </c>
      <c r="BJ35" s="208">
        <v>16323</v>
      </c>
      <c r="BK35" s="123">
        <v>1441</v>
      </c>
      <c r="BL35" s="124">
        <v>8.1119117315919836E-2</v>
      </c>
      <c r="BM35" s="122">
        <v>-26.300000000000004</v>
      </c>
      <c r="BN35" s="123">
        <v>-12941</v>
      </c>
      <c r="BO35" s="123">
        <v>-10993</v>
      </c>
      <c r="BP35" s="123">
        <v>-1948</v>
      </c>
      <c r="BQ35" s="124">
        <v>-2.9253786120002651E-2</v>
      </c>
      <c r="BR35" s="122">
        <v>53.699999999999996</v>
      </c>
      <c r="BS35" s="123">
        <v>21098</v>
      </c>
      <c r="BT35" s="123">
        <v>18794</v>
      </c>
      <c r="BU35" s="123">
        <v>2304</v>
      </c>
      <c r="BV35" s="124">
        <v>0.1092046639491895</v>
      </c>
      <c r="BW35" s="122">
        <v>-6.5999999999999943</v>
      </c>
      <c r="BX35" s="123">
        <v>-3334</v>
      </c>
      <c r="BY35" s="123">
        <v>-2471</v>
      </c>
      <c r="BZ35" s="123">
        <v>-863</v>
      </c>
      <c r="CA35" s="124">
        <v>-2.8085546633269662E-2</v>
      </c>
      <c r="CB35" s="229">
        <v>78.899999999999991</v>
      </c>
      <c r="CC35" s="230">
        <v>33004</v>
      </c>
      <c r="CD35" s="230">
        <v>29363</v>
      </c>
      <c r="CE35" s="230">
        <v>3641</v>
      </c>
      <c r="CF35" s="124">
        <v>0.11031996121682221</v>
      </c>
      <c r="CG35" s="228">
        <v>54.6</v>
      </c>
      <c r="CH35" s="208">
        <v>20098</v>
      </c>
      <c r="CI35" s="208">
        <v>19187</v>
      </c>
      <c r="CJ35" s="123">
        <v>911</v>
      </c>
      <c r="CK35" s="124">
        <v>4.5327893322718679E-2</v>
      </c>
      <c r="CL35" s="122">
        <v>-24.29999999999999</v>
      </c>
      <c r="CM35" s="123">
        <v>-12906</v>
      </c>
      <c r="CN35" s="123">
        <v>-10176</v>
      </c>
      <c r="CO35" s="123">
        <v>-2730</v>
      </c>
      <c r="CP35" s="124">
        <v>-6.4992067894103528E-2</v>
      </c>
      <c r="CQ35" s="122">
        <v>47.1</v>
      </c>
      <c r="CR35" s="123">
        <v>17764</v>
      </c>
      <c r="CS35" s="123">
        <v>16323</v>
      </c>
      <c r="CT35" s="123">
        <v>1441</v>
      </c>
      <c r="CU35" s="124">
        <v>8.1119117315919836E-2</v>
      </c>
      <c r="CV35" s="122">
        <v>7.5</v>
      </c>
      <c r="CW35" s="123">
        <v>2334</v>
      </c>
      <c r="CX35" s="123">
        <v>2864</v>
      </c>
      <c r="CY35" s="123">
        <v>-530</v>
      </c>
      <c r="CZ35" s="124">
        <v>-3.5791223993201157E-2</v>
      </c>
      <c r="DA35" s="229">
        <v>78.399999999999991</v>
      </c>
      <c r="DB35" s="230">
        <v>32815</v>
      </c>
      <c r="DC35" s="230">
        <v>29178</v>
      </c>
      <c r="DD35" s="230">
        <v>3637</v>
      </c>
      <c r="DE35" s="124">
        <v>0.11083346030778607</v>
      </c>
      <c r="DF35" s="228">
        <v>86.1</v>
      </c>
      <c r="DG35" s="208">
        <v>30085</v>
      </c>
      <c r="DH35" s="208">
        <v>28678</v>
      </c>
      <c r="DI35" s="123">
        <v>1407</v>
      </c>
      <c r="DJ35" s="124">
        <v>4.6767492105700519E-2</v>
      </c>
      <c r="DK35" s="122">
        <v>7.7000000000000028</v>
      </c>
      <c r="DL35" s="123">
        <v>-2730</v>
      </c>
      <c r="DM35" s="123">
        <v>-500</v>
      </c>
      <c r="DN35" s="123">
        <v>-2230</v>
      </c>
      <c r="DO35" s="124">
        <v>-6.4065968202085544E-2</v>
      </c>
      <c r="DP35" s="122">
        <v>54.6</v>
      </c>
      <c r="DQ35" s="123">
        <v>20098</v>
      </c>
      <c r="DR35" s="123">
        <v>19187</v>
      </c>
      <c r="DS35" s="123">
        <v>911</v>
      </c>
      <c r="DT35" s="124">
        <v>4.5327893322718679E-2</v>
      </c>
      <c r="DU35" s="122">
        <v>31.499999999999993</v>
      </c>
      <c r="DV35" s="123">
        <v>9987</v>
      </c>
      <c r="DW35" s="123">
        <v>9491</v>
      </c>
      <c r="DX35" s="123">
        <v>496</v>
      </c>
      <c r="DY35" s="124">
        <v>1.4395987829818394E-3</v>
      </c>
      <c r="DZ35" s="229">
        <v>77.7</v>
      </c>
      <c r="EA35" s="230">
        <v>32518</v>
      </c>
      <c r="EB35" s="230">
        <v>28917</v>
      </c>
      <c r="EC35" s="230">
        <v>3601</v>
      </c>
      <c r="ED35" s="124">
        <v>0.11073866781474875</v>
      </c>
      <c r="EE35" s="228">
        <v>63.6</v>
      </c>
      <c r="EF35" s="208">
        <v>23532</v>
      </c>
      <c r="EG35" s="208">
        <v>21068</v>
      </c>
      <c r="EH35" s="123">
        <v>2464</v>
      </c>
      <c r="EI35" s="124">
        <v>0.10470848206697263</v>
      </c>
      <c r="EJ35" s="122">
        <v>-14.100000000000001</v>
      </c>
      <c r="EK35" s="123">
        <v>-8986</v>
      </c>
      <c r="EL35" s="123">
        <v>-7849</v>
      </c>
      <c r="EM35" s="123">
        <v>-1137</v>
      </c>
      <c r="EN35" s="124">
        <v>-6.0301857477761261E-3</v>
      </c>
      <c r="EO35" s="122">
        <v>86.1</v>
      </c>
      <c r="EP35" s="123">
        <v>30085</v>
      </c>
      <c r="EQ35" s="123">
        <v>28678</v>
      </c>
      <c r="ER35" s="123">
        <v>1407</v>
      </c>
      <c r="ES35" s="124">
        <v>4.6767492105700519E-2</v>
      </c>
      <c r="ET35" s="122">
        <v>-22.499999999999993</v>
      </c>
      <c r="EU35" s="123">
        <v>-6553</v>
      </c>
      <c r="EV35" s="123">
        <v>-7610</v>
      </c>
      <c r="EW35" s="123">
        <v>1057</v>
      </c>
      <c r="EX35" s="124">
        <v>5.7940989961272109E-2</v>
      </c>
      <c r="EY35" s="229">
        <v>76.099999999999994</v>
      </c>
      <c r="EZ35" s="230">
        <v>31842</v>
      </c>
      <c r="FA35" s="230">
        <v>28321</v>
      </c>
      <c r="FB35" s="230">
        <v>3521</v>
      </c>
      <c r="FC35" s="124">
        <v>0.11057722504867784</v>
      </c>
      <c r="FD35" s="228">
        <v>75</v>
      </c>
      <c r="FE35" s="128">
        <v>26885</v>
      </c>
      <c r="FF35" s="208">
        <v>23611</v>
      </c>
      <c r="FG35" s="123">
        <v>3274</v>
      </c>
      <c r="FH35" s="124">
        <v>0.12177794309094291</v>
      </c>
      <c r="FI35" s="122">
        <v>-1.0999999999999943</v>
      </c>
      <c r="FJ35" s="123">
        <v>-4957</v>
      </c>
      <c r="FK35" s="123">
        <v>-4710</v>
      </c>
      <c r="FL35" s="123">
        <v>-247</v>
      </c>
      <c r="FM35" s="124">
        <v>1.1200718042265065E-2</v>
      </c>
      <c r="FN35" s="122">
        <v>63.6</v>
      </c>
      <c r="FO35" s="123">
        <v>23532</v>
      </c>
      <c r="FP35" s="123">
        <v>21068</v>
      </c>
      <c r="FQ35" s="123">
        <v>2464</v>
      </c>
      <c r="FR35" s="124">
        <v>0.10470848206697263</v>
      </c>
      <c r="FS35" s="122">
        <v>11.399999999999999</v>
      </c>
      <c r="FT35" s="123">
        <v>3353</v>
      </c>
      <c r="FU35" s="123">
        <v>2543</v>
      </c>
      <c r="FV35" s="123">
        <v>810</v>
      </c>
      <c r="FW35" s="124">
        <v>1.7069461023970278E-2</v>
      </c>
      <c r="FX35" s="229">
        <v>79.3</v>
      </c>
      <c r="FY35" s="230">
        <v>33191</v>
      </c>
      <c r="FZ35" s="230">
        <v>29512</v>
      </c>
      <c r="GA35" s="230">
        <v>3679</v>
      </c>
      <c r="GB35" s="124">
        <v>0.11084330089482089</v>
      </c>
      <c r="GC35" s="228">
        <v>54.6</v>
      </c>
      <c r="GD35" s="208">
        <v>18916</v>
      </c>
      <c r="GE35" s="208">
        <v>17685</v>
      </c>
      <c r="GF35" s="123">
        <v>1231</v>
      </c>
      <c r="GG35" s="124">
        <v>6.5077183336857691E-2</v>
      </c>
      <c r="GH35" s="122">
        <v>-24.699999999999996</v>
      </c>
      <c r="GI35" s="123">
        <v>-14275</v>
      </c>
      <c r="GJ35" s="123">
        <v>-11827</v>
      </c>
      <c r="GK35" s="123">
        <v>-2448</v>
      </c>
      <c r="GL35" s="124">
        <v>-4.5766117557963198E-2</v>
      </c>
      <c r="GM35" s="122">
        <v>75</v>
      </c>
      <c r="GN35" s="123">
        <v>26885</v>
      </c>
      <c r="GO35" s="123">
        <v>23611</v>
      </c>
      <c r="GP35" s="123">
        <v>3274</v>
      </c>
      <c r="GQ35" s="124">
        <v>0.12177794309094291</v>
      </c>
      <c r="GR35" s="122">
        <v>-20.399999999999999</v>
      </c>
      <c r="GS35" s="123">
        <v>-7969</v>
      </c>
      <c r="GT35" s="123">
        <v>-5926</v>
      </c>
      <c r="GU35" s="123">
        <v>-2043</v>
      </c>
      <c r="GV35" s="124">
        <v>-5.6700759754085214E-2</v>
      </c>
      <c r="GW35" s="229">
        <v>74.900000000000006</v>
      </c>
      <c r="GX35" s="230">
        <v>31326</v>
      </c>
      <c r="GY35" s="230">
        <v>27875</v>
      </c>
      <c r="GZ35" s="230">
        <v>3451</v>
      </c>
      <c r="HA35" s="124">
        <v>0.11016408095511715</v>
      </c>
      <c r="HB35" s="228">
        <v>60.1</v>
      </c>
      <c r="HC35" s="208">
        <v>20916</v>
      </c>
      <c r="HD35" s="208">
        <v>18918</v>
      </c>
      <c r="HE35" s="123">
        <v>1998</v>
      </c>
      <c r="HF35" s="124">
        <v>9.5524956970740107E-2</v>
      </c>
      <c r="HG35" s="122">
        <v>-14.800000000000004</v>
      </c>
      <c r="HH35" s="123">
        <v>-10410</v>
      </c>
      <c r="HI35" s="123">
        <v>-8957</v>
      </c>
      <c r="HJ35" s="123">
        <v>-1453</v>
      </c>
      <c r="HK35" s="124">
        <v>-1.4639123984377042E-2</v>
      </c>
      <c r="HL35" s="122">
        <v>54.6</v>
      </c>
      <c r="HM35" s="123">
        <v>18916</v>
      </c>
      <c r="HN35" s="123">
        <v>17685</v>
      </c>
      <c r="HO35" s="123">
        <v>1231</v>
      </c>
      <c r="HP35" s="124">
        <v>6.5077183336857691E-2</v>
      </c>
      <c r="HQ35" s="122">
        <v>5.5</v>
      </c>
      <c r="HR35" s="123">
        <v>2000</v>
      </c>
      <c r="HS35" s="123">
        <v>1233</v>
      </c>
      <c r="HT35" s="123">
        <v>767</v>
      </c>
      <c r="HU35" s="124">
        <v>3.0447773633882416E-2</v>
      </c>
      <c r="HV35" s="229">
        <v>74.500000000000014</v>
      </c>
      <c r="HW35" s="230">
        <v>31166</v>
      </c>
      <c r="HX35" s="230">
        <v>27725</v>
      </c>
      <c r="HY35" s="230">
        <v>3441</v>
      </c>
      <c r="HZ35" s="124">
        <v>0.11040877879740743</v>
      </c>
      <c r="IA35" s="228">
        <v>50.5</v>
      </c>
      <c r="IB35" s="208">
        <v>17967</v>
      </c>
      <c r="IC35" s="208">
        <v>16127</v>
      </c>
      <c r="ID35" s="123">
        <v>1840</v>
      </c>
      <c r="IE35" s="124">
        <v>0.10240997384093059</v>
      </c>
      <c r="IF35" s="122">
        <v>-24.000000000000014</v>
      </c>
      <c r="IG35" s="123">
        <v>-13199</v>
      </c>
      <c r="IH35" s="123">
        <v>-11598</v>
      </c>
      <c r="II35" s="123">
        <v>-1601</v>
      </c>
      <c r="IJ35" s="124">
        <v>-7.9988049564768404E-3</v>
      </c>
      <c r="IK35" s="122">
        <v>60.1</v>
      </c>
      <c r="IL35" s="123">
        <v>20916</v>
      </c>
      <c r="IM35" s="123">
        <v>18918</v>
      </c>
      <c r="IN35" s="123">
        <v>1998</v>
      </c>
      <c r="IO35" s="124">
        <v>9.5524956970740107E-2</v>
      </c>
      <c r="IP35" s="122">
        <v>-9.6000000000000014</v>
      </c>
      <c r="IQ35" s="123">
        <v>-2949</v>
      </c>
      <c r="IR35" s="123">
        <v>-2791</v>
      </c>
      <c r="IS35" s="123">
        <v>-158</v>
      </c>
      <c r="IT35" s="124">
        <v>6.8850168701904829E-3</v>
      </c>
      <c r="IU35" s="229">
        <v>75.7</v>
      </c>
      <c r="IV35" s="230">
        <v>31661</v>
      </c>
      <c r="IW35" s="230">
        <v>28173</v>
      </c>
      <c r="IX35" s="230">
        <v>3488</v>
      </c>
      <c r="IY35" s="124">
        <v>0.1101670825305581</v>
      </c>
      <c r="IZ35" s="228">
        <v>69</v>
      </c>
      <c r="JA35" s="208">
        <v>23856</v>
      </c>
      <c r="JB35" s="208">
        <v>21528</v>
      </c>
      <c r="JC35" s="123">
        <v>2328</v>
      </c>
      <c r="JD35" s="124">
        <v>9.7585513078470826E-2</v>
      </c>
      <c r="JE35" s="122">
        <v>-6.7000000000000028</v>
      </c>
      <c r="JF35" s="123">
        <v>-7805</v>
      </c>
      <c r="JG35" s="123">
        <v>-6645</v>
      </c>
      <c r="JH35" s="123">
        <v>-1160</v>
      </c>
      <c r="JI35" s="124">
        <v>-1.2581569452087271E-2</v>
      </c>
      <c r="JJ35" s="122">
        <v>50.5</v>
      </c>
      <c r="JK35" s="123">
        <v>17967</v>
      </c>
      <c r="JL35" s="123">
        <v>16127</v>
      </c>
      <c r="JM35" s="123">
        <v>1840</v>
      </c>
      <c r="JN35" s="124">
        <v>0.10240997384093059</v>
      </c>
      <c r="JO35" s="122">
        <v>18.5</v>
      </c>
      <c r="JP35" s="123">
        <v>5889</v>
      </c>
      <c r="JQ35" s="123">
        <v>5401</v>
      </c>
      <c r="JR35" s="123">
        <v>488</v>
      </c>
      <c r="JS35" s="124">
        <v>-4.8244607624597646E-3</v>
      </c>
      <c r="JT35" s="229">
        <v>74.7</v>
      </c>
      <c r="JU35" s="230">
        <v>31258</v>
      </c>
      <c r="JV35" s="230">
        <v>27800</v>
      </c>
      <c r="JW35" s="230">
        <v>3458</v>
      </c>
      <c r="JX35" s="124">
        <v>0.11062767931409559</v>
      </c>
      <c r="JY35" s="228">
        <v>57.9</v>
      </c>
      <c r="JZ35" s="208">
        <v>20001</v>
      </c>
      <c r="KA35" s="208">
        <v>19193</v>
      </c>
      <c r="KB35" s="123">
        <v>808</v>
      </c>
      <c r="KC35" s="124">
        <v>4.0397980100994949E-2</v>
      </c>
      <c r="KD35" s="122">
        <v>-16.800000000000004</v>
      </c>
      <c r="KE35" s="123">
        <v>-11257</v>
      </c>
      <c r="KF35" s="123">
        <v>-8607</v>
      </c>
      <c r="KG35" s="123">
        <v>-2650</v>
      </c>
      <c r="KH35" s="124">
        <v>-7.0229699213100641E-2</v>
      </c>
      <c r="KI35" s="122">
        <v>69</v>
      </c>
      <c r="KJ35" s="123">
        <v>23856</v>
      </c>
      <c r="KK35" s="123">
        <v>21528</v>
      </c>
      <c r="KL35" s="123">
        <v>2328</v>
      </c>
      <c r="KM35" s="124">
        <v>9.7585513078470826E-2</v>
      </c>
      <c r="KN35" s="122">
        <v>-11.100000000000001</v>
      </c>
      <c r="KO35" s="123">
        <v>-3855</v>
      </c>
      <c r="KP35" s="123">
        <v>-2335</v>
      </c>
      <c r="KQ35" s="123">
        <v>-1520</v>
      </c>
      <c r="KR35" s="124">
        <v>-5.7187532977475877E-2</v>
      </c>
      <c r="KS35" s="122">
        <v>917.19999999999993</v>
      </c>
      <c r="KT35" s="123">
        <v>383767</v>
      </c>
      <c r="KU35" s="123">
        <v>341344</v>
      </c>
      <c r="KV35" s="123">
        <v>42423</v>
      </c>
      <c r="KW35" s="124">
        <v>0.11054363715483614</v>
      </c>
      <c r="KX35" s="122">
        <v>719</v>
      </c>
      <c r="KY35" s="123">
        <v>259234</v>
      </c>
      <c r="KZ35" s="123">
        <v>237645</v>
      </c>
      <c r="LA35" s="123">
        <v>21589</v>
      </c>
      <c r="LB35" s="124">
        <v>8.3279970991459451E-2</v>
      </c>
      <c r="LC35" s="122">
        <v>-198.19999999999993</v>
      </c>
      <c r="LD35" s="123">
        <v>-124533</v>
      </c>
      <c r="LE35" s="123">
        <v>-103699</v>
      </c>
      <c r="LF35" s="123">
        <v>-20834</v>
      </c>
      <c r="LG35" s="124">
        <v>-2.7263666163376693E-2</v>
      </c>
    </row>
    <row r="36" spans="2:319">
      <c r="B36" s="110"/>
      <c r="C36" s="147" t="s">
        <v>2826</v>
      </c>
      <c r="D36" s="148" t="s">
        <v>874</v>
      </c>
      <c r="E36" s="209">
        <v>35.299999999999997</v>
      </c>
      <c r="F36" s="210">
        <v>11986</v>
      </c>
      <c r="G36" s="210">
        <v>10573</v>
      </c>
      <c r="H36" s="210">
        <v>1413</v>
      </c>
      <c r="I36" s="151">
        <v>0.11788753545803438</v>
      </c>
      <c r="J36" s="149">
        <v>23.8</v>
      </c>
      <c r="K36" s="150">
        <v>7570</v>
      </c>
      <c r="L36" s="150">
        <v>6897</v>
      </c>
      <c r="M36" s="150">
        <v>673</v>
      </c>
      <c r="N36" s="151">
        <v>8.8903566710700127E-2</v>
      </c>
      <c r="O36" s="149">
        <v>-11.499999999999996</v>
      </c>
      <c r="P36" s="150">
        <v>-4416</v>
      </c>
      <c r="Q36" s="150">
        <v>-3676</v>
      </c>
      <c r="R36" s="150">
        <v>-740</v>
      </c>
      <c r="S36" s="151">
        <v>-2.8983968747334249E-2</v>
      </c>
      <c r="T36" s="149">
        <v>19.399999999999999</v>
      </c>
      <c r="U36" s="150">
        <v>6025</v>
      </c>
      <c r="V36" s="150">
        <v>5693</v>
      </c>
      <c r="W36" s="150">
        <v>332</v>
      </c>
      <c r="X36" s="151">
        <v>5.5103734439834025E-2</v>
      </c>
      <c r="Y36" s="149">
        <v>4.4000000000000021</v>
      </c>
      <c r="Z36" s="150">
        <v>1545</v>
      </c>
      <c r="AA36" s="150">
        <v>1204</v>
      </c>
      <c r="AB36" s="150">
        <v>341</v>
      </c>
      <c r="AC36" s="151">
        <v>3.3799832270866102E-2</v>
      </c>
      <c r="AD36" s="149">
        <v>32.199999999999996</v>
      </c>
      <c r="AE36" s="150">
        <v>10911</v>
      </c>
      <c r="AF36" s="150">
        <v>9645</v>
      </c>
      <c r="AG36" s="150">
        <v>1266</v>
      </c>
      <c r="AH36" s="151">
        <v>0.1160296948034094</v>
      </c>
      <c r="AI36" s="149">
        <v>21.3</v>
      </c>
      <c r="AJ36" s="150">
        <v>6607</v>
      </c>
      <c r="AK36" s="150">
        <v>6076</v>
      </c>
      <c r="AL36" s="150">
        <v>531</v>
      </c>
      <c r="AM36" s="151">
        <v>8.0369305282276371E-2</v>
      </c>
      <c r="AN36" s="149">
        <v>-10.899999999999995</v>
      </c>
      <c r="AO36" s="150">
        <v>-4304</v>
      </c>
      <c r="AP36" s="150">
        <v>-3569</v>
      </c>
      <c r="AQ36" s="150">
        <v>-735</v>
      </c>
      <c r="AR36" s="151">
        <v>-3.5660389521133026E-2</v>
      </c>
      <c r="AS36" s="149">
        <v>23.8</v>
      </c>
      <c r="AT36" s="150">
        <v>7570</v>
      </c>
      <c r="AU36" s="150">
        <v>6897</v>
      </c>
      <c r="AV36" s="150">
        <v>673</v>
      </c>
      <c r="AW36" s="151">
        <v>8.8903566710700127E-2</v>
      </c>
      <c r="AX36" s="149">
        <v>-2.5</v>
      </c>
      <c r="AY36" s="150">
        <v>-963</v>
      </c>
      <c r="AZ36" s="150">
        <v>-821</v>
      </c>
      <c r="BA36" s="150">
        <v>-142</v>
      </c>
      <c r="BB36" s="151">
        <v>-8.5342614284237561E-3</v>
      </c>
      <c r="BC36" s="209">
        <v>32.1</v>
      </c>
      <c r="BD36" s="210">
        <v>10886</v>
      </c>
      <c r="BE36" s="210">
        <v>9615</v>
      </c>
      <c r="BF36" s="210">
        <v>1271</v>
      </c>
      <c r="BG36" s="151">
        <v>0.11675546573580746</v>
      </c>
      <c r="BH36" s="149">
        <v>29.7</v>
      </c>
      <c r="BI36" s="150">
        <v>8862</v>
      </c>
      <c r="BJ36" s="150">
        <v>7630</v>
      </c>
      <c r="BK36" s="150">
        <v>1232</v>
      </c>
      <c r="BL36" s="151">
        <v>0.13902053712480253</v>
      </c>
      <c r="BM36" s="149">
        <v>-2.4000000000000021</v>
      </c>
      <c r="BN36" s="150">
        <v>-2024</v>
      </c>
      <c r="BO36" s="150">
        <v>-1985</v>
      </c>
      <c r="BP36" s="150">
        <v>-39</v>
      </c>
      <c r="BQ36" s="151">
        <v>2.226507138899507E-2</v>
      </c>
      <c r="BR36" s="149">
        <v>21.3</v>
      </c>
      <c r="BS36" s="150">
        <v>6607</v>
      </c>
      <c r="BT36" s="150">
        <v>6076</v>
      </c>
      <c r="BU36" s="150">
        <v>531</v>
      </c>
      <c r="BV36" s="151">
        <v>8.0369305282276371E-2</v>
      </c>
      <c r="BW36" s="149">
        <v>8.3999999999999986</v>
      </c>
      <c r="BX36" s="150">
        <v>2255</v>
      </c>
      <c r="BY36" s="150">
        <v>1554</v>
      </c>
      <c r="BZ36" s="150">
        <v>701</v>
      </c>
      <c r="CA36" s="151">
        <v>5.8651231842526158E-2</v>
      </c>
      <c r="CB36" s="231">
        <v>32.6</v>
      </c>
      <c r="CC36" s="232">
        <v>11056</v>
      </c>
      <c r="CD36" s="232">
        <v>9764</v>
      </c>
      <c r="CE36" s="232">
        <v>1292</v>
      </c>
      <c r="CF36" s="151">
        <v>0.11685962373371925</v>
      </c>
      <c r="CG36" s="149">
        <v>37.6</v>
      </c>
      <c r="CH36" s="150">
        <v>10950</v>
      </c>
      <c r="CI36" s="150">
        <v>10196</v>
      </c>
      <c r="CJ36" s="150">
        <v>754</v>
      </c>
      <c r="CK36" s="151">
        <v>6.8858447488584482E-2</v>
      </c>
      <c r="CL36" s="149">
        <v>5</v>
      </c>
      <c r="CM36" s="150">
        <v>-106</v>
      </c>
      <c r="CN36" s="150">
        <v>432</v>
      </c>
      <c r="CO36" s="150">
        <v>-538</v>
      </c>
      <c r="CP36" s="151">
        <v>-4.8001176245134766E-2</v>
      </c>
      <c r="CQ36" s="149">
        <v>29.7</v>
      </c>
      <c r="CR36" s="150">
        <v>8862</v>
      </c>
      <c r="CS36" s="150">
        <v>7630</v>
      </c>
      <c r="CT36" s="150">
        <v>1232</v>
      </c>
      <c r="CU36" s="151">
        <v>0.13902053712480253</v>
      </c>
      <c r="CV36" s="149">
        <v>7.9000000000000021</v>
      </c>
      <c r="CW36" s="150">
        <v>2088</v>
      </c>
      <c r="CX36" s="150">
        <v>2566</v>
      </c>
      <c r="CY36" s="150">
        <v>-478</v>
      </c>
      <c r="CZ36" s="151">
        <v>-7.0162089636218047E-2</v>
      </c>
      <c r="DA36" s="231">
        <v>33.9</v>
      </c>
      <c r="DB36" s="232">
        <v>11503</v>
      </c>
      <c r="DC36" s="232">
        <v>10154</v>
      </c>
      <c r="DD36" s="232">
        <v>1349</v>
      </c>
      <c r="DE36" s="151">
        <v>0.11727375467269407</v>
      </c>
      <c r="DF36" s="149">
        <v>37.4</v>
      </c>
      <c r="DG36" s="150">
        <v>11016</v>
      </c>
      <c r="DH36" s="150">
        <v>10218</v>
      </c>
      <c r="DI36" s="150">
        <v>798</v>
      </c>
      <c r="DJ36" s="151">
        <v>7.2440087145969501E-2</v>
      </c>
      <c r="DK36" s="149">
        <v>3.5</v>
      </c>
      <c r="DL36" s="150">
        <v>-487</v>
      </c>
      <c r="DM36" s="150">
        <v>64</v>
      </c>
      <c r="DN36" s="150">
        <v>-551</v>
      </c>
      <c r="DO36" s="151">
        <v>-4.4833667526724574E-2</v>
      </c>
      <c r="DP36" s="149">
        <v>37.6</v>
      </c>
      <c r="DQ36" s="150">
        <v>10950</v>
      </c>
      <c r="DR36" s="150">
        <v>10196</v>
      </c>
      <c r="DS36" s="150">
        <v>754</v>
      </c>
      <c r="DT36" s="151">
        <v>6.8858447488584482E-2</v>
      </c>
      <c r="DU36" s="149">
        <v>-0.20000000000000284</v>
      </c>
      <c r="DV36" s="150">
        <v>66</v>
      </c>
      <c r="DW36" s="150">
        <v>22</v>
      </c>
      <c r="DX36" s="150">
        <v>44</v>
      </c>
      <c r="DY36" s="151">
        <v>3.581639657385019E-3</v>
      </c>
      <c r="DZ36" s="231">
        <v>32.6</v>
      </c>
      <c r="EA36" s="232">
        <v>11058</v>
      </c>
      <c r="EB36" s="232">
        <v>9765</v>
      </c>
      <c r="EC36" s="232">
        <v>1293</v>
      </c>
      <c r="ED36" s="151">
        <v>0.11692892023874119</v>
      </c>
      <c r="EE36" s="149">
        <v>33.299999999999997</v>
      </c>
      <c r="EF36" s="150">
        <v>9688</v>
      </c>
      <c r="EG36" s="150">
        <v>8563</v>
      </c>
      <c r="EH36" s="150">
        <v>1125</v>
      </c>
      <c r="EI36" s="151">
        <v>0.11612303881090008</v>
      </c>
      <c r="EJ36" s="149">
        <v>0.69999999999999574</v>
      </c>
      <c r="EK36" s="150">
        <v>-1370</v>
      </c>
      <c r="EL36" s="150">
        <v>-1202</v>
      </c>
      <c r="EM36" s="150">
        <v>-168</v>
      </c>
      <c r="EN36" s="151">
        <v>-8.0588142784110417E-4</v>
      </c>
      <c r="EO36" s="149">
        <v>37.4</v>
      </c>
      <c r="EP36" s="150">
        <v>11016</v>
      </c>
      <c r="EQ36" s="150">
        <v>10218</v>
      </c>
      <c r="ER36" s="150">
        <v>798</v>
      </c>
      <c r="ES36" s="151">
        <v>7.2440087145969501E-2</v>
      </c>
      <c r="ET36" s="149">
        <v>-4.1000000000000014</v>
      </c>
      <c r="EU36" s="150">
        <v>-1328</v>
      </c>
      <c r="EV36" s="150">
        <v>-1655</v>
      </c>
      <c r="EW36" s="150">
        <v>327</v>
      </c>
      <c r="EX36" s="151">
        <v>4.368295166493058E-2</v>
      </c>
      <c r="EY36" s="231">
        <v>31.5</v>
      </c>
      <c r="EZ36" s="232">
        <v>10683</v>
      </c>
      <c r="FA36" s="232">
        <v>9435</v>
      </c>
      <c r="FB36" s="232">
        <v>1248</v>
      </c>
      <c r="FC36" s="151">
        <v>0.11682111766357765</v>
      </c>
      <c r="FD36" s="149">
        <v>37.4</v>
      </c>
      <c r="FE36" s="150">
        <v>10837</v>
      </c>
      <c r="FF36" s="150">
        <v>9394</v>
      </c>
      <c r="FG36" s="150">
        <v>1443</v>
      </c>
      <c r="FH36" s="151">
        <v>0.13315493217680169</v>
      </c>
      <c r="FI36" s="149">
        <v>5.8999999999999986</v>
      </c>
      <c r="FJ36" s="150">
        <v>154</v>
      </c>
      <c r="FK36" s="150">
        <v>-41</v>
      </c>
      <c r="FL36" s="150">
        <v>195</v>
      </c>
      <c r="FM36" s="151">
        <v>1.6333814513224035E-2</v>
      </c>
      <c r="FN36" s="149">
        <v>33.299999999999997</v>
      </c>
      <c r="FO36" s="150">
        <v>9688</v>
      </c>
      <c r="FP36" s="150">
        <v>8563</v>
      </c>
      <c r="FQ36" s="150">
        <v>1125</v>
      </c>
      <c r="FR36" s="151">
        <v>0.11612303881090008</v>
      </c>
      <c r="FS36" s="149">
        <v>4.1000000000000014</v>
      </c>
      <c r="FT36" s="150">
        <v>1149</v>
      </c>
      <c r="FU36" s="150">
        <v>831</v>
      </c>
      <c r="FV36" s="150">
        <v>318</v>
      </c>
      <c r="FW36" s="151">
        <v>1.7031893365901607E-2</v>
      </c>
      <c r="FX36" s="231">
        <v>34.5</v>
      </c>
      <c r="FY36" s="232">
        <v>11706</v>
      </c>
      <c r="FZ36" s="232">
        <v>10334</v>
      </c>
      <c r="GA36" s="232">
        <v>1372</v>
      </c>
      <c r="GB36" s="151">
        <v>0.11720485221254058</v>
      </c>
      <c r="GC36" s="149">
        <v>26.7</v>
      </c>
      <c r="GD36" s="150">
        <v>7546</v>
      </c>
      <c r="GE36" s="150">
        <v>6718</v>
      </c>
      <c r="GF36" s="150">
        <v>828</v>
      </c>
      <c r="GG36" s="151">
        <v>0.10972700768619136</v>
      </c>
      <c r="GH36" s="149">
        <v>-7.8000000000000007</v>
      </c>
      <c r="GI36" s="150">
        <v>-4160</v>
      </c>
      <c r="GJ36" s="150">
        <v>-3616</v>
      </c>
      <c r="GK36" s="150">
        <v>-544</v>
      </c>
      <c r="GL36" s="151">
        <v>-7.4778445263492255E-3</v>
      </c>
      <c r="GM36" s="149">
        <v>37.4</v>
      </c>
      <c r="GN36" s="150">
        <v>10837</v>
      </c>
      <c r="GO36" s="150">
        <v>9394</v>
      </c>
      <c r="GP36" s="150">
        <v>1443</v>
      </c>
      <c r="GQ36" s="151">
        <v>0.13315493217680169</v>
      </c>
      <c r="GR36" s="149">
        <v>-10.7</v>
      </c>
      <c r="GS36" s="150">
        <v>-3291</v>
      </c>
      <c r="GT36" s="150">
        <v>-2676</v>
      </c>
      <c r="GU36" s="150">
        <v>-615</v>
      </c>
      <c r="GV36" s="151">
        <v>-2.3427924490610333E-2</v>
      </c>
      <c r="GW36" s="231">
        <v>31.4</v>
      </c>
      <c r="GX36" s="232">
        <v>10650</v>
      </c>
      <c r="GY36" s="232">
        <v>9405</v>
      </c>
      <c r="GZ36" s="232">
        <v>1245</v>
      </c>
      <c r="HA36" s="151">
        <v>0.11690140845070422</v>
      </c>
      <c r="HB36" s="149">
        <v>34.799999999999997</v>
      </c>
      <c r="HC36" s="150">
        <v>10114</v>
      </c>
      <c r="HD36" s="150">
        <v>8873</v>
      </c>
      <c r="HE36" s="150">
        <v>1241</v>
      </c>
      <c r="HF36" s="151">
        <v>0.12270120624876409</v>
      </c>
      <c r="HG36" s="149">
        <v>3.3999999999999986</v>
      </c>
      <c r="HH36" s="150">
        <v>-536</v>
      </c>
      <c r="HI36" s="150">
        <v>-532</v>
      </c>
      <c r="HJ36" s="150">
        <v>-4</v>
      </c>
      <c r="HK36" s="151">
        <v>5.7997977980598636E-3</v>
      </c>
      <c r="HL36" s="149">
        <v>26.7</v>
      </c>
      <c r="HM36" s="150">
        <v>7546</v>
      </c>
      <c r="HN36" s="150">
        <v>6718</v>
      </c>
      <c r="HO36" s="150">
        <v>828</v>
      </c>
      <c r="HP36" s="151">
        <v>0.10972700768619136</v>
      </c>
      <c r="HQ36" s="149">
        <v>8.0999999999999979</v>
      </c>
      <c r="HR36" s="150">
        <v>2568</v>
      </c>
      <c r="HS36" s="150">
        <v>2155</v>
      </c>
      <c r="HT36" s="150">
        <v>413</v>
      </c>
      <c r="HU36" s="151">
        <v>1.2974198562572731E-2</v>
      </c>
      <c r="HV36" s="231">
        <v>31.4</v>
      </c>
      <c r="HW36" s="232">
        <v>10651</v>
      </c>
      <c r="HX36" s="232">
        <v>9405</v>
      </c>
      <c r="HY36" s="232">
        <v>1246</v>
      </c>
      <c r="HZ36" s="151">
        <v>0.11698432072105905</v>
      </c>
      <c r="IA36" s="149">
        <v>35.299999999999997</v>
      </c>
      <c r="IB36" s="150">
        <v>10538</v>
      </c>
      <c r="IC36" s="150">
        <v>9073</v>
      </c>
      <c r="ID36" s="150">
        <v>1465</v>
      </c>
      <c r="IE36" s="151">
        <v>0.13902068703738849</v>
      </c>
      <c r="IF36" s="149">
        <v>3.8999999999999986</v>
      </c>
      <c r="IG36" s="150">
        <v>-113</v>
      </c>
      <c r="IH36" s="150">
        <v>-332</v>
      </c>
      <c r="II36" s="150">
        <v>219</v>
      </c>
      <c r="IJ36" s="151">
        <v>2.2036366316329437E-2</v>
      </c>
      <c r="IK36" s="149">
        <v>34.799999999999997</v>
      </c>
      <c r="IL36" s="150">
        <v>10114</v>
      </c>
      <c r="IM36" s="150">
        <v>8873</v>
      </c>
      <c r="IN36" s="150">
        <v>1241</v>
      </c>
      <c r="IO36" s="151">
        <v>0.12270120624876409</v>
      </c>
      <c r="IP36" s="149">
        <v>0.5</v>
      </c>
      <c r="IQ36" s="150">
        <v>424</v>
      </c>
      <c r="IR36" s="150">
        <v>200</v>
      </c>
      <c r="IS36" s="150">
        <v>224</v>
      </c>
      <c r="IT36" s="151">
        <v>1.6319480788624399E-2</v>
      </c>
      <c r="IU36" s="231">
        <v>31.9</v>
      </c>
      <c r="IV36" s="232">
        <v>10816</v>
      </c>
      <c r="IW36" s="232">
        <v>9555</v>
      </c>
      <c r="IX36" s="232">
        <v>1261</v>
      </c>
      <c r="IY36" s="151">
        <v>0.11658653846153846</v>
      </c>
      <c r="IZ36" s="149">
        <v>37.9</v>
      </c>
      <c r="JA36" s="150">
        <v>11368</v>
      </c>
      <c r="JB36" s="150">
        <v>9614</v>
      </c>
      <c r="JC36" s="150">
        <v>1754</v>
      </c>
      <c r="JD36" s="151">
        <v>0.15429275158339198</v>
      </c>
      <c r="JE36" s="149">
        <v>6</v>
      </c>
      <c r="JF36" s="150">
        <v>552</v>
      </c>
      <c r="JG36" s="150">
        <v>59</v>
      </c>
      <c r="JH36" s="150">
        <v>493</v>
      </c>
      <c r="JI36" s="151">
        <v>3.7706213121853516E-2</v>
      </c>
      <c r="JJ36" s="149">
        <v>35.299999999999997</v>
      </c>
      <c r="JK36" s="150">
        <v>10538</v>
      </c>
      <c r="JL36" s="150">
        <v>9073</v>
      </c>
      <c r="JM36" s="150">
        <v>1465</v>
      </c>
      <c r="JN36" s="151">
        <v>0.13902068703738849</v>
      </c>
      <c r="JO36" s="149">
        <v>2.6000000000000014</v>
      </c>
      <c r="JP36" s="150">
        <v>830</v>
      </c>
      <c r="JQ36" s="150">
        <v>541</v>
      </c>
      <c r="JR36" s="150">
        <v>289</v>
      </c>
      <c r="JS36" s="151">
        <v>1.5272064546003494E-2</v>
      </c>
      <c r="JT36" s="231">
        <v>31.6</v>
      </c>
      <c r="JU36" s="232">
        <v>10721</v>
      </c>
      <c r="JV36" s="232">
        <v>9465</v>
      </c>
      <c r="JW36" s="232">
        <v>1256</v>
      </c>
      <c r="JX36" s="151">
        <v>0.11715325062960545</v>
      </c>
      <c r="JY36" s="149">
        <v>38</v>
      </c>
      <c r="JZ36" s="150">
        <v>10723</v>
      </c>
      <c r="KA36" s="150">
        <v>9627</v>
      </c>
      <c r="KB36" s="150">
        <v>1096</v>
      </c>
      <c r="KC36" s="151">
        <v>0.10221020236874009</v>
      </c>
      <c r="KD36" s="149">
        <v>6.3999999999999986</v>
      </c>
      <c r="KE36" s="150">
        <v>2</v>
      </c>
      <c r="KF36" s="150">
        <v>162</v>
      </c>
      <c r="KG36" s="150">
        <v>-160</v>
      </c>
      <c r="KH36" s="151">
        <v>-1.4943048260865358E-2</v>
      </c>
      <c r="KI36" s="149">
        <v>37.9</v>
      </c>
      <c r="KJ36" s="150">
        <v>11368</v>
      </c>
      <c r="KK36" s="150">
        <v>9614</v>
      </c>
      <c r="KL36" s="150">
        <v>1754</v>
      </c>
      <c r="KM36" s="151">
        <v>0.15429275158339198</v>
      </c>
      <c r="KN36" s="149">
        <v>0.10000000000000142</v>
      </c>
      <c r="KO36" s="150">
        <v>-645</v>
      </c>
      <c r="KP36" s="150">
        <v>13</v>
      </c>
      <c r="KQ36" s="150">
        <v>-658</v>
      </c>
      <c r="KR36" s="151">
        <v>-5.2082549214651885E-2</v>
      </c>
      <c r="KS36" s="149">
        <v>390.99999999999994</v>
      </c>
      <c r="KT36" s="150">
        <v>132627</v>
      </c>
      <c r="KU36" s="150">
        <v>117115</v>
      </c>
      <c r="KV36" s="150">
        <v>15512</v>
      </c>
      <c r="KW36" s="151">
        <v>0.11695959344628168</v>
      </c>
      <c r="KX36" s="149">
        <v>393.2</v>
      </c>
      <c r="KY36" s="150">
        <v>115819</v>
      </c>
      <c r="KZ36" s="150">
        <v>102879</v>
      </c>
      <c r="LA36" s="150">
        <v>12940</v>
      </c>
      <c r="LB36" s="151">
        <v>0.11172605531044129</v>
      </c>
      <c r="LC36" s="149">
        <v>2.2000000000000455</v>
      </c>
      <c r="LD36" s="150">
        <v>-16808</v>
      </c>
      <c r="LE36" s="150">
        <v>-14236</v>
      </c>
      <c r="LF36" s="150">
        <v>-2572</v>
      </c>
      <c r="LG36" s="151">
        <v>-5.2335381358403904E-3</v>
      </c>
    </row>
    <row r="37" spans="2:319">
      <c r="B37" s="233" t="s">
        <v>2800</v>
      </c>
      <c r="C37" s="212" t="s">
        <v>2827</v>
      </c>
      <c r="D37" s="213" t="s">
        <v>2828</v>
      </c>
      <c r="E37" s="214">
        <v>0</v>
      </c>
      <c r="F37" s="215">
        <v>0</v>
      </c>
      <c r="G37" s="215">
        <v>0</v>
      </c>
      <c r="H37" s="215">
        <v>0</v>
      </c>
      <c r="I37" s="216">
        <v>0</v>
      </c>
      <c r="J37" s="214">
        <v>0</v>
      </c>
      <c r="K37" s="215">
        <v>0</v>
      </c>
      <c r="L37" s="215">
        <v>0</v>
      </c>
      <c r="M37" s="215">
        <v>0</v>
      </c>
      <c r="N37" s="216">
        <v>0</v>
      </c>
      <c r="O37" s="214">
        <v>0</v>
      </c>
      <c r="P37" s="215">
        <v>0</v>
      </c>
      <c r="Q37" s="215">
        <v>0</v>
      </c>
      <c r="R37" s="215">
        <v>0</v>
      </c>
      <c r="S37" s="216">
        <v>0</v>
      </c>
      <c r="T37" s="214">
        <v>0</v>
      </c>
      <c r="U37" s="215">
        <v>0</v>
      </c>
      <c r="V37" s="215">
        <v>0</v>
      </c>
      <c r="W37" s="215">
        <v>0</v>
      </c>
      <c r="X37" s="216">
        <v>0</v>
      </c>
      <c r="Y37" s="214">
        <v>0</v>
      </c>
      <c r="Z37" s="215">
        <v>0</v>
      </c>
      <c r="AA37" s="215">
        <v>0</v>
      </c>
      <c r="AB37" s="215">
        <v>0</v>
      </c>
      <c r="AC37" s="216">
        <v>0</v>
      </c>
      <c r="AD37" s="214">
        <v>0</v>
      </c>
      <c r="AE37" s="215">
        <v>0</v>
      </c>
      <c r="AF37" s="215">
        <v>0</v>
      </c>
      <c r="AG37" s="215">
        <v>0</v>
      </c>
      <c r="AH37" s="216">
        <v>0</v>
      </c>
      <c r="AI37" s="214">
        <v>0</v>
      </c>
      <c r="AJ37" s="215">
        <v>0</v>
      </c>
      <c r="AK37" s="215">
        <v>0</v>
      </c>
      <c r="AL37" s="215">
        <v>0</v>
      </c>
      <c r="AM37" s="216">
        <v>0</v>
      </c>
      <c r="AN37" s="214">
        <v>0</v>
      </c>
      <c r="AO37" s="215">
        <v>0</v>
      </c>
      <c r="AP37" s="215">
        <v>0</v>
      </c>
      <c r="AQ37" s="215">
        <v>0</v>
      </c>
      <c r="AR37" s="216">
        <v>0</v>
      </c>
      <c r="AS37" s="214">
        <v>0</v>
      </c>
      <c r="AT37" s="215">
        <v>0</v>
      </c>
      <c r="AU37" s="215">
        <v>0</v>
      </c>
      <c r="AV37" s="215">
        <v>0</v>
      </c>
      <c r="AW37" s="216">
        <v>0</v>
      </c>
      <c r="AX37" s="214">
        <v>0</v>
      </c>
      <c r="AY37" s="215">
        <v>0</v>
      </c>
      <c r="AZ37" s="215">
        <v>0</v>
      </c>
      <c r="BA37" s="215">
        <v>0</v>
      </c>
      <c r="BB37" s="216">
        <v>0</v>
      </c>
      <c r="BC37" s="214">
        <v>0</v>
      </c>
      <c r="BD37" s="215">
        <v>0</v>
      </c>
      <c r="BE37" s="215">
        <v>0</v>
      </c>
      <c r="BF37" s="215">
        <v>0</v>
      </c>
      <c r="BG37" s="216">
        <v>0</v>
      </c>
      <c r="BH37" s="214">
        <v>0</v>
      </c>
      <c r="BI37" s="215">
        <v>0</v>
      </c>
      <c r="BJ37" s="215">
        <v>0</v>
      </c>
      <c r="BK37" s="215">
        <v>0</v>
      </c>
      <c r="BL37" s="216">
        <v>0</v>
      </c>
      <c r="BM37" s="214">
        <v>0</v>
      </c>
      <c r="BN37" s="215">
        <v>0</v>
      </c>
      <c r="BO37" s="215">
        <v>0</v>
      </c>
      <c r="BP37" s="215">
        <v>0</v>
      </c>
      <c r="BQ37" s="216">
        <v>0</v>
      </c>
      <c r="BR37" s="214">
        <v>0</v>
      </c>
      <c r="BS37" s="215">
        <v>0</v>
      </c>
      <c r="BT37" s="215">
        <v>0</v>
      </c>
      <c r="BU37" s="215">
        <v>0</v>
      </c>
      <c r="BV37" s="216">
        <v>0</v>
      </c>
      <c r="BW37" s="214">
        <v>0</v>
      </c>
      <c r="BX37" s="215">
        <v>0</v>
      </c>
      <c r="BY37" s="215">
        <v>0</v>
      </c>
      <c r="BZ37" s="215">
        <v>0</v>
      </c>
      <c r="CA37" s="216">
        <v>0</v>
      </c>
      <c r="CB37" s="214">
        <v>0</v>
      </c>
      <c r="CC37" s="215">
        <v>0</v>
      </c>
      <c r="CD37" s="215">
        <v>0</v>
      </c>
      <c r="CE37" s="215">
        <v>0</v>
      </c>
      <c r="CF37" s="216">
        <v>0</v>
      </c>
      <c r="CG37" s="214">
        <v>0</v>
      </c>
      <c r="CH37" s="215">
        <v>0</v>
      </c>
      <c r="CI37" s="215">
        <v>0</v>
      </c>
      <c r="CJ37" s="215">
        <v>0</v>
      </c>
      <c r="CK37" s="216">
        <v>0</v>
      </c>
      <c r="CL37" s="214">
        <v>0</v>
      </c>
      <c r="CM37" s="215">
        <v>0</v>
      </c>
      <c r="CN37" s="215">
        <v>0</v>
      </c>
      <c r="CO37" s="215">
        <v>0</v>
      </c>
      <c r="CP37" s="216">
        <v>0</v>
      </c>
      <c r="CQ37" s="214">
        <v>0</v>
      </c>
      <c r="CR37" s="215">
        <v>0</v>
      </c>
      <c r="CS37" s="215">
        <v>0</v>
      </c>
      <c r="CT37" s="215">
        <v>0</v>
      </c>
      <c r="CU37" s="216">
        <v>0</v>
      </c>
      <c r="CV37" s="214">
        <v>0</v>
      </c>
      <c r="CW37" s="215">
        <v>0</v>
      </c>
      <c r="CX37" s="215">
        <v>0</v>
      </c>
      <c r="CY37" s="215">
        <v>0</v>
      </c>
      <c r="CZ37" s="216">
        <v>0</v>
      </c>
      <c r="DA37" s="214">
        <v>0</v>
      </c>
      <c r="DB37" s="215">
        <v>0</v>
      </c>
      <c r="DC37" s="215">
        <v>0</v>
      </c>
      <c r="DD37" s="215">
        <v>0</v>
      </c>
      <c r="DE37" s="216">
        <v>0</v>
      </c>
      <c r="DF37" s="214">
        <v>0</v>
      </c>
      <c r="DG37" s="215">
        <v>0</v>
      </c>
      <c r="DH37" s="215">
        <v>0</v>
      </c>
      <c r="DI37" s="215">
        <v>0</v>
      </c>
      <c r="DJ37" s="216">
        <v>0</v>
      </c>
      <c r="DK37" s="214">
        <v>0</v>
      </c>
      <c r="DL37" s="215">
        <v>0</v>
      </c>
      <c r="DM37" s="215">
        <v>0</v>
      </c>
      <c r="DN37" s="215">
        <v>0</v>
      </c>
      <c r="DO37" s="216">
        <v>0</v>
      </c>
      <c r="DP37" s="214">
        <v>0</v>
      </c>
      <c r="DQ37" s="215">
        <v>0</v>
      </c>
      <c r="DR37" s="215">
        <v>0</v>
      </c>
      <c r="DS37" s="215">
        <v>0</v>
      </c>
      <c r="DT37" s="216">
        <v>0</v>
      </c>
      <c r="DU37" s="214">
        <v>0</v>
      </c>
      <c r="DV37" s="215">
        <v>0</v>
      </c>
      <c r="DW37" s="215">
        <v>0</v>
      </c>
      <c r="DX37" s="215">
        <v>0</v>
      </c>
      <c r="DY37" s="216">
        <v>0</v>
      </c>
      <c r="DZ37" s="214">
        <v>0</v>
      </c>
      <c r="EA37" s="215">
        <v>0</v>
      </c>
      <c r="EB37" s="215">
        <v>0</v>
      </c>
      <c r="EC37" s="215">
        <v>0</v>
      </c>
      <c r="ED37" s="216">
        <v>0</v>
      </c>
      <c r="EE37" s="214">
        <v>0</v>
      </c>
      <c r="EF37" s="215">
        <v>0</v>
      </c>
      <c r="EG37" s="215">
        <v>0</v>
      </c>
      <c r="EH37" s="215">
        <v>0</v>
      </c>
      <c r="EI37" s="216">
        <v>0</v>
      </c>
      <c r="EJ37" s="214">
        <v>0</v>
      </c>
      <c r="EK37" s="215">
        <v>0</v>
      </c>
      <c r="EL37" s="215">
        <v>0</v>
      </c>
      <c r="EM37" s="215">
        <v>0</v>
      </c>
      <c r="EN37" s="216">
        <v>0</v>
      </c>
      <c r="EO37" s="214">
        <v>0</v>
      </c>
      <c r="EP37" s="215">
        <v>0</v>
      </c>
      <c r="EQ37" s="215">
        <v>0</v>
      </c>
      <c r="ER37" s="215">
        <v>0</v>
      </c>
      <c r="ES37" s="216">
        <v>0</v>
      </c>
      <c r="ET37" s="214">
        <v>0</v>
      </c>
      <c r="EU37" s="215">
        <v>0</v>
      </c>
      <c r="EV37" s="215">
        <v>0</v>
      </c>
      <c r="EW37" s="215">
        <v>0</v>
      </c>
      <c r="EX37" s="216">
        <v>0</v>
      </c>
      <c r="EY37" s="214">
        <v>0</v>
      </c>
      <c r="EZ37" s="215">
        <v>0</v>
      </c>
      <c r="FA37" s="215">
        <v>0</v>
      </c>
      <c r="FB37" s="215">
        <v>0</v>
      </c>
      <c r="FC37" s="216">
        <v>0</v>
      </c>
      <c r="FD37" s="214">
        <v>0</v>
      </c>
      <c r="FE37" s="215">
        <v>0</v>
      </c>
      <c r="FF37" s="215">
        <v>0</v>
      </c>
      <c r="FG37" s="215">
        <v>0</v>
      </c>
      <c r="FH37" s="216">
        <v>0</v>
      </c>
      <c r="FI37" s="214">
        <v>0</v>
      </c>
      <c r="FJ37" s="215">
        <v>0</v>
      </c>
      <c r="FK37" s="215">
        <v>0</v>
      </c>
      <c r="FL37" s="215">
        <v>0</v>
      </c>
      <c r="FM37" s="216">
        <v>0</v>
      </c>
      <c r="FN37" s="214">
        <v>0</v>
      </c>
      <c r="FO37" s="215">
        <v>0</v>
      </c>
      <c r="FP37" s="215">
        <v>0</v>
      </c>
      <c r="FQ37" s="215">
        <v>0</v>
      </c>
      <c r="FR37" s="216">
        <v>0</v>
      </c>
      <c r="FS37" s="214">
        <v>0</v>
      </c>
      <c r="FT37" s="215">
        <v>0</v>
      </c>
      <c r="FU37" s="215">
        <v>0</v>
      </c>
      <c r="FV37" s="215">
        <v>0</v>
      </c>
      <c r="FW37" s="216">
        <v>0</v>
      </c>
      <c r="FX37" s="214">
        <v>0</v>
      </c>
      <c r="FY37" s="215">
        <v>0</v>
      </c>
      <c r="FZ37" s="215">
        <v>0</v>
      </c>
      <c r="GA37" s="215">
        <v>0</v>
      </c>
      <c r="GB37" s="216">
        <v>0</v>
      </c>
      <c r="GC37" s="214">
        <v>0</v>
      </c>
      <c r="GD37" s="215">
        <v>0</v>
      </c>
      <c r="GE37" s="215">
        <v>0</v>
      </c>
      <c r="GF37" s="215">
        <v>0</v>
      </c>
      <c r="GG37" s="216">
        <v>0</v>
      </c>
      <c r="GH37" s="214">
        <v>0</v>
      </c>
      <c r="GI37" s="215">
        <v>0</v>
      </c>
      <c r="GJ37" s="215">
        <v>0</v>
      </c>
      <c r="GK37" s="215">
        <v>0</v>
      </c>
      <c r="GL37" s="216">
        <v>0</v>
      </c>
      <c r="GM37" s="214">
        <v>0</v>
      </c>
      <c r="GN37" s="215">
        <v>0</v>
      </c>
      <c r="GO37" s="215">
        <v>0</v>
      </c>
      <c r="GP37" s="215">
        <v>0</v>
      </c>
      <c r="GQ37" s="216">
        <v>0</v>
      </c>
      <c r="GR37" s="214">
        <v>0</v>
      </c>
      <c r="GS37" s="215">
        <v>0</v>
      </c>
      <c r="GT37" s="215">
        <v>0</v>
      </c>
      <c r="GU37" s="215">
        <v>0</v>
      </c>
      <c r="GV37" s="216">
        <v>0</v>
      </c>
      <c r="GW37" s="214">
        <v>0</v>
      </c>
      <c r="GX37" s="215">
        <v>0</v>
      </c>
      <c r="GY37" s="215">
        <v>0</v>
      </c>
      <c r="GZ37" s="215">
        <v>0</v>
      </c>
      <c r="HA37" s="216">
        <v>0</v>
      </c>
      <c r="HB37" s="214">
        <v>0</v>
      </c>
      <c r="HC37" s="215">
        <v>0</v>
      </c>
      <c r="HD37" s="215">
        <v>0</v>
      </c>
      <c r="HE37" s="215">
        <v>0</v>
      </c>
      <c r="HF37" s="216">
        <v>0</v>
      </c>
      <c r="HG37" s="214">
        <v>0</v>
      </c>
      <c r="HH37" s="215">
        <v>0</v>
      </c>
      <c r="HI37" s="215">
        <v>0</v>
      </c>
      <c r="HJ37" s="215">
        <v>0</v>
      </c>
      <c r="HK37" s="216">
        <v>0</v>
      </c>
      <c r="HL37" s="214">
        <v>0</v>
      </c>
      <c r="HM37" s="215">
        <v>0</v>
      </c>
      <c r="HN37" s="215">
        <v>0</v>
      </c>
      <c r="HO37" s="215">
        <v>0</v>
      </c>
      <c r="HP37" s="216">
        <v>0</v>
      </c>
      <c r="HQ37" s="214">
        <v>0</v>
      </c>
      <c r="HR37" s="215">
        <v>0</v>
      </c>
      <c r="HS37" s="215">
        <v>0</v>
      </c>
      <c r="HT37" s="215">
        <v>0</v>
      </c>
      <c r="HU37" s="216">
        <v>0</v>
      </c>
      <c r="HV37" s="214">
        <v>0</v>
      </c>
      <c r="HW37" s="215">
        <v>0</v>
      </c>
      <c r="HX37" s="215">
        <v>0</v>
      </c>
      <c r="HY37" s="215">
        <v>0</v>
      </c>
      <c r="HZ37" s="216">
        <v>0</v>
      </c>
      <c r="IA37" s="214">
        <v>0</v>
      </c>
      <c r="IB37" s="215">
        <v>0</v>
      </c>
      <c r="IC37" s="215">
        <v>0</v>
      </c>
      <c r="ID37" s="215">
        <v>0</v>
      </c>
      <c r="IE37" s="216">
        <v>0</v>
      </c>
      <c r="IF37" s="214">
        <v>0</v>
      </c>
      <c r="IG37" s="215">
        <v>0</v>
      </c>
      <c r="IH37" s="215">
        <v>0</v>
      </c>
      <c r="II37" s="215">
        <v>0</v>
      </c>
      <c r="IJ37" s="216">
        <v>0</v>
      </c>
      <c r="IK37" s="214">
        <v>0</v>
      </c>
      <c r="IL37" s="215">
        <v>0</v>
      </c>
      <c r="IM37" s="215">
        <v>0</v>
      </c>
      <c r="IN37" s="215">
        <v>0</v>
      </c>
      <c r="IO37" s="216">
        <v>0</v>
      </c>
      <c r="IP37" s="214">
        <v>0</v>
      </c>
      <c r="IQ37" s="215">
        <v>0</v>
      </c>
      <c r="IR37" s="215">
        <v>0</v>
      </c>
      <c r="IS37" s="215">
        <v>0</v>
      </c>
      <c r="IT37" s="216">
        <v>0</v>
      </c>
      <c r="IU37" s="214">
        <v>0</v>
      </c>
      <c r="IV37" s="215">
        <v>0</v>
      </c>
      <c r="IW37" s="215">
        <v>0</v>
      </c>
      <c r="IX37" s="215">
        <v>0</v>
      </c>
      <c r="IY37" s="216">
        <v>0</v>
      </c>
      <c r="IZ37" s="214">
        <v>0</v>
      </c>
      <c r="JA37" s="215">
        <v>0</v>
      </c>
      <c r="JB37" s="215">
        <v>0</v>
      </c>
      <c r="JC37" s="215">
        <v>0</v>
      </c>
      <c r="JD37" s="216">
        <v>0</v>
      </c>
      <c r="JE37" s="214">
        <v>0</v>
      </c>
      <c r="JF37" s="215">
        <v>0</v>
      </c>
      <c r="JG37" s="215">
        <v>0</v>
      </c>
      <c r="JH37" s="215">
        <v>0</v>
      </c>
      <c r="JI37" s="216">
        <v>0</v>
      </c>
      <c r="JJ37" s="214">
        <v>0</v>
      </c>
      <c r="JK37" s="215">
        <v>0</v>
      </c>
      <c r="JL37" s="215">
        <v>0</v>
      </c>
      <c r="JM37" s="215">
        <v>0</v>
      </c>
      <c r="JN37" s="216">
        <v>0</v>
      </c>
      <c r="JO37" s="214">
        <v>0</v>
      </c>
      <c r="JP37" s="215">
        <v>0</v>
      </c>
      <c r="JQ37" s="215">
        <v>0</v>
      </c>
      <c r="JR37" s="215">
        <v>0</v>
      </c>
      <c r="JS37" s="216">
        <v>0</v>
      </c>
      <c r="JT37" s="214">
        <v>0</v>
      </c>
      <c r="JU37" s="215">
        <v>0</v>
      </c>
      <c r="JV37" s="215">
        <v>0</v>
      </c>
      <c r="JW37" s="215">
        <v>0</v>
      </c>
      <c r="JX37" s="216">
        <v>0</v>
      </c>
      <c r="JY37" s="214">
        <v>0</v>
      </c>
      <c r="JZ37" s="215">
        <v>0</v>
      </c>
      <c r="KA37" s="215">
        <v>0</v>
      </c>
      <c r="KB37" s="215">
        <v>0</v>
      </c>
      <c r="KC37" s="216">
        <v>0</v>
      </c>
      <c r="KD37" s="214">
        <v>0</v>
      </c>
      <c r="KE37" s="215">
        <v>0</v>
      </c>
      <c r="KF37" s="215">
        <v>0</v>
      </c>
      <c r="KG37" s="215">
        <v>0</v>
      </c>
      <c r="KH37" s="216">
        <v>0</v>
      </c>
      <c r="KI37" s="214">
        <v>0</v>
      </c>
      <c r="KJ37" s="215">
        <v>0</v>
      </c>
      <c r="KK37" s="215">
        <v>0</v>
      </c>
      <c r="KL37" s="215">
        <v>0</v>
      </c>
      <c r="KM37" s="216">
        <v>0</v>
      </c>
      <c r="KN37" s="214">
        <v>0</v>
      </c>
      <c r="KO37" s="215">
        <v>0</v>
      </c>
      <c r="KP37" s="215">
        <v>0</v>
      </c>
      <c r="KQ37" s="215">
        <v>0</v>
      </c>
      <c r="KR37" s="216">
        <v>0</v>
      </c>
      <c r="KS37" s="214">
        <v>0</v>
      </c>
      <c r="KT37" s="215">
        <v>0</v>
      </c>
      <c r="KU37" s="215">
        <v>0</v>
      </c>
      <c r="KV37" s="215">
        <v>0</v>
      </c>
      <c r="KW37" s="216">
        <v>0</v>
      </c>
      <c r="KX37" s="214">
        <v>0</v>
      </c>
      <c r="KY37" s="215">
        <v>0</v>
      </c>
      <c r="KZ37" s="215">
        <v>0</v>
      </c>
      <c r="LA37" s="215">
        <v>0</v>
      </c>
      <c r="LB37" s="216">
        <v>0</v>
      </c>
      <c r="LC37" s="214">
        <v>0</v>
      </c>
      <c r="LD37" s="215">
        <v>0</v>
      </c>
      <c r="LE37" s="215">
        <v>0</v>
      </c>
      <c r="LF37" s="215">
        <v>0</v>
      </c>
      <c r="LG37" s="216">
        <v>0</v>
      </c>
    </row>
    <row r="38" spans="2:319">
      <c r="B38" s="192" t="s">
        <v>2829</v>
      </c>
      <c r="C38" s="234" t="s">
        <v>2830</v>
      </c>
      <c r="D38" s="206" t="s">
        <v>2831</v>
      </c>
      <c r="E38" s="195">
        <v>0</v>
      </c>
      <c r="F38" s="196">
        <v>0</v>
      </c>
      <c r="G38" s="196">
        <v>0</v>
      </c>
      <c r="H38" s="196">
        <v>0</v>
      </c>
      <c r="I38" s="207">
        <v>0</v>
      </c>
      <c r="J38" s="198">
        <v>0</v>
      </c>
      <c r="K38" s="199">
        <v>0</v>
      </c>
      <c r="L38" s="199">
        <v>0</v>
      </c>
      <c r="M38" s="199">
        <v>0</v>
      </c>
      <c r="N38" s="207">
        <v>0</v>
      </c>
      <c r="O38" s="198">
        <v>0</v>
      </c>
      <c r="P38" s="199">
        <v>0</v>
      </c>
      <c r="Q38" s="199">
        <v>0</v>
      </c>
      <c r="R38" s="199">
        <v>0</v>
      </c>
      <c r="S38" s="207">
        <v>0</v>
      </c>
      <c r="T38" s="198">
        <v>0</v>
      </c>
      <c r="U38" s="199">
        <v>0</v>
      </c>
      <c r="V38" s="199">
        <v>0</v>
      </c>
      <c r="W38" s="199">
        <v>0</v>
      </c>
      <c r="X38" s="207">
        <v>0</v>
      </c>
      <c r="Y38" s="198">
        <v>0</v>
      </c>
      <c r="Z38" s="199">
        <v>0</v>
      </c>
      <c r="AA38" s="199">
        <v>0</v>
      </c>
      <c r="AB38" s="199">
        <v>0</v>
      </c>
      <c r="AC38" s="207">
        <v>0</v>
      </c>
      <c r="AD38" s="195">
        <v>0</v>
      </c>
      <c r="AE38" s="196">
        <v>0</v>
      </c>
      <c r="AF38" s="196">
        <v>0</v>
      </c>
      <c r="AG38" s="196">
        <v>0</v>
      </c>
      <c r="AH38" s="207">
        <v>0</v>
      </c>
      <c r="AI38" s="198">
        <v>0</v>
      </c>
      <c r="AJ38" s="199">
        <v>0</v>
      </c>
      <c r="AK38" s="199">
        <v>0</v>
      </c>
      <c r="AL38" s="199">
        <v>0</v>
      </c>
      <c r="AM38" s="207">
        <v>0</v>
      </c>
      <c r="AN38" s="198">
        <v>0</v>
      </c>
      <c r="AO38" s="199">
        <v>0</v>
      </c>
      <c r="AP38" s="199">
        <v>0</v>
      </c>
      <c r="AQ38" s="199">
        <v>0</v>
      </c>
      <c r="AR38" s="207">
        <v>0</v>
      </c>
      <c r="AS38" s="198">
        <v>0</v>
      </c>
      <c r="AT38" s="199">
        <v>0</v>
      </c>
      <c r="AU38" s="199">
        <v>0</v>
      </c>
      <c r="AV38" s="199">
        <v>0</v>
      </c>
      <c r="AW38" s="207">
        <v>0</v>
      </c>
      <c r="AX38" s="198">
        <v>0</v>
      </c>
      <c r="AY38" s="199">
        <v>0</v>
      </c>
      <c r="AZ38" s="199">
        <v>0</v>
      </c>
      <c r="BA38" s="199">
        <v>0</v>
      </c>
      <c r="BB38" s="207">
        <v>0</v>
      </c>
      <c r="BC38" s="198">
        <v>0</v>
      </c>
      <c r="BD38" s="199">
        <v>0</v>
      </c>
      <c r="BE38" s="199">
        <v>0</v>
      </c>
      <c r="BF38" s="199">
        <v>0</v>
      </c>
      <c r="BG38" s="207">
        <v>0</v>
      </c>
      <c r="BH38" s="198">
        <v>0</v>
      </c>
      <c r="BI38" s="199">
        <v>0</v>
      </c>
      <c r="BJ38" s="199">
        <v>0</v>
      </c>
      <c r="BK38" s="199">
        <v>0</v>
      </c>
      <c r="BL38" s="207">
        <v>0</v>
      </c>
      <c r="BM38" s="198">
        <v>0</v>
      </c>
      <c r="BN38" s="199">
        <v>0</v>
      </c>
      <c r="BO38" s="199">
        <v>0</v>
      </c>
      <c r="BP38" s="199">
        <v>0</v>
      </c>
      <c r="BQ38" s="207">
        <v>0</v>
      </c>
      <c r="BR38" s="198">
        <v>0</v>
      </c>
      <c r="BS38" s="199">
        <v>0</v>
      </c>
      <c r="BT38" s="199">
        <v>0</v>
      </c>
      <c r="BU38" s="199">
        <v>0</v>
      </c>
      <c r="BV38" s="207">
        <v>0</v>
      </c>
      <c r="BW38" s="198">
        <v>0</v>
      </c>
      <c r="BX38" s="199">
        <v>0</v>
      </c>
      <c r="BY38" s="199">
        <v>0</v>
      </c>
      <c r="BZ38" s="199">
        <v>0</v>
      </c>
      <c r="CA38" s="207">
        <v>0</v>
      </c>
      <c r="CB38" s="198">
        <v>0</v>
      </c>
      <c r="CC38" s="199">
        <v>0</v>
      </c>
      <c r="CD38" s="199">
        <v>0</v>
      </c>
      <c r="CE38" s="199">
        <v>0</v>
      </c>
      <c r="CF38" s="207">
        <v>0</v>
      </c>
      <c r="CG38" s="198">
        <v>0</v>
      </c>
      <c r="CH38" s="199">
        <v>0</v>
      </c>
      <c r="CI38" s="199">
        <v>0</v>
      </c>
      <c r="CJ38" s="199">
        <v>0</v>
      </c>
      <c r="CK38" s="207">
        <v>0</v>
      </c>
      <c r="CL38" s="198">
        <v>0</v>
      </c>
      <c r="CM38" s="199">
        <v>0</v>
      </c>
      <c r="CN38" s="199">
        <v>0</v>
      </c>
      <c r="CO38" s="199">
        <v>0</v>
      </c>
      <c r="CP38" s="207">
        <v>0</v>
      </c>
      <c r="CQ38" s="198">
        <v>0</v>
      </c>
      <c r="CR38" s="199">
        <v>0</v>
      </c>
      <c r="CS38" s="199">
        <v>0</v>
      </c>
      <c r="CT38" s="199">
        <v>0</v>
      </c>
      <c r="CU38" s="207">
        <v>0</v>
      </c>
      <c r="CV38" s="198">
        <v>0</v>
      </c>
      <c r="CW38" s="199">
        <v>0</v>
      </c>
      <c r="CX38" s="199">
        <v>0</v>
      </c>
      <c r="CY38" s="199">
        <v>0</v>
      </c>
      <c r="CZ38" s="207">
        <v>0</v>
      </c>
      <c r="DA38" s="198">
        <v>0</v>
      </c>
      <c r="DB38" s="199">
        <v>0</v>
      </c>
      <c r="DC38" s="199">
        <v>0</v>
      </c>
      <c r="DD38" s="199">
        <v>0</v>
      </c>
      <c r="DE38" s="207">
        <v>0</v>
      </c>
      <c r="DF38" s="198">
        <v>0</v>
      </c>
      <c r="DG38" s="199">
        <v>0</v>
      </c>
      <c r="DH38" s="199">
        <v>0</v>
      </c>
      <c r="DI38" s="199">
        <v>0</v>
      </c>
      <c r="DJ38" s="207">
        <v>0</v>
      </c>
      <c r="DK38" s="198">
        <v>0</v>
      </c>
      <c r="DL38" s="199">
        <v>0</v>
      </c>
      <c r="DM38" s="199">
        <v>0</v>
      </c>
      <c r="DN38" s="199">
        <v>0</v>
      </c>
      <c r="DO38" s="207">
        <v>0</v>
      </c>
      <c r="DP38" s="198">
        <v>0</v>
      </c>
      <c r="DQ38" s="199">
        <v>0</v>
      </c>
      <c r="DR38" s="199">
        <v>0</v>
      </c>
      <c r="DS38" s="199">
        <v>0</v>
      </c>
      <c r="DT38" s="207">
        <v>0</v>
      </c>
      <c r="DU38" s="198">
        <v>0</v>
      </c>
      <c r="DV38" s="199">
        <v>0</v>
      </c>
      <c r="DW38" s="199">
        <v>0</v>
      </c>
      <c r="DX38" s="199">
        <v>0</v>
      </c>
      <c r="DY38" s="207">
        <v>0</v>
      </c>
      <c r="DZ38" s="198">
        <v>0</v>
      </c>
      <c r="EA38" s="199">
        <v>0</v>
      </c>
      <c r="EB38" s="199">
        <v>0</v>
      </c>
      <c r="EC38" s="199">
        <v>0</v>
      </c>
      <c r="ED38" s="207">
        <v>0</v>
      </c>
      <c r="EE38" s="198">
        <v>0</v>
      </c>
      <c r="EF38" s="199">
        <v>0</v>
      </c>
      <c r="EG38" s="199">
        <v>0</v>
      </c>
      <c r="EH38" s="199">
        <v>0</v>
      </c>
      <c r="EI38" s="207">
        <v>0</v>
      </c>
      <c r="EJ38" s="198">
        <v>0</v>
      </c>
      <c r="EK38" s="199">
        <v>0</v>
      </c>
      <c r="EL38" s="199">
        <v>0</v>
      </c>
      <c r="EM38" s="199">
        <v>0</v>
      </c>
      <c r="EN38" s="207">
        <v>0</v>
      </c>
      <c r="EO38" s="198">
        <v>0</v>
      </c>
      <c r="EP38" s="199">
        <v>0</v>
      </c>
      <c r="EQ38" s="199">
        <v>0</v>
      </c>
      <c r="ER38" s="199">
        <v>0</v>
      </c>
      <c r="ES38" s="207">
        <v>0</v>
      </c>
      <c r="ET38" s="198">
        <v>0</v>
      </c>
      <c r="EU38" s="199">
        <v>0</v>
      </c>
      <c r="EV38" s="199">
        <v>0</v>
      </c>
      <c r="EW38" s="199">
        <v>0</v>
      </c>
      <c r="EX38" s="207">
        <v>0</v>
      </c>
      <c r="EY38" s="198">
        <v>0</v>
      </c>
      <c r="EZ38" s="199">
        <v>0</v>
      </c>
      <c r="FA38" s="199">
        <v>0</v>
      </c>
      <c r="FB38" s="199">
        <v>0</v>
      </c>
      <c r="FC38" s="207">
        <v>0</v>
      </c>
      <c r="FD38" s="198">
        <v>0</v>
      </c>
      <c r="FE38" s="199">
        <v>0</v>
      </c>
      <c r="FF38" s="199">
        <v>0</v>
      </c>
      <c r="FG38" s="199">
        <v>0</v>
      </c>
      <c r="FH38" s="207">
        <v>0</v>
      </c>
      <c r="FI38" s="198">
        <v>0</v>
      </c>
      <c r="FJ38" s="199">
        <v>0</v>
      </c>
      <c r="FK38" s="199">
        <v>0</v>
      </c>
      <c r="FL38" s="199">
        <v>0</v>
      </c>
      <c r="FM38" s="207">
        <v>0</v>
      </c>
      <c r="FN38" s="198">
        <v>0</v>
      </c>
      <c r="FO38" s="199">
        <v>0</v>
      </c>
      <c r="FP38" s="199">
        <v>0</v>
      </c>
      <c r="FQ38" s="199">
        <v>0</v>
      </c>
      <c r="FR38" s="207">
        <v>0</v>
      </c>
      <c r="FS38" s="198">
        <v>0</v>
      </c>
      <c r="FT38" s="199">
        <v>0</v>
      </c>
      <c r="FU38" s="199">
        <v>0</v>
      </c>
      <c r="FV38" s="199">
        <v>0</v>
      </c>
      <c r="FW38" s="207">
        <v>0</v>
      </c>
      <c r="FX38" s="198">
        <v>0</v>
      </c>
      <c r="FY38" s="199">
        <v>0</v>
      </c>
      <c r="FZ38" s="199">
        <v>0</v>
      </c>
      <c r="GA38" s="199">
        <v>0</v>
      </c>
      <c r="GB38" s="207">
        <v>0</v>
      </c>
      <c r="GC38" s="198">
        <v>0</v>
      </c>
      <c r="GD38" s="199">
        <v>0</v>
      </c>
      <c r="GE38" s="199">
        <v>0</v>
      </c>
      <c r="GF38" s="199">
        <v>0</v>
      </c>
      <c r="GG38" s="207">
        <v>0</v>
      </c>
      <c r="GH38" s="198">
        <v>0</v>
      </c>
      <c r="GI38" s="199">
        <v>0</v>
      </c>
      <c r="GJ38" s="199">
        <v>0</v>
      </c>
      <c r="GK38" s="199">
        <v>0</v>
      </c>
      <c r="GL38" s="207">
        <v>0</v>
      </c>
      <c r="GM38" s="198">
        <v>0</v>
      </c>
      <c r="GN38" s="199">
        <v>0</v>
      </c>
      <c r="GO38" s="199">
        <v>0</v>
      </c>
      <c r="GP38" s="199">
        <v>0</v>
      </c>
      <c r="GQ38" s="207">
        <v>0</v>
      </c>
      <c r="GR38" s="198">
        <v>0</v>
      </c>
      <c r="GS38" s="199">
        <v>0</v>
      </c>
      <c r="GT38" s="199">
        <v>0</v>
      </c>
      <c r="GU38" s="199">
        <v>0</v>
      </c>
      <c r="GV38" s="207">
        <v>0</v>
      </c>
      <c r="GW38" s="198">
        <v>0</v>
      </c>
      <c r="GX38" s="199">
        <v>0</v>
      </c>
      <c r="GY38" s="199">
        <v>0</v>
      </c>
      <c r="GZ38" s="199">
        <v>0</v>
      </c>
      <c r="HA38" s="207">
        <v>0</v>
      </c>
      <c r="HB38" s="198">
        <v>0</v>
      </c>
      <c r="HC38" s="199">
        <v>0</v>
      </c>
      <c r="HD38" s="199">
        <v>0</v>
      </c>
      <c r="HE38" s="199">
        <v>0</v>
      </c>
      <c r="HF38" s="207">
        <v>0</v>
      </c>
      <c r="HG38" s="198">
        <v>0</v>
      </c>
      <c r="HH38" s="199">
        <v>0</v>
      </c>
      <c r="HI38" s="199">
        <v>0</v>
      </c>
      <c r="HJ38" s="199">
        <v>0</v>
      </c>
      <c r="HK38" s="207">
        <v>0</v>
      </c>
      <c r="HL38" s="198">
        <v>0</v>
      </c>
      <c r="HM38" s="199">
        <v>0</v>
      </c>
      <c r="HN38" s="199">
        <v>0</v>
      </c>
      <c r="HO38" s="199">
        <v>0</v>
      </c>
      <c r="HP38" s="207">
        <v>0</v>
      </c>
      <c r="HQ38" s="198">
        <v>0</v>
      </c>
      <c r="HR38" s="199">
        <v>0</v>
      </c>
      <c r="HS38" s="199">
        <v>0</v>
      </c>
      <c r="HT38" s="199">
        <v>0</v>
      </c>
      <c r="HU38" s="207">
        <v>0</v>
      </c>
      <c r="HV38" s="198">
        <v>0</v>
      </c>
      <c r="HW38" s="199">
        <v>0</v>
      </c>
      <c r="HX38" s="199">
        <v>0</v>
      </c>
      <c r="HY38" s="199">
        <v>0</v>
      </c>
      <c r="HZ38" s="207">
        <v>0</v>
      </c>
      <c r="IA38" s="198">
        <v>0</v>
      </c>
      <c r="IB38" s="199">
        <v>0</v>
      </c>
      <c r="IC38" s="199">
        <v>0</v>
      </c>
      <c r="ID38" s="199">
        <v>0</v>
      </c>
      <c r="IE38" s="207">
        <v>0</v>
      </c>
      <c r="IF38" s="198">
        <v>0</v>
      </c>
      <c r="IG38" s="199">
        <v>0</v>
      </c>
      <c r="IH38" s="199">
        <v>0</v>
      </c>
      <c r="II38" s="199">
        <v>0</v>
      </c>
      <c r="IJ38" s="207">
        <v>0</v>
      </c>
      <c r="IK38" s="198">
        <v>0</v>
      </c>
      <c r="IL38" s="199">
        <v>0</v>
      </c>
      <c r="IM38" s="199">
        <v>0</v>
      </c>
      <c r="IN38" s="199">
        <v>0</v>
      </c>
      <c r="IO38" s="207">
        <v>0</v>
      </c>
      <c r="IP38" s="198">
        <v>0</v>
      </c>
      <c r="IQ38" s="199">
        <v>0</v>
      </c>
      <c r="IR38" s="199">
        <v>0</v>
      </c>
      <c r="IS38" s="199">
        <v>0</v>
      </c>
      <c r="IT38" s="207">
        <v>0</v>
      </c>
      <c r="IU38" s="198">
        <v>0</v>
      </c>
      <c r="IV38" s="199">
        <v>0</v>
      </c>
      <c r="IW38" s="199">
        <v>0</v>
      </c>
      <c r="IX38" s="199">
        <v>0</v>
      </c>
      <c r="IY38" s="207">
        <v>0</v>
      </c>
      <c r="IZ38" s="198">
        <v>0</v>
      </c>
      <c r="JA38" s="199">
        <v>0</v>
      </c>
      <c r="JB38" s="199">
        <v>0</v>
      </c>
      <c r="JC38" s="199">
        <v>0</v>
      </c>
      <c r="JD38" s="207">
        <v>0</v>
      </c>
      <c r="JE38" s="198">
        <v>0</v>
      </c>
      <c r="JF38" s="199">
        <v>0</v>
      </c>
      <c r="JG38" s="199">
        <v>0</v>
      </c>
      <c r="JH38" s="199">
        <v>0</v>
      </c>
      <c r="JI38" s="207">
        <v>0</v>
      </c>
      <c r="JJ38" s="198">
        <v>0</v>
      </c>
      <c r="JK38" s="199">
        <v>0</v>
      </c>
      <c r="JL38" s="199">
        <v>0</v>
      </c>
      <c r="JM38" s="199">
        <v>0</v>
      </c>
      <c r="JN38" s="207">
        <v>0</v>
      </c>
      <c r="JO38" s="198">
        <v>0</v>
      </c>
      <c r="JP38" s="199">
        <v>0</v>
      </c>
      <c r="JQ38" s="199">
        <v>0</v>
      </c>
      <c r="JR38" s="199">
        <v>0</v>
      </c>
      <c r="JS38" s="207">
        <v>0</v>
      </c>
      <c r="JT38" s="198">
        <v>0</v>
      </c>
      <c r="JU38" s="199">
        <v>0</v>
      </c>
      <c r="JV38" s="199">
        <v>0</v>
      </c>
      <c r="JW38" s="199">
        <v>0</v>
      </c>
      <c r="JX38" s="207">
        <v>0</v>
      </c>
      <c r="JY38" s="198">
        <v>0</v>
      </c>
      <c r="JZ38" s="199">
        <v>0</v>
      </c>
      <c r="KA38" s="199">
        <v>0</v>
      </c>
      <c r="KB38" s="199">
        <v>0</v>
      </c>
      <c r="KC38" s="207">
        <v>0</v>
      </c>
      <c r="KD38" s="198">
        <v>0</v>
      </c>
      <c r="KE38" s="199">
        <v>0</v>
      </c>
      <c r="KF38" s="199">
        <v>0</v>
      </c>
      <c r="KG38" s="199">
        <v>0</v>
      </c>
      <c r="KH38" s="207">
        <v>0</v>
      </c>
      <c r="KI38" s="198">
        <v>0</v>
      </c>
      <c r="KJ38" s="199">
        <v>0</v>
      </c>
      <c r="KK38" s="199">
        <v>0</v>
      </c>
      <c r="KL38" s="199">
        <v>0</v>
      </c>
      <c r="KM38" s="207">
        <v>0</v>
      </c>
      <c r="KN38" s="198">
        <v>0</v>
      </c>
      <c r="KO38" s="199">
        <v>0</v>
      </c>
      <c r="KP38" s="199">
        <v>0</v>
      </c>
      <c r="KQ38" s="199">
        <v>0</v>
      </c>
      <c r="KR38" s="207">
        <v>0</v>
      </c>
      <c r="KS38" s="198">
        <v>0</v>
      </c>
      <c r="KT38" s="199">
        <v>0</v>
      </c>
      <c r="KU38" s="199">
        <v>0</v>
      </c>
      <c r="KV38" s="199">
        <v>0</v>
      </c>
      <c r="KW38" s="207">
        <v>0</v>
      </c>
      <c r="KX38" s="198">
        <v>0</v>
      </c>
      <c r="KY38" s="199">
        <v>0</v>
      </c>
      <c r="KZ38" s="199">
        <v>0</v>
      </c>
      <c r="LA38" s="199">
        <v>0</v>
      </c>
      <c r="LB38" s="207">
        <v>0</v>
      </c>
      <c r="LC38" s="198">
        <v>0</v>
      </c>
      <c r="LD38" s="199">
        <v>0</v>
      </c>
      <c r="LE38" s="199">
        <v>0</v>
      </c>
      <c r="LF38" s="199">
        <v>0</v>
      </c>
      <c r="LG38" s="207">
        <v>0</v>
      </c>
    </row>
    <row r="39" spans="2:319">
      <c r="B39" s="110"/>
      <c r="C39" s="120" t="s">
        <v>2832</v>
      </c>
      <c r="D39" s="121" t="s">
        <v>924</v>
      </c>
      <c r="E39" s="122">
        <v>28.200000000000003</v>
      </c>
      <c r="F39" s="123">
        <v>16428</v>
      </c>
      <c r="G39" s="123">
        <v>14573</v>
      </c>
      <c r="H39" s="123">
        <v>1855</v>
      </c>
      <c r="I39" s="124">
        <v>0.11291697102507914</v>
      </c>
      <c r="J39" s="122">
        <v>37.299999999999997</v>
      </c>
      <c r="K39" s="123">
        <v>17312</v>
      </c>
      <c r="L39" s="123">
        <v>16367</v>
      </c>
      <c r="M39" s="123">
        <v>945</v>
      </c>
      <c r="N39" s="124">
        <v>5.4586414048059147E-2</v>
      </c>
      <c r="O39" s="122">
        <v>9.0999999999999943</v>
      </c>
      <c r="P39" s="123">
        <v>884</v>
      </c>
      <c r="Q39" s="123">
        <v>1794</v>
      </c>
      <c r="R39" s="123">
        <v>-910</v>
      </c>
      <c r="S39" s="124">
        <v>-5.8330556977019991E-2</v>
      </c>
      <c r="T39" s="122">
        <v>30.8</v>
      </c>
      <c r="U39" s="123">
        <v>14334</v>
      </c>
      <c r="V39" s="123">
        <v>13969</v>
      </c>
      <c r="W39" s="123">
        <v>365</v>
      </c>
      <c r="X39" s="124">
        <v>2.5463931910143713E-2</v>
      </c>
      <c r="Y39" s="122">
        <v>6.4999999999999964</v>
      </c>
      <c r="Z39" s="123">
        <v>2978</v>
      </c>
      <c r="AA39" s="123">
        <v>2398</v>
      </c>
      <c r="AB39" s="123">
        <v>580</v>
      </c>
      <c r="AC39" s="124">
        <v>2.9122482137915434E-2</v>
      </c>
      <c r="AD39" s="122">
        <v>29.7</v>
      </c>
      <c r="AE39" s="123">
        <v>17241</v>
      </c>
      <c r="AF39" s="123">
        <v>15348</v>
      </c>
      <c r="AG39" s="123">
        <v>1893</v>
      </c>
      <c r="AH39" s="124">
        <v>0.10979641552114147</v>
      </c>
      <c r="AI39" s="122">
        <v>39.9</v>
      </c>
      <c r="AJ39" s="123">
        <v>18677</v>
      </c>
      <c r="AK39" s="123">
        <v>17634</v>
      </c>
      <c r="AL39" s="123">
        <v>1043</v>
      </c>
      <c r="AM39" s="124">
        <v>5.5844086309364459E-2</v>
      </c>
      <c r="AN39" s="122">
        <v>10.199999999999999</v>
      </c>
      <c r="AO39" s="123">
        <v>1436</v>
      </c>
      <c r="AP39" s="123">
        <v>2286</v>
      </c>
      <c r="AQ39" s="123">
        <v>-850</v>
      </c>
      <c r="AR39" s="124">
        <v>-5.3952329211777013E-2</v>
      </c>
      <c r="AS39" s="122">
        <v>37.299999999999997</v>
      </c>
      <c r="AT39" s="123">
        <v>17312</v>
      </c>
      <c r="AU39" s="123">
        <v>16367</v>
      </c>
      <c r="AV39" s="123">
        <v>945</v>
      </c>
      <c r="AW39" s="124">
        <v>5.4586414048059147E-2</v>
      </c>
      <c r="AX39" s="122">
        <v>2.6000000000000014</v>
      </c>
      <c r="AY39" s="123">
        <v>1365</v>
      </c>
      <c r="AZ39" s="123">
        <v>1267</v>
      </c>
      <c r="BA39" s="123">
        <v>98</v>
      </c>
      <c r="BB39" s="124">
        <v>1.2576722613053121E-3</v>
      </c>
      <c r="BC39" s="122">
        <v>27.2</v>
      </c>
      <c r="BD39" s="123">
        <v>15688</v>
      </c>
      <c r="BE39" s="123">
        <v>14056</v>
      </c>
      <c r="BF39" s="123">
        <v>1632</v>
      </c>
      <c r="BG39" s="124">
        <v>0.10402855685874554</v>
      </c>
      <c r="BH39" s="122">
        <v>28.5</v>
      </c>
      <c r="BI39" s="123">
        <v>13204</v>
      </c>
      <c r="BJ39" s="127">
        <v>12489</v>
      </c>
      <c r="BK39" s="123">
        <v>715</v>
      </c>
      <c r="BL39" s="124">
        <v>5.4150257497727963E-2</v>
      </c>
      <c r="BM39" s="122">
        <v>1.3000000000000007</v>
      </c>
      <c r="BN39" s="123">
        <v>-2484</v>
      </c>
      <c r="BO39" s="123">
        <v>-1567</v>
      </c>
      <c r="BP39" s="123">
        <v>-917</v>
      </c>
      <c r="BQ39" s="124">
        <v>-4.9878299361017578E-2</v>
      </c>
      <c r="BR39" s="122">
        <v>39.9</v>
      </c>
      <c r="BS39" s="123">
        <v>18677</v>
      </c>
      <c r="BT39" s="123">
        <v>17634</v>
      </c>
      <c r="BU39" s="123">
        <v>1043</v>
      </c>
      <c r="BV39" s="124">
        <v>5.5844086309364459E-2</v>
      </c>
      <c r="BW39" s="122">
        <v>-11.399999999999999</v>
      </c>
      <c r="BX39" s="123">
        <v>-5473</v>
      </c>
      <c r="BY39" s="123">
        <v>-5145</v>
      </c>
      <c r="BZ39" s="123">
        <v>-328</v>
      </c>
      <c r="CA39" s="124">
        <v>-1.6938288116364955E-3</v>
      </c>
      <c r="CB39" s="122">
        <v>31.9</v>
      </c>
      <c r="CC39" s="123">
        <v>18516</v>
      </c>
      <c r="CD39" s="123">
        <v>16484</v>
      </c>
      <c r="CE39" s="123">
        <v>2032</v>
      </c>
      <c r="CF39" s="124">
        <v>0.10974292503780514</v>
      </c>
      <c r="CG39" s="122">
        <v>46.1</v>
      </c>
      <c r="CH39" s="123">
        <v>20540</v>
      </c>
      <c r="CI39" s="123">
        <v>20170</v>
      </c>
      <c r="CJ39" s="123">
        <v>370</v>
      </c>
      <c r="CK39" s="124">
        <v>1.8013631937682569E-2</v>
      </c>
      <c r="CL39" s="122">
        <v>14.200000000000003</v>
      </c>
      <c r="CM39" s="123">
        <v>2024</v>
      </c>
      <c r="CN39" s="123">
        <v>3686</v>
      </c>
      <c r="CO39" s="123">
        <v>-1662</v>
      </c>
      <c r="CP39" s="124">
        <v>-9.1729293100122566E-2</v>
      </c>
      <c r="CQ39" s="122">
        <v>28.5</v>
      </c>
      <c r="CR39" s="123">
        <v>13204</v>
      </c>
      <c r="CS39" s="123">
        <v>12489</v>
      </c>
      <c r="CT39" s="123">
        <v>715</v>
      </c>
      <c r="CU39" s="124">
        <v>5.4150257497727963E-2</v>
      </c>
      <c r="CV39" s="122">
        <v>17.600000000000001</v>
      </c>
      <c r="CW39" s="123">
        <v>7336</v>
      </c>
      <c r="CX39" s="123">
        <v>7681</v>
      </c>
      <c r="CY39" s="123">
        <v>-345</v>
      </c>
      <c r="CZ39" s="124">
        <v>-3.6136625560045391E-2</v>
      </c>
      <c r="DA39" s="122">
        <v>30.8</v>
      </c>
      <c r="DB39" s="123">
        <v>17892</v>
      </c>
      <c r="DC39" s="123">
        <v>15916</v>
      </c>
      <c r="DD39" s="123">
        <v>1976</v>
      </c>
      <c r="DE39" s="124">
        <v>0.11044042029957522</v>
      </c>
      <c r="DF39" s="122">
        <v>36.299999999999997</v>
      </c>
      <c r="DG39" s="123">
        <v>15749</v>
      </c>
      <c r="DH39" s="123">
        <v>16043</v>
      </c>
      <c r="DI39" s="123">
        <v>-294</v>
      </c>
      <c r="DJ39" s="124">
        <v>-1.8667851927106485E-2</v>
      </c>
      <c r="DK39" s="122">
        <v>5.4999999999999964</v>
      </c>
      <c r="DL39" s="123">
        <v>-2143</v>
      </c>
      <c r="DM39" s="123">
        <v>127</v>
      </c>
      <c r="DN39" s="123">
        <v>-2270</v>
      </c>
      <c r="DO39" s="124">
        <v>-0.1291082722266817</v>
      </c>
      <c r="DP39" s="122">
        <v>46.1</v>
      </c>
      <c r="DQ39" s="123">
        <v>20540</v>
      </c>
      <c r="DR39" s="123">
        <v>20170</v>
      </c>
      <c r="DS39" s="123">
        <v>370</v>
      </c>
      <c r="DT39" s="124">
        <v>1.8013631937682569E-2</v>
      </c>
      <c r="DU39" s="122">
        <v>-9.8000000000000043</v>
      </c>
      <c r="DV39" s="123">
        <v>-4791</v>
      </c>
      <c r="DW39" s="123">
        <v>-4127</v>
      </c>
      <c r="DX39" s="123">
        <v>-664</v>
      </c>
      <c r="DY39" s="124">
        <v>-3.6681483864789054E-2</v>
      </c>
      <c r="DZ39" s="122">
        <v>31.599999999999998</v>
      </c>
      <c r="EA39" s="123">
        <v>18319</v>
      </c>
      <c r="EB39" s="123">
        <v>16329</v>
      </c>
      <c r="EC39" s="123">
        <v>1990</v>
      </c>
      <c r="ED39" s="124">
        <v>0.10863038375457175</v>
      </c>
      <c r="EE39" s="122">
        <v>38.799999999999997</v>
      </c>
      <c r="EF39" s="127">
        <v>16618</v>
      </c>
      <c r="EG39" s="123">
        <v>16671</v>
      </c>
      <c r="EH39" s="123">
        <v>-53</v>
      </c>
      <c r="EI39" s="124">
        <v>-3.1893127933566015E-3</v>
      </c>
      <c r="EJ39" s="122">
        <v>7.1999999999999993</v>
      </c>
      <c r="EK39" s="123">
        <v>-1701</v>
      </c>
      <c r="EL39" s="123">
        <v>342</v>
      </c>
      <c r="EM39" s="123">
        <v>-2043</v>
      </c>
      <c r="EN39" s="124">
        <v>-0.11181969654792835</v>
      </c>
      <c r="EO39" s="122">
        <v>36.299999999999997</v>
      </c>
      <c r="EP39" s="123">
        <v>15749</v>
      </c>
      <c r="EQ39" s="123">
        <v>16043</v>
      </c>
      <c r="ER39" s="123">
        <v>-294</v>
      </c>
      <c r="ES39" s="124">
        <v>-1.8667851927106485E-2</v>
      </c>
      <c r="ET39" s="122">
        <v>2.5</v>
      </c>
      <c r="EU39" s="123">
        <v>869</v>
      </c>
      <c r="EV39" s="123">
        <v>628</v>
      </c>
      <c r="EW39" s="123">
        <v>241</v>
      </c>
      <c r="EX39" s="124">
        <v>1.5478539133749882E-2</v>
      </c>
      <c r="EY39" s="122">
        <v>30.2</v>
      </c>
      <c r="EZ39" s="123">
        <v>17531</v>
      </c>
      <c r="FA39" s="123">
        <v>15605</v>
      </c>
      <c r="FB39" s="123">
        <v>1926</v>
      </c>
      <c r="FC39" s="124">
        <v>0.10986252923392847</v>
      </c>
      <c r="FD39" s="122">
        <v>45.5</v>
      </c>
      <c r="FE39" s="123">
        <v>18884</v>
      </c>
      <c r="FF39" s="123">
        <v>18456</v>
      </c>
      <c r="FG39" s="123">
        <v>428</v>
      </c>
      <c r="FH39" s="124">
        <v>2.2664689684388901E-2</v>
      </c>
      <c r="FI39" s="122">
        <v>15.3</v>
      </c>
      <c r="FJ39" s="123">
        <v>1353</v>
      </c>
      <c r="FK39" s="123">
        <v>2851</v>
      </c>
      <c r="FL39" s="123">
        <v>-1498</v>
      </c>
      <c r="FM39" s="124">
        <v>-8.719783954953958E-2</v>
      </c>
      <c r="FN39" s="122">
        <v>38.799999999999997</v>
      </c>
      <c r="FO39" s="123">
        <v>16618</v>
      </c>
      <c r="FP39" s="123">
        <v>16671</v>
      </c>
      <c r="FQ39" s="123">
        <v>-53</v>
      </c>
      <c r="FR39" s="124">
        <v>-3.1893127933566015E-3</v>
      </c>
      <c r="FS39" s="122">
        <v>6.7000000000000028</v>
      </c>
      <c r="FT39" s="123">
        <v>2266</v>
      </c>
      <c r="FU39" s="123">
        <v>1785</v>
      </c>
      <c r="FV39" s="123">
        <v>481</v>
      </c>
      <c r="FW39" s="124">
        <v>2.5854002477745504E-2</v>
      </c>
      <c r="FX39" s="122">
        <v>31.8</v>
      </c>
      <c r="FY39" s="123">
        <v>18444</v>
      </c>
      <c r="FZ39" s="123">
        <v>16433</v>
      </c>
      <c r="GA39" s="123">
        <v>2011</v>
      </c>
      <c r="GB39" s="124">
        <v>0.10903274777705486</v>
      </c>
      <c r="GC39" s="122">
        <v>29</v>
      </c>
      <c r="GD39" s="123">
        <v>11983</v>
      </c>
      <c r="GE39" s="123">
        <v>11928</v>
      </c>
      <c r="GF39" s="123">
        <v>55</v>
      </c>
      <c r="GG39" s="124">
        <v>4.5898356004339478E-3</v>
      </c>
      <c r="GH39" s="122">
        <v>-2.8000000000000007</v>
      </c>
      <c r="GI39" s="123">
        <v>-6461</v>
      </c>
      <c r="GJ39" s="123">
        <v>-4505</v>
      </c>
      <c r="GK39" s="123">
        <v>-1956</v>
      </c>
      <c r="GL39" s="124">
        <v>-0.10444291217662091</v>
      </c>
      <c r="GM39" s="122">
        <v>45.5</v>
      </c>
      <c r="GN39" s="123">
        <v>18884</v>
      </c>
      <c r="GO39" s="123">
        <v>18456</v>
      </c>
      <c r="GP39" s="123">
        <v>428</v>
      </c>
      <c r="GQ39" s="124">
        <v>2.2664689684388901E-2</v>
      </c>
      <c r="GR39" s="122">
        <v>-16.5</v>
      </c>
      <c r="GS39" s="123">
        <v>-6901</v>
      </c>
      <c r="GT39" s="123">
        <v>-6528</v>
      </c>
      <c r="GU39" s="123">
        <v>-373</v>
      </c>
      <c r="GV39" s="124">
        <v>-1.8074854083954955E-2</v>
      </c>
      <c r="GW39" s="122">
        <v>29.8</v>
      </c>
      <c r="GX39" s="123">
        <v>17300</v>
      </c>
      <c r="GY39" s="123">
        <v>15399</v>
      </c>
      <c r="GZ39" s="123">
        <v>1901</v>
      </c>
      <c r="HA39" s="124">
        <v>0.10988439306358382</v>
      </c>
      <c r="HB39" s="126">
        <v>30.8</v>
      </c>
      <c r="HC39" s="123">
        <v>12954</v>
      </c>
      <c r="HD39" s="123">
        <v>12827</v>
      </c>
      <c r="HE39" s="123">
        <v>127</v>
      </c>
      <c r="HF39" s="124">
        <v>9.8039215686274508E-3</v>
      </c>
      <c r="HG39" s="122">
        <v>1</v>
      </c>
      <c r="HH39" s="123">
        <v>-4346</v>
      </c>
      <c r="HI39" s="123">
        <v>-2572</v>
      </c>
      <c r="HJ39" s="123">
        <v>-1774</v>
      </c>
      <c r="HK39" s="124">
        <v>-0.10008047149495636</v>
      </c>
      <c r="HL39" s="122">
        <v>29</v>
      </c>
      <c r="HM39" s="123">
        <v>11983</v>
      </c>
      <c r="HN39" s="123">
        <v>11928</v>
      </c>
      <c r="HO39" s="123">
        <v>55</v>
      </c>
      <c r="HP39" s="124">
        <v>4.5898356004339478E-3</v>
      </c>
      <c r="HQ39" s="122">
        <v>1.8000000000000007</v>
      </c>
      <c r="HR39" s="123">
        <v>971</v>
      </c>
      <c r="HS39" s="123">
        <v>899</v>
      </c>
      <c r="HT39" s="123">
        <v>72</v>
      </c>
      <c r="HU39" s="124">
        <v>5.214085968193503E-3</v>
      </c>
      <c r="HV39" s="122">
        <v>30.4</v>
      </c>
      <c r="HW39" s="123">
        <v>17620</v>
      </c>
      <c r="HX39" s="123">
        <v>15709</v>
      </c>
      <c r="HY39" s="123">
        <v>1911</v>
      </c>
      <c r="HZ39" s="124">
        <v>0.10845629965947787</v>
      </c>
      <c r="IA39" s="122">
        <v>33.799999999999997</v>
      </c>
      <c r="IB39" s="123">
        <v>14259</v>
      </c>
      <c r="IC39" s="123">
        <v>14048</v>
      </c>
      <c r="ID39" s="123">
        <v>211</v>
      </c>
      <c r="IE39" s="124">
        <v>1.479767164597798E-2</v>
      </c>
      <c r="IF39" s="122">
        <v>3.3999999999999986</v>
      </c>
      <c r="IG39" s="123">
        <v>-3361</v>
      </c>
      <c r="IH39" s="123">
        <v>-1661</v>
      </c>
      <c r="II39" s="123">
        <v>-1700</v>
      </c>
      <c r="IJ39" s="124">
        <v>-9.3658628013499889E-2</v>
      </c>
      <c r="IK39" s="122">
        <v>30.8</v>
      </c>
      <c r="IL39" s="123">
        <v>12954</v>
      </c>
      <c r="IM39" s="123">
        <v>12827</v>
      </c>
      <c r="IN39" s="123">
        <v>127</v>
      </c>
      <c r="IO39" s="124">
        <v>9.8039215686274508E-3</v>
      </c>
      <c r="IP39" s="122">
        <v>2.9999999999999964</v>
      </c>
      <c r="IQ39" s="123">
        <v>1305</v>
      </c>
      <c r="IR39" s="123">
        <v>1221</v>
      </c>
      <c r="IS39" s="123">
        <v>84</v>
      </c>
      <c r="IT39" s="124">
        <v>4.9937500773505287E-3</v>
      </c>
      <c r="IU39" s="122">
        <v>29.7</v>
      </c>
      <c r="IV39" s="123">
        <v>17244</v>
      </c>
      <c r="IW39" s="123">
        <v>15347</v>
      </c>
      <c r="IX39" s="123">
        <v>1897</v>
      </c>
      <c r="IY39" s="124">
        <v>0.11000927858965437</v>
      </c>
      <c r="IZ39" s="122">
        <v>25.3</v>
      </c>
      <c r="JA39" s="123">
        <v>10612</v>
      </c>
      <c r="JB39" s="123">
        <v>10406</v>
      </c>
      <c r="JC39" s="123">
        <v>206</v>
      </c>
      <c r="JD39" s="124">
        <v>1.9411986430456087E-2</v>
      </c>
      <c r="JE39" s="122">
        <v>-4.3999999999999986</v>
      </c>
      <c r="JF39" s="123">
        <v>-6632</v>
      </c>
      <c r="JG39" s="123">
        <v>-4941</v>
      </c>
      <c r="JH39" s="123">
        <v>-1691</v>
      </c>
      <c r="JI39" s="124">
        <v>-9.0597292159198289E-2</v>
      </c>
      <c r="JJ39" s="122">
        <v>33.799999999999997</v>
      </c>
      <c r="JK39" s="123">
        <v>14259</v>
      </c>
      <c r="JL39" s="123">
        <v>14048</v>
      </c>
      <c r="JM39" s="123">
        <v>211</v>
      </c>
      <c r="JN39" s="124">
        <v>1.479767164597798E-2</v>
      </c>
      <c r="JO39" s="122">
        <v>-8.4999999999999964</v>
      </c>
      <c r="JP39" s="123">
        <v>-3647</v>
      </c>
      <c r="JQ39" s="123">
        <v>-3642</v>
      </c>
      <c r="JR39" s="123">
        <v>-5</v>
      </c>
      <c r="JS39" s="124">
        <v>4.614314784478107E-3</v>
      </c>
      <c r="JT39" s="122">
        <v>29.7</v>
      </c>
      <c r="JU39" s="123">
        <v>17244</v>
      </c>
      <c r="JV39" s="123">
        <v>15347</v>
      </c>
      <c r="JW39" s="123">
        <v>1897</v>
      </c>
      <c r="JX39" s="124">
        <v>0.11000927858965437</v>
      </c>
      <c r="JY39" s="122">
        <v>29.8</v>
      </c>
      <c r="JZ39" s="123">
        <v>12583</v>
      </c>
      <c r="KA39" s="123">
        <v>12575</v>
      </c>
      <c r="KB39" s="123">
        <v>8</v>
      </c>
      <c r="KC39" s="124">
        <v>6.3577843121672101E-4</v>
      </c>
      <c r="KD39" s="122">
        <v>0.10000000000000142</v>
      </c>
      <c r="KE39" s="123">
        <v>-4661</v>
      </c>
      <c r="KF39" s="123">
        <v>-2772</v>
      </c>
      <c r="KG39" s="123">
        <v>-1889</v>
      </c>
      <c r="KH39" s="124">
        <v>-0.10937350015843765</v>
      </c>
      <c r="KI39" s="122">
        <v>25.3</v>
      </c>
      <c r="KJ39" s="123">
        <v>10612</v>
      </c>
      <c r="KK39" s="123">
        <v>10406</v>
      </c>
      <c r="KL39" s="123">
        <v>206</v>
      </c>
      <c r="KM39" s="124">
        <v>1.9411986430456087E-2</v>
      </c>
      <c r="KN39" s="122">
        <v>4.5</v>
      </c>
      <c r="KO39" s="123">
        <v>1971</v>
      </c>
      <c r="KP39" s="123">
        <v>2169</v>
      </c>
      <c r="KQ39" s="123">
        <v>-198</v>
      </c>
      <c r="KR39" s="124">
        <v>-1.8776207999239364E-2</v>
      </c>
      <c r="KS39" s="122">
        <v>360.99999999999994</v>
      </c>
      <c r="KT39" s="123">
        <v>209467</v>
      </c>
      <c r="KU39" s="123">
        <v>186546</v>
      </c>
      <c r="KV39" s="123">
        <v>22921</v>
      </c>
      <c r="KW39" s="124">
        <v>0.10942535100994429</v>
      </c>
      <c r="KX39" s="122">
        <v>421.1</v>
      </c>
      <c r="KY39" s="123">
        <v>183375</v>
      </c>
      <c r="KZ39" s="123">
        <v>179614</v>
      </c>
      <c r="LA39" s="123">
        <v>3761</v>
      </c>
      <c r="LB39" s="124">
        <v>2.050988411724608E-2</v>
      </c>
      <c r="LC39" s="122">
        <v>60.10000000000008</v>
      </c>
      <c r="LD39" s="123">
        <v>-26092</v>
      </c>
      <c r="LE39" s="123">
        <v>-6932</v>
      </c>
      <c r="LF39" s="123">
        <v>-19160</v>
      </c>
      <c r="LG39" s="124">
        <v>-8.8915466892698206E-2</v>
      </c>
    </row>
    <row r="40" spans="2:319">
      <c r="B40" s="110"/>
      <c r="C40" s="120" t="s">
        <v>2833</v>
      </c>
      <c r="D40" s="121" t="s">
        <v>1169</v>
      </c>
      <c r="E40" s="122">
        <v>20.5</v>
      </c>
      <c r="F40" s="143">
        <v>14102</v>
      </c>
      <c r="G40" s="123">
        <v>12330</v>
      </c>
      <c r="H40" s="123">
        <v>1772</v>
      </c>
      <c r="I40" s="124">
        <v>0.12565593532832223</v>
      </c>
      <c r="J40" s="122">
        <v>44.9</v>
      </c>
      <c r="K40" s="123">
        <v>29816</v>
      </c>
      <c r="L40" s="123">
        <v>26750</v>
      </c>
      <c r="M40" s="123">
        <v>3066</v>
      </c>
      <c r="N40" s="124">
        <v>0.10283069492889724</v>
      </c>
      <c r="O40" s="122">
        <v>24.4</v>
      </c>
      <c r="P40" s="123">
        <v>15714</v>
      </c>
      <c r="Q40" s="123">
        <v>14420</v>
      </c>
      <c r="R40" s="123">
        <v>1294</v>
      </c>
      <c r="S40" s="124">
        <v>-2.282524039942499E-2</v>
      </c>
      <c r="T40" s="122">
        <v>7.8</v>
      </c>
      <c r="U40" s="123">
        <v>5449</v>
      </c>
      <c r="V40" s="123">
        <v>4826</v>
      </c>
      <c r="W40" s="123">
        <v>623</v>
      </c>
      <c r="X40" s="124">
        <v>0.11433290512020554</v>
      </c>
      <c r="Y40" s="122">
        <v>37.1</v>
      </c>
      <c r="Z40" s="123">
        <v>24367</v>
      </c>
      <c r="AA40" s="123">
        <v>21924</v>
      </c>
      <c r="AB40" s="123">
        <v>2443</v>
      </c>
      <c r="AC40" s="124">
        <v>-1.1502210191308301E-2</v>
      </c>
      <c r="AD40" s="122">
        <v>20.499999999999996</v>
      </c>
      <c r="AE40" s="123">
        <v>14038</v>
      </c>
      <c r="AF40" s="123">
        <v>12330</v>
      </c>
      <c r="AG40" s="123">
        <v>1708</v>
      </c>
      <c r="AH40" s="124">
        <v>0.12166975352614333</v>
      </c>
      <c r="AI40" s="122">
        <v>16.3</v>
      </c>
      <c r="AJ40" s="123">
        <v>11625</v>
      </c>
      <c r="AK40" s="123">
        <v>9718</v>
      </c>
      <c r="AL40" s="123">
        <v>1907</v>
      </c>
      <c r="AM40" s="124">
        <v>0.16404301075268818</v>
      </c>
      <c r="AN40" s="122">
        <v>-4.1999999999999957</v>
      </c>
      <c r="AO40" s="123">
        <v>-2413</v>
      </c>
      <c r="AP40" s="123">
        <v>-2612</v>
      </c>
      <c r="AQ40" s="123">
        <v>199</v>
      </c>
      <c r="AR40" s="124">
        <v>4.237325722654485E-2</v>
      </c>
      <c r="AS40" s="122">
        <v>44.9</v>
      </c>
      <c r="AT40" s="123">
        <v>29816</v>
      </c>
      <c r="AU40" s="123">
        <v>26750</v>
      </c>
      <c r="AV40" s="123">
        <v>3066</v>
      </c>
      <c r="AW40" s="124">
        <v>0.10283069492889724</v>
      </c>
      <c r="AX40" s="122">
        <v>-28.599999999999998</v>
      </c>
      <c r="AY40" s="123">
        <v>-18191</v>
      </c>
      <c r="AZ40" s="123">
        <v>-17032</v>
      </c>
      <c r="BA40" s="123">
        <v>-1159</v>
      </c>
      <c r="BB40" s="124">
        <v>6.1212315823790941E-2</v>
      </c>
      <c r="BC40" s="122">
        <v>18.8</v>
      </c>
      <c r="BD40" s="143">
        <v>12880</v>
      </c>
      <c r="BE40" s="122">
        <v>11308</v>
      </c>
      <c r="BF40" s="123">
        <v>1572</v>
      </c>
      <c r="BG40" s="124">
        <v>0.12204968944099379</v>
      </c>
      <c r="BH40" s="122">
        <v>8.1999999999999993</v>
      </c>
      <c r="BI40" s="123">
        <v>6344</v>
      </c>
      <c r="BJ40" s="123">
        <v>5375</v>
      </c>
      <c r="BK40" s="123">
        <v>969</v>
      </c>
      <c r="BL40" s="124">
        <v>0.15274274905422447</v>
      </c>
      <c r="BM40" s="122">
        <v>-10.600000000000001</v>
      </c>
      <c r="BN40" s="123">
        <v>-6536</v>
      </c>
      <c r="BO40" s="123">
        <v>-5933</v>
      </c>
      <c r="BP40" s="123">
        <v>-603</v>
      </c>
      <c r="BQ40" s="124">
        <v>3.0693059613230683E-2</v>
      </c>
      <c r="BR40" s="122">
        <v>16.3</v>
      </c>
      <c r="BS40" s="123">
        <v>11625</v>
      </c>
      <c r="BT40" s="123">
        <v>9718</v>
      </c>
      <c r="BU40" s="123">
        <v>1907</v>
      </c>
      <c r="BV40" s="124">
        <v>0.16404301075268818</v>
      </c>
      <c r="BW40" s="122">
        <v>-8.1000000000000014</v>
      </c>
      <c r="BX40" s="123">
        <v>-5281</v>
      </c>
      <c r="BY40" s="123">
        <v>-4343</v>
      </c>
      <c r="BZ40" s="123">
        <v>-938</v>
      </c>
      <c r="CA40" s="124">
        <v>-1.1300261698463709E-2</v>
      </c>
      <c r="CB40" s="122">
        <v>21.4</v>
      </c>
      <c r="CC40" s="123">
        <v>14683</v>
      </c>
      <c r="CD40" s="143">
        <v>12871</v>
      </c>
      <c r="CE40" s="123">
        <v>1812</v>
      </c>
      <c r="CF40" s="124">
        <v>0.12340802288360689</v>
      </c>
      <c r="CG40" s="122">
        <v>23.6</v>
      </c>
      <c r="CH40" s="123">
        <v>14870</v>
      </c>
      <c r="CI40" s="123">
        <v>12912</v>
      </c>
      <c r="CJ40" s="123">
        <v>1958</v>
      </c>
      <c r="CK40" s="124">
        <v>0.13167451244115669</v>
      </c>
      <c r="CL40" s="122">
        <v>2.2000000000000028</v>
      </c>
      <c r="CM40" s="123">
        <v>187</v>
      </c>
      <c r="CN40" s="123">
        <v>41</v>
      </c>
      <c r="CO40" s="123">
        <v>146</v>
      </c>
      <c r="CP40" s="124">
        <v>8.2664895575497999E-3</v>
      </c>
      <c r="CQ40" s="122">
        <v>8.1999999999999993</v>
      </c>
      <c r="CR40" s="123">
        <v>6344</v>
      </c>
      <c r="CS40" s="123">
        <v>5375</v>
      </c>
      <c r="CT40" s="123">
        <v>969</v>
      </c>
      <c r="CU40" s="124">
        <v>0.15274274905422447</v>
      </c>
      <c r="CV40" s="122">
        <v>15.400000000000002</v>
      </c>
      <c r="CW40" s="123">
        <v>8526</v>
      </c>
      <c r="CX40" s="123">
        <v>7537</v>
      </c>
      <c r="CY40" s="123">
        <v>989</v>
      </c>
      <c r="CZ40" s="124">
        <v>-2.1068236613067781E-2</v>
      </c>
      <c r="DA40" s="122">
        <v>21.7</v>
      </c>
      <c r="DB40" s="123">
        <v>14907</v>
      </c>
      <c r="DC40" s="143">
        <v>13052</v>
      </c>
      <c r="DD40" s="123">
        <v>1855</v>
      </c>
      <c r="DE40" s="124">
        <v>0.12443818340377004</v>
      </c>
      <c r="DF40" s="122">
        <v>14.2</v>
      </c>
      <c r="DG40" s="123">
        <v>9616</v>
      </c>
      <c r="DH40" s="123">
        <v>8779</v>
      </c>
      <c r="DI40" s="123">
        <v>837</v>
      </c>
      <c r="DJ40" s="124">
        <v>8.7042429284525796E-2</v>
      </c>
      <c r="DK40" s="122">
        <v>-7.5</v>
      </c>
      <c r="DL40" s="123">
        <v>-5291</v>
      </c>
      <c r="DM40" s="123">
        <v>-4273</v>
      </c>
      <c r="DN40" s="123">
        <v>-1018</v>
      </c>
      <c r="DO40" s="124">
        <v>-3.7395754119244243E-2</v>
      </c>
      <c r="DP40" s="122">
        <v>23.6</v>
      </c>
      <c r="DQ40" s="123">
        <v>14870</v>
      </c>
      <c r="DR40" s="123">
        <v>12912</v>
      </c>
      <c r="DS40" s="123">
        <v>1958</v>
      </c>
      <c r="DT40" s="124">
        <v>0.13167451244115669</v>
      </c>
      <c r="DU40" s="122">
        <v>-9.4000000000000021</v>
      </c>
      <c r="DV40" s="123">
        <v>-5254</v>
      </c>
      <c r="DW40" s="123">
        <v>-4133</v>
      </c>
      <c r="DX40" s="123">
        <v>-1121</v>
      </c>
      <c r="DY40" s="124">
        <v>-4.4632083156630892E-2</v>
      </c>
      <c r="DZ40" s="122">
        <v>22.1</v>
      </c>
      <c r="EA40" s="123">
        <v>15170</v>
      </c>
      <c r="EB40" s="143">
        <v>13293</v>
      </c>
      <c r="EC40" s="123">
        <v>1877</v>
      </c>
      <c r="ED40" s="124">
        <v>0.12373104812129203</v>
      </c>
      <c r="EE40" s="122">
        <v>18.399999999999999</v>
      </c>
      <c r="EF40" s="127">
        <v>11078</v>
      </c>
      <c r="EG40" s="123">
        <v>9678</v>
      </c>
      <c r="EH40" s="123">
        <v>1400</v>
      </c>
      <c r="EI40" s="124">
        <v>0.12637660227477884</v>
      </c>
      <c r="EJ40" s="122">
        <v>-3.7000000000000028</v>
      </c>
      <c r="EK40" s="123">
        <v>-4092</v>
      </c>
      <c r="EL40" s="123">
        <v>-3615</v>
      </c>
      <c r="EM40" s="123">
        <v>-477</v>
      </c>
      <c r="EN40" s="124">
        <v>2.6455541534868149E-3</v>
      </c>
      <c r="EO40" s="122">
        <v>14.2</v>
      </c>
      <c r="EP40" s="123">
        <v>9616</v>
      </c>
      <c r="EQ40" s="123">
        <v>8779</v>
      </c>
      <c r="ER40" s="123">
        <v>837</v>
      </c>
      <c r="ES40" s="124">
        <v>8.7042429284525796E-2</v>
      </c>
      <c r="ET40" s="122">
        <v>4.1999999999999993</v>
      </c>
      <c r="EU40" s="123">
        <v>1462</v>
      </c>
      <c r="EV40" s="123">
        <v>899</v>
      </c>
      <c r="EW40" s="123">
        <v>563</v>
      </c>
      <c r="EX40" s="124">
        <v>3.9334172990253047E-2</v>
      </c>
      <c r="EY40" s="122">
        <v>20.7</v>
      </c>
      <c r="EZ40" s="123">
        <v>14208</v>
      </c>
      <c r="FA40" s="143">
        <v>12451</v>
      </c>
      <c r="FB40" s="123">
        <v>1757</v>
      </c>
      <c r="FC40" s="124">
        <v>0.12366272522522523</v>
      </c>
      <c r="FD40" s="122">
        <v>9.5</v>
      </c>
      <c r="FE40" s="128">
        <v>6224</v>
      </c>
      <c r="FF40" s="123">
        <v>5435</v>
      </c>
      <c r="FG40" s="123">
        <v>789</v>
      </c>
      <c r="FH40" s="124">
        <v>0.12676735218508997</v>
      </c>
      <c r="FI40" s="122">
        <v>-11.2</v>
      </c>
      <c r="FJ40" s="123">
        <v>-7984</v>
      </c>
      <c r="FK40" s="123">
        <v>-7016</v>
      </c>
      <c r="FL40" s="123">
        <v>-968</v>
      </c>
      <c r="FM40" s="124">
        <v>3.1046269598647425E-3</v>
      </c>
      <c r="FN40" s="122">
        <v>18.399999999999999</v>
      </c>
      <c r="FO40" s="123">
        <v>11078</v>
      </c>
      <c r="FP40" s="123">
        <v>9678</v>
      </c>
      <c r="FQ40" s="123">
        <v>1400</v>
      </c>
      <c r="FR40" s="124">
        <v>0.12637660227477884</v>
      </c>
      <c r="FS40" s="122">
        <v>-8.8999999999999986</v>
      </c>
      <c r="FT40" s="123">
        <v>-4854</v>
      </c>
      <c r="FU40" s="123">
        <v>-4243</v>
      </c>
      <c r="FV40" s="123">
        <v>-611</v>
      </c>
      <c r="FW40" s="124">
        <v>3.9074991031112782E-4</v>
      </c>
      <c r="FX40" s="122">
        <v>25.999999999999996</v>
      </c>
      <c r="FY40" s="123">
        <v>17858</v>
      </c>
      <c r="FZ40" s="143">
        <v>15638</v>
      </c>
      <c r="GA40" s="123">
        <v>2220</v>
      </c>
      <c r="GB40" s="124">
        <v>0.12431403292641953</v>
      </c>
      <c r="GC40" s="122">
        <v>20.7</v>
      </c>
      <c r="GD40" s="123">
        <v>12597</v>
      </c>
      <c r="GE40" s="123">
        <v>11419</v>
      </c>
      <c r="GF40" s="123">
        <v>1178</v>
      </c>
      <c r="GG40" s="124">
        <v>9.3514328808446456E-2</v>
      </c>
      <c r="GH40" s="122">
        <v>-5.2999999999999972</v>
      </c>
      <c r="GI40" s="123">
        <v>-5261</v>
      </c>
      <c r="GJ40" s="123">
        <v>-4219</v>
      </c>
      <c r="GK40" s="123">
        <v>-1042</v>
      </c>
      <c r="GL40" s="124">
        <v>-3.0799704117973073E-2</v>
      </c>
      <c r="GM40" s="122">
        <v>9.5</v>
      </c>
      <c r="GN40" s="123">
        <v>6224</v>
      </c>
      <c r="GO40" s="123">
        <v>5435</v>
      </c>
      <c r="GP40" s="123">
        <v>789</v>
      </c>
      <c r="GQ40" s="124">
        <v>0.12676735218508997</v>
      </c>
      <c r="GR40" s="122">
        <v>11.2</v>
      </c>
      <c r="GS40" s="123">
        <v>6373</v>
      </c>
      <c r="GT40" s="123">
        <v>5984</v>
      </c>
      <c r="GU40" s="123">
        <v>389</v>
      </c>
      <c r="GV40" s="124">
        <v>-3.3253023376643515E-2</v>
      </c>
      <c r="GW40" s="122">
        <v>23.8</v>
      </c>
      <c r="GX40" s="123">
        <v>16337</v>
      </c>
      <c r="GY40" s="143">
        <v>14315</v>
      </c>
      <c r="GZ40" s="123">
        <v>2022</v>
      </c>
      <c r="HA40" s="124">
        <v>0.12376813368427496</v>
      </c>
      <c r="HB40" s="122">
        <v>4.0999999999999996</v>
      </c>
      <c r="HC40" s="123">
        <v>3368</v>
      </c>
      <c r="HD40" s="123">
        <v>2435</v>
      </c>
      <c r="HE40" s="123">
        <v>933</v>
      </c>
      <c r="HF40" s="124">
        <v>0.27701900237529692</v>
      </c>
      <c r="HG40" s="122">
        <v>-19.700000000000003</v>
      </c>
      <c r="HH40" s="123">
        <v>-12969</v>
      </c>
      <c r="HI40" s="123">
        <v>-11880</v>
      </c>
      <c r="HJ40" s="123">
        <v>-1089</v>
      </c>
      <c r="HK40" s="124">
        <v>0.15325086869102195</v>
      </c>
      <c r="HL40" s="122">
        <v>20.7</v>
      </c>
      <c r="HM40" s="123">
        <v>12597</v>
      </c>
      <c r="HN40" s="123">
        <v>11419</v>
      </c>
      <c r="HO40" s="123">
        <v>1178</v>
      </c>
      <c r="HP40" s="124">
        <v>9.3514328808446456E-2</v>
      </c>
      <c r="HQ40" s="122">
        <v>-16.600000000000001</v>
      </c>
      <c r="HR40" s="123">
        <v>-9229</v>
      </c>
      <c r="HS40" s="123">
        <v>-8984</v>
      </c>
      <c r="HT40" s="123">
        <v>-245</v>
      </c>
      <c r="HU40" s="124">
        <v>0.18350467356685046</v>
      </c>
      <c r="HV40" s="122">
        <v>24.599999999999998</v>
      </c>
      <c r="HW40" s="123">
        <v>16888</v>
      </c>
      <c r="HX40" s="143">
        <v>14796</v>
      </c>
      <c r="HY40" s="123">
        <v>2092</v>
      </c>
      <c r="HZ40" s="124">
        <v>0.12387494078635718</v>
      </c>
      <c r="IA40" s="122">
        <v>10</v>
      </c>
      <c r="IB40" s="123">
        <v>6553</v>
      </c>
      <c r="IC40" s="123">
        <v>5780</v>
      </c>
      <c r="ID40" s="123">
        <v>773</v>
      </c>
      <c r="IE40" s="124">
        <v>0.11796123912711735</v>
      </c>
      <c r="IF40" s="122">
        <v>-14.599999999999998</v>
      </c>
      <c r="IG40" s="123">
        <v>-10335</v>
      </c>
      <c r="IH40" s="123">
        <v>-9016</v>
      </c>
      <c r="II40" s="123">
        <v>-1319</v>
      </c>
      <c r="IJ40" s="124">
        <v>-5.9137016592398228E-3</v>
      </c>
      <c r="IK40" s="122">
        <v>4.0999999999999996</v>
      </c>
      <c r="IL40" s="123">
        <v>3368</v>
      </c>
      <c r="IM40" s="123">
        <v>2435</v>
      </c>
      <c r="IN40" s="123">
        <v>933</v>
      </c>
      <c r="IO40" s="124">
        <v>0.27701900237529692</v>
      </c>
      <c r="IP40" s="122">
        <v>5.9</v>
      </c>
      <c r="IQ40" s="123">
        <v>3185</v>
      </c>
      <c r="IR40" s="123">
        <v>3345</v>
      </c>
      <c r="IS40" s="123">
        <v>-160</v>
      </c>
      <c r="IT40" s="124">
        <v>-0.15905776324817955</v>
      </c>
      <c r="IU40" s="122">
        <v>20.6</v>
      </c>
      <c r="IV40" s="123">
        <v>14144</v>
      </c>
      <c r="IW40" s="143">
        <v>12391</v>
      </c>
      <c r="IX40" s="123">
        <v>1753</v>
      </c>
      <c r="IY40" s="124">
        <v>0.12393947963800905</v>
      </c>
      <c r="IZ40" s="122">
        <v>18.100000000000001</v>
      </c>
      <c r="JA40" s="123">
        <v>12069</v>
      </c>
      <c r="JB40" s="123">
        <v>10741</v>
      </c>
      <c r="JC40" s="123">
        <v>1328</v>
      </c>
      <c r="JD40" s="124">
        <v>0.11003397133151048</v>
      </c>
      <c r="JE40" s="122">
        <v>-2.5</v>
      </c>
      <c r="JF40" s="123">
        <v>-2075</v>
      </c>
      <c r="JG40" s="123">
        <v>-1650</v>
      </c>
      <c r="JH40" s="123">
        <v>-425</v>
      </c>
      <c r="JI40" s="124">
        <v>-1.3905508306498574E-2</v>
      </c>
      <c r="JJ40" s="122">
        <v>10</v>
      </c>
      <c r="JK40" s="123">
        <v>6553</v>
      </c>
      <c r="JL40" s="123">
        <v>5780</v>
      </c>
      <c r="JM40" s="123">
        <v>773</v>
      </c>
      <c r="JN40" s="124">
        <v>0.11796123912711735</v>
      </c>
      <c r="JO40" s="122">
        <v>8.1000000000000014</v>
      </c>
      <c r="JP40" s="123">
        <v>5516</v>
      </c>
      <c r="JQ40" s="123">
        <v>4961</v>
      </c>
      <c r="JR40" s="123">
        <v>555</v>
      </c>
      <c r="JS40" s="124">
        <v>-7.9272677956068738E-3</v>
      </c>
      <c r="JT40" s="122">
        <v>20.400000000000002</v>
      </c>
      <c r="JU40" s="123">
        <v>14006</v>
      </c>
      <c r="JV40" s="143">
        <v>12270</v>
      </c>
      <c r="JW40" s="123">
        <v>1736</v>
      </c>
      <c r="JX40" s="124">
        <v>0.1239468799086106</v>
      </c>
      <c r="JY40" s="122">
        <v>23.2</v>
      </c>
      <c r="JZ40" s="123">
        <v>16077</v>
      </c>
      <c r="KA40" s="123">
        <v>13558</v>
      </c>
      <c r="KB40" s="123">
        <v>2519</v>
      </c>
      <c r="KC40" s="124">
        <v>0.15668346084468496</v>
      </c>
      <c r="KD40" s="122">
        <v>2.7999999999999972</v>
      </c>
      <c r="KE40" s="123">
        <v>2071</v>
      </c>
      <c r="KF40" s="123">
        <v>1288</v>
      </c>
      <c r="KG40" s="123">
        <v>783</v>
      </c>
      <c r="KH40" s="124">
        <v>3.2736580936074358E-2</v>
      </c>
      <c r="KI40" s="122">
        <v>18.100000000000001</v>
      </c>
      <c r="KJ40" s="123">
        <v>12069</v>
      </c>
      <c r="KK40" s="123">
        <v>10741</v>
      </c>
      <c r="KL40" s="123">
        <v>1328</v>
      </c>
      <c r="KM40" s="124">
        <v>0.11003397133151048</v>
      </c>
      <c r="KN40" s="122">
        <v>5.0999999999999979</v>
      </c>
      <c r="KO40" s="123">
        <v>4008</v>
      </c>
      <c r="KP40" s="123">
        <v>2817</v>
      </c>
      <c r="KQ40" s="123">
        <v>1191</v>
      </c>
      <c r="KR40" s="124">
        <v>4.6649489513174477E-2</v>
      </c>
      <c r="KS40" s="122">
        <v>261.09999999999997</v>
      </c>
      <c r="KT40" s="123">
        <v>179221</v>
      </c>
      <c r="KU40" s="123">
        <v>157045</v>
      </c>
      <c r="KV40" s="123">
        <v>22176</v>
      </c>
      <c r="KW40" s="124">
        <v>0.1237354997461235</v>
      </c>
      <c r="KX40" s="122">
        <v>211.19999999999996</v>
      </c>
      <c r="KY40" s="123">
        <v>140237</v>
      </c>
      <c r="KZ40" s="123">
        <v>122580</v>
      </c>
      <c r="LA40" s="123">
        <v>17657</v>
      </c>
      <c r="LB40" s="124">
        <v>0.12590828383379565</v>
      </c>
      <c r="LC40" s="122">
        <v>-49.900000000000006</v>
      </c>
      <c r="LD40" s="123">
        <v>-38984</v>
      </c>
      <c r="LE40" s="123">
        <v>-34465</v>
      </c>
      <c r="LF40" s="123">
        <v>-4519</v>
      </c>
      <c r="LG40" s="124">
        <v>2.1727840876721582E-3</v>
      </c>
    </row>
    <row r="41" spans="2:319">
      <c r="B41" s="202"/>
      <c r="C41" s="147" t="s">
        <v>2834</v>
      </c>
      <c r="D41" s="148" t="s">
        <v>1359</v>
      </c>
      <c r="E41" s="149">
        <v>0</v>
      </c>
      <c r="F41" s="235">
        <v>0</v>
      </c>
      <c r="G41" s="150">
        <v>0</v>
      </c>
      <c r="H41" s="150">
        <v>0</v>
      </c>
      <c r="I41" s="151">
        <v>0</v>
      </c>
      <c r="J41" s="149">
        <v>1.5</v>
      </c>
      <c r="K41" s="150">
        <v>655</v>
      </c>
      <c r="L41" s="150">
        <v>712</v>
      </c>
      <c r="M41" s="150">
        <v>-57</v>
      </c>
      <c r="N41" s="151">
        <v>-8.7022900763358779E-2</v>
      </c>
      <c r="O41" s="149">
        <v>1.5</v>
      </c>
      <c r="P41" s="150">
        <v>655</v>
      </c>
      <c r="Q41" s="150">
        <v>712</v>
      </c>
      <c r="R41" s="150">
        <v>-57</v>
      </c>
      <c r="S41" s="151">
        <v>-8.7022900763358779E-2</v>
      </c>
      <c r="T41" s="149">
        <v>0.6</v>
      </c>
      <c r="U41" s="150">
        <v>356</v>
      </c>
      <c r="V41" s="150">
        <v>330</v>
      </c>
      <c r="W41" s="150">
        <v>26</v>
      </c>
      <c r="X41" s="151">
        <v>7.3033707865168537E-2</v>
      </c>
      <c r="Y41" s="149">
        <v>0.9</v>
      </c>
      <c r="Z41" s="150">
        <v>299</v>
      </c>
      <c r="AA41" s="150">
        <v>382</v>
      </c>
      <c r="AB41" s="150">
        <v>-83</v>
      </c>
      <c r="AC41" s="151">
        <v>-0.16005660862852733</v>
      </c>
      <c r="AD41" s="149">
        <v>0</v>
      </c>
      <c r="AE41" s="150">
        <v>0</v>
      </c>
      <c r="AF41" s="150">
        <v>0</v>
      </c>
      <c r="AG41" s="150">
        <v>0</v>
      </c>
      <c r="AH41" s="151">
        <v>0</v>
      </c>
      <c r="AI41" s="149">
        <v>0.2</v>
      </c>
      <c r="AJ41" s="150">
        <v>293</v>
      </c>
      <c r="AK41" s="150">
        <v>193</v>
      </c>
      <c r="AL41" s="150">
        <v>100</v>
      </c>
      <c r="AM41" s="151">
        <v>0.34129692832764508</v>
      </c>
      <c r="AN41" s="149">
        <v>0.2</v>
      </c>
      <c r="AO41" s="150">
        <v>293</v>
      </c>
      <c r="AP41" s="150">
        <v>193</v>
      </c>
      <c r="AQ41" s="150">
        <v>100</v>
      </c>
      <c r="AR41" s="151">
        <v>0.34129692832764508</v>
      </c>
      <c r="AS41" s="149">
        <v>1.5</v>
      </c>
      <c r="AT41" s="150">
        <v>655</v>
      </c>
      <c r="AU41" s="150">
        <v>712</v>
      </c>
      <c r="AV41" s="150">
        <v>-57</v>
      </c>
      <c r="AW41" s="151">
        <v>-8.7022900763358779E-2</v>
      </c>
      <c r="AX41" s="149">
        <v>-1.3</v>
      </c>
      <c r="AY41" s="150">
        <v>-362</v>
      </c>
      <c r="AZ41" s="150">
        <v>-519</v>
      </c>
      <c r="BA41" s="150">
        <v>157</v>
      </c>
      <c r="BB41" s="151">
        <v>0.42831982909100386</v>
      </c>
      <c r="BC41" s="149">
        <v>0</v>
      </c>
      <c r="BD41" s="235">
        <v>0</v>
      </c>
      <c r="BE41" s="149">
        <v>0</v>
      </c>
      <c r="BF41" s="150">
        <v>0</v>
      </c>
      <c r="BG41" s="151">
        <v>0</v>
      </c>
      <c r="BH41" s="149">
        <v>0.5</v>
      </c>
      <c r="BI41" s="150">
        <v>236</v>
      </c>
      <c r="BJ41" s="150">
        <v>220</v>
      </c>
      <c r="BK41" s="150">
        <v>16</v>
      </c>
      <c r="BL41" s="151">
        <v>6.7796610169491525E-2</v>
      </c>
      <c r="BM41" s="149">
        <v>0.5</v>
      </c>
      <c r="BN41" s="150">
        <v>236</v>
      </c>
      <c r="BO41" s="150">
        <v>220</v>
      </c>
      <c r="BP41" s="150">
        <v>16</v>
      </c>
      <c r="BQ41" s="151">
        <v>6.7796610169491525E-2</v>
      </c>
      <c r="BR41" s="149">
        <v>0.2</v>
      </c>
      <c r="BS41" s="150">
        <v>293</v>
      </c>
      <c r="BT41" s="150">
        <v>193</v>
      </c>
      <c r="BU41" s="150">
        <v>100</v>
      </c>
      <c r="BV41" s="151">
        <v>0.34129692832764508</v>
      </c>
      <c r="BW41" s="149">
        <v>0.3</v>
      </c>
      <c r="BX41" s="150">
        <v>-57</v>
      </c>
      <c r="BY41" s="150">
        <v>27</v>
      </c>
      <c r="BZ41" s="150">
        <v>-84</v>
      </c>
      <c r="CA41" s="151">
        <v>-0.27350031815815357</v>
      </c>
      <c r="CB41" s="149">
        <v>0</v>
      </c>
      <c r="CC41" s="150">
        <v>0</v>
      </c>
      <c r="CD41" s="150">
        <v>0</v>
      </c>
      <c r="CE41" s="150">
        <v>0</v>
      </c>
      <c r="CF41" s="151">
        <v>0</v>
      </c>
      <c r="CG41" s="149">
        <v>0</v>
      </c>
      <c r="CH41" s="150">
        <v>37</v>
      </c>
      <c r="CI41" s="150">
        <v>30</v>
      </c>
      <c r="CJ41" s="150">
        <v>7</v>
      </c>
      <c r="CK41" s="151">
        <v>0.1891891891891892</v>
      </c>
      <c r="CL41" s="149">
        <v>0</v>
      </c>
      <c r="CM41" s="150">
        <v>37</v>
      </c>
      <c r="CN41" s="150">
        <v>30</v>
      </c>
      <c r="CO41" s="150">
        <v>7</v>
      </c>
      <c r="CP41" s="151">
        <v>0.1891891891891892</v>
      </c>
      <c r="CQ41" s="149">
        <v>0.5</v>
      </c>
      <c r="CR41" s="150">
        <v>236</v>
      </c>
      <c r="CS41" s="150">
        <v>220</v>
      </c>
      <c r="CT41" s="150">
        <v>16</v>
      </c>
      <c r="CU41" s="151">
        <v>6.7796610169491525E-2</v>
      </c>
      <c r="CV41" s="149">
        <v>-0.5</v>
      </c>
      <c r="CW41" s="150">
        <v>-199</v>
      </c>
      <c r="CX41" s="150">
        <v>-190</v>
      </c>
      <c r="CY41" s="150">
        <v>-9</v>
      </c>
      <c r="CZ41" s="151">
        <v>0.12139257901969767</v>
      </c>
      <c r="DA41" s="149">
        <v>0</v>
      </c>
      <c r="DB41" s="150">
        <v>0</v>
      </c>
      <c r="DC41" s="150">
        <v>0</v>
      </c>
      <c r="DD41" s="150">
        <v>0</v>
      </c>
      <c r="DE41" s="151">
        <v>0</v>
      </c>
      <c r="DF41" s="149">
        <v>0.4</v>
      </c>
      <c r="DG41" s="150">
        <v>294</v>
      </c>
      <c r="DH41" s="150">
        <v>230</v>
      </c>
      <c r="DI41" s="150">
        <v>64</v>
      </c>
      <c r="DJ41" s="151">
        <v>0.21768707482993196</v>
      </c>
      <c r="DK41" s="149">
        <v>0.4</v>
      </c>
      <c r="DL41" s="150">
        <v>294</v>
      </c>
      <c r="DM41" s="150">
        <v>230</v>
      </c>
      <c r="DN41" s="150">
        <v>64</v>
      </c>
      <c r="DO41" s="151">
        <v>0.21768707482993196</v>
      </c>
      <c r="DP41" s="149">
        <v>0</v>
      </c>
      <c r="DQ41" s="150">
        <v>37</v>
      </c>
      <c r="DR41" s="150">
        <v>30</v>
      </c>
      <c r="DS41" s="150">
        <v>7</v>
      </c>
      <c r="DT41" s="151">
        <v>0.1891891891891892</v>
      </c>
      <c r="DU41" s="149">
        <v>0.4</v>
      </c>
      <c r="DV41" s="150">
        <v>257</v>
      </c>
      <c r="DW41" s="150">
        <v>200</v>
      </c>
      <c r="DX41" s="150">
        <v>57</v>
      </c>
      <c r="DY41" s="151">
        <v>2.8497885640742765E-2</v>
      </c>
      <c r="DZ41" s="149">
        <v>0</v>
      </c>
      <c r="EA41" s="150">
        <v>0</v>
      </c>
      <c r="EB41" s="150">
        <v>0</v>
      </c>
      <c r="EC41" s="150">
        <v>0</v>
      </c>
      <c r="ED41" s="151">
        <v>0</v>
      </c>
      <c r="EE41" s="149">
        <v>0.1</v>
      </c>
      <c r="EF41" s="150">
        <v>93</v>
      </c>
      <c r="EG41" s="150">
        <v>67</v>
      </c>
      <c r="EH41" s="150">
        <v>26</v>
      </c>
      <c r="EI41" s="151">
        <v>0.27956989247311825</v>
      </c>
      <c r="EJ41" s="149">
        <v>0.1</v>
      </c>
      <c r="EK41" s="150">
        <v>93</v>
      </c>
      <c r="EL41" s="150">
        <v>67</v>
      </c>
      <c r="EM41" s="150">
        <v>26</v>
      </c>
      <c r="EN41" s="151">
        <v>0.27956989247311825</v>
      </c>
      <c r="EO41" s="149">
        <v>0.4</v>
      </c>
      <c r="EP41" s="150">
        <v>294</v>
      </c>
      <c r="EQ41" s="150">
        <v>230</v>
      </c>
      <c r="ER41" s="150">
        <v>64</v>
      </c>
      <c r="ES41" s="151">
        <v>0.21768707482993196</v>
      </c>
      <c r="ET41" s="149">
        <v>-0.30000000000000004</v>
      </c>
      <c r="EU41" s="150">
        <v>-201</v>
      </c>
      <c r="EV41" s="150">
        <v>-163</v>
      </c>
      <c r="EW41" s="150">
        <v>-38</v>
      </c>
      <c r="EX41" s="151">
        <v>6.1882817643186289E-2</v>
      </c>
      <c r="EY41" s="149">
        <v>0</v>
      </c>
      <c r="EZ41" s="150">
        <v>0</v>
      </c>
      <c r="FA41" s="150">
        <v>0</v>
      </c>
      <c r="FB41" s="150">
        <v>0</v>
      </c>
      <c r="FC41" s="151">
        <v>0</v>
      </c>
      <c r="FD41" s="149">
        <v>0.1</v>
      </c>
      <c r="FE41" s="150">
        <v>116</v>
      </c>
      <c r="FF41" s="150">
        <v>64</v>
      </c>
      <c r="FG41" s="150">
        <v>52</v>
      </c>
      <c r="FH41" s="151">
        <v>0.44827586206896552</v>
      </c>
      <c r="FI41" s="149">
        <v>0.1</v>
      </c>
      <c r="FJ41" s="150">
        <v>116</v>
      </c>
      <c r="FK41" s="150">
        <v>64</v>
      </c>
      <c r="FL41" s="150">
        <v>52</v>
      </c>
      <c r="FM41" s="151">
        <v>0.44827586206896552</v>
      </c>
      <c r="FN41" s="149">
        <v>0.1</v>
      </c>
      <c r="FO41" s="150">
        <v>93</v>
      </c>
      <c r="FP41" s="150">
        <v>67</v>
      </c>
      <c r="FQ41" s="150">
        <v>26</v>
      </c>
      <c r="FR41" s="151">
        <v>0.27956989247311825</v>
      </c>
      <c r="FS41" s="149">
        <v>0</v>
      </c>
      <c r="FT41" s="150">
        <v>23</v>
      </c>
      <c r="FU41" s="150">
        <v>-3</v>
      </c>
      <c r="FV41" s="150">
        <v>26</v>
      </c>
      <c r="FW41" s="151">
        <v>0.16870596959584727</v>
      </c>
      <c r="FX41" s="149">
        <v>0</v>
      </c>
      <c r="FY41" s="150">
        <v>0</v>
      </c>
      <c r="FZ41" s="150">
        <v>0</v>
      </c>
      <c r="GA41" s="150">
        <v>0</v>
      </c>
      <c r="GB41" s="151">
        <v>0</v>
      </c>
      <c r="GC41" s="149">
        <v>0</v>
      </c>
      <c r="GD41" s="150">
        <v>23</v>
      </c>
      <c r="GE41" s="150">
        <v>21</v>
      </c>
      <c r="GF41" s="150">
        <v>2</v>
      </c>
      <c r="GG41" s="151">
        <v>8.6956521739130432E-2</v>
      </c>
      <c r="GH41" s="149">
        <v>0</v>
      </c>
      <c r="GI41" s="150">
        <v>23</v>
      </c>
      <c r="GJ41" s="150">
        <v>21</v>
      </c>
      <c r="GK41" s="150">
        <v>2</v>
      </c>
      <c r="GL41" s="151">
        <v>8.6956521739130432E-2</v>
      </c>
      <c r="GM41" s="149">
        <v>0.1</v>
      </c>
      <c r="GN41" s="150">
        <v>116</v>
      </c>
      <c r="GO41" s="150">
        <v>64</v>
      </c>
      <c r="GP41" s="150">
        <v>52</v>
      </c>
      <c r="GQ41" s="151">
        <v>0.44827586206896552</v>
      </c>
      <c r="GR41" s="149">
        <v>-0.1</v>
      </c>
      <c r="GS41" s="150">
        <v>-93</v>
      </c>
      <c r="GT41" s="150">
        <v>-43</v>
      </c>
      <c r="GU41" s="150">
        <v>-50</v>
      </c>
      <c r="GV41" s="151">
        <v>-0.36131934032983509</v>
      </c>
      <c r="GW41" s="149">
        <v>0</v>
      </c>
      <c r="GX41" s="150">
        <v>0</v>
      </c>
      <c r="GY41" s="150">
        <v>0</v>
      </c>
      <c r="GZ41" s="150">
        <v>0</v>
      </c>
      <c r="HA41" s="151">
        <v>0</v>
      </c>
      <c r="HB41" s="149">
        <v>0</v>
      </c>
      <c r="HC41" s="150">
        <v>21</v>
      </c>
      <c r="HD41" s="150">
        <v>5</v>
      </c>
      <c r="HE41" s="150">
        <v>16</v>
      </c>
      <c r="HF41" s="151">
        <v>0.76190476190476186</v>
      </c>
      <c r="HG41" s="149">
        <v>0</v>
      </c>
      <c r="HH41" s="150">
        <v>21</v>
      </c>
      <c r="HI41" s="150">
        <v>5</v>
      </c>
      <c r="HJ41" s="150">
        <v>16</v>
      </c>
      <c r="HK41" s="151">
        <v>0.76190476190476186</v>
      </c>
      <c r="HL41" s="149">
        <v>0</v>
      </c>
      <c r="HM41" s="150">
        <v>23</v>
      </c>
      <c r="HN41" s="150">
        <v>21</v>
      </c>
      <c r="HO41" s="150">
        <v>2</v>
      </c>
      <c r="HP41" s="151">
        <v>8.6956521739130432E-2</v>
      </c>
      <c r="HQ41" s="149">
        <v>0</v>
      </c>
      <c r="HR41" s="150">
        <v>-2</v>
      </c>
      <c r="HS41" s="150">
        <v>-16</v>
      </c>
      <c r="HT41" s="150">
        <v>14</v>
      </c>
      <c r="HU41" s="151">
        <v>0.67494824016563149</v>
      </c>
      <c r="HV41" s="149">
        <v>0</v>
      </c>
      <c r="HW41" s="150">
        <v>0</v>
      </c>
      <c r="HX41" s="150">
        <v>0</v>
      </c>
      <c r="HY41" s="150">
        <v>0</v>
      </c>
      <c r="HZ41" s="151">
        <v>0</v>
      </c>
      <c r="IA41" s="149">
        <v>0</v>
      </c>
      <c r="IB41" s="150">
        <v>8</v>
      </c>
      <c r="IC41" s="150">
        <v>4</v>
      </c>
      <c r="ID41" s="150">
        <v>4</v>
      </c>
      <c r="IE41" s="151">
        <v>0.5</v>
      </c>
      <c r="IF41" s="149">
        <v>0</v>
      </c>
      <c r="IG41" s="150">
        <v>8</v>
      </c>
      <c r="IH41" s="150">
        <v>4</v>
      </c>
      <c r="II41" s="150">
        <v>4</v>
      </c>
      <c r="IJ41" s="151">
        <v>0.5</v>
      </c>
      <c r="IK41" s="149">
        <v>0</v>
      </c>
      <c r="IL41" s="150">
        <v>21</v>
      </c>
      <c r="IM41" s="150">
        <v>5</v>
      </c>
      <c r="IN41" s="150">
        <v>16</v>
      </c>
      <c r="IO41" s="151">
        <v>0.76190476190476186</v>
      </c>
      <c r="IP41" s="149">
        <v>0</v>
      </c>
      <c r="IQ41" s="150">
        <v>-13</v>
      </c>
      <c r="IR41" s="150">
        <v>-1</v>
      </c>
      <c r="IS41" s="150">
        <v>-12</v>
      </c>
      <c r="IT41" s="151">
        <v>-0.26190476190476186</v>
      </c>
      <c r="IU41" s="149">
        <v>0</v>
      </c>
      <c r="IV41" s="150">
        <v>0</v>
      </c>
      <c r="IW41" s="150">
        <v>0</v>
      </c>
      <c r="IX41" s="150">
        <v>0</v>
      </c>
      <c r="IY41" s="151">
        <v>0</v>
      </c>
      <c r="IZ41" s="149">
        <v>3</v>
      </c>
      <c r="JA41" s="150">
        <v>1649</v>
      </c>
      <c r="JB41" s="150">
        <v>1505</v>
      </c>
      <c r="JC41" s="150">
        <v>144</v>
      </c>
      <c r="JD41" s="151">
        <v>8.7325651910248631E-2</v>
      </c>
      <c r="JE41" s="149">
        <v>3</v>
      </c>
      <c r="JF41" s="150">
        <v>1649</v>
      </c>
      <c r="JG41" s="150">
        <v>1505</v>
      </c>
      <c r="JH41" s="150">
        <v>144</v>
      </c>
      <c r="JI41" s="151">
        <v>8.7325651910248631E-2</v>
      </c>
      <c r="JJ41" s="149">
        <v>0</v>
      </c>
      <c r="JK41" s="150">
        <v>8</v>
      </c>
      <c r="JL41" s="150">
        <v>4</v>
      </c>
      <c r="JM41" s="150">
        <v>4</v>
      </c>
      <c r="JN41" s="151">
        <v>0.5</v>
      </c>
      <c r="JO41" s="149">
        <v>3</v>
      </c>
      <c r="JP41" s="150">
        <v>1641</v>
      </c>
      <c r="JQ41" s="150">
        <v>1501</v>
      </c>
      <c r="JR41" s="150">
        <v>140</v>
      </c>
      <c r="JS41" s="151">
        <v>-0.41267434808975134</v>
      </c>
      <c r="JT41" s="149">
        <v>0</v>
      </c>
      <c r="JU41" s="150">
        <v>0</v>
      </c>
      <c r="JV41" s="150">
        <v>0</v>
      </c>
      <c r="JW41" s="150">
        <v>0</v>
      </c>
      <c r="JX41" s="151">
        <v>0</v>
      </c>
      <c r="JY41" s="149">
        <v>0.2</v>
      </c>
      <c r="JZ41" s="150">
        <v>145</v>
      </c>
      <c r="KA41" s="150">
        <v>110</v>
      </c>
      <c r="KB41" s="150">
        <v>35</v>
      </c>
      <c r="KC41" s="151">
        <v>0.2413793103448276</v>
      </c>
      <c r="KD41" s="149">
        <v>0.2</v>
      </c>
      <c r="KE41" s="150">
        <v>145</v>
      </c>
      <c r="KF41" s="150">
        <v>110</v>
      </c>
      <c r="KG41" s="150">
        <v>35</v>
      </c>
      <c r="KH41" s="151">
        <v>0.2413793103448276</v>
      </c>
      <c r="KI41" s="149">
        <v>3</v>
      </c>
      <c r="KJ41" s="150">
        <v>1649</v>
      </c>
      <c r="KK41" s="150">
        <v>1505</v>
      </c>
      <c r="KL41" s="150">
        <v>144</v>
      </c>
      <c r="KM41" s="151">
        <v>8.7325651910248631E-2</v>
      </c>
      <c r="KN41" s="149">
        <v>-2.8</v>
      </c>
      <c r="KO41" s="150">
        <v>-1504</v>
      </c>
      <c r="KP41" s="150">
        <v>-1395</v>
      </c>
      <c r="KQ41" s="150">
        <v>-109</v>
      </c>
      <c r="KR41" s="151">
        <v>0.15405365843457897</v>
      </c>
      <c r="KS41" s="149">
        <v>0</v>
      </c>
      <c r="KT41" s="150">
        <v>0</v>
      </c>
      <c r="KU41" s="150">
        <v>0</v>
      </c>
      <c r="KV41" s="150">
        <v>0</v>
      </c>
      <c r="KW41" s="151">
        <v>0</v>
      </c>
      <c r="KX41" s="149">
        <v>6.0000000000000009</v>
      </c>
      <c r="KY41" s="150">
        <v>3570</v>
      </c>
      <c r="KZ41" s="150">
        <v>3161</v>
      </c>
      <c r="LA41" s="150">
        <v>409</v>
      </c>
      <c r="LB41" s="151">
        <v>0.11456582633053221</v>
      </c>
      <c r="LC41" s="149">
        <v>6.0000000000000009</v>
      </c>
      <c r="LD41" s="150">
        <v>3570</v>
      </c>
      <c r="LE41" s="150">
        <v>3161</v>
      </c>
      <c r="LF41" s="150">
        <v>409</v>
      </c>
      <c r="LG41" s="151">
        <v>0.11456582633053221</v>
      </c>
    </row>
    <row r="42" spans="2:319">
      <c r="B42" s="236" t="s">
        <v>2835</v>
      </c>
      <c r="C42" s="155" t="s">
        <v>2836</v>
      </c>
      <c r="D42" s="156" t="s">
        <v>1370</v>
      </c>
      <c r="E42" s="224">
        <v>83.899999999999991</v>
      </c>
      <c r="F42" s="237">
        <v>30781</v>
      </c>
      <c r="G42" s="225">
        <v>27637</v>
      </c>
      <c r="H42" s="225">
        <v>3144</v>
      </c>
      <c r="I42" s="159">
        <v>0.10214093109385659</v>
      </c>
      <c r="J42" s="157">
        <v>31.4</v>
      </c>
      <c r="K42" s="158">
        <v>11450</v>
      </c>
      <c r="L42" s="158">
        <v>9823</v>
      </c>
      <c r="M42" s="158">
        <v>1627</v>
      </c>
      <c r="N42" s="159">
        <v>0.14209606986899564</v>
      </c>
      <c r="O42" s="157">
        <v>-52.499999999999993</v>
      </c>
      <c r="P42" s="158">
        <v>-19331</v>
      </c>
      <c r="Q42" s="158">
        <v>-17814</v>
      </c>
      <c r="R42" s="158">
        <v>-1517</v>
      </c>
      <c r="S42" s="159">
        <v>3.9955138775139051E-2</v>
      </c>
      <c r="T42" s="157">
        <v>34.299999999999997</v>
      </c>
      <c r="U42" s="158">
        <v>12091</v>
      </c>
      <c r="V42" s="158">
        <v>10874</v>
      </c>
      <c r="W42" s="158">
        <v>1217</v>
      </c>
      <c r="X42" s="159">
        <v>0.10065337854602598</v>
      </c>
      <c r="Y42" s="157">
        <v>-2.8999999999999986</v>
      </c>
      <c r="Z42" s="158">
        <v>-641</v>
      </c>
      <c r="AA42" s="158">
        <v>-1051</v>
      </c>
      <c r="AB42" s="158">
        <v>410</v>
      </c>
      <c r="AC42" s="159">
        <v>4.1442691322969669E-2</v>
      </c>
      <c r="AD42" s="224">
        <v>77.8</v>
      </c>
      <c r="AE42" s="225">
        <v>28515</v>
      </c>
      <c r="AF42" s="225">
        <v>25627</v>
      </c>
      <c r="AG42" s="225">
        <v>2888</v>
      </c>
      <c r="AH42" s="159">
        <v>0.10128002805540944</v>
      </c>
      <c r="AI42" s="157">
        <v>43.8</v>
      </c>
      <c r="AJ42" s="158">
        <v>16207</v>
      </c>
      <c r="AK42" s="158">
        <v>13580</v>
      </c>
      <c r="AL42" s="158">
        <v>2627</v>
      </c>
      <c r="AM42" s="159">
        <v>0.16209045474177824</v>
      </c>
      <c r="AN42" s="157">
        <v>-34</v>
      </c>
      <c r="AO42" s="158">
        <v>-12308</v>
      </c>
      <c r="AP42" s="158">
        <v>-12047</v>
      </c>
      <c r="AQ42" s="158">
        <v>-261</v>
      </c>
      <c r="AR42" s="159">
        <v>6.081042668636881E-2</v>
      </c>
      <c r="AS42" s="157">
        <v>31.4</v>
      </c>
      <c r="AT42" s="158">
        <v>11450</v>
      </c>
      <c r="AU42" s="158">
        <v>9823</v>
      </c>
      <c r="AV42" s="158">
        <v>1627</v>
      </c>
      <c r="AW42" s="159">
        <v>0.14209606986899564</v>
      </c>
      <c r="AX42" s="157">
        <v>12.399999999999999</v>
      </c>
      <c r="AY42" s="158">
        <v>4757</v>
      </c>
      <c r="AZ42" s="158">
        <v>3757</v>
      </c>
      <c r="BA42" s="158">
        <v>1000</v>
      </c>
      <c r="BB42" s="159">
        <v>1.99943848727826E-2</v>
      </c>
      <c r="BC42" s="224">
        <v>78.399999999999991</v>
      </c>
      <c r="BD42" s="237">
        <v>28744</v>
      </c>
      <c r="BE42" s="224">
        <v>25826</v>
      </c>
      <c r="BF42" s="225">
        <v>2918</v>
      </c>
      <c r="BG42" s="159">
        <v>0.10151683829668801</v>
      </c>
      <c r="BH42" s="157">
        <v>59.2</v>
      </c>
      <c r="BI42" s="158">
        <v>21480</v>
      </c>
      <c r="BJ42" s="158">
        <v>17865</v>
      </c>
      <c r="BK42" s="158">
        <v>3615</v>
      </c>
      <c r="BL42" s="159">
        <v>0.16829608938547486</v>
      </c>
      <c r="BM42" s="157">
        <v>-19.199999999999989</v>
      </c>
      <c r="BN42" s="158">
        <v>-7264</v>
      </c>
      <c r="BO42" s="158">
        <v>-7961</v>
      </c>
      <c r="BP42" s="158">
        <v>697</v>
      </c>
      <c r="BQ42" s="159">
        <v>6.6779251088786851E-2</v>
      </c>
      <c r="BR42" s="157">
        <v>43.8</v>
      </c>
      <c r="BS42" s="158">
        <v>16207</v>
      </c>
      <c r="BT42" s="158">
        <v>13580</v>
      </c>
      <c r="BU42" s="158">
        <v>2627</v>
      </c>
      <c r="BV42" s="159">
        <v>0.16209045474177824</v>
      </c>
      <c r="BW42" s="157">
        <v>15.400000000000006</v>
      </c>
      <c r="BX42" s="158">
        <v>5273</v>
      </c>
      <c r="BY42" s="158">
        <v>4285</v>
      </c>
      <c r="BZ42" s="158">
        <v>988</v>
      </c>
      <c r="CA42" s="159">
        <v>6.2056346436966114E-3</v>
      </c>
      <c r="CB42" s="157">
        <v>70.700000000000017</v>
      </c>
      <c r="CC42" s="158">
        <v>25921</v>
      </c>
      <c r="CD42" s="158">
        <v>23289</v>
      </c>
      <c r="CE42" s="158">
        <v>2632</v>
      </c>
      <c r="CF42" s="159">
        <v>0.10153929246556846</v>
      </c>
      <c r="CG42" s="157">
        <v>42.6</v>
      </c>
      <c r="CH42" s="158">
        <v>15171</v>
      </c>
      <c r="CI42" s="158">
        <v>13116</v>
      </c>
      <c r="CJ42" s="158">
        <v>2055</v>
      </c>
      <c r="CK42" s="159">
        <v>0.13545580383626657</v>
      </c>
      <c r="CL42" s="157">
        <v>-28.100000000000016</v>
      </c>
      <c r="CM42" s="158">
        <v>-10750</v>
      </c>
      <c r="CN42" s="158">
        <v>-10173</v>
      </c>
      <c r="CO42" s="158">
        <v>-577</v>
      </c>
      <c r="CP42" s="159">
        <v>3.3916511370698108E-2</v>
      </c>
      <c r="CQ42" s="157">
        <v>59.2</v>
      </c>
      <c r="CR42" s="158">
        <v>21480</v>
      </c>
      <c r="CS42" s="158">
        <v>17865</v>
      </c>
      <c r="CT42" s="158">
        <v>3615</v>
      </c>
      <c r="CU42" s="159">
        <v>0.16829608938547486</v>
      </c>
      <c r="CV42" s="157">
        <v>-16.600000000000001</v>
      </c>
      <c r="CW42" s="158">
        <v>-6309</v>
      </c>
      <c r="CX42" s="158">
        <v>-4749</v>
      </c>
      <c r="CY42" s="158">
        <v>-1560</v>
      </c>
      <c r="CZ42" s="159">
        <v>-3.2840285549208287E-2</v>
      </c>
      <c r="DA42" s="157">
        <v>77.399999999999991</v>
      </c>
      <c r="DB42" s="158">
        <v>28387</v>
      </c>
      <c r="DC42" s="158">
        <v>25496</v>
      </c>
      <c r="DD42" s="158">
        <v>2891</v>
      </c>
      <c r="DE42" s="159">
        <v>0.10184239264452039</v>
      </c>
      <c r="DF42" s="157">
        <v>34.799999999999997</v>
      </c>
      <c r="DG42" s="158">
        <v>12535</v>
      </c>
      <c r="DH42" s="158">
        <v>10635</v>
      </c>
      <c r="DI42" s="158">
        <v>1900</v>
      </c>
      <c r="DJ42" s="159">
        <v>0.15157558835261267</v>
      </c>
      <c r="DK42" s="157">
        <v>-42.599999999999994</v>
      </c>
      <c r="DL42" s="158">
        <v>-15852</v>
      </c>
      <c r="DM42" s="158">
        <v>-14861</v>
      </c>
      <c r="DN42" s="158">
        <v>-991</v>
      </c>
      <c r="DO42" s="159">
        <v>4.9733195708092287E-2</v>
      </c>
      <c r="DP42" s="157">
        <v>42.6</v>
      </c>
      <c r="DQ42" s="158">
        <v>15171</v>
      </c>
      <c r="DR42" s="158">
        <v>13116</v>
      </c>
      <c r="DS42" s="158">
        <v>2055</v>
      </c>
      <c r="DT42" s="159">
        <v>0.13545580383626657</v>
      </c>
      <c r="DU42" s="157">
        <v>-7.8000000000000043</v>
      </c>
      <c r="DV42" s="158">
        <v>-2636</v>
      </c>
      <c r="DW42" s="158">
        <v>-2481</v>
      </c>
      <c r="DX42" s="158">
        <v>-155</v>
      </c>
      <c r="DY42" s="159">
        <v>1.6119784516346103E-2</v>
      </c>
      <c r="DZ42" s="157">
        <v>72.699999999999989</v>
      </c>
      <c r="EA42" s="158">
        <v>26655</v>
      </c>
      <c r="EB42" s="158">
        <v>23948</v>
      </c>
      <c r="EC42" s="158">
        <v>2707</v>
      </c>
      <c r="ED42" s="159">
        <v>0.10155693115738136</v>
      </c>
      <c r="EE42" s="157">
        <v>40.299999999999997</v>
      </c>
      <c r="EF42" s="158">
        <v>14346</v>
      </c>
      <c r="EG42" s="158">
        <v>11778</v>
      </c>
      <c r="EH42" s="158">
        <v>2568</v>
      </c>
      <c r="EI42" s="159">
        <v>0.17900460058552906</v>
      </c>
      <c r="EJ42" s="157">
        <v>-32.399999999999991</v>
      </c>
      <c r="EK42" s="158">
        <v>-12309</v>
      </c>
      <c r="EL42" s="158">
        <v>-12170</v>
      </c>
      <c r="EM42" s="158">
        <v>-139</v>
      </c>
      <c r="EN42" s="159">
        <v>7.7447669428147695E-2</v>
      </c>
      <c r="EO42" s="157">
        <v>34.799999999999997</v>
      </c>
      <c r="EP42" s="158">
        <v>12535</v>
      </c>
      <c r="EQ42" s="158">
        <v>10635</v>
      </c>
      <c r="ER42" s="158">
        <v>1900</v>
      </c>
      <c r="ES42" s="159">
        <v>0.15157558835261267</v>
      </c>
      <c r="ET42" s="157">
        <v>5.5</v>
      </c>
      <c r="EU42" s="158">
        <v>1811</v>
      </c>
      <c r="EV42" s="158">
        <v>1143</v>
      </c>
      <c r="EW42" s="158">
        <v>668</v>
      </c>
      <c r="EX42" s="159">
        <v>2.7429012232916383E-2</v>
      </c>
      <c r="EY42" s="157">
        <v>71.099999999999994</v>
      </c>
      <c r="EZ42" s="158">
        <v>26067</v>
      </c>
      <c r="FA42" s="158">
        <v>23421</v>
      </c>
      <c r="FB42" s="158">
        <v>2646</v>
      </c>
      <c r="FC42" s="159">
        <v>0.10150765335481643</v>
      </c>
      <c r="FD42" s="157">
        <v>36.200000000000003</v>
      </c>
      <c r="FE42" s="158">
        <v>12605</v>
      </c>
      <c r="FF42" s="158">
        <v>10293</v>
      </c>
      <c r="FG42" s="158">
        <v>2312</v>
      </c>
      <c r="FH42" s="159">
        <v>0.18341927806426023</v>
      </c>
      <c r="FI42" s="157">
        <v>-34.899999999999991</v>
      </c>
      <c r="FJ42" s="158">
        <v>-13462</v>
      </c>
      <c r="FK42" s="158">
        <v>-13128</v>
      </c>
      <c r="FL42" s="158">
        <v>-334</v>
      </c>
      <c r="FM42" s="159">
        <v>8.1911624709443798E-2</v>
      </c>
      <c r="FN42" s="157">
        <v>40.299999999999997</v>
      </c>
      <c r="FO42" s="158">
        <v>14346</v>
      </c>
      <c r="FP42" s="158">
        <v>11778</v>
      </c>
      <c r="FQ42" s="158">
        <v>2568</v>
      </c>
      <c r="FR42" s="159">
        <v>0.17900460058552906</v>
      </c>
      <c r="FS42" s="157">
        <v>-4.0999999999999943</v>
      </c>
      <c r="FT42" s="158">
        <v>-1741</v>
      </c>
      <c r="FU42" s="158">
        <v>-1485</v>
      </c>
      <c r="FV42" s="158">
        <v>-256</v>
      </c>
      <c r="FW42" s="159">
        <v>4.4146774787311716E-3</v>
      </c>
      <c r="FX42" s="157">
        <v>78.7</v>
      </c>
      <c r="FY42" s="158">
        <v>28863</v>
      </c>
      <c r="FZ42" s="158">
        <v>25925</v>
      </c>
      <c r="GA42" s="158">
        <v>2938</v>
      </c>
      <c r="GB42" s="159">
        <v>0.10179122059383987</v>
      </c>
      <c r="GC42" s="157">
        <v>49.7</v>
      </c>
      <c r="GD42" s="158">
        <v>17128</v>
      </c>
      <c r="GE42" s="158">
        <v>13818</v>
      </c>
      <c r="GF42" s="158">
        <v>3310</v>
      </c>
      <c r="GG42" s="159">
        <v>0.19325081737505839</v>
      </c>
      <c r="GH42" s="157">
        <v>-29</v>
      </c>
      <c r="GI42" s="158">
        <v>-11735</v>
      </c>
      <c r="GJ42" s="158">
        <v>-12107</v>
      </c>
      <c r="GK42" s="158">
        <v>372</v>
      </c>
      <c r="GL42" s="159">
        <v>9.1459596781218525E-2</v>
      </c>
      <c r="GM42" s="157">
        <v>36.200000000000003</v>
      </c>
      <c r="GN42" s="158">
        <v>12605</v>
      </c>
      <c r="GO42" s="158">
        <v>10293</v>
      </c>
      <c r="GP42" s="158">
        <v>2312</v>
      </c>
      <c r="GQ42" s="159">
        <v>0.18341927806426023</v>
      </c>
      <c r="GR42" s="157">
        <v>13.5</v>
      </c>
      <c r="GS42" s="158">
        <v>4523</v>
      </c>
      <c r="GT42" s="158">
        <v>3525</v>
      </c>
      <c r="GU42" s="158">
        <v>998</v>
      </c>
      <c r="GV42" s="159">
        <v>9.8315393107981652E-3</v>
      </c>
      <c r="GW42" s="157">
        <v>71.099999999999994</v>
      </c>
      <c r="GX42" s="158">
        <v>26067</v>
      </c>
      <c r="GY42" s="158">
        <v>23421</v>
      </c>
      <c r="GZ42" s="158">
        <v>2646</v>
      </c>
      <c r="HA42" s="159">
        <v>0.10150765335481643</v>
      </c>
      <c r="HB42" s="157">
        <v>47.8</v>
      </c>
      <c r="HC42" s="158">
        <v>16559</v>
      </c>
      <c r="HD42" s="158">
        <v>13396</v>
      </c>
      <c r="HE42" s="158">
        <v>3163</v>
      </c>
      <c r="HF42" s="159">
        <v>0.19101395011776073</v>
      </c>
      <c r="HG42" s="157">
        <v>-23.299999999999997</v>
      </c>
      <c r="HH42" s="158">
        <v>-9508</v>
      </c>
      <c r="HI42" s="158">
        <v>-10025</v>
      </c>
      <c r="HJ42" s="158">
        <v>517</v>
      </c>
      <c r="HK42" s="159">
        <v>8.9506296762944304E-2</v>
      </c>
      <c r="HL42" s="157">
        <v>49.7</v>
      </c>
      <c r="HM42" s="158">
        <v>17128</v>
      </c>
      <c r="HN42" s="158">
        <v>13818</v>
      </c>
      <c r="HO42" s="158">
        <v>3310</v>
      </c>
      <c r="HP42" s="159">
        <v>0.19325081737505839</v>
      </c>
      <c r="HQ42" s="157">
        <v>-1.9000000000000057</v>
      </c>
      <c r="HR42" s="158">
        <v>-569</v>
      </c>
      <c r="HS42" s="158">
        <v>-422</v>
      </c>
      <c r="HT42" s="158">
        <v>-147</v>
      </c>
      <c r="HU42" s="159">
        <v>-2.2368672572976589E-3</v>
      </c>
      <c r="HV42" s="157">
        <v>71.3</v>
      </c>
      <c r="HW42" s="158">
        <v>26141</v>
      </c>
      <c r="HX42" s="158">
        <v>23487</v>
      </c>
      <c r="HY42" s="158">
        <v>2654</v>
      </c>
      <c r="HZ42" s="159">
        <v>0.10152633793657473</v>
      </c>
      <c r="IA42" s="157">
        <v>42</v>
      </c>
      <c r="IB42" s="164">
        <v>15114</v>
      </c>
      <c r="IC42" s="164">
        <v>12396</v>
      </c>
      <c r="ID42" s="158">
        <v>2718</v>
      </c>
      <c r="IE42" s="159">
        <v>0.1798332671695117</v>
      </c>
      <c r="IF42" s="157">
        <v>-29.299999999999997</v>
      </c>
      <c r="IG42" s="158">
        <v>-11027</v>
      </c>
      <c r="IH42" s="158">
        <v>-11091</v>
      </c>
      <c r="II42" s="158">
        <v>64</v>
      </c>
      <c r="IJ42" s="159">
        <v>7.8306929232936973E-2</v>
      </c>
      <c r="IK42" s="157">
        <v>47.8</v>
      </c>
      <c r="IL42" s="158">
        <v>16559</v>
      </c>
      <c r="IM42" s="158">
        <v>13396</v>
      </c>
      <c r="IN42" s="158">
        <v>3163</v>
      </c>
      <c r="IO42" s="159">
        <v>0.19101395011776073</v>
      </c>
      <c r="IP42" s="157">
        <v>-5.7999999999999972</v>
      </c>
      <c r="IQ42" s="158">
        <v>-1445</v>
      </c>
      <c r="IR42" s="158">
        <v>-1000</v>
      </c>
      <c r="IS42" s="158">
        <v>-445</v>
      </c>
      <c r="IT42" s="159">
        <v>-1.1180682948249032E-2</v>
      </c>
      <c r="IU42" s="157">
        <v>75.2</v>
      </c>
      <c r="IV42" s="158">
        <v>27563</v>
      </c>
      <c r="IW42" s="158">
        <v>24771</v>
      </c>
      <c r="IX42" s="158">
        <v>2792</v>
      </c>
      <c r="IY42" s="159">
        <v>0.10129521459928165</v>
      </c>
      <c r="IZ42" s="157">
        <v>66.5</v>
      </c>
      <c r="JA42" s="158">
        <v>22924</v>
      </c>
      <c r="JB42" s="158">
        <v>19134</v>
      </c>
      <c r="JC42" s="158">
        <v>3790</v>
      </c>
      <c r="JD42" s="159">
        <v>0.16532891292968069</v>
      </c>
      <c r="JE42" s="157">
        <v>-8.7000000000000028</v>
      </c>
      <c r="JF42" s="158">
        <v>-4639</v>
      </c>
      <c r="JG42" s="158">
        <v>-5637</v>
      </c>
      <c r="JH42" s="158">
        <v>998</v>
      </c>
      <c r="JI42" s="159">
        <v>6.4033698330399041E-2</v>
      </c>
      <c r="JJ42" s="157">
        <v>42</v>
      </c>
      <c r="JK42" s="158">
        <v>15114</v>
      </c>
      <c r="JL42" s="158">
        <v>12396</v>
      </c>
      <c r="JM42" s="158">
        <v>2718</v>
      </c>
      <c r="JN42" s="159">
        <v>0.1798332671695117</v>
      </c>
      <c r="JO42" s="157">
        <v>24.5</v>
      </c>
      <c r="JP42" s="158">
        <v>7810</v>
      </c>
      <c r="JQ42" s="158">
        <v>6738</v>
      </c>
      <c r="JR42" s="158">
        <v>1072</v>
      </c>
      <c r="JS42" s="159">
        <v>-1.4504354239831013E-2</v>
      </c>
      <c r="JT42" s="157">
        <v>70.8</v>
      </c>
      <c r="JU42" s="158">
        <v>25955</v>
      </c>
      <c r="JV42" s="158">
        <v>23322</v>
      </c>
      <c r="JW42" s="158">
        <v>2633</v>
      </c>
      <c r="JX42" s="159">
        <v>0.10144480832209593</v>
      </c>
      <c r="JY42" s="157">
        <v>36.1</v>
      </c>
      <c r="JZ42" s="158">
        <v>12428</v>
      </c>
      <c r="KA42" s="158">
        <v>10244</v>
      </c>
      <c r="KB42" s="158">
        <v>2184</v>
      </c>
      <c r="KC42" s="159">
        <v>0.17573221757322174</v>
      </c>
      <c r="KD42" s="157">
        <v>-34.699999999999996</v>
      </c>
      <c r="KE42" s="158">
        <v>-13527</v>
      </c>
      <c r="KF42" s="158">
        <v>-13078</v>
      </c>
      <c r="KG42" s="158">
        <v>-449</v>
      </c>
      <c r="KH42" s="159">
        <v>7.4287409251125813E-2</v>
      </c>
      <c r="KI42" s="157">
        <v>66.5</v>
      </c>
      <c r="KJ42" s="158">
        <v>22924</v>
      </c>
      <c r="KK42" s="158">
        <v>19134</v>
      </c>
      <c r="KL42" s="158">
        <v>3790</v>
      </c>
      <c r="KM42" s="159">
        <v>0.16532891292968069</v>
      </c>
      <c r="KN42" s="157">
        <v>-30.4</v>
      </c>
      <c r="KO42" s="158">
        <v>-10496</v>
      </c>
      <c r="KP42" s="158">
        <v>-8890</v>
      </c>
      <c r="KQ42" s="158">
        <v>-1606</v>
      </c>
      <c r="KR42" s="159">
        <v>1.0403304643541056E-2</v>
      </c>
      <c r="KS42" s="157">
        <v>899.09999999999991</v>
      </c>
      <c r="KT42" s="158">
        <v>329659</v>
      </c>
      <c r="KU42" s="158">
        <v>296170</v>
      </c>
      <c r="KV42" s="158">
        <v>33489</v>
      </c>
      <c r="KW42" s="159">
        <v>0.10158679119939089</v>
      </c>
      <c r="KX42" s="157">
        <v>530.4</v>
      </c>
      <c r="KY42" s="158">
        <v>187947</v>
      </c>
      <c r="KZ42" s="158">
        <v>156078</v>
      </c>
      <c r="LA42" s="158">
        <v>31869</v>
      </c>
      <c r="LB42" s="159">
        <v>0.16956375999616913</v>
      </c>
      <c r="LC42" s="157">
        <v>-368.69999999999993</v>
      </c>
      <c r="LD42" s="158">
        <v>-141712</v>
      </c>
      <c r="LE42" s="158">
        <v>-140092</v>
      </c>
      <c r="LF42" s="158">
        <v>-1620</v>
      </c>
      <c r="LG42" s="159">
        <v>6.7976968796778239E-2</v>
      </c>
    </row>
    <row r="43" spans="2:319">
      <c r="B43" s="110"/>
      <c r="C43" s="120" t="s">
        <v>2837</v>
      </c>
      <c r="D43" s="121" t="s">
        <v>1399</v>
      </c>
      <c r="E43" s="122">
        <v>15.500000000000002</v>
      </c>
      <c r="F43" s="143">
        <v>5264</v>
      </c>
      <c r="G43" s="123">
        <v>4547</v>
      </c>
      <c r="H43" s="123">
        <v>717</v>
      </c>
      <c r="I43" s="124">
        <v>0.13620820668693009</v>
      </c>
      <c r="J43" s="122">
        <v>3.8</v>
      </c>
      <c r="K43" s="123">
        <v>1335</v>
      </c>
      <c r="L43" s="123">
        <v>1047</v>
      </c>
      <c r="M43" s="123">
        <v>288</v>
      </c>
      <c r="N43" s="124">
        <v>0.21573033707865169</v>
      </c>
      <c r="O43" s="122">
        <v>-11.700000000000003</v>
      </c>
      <c r="P43" s="123">
        <v>-3929</v>
      </c>
      <c r="Q43" s="123">
        <v>-3500</v>
      </c>
      <c r="R43" s="123">
        <v>-429</v>
      </c>
      <c r="S43" s="124">
        <v>7.9522130391721596E-2</v>
      </c>
      <c r="T43" s="122">
        <v>2.4</v>
      </c>
      <c r="U43" s="123">
        <v>879</v>
      </c>
      <c r="V43" s="123">
        <v>694</v>
      </c>
      <c r="W43" s="123">
        <v>185</v>
      </c>
      <c r="X43" s="124">
        <v>0.21046643913538113</v>
      </c>
      <c r="Y43" s="122">
        <v>1.4</v>
      </c>
      <c r="Z43" s="123">
        <v>456</v>
      </c>
      <c r="AA43" s="123">
        <v>353</v>
      </c>
      <c r="AB43" s="123">
        <v>103</v>
      </c>
      <c r="AC43" s="124">
        <v>5.2638979432705624E-3</v>
      </c>
      <c r="AD43" s="122">
        <v>13.200000000000001</v>
      </c>
      <c r="AE43" s="123">
        <v>4480</v>
      </c>
      <c r="AF43" s="123">
        <v>3872</v>
      </c>
      <c r="AG43" s="123">
        <v>608</v>
      </c>
      <c r="AH43" s="124">
        <v>0.1357142857142857</v>
      </c>
      <c r="AI43" s="122">
        <v>4.0999999999999996</v>
      </c>
      <c r="AJ43" s="123">
        <v>1431</v>
      </c>
      <c r="AK43" s="123">
        <v>1066</v>
      </c>
      <c r="AL43" s="123">
        <v>365</v>
      </c>
      <c r="AM43" s="124">
        <v>0.25506638714185886</v>
      </c>
      <c r="AN43" s="122">
        <v>-9.1000000000000014</v>
      </c>
      <c r="AO43" s="123">
        <v>-3049</v>
      </c>
      <c r="AP43" s="123">
        <v>-2806</v>
      </c>
      <c r="AQ43" s="123">
        <v>-243</v>
      </c>
      <c r="AR43" s="124">
        <v>0.11935210142757316</v>
      </c>
      <c r="AS43" s="122">
        <v>3.8</v>
      </c>
      <c r="AT43" s="123">
        <v>1335</v>
      </c>
      <c r="AU43" s="123">
        <v>1047</v>
      </c>
      <c r="AV43" s="123">
        <v>288</v>
      </c>
      <c r="AW43" s="124">
        <v>0.21573033707865169</v>
      </c>
      <c r="AX43" s="122">
        <v>0.29999999999999982</v>
      </c>
      <c r="AY43" s="123">
        <v>96</v>
      </c>
      <c r="AZ43" s="123">
        <v>19</v>
      </c>
      <c r="BA43" s="123">
        <v>77</v>
      </c>
      <c r="BB43" s="124">
        <v>3.9336050063207173E-2</v>
      </c>
      <c r="BC43" s="122">
        <v>13.8</v>
      </c>
      <c r="BD43" s="143">
        <v>4685</v>
      </c>
      <c r="BE43" s="122">
        <v>4049</v>
      </c>
      <c r="BF43" s="123">
        <v>636</v>
      </c>
      <c r="BG43" s="124">
        <v>0.13575240128068303</v>
      </c>
      <c r="BH43" s="122">
        <v>2.5</v>
      </c>
      <c r="BI43" s="123">
        <v>869</v>
      </c>
      <c r="BJ43" s="123">
        <v>648</v>
      </c>
      <c r="BK43" s="123">
        <v>221</v>
      </c>
      <c r="BL43" s="124">
        <v>0.25431530494821636</v>
      </c>
      <c r="BM43" s="122">
        <v>-11.3</v>
      </c>
      <c r="BN43" s="123">
        <v>-3816</v>
      </c>
      <c r="BO43" s="123">
        <v>-3401</v>
      </c>
      <c r="BP43" s="123">
        <v>-415</v>
      </c>
      <c r="BQ43" s="124">
        <v>0.11856290366753333</v>
      </c>
      <c r="BR43" s="122">
        <v>4.0999999999999996</v>
      </c>
      <c r="BS43" s="123">
        <v>1431</v>
      </c>
      <c r="BT43" s="123">
        <v>1066</v>
      </c>
      <c r="BU43" s="123">
        <v>365</v>
      </c>
      <c r="BV43" s="124">
        <v>0.25506638714185886</v>
      </c>
      <c r="BW43" s="122">
        <v>-1.5999999999999996</v>
      </c>
      <c r="BX43" s="123">
        <v>-562</v>
      </c>
      <c r="BY43" s="123">
        <v>-418</v>
      </c>
      <c r="BZ43" s="123">
        <v>-144</v>
      </c>
      <c r="CA43" s="124">
        <v>-7.5108219364250495E-4</v>
      </c>
      <c r="CB43" s="122">
        <v>12.3</v>
      </c>
      <c r="CC43" s="123">
        <v>4177</v>
      </c>
      <c r="CD43" s="143">
        <v>3609</v>
      </c>
      <c r="CE43" s="123">
        <v>568</v>
      </c>
      <c r="CF43" s="124">
        <v>0.135982762748384</v>
      </c>
      <c r="CG43" s="122">
        <v>4.8</v>
      </c>
      <c r="CH43" s="123">
        <v>1682</v>
      </c>
      <c r="CI43" s="123">
        <v>1269</v>
      </c>
      <c r="CJ43" s="123">
        <v>413</v>
      </c>
      <c r="CK43" s="124">
        <v>0.24554102259215219</v>
      </c>
      <c r="CL43" s="122">
        <v>-7.5000000000000009</v>
      </c>
      <c r="CM43" s="123">
        <v>-2495</v>
      </c>
      <c r="CN43" s="123">
        <v>-2340</v>
      </c>
      <c r="CO43" s="123">
        <v>-155</v>
      </c>
      <c r="CP43" s="124">
        <v>0.10955825984376819</v>
      </c>
      <c r="CQ43" s="122">
        <v>2.5</v>
      </c>
      <c r="CR43" s="123">
        <v>869</v>
      </c>
      <c r="CS43" s="123">
        <v>648</v>
      </c>
      <c r="CT43" s="123">
        <v>221</v>
      </c>
      <c r="CU43" s="124">
        <v>0.25431530494821636</v>
      </c>
      <c r="CV43" s="122">
        <v>2.2999999999999998</v>
      </c>
      <c r="CW43" s="123">
        <v>813</v>
      </c>
      <c r="CX43" s="123">
        <v>621</v>
      </c>
      <c r="CY43" s="123">
        <v>192</v>
      </c>
      <c r="CZ43" s="124">
        <v>-8.7742823560641725E-3</v>
      </c>
      <c r="DA43" s="122">
        <v>13.9</v>
      </c>
      <c r="DB43" s="123">
        <v>4721</v>
      </c>
      <c r="DC43" s="143">
        <v>4078</v>
      </c>
      <c r="DD43" s="123">
        <v>643</v>
      </c>
      <c r="DE43" s="124">
        <v>0.13619995763609405</v>
      </c>
      <c r="DF43" s="122">
        <v>2.1</v>
      </c>
      <c r="DG43" s="123">
        <v>711</v>
      </c>
      <c r="DH43" s="123">
        <v>540</v>
      </c>
      <c r="DI43" s="123">
        <v>171</v>
      </c>
      <c r="DJ43" s="124">
        <v>0.24050632911392406</v>
      </c>
      <c r="DK43" s="122">
        <v>-11.8</v>
      </c>
      <c r="DL43" s="123">
        <v>-4010</v>
      </c>
      <c r="DM43" s="123">
        <v>-3538</v>
      </c>
      <c r="DN43" s="123">
        <v>-472</v>
      </c>
      <c r="DO43" s="124">
        <v>0.10430637147783001</v>
      </c>
      <c r="DP43" s="122">
        <v>4.8</v>
      </c>
      <c r="DQ43" s="123">
        <v>1682</v>
      </c>
      <c r="DR43" s="123">
        <v>1269</v>
      </c>
      <c r="DS43" s="123">
        <v>413</v>
      </c>
      <c r="DT43" s="124">
        <v>0.24554102259215219</v>
      </c>
      <c r="DU43" s="122">
        <v>-2.6999999999999997</v>
      </c>
      <c r="DV43" s="123">
        <v>-971</v>
      </c>
      <c r="DW43" s="123">
        <v>-729</v>
      </c>
      <c r="DX43" s="123">
        <v>-242</v>
      </c>
      <c r="DY43" s="124">
        <v>-5.0346934782281305E-3</v>
      </c>
      <c r="DZ43" s="122">
        <v>12.8</v>
      </c>
      <c r="EA43" s="123">
        <v>4347</v>
      </c>
      <c r="EB43" s="143">
        <v>3755</v>
      </c>
      <c r="EC43" s="123">
        <v>592</v>
      </c>
      <c r="ED43" s="124">
        <v>0.1361858753163101</v>
      </c>
      <c r="EE43" s="122">
        <v>3.7</v>
      </c>
      <c r="EF43" s="123">
        <v>1248</v>
      </c>
      <c r="EG43" s="123">
        <v>908</v>
      </c>
      <c r="EH43" s="123">
        <v>340</v>
      </c>
      <c r="EI43" s="124">
        <v>0.27243589743589741</v>
      </c>
      <c r="EJ43" s="122">
        <v>-9.1000000000000014</v>
      </c>
      <c r="EK43" s="123">
        <v>-3099</v>
      </c>
      <c r="EL43" s="123">
        <v>-2847</v>
      </c>
      <c r="EM43" s="123">
        <v>-252</v>
      </c>
      <c r="EN43" s="124">
        <v>0.13625002211958731</v>
      </c>
      <c r="EO43" s="122">
        <v>2.1</v>
      </c>
      <c r="EP43" s="123">
        <v>711</v>
      </c>
      <c r="EQ43" s="123">
        <v>540</v>
      </c>
      <c r="ER43" s="123">
        <v>171</v>
      </c>
      <c r="ES43" s="124">
        <v>0.24050632911392406</v>
      </c>
      <c r="ET43" s="122">
        <v>1.6</v>
      </c>
      <c r="EU43" s="123">
        <v>537</v>
      </c>
      <c r="EV43" s="123">
        <v>368</v>
      </c>
      <c r="EW43" s="123">
        <v>169</v>
      </c>
      <c r="EX43" s="124">
        <v>3.1929568321973356E-2</v>
      </c>
      <c r="EY43" s="122">
        <v>12.4</v>
      </c>
      <c r="EZ43" s="123">
        <v>4210</v>
      </c>
      <c r="FA43" s="143">
        <v>3638</v>
      </c>
      <c r="FB43" s="123">
        <v>572</v>
      </c>
      <c r="FC43" s="124">
        <v>0.13586698337292161</v>
      </c>
      <c r="FD43" s="122">
        <v>2.9</v>
      </c>
      <c r="FE43" s="123">
        <v>1010</v>
      </c>
      <c r="FF43" s="123">
        <v>702</v>
      </c>
      <c r="FG43" s="123">
        <v>308</v>
      </c>
      <c r="FH43" s="124">
        <v>0.30495049504950494</v>
      </c>
      <c r="FI43" s="122">
        <v>-9.5</v>
      </c>
      <c r="FJ43" s="123">
        <v>-3200</v>
      </c>
      <c r="FK43" s="123">
        <v>-2936</v>
      </c>
      <c r="FL43" s="123">
        <v>-264</v>
      </c>
      <c r="FM43" s="124">
        <v>0.16908351167658334</v>
      </c>
      <c r="FN43" s="122">
        <v>3.7</v>
      </c>
      <c r="FO43" s="123">
        <v>1248</v>
      </c>
      <c r="FP43" s="123">
        <v>908</v>
      </c>
      <c r="FQ43" s="123">
        <v>340</v>
      </c>
      <c r="FR43" s="124">
        <v>0.27243589743589741</v>
      </c>
      <c r="FS43" s="122">
        <v>-0.80000000000000027</v>
      </c>
      <c r="FT43" s="123">
        <v>-238</v>
      </c>
      <c r="FU43" s="123">
        <v>-206</v>
      </c>
      <c r="FV43" s="123">
        <v>-32</v>
      </c>
      <c r="FW43" s="124">
        <v>3.2514597613607532E-2</v>
      </c>
      <c r="FX43" s="122">
        <v>14</v>
      </c>
      <c r="FY43" s="123">
        <v>4755</v>
      </c>
      <c r="FZ43" s="143">
        <v>4107</v>
      </c>
      <c r="GA43" s="123">
        <v>648</v>
      </c>
      <c r="GB43" s="124">
        <v>0.13627760252365931</v>
      </c>
      <c r="GC43" s="122">
        <v>3.7</v>
      </c>
      <c r="GD43" s="123">
        <v>1281</v>
      </c>
      <c r="GE43" s="123">
        <v>889</v>
      </c>
      <c r="GF43" s="123">
        <v>392</v>
      </c>
      <c r="GG43" s="124">
        <v>0.30601092896174864</v>
      </c>
      <c r="GH43" s="122">
        <v>-10.3</v>
      </c>
      <c r="GI43" s="123">
        <v>-3474</v>
      </c>
      <c r="GJ43" s="123">
        <v>-3218</v>
      </c>
      <c r="GK43" s="123">
        <v>-256</v>
      </c>
      <c r="GL43" s="124">
        <v>0.16973332643808933</v>
      </c>
      <c r="GM43" s="122">
        <v>2.9</v>
      </c>
      <c r="GN43" s="123">
        <v>1010</v>
      </c>
      <c r="GO43" s="123">
        <v>702</v>
      </c>
      <c r="GP43" s="123">
        <v>308</v>
      </c>
      <c r="GQ43" s="124">
        <v>0.30495049504950494</v>
      </c>
      <c r="GR43" s="122">
        <v>0.80000000000000027</v>
      </c>
      <c r="GS43" s="123">
        <v>271</v>
      </c>
      <c r="GT43" s="123">
        <v>187</v>
      </c>
      <c r="GU43" s="123">
        <v>84</v>
      </c>
      <c r="GV43" s="124">
        <v>1.0604339122436968E-3</v>
      </c>
      <c r="GW43" s="122">
        <v>12.4</v>
      </c>
      <c r="GX43" s="123">
        <v>4210</v>
      </c>
      <c r="GY43" s="143">
        <v>3638</v>
      </c>
      <c r="GZ43" s="123">
        <v>572</v>
      </c>
      <c r="HA43" s="124">
        <v>0.13586698337292161</v>
      </c>
      <c r="HB43" s="122">
        <v>3.3</v>
      </c>
      <c r="HC43" s="123">
        <v>1120</v>
      </c>
      <c r="HD43" s="123">
        <v>784</v>
      </c>
      <c r="HE43" s="123">
        <v>336</v>
      </c>
      <c r="HF43" s="124">
        <v>0.3</v>
      </c>
      <c r="HG43" s="122">
        <v>-9.1000000000000014</v>
      </c>
      <c r="HH43" s="123">
        <v>-3090</v>
      </c>
      <c r="HI43" s="123">
        <v>-2854</v>
      </c>
      <c r="HJ43" s="123">
        <v>-236</v>
      </c>
      <c r="HK43" s="124">
        <v>0.16413301662707838</v>
      </c>
      <c r="HL43" s="122">
        <v>3.7</v>
      </c>
      <c r="HM43" s="123">
        <v>1281</v>
      </c>
      <c r="HN43" s="123">
        <v>889</v>
      </c>
      <c r="HO43" s="123">
        <v>392</v>
      </c>
      <c r="HP43" s="124">
        <v>0.30601092896174864</v>
      </c>
      <c r="HQ43" s="122">
        <v>-0.40000000000000036</v>
      </c>
      <c r="HR43" s="123">
        <v>-161</v>
      </c>
      <c r="HS43" s="123">
        <v>-105</v>
      </c>
      <c r="HT43" s="123">
        <v>-56</v>
      </c>
      <c r="HU43" s="124">
        <v>-6.0109289617486517E-3</v>
      </c>
      <c r="HV43" s="122">
        <v>12.5</v>
      </c>
      <c r="HW43" s="123">
        <v>4244</v>
      </c>
      <c r="HX43" s="143">
        <v>3667</v>
      </c>
      <c r="HY43" s="123">
        <v>577</v>
      </c>
      <c r="HZ43" s="124">
        <v>0.13595664467483506</v>
      </c>
      <c r="IA43" s="122">
        <v>3.5</v>
      </c>
      <c r="IB43" s="123">
        <v>1184</v>
      </c>
      <c r="IC43" s="123">
        <v>843</v>
      </c>
      <c r="ID43" s="123">
        <v>341</v>
      </c>
      <c r="IE43" s="124">
        <v>0.28800675675675674</v>
      </c>
      <c r="IF43" s="122">
        <v>-9</v>
      </c>
      <c r="IG43" s="123">
        <v>-3060</v>
      </c>
      <c r="IH43" s="123">
        <v>-2824</v>
      </c>
      <c r="II43" s="123">
        <v>-236</v>
      </c>
      <c r="IJ43" s="124">
        <v>0.15205011208192168</v>
      </c>
      <c r="IK43" s="122">
        <v>3.3</v>
      </c>
      <c r="IL43" s="123">
        <v>1120</v>
      </c>
      <c r="IM43" s="123">
        <v>784</v>
      </c>
      <c r="IN43" s="123">
        <v>336</v>
      </c>
      <c r="IO43" s="124">
        <v>0.3</v>
      </c>
      <c r="IP43" s="122">
        <v>0.20000000000000018</v>
      </c>
      <c r="IQ43" s="123">
        <v>64</v>
      </c>
      <c r="IR43" s="123">
        <v>59</v>
      </c>
      <c r="IS43" s="123">
        <v>5</v>
      </c>
      <c r="IT43" s="124">
        <v>-1.1993243243243246E-2</v>
      </c>
      <c r="IU43" s="122">
        <v>13.1</v>
      </c>
      <c r="IV43" s="123">
        <v>4447</v>
      </c>
      <c r="IW43" s="143">
        <v>3843</v>
      </c>
      <c r="IX43" s="123">
        <v>604</v>
      </c>
      <c r="IY43" s="124">
        <v>0.1358219024061165</v>
      </c>
      <c r="IZ43" s="122">
        <v>4.2</v>
      </c>
      <c r="JA43" s="123">
        <v>1420</v>
      </c>
      <c r="JB43" s="123">
        <v>1018</v>
      </c>
      <c r="JC43" s="123">
        <v>402</v>
      </c>
      <c r="JD43" s="124">
        <v>0.28309859154929579</v>
      </c>
      <c r="JE43" s="122">
        <v>-8.8999999999999986</v>
      </c>
      <c r="JF43" s="123">
        <v>-3027</v>
      </c>
      <c r="JG43" s="123">
        <v>-2825</v>
      </c>
      <c r="JH43" s="123">
        <v>-202</v>
      </c>
      <c r="JI43" s="124">
        <v>0.14727668914317929</v>
      </c>
      <c r="JJ43" s="122">
        <v>3.5</v>
      </c>
      <c r="JK43" s="123">
        <v>1184</v>
      </c>
      <c r="JL43" s="123">
        <v>843</v>
      </c>
      <c r="JM43" s="123">
        <v>341</v>
      </c>
      <c r="JN43" s="124">
        <v>0.28800675675675674</v>
      </c>
      <c r="JO43" s="122">
        <v>0.70000000000000018</v>
      </c>
      <c r="JP43" s="123">
        <v>236</v>
      </c>
      <c r="JQ43" s="123">
        <v>175</v>
      </c>
      <c r="JR43" s="123">
        <v>61</v>
      </c>
      <c r="JS43" s="124">
        <v>-4.9081652074609572E-3</v>
      </c>
      <c r="JT43" s="122">
        <v>12.5</v>
      </c>
      <c r="JU43" s="123">
        <v>4245</v>
      </c>
      <c r="JV43" s="143">
        <v>3667</v>
      </c>
      <c r="JW43" s="123">
        <v>578</v>
      </c>
      <c r="JX43" s="124">
        <v>0.13616018845700825</v>
      </c>
      <c r="JY43" s="122">
        <v>3.1</v>
      </c>
      <c r="JZ43" s="123">
        <v>1023</v>
      </c>
      <c r="KA43" s="123">
        <v>751</v>
      </c>
      <c r="KB43" s="123">
        <v>272</v>
      </c>
      <c r="KC43" s="124">
        <v>0.26588465298142716</v>
      </c>
      <c r="KD43" s="122">
        <v>-9.4</v>
      </c>
      <c r="KE43" s="123">
        <v>-3222</v>
      </c>
      <c r="KF43" s="123">
        <v>-2916</v>
      </c>
      <c r="KG43" s="123">
        <v>-306</v>
      </c>
      <c r="KH43" s="124">
        <v>0.12972446452441891</v>
      </c>
      <c r="KI43" s="122">
        <v>4.2</v>
      </c>
      <c r="KJ43" s="123">
        <v>1420</v>
      </c>
      <c r="KK43" s="123">
        <v>1018</v>
      </c>
      <c r="KL43" s="123">
        <v>402</v>
      </c>
      <c r="KM43" s="124">
        <v>0.28309859154929579</v>
      </c>
      <c r="KN43" s="122">
        <v>-1.1000000000000001</v>
      </c>
      <c r="KO43" s="123">
        <v>-397</v>
      </c>
      <c r="KP43" s="123">
        <v>-267</v>
      </c>
      <c r="KQ43" s="123">
        <v>-130</v>
      </c>
      <c r="KR43" s="124">
        <v>-1.7213938567868625E-2</v>
      </c>
      <c r="KS43" s="122">
        <v>158.4</v>
      </c>
      <c r="KT43" s="123">
        <v>53785</v>
      </c>
      <c r="KU43" s="123">
        <v>46470</v>
      </c>
      <c r="KV43" s="123">
        <v>7315</v>
      </c>
      <c r="KW43" s="124">
        <v>0.13600446221065352</v>
      </c>
      <c r="KX43" s="122">
        <v>41.7</v>
      </c>
      <c r="KY43" s="123">
        <v>14314</v>
      </c>
      <c r="KZ43" s="123">
        <v>10465</v>
      </c>
      <c r="LA43" s="123">
        <v>3849</v>
      </c>
      <c r="LB43" s="124">
        <v>0.26889758278608356</v>
      </c>
      <c r="LC43" s="122">
        <v>-116.7</v>
      </c>
      <c r="LD43" s="123">
        <v>-39471</v>
      </c>
      <c r="LE43" s="123">
        <v>-36005</v>
      </c>
      <c r="LF43" s="123">
        <v>-3466</v>
      </c>
      <c r="LG43" s="124">
        <v>0.13289312057543004</v>
      </c>
    </row>
    <row r="44" spans="2:319">
      <c r="B44" s="110"/>
      <c r="C44" s="120" t="s">
        <v>2838</v>
      </c>
      <c r="D44" s="121" t="s">
        <v>1414</v>
      </c>
      <c r="E44" s="122">
        <v>421.4</v>
      </c>
      <c r="F44" s="143">
        <v>116269</v>
      </c>
      <c r="G44" s="123">
        <v>106972</v>
      </c>
      <c r="H44" s="123">
        <v>9297</v>
      </c>
      <c r="I44" s="124">
        <v>7.9961124633393249E-2</v>
      </c>
      <c r="J44" s="122">
        <v>352.9</v>
      </c>
      <c r="K44" s="145">
        <v>94839</v>
      </c>
      <c r="L44" s="145">
        <v>84315</v>
      </c>
      <c r="M44" s="123">
        <v>10524</v>
      </c>
      <c r="N44" s="124">
        <v>0.11096700724385537</v>
      </c>
      <c r="O44" s="122">
        <v>-68.5</v>
      </c>
      <c r="P44" s="123">
        <v>-21430</v>
      </c>
      <c r="Q44" s="123">
        <v>-22657</v>
      </c>
      <c r="R44" s="123">
        <v>1227</v>
      </c>
      <c r="S44" s="124">
        <v>3.1005882610462124E-2</v>
      </c>
      <c r="T44" s="122">
        <v>309.39999999999998</v>
      </c>
      <c r="U44" s="123">
        <v>82514</v>
      </c>
      <c r="V44" s="123">
        <v>78255</v>
      </c>
      <c r="W44" s="123">
        <v>4259</v>
      </c>
      <c r="X44" s="124">
        <v>5.1615483433114381E-2</v>
      </c>
      <c r="Y44" s="122">
        <v>43.5</v>
      </c>
      <c r="Z44" s="123">
        <v>12325</v>
      </c>
      <c r="AA44" s="123">
        <v>6060</v>
      </c>
      <c r="AB44" s="123">
        <v>6265</v>
      </c>
      <c r="AC44" s="124">
        <v>5.9351523810740991E-2</v>
      </c>
      <c r="AD44" s="122">
        <v>402.9</v>
      </c>
      <c r="AE44" s="123">
        <v>111217</v>
      </c>
      <c r="AF44" s="143">
        <v>102276</v>
      </c>
      <c r="AG44" s="123">
        <v>8941</v>
      </c>
      <c r="AH44" s="124">
        <v>8.0392386056088547E-2</v>
      </c>
      <c r="AI44" s="122">
        <v>326.89999999999998</v>
      </c>
      <c r="AJ44" s="123">
        <v>84905</v>
      </c>
      <c r="AK44" s="123">
        <v>75159</v>
      </c>
      <c r="AL44" s="123">
        <v>9746</v>
      </c>
      <c r="AM44" s="124">
        <v>0.11478711501089453</v>
      </c>
      <c r="AN44" s="122">
        <v>-76</v>
      </c>
      <c r="AO44" s="123">
        <v>-26312</v>
      </c>
      <c r="AP44" s="123">
        <v>-27117</v>
      </c>
      <c r="AQ44" s="123">
        <v>805</v>
      </c>
      <c r="AR44" s="124">
        <v>3.4394728954805984E-2</v>
      </c>
      <c r="AS44" s="122">
        <v>352.9</v>
      </c>
      <c r="AT44" s="123">
        <v>94839</v>
      </c>
      <c r="AU44" s="123">
        <v>84315</v>
      </c>
      <c r="AV44" s="123">
        <v>10524</v>
      </c>
      <c r="AW44" s="124">
        <v>0.11096700724385537</v>
      </c>
      <c r="AX44" s="122">
        <v>-26</v>
      </c>
      <c r="AY44" s="123">
        <v>-9934</v>
      </c>
      <c r="AZ44" s="123">
        <v>-9156</v>
      </c>
      <c r="BA44" s="123">
        <v>-778</v>
      </c>
      <c r="BB44" s="124">
        <v>3.8201077670391576E-3</v>
      </c>
      <c r="BC44" s="122">
        <v>398.1</v>
      </c>
      <c r="BD44" s="143">
        <v>109879</v>
      </c>
      <c r="BE44" s="122">
        <v>101058</v>
      </c>
      <c r="BF44" s="123">
        <v>8821</v>
      </c>
      <c r="BG44" s="124">
        <v>8.0279216228760733E-2</v>
      </c>
      <c r="BH44" s="122">
        <v>443.5</v>
      </c>
      <c r="BI44" s="123">
        <v>113391</v>
      </c>
      <c r="BJ44" s="123">
        <v>98891</v>
      </c>
      <c r="BK44" s="123">
        <v>14500</v>
      </c>
      <c r="BL44" s="124">
        <v>0.12787611009692126</v>
      </c>
      <c r="BM44" s="122">
        <v>45.399999999999977</v>
      </c>
      <c r="BN44" s="123">
        <v>3512</v>
      </c>
      <c r="BO44" s="123">
        <v>-2167</v>
      </c>
      <c r="BP44" s="123">
        <v>5679</v>
      </c>
      <c r="BQ44" s="124">
        <v>4.7596893868160531E-2</v>
      </c>
      <c r="BR44" s="122">
        <v>326.89999999999998</v>
      </c>
      <c r="BS44" s="123">
        <v>84905</v>
      </c>
      <c r="BT44" s="123">
        <v>75159</v>
      </c>
      <c r="BU44" s="123">
        <v>9746</v>
      </c>
      <c r="BV44" s="124">
        <v>0.11478711501089453</v>
      </c>
      <c r="BW44" s="122">
        <v>116.60000000000002</v>
      </c>
      <c r="BX44" s="123">
        <v>28486</v>
      </c>
      <c r="BY44" s="123">
        <v>23732</v>
      </c>
      <c r="BZ44" s="123">
        <v>4754</v>
      </c>
      <c r="CA44" s="124">
        <v>1.3088995086026733E-2</v>
      </c>
      <c r="CB44" s="122">
        <v>375.70000000000005</v>
      </c>
      <c r="CC44" s="123">
        <v>103607</v>
      </c>
      <c r="CD44" s="143">
        <v>95371</v>
      </c>
      <c r="CE44" s="123">
        <v>8236</v>
      </c>
      <c r="CF44" s="124">
        <v>7.9492698369801273E-2</v>
      </c>
      <c r="CG44" s="122">
        <v>398.7</v>
      </c>
      <c r="CH44" s="123">
        <v>101398</v>
      </c>
      <c r="CI44" s="123">
        <v>91863</v>
      </c>
      <c r="CJ44" s="123">
        <v>9535</v>
      </c>
      <c r="CK44" s="124">
        <v>9.4035385313319786E-2</v>
      </c>
      <c r="CL44" s="122">
        <v>22.999999999999943</v>
      </c>
      <c r="CM44" s="123">
        <v>-2209</v>
      </c>
      <c r="CN44" s="123">
        <v>-3508</v>
      </c>
      <c r="CO44" s="123">
        <v>1299</v>
      </c>
      <c r="CP44" s="124">
        <v>1.4542686943518512E-2</v>
      </c>
      <c r="CQ44" s="122">
        <v>443.5</v>
      </c>
      <c r="CR44" s="123">
        <v>113391</v>
      </c>
      <c r="CS44" s="123">
        <v>98891</v>
      </c>
      <c r="CT44" s="123">
        <v>14500</v>
      </c>
      <c r="CU44" s="124">
        <v>0.12787611009692126</v>
      </c>
      <c r="CV44" s="122">
        <v>-44.800000000000011</v>
      </c>
      <c r="CW44" s="123">
        <v>-11993</v>
      </c>
      <c r="CX44" s="123">
        <v>-7028</v>
      </c>
      <c r="CY44" s="123">
        <v>-4965</v>
      </c>
      <c r="CZ44" s="124">
        <v>-3.3840724783601478E-2</v>
      </c>
      <c r="DA44" s="122">
        <v>400.40000000000003</v>
      </c>
      <c r="DB44" s="123">
        <v>110451</v>
      </c>
      <c r="DC44" s="143">
        <v>101642</v>
      </c>
      <c r="DD44" s="123">
        <v>8809</v>
      </c>
      <c r="DE44" s="124">
        <v>7.9754823405854186E-2</v>
      </c>
      <c r="DF44" s="122">
        <v>358.9</v>
      </c>
      <c r="DG44" s="123">
        <v>92354</v>
      </c>
      <c r="DH44" s="123">
        <v>82276</v>
      </c>
      <c r="DI44" s="123">
        <v>10078</v>
      </c>
      <c r="DJ44" s="124">
        <v>0.10912358966585096</v>
      </c>
      <c r="DK44" s="122">
        <v>-41.500000000000057</v>
      </c>
      <c r="DL44" s="123">
        <v>-18097</v>
      </c>
      <c r="DM44" s="123">
        <v>-19366</v>
      </c>
      <c r="DN44" s="123">
        <v>1269</v>
      </c>
      <c r="DO44" s="124">
        <v>2.9368766259996779E-2</v>
      </c>
      <c r="DP44" s="122">
        <v>398.7</v>
      </c>
      <c r="DQ44" s="123">
        <v>101398</v>
      </c>
      <c r="DR44" s="123">
        <v>91863</v>
      </c>
      <c r="DS44" s="123">
        <v>9535</v>
      </c>
      <c r="DT44" s="124">
        <v>9.4035385313319786E-2</v>
      </c>
      <c r="DU44" s="122">
        <v>-39.800000000000011</v>
      </c>
      <c r="DV44" s="123">
        <v>-9044</v>
      </c>
      <c r="DW44" s="123">
        <v>-9587</v>
      </c>
      <c r="DX44" s="123">
        <v>543</v>
      </c>
      <c r="DY44" s="124">
        <v>1.5088204352531179E-2</v>
      </c>
      <c r="DZ44" s="122">
        <v>380.60000000000008</v>
      </c>
      <c r="EA44" s="123">
        <v>104981</v>
      </c>
      <c r="EB44" s="143">
        <v>96615</v>
      </c>
      <c r="EC44" s="123">
        <v>8366</v>
      </c>
      <c r="ED44" s="124">
        <v>7.9690610681932922E-2</v>
      </c>
      <c r="EE44" s="122">
        <v>365.5</v>
      </c>
      <c r="EF44" s="123">
        <v>90837</v>
      </c>
      <c r="EG44" s="123">
        <v>78333</v>
      </c>
      <c r="EH44" s="123">
        <v>12504</v>
      </c>
      <c r="EI44" s="124">
        <v>0.13765315895505137</v>
      </c>
      <c r="EJ44" s="122">
        <v>-15.10000000000008</v>
      </c>
      <c r="EK44" s="123">
        <v>-14144</v>
      </c>
      <c r="EL44" s="123">
        <v>-18282</v>
      </c>
      <c r="EM44" s="123">
        <v>4138</v>
      </c>
      <c r="EN44" s="124">
        <v>5.7962548273118447E-2</v>
      </c>
      <c r="EO44" s="122">
        <v>358.9</v>
      </c>
      <c r="EP44" s="123">
        <v>92354</v>
      </c>
      <c r="EQ44" s="123">
        <v>82276</v>
      </c>
      <c r="ER44" s="123">
        <v>10078</v>
      </c>
      <c r="ES44" s="124">
        <v>0.10912358966585096</v>
      </c>
      <c r="ET44" s="122">
        <v>6.6000000000000227</v>
      </c>
      <c r="EU44" s="123">
        <v>-1517</v>
      </c>
      <c r="EV44" s="123">
        <v>-3943</v>
      </c>
      <c r="EW44" s="123">
        <v>2426</v>
      </c>
      <c r="EX44" s="124">
        <v>2.8529569289200404E-2</v>
      </c>
      <c r="EY44" s="122">
        <v>372.7</v>
      </c>
      <c r="EZ44" s="123">
        <v>102802</v>
      </c>
      <c r="FA44" s="143">
        <v>94610</v>
      </c>
      <c r="FB44" s="123">
        <v>8192</v>
      </c>
      <c r="FC44" s="124">
        <v>7.9687165619345926E-2</v>
      </c>
      <c r="FD44" s="122">
        <v>316.3</v>
      </c>
      <c r="FE44" s="123">
        <v>77886</v>
      </c>
      <c r="FF44" s="123">
        <v>65725</v>
      </c>
      <c r="FG44" s="123">
        <v>12161</v>
      </c>
      <c r="FH44" s="124">
        <v>0.15613845877307861</v>
      </c>
      <c r="FI44" s="122">
        <v>-56.399999999999977</v>
      </c>
      <c r="FJ44" s="123">
        <v>-24916</v>
      </c>
      <c r="FK44" s="123">
        <v>-28885</v>
      </c>
      <c r="FL44" s="123">
        <v>3969</v>
      </c>
      <c r="FM44" s="124">
        <v>7.6451293153732683E-2</v>
      </c>
      <c r="FN44" s="122">
        <v>365.5</v>
      </c>
      <c r="FO44" s="123">
        <v>90837</v>
      </c>
      <c r="FP44" s="123">
        <v>78333</v>
      </c>
      <c r="FQ44" s="123">
        <v>12504</v>
      </c>
      <c r="FR44" s="124">
        <v>0.13765315895505137</v>
      </c>
      <c r="FS44" s="122">
        <v>-49.199999999999989</v>
      </c>
      <c r="FT44" s="123">
        <v>-12951</v>
      </c>
      <c r="FU44" s="123">
        <v>-12608</v>
      </c>
      <c r="FV44" s="123">
        <v>-343</v>
      </c>
      <c r="FW44" s="124">
        <v>1.848529981802724E-2</v>
      </c>
      <c r="FX44" s="122">
        <v>406.8</v>
      </c>
      <c r="FY44" s="123">
        <v>112229</v>
      </c>
      <c r="FZ44" s="143">
        <v>103265</v>
      </c>
      <c r="GA44" s="123">
        <v>8964</v>
      </c>
      <c r="GB44" s="124">
        <v>7.9872403745912382E-2</v>
      </c>
      <c r="GC44" s="122">
        <v>452.6</v>
      </c>
      <c r="GD44" s="123">
        <v>107824</v>
      </c>
      <c r="GE44" s="127">
        <v>91441</v>
      </c>
      <c r="GF44" s="123">
        <v>16383</v>
      </c>
      <c r="GG44" s="124">
        <v>0.15194205371716871</v>
      </c>
      <c r="GH44" s="122">
        <v>45.800000000000011</v>
      </c>
      <c r="GI44" s="123">
        <v>-4405</v>
      </c>
      <c r="GJ44" s="123">
        <v>-11824</v>
      </c>
      <c r="GK44" s="123">
        <v>7419</v>
      </c>
      <c r="GL44" s="124">
        <v>7.2069649971256325E-2</v>
      </c>
      <c r="GM44" s="122">
        <v>316.3</v>
      </c>
      <c r="GN44" s="123">
        <v>77886</v>
      </c>
      <c r="GO44" s="123">
        <v>65725</v>
      </c>
      <c r="GP44" s="123">
        <v>12161</v>
      </c>
      <c r="GQ44" s="124">
        <v>0.15613845877307861</v>
      </c>
      <c r="GR44" s="122">
        <v>136.30000000000001</v>
      </c>
      <c r="GS44" s="123">
        <v>29938</v>
      </c>
      <c r="GT44" s="123">
        <v>25716</v>
      </c>
      <c r="GU44" s="123">
        <v>4222</v>
      </c>
      <c r="GV44" s="124">
        <v>-4.196405055909902E-3</v>
      </c>
      <c r="GW44" s="122">
        <v>371.6</v>
      </c>
      <c r="GX44" s="123">
        <v>102502</v>
      </c>
      <c r="GY44" s="143">
        <v>94331</v>
      </c>
      <c r="GZ44" s="123">
        <v>8171</v>
      </c>
      <c r="HA44" s="124">
        <v>7.9715517745995196E-2</v>
      </c>
      <c r="HB44" s="122">
        <v>503.4</v>
      </c>
      <c r="HC44" s="123">
        <v>122101</v>
      </c>
      <c r="HD44" s="123">
        <v>103167</v>
      </c>
      <c r="HE44" s="123">
        <v>18934</v>
      </c>
      <c r="HF44" s="124">
        <v>0.15506834505859904</v>
      </c>
      <c r="HG44" s="122">
        <v>131.79999999999995</v>
      </c>
      <c r="HH44" s="123">
        <v>19599</v>
      </c>
      <c r="HI44" s="123">
        <v>8836</v>
      </c>
      <c r="HJ44" s="123">
        <v>10763</v>
      </c>
      <c r="HK44" s="124">
        <v>7.5352827312603843E-2</v>
      </c>
      <c r="HL44" s="122">
        <v>452.6</v>
      </c>
      <c r="HM44" s="123">
        <v>107824</v>
      </c>
      <c r="HN44" s="123">
        <v>91441</v>
      </c>
      <c r="HO44" s="123">
        <v>16383</v>
      </c>
      <c r="HP44" s="124">
        <v>0.15194205371716871</v>
      </c>
      <c r="HQ44" s="122">
        <v>50.799999999999955</v>
      </c>
      <c r="HR44" s="123">
        <v>14277</v>
      </c>
      <c r="HS44" s="123">
        <v>11726</v>
      </c>
      <c r="HT44" s="123">
        <v>2551</v>
      </c>
      <c r="HU44" s="124">
        <v>3.1262913414303317E-3</v>
      </c>
      <c r="HV44" s="122">
        <v>370.79999999999995</v>
      </c>
      <c r="HW44" s="123">
        <v>102284</v>
      </c>
      <c r="HX44" s="143">
        <v>94128</v>
      </c>
      <c r="HY44" s="123">
        <v>8156</v>
      </c>
      <c r="HZ44" s="124">
        <v>7.9738766571506789E-2</v>
      </c>
      <c r="IA44" s="122">
        <v>303.7</v>
      </c>
      <c r="IB44" s="123">
        <v>76054</v>
      </c>
      <c r="IC44" s="123">
        <v>65517</v>
      </c>
      <c r="ID44" s="123">
        <v>10537</v>
      </c>
      <c r="IE44" s="124">
        <v>0.13854629605280458</v>
      </c>
      <c r="IF44" s="122">
        <v>-67.099999999999966</v>
      </c>
      <c r="IG44" s="123">
        <v>-26230</v>
      </c>
      <c r="IH44" s="123">
        <v>-28611</v>
      </c>
      <c r="II44" s="123">
        <v>2381</v>
      </c>
      <c r="IJ44" s="124">
        <v>5.8807529481297791E-2</v>
      </c>
      <c r="IK44" s="122">
        <v>503.4</v>
      </c>
      <c r="IL44" s="123">
        <v>122101</v>
      </c>
      <c r="IM44" s="123">
        <v>103167</v>
      </c>
      <c r="IN44" s="123">
        <v>18934</v>
      </c>
      <c r="IO44" s="124">
        <v>0.15506834505859904</v>
      </c>
      <c r="IP44" s="122">
        <v>-199.7</v>
      </c>
      <c r="IQ44" s="123">
        <v>-46047</v>
      </c>
      <c r="IR44" s="123">
        <v>-37650</v>
      </c>
      <c r="IS44" s="123">
        <v>-8397</v>
      </c>
      <c r="IT44" s="124">
        <v>-1.6522049005794459E-2</v>
      </c>
      <c r="IU44" s="122">
        <v>388.6</v>
      </c>
      <c r="IV44" s="123">
        <v>107223</v>
      </c>
      <c r="IW44" s="143">
        <v>98646</v>
      </c>
      <c r="IX44" s="123">
        <v>8577</v>
      </c>
      <c r="IY44" s="124">
        <v>7.9992165859936765E-2</v>
      </c>
      <c r="IZ44" s="122">
        <v>314.2</v>
      </c>
      <c r="JA44" s="123">
        <v>76349</v>
      </c>
      <c r="JB44" s="123">
        <v>66299</v>
      </c>
      <c r="JC44" s="123">
        <v>10050</v>
      </c>
      <c r="JD44" s="124">
        <v>0.13163237239518527</v>
      </c>
      <c r="JE44" s="122">
        <v>-74.400000000000034</v>
      </c>
      <c r="JF44" s="123">
        <v>-30874</v>
      </c>
      <c r="JG44" s="123">
        <v>-32347</v>
      </c>
      <c r="JH44" s="123">
        <v>1473</v>
      </c>
      <c r="JI44" s="124">
        <v>5.1640206535248506E-2</v>
      </c>
      <c r="JJ44" s="122">
        <v>303.7</v>
      </c>
      <c r="JK44" s="123">
        <v>76054</v>
      </c>
      <c r="JL44" s="123">
        <v>65517</v>
      </c>
      <c r="JM44" s="123">
        <v>10537</v>
      </c>
      <c r="JN44" s="124">
        <v>0.13854629605280458</v>
      </c>
      <c r="JO44" s="122">
        <v>10.5</v>
      </c>
      <c r="JP44" s="123">
        <v>295</v>
      </c>
      <c r="JQ44" s="123">
        <v>782</v>
      </c>
      <c r="JR44" s="123">
        <v>-487</v>
      </c>
      <c r="JS44" s="124">
        <v>-6.9139236576193086E-3</v>
      </c>
      <c r="JT44" s="122">
        <v>367.5</v>
      </c>
      <c r="JU44" s="123">
        <v>101352</v>
      </c>
      <c r="JV44" s="143">
        <v>93290</v>
      </c>
      <c r="JW44" s="123">
        <v>8062</v>
      </c>
      <c r="JX44" s="124">
        <v>7.9544557581498143E-2</v>
      </c>
      <c r="JY44" s="141">
        <v>253.29999999999998</v>
      </c>
      <c r="JZ44" s="123">
        <v>60987</v>
      </c>
      <c r="KA44" s="142">
        <v>53026</v>
      </c>
      <c r="KB44" s="123">
        <v>7961</v>
      </c>
      <c r="KC44" s="124">
        <v>0.13053601587223507</v>
      </c>
      <c r="KD44" s="122">
        <v>-114.20000000000002</v>
      </c>
      <c r="KE44" s="123">
        <v>-40365</v>
      </c>
      <c r="KF44" s="123">
        <v>-40264</v>
      </c>
      <c r="KG44" s="123">
        <v>-101</v>
      </c>
      <c r="KH44" s="124">
        <v>5.0991458290736924E-2</v>
      </c>
      <c r="KI44" s="122">
        <v>314.2</v>
      </c>
      <c r="KJ44" s="123">
        <v>76349</v>
      </c>
      <c r="KK44" s="123">
        <v>66299</v>
      </c>
      <c r="KL44" s="123">
        <v>10050</v>
      </c>
      <c r="KM44" s="124">
        <v>0.13163237239518527</v>
      </c>
      <c r="KN44" s="122">
        <v>-60.900000000000006</v>
      </c>
      <c r="KO44" s="123">
        <v>-15362</v>
      </c>
      <c r="KP44" s="123">
        <v>-13273</v>
      </c>
      <c r="KQ44" s="123">
        <v>-2089</v>
      </c>
      <c r="KR44" s="124">
        <v>-1.0963565229502037E-3</v>
      </c>
      <c r="KS44" s="122">
        <v>4657.1000000000004</v>
      </c>
      <c r="KT44" s="123">
        <v>1284796</v>
      </c>
      <c r="KU44" s="123">
        <v>1182204</v>
      </c>
      <c r="KV44" s="123">
        <v>102592</v>
      </c>
      <c r="KW44" s="124">
        <v>7.9850809000028014E-2</v>
      </c>
      <c r="KX44" s="122">
        <v>4389.9000000000005</v>
      </c>
      <c r="KY44" s="123">
        <v>1098925</v>
      </c>
      <c r="KZ44" s="123">
        <v>956012</v>
      </c>
      <c r="LA44" s="123">
        <v>142913</v>
      </c>
      <c r="LB44" s="124">
        <v>0.13004800145596834</v>
      </c>
      <c r="LC44" s="122">
        <v>-267.19999999999982</v>
      </c>
      <c r="LD44" s="123">
        <v>-185871</v>
      </c>
      <c r="LE44" s="123">
        <v>-226192</v>
      </c>
      <c r="LF44" s="123">
        <v>40321</v>
      </c>
      <c r="LG44" s="124">
        <v>5.0197192455940329E-2</v>
      </c>
    </row>
    <row r="45" spans="2:319">
      <c r="B45" s="110"/>
      <c r="C45" s="120" t="s">
        <v>2839</v>
      </c>
      <c r="D45" s="121" t="s">
        <v>1548</v>
      </c>
      <c r="E45" s="122">
        <v>209.1</v>
      </c>
      <c r="F45" s="143">
        <v>56792</v>
      </c>
      <c r="G45" s="123">
        <v>51844</v>
      </c>
      <c r="H45" s="123">
        <v>4948</v>
      </c>
      <c r="I45" s="124">
        <v>8.7124947175658538E-2</v>
      </c>
      <c r="J45" s="122">
        <v>203.4</v>
      </c>
      <c r="K45" s="123">
        <v>51754</v>
      </c>
      <c r="L45" s="123">
        <v>46044</v>
      </c>
      <c r="M45" s="123">
        <v>5710</v>
      </c>
      <c r="N45" s="124">
        <v>0.11032963635661011</v>
      </c>
      <c r="O45" s="122">
        <v>-5.6999999999999886</v>
      </c>
      <c r="P45" s="123">
        <v>-5038</v>
      </c>
      <c r="Q45" s="123">
        <v>-5800</v>
      </c>
      <c r="R45" s="123">
        <v>762</v>
      </c>
      <c r="S45" s="124">
        <v>2.3204689180951574E-2</v>
      </c>
      <c r="T45" s="122">
        <v>130.69999999999999</v>
      </c>
      <c r="U45" s="123">
        <v>34861</v>
      </c>
      <c r="V45" s="123">
        <v>32276</v>
      </c>
      <c r="W45" s="123">
        <v>2585</v>
      </c>
      <c r="X45" s="124">
        <v>7.4151630762169754E-2</v>
      </c>
      <c r="Y45" s="122">
        <v>72.700000000000017</v>
      </c>
      <c r="Z45" s="123">
        <v>16893</v>
      </c>
      <c r="AA45" s="123">
        <v>13768</v>
      </c>
      <c r="AB45" s="123">
        <v>3125</v>
      </c>
      <c r="AC45" s="124">
        <v>3.6178005594440357E-2</v>
      </c>
      <c r="AD45" s="122">
        <v>197.8</v>
      </c>
      <c r="AE45" s="123">
        <v>53707</v>
      </c>
      <c r="AF45" s="143">
        <v>49043</v>
      </c>
      <c r="AG45" s="123">
        <v>4664</v>
      </c>
      <c r="AH45" s="124">
        <v>8.684156627627683E-2</v>
      </c>
      <c r="AI45" s="122">
        <v>172.1</v>
      </c>
      <c r="AJ45" s="123">
        <v>41969</v>
      </c>
      <c r="AK45" s="123">
        <v>37224</v>
      </c>
      <c r="AL45" s="123">
        <v>4745</v>
      </c>
      <c r="AM45" s="124">
        <v>0.11305963925754724</v>
      </c>
      <c r="AN45" s="122">
        <v>-25.700000000000017</v>
      </c>
      <c r="AO45" s="123">
        <v>-11738</v>
      </c>
      <c r="AP45" s="123">
        <v>-11819</v>
      </c>
      <c r="AQ45" s="123">
        <v>81</v>
      </c>
      <c r="AR45" s="124">
        <v>2.6218072981270407E-2</v>
      </c>
      <c r="AS45" s="122">
        <v>203.4</v>
      </c>
      <c r="AT45" s="123">
        <v>51754</v>
      </c>
      <c r="AU45" s="123">
        <v>46044</v>
      </c>
      <c r="AV45" s="123">
        <v>5710</v>
      </c>
      <c r="AW45" s="124">
        <v>0.11032963635661011</v>
      </c>
      <c r="AX45" s="122">
        <v>-31.300000000000011</v>
      </c>
      <c r="AY45" s="123">
        <v>-9785</v>
      </c>
      <c r="AZ45" s="123">
        <v>-8820</v>
      </c>
      <c r="BA45" s="123">
        <v>-965</v>
      </c>
      <c r="BB45" s="124">
        <v>2.7300029009371257E-3</v>
      </c>
      <c r="BC45" s="122">
        <v>195.8</v>
      </c>
      <c r="BD45" s="143">
        <v>53179</v>
      </c>
      <c r="BE45" s="122">
        <v>48546</v>
      </c>
      <c r="BF45" s="123">
        <v>4633</v>
      </c>
      <c r="BG45" s="124">
        <v>8.7120855976983394E-2</v>
      </c>
      <c r="BH45" s="122">
        <v>173.4</v>
      </c>
      <c r="BI45" s="123">
        <v>41684</v>
      </c>
      <c r="BJ45" s="123">
        <v>36441</v>
      </c>
      <c r="BK45" s="123">
        <v>5243</v>
      </c>
      <c r="BL45" s="124">
        <v>0.12577967565492754</v>
      </c>
      <c r="BM45" s="122">
        <v>-22.400000000000006</v>
      </c>
      <c r="BN45" s="123">
        <v>-11495</v>
      </c>
      <c r="BO45" s="123">
        <v>-12105</v>
      </c>
      <c r="BP45" s="123">
        <v>610</v>
      </c>
      <c r="BQ45" s="124">
        <v>3.8658819677944142E-2</v>
      </c>
      <c r="BR45" s="122">
        <v>172.1</v>
      </c>
      <c r="BS45" s="123">
        <v>41969</v>
      </c>
      <c r="BT45" s="123">
        <v>37224</v>
      </c>
      <c r="BU45" s="123">
        <v>4745</v>
      </c>
      <c r="BV45" s="124">
        <v>0.11305963925754724</v>
      </c>
      <c r="BW45" s="122">
        <v>1.3000000000000114</v>
      </c>
      <c r="BX45" s="123">
        <v>-285</v>
      </c>
      <c r="BY45" s="123">
        <v>-783</v>
      </c>
      <c r="BZ45" s="123">
        <v>498</v>
      </c>
      <c r="CA45" s="124">
        <v>1.2720036397380299E-2</v>
      </c>
      <c r="CB45" s="122">
        <v>189.70000000000002</v>
      </c>
      <c r="CC45" s="123">
        <v>51443</v>
      </c>
      <c r="CD45" s="143">
        <v>47034</v>
      </c>
      <c r="CE45" s="123">
        <v>4409</v>
      </c>
      <c r="CF45" s="124">
        <v>8.5706510117994669E-2</v>
      </c>
      <c r="CG45" s="122">
        <v>199.5</v>
      </c>
      <c r="CH45" s="123">
        <v>47766</v>
      </c>
      <c r="CI45" s="123">
        <v>43382</v>
      </c>
      <c r="CJ45" s="123">
        <v>4384</v>
      </c>
      <c r="CK45" s="124">
        <v>9.1780764560566094E-2</v>
      </c>
      <c r="CL45" s="122">
        <v>9.7999999999999829</v>
      </c>
      <c r="CM45" s="123">
        <v>-3677</v>
      </c>
      <c r="CN45" s="123">
        <v>-3652</v>
      </c>
      <c r="CO45" s="123">
        <v>-25</v>
      </c>
      <c r="CP45" s="124">
        <v>6.0742544425714251E-3</v>
      </c>
      <c r="CQ45" s="122">
        <v>173.4</v>
      </c>
      <c r="CR45" s="123">
        <v>41684</v>
      </c>
      <c r="CS45" s="123">
        <v>36441</v>
      </c>
      <c r="CT45" s="123">
        <v>5243</v>
      </c>
      <c r="CU45" s="124">
        <v>0.12577967565492754</v>
      </c>
      <c r="CV45" s="122">
        <v>26.099999999999994</v>
      </c>
      <c r="CW45" s="123">
        <v>6082</v>
      </c>
      <c r="CX45" s="123">
        <v>6941</v>
      </c>
      <c r="CY45" s="123">
        <v>-859</v>
      </c>
      <c r="CZ45" s="124">
        <v>-3.3998911094361442E-2</v>
      </c>
      <c r="DA45" s="122">
        <v>200.5</v>
      </c>
      <c r="DB45" s="123">
        <v>54414</v>
      </c>
      <c r="DC45" s="143">
        <v>49712</v>
      </c>
      <c r="DD45" s="123">
        <v>4702</v>
      </c>
      <c r="DE45" s="124">
        <v>8.6411585253794984E-2</v>
      </c>
      <c r="DF45" s="126">
        <v>177.3</v>
      </c>
      <c r="DG45" s="123">
        <v>42667</v>
      </c>
      <c r="DH45" s="127">
        <v>38293</v>
      </c>
      <c r="DI45" s="123">
        <v>4374</v>
      </c>
      <c r="DJ45" s="124">
        <v>0.10251482410293669</v>
      </c>
      <c r="DK45" s="122">
        <v>-23.199999999999989</v>
      </c>
      <c r="DL45" s="123">
        <v>-11747</v>
      </c>
      <c r="DM45" s="123">
        <v>-11419</v>
      </c>
      <c r="DN45" s="123">
        <v>-328</v>
      </c>
      <c r="DO45" s="124">
        <v>1.6103238849141707E-2</v>
      </c>
      <c r="DP45" s="122">
        <v>199.5</v>
      </c>
      <c r="DQ45" s="123">
        <v>47766</v>
      </c>
      <c r="DR45" s="123">
        <v>43382</v>
      </c>
      <c r="DS45" s="123">
        <v>4384</v>
      </c>
      <c r="DT45" s="124">
        <v>9.1780764560566094E-2</v>
      </c>
      <c r="DU45" s="122">
        <v>-22.199999999999989</v>
      </c>
      <c r="DV45" s="123">
        <v>-5099</v>
      </c>
      <c r="DW45" s="123">
        <v>-5089</v>
      </c>
      <c r="DX45" s="123">
        <v>-10</v>
      </c>
      <c r="DY45" s="124">
        <v>1.0734059542370597E-2</v>
      </c>
      <c r="DZ45" s="122">
        <v>191</v>
      </c>
      <c r="EA45" s="123">
        <v>51818</v>
      </c>
      <c r="EB45" s="143">
        <v>47356</v>
      </c>
      <c r="EC45" s="123">
        <v>4462</v>
      </c>
      <c r="ED45" s="124">
        <v>8.6109074066926555E-2</v>
      </c>
      <c r="EE45" s="122">
        <v>190.8</v>
      </c>
      <c r="EF45" s="123">
        <v>44350</v>
      </c>
      <c r="EG45" s="123">
        <v>38456</v>
      </c>
      <c r="EH45" s="123">
        <v>5894</v>
      </c>
      <c r="EI45" s="124">
        <v>0.13289740698985344</v>
      </c>
      <c r="EJ45" s="122">
        <v>-0.19999999999998863</v>
      </c>
      <c r="EK45" s="123">
        <v>-7468</v>
      </c>
      <c r="EL45" s="123">
        <v>-8900</v>
      </c>
      <c r="EM45" s="123">
        <v>1432</v>
      </c>
      <c r="EN45" s="124">
        <v>4.678833292292689E-2</v>
      </c>
      <c r="EO45" s="122">
        <v>177.3</v>
      </c>
      <c r="EP45" s="123">
        <v>42667</v>
      </c>
      <c r="EQ45" s="123">
        <v>38293</v>
      </c>
      <c r="ER45" s="123">
        <v>4374</v>
      </c>
      <c r="ES45" s="124">
        <v>0.10251482410293669</v>
      </c>
      <c r="ET45" s="122">
        <v>13.5</v>
      </c>
      <c r="EU45" s="123">
        <v>1683</v>
      </c>
      <c r="EV45" s="123">
        <v>163</v>
      </c>
      <c r="EW45" s="123">
        <v>1520</v>
      </c>
      <c r="EX45" s="124">
        <v>3.0382582886916754E-2</v>
      </c>
      <c r="EY45" s="122">
        <v>186.99999999999997</v>
      </c>
      <c r="EZ45" s="123">
        <v>50731</v>
      </c>
      <c r="FA45" s="143">
        <v>46365</v>
      </c>
      <c r="FB45" s="123">
        <v>4366</v>
      </c>
      <c r="FC45" s="124">
        <v>8.6061776822849934E-2</v>
      </c>
      <c r="FD45" s="122">
        <v>183.5</v>
      </c>
      <c r="FE45" s="123">
        <v>42307</v>
      </c>
      <c r="FF45" s="123">
        <v>35596</v>
      </c>
      <c r="FG45" s="123">
        <v>6711</v>
      </c>
      <c r="FH45" s="124">
        <v>0.15862623206561563</v>
      </c>
      <c r="FI45" s="122">
        <v>-3.4999999999999716</v>
      </c>
      <c r="FJ45" s="123">
        <v>-8424</v>
      </c>
      <c r="FK45" s="123">
        <v>-10769</v>
      </c>
      <c r="FL45" s="123">
        <v>2345</v>
      </c>
      <c r="FM45" s="124">
        <v>7.2564455242765696E-2</v>
      </c>
      <c r="FN45" s="122">
        <v>190.8</v>
      </c>
      <c r="FO45" s="123">
        <v>44350</v>
      </c>
      <c r="FP45" s="123">
        <v>38456</v>
      </c>
      <c r="FQ45" s="123">
        <v>5894</v>
      </c>
      <c r="FR45" s="124">
        <v>0.13289740698985344</v>
      </c>
      <c r="FS45" s="122">
        <v>-7.3000000000000114</v>
      </c>
      <c r="FT45" s="123">
        <v>-2043</v>
      </c>
      <c r="FU45" s="123">
        <v>-2860</v>
      </c>
      <c r="FV45" s="123">
        <v>817</v>
      </c>
      <c r="FW45" s="124">
        <v>2.5728825075762185E-2</v>
      </c>
      <c r="FX45" s="122">
        <v>203.2</v>
      </c>
      <c r="FY45" s="123">
        <v>55153</v>
      </c>
      <c r="FZ45" s="143">
        <v>50382</v>
      </c>
      <c r="GA45" s="123">
        <v>4771</v>
      </c>
      <c r="GB45" s="124">
        <v>8.6504813881384507E-2</v>
      </c>
      <c r="GC45" s="122">
        <v>233.5</v>
      </c>
      <c r="GD45" s="123">
        <v>52290</v>
      </c>
      <c r="GE45" s="123">
        <v>44045</v>
      </c>
      <c r="GF45" s="123">
        <v>8245</v>
      </c>
      <c r="GG45" s="124">
        <v>0.15767833237712756</v>
      </c>
      <c r="GH45" s="122">
        <v>30.300000000000011</v>
      </c>
      <c r="GI45" s="123">
        <v>-2863</v>
      </c>
      <c r="GJ45" s="123">
        <v>-6337</v>
      </c>
      <c r="GK45" s="123">
        <v>3474</v>
      </c>
      <c r="GL45" s="124">
        <v>7.1173518495743049E-2</v>
      </c>
      <c r="GM45" s="122">
        <v>183.5</v>
      </c>
      <c r="GN45" s="123">
        <v>42307</v>
      </c>
      <c r="GO45" s="123">
        <v>35596</v>
      </c>
      <c r="GP45" s="123">
        <v>6711</v>
      </c>
      <c r="GQ45" s="124">
        <v>0.15862623206561563</v>
      </c>
      <c r="GR45" s="122">
        <v>50</v>
      </c>
      <c r="GS45" s="123">
        <v>9983</v>
      </c>
      <c r="GT45" s="123">
        <v>8449</v>
      </c>
      <c r="GU45" s="123">
        <v>1534</v>
      </c>
      <c r="GV45" s="124">
        <v>-9.4789968848807415E-4</v>
      </c>
      <c r="GW45" s="122">
        <v>186.2</v>
      </c>
      <c r="GX45" s="123">
        <v>50518</v>
      </c>
      <c r="GY45" s="143">
        <v>46167</v>
      </c>
      <c r="GZ45" s="123">
        <v>4351</v>
      </c>
      <c r="HA45" s="124">
        <v>8.6127716853398789E-2</v>
      </c>
      <c r="HB45" s="122">
        <v>285</v>
      </c>
      <c r="HC45" s="123">
        <v>64182</v>
      </c>
      <c r="HD45" s="123">
        <v>54328</v>
      </c>
      <c r="HE45" s="123">
        <v>9854</v>
      </c>
      <c r="HF45" s="124">
        <v>0.15353214296843351</v>
      </c>
      <c r="HG45" s="122">
        <v>98.800000000000011</v>
      </c>
      <c r="HH45" s="123">
        <v>13664</v>
      </c>
      <c r="HI45" s="123">
        <v>8161</v>
      </c>
      <c r="HJ45" s="123">
        <v>5503</v>
      </c>
      <c r="HK45" s="124">
        <v>6.7404426115034721E-2</v>
      </c>
      <c r="HL45" s="122">
        <v>233.5</v>
      </c>
      <c r="HM45" s="123">
        <v>52290</v>
      </c>
      <c r="HN45" s="123">
        <v>44045</v>
      </c>
      <c r="HO45" s="123">
        <v>8245</v>
      </c>
      <c r="HP45" s="124">
        <v>0.15767833237712756</v>
      </c>
      <c r="HQ45" s="122">
        <v>51.5</v>
      </c>
      <c r="HR45" s="123">
        <v>11892</v>
      </c>
      <c r="HS45" s="123">
        <v>10283</v>
      </c>
      <c r="HT45" s="123">
        <v>1609</v>
      </c>
      <c r="HU45" s="124">
        <v>-4.1461894086940454E-3</v>
      </c>
      <c r="HV45" s="122">
        <v>185.2</v>
      </c>
      <c r="HW45" s="123">
        <v>50250</v>
      </c>
      <c r="HX45" s="143">
        <v>45919</v>
      </c>
      <c r="HY45" s="123">
        <v>4331</v>
      </c>
      <c r="HZ45" s="124">
        <v>8.6189054726368161E-2</v>
      </c>
      <c r="IA45" s="122">
        <v>163.5</v>
      </c>
      <c r="IB45" s="123">
        <v>38315</v>
      </c>
      <c r="IC45" s="123">
        <v>32930</v>
      </c>
      <c r="ID45" s="123">
        <v>5385</v>
      </c>
      <c r="IE45" s="124">
        <v>0.14054547827221714</v>
      </c>
      <c r="IF45" s="122">
        <v>-21.699999999999989</v>
      </c>
      <c r="IG45" s="123">
        <v>-11935</v>
      </c>
      <c r="IH45" s="123">
        <v>-12989</v>
      </c>
      <c r="II45" s="123">
        <v>1054</v>
      </c>
      <c r="IJ45" s="124">
        <v>5.4356423545848978E-2</v>
      </c>
      <c r="IK45" s="122">
        <v>285</v>
      </c>
      <c r="IL45" s="123">
        <v>64182</v>
      </c>
      <c r="IM45" s="123">
        <v>54328</v>
      </c>
      <c r="IN45" s="123">
        <v>9854</v>
      </c>
      <c r="IO45" s="124">
        <v>0.15353214296843351</v>
      </c>
      <c r="IP45" s="122">
        <v>-121.5</v>
      </c>
      <c r="IQ45" s="123">
        <v>-25867</v>
      </c>
      <c r="IR45" s="123">
        <v>-21398</v>
      </c>
      <c r="IS45" s="123">
        <v>-4469</v>
      </c>
      <c r="IT45" s="124">
        <v>-1.2986664696216371E-2</v>
      </c>
      <c r="IU45" s="122">
        <v>192.8</v>
      </c>
      <c r="IV45" s="123">
        <v>52330</v>
      </c>
      <c r="IW45" s="143">
        <v>47803</v>
      </c>
      <c r="IX45" s="123">
        <v>4527</v>
      </c>
      <c r="IY45" s="124">
        <v>8.6508694821326199E-2</v>
      </c>
      <c r="IZ45" s="122">
        <v>188.3</v>
      </c>
      <c r="JA45" s="123">
        <v>43011</v>
      </c>
      <c r="JB45" s="123">
        <v>37297</v>
      </c>
      <c r="JC45" s="123">
        <v>5714</v>
      </c>
      <c r="JD45" s="124">
        <v>0.13284973611401735</v>
      </c>
      <c r="JE45" s="122">
        <v>-4.5</v>
      </c>
      <c r="JF45" s="123">
        <v>-9319</v>
      </c>
      <c r="JG45" s="123">
        <v>-10506</v>
      </c>
      <c r="JH45" s="123">
        <v>1187</v>
      </c>
      <c r="JI45" s="124">
        <v>4.6341041292691149E-2</v>
      </c>
      <c r="JJ45" s="122">
        <v>163.5</v>
      </c>
      <c r="JK45" s="123">
        <v>38315</v>
      </c>
      <c r="JL45" s="123">
        <v>32930</v>
      </c>
      <c r="JM45" s="123">
        <v>5385</v>
      </c>
      <c r="JN45" s="124">
        <v>0.14054547827221714</v>
      </c>
      <c r="JO45" s="122">
        <v>24.800000000000011</v>
      </c>
      <c r="JP45" s="123">
        <v>4696</v>
      </c>
      <c r="JQ45" s="123">
        <v>4367</v>
      </c>
      <c r="JR45" s="123">
        <v>329</v>
      </c>
      <c r="JS45" s="124">
        <v>-7.695742158199792E-3</v>
      </c>
      <c r="JT45" s="122">
        <v>184.5</v>
      </c>
      <c r="JU45" s="123">
        <v>50050</v>
      </c>
      <c r="JV45" s="143">
        <v>45745</v>
      </c>
      <c r="JW45" s="123">
        <v>4305</v>
      </c>
      <c r="JX45" s="124">
        <v>8.6013986013986007E-2</v>
      </c>
      <c r="JY45" s="122">
        <v>120.8</v>
      </c>
      <c r="JZ45" s="123">
        <v>26874</v>
      </c>
      <c r="KA45" s="123">
        <v>23466</v>
      </c>
      <c r="KB45" s="123">
        <v>3408</v>
      </c>
      <c r="KC45" s="124">
        <v>0.12681402098682742</v>
      </c>
      <c r="KD45" s="122">
        <v>-63.7</v>
      </c>
      <c r="KE45" s="123">
        <v>-23176</v>
      </c>
      <c r="KF45" s="123">
        <v>-22279</v>
      </c>
      <c r="KG45" s="123">
        <v>-897</v>
      </c>
      <c r="KH45" s="124">
        <v>4.0800034972841417E-2</v>
      </c>
      <c r="KI45" s="122">
        <v>188.3</v>
      </c>
      <c r="KJ45" s="123">
        <v>43011</v>
      </c>
      <c r="KK45" s="123">
        <v>37297</v>
      </c>
      <c r="KL45" s="123">
        <v>5714</v>
      </c>
      <c r="KM45" s="124">
        <v>0.13284973611401735</v>
      </c>
      <c r="KN45" s="122">
        <v>-67.500000000000014</v>
      </c>
      <c r="KO45" s="123">
        <v>-16137</v>
      </c>
      <c r="KP45" s="123">
        <v>-13831</v>
      </c>
      <c r="KQ45" s="123">
        <v>-2306</v>
      </c>
      <c r="KR45" s="124">
        <v>-6.0357151271899223E-3</v>
      </c>
      <c r="KS45" s="122">
        <v>2322.8000000000002</v>
      </c>
      <c r="KT45" s="123">
        <v>630385</v>
      </c>
      <c r="KU45" s="123">
        <v>575916</v>
      </c>
      <c r="KV45" s="123">
        <v>54469</v>
      </c>
      <c r="KW45" s="124">
        <v>8.640592653695757E-2</v>
      </c>
      <c r="KX45" s="122">
        <v>2291.1000000000004</v>
      </c>
      <c r="KY45" s="123">
        <v>537169</v>
      </c>
      <c r="KZ45" s="123">
        <v>467502</v>
      </c>
      <c r="LA45" s="123">
        <v>69667</v>
      </c>
      <c r="LB45" s="124">
        <v>0.12969288994711162</v>
      </c>
      <c r="LC45" s="122">
        <v>-31.699999999999818</v>
      </c>
      <c r="LD45" s="123">
        <v>-93216</v>
      </c>
      <c r="LE45" s="123">
        <v>-108414</v>
      </c>
      <c r="LF45" s="123">
        <v>15198</v>
      </c>
      <c r="LG45" s="124">
        <v>4.3286963410154047E-2</v>
      </c>
    </row>
    <row r="46" spans="2:319">
      <c r="B46" s="110"/>
      <c r="C46" s="120" t="s">
        <v>2840</v>
      </c>
      <c r="D46" s="121" t="s">
        <v>1664</v>
      </c>
      <c r="E46" s="122">
        <v>63.2</v>
      </c>
      <c r="F46" s="143">
        <v>17294</v>
      </c>
      <c r="G46" s="123">
        <v>15865</v>
      </c>
      <c r="H46" s="123">
        <v>1429</v>
      </c>
      <c r="I46" s="124">
        <v>8.2629813808257194E-2</v>
      </c>
      <c r="J46" s="122">
        <v>50.4</v>
      </c>
      <c r="K46" s="123">
        <v>12445</v>
      </c>
      <c r="L46" s="123">
        <v>11648</v>
      </c>
      <c r="M46" s="123">
        <v>797</v>
      </c>
      <c r="N46" s="124">
        <v>6.4041783848935316E-2</v>
      </c>
      <c r="O46" s="122">
        <v>-12.800000000000004</v>
      </c>
      <c r="P46" s="123">
        <v>-4849</v>
      </c>
      <c r="Q46" s="123">
        <v>-4217</v>
      </c>
      <c r="R46" s="123">
        <v>-632</v>
      </c>
      <c r="S46" s="124">
        <v>-1.8588029959321878E-2</v>
      </c>
      <c r="T46" s="122">
        <v>39.4</v>
      </c>
      <c r="U46" s="123">
        <v>9902</v>
      </c>
      <c r="V46" s="123">
        <v>9782</v>
      </c>
      <c r="W46" s="123">
        <v>120</v>
      </c>
      <c r="X46" s="124">
        <v>1.2118763886083619E-2</v>
      </c>
      <c r="Y46" s="122">
        <v>11</v>
      </c>
      <c r="Z46" s="123">
        <v>2543</v>
      </c>
      <c r="AA46" s="123">
        <v>1866</v>
      </c>
      <c r="AB46" s="123">
        <v>677</v>
      </c>
      <c r="AC46" s="124">
        <v>5.1923019962851695E-2</v>
      </c>
      <c r="AD46" s="122">
        <v>59.9</v>
      </c>
      <c r="AE46" s="123">
        <v>16369</v>
      </c>
      <c r="AF46" s="143">
        <v>15038</v>
      </c>
      <c r="AG46" s="123">
        <v>1331</v>
      </c>
      <c r="AH46" s="124">
        <v>8.1312236544688124E-2</v>
      </c>
      <c r="AI46" s="122">
        <v>39.700000000000003</v>
      </c>
      <c r="AJ46" s="123">
        <v>9514</v>
      </c>
      <c r="AK46" s="123">
        <v>8762</v>
      </c>
      <c r="AL46" s="123">
        <v>752</v>
      </c>
      <c r="AM46" s="124">
        <v>7.9041412655034685E-2</v>
      </c>
      <c r="AN46" s="122">
        <v>-20.199999999999996</v>
      </c>
      <c r="AO46" s="123">
        <v>-6855</v>
      </c>
      <c r="AP46" s="123">
        <v>-6276</v>
      </c>
      <c r="AQ46" s="123">
        <v>-579</v>
      </c>
      <c r="AR46" s="124">
        <v>-2.2708238896534394E-3</v>
      </c>
      <c r="AS46" s="122">
        <v>50.4</v>
      </c>
      <c r="AT46" s="123">
        <v>12445</v>
      </c>
      <c r="AU46" s="123">
        <v>11648</v>
      </c>
      <c r="AV46" s="123">
        <v>797</v>
      </c>
      <c r="AW46" s="124">
        <v>6.4041783848935316E-2</v>
      </c>
      <c r="AX46" s="122">
        <v>-10.699999999999996</v>
      </c>
      <c r="AY46" s="123">
        <v>-2931</v>
      </c>
      <c r="AZ46" s="123">
        <v>-2886</v>
      </c>
      <c r="BA46" s="123">
        <v>-45</v>
      </c>
      <c r="BB46" s="124">
        <v>1.4999628806099369E-2</v>
      </c>
      <c r="BC46" s="122">
        <v>59.1</v>
      </c>
      <c r="BD46" s="143">
        <v>16159</v>
      </c>
      <c r="BE46" s="122">
        <v>14836</v>
      </c>
      <c r="BF46" s="123">
        <v>1323</v>
      </c>
      <c r="BG46" s="124">
        <v>8.1873878334055322E-2</v>
      </c>
      <c r="BH46" s="122">
        <v>54.4</v>
      </c>
      <c r="BI46" s="123">
        <v>12714</v>
      </c>
      <c r="BJ46" s="123">
        <v>11619</v>
      </c>
      <c r="BK46" s="123">
        <v>1095</v>
      </c>
      <c r="BL46" s="124">
        <v>8.6125530910806991E-2</v>
      </c>
      <c r="BM46" s="122">
        <v>-4.7000000000000028</v>
      </c>
      <c r="BN46" s="123">
        <v>-3445</v>
      </c>
      <c r="BO46" s="123">
        <v>-3217</v>
      </c>
      <c r="BP46" s="123">
        <v>-228</v>
      </c>
      <c r="BQ46" s="124">
        <v>4.2516525767516689E-3</v>
      </c>
      <c r="BR46" s="122">
        <v>39.700000000000003</v>
      </c>
      <c r="BS46" s="123">
        <v>9514</v>
      </c>
      <c r="BT46" s="123">
        <v>8762</v>
      </c>
      <c r="BU46" s="123">
        <v>752</v>
      </c>
      <c r="BV46" s="124">
        <v>7.9041412655034685E-2</v>
      </c>
      <c r="BW46" s="122">
        <v>14.699999999999996</v>
      </c>
      <c r="BX46" s="123">
        <v>3200</v>
      </c>
      <c r="BY46" s="123">
        <v>2857</v>
      </c>
      <c r="BZ46" s="123">
        <v>343</v>
      </c>
      <c r="CA46" s="124">
        <v>7.0841182557723065E-3</v>
      </c>
      <c r="CB46" s="122">
        <v>58.2</v>
      </c>
      <c r="CC46" s="123">
        <v>15922</v>
      </c>
      <c r="CD46" s="143">
        <v>14612</v>
      </c>
      <c r="CE46" s="123">
        <v>1310</v>
      </c>
      <c r="CF46" s="124">
        <v>8.227609596784323E-2</v>
      </c>
      <c r="CG46" s="122">
        <v>44.7</v>
      </c>
      <c r="CH46" s="123">
        <v>10393</v>
      </c>
      <c r="CI46" s="123">
        <v>9902</v>
      </c>
      <c r="CJ46" s="123">
        <v>491</v>
      </c>
      <c r="CK46" s="124">
        <v>4.7243336861348982E-2</v>
      </c>
      <c r="CL46" s="122">
        <v>-13.5</v>
      </c>
      <c r="CM46" s="123">
        <v>-5529</v>
      </c>
      <c r="CN46" s="123">
        <v>-4710</v>
      </c>
      <c r="CO46" s="123">
        <v>-819</v>
      </c>
      <c r="CP46" s="124">
        <v>-3.5032759106494248E-2</v>
      </c>
      <c r="CQ46" s="122">
        <v>54.4</v>
      </c>
      <c r="CR46" s="123">
        <v>12714</v>
      </c>
      <c r="CS46" s="123">
        <v>11619</v>
      </c>
      <c r="CT46" s="123">
        <v>1095</v>
      </c>
      <c r="CU46" s="124">
        <v>8.6125530910806991E-2</v>
      </c>
      <c r="CV46" s="122">
        <v>-9.6999999999999957</v>
      </c>
      <c r="CW46" s="123">
        <v>-2321</v>
      </c>
      <c r="CX46" s="123">
        <v>-1717</v>
      </c>
      <c r="CY46" s="123">
        <v>-604</v>
      </c>
      <c r="CZ46" s="124">
        <v>-3.8882194049458009E-2</v>
      </c>
      <c r="DA46" s="122">
        <v>61</v>
      </c>
      <c r="DB46" s="123">
        <v>16689</v>
      </c>
      <c r="DC46" s="143">
        <v>15314</v>
      </c>
      <c r="DD46" s="123">
        <v>1375</v>
      </c>
      <c r="DE46" s="124">
        <v>8.2389597938762063E-2</v>
      </c>
      <c r="DF46" s="122">
        <v>46.6</v>
      </c>
      <c r="DG46" s="123">
        <v>10871</v>
      </c>
      <c r="DH46" s="123">
        <v>10240</v>
      </c>
      <c r="DI46" s="123">
        <v>631</v>
      </c>
      <c r="DJ46" s="124">
        <v>5.8044338147364545E-2</v>
      </c>
      <c r="DK46" s="122">
        <v>-14.399999999999999</v>
      </c>
      <c r="DL46" s="123">
        <v>-5818</v>
      </c>
      <c r="DM46" s="123">
        <v>-5074</v>
      </c>
      <c r="DN46" s="123">
        <v>-744</v>
      </c>
      <c r="DO46" s="124">
        <v>-2.4345259791397518E-2</v>
      </c>
      <c r="DP46" s="122">
        <v>44.7</v>
      </c>
      <c r="DQ46" s="123">
        <v>10393</v>
      </c>
      <c r="DR46" s="123">
        <v>9902</v>
      </c>
      <c r="DS46" s="123">
        <v>491</v>
      </c>
      <c r="DT46" s="124">
        <v>4.7243336861348982E-2</v>
      </c>
      <c r="DU46" s="122">
        <v>1.8999999999999986</v>
      </c>
      <c r="DV46" s="123">
        <v>478</v>
      </c>
      <c r="DW46" s="123">
        <v>338</v>
      </c>
      <c r="DX46" s="123">
        <v>140</v>
      </c>
      <c r="DY46" s="124">
        <v>1.0801001286015563E-2</v>
      </c>
      <c r="DZ46" s="122">
        <v>58.3</v>
      </c>
      <c r="EA46" s="123">
        <v>15947</v>
      </c>
      <c r="EB46" s="143">
        <v>14636</v>
      </c>
      <c r="EC46" s="123">
        <v>1311</v>
      </c>
      <c r="ED46" s="124">
        <v>8.2209820028845554E-2</v>
      </c>
      <c r="EE46" s="122">
        <v>31.2</v>
      </c>
      <c r="EF46" s="123">
        <v>7087</v>
      </c>
      <c r="EG46" s="123">
        <v>6407</v>
      </c>
      <c r="EH46" s="123">
        <v>680</v>
      </c>
      <c r="EI46" s="124">
        <v>9.5950331593057714E-2</v>
      </c>
      <c r="EJ46" s="122">
        <v>-27.099999999999998</v>
      </c>
      <c r="EK46" s="123">
        <v>-8860</v>
      </c>
      <c r="EL46" s="123">
        <v>-8229</v>
      </c>
      <c r="EM46" s="123">
        <v>-631</v>
      </c>
      <c r="EN46" s="124">
        <v>1.374051156421216E-2</v>
      </c>
      <c r="EO46" s="122">
        <v>46.6</v>
      </c>
      <c r="EP46" s="123">
        <v>10871</v>
      </c>
      <c r="EQ46" s="123">
        <v>10240</v>
      </c>
      <c r="ER46" s="123">
        <v>631</v>
      </c>
      <c r="ES46" s="124">
        <v>5.8044338147364545E-2</v>
      </c>
      <c r="ET46" s="122">
        <v>-15.400000000000002</v>
      </c>
      <c r="EU46" s="123">
        <v>-3784</v>
      </c>
      <c r="EV46" s="123">
        <v>-3833</v>
      </c>
      <c r="EW46" s="123">
        <v>49</v>
      </c>
      <c r="EX46" s="124">
        <v>3.7905993445693169E-2</v>
      </c>
      <c r="EY46" s="122">
        <v>57.099999999999994</v>
      </c>
      <c r="EZ46" s="123">
        <v>15617</v>
      </c>
      <c r="FA46" s="143">
        <v>14335</v>
      </c>
      <c r="FB46" s="123">
        <v>1282</v>
      </c>
      <c r="FC46" s="124">
        <v>8.2090030095408856E-2</v>
      </c>
      <c r="FD46" s="122">
        <v>45.4</v>
      </c>
      <c r="FE46" s="123">
        <v>10093</v>
      </c>
      <c r="FF46" s="123">
        <v>9015</v>
      </c>
      <c r="FG46" s="123">
        <v>1078</v>
      </c>
      <c r="FH46" s="124">
        <v>0.10680669771128505</v>
      </c>
      <c r="FI46" s="122">
        <v>-11.699999999999996</v>
      </c>
      <c r="FJ46" s="123">
        <v>-5524</v>
      </c>
      <c r="FK46" s="123">
        <v>-5320</v>
      </c>
      <c r="FL46" s="123">
        <v>-204</v>
      </c>
      <c r="FM46" s="124">
        <v>2.4716667615876195E-2</v>
      </c>
      <c r="FN46" s="122">
        <v>31.2</v>
      </c>
      <c r="FO46" s="123">
        <v>7087</v>
      </c>
      <c r="FP46" s="123">
        <v>6407</v>
      </c>
      <c r="FQ46" s="123">
        <v>680</v>
      </c>
      <c r="FR46" s="124">
        <v>9.5950331593057714E-2</v>
      </c>
      <c r="FS46" s="122">
        <v>14.2</v>
      </c>
      <c r="FT46" s="123">
        <v>3006</v>
      </c>
      <c r="FU46" s="123">
        <v>2608</v>
      </c>
      <c r="FV46" s="123">
        <v>398</v>
      </c>
      <c r="FW46" s="124">
        <v>1.0856366118227337E-2</v>
      </c>
      <c r="FX46" s="122">
        <v>61.7</v>
      </c>
      <c r="FY46" s="123">
        <v>16879</v>
      </c>
      <c r="FZ46" s="143">
        <v>15490</v>
      </c>
      <c r="GA46" s="123">
        <v>1389</v>
      </c>
      <c r="GB46" s="124">
        <v>8.2291604952900055E-2</v>
      </c>
      <c r="GC46" s="122">
        <v>33</v>
      </c>
      <c r="GD46" s="123">
        <v>7223</v>
      </c>
      <c r="GE46" s="123">
        <v>6380</v>
      </c>
      <c r="GF46" s="123">
        <v>843</v>
      </c>
      <c r="GG46" s="124">
        <v>0.11671050809912778</v>
      </c>
      <c r="GH46" s="122">
        <v>-28.700000000000003</v>
      </c>
      <c r="GI46" s="123">
        <v>-9656</v>
      </c>
      <c r="GJ46" s="123">
        <v>-9110</v>
      </c>
      <c r="GK46" s="123">
        <v>-546</v>
      </c>
      <c r="GL46" s="124">
        <v>3.4418903146227725E-2</v>
      </c>
      <c r="GM46" s="122">
        <v>45.4</v>
      </c>
      <c r="GN46" s="123">
        <v>10093</v>
      </c>
      <c r="GO46" s="123">
        <v>9015</v>
      </c>
      <c r="GP46" s="123">
        <v>1078</v>
      </c>
      <c r="GQ46" s="124">
        <v>0.10680669771128505</v>
      </c>
      <c r="GR46" s="122">
        <v>-12.399999999999999</v>
      </c>
      <c r="GS46" s="123">
        <v>-2870</v>
      </c>
      <c r="GT46" s="123">
        <v>-2635</v>
      </c>
      <c r="GU46" s="123">
        <v>-235</v>
      </c>
      <c r="GV46" s="124">
        <v>9.9038103878427292E-3</v>
      </c>
      <c r="GW46" s="122">
        <v>56.8</v>
      </c>
      <c r="GX46" s="123">
        <v>15536</v>
      </c>
      <c r="GY46" s="143">
        <v>14260</v>
      </c>
      <c r="GZ46" s="123">
        <v>1276</v>
      </c>
      <c r="HA46" s="124">
        <v>8.2131822863027809E-2</v>
      </c>
      <c r="HB46" s="122">
        <v>51.9</v>
      </c>
      <c r="HC46" s="123">
        <v>11417</v>
      </c>
      <c r="HD46" s="123">
        <v>10139</v>
      </c>
      <c r="HE46" s="123">
        <v>1278</v>
      </c>
      <c r="HF46" s="124">
        <v>0.11193833756678637</v>
      </c>
      <c r="HG46" s="122">
        <v>-4.8999999999999986</v>
      </c>
      <c r="HH46" s="123">
        <v>-4119</v>
      </c>
      <c r="HI46" s="123">
        <v>-4121</v>
      </c>
      <c r="HJ46" s="123">
        <v>2</v>
      </c>
      <c r="HK46" s="124">
        <v>2.9806514703758558E-2</v>
      </c>
      <c r="HL46" s="122">
        <v>33</v>
      </c>
      <c r="HM46" s="123">
        <v>7223</v>
      </c>
      <c r="HN46" s="123">
        <v>6380</v>
      </c>
      <c r="HO46" s="123">
        <v>843</v>
      </c>
      <c r="HP46" s="124">
        <v>0.11671050809912778</v>
      </c>
      <c r="HQ46" s="122">
        <v>18.899999999999999</v>
      </c>
      <c r="HR46" s="123">
        <v>4194</v>
      </c>
      <c r="HS46" s="123">
        <v>3759</v>
      </c>
      <c r="HT46" s="123">
        <v>435</v>
      </c>
      <c r="HU46" s="124">
        <v>-4.7721705323414132E-3</v>
      </c>
      <c r="HV46" s="122">
        <v>56.599999999999994</v>
      </c>
      <c r="HW46" s="123">
        <v>15480</v>
      </c>
      <c r="HX46" s="143">
        <v>14211</v>
      </c>
      <c r="HY46" s="123">
        <v>1269</v>
      </c>
      <c r="HZ46" s="124">
        <v>8.1976744186046516E-2</v>
      </c>
      <c r="IA46" s="122">
        <v>37.4</v>
      </c>
      <c r="IB46" s="123">
        <v>8605</v>
      </c>
      <c r="IC46" s="123">
        <v>7723</v>
      </c>
      <c r="ID46" s="123">
        <v>882</v>
      </c>
      <c r="IE46" s="124">
        <v>0.10249854735618827</v>
      </c>
      <c r="IF46" s="122">
        <v>-19.199999999999996</v>
      </c>
      <c r="IG46" s="123">
        <v>-6875</v>
      </c>
      <c r="IH46" s="123">
        <v>-6488</v>
      </c>
      <c r="II46" s="123">
        <v>-387</v>
      </c>
      <c r="IJ46" s="124">
        <v>2.0521803170141753E-2</v>
      </c>
      <c r="IK46" s="122">
        <v>51.9</v>
      </c>
      <c r="IL46" s="123">
        <v>11417</v>
      </c>
      <c r="IM46" s="123">
        <v>10139</v>
      </c>
      <c r="IN46" s="123">
        <v>1278</v>
      </c>
      <c r="IO46" s="124">
        <v>0.11193833756678637</v>
      </c>
      <c r="IP46" s="122">
        <v>-14.5</v>
      </c>
      <c r="IQ46" s="123">
        <v>-2812</v>
      </c>
      <c r="IR46" s="123">
        <v>-2416</v>
      </c>
      <c r="IS46" s="123">
        <v>-396</v>
      </c>
      <c r="IT46" s="124">
        <v>-9.439790210598098E-3</v>
      </c>
      <c r="IU46" s="122">
        <v>58.599999999999994</v>
      </c>
      <c r="IV46" s="123">
        <v>16022</v>
      </c>
      <c r="IW46" s="143">
        <v>14711</v>
      </c>
      <c r="IX46" s="123">
        <v>1311</v>
      </c>
      <c r="IY46" s="124">
        <v>8.1824990637872921E-2</v>
      </c>
      <c r="IZ46" s="122">
        <v>42.2</v>
      </c>
      <c r="JA46" s="123">
        <v>9448</v>
      </c>
      <c r="JB46" s="123">
        <v>8541</v>
      </c>
      <c r="JC46" s="123">
        <v>907</v>
      </c>
      <c r="JD46" s="124">
        <v>9.5999153259949191E-2</v>
      </c>
      <c r="JE46" s="122">
        <v>-16.399999999999991</v>
      </c>
      <c r="JF46" s="123">
        <v>-6574</v>
      </c>
      <c r="JG46" s="123">
        <v>-6170</v>
      </c>
      <c r="JH46" s="123">
        <v>-404</v>
      </c>
      <c r="JI46" s="124">
        <v>1.417416262207627E-2</v>
      </c>
      <c r="JJ46" s="122">
        <v>37.4</v>
      </c>
      <c r="JK46" s="123">
        <v>8605</v>
      </c>
      <c r="JL46" s="123">
        <v>7723</v>
      </c>
      <c r="JM46" s="123">
        <v>882</v>
      </c>
      <c r="JN46" s="124">
        <v>0.10249854735618827</v>
      </c>
      <c r="JO46" s="122">
        <v>4.8000000000000043</v>
      </c>
      <c r="JP46" s="123">
        <v>843</v>
      </c>
      <c r="JQ46" s="123">
        <v>818</v>
      </c>
      <c r="JR46" s="123">
        <v>25</v>
      </c>
      <c r="JS46" s="124">
        <v>-6.4993940962390778E-3</v>
      </c>
      <c r="JT46" s="122">
        <v>56.399999999999991</v>
      </c>
      <c r="JU46" s="123">
        <v>15429</v>
      </c>
      <c r="JV46" s="143">
        <v>14159</v>
      </c>
      <c r="JW46" s="123">
        <v>1270</v>
      </c>
      <c r="JX46" s="124">
        <v>8.2312528355693818E-2</v>
      </c>
      <c r="JY46" s="122">
        <v>44.7</v>
      </c>
      <c r="JZ46" s="123">
        <v>9573</v>
      </c>
      <c r="KA46" s="123">
        <v>8869</v>
      </c>
      <c r="KB46" s="123">
        <v>704</v>
      </c>
      <c r="KC46" s="124">
        <v>7.3540165047529513E-2</v>
      </c>
      <c r="KD46" s="122">
        <v>-11.699999999999989</v>
      </c>
      <c r="KE46" s="123">
        <v>-5856</v>
      </c>
      <c r="KF46" s="123">
        <v>-5290</v>
      </c>
      <c r="KG46" s="123">
        <v>-566</v>
      </c>
      <c r="KH46" s="124">
        <v>-8.7723633081643049E-3</v>
      </c>
      <c r="KI46" s="122">
        <v>42.2</v>
      </c>
      <c r="KJ46" s="123">
        <v>9448</v>
      </c>
      <c r="KK46" s="123">
        <v>8541</v>
      </c>
      <c r="KL46" s="123">
        <v>907</v>
      </c>
      <c r="KM46" s="124">
        <v>9.5999153259949191E-2</v>
      </c>
      <c r="KN46" s="122">
        <v>2.5</v>
      </c>
      <c r="KO46" s="123">
        <v>125</v>
      </c>
      <c r="KP46" s="123">
        <v>328</v>
      </c>
      <c r="KQ46" s="123">
        <v>-203</v>
      </c>
      <c r="KR46" s="124">
        <v>-2.2458988212419678E-2</v>
      </c>
      <c r="KS46" s="122">
        <v>706.9</v>
      </c>
      <c r="KT46" s="123">
        <v>193343</v>
      </c>
      <c r="KU46" s="123">
        <v>177467</v>
      </c>
      <c r="KV46" s="123">
        <v>15876</v>
      </c>
      <c r="KW46" s="124">
        <v>8.2113135722524225E-2</v>
      </c>
      <c r="KX46" s="122">
        <v>521.59999999999991</v>
      </c>
      <c r="KY46" s="123">
        <v>119383</v>
      </c>
      <c r="KZ46" s="123">
        <v>109245</v>
      </c>
      <c r="LA46" s="123">
        <v>10138</v>
      </c>
      <c r="LB46" s="124">
        <v>8.4919963478887278E-2</v>
      </c>
      <c r="LC46" s="122">
        <v>-185.30000000000007</v>
      </c>
      <c r="LD46" s="123">
        <v>-73960</v>
      </c>
      <c r="LE46" s="123">
        <v>-68222</v>
      </c>
      <c r="LF46" s="123">
        <v>-5738</v>
      </c>
      <c r="LG46" s="124">
        <v>2.8068277563630534E-3</v>
      </c>
    </row>
    <row r="47" spans="2:319">
      <c r="B47" s="110"/>
      <c r="C47" s="120" t="s">
        <v>2841</v>
      </c>
      <c r="D47" s="121" t="s">
        <v>1702</v>
      </c>
      <c r="E47" s="122">
        <v>191.69999999999996</v>
      </c>
      <c r="F47" s="143">
        <v>52910</v>
      </c>
      <c r="G47" s="123">
        <v>48472</v>
      </c>
      <c r="H47" s="123">
        <v>4438</v>
      </c>
      <c r="I47" s="124">
        <v>8.3878283878283874E-2</v>
      </c>
      <c r="J47" s="122">
        <v>227.6</v>
      </c>
      <c r="K47" s="123">
        <v>57037</v>
      </c>
      <c r="L47" s="123">
        <v>52984</v>
      </c>
      <c r="M47" s="123">
        <v>4053</v>
      </c>
      <c r="N47" s="124">
        <v>7.1059137051387694E-2</v>
      </c>
      <c r="O47" s="122">
        <v>35.900000000000034</v>
      </c>
      <c r="P47" s="123">
        <v>4127</v>
      </c>
      <c r="Q47" s="123">
        <v>4512</v>
      </c>
      <c r="R47" s="123">
        <v>-385</v>
      </c>
      <c r="S47" s="124">
        <v>-1.281914682689618E-2</v>
      </c>
      <c r="T47" s="122">
        <v>153.19999999999999</v>
      </c>
      <c r="U47" s="123">
        <v>40028</v>
      </c>
      <c r="V47" s="123">
        <v>38346</v>
      </c>
      <c r="W47" s="123">
        <v>1682</v>
      </c>
      <c r="X47" s="124">
        <v>4.2020585590086937E-2</v>
      </c>
      <c r="Y47" s="122">
        <v>74.400000000000006</v>
      </c>
      <c r="Z47" s="123">
        <v>17009</v>
      </c>
      <c r="AA47" s="123">
        <v>14638</v>
      </c>
      <c r="AB47" s="123">
        <v>2371</v>
      </c>
      <c r="AC47" s="124">
        <v>2.9038551461300757E-2</v>
      </c>
      <c r="AD47" s="122">
        <v>182.9</v>
      </c>
      <c r="AE47" s="123">
        <v>50454</v>
      </c>
      <c r="AF47" s="123">
        <v>46248</v>
      </c>
      <c r="AG47" s="123">
        <v>4206</v>
      </c>
      <c r="AH47" s="124">
        <v>8.3363063384469027E-2</v>
      </c>
      <c r="AI47" s="122">
        <v>177.5</v>
      </c>
      <c r="AJ47" s="123">
        <v>42754</v>
      </c>
      <c r="AK47" s="123">
        <v>39437</v>
      </c>
      <c r="AL47" s="123">
        <v>3317</v>
      </c>
      <c r="AM47" s="124">
        <v>7.7583384010852782E-2</v>
      </c>
      <c r="AN47" s="122">
        <v>-5.4000000000000057</v>
      </c>
      <c r="AO47" s="123">
        <v>-7700</v>
      </c>
      <c r="AP47" s="123">
        <v>-6811</v>
      </c>
      <c r="AQ47" s="123">
        <v>-889</v>
      </c>
      <c r="AR47" s="124">
        <v>-5.779679373616245E-3</v>
      </c>
      <c r="AS47" s="122">
        <v>227.6</v>
      </c>
      <c r="AT47" s="123">
        <v>57037</v>
      </c>
      <c r="AU47" s="123">
        <v>52984</v>
      </c>
      <c r="AV47" s="123">
        <v>4053</v>
      </c>
      <c r="AW47" s="124">
        <v>7.1059137051387694E-2</v>
      </c>
      <c r="AX47" s="122">
        <v>-50.099999999999994</v>
      </c>
      <c r="AY47" s="123">
        <v>-14283</v>
      </c>
      <c r="AZ47" s="123">
        <v>-13547</v>
      </c>
      <c r="BA47" s="123">
        <v>-736</v>
      </c>
      <c r="BB47" s="124">
        <v>6.5242469594650881E-3</v>
      </c>
      <c r="BC47" s="122">
        <v>179.3</v>
      </c>
      <c r="BD47" s="143">
        <v>49457</v>
      </c>
      <c r="BE47" s="122">
        <v>45337</v>
      </c>
      <c r="BF47" s="123">
        <v>4120</v>
      </c>
      <c r="BG47" s="124">
        <v>8.3304688921689546E-2</v>
      </c>
      <c r="BH47" s="122">
        <v>205</v>
      </c>
      <c r="BI47" s="123">
        <v>48461</v>
      </c>
      <c r="BJ47" s="123">
        <v>44424</v>
      </c>
      <c r="BK47" s="123">
        <v>4037</v>
      </c>
      <c r="BL47" s="124">
        <v>8.3304100204287981E-2</v>
      </c>
      <c r="BM47" s="122">
        <v>25.699999999999989</v>
      </c>
      <c r="BN47" s="123">
        <v>-996</v>
      </c>
      <c r="BO47" s="123">
        <v>-913</v>
      </c>
      <c r="BP47" s="123">
        <v>-83</v>
      </c>
      <c r="BQ47" s="124">
        <v>-5.8871740156452024E-7</v>
      </c>
      <c r="BR47" s="122">
        <v>177.5</v>
      </c>
      <c r="BS47" s="123">
        <v>42754</v>
      </c>
      <c r="BT47" s="123">
        <v>39437</v>
      </c>
      <c r="BU47" s="123">
        <v>3317</v>
      </c>
      <c r="BV47" s="124">
        <v>7.7583384010852782E-2</v>
      </c>
      <c r="BW47" s="122">
        <v>27.5</v>
      </c>
      <c r="BX47" s="123">
        <v>5707</v>
      </c>
      <c r="BY47" s="123">
        <v>4987</v>
      </c>
      <c r="BZ47" s="123">
        <v>720</v>
      </c>
      <c r="CA47" s="124">
        <v>5.7207161934351991E-3</v>
      </c>
      <c r="CB47" s="122">
        <v>181.29999999999998</v>
      </c>
      <c r="CC47" s="123">
        <v>49998</v>
      </c>
      <c r="CD47" s="143">
        <v>45842</v>
      </c>
      <c r="CE47" s="123">
        <v>4156</v>
      </c>
      <c r="CF47" s="124">
        <v>8.3123324932997317E-2</v>
      </c>
      <c r="CG47" s="122">
        <v>254.2</v>
      </c>
      <c r="CH47" s="123">
        <v>59615</v>
      </c>
      <c r="CI47" s="123">
        <v>56728</v>
      </c>
      <c r="CJ47" s="123">
        <v>2887</v>
      </c>
      <c r="CK47" s="124">
        <v>4.8427409209091672E-2</v>
      </c>
      <c r="CL47" s="122">
        <v>72.900000000000006</v>
      </c>
      <c r="CM47" s="123">
        <v>9617</v>
      </c>
      <c r="CN47" s="123">
        <v>10886</v>
      </c>
      <c r="CO47" s="123">
        <v>-1269</v>
      </c>
      <c r="CP47" s="124">
        <v>-3.4695915723905645E-2</v>
      </c>
      <c r="CQ47" s="122">
        <v>205</v>
      </c>
      <c r="CR47" s="123">
        <v>48461</v>
      </c>
      <c r="CS47" s="123">
        <v>44424</v>
      </c>
      <c r="CT47" s="123">
        <v>4037</v>
      </c>
      <c r="CU47" s="124">
        <v>8.3304100204287981E-2</v>
      </c>
      <c r="CV47" s="122">
        <v>49.199999999999989</v>
      </c>
      <c r="CW47" s="123">
        <v>11154</v>
      </c>
      <c r="CX47" s="123">
        <v>12304</v>
      </c>
      <c r="CY47" s="123">
        <v>-1150</v>
      </c>
      <c r="CZ47" s="124">
        <v>-3.4876690995196309E-2</v>
      </c>
      <c r="DA47" s="122">
        <v>187.9</v>
      </c>
      <c r="DB47" s="123">
        <v>51839</v>
      </c>
      <c r="DC47" s="143">
        <v>47511</v>
      </c>
      <c r="DD47" s="123">
        <v>4328</v>
      </c>
      <c r="DE47" s="124">
        <v>8.348926483921372E-2</v>
      </c>
      <c r="DF47" s="122">
        <v>207.3</v>
      </c>
      <c r="DG47" s="123">
        <v>48902</v>
      </c>
      <c r="DH47" s="123">
        <v>45921</v>
      </c>
      <c r="DI47" s="123">
        <v>2981</v>
      </c>
      <c r="DJ47" s="124">
        <v>6.09586519978733E-2</v>
      </c>
      <c r="DK47" s="122">
        <v>19.400000000000006</v>
      </c>
      <c r="DL47" s="123">
        <v>-2937</v>
      </c>
      <c r="DM47" s="123">
        <v>-1590</v>
      </c>
      <c r="DN47" s="123">
        <v>-1347</v>
      </c>
      <c r="DO47" s="124">
        <v>-2.2530612841340419E-2</v>
      </c>
      <c r="DP47" s="122">
        <v>254.2</v>
      </c>
      <c r="DQ47" s="123">
        <v>59615</v>
      </c>
      <c r="DR47" s="123">
        <v>56728</v>
      </c>
      <c r="DS47" s="123">
        <v>2887</v>
      </c>
      <c r="DT47" s="124">
        <v>4.8427409209091672E-2</v>
      </c>
      <c r="DU47" s="122">
        <v>-46.899999999999977</v>
      </c>
      <c r="DV47" s="123">
        <v>-10713</v>
      </c>
      <c r="DW47" s="123">
        <v>-10807</v>
      </c>
      <c r="DX47" s="123">
        <v>94</v>
      </c>
      <c r="DY47" s="124">
        <v>1.2531242788781628E-2</v>
      </c>
      <c r="DZ47" s="122">
        <v>180.6</v>
      </c>
      <c r="EA47" s="123">
        <v>49813</v>
      </c>
      <c r="EB47" s="143">
        <v>45665</v>
      </c>
      <c r="EC47" s="123">
        <v>4148</v>
      </c>
      <c r="ED47" s="124">
        <v>8.3271435167526553E-2</v>
      </c>
      <c r="EE47" s="122">
        <v>198.5</v>
      </c>
      <c r="EF47" s="123">
        <v>45752</v>
      </c>
      <c r="EG47" s="123">
        <v>41208</v>
      </c>
      <c r="EH47" s="123">
        <v>4544</v>
      </c>
      <c r="EI47" s="124">
        <v>9.9318062598356349E-2</v>
      </c>
      <c r="EJ47" s="122">
        <v>17.900000000000006</v>
      </c>
      <c r="EK47" s="123">
        <v>-4061</v>
      </c>
      <c r="EL47" s="123">
        <v>-4457</v>
      </c>
      <c r="EM47" s="123">
        <v>396</v>
      </c>
      <c r="EN47" s="124">
        <v>1.6046627430829796E-2</v>
      </c>
      <c r="EO47" s="122">
        <v>207.3</v>
      </c>
      <c r="EP47" s="123">
        <v>48902</v>
      </c>
      <c r="EQ47" s="123">
        <v>45921</v>
      </c>
      <c r="ER47" s="123">
        <v>2981</v>
      </c>
      <c r="ES47" s="124">
        <v>6.09586519978733E-2</v>
      </c>
      <c r="ET47" s="122">
        <v>-8.8000000000000114</v>
      </c>
      <c r="EU47" s="123">
        <v>-3150</v>
      </c>
      <c r="EV47" s="123">
        <v>-4713</v>
      </c>
      <c r="EW47" s="123">
        <v>1563</v>
      </c>
      <c r="EX47" s="124">
        <v>3.8359410600483049E-2</v>
      </c>
      <c r="EY47" s="122">
        <v>176.9</v>
      </c>
      <c r="EZ47" s="123">
        <v>48790</v>
      </c>
      <c r="FA47" s="143">
        <v>44730</v>
      </c>
      <c r="FB47" s="123">
        <v>4060</v>
      </c>
      <c r="FC47" s="124">
        <v>8.3213773314203723E-2</v>
      </c>
      <c r="FD47" s="122">
        <v>210.8</v>
      </c>
      <c r="FE47" s="123">
        <v>47453</v>
      </c>
      <c r="FF47" s="123">
        <v>42259</v>
      </c>
      <c r="FG47" s="123">
        <v>5194</v>
      </c>
      <c r="FH47" s="124">
        <v>0.10945567192801298</v>
      </c>
      <c r="FI47" s="122">
        <v>33.900000000000006</v>
      </c>
      <c r="FJ47" s="123">
        <v>-1337</v>
      </c>
      <c r="FK47" s="123">
        <v>-2471</v>
      </c>
      <c r="FL47" s="123">
        <v>1134</v>
      </c>
      <c r="FM47" s="124">
        <v>2.6241898613809253E-2</v>
      </c>
      <c r="FN47" s="122">
        <v>198.5</v>
      </c>
      <c r="FO47" s="123">
        <v>45752</v>
      </c>
      <c r="FP47" s="123">
        <v>41208</v>
      </c>
      <c r="FQ47" s="123">
        <v>4544</v>
      </c>
      <c r="FR47" s="124">
        <v>9.9318062598356349E-2</v>
      </c>
      <c r="FS47" s="122">
        <v>12.300000000000011</v>
      </c>
      <c r="FT47" s="123">
        <v>1701</v>
      </c>
      <c r="FU47" s="123">
        <v>1051</v>
      </c>
      <c r="FV47" s="123">
        <v>650</v>
      </c>
      <c r="FW47" s="124">
        <v>1.0137609329656627E-2</v>
      </c>
      <c r="FX47" s="122">
        <v>190.1</v>
      </c>
      <c r="FY47" s="123">
        <v>52444</v>
      </c>
      <c r="FZ47" s="143">
        <v>48068</v>
      </c>
      <c r="GA47" s="123">
        <v>4376</v>
      </c>
      <c r="GB47" s="124">
        <v>8.3441385096483869E-2</v>
      </c>
      <c r="GC47" s="122">
        <v>190.6</v>
      </c>
      <c r="GD47" s="123">
        <v>42116</v>
      </c>
      <c r="GE47" s="127">
        <v>37265</v>
      </c>
      <c r="GF47" s="123">
        <v>4851</v>
      </c>
      <c r="GG47" s="124">
        <v>0.11518187862095165</v>
      </c>
      <c r="GH47" s="122">
        <v>0.5</v>
      </c>
      <c r="GI47" s="123">
        <v>-10328</v>
      </c>
      <c r="GJ47" s="123">
        <v>-10803</v>
      </c>
      <c r="GK47" s="123">
        <v>475</v>
      </c>
      <c r="GL47" s="124">
        <v>3.1740493524467783E-2</v>
      </c>
      <c r="GM47" s="122">
        <v>210.8</v>
      </c>
      <c r="GN47" s="123">
        <v>47453</v>
      </c>
      <c r="GO47" s="123">
        <v>42259</v>
      </c>
      <c r="GP47" s="123">
        <v>5194</v>
      </c>
      <c r="GQ47" s="124">
        <v>0.10945567192801298</v>
      </c>
      <c r="GR47" s="122">
        <v>-20.200000000000017</v>
      </c>
      <c r="GS47" s="123">
        <v>-5337</v>
      </c>
      <c r="GT47" s="123">
        <v>-4994</v>
      </c>
      <c r="GU47" s="123">
        <v>-343</v>
      </c>
      <c r="GV47" s="124">
        <v>5.7262066929386762E-3</v>
      </c>
      <c r="GW47" s="122">
        <v>175.99999999999997</v>
      </c>
      <c r="GX47" s="123">
        <v>48543</v>
      </c>
      <c r="GY47" s="143">
        <v>44503</v>
      </c>
      <c r="GZ47" s="123">
        <v>4040</v>
      </c>
      <c r="HA47" s="124">
        <v>8.3225181797581524E-2</v>
      </c>
      <c r="HB47" s="122">
        <v>236.8</v>
      </c>
      <c r="HC47" s="123">
        <v>52714</v>
      </c>
      <c r="HD47" s="123">
        <v>46758</v>
      </c>
      <c r="HE47" s="123">
        <v>5956</v>
      </c>
      <c r="HF47" s="124">
        <v>0.11298706226050005</v>
      </c>
      <c r="HG47" s="122">
        <v>60.80000000000004</v>
      </c>
      <c r="HH47" s="123">
        <v>4171</v>
      </c>
      <c r="HI47" s="123">
        <v>2255</v>
      </c>
      <c r="HJ47" s="123">
        <v>1916</v>
      </c>
      <c r="HK47" s="124">
        <v>2.9761880462918527E-2</v>
      </c>
      <c r="HL47" s="122">
        <v>190.6</v>
      </c>
      <c r="HM47" s="123">
        <v>42116</v>
      </c>
      <c r="HN47" s="123">
        <v>37265</v>
      </c>
      <c r="HO47" s="123">
        <v>4851</v>
      </c>
      <c r="HP47" s="124">
        <v>0.11518187862095165</v>
      </c>
      <c r="HQ47" s="122">
        <v>46.200000000000017</v>
      </c>
      <c r="HR47" s="123">
        <v>10598</v>
      </c>
      <c r="HS47" s="123">
        <v>9493</v>
      </c>
      <c r="HT47" s="123">
        <v>1105</v>
      </c>
      <c r="HU47" s="124">
        <v>-2.1948163604516013E-3</v>
      </c>
      <c r="HV47" s="122">
        <v>174</v>
      </c>
      <c r="HW47" s="123">
        <v>47987</v>
      </c>
      <c r="HX47" s="143">
        <v>43996</v>
      </c>
      <c r="HY47" s="123">
        <v>3991</v>
      </c>
      <c r="HZ47" s="124">
        <v>8.3168358096984599E-2</v>
      </c>
      <c r="IA47" s="122">
        <v>173.5</v>
      </c>
      <c r="IB47" s="123">
        <v>40183</v>
      </c>
      <c r="IC47" s="142">
        <v>36279</v>
      </c>
      <c r="ID47" s="123">
        <v>3904</v>
      </c>
      <c r="IE47" s="124">
        <v>9.7155513525620282E-2</v>
      </c>
      <c r="IF47" s="122">
        <v>-0.5</v>
      </c>
      <c r="IG47" s="123">
        <v>-7804</v>
      </c>
      <c r="IH47" s="123">
        <v>-7717</v>
      </c>
      <c r="II47" s="123">
        <v>-87</v>
      </c>
      <c r="IJ47" s="124">
        <v>1.3987155428635684E-2</v>
      </c>
      <c r="IK47" s="122">
        <v>236.8</v>
      </c>
      <c r="IL47" s="123">
        <v>52714</v>
      </c>
      <c r="IM47" s="123">
        <v>46758</v>
      </c>
      <c r="IN47" s="123">
        <v>5956</v>
      </c>
      <c r="IO47" s="124">
        <v>0.11298706226050005</v>
      </c>
      <c r="IP47" s="122">
        <v>-63.300000000000011</v>
      </c>
      <c r="IQ47" s="123">
        <v>-12531</v>
      </c>
      <c r="IR47" s="123">
        <v>-10479</v>
      </c>
      <c r="IS47" s="123">
        <v>-2052</v>
      </c>
      <c r="IT47" s="124">
        <v>-1.5831548734879769E-2</v>
      </c>
      <c r="IU47" s="122">
        <v>179.60000000000002</v>
      </c>
      <c r="IV47" s="123">
        <v>49527</v>
      </c>
      <c r="IW47" s="143">
        <v>45412</v>
      </c>
      <c r="IX47" s="123">
        <v>4115</v>
      </c>
      <c r="IY47" s="124">
        <v>8.3085993498495769E-2</v>
      </c>
      <c r="IZ47" s="122">
        <v>204.1</v>
      </c>
      <c r="JA47" s="123">
        <v>46249</v>
      </c>
      <c r="JB47" s="123">
        <v>41752</v>
      </c>
      <c r="JC47" s="123">
        <v>4497</v>
      </c>
      <c r="JD47" s="124">
        <v>9.7234534800752448E-2</v>
      </c>
      <c r="JE47" s="122">
        <v>24.499999999999972</v>
      </c>
      <c r="JF47" s="123">
        <v>-3278</v>
      </c>
      <c r="JG47" s="123">
        <v>-3660</v>
      </c>
      <c r="JH47" s="123">
        <v>382</v>
      </c>
      <c r="JI47" s="124">
        <v>1.4148541302256679E-2</v>
      </c>
      <c r="JJ47" s="122">
        <v>173.5</v>
      </c>
      <c r="JK47" s="123">
        <v>40183</v>
      </c>
      <c r="JL47" s="123">
        <v>36279</v>
      </c>
      <c r="JM47" s="123">
        <v>3904</v>
      </c>
      <c r="JN47" s="124">
        <v>9.7155513525620282E-2</v>
      </c>
      <c r="JO47" s="122">
        <v>30.599999999999994</v>
      </c>
      <c r="JP47" s="123">
        <v>6066</v>
      </c>
      <c r="JQ47" s="123">
        <v>5473</v>
      </c>
      <c r="JR47" s="123">
        <v>593</v>
      </c>
      <c r="JS47" s="124">
        <v>7.9021275132165614E-5</v>
      </c>
      <c r="JT47" s="122">
        <v>174</v>
      </c>
      <c r="JU47" s="123">
        <v>47991</v>
      </c>
      <c r="JV47" s="143">
        <v>43997</v>
      </c>
      <c r="JW47" s="123">
        <v>3994</v>
      </c>
      <c r="JX47" s="124">
        <v>8.3223937821674893E-2</v>
      </c>
      <c r="JY47" s="122">
        <v>182.3</v>
      </c>
      <c r="JZ47" s="123">
        <v>39630</v>
      </c>
      <c r="KA47" s="123">
        <v>36552</v>
      </c>
      <c r="KB47" s="123">
        <v>3078</v>
      </c>
      <c r="KC47" s="124">
        <v>7.766843300529902E-2</v>
      </c>
      <c r="KD47" s="122">
        <v>8.3000000000000114</v>
      </c>
      <c r="KE47" s="123">
        <v>-8361</v>
      </c>
      <c r="KF47" s="123">
        <v>-7445</v>
      </c>
      <c r="KG47" s="123">
        <v>-916</v>
      </c>
      <c r="KH47" s="124">
        <v>-5.5555048163758725E-3</v>
      </c>
      <c r="KI47" s="122">
        <v>204.1</v>
      </c>
      <c r="KJ47" s="123">
        <v>46249</v>
      </c>
      <c r="KK47" s="123">
        <v>41752</v>
      </c>
      <c r="KL47" s="123">
        <v>4497</v>
      </c>
      <c r="KM47" s="124">
        <v>9.7234534800752448E-2</v>
      </c>
      <c r="KN47" s="122">
        <v>-21.799999999999983</v>
      </c>
      <c r="KO47" s="123">
        <v>-6619</v>
      </c>
      <c r="KP47" s="123">
        <v>-5200</v>
      </c>
      <c r="KQ47" s="123">
        <v>-1419</v>
      </c>
      <c r="KR47" s="124">
        <v>-1.9566101795453428E-2</v>
      </c>
      <c r="KS47" s="122">
        <v>2174.2999999999997</v>
      </c>
      <c r="KT47" s="123">
        <v>599753</v>
      </c>
      <c r="KU47" s="123">
        <v>549781</v>
      </c>
      <c r="KV47" s="123">
        <v>49972</v>
      </c>
      <c r="KW47" s="124">
        <v>8.3320967131469123E-2</v>
      </c>
      <c r="KX47" s="122">
        <v>2468.1999999999998</v>
      </c>
      <c r="KY47" s="123">
        <v>570866</v>
      </c>
      <c r="KZ47" s="123">
        <v>521567</v>
      </c>
      <c r="LA47" s="123">
        <v>49299</v>
      </c>
      <c r="LB47" s="124">
        <v>8.6358269716535929E-2</v>
      </c>
      <c r="LC47" s="122">
        <v>293.90000000000009</v>
      </c>
      <c r="LD47" s="123">
        <v>-28887</v>
      </c>
      <c r="LE47" s="123">
        <v>-28214</v>
      </c>
      <c r="LF47" s="123">
        <v>-673</v>
      </c>
      <c r="LG47" s="124">
        <v>3.0373025850668062E-3</v>
      </c>
    </row>
    <row r="48" spans="2:319">
      <c r="B48" s="110"/>
      <c r="C48" s="120" t="s">
        <v>2842</v>
      </c>
      <c r="D48" s="121" t="s">
        <v>1804</v>
      </c>
      <c r="E48" s="122">
        <v>161.69999999999999</v>
      </c>
      <c r="F48" s="143">
        <v>43191</v>
      </c>
      <c r="G48" s="123">
        <v>39521</v>
      </c>
      <c r="H48" s="123">
        <v>3670</v>
      </c>
      <c r="I48" s="124">
        <v>8.4971406079970363E-2</v>
      </c>
      <c r="J48" s="122">
        <v>160.6</v>
      </c>
      <c r="K48" s="123">
        <v>39196</v>
      </c>
      <c r="L48" s="123">
        <v>36041</v>
      </c>
      <c r="M48" s="123">
        <v>3155</v>
      </c>
      <c r="N48" s="124">
        <v>8.0492907439534647E-2</v>
      </c>
      <c r="O48" s="122">
        <v>-1.0999999999999943</v>
      </c>
      <c r="P48" s="123">
        <v>-3995</v>
      </c>
      <c r="Q48" s="123">
        <v>-3480</v>
      </c>
      <c r="R48" s="123">
        <v>-515</v>
      </c>
      <c r="S48" s="124">
        <v>-4.4784986404357158E-3</v>
      </c>
      <c r="T48" s="122">
        <v>113.2</v>
      </c>
      <c r="U48" s="123">
        <v>28979</v>
      </c>
      <c r="V48" s="123">
        <v>27315</v>
      </c>
      <c r="W48" s="123">
        <v>1664</v>
      </c>
      <c r="X48" s="124">
        <v>5.7420890990027264E-2</v>
      </c>
      <c r="Y48" s="122">
        <v>47.399999999999991</v>
      </c>
      <c r="Z48" s="123">
        <v>10217</v>
      </c>
      <c r="AA48" s="123">
        <v>8726</v>
      </c>
      <c r="AB48" s="123">
        <v>1491</v>
      </c>
      <c r="AC48" s="124">
        <v>2.3072016449507383E-2</v>
      </c>
      <c r="AD48" s="122">
        <v>152.5</v>
      </c>
      <c r="AE48" s="123">
        <v>40699</v>
      </c>
      <c r="AF48" s="123">
        <v>37272</v>
      </c>
      <c r="AG48" s="123">
        <v>3427</v>
      </c>
      <c r="AH48" s="124">
        <v>8.4203543084596669E-2</v>
      </c>
      <c r="AI48" s="122">
        <v>108.6</v>
      </c>
      <c r="AJ48" s="123">
        <v>25796</v>
      </c>
      <c r="AK48" s="123">
        <v>23283</v>
      </c>
      <c r="AL48" s="123">
        <v>2513</v>
      </c>
      <c r="AM48" s="124">
        <v>9.7418204372770975E-2</v>
      </c>
      <c r="AN48" s="122">
        <v>-43.900000000000006</v>
      </c>
      <c r="AO48" s="123">
        <v>-14903</v>
      </c>
      <c r="AP48" s="123">
        <v>-13989</v>
      </c>
      <c r="AQ48" s="123">
        <v>-914</v>
      </c>
      <c r="AR48" s="124">
        <v>1.3214661288174306E-2</v>
      </c>
      <c r="AS48" s="122">
        <v>160.6</v>
      </c>
      <c r="AT48" s="123">
        <v>39196</v>
      </c>
      <c r="AU48" s="123">
        <v>36041</v>
      </c>
      <c r="AV48" s="123">
        <v>3155</v>
      </c>
      <c r="AW48" s="124">
        <v>8.0492907439534647E-2</v>
      </c>
      <c r="AX48" s="122">
        <v>-52</v>
      </c>
      <c r="AY48" s="123">
        <v>-13400</v>
      </c>
      <c r="AZ48" s="123">
        <v>-12758</v>
      </c>
      <c r="BA48" s="123">
        <v>-642</v>
      </c>
      <c r="BB48" s="124">
        <v>1.6925296933236328E-2</v>
      </c>
      <c r="BC48" s="122">
        <v>150.10000000000002</v>
      </c>
      <c r="BD48" s="123">
        <v>40076</v>
      </c>
      <c r="BE48" s="123">
        <v>36686</v>
      </c>
      <c r="BF48" s="123">
        <v>3390</v>
      </c>
      <c r="BG48" s="124">
        <v>8.4589280367302122E-2</v>
      </c>
      <c r="BH48" s="122">
        <v>146</v>
      </c>
      <c r="BI48" s="123">
        <v>33425</v>
      </c>
      <c r="BJ48" s="127">
        <v>30262</v>
      </c>
      <c r="BK48" s="123">
        <v>3163</v>
      </c>
      <c r="BL48" s="124">
        <v>9.4629768137621542E-2</v>
      </c>
      <c r="BM48" s="122">
        <v>-4.1000000000000227</v>
      </c>
      <c r="BN48" s="123">
        <v>-6651</v>
      </c>
      <c r="BO48" s="123">
        <v>-6424</v>
      </c>
      <c r="BP48" s="123">
        <v>-227</v>
      </c>
      <c r="BQ48" s="124">
        <v>1.004048777031942E-2</v>
      </c>
      <c r="BR48" s="122">
        <v>108.6</v>
      </c>
      <c r="BS48" s="123">
        <v>25796</v>
      </c>
      <c r="BT48" s="123">
        <v>23283</v>
      </c>
      <c r="BU48" s="123">
        <v>2513</v>
      </c>
      <c r="BV48" s="124">
        <v>9.7418204372770975E-2</v>
      </c>
      <c r="BW48" s="122">
        <v>37.400000000000006</v>
      </c>
      <c r="BX48" s="123">
        <v>7629</v>
      </c>
      <c r="BY48" s="123">
        <v>6979</v>
      </c>
      <c r="BZ48" s="123">
        <v>650</v>
      </c>
      <c r="CA48" s="124">
        <v>-2.788436235149433E-3</v>
      </c>
      <c r="CB48" s="122">
        <v>157.6</v>
      </c>
      <c r="CC48" s="123">
        <v>42049</v>
      </c>
      <c r="CD48" s="123">
        <v>38519</v>
      </c>
      <c r="CE48" s="123">
        <v>3530</v>
      </c>
      <c r="CF48" s="124">
        <v>8.3949677756902666E-2</v>
      </c>
      <c r="CG48" s="122">
        <v>165.6</v>
      </c>
      <c r="CH48" s="123">
        <v>37829</v>
      </c>
      <c r="CI48" s="123">
        <v>35642</v>
      </c>
      <c r="CJ48" s="123">
        <v>2187</v>
      </c>
      <c r="CK48" s="124">
        <v>5.7812789130032516E-2</v>
      </c>
      <c r="CL48" s="122">
        <v>8</v>
      </c>
      <c r="CM48" s="123">
        <v>-4220</v>
      </c>
      <c r="CN48" s="123">
        <v>-2877</v>
      </c>
      <c r="CO48" s="123">
        <v>-1343</v>
      </c>
      <c r="CP48" s="124">
        <v>-2.613688862687015E-2</v>
      </c>
      <c r="CQ48" s="122">
        <v>146</v>
      </c>
      <c r="CR48" s="123">
        <v>33425</v>
      </c>
      <c r="CS48" s="123">
        <v>30262</v>
      </c>
      <c r="CT48" s="123">
        <v>3163</v>
      </c>
      <c r="CU48" s="124">
        <v>9.4629768137621542E-2</v>
      </c>
      <c r="CV48" s="122">
        <v>19.599999999999994</v>
      </c>
      <c r="CW48" s="123">
        <v>4404</v>
      </c>
      <c r="CX48" s="123">
        <v>5380</v>
      </c>
      <c r="CY48" s="123">
        <v>-976</v>
      </c>
      <c r="CZ48" s="124">
        <v>-3.6816979007589026E-2</v>
      </c>
      <c r="DA48" s="122">
        <v>162.5</v>
      </c>
      <c r="DB48" s="123">
        <v>43381</v>
      </c>
      <c r="DC48" s="123">
        <v>39717</v>
      </c>
      <c r="DD48" s="123">
        <v>3664</v>
      </c>
      <c r="DE48" s="124">
        <v>8.4460939120813261E-2</v>
      </c>
      <c r="DF48" s="122">
        <v>132.80000000000001</v>
      </c>
      <c r="DG48" s="123">
        <v>30779</v>
      </c>
      <c r="DH48" s="123">
        <v>28273</v>
      </c>
      <c r="DI48" s="123">
        <v>2506</v>
      </c>
      <c r="DJ48" s="124">
        <v>8.1419149420059136E-2</v>
      </c>
      <c r="DK48" s="122">
        <v>-29.699999999999989</v>
      </c>
      <c r="DL48" s="123">
        <v>-12602</v>
      </c>
      <c r="DM48" s="123">
        <v>-11444</v>
      </c>
      <c r="DN48" s="123">
        <v>-1158</v>
      </c>
      <c r="DO48" s="124">
        <v>-3.0417897007541245E-3</v>
      </c>
      <c r="DP48" s="122">
        <v>165.6</v>
      </c>
      <c r="DQ48" s="123">
        <v>37829</v>
      </c>
      <c r="DR48" s="123">
        <v>35642</v>
      </c>
      <c r="DS48" s="123">
        <v>2187</v>
      </c>
      <c r="DT48" s="124">
        <v>5.7812789130032516E-2</v>
      </c>
      <c r="DU48" s="122">
        <v>-32.799999999999983</v>
      </c>
      <c r="DV48" s="123">
        <v>-7050</v>
      </c>
      <c r="DW48" s="123">
        <v>-7369</v>
      </c>
      <c r="DX48" s="123">
        <v>319</v>
      </c>
      <c r="DY48" s="124">
        <v>2.3606360290026621E-2</v>
      </c>
      <c r="DZ48" s="122">
        <v>156.4</v>
      </c>
      <c r="EA48" s="123">
        <v>41740</v>
      </c>
      <c r="EB48" s="123">
        <v>38226</v>
      </c>
      <c r="EC48" s="123">
        <v>3514</v>
      </c>
      <c r="ED48" s="124">
        <v>8.4187829420220406E-2</v>
      </c>
      <c r="EE48" s="122">
        <v>134.69999999999999</v>
      </c>
      <c r="EF48" s="123">
        <v>29799</v>
      </c>
      <c r="EG48" s="123">
        <v>26824</v>
      </c>
      <c r="EH48" s="123">
        <v>2975</v>
      </c>
      <c r="EI48" s="124">
        <v>9.9835564951844022E-2</v>
      </c>
      <c r="EJ48" s="122">
        <v>-21.700000000000017</v>
      </c>
      <c r="EK48" s="123">
        <v>-11941</v>
      </c>
      <c r="EL48" s="123">
        <v>-11402</v>
      </c>
      <c r="EM48" s="123">
        <v>-539</v>
      </c>
      <c r="EN48" s="124">
        <v>1.5647735531623616E-2</v>
      </c>
      <c r="EO48" s="122">
        <v>132.80000000000001</v>
      </c>
      <c r="EP48" s="123">
        <v>30779</v>
      </c>
      <c r="EQ48" s="123">
        <v>28273</v>
      </c>
      <c r="ER48" s="123">
        <v>2506</v>
      </c>
      <c r="ES48" s="124">
        <v>8.1419149420059136E-2</v>
      </c>
      <c r="ET48" s="122">
        <v>1.8999999999999773</v>
      </c>
      <c r="EU48" s="123">
        <v>-980</v>
      </c>
      <c r="EV48" s="123">
        <v>-1449</v>
      </c>
      <c r="EW48" s="123">
        <v>469</v>
      </c>
      <c r="EX48" s="124">
        <v>1.8416415531784885E-2</v>
      </c>
      <c r="EY48" s="122">
        <v>153.19999999999999</v>
      </c>
      <c r="EZ48" s="123">
        <v>40883</v>
      </c>
      <c r="FA48" s="123">
        <v>37444</v>
      </c>
      <c r="FB48" s="123">
        <v>3439</v>
      </c>
      <c r="FC48" s="124">
        <v>8.411809309492943E-2</v>
      </c>
      <c r="FD48" s="122">
        <v>123.5</v>
      </c>
      <c r="FE48" s="123">
        <v>27629</v>
      </c>
      <c r="FF48" s="128">
        <v>23756</v>
      </c>
      <c r="FG48" s="123">
        <v>3873</v>
      </c>
      <c r="FH48" s="124">
        <v>0.1401787976401607</v>
      </c>
      <c r="FI48" s="122">
        <v>-29.699999999999989</v>
      </c>
      <c r="FJ48" s="123">
        <v>-13254</v>
      </c>
      <c r="FK48" s="123">
        <v>-13688</v>
      </c>
      <c r="FL48" s="123">
        <v>434</v>
      </c>
      <c r="FM48" s="124">
        <v>5.6060704545231266E-2</v>
      </c>
      <c r="FN48" s="122">
        <v>134.69999999999999</v>
      </c>
      <c r="FO48" s="123">
        <v>29799</v>
      </c>
      <c r="FP48" s="123">
        <v>26824</v>
      </c>
      <c r="FQ48" s="123">
        <v>2975</v>
      </c>
      <c r="FR48" s="124">
        <v>9.9835564951844022E-2</v>
      </c>
      <c r="FS48" s="122">
        <v>-11.199999999999989</v>
      </c>
      <c r="FT48" s="123">
        <v>-2170</v>
      </c>
      <c r="FU48" s="123">
        <v>-3068</v>
      </c>
      <c r="FV48" s="123">
        <v>898</v>
      </c>
      <c r="FW48" s="124">
        <v>4.0343232688316674E-2</v>
      </c>
      <c r="FX48" s="122">
        <v>163.9</v>
      </c>
      <c r="FY48" s="123">
        <v>43755</v>
      </c>
      <c r="FZ48" s="123">
        <v>40059</v>
      </c>
      <c r="GA48" s="123">
        <v>3696</v>
      </c>
      <c r="GB48" s="124">
        <v>8.4470346246143302E-2</v>
      </c>
      <c r="GC48" s="122">
        <v>143</v>
      </c>
      <c r="GD48" s="123">
        <v>31041</v>
      </c>
      <c r="GE48" s="123">
        <v>26780</v>
      </c>
      <c r="GF48" s="123">
        <v>4261</v>
      </c>
      <c r="GG48" s="124">
        <v>0.13727006217583196</v>
      </c>
      <c r="GH48" s="122">
        <v>-20.900000000000006</v>
      </c>
      <c r="GI48" s="123">
        <v>-12714</v>
      </c>
      <c r="GJ48" s="123">
        <v>-13279</v>
      </c>
      <c r="GK48" s="123">
        <v>565</v>
      </c>
      <c r="GL48" s="124">
        <v>5.2799715929688656E-2</v>
      </c>
      <c r="GM48" s="122">
        <v>123.5</v>
      </c>
      <c r="GN48" s="123">
        <v>27629</v>
      </c>
      <c r="GO48" s="123">
        <v>23756</v>
      </c>
      <c r="GP48" s="123">
        <v>3873</v>
      </c>
      <c r="GQ48" s="124">
        <v>0.1401787976401607</v>
      </c>
      <c r="GR48" s="122">
        <v>19.5</v>
      </c>
      <c r="GS48" s="123">
        <v>3412</v>
      </c>
      <c r="GT48" s="123">
        <v>3024</v>
      </c>
      <c r="GU48" s="123">
        <v>388</v>
      </c>
      <c r="GV48" s="124">
        <v>-2.9087354643287378E-3</v>
      </c>
      <c r="GW48" s="122">
        <v>152.29999999999998</v>
      </c>
      <c r="GX48" s="123">
        <v>40645</v>
      </c>
      <c r="GY48" s="123">
        <v>37224</v>
      </c>
      <c r="GZ48" s="123">
        <v>3421</v>
      </c>
      <c r="HA48" s="124">
        <v>8.4167794316644118E-2</v>
      </c>
      <c r="HB48" s="126">
        <v>169.5</v>
      </c>
      <c r="HC48" s="123">
        <v>36745</v>
      </c>
      <c r="HD48" s="123">
        <v>32055</v>
      </c>
      <c r="HE48" s="123">
        <v>4690</v>
      </c>
      <c r="HF48" s="124">
        <v>0.12763641311743093</v>
      </c>
      <c r="HG48" s="122">
        <v>17.200000000000017</v>
      </c>
      <c r="HH48" s="123">
        <v>-3900</v>
      </c>
      <c r="HI48" s="123">
        <v>-5169</v>
      </c>
      <c r="HJ48" s="123">
        <v>1269</v>
      </c>
      <c r="HK48" s="124">
        <v>4.3468618800786812E-2</v>
      </c>
      <c r="HL48" s="122">
        <v>143</v>
      </c>
      <c r="HM48" s="123">
        <v>31041</v>
      </c>
      <c r="HN48" s="123">
        <v>26780</v>
      </c>
      <c r="HO48" s="123">
        <v>4261</v>
      </c>
      <c r="HP48" s="124">
        <v>0.13727006217583196</v>
      </c>
      <c r="HQ48" s="122">
        <v>26.5</v>
      </c>
      <c r="HR48" s="123">
        <v>5704</v>
      </c>
      <c r="HS48" s="123">
        <v>5275</v>
      </c>
      <c r="HT48" s="123">
        <v>429</v>
      </c>
      <c r="HU48" s="124">
        <v>-9.6336490584010281E-3</v>
      </c>
      <c r="HV48" s="122">
        <v>147.10000000000002</v>
      </c>
      <c r="HW48" s="123">
        <v>39254</v>
      </c>
      <c r="HX48" s="123">
        <v>35953</v>
      </c>
      <c r="HY48" s="123">
        <v>3301</v>
      </c>
      <c r="HZ48" s="124">
        <v>8.4093340806032507E-2</v>
      </c>
      <c r="IA48" s="122">
        <v>120</v>
      </c>
      <c r="IB48" s="142">
        <v>27343</v>
      </c>
      <c r="IC48" s="123">
        <v>24042</v>
      </c>
      <c r="ID48" s="123">
        <v>3301</v>
      </c>
      <c r="IE48" s="124">
        <v>0.12072559704494752</v>
      </c>
      <c r="IF48" s="122">
        <v>-27.100000000000023</v>
      </c>
      <c r="IG48" s="123">
        <v>-11911</v>
      </c>
      <c r="IH48" s="123">
        <v>-11911</v>
      </c>
      <c r="II48" s="123">
        <v>0</v>
      </c>
      <c r="IJ48" s="124">
        <v>3.6632256238915015E-2</v>
      </c>
      <c r="IK48" s="122">
        <v>169.5</v>
      </c>
      <c r="IL48" s="123">
        <v>36745</v>
      </c>
      <c r="IM48" s="123">
        <v>32055</v>
      </c>
      <c r="IN48" s="123">
        <v>4690</v>
      </c>
      <c r="IO48" s="124">
        <v>0.12763641311743093</v>
      </c>
      <c r="IP48" s="122">
        <v>-49.5</v>
      </c>
      <c r="IQ48" s="123">
        <v>-9402</v>
      </c>
      <c r="IR48" s="123">
        <v>-8013</v>
      </c>
      <c r="IS48" s="123">
        <v>-1389</v>
      </c>
      <c r="IT48" s="124">
        <v>-6.9108160724834083E-3</v>
      </c>
      <c r="IU48" s="122">
        <v>151.1</v>
      </c>
      <c r="IV48" s="123">
        <v>40326</v>
      </c>
      <c r="IW48" s="123">
        <v>36931</v>
      </c>
      <c r="IX48" s="123">
        <v>3395</v>
      </c>
      <c r="IY48" s="124">
        <v>8.4188860784605468E-2</v>
      </c>
      <c r="IZ48" s="122">
        <v>148.30000000000001</v>
      </c>
      <c r="JA48" s="123">
        <v>32976</v>
      </c>
      <c r="JB48" s="123">
        <v>29082</v>
      </c>
      <c r="JC48" s="123">
        <v>3894</v>
      </c>
      <c r="JD48" s="124">
        <v>0.1180858806404658</v>
      </c>
      <c r="JE48" s="122">
        <v>-2.7999999999999829</v>
      </c>
      <c r="JF48" s="123">
        <v>-7350</v>
      </c>
      <c r="JG48" s="123">
        <v>-7849</v>
      </c>
      <c r="JH48" s="123">
        <v>499</v>
      </c>
      <c r="JI48" s="124">
        <v>3.3897019855860328E-2</v>
      </c>
      <c r="JJ48" s="122">
        <v>120</v>
      </c>
      <c r="JK48" s="123">
        <v>27343</v>
      </c>
      <c r="JL48" s="123">
        <v>24042</v>
      </c>
      <c r="JM48" s="123">
        <v>3301</v>
      </c>
      <c r="JN48" s="124">
        <v>0.12072559704494752</v>
      </c>
      <c r="JO48" s="122">
        <v>28.300000000000011</v>
      </c>
      <c r="JP48" s="123">
        <v>5633</v>
      </c>
      <c r="JQ48" s="123">
        <v>5040</v>
      </c>
      <c r="JR48" s="123">
        <v>593</v>
      </c>
      <c r="JS48" s="124">
        <v>-2.6397164044817262E-3</v>
      </c>
      <c r="JT48" s="122">
        <v>147.80000000000001</v>
      </c>
      <c r="JU48" s="123">
        <v>39442</v>
      </c>
      <c r="JV48" s="123">
        <v>36124</v>
      </c>
      <c r="JW48" s="123">
        <v>3318</v>
      </c>
      <c r="JX48" s="124">
        <v>8.4123523147913395E-2</v>
      </c>
      <c r="JY48" s="122">
        <v>112.1</v>
      </c>
      <c r="JZ48" s="123">
        <v>23850</v>
      </c>
      <c r="KA48" s="123">
        <v>21558</v>
      </c>
      <c r="KB48" s="123">
        <v>2292</v>
      </c>
      <c r="KC48" s="124">
        <v>9.6100628930817611E-2</v>
      </c>
      <c r="KD48" s="122">
        <v>-35.700000000000017</v>
      </c>
      <c r="KE48" s="123">
        <v>-15592</v>
      </c>
      <c r="KF48" s="123">
        <v>-14566</v>
      </c>
      <c r="KG48" s="123">
        <v>-1026</v>
      </c>
      <c r="KH48" s="124">
        <v>1.1977105782904215E-2</v>
      </c>
      <c r="KI48" s="122">
        <v>148.30000000000001</v>
      </c>
      <c r="KJ48" s="123">
        <v>32976</v>
      </c>
      <c r="KK48" s="123">
        <v>29082</v>
      </c>
      <c r="KL48" s="123">
        <v>3894</v>
      </c>
      <c r="KM48" s="124">
        <v>0.1180858806404658</v>
      </c>
      <c r="KN48" s="122">
        <v>-36.200000000000017</v>
      </c>
      <c r="KO48" s="123">
        <v>-9126</v>
      </c>
      <c r="KP48" s="123">
        <v>-7524</v>
      </c>
      <c r="KQ48" s="123">
        <v>-1602</v>
      </c>
      <c r="KR48" s="124">
        <v>-2.1985251709648185E-2</v>
      </c>
      <c r="KS48" s="122">
        <v>1856.2</v>
      </c>
      <c r="KT48" s="123">
        <v>495441</v>
      </c>
      <c r="KU48" s="123">
        <v>453676</v>
      </c>
      <c r="KV48" s="123">
        <v>41765</v>
      </c>
      <c r="KW48" s="124">
        <v>8.4298634953506063E-2</v>
      </c>
      <c r="KX48" s="122">
        <v>1664.6999999999998</v>
      </c>
      <c r="KY48" s="123">
        <v>376408</v>
      </c>
      <c r="KZ48" s="123">
        <v>337598</v>
      </c>
      <c r="LA48" s="123">
        <v>38810</v>
      </c>
      <c r="LB48" s="124">
        <v>0.10310620390639944</v>
      </c>
      <c r="LC48" s="122">
        <v>-191.50000000000023</v>
      </c>
      <c r="LD48" s="123">
        <v>-119033</v>
      </c>
      <c r="LE48" s="123">
        <v>-116078</v>
      </c>
      <c r="LF48" s="123">
        <v>-2955</v>
      </c>
      <c r="LG48" s="124">
        <v>1.8807568952893372E-2</v>
      </c>
    </row>
    <row r="49" spans="2:319">
      <c r="B49" s="192"/>
      <c r="C49" s="234" t="s">
        <v>2843</v>
      </c>
      <c r="D49" s="238" t="s">
        <v>2844</v>
      </c>
      <c r="E49" s="239">
        <v>0</v>
      </c>
      <c r="F49" s="240">
        <v>0</v>
      </c>
      <c r="G49" s="240">
        <v>0</v>
      </c>
      <c r="H49" s="240">
        <v>0</v>
      </c>
      <c r="I49" s="241">
        <v>0</v>
      </c>
      <c r="J49" s="239">
        <v>0</v>
      </c>
      <c r="K49" s="240">
        <v>0</v>
      </c>
      <c r="L49" s="240">
        <v>0</v>
      </c>
      <c r="M49" s="240">
        <v>0</v>
      </c>
      <c r="N49" s="241">
        <v>0</v>
      </c>
      <c r="O49" s="239">
        <v>0</v>
      </c>
      <c r="P49" s="240">
        <v>0</v>
      </c>
      <c r="Q49" s="240">
        <v>0</v>
      </c>
      <c r="R49" s="240">
        <v>0</v>
      </c>
      <c r="S49" s="241">
        <v>0</v>
      </c>
      <c r="T49" s="239">
        <v>0</v>
      </c>
      <c r="U49" s="240">
        <v>0</v>
      </c>
      <c r="V49" s="240">
        <v>0</v>
      </c>
      <c r="W49" s="240">
        <v>0</v>
      </c>
      <c r="X49" s="241">
        <v>0</v>
      </c>
      <c r="Y49" s="239">
        <v>0</v>
      </c>
      <c r="Z49" s="240">
        <v>0</v>
      </c>
      <c r="AA49" s="240">
        <v>0</v>
      </c>
      <c r="AB49" s="240">
        <v>0</v>
      </c>
      <c r="AC49" s="241">
        <v>0</v>
      </c>
      <c r="AD49" s="239"/>
      <c r="AE49" s="240"/>
      <c r="AF49" s="240"/>
      <c r="AG49" s="240">
        <v>0</v>
      </c>
      <c r="AH49" s="241">
        <v>0</v>
      </c>
      <c r="AI49" s="239">
        <v>0</v>
      </c>
      <c r="AJ49" s="240">
        <v>0</v>
      </c>
      <c r="AK49" s="240">
        <v>0</v>
      </c>
      <c r="AL49" s="240">
        <v>0</v>
      </c>
      <c r="AM49" s="241">
        <v>0</v>
      </c>
      <c r="AN49" s="239">
        <v>0</v>
      </c>
      <c r="AO49" s="240">
        <v>0</v>
      </c>
      <c r="AP49" s="240">
        <v>0</v>
      </c>
      <c r="AQ49" s="240">
        <v>0</v>
      </c>
      <c r="AR49" s="241">
        <v>0</v>
      </c>
      <c r="AS49" s="239"/>
      <c r="AT49" s="240"/>
      <c r="AU49" s="240"/>
      <c r="AV49" s="240"/>
      <c r="AW49" s="241"/>
      <c r="AX49" s="239">
        <v>0</v>
      </c>
      <c r="AY49" s="240">
        <v>0</v>
      </c>
      <c r="AZ49" s="240">
        <v>0</v>
      </c>
      <c r="BA49" s="240">
        <v>0</v>
      </c>
      <c r="BB49" s="241">
        <v>0</v>
      </c>
      <c r="BC49" s="239"/>
      <c r="BD49" s="240"/>
      <c r="BE49" s="240"/>
      <c r="BF49" s="240">
        <v>0</v>
      </c>
      <c r="BG49" s="241">
        <v>0</v>
      </c>
      <c r="BH49" s="239">
        <v>0</v>
      </c>
      <c r="BI49" s="240">
        <v>0</v>
      </c>
      <c r="BJ49" s="240">
        <v>0</v>
      </c>
      <c r="BK49" s="240">
        <v>0</v>
      </c>
      <c r="BL49" s="241">
        <v>0</v>
      </c>
      <c r="BM49" s="239">
        <v>0</v>
      </c>
      <c r="BN49" s="240">
        <v>0</v>
      </c>
      <c r="BO49" s="240">
        <v>0</v>
      </c>
      <c r="BP49" s="240">
        <v>0</v>
      </c>
      <c r="BQ49" s="241">
        <v>0</v>
      </c>
      <c r="BR49" s="239"/>
      <c r="BS49" s="240"/>
      <c r="BT49" s="240"/>
      <c r="BU49" s="240"/>
      <c r="BV49" s="241"/>
      <c r="BW49" s="239">
        <v>0</v>
      </c>
      <c r="BX49" s="240">
        <v>0</v>
      </c>
      <c r="BY49" s="240">
        <v>0</v>
      </c>
      <c r="BZ49" s="240">
        <v>0</v>
      </c>
      <c r="CA49" s="241">
        <v>0</v>
      </c>
      <c r="CB49" s="239"/>
      <c r="CC49" s="240"/>
      <c r="CD49" s="240"/>
      <c r="CE49" s="240">
        <v>0</v>
      </c>
      <c r="CF49" s="241">
        <v>0</v>
      </c>
      <c r="CG49" s="239">
        <v>0</v>
      </c>
      <c r="CH49" s="240">
        <v>0</v>
      </c>
      <c r="CI49" s="240">
        <v>0</v>
      </c>
      <c r="CJ49" s="240">
        <v>0</v>
      </c>
      <c r="CK49" s="241">
        <v>0</v>
      </c>
      <c r="CL49" s="239">
        <v>0</v>
      </c>
      <c r="CM49" s="240">
        <v>0</v>
      </c>
      <c r="CN49" s="240">
        <v>0</v>
      </c>
      <c r="CO49" s="240">
        <v>0</v>
      </c>
      <c r="CP49" s="241">
        <v>0</v>
      </c>
      <c r="CQ49" s="239"/>
      <c r="CR49" s="240"/>
      <c r="CS49" s="240"/>
      <c r="CT49" s="240"/>
      <c r="CU49" s="241"/>
      <c r="CV49" s="239">
        <v>0</v>
      </c>
      <c r="CW49" s="240">
        <v>0</v>
      </c>
      <c r="CX49" s="240">
        <v>0</v>
      </c>
      <c r="CY49" s="240">
        <v>0</v>
      </c>
      <c r="CZ49" s="241">
        <v>0</v>
      </c>
      <c r="DA49" s="239"/>
      <c r="DB49" s="240"/>
      <c r="DC49" s="240"/>
      <c r="DD49" s="240">
        <v>0</v>
      </c>
      <c r="DE49" s="241">
        <v>0</v>
      </c>
      <c r="DF49" s="239">
        <v>0</v>
      </c>
      <c r="DG49" s="240">
        <v>0</v>
      </c>
      <c r="DH49" s="240">
        <v>0</v>
      </c>
      <c r="DI49" s="240">
        <v>0</v>
      </c>
      <c r="DJ49" s="241">
        <v>0</v>
      </c>
      <c r="DK49" s="239">
        <v>0</v>
      </c>
      <c r="DL49" s="240">
        <v>0</v>
      </c>
      <c r="DM49" s="240">
        <v>0</v>
      </c>
      <c r="DN49" s="240">
        <v>0</v>
      </c>
      <c r="DO49" s="241">
        <v>0</v>
      </c>
      <c r="DP49" s="239"/>
      <c r="DQ49" s="240"/>
      <c r="DR49" s="240"/>
      <c r="DS49" s="240"/>
      <c r="DT49" s="241"/>
      <c r="DU49" s="239">
        <v>0</v>
      </c>
      <c r="DV49" s="240">
        <v>0</v>
      </c>
      <c r="DW49" s="240">
        <v>0</v>
      </c>
      <c r="DX49" s="240">
        <v>0</v>
      </c>
      <c r="DY49" s="241">
        <v>0</v>
      </c>
      <c r="DZ49" s="239"/>
      <c r="EA49" s="240"/>
      <c r="EB49" s="240"/>
      <c r="EC49" s="240">
        <v>0</v>
      </c>
      <c r="ED49" s="241">
        <v>0</v>
      </c>
      <c r="EE49" s="239">
        <v>0</v>
      </c>
      <c r="EF49" s="240">
        <v>0</v>
      </c>
      <c r="EG49" s="240">
        <v>0</v>
      </c>
      <c r="EH49" s="240">
        <v>0</v>
      </c>
      <c r="EI49" s="241">
        <v>0</v>
      </c>
      <c r="EJ49" s="239">
        <v>0</v>
      </c>
      <c r="EK49" s="240">
        <v>0</v>
      </c>
      <c r="EL49" s="240">
        <v>0</v>
      </c>
      <c r="EM49" s="240">
        <v>0</v>
      </c>
      <c r="EN49" s="241">
        <v>0</v>
      </c>
      <c r="EO49" s="239"/>
      <c r="EP49" s="240"/>
      <c r="EQ49" s="240"/>
      <c r="ER49" s="240"/>
      <c r="ES49" s="241"/>
      <c r="ET49" s="239">
        <v>0</v>
      </c>
      <c r="EU49" s="240">
        <v>0</v>
      </c>
      <c r="EV49" s="240">
        <v>0</v>
      </c>
      <c r="EW49" s="240">
        <v>0</v>
      </c>
      <c r="EX49" s="241">
        <v>0</v>
      </c>
      <c r="EY49" s="239"/>
      <c r="EZ49" s="240"/>
      <c r="FA49" s="240"/>
      <c r="FB49" s="240">
        <v>0</v>
      </c>
      <c r="FC49" s="241">
        <v>0</v>
      </c>
      <c r="FD49" s="239">
        <v>0</v>
      </c>
      <c r="FE49" s="240">
        <v>0</v>
      </c>
      <c r="FF49" s="240">
        <v>0</v>
      </c>
      <c r="FG49" s="240">
        <v>0</v>
      </c>
      <c r="FH49" s="241">
        <v>0</v>
      </c>
      <c r="FI49" s="239">
        <v>0</v>
      </c>
      <c r="FJ49" s="240">
        <v>0</v>
      </c>
      <c r="FK49" s="240">
        <v>0</v>
      </c>
      <c r="FL49" s="240">
        <v>0</v>
      </c>
      <c r="FM49" s="241">
        <v>0</v>
      </c>
      <c r="FN49" s="239"/>
      <c r="FO49" s="240"/>
      <c r="FP49" s="240"/>
      <c r="FQ49" s="240"/>
      <c r="FR49" s="241"/>
      <c r="FS49" s="239">
        <v>0</v>
      </c>
      <c r="FT49" s="240">
        <v>0</v>
      </c>
      <c r="FU49" s="240">
        <v>0</v>
      </c>
      <c r="FV49" s="240">
        <v>0</v>
      </c>
      <c r="FW49" s="241">
        <v>0</v>
      </c>
      <c r="FX49" s="239"/>
      <c r="FY49" s="240"/>
      <c r="FZ49" s="240"/>
      <c r="GA49" s="240">
        <v>0</v>
      </c>
      <c r="GB49" s="241">
        <v>0</v>
      </c>
      <c r="GC49" s="239">
        <v>0</v>
      </c>
      <c r="GD49" s="240">
        <v>0</v>
      </c>
      <c r="GE49" s="240">
        <v>0</v>
      </c>
      <c r="GF49" s="240">
        <v>0</v>
      </c>
      <c r="GG49" s="241">
        <v>0</v>
      </c>
      <c r="GH49" s="239">
        <v>0</v>
      </c>
      <c r="GI49" s="240">
        <v>0</v>
      </c>
      <c r="GJ49" s="240">
        <v>0</v>
      </c>
      <c r="GK49" s="240">
        <v>0</v>
      </c>
      <c r="GL49" s="241">
        <v>0</v>
      </c>
      <c r="GM49" s="239"/>
      <c r="GN49" s="240"/>
      <c r="GO49" s="240"/>
      <c r="GP49" s="240"/>
      <c r="GQ49" s="241"/>
      <c r="GR49" s="239">
        <v>0</v>
      </c>
      <c r="GS49" s="240">
        <v>0</v>
      </c>
      <c r="GT49" s="240">
        <v>0</v>
      </c>
      <c r="GU49" s="240">
        <v>0</v>
      </c>
      <c r="GV49" s="241">
        <v>0</v>
      </c>
      <c r="GW49" s="239"/>
      <c r="GX49" s="240"/>
      <c r="GY49" s="240"/>
      <c r="GZ49" s="240">
        <v>0</v>
      </c>
      <c r="HA49" s="241">
        <v>0</v>
      </c>
      <c r="HB49" s="239">
        <v>0</v>
      </c>
      <c r="HC49" s="240">
        <v>0</v>
      </c>
      <c r="HD49" s="240">
        <v>0</v>
      </c>
      <c r="HE49" s="240">
        <v>0</v>
      </c>
      <c r="HF49" s="241">
        <v>0</v>
      </c>
      <c r="HG49" s="239">
        <v>0</v>
      </c>
      <c r="HH49" s="240">
        <v>0</v>
      </c>
      <c r="HI49" s="240">
        <v>0</v>
      </c>
      <c r="HJ49" s="240">
        <v>0</v>
      </c>
      <c r="HK49" s="241">
        <v>0</v>
      </c>
      <c r="HL49" s="239"/>
      <c r="HM49" s="240"/>
      <c r="HN49" s="240"/>
      <c r="HO49" s="240"/>
      <c r="HP49" s="241"/>
      <c r="HQ49" s="239"/>
      <c r="HR49" s="240"/>
      <c r="HS49" s="240"/>
      <c r="HT49" s="240"/>
      <c r="HU49" s="241"/>
      <c r="HV49" s="239"/>
      <c r="HW49" s="240"/>
      <c r="HX49" s="240"/>
      <c r="HY49" s="240">
        <v>0</v>
      </c>
      <c r="HZ49" s="241">
        <v>0</v>
      </c>
      <c r="IA49" s="239">
        <v>0</v>
      </c>
      <c r="IB49" s="240">
        <v>0</v>
      </c>
      <c r="IC49" s="240">
        <v>0</v>
      </c>
      <c r="ID49" s="240">
        <v>0</v>
      </c>
      <c r="IE49" s="241">
        <v>0</v>
      </c>
      <c r="IF49" s="239">
        <v>0</v>
      </c>
      <c r="IG49" s="240">
        <v>0</v>
      </c>
      <c r="IH49" s="240">
        <v>0</v>
      </c>
      <c r="II49" s="240">
        <v>0</v>
      </c>
      <c r="IJ49" s="241">
        <v>0</v>
      </c>
      <c r="IK49" s="239"/>
      <c r="IL49" s="240"/>
      <c r="IM49" s="240"/>
      <c r="IN49" s="240"/>
      <c r="IO49" s="241"/>
      <c r="IP49" s="239">
        <v>0</v>
      </c>
      <c r="IQ49" s="240">
        <v>0</v>
      </c>
      <c r="IR49" s="240">
        <v>0</v>
      </c>
      <c r="IS49" s="240">
        <v>0</v>
      </c>
      <c r="IT49" s="241">
        <v>0</v>
      </c>
      <c r="IU49" s="239"/>
      <c r="IV49" s="240"/>
      <c r="IW49" s="240"/>
      <c r="IX49" s="240">
        <v>0</v>
      </c>
      <c r="IY49" s="241">
        <v>0</v>
      </c>
      <c r="IZ49" s="239">
        <v>0</v>
      </c>
      <c r="JA49" s="240">
        <v>0</v>
      </c>
      <c r="JB49" s="240">
        <v>0</v>
      </c>
      <c r="JC49" s="240">
        <v>0</v>
      </c>
      <c r="JD49" s="241">
        <v>0</v>
      </c>
      <c r="JE49" s="239">
        <v>0</v>
      </c>
      <c r="JF49" s="240">
        <v>0</v>
      </c>
      <c r="JG49" s="240">
        <v>0</v>
      </c>
      <c r="JH49" s="240">
        <v>0</v>
      </c>
      <c r="JI49" s="241">
        <v>0</v>
      </c>
      <c r="JJ49" s="239"/>
      <c r="JK49" s="240"/>
      <c r="JL49" s="240"/>
      <c r="JM49" s="240"/>
      <c r="JN49" s="241"/>
      <c r="JO49" s="239">
        <v>0</v>
      </c>
      <c r="JP49" s="240">
        <v>0</v>
      </c>
      <c r="JQ49" s="240">
        <v>0</v>
      </c>
      <c r="JR49" s="240">
        <v>0</v>
      </c>
      <c r="JS49" s="241">
        <v>0</v>
      </c>
      <c r="JT49" s="239"/>
      <c r="JU49" s="240"/>
      <c r="JV49" s="240"/>
      <c r="JW49" s="240">
        <v>0</v>
      </c>
      <c r="JX49" s="241">
        <v>0</v>
      </c>
      <c r="JY49" s="239">
        <v>0</v>
      </c>
      <c r="JZ49" s="240">
        <v>0</v>
      </c>
      <c r="KA49" s="240">
        <v>0</v>
      </c>
      <c r="KB49" s="240">
        <v>0</v>
      </c>
      <c r="KC49" s="241">
        <v>0</v>
      </c>
      <c r="KD49" s="239">
        <v>0</v>
      </c>
      <c r="KE49" s="240">
        <v>0</v>
      </c>
      <c r="KF49" s="240">
        <v>0</v>
      </c>
      <c r="KG49" s="240">
        <v>0</v>
      </c>
      <c r="KH49" s="241">
        <v>0</v>
      </c>
      <c r="KI49" s="239"/>
      <c r="KJ49" s="240"/>
      <c r="KK49" s="240"/>
      <c r="KL49" s="240"/>
      <c r="KM49" s="241"/>
      <c r="KN49" s="239">
        <v>0</v>
      </c>
      <c r="KO49" s="240">
        <v>0</v>
      </c>
      <c r="KP49" s="240">
        <v>0</v>
      </c>
      <c r="KQ49" s="240">
        <v>0</v>
      </c>
      <c r="KR49" s="241">
        <v>0</v>
      </c>
      <c r="KS49" s="239">
        <v>0</v>
      </c>
      <c r="KT49" s="240">
        <v>0</v>
      </c>
      <c r="KU49" s="240">
        <v>0</v>
      </c>
      <c r="KV49" s="240">
        <v>0</v>
      </c>
      <c r="KW49" s="241">
        <v>0</v>
      </c>
      <c r="KX49" s="239">
        <v>0</v>
      </c>
      <c r="KY49" s="240">
        <v>0</v>
      </c>
      <c r="KZ49" s="240">
        <v>0</v>
      </c>
      <c r="LA49" s="240">
        <v>0</v>
      </c>
      <c r="LB49" s="241">
        <v>0</v>
      </c>
      <c r="LC49" s="239">
        <v>0</v>
      </c>
      <c r="LD49" s="240">
        <v>0</v>
      </c>
      <c r="LE49" s="240">
        <v>0</v>
      </c>
      <c r="LF49" s="240">
        <v>0</v>
      </c>
      <c r="LG49" s="241">
        <v>0</v>
      </c>
    </row>
    <row r="50" spans="2:319">
      <c r="B50" s="233" t="s">
        <v>2800</v>
      </c>
      <c r="C50" s="212" t="s">
        <v>2845</v>
      </c>
      <c r="D50" s="213" t="s">
        <v>2846</v>
      </c>
      <c r="E50" s="214">
        <v>0</v>
      </c>
      <c r="F50" s="215">
        <v>0</v>
      </c>
      <c r="G50" s="215">
        <v>0</v>
      </c>
      <c r="H50" s="215">
        <v>0</v>
      </c>
      <c r="I50" s="216">
        <v>0</v>
      </c>
      <c r="J50" s="214">
        <v>0</v>
      </c>
      <c r="K50" s="215">
        <v>0</v>
      </c>
      <c r="L50" s="215">
        <v>0</v>
      </c>
      <c r="M50" s="215">
        <v>0</v>
      </c>
      <c r="N50" s="216">
        <v>0</v>
      </c>
      <c r="O50" s="214">
        <v>0</v>
      </c>
      <c r="P50" s="215">
        <v>0</v>
      </c>
      <c r="Q50" s="215">
        <v>0</v>
      </c>
      <c r="R50" s="215">
        <v>0</v>
      </c>
      <c r="S50" s="216">
        <v>0</v>
      </c>
      <c r="T50" s="214">
        <v>0</v>
      </c>
      <c r="U50" s="215">
        <v>0</v>
      </c>
      <c r="V50" s="215">
        <v>0</v>
      </c>
      <c r="W50" s="215">
        <v>0</v>
      </c>
      <c r="X50" s="216">
        <v>0</v>
      </c>
      <c r="Y50" s="214">
        <v>0</v>
      </c>
      <c r="Z50" s="215">
        <v>0</v>
      </c>
      <c r="AA50" s="215">
        <v>0</v>
      </c>
      <c r="AB50" s="215">
        <v>0</v>
      </c>
      <c r="AC50" s="216">
        <v>0</v>
      </c>
      <c r="AD50" s="214">
        <v>0</v>
      </c>
      <c r="AE50" s="215">
        <v>0</v>
      </c>
      <c r="AF50" s="215">
        <v>0</v>
      </c>
      <c r="AG50" s="215">
        <v>0</v>
      </c>
      <c r="AH50" s="216">
        <v>0</v>
      </c>
      <c r="AI50" s="214">
        <v>0</v>
      </c>
      <c r="AJ50" s="215">
        <v>0</v>
      </c>
      <c r="AK50" s="215">
        <v>0</v>
      </c>
      <c r="AL50" s="215">
        <v>0</v>
      </c>
      <c r="AM50" s="216">
        <v>0</v>
      </c>
      <c r="AN50" s="214">
        <v>0</v>
      </c>
      <c r="AO50" s="215">
        <v>0</v>
      </c>
      <c r="AP50" s="215">
        <v>0</v>
      </c>
      <c r="AQ50" s="215">
        <v>0</v>
      </c>
      <c r="AR50" s="216">
        <v>0</v>
      </c>
      <c r="AS50" s="214">
        <v>0</v>
      </c>
      <c r="AT50" s="215">
        <v>0</v>
      </c>
      <c r="AU50" s="215">
        <v>0</v>
      </c>
      <c r="AV50" s="215">
        <v>0</v>
      </c>
      <c r="AW50" s="216">
        <v>0</v>
      </c>
      <c r="AX50" s="214">
        <v>0</v>
      </c>
      <c r="AY50" s="215">
        <v>0</v>
      </c>
      <c r="AZ50" s="215">
        <v>0</v>
      </c>
      <c r="BA50" s="215">
        <v>0</v>
      </c>
      <c r="BB50" s="216">
        <v>0</v>
      </c>
      <c r="BC50" s="214">
        <v>0</v>
      </c>
      <c r="BD50" s="215">
        <v>0</v>
      </c>
      <c r="BE50" s="215">
        <v>0</v>
      </c>
      <c r="BF50" s="215">
        <v>0</v>
      </c>
      <c r="BG50" s="216">
        <v>0</v>
      </c>
      <c r="BH50" s="214">
        <v>0</v>
      </c>
      <c r="BI50" s="215">
        <v>0</v>
      </c>
      <c r="BJ50" s="215">
        <v>0</v>
      </c>
      <c r="BK50" s="215">
        <v>0</v>
      </c>
      <c r="BL50" s="216">
        <v>0</v>
      </c>
      <c r="BM50" s="214">
        <v>0</v>
      </c>
      <c r="BN50" s="215">
        <v>0</v>
      </c>
      <c r="BO50" s="215">
        <v>0</v>
      </c>
      <c r="BP50" s="215">
        <v>0</v>
      </c>
      <c r="BQ50" s="216">
        <v>0</v>
      </c>
      <c r="BR50" s="214">
        <v>0</v>
      </c>
      <c r="BS50" s="215">
        <v>0</v>
      </c>
      <c r="BT50" s="215">
        <v>0</v>
      </c>
      <c r="BU50" s="215">
        <v>0</v>
      </c>
      <c r="BV50" s="216">
        <v>0</v>
      </c>
      <c r="BW50" s="214">
        <v>0</v>
      </c>
      <c r="BX50" s="215">
        <v>0</v>
      </c>
      <c r="BY50" s="215">
        <v>0</v>
      </c>
      <c r="BZ50" s="215">
        <v>0</v>
      </c>
      <c r="CA50" s="216">
        <v>0</v>
      </c>
      <c r="CB50" s="214">
        <v>0</v>
      </c>
      <c r="CC50" s="215">
        <v>0</v>
      </c>
      <c r="CD50" s="215">
        <v>0</v>
      </c>
      <c r="CE50" s="215">
        <v>0</v>
      </c>
      <c r="CF50" s="216">
        <v>0</v>
      </c>
      <c r="CG50" s="214">
        <v>0</v>
      </c>
      <c r="CH50" s="215">
        <v>0</v>
      </c>
      <c r="CI50" s="215">
        <v>0</v>
      </c>
      <c r="CJ50" s="215">
        <v>0</v>
      </c>
      <c r="CK50" s="216">
        <v>0</v>
      </c>
      <c r="CL50" s="214">
        <v>0</v>
      </c>
      <c r="CM50" s="215">
        <v>0</v>
      </c>
      <c r="CN50" s="215">
        <v>0</v>
      </c>
      <c r="CO50" s="215">
        <v>0</v>
      </c>
      <c r="CP50" s="216">
        <v>0</v>
      </c>
      <c r="CQ50" s="214">
        <v>0</v>
      </c>
      <c r="CR50" s="215">
        <v>0</v>
      </c>
      <c r="CS50" s="215">
        <v>0</v>
      </c>
      <c r="CT50" s="215">
        <v>0</v>
      </c>
      <c r="CU50" s="216">
        <v>0</v>
      </c>
      <c r="CV50" s="214">
        <v>0</v>
      </c>
      <c r="CW50" s="215">
        <v>0</v>
      </c>
      <c r="CX50" s="215">
        <v>0</v>
      </c>
      <c r="CY50" s="215">
        <v>0</v>
      </c>
      <c r="CZ50" s="216">
        <v>0</v>
      </c>
      <c r="DA50" s="214">
        <v>0</v>
      </c>
      <c r="DB50" s="215">
        <v>0</v>
      </c>
      <c r="DC50" s="215">
        <v>0</v>
      </c>
      <c r="DD50" s="215">
        <v>0</v>
      </c>
      <c r="DE50" s="216">
        <v>0</v>
      </c>
      <c r="DF50" s="214">
        <v>0</v>
      </c>
      <c r="DG50" s="215">
        <v>0</v>
      </c>
      <c r="DH50" s="215">
        <v>0</v>
      </c>
      <c r="DI50" s="215">
        <v>0</v>
      </c>
      <c r="DJ50" s="216">
        <v>0</v>
      </c>
      <c r="DK50" s="214">
        <v>0</v>
      </c>
      <c r="DL50" s="215">
        <v>0</v>
      </c>
      <c r="DM50" s="215">
        <v>0</v>
      </c>
      <c r="DN50" s="215">
        <v>0</v>
      </c>
      <c r="DO50" s="216">
        <v>0</v>
      </c>
      <c r="DP50" s="214">
        <v>0</v>
      </c>
      <c r="DQ50" s="215">
        <v>0</v>
      </c>
      <c r="DR50" s="215">
        <v>0</v>
      </c>
      <c r="DS50" s="215">
        <v>0</v>
      </c>
      <c r="DT50" s="216">
        <v>0</v>
      </c>
      <c r="DU50" s="214">
        <v>0</v>
      </c>
      <c r="DV50" s="215">
        <v>0</v>
      </c>
      <c r="DW50" s="215">
        <v>0</v>
      </c>
      <c r="DX50" s="215">
        <v>0</v>
      </c>
      <c r="DY50" s="216">
        <v>0</v>
      </c>
      <c r="DZ50" s="214">
        <v>0</v>
      </c>
      <c r="EA50" s="215">
        <v>0</v>
      </c>
      <c r="EB50" s="215">
        <v>0</v>
      </c>
      <c r="EC50" s="215">
        <v>0</v>
      </c>
      <c r="ED50" s="216">
        <v>0</v>
      </c>
      <c r="EE50" s="214">
        <v>0</v>
      </c>
      <c r="EF50" s="215">
        <v>0</v>
      </c>
      <c r="EG50" s="215">
        <v>0</v>
      </c>
      <c r="EH50" s="215">
        <v>0</v>
      </c>
      <c r="EI50" s="216">
        <v>0</v>
      </c>
      <c r="EJ50" s="214">
        <v>0</v>
      </c>
      <c r="EK50" s="215">
        <v>0</v>
      </c>
      <c r="EL50" s="215">
        <v>0</v>
      </c>
      <c r="EM50" s="215">
        <v>0</v>
      </c>
      <c r="EN50" s="216">
        <v>0</v>
      </c>
      <c r="EO50" s="214">
        <v>0</v>
      </c>
      <c r="EP50" s="215">
        <v>0</v>
      </c>
      <c r="EQ50" s="215">
        <v>0</v>
      </c>
      <c r="ER50" s="215">
        <v>0</v>
      </c>
      <c r="ES50" s="216">
        <v>0</v>
      </c>
      <c r="ET50" s="214">
        <v>0</v>
      </c>
      <c r="EU50" s="215">
        <v>0</v>
      </c>
      <c r="EV50" s="215">
        <v>0</v>
      </c>
      <c r="EW50" s="215">
        <v>0</v>
      </c>
      <c r="EX50" s="216">
        <v>0</v>
      </c>
      <c r="EY50" s="214">
        <v>0</v>
      </c>
      <c r="EZ50" s="215">
        <v>0</v>
      </c>
      <c r="FA50" s="215">
        <v>0</v>
      </c>
      <c r="FB50" s="215">
        <v>0</v>
      </c>
      <c r="FC50" s="216">
        <v>0</v>
      </c>
      <c r="FD50" s="214">
        <v>0</v>
      </c>
      <c r="FE50" s="215">
        <v>0</v>
      </c>
      <c r="FF50" s="215">
        <v>0</v>
      </c>
      <c r="FG50" s="215">
        <v>0</v>
      </c>
      <c r="FH50" s="216">
        <v>0</v>
      </c>
      <c r="FI50" s="214">
        <v>0</v>
      </c>
      <c r="FJ50" s="215">
        <v>0</v>
      </c>
      <c r="FK50" s="215">
        <v>0</v>
      </c>
      <c r="FL50" s="215">
        <v>0</v>
      </c>
      <c r="FM50" s="216">
        <v>0</v>
      </c>
      <c r="FN50" s="214">
        <v>0</v>
      </c>
      <c r="FO50" s="215">
        <v>0</v>
      </c>
      <c r="FP50" s="215">
        <v>0</v>
      </c>
      <c r="FQ50" s="215">
        <v>0</v>
      </c>
      <c r="FR50" s="216">
        <v>0</v>
      </c>
      <c r="FS50" s="214">
        <v>0</v>
      </c>
      <c r="FT50" s="215">
        <v>0</v>
      </c>
      <c r="FU50" s="215">
        <v>0</v>
      </c>
      <c r="FV50" s="215">
        <v>0</v>
      </c>
      <c r="FW50" s="216">
        <v>0</v>
      </c>
      <c r="FX50" s="214">
        <v>0</v>
      </c>
      <c r="FY50" s="215">
        <v>0</v>
      </c>
      <c r="FZ50" s="215">
        <v>0</v>
      </c>
      <c r="GA50" s="215">
        <v>0</v>
      </c>
      <c r="GB50" s="216">
        <v>0</v>
      </c>
      <c r="GC50" s="214">
        <v>0</v>
      </c>
      <c r="GD50" s="215">
        <v>0</v>
      </c>
      <c r="GE50" s="215">
        <v>0</v>
      </c>
      <c r="GF50" s="215">
        <v>0</v>
      </c>
      <c r="GG50" s="216">
        <v>0</v>
      </c>
      <c r="GH50" s="214">
        <v>0</v>
      </c>
      <c r="GI50" s="215">
        <v>0</v>
      </c>
      <c r="GJ50" s="215">
        <v>0</v>
      </c>
      <c r="GK50" s="215">
        <v>0</v>
      </c>
      <c r="GL50" s="216">
        <v>0</v>
      </c>
      <c r="GM50" s="214">
        <v>0</v>
      </c>
      <c r="GN50" s="215">
        <v>0</v>
      </c>
      <c r="GO50" s="215">
        <v>0</v>
      </c>
      <c r="GP50" s="215">
        <v>0</v>
      </c>
      <c r="GQ50" s="216">
        <v>0</v>
      </c>
      <c r="GR50" s="214">
        <v>0</v>
      </c>
      <c r="GS50" s="215">
        <v>0</v>
      </c>
      <c r="GT50" s="215">
        <v>0</v>
      </c>
      <c r="GU50" s="215">
        <v>0</v>
      </c>
      <c r="GV50" s="216">
        <v>0</v>
      </c>
      <c r="GW50" s="214">
        <v>0</v>
      </c>
      <c r="GX50" s="215">
        <v>0</v>
      </c>
      <c r="GY50" s="215">
        <v>0</v>
      </c>
      <c r="GZ50" s="215">
        <v>0</v>
      </c>
      <c r="HA50" s="216">
        <v>0</v>
      </c>
      <c r="HB50" s="214">
        <v>0</v>
      </c>
      <c r="HC50" s="215">
        <v>0</v>
      </c>
      <c r="HD50" s="215">
        <v>0</v>
      </c>
      <c r="HE50" s="215">
        <v>0</v>
      </c>
      <c r="HF50" s="216">
        <v>0</v>
      </c>
      <c r="HG50" s="214">
        <v>0</v>
      </c>
      <c r="HH50" s="215">
        <v>0</v>
      </c>
      <c r="HI50" s="215">
        <v>0</v>
      </c>
      <c r="HJ50" s="215">
        <v>0</v>
      </c>
      <c r="HK50" s="216">
        <v>0</v>
      </c>
      <c r="HL50" s="214">
        <v>0</v>
      </c>
      <c r="HM50" s="215">
        <v>0</v>
      </c>
      <c r="HN50" s="215">
        <v>0</v>
      </c>
      <c r="HO50" s="215">
        <v>0</v>
      </c>
      <c r="HP50" s="216">
        <v>0</v>
      </c>
      <c r="HQ50" s="214">
        <v>0</v>
      </c>
      <c r="HR50" s="215">
        <v>0</v>
      </c>
      <c r="HS50" s="215">
        <v>0</v>
      </c>
      <c r="HT50" s="215">
        <v>0</v>
      </c>
      <c r="HU50" s="216">
        <v>0</v>
      </c>
      <c r="HV50" s="214">
        <v>0</v>
      </c>
      <c r="HW50" s="215">
        <v>0</v>
      </c>
      <c r="HX50" s="215">
        <v>0</v>
      </c>
      <c r="HY50" s="215">
        <v>0</v>
      </c>
      <c r="HZ50" s="216">
        <v>0</v>
      </c>
      <c r="IA50" s="214">
        <v>0</v>
      </c>
      <c r="IB50" s="215">
        <v>0</v>
      </c>
      <c r="IC50" s="215">
        <v>0</v>
      </c>
      <c r="ID50" s="215">
        <v>0</v>
      </c>
      <c r="IE50" s="216">
        <v>0</v>
      </c>
      <c r="IF50" s="214">
        <v>0</v>
      </c>
      <c r="IG50" s="215">
        <v>0</v>
      </c>
      <c r="IH50" s="215">
        <v>0</v>
      </c>
      <c r="II50" s="215">
        <v>0</v>
      </c>
      <c r="IJ50" s="216">
        <v>0</v>
      </c>
      <c r="IK50" s="214">
        <v>0</v>
      </c>
      <c r="IL50" s="215">
        <v>0</v>
      </c>
      <c r="IM50" s="215">
        <v>0</v>
      </c>
      <c r="IN50" s="215">
        <v>0</v>
      </c>
      <c r="IO50" s="216">
        <v>0</v>
      </c>
      <c r="IP50" s="214">
        <v>0</v>
      </c>
      <c r="IQ50" s="215">
        <v>0</v>
      </c>
      <c r="IR50" s="215">
        <v>0</v>
      </c>
      <c r="IS50" s="215">
        <v>0</v>
      </c>
      <c r="IT50" s="216">
        <v>0</v>
      </c>
      <c r="IU50" s="214">
        <v>0</v>
      </c>
      <c r="IV50" s="215">
        <v>0</v>
      </c>
      <c r="IW50" s="215">
        <v>0</v>
      </c>
      <c r="IX50" s="215">
        <v>0</v>
      </c>
      <c r="IY50" s="216">
        <v>0</v>
      </c>
      <c r="IZ50" s="214">
        <v>0</v>
      </c>
      <c r="JA50" s="215">
        <v>0</v>
      </c>
      <c r="JB50" s="215">
        <v>0</v>
      </c>
      <c r="JC50" s="215">
        <v>0</v>
      </c>
      <c r="JD50" s="216">
        <v>0</v>
      </c>
      <c r="JE50" s="214">
        <v>0</v>
      </c>
      <c r="JF50" s="215">
        <v>0</v>
      </c>
      <c r="JG50" s="215">
        <v>0</v>
      </c>
      <c r="JH50" s="215">
        <v>0</v>
      </c>
      <c r="JI50" s="216">
        <v>0</v>
      </c>
      <c r="JJ50" s="214">
        <v>0</v>
      </c>
      <c r="JK50" s="215">
        <v>0</v>
      </c>
      <c r="JL50" s="215">
        <v>0</v>
      </c>
      <c r="JM50" s="215">
        <v>0</v>
      </c>
      <c r="JN50" s="216">
        <v>0</v>
      </c>
      <c r="JO50" s="214">
        <v>0</v>
      </c>
      <c r="JP50" s="215">
        <v>0</v>
      </c>
      <c r="JQ50" s="215">
        <v>0</v>
      </c>
      <c r="JR50" s="215">
        <v>0</v>
      </c>
      <c r="JS50" s="216">
        <v>0</v>
      </c>
      <c r="JT50" s="214">
        <v>0</v>
      </c>
      <c r="JU50" s="215">
        <v>0</v>
      </c>
      <c r="JV50" s="215">
        <v>0</v>
      </c>
      <c r="JW50" s="215">
        <v>0</v>
      </c>
      <c r="JX50" s="216">
        <v>0</v>
      </c>
      <c r="JY50" s="214">
        <v>0</v>
      </c>
      <c r="JZ50" s="215">
        <v>0</v>
      </c>
      <c r="KA50" s="215">
        <v>0</v>
      </c>
      <c r="KB50" s="215">
        <v>0</v>
      </c>
      <c r="KC50" s="216">
        <v>0</v>
      </c>
      <c r="KD50" s="214">
        <v>0</v>
      </c>
      <c r="KE50" s="215">
        <v>0</v>
      </c>
      <c r="KF50" s="215">
        <v>0</v>
      </c>
      <c r="KG50" s="215">
        <v>0</v>
      </c>
      <c r="KH50" s="216">
        <v>0</v>
      </c>
      <c r="KI50" s="214">
        <v>0</v>
      </c>
      <c r="KJ50" s="215">
        <v>0</v>
      </c>
      <c r="KK50" s="215">
        <v>0</v>
      </c>
      <c r="KL50" s="215">
        <v>0</v>
      </c>
      <c r="KM50" s="216">
        <v>0</v>
      </c>
      <c r="KN50" s="214">
        <v>0</v>
      </c>
      <c r="KO50" s="215">
        <v>0</v>
      </c>
      <c r="KP50" s="215">
        <v>0</v>
      </c>
      <c r="KQ50" s="215">
        <v>0</v>
      </c>
      <c r="KR50" s="216">
        <v>0</v>
      </c>
      <c r="KS50" s="214">
        <v>0</v>
      </c>
      <c r="KT50" s="215">
        <v>0</v>
      </c>
      <c r="KU50" s="215">
        <v>0</v>
      </c>
      <c r="KV50" s="215">
        <v>0</v>
      </c>
      <c r="KW50" s="216">
        <v>0</v>
      </c>
      <c r="KX50" s="214">
        <v>0</v>
      </c>
      <c r="KY50" s="215">
        <v>0</v>
      </c>
      <c r="KZ50" s="215">
        <v>0</v>
      </c>
      <c r="LA50" s="215">
        <v>0</v>
      </c>
      <c r="LB50" s="216">
        <v>0</v>
      </c>
      <c r="LC50" s="214">
        <v>0</v>
      </c>
      <c r="LD50" s="215">
        <v>0</v>
      </c>
      <c r="LE50" s="215">
        <v>0</v>
      </c>
      <c r="LF50" s="215">
        <v>0</v>
      </c>
      <c r="LG50" s="216">
        <v>0</v>
      </c>
    </row>
    <row r="51" spans="2:319">
      <c r="B51" s="192" t="s">
        <v>2847</v>
      </c>
      <c r="C51" s="205" t="s">
        <v>2848</v>
      </c>
      <c r="D51" s="206" t="s">
        <v>2849</v>
      </c>
      <c r="E51" s="198">
        <v>0</v>
      </c>
      <c r="F51" s="199">
        <v>0</v>
      </c>
      <c r="G51" s="199">
        <v>0</v>
      </c>
      <c r="H51" s="199">
        <v>0</v>
      </c>
      <c r="I51" s="207">
        <v>0</v>
      </c>
      <c r="J51" s="242">
        <v>95.5</v>
      </c>
      <c r="K51" s="199">
        <v>12080</v>
      </c>
      <c r="L51" s="199">
        <v>8846</v>
      </c>
      <c r="M51" s="199">
        <v>3234</v>
      </c>
      <c r="N51" s="207">
        <v>0.26771523178807949</v>
      </c>
      <c r="O51" s="198">
        <v>95.5</v>
      </c>
      <c r="P51" s="199">
        <v>12080</v>
      </c>
      <c r="Q51" s="199">
        <v>8846</v>
      </c>
      <c r="R51" s="199">
        <v>3234</v>
      </c>
      <c r="S51" s="207">
        <v>0.26771523178807949</v>
      </c>
      <c r="T51" s="198">
        <v>0</v>
      </c>
      <c r="U51" s="199">
        <v>0</v>
      </c>
      <c r="V51" s="199">
        <v>0</v>
      </c>
      <c r="W51" s="199">
        <v>0</v>
      </c>
      <c r="X51" s="207">
        <v>0</v>
      </c>
      <c r="Y51" s="198">
        <v>95.5</v>
      </c>
      <c r="Z51" s="199">
        <v>12080</v>
      </c>
      <c r="AA51" s="199">
        <v>8846</v>
      </c>
      <c r="AB51" s="199">
        <v>3234</v>
      </c>
      <c r="AC51" s="207">
        <v>0.26771523178807949</v>
      </c>
      <c r="AD51" s="198">
        <v>0</v>
      </c>
      <c r="AE51" s="199">
        <v>0</v>
      </c>
      <c r="AF51" s="199">
        <v>0</v>
      </c>
      <c r="AG51" s="199">
        <v>0</v>
      </c>
      <c r="AH51" s="207">
        <v>0</v>
      </c>
      <c r="AI51" s="198">
        <v>9.1</v>
      </c>
      <c r="AJ51" s="199">
        <v>1770</v>
      </c>
      <c r="AK51" s="199">
        <v>906</v>
      </c>
      <c r="AL51" s="199">
        <v>864</v>
      </c>
      <c r="AM51" s="207">
        <v>0.488135593220339</v>
      </c>
      <c r="AN51" s="198">
        <v>9.1</v>
      </c>
      <c r="AO51" s="199">
        <v>1770</v>
      </c>
      <c r="AP51" s="199">
        <v>906</v>
      </c>
      <c r="AQ51" s="199">
        <v>864</v>
      </c>
      <c r="AR51" s="207">
        <v>0.488135593220339</v>
      </c>
      <c r="AS51" s="198">
        <v>95.5</v>
      </c>
      <c r="AT51" s="199">
        <v>12080</v>
      </c>
      <c r="AU51" s="199">
        <v>8846</v>
      </c>
      <c r="AV51" s="199">
        <v>3234</v>
      </c>
      <c r="AW51" s="207">
        <v>0.26771523178807949</v>
      </c>
      <c r="AX51" s="198">
        <v>-86.4</v>
      </c>
      <c r="AY51" s="199">
        <v>-10310</v>
      </c>
      <c r="AZ51" s="199">
        <v>-7940</v>
      </c>
      <c r="BA51" s="199">
        <v>-2370</v>
      </c>
      <c r="BB51" s="207">
        <v>0.22042036143225952</v>
      </c>
      <c r="BC51" s="243">
        <v>0</v>
      </c>
      <c r="BD51" s="244">
        <v>0</v>
      </c>
      <c r="BE51" s="244">
        <v>0</v>
      </c>
      <c r="BF51" s="244">
        <v>0</v>
      </c>
      <c r="BG51" s="207">
        <v>0</v>
      </c>
      <c r="BH51" s="245">
        <v>21.900000000000002</v>
      </c>
      <c r="BI51" s="199">
        <v>6395</v>
      </c>
      <c r="BJ51" s="199">
        <v>4101</v>
      </c>
      <c r="BK51" s="199">
        <v>2294</v>
      </c>
      <c r="BL51" s="207">
        <v>0.35871774824081315</v>
      </c>
      <c r="BM51" s="198">
        <v>21.900000000000002</v>
      </c>
      <c r="BN51" s="199">
        <v>6395</v>
      </c>
      <c r="BO51" s="199">
        <v>4101</v>
      </c>
      <c r="BP51" s="199">
        <v>2294</v>
      </c>
      <c r="BQ51" s="207">
        <v>0.35871774824081315</v>
      </c>
      <c r="BR51" s="198">
        <v>9.1</v>
      </c>
      <c r="BS51" s="199">
        <v>1770</v>
      </c>
      <c r="BT51" s="199">
        <v>906</v>
      </c>
      <c r="BU51" s="199">
        <v>864</v>
      </c>
      <c r="BV51" s="207">
        <v>0.488135593220339</v>
      </c>
      <c r="BW51" s="198">
        <v>12.800000000000002</v>
      </c>
      <c r="BX51" s="199">
        <v>4625</v>
      </c>
      <c r="BY51" s="199">
        <v>3195</v>
      </c>
      <c r="BZ51" s="199">
        <v>1430</v>
      </c>
      <c r="CA51" s="207">
        <v>-0.12941784497952585</v>
      </c>
      <c r="CB51" s="198">
        <v>0</v>
      </c>
      <c r="CC51" s="199">
        <v>0</v>
      </c>
      <c r="CD51" s="199">
        <v>0</v>
      </c>
      <c r="CE51" s="199">
        <v>0</v>
      </c>
      <c r="CF51" s="207">
        <v>0</v>
      </c>
      <c r="CG51" s="198">
        <v>0</v>
      </c>
      <c r="CH51" s="199">
        <v>0</v>
      </c>
      <c r="CI51" s="199">
        <v>0</v>
      </c>
      <c r="CJ51" s="199">
        <v>0</v>
      </c>
      <c r="CK51" s="207">
        <v>0</v>
      </c>
      <c r="CL51" s="198">
        <v>0</v>
      </c>
      <c r="CM51" s="199">
        <v>0</v>
      </c>
      <c r="CN51" s="199">
        <v>0</v>
      </c>
      <c r="CO51" s="199">
        <v>0</v>
      </c>
      <c r="CP51" s="207">
        <v>0</v>
      </c>
      <c r="CQ51" s="198">
        <v>21.900000000000002</v>
      </c>
      <c r="CR51" s="199">
        <v>6395</v>
      </c>
      <c r="CS51" s="199">
        <v>4101</v>
      </c>
      <c r="CT51" s="199">
        <v>2294</v>
      </c>
      <c r="CU51" s="207">
        <v>0.35871774824081315</v>
      </c>
      <c r="CV51" s="198">
        <v>-21.900000000000002</v>
      </c>
      <c r="CW51" s="199">
        <v>-6395</v>
      </c>
      <c r="CX51" s="199">
        <v>-4101</v>
      </c>
      <c r="CY51" s="199">
        <v>-2294</v>
      </c>
      <c r="CZ51" s="207">
        <v>-0.35871774824081315</v>
      </c>
      <c r="DA51" s="198">
        <v>0</v>
      </c>
      <c r="DB51" s="199">
        <v>0</v>
      </c>
      <c r="DC51" s="199">
        <v>0</v>
      </c>
      <c r="DD51" s="199">
        <v>0</v>
      </c>
      <c r="DE51" s="207">
        <v>0</v>
      </c>
      <c r="DF51" s="198">
        <v>24.3</v>
      </c>
      <c r="DG51" s="199">
        <v>7105</v>
      </c>
      <c r="DH51" s="246">
        <v>4560</v>
      </c>
      <c r="DI51" s="199">
        <v>2545</v>
      </c>
      <c r="DJ51" s="207">
        <v>0.35819845179451093</v>
      </c>
      <c r="DK51" s="198">
        <v>24.3</v>
      </c>
      <c r="DL51" s="199">
        <v>7105</v>
      </c>
      <c r="DM51" s="199">
        <v>4560</v>
      </c>
      <c r="DN51" s="199">
        <v>2545</v>
      </c>
      <c r="DO51" s="207">
        <v>0.35819845179451093</v>
      </c>
      <c r="DP51" s="198">
        <v>0</v>
      </c>
      <c r="DQ51" s="199">
        <v>0</v>
      </c>
      <c r="DR51" s="199">
        <v>0</v>
      </c>
      <c r="DS51" s="199">
        <v>0</v>
      </c>
      <c r="DT51" s="207">
        <v>0</v>
      </c>
      <c r="DU51" s="198">
        <v>24.3</v>
      </c>
      <c r="DV51" s="199">
        <v>7105</v>
      </c>
      <c r="DW51" s="199">
        <v>4560</v>
      </c>
      <c r="DX51" s="199">
        <v>2545</v>
      </c>
      <c r="DY51" s="207">
        <v>0.35819845179451093</v>
      </c>
      <c r="DZ51" s="198">
        <v>0</v>
      </c>
      <c r="EA51" s="199">
        <v>0</v>
      </c>
      <c r="EB51" s="199">
        <v>0</v>
      </c>
      <c r="EC51" s="199">
        <v>0</v>
      </c>
      <c r="ED51" s="207">
        <v>0</v>
      </c>
      <c r="EE51" s="198">
        <v>0</v>
      </c>
      <c r="EF51" s="199">
        <v>0</v>
      </c>
      <c r="EG51" s="199">
        <v>0</v>
      </c>
      <c r="EH51" s="199">
        <v>0</v>
      </c>
      <c r="EI51" s="207">
        <v>0</v>
      </c>
      <c r="EJ51" s="198">
        <v>0</v>
      </c>
      <c r="EK51" s="199">
        <v>0</v>
      </c>
      <c r="EL51" s="199">
        <v>0</v>
      </c>
      <c r="EM51" s="199">
        <v>0</v>
      </c>
      <c r="EN51" s="207">
        <v>0</v>
      </c>
      <c r="EO51" s="198">
        <v>24.3</v>
      </c>
      <c r="EP51" s="199">
        <v>7105</v>
      </c>
      <c r="EQ51" s="199">
        <v>4560</v>
      </c>
      <c r="ER51" s="199">
        <v>2545</v>
      </c>
      <c r="ES51" s="207">
        <v>0.35819845179451093</v>
      </c>
      <c r="ET51" s="198">
        <v>-24.3</v>
      </c>
      <c r="EU51" s="199">
        <v>-7105</v>
      </c>
      <c r="EV51" s="199">
        <v>-4560</v>
      </c>
      <c r="EW51" s="199">
        <v>-2545</v>
      </c>
      <c r="EX51" s="207">
        <v>-0.35819845179451093</v>
      </c>
      <c r="EY51" s="198">
        <v>0</v>
      </c>
      <c r="EZ51" s="199">
        <v>0</v>
      </c>
      <c r="FA51" s="199">
        <v>0</v>
      </c>
      <c r="FB51" s="199">
        <v>0</v>
      </c>
      <c r="FC51" s="207">
        <v>0</v>
      </c>
      <c r="FD51" s="198">
        <v>0</v>
      </c>
      <c r="FE51" s="199">
        <v>0</v>
      </c>
      <c r="FF51" s="199">
        <v>0</v>
      </c>
      <c r="FG51" s="199">
        <v>0</v>
      </c>
      <c r="FH51" s="207">
        <v>0</v>
      </c>
      <c r="FI51" s="198">
        <v>0</v>
      </c>
      <c r="FJ51" s="199">
        <v>0</v>
      </c>
      <c r="FK51" s="199">
        <v>0</v>
      </c>
      <c r="FL51" s="199">
        <v>0</v>
      </c>
      <c r="FM51" s="207">
        <v>0</v>
      </c>
      <c r="FN51" s="198">
        <v>0</v>
      </c>
      <c r="FO51" s="199">
        <v>0</v>
      </c>
      <c r="FP51" s="199">
        <v>0</v>
      </c>
      <c r="FQ51" s="199">
        <v>0</v>
      </c>
      <c r="FR51" s="207">
        <v>0</v>
      </c>
      <c r="FS51" s="198">
        <v>0</v>
      </c>
      <c r="FT51" s="199">
        <v>0</v>
      </c>
      <c r="FU51" s="199">
        <v>0</v>
      </c>
      <c r="FV51" s="199">
        <v>0</v>
      </c>
      <c r="FW51" s="207">
        <v>0</v>
      </c>
      <c r="FX51" s="198">
        <v>0</v>
      </c>
      <c r="FY51" s="199">
        <v>0</v>
      </c>
      <c r="FZ51" s="199">
        <v>0</v>
      </c>
      <c r="GA51" s="199">
        <v>0</v>
      </c>
      <c r="GB51" s="207">
        <v>0</v>
      </c>
      <c r="GC51" s="198">
        <v>54.3</v>
      </c>
      <c r="GD51" s="199">
        <v>10245</v>
      </c>
      <c r="GE51" s="199">
        <v>7586</v>
      </c>
      <c r="GF51" s="199">
        <v>2659</v>
      </c>
      <c r="GG51" s="207">
        <v>0.25954123962908737</v>
      </c>
      <c r="GH51" s="198">
        <v>54.3</v>
      </c>
      <c r="GI51" s="199">
        <v>10245</v>
      </c>
      <c r="GJ51" s="199">
        <v>7586</v>
      </c>
      <c r="GK51" s="199">
        <v>2659</v>
      </c>
      <c r="GL51" s="207">
        <v>0.25954123962908737</v>
      </c>
      <c r="GM51" s="198">
        <v>0</v>
      </c>
      <c r="GN51" s="199">
        <v>0</v>
      </c>
      <c r="GO51" s="199">
        <v>0</v>
      </c>
      <c r="GP51" s="199">
        <v>0</v>
      </c>
      <c r="GQ51" s="207">
        <v>0</v>
      </c>
      <c r="GR51" s="198">
        <v>54.3</v>
      </c>
      <c r="GS51" s="199">
        <v>10245</v>
      </c>
      <c r="GT51" s="199">
        <v>7586</v>
      </c>
      <c r="GU51" s="199">
        <v>2659</v>
      </c>
      <c r="GV51" s="207">
        <v>0.25954123962908737</v>
      </c>
      <c r="GW51" s="198">
        <v>43.1</v>
      </c>
      <c r="GX51" s="199">
        <v>2384</v>
      </c>
      <c r="GY51" s="199">
        <v>1240</v>
      </c>
      <c r="GZ51" s="199">
        <v>1144</v>
      </c>
      <c r="HA51" s="207">
        <v>0.47986577181208051</v>
      </c>
      <c r="HB51" s="198">
        <v>0</v>
      </c>
      <c r="HC51" s="199">
        <v>0</v>
      </c>
      <c r="HD51" s="199">
        <v>0</v>
      </c>
      <c r="HE51" s="199">
        <v>0</v>
      </c>
      <c r="HF51" s="207">
        <v>0</v>
      </c>
      <c r="HG51" s="198">
        <v>-43.1</v>
      </c>
      <c r="HH51" s="199">
        <v>-2384</v>
      </c>
      <c r="HI51" s="199">
        <v>-1240</v>
      </c>
      <c r="HJ51" s="199">
        <v>-1144</v>
      </c>
      <c r="HK51" s="207">
        <v>-0.47986577181208051</v>
      </c>
      <c r="HL51" s="198">
        <v>54.3</v>
      </c>
      <c r="HM51" s="199">
        <v>10245</v>
      </c>
      <c r="HN51" s="199">
        <v>7586</v>
      </c>
      <c r="HO51" s="199">
        <v>2659</v>
      </c>
      <c r="HP51" s="207">
        <v>0.25954123962908737</v>
      </c>
      <c r="HQ51" s="198">
        <v>-54.3</v>
      </c>
      <c r="HR51" s="199">
        <v>-10245</v>
      </c>
      <c r="HS51" s="199">
        <v>-7586</v>
      </c>
      <c r="HT51" s="199">
        <v>-2659</v>
      </c>
      <c r="HU51" s="207">
        <v>-0.25954123962908737</v>
      </c>
      <c r="HV51" s="198">
        <v>0</v>
      </c>
      <c r="HW51" s="199">
        <v>0</v>
      </c>
      <c r="HX51" s="199">
        <v>0</v>
      </c>
      <c r="HY51" s="199">
        <v>0</v>
      </c>
      <c r="HZ51" s="207">
        <v>0</v>
      </c>
      <c r="IA51" s="198">
        <v>0</v>
      </c>
      <c r="IB51" s="199">
        <v>0</v>
      </c>
      <c r="IC51" s="199">
        <v>0</v>
      </c>
      <c r="ID51" s="199">
        <v>0</v>
      </c>
      <c r="IE51" s="207">
        <v>0</v>
      </c>
      <c r="IF51" s="198">
        <v>0</v>
      </c>
      <c r="IG51" s="199">
        <v>0</v>
      </c>
      <c r="IH51" s="199">
        <v>0</v>
      </c>
      <c r="II51" s="199">
        <v>0</v>
      </c>
      <c r="IJ51" s="207">
        <v>0</v>
      </c>
      <c r="IK51" s="198">
        <v>0</v>
      </c>
      <c r="IL51" s="199">
        <v>0</v>
      </c>
      <c r="IM51" s="199">
        <v>0</v>
      </c>
      <c r="IN51" s="199">
        <v>0</v>
      </c>
      <c r="IO51" s="207">
        <v>0</v>
      </c>
      <c r="IP51" s="198">
        <v>0</v>
      </c>
      <c r="IQ51" s="199">
        <v>0</v>
      </c>
      <c r="IR51" s="199">
        <v>0</v>
      </c>
      <c r="IS51" s="199">
        <v>0</v>
      </c>
      <c r="IT51" s="207">
        <v>0</v>
      </c>
      <c r="IU51" s="198">
        <v>43.1</v>
      </c>
      <c r="IV51" s="199">
        <v>2384</v>
      </c>
      <c r="IW51" s="199">
        <v>1240</v>
      </c>
      <c r="IX51" s="199">
        <v>1144</v>
      </c>
      <c r="IY51" s="207">
        <v>0.47986577181208051</v>
      </c>
      <c r="IZ51" s="247">
        <v>58.5</v>
      </c>
      <c r="JA51" s="199">
        <v>6860</v>
      </c>
      <c r="JB51" s="248">
        <v>5492</v>
      </c>
      <c r="JC51" s="199">
        <v>1368</v>
      </c>
      <c r="JD51" s="207">
        <v>0.19941690962099126</v>
      </c>
      <c r="JE51" s="198">
        <v>15.399999999999999</v>
      </c>
      <c r="JF51" s="199">
        <v>4476</v>
      </c>
      <c r="JG51" s="199">
        <v>4252</v>
      </c>
      <c r="JH51" s="199">
        <v>224</v>
      </c>
      <c r="JI51" s="207">
        <v>-0.28044886219108922</v>
      </c>
      <c r="JJ51" s="198">
        <v>0</v>
      </c>
      <c r="JK51" s="199">
        <v>0</v>
      </c>
      <c r="JL51" s="199">
        <v>0</v>
      </c>
      <c r="JM51" s="199">
        <v>0</v>
      </c>
      <c r="JN51" s="207">
        <v>0</v>
      </c>
      <c r="JO51" s="198">
        <v>58.5</v>
      </c>
      <c r="JP51" s="199">
        <v>6860</v>
      </c>
      <c r="JQ51" s="199">
        <v>5492</v>
      </c>
      <c r="JR51" s="199">
        <v>1368</v>
      </c>
      <c r="JS51" s="207">
        <v>0.19941690962099126</v>
      </c>
      <c r="JT51" s="198">
        <v>0</v>
      </c>
      <c r="JU51" s="199">
        <v>0</v>
      </c>
      <c r="JV51" s="199">
        <v>0</v>
      </c>
      <c r="JW51" s="199">
        <v>0</v>
      </c>
      <c r="JX51" s="207">
        <v>0</v>
      </c>
      <c r="JY51" s="198">
        <v>0</v>
      </c>
      <c r="JZ51" s="199">
        <v>0</v>
      </c>
      <c r="KA51" s="199">
        <v>0</v>
      </c>
      <c r="KB51" s="199">
        <v>0</v>
      </c>
      <c r="KC51" s="207">
        <v>0</v>
      </c>
      <c r="KD51" s="198">
        <v>0</v>
      </c>
      <c r="KE51" s="199">
        <v>0</v>
      </c>
      <c r="KF51" s="199">
        <v>0</v>
      </c>
      <c r="KG51" s="199">
        <v>0</v>
      </c>
      <c r="KH51" s="207">
        <v>0</v>
      </c>
      <c r="KI51" s="198">
        <v>58.5</v>
      </c>
      <c r="KJ51" s="199">
        <v>6860</v>
      </c>
      <c r="KK51" s="199">
        <v>5492</v>
      </c>
      <c r="KL51" s="199">
        <v>1368</v>
      </c>
      <c r="KM51" s="207">
        <v>0.19941690962099126</v>
      </c>
      <c r="KN51" s="198">
        <v>-58.5</v>
      </c>
      <c r="KO51" s="199">
        <v>-6860</v>
      </c>
      <c r="KP51" s="199">
        <v>-5492</v>
      </c>
      <c r="KQ51" s="199">
        <v>-1368</v>
      </c>
      <c r="KR51" s="207">
        <v>-0.19941690962099126</v>
      </c>
      <c r="KS51" s="198">
        <v>86.2</v>
      </c>
      <c r="KT51" s="199">
        <v>4768</v>
      </c>
      <c r="KU51" s="199">
        <v>2480</v>
      </c>
      <c r="KV51" s="199">
        <v>2288</v>
      </c>
      <c r="KW51" s="207">
        <v>0.47986577181208051</v>
      </c>
      <c r="KX51" s="198">
        <v>263.60000000000002</v>
      </c>
      <c r="KY51" s="199">
        <v>44455</v>
      </c>
      <c r="KZ51" s="199">
        <v>31491</v>
      </c>
      <c r="LA51" s="199">
        <v>12964</v>
      </c>
      <c r="LB51" s="207">
        <v>0.29162074007423239</v>
      </c>
      <c r="LC51" s="198">
        <v>177.40000000000003</v>
      </c>
      <c r="LD51" s="199">
        <v>39687</v>
      </c>
      <c r="LE51" s="199">
        <v>29011</v>
      </c>
      <c r="LF51" s="199">
        <v>10676</v>
      </c>
      <c r="LG51" s="207">
        <v>-0.18824503173784812</v>
      </c>
    </row>
    <row r="52" spans="2:319">
      <c r="B52" s="192"/>
      <c r="C52" s="234" t="s">
        <v>2850</v>
      </c>
      <c r="D52" s="238" t="s">
        <v>2849</v>
      </c>
      <c r="E52" s="239">
        <v>0</v>
      </c>
      <c r="F52" s="240">
        <v>0</v>
      </c>
      <c r="G52" s="240">
        <v>0</v>
      </c>
      <c r="H52" s="240">
        <v>0</v>
      </c>
      <c r="I52" s="241">
        <v>0</v>
      </c>
      <c r="J52" s="239">
        <v>0</v>
      </c>
      <c r="K52" s="240">
        <v>0</v>
      </c>
      <c r="L52" s="240">
        <v>0</v>
      </c>
      <c r="M52" s="240">
        <v>0</v>
      </c>
      <c r="N52" s="241">
        <v>0</v>
      </c>
      <c r="O52" s="239">
        <v>0</v>
      </c>
      <c r="P52" s="240">
        <v>0</v>
      </c>
      <c r="Q52" s="240">
        <v>0</v>
      </c>
      <c r="R52" s="240">
        <v>0</v>
      </c>
      <c r="S52" s="241">
        <v>0</v>
      </c>
      <c r="T52" s="239">
        <v>0</v>
      </c>
      <c r="U52" s="240">
        <v>0</v>
      </c>
      <c r="V52" s="240">
        <v>0</v>
      </c>
      <c r="W52" s="240">
        <v>0</v>
      </c>
      <c r="X52" s="241">
        <v>0</v>
      </c>
      <c r="Y52" s="239">
        <v>0</v>
      </c>
      <c r="Z52" s="240">
        <v>0</v>
      </c>
      <c r="AA52" s="240">
        <v>0</v>
      </c>
      <c r="AB52" s="240">
        <v>0</v>
      </c>
      <c r="AC52" s="241">
        <v>0</v>
      </c>
      <c r="AD52" s="239">
        <v>0</v>
      </c>
      <c r="AE52" s="240">
        <v>0</v>
      </c>
      <c r="AF52" s="240">
        <v>0</v>
      </c>
      <c r="AG52" s="240">
        <v>0</v>
      </c>
      <c r="AH52" s="241">
        <v>0</v>
      </c>
      <c r="AI52" s="239">
        <v>0</v>
      </c>
      <c r="AJ52" s="240">
        <v>0</v>
      </c>
      <c r="AK52" s="240">
        <v>0</v>
      </c>
      <c r="AL52" s="240">
        <v>0</v>
      </c>
      <c r="AM52" s="241">
        <v>0</v>
      </c>
      <c r="AN52" s="239">
        <v>0</v>
      </c>
      <c r="AO52" s="240">
        <v>0</v>
      </c>
      <c r="AP52" s="240">
        <v>0</v>
      </c>
      <c r="AQ52" s="240">
        <v>0</v>
      </c>
      <c r="AR52" s="241">
        <v>0</v>
      </c>
      <c r="AS52" s="239">
        <v>0</v>
      </c>
      <c r="AT52" s="240">
        <v>0</v>
      </c>
      <c r="AU52" s="240">
        <v>0</v>
      </c>
      <c r="AV52" s="240">
        <v>0</v>
      </c>
      <c r="AW52" s="241">
        <v>0</v>
      </c>
      <c r="AX52" s="239">
        <v>0</v>
      </c>
      <c r="AY52" s="240">
        <v>0</v>
      </c>
      <c r="AZ52" s="240">
        <v>0</v>
      </c>
      <c r="BA52" s="240">
        <v>0</v>
      </c>
      <c r="BB52" s="241">
        <v>0</v>
      </c>
      <c r="BC52" s="249">
        <v>0</v>
      </c>
      <c r="BD52" s="250">
        <v>0</v>
      </c>
      <c r="BE52" s="250">
        <v>0</v>
      </c>
      <c r="BF52" s="250">
        <v>0</v>
      </c>
      <c r="BG52" s="241">
        <v>0</v>
      </c>
      <c r="BH52" s="239">
        <v>0</v>
      </c>
      <c r="BI52" s="240">
        <v>0</v>
      </c>
      <c r="BJ52" s="240">
        <v>0</v>
      </c>
      <c r="BK52" s="240">
        <v>0</v>
      </c>
      <c r="BL52" s="241">
        <v>0</v>
      </c>
      <c r="BM52" s="239">
        <v>0</v>
      </c>
      <c r="BN52" s="240">
        <v>0</v>
      </c>
      <c r="BO52" s="240">
        <v>0</v>
      </c>
      <c r="BP52" s="240">
        <v>0</v>
      </c>
      <c r="BQ52" s="241">
        <v>0</v>
      </c>
      <c r="BR52" s="239">
        <v>0</v>
      </c>
      <c r="BS52" s="240">
        <v>0</v>
      </c>
      <c r="BT52" s="240">
        <v>0</v>
      </c>
      <c r="BU52" s="240">
        <v>0</v>
      </c>
      <c r="BV52" s="241">
        <v>0</v>
      </c>
      <c r="BW52" s="239">
        <v>0</v>
      </c>
      <c r="BX52" s="240">
        <v>0</v>
      </c>
      <c r="BY52" s="240">
        <v>0</v>
      </c>
      <c r="BZ52" s="240">
        <v>0</v>
      </c>
      <c r="CA52" s="241">
        <v>0</v>
      </c>
      <c r="CB52" s="239">
        <v>0</v>
      </c>
      <c r="CC52" s="240">
        <v>0</v>
      </c>
      <c r="CD52" s="240">
        <v>0</v>
      </c>
      <c r="CE52" s="240">
        <v>0</v>
      </c>
      <c r="CF52" s="241">
        <v>0</v>
      </c>
      <c r="CG52" s="239">
        <v>0</v>
      </c>
      <c r="CH52" s="240">
        <v>0</v>
      </c>
      <c r="CI52" s="240">
        <v>0</v>
      </c>
      <c r="CJ52" s="240">
        <v>0</v>
      </c>
      <c r="CK52" s="241">
        <v>0</v>
      </c>
      <c r="CL52" s="239">
        <v>0</v>
      </c>
      <c r="CM52" s="240">
        <v>0</v>
      </c>
      <c r="CN52" s="240">
        <v>0</v>
      </c>
      <c r="CO52" s="240">
        <v>0</v>
      </c>
      <c r="CP52" s="241">
        <v>0</v>
      </c>
      <c r="CQ52" s="239">
        <v>0</v>
      </c>
      <c r="CR52" s="240">
        <v>0</v>
      </c>
      <c r="CS52" s="240">
        <v>0</v>
      </c>
      <c r="CT52" s="240">
        <v>0</v>
      </c>
      <c r="CU52" s="241">
        <v>0</v>
      </c>
      <c r="CV52" s="239">
        <v>0</v>
      </c>
      <c r="CW52" s="240">
        <v>0</v>
      </c>
      <c r="CX52" s="240">
        <v>0</v>
      </c>
      <c r="CY52" s="240">
        <v>0</v>
      </c>
      <c r="CZ52" s="241">
        <v>0</v>
      </c>
      <c r="DA52" s="239">
        <v>0</v>
      </c>
      <c r="DB52" s="240">
        <v>0</v>
      </c>
      <c r="DC52" s="240">
        <v>0</v>
      </c>
      <c r="DD52" s="240">
        <v>0</v>
      </c>
      <c r="DE52" s="241">
        <v>0</v>
      </c>
      <c r="DF52" s="239">
        <v>0</v>
      </c>
      <c r="DG52" s="240">
        <v>0</v>
      </c>
      <c r="DH52" s="240">
        <v>0</v>
      </c>
      <c r="DI52" s="240">
        <v>0</v>
      </c>
      <c r="DJ52" s="241">
        <v>0</v>
      </c>
      <c r="DK52" s="239">
        <v>0</v>
      </c>
      <c r="DL52" s="240">
        <v>0</v>
      </c>
      <c r="DM52" s="240">
        <v>0</v>
      </c>
      <c r="DN52" s="240">
        <v>0</v>
      </c>
      <c r="DO52" s="241">
        <v>0</v>
      </c>
      <c r="DP52" s="239">
        <v>0</v>
      </c>
      <c r="DQ52" s="240">
        <v>0</v>
      </c>
      <c r="DR52" s="240">
        <v>0</v>
      </c>
      <c r="DS52" s="240">
        <v>0</v>
      </c>
      <c r="DT52" s="241">
        <v>0</v>
      </c>
      <c r="DU52" s="239">
        <v>0</v>
      </c>
      <c r="DV52" s="240">
        <v>0</v>
      </c>
      <c r="DW52" s="240">
        <v>0</v>
      </c>
      <c r="DX52" s="240">
        <v>0</v>
      </c>
      <c r="DY52" s="241">
        <v>0</v>
      </c>
      <c r="DZ52" s="239">
        <v>0</v>
      </c>
      <c r="EA52" s="240">
        <v>0</v>
      </c>
      <c r="EB52" s="240">
        <v>0</v>
      </c>
      <c r="EC52" s="240">
        <v>0</v>
      </c>
      <c r="ED52" s="241">
        <v>0</v>
      </c>
      <c r="EE52" s="239">
        <v>0</v>
      </c>
      <c r="EF52" s="240">
        <v>0</v>
      </c>
      <c r="EG52" s="240">
        <v>0</v>
      </c>
      <c r="EH52" s="240">
        <v>0</v>
      </c>
      <c r="EI52" s="241">
        <v>0</v>
      </c>
      <c r="EJ52" s="239">
        <v>0</v>
      </c>
      <c r="EK52" s="240">
        <v>0</v>
      </c>
      <c r="EL52" s="240">
        <v>0</v>
      </c>
      <c r="EM52" s="240">
        <v>0</v>
      </c>
      <c r="EN52" s="241">
        <v>0</v>
      </c>
      <c r="EO52" s="239">
        <v>0</v>
      </c>
      <c r="EP52" s="240">
        <v>0</v>
      </c>
      <c r="EQ52" s="240">
        <v>0</v>
      </c>
      <c r="ER52" s="240">
        <v>0</v>
      </c>
      <c r="ES52" s="241">
        <v>0</v>
      </c>
      <c r="ET52" s="239">
        <v>0</v>
      </c>
      <c r="EU52" s="240">
        <v>0</v>
      </c>
      <c r="EV52" s="240">
        <v>0</v>
      </c>
      <c r="EW52" s="240">
        <v>0</v>
      </c>
      <c r="EX52" s="241">
        <v>0</v>
      </c>
      <c r="EY52" s="239">
        <v>0</v>
      </c>
      <c r="EZ52" s="240">
        <v>0</v>
      </c>
      <c r="FA52" s="240">
        <v>0</v>
      </c>
      <c r="FB52" s="240">
        <v>0</v>
      </c>
      <c r="FC52" s="241">
        <v>0</v>
      </c>
      <c r="FD52" s="239">
        <v>0</v>
      </c>
      <c r="FE52" s="240">
        <v>0</v>
      </c>
      <c r="FF52" s="240">
        <v>0</v>
      </c>
      <c r="FG52" s="240">
        <v>0</v>
      </c>
      <c r="FH52" s="241">
        <v>0</v>
      </c>
      <c r="FI52" s="239">
        <v>0</v>
      </c>
      <c r="FJ52" s="240">
        <v>0</v>
      </c>
      <c r="FK52" s="240">
        <v>0</v>
      </c>
      <c r="FL52" s="240">
        <v>0</v>
      </c>
      <c r="FM52" s="241">
        <v>0</v>
      </c>
      <c r="FN52" s="239">
        <v>0</v>
      </c>
      <c r="FO52" s="240">
        <v>0</v>
      </c>
      <c r="FP52" s="240">
        <v>0</v>
      </c>
      <c r="FQ52" s="240">
        <v>0</v>
      </c>
      <c r="FR52" s="241">
        <v>0</v>
      </c>
      <c r="FS52" s="239">
        <v>0</v>
      </c>
      <c r="FT52" s="240">
        <v>0</v>
      </c>
      <c r="FU52" s="240">
        <v>0</v>
      </c>
      <c r="FV52" s="240">
        <v>0</v>
      </c>
      <c r="FW52" s="241">
        <v>0</v>
      </c>
      <c r="FX52" s="239">
        <v>0</v>
      </c>
      <c r="FY52" s="240">
        <v>0</v>
      </c>
      <c r="FZ52" s="240">
        <v>0</v>
      </c>
      <c r="GA52" s="240">
        <v>0</v>
      </c>
      <c r="GB52" s="241">
        <v>0</v>
      </c>
      <c r="GC52" s="239">
        <v>0</v>
      </c>
      <c r="GD52" s="240">
        <v>0</v>
      </c>
      <c r="GE52" s="240">
        <v>0</v>
      </c>
      <c r="GF52" s="240">
        <v>0</v>
      </c>
      <c r="GG52" s="241">
        <v>0</v>
      </c>
      <c r="GH52" s="239">
        <v>0</v>
      </c>
      <c r="GI52" s="240">
        <v>0</v>
      </c>
      <c r="GJ52" s="240">
        <v>0</v>
      </c>
      <c r="GK52" s="240">
        <v>0</v>
      </c>
      <c r="GL52" s="241">
        <v>0</v>
      </c>
      <c r="GM52" s="239">
        <v>0</v>
      </c>
      <c r="GN52" s="240">
        <v>0</v>
      </c>
      <c r="GO52" s="240">
        <v>0</v>
      </c>
      <c r="GP52" s="240">
        <v>0</v>
      </c>
      <c r="GQ52" s="241">
        <v>0</v>
      </c>
      <c r="GR52" s="239">
        <v>0</v>
      </c>
      <c r="GS52" s="240">
        <v>0</v>
      </c>
      <c r="GT52" s="240">
        <v>0</v>
      </c>
      <c r="GU52" s="240">
        <v>0</v>
      </c>
      <c r="GV52" s="241">
        <v>0</v>
      </c>
      <c r="GW52" s="239">
        <v>7.2</v>
      </c>
      <c r="GX52" s="240">
        <v>1356</v>
      </c>
      <c r="GY52" s="240">
        <v>818</v>
      </c>
      <c r="GZ52" s="240">
        <v>538</v>
      </c>
      <c r="HA52" s="241">
        <v>0.39675516224188789</v>
      </c>
      <c r="HB52" s="239">
        <v>0</v>
      </c>
      <c r="HC52" s="240">
        <v>0</v>
      </c>
      <c r="HD52" s="240">
        <v>0</v>
      </c>
      <c r="HE52" s="240">
        <v>0</v>
      </c>
      <c r="HF52" s="241">
        <v>0</v>
      </c>
      <c r="HG52" s="239">
        <v>-7.2</v>
      </c>
      <c r="HH52" s="240">
        <v>-1356</v>
      </c>
      <c r="HI52" s="240">
        <v>-818</v>
      </c>
      <c r="HJ52" s="240">
        <v>-538</v>
      </c>
      <c r="HK52" s="241">
        <v>-0.39675516224188789</v>
      </c>
      <c r="HL52" s="239">
        <v>0</v>
      </c>
      <c r="HM52" s="240">
        <v>0</v>
      </c>
      <c r="HN52" s="240">
        <v>0</v>
      </c>
      <c r="HO52" s="240">
        <v>0</v>
      </c>
      <c r="HP52" s="241">
        <v>0</v>
      </c>
      <c r="HQ52" s="239">
        <v>0</v>
      </c>
      <c r="HR52" s="240">
        <v>0</v>
      </c>
      <c r="HS52" s="240">
        <v>0</v>
      </c>
      <c r="HT52" s="240">
        <v>0</v>
      </c>
      <c r="HU52" s="241">
        <v>0</v>
      </c>
      <c r="HV52" s="239">
        <v>0</v>
      </c>
      <c r="HW52" s="240">
        <v>0</v>
      </c>
      <c r="HX52" s="240">
        <v>0</v>
      </c>
      <c r="HY52" s="240">
        <v>0</v>
      </c>
      <c r="HZ52" s="241">
        <v>0</v>
      </c>
      <c r="IA52" s="239">
        <v>0</v>
      </c>
      <c r="IB52" s="240">
        <v>0</v>
      </c>
      <c r="IC52" s="240">
        <v>0</v>
      </c>
      <c r="ID52" s="240">
        <v>0</v>
      </c>
      <c r="IE52" s="241">
        <v>0</v>
      </c>
      <c r="IF52" s="239">
        <v>0</v>
      </c>
      <c r="IG52" s="240">
        <v>0</v>
      </c>
      <c r="IH52" s="240">
        <v>0</v>
      </c>
      <c r="II52" s="240">
        <v>0</v>
      </c>
      <c r="IJ52" s="241">
        <v>0</v>
      </c>
      <c r="IK52" s="239">
        <v>0</v>
      </c>
      <c r="IL52" s="240">
        <v>0</v>
      </c>
      <c r="IM52" s="240">
        <v>0</v>
      </c>
      <c r="IN52" s="240">
        <v>0</v>
      </c>
      <c r="IO52" s="241">
        <v>0</v>
      </c>
      <c r="IP52" s="239">
        <v>0</v>
      </c>
      <c r="IQ52" s="240">
        <v>0</v>
      </c>
      <c r="IR52" s="240">
        <v>0</v>
      </c>
      <c r="IS52" s="240">
        <v>0</v>
      </c>
      <c r="IT52" s="241">
        <v>0</v>
      </c>
      <c r="IU52" s="239">
        <v>55.8</v>
      </c>
      <c r="IV52" s="240">
        <v>8625</v>
      </c>
      <c r="IW52" s="240">
        <v>3981</v>
      </c>
      <c r="IX52" s="240">
        <v>4644</v>
      </c>
      <c r="IY52" s="241">
        <v>0.53843478260869571</v>
      </c>
      <c r="IZ52" s="239">
        <v>0</v>
      </c>
      <c r="JA52" s="240">
        <v>0</v>
      </c>
      <c r="JB52" s="240">
        <v>0</v>
      </c>
      <c r="JC52" s="240">
        <v>0</v>
      </c>
      <c r="JD52" s="241">
        <v>0</v>
      </c>
      <c r="JE52" s="239">
        <v>-55.8</v>
      </c>
      <c r="JF52" s="240">
        <v>-8625</v>
      </c>
      <c r="JG52" s="240">
        <v>-3981</v>
      </c>
      <c r="JH52" s="240">
        <v>-4644</v>
      </c>
      <c r="JI52" s="241">
        <v>-0.53843478260869571</v>
      </c>
      <c r="JJ52" s="239">
        <v>0</v>
      </c>
      <c r="JK52" s="240">
        <v>0</v>
      </c>
      <c r="JL52" s="240">
        <v>0</v>
      </c>
      <c r="JM52" s="240">
        <v>0</v>
      </c>
      <c r="JN52" s="241">
        <v>0</v>
      </c>
      <c r="JO52" s="239">
        <v>0</v>
      </c>
      <c r="JP52" s="240">
        <v>0</v>
      </c>
      <c r="JQ52" s="240">
        <v>0</v>
      </c>
      <c r="JR52" s="240">
        <v>0</v>
      </c>
      <c r="JS52" s="241">
        <v>0</v>
      </c>
      <c r="JT52" s="239">
        <v>0</v>
      </c>
      <c r="JU52" s="240">
        <v>0</v>
      </c>
      <c r="JV52" s="240">
        <v>0</v>
      </c>
      <c r="JW52" s="240">
        <v>0</v>
      </c>
      <c r="JX52" s="241">
        <v>0</v>
      </c>
      <c r="JY52" s="239">
        <v>0</v>
      </c>
      <c r="JZ52" s="240">
        <v>0</v>
      </c>
      <c r="KA52" s="240">
        <v>0</v>
      </c>
      <c r="KB52" s="240">
        <v>0</v>
      </c>
      <c r="KC52" s="241">
        <v>0</v>
      </c>
      <c r="KD52" s="239">
        <v>0</v>
      </c>
      <c r="KE52" s="240">
        <v>0</v>
      </c>
      <c r="KF52" s="240">
        <v>0</v>
      </c>
      <c r="KG52" s="240">
        <v>0</v>
      </c>
      <c r="KH52" s="241">
        <v>0</v>
      </c>
      <c r="KI52" s="239">
        <v>0</v>
      </c>
      <c r="KJ52" s="240">
        <v>0</v>
      </c>
      <c r="KK52" s="240">
        <v>0</v>
      </c>
      <c r="KL52" s="240">
        <v>0</v>
      </c>
      <c r="KM52" s="241">
        <v>0</v>
      </c>
      <c r="KN52" s="239">
        <v>0</v>
      </c>
      <c r="KO52" s="240">
        <v>0</v>
      </c>
      <c r="KP52" s="240">
        <v>0</v>
      </c>
      <c r="KQ52" s="240">
        <v>0</v>
      </c>
      <c r="KR52" s="241">
        <v>0</v>
      </c>
      <c r="KS52" s="239">
        <v>63</v>
      </c>
      <c r="KT52" s="240">
        <v>9981</v>
      </c>
      <c r="KU52" s="240">
        <v>4799</v>
      </c>
      <c r="KV52" s="240">
        <v>5182</v>
      </c>
      <c r="KW52" s="241">
        <v>0.51918645426309984</v>
      </c>
      <c r="KX52" s="239">
        <v>0</v>
      </c>
      <c r="KY52" s="240">
        <v>0</v>
      </c>
      <c r="KZ52" s="240">
        <v>0</v>
      </c>
      <c r="LA52" s="240">
        <v>0</v>
      </c>
      <c r="LB52" s="241">
        <v>0</v>
      </c>
      <c r="LC52" s="239">
        <v>-63</v>
      </c>
      <c r="LD52" s="240">
        <v>-9981</v>
      </c>
      <c r="LE52" s="240">
        <v>-4799</v>
      </c>
      <c r="LF52" s="240">
        <v>-5182</v>
      </c>
      <c r="LG52" s="241">
        <v>-0.51918645426309984</v>
      </c>
    </row>
    <row r="53" spans="2:319">
      <c r="B53" s="251"/>
      <c r="C53" s="252" t="s">
        <v>2851</v>
      </c>
      <c r="D53" s="253" t="s">
        <v>2849</v>
      </c>
      <c r="E53" s="254">
        <v>0</v>
      </c>
      <c r="F53" s="255">
        <v>0</v>
      </c>
      <c r="G53" s="255">
        <v>0</v>
      </c>
      <c r="H53" s="255">
        <v>0</v>
      </c>
      <c r="I53" s="256">
        <v>0</v>
      </c>
      <c r="J53" s="254">
        <v>0</v>
      </c>
      <c r="K53" s="255">
        <v>0</v>
      </c>
      <c r="L53" s="255">
        <v>0</v>
      </c>
      <c r="M53" s="255">
        <v>0</v>
      </c>
      <c r="N53" s="256">
        <v>0</v>
      </c>
      <c r="O53" s="254">
        <v>0</v>
      </c>
      <c r="P53" s="255">
        <v>0</v>
      </c>
      <c r="Q53" s="255">
        <v>0</v>
      </c>
      <c r="R53" s="255">
        <v>0</v>
      </c>
      <c r="S53" s="256">
        <v>0</v>
      </c>
      <c r="T53" s="254">
        <v>0</v>
      </c>
      <c r="U53" s="255">
        <v>0</v>
      </c>
      <c r="V53" s="255">
        <v>0</v>
      </c>
      <c r="W53" s="255">
        <v>0</v>
      </c>
      <c r="X53" s="256">
        <v>0</v>
      </c>
      <c r="Y53" s="254">
        <v>0</v>
      </c>
      <c r="Z53" s="255">
        <v>0</v>
      </c>
      <c r="AA53" s="255">
        <v>0</v>
      </c>
      <c r="AB53" s="255">
        <v>0</v>
      </c>
      <c r="AC53" s="256">
        <v>0</v>
      </c>
      <c r="AD53" s="254">
        <v>0</v>
      </c>
      <c r="AE53" s="255">
        <v>0</v>
      </c>
      <c r="AF53" s="255">
        <v>0</v>
      </c>
      <c r="AG53" s="255">
        <v>0</v>
      </c>
      <c r="AH53" s="256">
        <v>0</v>
      </c>
      <c r="AI53" s="254">
        <v>0</v>
      </c>
      <c r="AJ53" s="255">
        <v>0</v>
      </c>
      <c r="AK53" s="255">
        <v>0</v>
      </c>
      <c r="AL53" s="255">
        <v>0</v>
      </c>
      <c r="AM53" s="256">
        <v>0</v>
      </c>
      <c r="AN53" s="254">
        <v>0</v>
      </c>
      <c r="AO53" s="255">
        <v>0</v>
      </c>
      <c r="AP53" s="255">
        <v>0</v>
      </c>
      <c r="AQ53" s="255">
        <v>0</v>
      </c>
      <c r="AR53" s="256">
        <v>0</v>
      </c>
      <c r="AS53" s="254">
        <v>0</v>
      </c>
      <c r="AT53" s="255">
        <v>0</v>
      </c>
      <c r="AU53" s="255">
        <v>0</v>
      </c>
      <c r="AV53" s="255">
        <v>0</v>
      </c>
      <c r="AW53" s="256">
        <v>0</v>
      </c>
      <c r="AX53" s="254">
        <v>0</v>
      </c>
      <c r="AY53" s="255">
        <v>0</v>
      </c>
      <c r="AZ53" s="255">
        <v>0</v>
      </c>
      <c r="BA53" s="255">
        <v>0</v>
      </c>
      <c r="BB53" s="256">
        <v>0</v>
      </c>
      <c r="BC53" s="257">
        <v>0</v>
      </c>
      <c r="BD53" s="258">
        <v>0</v>
      </c>
      <c r="BE53" s="258">
        <v>0</v>
      </c>
      <c r="BF53" s="258">
        <v>0</v>
      </c>
      <c r="BG53" s="256">
        <v>0</v>
      </c>
      <c r="BH53" s="254">
        <v>0</v>
      </c>
      <c r="BI53" s="255">
        <v>0</v>
      </c>
      <c r="BJ53" s="255">
        <v>0</v>
      </c>
      <c r="BK53" s="255">
        <v>0</v>
      </c>
      <c r="BL53" s="256">
        <v>0</v>
      </c>
      <c r="BM53" s="254">
        <v>0</v>
      </c>
      <c r="BN53" s="255">
        <v>0</v>
      </c>
      <c r="BO53" s="255">
        <v>0</v>
      </c>
      <c r="BP53" s="255">
        <v>0</v>
      </c>
      <c r="BQ53" s="256">
        <v>0</v>
      </c>
      <c r="BR53" s="254">
        <v>0</v>
      </c>
      <c r="BS53" s="255">
        <v>0</v>
      </c>
      <c r="BT53" s="255">
        <v>0</v>
      </c>
      <c r="BU53" s="255">
        <v>0</v>
      </c>
      <c r="BV53" s="256">
        <v>0</v>
      </c>
      <c r="BW53" s="254">
        <v>0</v>
      </c>
      <c r="BX53" s="255">
        <v>0</v>
      </c>
      <c r="BY53" s="255">
        <v>0</v>
      </c>
      <c r="BZ53" s="255">
        <v>0</v>
      </c>
      <c r="CA53" s="256">
        <v>0</v>
      </c>
      <c r="CB53" s="254">
        <v>33.4</v>
      </c>
      <c r="CC53" s="255">
        <v>5820</v>
      </c>
      <c r="CD53" s="255">
        <v>4344</v>
      </c>
      <c r="CE53" s="255">
        <v>1476</v>
      </c>
      <c r="CF53" s="256">
        <v>0.2536082474226804</v>
      </c>
      <c r="CG53" s="254">
        <v>0</v>
      </c>
      <c r="CH53" s="255">
        <v>0</v>
      </c>
      <c r="CI53" s="255">
        <v>0</v>
      </c>
      <c r="CJ53" s="255">
        <v>0</v>
      </c>
      <c r="CK53" s="256">
        <v>0</v>
      </c>
      <c r="CL53" s="254">
        <v>-33.4</v>
      </c>
      <c r="CM53" s="255">
        <v>-5820</v>
      </c>
      <c r="CN53" s="255">
        <v>-4344</v>
      </c>
      <c r="CO53" s="255">
        <v>-1476</v>
      </c>
      <c r="CP53" s="256">
        <v>-0.2536082474226804</v>
      </c>
      <c r="CQ53" s="254">
        <v>0</v>
      </c>
      <c r="CR53" s="255">
        <v>0</v>
      </c>
      <c r="CS53" s="255">
        <v>0</v>
      </c>
      <c r="CT53" s="255">
        <v>0</v>
      </c>
      <c r="CU53" s="256">
        <v>0</v>
      </c>
      <c r="CV53" s="254">
        <v>0</v>
      </c>
      <c r="CW53" s="255">
        <v>0</v>
      </c>
      <c r="CX53" s="255">
        <v>0</v>
      </c>
      <c r="CY53" s="255">
        <v>0</v>
      </c>
      <c r="CZ53" s="256">
        <v>0</v>
      </c>
      <c r="DA53" s="254">
        <v>20.9</v>
      </c>
      <c r="DB53" s="255">
        <v>4425</v>
      </c>
      <c r="DC53" s="255">
        <v>3089</v>
      </c>
      <c r="DD53" s="255">
        <v>1336</v>
      </c>
      <c r="DE53" s="256">
        <v>0.30192090395480226</v>
      </c>
      <c r="DF53" s="254">
        <v>0</v>
      </c>
      <c r="DG53" s="255">
        <v>0</v>
      </c>
      <c r="DH53" s="255">
        <v>0</v>
      </c>
      <c r="DI53" s="255">
        <v>0</v>
      </c>
      <c r="DJ53" s="256">
        <v>0</v>
      </c>
      <c r="DK53" s="254">
        <v>-20.9</v>
      </c>
      <c r="DL53" s="255">
        <v>-4425</v>
      </c>
      <c r="DM53" s="255">
        <v>-3089</v>
      </c>
      <c r="DN53" s="255">
        <v>-1336</v>
      </c>
      <c r="DO53" s="256">
        <v>-0.30192090395480226</v>
      </c>
      <c r="DP53" s="254">
        <v>0</v>
      </c>
      <c r="DQ53" s="255">
        <v>0</v>
      </c>
      <c r="DR53" s="255">
        <v>0</v>
      </c>
      <c r="DS53" s="255">
        <v>0</v>
      </c>
      <c r="DT53" s="256">
        <v>0</v>
      </c>
      <c r="DU53" s="254">
        <v>0</v>
      </c>
      <c r="DV53" s="255">
        <v>0</v>
      </c>
      <c r="DW53" s="255">
        <v>0</v>
      </c>
      <c r="DX53" s="255">
        <v>0</v>
      </c>
      <c r="DY53" s="256">
        <v>0</v>
      </c>
      <c r="DZ53" s="254">
        <v>0</v>
      </c>
      <c r="EA53" s="255">
        <v>0</v>
      </c>
      <c r="EB53" s="255">
        <v>0</v>
      </c>
      <c r="EC53" s="255">
        <v>0</v>
      </c>
      <c r="ED53" s="256">
        <v>0</v>
      </c>
      <c r="EE53" s="254">
        <v>0</v>
      </c>
      <c r="EF53" s="255">
        <v>0</v>
      </c>
      <c r="EG53" s="255">
        <v>0</v>
      </c>
      <c r="EH53" s="255">
        <v>0</v>
      </c>
      <c r="EI53" s="256">
        <v>0</v>
      </c>
      <c r="EJ53" s="254">
        <v>0</v>
      </c>
      <c r="EK53" s="255">
        <v>0</v>
      </c>
      <c r="EL53" s="255">
        <v>0</v>
      </c>
      <c r="EM53" s="255">
        <v>0</v>
      </c>
      <c r="EN53" s="256">
        <v>0</v>
      </c>
      <c r="EO53" s="254">
        <v>0</v>
      </c>
      <c r="EP53" s="255">
        <v>0</v>
      </c>
      <c r="EQ53" s="255">
        <v>0</v>
      </c>
      <c r="ER53" s="255">
        <v>0</v>
      </c>
      <c r="ES53" s="256">
        <v>0</v>
      </c>
      <c r="ET53" s="254">
        <v>0</v>
      </c>
      <c r="EU53" s="255">
        <v>0</v>
      </c>
      <c r="EV53" s="255">
        <v>0</v>
      </c>
      <c r="EW53" s="255">
        <v>0</v>
      </c>
      <c r="EX53" s="256">
        <v>0</v>
      </c>
      <c r="EY53" s="254">
        <v>0</v>
      </c>
      <c r="EZ53" s="255">
        <v>0</v>
      </c>
      <c r="FA53" s="255">
        <v>0</v>
      </c>
      <c r="FB53" s="255">
        <v>0</v>
      </c>
      <c r="FC53" s="256">
        <v>0</v>
      </c>
      <c r="FD53" s="254">
        <v>0</v>
      </c>
      <c r="FE53" s="255">
        <v>0</v>
      </c>
      <c r="FF53" s="255">
        <v>0</v>
      </c>
      <c r="FG53" s="255">
        <v>0</v>
      </c>
      <c r="FH53" s="256">
        <v>0</v>
      </c>
      <c r="FI53" s="254">
        <v>0</v>
      </c>
      <c r="FJ53" s="255">
        <v>0</v>
      </c>
      <c r="FK53" s="255">
        <v>0</v>
      </c>
      <c r="FL53" s="255">
        <v>0</v>
      </c>
      <c r="FM53" s="256">
        <v>0</v>
      </c>
      <c r="FN53" s="254">
        <v>0</v>
      </c>
      <c r="FO53" s="255">
        <v>0</v>
      </c>
      <c r="FP53" s="255">
        <v>0</v>
      </c>
      <c r="FQ53" s="255">
        <v>0</v>
      </c>
      <c r="FR53" s="256">
        <v>0</v>
      </c>
      <c r="FS53" s="254">
        <v>0</v>
      </c>
      <c r="FT53" s="255">
        <v>0</v>
      </c>
      <c r="FU53" s="255">
        <v>0</v>
      </c>
      <c r="FV53" s="255">
        <v>0</v>
      </c>
      <c r="FW53" s="256">
        <v>0</v>
      </c>
      <c r="FX53" s="254">
        <v>0</v>
      </c>
      <c r="FY53" s="255">
        <v>0</v>
      </c>
      <c r="FZ53" s="255">
        <v>0</v>
      </c>
      <c r="GA53" s="255">
        <v>0</v>
      </c>
      <c r="GB53" s="256">
        <v>0</v>
      </c>
      <c r="GC53" s="254">
        <v>0</v>
      </c>
      <c r="GD53" s="255">
        <v>0</v>
      </c>
      <c r="GE53" s="255">
        <v>0</v>
      </c>
      <c r="GF53" s="255">
        <v>0</v>
      </c>
      <c r="GG53" s="256">
        <v>0</v>
      </c>
      <c r="GH53" s="254">
        <v>0</v>
      </c>
      <c r="GI53" s="255">
        <v>0</v>
      </c>
      <c r="GJ53" s="255">
        <v>0</v>
      </c>
      <c r="GK53" s="255">
        <v>0</v>
      </c>
      <c r="GL53" s="256">
        <v>0</v>
      </c>
      <c r="GM53" s="254">
        <v>0</v>
      </c>
      <c r="GN53" s="255">
        <v>0</v>
      </c>
      <c r="GO53" s="255">
        <v>0</v>
      </c>
      <c r="GP53" s="255">
        <v>0</v>
      </c>
      <c r="GQ53" s="256">
        <v>0</v>
      </c>
      <c r="GR53" s="254">
        <v>0</v>
      </c>
      <c r="GS53" s="255">
        <v>0</v>
      </c>
      <c r="GT53" s="255">
        <v>0</v>
      </c>
      <c r="GU53" s="255">
        <v>0</v>
      </c>
      <c r="GV53" s="256">
        <v>0</v>
      </c>
      <c r="GW53" s="254">
        <v>0</v>
      </c>
      <c r="GX53" s="255">
        <v>0</v>
      </c>
      <c r="GY53" s="255">
        <v>0</v>
      </c>
      <c r="GZ53" s="255">
        <v>0</v>
      </c>
      <c r="HA53" s="256">
        <v>0</v>
      </c>
      <c r="HB53" s="254">
        <v>0</v>
      </c>
      <c r="HC53" s="255">
        <v>0</v>
      </c>
      <c r="HD53" s="255">
        <v>0</v>
      </c>
      <c r="HE53" s="255">
        <v>0</v>
      </c>
      <c r="HF53" s="256">
        <v>0</v>
      </c>
      <c r="HG53" s="254">
        <v>0</v>
      </c>
      <c r="HH53" s="255">
        <v>0</v>
      </c>
      <c r="HI53" s="255">
        <v>0</v>
      </c>
      <c r="HJ53" s="255">
        <v>0</v>
      </c>
      <c r="HK53" s="256">
        <v>0</v>
      </c>
      <c r="HL53" s="254">
        <v>0</v>
      </c>
      <c r="HM53" s="255">
        <v>0</v>
      </c>
      <c r="HN53" s="255">
        <v>0</v>
      </c>
      <c r="HO53" s="255">
        <v>0</v>
      </c>
      <c r="HP53" s="256">
        <v>0</v>
      </c>
      <c r="HQ53" s="254">
        <v>0</v>
      </c>
      <c r="HR53" s="255">
        <v>0</v>
      </c>
      <c r="HS53" s="255">
        <v>0</v>
      </c>
      <c r="HT53" s="255">
        <v>0</v>
      </c>
      <c r="HU53" s="256">
        <v>0</v>
      </c>
      <c r="HV53" s="254">
        <v>0</v>
      </c>
      <c r="HW53" s="255">
        <v>0</v>
      </c>
      <c r="HX53" s="255">
        <v>0</v>
      </c>
      <c r="HY53" s="255">
        <v>0</v>
      </c>
      <c r="HZ53" s="256">
        <v>0</v>
      </c>
      <c r="IA53" s="254">
        <v>0</v>
      </c>
      <c r="IB53" s="255">
        <v>0</v>
      </c>
      <c r="IC53" s="255">
        <v>0</v>
      </c>
      <c r="ID53" s="255">
        <v>0</v>
      </c>
      <c r="IE53" s="256">
        <v>0</v>
      </c>
      <c r="IF53" s="254">
        <v>0</v>
      </c>
      <c r="IG53" s="255">
        <v>0</v>
      </c>
      <c r="IH53" s="255">
        <v>0</v>
      </c>
      <c r="II53" s="255">
        <v>0</v>
      </c>
      <c r="IJ53" s="256">
        <v>0</v>
      </c>
      <c r="IK53" s="254">
        <v>0</v>
      </c>
      <c r="IL53" s="255">
        <v>0</v>
      </c>
      <c r="IM53" s="255">
        <v>0</v>
      </c>
      <c r="IN53" s="255">
        <v>0</v>
      </c>
      <c r="IO53" s="256">
        <v>0</v>
      </c>
      <c r="IP53" s="254">
        <v>0</v>
      </c>
      <c r="IQ53" s="255">
        <v>0</v>
      </c>
      <c r="IR53" s="255">
        <v>0</v>
      </c>
      <c r="IS53" s="255">
        <v>0</v>
      </c>
      <c r="IT53" s="256">
        <v>0</v>
      </c>
      <c r="IU53" s="254">
        <v>0</v>
      </c>
      <c r="IV53" s="255">
        <v>0</v>
      </c>
      <c r="IW53" s="255">
        <v>0</v>
      </c>
      <c r="IX53" s="255">
        <v>0</v>
      </c>
      <c r="IY53" s="256">
        <v>0</v>
      </c>
      <c r="IZ53" s="254">
        <v>0</v>
      </c>
      <c r="JA53" s="255">
        <v>0</v>
      </c>
      <c r="JB53" s="255">
        <v>0</v>
      </c>
      <c r="JC53" s="255">
        <v>0</v>
      </c>
      <c r="JD53" s="256">
        <v>0</v>
      </c>
      <c r="JE53" s="254">
        <v>0</v>
      </c>
      <c r="JF53" s="255">
        <v>0</v>
      </c>
      <c r="JG53" s="255">
        <v>0</v>
      </c>
      <c r="JH53" s="255">
        <v>0</v>
      </c>
      <c r="JI53" s="256">
        <v>0</v>
      </c>
      <c r="JJ53" s="254">
        <v>0</v>
      </c>
      <c r="JK53" s="255">
        <v>0</v>
      </c>
      <c r="JL53" s="255">
        <v>0</v>
      </c>
      <c r="JM53" s="255">
        <v>0</v>
      </c>
      <c r="JN53" s="256">
        <v>0</v>
      </c>
      <c r="JO53" s="254">
        <v>0</v>
      </c>
      <c r="JP53" s="255">
        <v>0</v>
      </c>
      <c r="JQ53" s="255">
        <v>0</v>
      </c>
      <c r="JR53" s="255">
        <v>0</v>
      </c>
      <c r="JS53" s="256">
        <v>0</v>
      </c>
      <c r="JT53" s="254">
        <v>0</v>
      </c>
      <c r="JU53" s="255">
        <v>0</v>
      </c>
      <c r="JV53" s="255">
        <v>0</v>
      </c>
      <c r="JW53" s="255">
        <v>0</v>
      </c>
      <c r="JX53" s="256">
        <v>0</v>
      </c>
      <c r="JY53" s="254">
        <v>0</v>
      </c>
      <c r="JZ53" s="255">
        <v>0</v>
      </c>
      <c r="KA53" s="255">
        <v>0</v>
      </c>
      <c r="KB53" s="255">
        <v>0</v>
      </c>
      <c r="KC53" s="256">
        <v>0</v>
      </c>
      <c r="KD53" s="254">
        <v>0</v>
      </c>
      <c r="KE53" s="255">
        <v>0</v>
      </c>
      <c r="KF53" s="255">
        <v>0</v>
      </c>
      <c r="KG53" s="255">
        <v>0</v>
      </c>
      <c r="KH53" s="256">
        <v>0</v>
      </c>
      <c r="KI53" s="254">
        <v>0</v>
      </c>
      <c r="KJ53" s="255">
        <v>0</v>
      </c>
      <c r="KK53" s="255">
        <v>0</v>
      </c>
      <c r="KL53" s="255">
        <v>0</v>
      </c>
      <c r="KM53" s="256">
        <v>0</v>
      </c>
      <c r="KN53" s="254">
        <v>0</v>
      </c>
      <c r="KO53" s="255">
        <v>0</v>
      </c>
      <c r="KP53" s="255">
        <v>0</v>
      </c>
      <c r="KQ53" s="255">
        <v>0</v>
      </c>
      <c r="KR53" s="256">
        <v>0</v>
      </c>
      <c r="KS53" s="254">
        <v>54.3</v>
      </c>
      <c r="KT53" s="255">
        <v>10245</v>
      </c>
      <c r="KU53" s="255">
        <v>7433</v>
      </c>
      <c r="KV53" s="255">
        <v>2812</v>
      </c>
      <c r="KW53" s="256">
        <v>0.27447535383113714</v>
      </c>
      <c r="KX53" s="254">
        <v>0</v>
      </c>
      <c r="KY53" s="255">
        <v>0</v>
      </c>
      <c r="KZ53" s="255">
        <v>0</v>
      </c>
      <c r="LA53" s="255">
        <v>0</v>
      </c>
      <c r="LB53" s="256">
        <v>0</v>
      </c>
      <c r="LC53" s="254">
        <v>-54.3</v>
      </c>
      <c r="LD53" s="255">
        <v>-10245</v>
      </c>
      <c r="LE53" s="255">
        <v>-7433</v>
      </c>
      <c r="LF53" s="255">
        <v>-2812</v>
      </c>
      <c r="LG53" s="256">
        <v>-0.27447535383113714</v>
      </c>
    </row>
    <row r="54" spans="2:319">
      <c r="B54" s="236" t="s">
        <v>2852</v>
      </c>
      <c r="C54" s="155" t="s">
        <v>2853</v>
      </c>
      <c r="D54" s="156" t="s">
        <v>1843</v>
      </c>
      <c r="E54" s="157">
        <v>557</v>
      </c>
      <c r="F54" s="259">
        <v>159760</v>
      </c>
      <c r="G54" s="259">
        <v>144976</v>
      </c>
      <c r="H54" s="158">
        <v>14784</v>
      </c>
      <c r="I54" s="159">
        <v>9.2538808212318482E-2</v>
      </c>
      <c r="J54" s="157">
        <v>402.8</v>
      </c>
      <c r="K54" s="158">
        <v>105802</v>
      </c>
      <c r="L54" s="158">
        <v>95764</v>
      </c>
      <c r="M54" s="158">
        <v>10038</v>
      </c>
      <c r="N54" s="159">
        <v>9.4875333169505305E-2</v>
      </c>
      <c r="O54" s="157">
        <v>-154.19999999999999</v>
      </c>
      <c r="P54" s="158">
        <v>-53958</v>
      </c>
      <c r="Q54" s="158">
        <v>-49212</v>
      </c>
      <c r="R54" s="158">
        <v>-4746</v>
      </c>
      <c r="S54" s="159">
        <v>2.3365249571868224E-3</v>
      </c>
      <c r="T54" s="157">
        <v>564.4</v>
      </c>
      <c r="U54" s="158">
        <v>149370</v>
      </c>
      <c r="V54" s="158">
        <v>141596</v>
      </c>
      <c r="W54" s="158">
        <v>7774</v>
      </c>
      <c r="X54" s="159">
        <v>5.2045256744995647E-2</v>
      </c>
      <c r="Y54" s="157">
        <v>-161.59999999999997</v>
      </c>
      <c r="Z54" s="158">
        <v>-43568</v>
      </c>
      <c r="AA54" s="158">
        <v>-45832</v>
      </c>
      <c r="AB54" s="158">
        <v>2264</v>
      </c>
      <c r="AC54" s="159">
        <v>4.2830076424509658E-2</v>
      </c>
      <c r="AD54" s="224">
        <v>584.80000000000007</v>
      </c>
      <c r="AE54" s="225">
        <v>167270</v>
      </c>
      <c r="AF54" s="225">
        <v>152212</v>
      </c>
      <c r="AG54" s="225">
        <v>15058</v>
      </c>
      <c r="AH54" s="159">
        <v>9.0022119925868352E-2</v>
      </c>
      <c r="AI54" s="162">
        <v>669.1</v>
      </c>
      <c r="AJ54" s="158">
        <v>166731</v>
      </c>
      <c r="AK54" s="163">
        <v>151005</v>
      </c>
      <c r="AL54" s="158">
        <v>15726</v>
      </c>
      <c r="AM54" s="159">
        <v>9.4319592637242031E-2</v>
      </c>
      <c r="AN54" s="157">
        <v>84.299999999999955</v>
      </c>
      <c r="AO54" s="158">
        <v>-539</v>
      </c>
      <c r="AP54" s="158">
        <v>-1207</v>
      </c>
      <c r="AQ54" s="158">
        <v>668</v>
      </c>
      <c r="AR54" s="159">
        <v>4.2974727113736788E-3</v>
      </c>
      <c r="AS54" s="157">
        <v>402.8</v>
      </c>
      <c r="AT54" s="158">
        <v>105802</v>
      </c>
      <c r="AU54" s="158">
        <v>95764</v>
      </c>
      <c r="AV54" s="158">
        <v>10038</v>
      </c>
      <c r="AW54" s="159">
        <v>9.4875333169505305E-2</v>
      </c>
      <c r="AX54" s="157">
        <v>266.3</v>
      </c>
      <c r="AY54" s="158">
        <v>60929</v>
      </c>
      <c r="AZ54" s="158">
        <v>55241</v>
      </c>
      <c r="BA54" s="158">
        <v>5688</v>
      </c>
      <c r="BB54" s="159">
        <v>-5.5574053226327413E-4</v>
      </c>
      <c r="BC54" s="157">
        <v>520.30000000000007</v>
      </c>
      <c r="BD54" s="259">
        <v>149149</v>
      </c>
      <c r="BE54" s="259">
        <v>135424</v>
      </c>
      <c r="BF54" s="158">
        <v>13725</v>
      </c>
      <c r="BG54" s="159">
        <v>9.2022071887843698E-2</v>
      </c>
      <c r="BH54" s="162">
        <v>549.30000000000007</v>
      </c>
      <c r="BI54" s="158">
        <v>136642</v>
      </c>
      <c r="BJ54" s="158">
        <v>121111</v>
      </c>
      <c r="BK54" s="158">
        <v>15531</v>
      </c>
      <c r="BL54" s="159">
        <v>0.11366197801554427</v>
      </c>
      <c r="BM54" s="157">
        <v>29</v>
      </c>
      <c r="BN54" s="158">
        <v>-12507</v>
      </c>
      <c r="BO54" s="158">
        <v>-14313</v>
      </c>
      <c r="BP54" s="158">
        <v>1806</v>
      </c>
      <c r="BQ54" s="159">
        <v>2.1639906127700573E-2</v>
      </c>
      <c r="BR54" s="157">
        <v>669.1</v>
      </c>
      <c r="BS54" s="158">
        <v>166731</v>
      </c>
      <c r="BT54" s="158">
        <v>151005</v>
      </c>
      <c r="BU54" s="158">
        <v>15726</v>
      </c>
      <c r="BV54" s="159">
        <v>9.4319592637242031E-2</v>
      </c>
      <c r="BW54" s="157">
        <v>-119.79999999999995</v>
      </c>
      <c r="BX54" s="158">
        <v>-30089</v>
      </c>
      <c r="BY54" s="158">
        <v>-29894</v>
      </c>
      <c r="BZ54" s="158">
        <v>-195</v>
      </c>
      <c r="CA54" s="159">
        <v>1.934238537830224E-2</v>
      </c>
      <c r="CB54" s="157">
        <v>626.9</v>
      </c>
      <c r="CC54" s="158">
        <v>179213</v>
      </c>
      <c r="CD54" s="158">
        <v>163170</v>
      </c>
      <c r="CE54" s="158">
        <v>16043</v>
      </c>
      <c r="CF54" s="159">
        <v>8.951917550624118E-2</v>
      </c>
      <c r="CG54" s="157">
        <v>647.70000000000005</v>
      </c>
      <c r="CH54" s="163">
        <v>158887</v>
      </c>
      <c r="CI54" s="163">
        <v>147574</v>
      </c>
      <c r="CJ54" s="158">
        <v>11313</v>
      </c>
      <c r="CK54" s="159">
        <v>7.1201545752641815E-2</v>
      </c>
      <c r="CL54" s="157">
        <v>20.800000000000068</v>
      </c>
      <c r="CM54" s="158">
        <v>-20326</v>
      </c>
      <c r="CN54" s="158">
        <v>-15596</v>
      </c>
      <c r="CO54" s="158">
        <v>-4730</v>
      </c>
      <c r="CP54" s="159">
        <v>-1.8317629753599365E-2</v>
      </c>
      <c r="CQ54" s="157">
        <v>549.30000000000007</v>
      </c>
      <c r="CR54" s="158">
        <v>136642</v>
      </c>
      <c r="CS54" s="158">
        <v>121111</v>
      </c>
      <c r="CT54" s="158">
        <v>15531</v>
      </c>
      <c r="CU54" s="159">
        <v>0.11366197801554427</v>
      </c>
      <c r="CV54" s="157">
        <v>98.399999999999977</v>
      </c>
      <c r="CW54" s="158">
        <v>22245</v>
      </c>
      <c r="CX54" s="158">
        <v>26463</v>
      </c>
      <c r="CY54" s="158">
        <v>-4218</v>
      </c>
      <c r="CZ54" s="159">
        <v>-4.2460432262902456E-2</v>
      </c>
      <c r="DA54" s="157">
        <v>531</v>
      </c>
      <c r="DB54" s="158">
        <v>152677</v>
      </c>
      <c r="DC54" s="158">
        <v>138209</v>
      </c>
      <c r="DD54" s="158">
        <v>14468</v>
      </c>
      <c r="DE54" s="159">
        <v>9.4762144920321992E-2</v>
      </c>
      <c r="DF54" s="157">
        <v>642.70000000000005</v>
      </c>
      <c r="DG54" s="158">
        <v>159380</v>
      </c>
      <c r="DH54" s="158">
        <v>145922</v>
      </c>
      <c r="DI54" s="158">
        <v>13458</v>
      </c>
      <c r="DJ54" s="159">
        <v>8.4439703852428161E-2</v>
      </c>
      <c r="DK54" s="157">
        <v>111.70000000000005</v>
      </c>
      <c r="DL54" s="158">
        <v>6703</v>
      </c>
      <c r="DM54" s="158">
        <v>7713</v>
      </c>
      <c r="DN54" s="158">
        <v>-1010</v>
      </c>
      <c r="DO54" s="159">
        <v>-1.0322441067893831E-2</v>
      </c>
      <c r="DP54" s="157">
        <v>647.70000000000005</v>
      </c>
      <c r="DQ54" s="158">
        <v>158887</v>
      </c>
      <c r="DR54" s="158">
        <v>147574</v>
      </c>
      <c r="DS54" s="158">
        <v>11313</v>
      </c>
      <c r="DT54" s="159">
        <v>7.1201545752641815E-2</v>
      </c>
      <c r="DU54" s="157">
        <v>-5</v>
      </c>
      <c r="DV54" s="158">
        <v>493</v>
      </c>
      <c r="DW54" s="158">
        <v>-1652</v>
      </c>
      <c r="DX54" s="158">
        <v>2145</v>
      </c>
      <c r="DY54" s="159">
        <v>1.3238158099786346E-2</v>
      </c>
      <c r="DZ54" s="157">
        <v>532.20000000000005</v>
      </c>
      <c r="EA54" s="158">
        <v>152882</v>
      </c>
      <c r="EB54" s="158">
        <v>138521</v>
      </c>
      <c r="EC54" s="158">
        <v>14361</v>
      </c>
      <c r="ED54" s="159">
        <v>9.3935191847307073E-2</v>
      </c>
      <c r="EE54" s="157">
        <v>550</v>
      </c>
      <c r="EF54" s="158">
        <v>133996</v>
      </c>
      <c r="EG54" s="158">
        <v>117544</v>
      </c>
      <c r="EH54" s="158">
        <v>16452</v>
      </c>
      <c r="EI54" s="159">
        <v>0.12277978447117824</v>
      </c>
      <c r="EJ54" s="157">
        <v>17.799999999999955</v>
      </c>
      <c r="EK54" s="158">
        <v>-18886</v>
      </c>
      <c r="EL54" s="158">
        <v>-20977</v>
      </c>
      <c r="EM54" s="158">
        <v>2091</v>
      </c>
      <c r="EN54" s="159">
        <v>2.8844592623871165E-2</v>
      </c>
      <c r="EO54" s="157">
        <v>642.70000000000005</v>
      </c>
      <c r="EP54" s="158">
        <v>159380</v>
      </c>
      <c r="EQ54" s="158">
        <v>145922</v>
      </c>
      <c r="ER54" s="158">
        <v>13458</v>
      </c>
      <c r="ES54" s="159">
        <v>8.4439703852428161E-2</v>
      </c>
      <c r="ET54" s="157">
        <v>-92.700000000000045</v>
      </c>
      <c r="EU54" s="158">
        <v>-25384</v>
      </c>
      <c r="EV54" s="158">
        <v>-28378</v>
      </c>
      <c r="EW54" s="158">
        <v>2994</v>
      </c>
      <c r="EX54" s="159">
        <v>3.8340080618750078E-2</v>
      </c>
      <c r="EY54" s="157">
        <v>629.70000000000005</v>
      </c>
      <c r="EZ54" s="158">
        <v>179724</v>
      </c>
      <c r="FA54" s="158">
        <v>163898</v>
      </c>
      <c r="FB54" s="158">
        <v>15826</v>
      </c>
      <c r="FC54" s="159">
        <v>8.8057243328659496E-2</v>
      </c>
      <c r="FD54" s="157">
        <v>564.9</v>
      </c>
      <c r="FE54" s="158">
        <v>135327</v>
      </c>
      <c r="FF54" s="260">
        <v>116253</v>
      </c>
      <c r="FG54" s="158">
        <v>19074</v>
      </c>
      <c r="FH54" s="159">
        <v>0.1409474827639717</v>
      </c>
      <c r="FI54" s="157">
        <v>-64.800000000000068</v>
      </c>
      <c r="FJ54" s="158">
        <v>-44397</v>
      </c>
      <c r="FK54" s="158">
        <v>-47645</v>
      </c>
      <c r="FL54" s="158">
        <v>3248</v>
      </c>
      <c r="FM54" s="159">
        <v>5.2890239435312209E-2</v>
      </c>
      <c r="FN54" s="157">
        <v>550</v>
      </c>
      <c r="FO54" s="158">
        <v>133996</v>
      </c>
      <c r="FP54" s="158">
        <v>117544</v>
      </c>
      <c r="FQ54" s="158">
        <v>16452</v>
      </c>
      <c r="FR54" s="159">
        <v>0.12277978447117824</v>
      </c>
      <c r="FS54" s="157">
        <v>14.899999999999977</v>
      </c>
      <c r="FT54" s="158">
        <v>1331</v>
      </c>
      <c r="FU54" s="158">
        <v>-1291</v>
      </c>
      <c r="FV54" s="158">
        <v>2622</v>
      </c>
      <c r="FW54" s="159">
        <v>1.8167698292793466E-2</v>
      </c>
      <c r="FX54" s="157">
        <v>648.80000000000007</v>
      </c>
      <c r="FY54" s="158">
        <v>185279</v>
      </c>
      <c r="FZ54" s="158">
        <v>168869</v>
      </c>
      <c r="GA54" s="158">
        <v>16410</v>
      </c>
      <c r="GB54" s="159">
        <v>8.8569130878297056E-2</v>
      </c>
      <c r="GC54" s="157">
        <v>477.1</v>
      </c>
      <c r="GD54" s="158">
        <v>111101</v>
      </c>
      <c r="GE54" s="158">
        <v>95841</v>
      </c>
      <c r="GF54" s="158">
        <v>15260</v>
      </c>
      <c r="GG54" s="159">
        <v>0.13735249907741603</v>
      </c>
      <c r="GH54" s="157">
        <v>-171.70000000000005</v>
      </c>
      <c r="GI54" s="158">
        <v>-74178</v>
      </c>
      <c r="GJ54" s="158">
        <v>-73028</v>
      </c>
      <c r="GK54" s="158">
        <v>-1150</v>
      </c>
      <c r="GL54" s="159">
        <v>4.8783368199118979E-2</v>
      </c>
      <c r="GM54" s="157">
        <v>564.9</v>
      </c>
      <c r="GN54" s="158">
        <v>135327</v>
      </c>
      <c r="GO54" s="158">
        <v>116253</v>
      </c>
      <c r="GP54" s="158">
        <v>19074</v>
      </c>
      <c r="GQ54" s="159">
        <v>0.1409474827639717</v>
      </c>
      <c r="GR54" s="157">
        <v>-87.799999999999955</v>
      </c>
      <c r="GS54" s="158">
        <v>-24226</v>
      </c>
      <c r="GT54" s="158">
        <v>-20412</v>
      </c>
      <c r="GU54" s="158">
        <v>-3814</v>
      </c>
      <c r="GV54" s="159">
        <v>-3.5949836865556695E-3</v>
      </c>
      <c r="GW54" s="157">
        <v>513.30000000000007</v>
      </c>
      <c r="GX54" s="158">
        <v>147489</v>
      </c>
      <c r="GY54" s="158">
        <v>133601</v>
      </c>
      <c r="GZ54" s="158">
        <v>13888</v>
      </c>
      <c r="HA54" s="159">
        <v>9.4162954525422241E-2</v>
      </c>
      <c r="HB54" s="157">
        <v>650.5</v>
      </c>
      <c r="HC54" s="163">
        <v>151704</v>
      </c>
      <c r="HD54" s="163">
        <v>132100</v>
      </c>
      <c r="HE54" s="158">
        <v>19604</v>
      </c>
      <c r="HF54" s="159">
        <v>0.12922533354427043</v>
      </c>
      <c r="HG54" s="157">
        <v>137.19999999999993</v>
      </c>
      <c r="HH54" s="158">
        <v>4215</v>
      </c>
      <c r="HI54" s="158">
        <v>-1501</v>
      </c>
      <c r="HJ54" s="158">
        <v>5716</v>
      </c>
      <c r="HK54" s="159">
        <v>3.5062379018848192E-2</v>
      </c>
      <c r="HL54" s="157">
        <v>477.1</v>
      </c>
      <c r="HM54" s="158">
        <v>111101</v>
      </c>
      <c r="HN54" s="158">
        <v>95841</v>
      </c>
      <c r="HO54" s="158">
        <v>15260</v>
      </c>
      <c r="HP54" s="159">
        <v>0.13735249907741603</v>
      </c>
      <c r="HQ54" s="157">
        <v>173.39999999999998</v>
      </c>
      <c r="HR54" s="158">
        <v>40603</v>
      </c>
      <c r="HS54" s="158">
        <v>36259</v>
      </c>
      <c r="HT54" s="158">
        <v>4344</v>
      </c>
      <c r="HU54" s="159">
        <v>-8.1271655331456027E-3</v>
      </c>
      <c r="HV54" s="157">
        <v>510.09999999999997</v>
      </c>
      <c r="HW54" s="158">
        <v>146552</v>
      </c>
      <c r="HX54" s="158">
        <v>132769</v>
      </c>
      <c r="HY54" s="158">
        <v>13783</v>
      </c>
      <c r="HZ54" s="159">
        <v>9.4048528849828048E-2</v>
      </c>
      <c r="IA54" s="157">
        <v>412.2</v>
      </c>
      <c r="IB54" s="158">
        <v>97874</v>
      </c>
      <c r="IC54" s="158">
        <v>87983</v>
      </c>
      <c r="ID54" s="158">
        <v>9891</v>
      </c>
      <c r="IE54" s="159">
        <v>0.10105850379058789</v>
      </c>
      <c r="IF54" s="157">
        <v>-97.899999999999977</v>
      </c>
      <c r="IG54" s="158">
        <v>-48678</v>
      </c>
      <c r="IH54" s="158">
        <v>-44786</v>
      </c>
      <c r="II54" s="158">
        <v>-3892</v>
      </c>
      <c r="IJ54" s="159">
        <v>7.0099749407598472E-3</v>
      </c>
      <c r="IK54" s="157">
        <v>650.5</v>
      </c>
      <c r="IL54" s="158">
        <v>151704</v>
      </c>
      <c r="IM54" s="158">
        <v>132100</v>
      </c>
      <c r="IN54" s="158">
        <v>19604</v>
      </c>
      <c r="IO54" s="159">
        <v>0.12922533354427043</v>
      </c>
      <c r="IP54" s="157">
        <v>-238.3</v>
      </c>
      <c r="IQ54" s="158">
        <v>-53830</v>
      </c>
      <c r="IR54" s="158">
        <v>-44117</v>
      </c>
      <c r="IS54" s="158">
        <v>-9713</v>
      </c>
      <c r="IT54" s="159">
        <v>-2.8166829753682537E-2</v>
      </c>
      <c r="IU54" s="157">
        <v>511.99999999999994</v>
      </c>
      <c r="IV54" s="158">
        <v>147150</v>
      </c>
      <c r="IW54" s="158">
        <v>133264</v>
      </c>
      <c r="IX54" s="158">
        <v>13886</v>
      </c>
      <c r="IY54" s="159">
        <v>9.4366292898402995E-2</v>
      </c>
      <c r="IZ54" s="261">
        <v>498</v>
      </c>
      <c r="JA54" s="158">
        <v>118318</v>
      </c>
      <c r="JB54" s="158">
        <v>104285</v>
      </c>
      <c r="JC54" s="158">
        <v>14033</v>
      </c>
      <c r="JD54" s="159">
        <v>0.11860410081306311</v>
      </c>
      <c r="JE54" s="157">
        <v>-13.999999999999943</v>
      </c>
      <c r="JF54" s="158">
        <v>-28832</v>
      </c>
      <c r="JG54" s="158">
        <v>-28979</v>
      </c>
      <c r="JH54" s="158">
        <v>147</v>
      </c>
      <c r="JI54" s="159">
        <v>2.4237807914660112E-2</v>
      </c>
      <c r="JJ54" s="157">
        <v>412.2</v>
      </c>
      <c r="JK54" s="158">
        <v>97874</v>
      </c>
      <c r="JL54" s="158">
        <v>87983</v>
      </c>
      <c r="JM54" s="158">
        <v>9891</v>
      </c>
      <c r="JN54" s="159">
        <v>0.10105850379058789</v>
      </c>
      <c r="JO54" s="157">
        <v>85.800000000000011</v>
      </c>
      <c r="JP54" s="158">
        <v>20444</v>
      </c>
      <c r="JQ54" s="158">
        <v>16302</v>
      </c>
      <c r="JR54" s="158">
        <v>4142</v>
      </c>
      <c r="JS54" s="159">
        <v>1.7545597022475212E-2</v>
      </c>
      <c r="JT54" s="157">
        <v>512.79999999999995</v>
      </c>
      <c r="JU54" s="158">
        <v>147344</v>
      </c>
      <c r="JV54" s="158">
        <v>133473</v>
      </c>
      <c r="JW54" s="158">
        <v>13871</v>
      </c>
      <c r="JX54" s="159">
        <v>9.4140243240308397E-2</v>
      </c>
      <c r="JY54" s="157">
        <v>486.6</v>
      </c>
      <c r="JZ54" s="158">
        <v>112070</v>
      </c>
      <c r="KA54" s="158">
        <v>100036</v>
      </c>
      <c r="KB54" s="158">
        <v>12034</v>
      </c>
      <c r="KC54" s="159">
        <v>0.10737931649861694</v>
      </c>
      <c r="KD54" s="157">
        <v>-26.199999999999932</v>
      </c>
      <c r="KE54" s="158">
        <v>-35274</v>
      </c>
      <c r="KF54" s="158">
        <v>-33437</v>
      </c>
      <c r="KG54" s="158">
        <v>-1837</v>
      </c>
      <c r="KH54" s="159">
        <v>1.3239073258308545E-2</v>
      </c>
      <c r="KI54" s="157">
        <v>498</v>
      </c>
      <c r="KJ54" s="158">
        <v>118318</v>
      </c>
      <c r="KK54" s="158">
        <v>104285</v>
      </c>
      <c r="KL54" s="158">
        <v>14033</v>
      </c>
      <c r="KM54" s="159">
        <v>0.11860410081306311</v>
      </c>
      <c r="KN54" s="157">
        <v>-11.399999999999977</v>
      </c>
      <c r="KO54" s="158">
        <v>-6248</v>
      </c>
      <c r="KP54" s="158">
        <v>-4249</v>
      </c>
      <c r="KQ54" s="158">
        <v>-1999</v>
      </c>
      <c r="KR54" s="159">
        <v>-1.1224784314446165E-2</v>
      </c>
      <c r="KS54" s="157">
        <v>6678.9000000000015</v>
      </c>
      <c r="KT54" s="158">
        <v>1914489</v>
      </c>
      <c r="KU54" s="158">
        <v>1738386</v>
      </c>
      <c r="KV54" s="158">
        <v>176103</v>
      </c>
      <c r="KW54" s="159">
        <v>9.1984336290258137E-2</v>
      </c>
      <c r="KX54" s="157">
        <v>6550.9000000000005</v>
      </c>
      <c r="KY54" s="158">
        <v>1587832</v>
      </c>
      <c r="KZ54" s="158">
        <v>1415418</v>
      </c>
      <c r="LA54" s="158">
        <v>172414</v>
      </c>
      <c r="LB54" s="159">
        <v>0.10858453539165352</v>
      </c>
      <c r="LC54" s="157">
        <v>-128.00000000000091</v>
      </c>
      <c r="LD54" s="158">
        <v>-326657</v>
      </c>
      <c r="LE54" s="158">
        <v>-322968</v>
      </c>
      <c r="LF54" s="158">
        <v>-3689</v>
      </c>
      <c r="LG54" s="159">
        <v>1.6600199101395388E-2</v>
      </c>
    </row>
    <row r="55" spans="2:319">
      <c r="B55" s="110"/>
      <c r="C55" s="120" t="s">
        <v>2854</v>
      </c>
      <c r="D55" s="121" t="s">
        <v>2098</v>
      </c>
      <c r="E55" s="125">
        <v>162.69999999999999</v>
      </c>
      <c r="F55" s="123">
        <v>58968</v>
      </c>
      <c r="G55" s="123">
        <v>53769</v>
      </c>
      <c r="H55" s="123">
        <v>5199</v>
      </c>
      <c r="I55" s="124">
        <v>8.8166463166463163E-2</v>
      </c>
      <c r="J55" s="122">
        <v>211.7</v>
      </c>
      <c r="K55" s="123">
        <v>72793</v>
      </c>
      <c r="L55" s="145">
        <v>65451</v>
      </c>
      <c r="M55" s="123">
        <v>7342</v>
      </c>
      <c r="N55" s="124">
        <v>0.10086134655804817</v>
      </c>
      <c r="O55" s="122">
        <v>49</v>
      </c>
      <c r="P55" s="123">
        <v>13825</v>
      </c>
      <c r="Q55" s="123">
        <v>11682</v>
      </c>
      <c r="R55" s="123">
        <v>2143</v>
      </c>
      <c r="S55" s="124">
        <v>1.2694883391585005E-2</v>
      </c>
      <c r="T55" s="122">
        <v>222.4</v>
      </c>
      <c r="U55" s="123">
        <v>68674</v>
      </c>
      <c r="V55" s="123">
        <v>66397</v>
      </c>
      <c r="W55" s="123">
        <v>2277</v>
      </c>
      <c r="X55" s="124">
        <v>3.3156653172962111E-2</v>
      </c>
      <c r="Y55" s="122">
        <v>-10.700000000000017</v>
      </c>
      <c r="Z55" s="123">
        <v>4119</v>
      </c>
      <c r="AA55" s="123">
        <v>-946</v>
      </c>
      <c r="AB55" s="123">
        <v>5065</v>
      </c>
      <c r="AC55" s="124">
        <v>6.7704693385086057E-2</v>
      </c>
      <c r="AD55" s="122">
        <v>170.29999999999998</v>
      </c>
      <c r="AE55" s="123">
        <v>61598</v>
      </c>
      <c r="AF55" s="123">
        <v>56281</v>
      </c>
      <c r="AG55" s="123">
        <v>5317</v>
      </c>
      <c r="AH55" s="124">
        <v>8.6317737588882754E-2</v>
      </c>
      <c r="AI55" s="122">
        <v>296.39999999999998</v>
      </c>
      <c r="AJ55" s="123">
        <v>89832</v>
      </c>
      <c r="AK55" s="123">
        <v>81073</v>
      </c>
      <c r="AL55" s="123">
        <v>8759</v>
      </c>
      <c r="AM55" s="124">
        <v>9.7504230118443322E-2</v>
      </c>
      <c r="AN55" s="122">
        <v>126.1</v>
      </c>
      <c r="AO55" s="123">
        <v>28234</v>
      </c>
      <c r="AP55" s="123">
        <v>24792</v>
      </c>
      <c r="AQ55" s="123">
        <v>3442</v>
      </c>
      <c r="AR55" s="124">
        <v>1.1186492529560568E-2</v>
      </c>
      <c r="AS55" s="122">
        <v>211.7</v>
      </c>
      <c r="AT55" s="123">
        <v>72793</v>
      </c>
      <c r="AU55" s="123">
        <v>65451</v>
      </c>
      <c r="AV55" s="123">
        <v>7342</v>
      </c>
      <c r="AW55" s="124">
        <v>0.10086134655804817</v>
      </c>
      <c r="AX55" s="122">
        <v>84.699999999999989</v>
      </c>
      <c r="AY55" s="123">
        <v>17039</v>
      </c>
      <c r="AZ55" s="123">
        <v>15622</v>
      </c>
      <c r="BA55" s="123">
        <v>1417</v>
      </c>
      <c r="BB55" s="124">
        <v>-3.3571164396048458E-3</v>
      </c>
      <c r="BC55" s="125">
        <v>198.4</v>
      </c>
      <c r="BD55" s="123">
        <v>71377</v>
      </c>
      <c r="BE55" s="123">
        <v>65568</v>
      </c>
      <c r="BF55" s="123">
        <v>5809</v>
      </c>
      <c r="BG55" s="124">
        <v>8.1384759796573128E-2</v>
      </c>
      <c r="BH55" s="122">
        <v>186.1</v>
      </c>
      <c r="BI55" s="123">
        <v>58545</v>
      </c>
      <c r="BJ55" s="123">
        <v>53332</v>
      </c>
      <c r="BK55" s="123">
        <v>5213</v>
      </c>
      <c r="BL55" s="124">
        <v>8.9042616790503029E-2</v>
      </c>
      <c r="BM55" s="122">
        <v>-12.300000000000011</v>
      </c>
      <c r="BN55" s="123">
        <v>-12832</v>
      </c>
      <c r="BO55" s="123">
        <v>-12236</v>
      </c>
      <c r="BP55" s="123">
        <v>-596</v>
      </c>
      <c r="BQ55" s="124">
        <v>7.6578569939299013E-3</v>
      </c>
      <c r="BR55" s="122">
        <v>296.39999999999998</v>
      </c>
      <c r="BS55" s="123">
        <v>89832</v>
      </c>
      <c r="BT55" s="123">
        <v>81073</v>
      </c>
      <c r="BU55" s="123">
        <v>8759</v>
      </c>
      <c r="BV55" s="124">
        <v>9.7504230118443322E-2</v>
      </c>
      <c r="BW55" s="122">
        <v>-110.29999999999998</v>
      </c>
      <c r="BX55" s="123">
        <v>-31287</v>
      </c>
      <c r="BY55" s="123">
        <v>-27741</v>
      </c>
      <c r="BZ55" s="123">
        <v>-3546</v>
      </c>
      <c r="CA55" s="124">
        <v>-8.4616133279402928E-3</v>
      </c>
      <c r="CB55" s="122">
        <v>222.9</v>
      </c>
      <c r="CC55" s="123">
        <v>80185</v>
      </c>
      <c r="CD55" s="123">
        <v>73665</v>
      </c>
      <c r="CE55" s="123">
        <v>6520</v>
      </c>
      <c r="CF55" s="124">
        <v>8.1311966078443598E-2</v>
      </c>
      <c r="CG55" s="122">
        <v>193.7</v>
      </c>
      <c r="CH55" s="123">
        <v>58568</v>
      </c>
      <c r="CI55" s="123">
        <v>55717</v>
      </c>
      <c r="CJ55" s="123">
        <v>2851</v>
      </c>
      <c r="CK55" s="124">
        <v>4.8678459226881576E-2</v>
      </c>
      <c r="CL55" s="122">
        <v>-29.200000000000017</v>
      </c>
      <c r="CM55" s="123">
        <v>-21617</v>
      </c>
      <c r="CN55" s="123">
        <v>-17948</v>
      </c>
      <c r="CO55" s="123">
        <v>-3669</v>
      </c>
      <c r="CP55" s="124">
        <v>-3.2633506851562022E-2</v>
      </c>
      <c r="CQ55" s="122">
        <v>186.1</v>
      </c>
      <c r="CR55" s="123">
        <v>58545</v>
      </c>
      <c r="CS55" s="123">
        <v>53332</v>
      </c>
      <c r="CT55" s="123">
        <v>5213</v>
      </c>
      <c r="CU55" s="124">
        <v>8.9042616790503029E-2</v>
      </c>
      <c r="CV55" s="122">
        <v>7.5999999999999943</v>
      </c>
      <c r="CW55" s="123">
        <v>23</v>
      </c>
      <c r="CX55" s="123">
        <v>2385</v>
      </c>
      <c r="CY55" s="123">
        <v>-2362</v>
      </c>
      <c r="CZ55" s="124">
        <v>-4.0364157563621453E-2</v>
      </c>
      <c r="DA55" s="122">
        <v>221.9</v>
      </c>
      <c r="DB55" s="123">
        <v>79808</v>
      </c>
      <c r="DC55" s="123">
        <v>73334</v>
      </c>
      <c r="DD55" s="123">
        <v>6474</v>
      </c>
      <c r="DE55" s="124">
        <v>8.1119687249398553E-2</v>
      </c>
      <c r="DF55" s="122">
        <v>257.89999999999998</v>
      </c>
      <c r="DG55" s="123">
        <v>72882</v>
      </c>
      <c r="DH55" s="123">
        <v>71923</v>
      </c>
      <c r="DI55" s="123">
        <v>959</v>
      </c>
      <c r="DJ55" s="124">
        <v>1.3158255810762602E-2</v>
      </c>
      <c r="DK55" s="122">
        <v>35.999999999999972</v>
      </c>
      <c r="DL55" s="123">
        <v>-6926</v>
      </c>
      <c r="DM55" s="123">
        <v>-1411</v>
      </c>
      <c r="DN55" s="123">
        <v>-5515</v>
      </c>
      <c r="DO55" s="124">
        <v>-6.796143143863595E-2</v>
      </c>
      <c r="DP55" s="122">
        <v>193.7</v>
      </c>
      <c r="DQ55" s="123">
        <v>58568</v>
      </c>
      <c r="DR55" s="123">
        <v>55717</v>
      </c>
      <c r="DS55" s="123">
        <v>2851</v>
      </c>
      <c r="DT55" s="124">
        <v>4.8678459226881576E-2</v>
      </c>
      <c r="DU55" s="122">
        <v>64.199999999999989</v>
      </c>
      <c r="DV55" s="123">
        <v>14314</v>
      </c>
      <c r="DW55" s="123">
        <v>16206</v>
      </c>
      <c r="DX55" s="123">
        <v>-1892</v>
      </c>
      <c r="DY55" s="124">
        <v>-3.5520203416118973E-2</v>
      </c>
      <c r="DZ55" s="122">
        <v>224.00000000000003</v>
      </c>
      <c r="EA55" s="123">
        <v>80508</v>
      </c>
      <c r="EB55" s="123">
        <v>74028</v>
      </c>
      <c r="EC55" s="123">
        <v>6480</v>
      </c>
      <c r="ED55" s="124">
        <v>8.0488895513489339E-2</v>
      </c>
      <c r="EE55" s="126">
        <v>171.9</v>
      </c>
      <c r="EF55" s="123">
        <v>52805</v>
      </c>
      <c r="EG55" s="123">
        <v>49326</v>
      </c>
      <c r="EH55" s="123">
        <v>3479</v>
      </c>
      <c r="EI55" s="124">
        <v>6.5883912508285195E-2</v>
      </c>
      <c r="EJ55" s="122">
        <v>-52.100000000000023</v>
      </c>
      <c r="EK55" s="123">
        <v>-27703</v>
      </c>
      <c r="EL55" s="123">
        <v>-24702</v>
      </c>
      <c r="EM55" s="123">
        <v>-3001</v>
      </c>
      <c r="EN55" s="124">
        <v>-1.4604983005204145E-2</v>
      </c>
      <c r="EO55" s="122">
        <v>257.89999999999998</v>
      </c>
      <c r="EP55" s="123">
        <v>72882</v>
      </c>
      <c r="EQ55" s="123">
        <v>71923</v>
      </c>
      <c r="ER55" s="123">
        <v>959</v>
      </c>
      <c r="ES55" s="124">
        <v>1.3158255810762602E-2</v>
      </c>
      <c r="ET55" s="122">
        <v>-85.999999999999972</v>
      </c>
      <c r="EU55" s="123">
        <v>-20077</v>
      </c>
      <c r="EV55" s="123">
        <v>-22597</v>
      </c>
      <c r="EW55" s="123">
        <v>2520</v>
      </c>
      <c r="EX55" s="124">
        <v>5.2725656697522591E-2</v>
      </c>
      <c r="EY55" s="122">
        <v>177.29999999999998</v>
      </c>
      <c r="EZ55" s="123">
        <v>64073</v>
      </c>
      <c r="FA55" s="123">
        <v>58594</v>
      </c>
      <c r="FB55" s="123">
        <v>5479</v>
      </c>
      <c r="FC55" s="124">
        <v>8.5511838059713144E-2</v>
      </c>
      <c r="FD55" s="122">
        <v>201.9</v>
      </c>
      <c r="FE55" s="123">
        <v>58203</v>
      </c>
      <c r="FF55" s="123">
        <v>53285</v>
      </c>
      <c r="FG55" s="123">
        <v>4918</v>
      </c>
      <c r="FH55" s="124">
        <v>8.4497362678899707E-2</v>
      </c>
      <c r="FI55" s="122">
        <v>24.600000000000023</v>
      </c>
      <c r="FJ55" s="123">
        <v>-5870</v>
      </c>
      <c r="FK55" s="123">
        <v>-5309</v>
      </c>
      <c r="FL55" s="123">
        <v>-561</v>
      </c>
      <c r="FM55" s="124">
        <v>-1.0144753808134371E-3</v>
      </c>
      <c r="FN55" s="122">
        <v>171.9</v>
      </c>
      <c r="FO55" s="123">
        <v>52805</v>
      </c>
      <c r="FP55" s="123">
        <v>49326</v>
      </c>
      <c r="FQ55" s="123">
        <v>3479</v>
      </c>
      <c r="FR55" s="124">
        <v>6.5883912508285195E-2</v>
      </c>
      <c r="FS55" s="122">
        <v>30</v>
      </c>
      <c r="FT55" s="123">
        <v>5398</v>
      </c>
      <c r="FU55" s="123">
        <v>3959</v>
      </c>
      <c r="FV55" s="123">
        <v>1439</v>
      </c>
      <c r="FW55" s="124">
        <v>1.8613450170614512E-2</v>
      </c>
      <c r="FX55" s="122">
        <v>183.3</v>
      </c>
      <c r="FY55" s="123">
        <v>66272</v>
      </c>
      <c r="FZ55" s="123">
        <v>60577</v>
      </c>
      <c r="GA55" s="123">
        <v>5695</v>
      </c>
      <c r="GB55" s="124">
        <v>8.5933727667793336E-2</v>
      </c>
      <c r="GC55" s="122">
        <v>117.1</v>
      </c>
      <c r="GD55" s="123">
        <v>34434</v>
      </c>
      <c r="GE55" s="123">
        <v>32118</v>
      </c>
      <c r="GF55" s="123">
        <v>2316</v>
      </c>
      <c r="GG55" s="124">
        <v>6.7259104373584247E-2</v>
      </c>
      <c r="GH55" s="122">
        <v>-66.200000000000017</v>
      </c>
      <c r="GI55" s="123">
        <v>-31838</v>
      </c>
      <c r="GJ55" s="123">
        <v>-28459</v>
      </c>
      <c r="GK55" s="123">
        <v>-3379</v>
      </c>
      <c r="GL55" s="124">
        <v>-1.8674623294209089E-2</v>
      </c>
      <c r="GM55" s="122">
        <v>201.9</v>
      </c>
      <c r="GN55" s="123">
        <v>58203</v>
      </c>
      <c r="GO55" s="123">
        <v>53285</v>
      </c>
      <c r="GP55" s="123">
        <v>4918</v>
      </c>
      <c r="GQ55" s="124">
        <v>8.4497362678899707E-2</v>
      </c>
      <c r="GR55" s="122">
        <v>-84.800000000000011</v>
      </c>
      <c r="GS55" s="123">
        <v>-23769</v>
      </c>
      <c r="GT55" s="123">
        <v>-21167</v>
      </c>
      <c r="GU55" s="123">
        <v>-2602</v>
      </c>
      <c r="GV55" s="124">
        <v>-1.723825830531546E-2</v>
      </c>
      <c r="GW55" s="122">
        <v>169.79999999999998</v>
      </c>
      <c r="GX55" s="123">
        <v>61419</v>
      </c>
      <c r="GY55" s="123">
        <v>56116</v>
      </c>
      <c r="GZ55" s="123">
        <v>5303</v>
      </c>
      <c r="HA55" s="124">
        <v>8.6341360165421127E-2</v>
      </c>
      <c r="HB55" s="122">
        <v>166.2</v>
      </c>
      <c r="HC55" s="123">
        <v>48719</v>
      </c>
      <c r="HD55" s="123">
        <v>44986</v>
      </c>
      <c r="HE55" s="123">
        <v>3733</v>
      </c>
      <c r="HF55" s="124">
        <v>7.6623083396621439E-2</v>
      </c>
      <c r="HG55" s="122">
        <v>-3.5999999999999943</v>
      </c>
      <c r="HH55" s="123">
        <v>-12700</v>
      </c>
      <c r="HI55" s="123">
        <v>-11130</v>
      </c>
      <c r="HJ55" s="123">
        <v>-1570</v>
      </c>
      <c r="HK55" s="124">
        <v>-9.7182767687996885E-3</v>
      </c>
      <c r="HL55" s="122">
        <v>117.1</v>
      </c>
      <c r="HM55" s="123">
        <v>34434</v>
      </c>
      <c r="HN55" s="123">
        <v>32118</v>
      </c>
      <c r="HO55" s="123">
        <v>2316</v>
      </c>
      <c r="HP55" s="124">
        <v>6.7259104373584247E-2</v>
      </c>
      <c r="HQ55" s="122">
        <v>49.099999999999994</v>
      </c>
      <c r="HR55" s="123">
        <v>14285</v>
      </c>
      <c r="HS55" s="123">
        <v>12868</v>
      </c>
      <c r="HT55" s="123">
        <v>1417</v>
      </c>
      <c r="HU55" s="124">
        <v>9.3639790230371917E-3</v>
      </c>
      <c r="HV55" s="122">
        <v>167.10000000000002</v>
      </c>
      <c r="HW55" s="123">
        <v>60448</v>
      </c>
      <c r="HX55" s="123">
        <v>55224</v>
      </c>
      <c r="HY55" s="123">
        <v>5224</v>
      </c>
      <c r="HZ55" s="124">
        <v>8.6421386977236628E-2</v>
      </c>
      <c r="IA55" s="122">
        <v>108.2</v>
      </c>
      <c r="IB55" s="123">
        <v>32699</v>
      </c>
      <c r="IC55" s="123">
        <v>31027</v>
      </c>
      <c r="ID55" s="123">
        <v>1672</v>
      </c>
      <c r="IE55" s="124">
        <v>5.1133062173155143E-2</v>
      </c>
      <c r="IF55" s="122">
        <v>-58.90000000000002</v>
      </c>
      <c r="IG55" s="123">
        <v>-27749</v>
      </c>
      <c r="IH55" s="123">
        <v>-24197</v>
      </c>
      <c r="II55" s="123">
        <v>-3552</v>
      </c>
      <c r="IJ55" s="124">
        <v>-3.5288324804081485E-2</v>
      </c>
      <c r="IK55" s="122">
        <v>166.2</v>
      </c>
      <c r="IL55" s="123">
        <v>48719</v>
      </c>
      <c r="IM55" s="123">
        <v>44986</v>
      </c>
      <c r="IN55" s="123">
        <v>3733</v>
      </c>
      <c r="IO55" s="124">
        <v>7.6623083396621439E-2</v>
      </c>
      <c r="IP55" s="122">
        <v>-57.999999999999986</v>
      </c>
      <c r="IQ55" s="123">
        <v>-16020</v>
      </c>
      <c r="IR55" s="123">
        <v>-13959</v>
      </c>
      <c r="IS55" s="123">
        <v>-2061</v>
      </c>
      <c r="IT55" s="124">
        <v>-2.5490021223466296E-2</v>
      </c>
      <c r="IU55" s="122">
        <v>166.60000000000002</v>
      </c>
      <c r="IV55" s="123">
        <v>60300</v>
      </c>
      <c r="IW55" s="123">
        <v>55059</v>
      </c>
      <c r="IX55" s="123">
        <v>5241</v>
      </c>
      <c r="IY55" s="124">
        <v>8.6915422885572136E-2</v>
      </c>
      <c r="IZ55" s="122">
        <v>177.7</v>
      </c>
      <c r="JA55" s="123">
        <v>52150</v>
      </c>
      <c r="JB55" s="123">
        <v>49168</v>
      </c>
      <c r="JC55" s="123">
        <v>2982</v>
      </c>
      <c r="JD55" s="124">
        <v>5.7181208053691278E-2</v>
      </c>
      <c r="JE55" s="122">
        <v>11.099999999999966</v>
      </c>
      <c r="JF55" s="123">
        <v>-8150</v>
      </c>
      <c r="JG55" s="123">
        <v>-5891</v>
      </c>
      <c r="JH55" s="123">
        <v>-2259</v>
      </c>
      <c r="JI55" s="124">
        <v>-2.9734214831880858E-2</v>
      </c>
      <c r="JJ55" s="122">
        <v>108.2</v>
      </c>
      <c r="JK55" s="123">
        <v>32699</v>
      </c>
      <c r="JL55" s="123">
        <v>31027</v>
      </c>
      <c r="JM55" s="123">
        <v>1672</v>
      </c>
      <c r="JN55" s="124">
        <v>5.1133062173155143E-2</v>
      </c>
      <c r="JO55" s="122">
        <v>69.499999999999986</v>
      </c>
      <c r="JP55" s="123">
        <v>19451</v>
      </c>
      <c r="JQ55" s="123">
        <v>18141</v>
      </c>
      <c r="JR55" s="123">
        <v>1310</v>
      </c>
      <c r="JS55" s="124">
        <v>6.0481458805361349E-3</v>
      </c>
      <c r="JT55" s="122">
        <v>160.6</v>
      </c>
      <c r="JU55" s="123">
        <v>58180</v>
      </c>
      <c r="JV55" s="123">
        <v>53075</v>
      </c>
      <c r="JW55" s="123">
        <v>5105</v>
      </c>
      <c r="JX55" s="124">
        <v>8.7744929529047777E-2</v>
      </c>
      <c r="JY55" s="122">
        <v>199</v>
      </c>
      <c r="JZ55" s="123">
        <v>56137</v>
      </c>
      <c r="KA55" s="123">
        <v>53559</v>
      </c>
      <c r="KB55" s="123">
        <v>2578</v>
      </c>
      <c r="KC55" s="124">
        <v>4.5923366050911164E-2</v>
      </c>
      <c r="KD55" s="122">
        <v>38.400000000000006</v>
      </c>
      <c r="KE55" s="123">
        <v>-2043</v>
      </c>
      <c r="KF55" s="123">
        <v>484</v>
      </c>
      <c r="KG55" s="123">
        <v>-2527</v>
      </c>
      <c r="KH55" s="124">
        <v>-4.1821563478136613E-2</v>
      </c>
      <c r="KI55" s="122">
        <v>177.7</v>
      </c>
      <c r="KJ55" s="123">
        <v>52150</v>
      </c>
      <c r="KK55" s="123">
        <v>49168</v>
      </c>
      <c r="KL55" s="123">
        <v>2982</v>
      </c>
      <c r="KM55" s="124">
        <v>5.7181208053691278E-2</v>
      </c>
      <c r="KN55" s="122">
        <v>21.300000000000011</v>
      </c>
      <c r="KO55" s="123">
        <v>3987</v>
      </c>
      <c r="KP55" s="123">
        <v>4391</v>
      </c>
      <c r="KQ55" s="123">
        <v>-404</v>
      </c>
      <c r="KR55" s="124">
        <v>-1.1257842002780113E-2</v>
      </c>
      <c r="KS55" s="122">
        <v>2224.8999999999996</v>
      </c>
      <c r="KT55" s="123">
        <v>803136</v>
      </c>
      <c r="KU55" s="123">
        <v>735290</v>
      </c>
      <c r="KV55" s="123">
        <v>67846</v>
      </c>
      <c r="KW55" s="124">
        <v>8.4476352697426094E-2</v>
      </c>
      <c r="KX55" s="122">
        <v>2287.7999999999997</v>
      </c>
      <c r="KY55" s="123">
        <v>687767</v>
      </c>
      <c r="KZ55" s="123">
        <v>640965</v>
      </c>
      <c r="LA55" s="123">
        <v>46802</v>
      </c>
      <c r="LB55" s="124">
        <v>6.8049208525561705E-2</v>
      </c>
      <c r="LC55" s="122">
        <v>62.900000000000091</v>
      </c>
      <c r="LD55" s="123">
        <v>-115369</v>
      </c>
      <c r="LE55" s="123">
        <v>-94325</v>
      </c>
      <c r="LF55" s="123">
        <v>-21044</v>
      </c>
      <c r="LG55" s="124">
        <v>-1.6427144171864388E-2</v>
      </c>
    </row>
    <row r="56" spans="2:319">
      <c r="B56" s="110"/>
      <c r="C56" s="120" t="s">
        <v>2855</v>
      </c>
      <c r="D56" s="121" t="s">
        <v>2856</v>
      </c>
      <c r="E56" s="125">
        <v>0</v>
      </c>
      <c r="F56" s="123">
        <v>0</v>
      </c>
      <c r="G56" s="123">
        <v>0</v>
      </c>
      <c r="H56" s="123">
        <v>0</v>
      </c>
      <c r="I56" s="124">
        <v>0</v>
      </c>
      <c r="J56" s="122">
        <v>0</v>
      </c>
      <c r="K56" s="123">
        <v>0</v>
      </c>
      <c r="L56" s="123">
        <v>0</v>
      </c>
      <c r="M56" s="123">
        <v>0</v>
      </c>
      <c r="N56" s="124">
        <v>0</v>
      </c>
      <c r="O56" s="122">
        <v>0</v>
      </c>
      <c r="P56" s="123">
        <v>0</v>
      </c>
      <c r="Q56" s="123">
        <v>0</v>
      </c>
      <c r="R56" s="123">
        <v>0</v>
      </c>
      <c r="S56" s="124">
        <v>0</v>
      </c>
      <c r="T56" s="122">
        <v>0</v>
      </c>
      <c r="U56" s="123">
        <v>0</v>
      </c>
      <c r="V56" s="123">
        <v>0</v>
      </c>
      <c r="W56" s="123">
        <v>0</v>
      </c>
      <c r="X56" s="124">
        <v>0</v>
      </c>
      <c r="Y56" s="122">
        <v>0</v>
      </c>
      <c r="Z56" s="123">
        <v>0</v>
      </c>
      <c r="AA56" s="123">
        <v>0</v>
      </c>
      <c r="AB56" s="123">
        <v>0</v>
      </c>
      <c r="AC56" s="124">
        <v>0</v>
      </c>
      <c r="AD56" s="122">
        <v>0</v>
      </c>
      <c r="AE56" s="123">
        <v>0</v>
      </c>
      <c r="AF56" s="123">
        <v>0</v>
      </c>
      <c r="AG56" s="123">
        <v>0</v>
      </c>
      <c r="AH56" s="124">
        <v>0</v>
      </c>
      <c r="AI56" s="122">
        <v>0</v>
      </c>
      <c r="AJ56" s="123">
        <v>0</v>
      </c>
      <c r="AK56" s="123">
        <v>0</v>
      </c>
      <c r="AL56" s="123">
        <v>0</v>
      </c>
      <c r="AM56" s="124">
        <v>0</v>
      </c>
      <c r="AN56" s="122">
        <v>0</v>
      </c>
      <c r="AO56" s="123">
        <v>0</v>
      </c>
      <c r="AP56" s="123">
        <v>0</v>
      </c>
      <c r="AQ56" s="123">
        <v>0</v>
      </c>
      <c r="AR56" s="124">
        <v>0</v>
      </c>
      <c r="AS56" s="122">
        <v>0</v>
      </c>
      <c r="AT56" s="123">
        <v>0</v>
      </c>
      <c r="AU56" s="123">
        <v>0</v>
      </c>
      <c r="AV56" s="123">
        <v>0</v>
      </c>
      <c r="AW56" s="124">
        <v>0</v>
      </c>
      <c r="AX56" s="122">
        <v>0</v>
      </c>
      <c r="AY56" s="123">
        <v>0</v>
      </c>
      <c r="AZ56" s="123">
        <v>0</v>
      </c>
      <c r="BA56" s="123">
        <v>0</v>
      </c>
      <c r="BB56" s="124">
        <v>0</v>
      </c>
      <c r="BC56" s="125">
        <v>0</v>
      </c>
      <c r="BD56" s="123">
        <v>0</v>
      </c>
      <c r="BE56" s="123">
        <v>0</v>
      </c>
      <c r="BF56" s="123">
        <v>0</v>
      </c>
      <c r="BG56" s="124">
        <v>0</v>
      </c>
      <c r="BH56" s="122">
        <v>0</v>
      </c>
      <c r="BI56" s="123">
        <v>0</v>
      </c>
      <c r="BJ56" s="123">
        <v>0</v>
      </c>
      <c r="BK56" s="123">
        <v>0</v>
      </c>
      <c r="BL56" s="124">
        <v>0</v>
      </c>
      <c r="BM56" s="122">
        <v>0</v>
      </c>
      <c r="BN56" s="123">
        <v>0</v>
      </c>
      <c r="BO56" s="123">
        <v>0</v>
      </c>
      <c r="BP56" s="123">
        <v>0</v>
      </c>
      <c r="BQ56" s="124">
        <v>0</v>
      </c>
      <c r="BR56" s="122">
        <v>0</v>
      </c>
      <c r="BS56" s="123">
        <v>0</v>
      </c>
      <c r="BT56" s="123">
        <v>0</v>
      </c>
      <c r="BU56" s="123">
        <v>0</v>
      </c>
      <c r="BV56" s="124">
        <v>0</v>
      </c>
      <c r="BW56" s="122">
        <v>0</v>
      </c>
      <c r="BX56" s="123">
        <v>0</v>
      </c>
      <c r="BY56" s="123">
        <v>0</v>
      </c>
      <c r="BZ56" s="123">
        <v>0</v>
      </c>
      <c r="CA56" s="124">
        <v>0</v>
      </c>
      <c r="CB56" s="122">
        <v>0</v>
      </c>
      <c r="CC56" s="123">
        <v>0</v>
      </c>
      <c r="CD56" s="123">
        <v>0</v>
      </c>
      <c r="CE56" s="123">
        <v>0</v>
      </c>
      <c r="CF56" s="124">
        <v>0</v>
      </c>
      <c r="CG56" s="122">
        <v>0</v>
      </c>
      <c r="CH56" s="123">
        <v>0</v>
      </c>
      <c r="CI56" s="123">
        <v>0</v>
      </c>
      <c r="CJ56" s="123">
        <v>0</v>
      </c>
      <c r="CK56" s="124">
        <v>0</v>
      </c>
      <c r="CL56" s="122">
        <v>0</v>
      </c>
      <c r="CM56" s="123">
        <v>0</v>
      </c>
      <c r="CN56" s="123">
        <v>0</v>
      </c>
      <c r="CO56" s="123">
        <v>0</v>
      </c>
      <c r="CP56" s="124">
        <v>0</v>
      </c>
      <c r="CQ56" s="122">
        <v>0</v>
      </c>
      <c r="CR56" s="123">
        <v>0</v>
      </c>
      <c r="CS56" s="123">
        <v>0</v>
      </c>
      <c r="CT56" s="123">
        <v>0</v>
      </c>
      <c r="CU56" s="124">
        <v>0</v>
      </c>
      <c r="CV56" s="122">
        <v>0</v>
      </c>
      <c r="CW56" s="123">
        <v>0</v>
      </c>
      <c r="CX56" s="123">
        <v>0</v>
      </c>
      <c r="CY56" s="123">
        <v>0</v>
      </c>
      <c r="CZ56" s="124">
        <v>0</v>
      </c>
      <c r="DA56" s="122">
        <v>0</v>
      </c>
      <c r="DB56" s="123">
        <v>0</v>
      </c>
      <c r="DC56" s="123">
        <v>0</v>
      </c>
      <c r="DD56" s="123">
        <v>0</v>
      </c>
      <c r="DE56" s="124">
        <v>0</v>
      </c>
      <c r="DF56" s="122">
        <v>0</v>
      </c>
      <c r="DG56" s="123">
        <v>0</v>
      </c>
      <c r="DH56" s="123">
        <v>0</v>
      </c>
      <c r="DI56" s="123">
        <v>0</v>
      </c>
      <c r="DJ56" s="124">
        <v>0</v>
      </c>
      <c r="DK56" s="122">
        <v>0</v>
      </c>
      <c r="DL56" s="123">
        <v>0</v>
      </c>
      <c r="DM56" s="123">
        <v>0</v>
      </c>
      <c r="DN56" s="123">
        <v>0</v>
      </c>
      <c r="DO56" s="124">
        <v>0</v>
      </c>
      <c r="DP56" s="122">
        <v>0</v>
      </c>
      <c r="DQ56" s="123">
        <v>0</v>
      </c>
      <c r="DR56" s="123">
        <v>0</v>
      </c>
      <c r="DS56" s="123">
        <v>0</v>
      </c>
      <c r="DT56" s="124">
        <v>0</v>
      </c>
      <c r="DU56" s="122">
        <v>0</v>
      </c>
      <c r="DV56" s="123">
        <v>0</v>
      </c>
      <c r="DW56" s="123">
        <v>0</v>
      </c>
      <c r="DX56" s="123">
        <v>0</v>
      </c>
      <c r="DY56" s="124">
        <v>0</v>
      </c>
      <c r="DZ56" s="122">
        <v>0</v>
      </c>
      <c r="EA56" s="123">
        <v>0</v>
      </c>
      <c r="EB56" s="123">
        <v>0</v>
      </c>
      <c r="EC56" s="123">
        <v>0</v>
      </c>
      <c r="ED56" s="124">
        <v>0</v>
      </c>
      <c r="EE56" s="122">
        <v>0</v>
      </c>
      <c r="EF56" s="123">
        <v>0</v>
      </c>
      <c r="EG56" s="123">
        <v>0</v>
      </c>
      <c r="EH56" s="123">
        <v>0</v>
      </c>
      <c r="EI56" s="124">
        <v>0</v>
      </c>
      <c r="EJ56" s="122">
        <v>0</v>
      </c>
      <c r="EK56" s="123">
        <v>0</v>
      </c>
      <c r="EL56" s="123">
        <v>0</v>
      </c>
      <c r="EM56" s="123">
        <v>0</v>
      </c>
      <c r="EN56" s="124">
        <v>0</v>
      </c>
      <c r="EO56" s="122">
        <v>0</v>
      </c>
      <c r="EP56" s="123">
        <v>0</v>
      </c>
      <c r="EQ56" s="123">
        <v>0</v>
      </c>
      <c r="ER56" s="123">
        <v>0</v>
      </c>
      <c r="ES56" s="124">
        <v>0</v>
      </c>
      <c r="ET56" s="122">
        <v>0</v>
      </c>
      <c r="EU56" s="123">
        <v>0</v>
      </c>
      <c r="EV56" s="123">
        <v>0</v>
      </c>
      <c r="EW56" s="123">
        <v>0</v>
      </c>
      <c r="EX56" s="124">
        <v>0</v>
      </c>
      <c r="EY56" s="122">
        <v>0</v>
      </c>
      <c r="EZ56" s="123">
        <v>0</v>
      </c>
      <c r="FA56" s="123">
        <v>0</v>
      </c>
      <c r="FB56" s="123">
        <v>0</v>
      </c>
      <c r="FC56" s="124">
        <v>0</v>
      </c>
      <c r="FD56" s="122">
        <v>0</v>
      </c>
      <c r="FE56" s="123">
        <v>0</v>
      </c>
      <c r="FF56" s="123">
        <v>0</v>
      </c>
      <c r="FG56" s="123">
        <v>0</v>
      </c>
      <c r="FH56" s="124">
        <v>0</v>
      </c>
      <c r="FI56" s="122">
        <v>0</v>
      </c>
      <c r="FJ56" s="123">
        <v>0</v>
      </c>
      <c r="FK56" s="123">
        <v>0</v>
      </c>
      <c r="FL56" s="123">
        <v>0</v>
      </c>
      <c r="FM56" s="124">
        <v>0</v>
      </c>
      <c r="FN56" s="122">
        <v>0</v>
      </c>
      <c r="FO56" s="123">
        <v>0</v>
      </c>
      <c r="FP56" s="123">
        <v>0</v>
      </c>
      <c r="FQ56" s="123">
        <v>0</v>
      </c>
      <c r="FR56" s="124">
        <v>0</v>
      </c>
      <c r="FS56" s="122">
        <v>0</v>
      </c>
      <c r="FT56" s="123">
        <v>0</v>
      </c>
      <c r="FU56" s="123">
        <v>0</v>
      </c>
      <c r="FV56" s="123">
        <v>0</v>
      </c>
      <c r="FW56" s="124">
        <v>0</v>
      </c>
      <c r="FX56" s="122">
        <v>0</v>
      </c>
      <c r="FY56" s="123">
        <v>0</v>
      </c>
      <c r="FZ56" s="123">
        <v>0</v>
      </c>
      <c r="GA56" s="123">
        <v>0</v>
      </c>
      <c r="GB56" s="124">
        <v>0</v>
      </c>
      <c r="GC56" s="122">
        <v>0</v>
      </c>
      <c r="GD56" s="123">
        <v>0</v>
      </c>
      <c r="GE56" s="123">
        <v>0</v>
      </c>
      <c r="GF56" s="123">
        <v>0</v>
      </c>
      <c r="GG56" s="124">
        <v>0</v>
      </c>
      <c r="GH56" s="122">
        <v>0</v>
      </c>
      <c r="GI56" s="123">
        <v>0</v>
      </c>
      <c r="GJ56" s="123">
        <v>0</v>
      </c>
      <c r="GK56" s="123">
        <v>0</v>
      </c>
      <c r="GL56" s="124">
        <v>0</v>
      </c>
      <c r="GM56" s="122">
        <v>0</v>
      </c>
      <c r="GN56" s="123">
        <v>0</v>
      </c>
      <c r="GO56" s="123">
        <v>0</v>
      </c>
      <c r="GP56" s="123">
        <v>0</v>
      </c>
      <c r="GQ56" s="124">
        <v>0</v>
      </c>
      <c r="GR56" s="122">
        <v>0</v>
      </c>
      <c r="GS56" s="123">
        <v>0</v>
      </c>
      <c r="GT56" s="123">
        <v>0</v>
      </c>
      <c r="GU56" s="123">
        <v>0</v>
      </c>
      <c r="GV56" s="124">
        <v>0</v>
      </c>
      <c r="GW56" s="122">
        <v>9.6</v>
      </c>
      <c r="GX56" s="123">
        <v>4530</v>
      </c>
      <c r="GY56" s="123">
        <v>4442</v>
      </c>
      <c r="GZ56" s="123">
        <v>88</v>
      </c>
      <c r="HA56" s="124">
        <v>1.9426048565121413E-2</v>
      </c>
      <c r="HB56" s="122">
        <v>0</v>
      </c>
      <c r="HC56" s="123">
        <v>0</v>
      </c>
      <c r="HD56" s="123">
        <v>0</v>
      </c>
      <c r="HE56" s="123">
        <v>0</v>
      </c>
      <c r="HF56" s="124">
        <v>0</v>
      </c>
      <c r="HG56" s="122">
        <v>-9.6</v>
      </c>
      <c r="HH56" s="123">
        <v>-4530</v>
      </c>
      <c r="HI56" s="123">
        <v>-4442</v>
      </c>
      <c r="HJ56" s="123">
        <v>-88</v>
      </c>
      <c r="HK56" s="124">
        <v>-1.9426048565121413E-2</v>
      </c>
      <c r="HL56" s="122">
        <v>0</v>
      </c>
      <c r="HM56" s="123">
        <v>0</v>
      </c>
      <c r="HN56" s="123">
        <v>0</v>
      </c>
      <c r="HO56" s="123">
        <v>0</v>
      </c>
      <c r="HP56" s="124">
        <v>0</v>
      </c>
      <c r="HQ56" s="122">
        <v>0</v>
      </c>
      <c r="HR56" s="123">
        <v>0</v>
      </c>
      <c r="HS56" s="123">
        <v>0</v>
      </c>
      <c r="HT56" s="123">
        <v>0</v>
      </c>
      <c r="HU56" s="124">
        <v>0</v>
      </c>
      <c r="HV56" s="122">
        <v>48.6</v>
      </c>
      <c r="HW56" s="123">
        <v>21058</v>
      </c>
      <c r="HX56" s="123">
        <v>20645</v>
      </c>
      <c r="HY56" s="123">
        <v>413</v>
      </c>
      <c r="HZ56" s="124">
        <v>1.9612498812802734E-2</v>
      </c>
      <c r="IA56" s="122">
        <v>0</v>
      </c>
      <c r="IB56" s="123">
        <v>0</v>
      </c>
      <c r="IC56" s="123">
        <v>0</v>
      </c>
      <c r="ID56" s="123">
        <v>0</v>
      </c>
      <c r="IE56" s="124">
        <v>0</v>
      </c>
      <c r="IF56" s="122">
        <v>-48.6</v>
      </c>
      <c r="IG56" s="123">
        <v>-21058</v>
      </c>
      <c r="IH56" s="123">
        <v>-20645</v>
      </c>
      <c r="II56" s="123">
        <v>-413</v>
      </c>
      <c r="IJ56" s="124">
        <v>-1.9612498812802734E-2</v>
      </c>
      <c r="IK56" s="122">
        <v>0</v>
      </c>
      <c r="IL56" s="123">
        <v>0</v>
      </c>
      <c r="IM56" s="123">
        <v>0</v>
      </c>
      <c r="IN56" s="123">
        <v>0</v>
      </c>
      <c r="IO56" s="124">
        <v>0</v>
      </c>
      <c r="IP56" s="122">
        <v>0</v>
      </c>
      <c r="IQ56" s="123">
        <v>0</v>
      </c>
      <c r="IR56" s="123">
        <v>0</v>
      </c>
      <c r="IS56" s="123">
        <v>0</v>
      </c>
      <c r="IT56" s="124">
        <v>0</v>
      </c>
      <c r="IU56" s="122">
        <v>48.6</v>
      </c>
      <c r="IV56" s="123">
        <v>21058</v>
      </c>
      <c r="IW56" s="123">
        <v>20645</v>
      </c>
      <c r="IX56" s="123">
        <v>413</v>
      </c>
      <c r="IY56" s="124">
        <v>1.9612498812802734E-2</v>
      </c>
      <c r="IZ56" s="122">
        <v>0</v>
      </c>
      <c r="JA56" s="123">
        <v>0</v>
      </c>
      <c r="JB56" s="123">
        <v>0</v>
      </c>
      <c r="JC56" s="123">
        <v>0</v>
      </c>
      <c r="JD56" s="124">
        <v>0</v>
      </c>
      <c r="JE56" s="122">
        <v>-48.6</v>
      </c>
      <c r="JF56" s="123">
        <v>-21058</v>
      </c>
      <c r="JG56" s="123">
        <v>-20645</v>
      </c>
      <c r="JH56" s="123">
        <v>-413</v>
      </c>
      <c r="JI56" s="124">
        <v>-1.9612498812802734E-2</v>
      </c>
      <c r="JJ56" s="122">
        <v>0</v>
      </c>
      <c r="JK56" s="123">
        <v>0</v>
      </c>
      <c r="JL56" s="123">
        <v>0</v>
      </c>
      <c r="JM56" s="123">
        <v>0</v>
      </c>
      <c r="JN56" s="124">
        <v>0</v>
      </c>
      <c r="JO56" s="122">
        <v>0</v>
      </c>
      <c r="JP56" s="123">
        <v>0</v>
      </c>
      <c r="JQ56" s="123">
        <v>0</v>
      </c>
      <c r="JR56" s="123">
        <v>0</v>
      </c>
      <c r="JS56" s="124">
        <v>0</v>
      </c>
      <c r="JT56" s="122">
        <v>48.6</v>
      </c>
      <c r="JU56" s="123">
        <v>21058</v>
      </c>
      <c r="JV56" s="123">
        <v>20645</v>
      </c>
      <c r="JW56" s="123">
        <v>413</v>
      </c>
      <c r="JX56" s="124">
        <v>1.9612498812802734E-2</v>
      </c>
      <c r="JY56" s="122">
        <v>0</v>
      </c>
      <c r="JZ56" s="123">
        <v>0</v>
      </c>
      <c r="KA56" s="123">
        <v>0</v>
      </c>
      <c r="KB56" s="123">
        <v>0</v>
      </c>
      <c r="KC56" s="124">
        <v>0</v>
      </c>
      <c r="KD56" s="122">
        <v>-48.6</v>
      </c>
      <c r="KE56" s="123">
        <v>-21058</v>
      </c>
      <c r="KF56" s="123">
        <v>-20645</v>
      </c>
      <c r="KG56" s="123">
        <v>-413</v>
      </c>
      <c r="KH56" s="124">
        <v>-1.9612498812802734E-2</v>
      </c>
      <c r="KI56" s="122">
        <v>0</v>
      </c>
      <c r="KJ56" s="123">
        <v>0</v>
      </c>
      <c r="KK56" s="123">
        <v>0</v>
      </c>
      <c r="KL56" s="123">
        <v>0</v>
      </c>
      <c r="KM56" s="124">
        <v>0</v>
      </c>
      <c r="KN56" s="122">
        <v>0</v>
      </c>
      <c r="KO56" s="123">
        <v>0</v>
      </c>
      <c r="KP56" s="123">
        <v>0</v>
      </c>
      <c r="KQ56" s="123">
        <v>0</v>
      </c>
      <c r="KR56" s="124">
        <v>0</v>
      </c>
      <c r="KS56" s="122">
        <v>155.4</v>
      </c>
      <c r="KT56" s="123">
        <v>67704</v>
      </c>
      <c r="KU56" s="123">
        <v>66377</v>
      </c>
      <c r="KV56" s="123">
        <v>1327</v>
      </c>
      <c r="KW56" s="124">
        <v>1.9600023632281697E-2</v>
      </c>
      <c r="KX56" s="122">
        <v>0</v>
      </c>
      <c r="KY56" s="123">
        <v>0</v>
      </c>
      <c r="KZ56" s="123">
        <v>0</v>
      </c>
      <c r="LA56" s="123">
        <v>0</v>
      </c>
      <c r="LB56" s="124">
        <v>0</v>
      </c>
      <c r="LC56" s="122">
        <v>-155.4</v>
      </c>
      <c r="LD56" s="123">
        <v>-67704</v>
      </c>
      <c r="LE56" s="123">
        <v>-66377</v>
      </c>
      <c r="LF56" s="123">
        <v>-1327</v>
      </c>
      <c r="LG56" s="124">
        <v>-1.9600023632281697E-2</v>
      </c>
    </row>
    <row r="57" spans="2:319">
      <c r="B57" s="110"/>
      <c r="C57" s="120" t="s">
        <v>2857</v>
      </c>
      <c r="D57" s="121" t="s">
        <v>2390</v>
      </c>
      <c r="E57" s="125">
        <v>79.3</v>
      </c>
      <c r="F57" s="123">
        <v>29675</v>
      </c>
      <c r="G57" s="123">
        <v>27017</v>
      </c>
      <c r="H57" s="123">
        <v>2658</v>
      </c>
      <c r="I57" s="124">
        <v>8.9570345408593086E-2</v>
      </c>
      <c r="J57" s="122">
        <v>16.899999999999999</v>
      </c>
      <c r="K57" s="123">
        <v>6967</v>
      </c>
      <c r="L57" s="123">
        <v>6240</v>
      </c>
      <c r="M57" s="123">
        <v>727</v>
      </c>
      <c r="N57" s="124">
        <v>0.10434907420697574</v>
      </c>
      <c r="O57" s="122">
        <v>-62.4</v>
      </c>
      <c r="P57" s="123">
        <v>-22708</v>
      </c>
      <c r="Q57" s="123">
        <v>-20777</v>
      </c>
      <c r="R57" s="123">
        <v>-1931</v>
      </c>
      <c r="S57" s="124">
        <v>1.4778728798382657E-2</v>
      </c>
      <c r="T57" s="122">
        <v>81.5</v>
      </c>
      <c r="U57" s="123">
        <v>26073</v>
      </c>
      <c r="V57" s="123">
        <v>25282</v>
      </c>
      <c r="W57" s="123">
        <v>791</v>
      </c>
      <c r="X57" s="124">
        <v>3.0337897441798028E-2</v>
      </c>
      <c r="Y57" s="122">
        <v>-64.599999999999994</v>
      </c>
      <c r="Z57" s="123">
        <v>-19106</v>
      </c>
      <c r="AA57" s="123">
        <v>-19042</v>
      </c>
      <c r="AB57" s="123">
        <v>-64</v>
      </c>
      <c r="AC57" s="124">
        <v>7.4011176765177711E-2</v>
      </c>
      <c r="AD57" s="122">
        <v>91.2</v>
      </c>
      <c r="AE57" s="123">
        <v>34016</v>
      </c>
      <c r="AF57" s="123">
        <v>31071</v>
      </c>
      <c r="AG57" s="123">
        <v>2945</v>
      </c>
      <c r="AH57" s="124">
        <v>8.6576904985888992E-2</v>
      </c>
      <c r="AI57" s="122">
        <v>73.2</v>
      </c>
      <c r="AJ57" s="123">
        <v>32108</v>
      </c>
      <c r="AK57" s="123">
        <v>25167</v>
      </c>
      <c r="AL57" s="123">
        <v>6941</v>
      </c>
      <c r="AM57" s="124">
        <v>0.21617665379344711</v>
      </c>
      <c r="AN57" s="122">
        <v>-18</v>
      </c>
      <c r="AO57" s="123">
        <v>-1908</v>
      </c>
      <c r="AP57" s="123">
        <v>-5904</v>
      </c>
      <c r="AQ57" s="123">
        <v>3996</v>
      </c>
      <c r="AR57" s="124">
        <v>0.12959974880755812</v>
      </c>
      <c r="AS57" s="122">
        <v>16.899999999999999</v>
      </c>
      <c r="AT57" s="123">
        <v>6967</v>
      </c>
      <c r="AU57" s="123">
        <v>6240</v>
      </c>
      <c r="AV57" s="123">
        <v>727</v>
      </c>
      <c r="AW57" s="124">
        <v>0.10434907420697574</v>
      </c>
      <c r="AX57" s="122">
        <v>56.300000000000004</v>
      </c>
      <c r="AY57" s="123">
        <v>25141</v>
      </c>
      <c r="AZ57" s="123">
        <v>18927</v>
      </c>
      <c r="BA57" s="123">
        <v>6214</v>
      </c>
      <c r="BB57" s="124">
        <v>0.11182757958647137</v>
      </c>
      <c r="BC57" s="125">
        <v>69.7</v>
      </c>
      <c r="BD57" s="123">
        <v>26166</v>
      </c>
      <c r="BE57" s="123">
        <v>23746</v>
      </c>
      <c r="BF57" s="123">
        <v>2420</v>
      </c>
      <c r="BG57" s="124">
        <v>9.2486432775357327E-2</v>
      </c>
      <c r="BH57" s="122">
        <v>44</v>
      </c>
      <c r="BI57" s="123">
        <v>17800</v>
      </c>
      <c r="BJ57" s="123">
        <v>15532</v>
      </c>
      <c r="BK57" s="123">
        <v>2268</v>
      </c>
      <c r="BL57" s="124">
        <v>0.12741573033707865</v>
      </c>
      <c r="BM57" s="122">
        <v>-25.700000000000003</v>
      </c>
      <c r="BN57" s="123">
        <v>-8366</v>
      </c>
      <c r="BO57" s="123">
        <v>-8214</v>
      </c>
      <c r="BP57" s="123">
        <v>-152</v>
      </c>
      <c r="BQ57" s="124">
        <v>3.492929756172132E-2</v>
      </c>
      <c r="BR57" s="122">
        <v>73.2</v>
      </c>
      <c r="BS57" s="123">
        <v>32108</v>
      </c>
      <c r="BT57" s="123">
        <v>25167</v>
      </c>
      <c r="BU57" s="123">
        <v>6941</v>
      </c>
      <c r="BV57" s="124">
        <v>0.21617665379344711</v>
      </c>
      <c r="BW57" s="122">
        <v>-29.200000000000003</v>
      </c>
      <c r="BX57" s="123">
        <v>-14308</v>
      </c>
      <c r="BY57" s="123">
        <v>-9635</v>
      </c>
      <c r="BZ57" s="123">
        <v>-4673</v>
      </c>
      <c r="CA57" s="124">
        <v>-8.8760923456368462E-2</v>
      </c>
      <c r="CB57" s="122">
        <v>124.3</v>
      </c>
      <c r="CC57" s="123">
        <v>46057</v>
      </c>
      <c r="CD57" s="123">
        <v>42347</v>
      </c>
      <c r="CE57" s="123">
        <v>3710</v>
      </c>
      <c r="CF57" s="124">
        <v>8.0552359033371698E-2</v>
      </c>
      <c r="CG57" s="122">
        <v>97.3</v>
      </c>
      <c r="CH57" s="123">
        <v>31589</v>
      </c>
      <c r="CI57" s="123">
        <v>30273</v>
      </c>
      <c r="CJ57" s="123">
        <v>1316</v>
      </c>
      <c r="CK57" s="124">
        <v>4.1660071543891862E-2</v>
      </c>
      <c r="CL57" s="122">
        <v>-27</v>
      </c>
      <c r="CM57" s="123">
        <v>-14468</v>
      </c>
      <c r="CN57" s="123">
        <v>-12074</v>
      </c>
      <c r="CO57" s="123">
        <v>-2394</v>
      </c>
      <c r="CP57" s="124">
        <v>-3.8892287489479836E-2</v>
      </c>
      <c r="CQ57" s="122">
        <v>44</v>
      </c>
      <c r="CR57" s="123">
        <v>17800</v>
      </c>
      <c r="CS57" s="123">
        <v>15532</v>
      </c>
      <c r="CT57" s="123">
        <v>2268</v>
      </c>
      <c r="CU57" s="124">
        <v>0.12741573033707865</v>
      </c>
      <c r="CV57" s="122">
        <v>53.3</v>
      </c>
      <c r="CW57" s="123">
        <v>13789</v>
      </c>
      <c r="CX57" s="123">
        <v>14741</v>
      </c>
      <c r="CY57" s="123">
        <v>-952</v>
      </c>
      <c r="CZ57" s="124">
        <v>-8.5755658793186779E-2</v>
      </c>
      <c r="DA57" s="122">
        <v>75.7</v>
      </c>
      <c r="DB57" s="123">
        <v>28435</v>
      </c>
      <c r="DC57" s="123">
        <v>25789</v>
      </c>
      <c r="DD57" s="123">
        <v>2646</v>
      </c>
      <c r="DE57" s="124">
        <v>9.3054334446984355E-2</v>
      </c>
      <c r="DF57" s="122">
        <v>76.2</v>
      </c>
      <c r="DG57" s="123">
        <v>26849</v>
      </c>
      <c r="DH57" s="123">
        <v>26755</v>
      </c>
      <c r="DI57" s="123">
        <v>94</v>
      </c>
      <c r="DJ57" s="124">
        <v>3.5010614920481212E-3</v>
      </c>
      <c r="DK57" s="122">
        <v>0.5</v>
      </c>
      <c r="DL57" s="123">
        <v>-1586</v>
      </c>
      <c r="DM57" s="123">
        <v>966</v>
      </c>
      <c r="DN57" s="123">
        <v>-2552</v>
      </c>
      <c r="DO57" s="124">
        <v>-8.9553272954936231E-2</v>
      </c>
      <c r="DP57" s="122">
        <v>97.3</v>
      </c>
      <c r="DQ57" s="123">
        <v>31589</v>
      </c>
      <c r="DR57" s="123">
        <v>30273</v>
      </c>
      <c r="DS57" s="123">
        <v>1316</v>
      </c>
      <c r="DT57" s="124">
        <v>4.1660071543891862E-2</v>
      </c>
      <c r="DU57" s="122">
        <v>-21.099999999999994</v>
      </c>
      <c r="DV57" s="123">
        <v>-4740</v>
      </c>
      <c r="DW57" s="123">
        <v>-3518</v>
      </c>
      <c r="DX57" s="123">
        <v>-1222</v>
      </c>
      <c r="DY57" s="124">
        <v>-3.8159010051843738E-2</v>
      </c>
      <c r="DZ57" s="122">
        <v>243.09999999999997</v>
      </c>
      <c r="EA57" s="123">
        <v>88994</v>
      </c>
      <c r="EB57" s="123">
        <v>82821</v>
      </c>
      <c r="EC57" s="123">
        <v>6173</v>
      </c>
      <c r="ED57" s="124">
        <v>6.9364226801806858E-2</v>
      </c>
      <c r="EE57" s="122">
        <v>40.200000000000003</v>
      </c>
      <c r="EF57" s="123">
        <v>14787</v>
      </c>
      <c r="EG57" s="123">
        <v>13541</v>
      </c>
      <c r="EH57" s="123">
        <v>1246</v>
      </c>
      <c r="EI57" s="124">
        <v>8.4263204165821323E-2</v>
      </c>
      <c r="EJ57" s="122">
        <v>-202.89999999999998</v>
      </c>
      <c r="EK57" s="123">
        <v>-74207</v>
      </c>
      <c r="EL57" s="123">
        <v>-69280</v>
      </c>
      <c r="EM57" s="123">
        <v>-4927</v>
      </c>
      <c r="EN57" s="124">
        <v>1.4898977364014465E-2</v>
      </c>
      <c r="EO57" s="122">
        <v>76.2</v>
      </c>
      <c r="EP57" s="123">
        <v>26849</v>
      </c>
      <c r="EQ57" s="123">
        <v>26755</v>
      </c>
      <c r="ER57" s="123">
        <v>94</v>
      </c>
      <c r="ES57" s="124">
        <v>3.5010614920481212E-3</v>
      </c>
      <c r="ET57" s="122">
        <v>-36</v>
      </c>
      <c r="EU57" s="123">
        <v>-12062</v>
      </c>
      <c r="EV57" s="123">
        <v>-13214</v>
      </c>
      <c r="EW57" s="123">
        <v>1152</v>
      </c>
      <c r="EX57" s="124">
        <v>8.0762142673773199E-2</v>
      </c>
      <c r="EY57" s="122">
        <v>108.8</v>
      </c>
      <c r="EZ57" s="123">
        <v>40503</v>
      </c>
      <c r="FA57" s="123">
        <v>37067</v>
      </c>
      <c r="FB57" s="123">
        <v>3436</v>
      </c>
      <c r="FC57" s="124">
        <v>8.483322223045206E-2</v>
      </c>
      <c r="FD57" s="122">
        <v>62.5</v>
      </c>
      <c r="FE57" s="123">
        <v>21855</v>
      </c>
      <c r="FF57" s="128">
        <v>17952</v>
      </c>
      <c r="FG57" s="123">
        <v>3903</v>
      </c>
      <c r="FH57" s="124">
        <v>0.17858613589567604</v>
      </c>
      <c r="FI57" s="122">
        <v>-46.3</v>
      </c>
      <c r="FJ57" s="123">
        <v>-18648</v>
      </c>
      <c r="FK57" s="123">
        <v>-19115</v>
      </c>
      <c r="FL57" s="123">
        <v>467</v>
      </c>
      <c r="FM57" s="124">
        <v>9.375291366522398E-2</v>
      </c>
      <c r="FN57" s="122">
        <v>40.200000000000003</v>
      </c>
      <c r="FO57" s="123">
        <v>14787</v>
      </c>
      <c r="FP57" s="123">
        <v>13541</v>
      </c>
      <c r="FQ57" s="123">
        <v>1246</v>
      </c>
      <c r="FR57" s="124">
        <v>8.4263204165821323E-2</v>
      </c>
      <c r="FS57" s="122">
        <v>22.299999999999997</v>
      </c>
      <c r="FT57" s="123">
        <v>7068</v>
      </c>
      <c r="FU57" s="123">
        <v>4411</v>
      </c>
      <c r="FV57" s="123">
        <v>2657</v>
      </c>
      <c r="FW57" s="124">
        <v>9.4322931729854717E-2</v>
      </c>
      <c r="FX57" s="122">
        <v>154.89999999999998</v>
      </c>
      <c r="FY57" s="123">
        <v>57219</v>
      </c>
      <c r="FZ57" s="123">
        <v>52772</v>
      </c>
      <c r="GA57" s="123">
        <v>4447</v>
      </c>
      <c r="GB57" s="124">
        <v>7.77189395130988E-2</v>
      </c>
      <c r="GC57" s="126">
        <v>56.5</v>
      </c>
      <c r="GD57" s="123">
        <v>19153</v>
      </c>
      <c r="GE57" s="123">
        <v>17503</v>
      </c>
      <c r="GF57" s="123">
        <v>1650</v>
      </c>
      <c r="GG57" s="124">
        <v>8.6148384065159511E-2</v>
      </c>
      <c r="GH57" s="122">
        <v>-98.399999999999977</v>
      </c>
      <c r="GI57" s="123">
        <v>-38066</v>
      </c>
      <c r="GJ57" s="123">
        <v>-35269</v>
      </c>
      <c r="GK57" s="123">
        <v>-2797</v>
      </c>
      <c r="GL57" s="124">
        <v>8.4294445520607109E-3</v>
      </c>
      <c r="GM57" s="122">
        <v>62.5</v>
      </c>
      <c r="GN57" s="123">
        <v>21855</v>
      </c>
      <c r="GO57" s="123">
        <v>17952</v>
      </c>
      <c r="GP57" s="123">
        <v>3903</v>
      </c>
      <c r="GQ57" s="124">
        <v>0.17858613589567604</v>
      </c>
      <c r="GR57" s="122">
        <v>-6</v>
      </c>
      <c r="GS57" s="123">
        <v>-2702</v>
      </c>
      <c r="GT57" s="123">
        <v>-449</v>
      </c>
      <c r="GU57" s="123">
        <v>-2253</v>
      </c>
      <c r="GV57" s="124">
        <v>-9.2437751830516529E-2</v>
      </c>
      <c r="GW57" s="122">
        <v>149</v>
      </c>
      <c r="GX57" s="123">
        <v>55037</v>
      </c>
      <c r="GY57" s="123">
        <v>50762</v>
      </c>
      <c r="GZ57" s="123">
        <v>4275</v>
      </c>
      <c r="HA57" s="124">
        <v>7.7675018623834871E-2</v>
      </c>
      <c r="HB57" s="122">
        <v>88.4</v>
      </c>
      <c r="HC57" s="123">
        <v>28823</v>
      </c>
      <c r="HD57" s="123">
        <v>25831</v>
      </c>
      <c r="HE57" s="123">
        <v>2992</v>
      </c>
      <c r="HF57" s="124">
        <v>0.103805988273254</v>
      </c>
      <c r="HG57" s="122">
        <v>-60.599999999999994</v>
      </c>
      <c r="HH57" s="123">
        <v>-26214</v>
      </c>
      <c r="HI57" s="123">
        <v>-24931</v>
      </c>
      <c r="HJ57" s="123">
        <v>-1283</v>
      </c>
      <c r="HK57" s="124">
        <v>2.6130969649419133E-2</v>
      </c>
      <c r="HL57" s="122">
        <v>56.5</v>
      </c>
      <c r="HM57" s="123">
        <v>19153</v>
      </c>
      <c r="HN57" s="123">
        <v>17503</v>
      </c>
      <c r="HO57" s="123">
        <v>1650</v>
      </c>
      <c r="HP57" s="124">
        <v>8.6148384065159511E-2</v>
      </c>
      <c r="HQ57" s="122">
        <v>31.900000000000006</v>
      </c>
      <c r="HR57" s="123">
        <v>9670</v>
      </c>
      <c r="HS57" s="123">
        <v>8328</v>
      </c>
      <c r="HT57" s="123">
        <v>1342</v>
      </c>
      <c r="HU57" s="124">
        <v>1.7657604208094493E-2</v>
      </c>
      <c r="HV57" s="122">
        <v>148.19999999999999</v>
      </c>
      <c r="HW57" s="123">
        <v>54735</v>
      </c>
      <c r="HX57" s="123">
        <v>50489</v>
      </c>
      <c r="HY57" s="123">
        <v>4246</v>
      </c>
      <c r="HZ57" s="124">
        <v>7.7573764501689957E-2</v>
      </c>
      <c r="IA57" s="141">
        <v>38.4</v>
      </c>
      <c r="IB57" s="123">
        <v>12985</v>
      </c>
      <c r="IC57" s="123">
        <v>12842</v>
      </c>
      <c r="ID57" s="123">
        <v>143</v>
      </c>
      <c r="IE57" s="124">
        <v>1.1012706969580285E-2</v>
      </c>
      <c r="IF57" s="122">
        <v>-109.79999999999998</v>
      </c>
      <c r="IG57" s="123">
        <v>-41750</v>
      </c>
      <c r="IH57" s="123">
        <v>-37647</v>
      </c>
      <c r="II57" s="123">
        <v>-4103</v>
      </c>
      <c r="IJ57" s="124">
        <v>-6.6561057532109669E-2</v>
      </c>
      <c r="IK57" s="122">
        <v>88.4</v>
      </c>
      <c r="IL57" s="123">
        <v>28823</v>
      </c>
      <c r="IM57" s="123">
        <v>25831</v>
      </c>
      <c r="IN57" s="123">
        <v>2992</v>
      </c>
      <c r="IO57" s="124">
        <v>0.103805988273254</v>
      </c>
      <c r="IP57" s="122">
        <v>-50.000000000000007</v>
      </c>
      <c r="IQ57" s="123">
        <v>-15838</v>
      </c>
      <c r="IR57" s="123">
        <v>-12989</v>
      </c>
      <c r="IS57" s="123">
        <v>-2849</v>
      </c>
      <c r="IT57" s="124">
        <v>-9.2793281303673716E-2</v>
      </c>
      <c r="IU57" s="122">
        <v>68.099999999999994</v>
      </c>
      <c r="IV57" s="123">
        <v>25762</v>
      </c>
      <c r="IW57" s="123">
        <v>23201</v>
      </c>
      <c r="IX57" s="123">
        <v>2561</v>
      </c>
      <c r="IY57" s="124">
        <v>9.9409983696917947E-2</v>
      </c>
      <c r="IZ57" s="122">
        <v>82.7</v>
      </c>
      <c r="JA57" s="123">
        <v>27013</v>
      </c>
      <c r="JB57" s="123">
        <v>24587</v>
      </c>
      <c r="JC57" s="123">
        <v>2426</v>
      </c>
      <c r="JD57" s="124">
        <v>8.980861066893718E-2</v>
      </c>
      <c r="JE57" s="122">
        <v>14.600000000000009</v>
      </c>
      <c r="JF57" s="123">
        <v>1251</v>
      </c>
      <c r="JG57" s="123">
        <v>1386</v>
      </c>
      <c r="JH57" s="123">
        <v>-135</v>
      </c>
      <c r="JI57" s="124">
        <v>-9.6013730279807669E-3</v>
      </c>
      <c r="JJ57" s="122">
        <v>38.4</v>
      </c>
      <c r="JK57" s="123">
        <v>12985</v>
      </c>
      <c r="JL57" s="123">
        <v>12842</v>
      </c>
      <c r="JM57" s="123">
        <v>143</v>
      </c>
      <c r="JN57" s="124">
        <v>1.1012706969580285E-2</v>
      </c>
      <c r="JO57" s="122">
        <v>44.300000000000004</v>
      </c>
      <c r="JP57" s="123">
        <v>14028</v>
      </c>
      <c r="JQ57" s="123">
        <v>11745</v>
      </c>
      <c r="JR57" s="123">
        <v>2283</v>
      </c>
      <c r="JS57" s="124">
        <v>7.8795903699356892E-2</v>
      </c>
      <c r="JT57" s="122">
        <v>67.599999999999994</v>
      </c>
      <c r="JU57" s="123">
        <v>25573</v>
      </c>
      <c r="JV57" s="123">
        <v>23030</v>
      </c>
      <c r="JW57" s="123">
        <v>2543</v>
      </c>
      <c r="JX57" s="124">
        <v>9.9440816486137729E-2</v>
      </c>
      <c r="JY57" s="122">
        <v>160.4</v>
      </c>
      <c r="JZ57" s="123">
        <v>48864</v>
      </c>
      <c r="KA57" s="123">
        <v>46315</v>
      </c>
      <c r="KB57" s="123">
        <v>2549</v>
      </c>
      <c r="KC57" s="124">
        <v>5.2165193189259988E-2</v>
      </c>
      <c r="KD57" s="122">
        <v>92.800000000000011</v>
      </c>
      <c r="KE57" s="123">
        <v>23291</v>
      </c>
      <c r="KF57" s="123">
        <v>23285</v>
      </c>
      <c r="KG57" s="123">
        <v>6</v>
      </c>
      <c r="KH57" s="124">
        <v>-4.727562329687774E-2</v>
      </c>
      <c r="KI57" s="122">
        <v>82.7</v>
      </c>
      <c r="KJ57" s="123">
        <v>27013</v>
      </c>
      <c r="KK57" s="123">
        <v>24587</v>
      </c>
      <c r="KL57" s="123">
        <v>2426</v>
      </c>
      <c r="KM57" s="124">
        <v>8.980861066893718E-2</v>
      </c>
      <c r="KN57" s="122">
        <v>77.7</v>
      </c>
      <c r="KO57" s="123">
        <v>21851</v>
      </c>
      <c r="KP57" s="123">
        <v>21728</v>
      </c>
      <c r="KQ57" s="123">
        <v>123</v>
      </c>
      <c r="KR57" s="124">
        <v>-3.7643417479677192E-2</v>
      </c>
      <c r="KS57" s="122">
        <v>1379.8999999999999</v>
      </c>
      <c r="KT57" s="123">
        <v>512172</v>
      </c>
      <c r="KU57" s="123">
        <v>470112</v>
      </c>
      <c r="KV57" s="123">
        <v>42060</v>
      </c>
      <c r="KW57" s="124">
        <v>8.2120850026944067E-2</v>
      </c>
      <c r="KX57" s="122">
        <v>836.69999999999993</v>
      </c>
      <c r="KY57" s="123">
        <v>288793</v>
      </c>
      <c r="KZ57" s="123">
        <v>262538</v>
      </c>
      <c r="LA57" s="123">
        <v>26255</v>
      </c>
      <c r="LB57" s="124">
        <v>9.0912868386699125E-2</v>
      </c>
      <c r="LC57" s="122">
        <v>-543.19999999999993</v>
      </c>
      <c r="LD57" s="123">
        <v>-223379</v>
      </c>
      <c r="LE57" s="123">
        <v>-207574</v>
      </c>
      <c r="LF57" s="123">
        <v>-15805</v>
      </c>
      <c r="LG57" s="124">
        <v>8.7920183597550577E-3</v>
      </c>
    </row>
    <row r="58" spans="2:319">
      <c r="B58" s="110"/>
      <c r="C58" s="147" t="s">
        <v>2858</v>
      </c>
      <c r="D58" s="148" t="s">
        <v>2390</v>
      </c>
      <c r="E58" s="149">
        <v>0</v>
      </c>
      <c r="F58" s="150">
        <v>0</v>
      </c>
      <c r="G58" s="150">
        <v>0</v>
      </c>
      <c r="H58" s="150">
        <v>0</v>
      </c>
      <c r="I58" s="151">
        <v>0</v>
      </c>
      <c r="J58" s="149">
        <v>0</v>
      </c>
      <c r="K58" s="150">
        <v>0</v>
      </c>
      <c r="L58" s="150">
        <v>0</v>
      </c>
      <c r="M58" s="150">
        <v>0</v>
      </c>
      <c r="N58" s="151">
        <v>0</v>
      </c>
      <c r="O58" s="149">
        <v>0</v>
      </c>
      <c r="P58" s="150">
        <v>0</v>
      </c>
      <c r="Q58" s="150">
        <v>0</v>
      </c>
      <c r="R58" s="150">
        <v>0</v>
      </c>
      <c r="S58" s="151">
        <v>0</v>
      </c>
      <c r="T58" s="149">
        <v>0</v>
      </c>
      <c r="U58" s="150">
        <v>0</v>
      </c>
      <c r="V58" s="150">
        <v>0</v>
      </c>
      <c r="W58" s="150">
        <v>0</v>
      </c>
      <c r="X58" s="151">
        <v>0</v>
      </c>
      <c r="Y58" s="149">
        <v>0</v>
      </c>
      <c r="Z58" s="150">
        <v>0</v>
      </c>
      <c r="AA58" s="150">
        <v>0</v>
      </c>
      <c r="AB58" s="150">
        <v>0</v>
      </c>
      <c r="AC58" s="151">
        <v>0</v>
      </c>
      <c r="AD58" s="149">
        <v>0</v>
      </c>
      <c r="AE58" s="150">
        <v>0</v>
      </c>
      <c r="AF58" s="150">
        <v>0</v>
      </c>
      <c r="AG58" s="150">
        <v>0</v>
      </c>
      <c r="AH58" s="151">
        <v>0</v>
      </c>
      <c r="AI58" s="149">
        <v>0</v>
      </c>
      <c r="AJ58" s="150">
        <v>0</v>
      </c>
      <c r="AK58" s="150">
        <v>0</v>
      </c>
      <c r="AL58" s="150">
        <v>0</v>
      </c>
      <c r="AM58" s="151">
        <v>0</v>
      </c>
      <c r="AN58" s="149">
        <v>0</v>
      </c>
      <c r="AO58" s="150">
        <v>0</v>
      </c>
      <c r="AP58" s="150">
        <v>0</v>
      </c>
      <c r="AQ58" s="150">
        <v>0</v>
      </c>
      <c r="AR58" s="151">
        <v>0</v>
      </c>
      <c r="AS58" s="149">
        <v>0</v>
      </c>
      <c r="AT58" s="150">
        <v>0</v>
      </c>
      <c r="AU58" s="150">
        <v>0</v>
      </c>
      <c r="AV58" s="150">
        <v>0</v>
      </c>
      <c r="AW58" s="151">
        <v>0</v>
      </c>
      <c r="AX58" s="149">
        <v>0</v>
      </c>
      <c r="AY58" s="150">
        <v>0</v>
      </c>
      <c r="AZ58" s="150">
        <v>0</v>
      </c>
      <c r="BA58" s="150">
        <v>0</v>
      </c>
      <c r="BB58" s="151">
        <v>0</v>
      </c>
      <c r="BC58" s="149">
        <v>0</v>
      </c>
      <c r="BD58" s="150">
        <v>0</v>
      </c>
      <c r="BE58" s="150">
        <v>0</v>
      </c>
      <c r="BF58" s="150">
        <v>0</v>
      </c>
      <c r="BG58" s="151">
        <v>0</v>
      </c>
      <c r="BH58" s="149">
        <v>0</v>
      </c>
      <c r="BI58" s="150">
        <v>0</v>
      </c>
      <c r="BJ58" s="150">
        <v>0</v>
      </c>
      <c r="BK58" s="150">
        <v>0</v>
      </c>
      <c r="BL58" s="151">
        <v>0</v>
      </c>
      <c r="BM58" s="149">
        <v>0</v>
      </c>
      <c r="BN58" s="150">
        <v>0</v>
      </c>
      <c r="BO58" s="150">
        <v>0</v>
      </c>
      <c r="BP58" s="150">
        <v>0</v>
      </c>
      <c r="BQ58" s="151">
        <v>0</v>
      </c>
      <c r="BR58" s="149">
        <v>0</v>
      </c>
      <c r="BS58" s="150">
        <v>0</v>
      </c>
      <c r="BT58" s="150">
        <v>0</v>
      </c>
      <c r="BU58" s="150">
        <v>0</v>
      </c>
      <c r="BV58" s="151">
        <v>0</v>
      </c>
      <c r="BW58" s="149">
        <v>0</v>
      </c>
      <c r="BX58" s="150">
        <v>0</v>
      </c>
      <c r="BY58" s="150">
        <v>0</v>
      </c>
      <c r="BZ58" s="150">
        <v>0</v>
      </c>
      <c r="CA58" s="151">
        <v>0</v>
      </c>
      <c r="CB58" s="149">
        <v>0</v>
      </c>
      <c r="CC58" s="150">
        <v>0</v>
      </c>
      <c r="CD58" s="150">
        <v>0</v>
      </c>
      <c r="CE58" s="150">
        <v>0</v>
      </c>
      <c r="CF58" s="151">
        <v>0</v>
      </c>
      <c r="CG58" s="149">
        <v>0</v>
      </c>
      <c r="CH58" s="150">
        <v>0</v>
      </c>
      <c r="CI58" s="150">
        <v>0</v>
      </c>
      <c r="CJ58" s="150">
        <v>0</v>
      </c>
      <c r="CK58" s="151">
        <v>0</v>
      </c>
      <c r="CL58" s="149">
        <v>0</v>
      </c>
      <c r="CM58" s="150">
        <v>0</v>
      </c>
      <c r="CN58" s="150">
        <v>0</v>
      </c>
      <c r="CO58" s="150">
        <v>0</v>
      </c>
      <c r="CP58" s="151">
        <v>0</v>
      </c>
      <c r="CQ58" s="149">
        <v>0</v>
      </c>
      <c r="CR58" s="150">
        <v>0</v>
      </c>
      <c r="CS58" s="150">
        <v>0</v>
      </c>
      <c r="CT58" s="150">
        <v>0</v>
      </c>
      <c r="CU58" s="151">
        <v>0</v>
      </c>
      <c r="CV58" s="149">
        <v>0</v>
      </c>
      <c r="CW58" s="150">
        <v>0</v>
      </c>
      <c r="CX58" s="150">
        <v>0</v>
      </c>
      <c r="CY58" s="150">
        <v>0</v>
      </c>
      <c r="CZ58" s="151">
        <v>0</v>
      </c>
      <c r="DA58" s="149">
        <v>0</v>
      </c>
      <c r="DB58" s="150">
        <v>0</v>
      </c>
      <c r="DC58" s="150">
        <v>0</v>
      </c>
      <c r="DD58" s="150">
        <v>0</v>
      </c>
      <c r="DE58" s="151">
        <v>0</v>
      </c>
      <c r="DF58" s="149">
        <v>0</v>
      </c>
      <c r="DG58" s="150">
        <v>0</v>
      </c>
      <c r="DH58" s="150">
        <v>0</v>
      </c>
      <c r="DI58" s="150">
        <v>0</v>
      </c>
      <c r="DJ58" s="151">
        <v>0</v>
      </c>
      <c r="DK58" s="149">
        <v>0</v>
      </c>
      <c r="DL58" s="150">
        <v>0</v>
      </c>
      <c r="DM58" s="150">
        <v>0</v>
      </c>
      <c r="DN58" s="150">
        <v>0</v>
      </c>
      <c r="DO58" s="151">
        <v>0</v>
      </c>
      <c r="DP58" s="149">
        <v>0</v>
      </c>
      <c r="DQ58" s="150">
        <v>0</v>
      </c>
      <c r="DR58" s="150">
        <v>0</v>
      </c>
      <c r="DS58" s="150">
        <v>0</v>
      </c>
      <c r="DT58" s="151">
        <v>0</v>
      </c>
      <c r="DU58" s="149">
        <v>0</v>
      </c>
      <c r="DV58" s="150">
        <v>0</v>
      </c>
      <c r="DW58" s="150">
        <v>0</v>
      </c>
      <c r="DX58" s="150">
        <v>0</v>
      </c>
      <c r="DY58" s="151">
        <v>0</v>
      </c>
      <c r="DZ58" s="149">
        <v>0</v>
      </c>
      <c r="EA58" s="150">
        <v>0</v>
      </c>
      <c r="EB58" s="150">
        <v>0</v>
      </c>
      <c r="EC58" s="150">
        <v>0</v>
      </c>
      <c r="ED58" s="151">
        <v>0</v>
      </c>
      <c r="EE58" s="149">
        <v>0</v>
      </c>
      <c r="EF58" s="150">
        <v>0</v>
      </c>
      <c r="EG58" s="150">
        <v>0</v>
      </c>
      <c r="EH58" s="150">
        <v>0</v>
      </c>
      <c r="EI58" s="151">
        <v>0</v>
      </c>
      <c r="EJ58" s="149">
        <v>0</v>
      </c>
      <c r="EK58" s="150">
        <v>0</v>
      </c>
      <c r="EL58" s="150">
        <v>0</v>
      </c>
      <c r="EM58" s="150">
        <v>0</v>
      </c>
      <c r="EN58" s="151">
        <v>0</v>
      </c>
      <c r="EO58" s="149">
        <v>0</v>
      </c>
      <c r="EP58" s="150">
        <v>0</v>
      </c>
      <c r="EQ58" s="150">
        <v>0</v>
      </c>
      <c r="ER58" s="150">
        <v>0</v>
      </c>
      <c r="ES58" s="151">
        <v>0</v>
      </c>
      <c r="ET58" s="149">
        <v>0</v>
      </c>
      <c r="EU58" s="150">
        <v>0</v>
      </c>
      <c r="EV58" s="150">
        <v>0</v>
      </c>
      <c r="EW58" s="150">
        <v>0</v>
      </c>
      <c r="EX58" s="151">
        <v>0</v>
      </c>
      <c r="EY58" s="149">
        <v>0</v>
      </c>
      <c r="EZ58" s="150">
        <v>0</v>
      </c>
      <c r="FA58" s="150">
        <v>0</v>
      </c>
      <c r="FB58" s="150">
        <v>0</v>
      </c>
      <c r="FC58" s="151">
        <v>0</v>
      </c>
      <c r="FD58" s="149">
        <v>0</v>
      </c>
      <c r="FE58" s="150">
        <v>0</v>
      </c>
      <c r="FF58" s="150">
        <v>0</v>
      </c>
      <c r="FG58" s="150">
        <v>0</v>
      </c>
      <c r="FH58" s="151">
        <v>0</v>
      </c>
      <c r="FI58" s="149">
        <v>0</v>
      </c>
      <c r="FJ58" s="150">
        <v>0</v>
      </c>
      <c r="FK58" s="150">
        <v>0</v>
      </c>
      <c r="FL58" s="150">
        <v>0</v>
      </c>
      <c r="FM58" s="151">
        <v>0</v>
      </c>
      <c r="FN58" s="149">
        <v>0</v>
      </c>
      <c r="FO58" s="150">
        <v>0</v>
      </c>
      <c r="FP58" s="150">
        <v>0</v>
      </c>
      <c r="FQ58" s="150">
        <v>0</v>
      </c>
      <c r="FR58" s="151">
        <v>0</v>
      </c>
      <c r="FS58" s="149">
        <v>0</v>
      </c>
      <c r="FT58" s="150">
        <v>0</v>
      </c>
      <c r="FU58" s="150">
        <v>0</v>
      </c>
      <c r="FV58" s="150">
        <v>0</v>
      </c>
      <c r="FW58" s="151">
        <v>0</v>
      </c>
      <c r="FX58" s="149">
        <v>0</v>
      </c>
      <c r="FY58" s="150">
        <v>0</v>
      </c>
      <c r="FZ58" s="150">
        <v>0</v>
      </c>
      <c r="GA58" s="150">
        <v>0</v>
      </c>
      <c r="GB58" s="151">
        <v>0</v>
      </c>
      <c r="GC58" s="149">
        <v>0</v>
      </c>
      <c r="GD58" s="150">
        <v>0</v>
      </c>
      <c r="GE58" s="150">
        <v>0</v>
      </c>
      <c r="GF58" s="150">
        <v>0</v>
      </c>
      <c r="GG58" s="151">
        <v>0</v>
      </c>
      <c r="GH58" s="149">
        <v>0</v>
      </c>
      <c r="GI58" s="150">
        <v>0</v>
      </c>
      <c r="GJ58" s="150">
        <v>0</v>
      </c>
      <c r="GK58" s="150">
        <v>0</v>
      </c>
      <c r="GL58" s="151">
        <v>0</v>
      </c>
      <c r="GM58" s="149">
        <v>0</v>
      </c>
      <c r="GN58" s="150">
        <v>0</v>
      </c>
      <c r="GO58" s="150">
        <v>0</v>
      </c>
      <c r="GP58" s="150">
        <v>0</v>
      </c>
      <c r="GQ58" s="151">
        <v>0</v>
      </c>
      <c r="GR58" s="149">
        <v>0</v>
      </c>
      <c r="GS58" s="150">
        <v>0</v>
      </c>
      <c r="GT58" s="150">
        <v>0</v>
      </c>
      <c r="GU58" s="150">
        <v>0</v>
      </c>
      <c r="GV58" s="151">
        <v>0</v>
      </c>
      <c r="GW58" s="149">
        <v>0</v>
      </c>
      <c r="GX58" s="150">
        <v>0</v>
      </c>
      <c r="GY58" s="150">
        <v>0</v>
      </c>
      <c r="GZ58" s="150">
        <v>0</v>
      </c>
      <c r="HA58" s="151">
        <v>0</v>
      </c>
      <c r="HB58" s="149">
        <v>0</v>
      </c>
      <c r="HC58" s="150">
        <v>0</v>
      </c>
      <c r="HD58" s="150">
        <v>0</v>
      </c>
      <c r="HE58" s="150">
        <v>0</v>
      </c>
      <c r="HF58" s="151">
        <v>0</v>
      </c>
      <c r="HG58" s="149">
        <v>0</v>
      </c>
      <c r="HH58" s="150">
        <v>0</v>
      </c>
      <c r="HI58" s="150">
        <v>0</v>
      </c>
      <c r="HJ58" s="150">
        <v>0</v>
      </c>
      <c r="HK58" s="151">
        <v>0</v>
      </c>
      <c r="HL58" s="149">
        <v>0</v>
      </c>
      <c r="HM58" s="150">
        <v>0</v>
      </c>
      <c r="HN58" s="150">
        <v>0</v>
      </c>
      <c r="HO58" s="150">
        <v>0</v>
      </c>
      <c r="HP58" s="151">
        <v>0</v>
      </c>
      <c r="HQ58" s="149">
        <v>0</v>
      </c>
      <c r="HR58" s="150">
        <v>0</v>
      </c>
      <c r="HS58" s="150">
        <v>0</v>
      </c>
      <c r="HT58" s="150">
        <v>0</v>
      </c>
      <c r="HU58" s="151">
        <v>0</v>
      </c>
      <c r="HV58" s="149">
        <v>0</v>
      </c>
      <c r="HW58" s="150">
        <v>0</v>
      </c>
      <c r="HX58" s="150">
        <v>0</v>
      </c>
      <c r="HY58" s="150">
        <v>0</v>
      </c>
      <c r="HZ58" s="151">
        <v>0</v>
      </c>
      <c r="IA58" s="149">
        <v>0</v>
      </c>
      <c r="IB58" s="150">
        <v>0</v>
      </c>
      <c r="IC58" s="150">
        <v>0</v>
      </c>
      <c r="ID58" s="150">
        <v>0</v>
      </c>
      <c r="IE58" s="151">
        <v>0</v>
      </c>
      <c r="IF58" s="149">
        <v>0</v>
      </c>
      <c r="IG58" s="150">
        <v>0</v>
      </c>
      <c r="IH58" s="150">
        <v>0</v>
      </c>
      <c r="II58" s="150">
        <v>0</v>
      </c>
      <c r="IJ58" s="151">
        <v>0</v>
      </c>
      <c r="IK58" s="149">
        <v>0</v>
      </c>
      <c r="IL58" s="150">
        <v>0</v>
      </c>
      <c r="IM58" s="150">
        <v>0</v>
      </c>
      <c r="IN58" s="150">
        <v>0</v>
      </c>
      <c r="IO58" s="151">
        <v>0</v>
      </c>
      <c r="IP58" s="149">
        <v>0</v>
      </c>
      <c r="IQ58" s="150">
        <v>0</v>
      </c>
      <c r="IR58" s="150">
        <v>0</v>
      </c>
      <c r="IS58" s="150">
        <v>0</v>
      </c>
      <c r="IT58" s="151">
        <v>0</v>
      </c>
      <c r="IU58" s="149">
        <v>0</v>
      </c>
      <c r="IV58" s="150">
        <v>0</v>
      </c>
      <c r="IW58" s="150">
        <v>0</v>
      </c>
      <c r="IX58" s="150">
        <v>0</v>
      </c>
      <c r="IY58" s="151">
        <v>0</v>
      </c>
      <c r="IZ58" s="149">
        <v>0</v>
      </c>
      <c r="JA58" s="150">
        <v>0</v>
      </c>
      <c r="JB58" s="150">
        <v>0</v>
      </c>
      <c r="JC58" s="150">
        <v>0</v>
      </c>
      <c r="JD58" s="151">
        <v>0</v>
      </c>
      <c r="JE58" s="149">
        <v>0</v>
      </c>
      <c r="JF58" s="150">
        <v>0</v>
      </c>
      <c r="JG58" s="150">
        <v>0</v>
      </c>
      <c r="JH58" s="150">
        <v>0</v>
      </c>
      <c r="JI58" s="151">
        <v>0</v>
      </c>
      <c r="JJ58" s="149">
        <v>0</v>
      </c>
      <c r="JK58" s="150">
        <v>0</v>
      </c>
      <c r="JL58" s="150">
        <v>0</v>
      </c>
      <c r="JM58" s="150">
        <v>0</v>
      </c>
      <c r="JN58" s="151">
        <v>0</v>
      </c>
      <c r="JO58" s="149">
        <v>0</v>
      </c>
      <c r="JP58" s="150">
        <v>0</v>
      </c>
      <c r="JQ58" s="150">
        <v>0</v>
      </c>
      <c r="JR58" s="150">
        <v>0</v>
      </c>
      <c r="JS58" s="151">
        <v>0</v>
      </c>
      <c r="JT58" s="149">
        <v>0</v>
      </c>
      <c r="JU58" s="150">
        <v>0</v>
      </c>
      <c r="JV58" s="150">
        <v>0</v>
      </c>
      <c r="JW58" s="150">
        <v>0</v>
      </c>
      <c r="JX58" s="151">
        <v>0</v>
      </c>
      <c r="JY58" s="149">
        <v>0</v>
      </c>
      <c r="JZ58" s="150">
        <v>0</v>
      </c>
      <c r="KA58" s="150">
        <v>0</v>
      </c>
      <c r="KB58" s="150">
        <v>0</v>
      </c>
      <c r="KC58" s="151">
        <v>0</v>
      </c>
      <c r="KD58" s="149">
        <v>0</v>
      </c>
      <c r="KE58" s="150">
        <v>0</v>
      </c>
      <c r="KF58" s="150">
        <v>0</v>
      </c>
      <c r="KG58" s="150">
        <v>0</v>
      </c>
      <c r="KH58" s="151">
        <v>0</v>
      </c>
      <c r="KI58" s="149">
        <v>0</v>
      </c>
      <c r="KJ58" s="150">
        <v>0</v>
      </c>
      <c r="KK58" s="150">
        <v>0</v>
      </c>
      <c r="KL58" s="150">
        <v>0</v>
      </c>
      <c r="KM58" s="151">
        <v>0</v>
      </c>
      <c r="KN58" s="149">
        <v>0</v>
      </c>
      <c r="KO58" s="150">
        <v>0</v>
      </c>
      <c r="KP58" s="150">
        <v>0</v>
      </c>
      <c r="KQ58" s="150">
        <v>0</v>
      </c>
      <c r="KR58" s="151">
        <v>0</v>
      </c>
      <c r="KS58" s="149">
        <v>0</v>
      </c>
      <c r="KT58" s="150">
        <v>0</v>
      </c>
      <c r="KU58" s="150">
        <v>0</v>
      </c>
      <c r="KV58" s="150">
        <v>0</v>
      </c>
      <c r="KW58" s="151">
        <v>0</v>
      </c>
      <c r="KX58" s="149">
        <v>0</v>
      </c>
      <c r="KY58" s="150">
        <v>0</v>
      </c>
      <c r="KZ58" s="150">
        <v>0</v>
      </c>
      <c r="LA58" s="150">
        <v>0</v>
      </c>
      <c r="LB58" s="151">
        <v>0</v>
      </c>
      <c r="LC58" s="149">
        <v>0</v>
      </c>
      <c r="LD58" s="150">
        <v>0</v>
      </c>
      <c r="LE58" s="150">
        <v>0</v>
      </c>
      <c r="LF58" s="150">
        <v>0</v>
      </c>
      <c r="LG58" s="151">
        <v>0</v>
      </c>
    </row>
    <row r="59" spans="2:319">
      <c r="B59" s="262" t="s">
        <v>2800</v>
      </c>
      <c r="C59" s="155" t="s">
        <v>2859</v>
      </c>
      <c r="D59" s="156" t="s">
        <v>2527</v>
      </c>
      <c r="E59" s="157">
        <v>3.7</v>
      </c>
      <c r="F59" s="158">
        <v>995</v>
      </c>
      <c r="G59" s="158">
        <v>975</v>
      </c>
      <c r="H59" s="158">
        <v>20</v>
      </c>
      <c r="I59" s="159">
        <v>2.0100502512562814E-2</v>
      </c>
      <c r="J59" s="157">
        <v>7.4</v>
      </c>
      <c r="K59" s="158">
        <v>1857</v>
      </c>
      <c r="L59" s="158">
        <v>1667</v>
      </c>
      <c r="M59" s="158">
        <v>190</v>
      </c>
      <c r="N59" s="159">
        <v>0.10231556273559504</v>
      </c>
      <c r="O59" s="157">
        <v>3.7</v>
      </c>
      <c r="P59" s="158">
        <v>862</v>
      </c>
      <c r="Q59" s="158">
        <v>692</v>
      </c>
      <c r="R59" s="158">
        <v>170</v>
      </c>
      <c r="S59" s="159">
        <v>8.2215060223032224E-2</v>
      </c>
      <c r="T59" s="157">
        <v>0</v>
      </c>
      <c r="U59" s="158">
        <v>0</v>
      </c>
      <c r="V59" s="158">
        <v>0</v>
      </c>
      <c r="W59" s="158">
        <v>0</v>
      </c>
      <c r="X59" s="159">
        <v>0</v>
      </c>
      <c r="Y59" s="157">
        <v>7.4</v>
      </c>
      <c r="Z59" s="158">
        <v>1857</v>
      </c>
      <c r="AA59" s="158">
        <v>1667</v>
      </c>
      <c r="AB59" s="158">
        <v>190</v>
      </c>
      <c r="AC59" s="159">
        <v>0.10231556273559504</v>
      </c>
      <c r="AD59" s="224">
        <v>3.7</v>
      </c>
      <c r="AE59" s="225">
        <v>995</v>
      </c>
      <c r="AF59" s="225">
        <v>975</v>
      </c>
      <c r="AG59" s="225">
        <v>20</v>
      </c>
      <c r="AH59" s="159">
        <v>2.0100502512562814E-2</v>
      </c>
      <c r="AI59" s="157">
        <v>7.4</v>
      </c>
      <c r="AJ59" s="158">
        <v>2033</v>
      </c>
      <c r="AK59" s="158">
        <v>1773</v>
      </c>
      <c r="AL59" s="158">
        <v>260</v>
      </c>
      <c r="AM59" s="159">
        <v>0.12788981800295129</v>
      </c>
      <c r="AN59" s="157">
        <v>3.7</v>
      </c>
      <c r="AO59" s="158">
        <v>1038</v>
      </c>
      <c r="AP59" s="158">
        <v>798</v>
      </c>
      <c r="AQ59" s="158">
        <v>240</v>
      </c>
      <c r="AR59" s="159">
        <v>0.10778931549038848</v>
      </c>
      <c r="AS59" s="157">
        <v>7.4</v>
      </c>
      <c r="AT59" s="158">
        <v>1857</v>
      </c>
      <c r="AU59" s="158">
        <v>1667</v>
      </c>
      <c r="AV59" s="158">
        <v>190</v>
      </c>
      <c r="AW59" s="159">
        <v>0.10231556273559504</v>
      </c>
      <c r="AX59" s="157">
        <v>0</v>
      </c>
      <c r="AY59" s="158">
        <v>176</v>
      </c>
      <c r="AZ59" s="158">
        <v>106</v>
      </c>
      <c r="BA59" s="158">
        <v>70</v>
      </c>
      <c r="BB59" s="159">
        <v>2.5574255267356252E-2</v>
      </c>
      <c r="BC59" s="157">
        <v>3.7</v>
      </c>
      <c r="BD59" s="158">
        <v>995</v>
      </c>
      <c r="BE59" s="158">
        <v>975</v>
      </c>
      <c r="BF59" s="158">
        <v>20</v>
      </c>
      <c r="BG59" s="159">
        <v>2.0100502512562814E-2</v>
      </c>
      <c r="BH59" s="157">
        <v>0</v>
      </c>
      <c r="BI59" s="158">
        <v>0</v>
      </c>
      <c r="BJ59" s="158">
        <v>0</v>
      </c>
      <c r="BK59" s="158">
        <v>0</v>
      </c>
      <c r="BL59" s="159">
        <v>0</v>
      </c>
      <c r="BM59" s="157">
        <v>-3.7</v>
      </c>
      <c r="BN59" s="158">
        <v>-995</v>
      </c>
      <c r="BO59" s="158">
        <v>-975</v>
      </c>
      <c r="BP59" s="158">
        <v>-20</v>
      </c>
      <c r="BQ59" s="159">
        <v>-2.0100502512562814E-2</v>
      </c>
      <c r="BR59" s="157">
        <v>7.4</v>
      </c>
      <c r="BS59" s="158">
        <v>2033</v>
      </c>
      <c r="BT59" s="158">
        <v>1773</v>
      </c>
      <c r="BU59" s="158">
        <v>260</v>
      </c>
      <c r="BV59" s="159">
        <v>0.12788981800295129</v>
      </c>
      <c r="BW59" s="157">
        <v>-7.4</v>
      </c>
      <c r="BX59" s="158">
        <v>-2033</v>
      </c>
      <c r="BY59" s="158">
        <v>-1773</v>
      </c>
      <c r="BZ59" s="158">
        <v>-260</v>
      </c>
      <c r="CA59" s="159">
        <v>-0.12788981800295129</v>
      </c>
      <c r="CB59" s="157">
        <v>3.7</v>
      </c>
      <c r="CC59" s="158">
        <v>995</v>
      </c>
      <c r="CD59" s="158">
        <v>975</v>
      </c>
      <c r="CE59" s="158">
        <v>20</v>
      </c>
      <c r="CF59" s="159">
        <v>2.0100502512562814E-2</v>
      </c>
      <c r="CG59" s="157">
        <v>7.4</v>
      </c>
      <c r="CH59" s="158">
        <v>1851</v>
      </c>
      <c r="CI59" s="158">
        <v>1655</v>
      </c>
      <c r="CJ59" s="158">
        <v>196</v>
      </c>
      <c r="CK59" s="159">
        <v>0.10588870880605078</v>
      </c>
      <c r="CL59" s="157">
        <v>3.7</v>
      </c>
      <c r="CM59" s="158">
        <v>856</v>
      </c>
      <c r="CN59" s="158">
        <v>680</v>
      </c>
      <c r="CO59" s="158">
        <v>176</v>
      </c>
      <c r="CP59" s="159">
        <v>8.5788206293487962E-2</v>
      </c>
      <c r="CQ59" s="157">
        <v>0</v>
      </c>
      <c r="CR59" s="158">
        <v>0</v>
      </c>
      <c r="CS59" s="158">
        <v>0</v>
      </c>
      <c r="CT59" s="158">
        <v>0</v>
      </c>
      <c r="CU59" s="159">
        <v>0</v>
      </c>
      <c r="CV59" s="157">
        <v>7.4</v>
      </c>
      <c r="CW59" s="158">
        <v>1851</v>
      </c>
      <c r="CX59" s="158">
        <v>1655</v>
      </c>
      <c r="CY59" s="158">
        <v>196</v>
      </c>
      <c r="CZ59" s="159">
        <v>0.10588870880605078</v>
      </c>
      <c r="DA59" s="157">
        <v>3.7</v>
      </c>
      <c r="DB59" s="158">
        <v>995</v>
      </c>
      <c r="DC59" s="158">
        <v>975</v>
      </c>
      <c r="DD59" s="158">
        <v>20</v>
      </c>
      <c r="DE59" s="159">
        <v>2.0100502512562814E-2</v>
      </c>
      <c r="DF59" s="157">
        <v>0</v>
      </c>
      <c r="DG59" s="158">
        <v>0</v>
      </c>
      <c r="DH59" s="158">
        <v>0</v>
      </c>
      <c r="DI59" s="158">
        <v>0</v>
      </c>
      <c r="DJ59" s="159">
        <v>0</v>
      </c>
      <c r="DK59" s="157">
        <v>-3.7</v>
      </c>
      <c r="DL59" s="158">
        <v>-995</v>
      </c>
      <c r="DM59" s="158">
        <v>-975</v>
      </c>
      <c r="DN59" s="158">
        <v>-20</v>
      </c>
      <c r="DO59" s="159">
        <v>-2.0100502512562814E-2</v>
      </c>
      <c r="DP59" s="157">
        <v>7.4</v>
      </c>
      <c r="DQ59" s="158">
        <v>1851</v>
      </c>
      <c r="DR59" s="158">
        <v>1655</v>
      </c>
      <c r="DS59" s="158">
        <v>196</v>
      </c>
      <c r="DT59" s="159">
        <v>0.10588870880605078</v>
      </c>
      <c r="DU59" s="157">
        <v>-7.4</v>
      </c>
      <c r="DV59" s="158">
        <v>-1851</v>
      </c>
      <c r="DW59" s="158">
        <v>-1655</v>
      </c>
      <c r="DX59" s="158">
        <v>-196</v>
      </c>
      <c r="DY59" s="159">
        <v>-0.10588870880605078</v>
      </c>
      <c r="DZ59" s="157">
        <v>3.7</v>
      </c>
      <c r="EA59" s="158">
        <v>995</v>
      </c>
      <c r="EB59" s="158">
        <v>975</v>
      </c>
      <c r="EC59" s="158">
        <v>20</v>
      </c>
      <c r="ED59" s="159">
        <v>2.0100502512562814E-2</v>
      </c>
      <c r="EE59" s="157">
        <v>7.4</v>
      </c>
      <c r="EF59" s="158">
        <v>1757</v>
      </c>
      <c r="EG59" s="158">
        <v>1660</v>
      </c>
      <c r="EH59" s="158">
        <v>97</v>
      </c>
      <c r="EI59" s="159">
        <v>5.5207740466704611E-2</v>
      </c>
      <c r="EJ59" s="157">
        <v>3.7</v>
      </c>
      <c r="EK59" s="158">
        <v>762</v>
      </c>
      <c r="EL59" s="158">
        <v>685</v>
      </c>
      <c r="EM59" s="158">
        <v>77</v>
      </c>
      <c r="EN59" s="159">
        <v>3.5107237954141793E-2</v>
      </c>
      <c r="EO59" s="157">
        <v>0</v>
      </c>
      <c r="EP59" s="158">
        <v>0</v>
      </c>
      <c r="EQ59" s="158">
        <v>0</v>
      </c>
      <c r="ER59" s="158">
        <v>0</v>
      </c>
      <c r="ES59" s="159">
        <v>0</v>
      </c>
      <c r="ET59" s="157">
        <v>7.4</v>
      </c>
      <c r="EU59" s="158">
        <v>1757</v>
      </c>
      <c r="EV59" s="158">
        <v>1660</v>
      </c>
      <c r="EW59" s="158">
        <v>97</v>
      </c>
      <c r="EX59" s="159">
        <v>5.5207740466704611E-2</v>
      </c>
      <c r="EY59" s="157">
        <v>3.7</v>
      </c>
      <c r="EZ59" s="158">
        <v>995</v>
      </c>
      <c r="FA59" s="158">
        <v>975</v>
      </c>
      <c r="FB59" s="158">
        <v>20</v>
      </c>
      <c r="FC59" s="159">
        <v>2.0100502512562814E-2</v>
      </c>
      <c r="FD59" s="157">
        <v>0</v>
      </c>
      <c r="FE59" s="158">
        <v>0</v>
      </c>
      <c r="FF59" s="158">
        <v>0</v>
      </c>
      <c r="FG59" s="158">
        <v>0</v>
      </c>
      <c r="FH59" s="159">
        <v>0</v>
      </c>
      <c r="FI59" s="157">
        <v>-3.7</v>
      </c>
      <c r="FJ59" s="158">
        <v>-995</v>
      </c>
      <c r="FK59" s="158">
        <v>-975</v>
      </c>
      <c r="FL59" s="158">
        <v>-20</v>
      </c>
      <c r="FM59" s="159">
        <v>-2.0100502512562814E-2</v>
      </c>
      <c r="FN59" s="157">
        <v>7.4</v>
      </c>
      <c r="FO59" s="158">
        <v>1757</v>
      </c>
      <c r="FP59" s="158">
        <v>1660</v>
      </c>
      <c r="FQ59" s="158">
        <v>97</v>
      </c>
      <c r="FR59" s="159">
        <v>5.5207740466704611E-2</v>
      </c>
      <c r="FS59" s="157">
        <v>-7.4</v>
      </c>
      <c r="FT59" s="158">
        <v>-1757</v>
      </c>
      <c r="FU59" s="158">
        <v>-1660</v>
      </c>
      <c r="FV59" s="158">
        <v>-97</v>
      </c>
      <c r="FW59" s="159">
        <v>-5.5207740466704611E-2</v>
      </c>
      <c r="FX59" s="157">
        <v>3.7</v>
      </c>
      <c r="FY59" s="158">
        <v>995</v>
      </c>
      <c r="FZ59" s="158">
        <v>975</v>
      </c>
      <c r="GA59" s="158">
        <v>20</v>
      </c>
      <c r="GB59" s="159">
        <v>2.0100502512562814E-2</v>
      </c>
      <c r="GC59" s="157">
        <v>0</v>
      </c>
      <c r="GD59" s="158">
        <v>0</v>
      </c>
      <c r="GE59" s="158">
        <v>0</v>
      </c>
      <c r="GF59" s="158">
        <v>0</v>
      </c>
      <c r="GG59" s="159">
        <v>0</v>
      </c>
      <c r="GH59" s="157">
        <v>-3.7</v>
      </c>
      <c r="GI59" s="158">
        <v>-995</v>
      </c>
      <c r="GJ59" s="158">
        <v>-975</v>
      </c>
      <c r="GK59" s="158">
        <v>-20</v>
      </c>
      <c r="GL59" s="159">
        <v>-2.0100502512562814E-2</v>
      </c>
      <c r="GM59" s="157">
        <v>0</v>
      </c>
      <c r="GN59" s="158">
        <v>0</v>
      </c>
      <c r="GO59" s="158">
        <v>0</v>
      </c>
      <c r="GP59" s="158">
        <v>0</v>
      </c>
      <c r="GQ59" s="159">
        <v>0</v>
      </c>
      <c r="GR59" s="157">
        <v>0</v>
      </c>
      <c r="GS59" s="158">
        <v>0</v>
      </c>
      <c r="GT59" s="158">
        <v>0</v>
      </c>
      <c r="GU59" s="158">
        <v>0</v>
      </c>
      <c r="GV59" s="159">
        <v>0</v>
      </c>
      <c r="GW59" s="157">
        <v>3.7</v>
      </c>
      <c r="GX59" s="158">
        <v>995</v>
      </c>
      <c r="GY59" s="158">
        <v>975</v>
      </c>
      <c r="GZ59" s="158">
        <v>20</v>
      </c>
      <c r="HA59" s="159">
        <v>2.0100502512562814E-2</v>
      </c>
      <c r="HB59" s="157">
        <v>7.4</v>
      </c>
      <c r="HC59" s="158">
        <v>1694</v>
      </c>
      <c r="HD59" s="158">
        <v>1515</v>
      </c>
      <c r="HE59" s="158">
        <v>179</v>
      </c>
      <c r="HF59" s="159">
        <v>0.10566706021251476</v>
      </c>
      <c r="HG59" s="157">
        <v>3.7</v>
      </c>
      <c r="HH59" s="158">
        <v>699</v>
      </c>
      <c r="HI59" s="158">
        <v>540</v>
      </c>
      <c r="HJ59" s="158">
        <v>159</v>
      </c>
      <c r="HK59" s="159">
        <v>8.5566557699951945E-2</v>
      </c>
      <c r="HL59" s="157">
        <v>0</v>
      </c>
      <c r="HM59" s="158">
        <v>0</v>
      </c>
      <c r="HN59" s="158">
        <v>0</v>
      </c>
      <c r="HO59" s="158">
        <v>0</v>
      </c>
      <c r="HP59" s="159">
        <v>0</v>
      </c>
      <c r="HQ59" s="157">
        <v>7.4</v>
      </c>
      <c r="HR59" s="158">
        <v>1694</v>
      </c>
      <c r="HS59" s="158">
        <v>1515</v>
      </c>
      <c r="HT59" s="158">
        <v>179</v>
      </c>
      <c r="HU59" s="159">
        <v>0.10566706021251476</v>
      </c>
      <c r="HV59" s="157">
        <v>3.7</v>
      </c>
      <c r="HW59" s="158">
        <v>995</v>
      </c>
      <c r="HX59" s="158">
        <v>975</v>
      </c>
      <c r="HY59" s="158">
        <v>20</v>
      </c>
      <c r="HZ59" s="159">
        <v>2.0100502512562814E-2</v>
      </c>
      <c r="IA59" s="157">
        <v>0</v>
      </c>
      <c r="IB59" s="158">
        <v>0</v>
      </c>
      <c r="IC59" s="158">
        <v>0</v>
      </c>
      <c r="ID59" s="158">
        <v>0</v>
      </c>
      <c r="IE59" s="159">
        <v>0</v>
      </c>
      <c r="IF59" s="157">
        <v>-3.7</v>
      </c>
      <c r="IG59" s="158">
        <v>-995</v>
      </c>
      <c r="IH59" s="158">
        <v>-975</v>
      </c>
      <c r="II59" s="158">
        <v>-20</v>
      </c>
      <c r="IJ59" s="159">
        <v>-2.0100502512562814E-2</v>
      </c>
      <c r="IK59" s="157">
        <v>7.4</v>
      </c>
      <c r="IL59" s="158">
        <v>1694</v>
      </c>
      <c r="IM59" s="158">
        <v>1515</v>
      </c>
      <c r="IN59" s="158">
        <v>179</v>
      </c>
      <c r="IO59" s="159">
        <v>0.10566706021251476</v>
      </c>
      <c r="IP59" s="157">
        <v>-7.4</v>
      </c>
      <c r="IQ59" s="158">
        <v>-1694</v>
      </c>
      <c r="IR59" s="158">
        <v>-1515</v>
      </c>
      <c r="IS59" s="158">
        <v>-179</v>
      </c>
      <c r="IT59" s="159">
        <v>-0.10566706021251476</v>
      </c>
      <c r="IU59" s="157">
        <v>3.7</v>
      </c>
      <c r="IV59" s="158">
        <v>995</v>
      </c>
      <c r="IW59" s="158">
        <v>975</v>
      </c>
      <c r="IX59" s="158">
        <v>20</v>
      </c>
      <c r="IY59" s="159">
        <v>2.0100502512562814E-2</v>
      </c>
      <c r="IZ59" s="157">
        <v>0</v>
      </c>
      <c r="JA59" s="158">
        <v>0</v>
      </c>
      <c r="JB59" s="158">
        <v>0</v>
      </c>
      <c r="JC59" s="158">
        <v>0</v>
      </c>
      <c r="JD59" s="159">
        <v>0</v>
      </c>
      <c r="JE59" s="157">
        <v>-3.7</v>
      </c>
      <c r="JF59" s="158">
        <v>-995</v>
      </c>
      <c r="JG59" s="158">
        <v>-975</v>
      </c>
      <c r="JH59" s="158">
        <v>-20</v>
      </c>
      <c r="JI59" s="159">
        <v>-2.0100502512562814E-2</v>
      </c>
      <c r="JJ59" s="157">
        <v>0</v>
      </c>
      <c r="JK59" s="158">
        <v>0</v>
      </c>
      <c r="JL59" s="158">
        <v>0</v>
      </c>
      <c r="JM59" s="158">
        <v>0</v>
      </c>
      <c r="JN59" s="159">
        <v>0</v>
      </c>
      <c r="JO59" s="157">
        <v>0</v>
      </c>
      <c r="JP59" s="158">
        <v>0</v>
      </c>
      <c r="JQ59" s="158">
        <v>0</v>
      </c>
      <c r="JR59" s="158">
        <v>0</v>
      </c>
      <c r="JS59" s="159">
        <v>0</v>
      </c>
      <c r="JT59" s="157">
        <v>3.7</v>
      </c>
      <c r="JU59" s="158">
        <v>995</v>
      </c>
      <c r="JV59" s="158">
        <v>975</v>
      </c>
      <c r="JW59" s="158">
        <v>20</v>
      </c>
      <c r="JX59" s="159">
        <v>2.0100502512562814E-2</v>
      </c>
      <c r="JY59" s="157">
        <v>7.4</v>
      </c>
      <c r="JZ59" s="158">
        <v>1850</v>
      </c>
      <c r="KA59" s="158">
        <v>1568</v>
      </c>
      <c r="KB59" s="158">
        <v>282</v>
      </c>
      <c r="KC59" s="159">
        <v>0.15243243243243243</v>
      </c>
      <c r="KD59" s="157">
        <v>3.7</v>
      </c>
      <c r="KE59" s="158">
        <v>855</v>
      </c>
      <c r="KF59" s="158">
        <v>593</v>
      </c>
      <c r="KG59" s="158">
        <v>262</v>
      </c>
      <c r="KH59" s="159">
        <v>0.13233192991986961</v>
      </c>
      <c r="KI59" s="157">
        <v>0</v>
      </c>
      <c r="KJ59" s="158">
        <v>0</v>
      </c>
      <c r="KK59" s="158">
        <v>0</v>
      </c>
      <c r="KL59" s="158">
        <v>0</v>
      </c>
      <c r="KM59" s="159">
        <v>0</v>
      </c>
      <c r="KN59" s="157">
        <v>7.4</v>
      </c>
      <c r="KO59" s="158">
        <v>1850</v>
      </c>
      <c r="KP59" s="158">
        <v>1568</v>
      </c>
      <c r="KQ59" s="158">
        <v>282</v>
      </c>
      <c r="KR59" s="159">
        <v>0.15243243243243243</v>
      </c>
      <c r="KS59" s="157">
        <v>44.400000000000006</v>
      </c>
      <c r="KT59" s="158">
        <v>11940</v>
      </c>
      <c r="KU59" s="158">
        <v>11700</v>
      </c>
      <c r="KV59" s="158">
        <v>240</v>
      </c>
      <c r="KW59" s="159">
        <v>2.0100502512562814E-2</v>
      </c>
      <c r="KX59" s="157">
        <v>44.4</v>
      </c>
      <c r="KY59" s="158">
        <v>11042</v>
      </c>
      <c r="KZ59" s="158">
        <v>9838</v>
      </c>
      <c r="LA59" s="158">
        <v>1204</v>
      </c>
      <c r="LB59" s="159">
        <v>0.10903821771418222</v>
      </c>
      <c r="LC59" s="157">
        <v>0</v>
      </c>
      <c r="LD59" s="158">
        <v>-898</v>
      </c>
      <c r="LE59" s="158">
        <v>-1862</v>
      </c>
      <c r="LF59" s="158">
        <v>964</v>
      </c>
      <c r="LG59" s="159">
        <v>8.8937715201619402E-2</v>
      </c>
    </row>
    <row r="60" spans="2:319" ht="15.75" thickBot="1">
      <c r="B60" s="263"/>
      <c r="C60" s="129" t="s">
        <v>2860</v>
      </c>
      <c r="D60" s="130" t="s">
        <v>2861</v>
      </c>
      <c r="E60" s="131">
        <v>0</v>
      </c>
      <c r="F60" s="132">
        <v>0</v>
      </c>
      <c r="G60" s="132">
        <v>0</v>
      </c>
      <c r="H60" s="132">
        <v>0</v>
      </c>
      <c r="I60" s="133">
        <v>0</v>
      </c>
      <c r="J60" s="131">
        <v>0</v>
      </c>
      <c r="K60" s="132">
        <v>0</v>
      </c>
      <c r="L60" s="132">
        <v>0</v>
      </c>
      <c r="M60" s="132">
        <v>0</v>
      </c>
      <c r="N60" s="133">
        <v>0</v>
      </c>
      <c r="O60" s="131">
        <v>0</v>
      </c>
      <c r="P60" s="132">
        <v>0</v>
      </c>
      <c r="Q60" s="132">
        <v>0</v>
      </c>
      <c r="R60" s="132">
        <v>0</v>
      </c>
      <c r="S60" s="133">
        <v>0</v>
      </c>
      <c r="T60" s="131">
        <v>0</v>
      </c>
      <c r="U60" s="132">
        <v>0</v>
      </c>
      <c r="V60" s="132">
        <v>0</v>
      </c>
      <c r="W60" s="132">
        <v>0</v>
      </c>
      <c r="X60" s="133">
        <v>0</v>
      </c>
      <c r="Y60" s="131">
        <v>0</v>
      </c>
      <c r="Z60" s="132">
        <v>0</v>
      </c>
      <c r="AA60" s="132">
        <v>0</v>
      </c>
      <c r="AB60" s="132">
        <v>0</v>
      </c>
      <c r="AC60" s="133">
        <v>0</v>
      </c>
      <c r="AD60" s="131">
        <v>0</v>
      </c>
      <c r="AE60" s="132">
        <v>0</v>
      </c>
      <c r="AF60" s="132">
        <v>0</v>
      </c>
      <c r="AG60" s="132">
        <v>0</v>
      </c>
      <c r="AH60" s="133">
        <v>0</v>
      </c>
      <c r="AI60" s="131">
        <v>0</v>
      </c>
      <c r="AJ60" s="132">
        <v>0</v>
      </c>
      <c r="AK60" s="132">
        <v>0</v>
      </c>
      <c r="AL60" s="132">
        <v>0</v>
      </c>
      <c r="AM60" s="133">
        <v>0</v>
      </c>
      <c r="AN60" s="131">
        <v>0</v>
      </c>
      <c r="AO60" s="132">
        <v>0</v>
      </c>
      <c r="AP60" s="132">
        <v>0</v>
      </c>
      <c r="AQ60" s="132">
        <v>0</v>
      </c>
      <c r="AR60" s="133">
        <v>0</v>
      </c>
      <c r="AS60" s="131">
        <v>0</v>
      </c>
      <c r="AT60" s="132">
        <v>0</v>
      </c>
      <c r="AU60" s="132">
        <v>0</v>
      </c>
      <c r="AV60" s="132">
        <v>0</v>
      </c>
      <c r="AW60" s="133">
        <v>0</v>
      </c>
      <c r="AX60" s="131">
        <v>0</v>
      </c>
      <c r="AY60" s="132">
        <v>0</v>
      </c>
      <c r="AZ60" s="132">
        <v>0</v>
      </c>
      <c r="BA60" s="132">
        <v>0</v>
      </c>
      <c r="BB60" s="133">
        <v>0</v>
      </c>
      <c r="BC60" s="131">
        <v>0</v>
      </c>
      <c r="BD60" s="132">
        <v>0</v>
      </c>
      <c r="BE60" s="132">
        <v>0</v>
      </c>
      <c r="BF60" s="132">
        <v>0</v>
      </c>
      <c r="BG60" s="133">
        <v>0</v>
      </c>
      <c r="BH60" s="131">
        <v>0</v>
      </c>
      <c r="BI60" s="132">
        <v>0</v>
      </c>
      <c r="BJ60" s="132">
        <v>0</v>
      </c>
      <c r="BK60" s="132">
        <v>0</v>
      </c>
      <c r="BL60" s="133">
        <v>0</v>
      </c>
      <c r="BM60" s="131">
        <v>0</v>
      </c>
      <c r="BN60" s="132">
        <v>0</v>
      </c>
      <c r="BO60" s="132">
        <v>0</v>
      </c>
      <c r="BP60" s="132">
        <v>0</v>
      </c>
      <c r="BQ60" s="133">
        <v>0</v>
      </c>
      <c r="BR60" s="131">
        <v>0</v>
      </c>
      <c r="BS60" s="132">
        <v>0</v>
      </c>
      <c r="BT60" s="132">
        <v>0</v>
      </c>
      <c r="BU60" s="132">
        <v>0</v>
      </c>
      <c r="BV60" s="133">
        <v>0</v>
      </c>
      <c r="BW60" s="131">
        <v>0</v>
      </c>
      <c r="BX60" s="132">
        <v>0</v>
      </c>
      <c r="BY60" s="132">
        <v>0</v>
      </c>
      <c r="BZ60" s="132">
        <v>0</v>
      </c>
      <c r="CA60" s="133">
        <v>0</v>
      </c>
      <c r="CB60" s="131">
        <v>0</v>
      </c>
      <c r="CC60" s="132">
        <v>0</v>
      </c>
      <c r="CD60" s="132">
        <v>0</v>
      </c>
      <c r="CE60" s="132">
        <v>0</v>
      </c>
      <c r="CF60" s="133">
        <v>0</v>
      </c>
      <c r="CG60" s="131">
        <v>0</v>
      </c>
      <c r="CH60" s="132">
        <v>0</v>
      </c>
      <c r="CI60" s="132">
        <v>0</v>
      </c>
      <c r="CJ60" s="132">
        <v>0</v>
      </c>
      <c r="CK60" s="133">
        <v>0</v>
      </c>
      <c r="CL60" s="131">
        <v>0</v>
      </c>
      <c r="CM60" s="132">
        <v>0</v>
      </c>
      <c r="CN60" s="132">
        <v>0</v>
      </c>
      <c r="CO60" s="132">
        <v>0</v>
      </c>
      <c r="CP60" s="133">
        <v>0</v>
      </c>
      <c r="CQ60" s="131">
        <v>0</v>
      </c>
      <c r="CR60" s="132">
        <v>0</v>
      </c>
      <c r="CS60" s="132">
        <v>0</v>
      </c>
      <c r="CT60" s="132">
        <v>0</v>
      </c>
      <c r="CU60" s="133">
        <v>0</v>
      </c>
      <c r="CV60" s="131">
        <v>0</v>
      </c>
      <c r="CW60" s="132">
        <v>0</v>
      </c>
      <c r="CX60" s="132">
        <v>0</v>
      </c>
      <c r="CY60" s="132">
        <v>0</v>
      </c>
      <c r="CZ60" s="133">
        <v>0</v>
      </c>
      <c r="DA60" s="131">
        <v>0</v>
      </c>
      <c r="DB60" s="132">
        <v>0</v>
      </c>
      <c r="DC60" s="132">
        <v>0</v>
      </c>
      <c r="DD60" s="132">
        <v>0</v>
      </c>
      <c r="DE60" s="133">
        <v>0</v>
      </c>
      <c r="DF60" s="131">
        <v>0</v>
      </c>
      <c r="DG60" s="132">
        <v>0</v>
      </c>
      <c r="DH60" s="132">
        <v>0</v>
      </c>
      <c r="DI60" s="132">
        <v>0</v>
      </c>
      <c r="DJ60" s="133">
        <v>0</v>
      </c>
      <c r="DK60" s="131">
        <v>0</v>
      </c>
      <c r="DL60" s="132">
        <v>0</v>
      </c>
      <c r="DM60" s="132">
        <v>0</v>
      </c>
      <c r="DN60" s="132">
        <v>0</v>
      </c>
      <c r="DO60" s="133">
        <v>0</v>
      </c>
      <c r="DP60" s="131">
        <v>0</v>
      </c>
      <c r="DQ60" s="132">
        <v>0</v>
      </c>
      <c r="DR60" s="132">
        <v>0</v>
      </c>
      <c r="DS60" s="132">
        <v>0</v>
      </c>
      <c r="DT60" s="133">
        <v>0</v>
      </c>
      <c r="DU60" s="131">
        <v>0</v>
      </c>
      <c r="DV60" s="132">
        <v>0</v>
      </c>
      <c r="DW60" s="132">
        <v>0</v>
      </c>
      <c r="DX60" s="132">
        <v>0</v>
      </c>
      <c r="DY60" s="133">
        <v>0</v>
      </c>
      <c r="DZ60" s="131">
        <v>0</v>
      </c>
      <c r="EA60" s="132">
        <v>0</v>
      </c>
      <c r="EB60" s="132">
        <v>0</v>
      </c>
      <c r="EC60" s="132">
        <v>0</v>
      </c>
      <c r="ED60" s="133">
        <v>0</v>
      </c>
      <c r="EE60" s="131">
        <v>0</v>
      </c>
      <c r="EF60" s="132">
        <v>0</v>
      </c>
      <c r="EG60" s="132">
        <v>0</v>
      </c>
      <c r="EH60" s="132">
        <v>0</v>
      </c>
      <c r="EI60" s="133">
        <v>0</v>
      </c>
      <c r="EJ60" s="131">
        <v>0</v>
      </c>
      <c r="EK60" s="132">
        <v>0</v>
      </c>
      <c r="EL60" s="132">
        <v>0</v>
      </c>
      <c r="EM60" s="132">
        <v>0</v>
      </c>
      <c r="EN60" s="133">
        <v>0</v>
      </c>
      <c r="EO60" s="131">
        <v>0</v>
      </c>
      <c r="EP60" s="132">
        <v>0</v>
      </c>
      <c r="EQ60" s="132">
        <v>0</v>
      </c>
      <c r="ER60" s="132">
        <v>0</v>
      </c>
      <c r="ES60" s="133">
        <v>0</v>
      </c>
      <c r="ET60" s="131">
        <v>0</v>
      </c>
      <c r="EU60" s="132">
        <v>0</v>
      </c>
      <c r="EV60" s="132">
        <v>0</v>
      </c>
      <c r="EW60" s="132">
        <v>0</v>
      </c>
      <c r="EX60" s="133">
        <v>0</v>
      </c>
      <c r="EY60" s="131">
        <v>0</v>
      </c>
      <c r="EZ60" s="132">
        <v>0</v>
      </c>
      <c r="FA60" s="132">
        <v>0</v>
      </c>
      <c r="FB60" s="132">
        <v>0</v>
      </c>
      <c r="FC60" s="133">
        <v>0</v>
      </c>
      <c r="FD60" s="131">
        <v>0</v>
      </c>
      <c r="FE60" s="132">
        <v>0</v>
      </c>
      <c r="FF60" s="132">
        <v>0</v>
      </c>
      <c r="FG60" s="132">
        <v>0</v>
      </c>
      <c r="FH60" s="133">
        <v>0</v>
      </c>
      <c r="FI60" s="131">
        <v>0</v>
      </c>
      <c r="FJ60" s="132">
        <v>0</v>
      </c>
      <c r="FK60" s="132">
        <v>0</v>
      </c>
      <c r="FL60" s="132">
        <v>0</v>
      </c>
      <c r="FM60" s="133">
        <v>0</v>
      </c>
      <c r="FN60" s="131">
        <v>0</v>
      </c>
      <c r="FO60" s="132">
        <v>0</v>
      </c>
      <c r="FP60" s="132">
        <v>0</v>
      </c>
      <c r="FQ60" s="132">
        <v>0</v>
      </c>
      <c r="FR60" s="133">
        <v>0</v>
      </c>
      <c r="FS60" s="131">
        <v>0</v>
      </c>
      <c r="FT60" s="132">
        <v>0</v>
      </c>
      <c r="FU60" s="132">
        <v>0</v>
      </c>
      <c r="FV60" s="132">
        <v>0</v>
      </c>
      <c r="FW60" s="133">
        <v>0</v>
      </c>
      <c r="FX60" s="131">
        <v>0</v>
      </c>
      <c r="FY60" s="132">
        <v>0</v>
      </c>
      <c r="FZ60" s="132">
        <v>0</v>
      </c>
      <c r="GA60" s="132">
        <v>0</v>
      </c>
      <c r="GB60" s="133">
        <v>0</v>
      </c>
      <c r="GC60" s="131">
        <v>0</v>
      </c>
      <c r="GD60" s="132">
        <v>0</v>
      </c>
      <c r="GE60" s="132">
        <v>0</v>
      </c>
      <c r="GF60" s="132">
        <v>0</v>
      </c>
      <c r="GG60" s="133">
        <v>0</v>
      </c>
      <c r="GH60" s="131">
        <v>0</v>
      </c>
      <c r="GI60" s="132">
        <v>0</v>
      </c>
      <c r="GJ60" s="132">
        <v>0</v>
      </c>
      <c r="GK60" s="132">
        <v>0</v>
      </c>
      <c r="GL60" s="133">
        <v>0</v>
      </c>
      <c r="GM60" s="131">
        <v>0</v>
      </c>
      <c r="GN60" s="132">
        <v>0</v>
      </c>
      <c r="GO60" s="132">
        <v>0</v>
      </c>
      <c r="GP60" s="132">
        <v>0</v>
      </c>
      <c r="GQ60" s="133">
        <v>0</v>
      </c>
      <c r="GR60" s="131">
        <v>0</v>
      </c>
      <c r="GS60" s="132">
        <v>0</v>
      </c>
      <c r="GT60" s="132">
        <v>0</v>
      </c>
      <c r="GU60" s="132">
        <v>0</v>
      </c>
      <c r="GV60" s="133">
        <v>0</v>
      </c>
      <c r="GW60" s="131">
        <v>0</v>
      </c>
      <c r="GX60" s="132">
        <v>0</v>
      </c>
      <c r="GY60" s="132">
        <v>0</v>
      </c>
      <c r="GZ60" s="132">
        <v>0</v>
      </c>
      <c r="HA60" s="133">
        <v>0</v>
      </c>
      <c r="HB60" s="131">
        <v>0</v>
      </c>
      <c r="HC60" s="132">
        <v>0</v>
      </c>
      <c r="HD60" s="132">
        <v>0</v>
      </c>
      <c r="HE60" s="132">
        <v>0</v>
      </c>
      <c r="HF60" s="133">
        <v>0</v>
      </c>
      <c r="HG60" s="131">
        <v>0</v>
      </c>
      <c r="HH60" s="132">
        <v>0</v>
      </c>
      <c r="HI60" s="132">
        <v>0</v>
      </c>
      <c r="HJ60" s="132">
        <v>0</v>
      </c>
      <c r="HK60" s="133">
        <v>0</v>
      </c>
      <c r="HL60" s="131">
        <v>0</v>
      </c>
      <c r="HM60" s="132">
        <v>0</v>
      </c>
      <c r="HN60" s="132">
        <v>0</v>
      </c>
      <c r="HO60" s="132">
        <v>0</v>
      </c>
      <c r="HP60" s="133">
        <v>0</v>
      </c>
      <c r="HQ60" s="131">
        <v>0</v>
      </c>
      <c r="HR60" s="132">
        <v>0</v>
      </c>
      <c r="HS60" s="132">
        <v>0</v>
      </c>
      <c r="HT60" s="132">
        <v>0</v>
      </c>
      <c r="HU60" s="133">
        <v>0</v>
      </c>
      <c r="HV60" s="131">
        <v>0</v>
      </c>
      <c r="HW60" s="132">
        <v>0</v>
      </c>
      <c r="HX60" s="132">
        <v>0</v>
      </c>
      <c r="HY60" s="132">
        <v>0</v>
      </c>
      <c r="HZ60" s="133">
        <v>0</v>
      </c>
      <c r="IA60" s="131">
        <v>0</v>
      </c>
      <c r="IB60" s="132">
        <v>0</v>
      </c>
      <c r="IC60" s="132">
        <v>0</v>
      </c>
      <c r="ID60" s="132">
        <v>0</v>
      </c>
      <c r="IE60" s="133">
        <v>0</v>
      </c>
      <c r="IF60" s="131">
        <v>0</v>
      </c>
      <c r="IG60" s="132">
        <v>0</v>
      </c>
      <c r="IH60" s="132">
        <v>0</v>
      </c>
      <c r="II60" s="132">
        <v>0</v>
      </c>
      <c r="IJ60" s="133">
        <v>0</v>
      </c>
      <c r="IK60" s="131">
        <v>0</v>
      </c>
      <c r="IL60" s="132">
        <v>0</v>
      </c>
      <c r="IM60" s="132">
        <v>0</v>
      </c>
      <c r="IN60" s="132">
        <v>0</v>
      </c>
      <c r="IO60" s="133">
        <v>0</v>
      </c>
      <c r="IP60" s="131">
        <v>0</v>
      </c>
      <c r="IQ60" s="132">
        <v>0</v>
      </c>
      <c r="IR60" s="132">
        <v>0</v>
      </c>
      <c r="IS60" s="132">
        <v>0</v>
      </c>
      <c r="IT60" s="133">
        <v>0</v>
      </c>
      <c r="IU60" s="131">
        <v>0</v>
      </c>
      <c r="IV60" s="132">
        <v>0</v>
      </c>
      <c r="IW60" s="132">
        <v>0</v>
      </c>
      <c r="IX60" s="132">
        <v>0</v>
      </c>
      <c r="IY60" s="133">
        <v>0</v>
      </c>
      <c r="IZ60" s="131">
        <v>0</v>
      </c>
      <c r="JA60" s="132">
        <v>0</v>
      </c>
      <c r="JB60" s="132">
        <v>0</v>
      </c>
      <c r="JC60" s="132">
        <v>0</v>
      </c>
      <c r="JD60" s="133">
        <v>0</v>
      </c>
      <c r="JE60" s="131">
        <v>0</v>
      </c>
      <c r="JF60" s="132">
        <v>0</v>
      </c>
      <c r="JG60" s="132">
        <v>0</v>
      </c>
      <c r="JH60" s="132">
        <v>0</v>
      </c>
      <c r="JI60" s="133">
        <v>0</v>
      </c>
      <c r="JJ60" s="131">
        <v>0</v>
      </c>
      <c r="JK60" s="132">
        <v>0</v>
      </c>
      <c r="JL60" s="132">
        <v>0</v>
      </c>
      <c r="JM60" s="132">
        <v>0</v>
      </c>
      <c r="JN60" s="133">
        <v>0</v>
      </c>
      <c r="JO60" s="131">
        <v>0</v>
      </c>
      <c r="JP60" s="132">
        <v>0</v>
      </c>
      <c r="JQ60" s="132">
        <v>0</v>
      </c>
      <c r="JR60" s="132">
        <v>0</v>
      </c>
      <c r="JS60" s="133">
        <v>0</v>
      </c>
      <c r="JT60" s="131">
        <v>0</v>
      </c>
      <c r="JU60" s="132">
        <v>0</v>
      </c>
      <c r="JV60" s="132">
        <v>0</v>
      </c>
      <c r="JW60" s="132">
        <v>0</v>
      </c>
      <c r="JX60" s="133">
        <v>0</v>
      </c>
      <c r="JY60" s="131">
        <v>0</v>
      </c>
      <c r="JZ60" s="132">
        <v>0</v>
      </c>
      <c r="KA60" s="132">
        <v>0</v>
      </c>
      <c r="KB60" s="132">
        <v>0</v>
      </c>
      <c r="KC60" s="133">
        <v>0</v>
      </c>
      <c r="KD60" s="131">
        <v>0</v>
      </c>
      <c r="KE60" s="132">
        <v>0</v>
      </c>
      <c r="KF60" s="132">
        <v>0</v>
      </c>
      <c r="KG60" s="132">
        <v>0</v>
      </c>
      <c r="KH60" s="133">
        <v>0</v>
      </c>
      <c r="KI60" s="131">
        <v>0</v>
      </c>
      <c r="KJ60" s="132">
        <v>0</v>
      </c>
      <c r="KK60" s="132">
        <v>0</v>
      </c>
      <c r="KL60" s="132">
        <v>0</v>
      </c>
      <c r="KM60" s="133">
        <v>0</v>
      </c>
      <c r="KN60" s="131">
        <v>0</v>
      </c>
      <c r="KO60" s="132">
        <v>0</v>
      </c>
      <c r="KP60" s="132">
        <v>0</v>
      </c>
      <c r="KQ60" s="132">
        <v>0</v>
      </c>
      <c r="KR60" s="133">
        <v>0</v>
      </c>
      <c r="KS60" s="131">
        <v>0</v>
      </c>
      <c r="KT60" s="132">
        <v>0</v>
      </c>
      <c r="KU60" s="132">
        <v>0</v>
      </c>
      <c r="KV60" s="132">
        <v>0</v>
      </c>
      <c r="KW60" s="133">
        <v>0</v>
      </c>
      <c r="KX60" s="131">
        <v>0</v>
      </c>
      <c r="KY60" s="132">
        <v>0</v>
      </c>
      <c r="KZ60" s="132">
        <v>0</v>
      </c>
      <c r="LA60" s="132">
        <v>0</v>
      </c>
      <c r="LB60" s="133">
        <v>0</v>
      </c>
      <c r="LC60" s="131">
        <v>0</v>
      </c>
      <c r="LD60" s="132">
        <v>0</v>
      </c>
      <c r="LE60" s="132">
        <v>0</v>
      </c>
      <c r="LF60" s="132">
        <v>0</v>
      </c>
      <c r="LG60" s="133">
        <v>0</v>
      </c>
    </row>
    <row r="61" spans="2:319">
      <c r="B61" s="264" t="s">
        <v>2862</v>
      </c>
      <c r="C61" s="265" t="s">
        <v>2863</v>
      </c>
      <c r="D61" s="266"/>
      <c r="E61" s="267">
        <v>1600</v>
      </c>
      <c r="F61" s="268">
        <v>5544</v>
      </c>
      <c r="G61" s="268">
        <v>5280</v>
      </c>
      <c r="H61" s="268">
        <v>264</v>
      </c>
      <c r="I61" s="269">
        <v>4.7619047619047616E-2</v>
      </c>
      <c r="J61" s="267">
        <v>1700.2</v>
      </c>
      <c r="K61" s="268">
        <v>17926</v>
      </c>
      <c r="L61" s="268">
        <v>14146</v>
      </c>
      <c r="M61" s="268">
        <v>3780</v>
      </c>
      <c r="N61" s="269">
        <v>0.21086689724422628</v>
      </c>
      <c r="O61" s="267">
        <v>100.20000000000005</v>
      </c>
      <c r="P61" s="268">
        <v>12382</v>
      </c>
      <c r="Q61" s="268">
        <v>8866</v>
      </c>
      <c r="R61" s="268">
        <v>3516</v>
      </c>
      <c r="S61" s="269">
        <v>0.16324784962517866</v>
      </c>
      <c r="T61" s="267">
        <v>1517.2</v>
      </c>
      <c r="U61" s="268">
        <v>5548</v>
      </c>
      <c r="V61" s="268">
        <v>5012</v>
      </c>
      <c r="W61" s="268">
        <v>536</v>
      </c>
      <c r="X61" s="269">
        <v>9.6611391492429699E-2</v>
      </c>
      <c r="Y61" s="267">
        <v>183</v>
      </c>
      <c r="Z61" s="268">
        <v>12378</v>
      </c>
      <c r="AA61" s="268">
        <v>9134</v>
      </c>
      <c r="AB61" s="268">
        <v>3244</v>
      </c>
      <c r="AC61" s="269">
        <v>0.11425550575179658</v>
      </c>
      <c r="AD61" s="267">
        <v>1600</v>
      </c>
      <c r="AE61" s="268">
        <v>5544</v>
      </c>
      <c r="AF61" s="268">
        <v>5280</v>
      </c>
      <c r="AG61" s="268">
        <v>264</v>
      </c>
      <c r="AH61" s="269">
        <v>4.7619047619047616E-2</v>
      </c>
      <c r="AI61" s="267">
        <v>1531.4</v>
      </c>
      <c r="AJ61" s="268">
        <v>7019</v>
      </c>
      <c r="AK61" s="268">
        <v>5934</v>
      </c>
      <c r="AL61" s="268">
        <v>1085</v>
      </c>
      <c r="AM61" s="269">
        <v>0.15458042456190341</v>
      </c>
      <c r="AN61" s="267">
        <v>-68.599999999999824</v>
      </c>
      <c r="AO61" s="268">
        <v>1475</v>
      </c>
      <c r="AP61" s="268">
        <v>654</v>
      </c>
      <c r="AQ61" s="268">
        <v>821</v>
      </c>
      <c r="AR61" s="269">
        <v>0.10696137694285579</v>
      </c>
      <c r="AS61" s="267">
        <v>1700.2</v>
      </c>
      <c r="AT61" s="268">
        <v>17926</v>
      </c>
      <c r="AU61" s="268">
        <v>14146</v>
      </c>
      <c r="AV61" s="268">
        <v>3780</v>
      </c>
      <c r="AW61" s="269">
        <v>0.21086689724422628</v>
      </c>
      <c r="AX61" s="267">
        <v>-168.79999999999987</v>
      </c>
      <c r="AY61" s="268">
        <v>-10907</v>
      </c>
      <c r="AZ61" s="268">
        <v>-8212</v>
      </c>
      <c r="BA61" s="268">
        <v>-2695</v>
      </c>
      <c r="BB61" s="269">
        <v>-5.6286472682322869E-2</v>
      </c>
      <c r="BC61" s="267">
        <v>1600</v>
      </c>
      <c r="BD61" s="268">
        <v>5544</v>
      </c>
      <c r="BE61" s="268">
        <v>5280</v>
      </c>
      <c r="BF61" s="268">
        <v>264</v>
      </c>
      <c r="BG61" s="269">
        <v>4.7619047619047616E-2</v>
      </c>
      <c r="BH61" s="267">
        <v>1686.1000000000001</v>
      </c>
      <c r="BI61" s="268">
        <v>11801</v>
      </c>
      <c r="BJ61" s="268">
        <v>9597</v>
      </c>
      <c r="BK61" s="268">
        <v>2204</v>
      </c>
      <c r="BL61" s="269">
        <v>0.18676383357342599</v>
      </c>
      <c r="BM61" s="267">
        <v>86.100000000000051</v>
      </c>
      <c r="BN61" s="268">
        <v>6257</v>
      </c>
      <c r="BO61" s="268">
        <v>4317</v>
      </c>
      <c r="BP61" s="268">
        <v>1940</v>
      </c>
      <c r="BQ61" s="269">
        <v>0.13914478595437837</v>
      </c>
      <c r="BR61" s="267">
        <v>1531.4</v>
      </c>
      <c r="BS61" s="268">
        <v>7019</v>
      </c>
      <c r="BT61" s="268">
        <v>5934</v>
      </c>
      <c r="BU61" s="268">
        <v>1085</v>
      </c>
      <c r="BV61" s="269">
        <v>0.15458042456190341</v>
      </c>
      <c r="BW61" s="267">
        <v>154.69999999999987</v>
      </c>
      <c r="BX61" s="268">
        <v>4782</v>
      </c>
      <c r="BY61" s="268">
        <v>3663</v>
      </c>
      <c r="BZ61" s="268">
        <v>1119</v>
      </c>
      <c r="CA61" s="269">
        <v>3.2183409011522585E-2</v>
      </c>
      <c r="CB61" s="267">
        <v>1633.4</v>
      </c>
      <c r="CC61" s="268">
        <v>11364</v>
      </c>
      <c r="CD61" s="268">
        <v>9624</v>
      </c>
      <c r="CE61" s="268">
        <v>1740</v>
      </c>
      <c r="CF61" s="269">
        <v>0.15311510031678988</v>
      </c>
      <c r="CG61" s="267">
        <v>1617.3</v>
      </c>
      <c r="CH61" s="268">
        <v>5550</v>
      </c>
      <c r="CI61" s="268">
        <v>5342</v>
      </c>
      <c r="CJ61" s="268">
        <v>208</v>
      </c>
      <c r="CK61" s="269">
        <v>3.7477477477477476E-2</v>
      </c>
      <c r="CL61" s="267">
        <v>-16.100000000000044</v>
      </c>
      <c r="CM61" s="268">
        <v>-5814</v>
      </c>
      <c r="CN61" s="268">
        <v>-4282</v>
      </c>
      <c r="CO61" s="268">
        <v>-1532</v>
      </c>
      <c r="CP61" s="269">
        <v>-0.11563762283931239</v>
      </c>
      <c r="CQ61" s="267">
        <v>1686.1000000000001</v>
      </c>
      <c r="CR61" s="268">
        <v>11801</v>
      </c>
      <c r="CS61" s="268">
        <v>9597</v>
      </c>
      <c r="CT61" s="268">
        <v>2204</v>
      </c>
      <c r="CU61" s="269">
        <v>0.18676383357342599</v>
      </c>
      <c r="CV61" s="267">
        <v>-68.800000000000097</v>
      </c>
      <c r="CW61" s="268">
        <v>-6251</v>
      </c>
      <c r="CX61" s="268">
        <v>-4255</v>
      </c>
      <c r="CY61" s="268">
        <v>-1996</v>
      </c>
      <c r="CZ61" s="269">
        <v>-0.14928635609594851</v>
      </c>
      <c r="DA61" s="267">
        <v>1620.9</v>
      </c>
      <c r="DB61" s="268">
        <v>9969</v>
      </c>
      <c r="DC61" s="268">
        <v>8369</v>
      </c>
      <c r="DD61" s="268">
        <v>1600</v>
      </c>
      <c r="DE61" s="269">
        <v>0.16049754238138228</v>
      </c>
      <c r="DF61" s="267">
        <v>1684.8999999999999</v>
      </c>
      <c r="DG61" s="268">
        <v>12850</v>
      </c>
      <c r="DH61" s="268">
        <v>10045</v>
      </c>
      <c r="DI61" s="268">
        <v>2805</v>
      </c>
      <c r="DJ61" s="269">
        <v>0.21828793774319066</v>
      </c>
      <c r="DK61" s="267">
        <v>63.999999999999915</v>
      </c>
      <c r="DL61" s="268">
        <v>2881</v>
      </c>
      <c r="DM61" s="268">
        <v>1676</v>
      </c>
      <c r="DN61" s="268">
        <v>1205</v>
      </c>
      <c r="DO61" s="269">
        <v>5.7790395361808383E-2</v>
      </c>
      <c r="DP61" s="267">
        <v>1617.3</v>
      </c>
      <c r="DQ61" s="268">
        <v>5550</v>
      </c>
      <c r="DR61" s="268">
        <v>5342</v>
      </c>
      <c r="DS61" s="268">
        <v>208</v>
      </c>
      <c r="DT61" s="269">
        <v>3.7477477477477476E-2</v>
      </c>
      <c r="DU61" s="267">
        <v>67.599999999999952</v>
      </c>
      <c r="DV61" s="268">
        <v>7300</v>
      </c>
      <c r="DW61" s="268">
        <v>4703</v>
      </c>
      <c r="DX61" s="268">
        <v>2597</v>
      </c>
      <c r="DY61" s="269">
        <v>0.18081046026571318</v>
      </c>
      <c r="DZ61" s="267">
        <v>1600</v>
      </c>
      <c r="EA61" s="268">
        <v>5544</v>
      </c>
      <c r="EB61" s="268">
        <v>5280</v>
      </c>
      <c r="EC61" s="268">
        <v>264</v>
      </c>
      <c r="ED61" s="269">
        <v>4.7619047619047616E-2</v>
      </c>
      <c r="EE61" s="267">
        <v>1468.6</v>
      </c>
      <c r="EF61" s="268">
        <v>5035</v>
      </c>
      <c r="EG61" s="268">
        <v>4850</v>
      </c>
      <c r="EH61" s="268">
        <v>185</v>
      </c>
      <c r="EI61" s="269">
        <v>3.6742800397219465E-2</v>
      </c>
      <c r="EJ61" s="267">
        <v>-131.40000000000009</v>
      </c>
      <c r="EK61" s="268">
        <v>-509</v>
      </c>
      <c r="EL61" s="268">
        <v>-430</v>
      </c>
      <c r="EM61" s="268">
        <v>-79</v>
      </c>
      <c r="EN61" s="269">
        <v>-1.0876247221828152E-2</v>
      </c>
      <c r="EO61" s="267">
        <v>1684.8999999999999</v>
      </c>
      <c r="EP61" s="268">
        <v>12850</v>
      </c>
      <c r="EQ61" s="268">
        <v>10045</v>
      </c>
      <c r="ER61" s="268">
        <v>2805</v>
      </c>
      <c r="ES61" s="269">
        <v>0.21828793774319066</v>
      </c>
      <c r="ET61" s="267">
        <v>-216.3</v>
      </c>
      <c r="EU61" s="268">
        <v>-7815</v>
      </c>
      <c r="EV61" s="268">
        <v>-5195</v>
      </c>
      <c r="EW61" s="268">
        <v>-2620</v>
      </c>
      <c r="EX61" s="269">
        <v>-0.18154513734597119</v>
      </c>
      <c r="EY61" s="267">
        <v>1600</v>
      </c>
      <c r="EZ61" s="268">
        <v>5544</v>
      </c>
      <c r="FA61" s="268">
        <v>5280</v>
      </c>
      <c r="FB61" s="268">
        <v>264</v>
      </c>
      <c r="FC61" s="269">
        <v>4.7619047619047616E-2</v>
      </c>
      <c r="FD61" s="267">
        <v>1555</v>
      </c>
      <c r="FE61" s="268">
        <v>5365</v>
      </c>
      <c r="FF61" s="268">
        <v>5146</v>
      </c>
      <c r="FG61" s="268">
        <v>219</v>
      </c>
      <c r="FH61" s="269">
        <v>4.082013047530289E-2</v>
      </c>
      <c r="FI61" s="267">
        <v>-44.999999999999908</v>
      </c>
      <c r="FJ61" s="268">
        <v>-179</v>
      </c>
      <c r="FK61" s="268">
        <v>-134</v>
      </c>
      <c r="FL61" s="268">
        <v>-45</v>
      </c>
      <c r="FM61" s="269">
        <v>-6.798917143744726E-3</v>
      </c>
      <c r="FN61" s="267">
        <v>1468.6</v>
      </c>
      <c r="FO61" s="268">
        <v>5035</v>
      </c>
      <c r="FP61" s="268">
        <v>4850</v>
      </c>
      <c r="FQ61" s="268">
        <v>185</v>
      </c>
      <c r="FR61" s="269">
        <v>3.6742800397219465E-2</v>
      </c>
      <c r="FS61" s="267">
        <v>86.400000000000176</v>
      </c>
      <c r="FT61" s="268">
        <v>330</v>
      </c>
      <c r="FU61" s="268">
        <v>296</v>
      </c>
      <c r="FV61" s="268">
        <v>34</v>
      </c>
      <c r="FW61" s="269">
        <v>4.0773300780834257E-3</v>
      </c>
      <c r="FX61" s="267">
        <v>1600</v>
      </c>
      <c r="FY61" s="268">
        <v>5544</v>
      </c>
      <c r="FZ61" s="268">
        <v>5280</v>
      </c>
      <c r="GA61" s="268">
        <v>264</v>
      </c>
      <c r="GB61" s="269">
        <v>4.7619047619047616E-2</v>
      </c>
      <c r="GC61" s="267">
        <v>1622.6</v>
      </c>
      <c r="GD61" s="268">
        <v>15671</v>
      </c>
      <c r="GE61" s="268">
        <v>12766</v>
      </c>
      <c r="GF61" s="268">
        <v>2905</v>
      </c>
      <c r="GG61" s="269">
        <v>0.18537425818390657</v>
      </c>
      <c r="GH61" s="267">
        <v>22.599999999999952</v>
      </c>
      <c r="GI61" s="268">
        <v>10127</v>
      </c>
      <c r="GJ61" s="268">
        <v>7486</v>
      </c>
      <c r="GK61" s="268">
        <v>2641</v>
      </c>
      <c r="GL61" s="269">
        <v>0.13775521056485895</v>
      </c>
      <c r="GM61" s="267">
        <v>1555</v>
      </c>
      <c r="GN61" s="268">
        <v>5365</v>
      </c>
      <c r="GO61" s="268">
        <v>5146</v>
      </c>
      <c r="GP61" s="268">
        <v>219</v>
      </c>
      <c r="GQ61" s="269">
        <v>4.082013047530289E-2</v>
      </c>
      <c r="GR61" s="267">
        <v>67.599999999999866</v>
      </c>
      <c r="GS61" s="268">
        <v>10306</v>
      </c>
      <c r="GT61" s="268">
        <v>7620</v>
      </c>
      <c r="GU61" s="268">
        <v>2686</v>
      </c>
      <c r="GV61" s="269">
        <v>0.14455412770860368</v>
      </c>
      <c r="GW61" s="267">
        <v>1650.3</v>
      </c>
      <c r="GX61" s="268">
        <v>9284</v>
      </c>
      <c r="GY61" s="268">
        <v>7338</v>
      </c>
      <c r="GZ61" s="268">
        <v>1946</v>
      </c>
      <c r="HA61" s="269">
        <v>0.20960792761740629</v>
      </c>
      <c r="HB61" s="267">
        <v>1927.4</v>
      </c>
      <c r="HC61" s="268">
        <v>6619</v>
      </c>
      <c r="HD61" s="268">
        <v>6366</v>
      </c>
      <c r="HE61" s="268">
        <v>253</v>
      </c>
      <c r="HF61" s="269">
        <v>3.8223296570478925E-2</v>
      </c>
      <c r="HG61" s="267">
        <v>277.10000000000008</v>
      </c>
      <c r="HH61" s="268">
        <v>-2665</v>
      </c>
      <c r="HI61" s="268">
        <v>-972</v>
      </c>
      <c r="HJ61" s="268">
        <v>-1693</v>
      </c>
      <c r="HK61" s="269">
        <v>-0.17138463104692736</v>
      </c>
      <c r="HL61" s="267">
        <v>1622.6</v>
      </c>
      <c r="HM61" s="268">
        <v>15671</v>
      </c>
      <c r="HN61" s="268">
        <v>12766</v>
      </c>
      <c r="HO61" s="268">
        <v>2905</v>
      </c>
      <c r="HP61" s="269">
        <v>0.18537425818390657</v>
      </c>
      <c r="HQ61" s="267">
        <v>304.80000000000013</v>
      </c>
      <c r="HR61" s="268">
        <v>-9052</v>
      </c>
      <c r="HS61" s="268">
        <v>-6400</v>
      </c>
      <c r="HT61" s="268">
        <v>-2652</v>
      </c>
      <c r="HU61" s="269">
        <v>-0.14715096161342764</v>
      </c>
      <c r="HV61" s="267">
        <v>1600</v>
      </c>
      <c r="HW61" s="268">
        <v>5544</v>
      </c>
      <c r="HX61" s="268">
        <v>5280</v>
      </c>
      <c r="HY61" s="268">
        <v>264</v>
      </c>
      <c r="HZ61" s="269">
        <v>4.7619047619047616E-2</v>
      </c>
      <c r="IA61" s="267">
        <v>1132.0999999999999</v>
      </c>
      <c r="IB61" s="268">
        <v>3911</v>
      </c>
      <c r="IC61" s="268">
        <v>3739</v>
      </c>
      <c r="ID61" s="268">
        <v>172</v>
      </c>
      <c r="IE61" s="269">
        <v>4.3978522117105602E-2</v>
      </c>
      <c r="IF61" s="267">
        <v>-467.90000000000009</v>
      </c>
      <c r="IG61" s="268">
        <v>-1633</v>
      </c>
      <c r="IH61" s="268">
        <v>-1541</v>
      </c>
      <c r="II61" s="268">
        <v>-92</v>
      </c>
      <c r="IJ61" s="269">
        <v>-3.6405255019420144E-3</v>
      </c>
      <c r="IK61" s="267">
        <v>1927.4</v>
      </c>
      <c r="IL61" s="268">
        <v>6619</v>
      </c>
      <c r="IM61" s="268">
        <v>6366</v>
      </c>
      <c r="IN61" s="268">
        <v>253</v>
      </c>
      <c r="IO61" s="269">
        <v>3.8223296570478925E-2</v>
      </c>
      <c r="IP61" s="267">
        <v>-795.30000000000018</v>
      </c>
      <c r="IQ61" s="268">
        <v>-2708</v>
      </c>
      <c r="IR61" s="268">
        <v>-2627</v>
      </c>
      <c r="IS61" s="268">
        <v>-81</v>
      </c>
      <c r="IT61" s="269">
        <v>2.9911373707533235E-2</v>
      </c>
      <c r="IU61" s="267">
        <v>1698.9</v>
      </c>
      <c r="IV61" s="268">
        <v>16553</v>
      </c>
      <c r="IW61" s="268">
        <v>10501</v>
      </c>
      <c r="IX61" s="268">
        <v>6052</v>
      </c>
      <c r="IY61" s="269">
        <v>0.36561348396061139</v>
      </c>
      <c r="IZ61" s="267">
        <v>1585.5</v>
      </c>
      <c r="JA61" s="268">
        <v>12120</v>
      </c>
      <c r="JB61" s="268">
        <v>10536</v>
      </c>
      <c r="JC61" s="268">
        <v>1584</v>
      </c>
      <c r="JD61" s="269">
        <v>0.1306930693069307</v>
      </c>
      <c r="JE61" s="267">
        <v>-113.4</v>
      </c>
      <c r="JF61" s="268">
        <v>-4433</v>
      </c>
      <c r="JG61" s="268">
        <v>35</v>
      </c>
      <c r="JH61" s="268">
        <v>-4468</v>
      </c>
      <c r="JI61" s="269">
        <v>-0.23492041465368069</v>
      </c>
      <c r="JJ61" s="267">
        <v>1132.0999999999999</v>
      </c>
      <c r="JK61" s="268">
        <v>3911</v>
      </c>
      <c r="JL61" s="268">
        <v>3739</v>
      </c>
      <c r="JM61" s="268">
        <v>172</v>
      </c>
      <c r="JN61" s="269">
        <v>4.3978522117105602E-2</v>
      </c>
      <c r="JO61" s="267">
        <v>453.40000000000009</v>
      </c>
      <c r="JP61" s="268">
        <v>8209</v>
      </c>
      <c r="JQ61" s="268">
        <v>6797</v>
      </c>
      <c r="JR61" s="268">
        <v>1412</v>
      </c>
      <c r="JS61" s="269">
        <v>0.17200633451090266</v>
      </c>
      <c r="JT61" s="267">
        <v>1600</v>
      </c>
      <c r="JU61" s="268">
        <v>5544</v>
      </c>
      <c r="JV61" s="268">
        <v>5280</v>
      </c>
      <c r="JW61" s="268">
        <v>264</v>
      </c>
      <c r="JX61" s="269">
        <v>4.7619047619047616E-2</v>
      </c>
      <c r="JY61" s="267">
        <v>1512</v>
      </c>
      <c r="JZ61" s="268">
        <v>5219</v>
      </c>
      <c r="KA61" s="268">
        <v>4994</v>
      </c>
      <c r="KB61" s="268">
        <v>225</v>
      </c>
      <c r="KC61" s="269">
        <v>4.3111707223606056E-2</v>
      </c>
      <c r="KD61" s="267">
        <v>-88</v>
      </c>
      <c r="KE61" s="268">
        <v>-325</v>
      </c>
      <c r="KF61" s="268">
        <v>-286</v>
      </c>
      <c r="KG61" s="268">
        <v>-39</v>
      </c>
      <c r="KH61" s="269">
        <v>-4.50734039544156E-3</v>
      </c>
      <c r="KI61" s="267">
        <v>1585.5</v>
      </c>
      <c r="KJ61" s="268">
        <v>12120</v>
      </c>
      <c r="KK61" s="268">
        <v>10536</v>
      </c>
      <c r="KL61" s="268">
        <v>1584</v>
      </c>
      <c r="KM61" s="269">
        <v>0.1306930693069307</v>
      </c>
      <c r="KN61" s="267">
        <v>-73.5</v>
      </c>
      <c r="KO61" s="268">
        <v>-6901</v>
      </c>
      <c r="KP61" s="268">
        <v>-5542</v>
      </c>
      <c r="KQ61" s="268">
        <v>-1359</v>
      </c>
      <c r="KR61" s="269">
        <v>0.1969279814519635</v>
      </c>
      <c r="KS61" s="267">
        <v>19403.5</v>
      </c>
      <c r="KT61" s="268">
        <v>91522</v>
      </c>
      <c r="KU61" s="268">
        <v>78072</v>
      </c>
      <c r="KV61" s="268">
        <v>13450</v>
      </c>
      <c r="KW61" s="269">
        <v>0.14695920106641025</v>
      </c>
      <c r="KX61" s="267">
        <v>19023.099999999999</v>
      </c>
      <c r="KY61" s="268">
        <v>109086</v>
      </c>
      <c r="KZ61" s="268">
        <v>93461</v>
      </c>
      <c r="LA61" s="268">
        <v>15625</v>
      </c>
      <c r="LB61" s="269">
        <v>0.14323561226921877</v>
      </c>
      <c r="LC61" s="267">
        <v>-380.3999999999985</v>
      </c>
      <c r="LD61" s="268">
        <v>17564</v>
      </c>
      <c r="LE61" s="268">
        <v>15389</v>
      </c>
      <c r="LF61" s="268">
        <v>2175</v>
      </c>
      <c r="LG61" s="269">
        <v>0.12383283989979503</v>
      </c>
    </row>
    <row r="62" spans="2:319" ht="15.75" thickBot="1">
      <c r="B62" s="270"/>
      <c r="C62" s="271" t="s">
        <v>2806</v>
      </c>
      <c r="D62" s="272"/>
      <c r="E62" s="273">
        <v>3164.3999999999987</v>
      </c>
      <c r="F62" s="274">
        <v>943642</v>
      </c>
      <c r="G62" s="274">
        <v>865580</v>
      </c>
      <c r="H62" s="274">
        <v>78062</v>
      </c>
      <c r="I62" s="275">
        <v>8.2724168699570388E-2</v>
      </c>
      <c r="J62" s="273">
        <v>3164.8000000000011</v>
      </c>
      <c r="K62" s="274">
        <v>858889</v>
      </c>
      <c r="L62" s="274">
        <v>791256</v>
      </c>
      <c r="M62" s="274">
        <v>67633</v>
      </c>
      <c r="N62" s="275">
        <v>7.8744750485802012E-2</v>
      </c>
      <c r="O62" s="273">
        <v>0.39999999999984936</v>
      </c>
      <c r="P62" s="274">
        <v>-84753</v>
      </c>
      <c r="Q62" s="274">
        <v>-74324</v>
      </c>
      <c r="R62" s="274">
        <v>-10429</v>
      </c>
      <c r="S62" s="275">
        <v>-3.9794182137683765E-3</v>
      </c>
      <c r="T62" s="273">
        <v>2687.7</v>
      </c>
      <c r="U62" s="274">
        <v>745698</v>
      </c>
      <c r="V62" s="274">
        <v>709933</v>
      </c>
      <c r="W62" s="274">
        <v>35765</v>
      </c>
      <c r="X62" s="275">
        <v>4.7961775410420841E-2</v>
      </c>
      <c r="Y62" s="273">
        <v>477.09999999999968</v>
      </c>
      <c r="Z62" s="274">
        <v>113191</v>
      </c>
      <c r="AA62" s="274">
        <v>81323</v>
      </c>
      <c r="AB62" s="274">
        <v>31868</v>
      </c>
      <c r="AC62" s="275">
        <v>3.0782975075381171E-2</v>
      </c>
      <c r="AD62" s="273">
        <v>3129.5999999999995</v>
      </c>
      <c r="AE62" s="274">
        <v>931504</v>
      </c>
      <c r="AF62" s="274">
        <v>855946</v>
      </c>
      <c r="AG62" s="274">
        <v>75558</v>
      </c>
      <c r="AH62" s="275">
        <v>8.1113983407478663E-2</v>
      </c>
      <c r="AI62" s="273">
        <v>3236.099999999999</v>
      </c>
      <c r="AJ62" s="274">
        <v>857144</v>
      </c>
      <c r="AK62" s="274">
        <v>778105</v>
      </c>
      <c r="AL62" s="274">
        <v>79039</v>
      </c>
      <c r="AM62" s="275">
        <v>9.2212043717275038E-2</v>
      </c>
      <c r="AN62" s="273">
        <v>106.49999999999993</v>
      </c>
      <c r="AO62" s="274">
        <v>-74360</v>
      </c>
      <c r="AP62" s="274">
        <v>-77841</v>
      </c>
      <c r="AQ62" s="274">
        <v>3481</v>
      </c>
      <c r="AR62" s="275">
        <v>1.1098060309796376E-2</v>
      </c>
      <c r="AS62" s="273">
        <v>3164.8000000000011</v>
      </c>
      <c r="AT62" s="274">
        <v>858889</v>
      </c>
      <c r="AU62" s="274">
        <v>791256</v>
      </c>
      <c r="AV62" s="274">
        <v>67633</v>
      </c>
      <c r="AW62" s="275">
        <v>7.8744750485802012E-2</v>
      </c>
      <c r="AX62" s="273">
        <v>71.30000000000004</v>
      </c>
      <c r="AY62" s="274">
        <v>-1745</v>
      </c>
      <c r="AZ62" s="274">
        <v>-13151</v>
      </c>
      <c r="BA62" s="274">
        <v>11406</v>
      </c>
      <c r="BB62" s="275">
        <v>1.3467293231473026E-2</v>
      </c>
      <c r="BC62" s="273">
        <v>2940.8999999999996</v>
      </c>
      <c r="BD62" s="274">
        <v>882499</v>
      </c>
      <c r="BE62" s="274">
        <v>809256</v>
      </c>
      <c r="BF62" s="274">
        <v>73243</v>
      </c>
      <c r="BG62" s="275">
        <v>8.2994994895178351E-2</v>
      </c>
      <c r="BH62" s="273">
        <v>3114.0999999999995</v>
      </c>
      <c r="BI62" s="274">
        <v>788473</v>
      </c>
      <c r="BJ62" s="274">
        <v>718023</v>
      </c>
      <c r="BK62" s="274">
        <v>70450</v>
      </c>
      <c r="BL62" s="275">
        <v>8.9349920669445873E-2</v>
      </c>
      <c r="BM62" s="273">
        <v>173.1999999999999</v>
      </c>
      <c r="BN62" s="274">
        <v>-94026</v>
      </c>
      <c r="BO62" s="274">
        <v>-91233</v>
      </c>
      <c r="BP62" s="274">
        <v>-2793</v>
      </c>
      <c r="BQ62" s="275">
        <v>6.3549257742675225E-3</v>
      </c>
      <c r="BR62" s="273">
        <v>3236.099999999999</v>
      </c>
      <c r="BS62" s="274">
        <v>857144</v>
      </c>
      <c r="BT62" s="274">
        <v>778105</v>
      </c>
      <c r="BU62" s="274">
        <v>79039</v>
      </c>
      <c r="BV62" s="275">
        <v>9.2212043717275038E-2</v>
      </c>
      <c r="BW62" s="273">
        <v>-121.99999999999989</v>
      </c>
      <c r="BX62" s="274">
        <v>-68671</v>
      </c>
      <c r="BY62" s="274">
        <v>-60082</v>
      </c>
      <c r="BZ62" s="274">
        <v>-8589</v>
      </c>
      <c r="CA62" s="275">
        <v>-2.8621230478291654E-3</v>
      </c>
      <c r="CB62" s="273">
        <v>3417.6999999999994</v>
      </c>
      <c r="CC62" s="274">
        <v>1010403</v>
      </c>
      <c r="CD62" s="274">
        <v>932285</v>
      </c>
      <c r="CE62" s="274">
        <v>78118</v>
      </c>
      <c r="CF62" s="275">
        <v>7.7313705521460246E-2</v>
      </c>
      <c r="CG62" s="273">
        <v>3631.4999999999991</v>
      </c>
      <c r="CH62" s="274">
        <v>908831</v>
      </c>
      <c r="CI62" s="274">
        <v>861419</v>
      </c>
      <c r="CJ62" s="274">
        <v>47412</v>
      </c>
      <c r="CK62" s="275">
        <v>5.2168114864039626E-2</v>
      </c>
      <c r="CL62" s="273">
        <v>213.80000000000004</v>
      </c>
      <c r="CM62" s="274">
        <v>-101572</v>
      </c>
      <c r="CN62" s="274">
        <v>-70866</v>
      </c>
      <c r="CO62" s="274">
        <v>-30706</v>
      </c>
      <c r="CP62" s="275">
        <v>-2.514559065742062E-2</v>
      </c>
      <c r="CQ62" s="273">
        <v>3114.0999999999995</v>
      </c>
      <c r="CR62" s="274">
        <v>788473</v>
      </c>
      <c r="CS62" s="274">
        <v>718023</v>
      </c>
      <c r="CT62" s="274">
        <v>70450</v>
      </c>
      <c r="CU62" s="275">
        <v>8.9349920669445873E-2</v>
      </c>
      <c r="CV62" s="273">
        <v>517.40000000000009</v>
      </c>
      <c r="CW62" s="274">
        <v>120358</v>
      </c>
      <c r="CX62" s="274">
        <v>143396</v>
      </c>
      <c r="CY62" s="274">
        <v>-23038</v>
      </c>
      <c r="CZ62" s="275">
        <v>-3.7181805805406247E-2</v>
      </c>
      <c r="DA62" s="273">
        <v>3221.2999999999997</v>
      </c>
      <c r="DB62" s="274">
        <v>959377</v>
      </c>
      <c r="DC62" s="274">
        <v>882003</v>
      </c>
      <c r="DD62" s="274">
        <v>77374</v>
      </c>
      <c r="DE62" s="275">
        <v>8.0650255321943309E-2</v>
      </c>
      <c r="DF62" s="273">
        <v>3420.6000000000004</v>
      </c>
      <c r="DG62" s="274">
        <v>868825</v>
      </c>
      <c r="DH62" s="274">
        <v>820356</v>
      </c>
      <c r="DI62" s="274">
        <v>48469</v>
      </c>
      <c r="DJ62" s="275">
        <v>5.5786838546312549E-2</v>
      </c>
      <c r="DK62" s="273">
        <v>199.29999999999998</v>
      </c>
      <c r="DL62" s="274">
        <v>-90552</v>
      </c>
      <c r="DM62" s="274">
        <v>-61647</v>
      </c>
      <c r="DN62" s="274">
        <v>-28905</v>
      </c>
      <c r="DO62" s="275">
        <v>-2.486341677563076E-2</v>
      </c>
      <c r="DP62" s="273">
        <v>3631.4999999999991</v>
      </c>
      <c r="DQ62" s="274">
        <v>908831</v>
      </c>
      <c r="DR62" s="274">
        <v>861419</v>
      </c>
      <c r="DS62" s="274">
        <v>47412</v>
      </c>
      <c r="DT62" s="275">
        <v>5.2168114864039626E-2</v>
      </c>
      <c r="DU62" s="273">
        <v>-210.90000000000003</v>
      </c>
      <c r="DV62" s="274">
        <v>-40006</v>
      </c>
      <c r="DW62" s="274">
        <v>-41063</v>
      </c>
      <c r="DX62" s="274">
        <v>1057</v>
      </c>
      <c r="DY62" s="275">
        <v>3.618723682272923E-3</v>
      </c>
      <c r="DZ62" s="273">
        <v>3191.2</v>
      </c>
      <c r="EA62" s="274">
        <v>969861</v>
      </c>
      <c r="EB62" s="274">
        <v>891335</v>
      </c>
      <c r="EC62" s="274">
        <v>78526</v>
      </c>
      <c r="ED62" s="275">
        <v>8.0966241554202095E-2</v>
      </c>
      <c r="EE62" s="273">
        <v>3297.7999999999988</v>
      </c>
      <c r="EF62" s="274">
        <v>799954</v>
      </c>
      <c r="EG62" s="274">
        <v>732913</v>
      </c>
      <c r="EH62" s="274">
        <v>67041</v>
      </c>
      <c r="EI62" s="275">
        <v>8.3806068848958817E-2</v>
      </c>
      <c r="EJ62" s="273">
        <v>106.59999999999987</v>
      </c>
      <c r="EK62" s="274">
        <v>-169907</v>
      </c>
      <c r="EL62" s="274">
        <v>-158422</v>
      </c>
      <c r="EM62" s="274">
        <v>-11485</v>
      </c>
      <c r="EN62" s="275">
        <v>2.8398272947567221E-3</v>
      </c>
      <c r="EO62" s="273">
        <v>3420.6000000000004</v>
      </c>
      <c r="EP62" s="274">
        <v>868825</v>
      </c>
      <c r="EQ62" s="274">
        <v>820356</v>
      </c>
      <c r="ER62" s="274">
        <v>48469</v>
      </c>
      <c r="ES62" s="275">
        <v>5.5786838546312549E-2</v>
      </c>
      <c r="ET62" s="273">
        <v>-122.80000000000013</v>
      </c>
      <c r="EU62" s="274">
        <v>-68871</v>
      </c>
      <c r="EV62" s="274">
        <v>-87443</v>
      </c>
      <c r="EW62" s="274">
        <v>18572</v>
      </c>
      <c r="EX62" s="275">
        <v>2.8019230302646268E-2</v>
      </c>
      <c r="EY62" s="273">
        <v>3444.3999999999987</v>
      </c>
      <c r="EZ62" s="274">
        <v>1005794</v>
      </c>
      <c r="FA62" s="274">
        <v>929867</v>
      </c>
      <c r="FB62" s="274">
        <v>75927</v>
      </c>
      <c r="FC62" s="275">
        <v>7.548961318122796E-2</v>
      </c>
      <c r="FD62" s="273">
        <v>3241.7</v>
      </c>
      <c r="FE62" s="274">
        <v>780371</v>
      </c>
      <c r="FF62" s="274">
        <v>701040</v>
      </c>
      <c r="FG62" s="274">
        <v>79331</v>
      </c>
      <c r="FH62" s="275">
        <v>0.10165805751366978</v>
      </c>
      <c r="FI62" s="273">
        <v>-202.6999999999999</v>
      </c>
      <c r="FJ62" s="274">
        <v>-225423</v>
      </c>
      <c r="FK62" s="274">
        <v>-228827</v>
      </c>
      <c r="FL62" s="274">
        <v>3404</v>
      </c>
      <c r="FM62" s="275">
        <v>2.6168444332441823E-2</v>
      </c>
      <c r="FN62" s="273">
        <v>3297.7999999999988</v>
      </c>
      <c r="FO62" s="274">
        <v>799954</v>
      </c>
      <c r="FP62" s="274">
        <v>732913</v>
      </c>
      <c r="FQ62" s="274">
        <v>67041</v>
      </c>
      <c r="FR62" s="275">
        <v>8.3806068848958817E-2</v>
      </c>
      <c r="FS62" s="273">
        <v>-56.099999999999859</v>
      </c>
      <c r="FT62" s="274">
        <v>-19583</v>
      </c>
      <c r="FU62" s="274">
        <v>-31873</v>
      </c>
      <c r="FV62" s="274">
        <v>12290</v>
      </c>
      <c r="FW62" s="275">
        <v>1.7851988664710966E-2</v>
      </c>
      <c r="FX62" s="273">
        <v>3127.2999999999993</v>
      </c>
      <c r="FY62" s="274">
        <v>952821</v>
      </c>
      <c r="FZ62" s="274">
        <v>872055</v>
      </c>
      <c r="GA62" s="274">
        <v>80766</v>
      </c>
      <c r="GB62" s="275">
        <v>8.4765134269710676E-2</v>
      </c>
      <c r="GC62" s="273">
        <v>3848.400000000001</v>
      </c>
      <c r="GD62" s="274">
        <v>847021</v>
      </c>
      <c r="GE62" s="274">
        <v>780960</v>
      </c>
      <c r="GF62" s="274">
        <v>66061</v>
      </c>
      <c r="GG62" s="275">
        <v>7.7992163122283867E-2</v>
      </c>
      <c r="GH62" s="273">
        <v>721.09999999999957</v>
      </c>
      <c r="GI62" s="274">
        <v>-105800</v>
      </c>
      <c r="GJ62" s="274">
        <v>-91095</v>
      </c>
      <c r="GK62" s="274">
        <v>-14705</v>
      </c>
      <c r="GL62" s="275">
        <v>-6.7729711474268095E-3</v>
      </c>
      <c r="GM62" s="273">
        <v>3241.7</v>
      </c>
      <c r="GN62" s="274">
        <v>780371</v>
      </c>
      <c r="GO62" s="274">
        <v>701040</v>
      </c>
      <c r="GP62" s="274">
        <v>79331</v>
      </c>
      <c r="GQ62" s="275">
        <v>0.10165805751366978</v>
      </c>
      <c r="GR62" s="273">
        <v>606.69999999999982</v>
      </c>
      <c r="GS62" s="274">
        <v>66650</v>
      </c>
      <c r="GT62" s="274">
        <v>79920</v>
      </c>
      <c r="GU62" s="274">
        <v>-13270</v>
      </c>
      <c r="GV62" s="275">
        <v>-2.3665894391385917E-2</v>
      </c>
      <c r="GW62" s="273">
        <v>2807.9000000000005</v>
      </c>
      <c r="GX62" s="274">
        <v>860930</v>
      </c>
      <c r="GY62" s="274">
        <v>787394</v>
      </c>
      <c r="GZ62" s="274">
        <v>73536</v>
      </c>
      <c r="HA62" s="275">
        <v>8.541460978244457E-2</v>
      </c>
      <c r="HB62" s="273">
        <v>4277.8999999999996</v>
      </c>
      <c r="HC62" s="274">
        <v>960709</v>
      </c>
      <c r="HD62" s="274">
        <v>877528</v>
      </c>
      <c r="HE62" s="274">
        <v>83181</v>
      </c>
      <c r="HF62" s="275">
        <v>8.658292989864777E-2</v>
      </c>
      <c r="HG62" s="273">
        <v>1470</v>
      </c>
      <c r="HH62" s="274">
        <v>99779</v>
      </c>
      <c r="HI62" s="274">
        <v>90134</v>
      </c>
      <c r="HJ62" s="274">
        <v>9645</v>
      </c>
      <c r="HK62" s="275">
        <v>1.1683201162032003E-3</v>
      </c>
      <c r="HL62" s="273">
        <v>3848.400000000001</v>
      </c>
      <c r="HM62" s="274">
        <v>847021</v>
      </c>
      <c r="HN62" s="274">
        <v>780960</v>
      </c>
      <c r="HO62" s="274">
        <v>66061</v>
      </c>
      <c r="HP62" s="275">
        <v>7.7992163122283867E-2</v>
      </c>
      <c r="HQ62" s="273">
        <v>429.49999999999994</v>
      </c>
      <c r="HR62" s="274">
        <v>113688</v>
      </c>
      <c r="HS62" s="274">
        <v>96568</v>
      </c>
      <c r="HT62" s="274">
        <v>17120</v>
      </c>
      <c r="HU62" s="275">
        <v>8.5907667763639034E-3</v>
      </c>
      <c r="HV62" s="273">
        <v>3059.8</v>
      </c>
      <c r="HW62" s="274">
        <v>925528</v>
      </c>
      <c r="HX62" s="274">
        <v>851641</v>
      </c>
      <c r="HY62" s="274">
        <v>73887</v>
      </c>
      <c r="HZ62" s="275">
        <v>7.9832268715803303E-2</v>
      </c>
      <c r="IA62" s="273">
        <v>3201.1</v>
      </c>
      <c r="IB62" s="274">
        <v>739233</v>
      </c>
      <c r="IC62" s="274">
        <v>690060</v>
      </c>
      <c r="ID62" s="274">
        <v>49173</v>
      </c>
      <c r="IE62" s="275">
        <v>6.6518945988612521E-2</v>
      </c>
      <c r="IF62" s="273">
        <v>141.30000000000007</v>
      </c>
      <c r="IG62" s="274">
        <v>-186295</v>
      </c>
      <c r="IH62" s="274">
        <v>-161581</v>
      </c>
      <c r="II62" s="274">
        <v>-24714</v>
      </c>
      <c r="IJ62" s="275">
        <v>-1.3313322727190782E-2</v>
      </c>
      <c r="IK62" s="273">
        <v>4277.8999999999996</v>
      </c>
      <c r="IL62" s="274">
        <v>960709</v>
      </c>
      <c r="IM62" s="274">
        <v>877528</v>
      </c>
      <c r="IN62" s="274">
        <v>83181</v>
      </c>
      <c r="IO62" s="275">
        <v>8.658292989864777E-2</v>
      </c>
      <c r="IP62" s="273">
        <v>-1076.8</v>
      </c>
      <c r="IQ62" s="274">
        <v>-221476</v>
      </c>
      <c r="IR62" s="274">
        <v>-187468</v>
      </c>
      <c r="IS62" s="274">
        <v>-34008</v>
      </c>
      <c r="IT62" s="275">
        <v>-2.0063983910035249E-2</v>
      </c>
      <c r="IU62" s="273">
        <v>2991.8999999999992</v>
      </c>
      <c r="IV62" s="274">
        <v>900810</v>
      </c>
      <c r="IW62" s="274">
        <v>827613</v>
      </c>
      <c r="IX62" s="274">
        <v>73197</v>
      </c>
      <c r="IY62" s="275">
        <v>8.1256868818063738E-2</v>
      </c>
      <c r="IZ62" s="273">
        <v>3686.6000000000004</v>
      </c>
      <c r="JA62" s="274">
        <v>858795</v>
      </c>
      <c r="JB62" s="274">
        <v>792772</v>
      </c>
      <c r="JC62" s="274">
        <v>66023</v>
      </c>
      <c r="JD62" s="275">
        <v>7.6878649735967253E-2</v>
      </c>
      <c r="JE62" s="273">
        <v>694.69999999999993</v>
      </c>
      <c r="JF62" s="274">
        <v>-42015</v>
      </c>
      <c r="JG62" s="274">
        <v>-34841</v>
      </c>
      <c r="JH62" s="274">
        <v>-7174</v>
      </c>
      <c r="JI62" s="275">
        <v>-4.378219082096485E-3</v>
      </c>
      <c r="JJ62" s="273">
        <v>3201.1</v>
      </c>
      <c r="JK62" s="274">
        <v>739233</v>
      </c>
      <c r="JL62" s="274">
        <v>690060</v>
      </c>
      <c r="JM62" s="274">
        <v>49173</v>
      </c>
      <c r="JN62" s="275">
        <v>6.6518945988612521E-2</v>
      </c>
      <c r="JO62" s="273">
        <v>485.5</v>
      </c>
      <c r="JP62" s="274">
        <v>119562</v>
      </c>
      <c r="JQ62" s="274">
        <v>102712</v>
      </c>
      <c r="JR62" s="274">
        <v>16850</v>
      </c>
      <c r="JS62" s="275">
        <v>1.0359703747354732E-2</v>
      </c>
      <c r="JT62" s="273">
        <v>2954.0000000000009</v>
      </c>
      <c r="JU62" s="274">
        <v>887769</v>
      </c>
      <c r="JV62" s="274">
        <v>816087</v>
      </c>
      <c r="JW62" s="274">
        <v>71682</v>
      </c>
      <c r="JX62" s="275">
        <v>8.0743977318424046E-2</v>
      </c>
      <c r="JY62" s="273">
        <v>3897.4999999999991</v>
      </c>
      <c r="JZ62" s="274">
        <v>875595</v>
      </c>
      <c r="KA62" s="274">
        <v>822342</v>
      </c>
      <c r="KB62" s="274">
        <v>53253</v>
      </c>
      <c r="KC62" s="275">
        <v>6.081921436280472E-2</v>
      </c>
      <c r="KD62" s="273">
        <v>943.49999999999977</v>
      </c>
      <c r="KE62" s="274">
        <v>-12174</v>
      </c>
      <c r="KF62" s="274">
        <v>6255</v>
      </c>
      <c r="KG62" s="274">
        <v>-18429</v>
      </c>
      <c r="KH62" s="275">
        <v>-1.9924762955619325E-2</v>
      </c>
      <c r="KI62" s="273">
        <v>3686.6000000000004</v>
      </c>
      <c r="KJ62" s="274">
        <v>858795</v>
      </c>
      <c r="KK62" s="274">
        <v>792772</v>
      </c>
      <c r="KL62" s="274">
        <v>66023</v>
      </c>
      <c r="KM62" s="275">
        <v>7.6878649735967253E-2</v>
      </c>
      <c r="KN62" s="273">
        <v>210.9</v>
      </c>
      <c r="KO62" s="274">
        <v>16800</v>
      </c>
      <c r="KP62" s="274">
        <v>29570</v>
      </c>
      <c r="KQ62" s="274">
        <v>-12770</v>
      </c>
      <c r="KR62" s="275">
        <v>-1.6059435373162533E-2</v>
      </c>
      <c r="KS62" s="273">
        <v>37450.400000000009</v>
      </c>
      <c r="KT62" s="274">
        <v>11230938</v>
      </c>
      <c r="KU62" s="274">
        <v>10321062</v>
      </c>
      <c r="KV62" s="274">
        <v>909876</v>
      </c>
      <c r="KW62" s="275">
        <v>8.1015138717709961E-2</v>
      </c>
      <c r="KX62" s="273">
        <v>42018.099999999991</v>
      </c>
      <c r="KY62" s="274">
        <v>10143840</v>
      </c>
      <c r="KZ62" s="274">
        <v>9366774</v>
      </c>
      <c r="LA62" s="274">
        <v>777066</v>
      </c>
      <c r="LB62" s="275">
        <v>7.6604717740027445E-2</v>
      </c>
      <c r="LC62" s="273">
        <v>4567.7000000000007</v>
      </c>
      <c r="LD62" s="274">
        <v>-1087098</v>
      </c>
      <c r="LE62" s="274">
        <v>-954288</v>
      </c>
      <c r="LF62" s="274">
        <v>-132810</v>
      </c>
      <c r="LG62" s="275">
        <v>-4.4104209776825165E-3</v>
      </c>
    </row>
    <row r="63" spans="2:319">
      <c r="B63" s="110" t="s">
        <v>2864</v>
      </c>
      <c r="C63" s="111" t="s">
        <v>2865</v>
      </c>
      <c r="D63" s="112" t="s">
        <v>2662</v>
      </c>
      <c r="E63" s="113">
        <v>889.7</v>
      </c>
      <c r="F63" s="114">
        <v>7391</v>
      </c>
      <c r="G63" s="114">
        <v>6417</v>
      </c>
      <c r="H63" s="114">
        <v>974</v>
      </c>
      <c r="I63" s="115">
        <v>0.13178189690163714</v>
      </c>
      <c r="J63" s="113">
        <v>1402.6</v>
      </c>
      <c r="K63" s="276">
        <v>11633</v>
      </c>
      <c r="L63" s="276">
        <v>10084</v>
      </c>
      <c r="M63" s="114">
        <v>1549</v>
      </c>
      <c r="N63" s="115">
        <v>0.13315567781311785</v>
      </c>
      <c r="O63" s="113">
        <v>512.89999999999986</v>
      </c>
      <c r="P63" s="114">
        <v>4242</v>
      </c>
      <c r="Q63" s="114">
        <v>3667</v>
      </c>
      <c r="R63" s="114">
        <v>575</v>
      </c>
      <c r="S63" s="115">
        <v>1.3737809114807153E-3</v>
      </c>
      <c r="T63" s="113">
        <v>600.70000000000005</v>
      </c>
      <c r="U63" s="114">
        <v>4984</v>
      </c>
      <c r="V63" s="114">
        <v>4319</v>
      </c>
      <c r="W63" s="114">
        <v>665</v>
      </c>
      <c r="X63" s="115">
        <v>0.13342696629213482</v>
      </c>
      <c r="Y63" s="113">
        <v>801.89999999999986</v>
      </c>
      <c r="Z63" s="114">
        <v>6649</v>
      </c>
      <c r="AA63" s="114">
        <v>5765</v>
      </c>
      <c r="AB63" s="114">
        <v>884</v>
      </c>
      <c r="AC63" s="115">
        <v>-2.7128847901697339E-4</v>
      </c>
      <c r="AD63" s="113">
        <v>1000.5999999999999</v>
      </c>
      <c r="AE63" s="114">
        <v>8310</v>
      </c>
      <c r="AF63" s="114">
        <v>7213</v>
      </c>
      <c r="AG63" s="114">
        <v>1097</v>
      </c>
      <c r="AH63" s="115">
        <v>0.13200962695547533</v>
      </c>
      <c r="AI63" s="113">
        <v>904.4</v>
      </c>
      <c r="AJ63" s="277">
        <v>7506</v>
      </c>
      <c r="AK63" s="277">
        <v>6502</v>
      </c>
      <c r="AL63" s="114">
        <v>1004</v>
      </c>
      <c r="AM63" s="115">
        <v>0.13375965893951505</v>
      </c>
      <c r="AN63" s="113">
        <v>-96.199999999999932</v>
      </c>
      <c r="AO63" s="114">
        <v>-804</v>
      </c>
      <c r="AP63" s="114">
        <v>-711</v>
      </c>
      <c r="AQ63" s="114">
        <v>-93</v>
      </c>
      <c r="AR63" s="115">
        <v>1.7500319840397238E-3</v>
      </c>
      <c r="AS63" s="113">
        <v>1402.6</v>
      </c>
      <c r="AT63" s="114">
        <v>11633</v>
      </c>
      <c r="AU63" s="114">
        <v>10084</v>
      </c>
      <c r="AV63" s="114">
        <v>1549</v>
      </c>
      <c r="AW63" s="115">
        <v>0.13315567781311785</v>
      </c>
      <c r="AX63" s="113">
        <v>-498.19999999999993</v>
      </c>
      <c r="AY63" s="114">
        <v>-4127</v>
      </c>
      <c r="AZ63" s="114">
        <v>-3582</v>
      </c>
      <c r="BA63" s="114">
        <v>-545</v>
      </c>
      <c r="BB63" s="115">
        <v>6.039811263972017E-4</v>
      </c>
      <c r="BC63" s="113">
        <v>925.8</v>
      </c>
      <c r="BD63" s="114">
        <v>7690</v>
      </c>
      <c r="BE63" s="114">
        <v>6677</v>
      </c>
      <c r="BF63" s="114">
        <v>1013</v>
      </c>
      <c r="BG63" s="115">
        <v>0.1317295188556567</v>
      </c>
      <c r="BH63" s="113">
        <v>515.79999999999995</v>
      </c>
      <c r="BI63" s="277">
        <v>4273</v>
      </c>
      <c r="BJ63" s="277">
        <v>3708</v>
      </c>
      <c r="BK63" s="114">
        <v>565</v>
      </c>
      <c r="BL63" s="115">
        <v>0.1322256026211093</v>
      </c>
      <c r="BM63" s="113">
        <v>-410</v>
      </c>
      <c r="BN63" s="114">
        <v>-3417</v>
      </c>
      <c r="BO63" s="114">
        <v>-2969</v>
      </c>
      <c r="BP63" s="114">
        <v>-448</v>
      </c>
      <c r="BQ63" s="115">
        <v>4.9608376545259847E-4</v>
      </c>
      <c r="BR63" s="113">
        <v>904.4</v>
      </c>
      <c r="BS63" s="114">
        <v>7506</v>
      </c>
      <c r="BT63" s="114">
        <v>6502</v>
      </c>
      <c r="BU63" s="114">
        <v>1004</v>
      </c>
      <c r="BV63" s="115">
        <v>0.13375965893951505</v>
      </c>
      <c r="BW63" s="113">
        <v>-388.6</v>
      </c>
      <c r="BX63" s="114">
        <v>-3233</v>
      </c>
      <c r="BY63" s="114">
        <v>-2794</v>
      </c>
      <c r="BZ63" s="114">
        <v>-439</v>
      </c>
      <c r="CA63" s="115">
        <v>-1.5340563184057521E-3</v>
      </c>
      <c r="CB63" s="113">
        <v>989.9</v>
      </c>
      <c r="CC63" s="114">
        <v>8221</v>
      </c>
      <c r="CD63" s="114">
        <v>7137</v>
      </c>
      <c r="CE63" s="114">
        <v>1084</v>
      </c>
      <c r="CF63" s="115">
        <v>0.13185743826785062</v>
      </c>
      <c r="CG63" s="113">
        <v>768.9</v>
      </c>
      <c r="CH63" s="277">
        <v>6381</v>
      </c>
      <c r="CI63" s="114">
        <v>5528</v>
      </c>
      <c r="CJ63" s="114">
        <v>853</v>
      </c>
      <c r="CK63" s="115">
        <v>0.13367810687979939</v>
      </c>
      <c r="CL63" s="113">
        <v>-221</v>
      </c>
      <c r="CM63" s="114">
        <v>-1840</v>
      </c>
      <c r="CN63" s="114">
        <v>-1609</v>
      </c>
      <c r="CO63" s="114">
        <v>-231</v>
      </c>
      <c r="CP63" s="115">
        <v>1.8206686119487669E-3</v>
      </c>
      <c r="CQ63" s="113">
        <v>515.79999999999995</v>
      </c>
      <c r="CR63" s="114">
        <v>4273</v>
      </c>
      <c r="CS63" s="114">
        <v>3708</v>
      </c>
      <c r="CT63" s="114">
        <v>565</v>
      </c>
      <c r="CU63" s="115">
        <v>0.1322256026211093</v>
      </c>
      <c r="CV63" s="113">
        <v>253.10000000000002</v>
      </c>
      <c r="CW63" s="114">
        <v>2108</v>
      </c>
      <c r="CX63" s="114">
        <v>1820</v>
      </c>
      <c r="CY63" s="114">
        <v>288</v>
      </c>
      <c r="CZ63" s="115">
        <v>1.4525042586900905E-3</v>
      </c>
      <c r="DA63" s="113">
        <v>1034.0999999999999</v>
      </c>
      <c r="DB63" s="114">
        <v>8587</v>
      </c>
      <c r="DC63" s="114">
        <v>7455</v>
      </c>
      <c r="DD63" s="114">
        <v>1132</v>
      </c>
      <c r="DE63" s="115">
        <v>0.13182718062187027</v>
      </c>
      <c r="DF63" s="113">
        <v>1107.5</v>
      </c>
      <c r="DG63" s="114">
        <v>9191</v>
      </c>
      <c r="DH63" s="114">
        <v>7963</v>
      </c>
      <c r="DI63" s="114">
        <v>1228</v>
      </c>
      <c r="DJ63" s="115">
        <v>0.13360896529213362</v>
      </c>
      <c r="DK63" s="113">
        <v>73.400000000000091</v>
      </c>
      <c r="DL63" s="114">
        <v>604</v>
      </c>
      <c r="DM63" s="114">
        <v>508</v>
      </c>
      <c r="DN63" s="114">
        <v>96</v>
      </c>
      <c r="DO63" s="115">
        <v>1.7817846702633533E-3</v>
      </c>
      <c r="DP63" s="113">
        <v>768.9</v>
      </c>
      <c r="DQ63" s="114">
        <v>6381</v>
      </c>
      <c r="DR63" s="114">
        <v>5528</v>
      </c>
      <c r="DS63" s="114">
        <v>853</v>
      </c>
      <c r="DT63" s="115">
        <v>0.13367810687979939</v>
      </c>
      <c r="DU63" s="113">
        <v>338.6</v>
      </c>
      <c r="DV63" s="114">
        <v>2810</v>
      </c>
      <c r="DW63" s="114">
        <v>2435</v>
      </c>
      <c r="DX63" s="114">
        <v>375</v>
      </c>
      <c r="DY63" s="115">
        <v>-6.9141587665771942E-5</v>
      </c>
      <c r="DZ63" s="113">
        <v>914.8</v>
      </c>
      <c r="EA63" s="114">
        <v>7599</v>
      </c>
      <c r="EB63" s="114">
        <v>6597</v>
      </c>
      <c r="EC63" s="114">
        <v>1002</v>
      </c>
      <c r="ED63" s="115">
        <v>0.13185945519147257</v>
      </c>
      <c r="EE63" s="113">
        <v>832.6</v>
      </c>
      <c r="EF63" s="114">
        <v>6915</v>
      </c>
      <c r="EG63" s="114">
        <v>5986</v>
      </c>
      <c r="EH63" s="114">
        <v>929</v>
      </c>
      <c r="EI63" s="115">
        <v>0.13434562545191611</v>
      </c>
      <c r="EJ63" s="113">
        <v>-82.199999999999932</v>
      </c>
      <c r="EK63" s="114">
        <v>-684</v>
      </c>
      <c r="EL63" s="114">
        <v>-611</v>
      </c>
      <c r="EM63" s="114">
        <v>-73</v>
      </c>
      <c r="EN63" s="115">
        <v>2.4861702604435376E-3</v>
      </c>
      <c r="EO63" s="113">
        <v>1107.5</v>
      </c>
      <c r="EP63" s="114">
        <v>9191</v>
      </c>
      <c r="EQ63" s="114">
        <v>7963</v>
      </c>
      <c r="ER63" s="114">
        <v>1228</v>
      </c>
      <c r="ES63" s="115">
        <v>0.13360896529213362</v>
      </c>
      <c r="ET63" s="113">
        <v>-274.89999999999998</v>
      </c>
      <c r="EU63" s="114">
        <v>-2276</v>
      </c>
      <c r="EV63" s="114">
        <v>-1977</v>
      </c>
      <c r="EW63" s="114">
        <v>-299</v>
      </c>
      <c r="EX63" s="115">
        <v>7.3666015978249288E-4</v>
      </c>
      <c r="EY63" s="113">
        <v>808</v>
      </c>
      <c r="EZ63" s="114">
        <v>6714</v>
      </c>
      <c r="FA63" s="114">
        <v>5829</v>
      </c>
      <c r="FB63" s="114">
        <v>885</v>
      </c>
      <c r="FC63" s="115">
        <v>0.13181411974977658</v>
      </c>
      <c r="FD63" s="113">
        <v>902.3</v>
      </c>
      <c r="FE63" s="114">
        <v>7485</v>
      </c>
      <c r="FF63" s="278">
        <v>6487</v>
      </c>
      <c r="FG63" s="114">
        <v>998</v>
      </c>
      <c r="FH63" s="115">
        <v>0.13333333333333333</v>
      </c>
      <c r="FI63" s="113">
        <v>94.299999999999955</v>
      </c>
      <c r="FJ63" s="114">
        <v>771</v>
      </c>
      <c r="FK63" s="114">
        <v>658</v>
      </c>
      <c r="FL63" s="114">
        <v>113</v>
      </c>
      <c r="FM63" s="115">
        <v>1.51921358355675E-3</v>
      </c>
      <c r="FN63" s="113">
        <v>832.6</v>
      </c>
      <c r="FO63" s="114">
        <v>6915</v>
      </c>
      <c r="FP63" s="114">
        <v>5986</v>
      </c>
      <c r="FQ63" s="114">
        <v>929</v>
      </c>
      <c r="FR63" s="115">
        <v>0.13434562545191611</v>
      </c>
      <c r="FS63" s="113">
        <v>69.699999999999932</v>
      </c>
      <c r="FT63" s="114">
        <v>570</v>
      </c>
      <c r="FU63" s="114">
        <v>501</v>
      </c>
      <c r="FV63" s="114">
        <v>69</v>
      </c>
      <c r="FW63" s="115">
        <v>-1.0122921185827805E-3</v>
      </c>
      <c r="FX63" s="113">
        <v>776.69999999999993</v>
      </c>
      <c r="FY63" s="114">
        <v>6454</v>
      </c>
      <c r="FZ63" s="114">
        <v>5604</v>
      </c>
      <c r="GA63" s="114">
        <v>850</v>
      </c>
      <c r="GB63" s="115">
        <v>0.13170127052990394</v>
      </c>
      <c r="GC63" s="113">
        <v>1062.5</v>
      </c>
      <c r="GD63" s="114">
        <v>8814</v>
      </c>
      <c r="GE63" s="277">
        <v>7643</v>
      </c>
      <c r="GF63" s="114">
        <v>1171</v>
      </c>
      <c r="GG63" s="115">
        <v>0.13285681869752666</v>
      </c>
      <c r="GH63" s="113">
        <v>285.80000000000007</v>
      </c>
      <c r="GI63" s="114">
        <v>2360</v>
      </c>
      <c r="GJ63" s="114">
        <v>2039</v>
      </c>
      <c r="GK63" s="114">
        <v>321</v>
      </c>
      <c r="GL63" s="115">
        <v>1.1555481676227275E-3</v>
      </c>
      <c r="GM63" s="113">
        <v>902.3</v>
      </c>
      <c r="GN63" s="114">
        <v>7485</v>
      </c>
      <c r="GO63" s="114">
        <v>6487</v>
      </c>
      <c r="GP63" s="114">
        <v>998</v>
      </c>
      <c r="GQ63" s="115">
        <v>0.13333333333333333</v>
      </c>
      <c r="GR63" s="113">
        <v>160.20000000000005</v>
      </c>
      <c r="GS63" s="114">
        <v>1329</v>
      </c>
      <c r="GT63" s="114">
        <v>1156</v>
      </c>
      <c r="GU63" s="114">
        <v>173</v>
      </c>
      <c r="GV63" s="115">
        <v>-4.7651463580666853E-4</v>
      </c>
      <c r="GW63" s="113">
        <v>759.9</v>
      </c>
      <c r="GX63" s="114">
        <v>6315</v>
      </c>
      <c r="GY63" s="114">
        <v>5484</v>
      </c>
      <c r="GZ63" s="114">
        <v>831</v>
      </c>
      <c r="HA63" s="115">
        <v>0.13159144893111638</v>
      </c>
      <c r="HB63" s="113">
        <v>796.8</v>
      </c>
      <c r="HC63" s="277">
        <v>6608</v>
      </c>
      <c r="HD63" s="279">
        <v>5729</v>
      </c>
      <c r="HE63" s="114">
        <v>879</v>
      </c>
      <c r="HF63" s="115">
        <v>0.13302058111380144</v>
      </c>
      <c r="HG63" s="113">
        <v>36.899999999999977</v>
      </c>
      <c r="HH63" s="114">
        <v>293</v>
      </c>
      <c r="HI63" s="114">
        <v>245</v>
      </c>
      <c r="HJ63" s="114">
        <v>48</v>
      </c>
      <c r="HK63" s="115">
        <v>1.4291321826850611E-3</v>
      </c>
      <c r="HL63" s="113">
        <v>1062.5</v>
      </c>
      <c r="HM63" s="114">
        <v>8814</v>
      </c>
      <c r="HN63" s="114">
        <v>7643</v>
      </c>
      <c r="HO63" s="114">
        <v>1171</v>
      </c>
      <c r="HP63" s="115">
        <v>0.13285681869752666</v>
      </c>
      <c r="HQ63" s="113">
        <v>-265.70000000000005</v>
      </c>
      <c r="HR63" s="114">
        <v>-2206</v>
      </c>
      <c r="HS63" s="114">
        <v>-1914</v>
      </c>
      <c r="HT63" s="114">
        <v>-292</v>
      </c>
      <c r="HU63" s="115">
        <v>1.6376241627477639E-4</v>
      </c>
      <c r="HV63" s="113">
        <v>793.9</v>
      </c>
      <c r="HW63" s="114">
        <v>6597</v>
      </c>
      <c r="HX63" s="114">
        <v>5729</v>
      </c>
      <c r="HY63" s="114">
        <v>868</v>
      </c>
      <c r="HZ63" s="115">
        <v>0.13157495831438532</v>
      </c>
      <c r="IA63" s="113">
        <v>850</v>
      </c>
      <c r="IB63" s="114">
        <v>7056</v>
      </c>
      <c r="IC63" s="114">
        <v>6112</v>
      </c>
      <c r="ID63" s="114">
        <v>944</v>
      </c>
      <c r="IE63" s="115">
        <v>0.13378684807256236</v>
      </c>
      <c r="IF63" s="113">
        <v>56.100000000000023</v>
      </c>
      <c r="IG63" s="114">
        <v>459</v>
      </c>
      <c r="IH63" s="114">
        <v>383</v>
      </c>
      <c r="II63" s="114">
        <v>76</v>
      </c>
      <c r="IJ63" s="115">
        <v>2.2118897581770436E-3</v>
      </c>
      <c r="IK63" s="113">
        <v>796.8</v>
      </c>
      <c r="IL63" s="114">
        <v>6608</v>
      </c>
      <c r="IM63" s="114">
        <v>5729</v>
      </c>
      <c r="IN63" s="114">
        <v>879</v>
      </c>
      <c r="IO63" s="115">
        <v>0.13302058111380144</v>
      </c>
      <c r="IP63" s="113">
        <v>53.200000000000045</v>
      </c>
      <c r="IQ63" s="114">
        <v>448</v>
      </c>
      <c r="IR63" s="114">
        <v>383</v>
      </c>
      <c r="IS63" s="114">
        <v>65</v>
      </c>
      <c r="IT63" s="115">
        <v>7.6626695876091944E-4</v>
      </c>
      <c r="IU63" s="113">
        <v>997.9</v>
      </c>
      <c r="IV63" s="114">
        <v>8287</v>
      </c>
      <c r="IW63" s="114">
        <v>7195</v>
      </c>
      <c r="IX63" s="114">
        <v>1092</v>
      </c>
      <c r="IY63" s="115">
        <v>0.13177265596717749</v>
      </c>
      <c r="IZ63" s="113">
        <v>739.4</v>
      </c>
      <c r="JA63" s="114">
        <v>6130</v>
      </c>
      <c r="JB63" s="114">
        <v>5316</v>
      </c>
      <c r="JC63" s="114">
        <v>814</v>
      </c>
      <c r="JD63" s="115">
        <v>0.13278955954323002</v>
      </c>
      <c r="JE63" s="113">
        <v>-258.5</v>
      </c>
      <c r="JF63" s="114">
        <v>-2157</v>
      </c>
      <c r="JG63" s="114">
        <v>-1879</v>
      </c>
      <c r="JH63" s="114">
        <v>-278</v>
      </c>
      <c r="JI63" s="115">
        <v>1.0169035760525247E-3</v>
      </c>
      <c r="JJ63" s="113">
        <v>850</v>
      </c>
      <c r="JK63" s="114">
        <v>7056</v>
      </c>
      <c r="JL63" s="114">
        <v>6112</v>
      </c>
      <c r="JM63" s="114">
        <v>944</v>
      </c>
      <c r="JN63" s="115">
        <v>0.13378684807256236</v>
      </c>
      <c r="JO63" s="113">
        <v>-110.60000000000002</v>
      </c>
      <c r="JP63" s="114">
        <v>-926</v>
      </c>
      <c r="JQ63" s="114">
        <v>-796</v>
      </c>
      <c r="JR63" s="114">
        <v>-130</v>
      </c>
      <c r="JS63" s="115">
        <v>-9.972885293323408E-4</v>
      </c>
      <c r="JT63" s="113">
        <v>929.9</v>
      </c>
      <c r="JU63" s="114">
        <v>7724</v>
      </c>
      <c r="JV63" s="114">
        <v>6706</v>
      </c>
      <c r="JW63" s="114">
        <v>1018</v>
      </c>
      <c r="JX63" s="115">
        <v>0.13179699637493528</v>
      </c>
      <c r="JY63" s="113">
        <v>920.3</v>
      </c>
      <c r="JZ63" s="114">
        <v>7635</v>
      </c>
      <c r="KA63" s="114">
        <v>6341</v>
      </c>
      <c r="KB63" s="114">
        <v>1294</v>
      </c>
      <c r="KC63" s="115">
        <v>0.16948264571054356</v>
      </c>
      <c r="KD63" s="113">
        <v>-9.6000000000000227</v>
      </c>
      <c r="KE63" s="114">
        <v>-89</v>
      </c>
      <c r="KF63" s="114">
        <v>-365</v>
      </c>
      <c r="KG63" s="114">
        <v>276</v>
      </c>
      <c r="KH63" s="115">
        <v>3.7685649335608279E-2</v>
      </c>
      <c r="KI63" s="113">
        <v>739.4</v>
      </c>
      <c r="KJ63" s="114">
        <v>6130</v>
      </c>
      <c r="KK63" s="114">
        <v>5316</v>
      </c>
      <c r="KL63" s="114">
        <v>814</v>
      </c>
      <c r="KM63" s="115">
        <v>0.13278955954323002</v>
      </c>
      <c r="KN63" s="113">
        <v>180.89999999999998</v>
      </c>
      <c r="KO63" s="114">
        <v>1505</v>
      </c>
      <c r="KP63" s="114">
        <v>1025</v>
      </c>
      <c r="KQ63" s="114">
        <v>480</v>
      </c>
      <c r="KR63" s="115">
        <v>3.6693086167313538E-2</v>
      </c>
      <c r="KS63" s="113">
        <v>10821.199999999999</v>
      </c>
      <c r="KT63" s="114">
        <v>89889</v>
      </c>
      <c r="KU63" s="114">
        <v>78043</v>
      </c>
      <c r="KV63" s="114">
        <v>11846</v>
      </c>
      <c r="KW63" s="115">
        <v>0.13178475675555407</v>
      </c>
      <c r="KX63" s="113">
        <v>10803.1</v>
      </c>
      <c r="KY63" s="114">
        <v>89627</v>
      </c>
      <c r="KZ63" s="114">
        <v>77399</v>
      </c>
      <c r="LA63" s="114">
        <v>12228</v>
      </c>
      <c r="LB63" s="115">
        <v>0.13643210193356914</v>
      </c>
      <c r="LC63" s="113">
        <v>-18.099999999998545</v>
      </c>
      <c r="LD63" s="114">
        <v>-262</v>
      </c>
      <c r="LE63" s="114">
        <v>-644</v>
      </c>
      <c r="LF63" s="114">
        <v>382</v>
      </c>
      <c r="LG63" s="115">
        <v>4.6473451780150721E-3</v>
      </c>
    </row>
    <row r="64" spans="2:319" ht="15.75" thickBot="1">
      <c r="B64" s="110" t="s">
        <v>2866</v>
      </c>
      <c r="C64" s="129" t="s">
        <v>2867</v>
      </c>
      <c r="D64" s="130" t="s">
        <v>2868</v>
      </c>
      <c r="E64" s="131">
        <v>1</v>
      </c>
      <c r="F64" s="132">
        <v>78</v>
      </c>
      <c r="G64" s="132">
        <v>66</v>
      </c>
      <c r="H64" s="132">
        <v>12</v>
      </c>
      <c r="I64" s="133">
        <v>0.15384615384615385</v>
      </c>
      <c r="J64" s="131">
        <v>0.2</v>
      </c>
      <c r="K64" s="132">
        <v>49</v>
      </c>
      <c r="L64" s="132">
        <v>32</v>
      </c>
      <c r="M64" s="132">
        <v>17</v>
      </c>
      <c r="N64" s="133">
        <v>0.34693877551020408</v>
      </c>
      <c r="O64" s="131">
        <v>-0.8</v>
      </c>
      <c r="P64" s="132">
        <v>-29</v>
      </c>
      <c r="Q64" s="132">
        <v>-34</v>
      </c>
      <c r="R64" s="132">
        <v>5</v>
      </c>
      <c r="S64" s="133">
        <v>0.19309262166405022</v>
      </c>
      <c r="T64" s="131">
        <v>1.8</v>
      </c>
      <c r="U64" s="132">
        <v>253</v>
      </c>
      <c r="V64" s="132">
        <v>160</v>
      </c>
      <c r="W64" s="132">
        <v>93</v>
      </c>
      <c r="X64" s="133">
        <v>0.3675889328063241</v>
      </c>
      <c r="Y64" s="131">
        <v>-1.6</v>
      </c>
      <c r="Z64" s="132">
        <v>-204</v>
      </c>
      <c r="AA64" s="132">
        <v>-128</v>
      </c>
      <c r="AB64" s="132">
        <v>-76</v>
      </c>
      <c r="AC64" s="133">
        <v>-2.065015729612002E-2</v>
      </c>
      <c r="AD64" s="131">
        <v>0</v>
      </c>
      <c r="AE64" s="132">
        <v>0</v>
      </c>
      <c r="AF64" s="132">
        <v>0</v>
      </c>
      <c r="AG64" s="132">
        <v>0</v>
      </c>
      <c r="AH64" s="133">
        <v>0</v>
      </c>
      <c r="AI64" s="131">
        <v>1.2</v>
      </c>
      <c r="AJ64" s="132">
        <v>197</v>
      </c>
      <c r="AK64" s="132">
        <v>128</v>
      </c>
      <c r="AL64" s="132">
        <v>69</v>
      </c>
      <c r="AM64" s="133">
        <v>0.35025380710659898</v>
      </c>
      <c r="AN64" s="131">
        <v>1.2</v>
      </c>
      <c r="AO64" s="132">
        <v>197</v>
      </c>
      <c r="AP64" s="132">
        <v>128</v>
      </c>
      <c r="AQ64" s="132">
        <v>69</v>
      </c>
      <c r="AR64" s="133">
        <v>0.35025380710659898</v>
      </c>
      <c r="AS64" s="131">
        <v>0.2</v>
      </c>
      <c r="AT64" s="132">
        <v>49</v>
      </c>
      <c r="AU64" s="132">
        <v>32</v>
      </c>
      <c r="AV64" s="132">
        <v>17</v>
      </c>
      <c r="AW64" s="133">
        <v>0.34693877551020408</v>
      </c>
      <c r="AX64" s="131">
        <v>1</v>
      </c>
      <c r="AY64" s="132">
        <v>148</v>
      </c>
      <c r="AZ64" s="132">
        <v>96</v>
      </c>
      <c r="BA64" s="132">
        <v>52</v>
      </c>
      <c r="BB64" s="133">
        <v>3.3150315963949017E-3</v>
      </c>
      <c r="BC64" s="131">
        <v>1</v>
      </c>
      <c r="BD64" s="132">
        <v>78</v>
      </c>
      <c r="BE64" s="132">
        <v>66</v>
      </c>
      <c r="BF64" s="132">
        <v>12</v>
      </c>
      <c r="BG64" s="133">
        <v>0.15384615384615385</v>
      </c>
      <c r="BH64" s="131">
        <v>0.6</v>
      </c>
      <c r="BI64" s="132">
        <v>89</v>
      </c>
      <c r="BJ64" s="132">
        <v>57</v>
      </c>
      <c r="BK64" s="132">
        <v>32</v>
      </c>
      <c r="BL64" s="133">
        <v>0.3595505617977528</v>
      </c>
      <c r="BM64" s="131">
        <v>-0.4</v>
      </c>
      <c r="BN64" s="132">
        <v>11</v>
      </c>
      <c r="BO64" s="132">
        <v>-9</v>
      </c>
      <c r="BP64" s="132">
        <v>20</v>
      </c>
      <c r="BQ64" s="133">
        <v>0.20570440795159894</v>
      </c>
      <c r="BR64" s="131">
        <v>1.2</v>
      </c>
      <c r="BS64" s="132">
        <v>197</v>
      </c>
      <c r="BT64" s="132">
        <v>128</v>
      </c>
      <c r="BU64" s="132">
        <v>69</v>
      </c>
      <c r="BV64" s="133">
        <v>0.35025380710659898</v>
      </c>
      <c r="BW64" s="131">
        <v>-0.6</v>
      </c>
      <c r="BX64" s="132">
        <v>-108</v>
      </c>
      <c r="BY64" s="132">
        <v>-71</v>
      </c>
      <c r="BZ64" s="132">
        <v>-37</v>
      </c>
      <c r="CA64" s="133">
        <v>9.296754691153819E-3</v>
      </c>
      <c r="CB64" s="131">
        <v>0</v>
      </c>
      <c r="CC64" s="132">
        <v>0</v>
      </c>
      <c r="CD64" s="132">
        <v>0</v>
      </c>
      <c r="CE64" s="132">
        <v>0</v>
      </c>
      <c r="CF64" s="133">
        <v>0</v>
      </c>
      <c r="CG64" s="131">
        <v>0.9</v>
      </c>
      <c r="CH64" s="132">
        <v>164</v>
      </c>
      <c r="CI64" s="132">
        <v>107</v>
      </c>
      <c r="CJ64" s="132">
        <v>57</v>
      </c>
      <c r="CK64" s="133">
        <v>0.34756097560975607</v>
      </c>
      <c r="CL64" s="131">
        <v>0.9</v>
      </c>
      <c r="CM64" s="132">
        <v>164</v>
      </c>
      <c r="CN64" s="132">
        <v>107</v>
      </c>
      <c r="CO64" s="132">
        <v>57</v>
      </c>
      <c r="CP64" s="133">
        <v>0.34756097560975607</v>
      </c>
      <c r="CQ64" s="131">
        <v>0.6</v>
      </c>
      <c r="CR64" s="132">
        <v>89</v>
      </c>
      <c r="CS64" s="132">
        <v>57</v>
      </c>
      <c r="CT64" s="132">
        <v>32</v>
      </c>
      <c r="CU64" s="133">
        <v>0.3595505617977528</v>
      </c>
      <c r="CV64" s="131">
        <v>0.30000000000000004</v>
      </c>
      <c r="CW64" s="132">
        <v>75</v>
      </c>
      <c r="CX64" s="132">
        <v>50</v>
      </c>
      <c r="CY64" s="132">
        <v>25</v>
      </c>
      <c r="CZ64" s="133">
        <v>-1.1989586187996726E-2</v>
      </c>
      <c r="DA64" s="131">
        <v>1</v>
      </c>
      <c r="DB64" s="132">
        <v>78</v>
      </c>
      <c r="DC64" s="132">
        <v>66</v>
      </c>
      <c r="DD64" s="132">
        <v>12</v>
      </c>
      <c r="DE64" s="133">
        <v>0.15384615384615385</v>
      </c>
      <c r="DF64" s="131">
        <v>1.2</v>
      </c>
      <c r="DG64" s="132">
        <v>170</v>
      </c>
      <c r="DH64" s="165">
        <v>109</v>
      </c>
      <c r="DI64" s="132">
        <v>61</v>
      </c>
      <c r="DJ64" s="133">
        <v>0.35882352941176471</v>
      </c>
      <c r="DK64" s="131">
        <v>0.19999999999999996</v>
      </c>
      <c r="DL64" s="132">
        <v>92</v>
      </c>
      <c r="DM64" s="132">
        <v>43</v>
      </c>
      <c r="DN64" s="132">
        <v>49</v>
      </c>
      <c r="DO64" s="133">
        <v>0.20497737556561085</v>
      </c>
      <c r="DP64" s="131">
        <v>0.9</v>
      </c>
      <c r="DQ64" s="132">
        <v>164</v>
      </c>
      <c r="DR64" s="132">
        <v>107</v>
      </c>
      <c r="DS64" s="132">
        <v>57</v>
      </c>
      <c r="DT64" s="133">
        <v>0.34756097560975607</v>
      </c>
      <c r="DU64" s="131">
        <v>0.29999999999999993</v>
      </c>
      <c r="DV64" s="132">
        <v>6</v>
      </c>
      <c r="DW64" s="132">
        <v>2</v>
      </c>
      <c r="DX64" s="132">
        <v>4</v>
      </c>
      <c r="DY64" s="133">
        <v>1.1262553802008635E-2</v>
      </c>
      <c r="DZ64" s="131">
        <v>0</v>
      </c>
      <c r="EA64" s="132">
        <v>0</v>
      </c>
      <c r="EB64" s="132">
        <v>0</v>
      </c>
      <c r="EC64" s="132">
        <v>0</v>
      </c>
      <c r="ED64" s="133">
        <v>0</v>
      </c>
      <c r="EE64" s="131">
        <v>0.2</v>
      </c>
      <c r="EF64" s="132">
        <v>25</v>
      </c>
      <c r="EG64" s="132">
        <v>16</v>
      </c>
      <c r="EH64" s="132">
        <v>9</v>
      </c>
      <c r="EI64" s="133">
        <v>0.36</v>
      </c>
      <c r="EJ64" s="131">
        <v>0.2</v>
      </c>
      <c r="EK64" s="132">
        <v>25</v>
      </c>
      <c r="EL64" s="132">
        <v>16</v>
      </c>
      <c r="EM64" s="132">
        <v>9</v>
      </c>
      <c r="EN64" s="133">
        <v>0.36</v>
      </c>
      <c r="EO64" s="131">
        <v>1.2</v>
      </c>
      <c r="EP64" s="132">
        <v>170</v>
      </c>
      <c r="EQ64" s="132">
        <v>109</v>
      </c>
      <c r="ER64" s="132">
        <v>61</v>
      </c>
      <c r="ES64" s="133">
        <v>0.35882352941176471</v>
      </c>
      <c r="ET64" s="131">
        <v>-1</v>
      </c>
      <c r="EU64" s="132">
        <v>-145</v>
      </c>
      <c r="EV64" s="132">
        <v>-93</v>
      </c>
      <c r="EW64" s="132">
        <v>-52</v>
      </c>
      <c r="EX64" s="133">
        <v>1.1764705882352788E-3</v>
      </c>
      <c r="EY64" s="131">
        <v>1</v>
      </c>
      <c r="EZ64" s="132">
        <v>78</v>
      </c>
      <c r="FA64" s="132">
        <v>66</v>
      </c>
      <c r="FB64" s="132">
        <v>12</v>
      </c>
      <c r="FC64" s="133">
        <v>0.15384615384615385</v>
      </c>
      <c r="FD64" s="131">
        <v>0.4</v>
      </c>
      <c r="FE64" s="132">
        <v>50</v>
      </c>
      <c r="FF64" s="132">
        <v>32</v>
      </c>
      <c r="FG64" s="132">
        <v>18</v>
      </c>
      <c r="FH64" s="133">
        <v>0.36</v>
      </c>
      <c r="FI64" s="131">
        <v>-0.6</v>
      </c>
      <c r="FJ64" s="132">
        <v>-28</v>
      </c>
      <c r="FK64" s="132">
        <v>-34</v>
      </c>
      <c r="FL64" s="132">
        <v>6</v>
      </c>
      <c r="FM64" s="133">
        <v>0.20615384615384613</v>
      </c>
      <c r="FN64" s="131">
        <v>0.2</v>
      </c>
      <c r="FO64" s="132">
        <v>25</v>
      </c>
      <c r="FP64" s="132">
        <v>16</v>
      </c>
      <c r="FQ64" s="132">
        <v>9</v>
      </c>
      <c r="FR64" s="133">
        <v>0.36</v>
      </c>
      <c r="FS64" s="131">
        <v>0.2</v>
      </c>
      <c r="FT64" s="132">
        <v>25</v>
      </c>
      <c r="FU64" s="132">
        <v>16</v>
      </c>
      <c r="FV64" s="132">
        <v>9</v>
      </c>
      <c r="FW64" s="133">
        <v>0</v>
      </c>
      <c r="FX64" s="131">
        <v>0</v>
      </c>
      <c r="FY64" s="132">
        <v>0</v>
      </c>
      <c r="FZ64" s="132">
        <v>0</v>
      </c>
      <c r="GA64" s="132">
        <v>0</v>
      </c>
      <c r="GB64" s="133">
        <v>0</v>
      </c>
      <c r="GC64" s="131">
        <v>1.2</v>
      </c>
      <c r="GD64" s="165">
        <v>154</v>
      </c>
      <c r="GE64" s="132">
        <v>100</v>
      </c>
      <c r="GF64" s="132">
        <v>54</v>
      </c>
      <c r="GG64" s="133">
        <v>0.35064935064935066</v>
      </c>
      <c r="GH64" s="131">
        <v>1.2</v>
      </c>
      <c r="GI64" s="132">
        <v>154</v>
      </c>
      <c r="GJ64" s="132">
        <v>100</v>
      </c>
      <c r="GK64" s="132">
        <v>54</v>
      </c>
      <c r="GL64" s="133">
        <v>0.35064935064935066</v>
      </c>
      <c r="GM64" s="131">
        <v>0.4</v>
      </c>
      <c r="GN64" s="132">
        <v>50</v>
      </c>
      <c r="GO64" s="132">
        <v>32</v>
      </c>
      <c r="GP64" s="132">
        <v>18</v>
      </c>
      <c r="GQ64" s="133">
        <v>0.36</v>
      </c>
      <c r="GR64" s="131">
        <v>0.79999999999999993</v>
      </c>
      <c r="GS64" s="132">
        <v>104</v>
      </c>
      <c r="GT64" s="132">
        <v>68</v>
      </c>
      <c r="GU64" s="132">
        <v>36</v>
      </c>
      <c r="GV64" s="133">
        <v>-9.3506493506493316E-3</v>
      </c>
      <c r="GW64" s="131">
        <v>1</v>
      </c>
      <c r="GX64" s="132">
        <v>78</v>
      </c>
      <c r="GY64" s="132">
        <v>66</v>
      </c>
      <c r="GZ64" s="132">
        <v>12</v>
      </c>
      <c r="HA64" s="133">
        <v>0.15384615384615385</v>
      </c>
      <c r="HB64" s="131">
        <v>0</v>
      </c>
      <c r="HC64" s="132">
        <v>6</v>
      </c>
      <c r="HD64" s="132">
        <v>3</v>
      </c>
      <c r="HE64" s="132">
        <v>3</v>
      </c>
      <c r="HF64" s="133">
        <v>0.5</v>
      </c>
      <c r="HG64" s="131">
        <v>-1</v>
      </c>
      <c r="HH64" s="132">
        <v>-72</v>
      </c>
      <c r="HI64" s="132">
        <v>-63</v>
      </c>
      <c r="HJ64" s="132">
        <v>-9</v>
      </c>
      <c r="HK64" s="133">
        <v>0.34615384615384615</v>
      </c>
      <c r="HL64" s="131">
        <v>1.2</v>
      </c>
      <c r="HM64" s="132">
        <v>154</v>
      </c>
      <c r="HN64" s="132">
        <v>100</v>
      </c>
      <c r="HO64" s="132">
        <v>54</v>
      </c>
      <c r="HP64" s="133">
        <v>0.35064935064935066</v>
      </c>
      <c r="HQ64" s="131">
        <v>-1.2</v>
      </c>
      <c r="HR64" s="132">
        <v>-148</v>
      </c>
      <c r="HS64" s="132">
        <v>-97</v>
      </c>
      <c r="HT64" s="132">
        <v>-51</v>
      </c>
      <c r="HU64" s="133">
        <v>0.14935064935064934</v>
      </c>
      <c r="HV64" s="131">
        <v>0</v>
      </c>
      <c r="HW64" s="132">
        <v>0</v>
      </c>
      <c r="HX64" s="132">
        <v>0</v>
      </c>
      <c r="HY64" s="132">
        <v>0</v>
      </c>
      <c r="HZ64" s="133">
        <v>0</v>
      </c>
      <c r="IA64" s="131">
        <v>1.3</v>
      </c>
      <c r="IB64" s="132">
        <v>181</v>
      </c>
      <c r="IC64" s="132">
        <v>116</v>
      </c>
      <c r="ID64" s="132">
        <v>65</v>
      </c>
      <c r="IE64" s="133">
        <v>0.35911602209944754</v>
      </c>
      <c r="IF64" s="131">
        <v>1.3</v>
      </c>
      <c r="IG64" s="132">
        <v>181</v>
      </c>
      <c r="IH64" s="132">
        <v>116</v>
      </c>
      <c r="II64" s="132">
        <v>65</v>
      </c>
      <c r="IJ64" s="133">
        <v>0.35911602209944754</v>
      </c>
      <c r="IK64" s="131">
        <v>0</v>
      </c>
      <c r="IL64" s="132">
        <v>6</v>
      </c>
      <c r="IM64" s="132">
        <v>3</v>
      </c>
      <c r="IN64" s="132">
        <v>3</v>
      </c>
      <c r="IO64" s="133">
        <v>0.5</v>
      </c>
      <c r="IP64" s="131">
        <v>1.3</v>
      </c>
      <c r="IQ64" s="132">
        <v>175</v>
      </c>
      <c r="IR64" s="132">
        <v>113</v>
      </c>
      <c r="IS64" s="132">
        <v>62</v>
      </c>
      <c r="IT64" s="133">
        <v>-0.14088397790055246</v>
      </c>
      <c r="IU64" s="131">
        <v>1</v>
      </c>
      <c r="IV64" s="132">
        <v>78</v>
      </c>
      <c r="IW64" s="132">
        <v>66</v>
      </c>
      <c r="IX64" s="132">
        <v>12</v>
      </c>
      <c r="IY64" s="133">
        <v>0.15384615384615385</v>
      </c>
      <c r="IZ64" s="131">
        <v>1.7</v>
      </c>
      <c r="JA64" s="132">
        <v>257</v>
      </c>
      <c r="JB64" s="132">
        <v>166</v>
      </c>
      <c r="JC64" s="132">
        <v>91</v>
      </c>
      <c r="JD64" s="133">
        <v>0.35408560311284049</v>
      </c>
      <c r="JE64" s="131">
        <v>0.7</v>
      </c>
      <c r="JF64" s="132">
        <v>179</v>
      </c>
      <c r="JG64" s="132">
        <v>100</v>
      </c>
      <c r="JH64" s="132">
        <v>79</v>
      </c>
      <c r="JI64" s="133">
        <v>0.20023944926668663</v>
      </c>
      <c r="JJ64" s="131">
        <v>1.3</v>
      </c>
      <c r="JK64" s="132">
        <v>181</v>
      </c>
      <c r="JL64" s="132">
        <v>116</v>
      </c>
      <c r="JM64" s="132">
        <v>65</v>
      </c>
      <c r="JN64" s="133">
        <v>0.35911602209944754</v>
      </c>
      <c r="JO64" s="131">
        <v>0.39999999999999991</v>
      </c>
      <c r="JP64" s="132">
        <v>76</v>
      </c>
      <c r="JQ64" s="132">
        <v>50</v>
      </c>
      <c r="JR64" s="132">
        <v>26</v>
      </c>
      <c r="JS64" s="133">
        <v>-5.0304189866070548E-3</v>
      </c>
      <c r="JT64" s="131">
        <v>0</v>
      </c>
      <c r="JU64" s="132">
        <v>0</v>
      </c>
      <c r="JV64" s="132">
        <v>0</v>
      </c>
      <c r="JW64" s="132">
        <v>0</v>
      </c>
      <c r="JX64" s="133">
        <v>0</v>
      </c>
      <c r="JY64" s="131">
        <v>0</v>
      </c>
      <c r="JZ64" s="132">
        <v>0</v>
      </c>
      <c r="KA64" s="132">
        <v>0</v>
      </c>
      <c r="KB64" s="132">
        <v>0</v>
      </c>
      <c r="KC64" s="133">
        <v>0</v>
      </c>
      <c r="KD64" s="131">
        <v>0</v>
      </c>
      <c r="KE64" s="132">
        <v>0</v>
      </c>
      <c r="KF64" s="132">
        <v>0</v>
      </c>
      <c r="KG64" s="132">
        <v>0</v>
      </c>
      <c r="KH64" s="133">
        <v>0</v>
      </c>
      <c r="KI64" s="131">
        <v>1.7</v>
      </c>
      <c r="KJ64" s="132">
        <v>257</v>
      </c>
      <c r="KK64" s="132">
        <v>166</v>
      </c>
      <c r="KL64" s="132">
        <v>91</v>
      </c>
      <c r="KM64" s="133">
        <v>0.35408560311284049</v>
      </c>
      <c r="KN64" s="131">
        <v>-1.7</v>
      </c>
      <c r="KO64" s="132">
        <v>-257</v>
      </c>
      <c r="KP64" s="132">
        <v>-166</v>
      </c>
      <c r="KQ64" s="132">
        <v>-91</v>
      </c>
      <c r="KR64" s="133">
        <v>-0.35408560311284049</v>
      </c>
      <c r="KS64" s="131">
        <v>6</v>
      </c>
      <c r="KT64" s="132">
        <v>468</v>
      </c>
      <c r="KU64" s="132">
        <v>396</v>
      </c>
      <c r="KV64" s="132">
        <v>72</v>
      </c>
      <c r="KW64" s="133">
        <v>0.15384615384615385</v>
      </c>
      <c r="KX64" s="131">
        <v>8.9</v>
      </c>
      <c r="KY64" s="132">
        <v>1342</v>
      </c>
      <c r="KZ64" s="132">
        <v>866</v>
      </c>
      <c r="LA64" s="132">
        <v>476</v>
      </c>
      <c r="LB64" s="133">
        <v>0.35469448584202684</v>
      </c>
      <c r="LC64" s="131">
        <v>2.9000000000000004</v>
      </c>
      <c r="LD64" s="132">
        <v>874</v>
      </c>
      <c r="LE64" s="132">
        <v>470</v>
      </c>
      <c r="LF64" s="132">
        <v>404</v>
      </c>
      <c r="LG64" s="133">
        <v>0.20084833199587299</v>
      </c>
    </row>
    <row r="65" spans="2:319" ht="15.75" thickBot="1">
      <c r="B65" s="280" t="s">
        <v>2869</v>
      </c>
      <c r="C65" s="281" t="s">
        <v>2870</v>
      </c>
      <c r="D65" s="282"/>
      <c r="E65" s="283">
        <v>890.7</v>
      </c>
      <c r="F65" s="284">
        <v>7469</v>
      </c>
      <c r="G65" s="284">
        <v>6483</v>
      </c>
      <c r="H65" s="284">
        <v>986</v>
      </c>
      <c r="I65" s="285">
        <v>0.13201231757932788</v>
      </c>
      <c r="J65" s="283">
        <v>1402.8</v>
      </c>
      <c r="K65" s="284">
        <v>11682</v>
      </c>
      <c r="L65" s="284">
        <v>10116</v>
      </c>
      <c r="M65" s="284">
        <v>1566</v>
      </c>
      <c r="N65" s="285">
        <v>0.13405238828967642</v>
      </c>
      <c r="O65" s="283">
        <v>512.09999999999991</v>
      </c>
      <c r="P65" s="284">
        <v>4213</v>
      </c>
      <c r="Q65" s="284">
        <v>3633</v>
      </c>
      <c r="R65" s="284">
        <v>580</v>
      </c>
      <c r="S65" s="285">
        <v>2.0400707103485349E-3</v>
      </c>
      <c r="T65" s="283">
        <v>602.5</v>
      </c>
      <c r="U65" s="284">
        <v>5237</v>
      </c>
      <c r="V65" s="284">
        <v>4479</v>
      </c>
      <c r="W65" s="284">
        <v>758</v>
      </c>
      <c r="X65" s="285">
        <v>0.14473935459232384</v>
      </c>
      <c r="Y65" s="283">
        <v>800.29999999999984</v>
      </c>
      <c r="Z65" s="284">
        <v>6445</v>
      </c>
      <c r="AA65" s="284">
        <v>5637</v>
      </c>
      <c r="AB65" s="284">
        <v>808</v>
      </c>
      <c r="AC65" s="285">
        <v>-1.0686966302647427E-2</v>
      </c>
      <c r="AD65" s="283">
        <v>1000.5999999999999</v>
      </c>
      <c r="AE65" s="284">
        <v>8310</v>
      </c>
      <c r="AF65" s="284">
        <v>7213</v>
      </c>
      <c r="AG65" s="284">
        <v>1097</v>
      </c>
      <c r="AH65" s="285">
        <v>0.13200962695547533</v>
      </c>
      <c r="AI65" s="283">
        <v>905.6</v>
      </c>
      <c r="AJ65" s="284">
        <v>7703</v>
      </c>
      <c r="AK65" s="284">
        <v>6630</v>
      </c>
      <c r="AL65" s="284">
        <v>1073</v>
      </c>
      <c r="AM65" s="285">
        <v>0.13929637803453199</v>
      </c>
      <c r="AN65" s="283">
        <v>-94.999999999999929</v>
      </c>
      <c r="AO65" s="284">
        <v>-607</v>
      </c>
      <c r="AP65" s="284">
        <v>-583</v>
      </c>
      <c r="AQ65" s="284">
        <v>-24</v>
      </c>
      <c r="AR65" s="285">
        <v>7.2867510790566581E-3</v>
      </c>
      <c r="AS65" s="283">
        <v>1402.8</v>
      </c>
      <c r="AT65" s="284">
        <v>11682</v>
      </c>
      <c r="AU65" s="284">
        <v>10116</v>
      </c>
      <c r="AV65" s="284">
        <v>1566</v>
      </c>
      <c r="AW65" s="285">
        <v>0.13405238828967642</v>
      </c>
      <c r="AX65" s="283">
        <v>-497.19999999999993</v>
      </c>
      <c r="AY65" s="284">
        <v>-3979</v>
      </c>
      <c r="AZ65" s="284">
        <v>-3486</v>
      </c>
      <c r="BA65" s="284">
        <v>-493</v>
      </c>
      <c r="BB65" s="285">
        <v>5.2439897448555706E-3</v>
      </c>
      <c r="BC65" s="283">
        <v>926.8</v>
      </c>
      <c r="BD65" s="284">
        <v>7768</v>
      </c>
      <c r="BE65" s="284">
        <v>6743</v>
      </c>
      <c r="BF65" s="284">
        <v>1025</v>
      </c>
      <c r="BG65" s="285">
        <v>0.13195159629248199</v>
      </c>
      <c r="BH65" s="283">
        <v>516.4</v>
      </c>
      <c r="BI65" s="284">
        <v>4362</v>
      </c>
      <c r="BJ65" s="284">
        <v>3765</v>
      </c>
      <c r="BK65" s="284">
        <v>597</v>
      </c>
      <c r="BL65" s="285">
        <v>0.13686382393397525</v>
      </c>
      <c r="BM65" s="283">
        <v>-410.4</v>
      </c>
      <c r="BN65" s="284">
        <v>-3406</v>
      </c>
      <c r="BO65" s="284">
        <v>-2978</v>
      </c>
      <c r="BP65" s="284">
        <v>-428</v>
      </c>
      <c r="BQ65" s="285">
        <v>4.9122276414932664E-3</v>
      </c>
      <c r="BR65" s="283">
        <v>905.6</v>
      </c>
      <c r="BS65" s="284">
        <v>7703</v>
      </c>
      <c r="BT65" s="284">
        <v>6630</v>
      </c>
      <c r="BU65" s="284">
        <v>1073</v>
      </c>
      <c r="BV65" s="285">
        <v>0.13929637803453199</v>
      </c>
      <c r="BW65" s="283">
        <v>-389.20000000000005</v>
      </c>
      <c r="BX65" s="284">
        <v>-3341</v>
      </c>
      <c r="BY65" s="284">
        <v>-2865</v>
      </c>
      <c r="BZ65" s="284">
        <v>-476</v>
      </c>
      <c r="CA65" s="285">
        <v>-2.432554100556733E-3</v>
      </c>
      <c r="CB65" s="283">
        <v>989.9</v>
      </c>
      <c r="CC65" s="284">
        <v>8221</v>
      </c>
      <c r="CD65" s="284">
        <v>7137</v>
      </c>
      <c r="CE65" s="284">
        <v>1084</v>
      </c>
      <c r="CF65" s="285">
        <v>0.13185743826785062</v>
      </c>
      <c r="CG65" s="283">
        <v>769.8</v>
      </c>
      <c r="CH65" s="284">
        <v>6545</v>
      </c>
      <c r="CI65" s="284">
        <v>5635</v>
      </c>
      <c r="CJ65" s="284">
        <v>910</v>
      </c>
      <c r="CK65" s="285">
        <v>0.13903743315508021</v>
      </c>
      <c r="CL65" s="283">
        <v>-220.1</v>
      </c>
      <c r="CM65" s="284">
        <v>-1676</v>
      </c>
      <c r="CN65" s="284">
        <v>-1502</v>
      </c>
      <c r="CO65" s="284">
        <v>-174</v>
      </c>
      <c r="CP65" s="285">
        <v>7.1799948872295905E-3</v>
      </c>
      <c r="CQ65" s="283">
        <v>516.4</v>
      </c>
      <c r="CR65" s="284">
        <v>4362</v>
      </c>
      <c r="CS65" s="284">
        <v>3765</v>
      </c>
      <c r="CT65" s="284">
        <v>597</v>
      </c>
      <c r="CU65" s="285">
        <v>0.13686382393397525</v>
      </c>
      <c r="CV65" s="283">
        <v>253.40000000000003</v>
      </c>
      <c r="CW65" s="284">
        <v>2183</v>
      </c>
      <c r="CX65" s="284">
        <v>1870</v>
      </c>
      <c r="CY65" s="284">
        <v>313</v>
      </c>
      <c r="CZ65" s="285">
        <v>2.1736092211049607E-3</v>
      </c>
      <c r="DA65" s="283">
        <v>1035.0999999999999</v>
      </c>
      <c r="DB65" s="284">
        <v>8665</v>
      </c>
      <c r="DC65" s="284">
        <v>7521</v>
      </c>
      <c r="DD65" s="284">
        <v>1144</v>
      </c>
      <c r="DE65" s="285">
        <v>0.13202538949798037</v>
      </c>
      <c r="DF65" s="283">
        <v>1108.7</v>
      </c>
      <c r="DG65" s="284">
        <v>9361</v>
      </c>
      <c r="DH65" s="284">
        <v>8072</v>
      </c>
      <c r="DI65" s="284">
        <v>1289</v>
      </c>
      <c r="DJ65" s="285">
        <v>0.13769896378592031</v>
      </c>
      <c r="DK65" s="283">
        <v>73.600000000000094</v>
      </c>
      <c r="DL65" s="284">
        <v>696</v>
      </c>
      <c r="DM65" s="284">
        <v>551</v>
      </c>
      <c r="DN65" s="284">
        <v>145</v>
      </c>
      <c r="DO65" s="285">
        <v>5.6735742879399365E-3</v>
      </c>
      <c r="DP65" s="283">
        <v>769.8</v>
      </c>
      <c r="DQ65" s="284">
        <v>6545</v>
      </c>
      <c r="DR65" s="284">
        <v>5635</v>
      </c>
      <c r="DS65" s="284">
        <v>910</v>
      </c>
      <c r="DT65" s="285">
        <v>0.13903743315508021</v>
      </c>
      <c r="DU65" s="283">
        <v>338.90000000000003</v>
      </c>
      <c r="DV65" s="284">
        <v>2816</v>
      </c>
      <c r="DW65" s="284">
        <v>2437</v>
      </c>
      <c r="DX65" s="284">
        <v>379</v>
      </c>
      <c r="DY65" s="285">
        <v>-1.3384693691599059E-3</v>
      </c>
      <c r="DZ65" s="283">
        <v>914.8</v>
      </c>
      <c r="EA65" s="284">
        <v>7599</v>
      </c>
      <c r="EB65" s="284">
        <v>6597</v>
      </c>
      <c r="EC65" s="284">
        <v>1002</v>
      </c>
      <c r="ED65" s="285">
        <v>0.13185945519147257</v>
      </c>
      <c r="EE65" s="283">
        <v>832.80000000000007</v>
      </c>
      <c r="EF65" s="284">
        <v>6940</v>
      </c>
      <c r="EG65" s="284">
        <v>6002</v>
      </c>
      <c r="EH65" s="284">
        <v>938</v>
      </c>
      <c r="EI65" s="285">
        <v>0.1351585014409222</v>
      </c>
      <c r="EJ65" s="283">
        <v>-81.999999999999929</v>
      </c>
      <c r="EK65" s="284">
        <v>-659</v>
      </c>
      <c r="EL65" s="284">
        <v>-595</v>
      </c>
      <c r="EM65" s="284">
        <v>-64</v>
      </c>
      <c r="EN65" s="285">
        <v>3.2990462494496275E-3</v>
      </c>
      <c r="EO65" s="283">
        <v>1108.7</v>
      </c>
      <c r="EP65" s="284">
        <v>9361</v>
      </c>
      <c r="EQ65" s="284">
        <v>8072</v>
      </c>
      <c r="ER65" s="284">
        <v>1289</v>
      </c>
      <c r="ES65" s="285">
        <v>0.13769896378592031</v>
      </c>
      <c r="ET65" s="283">
        <v>-275.89999999999998</v>
      </c>
      <c r="EU65" s="284">
        <v>-2421</v>
      </c>
      <c r="EV65" s="284">
        <v>-2070</v>
      </c>
      <c r="EW65" s="284">
        <v>-351</v>
      </c>
      <c r="EX65" s="285">
        <v>-2.5404623449981067E-3</v>
      </c>
      <c r="EY65" s="283">
        <v>809</v>
      </c>
      <c r="EZ65" s="284">
        <v>6792</v>
      </c>
      <c r="FA65" s="284">
        <v>5895</v>
      </c>
      <c r="FB65" s="284">
        <v>897</v>
      </c>
      <c r="FC65" s="285">
        <v>0.13206713780918727</v>
      </c>
      <c r="FD65" s="283">
        <v>902.69999999999993</v>
      </c>
      <c r="FE65" s="284">
        <v>7535</v>
      </c>
      <c r="FF65" s="284">
        <v>6519</v>
      </c>
      <c r="FG65" s="284">
        <v>1016</v>
      </c>
      <c r="FH65" s="285">
        <v>0.13483742534837426</v>
      </c>
      <c r="FI65" s="283">
        <v>93.69999999999996</v>
      </c>
      <c r="FJ65" s="284">
        <v>743</v>
      </c>
      <c r="FK65" s="284">
        <v>624</v>
      </c>
      <c r="FL65" s="284">
        <v>119</v>
      </c>
      <c r="FM65" s="285">
        <v>2.770287539186983E-3</v>
      </c>
      <c r="FN65" s="283">
        <v>832.80000000000007</v>
      </c>
      <c r="FO65" s="284">
        <v>6940</v>
      </c>
      <c r="FP65" s="284">
        <v>6002</v>
      </c>
      <c r="FQ65" s="284">
        <v>938</v>
      </c>
      <c r="FR65" s="285">
        <v>0.1351585014409222</v>
      </c>
      <c r="FS65" s="283">
        <v>69.899999999999935</v>
      </c>
      <c r="FT65" s="284">
        <v>595</v>
      </c>
      <c r="FU65" s="284">
        <v>517</v>
      </c>
      <c r="FV65" s="284">
        <v>78</v>
      </c>
      <c r="FW65" s="285">
        <v>-3.21076092547945E-4</v>
      </c>
      <c r="FX65" s="283">
        <v>776.69999999999993</v>
      </c>
      <c r="FY65" s="284">
        <v>6454</v>
      </c>
      <c r="FZ65" s="284">
        <v>5604</v>
      </c>
      <c r="GA65" s="284">
        <v>850</v>
      </c>
      <c r="GB65" s="285">
        <v>0.13170127052990394</v>
      </c>
      <c r="GC65" s="283">
        <v>1063.7</v>
      </c>
      <c r="GD65" s="284">
        <v>8968</v>
      </c>
      <c r="GE65" s="284">
        <v>7743</v>
      </c>
      <c r="GF65" s="284">
        <v>1225</v>
      </c>
      <c r="GG65" s="285">
        <v>0.13659678858162355</v>
      </c>
      <c r="GH65" s="283">
        <v>287.00000000000006</v>
      </c>
      <c r="GI65" s="284">
        <v>2514</v>
      </c>
      <c r="GJ65" s="284">
        <v>2139</v>
      </c>
      <c r="GK65" s="284">
        <v>375</v>
      </c>
      <c r="GL65" s="285">
        <v>4.8955180517196162E-3</v>
      </c>
      <c r="GM65" s="283">
        <v>902.69999999999993</v>
      </c>
      <c r="GN65" s="284">
        <v>7535</v>
      </c>
      <c r="GO65" s="284">
        <v>6519</v>
      </c>
      <c r="GP65" s="284">
        <v>1016</v>
      </c>
      <c r="GQ65" s="285">
        <v>0.13483742534837426</v>
      </c>
      <c r="GR65" s="283">
        <v>161.00000000000006</v>
      </c>
      <c r="GS65" s="284">
        <v>1433</v>
      </c>
      <c r="GT65" s="284">
        <v>1224</v>
      </c>
      <c r="GU65" s="284">
        <v>209</v>
      </c>
      <c r="GV65" s="285">
        <v>1.7593632332492948E-3</v>
      </c>
      <c r="GW65" s="283">
        <v>760.9</v>
      </c>
      <c r="GX65" s="284">
        <v>6393</v>
      </c>
      <c r="GY65" s="284">
        <v>5550</v>
      </c>
      <c r="GZ65" s="284">
        <v>843</v>
      </c>
      <c r="HA65" s="285">
        <v>0.13186297512904741</v>
      </c>
      <c r="HB65" s="283">
        <v>796.8</v>
      </c>
      <c r="HC65" s="284">
        <v>6614</v>
      </c>
      <c r="HD65" s="284">
        <v>5732</v>
      </c>
      <c r="HE65" s="284">
        <v>882</v>
      </c>
      <c r="HF65" s="285">
        <v>0.13335349259147264</v>
      </c>
      <c r="HG65" s="283">
        <v>35.899999999999977</v>
      </c>
      <c r="HH65" s="284">
        <v>221</v>
      </c>
      <c r="HI65" s="284">
        <v>182</v>
      </c>
      <c r="HJ65" s="284">
        <v>39</v>
      </c>
      <c r="HK65" s="285">
        <v>1.4905174624252338E-3</v>
      </c>
      <c r="HL65" s="283">
        <v>1063.7</v>
      </c>
      <c r="HM65" s="284">
        <v>8968</v>
      </c>
      <c r="HN65" s="284">
        <v>7743</v>
      </c>
      <c r="HO65" s="284">
        <v>1225</v>
      </c>
      <c r="HP65" s="285">
        <v>0.13659678858162355</v>
      </c>
      <c r="HQ65" s="283">
        <v>-266.90000000000003</v>
      </c>
      <c r="HR65" s="284">
        <v>-2354</v>
      </c>
      <c r="HS65" s="284">
        <v>-2011</v>
      </c>
      <c r="HT65" s="284">
        <v>-343</v>
      </c>
      <c r="HU65" s="285">
        <v>-3.2432959901509129E-3</v>
      </c>
      <c r="HV65" s="283">
        <v>793.9</v>
      </c>
      <c r="HW65" s="284">
        <v>6597</v>
      </c>
      <c r="HX65" s="284">
        <v>5729</v>
      </c>
      <c r="HY65" s="284">
        <v>868</v>
      </c>
      <c r="HZ65" s="285">
        <v>0.13157495831438532</v>
      </c>
      <c r="IA65" s="283">
        <v>851.3</v>
      </c>
      <c r="IB65" s="284">
        <v>7237</v>
      </c>
      <c r="IC65" s="284">
        <v>6228</v>
      </c>
      <c r="ID65" s="284">
        <v>1009</v>
      </c>
      <c r="IE65" s="285">
        <v>0.13942241260190688</v>
      </c>
      <c r="IF65" s="283">
        <v>57.40000000000002</v>
      </c>
      <c r="IG65" s="284">
        <v>640</v>
      </c>
      <c r="IH65" s="284">
        <v>499</v>
      </c>
      <c r="II65" s="284">
        <v>141</v>
      </c>
      <c r="IJ65" s="285">
        <v>7.8474542875215658E-3</v>
      </c>
      <c r="IK65" s="283">
        <v>796.8</v>
      </c>
      <c r="IL65" s="284">
        <v>6614</v>
      </c>
      <c r="IM65" s="284">
        <v>5732</v>
      </c>
      <c r="IN65" s="284">
        <v>882</v>
      </c>
      <c r="IO65" s="285">
        <v>0.13335349259147264</v>
      </c>
      <c r="IP65" s="283">
        <v>54.500000000000043</v>
      </c>
      <c r="IQ65" s="284">
        <v>623</v>
      </c>
      <c r="IR65" s="284">
        <v>496</v>
      </c>
      <c r="IS65" s="284">
        <v>127</v>
      </c>
      <c r="IT65" s="285">
        <v>6.0689200104342422E-3</v>
      </c>
      <c r="IU65" s="283">
        <v>998.9</v>
      </c>
      <c r="IV65" s="284">
        <v>8365</v>
      </c>
      <c r="IW65" s="284">
        <v>7261</v>
      </c>
      <c r="IX65" s="284">
        <v>1104</v>
      </c>
      <c r="IY65" s="285">
        <v>0.13197848176927676</v>
      </c>
      <c r="IZ65" s="283">
        <v>741.1</v>
      </c>
      <c r="JA65" s="284">
        <v>6387</v>
      </c>
      <c r="JB65" s="284">
        <v>5482</v>
      </c>
      <c r="JC65" s="284">
        <v>905</v>
      </c>
      <c r="JD65" s="285">
        <v>0.14169406607170815</v>
      </c>
      <c r="JE65" s="283">
        <v>-257.8</v>
      </c>
      <c r="JF65" s="284">
        <v>-1978</v>
      </c>
      <c r="JG65" s="284">
        <v>-1779</v>
      </c>
      <c r="JH65" s="284">
        <v>-199</v>
      </c>
      <c r="JI65" s="285">
        <v>9.7155843024313848E-3</v>
      </c>
      <c r="JJ65" s="283">
        <v>851.3</v>
      </c>
      <c r="JK65" s="284">
        <v>7237</v>
      </c>
      <c r="JL65" s="284">
        <v>6228</v>
      </c>
      <c r="JM65" s="284">
        <v>1009</v>
      </c>
      <c r="JN65" s="285">
        <v>0.13942241260190688</v>
      </c>
      <c r="JO65" s="283">
        <v>-110.20000000000002</v>
      </c>
      <c r="JP65" s="284">
        <v>-850</v>
      </c>
      <c r="JQ65" s="284">
        <v>-746</v>
      </c>
      <c r="JR65" s="284">
        <v>-104</v>
      </c>
      <c r="JS65" s="285">
        <v>2.2716534698012658E-3</v>
      </c>
      <c r="JT65" s="283">
        <v>929.9</v>
      </c>
      <c r="JU65" s="284">
        <v>7724</v>
      </c>
      <c r="JV65" s="284">
        <v>6706</v>
      </c>
      <c r="JW65" s="284">
        <v>1018</v>
      </c>
      <c r="JX65" s="285">
        <v>0.13179699637493528</v>
      </c>
      <c r="JY65" s="283">
        <v>920.3</v>
      </c>
      <c r="JZ65" s="284">
        <v>7635</v>
      </c>
      <c r="KA65" s="284">
        <v>6341</v>
      </c>
      <c r="KB65" s="284">
        <v>1294</v>
      </c>
      <c r="KC65" s="285">
        <v>0.16948264571054356</v>
      </c>
      <c r="KD65" s="283">
        <v>-9.6000000000000227</v>
      </c>
      <c r="KE65" s="284">
        <v>-89</v>
      </c>
      <c r="KF65" s="284">
        <v>-365</v>
      </c>
      <c r="KG65" s="284">
        <v>276</v>
      </c>
      <c r="KH65" s="285">
        <v>3.7685649335608279E-2</v>
      </c>
      <c r="KI65" s="283">
        <v>741.1</v>
      </c>
      <c r="KJ65" s="284">
        <v>6387</v>
      </c>
      <c r="KK65" s="284">
        <v>5482</v>
      </c>
      <c r="KL65" s="284">
        <v>905</v>
      </c>
      <c r="KM65" s="285">
        <v>0.14169406607170815</v>
      </c>
      <c r="KN65" s="283">
        <v>179.2</v>
      </c>
      <c r="KO65" s="284">
        <v>1248</v>
      </c>
      <c r="KP65" s="284">
        <v>859</v>
      </c>
      <c r="KQ65" s="284">
        <v>389</v>
      </c>
      <c r="KR65" s="285">
        <v>2.7788579638835409E-2</v>
      </c>
      <c r="KS65" s="283">
        <v>10827.199999999999</v>
      </c>
      <c r="KT65" s="284">
        <v>90357</v>
      </c>
      <c r="KU65" s="284">
        <v>78439</v>
      </c>
      <c r="KV65" s="284">
        <v>11918</v>
      </c>
      <c r="KW65" s="285">
        <v>0.13189902276525339</v>
      </c>
      <c r="KX65" s="283">
        <v>10812</v>
      </c>
      <c r="KY65" s="284">
        <v>90969</v>
      </c>
      <c r="KZ65" s="284">
        <v>78265</v>
      </c>
      <c r="LA65" s="284">
        <v>12704</v>
      </c>
      <c r="LB65" s="285">
        <v>0.1396519693521969</v>
      </c>
      <c r="LC65" s="283">
        <v>-15.199999999998544</v>
      </c>
      <c r="LD65" s="284">
        <v>612</v>
      </c>
      <c r="LE65" s="284">
        <v>-174</v>
      </c>
      <c r="LF65" s="284">
        <v>786</v>
      </c>
      <c r="LG65" s="285">
        <v>7.7529465869435044E-3</v>
      </c>
    </row>
    <row r="66" spans="2:319" ht="15.75" thickBot="1">
      <c r="B66" s="110" t="s">
        <v>2871</v>
      </c>
      <c r="C66" s="111" t="s">
        <v>2872</v>
      </c>
      <c r="D66" s="112" t="s">
        <v>2680</v>
      </c>
      <c r="E66" s="113">
        <v>0</v>
      </c>
      <c r="F66" s="114">
        <v>0</v>
      </c>
      <c r="G66" s="114">
        <v>0</v>
      </c>
      <c r="H66" s="114">
        <v>0</v>
      </c>
      <c r="I66" s="115">
        <v>0</v>
      </c>
      <c r="J66" s="113">
        <v>48.8</v>
      </c>
      <c r="K66" s="114">
        <v>804</v>
      </c>
      <c r="L66" s="114">
        <v>780</v>
      </c>
      <c r="M66" s="114">
        <v>24</v>
      </c>
      <c r="N66" s="115">
        <v>2.9850746268656716E-2</v>
      </c>
      <c r="O66" s="113">
        <v>48.8</v>
      </c>
      <c r="P66" s="114">
        <v>804</v>
      </c>
      <c r="Q66" s="114">
        <v>780</v>
      </c>
      <c r="R66" s="114">
        <v>24</v>
      </c>
      <c r="S66" s="115">
        <v>2.9850746268656716E-2</v>
      </c>
      <c r="T66" s="113">
        <v>46.3</v>
      </c>
      <c r="U66" s="114">
        <v>763</v>
      </c>
      <c r="V66" s="114">
        <v>739</v>
      </c>
      <c r="W66" s="114">
        <v>24</v>
      </c>
      <c r="X66" s="115">
        <v>3.1454783748361727E-2</v>
      </c>
      <c r="Y66" s="113">
        <v>2.5</v>
      </c>
      <c r="Z66" s="114">
        <v>41</v>
      </c>
      <c r="AA66" s="114">
        <v>41</v>
      </c>
      <c r="AB66" s="114">
        <v>0</v>
      </c>
      <c r="AC66" s="115">
        <v>-1.604037479705011E-3</v>
      </c>
      <c r="AD66" s="113">
        <v>0</v>
      </c>
      <c r="AE66" s="114">
        <v>0</v>
      </c>
      <c r="AF66" s="114">
        <v>0</v>
      </c>
      <c r="AG66" s="114">
        <v>0</v>
      </c>
      <c r="AH66" s="115">
        <v>0</v>
      </c>
      <c r="AI66" s="113">
        <v>44</v>
      </c>
      <c r="AJ66" s="114">
        <v>725</v>
      </c>
      <c r="AK66" s="114">
        <v>703</v>
      </c>
      <c r="AL66" s="114">
        <v>22</v>
      </c>
      <c r="AM66" s="115">
        <v>3.0344827586206897E-2</v>
      </c>
      <c r="AN66" s="113">
        <v>44</v>
      </c>
      <c r="AO66" s="114">
        <v>725</v>
      </c>
      <c r="AP66" s="114">
        <v>703</v>
      </c>
      <c r="AQ66" s="114">
        <v>22</v>
      </c>
      <c r="AR66" s="115">
        <v>3.0344827586206897E-2</v>
      </c>
      <c r="AS66" s="113">
        <v>48.8</v>
      </c>
      <c r="AT66" s="114">
        <v>804</v>
      </c>
      <c r="AU66" s="114">
        <v>780</v>
      </c>
      <c r="AV66" s="114">
        <v>24</v>
      </c>
      <c r="AW66" s="115">
        <v>2.9850746268656716E-2</v>
      </c>
      <c r="AX66" s="113">
        <v>-4.7999999999999972</v>
      </c>
      <c r="AY66" s="114">
        <v>-79</v>
      </c>
      <c r="AZ66" s="114">
        <v>-77</v>
      </c>
      <c r="BA66" s="114">
        <v>-2</v>
      </c>
      <c r="BB66" s="115">
        <v>4.9408131755018098E-4</v>
      </c>
      <c r="BC66" s="113">
        <v>0</v>
      </c>
      <c r="BD66" s="114">
        <v>0</v>
      </c>
      <c r="BE66" s="114">
        <v>0</v>
      </c>
      <c r="BF66" s="114">
        <v>0</v>
      </c>
      <c r="BG66" s="115">
        <v>0</v>
      </c>
      <c r="BH66" s="113">
        <v>43.5</v>
      </c>
      <c r="BI66" s="114">
        <v>718</v>
      </c>
      <c r="BJ66" s="277">
        <v>696</v>
      </c>
      <c r="BK66" s="114">
        <v>22</v>
      </c>
      <c r="BL66" s="115">
        <v>3.0640668523676879E-2</v>
      </c>
      <c r="BM66" s="113">
        <v>43.5</v>
      </c>
      <c r="BN66" s="114">
        <v>718</v>
      </c>
      <c r="BO66" s="114">
        <v>696</v>
      </c>
      <c r="BP66" s="114">
        <v>22</v>
      </c>
      <c r="BQ66" s="115">
        <v>3.0640668523676879E-2</v>
      </c>
      <c r="BR66" s="113">
        <v>44</v>
      </c>
      <c r="BS66" s="114">
        <v>725</v>
      </c>
      <c r="BT66" s="114">
        <v>703</v>
      </c>
      <c r="BU66" s="114">
        <v>22</v>
      </c>
      <c r="BV66" s="115">
        <v>3.0344827586206897E-2</v>
      </c>
      <c r="BW66" s="113">
        <v>-0.5</v>
      </c>
      <c r="BX66" s="114">
        <v>-7</v>
      </c>
      <c r="BY66" s="114">
        <v>-7</v>
      </c>
      <c r="BZ66" s="114">
        <v>0</v>
      </c>
      <c r="CA66" s="115">
        <v>2.9584093746998219E-4</v>
      </c>
      <c r="CB66" s="113">
        <v>0</v>
      </c>
      <c r="CC66" s="114">
        <v>0</v>
      </c>
      <c r="CD66" s="114">
        <v>0</v>
      </c>
      <c r="CE66" s="114">
        <v>0</v>
      </c>
      <c r="CF66" s="115">
        <v>0</v>
      </c>
      <c r="CG66" s="113">
        <v>43.1</v>
      </c>
      <c r="CH66" s="114">
        <v>712</v>
      </c>
      <c r="CI66" s="114">
        <v>690</v>
      </c>
      <c r="CJ66" s="114">
        <v>22</v>
      </c>
      <c r="CK66" s="115">
        <v>3.0898876404494381E-2</v>
      </c>
      <c r="CL66" s="113">
        <v>43.1</v>
      </c>
      <c r="CM66" s="114">
        <v>712</v>
      </c>
      <c r="CN66" s="114">
        <v>690</v>
      </c>
      <c r="CO66" s="114">
        <v>22</v>
      </c>
      <c r="CP66" s="115">
        <v>3.0898876404494381E-2</v>
      </c>
      <c r="CQ66" s="113">
        <v>43.5</v>
      </c>
      <c r="CR66" s="114">
        <v>718</v>
      </c>
      <c r="CS66" s="114">
        <v>696</v>
      </c>
      <c r="CT66" s="114">
        <v>22</v>
      </c>
      <c r="CU66" s="115">
        <v>3.0640668523676879E-2</v>
      </c>
      <c r="CV66" s="113">
        <v>-0.39999999999999858</v>
      </c>
      <c r="CW66" s="114">
        <v>-6</v>
      </c>
      <c r="CX66" s="114">
        <v>-6</v>
      </c>
      <c r="CY66" s="114">
        <v>0</v>
      </c>
      <c r="CZ66" s="115">
        <v>2.5820788081750215E-4</v>
      </c>
      <c r="DA66" s="113">
        <v>0</v>
      </c>
      <c r="DB66" s="114">
        <v>0</v>
      </c>
      <c r="DC66" s="114">
        <v>0</v>
      </c>
      <c r="DD66" s="114">
        <v>0</v>
      </c>
      <c r="DE66" s="115">
        <v>0</v>
      </c>
      <c r="DF66" s="113">
        <v>44.8</v>
      </c>
      <c r="DG66" s="114">
        <v>739</v>
      </c>
      <c r="DH66" s="114">
        <v>717</v>
      </c>
      <c r="DI66" s="114">
        <v>22</v>
      </c>
      <c r="DJ66" s="115">
        <v>2.9769959404600813E-2</v>
      </c>
      <c r="DK66" s="113">
        <v>44.8</v>
      </c>
      <c r="DL66" s="114">
        <v>739</v>
      </c>
      <c r="DM66" s="114">
        <v>717</v>
      </c>
      <c r="DN66" s="114">
        <v>22</v>
      </c>
      <c r="DO66" s="115">
        <v>2.9769959404600813E-2</v>
      </c>
      <c r="DP66" s="113">
        <v>43.1</v>
      </c>
      <c r="DQ66" s="114">
        <v>712</v>
      </c>
      <c r="DR66" s="114">
        <v>690</v>
      </c>
      <c r="DS66" s="114">
        <v>22</v>
      </c>
      <c r="DT66" s="115">
        <v>3.0898876404494381E-2</v>
      </c>
      <c r="DU66" s="113">
        <v>1.6999999999999957</v>
      </c>
      <c r="DV66" s="114">
        <v>27</v>
      </c>
      <c r="DW66" s="114">
        <v>27</v>
      </c>
      <c r="DX66" s="114">
        <v>0</v>
      </c>
      <c r="DY66" s="115">
        <v>-1.1289169998935679E-3</v>
      </c>
      <c r="DZ66" s="113">
        <v>0</v>
      </c>
      <c r="EA66" s="114">
        <v>0</v>
      </c>
      <c r="EB66" s="114">
        <v>0</v>
      </c>
      <c r="EC66" s="114">
        <v>0</v>
      </c>
      <c r="ED66" s="115">
        <v>0</v>
      </c>
      <c r="EE66" s="113">
        <v>39.200000000000003</v>
      </c>
      <c r="EF66" s="114">
        <v>647</v>
      </c>
      <c r="EG66" s="277">
        <v>627</v>
      </c>
      <c r="EH66" s="114">
        <v>20</v>
      </c>
      <c r="EI66" s="115">
        <v>3.0911901081916538E-2</v>
      </c>
      <c r="EJ66" s="113">
        <v>39.200000000000003</v>
      </c>
      <c r="EK66" s="114">
        <v>647</v>
      </c>
      <c r="EL66" s="114">
        <v>627</v>
      </c>
      <c r="EM66" s="114">
        <v>20</v>
      </c>
      <c r="EN66" s="115">
        <v>3.0911901081916538E-2</v>
      </c>
      <c r="EO66" s="113">
        <v>44.8</v>
      </c>
      <c r="EP66" s="114">
        <v>739</v>
      </c>
      <c r="EQ66" s="114">
        <v>717</v>
      </c>
      <c r="ER66" s="114">
        <v>22</v>
      </c>
      <c r="ES66" s="115">
        <v>2.9769959404600813E-2</v>
      </c>
      <c r="ET66" s="113">
        <v>-5.5999999999999943</v>
      </c>
      <c r="EU66" s="114">
        <v>-92</v>
      </c>
      <c r="EV66" s="114">
        <v>-90</v>
      </c>
      <c r="EW66" s="114">
        <v>-2</v>
      </c>
      <c r="EX66" s="115">
        <v>1.1419416773157248E-3</v>
      </c>
      <c r="EY66" s="113">
        <v>0</v>
      </c>
      <c r="EZ66" s="114">
        <v>0</v>
      </c>
      <c r="FA66" s="114">
        <v>0</v>
      </c>
      <c r="FB66" s="114">
        <v>0</v>
      </c>
      <c r="FC66" s="115">
        <v>0</v>
      </c>
      <c r="FD66" s="113">
        <v>41.1</v>
      </c>
      <c r="FE66" s="114">
        <v>679</v>
      </c>
      <c r="FF66" s="114">
        <v>658</v>
      </c>
      <c r="FG66" s="114">
        <v>21</v>
      </c>
      <c r="FH66" s="115">
        <v>3.0927835051546393E-2</v>
      </c>
      <c r="FI66" s="113">
        <v>41.1</v>
      </c>
      <c r="FJ66" s="114">
        <v>679</v>
      </c>
      <c r="FK66" s="114">
        <v>658</v>
      </c>
      <c r="FL66" s="114">
        <v>21</v>
      </c>
      <c r="FM66" s="115">
        <v>3.0927835051546393E-2</v>
      </c>
      <c r="FN66" s="113">
        <v>39.200000000000003</v>
      </c>
      <c r="FO66" s="114">
        <v>647</v>
      </c>
      <c r="FP66" s="114">
        <v>627</v>
      </c>
      <c r="FQ66" s="114">
        <v>20</v>
      </c>
      <c r="FR66" s="115">
        <v>3.0911901081916538E-2</v>
      </c>
      <c r="FS66" s="113">
        <v>1.8999999999999986</v>
      </c>
      <c r="FT66" s="114">
        <v>32</v>
      </c>
      <c r="FU66" s="114">
        <v>31</v>
      </c>
      <c r="FV66" s="114">
        <v>1</v>
      </c>
      <c r="FW66" s="115">
        <v>1.5933969629854799E-5</v>
      </c>
      <c r="FX66" s="113">
        <v>0</v>
      </c>
      <c r="FY66" s="114">
        <v>0</v>
      </c>
      <c r="FZ66" s="114">
        <v>0</v>
      </c>
      <c r="GA66" s="114">
        <v>0</v>
      </c>
      <c r="GB66" s="115">
        <v>0</v>
      </c>
      <c r="GC66" s="113">
        <v>46.7</v>
      </c>
      <c r="GD66" s="114">
        <v>771</v>
      </c>
      <c r="GE66" s="114">
        <v>748</v>
      </c>
      <c r="GF66" s="114">
        <v>23</v>
      </c>
      <c r="GG66" s="115">
        <v>2.9831387808041506E-2</v>
      </c>
      <c r="GH66" s="113">
        <v>46.7</v>
      </c>
      <c r="GI66" s="114">
        <v>771</v>
      </c>
      <c r="GJ66" s="114">
        <v>748</v>
      </c>
      <c r="GK66" s="114">
        <v>23</v>
      </c>
      <c r="GL66" s="115">
        <v>2.9831387808041506E-2</v>
      </c>
      <c r="GM66" s="113">
        <v>41.1</v>
      </c>
      <c r="GN66" s="114">
        <v>679</v>
      </c>
      <c r="GO66" s="114">
        <v>658</v>
      </c>
      <c r="GP66" s="114">
        <v>21</v>
      </c>
      <c r="GQ66" s="115">
        <v>3.0927835051546393E-2</v>
      </c>
      <c r="GR66" s="113">
        <v>5.6000000000000014</v>
      </c>
      <c r="GS66" s="114">
        <v>92</v>
      </c>
      <c r="GT66" s="114">
        <v>90</v>
      </c>
      <c r="GU66" s="114">
        <v>2</v>
      </c>
      <c r="GV66" s="115">
        <v>-1.0964472435048868E-3</v>
      </c>
      <c r="GW66" s="113">
        <v>0</v>
      </c>
      <c r="GX66" s="114">
        <v>0</v>
      </c>
      <c r="GY66" s="114">
        <v>0</v>
      </c>
      <c r="GZ66" s="114">
        <v>0</v>
      </c>
      <c r="HA66" s="115">
        <v>0</v>
      </c>
      <c r="HB66" s="113">
        <v>48.4</v>
      </c>
      <c r="HC66" s="114">
        <v>799</v>
      </c>
      <c r="HD66" s="277">
        <v>775</v>
      </c>
      <c r="HE66" s="114">
        <v>24</v>
      </c>
      <c r="HF66" s="115">
        <v>3.0037546933667083E-2</v>
      </c>
      <c r="HG66" s="113">
        <v>48.4</v>
      </c>
      <c r="HH66" s="114">
        <v>799</v>
      </c>
      <c r="HI66" s="114">
        <v>775</v>
      </c>
      <c r="HJ66" s="114">
        <v>24</v>
      </c>
      <c r="HK66" s="115">
        <v>3.0037546933667083E-2</v>
      </c>
      <c r="HL66" s="113">
        <v>46.7</v>
      </c>
      <c r="HM66" s="114">
        <v>771</v>
      </c>
      <c r="HN66" s="114">
        <v>748</v>
      </c>
      <c r="HO66" s="114">
        <v>23</v>
      </c>
      <c r="HP66" s="115">
        <v>2.9831387808041506E-2</v>
      </c>
      <c r="HQ66" s="113">
        <v>1.6999999999999957</v>
      </c>
      <c r="HR66" s="114">
        <v>28</v>
      </c>
      <c r="HS66" s="114">
        <v>27</v>
      </c>
      <c r="HT66" s="114">
        <v>1</v>
      </c>
      <c r="HU66" s="115">
        <v>2.0615912562557681E-4</v>
      </c>
      <c r="HV66" s="113">
        <v>0</v>
      </c>
      <c r="HW66" s="114">
        <v>0</v>
      </c>
      <c r="HX66" s="114">
        <v>0</v>
      </c>
      <c r="HY66" s="114">
        <v>0</v>
      </c>
      <c r="HZ66" s="115">
        <v>0</v>
      </c>
      <c r="IA66" s="113">
        <v>34.5</v>
      </c>
      <c r="IB66" s="114">
        <v>569</v>
      </c>
      <c r="IC66" s="286">
        <v>552</v>
      </c>
      <c r="ID66" s="114">
        <v>17</v>
      </c>
      <c r="IE66" s="115">
        <v>2.9876977152899824E-2</v>
      </c>
      <c r="IF66" s="113">
        <v>34.5</v>
      </c>
      <c r="IG66" s="114">
        <v>569</v>
      </c>
      <c r="IH66" s="114">
        <v>552</v>
      </c>
      <c r="II66" s="114">
        <v>17</v>
      </c>
      <c r="IJ66" s="115">
        <v>2.9876977152899824E-2</v>
      </c>
      <c r="IK66" s="113">
        <v>48.4</v>
      </c>
      <c r="IL66" s="114">
        <v>799</v>
      </c>
      <c r="IM66" s="114">
        <v>775</v>
      </c>
      <c r="IN66" s="114">
        <v>24</v>
      </c>
      <c r="IO66" s="115">
        <v>3.0037546933667083E-2</v>
      </c>
      <c r="IP66" s="113">
        <v>-13.899999999999999</v>
      </c>
      <c r="IQ66" s="114">
        <v>-230</v>
      </c>
      <c r="IR66" s="114">
        <v>-223</v>
      </c>
      <c r="IS66" s="114">
        <v>-7</v>
      </c>
      <c r="IT66" s="115">
        <v>-1.6056978076725917E-4</v>
      </c>
      <c r="IU66" s="113">
        <v>0</v>
      </c>
      <c r="IV66" s="114">
        <v>0</v>
      </c>
      <c r="IW66" s="114">
        <v>0</v>
      </c>
      <c r="IX66" s="114">
        <v>0</v>
      </c>
      <c r="IY66" s="115">
        <v>0</v>
      </c>
      <c r="IZ66" s="113">
        <v>40.700000000000003</v>
      </c>
      <c r="JA66" s="114">
        <v>671</v>
      </c>
      <c r="JB66" s="114">
        <v>651</v>
      </c>
      <c r="JC66" s="114">
        <v>20</v>
      </c>
      <c r="JD66" s="115">
        <v>2.9806259314456036E-2</v>
      </c>
      <c r="JE66" s="113">
        <v>40.700000000000003</v>
      </c>
      <c r="JF66" s="114">
        <v>671</v>
      </c>
      <c r="JG66" s="114">
        <v>651</v>
      </c>
      <c r="JH66" s="114">
        <v>20</v>
      </c>
      <c r="JI66" s="115">
        <v>2.9806259314456036E-2</v>
      </c>
      <c r="JJ66" s="113">
        <v>34.5</v>
      </c>
      <c r="JK66" s="114">
        <v>569</v>
      </c>
      <c r="JL66" s="114">
        <v>552</v>
      </c>
      <c r="JM66" s="114">
        <v>17</v>
      </c>
      <c r="JN66" s="115">
        <v>2.9876977152899824E-2</v>
      </c>
      <c r="JO66" s="113">
        <v>6.2000000000000028</v>
      </c>
      <c r="JP66" s="114">
        <v>102</v>
      </c>
      <c r="JQ66" s="114">
        <v>99</v>
      </c>
      <c r="JR66" s="114">
        <v>3</v>
      </c>
      <c r="JS66" s="115">
        <v>-7.0717838443788011E-5</v>
      </c>
      <c r="JT66" s="113">
        <v>0</v>
      </c>
      <c r="JU66" s="114">
        <v>0</v>
      </c>
      <c r="JV66" s="114">
        <v>0</v>
      </c>
      <c r="JW66" s="114">
        <v>0</v>
      </c>
      <c r="JX66" s="115">
        <v>0</v>
      </c>
      <c r="JY66" s="113">
        <v>48.3</v>
      </c>
      <c r="JZ66" s="114">
        <v>796</v>
      </c>
      <c r="KA66" s="114">
        <v>772</v>
      </c>
      <c r="KB66" s="114">
        <v>24</v>
      </c>
      <c r="KC66" s="115">
        <v>3.015075376884422E-2</v>
      </c>
      <c r="KD66" s="113">
        <v>48.3</v>
      </c>
      <c r="KE66" s="114">
        <v>796</v>
      </c>
      <c r="KF66" s="114">
        <v>772</v>
      </c>
      <c r="KG66" s="114">
        <v>24</v>
      </c>
      <c r="KH66" s="115">
        <v>3.015075376884422E-2</v>
      </c>
      <c r="KI66" s="113">
        <v>40.700000000000003</v>
      </c>
      <c r="KJ66" s="114">
        <v>671</v>
      </c>
      <c r="KK66" s="114">
        <v>651</v>
      </c>
      <c r="KL66" s="114">
        <v>20</v>
      </c>
      <c r="KM66" s="115">
        <v>2.9806259314456036E-2</v>
      </c>
      <c r="KN66" s="113">
        <v>7.5999999999999943</v>
      </c>
      <c r="KO66" s="114">
        <v>125</v>
      </c>
      <c r="KP66" s="114">
        <v>121</v>
      </c>
      <c r="KQ66" s="114">
        <v>4</v>
      </c>
      <c r="KR66" s="115">
        <v>3.4449445438818407E-4</v>
      </c>
      <c r="KS66" s="113">
        <v>0</v>
      </c>
      <c r="KT66" s="114">
        <v>0</v>
      </c>
      <c r="KU66" s="114">
        <v>0</v>
      </c>
      <c r="KV66" s="114">
        <v>0</v>
      </c>
      <c r="KW66" s="115">
        <v>0</v>
      </c>
      <c r="KX66" s="113">
        <v>523.09999999999991</v>
      </c>
      <c r="KY66" s="114">
        <v>8630</v>
      </c>
      <c r="KZ66" s="114">
        <v>8369</v>
      </c>
      <c r="LA66" s="114">
        <v>261</v>
      </c>
      <c r="LB66" s="115">
        <v>3.0243337195828505E-2</v>
      </c>
      <c r="LC66" s="113">
        <v>523.09999999999991</v>
      </c>
      <c r="LD66" s="114">
        <v>8630</v>
      </c>
      <c r="LE66" s="114">
        <v>8369</v>
      </c>
      <c r="LF66" s="114">
        <v>261</v>
      </c>
      <c r="LG66" s="115">
        <v>3.0243337195828505E-2</v>
      </c>
    </row>
    <row r="67" spans="2:319" ht="15.75" thickBot="1">
      <c r="B67" s="287" t="s">
        <v>2873</v>
      </c>
      <c r="C67" s="288" t="s">
        <v>2874</v>
      </c>
      <c r="D67" s="289"/>
      <c r="E67" s="290">
        <v>0</v>
      </c>
      <c r="F67" s="291">
        <v>0</v>
      </c>
      <c r="G67" s="291">
        <v>0</v>
      </c>
      <c r="H67" s="291">
        <v>0</v>
      </c>
      <c r="I67" s="292">
        <v>0</v>
      </c>
      <c r="J67" s="290">
        <v>48.8</v>
      </c>
      <c r="K67" s="291">
        <v>804</v>
      </c>
      <c r="L67" s="291">
        <v>780</v>
      </c>
      <c r="M67" s="291">
        <v>24</v>
      </c>
      <c r="N67" s="292">
        <v>2.9850746268656716E-2</v>
      </c>
      <c r="O67" s="290">
        <v>48.8</v>
      </c>
      <c r="P67" s="291">
        <v>804</v>
      </c>
      <c r="Q67" s="291">
        <v>780</v>
      </c>
      <c r="R67" s="291">
        <v>24</v>
      </c>
      <c r="S67" s="292">
        <v>2.9850746268656716E-2</v>
      </c>
      <c r="T67" s="290">
        <v>46.3</v>
      </c>
      <c r="U67" s="291">
        <v>763</v>
      </c>
      <c r="V67" s="291">
        <v>739</v>
      </c>
      <c r="W67" s="291">
        <v>24</v>
      </c>
      <c r="X67" s="292">
        <v>3.1454783748361727E-2</v>
      </c>
      <c r="Y67" s="290">
        <v>2.5</v>
      </c>
      <c r="Z67" s="291">
        <v>41</v>
      </c>
      <c r="AA67" s="291">
        <v>41</v>
      </c>
      <c r="AB67" s="291">
        <v>0</v>
      </c>
      <c r="AC67" s="292">
        <v>-1.604037479705011E-3</v>
      </c>
      <c r="AD67" s="290">
        <v>0</v>
      </c>
      <c r="AE67" s="291">
        <v>0</v>
      </c>
      <c r="AF67" s="291">
        <v>0</v>
      </c>
      <c r="AG67" s="291">
        <v>0</v>
      </c>
      <c r="AH67" s="292">
        <v>0</v>
      </c>
      <c r="AI67" s="290">
        <v>44</v>
      </c>
      <c r="AJ67" s="291">
        <v>725</v>
      </c>
      <c r="AK67" s="291">
        <v>703</v>
      </c>
      <c r="AL67" s="291">
        <v>22</v>
      </c>
      <c r="AM67" s="292">
        <v>3.0344827586206897E-2</v>
      </c>
      <c r="AN67" s="290">
        <v>44</v>
      </c>
      <c r="AO67" s="291">
        <v>725</v>
      </c>
      <c r="AP67" s="291">
        <v>703</v>
      </c>
      <c r="AQ67" s="291">
        <v>22</v>
      </c>
      <c r="AR67" s="292">
        <v>3.0344827586206897E-2</v>
      </c>
      <c r="AS67" s="290">
        <v>48.8</v>
      </c>
      <c r="AT67" s="291">
        <v>804</v>
      </c>
      <c r="AU67" s="291">
        <v>780</v>
      </c>
      <c r="AV67" s="291">
        <v>24</v>
      </c>
      <c r="AW67" s="292">
        <v>2.9850746268656716E-2</v>
      </c>
      <c r="AX67" s="290">
        <v>-4.7999999999999972</v>
      </c>
      <c r="AY67" s="291">
        <v>-79</v>
      </c>
      <c r="AZ67" s="291">
        <v>-77</v>
      </c>
      <c r="BA67" s="291">
        <v>-2</v>
      </c>
      <c r="BB67" s="292">
        <v>4.9408131755018098E-4</v>
      </c>
      <c r="BC67" s="290">
        <v>0</v>
      </c>
      <c r="BD67" s="291">
        <v>0</v>
      </c>
      <c r="BE67" s="291">
        <v>0</v>
      </c>
      <c r="BF67" s="291">
        <v>0</v>
      </c>
      <c r="BG67" s="292">
        <v>0</v>
      </c>
      <c r="BH67" s="290">
        <v>43.5</v>
      </c>
      <c r="BI67" s="291">
        <v>718</v>
      </c>
      <c r="BJ67" s="291">
        <v>696</v>
      </c>
      <c r="BK67" s="291">
        <v>22</v>
      </c>
      <c r="BL67" s="292">
        <v>3.0640668523676879E-2</v>
      </c>
      <c r="BM67" s="290">
        <v>43.5</v>
      </c>
      <c r="BN67" s="291">
        <v>718</v>
      </c>
      <c r="BO67" s="291">
        <v>696</v>
      </c>
      <c r="BP67" s="291">
        <v>22</v>
      </c>
      <c r="BQ67" s="292">
        <v>3.0640668523676879E-2</v>
      </c>
      <c r="BR67" s="290">
        <v>44</v>
      </c>
      <c r="BS67" s="291">
        <v>725</v>
      </c>
      <c r="BT67" s="291">
        <v>703</v>
      </c>
      <c r="BU67" s="291">
        <v>22</v>
      </c>
      <c r="BV67" s="292">
        <v>3.0344827586206897E-2</v>
      </c>
      <c r="BW67" s="290">
        <v>-0.5</v>
      </c>
      <c r="BX67" s="291">
        <v>-7</v>
      </c>
      <c r="BY67" s="291">
        <v>-7</v>
      </c>
      <c r="BZ67" s="291">
        <v>0</v>
      </c>
      <c r="CA67" s="292">
        <v>2.9584093746998219E-4</v>
      </c>
      <c r="CB67" s="290">
        <v>0</v>
      </c>
      <c r="CC67" s="291">
        <v>0</v>
      </c>
      <c r="CD67" s="291">
        <v>0</v>
      </c>
      <c r="CE67" s="291">
        <v>0</v>
      </c>
      <c r="CF67" s="292">
        <v>0</v>
      </c>
      <c r="CG67" s="290">
        <v>43.1</v>
      </c>
      <c r="CH67" s="291">
        <v>712</v>
      </c>
      <c r="CI67" s="291">
        <v>690</v>
      </c>
      <c r="CJ67" s="291">
        <v>22</v>
      </c>
      <c r="CK67" s="292">
        <v>3.0898876404494381E-2</v>
      </c>
      <c r="CL67" s="290">
        <v>43.1</v>
      </c>
      <c r="CM67" s="291">
        <v>712</v>
      </c>
      <c r="CN67" s="291">
        <v>690</v>
      </c>
      <c r="CO67" s="291">
        <v>22</v>
      </c>
      <c r="CP67" s="292">
        <v>3.0898876404494381E-2</v>
      </c>
      <c r="CQ67" s="290">
        <v>43.5</v>
      </c>
      <c r="CR67" s="291">
        <v>718</v>
      </c>
      <c r="CS67" s="291">
        <v>696</v>
      </c>
      <c r="CT67" s="291">
        <v>22</v>
      </c>
      <c r="CU67" s="292">
        <v>3.0640668523676879E-2</v>
      </c>
      <c r="CV67" s="290">
        <v>-0.39999999999999858</v>
      </c>
      <c r="CW67" s="291">
        <v>-6</v>
      </c>
      <c r="CX67" s="291">
        <v>-6</v>
      </c>
      <c r="CY67" s="291">
        <v>0</v>
      </c>
      <c r="CZ67" s="292">
        <v>2.5820788081750215E-4</v>
      </c>
      <c r="DA67" s="290">
        <v>0</v>
      </c>
      <c r="DB67" s="291">
        <v>0</v>
      </c>
      <c r="DC67" s="291">
        <v>0</v>
      </c>
      <c r="DD67" s="291">
        <v>0</v>
      </c>
      <c r="DE67" s="292">
        <v>0</v>
      </c>
      <c r="DF67" s="290">
        <v>44.8</v>
      </c>
      <c r="DG67" s="291">
        <v>739</v>
      </c>
      <c r="DH67" s="291">
        <v>717</v>
      </c>
      <c r="DI67" s="291">
        <v>22</v>
      </c>
      <c r="DJ67" s="292">
        <v>2.9769959404600813E-2</v>
      </c>
      <c r="DK67" s="290">
        <v>44.8</v>
      </c>
      <c r="DL67" s="291">
        <v>739</v>
      </c>
      <c r="DM67" s="291">
        <v>717</v>
      </c>
      <c r="DN67" s="291">
        <v>22</v>
      </c>
      <c r="DO67" s="292">
        <v>2.9769959404600813E-2</v>
      </c>
      <c r="DP67" s="290">
        <v>43.1</v>
      </c>
      <c r="DQ67" s="291">
        <v>712</v>
      </c>
      <c r="DR67" s="291">
        <v>690</v>
      </c>
      <c r="DS67" s="291">
        <v>22</v>
      </c>
      <c r="DT67" s="292">
        <v>3.0898876404494381E-2</v>
      </c>
      <c r="DU67" s="290">
        <v>1.6999999999999957</v>
      </c>
      <c r="DV67" s="291">
        <v>27</v>
      </c>
      <c r="DW67" s="291">
        <v>27</v>
      </c>
      <c r="DX67" s="291">
        <v>0</v>
      </c>
      <c r="DY67" s="292">
        <v>-1.1289169998935679E-3</v>
      </c>
      <c r="DZ67" s="290">
        <v>0</v>
      </c>
      <c r="EA67" s="291">
        <v>0</v>
      </c>
      <c r="EB67" s="291">
        <v>0</v>
      </c>
      <c r="EC67" s="291">
        <v>0</v>
      </c>
      <c r="ED67" s="292">
        <v>0</v>
      </c>
      <c r="EE67" s="290">
        <v>39.200000000000003</v>
      </c>
      <c r="EF67" s="291">
        <v>647</v>
      </c>
      <c r="EG67" s="291">
        <v>627</v>
      </c>
      <c r="EH67" s="291">
        <v>20</v>
      </c>
      <c r="EI67" s="292">
        <v>3.0911901081916538E-2</v>
      </c>
      <c r="EJ67" s="290">
        <v>39.200000000000003</v>
      </c>
      <c r="EK67" s="291">
        <v>647</v>
      </c>
      <c r="EL67" s="291">
        <v>627</v>
      </c>
      <c r="EM67" s="291">
        <v>20</v>
      </c>
      <c r="EN67" s="292">
        <v>3.0911901081916538E-2</v>
      </c>
      <c r="EO67" s="290">
        <v>44.8</v>
      </c>
      <c r="EP67" s="291">
        <v>739</v>
      </c>
      <c r="EQ67" s="291">
        <v>717</v>
      </c>
      <c r="ER67" s="291">
        <v>22</v>
      </c>
      <c r="ES67" s="292">
        <v>2.9769959404600813E-2</v>
      </c>
      <c r="ET67" s="290">
        <v>-5.5999999999999943</v>
      </c>
      <c r="EU67" s="291">
        <v>-92</v>
      </c>
      <c r="EV67" s="291">
        <v>-90</v>
      </c>
      <c r="EW67" s="291">
        <v>-2</v>
      </c>
      <c r="EX67" s="292">
        <v>1.1419416773157248E-3</v>
      </c>
      <c r="EY67" s="290">
        <v>0</v>
      </c>
      <c r="EZ67" s="291">
        <v>0</v>
      </c>
      <c r="FA67" s="291">
        <v>0</v>
      </c>
      <c r="FB67" s="291">
        <v>0</v>
      </c>
      <c r="FC67" s="292">
        <v>0</v>
      </c>
      <c r="FD67" s="290">
        <v>41.1</v>
      </c>
      <c r="FE67" s="291">
        <v>679</v>
      </c>
      <c r="FF67" s="291">
        <v>658</v>
      </c>
      <c r="FG67" s="291">
        <v>21</v>
      </c>
      <c r="FH67" s="292">
        <v>3.0927835051546393E-2</v>
      </c>
      <c r="FI67" s="290">
        <v>41.1</v>
      </c>
      <c r="FJ67" s="291">
        <v>679</v>
      </c>
      <c r="FK67" s="291">
        <v>658</v>
      </c>
      <c r="FL67" s="291">
        <v>21</v>
      </c>
      <c r="FM67" s="292">
        <v>3.0927835051546393E-2</v>
      </c>
      <c r="FN67" s="290">
        <v>39.200000000000003</v>
      </c>
      <c r="FO67" s="291">
        <v>647</v>
      </c>
      <c r="FP67" s="291">
        <v>627</v>
      </c>
      <c r="FQ67" s="291">
        <v>20</v>
      </c>
      <c r="FR67" s="292">
        <v>3.0911901081916538E-2</v>
      </c>
      <c r="FS67" s="290">
        <v>1.8999999999999986</v>
      </c>
      <c r="FT67" s="291">
        <v>32</v>
      </c>
      <c r="FU67" s="291">
        <v>31</v>
      </c>
      <c r="FV67" s="291">
        <v>1</v>
      </c>
      <c r="FW67" s="292">
        <v>1.5933969629854799E-5</v>
      </c>
      <c r="FX67" s="290">
        <v>0</v>
      </c>
      <c r="FY67" s="291">
        <v>0</v>
      </c>
      <c r="FZ67" s="291">
        <v>0</v>
      </c>
      <c r="GA67" s="291">
        <v>0</v>
      </c>
      <c r="GB67" s="292">
        <v>0</v>
      </c>
      <c r="GC67" s="290">
        <v>46.7</v>
      </c>
      <c r="GD67" s="291">
        <v>771</v>
      </c>
      <c r="GE67" s="291">
        <v>748</v>
      </c>
      <c r="GF67" s="291">
        <v>23</v>
      </c>
      <c r="GG67" s="292">
        <v>2.9831387808041506E-2</v>
      </c>
      <c r="GH67" s="290">
        <v>46.7</v>
      </c>
      <c r="GI67" s="291">
        <v>771</v>
      </c>
      <c r="GJ67" s="291">
        <v>748</v>
      </c>
      <c r="GK67" s="291">
        <v>23</v>
      </c>
      <c r="GL67" s="292">
        <v>2.9831387808041506E-2</v>
      </c>
      <c r="GM67" s="290">
        <v>41.1</v>
      </c>
      <c r="GN67" s="291">
        <v>679</v>
      </c>
      <c r="GO67" s="291">
        <v>658</v>
      </c>
      <c r="GP67" s="291">
        <v>21</v>
      </c>
      <c r="GQ67" s="292">
        <v>3.0927835051546393E-2</v>
      </c>
      <c r="GR67" s="290">
        <v>5.6000000000000014</v>
      </c>
      <c r="GS67" s="291">
        <v>92</v>
      </c>
      <c r="GT67" s="291">
        <v>90</v>
      </c>
      <c r="GU67" s="291">
        <v>2</v>
      </c>
      <c r="GV67" s="292">
        <v>-1.0964472435048868E-3</v>
      </c>
      <c r="GW67" s="290">
        <v>0</v>
      </c>
      <c r="GX67" s="291">
        <v>0</v>
      </c>
      <c r="GY67" s="291">
        <v>0</v>
      </c>
      <c r="GZ67" s="291">
        <v>0</v>
      </c>
      <c r="HA67" s="292">
        <v>0</v>
      </c>
      <c r="HB67" s="290">
        <v>48.4</v>
      </c>
      <c r="HC67" s="291">
        <v>799</v>
      </c>
      <c r="HD67" s="291">
        <v>775</v>
      </c>
      <c r="HE67" s="291">
        <v>24</v>
      </c>
      <c r="HF67" s="292">
        <v>3.0037546933667083E-2</v>
      </c>
      <c r="HG67" s="290">
        <v>48.4</v>
      </c>
      <c r="HH67" s="291">
        <v>799</v>
      </c>
      <c r="HI67" s="291">
        <v>775</v>
      </c>
      <c r="HJ67" s="291">
        <v>24</v>
      </c>
      <c r="HK67" s="292">
        <v>3.0037546933667083E-2</v>
      </c>
      <c r="HL67" s="290">
        <v>46.7</v>
      </c>
      <c r="HM67" s="291">
        <v>771</v>
      </c>
      <c r="HN67" s="291">
        <v>748</v>
      </c>
      <c r="HO67" s="291">
        <v>23</v>
      </c>
      <c r="HP67" s="292">
        <v>2.9831387808041506E-2</v>
      </c>
      <c r="HQ67" s="290">
        <v>1.6999999999999957</v>
      </c>
      <c r="HR67" s="291">
        <v>28</v>
      </c>
      <c r="HS67" s="291">
        <v>27</v>
      </c>
      <c r="HT67" s="291">
        <v>1</v>
      </c>
      <c r="HU67" s="292">
        <v>3.5714285714285712E-2</v>
      </c>
      <c r="HV67" s="290">
        <v>0</v>
      </c>
      <c r="HW67" s="291">
        <v>0</v>
      </c>
      <c r="HX67" s="291">
        <v>0</v>
      </c>
      <c r="HY67" s="291">
        <v>0</v>
      </c>
      <c r="HZ67" s="292">
        <v>0</v>
      </c>
      <c r="IA67" s="290">
        <v>34.5</v>
      </c>
      <c r="IB67" s="291">
        <v>569</v>
      </c>
      <c r="IC67" s="291">
        <v>552</v>
      </c>
      <c r="ID67" s="291">
        <v>17</v>
      </c>
      <c r="IE67" s="292">
        <v>2.9876977152899824E-2</v>
      </c>
      <c r="IF67" s="290">
        <v>34.5</v>
      </c>
      <c r="IG67" s="291">
        <v>569</v>
      </c>
      <c r="IH67" s="291">
        <v>552</v>
      </c>
      <c r="II67" s="291">
        <v>17</v>
      </c>
      <c r="IJ67" s="292">
        <v>2.9876977152899824E-2</v>
      </c>
      <c r="IK67" s="290">
        <v>48.4</v>
      </c>
      <c r="IL67" s="291">
        <v>799</v>
      </c>
      <c r="IM67" s="291">
        <v>775</v>
      </c>
      <c r="IN67" s="291">
        <v>24</v>
      </c>
      <c r="IO67" s="292">
        <v>3.0037546933667083E-2</v>
      </c>
      <c r="IP67" s="290">
        <v>-13.899999999999999</v>
      </c>
      <c r="IQ67" s="291">
        <v>-230</v>
      </c>
      <c r="IR67" s="291">
        <v>-223</v>
      </c>
      <c r="IS67" s="291">
        <v>-7</v>
      </c>
      <c r="IT67" s="292">
        <v>3.0434782608695653E-2</v>
      </c>
      <c r="IU67" s="290">
        <v>0</v>
      </c>
      <c r="IV67" s="291">
        <v>0</v>
      </c>
      <c r="IW67" s="291">
        <v>0</v>
      </c>
      <c r="IX67" s="291">
        <v>0</v>
      </c>
      <c r="IY67" s="292">
        <v>0</v>
      </c>
      <c r="IZ67" s="290">
        <v>40.700000000000003</v>
      </c>
      <c r="JA67" s="291">
        <v>671</v>
      </c>
      <c r="JB67" s="291">
        <v>651</v>
      </c>
      <c r="JC67" s="291">
        <v>20</v>
      </c>
      <c r="JD67" s="292">
        <v>2.9806259314456036E-2</v>
      </c>
      <c r="JE67" s="290">
        <v>40.700000000000003</v>
      </c>
      <c r="JF67" s="291">
        <v>671</v>
      </c>
      <c r="JG67" s="291">
        <v>651</v>
      </c>
      <c r="JH67" s="291">
        <v>20</v>
      </c>
      <c r="JI67" s="292">
        <v>2.9806259314456036E-2</v>
      </c>
      <c r="JJ67" s="290">
        <v>34.5</v>
      </c>
      <c r="JK67" s="291">
        <v>569</v>
      </c>
      <c r="JL67" s="291">
        <v>552</v>
      </c>
      <c r="JM67" s="291">
        <v>17</v>
      </c>
      <c r="JN67" s="292">
        <v>2.9876977152899824E-2</v>
      </c>
      <c r="JO67" s="290">
        <v>6.2000000000000028</v>
      </c>
      <c r="JP67" s="291">
        <v>102</v>
      </c>
      <c r="JQ67" s="291">
        <v>99</v>
      </c>
      <c r="JR67" s="291">
        <v>3</v>
      </c>
      <c r="JS67" s="292">
        <v>2.9411764705882353E-2</v>
      </c>
      <c r="JT67" s="290">
        <v>0</v>
      </c>
      <c r="JU67" s="291">
        <v>0</v>
      </c>
      <c r="JV67" s="291">
        <v>0</v>
      </c>
      <c r="JW67" s="291">
        <v>0</v>
      </c>
      <c r="JX67" s="292">
        <v>0</v>
      </c>
      <c r="JY67" s="290">
        <v>48.3</v>
      </c>
      <c r="JZ67" s="291">
        <v>796</v>
      </c>
      <c r="KA67" s="291">
        <v>772</v>
      </c>
      <c r="KB67" s="291">
        <v>24</v>
      </c>
      <c r="KC67" s="292">
        <v>3.015075376884422E-2</v>
      </c>
      <c r="KD67" s="290">
        <v>48.3</v>
      </c>
      <c r="KE67" s="291">
        <v>796</v>
      </c>
      <c r="KF67" s="291">
        <v>772</v>
      </c>
      <c r="KG67" s="291">
        <v>24</v>
      </c>
      <c r="KH67" s="292">
        <v>3.015075376884422E-2</v>
      </c>
      <c r="KI67" s="290">
        <v>40.700000000000003</v>
      </c>
      <c r="KJ67" s="291">
        <v>671</v>
      </c>
      <c r="KK67" s="291">
        <v>651</v>
      </c>
      <c r="KL67" s="291">
        <v>20</v>
      </c>
      <c r="KM67" s="292">
        <v>2.9806259314456036E-2</v>
      </c>
      <c r="KN67" s="290">
        <v>7.5999999999999943</v>
      </c>
      <c r="KO67" s="291">
        <v>125</v>
      </c>
      <c r="KP67" s="291">
        <v>121</v>
      </c>
      <c r="KQ67" s="291">
        <v>4</v>
      </c>
      <c r="KR67" s="292">
        <v>3.2000000000000001E-2</v>
      </c>
      <c r="KS67" s="290">
        <v>0</v>
      </c>
      <c r="KT67" s="291">
        <v>0</v>
      </c>
      <c r="KU67" s="291">
        <v>0</v>
      </c>
      <c r="KV67" s="291">
        <v>0</v>
      </c>
      <c r="KW67" s="292">
        <v>0</v>
      </c>
      <c r="KX67" s="290">
        <v>523.09999999999991</v>
      </c>
      <c r="KY67" s="291">
        <v>8630</v>
      </c>
      <c r="KZ67" s="291">
        <v>8369</v>
      </c>
      <c r="LA67" s="291">
        <v>261</v>
      </c>
      <c r="LB67" s="292">
        <v>3.0243337195828505E-2</v>
      </c>
      <c r="LC67" s="290">
        <v>523.09999999999991</v>
      </c>
      <c r="LD67" s="291">
        <v>8630</v>
      </c>
      <c r="LE67" s="291">
        <v>8369</v>
      </c>
      <c r="LF67" s="291">
        <v>261</v>
      </c>
      <c r="LG67" s="292">
        <v>3.0243337195828505E-2</v>
      </c>
    </row>
    <row r="68" spans="2:319">
      <c r="B68" s="1527" t="s">
        <v>2875</v>
      </c>
      <c r="C68" s="293" t="s">
        <v>2876</v>
      </c>
      <c r="D68" s="294"/>
      <c r="E68" s="295">
        <v>2422.3999999999987</v>
      </c>
      <c r="F68" s="296">
        <v>770290</v>
      </c>
      <c r="G68" s="296">
        <v>695405</v>
      </c>
      <c r="H68" s="296">
        <v>74885</v>
      </c>
      <c r="I68" s="297">
        <v>9.7216632696776537E-2</v>
      </c>
      <c r="J68" s="295">
        <v>2121.2000000000012</v>
      </c>
      <c r="K68" s="296">
        <v>638575</v>
      </c>
      <c r="L68" s="296">
        <v>574019</v>
      </c>
      <c r="M68" s="296">
        <v>64556</v>
      </c>
      <c r="N68" s="297">
        <v>0.10109384175703716</v>
      </c>
      <c r="O68" s="295">
        <v>-301.19999999999754</v>
      </c>
      <c r="P68" s="296">
        <v>-131715</v>
      </c>
      <c r="Q68" s="296">
        <v>-121386</v>
      </c>
      <c r="R68" s="296">
        <v>-10329</v>
      </c>
      <c r="S68" s="297">
        <v>3.8772090602606224E-3</v>
      </c>
      <c r="T68" s="295">
        <v>1969.8999999999999</v>
      </c>
      <c r="U68" s="296">
        <v>584237</v>
      </c>
      <c r="V68" s="296">
        <v>549508</v>
      </c>
      <c r="W68" s="296">
        <v>34729</v>
      </c>
      <c r="X68" s="297">
        <v>5.9443342342234404E-2</v>
      </c>
      <c r="Y68" s="295">
        <v>151.29999999999973</v>
      </c>
      <c r="Z68" s="296">
        <v>54338</v>
      </c>
      <c r="AA68" s="296">
        <v>24511</v>
      </c>
      <c r="AB68" s="296">
        <v>29827</v>
      </c>
      <c r="AC68" s="297">
        <v>4.1650499414802755E-2</v>
      </c>
      <c r="AD68" s="295">
        <v>2387.5999999999995</v>
      </c>
      <c r="AE68" s="296">
        <v>758152</v>
      </c>
      <c r="AF68" s="296">
        <v>685771</v>
      </c>
      <c r="AG68" s="296">
        <v>72381</v>
      </c>
      <c r="AH68" s="297">
        <v>9.547030146988994E-2</v>
      </c>
      <c r="AI68" s="295">
        <v>2309.099999999999</v>
      </c>
      <c r="AJ68" s="296">
        <v>666642</v>
      </c>
      <c r="AK68" s="296">
        <v>593974</v>
      </c>
      <c r="AL68" s="296">
        <v>72668</v>
      </c>
      <c r="AM68" s="297">
        <v>0.10900603322322926</v>
      </c>
      <c r="AN68" s="295">
        <v>-78.500000000000455</v>
      </c>
      <c r="AO68" s="296">
        <v>-91510</v>
      </c>
      <c r="AP68" s="296">
        <v>-91797</v>
      </c>
      <c r="AQ68" s="296">
        <v>287</v>
      </c>
      <c r="AR68" s="297">
        <v>1.3535731753339317E-2</v>
      </c>
      <c r="AS68" s="295">
        <v>2121.2000000000012</v>
      </c>
      <c r="AT68" s="296">
        <v>638575</v>
      </c>
      <c r="AU68" s="296">
        <v>574019</v>
      </c>
      <c r="AV68" s="296">
        <v>64556</v>
      </c>
      <c r="AW68" s="297">
        <v>0.10109384175703716</v>
      </c>
      <c r="AX68" s="295">
        <v>187.89999999999995</v>
      </c>
      <c r="AY68" s="296">
        <v>28067</v>
      </c>
      <c r="AZ68" s="296">
        <v>19955</v>
      </c>
      <c r="BA68" s="296">
        <v>8112</v>
      </c>
      <c r="BB68" s="297">
        <v>7.9121914661920978E-3</v>
      </c>
      <c r="BC68" s="295">
        <v>2308.8999999999996</v>
      </c>
      <c r="BD68" s="296">
        <v>734530</v>
      </c>
      <c r="BE68" s="296">
        <v>664212</v>
      </c>
      <c r="BF68" s="296">
        <v>70318</v>
      </c>
      <c r="BG68" s="297">
        <v>9.5731964657672253E-2</v>
      </c>
      <c r="BH68" s="295">
        <v>2209.7999999999993</v>
      </c>
      <c r="BI68" s="296">
        <v>613455</v>
      </c>
      <c r="BJ68" s="296">
        <v>545129</v>
      </c>
      <c r="BK68" s="296">
        <v>68326</v>
      </c>
      <c r="BL68" s="297">
        <v>0.11137899275415475</v>
      </c>
      <c r="BM68" s="295">
        <v>-99.100000000000364</v>
      </c>
      <c r="BN68" s="296">
        <v>-121075</v>
      </c>
      <c r="BO68" s="296">
        <v>-119083</v>
      </c>
      <c r="BP68" s="296">
        <v>-1992</v>
      </c>
      <c r="BQ68" s="297">
        <v>1.5647028096482496E-2</v>
      </c>
      <c r="BR68" s="295">
        <v>2309.099999999999</v>
      </c>
      <c r="BS68" s="296">
        <v>666642</v>
      </c>
      <c r="BT68" s="296">
        <v>593974</v>
      </c>
      <c r="BU68" s="296">
        <v>72668</v>
      </c>
      <c r="BV68" s="297">
        <v>0.10900603322322926</v>
      </c>
      <c r="BW68" s="295">
        <v>-99.299999999999841</v>
      </c>
      <c r="BX68" s="296">
        <v>-53187</v>
      </c>
      <c r="BY68" s="296">
        <v>-48845</v>
      </c>
      <c r="BZ68" s="296">
        <v>-4342</v>
      </c>
      <c r="CA68" s="297">
        <v>2.3729595309254919E-3</v>
      </c>
      <c r="CB68" s="295">
        <v>2475.6999999999994</v>
      </c>
      <c r="CC68" s="296">
        <v>790900</v>
      </c>
      <c r="CD68" s="296">
        <v>716416</v>
      </c>
      <c r="CE68" s="296">
        <v>74484</v>
      </c>
      <c r="CF68" s="297">
        <v>9.4176254899481601E-2</v>
      </c>
      <c r="CG68" s="295">
        <v>2457.099999999999</v>
      </c>
      <c r="CH68" s="296">
        <v>677822</v>
      </c>
      <c r="CI68" s="296">
        <v>628056</v>
      </c>
      <c r="CJ68" s="296">
        <v>49766</v>
      </c>
      <c r="CK68" s="297">
        <v>7.342045551782031E-2</v>
      </c>
      <c r="CL68" s="295">
        <v>-18.600000000000364</v>
      </c>
      <c r="CM68" s="296">
        <v>-113078</v>
      </c>
      <c r="CN68" s="296">
        <v>-88360</v>
      </c>
      <c r="CO68" s="296">
        <v>-24718</v>
      </c>
      <c r="CP68" s="297">
        <v>-2.0755799381661291E-2</v>
      </c>
      <c r="CQ68" s="295">
        <v>2209.7999999999993</v>
      </c>
      <c r="CR68" s="296">
        <v>613455</v>
      </c>
      <c r="CS68" s="296">
        <v>545129</v>
      </c>
      <c r="CT68" s="296">
        <v>68326</v>
      </c>
      <c r="CU68" s="297">
        <v>0.11137899275415475</v>
      </c>
      <c r="CV68" s="295">
        <v>247.29999999999995</v>
      </c>
      <c r="CW68" s="296">
        <v>64367</v>
      </c>
      <c r="CX68" s="296">
        <v>82927</v>
      </c>
      <c r="CY68" s="296">
        <v>-18560</v>
      </c>
      <c r="CZ68" s="297">
        <v>-3.7958537236334439E-2</v>
      </c>
      <c r="DA68" s="295">
        <v>2399.2999999999997</v>
      </c>
      <c r="DB68" s="296">
        <v>767565</v>
      </c>
      <c r="DC68" s="296">
        <v>693550</v>
      </c>
      <c r="DD68" s="296">
        <v>74015</v>
      </c>
      <c r="DE68" s="297">
        <v>9.6428315517252616E-2</v>
      </c>
      <c r="DF68" s="295">
        <v>2407.9000000000005</v>
      </c>
      <c r="DG68" s="296">
        <v>670461</v>
      </c>
      <c r="DH68" s="296">
        <v>620204</v>
      </c>
      <c r="DI68" s="296">
        <v>50257</v>
      </c>
      <c r="DJ68" s="297">
        <v>7.4958871582388828E-2</v>
      </c>
      <c r="DK68" s="295">
        <v>8.6000000000008185</v>
      </c>
      <c r="DL68" s="296">
        <v>-97104</v>
      </c>
      <c r="DM68" s="296">
        <v>-73346</v>
      </c>
      <c r="DN68" s="296">
        <v>-23758</v>
      </c>
      <c r="DO68" s="297">
        <v>-2.1469443934863788E-2</v>
      </c>
      <c r="DP68" s="295">
        <v>2457.099999999999</v>
      </c>
      <c r="DQ68" s="296">
        <v>677822</v>
      </c>
      <c r="DR68" s="296">
        <v>628056</v>
      </c>
      <c r="DS68" s="296">
        <v>49766</v>
      </c>
      <c r="DT68" s="297">
        <v>7.342045551782031E-2</v>
      </c>
      <c r="DU68" s="295">
        <v>-49.199999999999989</v>
      </c>
      <c r="DV68" s="296">
        <v>-7361</v>
      </c>
      <c r="DW68" s="296">
        <v>-7852</v>
      </c>
      <c r="DX68" s="296">
        <v>491</v>
      </c>
      <c r="DY68" s="297">
        <v>1.538416064568518E-3</v>
      </c>
      <c r="DZ68" s="295">
        <v>2509.1999999999998</v>
      </c>
      <c r="EA68" s="296">
        <v>810354</v>
      </c>
      <c r="EB68" s="296">
        <v>734868</v>
      </c>
      <c r="EC68" s="296">
        <v>75486</v>
      </c>
      <c r="ED68" s="297">
        <v>9.3151881770189321E-2</v>
      </c>
      <c r="EE68" s="295">
        <v>2163.6999999999989</v>
      </c>
      <c r="EF68" s="296">
        <v>592080</v>
      </c>
      <c r="EG68" s="296">
        <v>525468</v>
      </c>
      <c r="EH68" s="296">
        <v>66612</v>
      </c>
      <c r="EI68" s="297">
        <v>0.11250506688285367</v>
      </c>
      <c r="EJ68" s="295">
        <v>-345.50000000000091</v>
      </c>
      <c r="EK68" s="296">
        <v>-218274</v>
      </c>
      <c r="EL68" s="296">
        <v>-209400</v>
      </c>
      <c r="EM68" s="296">
        <v>-8874</v>
      </c>
      <c r="EN68" s="297">
        <v>1.9353185112664345E-2</v>
      </c>
      <c r="EO68" s="295">
        <v>2407.9000000000005</v>
      </c>
      <c r="EP68" s="296">
        <v>670461</v>
      </c>
      <c r="EQ68" s="296">
        <v>620204</v>
      </c>
      <c r="ER68" s="296">
        <v>50257</v>
      </c>
      <c r="ES68" s="297">
        <v>7.4958871582388828E-2</v>
      </c>
      <c r="ET68" s="295">
        <v>-244.2</v>
      </c>
      <c r="EU68" s="296">
        <v>-78381</v>
      </c>
      <c r="EV68" s="296">
        <v>-94736</v>
      </c>
      <c r="EW68" s="296">
        <v>16355</v>
      </c>
      <c r="EX68" s="297">
        <v>3.7546195300464838E-2</v>
      </c>
      <c r="EY68" s="295">
        <v>2392.3999999999987</v>
      </c>
      <c r="EZ68" s="296">
        <v>760908</v>
      </c>
      <c r="FA68" s="296">
        <v>688866</v>
      </c>
      <c r="FB68" s="296">
        <v>72042</v>
      </c>
      <c r="FC68" s="297">
        <v>9.4678988787080698E-2</v>
      </c>
      <c r="FD68" s="295">
        <v>2241.5</v>
      </c>
      <c r="FE68" s="296">
        <v>603417</v>
      </c>
      <c r="FF68" s="296">
        <v>524641</v>
      </c>
      <c r="FG68" s="296">
        <v>78776</v>
      </c>
      <c r="FH68" s="297">
        <v>0.13054985192661128</v>
      </c>
      <c r="FI68" s="295">
        <v>-150.89999999999873</v>
      </c>
      <c r="FJ68" s="296">
        <v>-157491</v>
      </c>
      <c r="FK68" s="296">
        <v>-164225</v>
      </c>
      <c r="FL68" s="296">
        <v>6734</v>
      </c>
      <c r="FM68" s="297">
        <v>3.5870863139530584E-2</v>
      </c>
      <c r="FN68" s="295">
        <v>2163.6999999999989</v>
      </c>
      <c r="FO68" s="296">
        <v>592080</v>
      </c>
      <c r="FP68" s="296">
        <v>525468</v>
      </c>
      <c r="FQ68" s="296">
        <v>66612</v>
      </c>
      <c r="FR68" s="297">
        <v>0.11250506688285367</v>
      </c>
      <c r="FS68" s="295">
        <v>77.800000000000011</v>
      </c>
      <c r="FT68" s="296">
        <v>11337</v>
      </c>
      <c r="FU68" s="296">
        <v>-827</v>
      </c>
      <c r="FV68" s="296">
        <v>12164</v>
      </c>
      <c r="FW68" s="297">
        <v>1.8044785043757616E-2</v>
      </c>
      <c r="FX68" s="295">
        <v>2585.2999999999993</v>
      </c>
      <c r="FY68" s="296">
        <v>825620</v>
      </c>
      <c r="FZ68" s="296">
        <v>747574</v>
      </c>
      <c r="GA68" s="296">
        <v>78046</v>
      </c>
      <c r="GB68" s="297">
        <v>9.4530171265230972E-2</v>
      </c>
      <c r="GC68" s="295">
        <v>2162.6000000000013</v>
      </c>
      <c r="GD68" s="296">
        <v>563869</v>
      </c>
      <c r="GE68" s="296">
        <v>492837</v>
      </c>
      <c r="GF68" s="296">
        <v>71032</v>
      </c>
      <c r="GG68" s="297">
        <v>0.12597252198648978</v>
      </c>
      <c r="GH68" s="295">
        <v>-422.699999999998</v>
      </c>
      <c r="GI68" s="296">
        <v>-261751</v>
      </c>
      <c r="GJ68" s="296">
        <v>-254737</v>
      </c>
      <c r="GK68" s="296">
        <v>-7014</v>
      </c>
      <c r="GL68" s="297">
        <v>3.144235072125881E-2</v>
      </c>
      <c r="GM68" s="295">
        <v>2241.5</v>
      </c>
      <c r="GN68" s="296">
        <v>603417</v>
      </c>
      <c r="GO68" s="296">
        <v>524641</v>
      </c>
      <c r="GP68" s="296">
        <v>78776</v>
      </c>
      <c r="GQ68" s="297">
        <v>0.13054985192661128</v>
      </c>
      <c r="GR68" s="295">
        <v>-78.900000000000091</v>
      </c>
      <c r="GS68" s="296">
        <v>-39548</v>
      </c>
      <c r="GT68" s="296">
        <v>-31804</v>
      </c>
      <c r="GU68" s="296">
        <v>-7744</v>
      </c>
      <c r="GV68" s="297">
        <v>-4.5773299401214995E-3</v>
      </c>
      <c r="GW68" s="295">
        <v>2315.9000000000005</v>
      </c>
      <c r="GX68" s="296">
        <v>745267</v>
      </c>
      <c r="GY68" s="296">
        <v>674336</v>
      </c>
      <c r="GZ68" s="296">
        <v>70931</v>
      </c>
      <c r="HA68" s="297">
        <v>9.5175286172606594E-2</v>
      </c>
      <c r="HB68" s="295">
        <v>2666.2</v>
      </c>
      <c r="HC68" s="296">
        <v>684372</v>
      </c>
      <c r="HD68" s="296">
        <v>598471</v>
      </c>
      <c r="HE68" s="296">
        <v>85901</v>
      </c>
      <c r="HF68" s="297">
        <v>0.12551799313823475</v>
      </c>
      <c r="HG68" s="295">
        <v>350.29999999999927</v>
      </c>
      <c r="HH68" s="296">
        <v>-60895</v>
      </c>
      <c r="HI68" s="296">
        <v>-75865</v>
      </c>
      <c r="HJ68" s="296">
        <v>14970</v>
      </c>
      <c r="HK68" s="297">
        <v>3.0342706965628158E-2</v>
      </c>
      <c r="HL68" s="295">
        <v>2162.6000000000013</v>
      </c>
      <c r="HM68" s="296">
        <v>563869</v>
      </c>
      <c r="HN68" s="296">
        <v>492837</v>
      </c>
      <c r="HO68" s="296">
        <v>71032</v>
      </c>
      <c r="HP68" s="297">
        <v>0.12597252198648978</v>
      </c>
      <c r="HQ68" s="295">
        <v>503.59999999999985</v>
      </c>
      <c r="HR68" s="296">
        <v>120503</v>
      </c>
      <c r="HS68" s="296">
        <v>105634</v>
      </c>
      <c r="HT68" s="296">
        <v>14869</v>
      </c>
      <c r="HU68" s="297">
        <v>-4.5452884825503137E-4</v>
      </c>
      <c r="HV68" s="295">
        <v>2337.8000000000002</v>
      </c>
      <c r="HW68" s="296">
        <v>756791</v>
      </c>
      <c r="HX68" s="296">
        <v>686035</v>
      </c>
      <c r="HY68" s="296">
        <v>70756</v>
      </c>
      <c r="HZ68" s="297">
        <v>9.3494769361686381E-2</v>
      </c>
      <c r="IA68" s="295">
        <v>1759.1</v>
      </c>
      <c r="IB68" s="296">
        <v>476249</v>
      </c>
      <c r="IC68" s="296">
        <v>424745</v>
      </c>
      <c r="ID68" s="296">
        <v>51504</v>
      </c>
      <c r="IE68" s="297">
        <v>0.10814510896610807</v>
      </c>
      <c r="IF68" s="295">
        <v>-578.70000000000027</v>
      </c>
      <c r="IG68" s="296">
        <v>-280542</v>
      </c>
      <c r="IH68" s="296">
        <v>-261290</v>
      </c>
      <c r="II68" s="296">
        <v>-19252</v>
      </c>
      <c r="IJ68" s="297">
        <v>1.4650339604421692E-2</v>
      </c>
      <c r="IK68" s="295">
        <v>2666.2</v>
      </c>
      <c r="IL68" s="296">
        <v>684372</v>
      </c>
      <c r="IM68" s="296">
        <v>598471</v>
      </c>
      <c r="IN68" s="296">
        <v>85901</v>
      </c>
      <c r="IO68" s="297">
        <v>0.12551799313823475</v>
      </c>
      <c r="IP68" s="295">
        <v>-907.09999999999991</v>
      </c>
      <c r="IQ68" s="296">
        <v>-208123</v>
      </c>
      <c r="IR68" s="296">
        <v>-173726</v>
      </c>
      <c r="IS68" s="296">
        <v>-34397</v>
      </c>
      <c r="IT68" s="297">
        <v>-1.7372884172126679E-2</v>
      </c>
      <c r="IU68" s="295">
        <v>2299.8999999999992</v>
      </c>
      <c r="IV68" s="296">
        <v>738996</v>
      </c>
      <c r="IW68" s="296">
        <v>668861</v>
      </c>
      <c r="IX68" s="296">
        <v>70135</v>
      </c>
      <c r="IY68" s="297">
        <v>9.4905791100357781E-2</v>
      </c>
      <c r="IZ68" s="295">
        <v>2137.1000000000004</v>
      </c>
      <c r="JA68" s="296">
        <v>579826</v>
      </c>
      <c r="JB68" s="296">
        <v>514232</v>
      </c>
      <c r="JC68" s="296">
        <v>65594</v>
      </c>
      <c r="JD68" s="297">
        <v>0.11312704156074409</v>
      </c>
      <c r="JE68" s="295">
        <v>-162.79999999999882</v>
      </c>
      <c r="JF68" s="296">
        <v>-159170</v>
      </c>
      <c r="JG68" s="296">
        <v>-154629</v>
      </c>
      <c r="JH68" s="296">
        <v>-4541</v>
      </c>
      <c r="JI68" s="297">
        <v>1.8221250460386307E-2</v>
      </c>
      <c r="JJ68" s="295">
        <v>1759.1</v>
      </c>
      <c r="JK68" s="296">
        <v>476249</v>
      </c>
      <c r="JL68" s="296">
        <v>424745</v>
      </c>
      <c r="JM68" s="296">
        <v>51504</v>
      </c>
      <c r="JN68" s="297">
        <v>0.10814510896610807</v>
      </c>
      <c r="JO68" s="295">
        <v>378</v>
      </c>
      <c r="JP68" s="296">
        <v>103577</v>
      </c>
      <c r="JQ68" s="296">
        <v>89487</v>
      </c>
      <c r="JR68" s="296">
        <v>14090</v>
      </c>
      <c r="JS68" s="297">
        <v>4.9819325946360155E-3</v>
      </c>
      <c r="JT68" s="295">
        <v>2242.0000000000009</v>
      </c>
      <c r="JU68" s="296">
        <v>721340</v>
      </c>
      <c r="JV68" s="296">
        <v>652766</v>
      </c>
      <c r="JW68" s="296">
        <v>68574</v>
      </c>
      <c r="JX68" s="297">
        <v>9.5064740621620875E-2</v>
      </c>
      <c r="JY68" s="295">
        <v>2069.6999999999989</v>
      </c>
      <c r="JZ68" s="296">
        <v>555197</v>
      </c>
      <c r="KA68" s="296">
        <v>499953</v>
      </c>
      <c r="KB68" s="296">
        <v>55244</v>
      </c>
      <c r="KC68" s="297">
        <v>9.9503419506949783E-2</v>
      </c>
      <c r="KD68" s="295">
        <v>-172.300000000002</v>
      </c>
      <c r="KE68" s="296">
        <v>-166143</v>
      </c>
      <c r="KF68" s="296">
        <v>-152813</v>
      </c>
      <c r="KG68" s="296">
        <v>-13330</v>
      </c>
      <c r="KH68" s="297">
        <v>4.4386788853289089E-3</v>
      </c>
      <c r="KI68" s="295">
        <v>2137.1000000000004</v>
      </c>
      <c r="KJ68" s="296">
        <v>579826</v>
      </c>
      <c r="KK68" s="296">
        <v>514232</v>
      </c>
      <c r="KL68" s="296">
        <v>65594</v>
      </c>
      <c r="KM68" s="297">
        <v>0.11312704156074409</v>
      </c>
      <c r="KN68" s="295">
        <v>-67.399999999999949</v>
      </c>
      <c r="KO68" s="296">
        <v>-24629</v>
      </c>
      <c r="KP68" s="296">
        <v>-14279</v>
      </c>
      <c r="KQ68" s="296">
        <v>-10350</v>
      </c>
      <c r="KR68" s="297">
        <v>-1.3623622053794304E-2</v>
      </c>
      <c r="KS68" s="295">
        <v>28676.400000000009</v>
      </c>
      <c r="KT68" s="296">
        <v>9180713</v>
      </c>
      <c r="KU68" s="296">
        <v>8308660</v>
      </c>
      <c r="KV68" s="296">
        <v>872053</v>
      </c>
      <c r="KW68" s="297">
        <v>9.4987502604645196E-2</v>
      </c>
      <c r="KX68" s="295">
        <v>26704.999999999993</v>
      </c>
      <c r="KY68" s="296">
        <v>7321965</v>
      </c>
      <c r="KZ68" s="296">
        <v>6541729</v>
      </c>
      <c r="LA68" s="296">
        <v>780236</v>
      </c>
      <c r="LB68" s="297">
        <v>0.10656101196878161</v>
      </c>
      <c r="LC68" s="295">
        <v>-1971.400000000016</v>
      </c>
      <c r="LD68" s="296">
        <v>-1858748</v>
      </c>
      <c r="LE68" s="296">
        <v>-1766931</v>
      </c>
      <c r="LF68" s="296">
        <v>-91817</v>
      </c>
      <c r="LG68" s="297">
        <v>1.1573509364136411E-2</v>
      </c>
    </row>
    <row r="69" spans="2:319">
      <c r="B69" s="1528"/>
      <c r="C69" s="298" t="s">
        <v>2877</v>
      </c>
      <c r="D69" s="299"/>
      <c r="E69" s="300">
        <v>742</v>
      </c>
      <c r="F69" s="301">
        <v>173352</v>
      </c>
      <c r="G69" s="301">
        <v>170175</v>
      </c>
      <c r="H69" s="301">
        <v>3177</v>
      </c>
      <c r="I69" s="302">
        <v>1.8326872490654851E-2</v>
      </c>
      <c r="J69" s="300">
        <v>1043.5999999999999</v>
      </c>
      <c r="K69" s="301">
        <v>220314</v>
      </c>
      <c r="L69" s="301">
        <v>217237</v>
      </c>
      <c r="M69" s="301">
        <v>3077</v>
      </c>
      <c r="N69" s="302">
        <v>1.3966429732109625E-2</v>
      </c>
      <c r="O69" s="300">
        <v>301.59999999999991</v>
      </c>
      <c r="P69" s="301">
        <v>46962</v>
      </c>
      <c r="Q69" s="301">
        <v>47062</v>
      </c>
      <c r="R69" s="301">
        <v>-100</v>
      </c>
      <c r="S69" s="302">
        <v>-4.3604427585452257E-3</v>
      </c>
      <c r="T69" s="300">
        <v>717.8</v>
      </c>
      <c r="U69" s="301">
        <v>161461</v>
      </c>
      <c r="V69" s="301">
        <v>160425</v>
      </c>
      <c r="W69" s="301">
        <v>1036</v>
      </c>
      <c r="X69" s="302">
        <v>6.4164101547742177E-3</v>
      </c>
      <c r="Y69" s="300">
        <v>325.79999999999995</v>
      </c>
      <c r="Z69" s="301">
        <v>58853</v>
      </c>
      <c r="AA69" s="301">
        <v>56812</v>
      </c>
      <c r="AB69" s="301">
        <v>2041</v>
      </c>
      <c r="AC69" s="302">
        <v>7.5500195773354076E-3</v>
      </c>
      <c r="AD69" s="300">
        <v>742</v>
      </c>
      <c r="AE69" s="301">
        <v>173352</v>
      </c>
      <c r="AF69" s="301">
        <v>170175</v>
      </c>
      <c r="AG69" s="301">
        <v>3177</v>
      </c>
      <c r="AH69" s="302">
        <v>1.8326872490654851E-2</v>
      </c>
      <c r="AI69" s="300">
        <v>927</v>
      </c>
      <c r="AJ69" s="301">
        <v>190502</v>
      </c>
      <c r="AK69" s="301">
        <v>184131</v>
      </c>
      <c r="AL69" s="301">
        <v>6371</v>
      </c>
      <c r="AM69" s="302">
        <v>3.344321844390085E-2</v>
      </c>
      <c r="AN69" s="300">
        <v>185</v>
      </c>
      <c r="AO69" s="301">
        <v>17150</v>
      </c>
      <c r="AP69" s="301">
        <v>13956</v>
      </c>
      <c r="AQ69" s="301">
        <v>3194</v>
      </c>
      <c r="AR69" s="302">
        <v>1.5116345953245999E-2</v>
      </c>
      <c r="AS69" s="300">
        <v>1043.5999999999999</v>
      </c>
      <c r="AT69" s="301">
        <v>220314</v>
      </c>
      <c r="AU69" s="301">
        <v>217237</v>
      </c>
      <c r="AV69" s="301">
        <v>3077</v>
      </c>
      <c r="AW69" s="302">
        <v>1.3966429732109625E-2</v>
      </c>
      <c r="AX69" s="300">
        <v>-116.59999999999991</v>
      </c>
      <c r="AY69" s="301">
        <v>-29812</v>
      </c>
      <c r="AZ69" s="301">
        <v>-33106</v>
      </c>
      <c r="BA69" s="301">
        <v>3294</v>
      </c>
      <c r="BB69" s="302">
        <v>1.9476788711791225E-2</v>
      </c>
      <c r="BC69" s="300">
        <v>632</v>
      </c>
      <c r="BD69" s="301">
        <v>147969</v>
      </c>
      <c r="BE69" s="301">
        <v>145044</v>
      </c>
      <c r="BF69" s="301">
        <v>2925</v>
      </c>
      <c r="BG69" s="302">
        <v>1.9767654035642603E-2</v>
      </c>
      <c r="BH69" s="300">
        <v>904.3</v>
      </c>
      <c r="BI69" s="301">
        <v>175018</v>
      </c>
      <c r="BJ69" s="301">
        <v>172894</v>
      </c>
      <c r="BK69" s="301">
        <v>2124</v>
      </c>
      <c r="BL69" s="302">
        <v>1.2135894593698933E-2</v>
      </c>
      <c r="BM69" s="300">
        <v>272.29999999999995</v>
      </c>
      <c r="BN69" s="301">
        <v>27049</v>
      </c>
      <c r="BO69" s="301">
        <v>27850</v>
      </c>
      <c r="BP69" s="301">
        <v>-801</v>
      </c>
      <c r="BQ69" s="302">
        <v>-7.6317594419436693E-3</v>
      </c>
      <c r="BR69" s="300">
        <v>927</v>
      </c>
      <c r="BS69" s="301">
        <v>190502</v>
      </c>
      <c r="BT69" s="301">
        <v>184131</v>
      </c>
      <c r="BU69" s="301">
        <v>6371</v>
      </c>
      <c r="BV69" s="302">
        <v>3.344321844390085E-2</v>
      </c>
      <c r="BW69" s="300">
        <v>-22.700000000000045</v>
      </c>
      <c r="BX69" s="301">
        <v>-15484</v>
      </c>
      <c r="BY69" s="301">
        <v>-11237</v>
      </c>
      <c r="BZ69" s="301">
        <v>-4247</v>
      </c>
      <c r="CA69" s="302">
        <v>-2.1307323850201919E-2</v>
      </c>
      <c r="CB69" s="300">
        <v>942</v>
      </c>
      <c r="CC69" s="301">
        <v>219503</v>
      </c>
      <c r="CD69" s="301">
        <v>215869</v>
      </c>
      <c r="CE69" s="301">
        <v>3634</v>
      </c>
      <c r="CF69" s="302">
        <v>1.6555582383839855E-2</v>
      </c>
      <c r="CG69" s="300">
        <v>1174.4000000000001</v>
      </c>
      <c r="CH69" s="301">
        <v>231009</v>
      </c>
      <c r="CI69" s="301">
        <v>233363</v>
      </c>
      <c r="CJ69" s="301">
        <v>-2354</v>
      </c>
      <c r="CK69" s="302">
        <v>-1.0190079174404461E-2</v>
      </c>
      <c r="CL69" s="300">
        <v>232.40000000000009</v>
      </c>
      <c r="CM69" s="301">
        <v>11506</v>
      </c>
      <c r="CN69" s="301">
        <v>17494</v>
      </c>
      <c r="CO69" s="301">
        <v>-5988</v>
      </c>
      <c r="CP69" s="302">
        <v>-2.6745661558244316E-2</v>
      </c>
      <c r="CQ69" s="300">
        <v>904.3</v>
      </c>
      <c r="CR69" s="301">
        <v>175018</v>
      </c>
      <c r="CS69" s="301">
        <v>172894</v>
      </c>
      <c r="CT69" s="301">
        <v>2124</v>
      </c>
      <c r="CU69" s="302">
        <v>1.2135894593698933E-2</v>
      </c>
      <c r="CV69" s="300">
        <v>270.10000000000014</v>
      </c>
      <c r="CW69" s="301">
        <v>55991</v>
      </c>
      <c r="CX69" s="301">
        <v>60469</v>
      </c>
      <c r="CY69" s="301">
        <v>-4478</v>
      </c>
      <c r="CZ69" s="302">
        <v>-2.2325973768103392E-2</v>
      </c>
      <c r="DA69" s="300">
        <v>822</v>
      </c>
      <c r="DB69" s="301">
        <v>191812</v>
      </c>
      <c r="DC69" s="301">
        <v>188453</v>
      </c>
      <c r="DD69" s="301">
        <v>3359</v>
      </c>
      <c r="DE69" s="302">
        <v>1.7511938773382269E-2</v>
      </c>
      <c r="DF69" s="300">
        <v>1012.7</v>
      </c>
      <c r="DG69" s="301">
        <v>198364</v>
      </c>
      <c r="DH69" s="301">
        <v>200152</v>
      </c>
      <c r="DI69" s="301">
        <v>-1788</v>
      </c>
      <c r="DJ69" s="302">
        <v>-9.0137323304631881E-3</v>
      </c>
      <c r="DK69" s="300">
        <v>190.70000000000005</v>
      </c>
      <c r="DL69" s="301">
        <v>6552</v>
      </c>
      <c r="DM69" s="301">
        <v>11699</v>
      </c>
      <c r="DN69" s="301">
        <v>-5147</v>
      </c>
      <c r="DO69" s="302">
        <v>-2.6525671103845457E-2</v>
      </c>
      <c r="DP69" s="300">
        <v>1174.4000000000001</v>
      </c>
      <c r="DQ69" s="301">
        <v>231009</v>
      </c>
      <c r="DR69" s="301">
        <v>233363</v>
      </c>
      <c r="DS69" s="301">
        <v>-2354</v>
      </c>
      <c r="DT69" s="302">
        <v>-1.0190079174404461E-2</v>
      </c>
      <c r="DU69" s="300">
        <v>-161.70000000000005</v>
      </c>
      <c r="DV69" s="301">
        <v>-32645</v>
      </c>
      <c r="DW69" s="301">
        <v>-33211</v>
      </c>
      <c r="DX69" s="301">
        <v>566</v>
      </c>
      <c r="DY69" s="302">
        <v>1.1763468439412728E-3</v>
      </c>
      <c r="DZ69" s="300">
        <v>682</v>
      </c>
      <c r="EA69" s="301">
        <v>159507</v>
      </c>
      <c r="EB69" s="301">
        <v>156467</v>
      </c>
      <c r="EC69" s="301">
        <v>3040</v>
      </c>
      <c r="ED69" s="302">
        <v>1.9058724695467912E-2</v>
      </c>
      <c r="EE69" s="300">
        <v>1134.0999999999999</v>
      </c>
      <c r="EF69" s="301">
        <v>207874</v>
      </c>
      <c r="EG69" s="301">
        <v>207445</v>
      </c>
      <c r="EH69" s="301">
        <v>429</v>
      </c>
      <c r="EI69" s="302">
        <v>2.0637501563447089E-3</v>
      </c>
      <c r="EJ69" s="300">
        <v>452.09999999999991</v>
      </c>
      <c r="EK69" s="301">
        <v>48367</v>
      </c>
      <c r="EL69" s="301">
        <v>50978</v>
      </c>
      <c r="EM69" s="301">
        <v>-2611</v>
      </c>
      <c r="EN69" s="302">
        <v>-1.6994974539123204E-2</v>
      </c>
      <c r="EO69" s="300">
        <v>1012.7</v>
      </c>
      <c r="EP69" s="301">
        <v>198364</v>
      </c>
      <c r="EQ69" s="301">
        <v>200152</v>
      </c>
      <c r="ER69" s="301">
        <v>-1788</v>
      </c>
      <c r="ES69" s="302">
        <v>-9.0137323304631881E-3</v>
      </c>
      <c r="ET69" s="300">
        <v>121.39999999999986</v>
      </c>
      <c r="EU69" s="301">
        <v>9510</v>
      </c>
      <c r="EV69" s="301">
        <v>7293</v>
      </c>
      <c r="EW69" s="301">
        <v>2217</v>
      </c>
      <c r="EX69" s="302">
        <v>1.1077482486807897E-2</v>
      </c>
      <c r="EY69" s="300">
        <v>1052</v>
      </c>
      <c r="EZ69" s="301">
        <v>244886</v>
      </c>
      <c r="FA69" s="301">
        <v>241001</v>
      </c>
      <c r="FB69" s="301">
        <v>3885</v>
      </c>
      <c r="FC69" s="302">
        <v>1.5864524717623712E-2</v>
      </c>
      <c r="FD69" s="300">
        <v>1000.2</v>
      </c>
      <c r="FE69" s="301">
        <v>176954</v>
      </c>
      <c r="FF69" s="301">
        <v>176399</v>
      </c>
      <c r="FG69" s="301">
        <v>555</v>
      </c>
      <c r="FH69" s="302">
        <v>3.1364083321089096E-3</v>
      </c>
      <c r="FI69" s="300">
        <v>-51.799999999999955</v>
      </c>
      <c r="FJ69" s="301">
        <v>-67932</v>
      </c>
      <c r="FK69" s="301">
        <v>-64602</v>
      </c>
      <c r="FL69" s="301">
        <v>-3330</v>
      </c>
      <c r="FM69" s="302">
        <v>-1.2728116385514802E-2</v>
      </c>
      <c r="FN69" s="300">
        <v>1134.0999999999999</v>
      </c>
      <c r="FO69" s="301">
        <v>207874</v>
      </c>
      <c r="FP69" s="301">
        <v>207445</v>
      </c>
      <c r="FQ69" s="301">
        <v>429</v>
      </c>
      <c r="FR69" s="302">
        <v>2.0637501563447089E-3</v>
      </c>
      <c r="FS69" s="300">
        <v>-133.89999999999986</v>
      </c>
      <c r="FT69" s="301">
        <v>-30920</v>
      </c>
      <c r="FU69" s="301">
        <v>-31046</v>
      </c>
      <c r="FV69" s="301">
        <v>126</v>
      </c>
      <c r="FW69" s="302">
        <v>1.0726581757642007E-3</v>
      </c>
      <c r="FX69" s="300">
        <v>542</v>
      </c>
      <c r="FY69" s="301">
        <v>127201</v>
      </c>
      <c r="FZ69" s="301">
        <v>124481</v>
      </c>
      <c r="GA69" s="301">
        <v>2720</v>
      </c>
      <c r="GB69" s="302">
        <v>2.1383479689625083E-2</v>
      </c>
      <c r="GC69" s="300">
        <v>1685.8</v>
      </c>
      <c r="GD69" s="301">
        <v>283152</v>
      </c>
      <c r="GE69" s="301">
        <v>288123</v>
      </c>
      <c r="GF69" s="301">
        <v>-4971</v>
      </c>
      <c r="GG69" s="302">
        <v>-1.755594168503136E-2</v>
      </c>
      <c r="GH69" s="300">
        <v>1143.8</v>
      </c>
      <c r="GI69" s="301">
        <v>155951</v>
      </c>
      <c r="GJ69" s="301">
        <v>163642</v>
      </c>
      <c r="GK69" s="301">
        <v>-7691</v>
      </c>
      <c r="GL69" s="302">
        <v>-3.8939421374656447E-2</v>
      </c>
      <c r="GM69" s="300">
        <v>1000.2</v>
      </c>
      <c r="GN69" s="301">
        <v>176954</v>
      </c>
      <c r="GO69" s="301">
        <v>176399</v>
      </c>
      <c r="GP69" s="301">
        <v>555</v>
      </c>
      <c r="GQ69" s="302">
        <v>3.1364083321089096E-3</v>
      </c>
      <c r="GR69" s="300">
        <v>685.59999999999991</v>
      </c>
      <c r="GS69" s="301">
        <v>106198</v>
      </c>
      <c r="GT69" s="301">
        <v>111724</v>
      </c>
      <c r="GU69" s="301">
        <v>-5526</v>
      </c>
      <c r="GV69" s="302">
        <v>-2.069235001714027E-2</v>
      </c>
      <c r="GW69" s="300">
        <v>492</v>
      </c>
      <c r="GX69" s="301">
        <v>115663</v>
      </c>
      <c r="GY69" s="301">
        <v>113058</v>
      </c>
      <c r="GZ69" s="301">
        <v>2605</v>
      </c>
      <c r="HA69" s="302">
        <v>2.252232779713478E-2</v>
      </c>
      <c r="HB69" s="300">
        <v>1611.7</v>
      </c>
      <c r="HC69" s="301">
        <v>276337</v>
      </c>
      <c r="HD69" s="301">
        <v>279057</v>
      </c>
      <c r="HE69" s="301">
        <v>-2720</v>
      </c>
      <c r="HF69" s="302">
        <v>-9.8430539522394757E-3</v>
      </c>
      <c r="HG69" s="300">
        <v>1119.7</v>
      </c>
      <c r="HH69" s="301">
        <v>160674</v>
      </c>
      <c r="HI69" s="301">
        <v>165999</v>
      </c>
      <c r="HJ69" s="301">
        <v>-5325</v>
      </c>
      <c r="HK69" s="302">
        <v>-3.2365381749374256E-2</v>
      </c>
      <c r="HL69" s="300">
        <v>1685.8</v>
      </c>
      <c r="HM69" s="301">
        <v>283152</v>
      </c>
      <c r="HN69" s="301">
        <v>288123</v>
      </c>
      <c r="HO69" s="301">
        <v>-4971</v>
      </c>
      <c r="HP69" s="302">
        <v>-1.755594168503136E-2</v>
      </c>
      <c r="HQ69" s="300">
        <v>-74.099999999999909</v>
      </c>
      <c r="HR69" s="301">
        <v>-6815</v>
      </c>
      <c r="HS69" s="301">
        <v>-9066</v>
      </c>
      <c r="HT69" s="301">
        <v>2251</v>
      </c>
      <c r="HU69" s="302">
        <v>7.7128877327918843E-3</v>
      </c>
      <c r="HV69" s="300">
        <v>722</v>
      </c>
      <c r="HW69" s="301">
        <v>168737</v>
      </c>
      <c r="HX69" s="301">
        <v>165606</v>
      </c>
      <c r="HY69" s="301">
        <v>3131</v>
      </c>
      <c r="HZ69" s="302">
        <v>1.8555503535087149E-2</v>
      </c>
      <c r="IA69" s="300">
        <v>1442</v>
      </c>
      <c r="IB69" s="301">
        <v>262984</v>
      </c>
      <c r="IC69" s="301">
        <v>265315</v>
      </c>
      <c r="ID69" s="301">
        <v>-2331</v>
      </c>
      <c r="IE69" s="302">
        <v>-8.8636571046147288E-3</v>
      </c>
      <c r="IF69" s="300">
        <v>720</v>
      </c>
      <c r="IG69" s="301">
        <v>94247</v>
      </c>
      <c r="IH69" s="301">
        <v>99709</v>
      </c>
      <c r="II69" s="301">
        <v>-5462</v>
      </c>
      <c r="IJ69" s="302">
        <v>-2.741916063970188E-2</v>
      </c>
      <c r="IK69" s="300">
        <v>1611.7</v>
      </c>
      <c r="IL69" s="301">
        <v>276337</v>
      </c>
      <c r="IM69" s="301">
        <v>279057</v>
      </c>
      <c r="IN69" s="301">
        <v>-2720</v>
      </c>
      <c r="IO69" s="302">
        <v>-9.8430539522394757E-3</v>
      </c>
      <c r="IP69" s="300">
        <v>-169.70000000000005</v>
      </c>
      <c r="IQ69" s="301">
        <v>-13353</v>
      </c>
      <c r="IR69" s="301">
        <v>-13742</v>
      </c>
      <c r="IS69" s="301">
        <v>389</v>
      </c>
      <c r="IT69" s="302">
        <v>9.7939684762474687E-4</v>
      </c>
      <c r="IU69" s="300">
        <v>692</v>
      </c>
      <c r="IV69" s="301">
        <v>161814</v>
      </c>
      <c r="IW69" s="301">
        <v>158752</v>
      </c>
      <c r="IX69" s="301">
        <v>3062</v>
      </c>
      <c r="IY69" s="302">
        <v>1.892296093045101E-2</v>
      </c>
      <c r="IZ69" s="300">
        <v>1549.5</v>
      </c>
      <c r="JA69" s="301">
        <v>278969</v>
      </c>
      <c r="JB69" s="301">
        <v>278540</v>
      </c>
      <c r="JC69" s="301">
        <v>429</v>
      </c>
      <c r="JD69" s="302">
        <v>1.5378052758550232E-3</v>
      </c>
      <c r="JE69" s="300">
        <v>857.5</v>
      </c>
      <c r="JF69" s="301">
        <v>117155</v>
      </c>
      <c r="JG69" s="301">
        <v>119788</v>
      </c>
      <c r="JH69" s="301">
        <v>-2633</v>
      </c>
      <c r="JI69" s="302">
        <v>-1.7385155654595988E-2</v>
      </c>
      <c r="JJ69" s="300">
        <v>1442</v>
      </c>
      <c r="JK69" s="301">
        <v>262984</v>
      </c>
      <c r="JL69" s="301">
        <v>265315</v>
      </c>
      <c r="JM69" s="301">
        <v>-2331</v>
      </c>
      <c r="JN69" s="302">
        <v>-8.8636571046147288E-3</v>
      </c>
      <c r="JO69" s="300">
        <v>107.5</v>
      </c>
      <c r="JP69" s="301">
        <v>15985</v>
      </c>
      <c r="JQ69" s="301">
        <v>13225</v>
      </c>
      <c r="JR69" s="301">
        <v>2760</v>
      </c>
      <c r="JS69" s="302">
        <v>1.0401462380469751E-2</v>
      </c>
      <c r="JT69" s="300">
        <v>712</v>
      </c>
      <c r="JU69" s="301">
        <v>166429</v>
      </c>
      <c r="JV69" s="301">
        <v>163321</v>
      </c>
      <c r="JW69" s="301">
        <v>3108</v>
      </c>
      <c r="JX69" s="302">
        <v>1.8674630022411959E-2</v>
      </c>
      <c r="JY69" s="300">
        <v>1827.8</v>
      </c>
      <c r="JZ69" s="301">
        <v>320398</v>
      </c>
      <c r="KA69" s="301">
        <v>322389</v>
      </c>
      <c r="KB69" s="301">
        <v>-1991</v>
      </c>
      <c r="KC69" s="302">
        <v>-6.2141461557188244E-3</v>
      </c>
      <c r="KD69" s="300">
        <v>1115.8</v>
      </c>
      <c r="KE69" s="301">
        <v>153969</v>
      </c>
      <c r="KF69" s="301">
        <v>159068</v>
      </c>
      <c r="KG69" s="301">
        <v>-5099</v>
      </c>
      <c r="KH69" s="302">
        <v>-2.4888776178130782E-2</v>
      </c>
      <c r="KI69" s="300">
        <v>1549.5</v>
      </c>
      <c r="KJ69" s="301">
        <v>278969</v>
      </c>
      <c r="KK69" s="301">
        <v>278540</v>
      </c>
      <c r="KL69" s="301">
        <v>429</v>
      </c>
      <c r="KM69" s="302">
        <v>1.5378052758550232E-3</v>
      </c>
      <c r="KN69" s="300">
        <v>278.29999999999995</v>
      </c>
      <c r="KO69" s="301">
        <v>41429</v>
      </c>
      <c r="KP69" s="301">
        <v>43849</v>
      </c>
      <c r="KQ69" s="301">
        <v>-2420</v>
      </c>
      <c r="KR69" s="302">
        <v>-7.7519514315738478E-3</v>
      </c>
      <c r="KS69" s="300">
        <v>8774</v>
      </c>
      <c r="KT69" s="301">
        <v>2050225</v>
      </c>
      <c r="KU69" s="301">
        <v>2012402</v>
      </c>
      <c r="KV69" s="301">
        <v>37823</v>
      </c>
      <c r="KW69" s="302">
        <v>1.8448219097903888E-2</v>
      </c>
      <c r="KX69" s="300">
        <v>15313.1</v>
      </c>
      <c r="KY69" s="301">
        <v>2821875</v>
      </c>
      <c r="KZ69" s="301">
        <v>2825045</v>
      </c>
      <c r="LA69" s="301">
        <v>-3170</v>
      </c>
      <c r="LB69" s="302">
        <v>-1.1233665559246954E-3</v>
      </c>
      <c r="LC69" s="300">
        <v>6539.1</v>
      </c>
      <c r="LD69" s="301">
        <v>771650</v>
      </c>
      <c r="LE69" s="301">
        <v>812643</v>
      </c>
      <c r="LF69" s="301">
        <v>-40993</v>
      </c>
      <c r="LG69" s="302">
        <v>-1.9571585653828584E-2</v>
      </c>
    </row>
    <row r="70" spans="2:319">
      <c r="B70" s="1528"/>
      <c r="C70" s="303" t="s">
        <v>2878</v>
      </c>
      <c r="D70" s="304"/>
      <c r="E70" s="305">
        <v>692</v>
      </c>
      <c r="F70" s="306">
        <v>159709</v>
      </c>
      <c r="G70" s="306">
        <v>158101</v>
      </c>
      <c r="H70" s="306">
        <v>1608</v>
      </c>
      <c r="I70" s="216">
        <v>1.0068311741980727E-2</v>
      </c>
      <c r="J70" s="305">
        <v>1011.3</v>
      </c>
      <c r="K70" s="306">
        <v>211463</v>
      </c>
      <c r="L70" s="306">
        <v>209941</v>
      </c>
      <c r="M70" s="306">
        <v>1522</v>
      </c>
      <c r="N70" s="216">
        <v>7.1974766271168007E-3</v>
      </c>
      <c r="O70" s="305">
        <v>319.29999999999995</v>
      </c>
      <c r="P70" s="306">
        <v>51754</v>
      </c>
      <c r="Q70" s="306">
        <v>51840</v>
      </c>
      <c r="R70" s="306">
        <v>-86</v>
      </c>
      <c r="S70" s="216">
        <v>-2.8708351148639261E-3</v>
      </c>
      <c r="T70" s="305">
        <v>672.6</v>
      </c>
      <c r="U70" s="306">
        <v>149213</v>
      </c>
      <c r="V70" s="306">
        <v>149643</v>
      </c>
      <c r="W70" s="306">
        <v>-430</v>
      </c>
      <c r="X70" s="216">
        <v>-2.8817864395193449E-3</v>
      </c>
      <c r="Y70" s="305">
        <v>338.69999999999993</v>
      </c>
      <c r="Z70" s="306">
        <v>62250</v>
      </c>
      <c r="AA70" s="306">
        <v>60298</v>
      </c>
      <c r="AB70" s="306">
        <v>1952</v>
      </c>
      <c r="AC70" s="216">
        <v>1.0079263066636146E-2</v>
      </c>
      <c r="AD70" s="305">
        <v>692</v>
      </c>
      <c r="AE70" s="306">
        <v>159709</v>
      </c>
      <c r="AF70" s="306">
        <v>158101</v>
      </c>
      <c r="AG70" s="306">
        <v>1608</v>
      </c>
      <c r="AH70" s="216">
        <v>1.0068311741980727E-2</v>
      </c>
      <c r="AI70" s="305">
        <v>886.2</v>
      </c>
      <c r="AJ70" s="306">
        <v>179953</v>
      </c>
      <c r="AK70" s="306">
        <v>175378</v>
      </c>
      <c r="AL70" s="306">
        <v>4575</v>
      </c>
      <c r="AM70" s="216">
        <v>2.5423304974076563E-2</v>
      </c>
      <c r="AN70" s="305">
        <v>194.20000000000005</v>
      </c>
      <c r="AO70" s="306">
        <v>20244</v>
      </c>
      <c r="AP70" s="306">
        <v>17277</v>
      </c>
      <c r="AQ70" s="306">
        <v>2967</v>
      </c>
      <c r="AR70" s="216">
        <v>1.5354993232095836E-2</v>
      </c>
      <c r="AS70" s="305">
        <v>1011.3</v>
      </c>
      <c r="AT70" s="306">
        <v>211463</v>
      </c>
      <c r="AU70" s="306">
        <v>209941</v>
      </c>
      <c r="AV70" s="306">
        <v>1522</v>
      </c>
      <c r="AW70" s="216">
        <v>7.1974766271168007E-3</v>
      </c>
      <c r="AX70" s="305">
        <v>-125.09999999999991</v>
      </c>
      <c r="AY70" s="306">
        <v>-31510</v>
      </c>
      <c r="AZ70" s="306">
        <v>-34563</v>
      </c>
      <c r="BA70" s="306">
        <v>3053</v>
      </c>
      <c r="BB70" s="216">
        <v>1.8225828346959762E-2</v>
      </c>
      <c r="BC70" s="305">
        <v>582</v>
      </c>
      <c r="BD70" s="306">
        <v>134326</v>
      </c>
      <c r="BE70" s="306">
        <v>132970</v>
      </c>
      <c r="BF70" s="306">
        <v>1356</v>
      </c>
      <c r="BG70" s="216">
        <v>1.0094843887259354E-2</v>
      </c>
      <c r="BH70" s="305">
        <v>880.1</v>
      </c>
      <c r="BI70" s="306">
        <v>170051</v>
      </c>
      <c r="BJ70" s="306">
        <v>168087</v>
      </c>
      <c r="BK70" s="306">
        <v>1964</v>
      </c>
      <c r="BL70" s="216">
        <v>1.1549476333570518E-2</v>
      </c>
      <c r="BM70" s="305">
        <v>298.10000000000002</v>
      </c>
      <c r="BN70" s="306">
        <v>35725</v>
      </c>
      <c r="BO70" s="306">
        <v>35117</v>
      </c>
      <c r="BP70" s="306">
        <v>608</v>
      </c>
      <c r="BQ70" s="216">
        <v>1.4546324463111642E-3</v>
      </c>
      <c r="BR70" s="305">
        <v>886.2</v>
      </c>
      <c r="BS70" s="306">
        <v>179953</v>
      </c>
      <c r="BT70" s="306">
        <v>175378</v>
      </c>
      <c r="BU70" s="306">
        <v>4575</v>
      </c>
      <c r="BV70" s="216">
        <v>2.5423304974076563E-2</v>
      </c>
      <c r="BW70" s="305">
        <v>-6.1000000000000227</v>
      </c>
      <c r="BX70" s="306">
        <v>-9902</v>
      </c>
      <c r="BY70" s="306">
        <v>-7291</v>
      </c>
      <c r="BZ70" s="306">
        <v>-2611</v>
      </c>
      <c r="CA70" s="216">
        <v>-1.3873828640506045E-2</v>
      </c>
      <c r="CB70" s="305">
        <v>892</v>
      </c>
      <c r="CC70" s="306">
        <v>205860</v>
      </c>
      <c r="CD70" s="306">
        <v>203795</v>
      </c>
      <c r="CE70" s="306">
        <v>2065</v>
      </c>
      <c r="CF70" s="216">
        <v>1.0031089089672592E-2</v>
      </c>
      <c r="CG70" s="305">
        <v>1147.3</v>
      </c>
      <c r="CH70" s="306">
        <v>225265</v>
      </c>
      <c r="CI70" s="306">
        <v>227791</v>
      </c>
      <c r="CJ70" s="306">
        <v>-2526</v>
      </c>
      <c r="CK70" s="216">
        <v>-1.1213459703016447E-2</v>
      </c>
      <c r="CL70" s="305">
        <v>255.29999999999995</v>
      </c>
      <c r="CM70" s="306">
        <v>19405</v>
      </c>
      <c r="CN70" s="306">
        <v>23996</v>
      </c>
      <c r="CO70" s="306">
        <v>-4591</v>
      </c>
      <c r="CP70" s="216">
        <v>-2.1244548792689041E-2</v>
      </c>
      <c r="CQ70" s="305">
        <v>880.1</v>
      </c>
      <c r="CR70" s="306">
        <v>170051</v>
      </c>
      <c r="CS70" s="306">
        <v>168087</v>
      </c>
      <c r="CT70" s="306">
        <v>1964</v>
      </c>
      <c r="CU70" s="216">
        <v>1.1549476333570518E-2</v>
      </c>
      <c r="CV70" s="305">
        <v>267.19999999999993</v>
      </c>
      <c r="CW70" s="306">
        <v>55214</v>
      </c>
      <c r="CX70" s="306">
        <v>59704</v>
      </c>
      <c r="CY70" s="306">
        <v>-4490</v>
      </c>
      <c r="CZ70" s="216">
        <v>-2.2762936036586967E-2</v>
      </c>
      <c r="DA70" s="305">
        <v>772</v>
      </c>
      <c r="DB70" s="306">
        <v>178169</v>
      </c>
      <c r="DC70" s="306">
        <v>176379</v>
      </c>
      <c r="DD70" s="306">
        <v>1790</v>
      </c>
      <c r="DE70" s="216">
        <v>1.0046641110406412E-2</v>
      </c>
      <c r="DF70" s="305">
        <v>993.3</v>
      </c>
      <c r="DG70" s="306">
        <v>194210</v>
      </c>
      <c r="DH70" s="306">
        <v>196135</v>
      </c>
      <c r="DI70" s="306">
        <v>-1925</v>
      </c>
      <c r="DJ70" s="216">
        <v>-9.9119509808969671E-3</v>
      </c>
      <c r="DK70" s="305">
        <v>221.29999999999995</v>
      </c>
      <c r="DL70" s="306">
        <v>16041</v>
      </c>
      <c r="DM70" s="306">
        <v>19756</v>
      </c>
      <c r="DN70" s="306">
        <v>-3715</v>
      </c>
      <c r="DO70" s="216">
        <v>-1.9958592091303379E-2</v>
      </c>
      <c r="DP70" s="305">
        <v>1147.3</v>
      </c>
      <c r="DQ70" s="306">
        <v>225265</v>
      </c>
      <c r="DR70" s="306">
        <v>227791</v>
      </c>
      <c r="DS70" s="306">
        <v>-2526</v>
      </c>
      <c r="DT70" s="216">
        <v>-1.1213459703016447E-2</v>
      </c>
      <c r="DU70" s="305">
        <v>-154</v>
      </c>
      <c r="DV70" s="306">
        <v>-31055</v>
      </c>
      <c r="DW70" s="306">
        <v>-31656</v>
      </c>
      <c r="DX70" s="306">
        <v>601</v>
      </c>
      <c r="DY70" s="216">
        <v>1.3015087221194804E-3</v>
      </c>
      <c r="DZ70" s="305">
        <v>632</v>
      </c>
      <c r="EA70" s="306">
        <v>145864</v>
      </c>
      <c r="EB70" s="306">
        <v>144393</v>
      </c>
      <c r="EC70" s="306">
        <v>1471</v>
      </c>
      <c r="ED70" s="216">
        <v>1.008473646684583E-2</v>
      </c>
      <c r="EE70" s="305">
        <v>1102.3</v>
      </c>
      <c r="EF70" s="306">
        <v>201668</v>
      </c>
      <c r="EG70" s="306">
        <v>201435</v>
      </c>
      <c r="EH70" s="306">
        <v>233</v>
      </c>
      <c r="EI70" s="216">
        <v>1.1553642620544657E-3</v>
      </c>
      <c r="EJ70" s="305">
        <v>470.29999999999995</v>
      </c>
      <c r="EK70" s="306">
        <v>55804</v>
      </c>
      <c r="EL70" s="306">
        <v>57042</v>
      </c>
      <c r="EM70" s="306">
        <v>-1238</v>
      </c>
      <c r="EN70" s="216">
        <v>-8.9293722047913641E-3</v>
      </c>
      <c r="EO70" s="305">
        <v>993.3</v>
      </c>
      <c r="EP70" s="306">
        <v>194210</v>
      </c>
      <c r="EQ70" s="306">
        <v>196135</v>
      </c>
      <c r="ER70" s="306">
        <v>-1925</v>
      </c>
      <c r="ES70" s="216">
        <v>-9.9119509808969671E-3</v>
      </c>
      <c r="ET70" s="305">
        <v>109</v>
      </c>
      <c r="EU70" s="306">
        <v>7458</v>
      </c>
      <c r="EV70" s="306">
        <v>5300</v>
      </c>
      <c r="EW70" s="306">
        <v>2158</v>
      </c>
      <c r="EX70" s="216">
        <v>1.1067315242951433E-2</v>
      </c>
      <c r="EY70" s="305">
        <v>1002</v>
      </c>
      <c r="EZ70" s="306">
        <v>231243</v>
      </c>
      <c r="FA70" s="306">
        <v>228927</v>
      </c>
      <c r="FB70" s="306">
        <v>2316</v>
      </c>
      <c r="FC70" s="216">
        <v>1.0015438305159507E-2</v>
      </c>
      <c r="FD70" s="305">
        <v>977.9</v>
      </c>
      <c r="FE70" s="306">
        <v>172652</v>
      </c>
      <c r="FF70" s="306">
        <v>172274</v>
      </c>
      <c r="FG70" s="306">
        <v>378</v>
      </c>
      <c r="FH70" s="216">
        <v>2.189375159279939E-3</v>
      </c>
      <c r="FI70" s="305">
        <v>-24.100000000000023</v>
      </c>
      <c r="FJ70" s="306">
        <v>-58591</v>
      </c>
      <c r="FK70" s="306">
        <v>-56653</v>
      </c>
      <c r="FL70" s="306">
        <v>-1938</v>
      </c>
      <c r="FM70" s="216">
        <v>-7.8260631458795683E-3</v>
      </c>
      <c r="FN70" s="305">
        <v>1102.3</v>
      </c>
      <c r="FO70" s="306">
        <v>201668</v>
      </c>
      <c r="FP70" s="306">
        <v>201435</v>
      </c>
      <c r="FQ70" s="306">
        <v>233</v>
      </c>
      <c r="FR70" s="216">
        <v>1.1553642620544657E-3</v>
      </c>
      <c r="FS70" s="305">
        <v>-124.39999999999998</v>
      </c>
      <c r="FT70" s="306">
        <v>-29016</v>
      </c>
      <c r="FU70" s="306">
        <v>-29161</v>
      </c>
      <c r="FV70" s="306">
        <v>145</v>
      </c>
      <c r="FW70" s="216">
        <v>1.0340108972254733E-3</v>
      </c>
      <c r="FX70" s="305">
        <v>492</v>
      </c>
      <c r="FY70" s="306">
        <v>113558</v>
      </c>
      <c r="FZ70" s="306">
        <v>112407</v>
      </c>
      <c r="GA70" s="306">
        <v>1151</v>
      </c>
      <c r="GB70" s="216">
        <v>1.0135789640536113E-2</v>
      </c>
      <c r="GC70" s="305">
        <v>1662.8</v>
      </c>
      <c r="GD70" s="306">
        <v>278885</v>
      </c>
      <c r="GE70" s="306">
        <v>284017</v>
      </c>
      <c r="GF70" s="306">
        <v>-5132</v>
      </c>
      <c r="GG70" s="216">
        <v>-1.8401850225003138E-2</v>
      </c>
      <c r="GH70" s="305">
        <v>1170.8</v>
      </c>
      <c r="GI70" s="306">
        <v>165327</v>
      </c>
      <c r="GJ70" s="306">
        <v>171610</v>
      </c>
      <c r="GK70" s="306">
        <v>-6283</v>
      </c>
      <c r="GL70" s="216">
        <v>-2.8537639865539251E-2</v>
      </c>
      <c r="GM70" s="305">
        <v>977.9</v>
      </c>
      <c r="GN70" s="306">
        <v>172652</v>
      </c>
      <c r="GO70" s="306">
        <v>172274</v>
      </c>
      <c r="GP70" s="306">
        <v>378</v>
      </c>
      <c r="GQ70" s="216">
        <v>2.189375159279939E-3</v>
      </c>
      <c r="GR70" s="305">
        <v>684.9</v>
      </c>
      <c r="GS70" s="306">
        <v>106233</v>
      </c>
      <c r="GT70" s="306">
        <v>111743</v>
      </c>
      <c r="GU70" s="306">
        <v>-5510</v>
      </c>
      <c r="GV70" s="216">
        <v>-2.0591225384283079E-2</v>
      </c>
      <c r="GW70" s="305">
        <v>442</v>
      </c>
      <c r="GX70" s="306">
        <v>102020</v>
      </c>
      <c r="GY70" s="306">
        <v>100984</v>
      </c>
      <c r="GZ70" s="306">
        <v>1036</v>
      </c>
      <c r="HA70" s="216">
        <v>1.0154871593805136E-2</v>
      </c>
      <c r="HB70" s="305">
        <v>1585.1</v>
      </c>
      <c r="HC70" s="306">
        <v>359275</v>
      </c>
      <c r="HD70" s="306">
        <v>362177</v>
      </c>
      <c r="HE70" s="306">
        <v>-2902</v>
      </c>
      <c r="HF70" s="216">
        <v>-8.0773780530234499E-3</v>
      </c>
      <c r="HG70" s="305">
        <v>1143.0999999999999</v>
      </c>
      <c r="HH70" s="306">
        <v>257255</v>
      </c>
      <c r="HI70" s="306">
        <v>261193</v>
      </c>
      <c r="HJ70" s="306">
        <v>-3938</v>
      </c>
      <c r="HK70" s="216">
        <v>-1.8232249646828586E-2</v>
      </c>
      <c r="HL70" s="305">
        <v>1662.8</v>
      </c>
      <c r="HM70" s="306">
        <v>278885</v>
      </c>
      <c r="HN70" s="306">
        <v>284017</v>
      </c>
      <c r="HO70" s="306">
        <v>-5132</v>
      </c>
      <c r="HP70" s="216">
        <v>-1.8401850225003138E-2</v>
      </c>
      <c r="HQ70" s="305">
        <v>-77.700000000000045</v>
      </c>
      <c r="HR70" s="306">
        <v>80390</v>
      </c>
      <c r="HS70" s="306">
        <v>78160</v>
      </c>
      <c r="HT70" s="306">
        <v>2230</v>
      </c>
      <c r="HU70" s="216">
        <v>1.0324472171979689E-2</v>
      </c>
      <c r="HV70" s="305">
        <v>672</v>
      </c>
      <c r="HW70" s="306">
        <v>155094</v>
      </c>
      <c r="HX70" s="306">
        <v>153532</v>
      </c>
      <c r="HY70" s="306">
        <v>1562</v>
      </c>
      <c r="HZ70" s="216">
        <v>1.0071311591679885E-2</v>
      </c>
      <c r="IA70" s="305">
        <v>1409.5</v>
      </c>
      <c r="IB70" s="306">
        <v>256604</v>
      </c>
      <c r="IC70" s="306">
        <v>259159</v>
      </c>
      <c r="ID70" s="306">
        <v>-2555</v>
      </c>
      <c r="IE70" s="216">
        <v>-9.9569765085501388E-3</v>
      </c>
      <c r="IF70" s="305">
        <v>737.5</v>
      </c>
      <c r="IG70" s="306">
        <v>101510</v>
      </c>
      <c r="IH70" s="306">
        <v>105627</v>
      </c>
      <c r="II70" s="306">
        <v>-4117</v>
      </c>
      <c r="IJ70" s="216">
        <v>-2.0028288100230024E-2</v>
      </c>
      <c r="IK70" s="305">
        <v>1585.1</v>
      </c>
      <c r="IL70" s="306">
        <v>359275</v>
      </c>
      <c r="IM70" s="306">
        <v>362177</v>
      </c>
      <c r="IN70" s="306">
        <v>-2902</v>
      </c>
      <c r="IO70" s="216">
        <v>-8.0773780530234499E-3</v>
      </c>
      <c r="IP70" s="305">
        <v>-175.59999999999991</v>
      </c>
      <c r="IQ70" s="306">
        <v>-102671</v>
      </c>
      <c r="IR70" s="306">
        <v>-103018</v>
      </c>
      <c r="IS70" s="306">
        <v>347</v>
      </c>
      <c r="IT70" s="216">
        <v>-1.879598455526689E-3</v>
      </c>
      <c r="IU70" s="305">
        <v>642</v>
      </c>
      <c r="IV70" s="306">
        <v>148171</v>
      </c>
      <c r="IW70" s="306">
        <v>146678</v>
      </c>
      <c r="IX70" s="306">
        <v>1493</v>
      </c>
      <c r="IY70" s="216">
        <v>1.0076195746806056E-2</v>
      </c>
      <c r="IZ70" s="305">
        <v>1542.2</v>
      </c>
      <c r="JA70" s="306">
        <v>277530</v>
      </c>
      <c r="JB70" s="306">
        <v>277158</v>
      </c>
      <c r="JC70" s="306">
        <v>372</v>
      </c>
      <c r="JD70" s="216">
        <v>1.3403956329045509E-3</v>
      </c>
      <c r="JE70" s="305">
        <v>900.2</v>
      </c>
      <c r="JF70" s="306">
        <v>129359</v>
      </c>
      <c r="JG70" s="306">
        <v>130480</v>
      </c>
      <c r="JH70" s="306">
        <v>-1121</v>
      </c>
      <c r="JI70" s="216">
        <v>-8.7358001139015047E-3</v>
      </c>
      <c r="JJ70" s="305">
        <v>1409.5</v>
      </c>
      <c r="JK70" s="306">
        <v>256604</v>
      </c>
      <c r="JL70" s="306">
        <v>259159</v>
      </c>
      <c r="JM70" s="306">
        <v>-2555</v>
      </c>
      <c r="JN70" s="216">
        <v>-9.9569765085501388E-3</v>
      </c>
      <c r="JO70" s="305">
        <v>132.70000000000005</v>
      </c>
      <c r="JP70" s="306">
        <v>20926</v>
      </c>
      <c r="JQ70" s="306">
        <v>17999</v>
      </c>
      <c r="JR70" s="306">
        <v>2927</v>
      </c>
      <c r="JS70" s="216">
        <v>1.129737214145469E-2</v>
      </c>
      <c r="JT70" s="305">
        <v>662</v>
      </c>
      <c r="JU70" s="306">
        <v>152786</v>
      </c>
      <c r="JV70" s="306">
        <v>151247</v>
      </c>
      <c r="JW70" s="306">
        <v>1539</v>
      </c>
      <c r="JX70" s="216">
        <v>1.0072912439621431E-2</v>
      </c>
      <c r="JY70" s="305">
        <v>1817.8</v>
      </c>
      <c r="JZ70" s="306">
        <v>318564</v>
      </c>
      <c r="KA70" s="306">
        <v>320607</v>
      </c>
      <c r="KB70" s="306">
        <v>-2043</v>
      </c>
      <c r="KC70" s="216">
        <v>-6.4131540287038083E-3</v>
      </c>
      <c r="KD70" s="305">
        <v>1155.8</v>
      </c>
      <c r="KE70" s="306">
        <v>165778</v>
      </c>
      <c r="KF70" s="306">
        <v>169360</v>
      </c>
      <c r="KG70" s="306">
        <v>-3582</v>
      </c>
      <c r="KH70" s="216">
        <v>-1.648606646832524E-2</v>
      </c>
      <c r="KI70" s="305">
        <v>1542.2</v>
      </c>
      <c r="KJ70" s="306">
        <v>277530</v>
      </c>
      <c r="KK70" s="306">
        <v>277158</v>
      </c>
      <c r="KL70" s="306">
        <v>372</v>
      </c>
      <c r="KM70" s="216">
        <v>1.3403956329045509E-3</v>
      </c>
      <c r="KN70" s="305">
        <v>275.59999999999991</v>
      </c>
      <c r="KO70" s="306">
        <v>41034</v>
      </c>
      <c r="KP70" s="306">
        <v>43449</v>
      </c>
      <c r="KQ70" s="306">
        <v>-2415</v>
      </c>
      <c r="KR70" s="216">
        <v>-7.7535496616083594E-3</v>
      </c>
      <c r="KS70" s="305">
        <v>8174</v>
      </c>
      <c r="KT70" s="306">
        <v>1886509</v>
      </c>
      <c r="KU70" s="306">
        <v>1867514</v>
      </c>
      <c r="KV70" s="306">
        <v>18995</v>
      </c>
      <c r="KW70" s="216">
        <v>1.0068862645235193E-2</v>
      </c>
      <c r="KX70" s="305">
        <v>15015.8</v>
      </c>
      <c r="KY70" s="306">
        <v>2846120</v>
      </c>
      <c r="KZ70" s="306">
        <v>2854159</v>
      </c>
      <c r="LA70" s="306">
        <v>-8039</v>
      </c>
      <c r="LB70" s="216">
        <v>-2.8245471027223026E-3</v>
      </c>
      <c r="LC70" s="305">
        <v>6841.7999999999993</v>
      </c>
      <c r="LD70" s="306">
        <v>959611</v>
      </c>
      <c r="LE70" s="306">
        <v>986645</v>
      </c>
      <c r="LF70" s="306">
        <v>-27034</v>
      </c>
      <c r="LG70" s="216">
        <v>-1.2893409747957496E-2</v>
      </c>
    </row>
    <row r="71" spans="2:319">
      <c r="B71" s="1528"/>
      <c r="C71" s="303" t="s">
        <v>2879</v>
      </c>
      <c r="D71" s="304"/>
      <c r="E71" s="307">
        <v>50</v>
      </c>
      <c r="F71" s="308">
        <v>13643</v>
      </c>
      <c r="G71" s="308">
        <v>12074</v>
      </c>
      <c r="H71" s="308">
        <v>1569</v>
      </c>
      <c r="I71" s="216">
        <v>0.11500403137139925</v>
      </c>
      <c r="J71" s="307">
        <v>32.299999999999955</v>
      </c>
      <c r="K71" s="308">
        <v>8851</v>
      </c>
      <c r="L71" s="308">
        <v>7296</v>
      </c>
      <c r="M71" s="308">
        <v>1555</v>
      </c>
      <c r="N71" s="216">
        <v>0.175686363122811</v>
      </c>
      <c r="O71" s="307">
        <v>-17.700000000000045</v>
      </c>
      <c r="P71" s="308">
        <v>-4792</v>
      </c>
      <c r="Q71" s="308">
        <v>-4778</v>
      </c>
      <c r="R71" s="308">
        <v>-14</v>
      </c>
      <c r="S71" s="216">
        <v>6.0682331751411744E-2</v>
      </c>
      <c r="T71" s="307">
        <v>45.199999999999932</v>
      </c>
      <c r="U71" s="308">
        <v>12248</v>
      </c>
      <c r="V71" s="308">
        <v>10782</v>
      </c>
      <c r="W71" s="308">
        <v>1466</v>
      </c>
      <c r="X71" s="216">
        <v>0.11969301110385369</v>
      </c>
      <c r="Y71" s="307">
        <v>-12.899999999999977</v>
      </c>
      <c r="Z71" s="308">
        <v>-3397</v>
      </c>
      <c r="AA71" s="308">
        <v>-3486</v>
      </c>
      <c r="AB71" s="308">
        <v>89</v>
      </c>
      <c r="AC71" s="216">
        <v>5.5993352018957304E-2</v>
      </c>
      <c r="AD71" s="307">
        <v>50</v>
      </c>
      <c r="AE71" s="308">
        <v>13643</v>
      </c>
      <c r="AF71" s="308">
        <v>12074</v>
      </c>
      <c r="AG71" s="308">
        <v>1569</v>
      </c>
      <c r="AH71" s="216">
        <v>0.11500403137139925</v>
      </c>
      <c r="AI71" s="307">
        <v>40.799999999999955</v>
      </c>
      <c r="AJ71" s="308">
        <v>10549</v>
      </c>
      <c r="AK71" s="308">
        <v>8753</v>
      </c>
      <c r="AL71" s="308">
        <v>1796</v>
      </c>
      <c r="AM71" s="216">
        <v>0.17025310455967391</v>
      </c>
      <c r="AN71" s="307">
        <v>-9.2000000000000455</v>
      </c>
      <c r="AO71" s="308">
        <v>-3094</v>
      </c>
      <c r="AP71" s="308">
        <v>-3321</v>
      </c>
      <c r="AQ71" s="308">
        <v>227</v>
      </c>
      <c r="AR71" s="216">
        <v>5.5249073188274656E-2</v>
      </c>
      <c r="AS71" s="307">
        <v>32.299999999999955</v>
      </c>
      <c r="AT71" s="308">
        <v>8851</v>
      </c>
      <c r="AU71" s="308">
        <v>7296</v>
      </c>
      <c r="AV71" s="308">
        <v>1555</v>
      </c>
      <c r="AW71" s="216">
        <v>0.175686363122811</v>
      </c>
      <c r="AX71" s="307">
        <v>8.5</v>
      </c>
      <c r="AY71" s="308">
        <v>1698</v>
      </c>
      <c r="AZ71" s="308">
        <v>1457</v>
      </c>
      <c r="BA71" s="308">
        <v>241</v>
      </c>
      <c r="BB71" s="216">
        <v>-5.4332585631370889E-3</v>
      </c>
      <c r="BC71" s="307">
        <v>50</v>
      </c>
      <c r="BD71" s="308">
        <v>13643</v>
      </c>
      <c r="BE71" s="308">
        <v>12074</v>
      </c>
      <c r="BF71" s="308">
        <v>1569</v>
      </c>
      <c r="BG71" s="216">
        <v>0.11500403137139925</v>
      </c>
      <c r="BH71" s="307">
        <v>24.199999999999932</v>
      </c>
      <c r="BI71" s="308">
        <v>4967</v>
      </c>
      <c r="BJ71" s="308">
        <v>4807</v>
      </c>
      <c r="BK71" s="308">
        <v>160</v>
      </c>
      <c r="BL71" s="216">
        <v>3.2212603180994566E-2</v>
      </c>
      <c r="BM71" s="307">
        <v>-25.800000000000068</v>
      </c>
      <c r="BN71" s="308">
        <v>-8676</v>
      </c>
      <c r="BO71" s="308">
        <v>-7267</v>
      </c>
      <c r="BP71" s="308">
        <v>-1409</v>
      </c>
      <c r="BQ71" s="216">
        <v>-8.2791428190404692E-2</v>
      </c>
      <c r="BR71" s="307">
        <v>40.799999999999955</v>
      </c>
      <c r="BS71" s="308">
        <v>10549</v>
      </c>
      <c r="BT71" s="308">
        <v>8753</v>
      </c>
      <c r="BU71" s="308">
        <v>1796</v>
      </c>
      <c r="BV71" s="216">
        <v>0.17025310455967391</v>
      </c>
      <c r="BW71" s="307">
        <v>-16.600000000000023</v>
      </c>
      <c r="BX71" s="308">
        <v>-5582</v>
      </c>
      <c r="BY71" s="308">
        <v>-3946</v>
      </c>
      <c r="BZ71" s="308">
        <v>-1636</v>
      </c>
      <c r="CA71" s="216">
        <v>-0.13804050137867935</v>
      </c>
      <c r="CB71" s="307">
        <v>50</v>
      </c>
      <c r="CC71" s="308">
        <v>13643</v>
      </c>
      <c r="CD71" s="308">
        <v>12074</v>
      </c>
      <c r="CE71" s="308">
        <v>1569</v>
      </c>
      <c r="CF71" s="216">
        <v>0.11500403137139925</v>
      </c>
      <c r="CG71" s="307">
        <v>27.100000000000136</v>
      </c>
      <c r="CH71" s="308">
        <v>5744</v>
      </c>
      <c r="CI71" s="308">
        <v>5572</v>
      </c>
      <c r="CJ71" s="308">
        <v>172</v>
      </c>
      <c r="CK71" s="216">
        <v>2.9944289693593314E-2</v>
      </c>
      <c r="CL71" s="307">
        <v>-22.899999999999864</v>
      </c>
      <c r="CM71" s="308">
        <v>-7899</v>
      </c>
      <c r="CN71" s="308">
        <v>-6502</v>
      </c>
      <c r="CO71" s="308">
        <v>-1397</v>
      </c>
      <c r="CP71" s="216">
        <v>-8.5059741677805945E-2</v>
      </c>
      <c r="CQ71" s="307">
        <v>24.199999999999932</v>
      </c>
      <c r="CR71" s="308">
        <v>4967</v>
      </c>
      <c r="CS71" s="308">
        <v>4807</v>
      </c>
      <c r="CT71" s="308">
        <v>160</v>
      </c>
      <c r="CU71" s="216">
        <v>3.2212603180994566E-2</v>
      </c>
      <c r="CV71" s="307">
        <v>2.9000000000002046</v>
      </c>
      <c r="CW71" s="308">
        <v>777</v>
      </c>
      <c r="CX71" s="308">
        <v>765</v>
      </c>
      <c r="CY71" s="308">
        <v>12</v>
      </c>
      <c r="CZ71" s="216">
        <v>-2.2683134874012523E-3</v>
      </c>
      <c r="DA71" s="307">
        <v>50</v>
      </c>
      <c r="DB71" s="308">
        <v>13643</v>
      </c>
      <c r="DC71" s="308">
        <v>12074</v>
      </c>
      <c r="DD71" s="308">
        <v>1569</v>
      </c>
      <c r="DE71" s="216">
        <v>0.11500403137139925</v>
      </c>
      <c r="DF71" s="307">
        <v>19.400000000000091</v>
      </c>
      <c r="DG71" s="308">
        <v>4154</v>
      </c>
      <c r="DH71" s="308">
        <v>4017</v>
      </c>
      <c r="DI71" s="308">
        <v>137</v>
      </c>
      <c r="DJ71" s="216">
        <v>3.2980259990370728E-2</v>
      </c>
      <c r="DK71" s="307">
        <v>-30.599999999999909</v>
      </c>
      <c r="DL71" s="308">
        <v>-9489</v>
      </c>
      <c r="DM71" s="308">
        <v>-8057</v>
      </c>
      <c r="DN71" s="308">
        <v>-1432</v>
      </c>
      <c r="DO71" s="216">
        <v>-8.2023771381028523E-2</v>
      </c>
      <c r="DP71" s="307">
        <v>27.100000000000136</v>
      </c>
      <c r="DQ71" s="308">
        <v>5744</v>
      </c>
      <c r="DR71" s="308">
        <v>5572</v>
      </c>
      <c r="DS71" s="308">
        <v>172</v>
      </c>
      <c r="DT71" s="216">
        <v>2.9944289693593314E-2</v>
      </c>
      <c r="DU71" s="307">
        <v>-7.7000000000000455</v>
      </c>
      <c r="DV71" s="308">
        <v>-1590</v>
      </c>
      <c r="DW71" s="308">
        <v>-1555</v>
      </c>
      <c r="DX71" s="308">
        <v>-35</v>
      </c>
      <c r="DY71" s="216">
        <v>3.0359702967774141E-3</v>
      </c>
      <c r="DZ71" s="307">
        <v>50</v>
      </c>
      <c r="EA71" s="308">
        <v>13643</v>
      </c>
      <c r="EB71" s="308">
        <v>12074</v>
      </c>
      <c r="EC71" s="308">
        <v>1569</v>
      </c>
      <c r="ED71" s="216">
        <v>0.11500403137139925</v>
      </c>
      <c r="EE71" s="307">
        <v>31.799999999999955</v>
      </c>
      <c r="EF71" s="308">
        <v>6206</v>
      </c>
      <c r="EG71" s="308">
        <v>6010</v>
      </c>
      <c r="EH71" s="308">
        <v>196</v>
      </c>
      <c r="EI71" s="216">
        <v>3.1582339671285854E-2</v>
      </c>
      <c r="EJ71" s="307">
        <v>-18.200000000000045</v>
      </c>
      <c r="EK71" s="308">
        <v>-7437</v>
      </c>
      <c r="EL71" s="308">
        <v>-6064</v>
      </c>
      <c r="EM71" s="308">
        <v>-1373</v>
      </c>
      <c r="EN71" s="216">
        <v>-8.3421691700113404E-2</v>
      </c>
      <c r="EO71" s="307">
        <v>19.400000000000091</v>
      </c>
      <c r="EP71" s="308">
        <v>4154</v>
      </c>
      <c r="EQ71" s="308">
        <v>4017</v>
      </c>
      <c r="ER71" s="308">
        <v>137</v>
      </c>
      <c r="ES71" s="216">
        <v>3.2980259990370728E-2</v>
      </c>
      <c r="ET71" s="307">
        <v>12.399999999999864</v>
      </c>
      <c r="EU71" s="308">
        <v>2052</v>
      </c>
      <c r="EV71" s="308">
        <v>1993</v>
      </c>
      <c r="EW71" s="308">
        <v>59</v>
      </c>
      <c r="EX71" s="216">
        <v>-1.3979203190848735E-3</v>
      </c>
      <c r="EY71" s="307">
        <v>50</v>
      </c>
      <c r="EZ71" s="308">
        <v>13643</v>
      </c>
      <c r="FA71" s="308">
        <v>12074</v>
      </c>
      <c r="FB71" s="308">
        <v>1569</v>
      </c>
      <c r="FC71" s="216">
        <v>0.11500403137139925</v>
      </c>
      <c r="FD71" s="307">
        <v>22.300000000000068</v>
      </c>
      <c r="FE71" s="308">
        <v>4302</v>
      </c>
      <c r="FF71" s="308">
        <v>4125</v>
      </c>
      <c r="FG71" s="308">
        <v>177</v>
      </c>
      <c r="FH71" s="216">
        <v>4.1143654114365415E-2</v>
      </c>
      <c r="FI71" s="307">
        <v>-27.699999999999932</v>
      </c>
      <c r="FJ71" s="308">
        <v>-9341</v>
      </c>
      <c r="FK71" s="308">
        <v>-7949</v>
      </c>
      <c r="FL71" s="308">
        <v>-1392</v>
      </c>
      <c r="FM71" s="216">
        <v>-7.3860377257033843E-2</v>
      </c>
      <c r="FN71" s="307">
        <v>31.799999999999955</v>
      </c>
      <c r="FO71" s="308">
        <v>6206</v>
      </c>
      <c r="FP71" s="308">
        <v>6010</v>
      </c>
      <c r="FQ71" s="308">
        <v>196</v>
      </c>
      <c r="FR71" s="216">
        <v>3.1582339671285854E-2</v>
      </c>
      <c r="FS71" s="307">
        <v>-9.4999999999998863</v>
      </c>
      <c r="FT71" s="308">
        <v>-1904</v>
      </c>
      <c r="FU71" s="308">
        <v>-1885</v>
      </c>
      <c r="FV71" s="308">
        <v>-19</v>
      </c>
      <c r="FW71" s="216">
        <v>9.5613144430795605E-3</v>
      </c>
      <c r="FX71" s="307">
        <v>50</v>
      </c>
      <c r="FY71" s="308">
        <v>13643</v>
      </c>
      <c r="FZ71" s="308">
        <v>12074</v>
      </c>
      <c r="GA71" s="308">
        <v>1569</v>
      </c>
      <c r="GB71" s="216">
        <v>0.11500403137139925</v>
      </c>
      <c r="GC71" s="307">
        <v>23</v>
      </c>
      <c r="GD71" s="308">
        <v>4267</v>
      </c>
      <c r="GE71" s="308">
        <v>4106</v>
      </c>
      <c r="GF71" s="308">
        <v>161</v>
      </c>
      <c r="GG71" s="216">
        <v>3.7731427232247483E-2</v>
      </c>
      <c r="GH71" s="307">
        <v>-27</v>
      </c>
      <c r="GI71" s="308">
        <v>-9376</v>
      </c>
      <c r="GJ71" s="308">
        <v>-7968</v>
      </c>
      <c r="GK71" s="308">
        <v>-1408</v>
      </c>
      <c r="GL71" s="216">
        <v>-7.7272604139151768E-2</v>
      </c>
      <c r="GM71" s="307">
        <v>22.300000000000068</v>
      </c>
      <c r="GN71" s="308">
        <v>4302</v>
      </c>
      <c r="GO71" s="308">
        <v>4125</v>
      </c>
      <c r="GP71" s="308">
        <v>177</v>
      </c>
      <c r="GQ71" s="216">
        <v>4.1143654114365415E-2</v>
      </c>
      <c r="GR71" s="307">
        <v>0.69999999999993179</v>
      </c>
      <c r="GS71" s="308">
        <v>-35</v>
      </c>
      <c r="GT71" s="308">
        <v>-19</v>
      </c>
      <c r="GU71" s="308">
        <v>-16</v>
      </c>
      <c r="GV71" s="216">
        <v>-3.4122268821179316E-3</v>
      </c>
      <c r="GW71" s="307">
        <v>50</v>
      </c>
      <c r="GX71" s="308">
        <v>13643</v>
      </c>
      <c r="GY71" s="308">
        <v>12074</v>
      </c>
      <c r="GZ71" s="308">
        <v>1569</v>
      </c>
      <c r="HA71" s="216">
        <v>0.11500403137139925</v>
      </c>
      <c r="HB71" s="307">
        <v>26.600000000000136</v>
      </c>
      <c r="HC71" s="308">
        <v>-82938</v>
      </c>
      <c r="HD71" s="308">
        <v>-83120</v>
      </c>
      <c r="HE71" s="308">
        <v>182</v>
      </c>
      <c r="HF71" s="216">
        <v>-2.1944102823796088E-3</v>
      </c>
      <c r="HG71" s="307">
        <v>-23.399999999999864</v>
      </c>
      <c r="HH71" s="308">
        <v>-96581</v>
      </c>
      <c r="HI71" s="308">
        <v>-95194</v>
      </c>
      <c r="HJ71" s="308">
        <v>-1387</v>
      </c>
      <c r="HK71" s="216">
        <v>-0.11719844165377886</v>
      </c>
      <c r="HL71" s="307">
        <v>23</v>
      </c>
      <c r="HM71" s="308">
        <v>4267</v>
      </c>
      <c r="HN71" s="308">
        <v>4106</v>
      </c>
      <c r="HO71" s="308">
        <v>161</v>
      </c>
      <c r="HP71" s="216">
        <v>3.7731427232247483E-2</v>
      </c>
      <c r="HQ71" s="307">
        <v>3.6000000000001364</v>
      </c>
      <c r="HR71" s="308">
        <v>-87205</v>
      </c>
      <c r="HS71" s="308">
        <v>-87226</v>
      </c>
      <c r="HT71" s="308">
        <v>21</v>
      </c>
      <c r="HU71" s="216">
        <v>-3.992583751462709E-2</v>
      </c>
      <c r="HV71" s="307">
        <v>50</v>
      </c>
      <c r="HW71" s="308">
        <v>13643</v>
      </c>
      <c r="HX71" s="308">
        <v>12074</v>
      </c>
      <c r="HY71" s="308">
        <v>1569</v>
      </c>
      <c r="HZ71" s="216">
        <v>0.11500403137139925</v>
      </c>
      <c r="IA71" s="307">
        <v>32.5</v>
      </c>
      <c r="IB71" s="308">
        <v>6380</v>
      </c>
      <c r="IC71" s="308">
        <v>6156</v>
      </c>
      <c r="ID71" s="308">
        <v>224</v>
      </c>
      <c r="IE71" s="216">
        <v>3.5109717868338559E-2</v>
      </c>
      <c r="IF71" s="307">
        <v>-17.5</v>
      </c>
      <c r="IG71" s="308">
        <v>-7263</v>
      </c>
      <c r="IH71" s="308">
        <v>-5918</v>
      </c>
      <c r="II71" s="308">
        <v>-1345</v>
      </c>
      <c r="IJ71" s="216">
        <v>-7.9894313503060699E-2</v>
      </c>
      <c r="IK71" s="307">
        <v>26.600000000000136</v>
      </c>
      <c r="IL71" s="308">
        <v>-82938</v>
      </c>
      <c r="IM71" s="308">
        <v>-83120</v>
      </c>
      <c r="IN71" s="308">
        <v>182</v>
      </c>
      <c r="IO71" s="216">
        <v>-2.1944102823796088E-3</v>
      </c>
      <c r="IP71" s="307">
        <v>5.8999999999998636</v>
      </c>
      <c r="IQ71" s="308">
        <v>89318</v>
      </c>
      <c r="IR71" s="308">
        <v>89276</v>
      </c>
      <c r="IS71" s="308">
        <v>42</v>
      </c>
      <c r="IT71" s="216">
        <v>3.7304128150718166E-2</v>
      </c>
      <c r="IU71" s="307">
        <v>50</v>
      </c>
      <c r="IV71" s="308">
        <v>13643</v>
      </c>
      <c r="IW71" s="308">
        <v>12074</v>
      </c>
      <c r="IX71" s="308">
        <v>1569</v>
      </c>
      <c r="IY71" s="216">
        <v>0.11500403137139925</v>
      </c>
      <c r="IZ71" s="307">
        <v>7.2999999999999545</v>
      </c>
      <c r="JA71" s="308">
        <v>1439</v>
      </c>
      <c r="JB71" s="308">
        <v>1382</v>
      </c>
      <c r="JC71" s="308">
        <v>57</v>
      </c>
      <c r="JD71" s="216">
        <v>3.9610840861709518E-2</v>
      </c>
      <c r="JE71" s="307">
        <v>-42.700000000000045</v>
      </c>
      <c r="JF71" s="308">
        <v>-12204</v>
      </c>
      <c r="JG71" s="308">
        <v>-10692</v>
      </c>
      <c r="JH71" s="308">
        <v>-1512</v>
      </c>
      <c r="JI71" s="216">
        <v>-7.5393190509689734E-2</v>
      </c>
      <c r="JJ71" s="307">
        <v>32.5</v>
      </c>
      <c r="JK71" s="308">
        <v>6380</v>
      </c>
      <c r="JL71" s="308">
        <v>6156</v>
      </c>
      <c r="JM71" s="308">
        <v>224</v>
      </c>
      <c r="JN71" s="216">
        <v>3.5109717868338559E-2</v>
      </c>
      <c r="JO71" s="307">
        <v>-25.200000000000045</v>
      </c>
      <c r="JP71" s="308">
        <v>-4941</v>
      </c>
      <c r="JQ71" s="308">
        <v>-4774</v>
      </c>
      <c r="JR71" s="308">
        <v>-167</v>
      </c>
      <c r="JS71" s="216">
        <v>4.5011229933709582E-3</v>
      </c>
      <c r="JT71" s="307">
        <v>50</v>
      </c>
      <c r="JU71" s="308">
        <v>13643</v>
      </c>
      <c r="JV71" s="308">
        <v>12074</v>
      </c>
      <c r="JW71" s="308">
        <v>1569</v>
      </c>
      <c r="JX71" s="216">
        <v>0.11500403137139925</v>
      </c>
      <c r="JY71" s="307">
        <v>10</v>
      </c>
      <c r="JZ71" s="308">
        <v>1834</v>
      </c>
      <c r="KA71" s="308">
        <v>1782</v>
      </c>
      <c r="KB71" s="308">
        <v>52</v>
      </c>
      <c r="KC71" s="216">
        <v>2.8353326063249727E-2</v>
      </c>
      <c r="KD71" s="307">
        <v>-40</v>
      </c>
      <c r="KE71" s="308">
        <v>-11809</v>
      </c>
      <c r="KF71" s="308">
        <v>-10292</v>
      </c>
      <c r="KG71" s="308">
        <v>-1517</v>
      </c>
      <c r="KH71" s="216">
        <v>-8.6650705308149528E-2</v>
      </c>
      <c r="KI71" s="307">
        <v>7.2999999999999545</v>
      </c>
      <c r="KJ71" s="308">
        <v>1439</v>
      </c>
      <c r="KK71" s="308">
        <v>1382</v>
      </c>
      <c r="KL71" s="308">
        <v>57</v>
      </c>
      <c r="KM71" s="216">
        <v>3.9610840861709518E-2</v>
      </c>
      <c r="KN71" s="307">
        <v>2.7000000000000455</v>
      </c>
      <c r="KO71" s="308">
        <v>395</v>
      </c>
      <c r="KP71" s="308">
        <v>400</v>
      </c>
      <c r="KQ71" s="308">
        <v>-5</v>
      </c>
      <c r="KR71" s="216">
        <v>-1.1257514798459791E-2</v>
      </c>
      <c r="KS71" s="307">
        <v>600</v>
      </c>
      <c r="KT71" s="308">
        <v>163716</v>
      </c>
      <c r="KU71" s="308">
        <v>144888</v>
      </c>
      <c r="KV71" s="308">
        <v>18828</v>
      </c>
      <c r="KW71" s="216">
        <v>0.11500403137139925</v>
      </c>
      <c r="KX71" s="307">
        <v>297.30000000000018</v>
      </c>
      <c r="KY71" s="308">
        <v>-24245</v>
      </c>
      <c r="KZ71" s="308">
        <v>-29114</v>
      </c>
      <c r="LA71" s="308">
        <v>4869</v>
      </c>
      <c r="LB71" s="216">
        <v>-0.20082491235306249</v>
      </c>
      <c r="LC71" s="307">
        <v>-302.69999999999982</v>
      </c>
      <c r="LD71" s="308">
        <v>-187961</v>
      </c>
      <c r="LE71" s="308">
        <v>-174002</v>
      </c>
      <c r="LF71" s="308">
        <v>-13959</v>
      </c>
      <c r="LG71" s="216">
        <v>-0.31582894372446174</v>
      </c>
    </row>
    <row r="72" spans="2:319">
      <c r="B72" s="1528"/>
      <c r="C72" s="298" t="s">
        <v>2880</v>
      </c>
      <c r="D72" s="299"/>
      <c r="E72" s="300">
        <v>1600</v>
      </c>
      <c r="F72" s="301">
        <v>5544</v>
      </c>
      <c r="G72" s="301">
        <v>5280</v>
      </c>
      <c r="H72" s="301">
        <v>264</v>
      </c>
      <c r="I72" s="302">
        <v>4.7619047619047616E-2</v>
      </c>
      <c r="J72" s="300">
        <v>1700.2</v>
      </c>
      <c r="K72" s="301">
        <v>17926</v>
      </c>
      <c r="L72" s="301">
        <v>14146</v>
      </c>
      <c r="M72" s="301">
        <v>3780</v>
      </c>
      <c r="N72" s="302">
        <v>0.21086689724422628</v>
      </c>
      <c r="O72" s="300">
        <v>100.20000000000005</v>
      </c>
      <c r="P72" s="301">
        <v>12382</v>
      </c>
      <c r="Q72" s="301">
        <v>8866</v>
      </c>
      <c r="R72" s="301">
        <v>3516</v>
      </c>
      <c r="S72" s="302">
        <v>0.16324784962517866</v>
      </c>
      <c r="T72" s="300">
        <v>1517.2</v>
      </c>
      <c r="U72" s="301">
        <v>5548</v>
      </c>
      <c r="V72" s="301">
        <v>5012</v>
      </c>
      <c r="W72" s="301">
        <v>536</v>
      </c>
      <c r="X72" s="302">
        <v>9.6611391492429699E-2</v>
      </c>
      <c r="Y72" s="300">
        <v>183</v>
      </c>
      <c r="Z72" s="301">
        <v>12378</v>
      </c>
      <c r="AA72" s="301">
        <v>9134</v>
      </c>
      <c r="AB72" s="301">
        <v>3244</v>
      </c>
      <c r="AC72" s="302">
        <v>0.11425550575179658</v>
      </c>
      <c r="AD72" s="300">
        <v>1600</v>
      </c>
      <c r="AE72" s="301">
        <v>5544</v>
      </c>
      <c r="AF72" s="301">
        <v>5280</v>
      </c>
      <c r="AG72" s="301">
        <v>264</v>
      </c>
      <c r="AH72" s="302">
        <v>4.7619047619047616E-2</v>
      </c>
      <c r="AI72" s="300">
        <v>1531.4</v>
      </c>
      <c r="AJ72" s="301">
        <v>7019</v>
      </c>
      <c r="AK72" s="301">
        <v>5934</v>
      </c>
      <c r="AL72" s="301">
        <v>1085</v>
      </c>
      <c r="AM72" s="302">
        <v>0.15458042456190341</v>
      </c>
      <c r="AN72" s="300">
        <v>-68.599999999999909</v>
      </c>
      <c r="AO72" s="301">
        <v>1475</v>
      </c>
      <c r="AP72" s="301">
        <v>654</v>
      </c>
      <c r="AQ72" s="301">
        <v>821</v>
      </c>
      <c r="AR72" s="302">
        <v>0.10696137694285579</v>
      </c>
      <c r="AS72" s="300">
        <v>1700.2</v>
      </c>
      <c r="AT72" s="301">
        <v>17926</v>
      </c>
      <c r="AU72" s="301">
        <v>14146</v>
      </c>
      <c r="AV72" s="301">
        <v>3780</v>
      </c>
      <c r="AW72" s="302">
        <v>0.21086689724422628</v>
      </c>
      <c r="AX72" s="300">
        <v>-168.79999999999987</v>
      </c>
      <c r="AY72" s="301">
        <v>-10907</v>
      </c>
      <c r="AZ72" s="301">
        <v>-8212</v>
      </c>
      <c r="BA72" s="301">
        <v>-2695</v>
      </c>
      <c r="BB72" s="302">
        <v>-5.6286472682322869E-2</v>
      </c>
      <c r="BC72" s="300">
        <v>1600</v>
      </c>
      <c r="BD72" s="301">
        <v>5544</v>
      </c>
      <c r="BE72" s="301">
        <v>5280</v>
      </c>
      <c r="BF72" s="301">
        <v>264</v>
      </c>
      <c r="BG72" s="302">
        <v>4.7619047619047616E-2</v>
      </c>
      <c r="BH72" s="300">
        <v>1686.1000000000001</v>
      </c>
      <c r="BI72" s="301">
        <v>11801</v>
      </c>
      <c r="BJ72" s="301">
        <v>9597</v>
      </c>
      <c r="BK72" s="301">
        <v>2204</v>
      </c>
      <c r="BL72" s="302">
        <v>0.18676383357342599</v>
      </c>
      <c r="BM72" s="300">
        <v>86.100000000000136</v>
      </c>
      <c r="BN72" s="301">
        <v>6257</v>
      </c>
      <c r="BO72" s="301">
        <v>4317</v>
      </c>
      <c r="BP72" s="301">
        <v>1940</v>
      </c>
      <c r="BQ72" s="302">
        <v>0.13914478595437837</v>
      </c>
      <c r="BR72" s="300">
        <v>1531.4</v>
      </c>
      <c r="BS72" s="301">
        <v>7019</v>
      </c>
      <c r="BT72" s="301">
        <v>5934</v>
      </c>
      <c r="BU72" s="301">
        <v>1085</v>
      </c>
      <c r="BV72" s="302">
        <v>0.15458042456190341</v>
      </c>
      <c r="BW72" s="300">
        <v>154.69999999999987</v>
      </c>
      <c r="BX72" s="301">
        <v>4782</v>
      </c>
      <c r="BY72" s="301">
        <v>3663</v>
      </c>
      <c r="BZ72" s="301">
        <v>1119</v>
      </c>
      <c r="CA72" s="302">
        <v>3.2183409011522585E-2</v>
      </c>
      <c r="CB72" s="300">
        <v>1633.4</v>
      </c>
      <c r="CC72" s="301">
        <v>11364</v>
      </c>
      <c r="CD72" s="301">
        <v>9624</v>
      </c>
      <c r="CE72" s="301">
        <v>1740</v>
      </c>
      <c r="CF72" s="302">
        <v>0.15311510031678988</v>
      </c>
      <c r="CG72" s="300">
        <v>1617.3</v>
      </c>
      <c r="CH72" s="301">
        <v>5550</v>
      </c>
      <c r="CI72" s="301">
        <v>5342</v>
      </c>
      <c r="CJ72" s="301">
        <v>208</v>
      </c>
      <c r="CK72" s="302">
        <v>3.7477477477477476E-2</v>
      </c>
      <c r="CL72" s="300">
        <v>-16.100000000000136</v>
      </c>
      <c r="CM72" s="301">
        <v>-5814</v>
      </c>
      <c r="CN72" s="301">
        <v>-4282</v>
      </c>
      <c r="CO72" s="301">
        <v>-1532</v>
      </c>
      <c r="CP72" s="302">
        <v>-0.11563762283931239</v>
      </c>
      <c r="CQ72" s="300">
        <v>1686.1000000000001</v>
      </c>
      <c r="CR72" s="301">
        <v>11801</v>
      </c>
      <c r="CS72" s="301">
        <v>9597</v>
      </c>
      <c r="CT72" s="301">
        <v>2204</v>
      </c>
      <c r="CU72" s="302">
        <v>0.18676383357342599</v>
      </c>
      <c r="CV72" s="300">
        <v>-68.800000000000097</v>
      </c>
      <c r="CW72" s="301">
        <v>-6251</v>
      </c>
      <c r="CX72" s="301">
        <v>-4255</v>
      </c>
      <c r="CY72" s="301">
        <v>-1996</v>
      </c>
      <c r="CZ72" s="302">
        <v>-0.14928635609594851</v>
      </c>
      <c r="DA72" s="300">
        <v>1620.9</v>
      </c>
      <c r="DB72" s="301">
        <v>9969</v>
      </c>
      <c r="DC72" s="301">
        <v>8369</v>
      </c>
      <c r="DD72" s="301">
        <v>1600</v>
      </c>
      <c r="DE72" s="302">
        <v>0.16049754238138228</v>
      </c>
      <c r="DF72" s="300">
        <v>1684.8999999999999</v>
      </c>
      <c r="DG72" s="301">
        <v>12850</v>
      </c>
      <c r="DH72" s="301">
        <v>10045</v>
      </c>
      <c r="DI72" s="301">
        <v>2805</v>
      </c>
      <c r="DJ72" s="302">
        <v>0.21828793774319066</v>
      </c>
      <c r="DK72" s="300">
        <v>63.999999999999773</v>
      </c>
      <c r="DL72" s="301">
        <v>2881</v>
      </c>
      <c r="DM72" s="301">
        <v>1676</v>
      </c>
      <c r="DN72" s="301">
        <v>1205</v>
      </c>
      <c r="DO72" s="302">
        <v>5.7790395361808383E-2</v>
      </c>
      <c r="DP72" s="300">
        <v>1617.3</v>
      </c>
      <c r="DQ72" s="301">
        <v>5550</v>
      </c>
      <c r="DR72" s="301">
        <v>5342</v>
      </c>
      <c r="DS72" s="301">
        <v>208</v>
      </c>
      <c r="DT72" s="302">
        <v>3.7477477477477476E-2</v>
      </c>
      <c r="DU72" s="300">
        <v>67.599999999999952</v>
      </c>
      <c r="DV72" s="301">
        <v>7300</v>
      </c>
      <c r="DW72" s="301">
        <v>4703</v>
      </c>
      <c r="DX72" s="301">
        <v>2597</v>
      </c>
      <c r="DY72" s="302">
        <v>0.18081046026571318</v>
      </c>
      <c r="DZ72" s="300">
        <v>1600</v>
      </c>
      <c r="EA72" s="301">
        <v>5544</v>
      </c>
      <c r="EB72" s="301">
        <v>5280</v>
      </c>
      <c r="EC72" s="301">
        <v>264</v>
      </c>
      <c r="ED72" s="302">
        <v>4.7619047619047616E-2</v>
      </c>
      <c r="EE72" s="300">
        <v>1468.6</v>
      </c>
      <c r="EF72" s="301">
        <v>5035</v>
      </c>
      <c r="EG72" s="301">
        <v>4850</v>
      </c>
      <c r="EH72" s="301">
        <v>185</v>
      </c>
      <c r="EI72" s="302">
        <v>3.6742800397219465E-2</v>
      </c>
      <c r="EJ72" s="300">
        <v>-131.40000000000009</v>
      </c>
      <c r="EK72" s="301">
        <v>-509</v>
      </c>
      <c r="EL72" s="301">
        <v>-430</v>
      </c>
      <c r="EM72" s="301">
        <v>-79</v>
      </c>
      <c r="EN72" s="302">
        <v>-1.0876247221828152E-2</v>
      </c>
      <c r="EO72" s="300">
        <v>1684.8999999999999</v>
      </c>
      <c r="EP72" s="301">
        <v>12850</v>
      </c>
      <c r="EQ72" s="301">
        <v>10045</v>
      </c>
      <c r="ER72" s="301">
        <v>2805</v>
      </c>
      <c r="ES72" s="302">
        <v>0.21828793774319066</v>
      </c>
      <c r="ET72" s="300">
        <v>-216.3</v>
      </c>
      <c r="EU72" s="301">
        <v>-7815</v>
      </c>
      <c r="EV72" s="301">
        <v>-5195</v>
      </c>
      <c r="EW72" s="301">
        <v>-2620</v>
      </c>
      <c r="EX72" s="302">
        <v>-0.18154513734597119</v>
      </c>
      <c r="EY72" s="300">
        <v>1600</v>
      </c>
      <c r="EZ72" s="301">
        <v>5544</v>
      </c>
      <c r="FA72" s="301">
        <v>5280</v>
      </c>
      <c r="FB72" s="301">
        <v>264</v>
      </c>
      <c r="FC72" s="302">
        <v>4.7619047619047616E-2</v>
      </c>
      <c r="FD72" s="300">
        <v>1555</v>
      </c>
      <c r="FE72" s="301">
        <v>5365</v>
      </c>
      <c r="FF72" s="301">
        <v>5146</v>
      </c>
      <c r="FG72" s="301">
        <v>219</v>
      </c>
      <c r="FH72" s="302">
        <v>4.082013047530289E-2</v>
      </c>
      <c r="FI72" s="300">
        <v>-45</v>
      </c>
      <c r="FJ72" s="301">
        <v>-179</v>
      </c>
      <c r="FK72" s="301">
        <v>-134</v>
      </c>
      <c r="FL72" s="301">
        <v>-45</v>
      </c>
      <c r="FM72" s="302">
        <v>-6.798917143744726E-3</v>
      </c>
      <c r="FN72" s="300">
        <v>1468.6</v>
      </c>
      <c r="FO72" s="301">
        <v>5035</v>
      </c>
      <c r="FP72" s="301">
        <v>4850</v>
      </c>
      <c r="FQ72" s="301">
        <v>185</v>
      </c>
      <c r="FR72" s="302">
        <v>3.6742800397219465E-2</v>
      </c>
      <c r="FS72" s="300">
        <v>86.400000000000176</v>
      </c>
      <c r="FT72" s="301">
        <v>330</v>
      </c>
      <c r="FU72" s="301">
        <v>296</v>
      </c>
      <c r="FV72" s="301">
        <v>34</v>
      </c>
      <c r="FW72" s="302">
        <v>4.0773300780834257E-3</v>
      </c>
      <c r="FX72" s="300">
        <v>1600</v>
      </c>
      <c r="FY72" s="301">
        <v>5544</v>
      </c>
      <c r="FZ72" s="301">
        <v>5280</v>
      </c>
      <c r="GA72" s="301">
        <v>264</v>
      </c>
      <c r="GB72" s="302">
        <v>4.7619047619047616E-2</v>
      </c>
      <c r="GC72" s="300">
        <v>1622.6</v>
      </c>
      <c r="GD72" s="301">
        <v>15671</v>
      </c>
      <c r="GE72" s="301">
        <v>12766</v>
      </c>
      <c r="GF72" s="301">
        <v>2905</v>
      </c>
      <c r="GG72" s="302">
        <v>0.18537425818390657</v>
      </c>
      <c r="GH72" s="300">
        <v>22.599999999999909</v>
      </c>
      <c r="GI72" s="301">
        <v>10127</v>
      </c>
      <c r="GJ72" s="301">
        <v>7486</v>
      </c>
      <c r="GK72" s="301">
        <v>2641</v>
      </c>
      <c r="GL72" s="302">
        <v>0.13775521056485895</v>
      </c>
      <c r="GM72" s="300">
        <v>1555</v>
      </c>
      <c r="GN72" s="301">
        <v>5365</v>
      </c>
      <c r="GO72" s="301">
        <v>5146</v>
      </c>
      <c r="GP72" s="301">
        <v>219</v>
      </c>
      <c r="GQ72" s="302">
        <v>4.082013047530289E-2</v>
      </c>
      <c r="GR72" s="300">
        <v>67.599999999999866</v>
      </c>
      <c r="GS72" s="301">
        <v>10306</v>
      </c>
      <c r="GT72" s="301">
        <v>7620</v>
      </c>
      <c r="GU72" s="301">
        <v>2686</v>
      </c>
      <c r="GV72" s="302">
        <v>0.14455412770860368</v>
      </c>
      <c r="GW72" s="300">
        <v>1650.3</v>
      </c>
      <c r="GX72" s="301">
        <v>9284</v>
      </c>
      <c r="GY72" s="301">
        <v>7338</v>
      </c>
      <c r="GZ72" s="301">
        <v>1946</v>
      </c>
      <c r="HA72" s="302">
        <v>0.20960792761740629</v>
      </c>
      <c r="HB72" s="300">
        <v>1927.4</v>
      </c>
      <c r="HC72" s="301">
        <v>6619</v>
      </c>
      <c r="HD72" s="301">
        <v>6366</v>
      </c>
      <c r="HE72" s="301">
        <v>253</v>
      </c>
      <c r="HF72" s="302">
        <v>3.8223296570478925E-2</v>
      </c>
      <c r="HG72" s="300">
        <v>277.10000000000014</v>
      </c>
      <c r="HH72" s="301">
        <v>-2665</v>
      </c>
      <c r="HI72" s="301">
        <v>-972</v>
      </c>
      <c r="HJ72" s="301">
        <v>-1693</v>
      </c>
      <c r="HK72" s="302">
        <v>-0.17138463104692736</v>
      </c>
      <c r="HL72" s="300">
        <v>1622.6</v>
      </c>
      <c r="HM72" s="301">
        <v>15671</v>
      </c>
      <c r="HN72" s="301">
        <v>12766</v>
      </c>
      <c r="HO72" s="301">
        <v>2905</v>
      </c>
      <c r="HP72" s="302">
        <v>0.18537425818390657</v>
      </c>
      <c r="HQ72" s="300">
        <v>304.80000000000013</v>
      </c>
      <c r="HR72" s="301">
        <v>-9052</v>
      </c>
      <c r="HS72" s="301">
        <v>-6400</v>
      </c>
      <c r="HT72" s="301">
        <v>-2652</v>
      </c>
      <c r="HU72" s="302">
        <v>-0.14715096161342764</v>
      </c>
      <c r="HV72" s="300">
        <v>1600</v>
      </c>
      <c r="HW72" s="301">
        <v>5544</v>
      </c>
      <c r="HX72" s="301">
        <v>5280</v>
      </c>
      <c r="HY72" s="301">
        <v>264</v>
      </c>
      <c r="HZ72" s="302">
        <v>4.7619047619047616E-2</v>
      </c>
      <c r="IA72" s="300">
        <v>1132.0999999999999</v>
      </c>
      <c r="IB72" s="301">
        <v>3911</v>
      </c>
      <c r="IC72" s="301">
        <v>3739</v>
      </c>
      <c r="ID72" s="301">
        <v>172</v>
      </c>
      <c r="IE72" s="302">
        <v>4.3978522117105602E-2</v>
      </c>
      <c r="IF72" s="300">
        <v>-467.90000000000009</v>
      </c>
      <c r="IG72" s="301">
        <v>-1633</v>
      </c>
      <c r="IH72" s="301">
        <v>-1541</v>
      </c>
      <c r="II72" s="301">
        <v>-92</v>
      </c>
      <c r="IJ72" s="302">
        <v>-3.6405255019420144E-3</v>
      </c>
      <c r="IK72" s="300">
        <v>1927.4</v>
      </c>
      <c r="IL72" s="301">
        <v>6619</v>
      </c>
      <c r="IM72" s="301">
        <v>6366</v>
      </c>
      <c r="IN72" s="301">
        <v>253</v>
      </c>
      <c r="IO72" s="302">
        <v>3.8223296570478925E-2</v>
      </c>
      <c r="IP72" s="300">
        <v>-795.30000000000018</v>
      </c>
      <c r="IQ72" s="301">
        <v>-2708</v>
      </c>
      <c r="IR72" s="301">
        <v>-2627</v>
      </c>
      <c r="IS72" s="301">
        <v>-81</v>
      </c>
      <c r="IT72" s="302">
        <v>5.7552255466266772E-3</v>
      </c>
      <c r="IU72" s="300">
        <v>1698.9</v>
      </c>
      <c r="IV72" s="301">
        <v>16553</v>
      </c>
      <c r="IW72" s="301">
        <v>10501</v>
      </c>
      <c r="IX72" s="301">
        <v>6052</v>
      </c>
      <c r="IY72" s="302">
        <v>0.36561348396061139</v>
      </c>
      <c r="IZ72" s="300">
        <v>1585.5</v>
      </c>
      <c r="JA72" s="301">
        <v>12120</v>
      </c>
      <c r="JB72" s="301">
        <v>10536</v>
      </c>
      <c r="JC72" s="301">
        <v>1584</v>
      </c>
      <c r="JD72" s="302">
        <v>0.1306930693069307</v>
      </c>
      <c r="JE72" s="300">
        <v>-113.40000000000009</v>
      </c>
      <c r="JF72" s="301">
        <v>-4433</v>
      </c>
      <c r="JG72" s="301">
        <v>35</v>
      </c>
      <c r="JH72" s="301">
        <v>-4468</v>
      </c>
      <c r="JI72" s="302">
        <v>-0.23492041465368069</v>
      </c>
      <c r="JJ72" s="300">
        <v>1132.0999999999999</v>
      </c>
      <c r="JK72" s="301">
        <v>3911</v>
      </c>
      <c r="JL72" s="301">
        <v>3739</v>
      </c>
      <c r="JM72" s="301">
        <v>172</v>
      </c>
      <c r="JN72" s="302">
        <v>4.3978522117105602E-2</v>
      </c>
      <c r="JO72" s="300">
        <v>453.40000000000009</v>
      </c>
      <c r="JP72" s="301">
        <v>8209</v>
      </c>
      <c r="JQ72" s="301">
        <v>6797</v>
      </c>
      <c r="JR72" s="301">
        <v>1412</v>
      </c>
      <c r="JS72" s="302">
        <v>8.6714547189825103E-2</v>
      </c>
      <c r="JT72" s="300">
        <v>1600</v>
      </c>
      <c r="JU72" s="301">
        <v>5544</v>
      </c>
      <c r="JV72" s="301">
        <v>5280</v>
      </c>
      <c r="JW72" s="301">
        <v>264</v>
      </c>
      <c r="JX72" s="302">
        <v>4.7619047619047616E-2</v>
      </c>
      <c r="JY72" s="300">
        <v>1512</v>
      </c>
      <c r="JZ72" s="301">
        <v>5219</v>
      </c>
      <c r="KA72" s="301">
        <v>4994</v>
      </c>
      <c r="KB72" s="301">
        <v>225</v>
      </c>
      <c r="KC72" s="302">
        <v>4.3111707223606056E-2</v>
      </c>
      <c r="KD72" s="300">
        <v>-88</v>
      </c>
      <c r="KE72" s="301">
        <v>-325</v>
      </c>
      <c r="KF72" s="301">
        <v>-286</v>
      </c>
      <c r="KG72" s="301">
        <v>-39</v>
      </c>
      <c r="KH72" s="302">
        <v>-4.50734039544156E-3</v>
      </c>
      <c r="KI72" s="300">
        <v>1585.5</v>
      </c>
      <c r="KJ72" s="301">
        <v>12120</v>
      </c>
      <c r="KK72" s="301">
        <v>10536</v>
      </c>
      <c r="KL72" s="301">
        <v>1584</v>
      </c>
      <c r="KM72" s="302">
        <v>0.1306930693069307</v>
      </c>
      <c r="KN72" s="300">
        <v>-73.5</v>
      </c>
      <c r="KO72" s="301">
        <v>-6901</v>
      </c>
      <c r="KP72" s="301">
        <v>-5542</v>
      </c>
      <c r="KQ72" s="301">
        <v>-1359</v>
      </c>
      <c r="KR72" s="302">
        <v>-8.7581362083324649E-2</v>
      </c>
      <c r="KS72" s="300">
        <v>19403.5</v>
      </c>
      <c r="KT72" s="301">
        <v>91522</v>
      </c>
      <c r="KU72" s="301">
        <v>78072</v>
      </c>
      <c r="KV72" s="301">
        <v>13450</v>
      </c>
      <c r="KW72" s="302">
        <v>0.14695920106641025</v>
      </c>
      <c r="KX72" s="300">
        <v>19023.099999999999</v>
      </c>
      <c r="KY72" s="301">
        <v>109086</v>
      </c>
      <c r="KZ72" s="301">
        <v>93461</v>
      </c>
      <c r="LA72" s="301">
        <v>15625</v>
      </c>
      <c r="LB72" s="302">
        <v>0.14323561226921877</v>
      </c>
      <c r="LC72" s="300">
        <v>-380.40000000000146</v>
      </c>
      <c r="LD72" s="301">
        <v>17564</v>
      </c>
      <c r="LE72" s="301">
        <v>15389</v>
      </c>
      <c r="LF72" s="301">
        <v>2175</v>
      </c>
      <c r="LG72" s="302">
        <v>-3.7235887971914794E-3</v>
      </c>
    </row>
    <row r="73" spans="2:319">
      <c r="B73" s="1528"/>
      <c r="C73" s="298" t="s">
        <v>2881</v>
      </c>
      <c r="D73" s="299"/>
      <c r="E73" s="300">
        <v>102.4</v>
      </c>
      <c r="F73" s="301">
        <v>20039</v>
      </c>
      <c r="G73" s="301">
        <v>18160</v>
      </c>
      <c r="H73" s="301">
        <v>1879</v>
      </c>
      <c r="I73" s="302">
        <v>9.3767154049603271E-2</v>
      </c>
      <c r="J73" s="300">
        <v>124.1</v>
      </c>
      <c r="K73" s="301">
        <v>24395</v>
      </c>
      <c r="L73" s="301">
        <v>19820</v>
      </c>
      <c r="M73" s="301">
        <v>4575</v>
      </c>
      <c r="N73" s="302">
        <v>0.18753843000614881</v>
      </c>
      <c r="O73" s="300">
        <v>21.699999999999989</v>
      </c>
      <c r="P73" s="301">
        <v>4356</v>
      </c>
      <c r="Q73" s="301">
        <v>1660</v>
      </c>
      <c r="R73" s="301">
        <v>2696</v>
      </c>
      <c r="S73" s="302">
        <v>9.3771275956545538E-2</v>
      </c>
      <c r="T73" s="300">
        <v>118.5</v>
      </c>
      <c r="U73" s="301">
        <v>23295</v>
      </c>
      <c r="V73" s="301">
        <v>20189</v>
      </c>
      <c r="W73" s="301">
        <v>3106</v>
      </c>
      <c r="X73" s="302">
        <v>0.13333333333333333</v>
      </c>
      <c r="Y73" s="300">
        <v>5.5999999999999961</v>
      </c>
      <c r="Z73" s="301">
        <v>1100</v>
      </c>
      <c r="AA73" s="301">
        <v>-369</v>
      </c>
      <c r="AB73" s="301">
        <v>1469</v>
      </c>
      <c r="AC73" s="302">
        <v>5.4205096672815478E-2</v>
      </c>
      <c r="AD73" s="300">
        <v>98.600000000000009</v>
      </c>
      <c r="AE73" s="301">
        <v>18807</v>
      </c>
      <c r="AF73" s="301">
        <v>17037</v>
      </c>
      <c r="AG73" s="301">
        <v>1770</v>
      </c>
      <c r="AH73" s="302">
        <v>9.4113893762960601E-2</v>
      </c>
      <c r="AI73" s="300">
        <v>190.4</v>
      </c>
      <c r="AJ73" s="301">
        <v>36381</v>
      </c>
      <c r="AK73" s="301">
        <v>29146</v>
      </c>
      <c r="AL73" s="301">
        <v>7235</v>
      </c>
      <c r="AM73" s="302">
        <v>0.19886754074929222</v>
      </c>
      <c r="AN73" s="300">
        <v>91.8</v>
      </c>
      <c r="AO73" s="301">
        <v>17574</v>
      </c>
      <c r="AP73" s="301">
        <v>12109</v>
      </c>
      <c r="AQ73" s="301">
        <v>5465</v>
      </c>
      <c r="AR73" s="302">
        <v>0.10475364698633162</v>
      </c>
      <c r="AS73" s="300">
        <v>124.1</v>
      </c>
      <c r="AT73" s="301">
        <v>24395</v>
      </c>
      <c r="AU73" s="301">
        <v>19820</v>
      </c>
      <c r="AV73" s="301">
        <v>4575</v>
      </c>
      <c r="AW73" s="302">
        <v>0.18753843000614881</v>
      </c>
      <c r="AX73" s="300">
        <v>66.3</v>
      </c>
      <c r="AY73" s="301">
        <v>11986</v>
      </c>
      <c r="AZ73" s="301">
        <v>9326</v>
      </c>
      <c r="BA73" s="301">
        <v>2660</v>
      </c>
      <c r="BB73" s="302">
        <v>1.1329110743143411E-2</v>
      </c>
      <c r="BC73" s="300">
        <v>104.60000000000001</v>
      </c>
      <c r="BD73" s="301">
        <v>20000</v>
      </c>
      <c r="BE73" s="301">
        <v>18071</v>
      </c>
      <c r="BF73" s="301">
        <v>1929</v>
      </c>
      <c r="BG73" s="302">
        <v>9.6449999999999994E-2</v>
      </c>
      <c r="BH73" s="300">
        <v>221</v>
      </c>
      <c r="BI73" s="301">
        <v>37668</v>
      </c>
      <c r="BJ73" s="301">
        <v>31107</v>
      </c>
      <c r="BK73" s="301">
        <v>6561</v>
      </c>
      <c r="BL73" s="302">
        <v>0.17417967505575024</v>
      </c>
      <c r="BM73" s="300">
        <v>116.39999999999999</v>
      </c>
      <c r="BN73" s="301">
        <v>17668</v>
      </c>
      <c r="BO73" s="301">
        <v>13036</v>
      </c>
      <c r="BP73" s="301">
        <v>4632</v>
      </c>
      <c r="BQ73" s="302">
        <v>7.772967505575025E-2</v>
      </c>
      <c r="BR73" s="300">
        <v>190.4</v>
      </c>
      <c r="BS73" s="301">
        <v>36381</v>
      </c>
      <c r="BT73" s="301">
        <v>29146</v>
      </c>
      <c r="BU73" s="301">
        <v>7235</v>
      </c>
      <c r="BV73" s="302">
        <v>0.19886754074929222</v>
      </c>
      <c r="BW73" s="300">
        <v>30.599999999999998</v>
      </c>
      <c r="BX73" s="301">
        <v>1287</v>
      </c>
      <c r="BY73" s="301">
        <v>1961</v>
      </c>
      <c r="BZ73" s="301">
        <v>-674</v>
      </c>
      <c r="CA73" s="302">
        <v>-2.4687865693541977E-2</v>
      </c>
      <c r="CB73" s="300">
        <v>104.60000000000001</v>
      </c>
      <c r="CC73" s="301">
        <v>20005</v>
      </c>
      <c r="CD73" s="301">
        <v>18074</v>
      </c>
      <c r="CE73" s="301">
        <v>1931</v>
      </c>
      <c r="CF73" s="302">
        <v>9.6525868532866779E-2</v>
      </c>
      <c r="CG73" s="300">
        <v>176.9</v>
      </c>
      <c r="CH73" s="301">
        <v>30592</v>
      </c>
      <c r="CI73" s="301">
        <v>27040</v>
      </c>
      <c r="CJ73" s="301">
        <v>3552</v>
      </c>
      <c r="CK73" s="302">
        <v>0.11610878661087866</v>
      </c>
      <c r="CL73" s="300">
        <v>72.3</v>
      </c>
      <c r="CM73" s="301">
        <v>10587</v>
      </c>
      <c r="CN73" s="301">
        <v>8966</v>
      </c>
      <c r="CO73" s="301">
        <v>1621</v>
      </c>
      <c r="CP73" s="302">
        <v>1.9582918078011879E-2</v>
      </c>
      <c r="CQ73" s="300">
        <v>221</v>
      </c>
      <c r="CR73" s="301">
        <v>37668</v>
      </c>
      <c r="CS73" s="301">
        <v>31107</v>
      </c>
      <c r="CT73" s="301">
        <v>6561</v>
      </c>
      <c r="CU73" s="302">
        <v>0.17417967505575024</v>
      </c>
      <c r="CV73" s="300">
        <v>-44.1</v>
      </c>
      <c r="CW73" s="301">
        <v>-7076</v>
      </c>
      <c r="CX73" s="301">
        <v>-4067</v>
      </c>
      <c r="CY73" s="301">
        <v>-3009</v>
      </c>
      <c r="CZ73" s="302">
        <v>-5.8070888444871585E-2</v>
      </c>
      <c r="DA73" s="300">
        <v>106.60000000000001</v>
      </c>
      <c r="DB73" s="301">
        <v>20428</v>
      </c>
      <c r="DC73" s="301">
        <v>18437</v>
      </c>
      <c r="DD73" s="301">
        <v>1991</v>
      </c>
      <c r="DE73" s="302">
        <v>9.7464264734677897E-2</v>
      </c>
      <c r="DF73" s="300">
        <v>347.79999999999995</v>
      </c>
      <c r="DG73" s="301">
        <v>45972</v>
      </c>
      <c r="DH73" s="301">
        <v>40815</v>
      </c>
      <c r="DI73" s="301">
        <v>5157</v>
      </c>
      <c r="DJ73" s="302">
        <v>0.11217697729052467</v>
      </c>
      <c r="DK73" s="300">
        <v>241.19999999999993</v>
      </c>
      <c r="DL73" s="301">
        <v>25544</v>
      </c>
      <c r="DM73" s="301">
        <v>22378</v>
      </c>
      <c r="DN73" s="301">
        <v>3166</v>
      </c>
      <c r="DO73" s="302">
        <v>1.4712712555846774E-2</v>
      </c>
      <c r="DP73" s="300">
        <v>176.9</v>
      </c>
      <c r="DQ73" s="301">
        <v>30592</v>
      </c>
      <c r="DR73" s="301">
        <v>27040</v>
      </c>
      <c r="DS73" s="301">
        <v>3552</v>
      </c>
      <c r="DT73" s="302">
        <v>0.11610878661087866</v>
      </c>
      <c r="DU73" s="300">
        <v>170.90000000000003</v>
      </c>
      <c r="DV73" s="301">
        <v>15380</v>
      </c>
      <c r="DW73" s="301">
        <v>13775</v>
      </c>
      <c r="DX73" s="301">
        <v>1605</v>
      </c>
      <c r="DY73" s="302">
        <v>-3.9318093203539878E-3</v>
      </c>
      <c r="DZ73" s="300">
        <v>109.60000000000001</v>
      </c>
      <c r="EA73" s="301">
        <v>21111</v>
      </c>
      <c r="EB73" s="301">
        <v>19017</v>
      </c>
      <c r="EC73" s="301">
        <v>2094</v>
      </c>
      <c r="ED73" s="302">
        <v>9.9189995736819664E-2</v>
      </c>
      <c r="EE73" s="300">
        <v>337.6</v>
      </c>
      <c r="EF73" s="301">
        <v>40533</v>
      </c>
      <c r="EG73" s="301">
        <v>37195</v>
      </c>
      <c r="EH73" s="301">
        <v>3338</v>
      </c>
      <c r="EI73" s="302">
        <v>8.2352650926405646E-2</v>
      </c>
      <c r="EJ73" s="300">
        <v>228</v>
      </c>
      <c r="EK73" s="301">
        <v>19422</v>
      </c>
      <c r="EL73" s="301">
        <v>18178</v>
      </c>
      <c r="EM73" s="301">
        <v>1244</v>
      </c>
      <c r="EN73" s="302">
        <v>-1.6837344810414018E-2</v>
      </c>
      <c r="EO73" s="300">
        <v>347.79999999999995</v>
      </c>
      <c r="EP73" s="301">
        <v>45972</v>
      </c>
      <c r="EQ73" s="301">
        <v>40815</v>
      </c>
      <c r="ER73" s="301">
        <v>5157</v>
      </c>
      <c r="ES73" s="302">
        <v>0.11217697729052467</v>
      </c>
      <c r="ET73" s="300">
        <v>-10.199999999999985</v>
      </c>
      <c r="EU73" s="301">
        <v>-5439</v>
      </c>
      <c r="EV73" s="301">
        <v>-3620</v>
      </c>
      <c r="EW73" s="301">
        <v>-1819</v>
      </c>
      <c r="EX73" s="302">
        <v>-2.9824326364119025E-2</v>
      </c>
      <c r="EY73" s="300">
        <v>843.29999999999984</v>
      </c>
      <c r="EZ73" s="301">
        <v>106396</v>
      </c>
      <c r="FA73" s="301">
        <v>102103</v>
      </c>
      <c r="FB73" s="301">
        <v>4293</v>
      </c>
      <c r="FC73" s="302">
        <v>4.0349261250422951E-2</v>
      </c>
      <c r="FD73" s="300">
        <v>350.40000000000003</v>
      </c>
      <c r="FE73" s="301">
        <v>46484</v>
      </c>
      <c r="FF73" s="301">
        <v>40632</v>
      </c>
      <c r="FG73" s="301">
        <v>5852</v>
      </c>
      <c r="FH73" s="302">
        <v>0.12589278031150503</v>
      </c>
      <c r="FI73" s="300">
        <v>-492.89999999999981</v>
      </c>
      <c r="FJ73" s="301">
        <v>-59912</v>
      </c>
      <c r="FK73" s="301">
        <v>-61471</v>
      </c>
      <c r="FL73" s="301">
        <v>1559</v>
      </c>
      <c r="FM73" s="302">
        <v>8.5543519061082068E-2</v>
      </c>
      <c r="FN73" s="300">
        <v>337.6</v>
      </c>
      <c r="FO73" s="301">
        <v>40533</v>
      </c>
      <c r="FP73" s="301">
        <v>37195</v>
      </c>
      <c r="FQ73" s="301">
        <v>3338</v>
      </c>
      <c r="FR73" s="302">
        <v>8.2352650926405646E-2</v>
      </c>
      <c r="FS73" s="300">
        <v>12.799999999999994</v>
      </c>
      <c r="FT73" s="301">
        <v>5951</v>
      </c>
      <c r="FU73" s="301">
        <v>3437</v>
      </c>
      <c r="FV73" s="301">
        <v>2514</v>
      </c>
      <c r="FW73" s="302">
        <v>4.354012938509938E-2</v>
      </c>
      <c r="FX73" s="300">
        <v>119.7</v>
      </c>
      <c r="FY73" s="301">
        <v>22806</v>
      </c>
      <c r="FZ73" s="301">
        <v>20600</v>
      </c>
      <c r="GA73" s="301">
        <v>2206</v>
      </c>
      <c r="GB73" s="302">
        <v>9.6728930983074626E-2</v>
      </c>
      <c r="GC73" s="300">
        <v>336.7</v>
      </c>
      <c r="GD73" s="301">
        <v>39863</v>
      </c>
      <c r="GE73" s="301">
        <v>35888</v>
      </c>
      <c r="GF73" s="301">
        <v>3975</v>
      </c>
      <c r="GG73" s="302">
        <v>9.9716529112209323E-2</v>
      </c>
      <c r="GH73" s="300">
        <v>217</v>
      </c>
      <c r="GI73" s="301">
        <v>17057</v>
      </c>
      <c r="GJ73" s="301">
        <v>15288</v>
      </c>
      <c r="GK73" s="301">
        <v>1769</v>
      </c>
      <c r="GL73" s="302">
        <v>2.987598129134697E-3</v>
      </c>
      <c r="GM73" s="300">
        <v>350.40000000000003</v>
      </c>
      <c r="GN73" s="301">
        <v>46484</v>
      </c>
      <c r="GO73" s="301">
        <v>40632</v>
      </c>
      <c r="GP73" s="301">
        <v>5852</v>
      </c>
      <c r="GQ73" s="302">
        <v>0.12589278031150503</v>
      </c>
      <c r="GR73" s="300">
        <v>-13.7</v>
      </c>
      <c r="GS73" s="301">
        <v>-6621</v>
      </c>
      <c r="GT73" s="301">
        <v>-4744</v>
      </c>
      <c r="GU73" s="301">
        <v>-1877</v>
      </c>
      <c r="GV73" s="302">
        <v>-2.6176251199295703E-2</v>
      </c>
      <c r="GW73" s="300">
        <v>841.39999999999986</v>
      </c>
      <c r="GX73" s="301">
        <v>104953</v>
      </c>
      <c r="GY73" s="301">
        <v>101011</v>
      </c>
      <c r="GZ73" s="301">
        <v>3942</v>
      </c>
      <c r="HA73" s="302">
        <v>3.7559669566377331E-2</v>
      </c>
      <c r="HB73" s="300">
        <v>401.99999999999994</v>
      </c>
      <c r="HC73" s="301">
        <v>46992</v>
      </c>
      <c r="HD73" s="301">
        <v>42278</v>
      </c>
      <c r="HE73" s="301">
        <v>4714</v>
      </c>
      <c r="HF73" s="302">
        <v>0.10031494722505958</v>
      </c>
      <c r="HG73" s="300">
        <v>-439.39999999999992</v>
      </c>
      <c r="HH73" s="301">
        <v>-57961</v>
      </c>
      <c r="HI73" s="301">
        <v>-58733</v>
      </c>
      <c r="HJ73" s="301">
        <v>772</v>
      </c>
      <c r="HK73" s="302">
        <v>6.2755277658682246E-2</v>
      </c>
      <c r="HL73" s="300">
        <v>336.7</v>
      </c>
      <c r="HM73" s="301">
        <v>39863</v>
      </c>
      <c r="HN73" s="301">
        <v>35888</v>
      </c>
      <c r="HO73" s="301">
        <v>3975</v>
      </c>
      <c r="HP73" s="302">
        <v>9.9716529112209323E-2</v>
      </c>
      <c r="HQ73" s="300">
        <v>65.3</v>
      </c>
      <c r="HR73" s="301">
        <v>7129</v>
      </c>
      <c r="HS73" s="301">
        <v>6390</v>
      </c>
      <c r="HT73" s="301">
        <v>739</v>
      </c>
      <c r="HU73" s="302">
        <v>5.9841811285026025E-4</v>
      </c>
      <c r="HV73" s="300">
        <v>130.1</v>
      </c>
      <c r="HW73" s="301">
        <v>25205</v>
      </c>
      <c r="HX73" s="301">
        <v>22663</v>
      </c>
      <c r="HY73" s="301">
        <v>2542</v>
      </c>
      <c r="HZ73" s="302">
        <v>0.10085300535608015</v>
      </c>
      <c r="IA73" s="300">
        <v>588</v>
      </c>
      <c r="IB73" s="301">
        <v>66214</v>
      </c>
      <c r="IC73" s="301">
        <v>59638</v>
      </c>
      <c r="ID73" s="301">
        <v>6576</v>
      </c>
      <c r="IE73" s="302">
        <v>9.9314344398465579E-2</v>
      </c>
      <c r="IF73" s="300">
        <v>457.9</v>
      </c>
      <c r="IG73" s="301">
        <v>41009</v>
      </c>
      <c r="IH73" s="301">
        <v>36975</v>
      </c>
      <c r="II73" s="301">
        <v>4034</v>
      </c>
      <c r="IJ73" s="302">
        <v>-1.5386609576145682E-3</v>
      </c>
      <c r="IK73" s="300">
        <v>401.99999999999994</v>
      </c>
      <c r="IL73" s="301">
        <v>46992</v>
      </c>
      <c r="IM73" s="301">
        <v>42278</v>
      </c>
      <c r="IN73" s="301">
        <v>4714</v>
      </c>
      <c r="IO73" s="302">
        <v>0.10031494722505958</v>
      </c>
      <c r="IP73" s="300">
        <v>186</v>
      </c>
      <c r="IQ73" s="301">
        <v>19222</v>
      </c>
      <c r="IR73" s="301">
        <v>17360</v>
      </c>
      <c r="IS73" s="301">
        <v>1862</v>
      </c>
      <c r="IT73" s="302">
        <v>-1.0006028265940048E-3</v>
      </c>
      <c r="IU73" s="300">
        <v>130.1</v>
      </c>
      <c r="IV73" s="301">
        <v>25205</v>
      </c>
      <c r="IW73" s="301">
        <v>22663</v>
      </c>
      <c r="IX73" s="301">
        <v>2542</v>
      </c>
      <c r="IY73" s="302">
        <v>0.10085300535608015</v>
      </c>
      <c r="IZ73" s="300">
        <v>192</v>
      </c>
      <c r="JA73" s="301">
        <v>27485</v>
      </c>
      <c r="JB73" s="301">
        <v>24594</v>
      </c>
      <c r="JC73" s="301">
        <v>2891</v>
      </c>
      <c r="JD73" s="302">
        <v>0.10518464617063852</v>
      </c>
      <c r="JE73" s="300">
        <v>61.900000000000006</v>
      </c>
      <c r="JF73" s="301">
        <v>2280</v>
      </c>
      <c r="JG73" s="301">
        <v>1931</v>
      </c>
      <c r="JH73" s="301">
        <v>349</v>
      </c>
      <c r="JI73" s="302">
        <v>4.3316408145583768E-3</v>
      </c>
      <c r="JJ73" s="300">
        <v>588</v>
      </c>
      <c r="JK73" s="301">
        <v>66214</v>
      </c>
      <c r="JL73" s="301">
        <v>59638</v>
      </c>
      <c r="JM73" s="301">
        <v>6576</v>
      </c>
      <c r="JN73" s="302">
        <v>9.9314344398465579E-2</v>
      </c>
      <c r="JO73" s="300">
        <v>-396</v>
      </c>
      <c r="JP73" s="301">
        <v>-38729</v>
      </c>
      <c r="JQ73" s="301">
        <v>-35044</v>
      </c>
      <c r="JR73" s="301">
        <v>-3685</v>
      </c>
      <c r="JS73" s="302">
        <v>5.870301772172945E-3</v>
      </c>
      <c r="JT73" s="300">
        <v>854.39999999999986</v>
      </c>
      <c r="JU73" s="301">
        <v>108035</v>
      </c>
      <c r="JV73" s="301">
        <v>103612</v>
      </c>
      <c r="JW73" s="301">
        <v>4423</v>
      </c>
      <c r="JX73" s="302">
        <v>4.0940435969824593E-2</v>
      </c>
      <c r="JY73" s="300">
        <v>210.7</v>
      </c>
      <c r="JZ73" s="301">
        <v>31631</v>
      </c>
      <c r="KA73" s="301">
        <v>27710</v>
      </c>
      <c r="KB73" s="301">
        <v>3921</v>
      </c>
      <c r="KC73" s="302">
        <v>0.12396067149315546</v>
      </c>
      <c r="KD73" s="300">
        <v>-643.69999999999982</v>
      </c>
      <c r="KE73" s="301">
        <v>-76404</v>
      </c>
      <c r="KF73" s="301">
        <v>-75902</v>
      </c>
      <c r="KG73" s="301">
        <v>-502</v>
      </c>
      <c r="KH73" s="302">
        <v>8.3020235523330863E-2</v>
      </c>
      <c r="KI73" s="300">
        <v>192</v>
      </c>
      <c r="KJ73" s="301">
        <v>27485</v>
      </c>
      <c r="KK73" s="301">
        <v>24594</v>
      </c>
      <c r="KL73" s="301">
        <v>2891</v>
      </c>
      <c r="KM73" s="302">
        <v>0.10518464617063852</v>
      </c>
      <c r="KN73" s="300">
        <v>18.699999999999996</v>
      </c>
      <c r="KO73" s="301">
        <v>4146</v>
      </c>
      <c r="KP73" s="301">
        <v>3116</v>
      </c>
      <c r="KQ73" s="301">
        <v>1030</v>
      </c>
      <c r="KR73" s="302">
        <v>1.8776025322516932E-2</v>
      </c>
      <c r="KS73" s="300">
        <v>3545.3999999999992</v>
      </c>
      <c r="KT73" s="301">
        <v>512990</v>
      </c>
      <c r="KU73" s="301">
        <v>481448</v>
      </c>
      <c r="KV73" s="301">
        <v>31542</v>
      </c>
      <c r="KW73" s="302">
        <v>6.1486578685744364E-2</v>
      </c>
      <c r="KX73" s="300">
        <v>3477.6000000000004</v>
      </c>
      <c r="KY73" s="301">
        <v>474210</v>
      </c>
      <c r="KZ73" s="301">
        <v>415863</v>
      </c>
      <c r="LA73" s="301">
        <v>58347</v>
      </c>
      <c r="LB73" s="302">
        <v>0.1230404251281078</v>
      </c>
      <c r="LC73" s="300">
        <v>-67.799999999998818</v>
      </c>
      <c r="LD73" s="301">
        <v>-38780</v>
      </c>
      <c r="LE73" s="301">
        <v>-65585</v>
      </c>
      <c r="LF73" s="301">
        <v>26805</v>
      </c>
      <c r="LG73" s="302">
        <v>6.1553846442363433E-2</v>
      </c>
    </row>
    <row r="74" spans="2:319">
      <c r="B74" s="1528"/>
      <c r="C74" s="298" t="s">
        <v>2882</v>
      </c>
      <c r="D74" s="299"/>
      <c r="E74" s="300">
        <v>558.9</v>
      </c>
      <c r="F74" s="301">
        <v>46983</v>
      </c>
      <c r="G74" s="301">
        <v>36186</v>
      </c>
      <c r="H74" s="301">
        <v>10797</v>
      </c>
      <c r="I74" s="302">
        <v>0.22980652576463828</v>
      </c>
      <c r="J74" s="300">
        <v>0</v>
      </c>
      <c r="K74" s="301">
        <v>0</v>
      </c>
      <c r="L74" s="301">
        <v>0</v>
      </c>
      <c r="M74" s="301">
        <v>0</v>
      </c>
      <c r="N74" s="302">
        <v>0</v>
      </c>
      <c r="O74" s="300">
        <v>-558.9</v>
      </c>
      <c r="P74" s="301">
        <v>-46983</v>
      </c>
      <c r="Q74" s="301">
        <v>-36186</v>
      </c>
      <c r="R74" s="301">
        <v>-10797</v>
      </c>
      <c r="S74" s="302">
        <v>-0.22980652576463828</v>
      </c>
      <c r="T74" s="300">
        <v>0</v>
      </c>
      <c r="U74" s="301">
        <v>0</v>
      </c>
      <c r="V74" s="301">
        <v>0</v>
      </c>
      <c r="W74" s="301">
        <v>0</v>
      </c>
      <c r="X74" s="302">
        <v>0</v>
      </c>
      <c r="Y74" s="300">
        <v>0</v>
      </c>
      <c r="Z74" s="301">
        <v>0</v>
      </c>
      <c r="AA74" s="301">
        <v>0</v>
      </c>
      <c r="AB74" s="301">
        <v>0</v>
      </c>
      <c r="AC74" s="302">
        <v>0</v>
      </c>
      <c r="AD74" s="300">
        <v>448.9</v>
      </c>
      <c r="AE74" s="301">
        <v>15600</v>
      </c>
      <c r="AF74" s="301">
        <v>13650</v>
      </c>
      <c r="AG74" s="301">
        <v>1950</v>
      </c>
      <c r="AH74" s="302">
        <v>0.125</v>
      </c>
      <c r="AI74" s="300">
        <v>176.60000000000002</v>
      </c>
      <c r="AJ74" s="301">
        <v>34320</v>
      </c>
      <c r="AK74" s="301">
        <v>27422</v>
      </c>
      <c r="AL74" s="301">
        <v>6898</v>
      </c>
      <c r="AM74" s="302">
        <v>0.20099067599067599</v>
      </c>
      <c r="AN74" s="300">
        <v>-272.29999999999995</v>
      </c>
      <c r="AO74" s="301">
        <v>18720</v>
      </c>
      <c r="AP74" s="301">
        <v>13772</v>
      </c>
      <c r="AQ74" s="301">
        <v>4948</v>
      </c>
      <c r="AR74" s="302">
        <v>7.5990675990675993E-2</v>
      </c>
      <c r="AS74" s="300">
        <v>0</v>
      </c>
      <c r="AT74" s="301">
        <v>0</v>
      </c>
      <c r="AU74" s="301">
        <v>0</v>
      </c>
      <c r="AV74" s="301">
        <v>0</v>
      </c>
      <c r="AW74" s="302">
        <v>0</v>
      </c>
      <c r="AX74" s="300">
        <v>176.60000000000002</v>
      </c>
      <c r="AY74" s="301">
        <v>34320</v>
      </c>
      <c r="AZ74" s="301">
        <v>27422</v>
      </c>
      <c r="BA74" s="301">
        <v>6898</v>
      </c>
      <c r="BB74" s="302">
        <v>0.20099067599067599</v>
      </c>
      <c r="BC74" s="300">
        <v>604.5</v>
      </c>
      <c r="BD74" s="301">
        <v>50344</v>
      </c>
      <c r="BE74" s="301">
        <v>39378</v>
      </c>
      <c r="BF74" s="301">
        <v>10966</v>
      </c>
      <c r="BG74" s="302">
        <v>0.21782138884474814</v>
      </c>
      <c r="BH74" s="300">
        <v>485.4</v>
      </c>
      <c r="BI74" s="301">
        <v>47744</v>
      </c>
      <c r="BJ74" s="301">
        <v>40183</v>
      </c>
      <c r="BK74" s="301">
        <v>7561</v>
      </c>
      <c r="BL74" s="302">
        <v>0.15836544906166219</v>
      </c>
      <c r="BM74" s="300">
        <v>-119.10000000000002</v>
      </c>
      <c r="BN74" s="301">
        <v>-2600</v>
      </c>
      <c r="BO74" s="301">
        <v>805</v>
      </c>
      <c r="BP74" s="301">
        <v>-3405</v>
      </c>
      <c r="BQ74" s="302">
        <v>-5.9455939783085943E-2</v>
      </c>
      <c r="BR74" s="300">
        <v>176.60000000000002</v>
      </c>
      <c r="BS74" s="301">
        <v>34320</v>
      </c>
      <c r="BT74" s="301">
        <v>27422</v>
      </c>
      <c r="BU74" s="301">
        <v>6898</v>
      </c>
      <c r="BV74" s="302">
        <v>0.20099067599067599</v>
      </c>
      <c r="BW74" s="300">
        <v>308.79999999999995</v>
      </c>
      <c r="BX74" s="301">
        <v>13424</v>
      </c>
      <c r="BY74" s="301">
        <v>12761</v>
      </c>
      <c r="BZ74" s="301">
        <v>663</v>
      </c>
      <c r="CA74" s="302">
        <v>-4.2625226929013799E-2</v>
      </c>
      <c r="CB74" s="300">
        <v>499.4</v>
      </c>
      <c r="CC74" s="301">
        <v>42708</v>
      </c>
      <c r="CD74" s="301">
        <v>32290</v>
      </c>
      <c r="CE74" s="301">
        <v>10418</v>
      </c>
      <c r="CF74" s="302">
        <v>0.24393556242390185</v>
      </c>
      <c r="CG74" s="300">
        <v>305.8</v>
      </c>
      <c r="CH74" s="301">
        <v>51852</v>
      </c>
      <c r="CI74" s="301">
        <v>41453</v>
      </c>
      <c r="CJ74" s="301">
        <v>10399</v>
      </c>
      <c r="CK74" s="302">
        <v>0.20055156985265757</v>
      </c>
      <c r="CL74" s="300">
        <v>-193.59999999999997</v>
      </c>
      <c r="CM74" s="301">
        <v>9144</v>
      </c>
      <c r="CN74" s="301">
        <v>9163</v>
      </c>
      <c r="CO74" s="301">
        <v>-19</v>
      </c>
      <c r="CP74" s="302">
        <v>-4.3383992571244284E-2</v>
      </c>
      <c r="CQ74" s="300">
        <v>485.4</v>
      </c>
      <c r="CR74" s="301">
        <v>47744</v>
      </c>
      <c r="CS74" s="301">
        <v>40183</v>
      </c>
      <c r="CT74" s="301">
        <v>7561</v>
      </c>
      <c r="CU74" s="302">
        <v>0.15836544906166219</v>
      </c>
      <c r="CV74" s="300">
        <v>-179.60000000000002</v>
      </c>
      <c r="CW74" s="301">
        <v>4108</v>
      </c>
      <c r="CX74" s="301">
        <v>1270</v>
      </c>
      <c r="CY74" s="301">
        <v>2838</v>
      </c>
      <c r="CZ74" s="302">
        <v>4.2186120790995374E-2</v>
      </c>
      <c r="DA74" s="300">
        <v>183</v>
      </c>
      <c r="DB74" s="301">
        <v>36558</v>
      </c>
      <c r="DC74" s="301">
        <v>27429</v>
      </c>
      <c r="DD74" s="301">
        <v>9129</v>
      </c>
      <c r="DE74" s="302">
        <v>0.24971278516330214</v>
      </c>
      <c r="DF74" s="300">
        <v>317.8</v>
      </c>
      <c r="DG74" s="301">
        <v>55370</v>
      </c>
      <c r="DH74" s="301">
        <v>44856</v>
      </c>
      <c r="DI74" s="301">
        <v>10514</v>
      </c>
      <c r="DJ74" s="302">
        <v>0.18988621997471555</v>
      </c>
      <c r="DK74" s="300">
        <v>134.80000000000001</v>
      </c>
      <c r="DL74" s="301">
        <v>18812</v>
      </c>
      <c r="DM74" s="301">
        <v>17427</v>
      </c>
      <c r="DN74" s="301">
        <v>1385</v>
      </c>
      <c r="DO74" s="302">
        <v>-5.9826565188586589E-2</v>
      </c>
      <c r="DP74" s="300">
        <v>305.8</v>
      </c>
      <c r="DQ74" s="301">
        <v>51852</v>
      </c>
      <c r="DR74" s="301">
        <v>41453</v>
      </c>
      <c r="DS74" s="301">
        <v>10399</v>
      </c>
      <c r="DT74" s="302">
        <v>0.20055156985265757</v>
      </c>
      <c r="DU74" s="300">
        <v>12.000000000000007</v>
      </c>
      <c r="DV74" s="301">
        <v>3518</v>
      </c>
      <c r="DW74" s="301">
        <v>3403</v>
      </c>
      <c r="DX74" s="301">
        <v>115</v>
      </c>
      <c r="DY74" s="302">
        <v>-1.0665349877942015E-2</v>
      </c>
      <c r="DZ74" s="300">
        <v>176.7</v>
      </c>
      <c r="EA74" s="301">
        <v>36108</v>
      </c>
      <c r="EB74" s="301">
        <v>27010</v>
      </c>
      <c r="EC74" s="301">
        <v>9098</v>
      </c>
      <c r="ED74" s="302">
        <v>0.25196632325246482</v>
      </c>
      <c r="EE74" s="300">
        <v>756.5</v>
      </c>
      <c r="EF74" s="301">
        <v>69872</v>
      </c>
      <c r="EG74" s="301">
        <v>57976</v>
      </c>
      <c r="EH74" s="301">
        <v>11896</v>
      </c>
      <c r="EI74" s="302">
        <v>0.17025417907029997</v>
      </c>
      <c r="EJ74" s="300">
        <v>579.79999999999995</v>
      </c>
      <c r="EK74" s="301">
        <v>33764</v>
      </c>
      <c r="EL74" s="301">
        <v>30966</v>
      </c>
      <c r="EM74" s="301">
        <v>2798</v>
      </c>
      <c r="EN74" s="302">
        <v>-8.1712144182164853E-2</v>
      </c>
      <c r="EO74" s="300">
        <v>317.8</v>
      </c>
      <c r="EP74" s="301">
        <v>55370</v>
      </c>
      <c r="EQ74" s="301">
        <v>44856</v>
      </c>
      <c r="ER74" s="301">
        <v>10514</v>
      </c>
      <c r="ES74" s="302">
        <v>0.18988621997471555</v>
      </c>
      <c r="ET74" s="300">
        <v>438.7</v>
      </c>
      <c r="EU74" s="301">
        <v>14502</v>
      </c>
      <c r="EV74" s="301">
        <v>13120</v>
      </c>
      <c r="EW74" s="301">
        <v>1382</v>
      </c>
      <c r="EX74" s="302">
        <v>-1.9632040904415587E-2</v>
      </c>
      <c r="EY74" s="300">
        <v>538</v>
      </c>
      <c r="EZ74" s="301">
        <v>45565</v>
      </c>
      <c r="FA74" s="301">
        <v>35027</v>
      </c>
      <c r="FB74" s="301">
        <v>10538</v>
      </c>
      <c r="FC74" s="302">
        <v>0.23127400416986721</v>
      </c>
      <c r="FD74" s="300">
        <v>593</v>
      </c>
      <c r="FE74" s="301">
        <v>33068</v>
      </c>
      <c r="FF74" s="301">
        <v>27864</v>
      </c>
      <c r="FG74" s="301">
        <v>5204</v>
      </c>
      <c r="FH74" s="302">
        <v>0.15737268658521833</v>
      </c>
      <c r="FI74" s="300">
        <v>55</v>
      </c>
      <c r="FJ74" s="301">
        <v>-12497</v>
      </c>
      <c r="FK74" s="301">
        <v>-7163</v>
      </c>
      <c r="FL74" s="301">
        <v>-5334</v>
      </c>
      <c r="FM74" s="302">
        <v>-7.3901317584648879E-2</v>
      </c>
      <c r="FN74" s="300">
        <v>756.5</v>
      </c>
      <c r="FO74" s="301">
        <v>69872</v>
      </c>
      <c r="FP74" s="301">
        <v>57976</v>
      </c>
      <c r="FQ74" s="301">
        <v>11896</v>
      </c>
      <c r="FR74" s="302">
        <v>0.17025417907029997</v>
      </c>
      <c r="FS74" s="300">
        <v>-163.5</v>
      </c>
      <c r="FT74" s="301">
        <v>-36804</v>
      </c>
      <c r="FU74" s="301">
        <v>-30112</v>
      </c>
      <c r="FV74" s="301">
        <v>-6692</v>
      </c>
      <c r="FW74" s="302">
        <v>-1.2881492485081636E-2</v>
      </c>
      <c r="FX74" s="300">
        <v>499.4</v>
      </c>
      <c r="FY74" s="301">
        <v>42708</v>
      </c>
      <c r="FZ74" s="301">
        <v>32290</v>
      </c>
      <c r="GA74" s="301">
        <v>10418</v>
      </c>
      <c r="GB74" s="302">
        <v>0.24393556242390185</v>
      </c>
      <c r="GC74" s="300">
        <v>411.7</v>
      </c>
      <c r="GD74" s="301">
        <v>10089</v>
      </c>
      <c r="GE74" s="301">
        <v>8627</v>
      </c>
      <c r="GF74" s="301">
        <v>1462</v>
      </c>
      <c r="GG74" s="302">
        <v>0.14491029834473187</v>
      </c>
      <c r="GH74" s="300">
        <v>-87.699999999999989</v>
      </c>
      <c r="GI74" s="301">
        <v>-32619</v>
      </c>
      <c r="GJ74" s="301">
        <v>-23663</v>
      </c>
      <c r="GK74" s="301">
        <v>-8956</v>
      </c>
      <c r="GL74" s="302">
        <v>-9.9025264079169978E-2</v>
      </c>
      <c r="GM74" s="300">
        <v>593</v>
      </c>
      <c r="GN74" s="301">
        <v>33068</v>
      </c>
      <c r="GO74" s="301">
        <v>27864</v>
      </c>
      <c r="GP74" s="301">
        <v>5204</v>
      </c>
      <c r="GQ74" s="302">
        <v>0.15737268658521833</v>
      </c>
      <c r="GR74" s="300">
        <v>-181.29999999999998</v>
      </c>
      <c r="GS74" s="301">
        <v>-22979</v>
      </c>
      <c r="GT74" s="301">
        <v>-19237</v>
      </c>
      <c r="GU74" s="301">
        <v>-3742</v>
      </c>
      <c r="GV74" s="302">
        <v>-1.2462388240486455E-2</v>
      </c>
      <c r="GW74" s="300">
        <v>44.2</v>
      </c>
      <c r="GX74" s="301">
        <v>3150</v>
      </c>
      <c r="GY74" s="301">
        <v>2930</v>
      </c>
      <c r="GZ74" s="301">
        <v>220</v>
      </c>
      <c r="HA74" s="302">
        <v>6.9841269841269843E-2</v>
      </c>
      <c r="HB74" s="300">
        <v>569.20000000000005</v>
      </c>
      <c r="HC74" s="301">
        <v>19181</v>
      </c>
      <c r="HD74" s="301">
        <v>17539</v>
      </c>
      <c r="HE74" s="301">
        <v>1642</v>
      </c>
      <c r="HF74" s="302">
        <v>8.5605547156039838E-2</v>
      </c>
      <c r="HG74" s="300">
        <v>525</v>
      </c>
      <c r="HH74" s="301">
        <v>16031</v>
      </c>
      <c r="HI74" s="301">
        <v>14609</v>
      </c>
      <c r="HJ74" s="301">
        <v>1422</v>
      </c>
      <c r="HK74" s="302">
        <v>1.5764277314769995E-2</v>
      </c>
      <c r="HL74" s="300">
        <v>411.7</v>
      </c>
      <c r="HM74" s="301">
        <v>10089</v>
      </c>
      <c r="HN74" s="301">
        <v>8627</v>
      </c>
      <c r="HO74" s="301">
        <v>1462</v>
      </c>
      <c r="HP74" s="302">
        <v>0.14491029834473187</v>
      </c>
      <c r="HQ74" s="300">
        <v>157.5</v>
      </c>
      <c r="HR74" s="301">
        <v>9092</v>
      </c>
      <c r="HS74" s="301">
        <v>8912</v>
      </c>
      <c r="HT74" s="301">
        <v>180</v>
      </c>
      <c r="HU74" s="302">
        <v>-5.9304751188692037E-2</v>
      </c>
      <c r="HV74" s="300">
        <v>0</v>
      </c>
      <c r="HW74" s="301">
        <v>0</v>
      </c>
      <c r="HX74" s="301">
        <v>0</v>
      </c>
      <c r="HY74" s="301">
        <v>0</v>
      </c>
      <c r="HZ74" s="302">
        <v>0</v>
      </c>
      <c r="IA74" s="300">
        <v>367.59999999999997</v>
      </c>
      <c r="IB74" s="301">
        <v>8674</v>
      </c>
      <c r="IC74" s="301">
        <v>7230</v>
      </c>
      <c r="ID74" s="301">
        <v>1444</v>
      </c>
      <c r="IE74" s="302">
        <v>0.16647452155868112</v>
      </c>
      <c r="IF74" s="300">
        <v>367.59999999999997</v>
      </c>
      <c r="IG74" s="301">
        <v>8674</v>
      </c>
      <c r="IH74" s="301">
        <v>7230</v>
      </c>
      <c r="II74" s="301">
        <v>1444</v>
      </c>
      <c r="IJ74" s="302">
        <v>0.16647452155868112</v>
      </c>
      <c r="IK74" s="300">
        <v>569.20000000000005</v>
      </c>
      <c r="IL74" s="301">
        <v>19181</v>
      </c>
      <c r="IM74" s="301">
        <v>17539</v>
      </c>
      <c r="IN74" s="301">
        <v>1642</v>
      </c>
      <c r="IO74" s="302">
        <v>8.5605547156039838E-2</v>
      </c>
      <c r="IP74" s="300">
        <v>-201.60000000000002</v>
      </c>
      <c r="IQ74" s="301">
        <v>-10507</v>
      </c>
      <c r="IR74" s="301">
        <v>-10309</v>
      </c>
      <c r="IS74" s="301">
        <v>-198</v>
      </c>
      <c r="IT74" s="302">
        <v>8.0868974402641278E-2</v>
      </c>
      <c r="IU74" s="300">
        <v>0</v>
      </c>
      <c r="IV74" s="301">
        <v>0</v>
      </c>
      <c r="IW74" s="301">
        <v>0</v>
      </c>
      <c r="IX74" s="301">
        <v>0</v>
      </c>
      <c r="IY74" s="302">
        <v>0</v>
      </c>
      <c r="IZ74" s="300">
        <v>608.4</v>
      </c>
      <c r="JA74" s="301">
        <v>60784</v>
      </c>
      <c r="JB74" s="301">
        <v>43036</v>
      </c>
      <c r="JC74" s="301">
        <v>17748</v>
      </c>
      <c r="JD74" s="302">
        <v>0.2919847328244275</v>
      </c>
      <c r="JE74" s="300">
        <v>608.4</v>
      </c>
      <c r="JF74" s="301">
        <v>60784</v>
      </c>
      <c r="JG74" s="301">
        <v>43036</v>
      </c>
      <c r="JH74" s="301">
        <v>17748</v>
      </c>
      <c r="JI74" s="302">
        <v>0.2919847328244275</v>
      </c>
      <c r="JJ74" s="300">
        <v>367.59999999999997</v>
      </c>
      <c r="JK74" s="301">
        <v>8674</v>
      </c>
      <c r="JL74" s="301">
        <v>7230</v>
      </c>
      <c r="JM74" s="301">
        <v>1444</v>
      </c>
      <c r="JN74" s="302">
        <v>0.16647452155868112</v>
      </c>
      <c r="JO74" s="300">
        <v>240.8</v>
      </c>
      <c r="JP74" s="301">
        <v>52110</v>
      </c>
      <c r="JQ74" s="301">
        <v>35806</v>
      </c>
      <c r="JR74" s="301">
        <v>16304</v>
      </c>
      <c r="JS74" s="302">
        <v>0.12551021126574638</v>
      </c>
      <c r="JT74" s="300">
        <v>0</v>
      </c>
      <c r="JU74" s="301">
        <v>0</v>
      </c>
      <c r="JV74" s="301">
        <v>0</v>
      </c>
      <c r="JW74" s="301">
        <v>0</v>
      </c>
      <c r="JX74" s="302">
        <v>0</v>
      </c>
      <c r="JY74" s="300">
        <v>322.7</v>
      </c>
      <c r="JZ74" s="301">
        <v>6600</v>
      </c>
      <c r="KA74" s="301">
        <v>5346</v>
      </c>
      <c r="KB74" s="301">
        <v>1254</v>
      </c>
      <c r="KC74" s="302">
        <v>0.19</v>
      </c>
      <c r="KD74" s="300">
        <v>322.7</v>
      </c>
      <c r="KE74" s="301">
        <v>6600</v>
      </c>
      <c r="KF74" s="301">
        <v>5346</v>
      </c>
      <c r="KG74" s="301">
        <v>1254</v>
      </c>
      <c r="KH74" s="302">
        <v>0.19</v>
      </c>
      <c r="KI74" s="300">
        <v>608.4</v>
      </c>
      <c r="KJ74" s="301">
        <v>60784</v>
      </c>
      <c r="KK74" s="301">
        <v>43036</v>
      </c>
      <c r="KL74" s="301">
        <v>17748</v>
      </c>
      <c r="KM74" s="302">
        <v>0.2919847328244275</v>
      </c>
      <c r="KN74" s="300">
        <v>-285.7</v>
      </c>
      <c r="KO74" s="301">
        <v>-54184</v>
      </c>
      <c r="KP74" s="301">
        <v>-37690</v>
      </c>
      <c r="KQ74" s="301">
        <v>-16494</v>
      </c>
      <c r="KR74" s="302">
        <v>-0.10198473282442749</v>
      </c>
      <c r="KS74" s="300">
        <v>3553</v>
      </c>
      <c r="KT74" s="301">
        <v>319724</v>
      </c>
      <c r="KU74" s="301">
        <v>246190</v>
      </c>
      <c r="KV74" s="301">
        <v>73534</v>
      </c>
      <c r="KW74" s="302">
        <v>0.22999211820194917</v>
      </c>
      <c r="KX74" s="300">
        <v>4914.6999999999989</v>
      </c>
      <c r="KY74" s="301">
        <v>397554</v>
      </c>
      <c r="KZ74" s="301">
        <v>321532</v>
      </c>
      <c r="LA74" s="301">
        <v>76022</v>
      </c>
      <c r="LB74" s="302">
        <v>0.19122433681965217</v>
      </c>
      <c r="LC74" s="300">
        <v>1361.6999999999989</v>
      </c>
      <c r="LD74" s="301">
        <v>77830</v>
      </c>
      <c r="LE74" s="301">
        <v>75342</v>
      </c>
      <c r="LF74" s="301">
        <v>2488</v>
      </c>
      <c r="LG74" s="302">
        <v>-3.8767781382297001E-2</v>
      </c>
    </row>
    <row r="75" spans="2:319">
      <c r="B75" s="1528"/>
      <c r="C75" s="298" t="s">
        <v>2883</v>
      </c>
      <c r="D75" s="299"/>
      <c r="E75" s="300">
        <v>890.7</v>
      </c>
      <c r="F75" s="301">
        <v>7469</v>
      </c>
      <c r="G75" s="301">
        <v>6483</v>
      </c>
      <c r="H75" s="301">
        <v>986</v>
      </c>
      <c r="I75" s="302">
        <v>0.13201231757932788</v>
      </c>
      <c r="J75" s="300">
        <v>1402.8</v>
      </c>
      <c r="K75" s="301">
        <v>11682</v>
      </c>
      <c r="L75" s="301">
        <v>10116</v>
      </c>
      <c r="M75" s="301">
        <v>1566</v>
      </c>
      <c r="N75" s="302">
        <v>0.13405238828967642</v>
      </c>
      <c r="O75" s="300">
        <v>512.09999999999991</v>
      </c>
      <c r="P75" s="301">
        <v>4213</v>
      </c>
      <c r="Q75" s="301">
        <v>3633</v>
      </c>
      <c r="R75" s="301">
        <v>580</v>
      </c>
      <c r="S75" s="302">
        <v>2.0400707103485349E-3</v>
      </c>
      <c r="T75" s="300">
        <v>602.5</v>
      </c>
      <c r="U75" s="301">
        <v>5237</v>
      </c>
      <c r="V75" s="301">
        <v>4479</v>
      </c>
      <c r="W75" s="301">
        <v>758</v>
      </c>
      <c r="X75" s="302">
        <v>0.14473935459232384</v>
      </c>
      <c r="Y75" s="300">
        <v>800.29999999999984</v>
      </c>
      <c r="Z75" s="301">
        <v>6445</v>
      </c>
      <c r="AA75" s="301">
        <v>5637</v>
      </c>
      <c r="AB75" s="301">
        <v>808</v>
      </c>
      <c r="AC75" s="302">
        <v>-1.0686966302647427E-2</v>
      </c>
      <c r="AD75" s="300">
        <v>1000.5999999999999</v>
      </c>
      <c r="AE75" s="301">
        <v>8310</v>
      </c>
      <c r="AF75" s="301">
        <v>7213</v>
      </c>
      <c r="AG75" s="301">
        <v>1097</v>
      </c>
      <c r="AH75" s="302">
        <v>0.13200962695547533</v>
      </c>
      <c r="AI75" s="300">
        <v>905.6</v>
      </c>
      <c r="AJ75" s="301">
        <v>7703</v>
      </c>
      <c r="AK75" s="301">
        <v>6630</v>
      </c>
      <c r="AL75" s="301">
        <v>1073</v>
      </c>
      <c r="AM75" s="302">
        <v>0.13929637803453199</v>
      </c>
      <c r="AN75" s="300">
        <v>-94.999999999999886</v>
      </c>
      <c r="AO75" s="301">
        <v>-607</v>
      </c>
      <c r="AP75" s="301">
        <v>-583</v>
      </c>
      <c r="AQ75" s="301">
        <v>-24</v>
      </c>
      <c r="AR75" s="302">
        <v>7.2867510790566581E-3</v>
      </c>
      <c r="AS75" s="300">
        <v>1402.8</v>
      </c>
      <c r="AT75" s="301">
        <v>11682</v>
      </c>
      <c r="AU75" s="301">
        <v>10116</v>
      </c>
      <c r="AV75" s="301">
        <v>1566</v>
      </c>
      <c r="AW75" s="302">
        <v>0.13405238828967642</v>
      </c>
      <c r="AX75" s="300">
        <v>-497.19999999999993</v>
      </c>
      <c r="AY75" s="301">
        <v>-3979</v>
      </c>
      <c r="AZ75" s="301">
        <v>-3486</v>
      </c>
      <c r="BA75" s="301">
        <v>-493</v>
      </c>
      <c r="BB75" s="302">
        <v>5.2439897448555706E-3</v>
      </c>
      <c r="BC75" s="300">
        <v>926.8</v>
      </c>
      <c r="BD75" s="301">
        <v>7768</v>
      </c>
      <c r="BE75" s="301">
        <v>6743</v>
      </c>
      <c r="BF75" s="301">
        <v>1025</v>
      </c>
      <c r="BG75" s="302">
        <v>0.13195159629248199</v>
      </c>
      <c r="BH75" s="300">
        <v>516.4</v>
      </c>
      <c r="BI75" s="301">
        <v>4362</v>
      </c>
      <c r="BJ75" s="301">
        <v>3765</v>
      </c>
      <c r="BK75" s="301">
        <v>597</v>
      </c>
      <c r="BL75" s="302">
        <v>0.13686382393397525</v>
      </c>
      <c r="BM75" s="300">
        <v>-410.4</v>
      </c>
      <c r="BN75" s="301">
        <v>-3406</v>
      </c>
      <c r="BO75" s="301">
        <v>-2978</v>
      </c>
      <c r="BP75" s="301">
        <v>-428</v>
      </c>
      <c r="BQ75" s="302">
        <v>4.9122276414932664E-3</v>
      </c>
      <c r="BR75" s="300">
        <v>905.6</v>
      </c>
      <c r="BS75" s="301">
        <v>7703</v>
      </c>
      <c r="BT75" s="301">
        <v>6630</v>
      </c>
      <c r="BU75" s="301">
        <v>1073</v>
      </c>
      <c r="BV75" s="302">
        <v>0.13929637803453199</v>
      </c>
      <c r="BW75" s="300">
        <v>-389.20000000000005</v>
      </c>
      <c r="BX75" s="301">
        <v>-3341</v>
      </c>
      <c r="BY75" s="301">
        <v>-2865</v>
      </c>
      <c r="BZ75" s="301">
        <v>-476</v>
      </c>
      <c r="CA75" s="302">
        <v>-2.432554100556733E-3</v>
      </c>
      <c r="CB75" s="300">
        <v>989.9</v>
      </c>
      <c r="CC75" s="301">
        <v>8221</v>
      </c>
      <c r="CD75" s="301">
        <v>7137</v>
      </c>
      <c r="CE75" s="301">
        <v>1084</v>
      </c>
      <c r="CF75" s="302">
        <v>0.13185743826785062</v>
      </c>
      <c r="CG75" s="300">
        <v>769.8</v>
      </c>
      <c r="CH75" s="301">
        <v>6545</v>
      </c>
      <c r="CI75" s="301">
        <v>5635</v>
      </c>
      <c r="CJ75" s="301">
        <v>910</v>
      </c>
      <c r="CK75" s="302">
        <v>0.13903743315508021</v>
      </c>
      <c r="CL75" s="300">
        <v>-220.10000000000002</v>
      </c>
      <c r="CM75" s="301">
        <v>-1676</v>
      </c>
      <c r="CN75" s="301">
        <v>-1502</v>
      </c>
      <c r="CO75" s="301">
        <v>-174</v>
      </c>
      <c r="CP75" s="302">
        <v>7.1799948872295905E-3</v>
      </c>
      <c r="CQ75" s="300">
        <v>516.4</v>
      </c>
      <c r="CR75" s="301">
        <v>4362</v>
      </c>
      <c r="CS75" s="301">
        <v>3765</v>
      </c>
      <c r="CT75" s="301">
        <v>597</v>
      </c>
      <c r="CU75" s="302">
        <v>0.13686382393397525</v>
      </c>
      <c r="CV75" s="300">
        <v>253.40000000000003</v>
      </c>
      <c r="CW75" s="301">
        <v>2183</v>
      </c>
      <c r="CX75" s="301">
        <v>1870</v>
      </c>
      <c r="CY75" s="301">
        <v>313</v>
      </c>
      <c r="CZ75" s="302">
        <v>2.1736092211049607E-3</v>
      </c>
      <c r="DA75" s="300">
        <v>1035.0999999999999</v>
      </c>
      <c r="DB75" s="301">
        <v>8665</v>
      </c>
      <c r="DC75" s="301">
        <v>7521</v>
      </c>
      <c r="DD75" s="301">
        <v>1144</v>
      </c>
      <c r="DE75" s="302">
        <v>0.13202538949798037</v>
      </c>
      <c r="DF75" s="300">
        <v>1108.7</v>
      </c>
      <c r="DG75" s="301">
        <v>9361</v>
      </c>
      <c r="DH75" s="301">
        <v>8072</v>
      </c>
      <c r="DI75" s="301">
        <v>1289</v>
      </c>
      <c r="DJ75" s="302">
        <v>0.13769896378592031</v>
      </c>
      <c r="DK75" s="300">
        <v>73.600000000000136</v>
      </c>
      <c r="DL75" s="301">
        <v>696</v>
      </c>
      <c r="DM75" s="301">
        <v>551</v>
      </c>
      <c r="DN75" s="301">
        <v>145</v>
      </c>
      <c r="DO75" s="302">
        <v>5.6735742879399365E-3</v>
      </c>
      <c r="DP75" s="300">
        <v>769.8</v>
      </c>
      <c r="DQ75" s="301">
        <v>6545</v>
      </c>
      <c r="DR75" s="301">
        <v>5635</v>
      </c>
      <c r="DS75" s="301">
        <v>910</v>
      </c>
      <c r="DT75" s="302">
        <v>0.13903743315508021</v>
      </c>
      <c r="DU75" s="300">
        <v>338.90000000000003</v>
      </c>
      <c r="DV75" s="301">
        <v>2816</v>
      </c>
      <c r="DW75" s="301">
        <v>2437</v>
      </c>
      <c r="DX75" s="301">
        <v>379</v>
      </c>
      <c r="DY75" s="302">
        <v>-1.3384693691599059E-3</v>
      </c>
      <c r="DZ75" s="300">
        <v>914.8</v>
      </c>
      <c r="EA75" s="301">
        <v>7599</v>
      </c>
      <c r="EB75" s="301">
        <v>6597</v>
      </c>
      <c r="EC75" s="301">
        <v>1002</v>
      </c>
      <c r="ED75" s="302">
        <v>0.13185945519147257</v>
      </c>
      <c r="EE75" s="300">
        <v>832.80000000000007</v>
      </c>
      <c r="EF75" s="301">
        <v>6940</v>
      </c>
      <c r="EG75" s="301">
        <v>6002</v>
      </c>
      <c r="EH75" s="301">
        <v>938</v>
      </c>
      <c r="EI75" s="302">
        <v>0.1351585014409222</v>
      </c>
      <c r="EJ75" s="300">
        <v>-81.999999999999886</v>
      </c>
      <c r="EK75" s="301">
        <v>-659</v>
      </c>
      <c r="EL75" s="301">
        <v>-595</v>
      </c>
      <c r="EM75" s="301">
        <v>-64</v>
      </c>
      <c r="EN75" s="302">
        <v>3.2990462494496275E-3</v>
      </c>
      <c r="EO75" s="300">
        <v>1108.7</v>
      </c>
      <c r="EP75" s="301">
        <v>9361</v>
      </c>
      <c r="EQ75" s="301">
        <v>8072</v>
      </c>
      <c r="ER75" s="301">
        <v>1289</v>
      </c>
      <c r="ES75" s="302">
        <v>0.13769896378592031</v>
      </c>
      <c r="ET75" s="300">
        <v>-275.89999999999998</v>
      </c>
      <c r="EU75" s="301">
        <v>-2421</v>
      </c>
      <c r="EV75" s="301">
        <v>-2070</v>
      </c>
      <c r="EW75" s="301">
        <v>-351</v>
      </c>
      <c r="EX75" s="302">
        <v>-2.5404623449981067E-3</v>
      </c>
      <c r="EY75" s="300">
        <v>809</v>
      </c>
      <c r="EZ75" s="301">
        <v>6792</v>
      </c>
      <c r="FA75" s="301">
        <v>5895</v>
      </c>
      <c r="FB75" s="301">
        <v>897</v>
      </c>
      <c r="FC75" s="302">
        <v>0.13206713780918727</v>
      </c>
      <c r="FD75" s="300">
        <v>902.69999999999993</v>
      </c>
      <c r="FE75" s="301">
        <v>7535</v>
      </c>
      <c r="FF75" s="301">
        <v>6519</v>
      </c>
      <c r="FG75" s="301">
        <v>1016</v>
      </c>
      <c r="FH75" s="302">
        <v>0.13483742534837426</v>
      </c>
      <c r="FI75" s="300">
        <v>93.699999999999932</v>
      </c>
      <c r="FJ75" s="301">
        <v>743</v>
      </c>
      <c r="FK75" s="301">
        <v>624</v>
      </c>
      <c r="FL75" s="301">
        <v>119</v>
      </c>
      <c r="FM75" s="302">
        <v>2.770287539186983E-3</v>
      </c>
      <c r="FN75" s="300">
        <v>832.80000000000007</v>
      </c>
      <c r="FO75" s="301">
        <v>6940</v>
      </c>
      <c r="FP75" s="301">
        <v>6002</v>
      </c>
      <c r="FQ75" s="301">
        <v>938</v>
      </c>
      <c r="FR75" s="302">
        <v>0.1351585014409222</v>
      </c>
      <c r="FS75" s="300">
        <v>69.899999999999935</v>
      </c>
      <c r="FT75" s="301">
        <v>595</v>
      </c>
      <c r="FU75" s="301">
        <v>517</v>
      </c>
      <c r="FV75" s="301">
        <v>78</v>
      </c>
      <c r="FW75" s="302">
        <v>-3.21076092547945E-4</v>
      </c>
      <c r="FX75" s="300">
        <v>776.69999999999993</v>
      </c>
      <c r="FY75" s="301">
        <v>6454</v>
      </c>
      <c r="FZ75" s="301">
        <v>5604</v>
      </c>
      <c r="GA75" s="301">
        <v>850</v>
      </c>
      <c r="GB75" s="302">
        <v>0.13170127052990394</v>
      </c>
      <c r="GC75" s="300">
        <v>1063.7</v>
      </c>
      <c r="GD75" s="301">
        <v>8968</v>
      </c>
      <c r="GE75" s="301">
        <v>7743</v>
      </c>
      <c r="GF75" s="301">
        <v>1225</v>
      </c>
      <c r="GG75" s="302">
        <v>0.13659678858162355</v>
      </c>
      <c r="GH75" s="300">
        <v>287.00000000000011</v>
      </c>
      <c r="GI75" s="301">
        <v>2514</v>
      </c>
      <c r="GJ75" s="301">
        <v>2139</v>
      </c>
      <c r="GK75" s="301">
        <v>375</v>
      </c>
      <c r="GL75" s="302">
        <v>4.8955180517196162E-3</v>
      </c>
      <c r="GM75" s="300">
        <v>902.69999999999993</v>
      </c>
      <c r="GN75" s="301">
        <v>7535</v>
      </c>
      <c r="GO75" s="301">
        <v>6519</v>
      </c>
      <c r="GP75" s="301">
        <v>1016</v>
      </c>
      <c r="GQ75" s="302">
        <v>0.13483742534837426</v>
      </c>
      <c r="GR75" s="300">
        <v>161.00000000000006</v>
      </c>
      <c r="GS75" s="301">
        <v>1433</v>
      </c>
      <c r="GT75" s="301">
        <v>1224</v>
      </c>
      <c r="GU75" s="301">
        <v>209</v>
      </c>
      <c r="GV75" s="302">
        <v>1.7593632332492948E-3</v>
      </c>
      <c r="GW75" s="300">
        <v>760.9</v>
      </c>
      <c r="GX75" s="301">
        <v>6393</v>
      </c>
      <c r="GY75" s="301">
        <v>5550</v>
      </c>
      <c r="GZ75" s="301">
        <v>843</v>
      </c>
      <c r="HA75" s="302">
        <v>0.13186297512904741</v>
      </c>
      <c r="HB75" s="300">
        <v>796.8</v>
      </c>
      <c r="HC75" s="301">
        <v>6614</v>
      </c>
      <c r="HD75" s="301">
        <v>5732</v>
      </c>
      <c r="HE75" s="301">
        <v>882</v>
      </c>
      <c r="HF75" s="302">
        <v>0.13335349259147264</v>
      </c>
      <c r="HG75" s="300">
        <v>35.899999999999977</v>
      </c>
      <c r="HH75" s="301">
        <v>221</v>
      </c>
      <c r="HI75" s="301">
        <v>182</v>
      </c>
      <c r="HJ75" s="301">
        <v>39</v>
      </c>
      <c r="HK75" s="302">
        <v>1.4905174624252338E-3</v>
      </c>
      <c r="HL75" s="300">
        <v>1063.7</v>
      </c>
      <c r="HM75" s="301">
        <v>8968</v>
      </c>
      <c r="HN75" s="301">
        <v>7743</v>
      </c>
      <c r="HO75" s="301">
        <v>1225</v>
      </c>
      <c r="HP75" s="302">
        <v>0.13659678858162355</v>
      </c>
      <c r="HQ75" s="300">
        <v>-266.90000000000003</v>
      </c>
      <c r="HR75" s="301">
        <v>-2354</v>
      </c>
      <c r="HS75" s="301">
        <v>-2011</v>
      </c>
      <c r="HT75" s="301">
        <v>-343</v>
      </c>
      <c r="HU75" s="302">
        <v>-3.2432959901509129E-3</v>
      </c>
      <c r="HV75" s="300">
        <v>793.9</v>
      </c>
      <c r="HW75" s="301">
        <v>6597</v>
      </c>
      <c r="HX75" s="301">
        <v>5729</v>
      </c>
      <c r="HY75" s="301">
        <v>868</v>
      </c>
      <c r="HZ75" s="302">
        <v>0.13157495831438532</v>
      </c>
      <c r="IA75" s="300">
        <v>851.3</v>
      </c>
      <c r="IB75" s="301">
        <v>7237</v>
      </c>
      <c r="IC75" s="301">
        <v>6228</v>
      </c>
      <c r="ID75" s="301">
        <v>1009</v>
      </c>
      <c r="IE75" s="302">
        <v>0.13942241260190688</v>
      </c>
      <c r="IF75" s="300">
        <v>57.399999999999977</v>
      </c>
      <c r="IG75" s="301">
        <v>640</v>
      </c>
      <c r="IH75" s="301">
        <v>499</v>
      </c>
      <c r="II75" s="301">
        <v>141</v>
      </c>
      <c r="IJ75" s="302">
        <v>7.8474542875215658E-3</v>
      </c>
      <c r="IK75" s="300">
        <v>796.8</v>
      </c>
      <c r="IL75" s="301">
        <v>6614</v>
      </c>
      <c r="IM75" s="301">
        <v>5732</v>
      </c>
      <c r="IN75" s="301">
        <v>882</v>
      </c>
      <c r="IO75" s="302">
        <v>0.13335349259147264</v>
      </c>
      <c r="IP75" s="300">
        <v>54.500000000000043</v>
      </c>
      <c r="IQ75" s="301">
        <v>623</v>
      </c>
      <c r="IR75" s="301">
        <v>496</v>
      </c>
      <c r="IS75" s="301">
        <v>127</v>
      </c>
      <c r="IT75" s="302">
        <v>6.0689200104342422E-3</v>
      </c>
      <c r="IU75" s="300">
        <v>998.9</v>
      </c>
      <c r="IV75" s="301">
        <v>8365</v>
      </c>
      <c r="IW75" s="301">
        <v>7261</v>
      </c>
      <c r="IX75" s="301">
        <v>1104</v>
      </c>
      <c r="IY75" s="302">
        <v>0.13197848176927676</v>
      </c>
      <c r="IZ75" s="300">
        <v>741.1</v>
      </c>
      <c r="JA75" s="301">
        <v>6387</v>
      </c>
      <c r="JB75" s="301">
        <v>5482</v>
      </c>
      <c r="JC75" s="301">
        <v>905</v>
      </c>
      <c r="JD75" s="302">
        <v>0.14169406607170815</v>
      </c>
      <c r="JE75" s="300">
        <v>-257.79999999999995</v>
      </c>
      <c r="JF75" s="301">
        <v>-1978</v>
      </c>
      <c r="JG75" s="301">
        <v>-1779</v>
      </c>
      <c r="JH75" s="301">
        <v>-199</v>
      </c>
      <c r="JI75" s="302">
        <v>9.7155843024313848E-3</v>
      </c>
      <c r="JJ75" s="300">
        <v>851.3</v>
      </c>
      <c r="JK75" s="301">
        <v>7237</v>
      </c>
      <c r="JL75" s="301">
        <v>6228</v>
      </c>
      <c r="JM75" s="301">
        <v>1009</v>
      </c>
      <c r="JN75" s="302">
        <v>0.13942241260190688</v>
      </c>
      <c r="JO75" s="300">
        <v>-110.20000000000002</v>
      </c>
      <c r="JP75" s="301">
        <v>-850</v>
      </c>
      <c r="JQ75" s="301">
        <v>-746</v>
      </c>
      <c r="JR75" s="301">
        <v>-104</v>
      </c>
      <c r="JS75" s="302">
        <v>2.2716534698012658E-3</v>
      </c>
      <c r="JT75" s="300">
        <v>929.9</v>
      </c>
      <c r="JU75" s="301">
        <v>7724</v>
      </c>
      <c r="JV75" s="301">
        <v>6706</v>
      </c>
      <c r="JW75" s="301">
        <v>1018</v>
      </c>
      <c r="JX75" s="302">
        <v>0.13179699637493528</v>
      </c>
      <c r="JY75" s="300">
        <v>920.3</v>
      </c>
      <c r="JZ75" s="301">
        <v>7635</v>
      </c>
      <c r="KA75" s="301">
        <v>6341</v>
      </c>
      <c r="KB75" s="301">
        <v>1294</v>
      </c>
      <c r="KC75" s="302">
        <v>0.16948264571054356</v>
      </c>
      <c r="KD75" s="300">
        <v>-9.6000000000000227</v>
      </c>
      <c r="KE75" s="301">
        <v>-89</v>
      </c>
      <c r="KF75" s="301">
        <v>-365</v>
      </c>
      <c r="KG75" s="301">
        <v>276</v>
      </c>
      <c r="KH75" s="302">
        <v>3.7685649335608279E-2</v>
      </c>
      <c r="KI75" s="300">
        <v>741.1</v>
      </c>
      <c r="KJ75" s="301">
        <v>6387</v>
      </c>
      <c r="KK75" s="301">
        <v>5482</v>
      </c>
      <c r="KL75" s="301">
        <v>905</v>
      </c>
      <c r="KM75" s="302">
        <v>0.14169406607170815</v>
      </c>
      <c r="KN75" s="300">
        <v>179.2</v>
      </c>
      <c r="KO75" s="301">
        <v>1248</v>
      </c>
      <c r="KP75" s="301">
        <v>859</v>
      </c>
      <c r="KQ75" s="301">
        <v>389</v>
      </c>
      <c r="KR75" s="302">
        <v>2.7788579638835409E-2</v>
      </c>
      <c r="KS75" s="300">
        <v>10827.199999999999</v>
      </c>
      <c r="KT75" s="301">
        <v>90357</v>
      </c>
      <c r="KU75" s="301">
        <v>78439</v>
      </c>
      <c r="KV75" s="301">
        <v>11918</v>
      </c>
      <c r="KW75" s="302">
        <v>0.13189902276525339</v>
      </c>
      <c r="KX75" s="300">
        <v>10812</v>
      </c>
      <c r="KY75" s="301">
        <v>90969</v>
      </c>
      <c r="KZ75" s="301">
        <v>78265</v>
      </c>
      <c r="LA75" s="301">
        <v>12704</v>
      </c>
      <c r="LB75" s="302">
        <v>0.1396519693521969</v>
      </c>
      <c r="LC75" s="300">
        <v>-15.199999999998909</v>
      </c>
      <c r="LD75" s="301">
        <v>612</v>
      </c>
      <c r="LE75" s="301">
        <v>-174</v>
      </c>
      <c r="LF75" s="301">
        <v>786</v>
      </c>
      <c r="LG75" s="302">
        <v>7.7529465869435044E-3</v>
      </c>
    </row>
    <row r="76" spans="2:319">
      <c r="B76" s="1528"/>
      <c r="C76" s="309" t="s">
        <v>2884</v>
      </c>
      <c r="D76" s="310"/>
      <c r="E76" s="311">
        <v>0</v>
      </c>
      <c r="F76" s="312">
        <v>0</v>
      </c>
      <c r="G76" s="312">
        <v>0</v>
      </c>
      <c r="H76" s="312">
        <v>0</v>
      </c>
      <c r="I76" s="302">
        <v>0</v>
      </c>
      <c r="J76" s="311">
        <v>48.8</v>
      </c>
      <c r="K76" s="312">
        <v>804</v>
      </c>
      <c r="L76" s="312">
        <v>780</v>
      </c>
      <c r="M76" s="312">
        <v>24</v>
      </c>
      <c r="N76" s="302">
        <v>2.9850746268656716E-2</v>
      </c>
      <c r="O76" s="311">
        <v>48.8</v>
      </c>
      <c r="P76" s="312">
        <v>804</v>
      </c>
      <c r="Q76" s="312">
        <v>780</v>
      </c>
      <c r="R76" s="312">
        <v>24</v>
      </c>
      <c r="S76" s="302">
        <v>2.9850746268656716E-2</v>
      </c>
      <c r="T76" s="311">
        <v>46.3</v>
      </c>
      <c r="U76" s="312">
        <v>763</v>
      </c>
      <c r="V76" s="312">
        <v>739</v>
      </c>
      <c r="W76" s="312">
        <v>24</v>
      </c>
      <c r="X76" s="302">
        <v>3.1454783748361727E-2</v>
      </c>
      <c r="Y76" s="311">
        <v>2.5</v>
      </c>
      <c r="Z76" s="312">
        <v>41</v>
      </c>
      <c r="AA76" s="312">
        <v>41</v>
      </c>
      <c r="AB76" s="312">
        <v>0</v>
      </c>
      <c r="AC76" s="302">
        <v>-1.604037479705011E-3</v>
      </c>
      <c r="AD76" s="311">
        <v>0</v>
      </c>
      <c r="AE76" s="312">
        <v>0</v>
      </c>
      <c r="AF76" s="312">
        <v>0</v>
      </c>
      <c r="AG76" s="312">
        <v>0</v>
      </c>
      <c r="AH76" s="302">
        <v>0</v>
      </c>
      <c r="AI76" s="311">
        <v>44</v>
      </c>
      <c r="AJ76" s="312">
        <v>725</v>
      </c>
      <c r="AK76" s="312">
        <v>703</v>
      </c>
      <c r="AL76" s="312">
        <v>22</v>
      </c>
      <c r="AM76" s="302">
        <v>3.0344827586206897E-2</v>
      </c>
      <c r="AN76" s="311">
        <v>44</v>
      </c>
      <c r="AO76" s="312">
        <v>725</v>
      </c>
      <c r="AP76" s="312">
        <v>703</v>
      </c>
      <c r="AQ76" s="312">
        <v>22</v>
      </c>
      <c r="AR76" s="302">
        <v>3.0344827586206897E-2</v>
      </c>
      <c r="AS76" s="311">
        <v>48.8</v>
      </c>
      <c r="AT76" s="312">
        <v>804</v>
      </c>
      <c r="AU76" s="312">
        <v>780</v>
      </c>
      <c r="AV76" s="312">
        <v>24</v>
      </c>
      <c r="AW76" s="302">
        <v>2.9850746268656716E-2</v>
      </c>
      <c r="AX76" s="311">
        <v>-4.7999999999999972</v>
      </c>
      <c r="AY76" s="312">
        <v>-79</v>
      </c>
      <c r="AZ76" s="312">
        <v>-77</v>
      </c>
      <c r="BA76" s="312">
        <v>-2</v>
      </c>
      <c r="BB76" s="302">
        <v>4.9408131755018098E-4</v>
      </c>
      <c r="BC76" s="311">
        <v>0</v>
      </c>
      <c r="BD76" s="312">
        <v>0</v>
      </c>
      <c r="BE76" s="312">
        <v>0</v>
      </c>
      <c r="BF76" s="312">
        <v>0</v>
      </c>
      <c r="BG76" s="302">
        <v>0</v>
      </c>
      <c r="BH76" s="311">
        <v>43.5</v>
      </c>
      <c r="BI76" s="312">
        <v>718</v>
      </c>
      <c r="BJ76" s="312">
        <v>696</v>
      </c>
      <c r="BK76" s="312">
        <v>22</v>
      </c>
      <c r="BL76" s="302">
        <v>3.0640668523676879E-2</v>
      </c>
      <c r="BM76" s="311">
        <v>43.5</v>
      </c>
      <c r="BN76" s="312">
        <v>718</v>
      </c>
      <c r="BO76" s="312">
        <v>696</v>
      </c>
      <c r="BP76" s="312">
        <v>22</v>
      </c>
      <c r="BQ76" s="302">
        <v>3.0640668523676879E-2</v>
      </c>
      <c r="BR76" s="311">
        <v>44</v>
      </c>
      <c r="BS76" s="312">
        <v>725</v>
      </c>
      <c r="BT76" s="312">
        <v>703</v>
      </c>
      <c r="BU76" s="312">
        <v>22</v>
      </c>
      <c r="BV76" s="302">
        <v>3.0344827586206897E-2</v>
      </c>
      <c r="BW76" s="311">
        <v>-0.5</v>
      </c>
      <c r="BX76" s="312">
        <v>-7</v>
      </c>
      <c r="BY76" s="312">
        <v>-7</v>
      </c>
      <c r="BZ76" s="312">
        <v>0</v>
      </c>
      <c r="CA76" s="302">
        <v>2.9584093746998219E-4</v>
      </c>
      <c r="CB76" s="311">
        <v>0</v>
      </c>
      <c r="CC76" s="312">
        <v>0</v>
      </c>
      <c r="CD76" s="312">
        <v>0</v>
      </c>
      <c r="CE76" s="312">
        <v>0</v>
      </c>
      <c r="CF76" s="302">
        <v>0</v>
      </c>
      <c r="CG76" s="311">
        <v>43.1</v>
      </c>
      <c r="CH76" s="312">
        <v>712</v>
      </c>
      <c r="CI76" s="312">
        <v>690</v>
      </c>
      <c r="CJ76" s="312">
        <v>22</v>
      </c>
      <c r="CK76" s="302">
        <v>3.0898876404494381E-2</v>
      </c>
      <c r="CL76" s="311">
        <v>43.1</v>
      </c>
      <c r="CM76" s="312">
        <v>712</v>
      </c>
      <c r="CN76" s="312">
        <v>690</v>
      </c>
      <c r="CO76" s="312">
        <v>22</v>
      </c>
      <c r="CP76" s="302">
        <v>3.0898876404494381E-2</v>
      </c>
      <c r="CQ76" s="311">
        <v>43.5</v>
      </c>
      <c r="CR76" s="312">
        <v>718</v>
      </c>
      <c r="CS76" s="312">
        <v>696</v>
      </c>
      <c r="CT76" s="312">
        <v>22</v>
      </c>
      <c r="CU76" s="302">
        <v>3.0640668523676879E-2</v>
      </c>
      <c r="CV76" s="311">
        <v>-0.39999999999999858</v>
      </c>
      <c r="CW76" s="312">
        <v>-6</v>
      </c>
      <c r="CX76" s="312">
        <v>-6</v>
      </c>
      <c r="CY76" s="312">
        <v>0</v>
      </c>
      <c r="CZ76" s="302">
        <v>2.5820788081750215E-4</v>
      </c>
      <c r="DA76" s="311">
        <v>0</v>
      </c>
      <c r="DB76" s="312">
        <v>0</v>
      </c>
      <c r="DC76" s="312">
        <v>0</v>
      </c>
      <c r="DD76" s="312">
        <v>0</v>
      </c>
      <c r="DE76" s="302">
        <v>0</v>
      </c>
      <c r="DF76" s="311">
        <v>44.8</v>
      </c>
      <c r="DG76" s="312">
        <v>739</v>
      </c>
      <c r="DH76" s="312">
        <v>717</v>
      </c>
      <c r="DI76" s="312">
        <v>22</v>
      </c>
      <c r="DJ76" s="302">
        <v>2.9769959404600813E-2</v>
      </c>
      <c r="DK76" s="311">
        <v>44.8</v>
      </c>
      <c r="DL76" s="312">
        <v>739</v>
      </c>
      <c r="DM76" s="312">
        <v>717</v>
      </c>
      <c r="DN76" s="312">
        <v>22</v>
      </c>
      <c r="DO76" s="302">
        <v>2.9769959404600813E-2</v>
      </c>
      <c r="DP76" s="311">
        <v>43.1</v>
      </c>
      <c r="DQ76" s="312">
        <v>712</v>
      </c>
      <c r="DR76" s="312">
        <v>690</v>
      </c>
      <c r="DS76" s="312">
        <v>22</v>
      </c>
      <c r="DT76" s="302">
        <v>3.0898876404494381E-2</v>
      </c>
      <c r="DU76" s="311">
        <v>1.6999999999999957</v>
      </c>
      <c r="DV76" s="312">
        <v>27</v>
      </c>
      <c r="DW76" s="312">
        <v>27</v>
      </c>
      <c r="DX76" s="312">
        <v>0</v>
      </c>
      <c r="DY76" s="302">
        <v>-1.1289169998935679E-3</v>
      </c>
      <c r="DZ76" s="311">
        <v>0</v>
      </c>
      <c r="EA76" s="312">
        <v>0</v>
      </c>
      <c r="EB76" s="312">
        <v>0</v>
      </c>
      <c r="EC76" s="312">
        <v>0</v>
      </c>
      <c r="ED76" s="302">
        <v>0</v>
      </c>
      <c r="EE76" s="311">
        <v>39.200000000000003</v>
      </c>
      <c r="EF76" s="312">
        <v>647</v>
      </c>
      <c r="EG76" s="312">
        <v>627</v>
      </c>
      <c r="EH76" s="312">
        <v>20</v>
      </c>
      <c r="EI76" s="302">
        <v>3.0911901081916538E-2</v>
      </c>
      <c r="EJ76" s="311">
        <v>39.200000000000003</v>
      </c>
      <c r="EK76" s="312">
        <v>647</v>
      </c>
      <c r="EL76" s="312">
        <v>627</v>
      </c>
      <c r="EM76" s="312">
        <v>20</v>
      </c>
      <c r="EN76" s="302">
        <v>3.0911901081916538E-2</v>
      </c>
      <c r="EO76" s="311">
        <v>44.8</v>
      </c>
      <c r="EP76" s="312">
        <v>739</v>
      </c>
      <c r="EQ76" s="312">
        <v>717</v>
      </c>
      <c r="ER76" s="312">
        <v>22</v>
      </c>
      <c r="ES76" s="302">
        <v>2.9769959404600813E-2</v>
      </c>
      <c r="ET76" s="311">
        <v>-5.5999999999999943</v>
      </c>
      <c r="EU76" s="312">
        <v>-92</v>
      </c>
      <c r="EV76" s="312">
        <v>-90</v>
      </c>
      <c r="EW76" s="312">
        <v>-2</v>
      </c>
      <c r="EX76" s="302">
        <v>1.1419416773157248E-3</v>
      </c>
      <c r="EY76" s="311">
        <v>0</v>
      </c>
      <c r="EZ76" s="312">
        <v>0</v>
      </c>
      <c r="FA76" s="312">
        <v>0</v>
      </c>
      <c r="FB76" s="312">
        <v>0</v>
      </c>
      <c r="FC76" s="302">
        <v>0</v>
      </c>
      <c r="FD76" s="311">
        <v>41.1</v>
      </c>
      <c r="FE76" s="312">
        <v>679</v>
      </c>
      <c r="FF76" s="312">
        <v>658</v>
      </c>
      <c r="FG76" s="312">
        <v>21</v>
      </c>
      <c r="FH76" s="302">
        <v>3.0927835051546393E-2</v>
      </c>
      <c r="FI76" s="311">
        <v>41.1</v>
      </c>
      <c r="FJ76" s="312">
        <v>679</v>
      </c>
      <c r="FK76" s="312">
        <v>658</v>
      </c>
      <c r="FL76" s="312">
        <v>21</v>
      </c>
      <c r="FM76" s="302">
        <v>3.0927835051546393E-2</v>
      </c>
      <c r="FN76" s="311">
        <v>39.200000000000003</v>
      </c>
      <c r="FO76" s="312">
        <v>647</v>
      </c>
      <c r="FP76" s="312">
        <v>627</v>
      </c>
      <c r="FQ76" s="312">
        <v>20</v>
      </c>
      <c r="FR76" s="302">
        <v>3.0911901081916538E-2</v>
      </c>
      <c r="FS76" s="311">
        <v>1.8999999999999986</v>
      </c>
      <c r="FT76" s="312">
        <v>32</v>
      </c>
      <c r="FU76" s="312">
        <v>31</v>
      </c>
      <c r="FV76" s="312">
        <v>1</v>
      </c>
      <c r="FW76" s="302">
        <v>1.5933969629854799E-5</v>
      </c>
      <c r="FX76" s="311">
        <v>0</v>
      </c>
      <c r="FY76" s="312">
        <v>0</v>
      </c>
      <c r="FZ76" s="312">
        <v>0</v>
      </c>
      <c r="GA76" s="312">
        <v>0</v>
      </c>
      <c r="GB76" s="302">
        <v>0</v>
      </c>
      <c r="GC76" s="311">
        <v>46.7</v>
      </c>
      <c r="GD76" s="312">
        <v>771</v>
      </c>
      <c r="GE76" s="312">
        <v>748</v>
      </c>
      <c r="GF76" s="312">
        <v>23</v>
      </c>
      <c r="GG76" s="302">
        <v>2.9831387808041506E-2</v>
      </c>
      <c r="GH76" s="311">
        <v>46.7</v>
      </c>
      <c r="GI76" s="312">
        <v>771</v>
      </c>
      <c r="GJ76" s="312">
        <v>748</v>
      </c>
      <c r="GK76" s="312">
        <v>23</v>
      </c>
      <c r="GL76" s="302">
        <v>2.9831387808041506E-2</v>
      </c>
      <c r="GM76" s="311">
        <v>41.1</v>
      </c>
      <c r="GN76" s="312">
        <v>679</v>
      </c>
      <c r="GO76" s="312">
        <v>658</v>
      </c>
      <c r="GP76" s="312">
        <v>21</v>
      </c>
      <c r="GQ76" s="302">
        <v>3.0927835051546393E-2</v>
      </c>
      <c r="GR76" s="311">
        <v>5.6000000000000014</v>
      </c>
      <c r="GS76" s="312">
        <v>92</v>
      </c>
      <c r="GT76" s="312">
        <v>90</v>
      </c>
      <c r="GU76" s="312">
        <v>2</v>
      </c>
      <c r="GV76" s="302">
        <v>-1.0964472435048868E-3</v>
      </c>
      <c r="GW76" s="311">
        <v>0</v>
      </c>
      <c r="GX76" s="312">
        <v>0</v>
      </c>
      <c r="GY76" s="312">
        <v>0</v>
      </c>
      <c r="GZ76" s="312">
        <v>0</v>
      </c>
      <c r="HA76" s="302">
        <v>0</v>
      </c>
      <c r="HB76" s="311">
        <v>48.4</v>
      </c>
      <c r="HC76" s="312">
        <v>799</v>
      </c>
      <c r="HD76" s="312">
        <v>775</v>
      </c>
      <c r="HE76" s="312">
        <v>24</v>
      </c>
      <c r="HF76" s="302">
        <v>3.0037546933667083E-2</v>
      </c>
      <c r="HG76" s="311">
        <v>48.4</v>
      </c>
      <c r="HH76" s="312">
        <v>799</v>
      </c>
      <c r="HI76" s="312">
        <v>775</v>
      </c>
      <c r="HJ76" s="312">
        <v>24</v>
      </c>
      <c r="HK76" s="302">
        <v>3.0037546933667083E-2</v>
      </c>
      <c r="HL76" s="311">
        <v>46.7</v>
      </c>
      <c r="HM76" s="312">
        <v>771</v>
      </c>
      <c r="HN76" s="312">
        <v>748</v>
      </c>
      <c r="HO76" s="312">
        <v>23</v>
      </c>
      <c r="HP76" s="302">
        <v>2.9831387808041506E-2</v>
      </c>
      <c r="HQ76" s="311">
        <v>1.6999999999999957</v>
      </c>
      <c r="HR76" s="312">
        <v>28</v>
      </c>
      <c r="HS76" s="312">
        <v>27</v>
      </c>
      <c r="HT76" s="312">
        <v>1</v>
      </c>
      <c r="HU76" s="302">
        <v>2.0615912562557681E-4</v>
      </c>
      <c r="HV76" s="311">
        <v>0</v>
      </c>
      <c r="HW76" s="312">
        <v>0</v>
      </c>
      <c r="HX76" s="312">
        <v>0</v>
      </c>
      <c r="HY76" s="312">
        <v>0</v>
      </c>
      <c r="HZ76" s="302">
        <v>0</v>
      </c>
      <c r="IA76" s="311">
        <v>34.5</v>
      </c>
      <c r="IB76" s="312">
        <v>569</v>
      </c>
      <c r="IC76" s="312">
        <v>552</v>
      </c>
      <c r="ID76" s="312">
        <v>17</v>
      </c>
      <c r="IE76" s="302">
        <v>2.9876977152899824E-2</v>
      </c>
      <c r="IF76" s="311">
        <v>34.5</v>
      </c>
      <c r="IG76" s="312">
        <v>569</v>
      </c>
      <c r="IH76" s="312">
        <v>552</v>
      </c>
      <c r="II76" s="312">
        <v>17</v>
      </c>
      <c r="IJ76" s="302">
        <v>2.9876977152899824E-2</v>
      </c>
      <c r="IK76" s="311">
        <v>48.4</v>
      </c>
      <c r="IL76" s="312">
        <v>799</v>
      </c>
      <c r="IM76" s="312">
        <v>775</v>
      </c>
      <c r="IN76" s="312">
        <v>24</v>
      </c>
      <c r="IO76" s="302">
        <v>3.0037546933667083E-2</v>
      </c>
      <c r="IP76" s="311">
        <v>-13.899999999999999</v>
      </c>
      <c r="IQ76" s="312">
        <v>-230</v>
      </c>
      <c r="IR76" s="312">
        <v>-223</v>
      </c>
      <c r="IS76" s="312">
        <v>-7</v>
      </c>
      <c r="IT76" s="302">
        <v>-1.6056978076725917E-4</v>
      </c>
      <c r="IU76" s="311">
        <v>0</v>
      </c>
      <c r="IV76" s="312">
        <v>0</v>
      </c>
      <c r="IW76" s="312">
        <v>0</v>
      </c>
      <c r="IX76" s="312">
        <v>0</v>
      </c>
      <c r="IY76" s="302">
        <v>0</v>
      </c>
      <c r="IZ76" s="311">
        <v>40.700000000000003</v>
      </c>
      <c r="JA76" s="312">
        <v>671</v>
      </c>
      <c r="JB76" s="312">
        <v>651</v>
      </c>
      <c r="JC76" s="312">
        <v>20</v>
      </c>
      <c r="JD76" s="302">
        <v>2.9806259314456036E-2</v>
      </c>
      <c r="JE76" s="311">
        <v>40.700000000000003</v>
      </c>
      <c r="JF76" s="312">
        <v>671</v>
      </c>
      <c r="JG76" s="312">
        <v>651</v>
      </c>
      <c r="JH76" s="312">
        <v>20</v>
      </c>
      <c r="JI76" s="302">
        <v>2.9806259314456036E-2</v>
      </c>
      <c r="JJ76" s="311">
        <v>34.5</v>
      </c>
      <c r="JK76" s="312">
        <v>569</v>
      </c>
      <c r="JL76" s="312">
        <v>552</v>
      </c>
      <c r="JM76" s="312">
        <v>17</v>
      </c>
      <c r="JN76" s="302">
        <v>2.9876977152899824E-2</v>
      </c>
      <c r="JO76" s="311">
        <v>6.2000000000000028</v>
      </c>
      <c r="JP76" s="312">
        <v>102</v>
      </c>
      <c r="JQ76" s="312">
        <v>99</v>
      </c>
      <c r="JR76" s="312">
        <v>3</v>
      </c>
      <c r="JS76" s="302">
        <v>-7.0717838443788011E-5</v>
      </c>
      <c r="JT76" s="311">
        <v>0</v>
      </c>
      <c r="JU76" s="312">
        <v>0</v>
      </c>
      <c r="JV76" s="312">
        <v>0</v>
      </c>
      <c r="JW76" s="312">
        <v>0</v>
      </c>
      <c r="JX76" s="302">
        <v>0</v>
      </c>
      <c r="JY76" s="311">
        <v>48.3</v>
      </c>
      <c r="JZ76" s="312">
        <v>796</v>
      </c>
      <c r="KA76" s="312">
        <v>772</v>
      </c>
      <c r="KB76" s="312">
        <v>24</v>
      </c>
      <c r="KC76" s="302">
        <v>3.015075376884422E-2</v>
      </c>
      <c r="KD76" s="311">
        <v>48.3</v>
      </c>
      <c r="KE76" s="312">
        <v>796</v>
      </c>
      <c r="KF76" s="312">
        <v>772</v>
      </c>
      <c r="KG76" s="312">
        <v>24</v>
      </c>
      <c r="KH76" s="302">
        <v>3.015075376884422E-2</v>
      </c>
      <c r="KI76" s="311">
        <v>40.700000000000003</v>
      </c>
      <c r="KJ76" s="312">
        <v>671</v>
      </c>
      <c r="KK76" s="312">
        <v>651</v>
      </c>
      <c r="KL76" s="312">
        <v>20</v>
      </c>
      <c r="KM76" s="302">
        <v>2.9806259314456036E-2</v>
      </c>
      <c r="KN76" s="311">
        <v>7.5999999999999943</v>
      </c>
      <c r="KO76" s="312">
        <v>125</v>
      </c>
      <c r="KP76" s="312">
        <v>121</v>
      </c>
      <c r="KQ76" s="312">
        <v>4</v>
      </c>
      <c r="KR76" s="302">
        <v>3.4449445438818407E-4</v>
      </c>
      <c r="KS76" s="311">
        <v>0</v>
      </c>
      <c r="KT76" s="312">
        <v>0</v>
      </c>
      <c r="KU76" s="312">
        <v>0</v>
      </c>
      <c r="KV76" s="312">
        <v>0</v>
      </c>
      <c r="KW76" s="302">
        <v>0</v>
      </c>
      <c r="KX76" s="311">
        <v>523.09999999999991</v>
      </c>
      <c r="KY76" s="312">
        <v>8630</v>
      </c>
      <c r="KZ76" s="312">
        <v>8369</v>
      </c>
      <c r="LA76" s="312">
        <v>261</v>
      </c>
      <c r="LB76" s="302">
        <v>3.0243337195828505E-2</v>
      </c>
      <c r="LC76" s="311">
        <v>523.09999999999991</v>
      </c>
      <c r="LD76" s="312">
        <v>8630</v>
      </c>
      <c r="LE76" s="312">
        <v>8369</v>
      </c>
      <c r="LF76" s="312">
        <v>261</v>
      </c>
      <c r="LG76" s="302">
        <v>3.0243337195828505E-2</v>
      </c>
    </row>
    <row r="77" spans="2:319" ht="15.75" thickBot="1">
      <c r="B77" s="1529"/>
      <c r="C77" s="313" t="s">
        <v>2885</v>
      </c>
      <c r="D77" s="314" t="s">
        <v>2886</v>
      </c>
      <c r="E77" s="315"/>
      <c r="F77" s="316">
        <v>-9326</v>
      </c>
      <c r="G77" s="317"/>
      <c r="H77" s="317">
        <v>-9326</v>
      </c>
      <c r="I77" s="318">
        <v>1</v>
      </c>
      <c r="J77" s="315"/>
      <c r="K77" s="316">
        <v>-7306</v>
      </c>
      <c r="L77" s="317"/>
      <c r="M77" s="317">
        <v>-7306</v>
      </c>
      <c r="N77" s="318">
        <v>1</v>
      </c>
      <c r="O77" s="315">
        <v>0</v>
      </c>
      <c r="P77" s="316">
        <v>2020</v>
      </c>
      <c r="Q77" s="317">
        <v>0</v>
      </c>
      <c r="R77" s="317">
        <v>2020</v>
      </c>
      <c r="S77" s="318">
        <v>0</v>
      </c>
      <c r="T77" s="315"/>
      <c r="U77" s="316">
        <v>-8889</v>
      </c>
      <c r="V77" s="317"/>
      <c r="W77" s="317">
        <v>-8889</v>
      </c>
      <c r="X77" s="318">
        <v>1</v>
      </c>
      <c r="Y77" s="315"/>
      <c r="Z77" s="316">
        <v>1583</v>
      </c>
      <c r="AA77" s="317"/>
      <c r="AB77" s="317">
        <v>1583</v>
      </c>
      <c r="AC77" s="318">
        <v>0</v>
      </c>
      <c r="AD77" s="315"/>
      <c r="AE77" s="316">
        <v>-8897</v>
      </c>
      <c r="AF77" s="317"/>
      <c r="AG77" s="317">
        <v>-8897</v>
      </c>
      <c r="AH77" s="318">
        <v>1</v>
      </c>
      <c r="AI77" s="315"/>
      <c r="AJ77" s="316">
        <v>-7607</v>
      </c>
      <c r="AK77" s="317"/>
      <c r="AL77" s="317">
        <v>-7607</v>
      </c>
      <c r="AM77" s="318">
        <v>1</v>
      </c>
      <c r="AN77" s="315">
        <v>0</v>
      </c>
      <c r="AO77" s="316">
        <v>1290</v>
      </c>
      <c r="AP77" s="317">
        <v>0</v>
      </c>
      <c r="AQ77" s="317">
        <v>1290</v>
      </c>
      <c r="AR77" s="318">
        <v>0</v>
      </c>
      <c r="AS77" s="315"/>
      <c r="AT77" s="316">
        <v>-7306</v>
      </c>
      <c r="AU77" s="317"/>
      <c r="AV77" s="317">
        <v>-7306</v>
      </c>
      <c r="AW77" s="318">
        <v>1</v>
      </c>
      <c r="AX77" s="315"/>
      <c r="AY77" s="316">
        <v>-301</v>
      </c>
      <c r="AZ77" s="317"/>
      <c r="BA77" s="317">
        <v>-301</v>
      </c>
      <c r="BB77" s="318">
        <v>0</v>
      </c>
      <c r="BC77" s="315"/>
      <c r="BD77" s="316">
        <v>-8677</v>
      </c>
      <c r="BE77" s="317"/>
      <c r="BF77" s="317">
        <v>-8677</v>
      </c>
      <c r="BG77" s="318">
        <v>1</v>
      </c>
      <c r="BH77" s="315"/>
      <c r="BI77" s="316">
        <v>-7495</v>
      </c>
      <c r="BJ77" s="317"/>
      <c r="BK77" s="317">
        <v>-7495</v>
      </c>
      <c r="BL77" s="318">
        <v>1</v>
      </c>
      <c r="BM77" s="315">
        <v>0</v>
      </c>
      <c r="BN77" s="316">
        <v>1182</v>
      </c>
      <c r="BO77" s="317">
        <v>0</v>
      </c>
      <c r="BP77" s="317">
        <v>1182</v>
      </c>
      <c r="BQ77" s="318">
        <v>0</v>
      </c>
      <c r="BR77" s="315"/>
      <c r="BS77" s="316">
        <v>-7607</v>
      </c>
      <c r="BT77" s="317"/>
      <c r="BU77" s="317">
        <v>-7607</v>
      </c>
      <c r="BV77" s="318">
        <v>1</v>
      </c>
      <c r="BW77" s="315"/>
      <c r="BX77" s="316">
        <v>112</v>
      </c>
      <c r="BY77" s="317"/>
      <c r="BZ77" s="317">
        <v>112</v>
      </c>
      <c r="CA77" s="318">
        <v>0</v>
      </c>
      <c r="CB77" s="315"/>
      <c r="CC77" s="316">
        <v>-9408</v>
      </c>
      <c r="CD77" s="317"/>
      <c r="CE77" s="317">
        <v>-9408</v>
      </c>
      <c r="CF77" s="318">
        <v>1</v>
      </c>
      <c r="CG77" s="315"/>
      <c r="CH77" s="316">
        <v>-7400</v>
      </c>
      <c r="CI77" s="317"/>
      <c r="CJ77" s="317">
        <v>-7400</v>
      </c>
      <c r="CK77" s="318">
        <v>1</v>
      </c>
      <c r="CL77" s="315">
        <v>0</v>
      </c>
      <c r="CM77" s="316">
        <v>2008</v>
      </c>
      <c r="CN77" s="317">
        <v>0</v>
      </c>
      <c r="CO77" s="317">
        <v>2008</v>
      </c>
      <c r="CP77" s="318">
        <v>0</v>
      </c>
      <c r="CQ77" s="315"/>
      <c r="CR77" s="316">
        <v>-7495</v>
      </c>
      <c r="CS77" s="317"/>
      <c r="CT77" s="317">
        <v>-7495</v>
      </c>
      <c r="CU77" s="318">
        <v>1</v>
      </c>
      <c r="CV77" s="315"/>
      <c r="CW77" s="316">
        <v>95</v>
      </c>
      <c r="CX77" s="317"/>
      <c r="CY77" s="317">
        <v>95</v>
      </c>
      <c r="CZ77" s="318">
        <v>0</v>
      </c>
      <c r="DA77" s="315"/>
      <c r="DB77" s="316">
        <v>-9438</v>
      </c>
      <c r="DC77" s="317"/>
      <c r="DD77" s="317">
        <v>-9438</v>
      </c>
      <c r="DE77" s="318">
        <v>1</v>
      </c>
      <c r="DF77" s="315"/>
      <c r="DG77" s="316">
        <v>-8009</v>
      </c>
      <c r="DH77" s="317"/>
      <c r="DI77" s="317">
        <v>-8009</v>
      </c>
      <c r="DJ77" s="318">
        <v>1</v>
      </c>
      <c r="DK77" s="315">
        <v>0</v>
      </c>
      <c r="DL77" s="316">
        <v>1429</v>
      </c>
      <c r="DM77" s="317">
        <v>0</v>
      </c>
      <c r="DN77" s="317">
        <v>1429</v>
      </c>
      <c r="DO77" s="318">
        <v>0</v>
      </c>
      <c r="DP77" s="315"/>
      <c r="DQ77" s="316">
        <v>-7400</v>
      </c>
      <c r="DR77" s="317"/>
      <c r="DS77" s="317">
        <v>-7400</v>
      </c>
      <c r="DT77" s="318">
        <v>1</v>
      </c>
      <c r="DU77" s="315"/>
      <c r="DV77" s="316">
        <v>-609</v>
      </c>
      <c r="DW77" s="317"/>
      <c r="DX77" s="317">
        <v>-609</v>
      </c>
      <c r="DY77" s="318">
        <v>0</v>
      </c>
      <c r="DZ77" s="315"/>
      <c r="EA77" s="316">
        <v>-9188</v>
      </c>
      <c r="EB77" s="317"/>
      <c r="EC77" s="317">
        <v>-9188</v>
      </c>
      <c r="ED77" s="318">
        <v>1</v>
      </c>
      <c r="EE77" s="315"/>
      <c r="EF77" s="316">
        <v>-8096</v>
      </c>
      <c r="EG77" s="317"/>
      <c r="EH77" s="317">
        <v>-8096</v>
      </c>
      <c r="EI77" s="318">
        <v>1</v>
      </c>
      <c r="EJ77" s="315">
        <v>0</v>
      </c>
      <c r="EK77" s="316">
        <v>1092</v>
      </c>
      <c r="EL77" s="317">
        <v>0</v>
      </c>
      <c r="EM77" s="317">
        <v>1092</v>
      </c>
      <c r="EN77" s="318">
        <v>0</v>
      </c>
      <c r="EO77" s="315"/>
      <c r="EP77" s="316">
        <v>-8009</v>
      </c>
      <c r="EQ77" s="317"/>
      <c r="ER77" s="317">
        <v>-8009</v>
      </c>
      <c r="ES77" s="318">
        <v>1</v>
      </c>
      <c r="ET77" s="315"/>
      <c r="EU77" s="316">
        <v>-87</v>
      </c>
      <c r="EV77" s="317"/>
      <c r="EW77" s="317">
        <v>-87</v>
      </c>
      <c r="EX77" s="318">
        <v>0</v>
      </c>
      <c r="EY77" s="315"/>
      <c r="EZ77" s="316">
        <v>-8999</v>
      </c>
      <c r="FA77" s="317"/>
      <c r="FB77" s="317">
        <v>-8999</v>
      </c>
      <c r="FC77" s="318">
        <v>1</v>
      </c>
      <c r="FD77" s="315"/>
      <c r="FE77" s="316">
        <v>-6912</v>
      </c>
      <c r="FF77" s="317"/>
      <c r="FG77" s="317">
        <v>-6912</v>
      </c>
      <c r="FH77" s="318">
        <v>1</v>
      </c>
      <c r="FI77" s="315">
        <v>0</v>
      </c>
      <c r="FJ77" s="316">
        <v>2087</v>
      </c>
      <c r="FK77" s="317">
        <v>0</v>
      </c>
      <c r="FL77" s="317">
        <v>2087</v>
      </c>
      <c r="FM77" s="318">
        <v>0</v>
      </c>
      <c r="FN77" s="315"/>
      <c r="FO77" s="316">
        <v>-8096</v>
      </c>
      <c r="FP77" s="317"/>
      <c r="FQ77" s="317">
        <v>-8096</v>
      </c>
      <c r="FR77" s="318">
        <v>1</v>
      </c>
      <c r="FS77" s="315"/>
      <c r="FT77" s="316">
        <v>1184</v>
      </c>
      <c r="FU77" s="317"/>
      <c r="FV77" s="317">
        <v>1184</v>
      </c>
      <c r="FW77" s="318">
        <v>0</v>
      </c>
      <c r="FX77" s="315"/>
      <c r="FY77" s="316">
        <v>-9358</v>
      </c>
      <c r="FZ77" s="317"/>
      <c r="GA77" s="317">
        <v>-9358</v>
      </c>
      <c r="GB77" s="318">
        <v>1</v>
      </c>
      <c r="GC77" s="315"/>
      <c r="GD77" s="316">
        <v>-7316</v>
      </c>
      <c r="GE77" s="317"/>
      <c r="GF77" s="317">
        <v>-7316</v>
      </c>
      <c r="GG77" s="318">
        <v>1</v>
      </c>
      <c r="GH77" s="315">
        <v>0</v>
      </c>
      <c r="GI77" s="316">
        <v>2042</v>
      </c>
      <c r="GJ77" s="317">
        <v>0</v>
      </c>
      <c r="GK77" s="317">
        <v>2042</v>
      </c>
      <c r="GL77" s="318">
        <v>0</v>
      </c>
      <c r="GM77" s="315"/>
      <c r="GN77" s="316">
        <v>-6912</v>
      </c>
      <c r="GO77" s="317"/>
      <c r="GP77" s="317">
        <v>-6912</v>
      </c>
      <c r="GQ77" s="318">
        <v>1</v>
      </c>
      <c r="GR77" s="315"/>
      <c r="GS77" s="316">
        <v>-404</v>
      </c>
      <c r="GT77" s="317"/>
      <c r="GU77" s="317">
        <v>-404</v>
      </c>
      <c r="GV77" s="318">
        <v>0</v>
      </c>
      <c r="GW77" s="315"/>
      <c r="GX77" s="316">
        <v>-8834</v>
      </c>
      <c r="GY77" s="317"/>
      <c r="GZ77" s="317">
        <v>-8834</v>
      </c>
      <c r="HA77" s="318">
        <v>1</v>
      </c>
      <c r="HB77" s="315"/>
      <c r="HC77" s="316">
        <v>-6700</v>
      </c>
      <c r="HD77" s="317"/>
      <c r="HE77" s="317">
        <v>-6700</v>
      </c>
      <c r="HF77" s="318">
        <v>1</v>
      </c>
      <c r="HG77" s="315">
        <v>0</v>
      </c>
      <c r="HH77" s="316">
        <v>2134</v>
      </c>
      <c r="HI77" s="317">
        <v>0</v>
      </c>
      <c r="HJ77" s="317">
        <v>2134</v>
      </c>
      <c r="HK77" s="318">
        <v>0</v>
      </c>
      <c r="HL77" s="315"/>
      <c r="HM77" s="316">
        <v>-7316</v>
      </c>
      <c r="HN77" s="317"/>
      <c r="HO77" s="317">
        <v>-7316</v>
      </c>
      <c r="HP77" s="318">
        <v>1</v>
      </c>
      <c r="HQ77" s="315"/>
      <c r="HR77" s="316">
        <v>616</v>
      </c>
      <c r="HS77" s="317"/>
      <c r="HT77" s="317">
        <v>616</v>
      </c>
      <c r="HU77" s="318">
        <v>0</v>
      </c>
      <c r="HV77" s="315"/>
      <c r="HW77" s="316">
        <v>-8756</v>
      </c>
      <c r="HX77" s="317"/>
      <c r="HY77" s="317">
        <v>-8756</v>
      </c>
      <c r="HZ77" s="318">
        <v>1</v>
      </c>
      <c r="IA77" s="315"/>
      <c r="IB77" s="316">
        <v>-7635</v>
      </c>
      <c r="IC77" s="317"/>
      <c r="ID77" s="317">
        <v>-7635</v>
      </c>
      <c r="IE77" s="318">
        <v>1</v>
      </c>
      <c r="IF77" s="315">
        <v>0</v>
      </c>
      <c r="IG77" s="316">
        <v>1121</v>
      </c>
      <c r="IH77" s="317">
        <v>0</v>
      </c>
      <c r="II77" s="317">
        <v>1121</v>
      </c>
      <c r="IJ77" s="318">
        <v>0</v>
      </c>
      <c r="IK77" s="315"/>
      <c r="IL77" s="316">
        <v>-6700</v>
      </c>
      <c r="IM77" s="317"/>
      <c r="IN77" s="317">
        <v>-6700</v>
      </c>
      <c r="IO77" s="318">
        <v>1</v>
      </c>
      <c r="IP77" s="315"/>
      <c r="IQ77" s="316">
        <v>-935</v>
      </c>
      <c r="IR77" s="317"/>
      <c r="IS77" s="317">
        <v>-935</v>
      </c>
      <c r="IT77" s="318">
        <v>0</v>
      </c>
      <c r="IU77" s="315"/>
      <c r="IV77" s="316">
        <v>-8850</v>
      </c>
      <c r="IW77" s="317"/>
      <c r="IX77" s="317">
        <v>-8850</v>
      </c>
      <c r="IY77" s="318">
        <v>1</v>
      </c>
      <c r="IZ77" s="315"/>
      <c r="JA77" s="316">
        <v>-5949</v>
      </c>
      <c r="JB77" s="317"/>
      <c r="JC77" s="317">
        <v>-5949</v>
      </c>
      <c r="JD77" s="318">
        <v>1</v>
      </c>
      <c r="JE77" s="315">
        <v>0</v>
      </c>
      <c r="JF77" s="316">
        <v>2901</v>
      </c>
      <c r="JG77" s="317">
        <v>0</v>
      </c>
      <c r="JH77" s="317">
        <v>2901</v>
      </c>
      <c r="JI77" s="318">
        <v>0</v>
      </c>
      <c r="JJ77" s="315"/>
      <c r="JK77" s="316">
        <v>-7635</v>
      </c>
      <c r="JL77" s="317"/>
      <c r="JM77" s="317">
        <v>-7635</v>
      </c>
      <c r="JN77" s="318">
        <v>1</v>
      </c>
      <c r="JO77" s="315"/>
      <c r="JP77" s="316">
        <v>1686</v>
      </c>
      <c r="JQ77" s="317"/>
      <c r="JR77" s="317">
        <v>1686</v>
      </c>
      <c r="JS77" s="318">
        <v>0</v>
      </c>
      <c r="JT77" s="315"/>
      <c r="JU77" s="316">
        <v>-8850</v>
      </c>
      <c r="JV77" s="317"/>
      <c r="JW77" s="317">
        <v>-8850</v>
      </c>
      <c r="JX77" s="318">
        <v>1</v>
      </c>
      <c r="JY77" s="315"/>
      <c r="JZ77" s="316">
        <v>-6788</v>
      </c>
      <c r="KA77" s="317"/>
      <c r="KB77" s="317">
        <v>-6788</v>
      </c>
      <c r="KC77" s="318">
        <v>1</v>
      </c>
      <c r="KD77" s="315">
        <v>0</v>
      </c>
      <c r="KE77" s="316">
        <v>2062</v>
      </c>
      <c r="KF77" s="317">
        <v>0</v>
      </c>
      <c r="KG77" s="317">
        <v>2062</v>
      </c>
      <c r="KH77" s="318">
        <v>0</v>
      </c>
      <c r="KI77" s="315"/>
      <c r="KJ77" s="316">
        <v>-5949</v>
      </c>
      <c r="KK77" s="317"/>
      <c r="KL77" s="317">
        <v>-5949</v>
      </c>
      <c r="KM77" s="318">
        <v>1</v>
      </c>
      <c r="KN77" s="315"/>
      <c r="KO77" s="316">
        <v>-839</v>
      </c>
      <c r="KP77" s="317"/>
      <c r="KQ77" s="317">
        <v>-839</v>
      </c>
      <c r="KR77" s="318">
        <v>0</v>
      </c>
      <c r="KS77" s="315"/>
      <c r="KT77" s="316">
        <v>-108581</v>
      </c>
      <c r="KU77" s="317">
        <v>0</v>
      </c>
      <c r="KV77" s="317">
        <v>-108581</v>
      </c>
      <c r="KW77" s="318">
        <v>1</v>
      </c>
      <c r="KX77" s="315"/>
      <c r="KY77" s="316">
        <v>-87213</v>
      </c>
      <c r="KZ77" s="317">
        <v>0</v>
      </c>
      <c r="LA77" s="317">
        <v>-87213</v>
      </c>
      <c r="LB77" s="318">
        <v>1</v>
      </c>
      <c r="LC77" s="315">
        <v>0</v>
      </c>
      <c r="LD77" s="316">
        <v>21368</v>
      </c>
      <c r="LE77" s="317">
        <v>0</v>
      </c>
      <c r="LF77" s="317">
        <v>21368</v>
      </c>
      <c r="LG77" s="318">
        <v>0</v>
      </c>
    </row>
    <row r="78" spans="2:319" ht="15.75" thickBot="1">
      <c r="B78" s="319" t="s">
        <v>2887</v>
      </c>
      <c r="C78" s="320"/>
      <c r="D78" s="321"/>
      <c r="E78" s="322">
        <v>5425.699999999998</v>
      </c>
      <c r="F78" s="323">
        <v>1014351</v>
      </c>
      <c r="G78" s="323">
        <v>931689</v>
      </c>
      <c r="H78" s="323">
        <v>82662</v>
      </c>
      <c r="I78" s="324">
        <v>8.1492501116477434E-2</v>
      </c>
      <c r="J78" s="322">
        <v>4989.1000000000013</v>
      </c>
      <c r="K78" s="323">
        <v>906390</v>
      </c>
      <c r="L78" s="323">
        <v>836118</v>
      </c>
      <c r="M78" s="323">
        <v>70272</v>
      </c>
      <c r="N78" s="324">
        <v>7.7529540264124716E-2</v>
      </c>
      <c r="O78" s="322">
        <v>-436.59999999999758</v>
      </c>
      <c r="P78" s="323">
        <v>-107961</v>
      </c>
      <c r="Q78" s="323">
        <v>-95571</v>
      </c>
      <c r="R78" s="323">
        <v>-12390</v>
      </c>
      <c r="S78" s="324">
        <v>-3.9629608523527177E-3</v>
      </c>
      <c r="T78" s="322">
        <v>4323.3999999999996</v>
      </c>
      <c r="U78" s="323">
        <v>771652</v>
      </c>
      <c r="V78" s="323">
        <v>740352</v>
      </c>
      <c r="W78" s="323">
        <v>31300</v>
      </c>
      <c r="X78" s="324">
        <v>4.0562326022611228E-2</v>
      </c>
      <c r="Y78" s="322">
        <v>665.6999999999997</v>
      </c>
      <c r="Z78" s="323">
        <v>134738</v>
      </c>
      <c r="AA78" s="323">
        <v>95766</v>
      </c>
      <c r="AB78" s="323">
        <v>38972</v>
      </c>
      <c r="AC78" s="324">
        <v>3.6967214241513488E-2</v>
      </c>
      <c r="AD78" s="322">
        <v>5277.0999999999995</v>
      </c>
      <c r="AE78" s="323">
        <v>970868</v>
      </c>
      <c r="AF78" s="323">
        <v>899126</v>
      </c>
      <c r="AG78" s="323">
        <v>71742</v>
      </c>
      <c r="AH78" s="324">
        <v>7.3894700412414457E-2</v>
      </c>
      <c r="AI78" s="322">
        <v>5134.4999999999991</v>
      </c>
      <c r="AJ78" s="323">
        <v>935685</v>
      </c>
      <c r="AK78" s="323">
        <v>847940</v>
      </c>
      <c r="AL78" s="323">
        <v>87745</v>
      </c>
      <c r="AM78" s="324">
        <v>9.3776217423598748E-2</v>
      </c>
      <c r="AN78" s="322">
        <v>-142.60000000000031</v>
      </c>
      <c r="AO78" s="323">
        <v>-35183</v>
      </c>
      <c r="AP78" s="323">
        <v>-51186</v>
      </c>
      <c r="AQ78" s="323">
        <v>16003</v>
      </c>
      <c r="AR78" s="324">
        <v>1.9881517011184291E-2</v>
      </c>
      <c r="AS78" s="322">
        <v>4989.1000000000013</v>
      </c>
      <c r="AT78" s="323">
        <v>906390</v>
      </c>
      <c r="AU78" s="323">
        <v>836118</v>
      </c>
      <c r="AV78" s="323">
        <v>70272</v>
      </c>
      <c r="AW78" s="324">
        <v>7.7529540264124716E-2</v>
      </c>
      <c r="AX78" s="322">
        <v>145.4000000000002</v>
      </c>
      <c r="AY78" s="323">
        <v>29295</v>
      </c>
      <c r="AZ78" s="323">
        <v>11822</v>
      </c>
      <c r="BA78" s="323">
        <v>17473</v>
      </c>
      <c r="BB78" s="324">
        <v>1.6246677159474032E-2</v>
      </c>
      <c r="BC78" s="322">
        <v>5250</v>
      </c>
      <c r="BD78" s="323">
        <v>957478</v>
      </c>
      <c r="BE78" s="323">
        <v>878728</v>
      </c>
      <c r="BF78" s="323">
        <v>78750</v>
      </c>
      <c r="BG78" s="324">
        <v>8.2247320565067811E-2</v>
      </c>
      <c r="BH78" s="322">
        <v>5506.5999999999995</v>
      </c>
      <c r="BI78" s="323">
        <v>883271</v>
      </c>
      <c r="BJ78" s="323">
        <v>803371</v>
      </c>
      <c r="BK78" s="323">
        <v>79900</v>
      </c>
      <c r="BL78" s="324">
        <v>9.0459213536955255E-2</v>
      </c>
      <c r="BM78" s="322">
        <v>256.59999999999968</v>
      </c>
      <c r="BN78" s="323">
        <v>-74207</v>
      </c>
      <c r="BO78" s="323">
        <v>-75357</v>
      </c>
      <c r="BP78" s="323">
        <v>1150</v>
      </c>
      <c r="BQ78" s="324">
        <v>8.2118929718874439E-3</v>
      </c>
      <c r="BR78" s="322">
        <v>5134.4999999999991</v>
      </c>
      <c r="BS78" s="323">
        <v>935685</v>
      </c>
      <c r="BT78" s="323">
        <v>847940</v>
      </c>
      <c r="BU78" s="323">
        <v>87745</v>
      </c>
      <c r="BV78" s="324">
        <v>9.3776217423598748E-2</v>
      </c>
      <c r="BW78" s="322">
        <v>372.09999999999991</v>
      </c>
      <c r="BX78" s="323">
        <v>-52414</v>
      </c>
      <c r="BY78" s="323">
        <v>-44569</v>
      </c>
      <c r="BZ78" s="323">
        <v>-7845</v>
      </c>
      <c r="CA78" s="324">
        <v>-3.3170038866434937E-3</v>
      </c>
      <c r="CB78" s="322">
        <v>5655.0999999999995</v>
      </c>
      <c r="CC78" s="323">
        <v>1083293</v>
      </c>
      <c r="CD78" s="323">
        <v>999410</v>
      </c>
      <c r="CE78" s="323">
        <v>83883</v>
      </c>
      <c r="CF78" s="324">
        <v>7.7433344441439206E-2</v>
      </c>
      <c r="CG78" s="322">
        <v>5731.4999999999991</v>
      </c>
      <c r="CH78" s="323">
        <v>996682</v>
      </c>
      <c r="CI78" s="323">
        <v>941579</v>
      </c>
      <c r="CJ78" s="323">
        <v>55103</v>
      </c>
      <c r="CK78" s="324">
        <v>5.5286440409277986E-2</v>
      </c>
      <c r="CL78" s="322">
        <v>76.399999999999636</v>
      </c>
      <c r="CM78" s="323">
        <v>-86611</v>
      </c>
      <c r="CN78" s="323">
        <v>-57831</v>
      </c>
      <c r="CO78" s="323">
        <v>-28780</v>
      </c>
      <c r="CP78" s="324">
        <v>-2.214690403216122E-2</v>
      </c>
      <c r="CQ78" s="322">
        <v>5506.5999999999995</v>
      </c>
      <c r="CR78" s="323">
        <v>883271</v>
      </c>
      <c r="CS78" s="323">
        <v>803371</v>
      </c>
      <c r="CT78" s="323">
        <v>79900</v>
      </c>
      <c r="CU78" s="324">
        <v>9.0459213536955255E-2</v>
      </c>
      <c r="CV78" s="322">
        <v>224.89999999999998</v>
      </c>
      <c r="CW78" s="323">
        <v>113411</v>
      </c>
      <c r="CX78" s="323">
        <v>138208</v>
      </c>
      <c r="CY78" s="323">
        <v>-24797</v>
      </c>
      <c r="CZ78" s="324">
        <v>-3.5172773127677269E-2</v>
      </c>
      <c r="DA78" s="322">
        <v>5131.8</v>
      </c>
      <c r="DB78" s="323">
        <v>1025559</v>
      </c>
      <c r="DC78" s="323">
        <v>943759</v>
      </c>
      <c r="DD78" s="323">
        <v>81800</v>
      </c>
      <c r="DE78" s="324">
        <v>7.9761378916278824E-2</v>
      </c>
      <c r="DF78" s="322">
        <v>5771.1</v>
      </c>
      <c r="DG78" s="323">
        <v>985108</v>
      </c>
      <c r="DH78" s="323">
        <v>924861</v>
      </c>
      <c r="DI78" s="323">
        <v>60247</v>
      </c>
      <c r="DJ78" s="324">
        <v>6.1157761382508315E-2</v>
      </c>
      <c r="DK78" s="322">
        <v>639.30000000000064</v>
      </c>
      <c r="DL78" s="323">
        <v>-40451</v>
      </c>
      <c r="DM78" s="323">
        <v>-18898</v>
      </c>
      <c r="DN78" s="323">
        <v>-21553</v>
      </c>
      <c r="DO78" s="324">
        <v>-1.860361753377051E-2</v>
      </c>
      <c r="DP78" s="322">
        <v>5731.4999999999991</v>
      </c>
      <c r="DQ78" s="323">
        <v>996682</v>
      </c>
      <c r="DR78" s="323">
        <v>941579</v>
      </c>
      <c r="DS78" s="323">
        <v>55103</v>
      </c>
      <c r="DT78" s="324">
        <v>5.5286440409277986E-2</v>
      </c>
      <c r="DU78" s="322">
        <v>39.599999999999973</v>
      </c>
      <c r="DV78" s="323">
        <v>-11574</v>
      </c>
      <c r="DW78" s="323">
        <v>-16718</v>
      </c>
      <c r="DX78" s="323">
        <v>5144</v>
      </c>
      <c r="DY78" s="324">
        <v>5.871320973230329E-3</v>
      </c>
      <c r="DZ78" s="322">
        <v>5077.5</v>
      </c>
      <c r="EA78" s="323">
        <v>1031035</v>
      </c>
      <c r="EB78" s="323">
        <v>949239</v>
      </c>
      <c r="EC78" s="323">
        <v>81796</v>
      </c>
      <c r="ED78" s="324">
        <v>7.9333873243876293E-2</v>
      </c>
      <c r="EE78" s="322">
        <v>5860.4999999999991</v>
      </c>
      <c r="EF78" s="323">
        <v>914885</v>
      </c>
      <c r="EG78" s="323">
        <v>839563</v>
      </c>
      <c r="EH78" s="323">
        <v>75322</v>
      </c>
      <c r="EI78" s="324">
        <v>8.2329473103176898E-2</v>
      </c>
      <c r="EJ78" s="322">
        <v>782.99999999999886</v>
      </c>
      <c r="EK78" s="323">
        <v>-116150</v>
      </c>
      <c r="EL78" s="323">
        <v>-109676</v>
      </c>
      <c r="EM78" s="323">
        <v>-6474</v>
      </c>
      <c r="EN78" s="324">
        <v>2.9955998593006045E-3</v>
      </c>
      <c r="EO78" s="322">
        <v>5771.1</v>
      </c>
      <c r="EP78" s="323">
        <v>985108</v>
      </c>
      <c r="EQ78" s="323">
        <v>924861</v>
      </c>
      <c r="ER78" s="323">
        <v>60247</v>
      </c>
      <c r="ES78" s="324">
        <v>6.1157761382508315E-2</v>
      </c>
      <c r="ET78" s="322">
        <v>89.399999999999864</v>
      </c>
      <c r="EU78" s="323">
        <v>-70223</v>
      </c>
      <c r="EV78" s="323">
        <v>-85298</v>
      </c>
      <c r="EW78" s="323">
        <v>15075</v>
      </c>
      <c r="EX78" s="324">
        <v>2.1171711720668583E-2</v>
      </c>
      <c r="EY78" s="322">
        <v>6425.6999999999989</v>
      </c>
      <c r="EZ78" s="323">
        <v>1161092</v>
      </c>
      <c r="FA78" s="323">
        <v>1078172</v>
      </c>
      <c r="FB78" s="323">
        <v>82920</v>
      </c>
      <c r="FC78" s="324">
        <v>7.1415529518763371E-2</v>
      </c>
      <c r="FD78" s="322">
        <v>5740.0999999999995</v>
      </c>
      <c r="FE78" s="323">
        <v>866590</v>
      </c>
      <c r="FF78" s="323">
        <v>781859</v>
      </c>
      <c r="FG78" s="323">
        <v>84731</v>
      </c>
      <c r="FH78" s="324">
        <v>9.7775187805075062E-2</v>
      </c>
      <c r="FI78" s="322">
        <v>-685.59999999999854</v>
      </c>
      <c r="FJ78" s="323">
        <v>-294502</v>
      </c>
      <c r="FK78" s="323">
        <v>-296313</v>
      </c>
      <c r="FL78" s="323">
        <v>1811</v>
      </c>
      <c r="FM78" s="324">
        <v>2.6359658286311691E-2</v>
      </c>
      <c r="FN78" s="322">
        <v>5860.4999999999991</v>
      </c>
      <c r="FO78" s="323">
        <v>914885</v>
      </c>
      <c r="FP78" s="323">
        <v>839563</v>
      </c>
      <c r="FQ78" s="323">
        <v>75322</v>
      </c>
      <c r="FR78" s="324">
        <v>8.2329473103176898E-2</v>
      </c>
      <c r="FS78" s="322">
        <v>-120.39999999999968</v>
      </c>
      <c r="FT78" s="323">
        <v>-48295</v>
      </c>
      <c r="FU78" s="323">
        <v>-57704</v>
      </c>
      <c r="FV78" s="323">
        <v>9409</v>
      </c>
      <c r="FW78" s="324">
        <v>1.5445714701898164E-2</v>
      </c>
      <c r="FX78" s="322">
        <v>5346.3999999999987</v>
      </c>
      <c r="FY78" s="323">
        <v>1020975</v>
      </c>
      <c r="FZ78" s="323">
        <v>935829</v>
      </c>
      <c r="GA78" s="323">
        <v>85146</v>
      </c>
      <c r="GB78" s="324">
        <v>8.3396753103650925E-2</v>
      </c>
      <c r="GC78" s="322">
        <v>6219.4000000000015</v>
      </c>
      <c r="GD78" s="323">
        <v>915067</v>
      </c>
      <c r="GE78" s="323">
        <v>846732</v>
      </c>
      <c r="GF78" s="323">
        <v>68335</v>
      </c>
      <c r="GG78" s="324">
        <v>7.4677591914034711E-2</v>
      </c>
      <c r="GH78" s="322">
        <v>873.00000000000182</v>
      </c>
      <c r="GI78" s="323">
        <v>-105908</v>
      </c>
      <c r="GJ78" s="323">
        <v>-89097</v>
      </c>
      <c r="GK78" s="323">
        <v>-16811</v>
      </c>
      <c r="GL78" s="324">
        <v>-8.7191611896162147E-3</v>
      </c>
      <c r="GM78" s="322">
        <v>5740.0999999999995</v>
      </c>
      <c r="GN78" s="323">
        <v>866590</v>
      </c>
      <c r="GO78" s="323">
        <v>781859</v>
      </c>
      <c r="GP78" s="323">
        <v>84731</v>
      </c>
      <c r="GQ78" s="324">
        <v>9.7775187805075062E-2</v>
      </c>
      <c r="GR78" s="322">
        <v>479.29999999999973</v>
      </c>
      <c r="GS78" s="323">
        <v>48477</v>
      </c>
      <c r="GT78" s="323">
        <v>64873</v>
      </c>
      <c r="GU78" s="323">
        <v>-16396</v>
      </c>
      <c r="GV78" s="324">
        <v>-2.3097595891040351E-2</v>
      </c>
      <c r="GW78" s="322">
        <v>5343.8</v>
      </c>
      <c r="GX78" s="323">
        <v>975876</v>
      </c>
      <c r="GY78" s="323">
        <v>904223</v>
      </c>
      <c r="GZ78" s="323">
        <v>71653</v>
      </c>
      <c r="HA78" s="324">
        <v>7.3424287511937997E-2</v>
      </c>
      <c r="HB78" s="322">
        <v>7176.4999999999991</v>
      </c>
      <c r="HC78" s="323">
        <v>1034214</v>
      </c>
      <c r="HD78" s="323">
        <v>950218</v>
      </c>
      <c r="HE78" s="323">
        <v>83996</v>
      </c>
      <c r="HF78" s="324">
        <v>8.1217233570614986E-2</v>
      </c>
      <c r="HG78" s="322">
        <v>1832.6999999999996</v>
      </c>
      <c r="HH78" s="323">
        <v>58338</v>
      </c>
      <c r="HI78" s="323">
        <v>45995</v>
      </c>
      <c r="HJ78" s="323">
        <v>12343</v>
      </c>
      <c r="HK78" s="324">
        <v>7.7929460586769889E-3</v>
      </c>
      <c r="HL78" s="322">
        <v>6219.4000000000015</v>
      </c>
      <c r="HM78" s="323">
        <v>915067</v>
      </c>
      <c r="HN78" s="323">
        <v>846732</v>
      </c>
      <c r="HO78" s="323">
        <v>68335</v>
      </c>
      <c r="HP78" s="324">
        <v>7.4677591914034711E-2</v>
      </c>
      <c r="HQ78" s="322">
        <v>957.1</v>
      </c>
      <c r="HR78" s="323">
        <v>119147</v>
      </c>
      <c r="HS78" s="323">
        <v>103486</v>
      </c>
      <c r="HT78" s="323">
        <v>15661</v>
      </c>
      <c r="HU78" s="324">
        <v>6.5396416565802751E-3</v>
      </c>
      <c r="HV78" s="322">
        <v>4789.9000000000005</v>
      </c>
      <c r="HW78" s="323">
        <v>954118</v>
      </c>
      <c r="HX78" s="323">
        <v>885313</v>
      </c>
      <c r="HY78" s="323">
        <v>68805</v>
      </c>
      <c r="HZ78" s="324">
        <v>7.2113721782840284E-2</v>
      </c>
      <c r="IA78" s="322">
        <v>5288.8</v>
      </c>
      <c r="IB78" s="323">
        <v>818203</v>
      </c>
      <c r="IC78" s="323">
        <v>767447</v>
      </c>
      <c r="ID78" s="323">
        <v>50756</v>
      </c>
      <c r="IE78" s="324">
        <v>6.2033505132589345E-2</v>
      </c>
      <c r="IF78" s="322">
        <v>498.89999999999958</v>
      </c>
      <c r="IG78" s="323">
        <v>-135915</v>
      </c>
      <c r="IH78" s="323">
        <v>-117866</v>
      </c>
      <c r="II78" s="323">
        <v>-18049</v>
      </c>
      <c r="IJ78" s="324">
        <v>-1.0080216650250939E-2</v>
      </c>
      <c r="IK78" s="322">
        <v>7176.4999999999991</v>
      </c>
      <c r="IL78" s="323">
        <v>1034214</v>
      </c>
      <c r="IM78" s="323">
        <v>950218</v>
      </c>
      <c r="IN78" s="323">
        <v>83996</v>
      </c>
      <c r="IO78" s="324">
        <v>8.1217233570614986E-2</v>
      </c>
      <c r="IP78" s="322">
        <v>-1887.7000000000003</v>
      </c>
      <c r="IQ78" s="323">
        <v>-216011</v>
      </c>
      <c r="IR78" s="323">
        <v>-182771</v>
      </c>
      <c r="IS78" s="323">
        <v>-33240</v>
      </c>
      <c r="IT78" s="324">
        <v>-1.9183728438025641E-2</v>
      </c>
      <c r="IU78" s="322">
        <v>4820.8999999999996</v>
      </c>
      <c r="IV78" s="323">
        <v>942083</v>
      </c>
      <c r="IW78" s="323">
        <v>868038</v>
      </c>
      <c r="IX78" s="323">
        <v>74045</v>
      </c>
      <c r="IY78" s="324">
        <v>7.8597108747318442E-2</v>
      </c>
      <c r="IZ78" s="322">
        <v>6072.5</v>
      </c>
      <c r="JA78" s="323">
        <v>960293</v>
      </c>
      <c r="JB78" s="323">
        <v>877071</v>
      </c>
      <c r="JC78" s="323">
        <v>83222</v>
      </c>
      <c r="JD78" s="324">
        <v>8.6663133022941957E-2</v>
      </c>
      <c r="JE78" s="322">
        <v>1251.600000000001</v>
      </c>
      <c r="JF78" s="323">
        <v>18210</v>
      </c>
      <c r="JG78" s="323">
        <v>9033</v>
      </c>
      <c r="JH78" s="323">
        <v>9177</v>
      </c>
      <c r="JI78" s="324">
        <v>8.0660242756235151E-3</v>
      </c>
      <c r="JJ78" s="322">
        <v>5288.8</v>
      </c>
      <c r="JK78" s="323">
        <v>818203</v>
      </c>
      <c r="JL78" s="323">
        <v>767447</v>
      </c>
      <c r="JM78" s="323">
        <v>50756</v>
      </c>
      <c r="JN78" s="324">
        <v>6.2033505132589345E-2</v>
      </c>
      <c r="JO78" s="322">
        <v>783.7</v>
      </c>
      <c r="JP78" s="323">
        <v>142090</v>
      </c>
      <c r="JQ78" s="323">
        <v>109624</v>
      </c>
      <c r="JR78" s="323">
        <v>32466</v>
      </c>
      <c r="JS78" s="324">
        <v>2.4629627890352612E-2</v>
      </c>
      <c r="JT78" s="322">
        <v>5408.4000000000005</v>
      </c>
      <c r="JU78" s="323">
        <v>1000222</v>
      </c>
      <c r="JV78" s="323">
        <v>931685</v>
      </c>
      <c r="JW78" s="323">
        <v>68537</v>
      </c>
      <c r="JX78" s="324">
        <v>6.8521788163027814E-2</v>
      </c>
      <c r="JY78" s="322">
        <v>5942.8999999999987</v>
      </c>
      <c r="JZ78" s="323">
        <v>920688</v>
      </c>
      <c r="KA78" s="323">
        <v>867505</v>
      </c>
      <c r="KB78" s="323">
        <v>53183</v>
      </c>
      <c r="KC78" s="324">
        <v>5.7764410962236938E-2</v>
      </c>
      <c r="KD78" s="322">
        <v>534.49999999999818</v>
      </c>
      <c r="KE78" s="323">
        <v>-79534</v>
      </c>
      <c r="KF78" s="323">
        <v>-64180</v>
      </c>
      <c r="KG78" s="323">
        <v>-15354</v>
      </c>
      <c r="KH78" s="324">
        <v>-1.0757377200790876E-2</v>
      </c>
      <c r="KI78" s="322">
        <v>6072.5</v>
      </c>
      <c r="KJ78" s="323">
        <v>960293</v>
      </c>
      <c r="KK78" s="323">
        <v>877071</v>
      </c>
      <c r="KL78" s="323">
        <v>83222</v>
      </c>
      <c r="KM78" s="324">
        <v>8.6663133022941957E-2</v>
      </c>
      <c r="KN78" s="322">
        <v>-129.6</v>
      </c>
      <c r="KO78" s="323">
        <v>-39605</v>
      </c>
      <c r="KP78" s="323">
        <v>-9566</v>
      </c>
      <c r="KQ78" s="323">
        <v>-30039</v>
      </c>
      <c r="KR78" s="324">
        <v>-2.8898722060705019E-2</v>
      </c>
      <c r="KS78" s="322">
        <v>63952.30000000001</v>
      </c>
      <c r="KT78" s="323">
        <v>12136950</v>
      </c>
      <c r="KU78" s="323">
        <v>11205211</v>
      </c>
      <c r="KV78" s="323">
        <v>931739</v>
      </c>
      <c r="KW78" s="324">
        <v>7.6768792818624115E-2</v>
      </c>
      <c r="KX78" s="322">
        <v>69433.499999999985</v>
      </c>
      <c r="KY78" s="323">
        <v>11137076</v>
      </c>
      <c r="KZ78" s="323">
        <v>10284264</v>
      </c>
      <c r="LA78" s="323">
        <v>852812</v>
      </c>
      <c r="LB78" s="324">
        <v>7.6574138490210539E-2</v>
      </c>
      <c r="LC78" s="322">
        <v>5481.1999999999825</v>
      </c>
      <c r="LD78" s="323">
        <v>-999874</v>
      </c>
      <c r="LE78" s="323">
        <v>-920947</v>
      </c>
      <c r="LF78" s="323">
        <v>-78927</v>
      </c>
      <c r="LG78" s="324">
        <v>-1.9465432841357655E-4</v>
      </c>
    </row>
    <row r="79" spans="2:319" ht="15.75" thickBot="1">
      <c r="B79" s="319" t="s">
        <v>2888</v>
      </c>
      <c r="C79" s="320"/>
      <c r="D79" s="321"/>
      <c r="E79" s="322">
        <v>0</v>
      </c>
      <c r="F79" s="323">
        <v>0</v>
      </c>
      <c r="G79" s="323">
        <v>0</v>
      </c>
      <c r="H79" s="323">
        <v>0</v>
      </c>
      <c r="I79" s="324">
        <v>0</v>
      </c>
      <c r="J79" s="322">
        <v>52</v>
      </c>
      <c r="K79" s="323">
        <v>650</v>
      </c>
      <c r="L79" s="323">
        <v>534</v>
      </c>
      <c r="M79" s="323">
        <v>116</v>
      </c>
      <c r="N79" s="324">
        <v>0.17846153846153845</v>
      </c>
      <c r="O79" s="322">
        <v>52</v>
      </c>
      <c r="P79" s="323">
        <v>650</v>
      </c>
      <c r="Q79" s="323">
        <v>534</v>
      </c>
      <c r="R79" s="323">
        <v>116</v>
      </c>
      <c r="S79" s="324">
        <v>0.17846153846153845</v>
      </c>
      <c r="T79" s="322">
        <v>0</v>
      </c>
      <c r="U79" s="323">
        <v>0</v>
      </c>
      <c r="V79" s="323">
        <v>0</v>
      </c>
      <c r="W79" s="323">
        <v>0</v>
      </c>
      <c r="X79" s="324" t="e">
        <v>#DIV/0!</v>
      </c>
      <c r="Y79" s="322">
        <v>52</v>
      </c>
      <c r="Z79" s="323">
        <v>650</v>
      </c>
      <c r="AA79" s="323">
        <v>534</v>
      </c>
      <c r="AB79" s="323">
        <v>116</v>
      </c>
      <c r="AC79" s="324" t="e">
        <v>#DIV/0!</v>
      </c>
      <c r="AD79" s="322">
        <v>870</v>
      </c>
      <c r="AE79" s="323">
        <v>10875</v>
      </c>
      <c r="AF79" s="323">
        <v>6786</v>
      </c>
      <c r="AG79" s="323">
        <v>4089</v>
      </c>
      <c r="AH79" s="324">
        <v>0.376</v>
      </c>
      <c r="AI79" s="322">
        <v>1000</v>
      </c>
      <c r="AJ79" s="323">
        <v>12500</v>
      </c>
      <c r="AK79" s="323">
        <v>7742</v>
      </c>
      <c r="AL79" s="323">
        <v>4758</v>
      </c>
      <c r="AM79" s="324">
        <v>0.38063999999999998</v>
      </c>
      <c r="AN79" s="322">
        <v>130</v>
      </c>
      <c r="AO79" s="323">
        <v>1625</v>
      </c>
      <c r="AP79" s="323">
        <v>956</v>
      </c>
      <c r="AQ79" s="323">
        <v>669</v>
      </c>
      <c r="AR79" s="324">
        <v>0.41169230769230769</v>
      </c>
      <c r="AS79" s="322">
        <v>52</v>
      </c>
      <c r="AT79" s="323">
        <v>650</v>
      </c>
      <c r="AU79" s="323">
        <v>534</v>
      </c>
      <c r="AV79" s="323">
        <v>116</v>
      </c>
      <c r="AW79" s="324">
        <v>0.17846153846153845</v>
      </c>
      <c r="AX79" s="322">
        <v>948</v>
      </c>
      <c r="AY79" s="323">
        <v>11850</v>
      </c>
      <c r="AZ79" s="323">
        <v>7208</v>
      </c>
      <c r="BA79" s="323">
        <v>4642</v>
      </c>
      <c r="BB79" s="324">
        <v>0.20217846153846153</v>
      </c>
      <c r="BC79" s="322">
        <v>950</v>
      </c>
      <c r="BD79" s="323">
        <v>11875</v>
      </c>
      <c r="BE79" s="323">
        <v>7410</v>
      </c>
      <c r="BF79" s="323">
        <v>4465</v>
      </c>
      <c r="BG79" s="324">
        <v>0.376</v>
      </c>
      <c r="BH79" s="322">
        <v>1000</v>
      </c>
      <c r="BI79" s="323">
        <v>12500</v>
      </c>
      <c r="BJ79" s="323">
        <v>7835</v>
      </c>
      <c r="BK79" s="323">
        <v>4665</v>
      </c>
      <c r="BL79" s="324">
        <v>0.37319999999999998</v>
      </c>
      <c r="BM79" s="322">
        <v>50</v>
      </c>
      <c r="BN79" s="323">
        <v>625</v>
      </c>
      <c r="BO79" s="323">
        <v>425</v>
      </c>
      <c r="BP79" s="323">
        <v>200</v>
      </c>
      <c r="BQ79" s="324">
        <v>0.32</v>
      </c>
      <c r="BR79" s="322">
        <v>1000</v>
      </c>
      <c r="BS79" s="323">
        <v>12500</v>
      </c>
      <c r="BT79" s="323">
        <v>7742</v>
      </c>
      <c r="BU79" s="323">
        <v>4758</v>
      </c>
      <c r="BV79" s="324">
        <v>0.38063999999999998</v>
      </c>
      <c r="BW79" s="322">
        <v>0</v>
      </c>
      <c r="BX79" s="323">
        <v>0</v>
      </c>
      <c r="BY79" s="323">
        <v>93</v>
      </c>
      <c r="BZ79" s="323">
        <v>-93</v>
      </c>
      <c r="CA79" s="324">
        <v>-7.4400000000000022E-3</v>
      </c>
      <c r="CB79" s="322">
        <v>1010</v>
      </c>
      <c r="CC79" s="323">
        <v>12625</v>
      </c>
      <c r="CD79" s="323">
        <v>7878</v>
      </c>
      <c r="CE79" s="323">
        <v>4747</v>
      </c>
      <c r="CF79" s="324">
        <v>0.376</v>
      </c>
      <c r="CG79" s="322">
        <v>764</v>
      </c>
      <c r="CH79" s="323">
        <v>9550</v>
      </c>
      <c r="CI79" s="323">
        <v>6209</v>
      </c>
      <c r="CJ79" s="323">
        <v>3341</v>
      </c>
      <c r="CK79" s="324">
        <v>0.34984293193717275</v>
      </c>
      <c r="CL79" s="322">
        <v>-246</v>
      </c>
      <c r="CM79" s="323">
        <v>-3075</v>
      </c>
      <c r="CN79" s="323">
        <v>-1669</v>
      </c>
      <c r="CO79" s="323">
        <v>-1406</v>
      </c>
      <c r="CP79" s="324">
        <v>0.45723577235772356</v>
      </c>
      <c r="CQ79" s="322">
        <v>1000</v>
      </c>
      <c r="CR79" s="323">
        <v>12500</v>
      </c>
      <c r="CS79" s="323">
        <v>7835</v>
      </c>
      <c r="CT79" s="323">
        <v>4665</v>
      </c>
      <c r="CU79" s="324">
        <v>0.37319999999999998</v>
      </c>
      <c r="CV79" s="322">
        <v>-236</v>
      </c>
      <c r="CW79" s="323">
        <v>-2950</v>
      </c>
      <c r="CX79" s="323">
        <v>-1626</v>
      </c>
      <c r="CY79" s="323">
        <v>-1324</v>
      </c>
      <c r="CZ79" s="324">
        <v>-2.3357068062827224E-2</v>
      </c>
      <c r="DA79" s="322">
        <v>1210</v>
      </c>
      <c r="DB79" s="323">
        <v>15125</v>
      </c>
      <c r="DC79" s="323">
        <v>9438</v>
      </c>
      <c r="DD79" s="323">
        <v>5687</v>
      </c>
      <c r="DE79" s="324">
        <v>0.376</v>
      </c>
      <c r="DF79" s="322">
        <v>760</v>
      </c>
      <c r="DG79" s="323">
        <v>9500</v>
      </c>
      <c r="DH79" s="323">
        <v>5946</v>
      </c>
      <c r="DI79" s="323">
        <v>3554</v>
      </c>
      <c r="DJ79" s="324">
        <v>0.37410526315789472</v>
      </c>
      <c r="DK79" s="322">
        <v>-450</v>
      </c>
      <c r="DL79" s="323">
        <v>-5625</v>
      </c>
      <c r="DM79" s="323">
        <v>-3492</v>
      </c>
      <c r="DN79" s="323">
        <v>-2133</v>
      </c>
      <c r="DO79" s="324">
        <v>0.37919999999999998</v>
      </c>
      <c r="DP79" s="322">
        <v>764</v>
      </c>
      <c r="DQ79" s="323">
        <v>9550</v>
      </c>
      <c r="DR79" s="323">
        <v>6209</v>
      </c>
      <c r="DS79" s="323">
        <v>3341</v>
      </c>
      <c r="DT79" s="324">
        <v>0.34984293193717275</v>
      </c>
      <c r="DU79" s="322">
        <v>-4</v>
      </c>
      <c r="DV79" s="323">
        <v>-50</v>
      </c>
      <c r="DW79" s="323">
        <v>-263</v>
      </c>
      <c r="DX79" s="323">
        <v>213</v>
      </c>
      <c r="DY79" s="324">
        <v>2.4262331220721967E-2</v>
      </c>
      <c r="DZ79" s="322">
        <v>1130</v>
      </c>
      <c r="EA79" s="323">
        <v>14125</v>
      </c>
      <c r="EB79" s="323">
        <v>8814</v>
      </c>
      <c r="EC79" s="323">
        <v>5311</v>
      </c>
      <c r="ED79" s="324">
        <v>0.376</v>
      </c>
      <c r="EE79" s="322">
        <v>592</v>
      </c>
      <c r="EF79" s="323">
        <v>7570</v>
      </c>
      <c r="EG79" s="323">
        <v>4788</v>
      </c>
      <c r="EH79" s="323">
        <v>2782</v>
      </c>
      <c r="EI79" s="324">
        <v>0.36750330250990754</v>
      </c>
      <c r="EJ79" s="322">
        <v>-538</v>
      </c>
      <c r="EK79" s="323">
        <v>-6555</v>
      </c>
      <c r="EL79" s="323">
        <v>-4026</v>
      </c>
      <c r="EM79" s="323">
        <v>-2529</v>
      </c>
      <c r="EN79" s="324">
        <v>0.38581235697940502</v>
      </c>
      <c r="EO79" s="322">
        <v>760</v>
      </c>
      <c r="EP79" s="323">
        <v>9500</v>
      </c>
      <c r="EQ79" s="323">
        <v>5946</v>
      </c>
      <c r="ER79" s="323">
        <v>3554</v>
      </c>
      <c r="ES79" s="324">
        <v>0.37410526315789472</v>
      </c>
      <c r="ET79" s="322">
        <v>-168</v>
      </c>
      <c r="EU79" s="323">
        <v>-1930</v>
      </c>
      <c r="EV79" s="323">
        <v>-1158</v>
      </c>
      <c r="EW79" s="323">
        <v>-772</v>
      </c>
      <c r="EX79" s="324">
        <v>-6.6019606479871817E-3</v>
      </c>
      <c r="EY79" s="322">
        <v>840</v>
      </c>
      <c r="EZ79" s="323">
        <v>10500</v>
      </c>
      <c r="FA79" s="323">
        <v>6552</v>
      </c>
      <c r="FB79" s="323">
        <v>3948</v>
      </c>
      <c r="FC79" s="324">
        <v>0.376</v>
      </c>
      <c r="FD79" s="322">
        <v>348</v>
      </c>
      <c r="FE79" s="323">
        <v>4656</v>
      </c>
      <c r="FF79" s="323">
        <v>3013</v>
      </c>
      <c r="FG79" s="323">
        <v>1643</v>
      </c>
      <c r="FH79" s="324">
        <v>0.35287800687285226</v>
      </c>
      <c r="FI79" s="322">
        <v>-492</v>
      </c>
      <c r="FJ79" s="323">
        <v>-5844</v>
      </c>
      <c r="FK79" s="323">
        <v>-3539</v>
      </c>
      <c r="FL79" s="323">
        <v>-2305</v>
      </c>
      <c r="FM79" s="324">
        <v>0.39442162902121836</v>
      </c>
      <c r="FN79" s="322">
        <v>592</v>
      </c>
      <c r="FO79" s="323">
        <v>7570</v>
      </c>
      <c r="FP79" s="323">
        <v>4788</v>
      </c>
      <c r="FQ79" s="323">
        <v>2782</v>
      </c>
      <c r="FR79" s="324">
        <v>0.36750330250990754</v>
      </c>
      <c r="FS79" s="322">
        <v>-244</v>
      </c>
      <c r="FT79" s="323">
        <v>-2914</v>
      </c>
      <c r="FU79" s="323">
        <v>-1775</v>
      </c>
      <c r="FV79" s="323">
        <v>-1139</v>
      </c>
      <c r="FW79" s="324">
        <v>-1.462529563705528E-2</v>
      </c>
      <c r="FX79" s="322">
        <v>840</v>
      </c>
      <c r="FY79" s="323">
        <v>10500</v>
      </c>
      <c r="FZ79" s="323">
        <v>6552</v>
      </c>
      <c r="GA79" s="323">
        <v>3948</v>
      </c>
      <c r="GB79" s="324">
        <v>0.376</v>
      </c>
      <c r="GC79" s="322">
        <v>444</v>
      </c>
      <c r="GD79" s="323">
        <v>5601</v>
      </c>
      <c r="GE79" s="323">
        <v>3480</v>
      </c>
      <c r="GF79" s="323">
        <v>2121</v>
      </c>
      <c r="GG79" s="324">
        <v>0.37868237814675948</v>
      </c>
      <c r="GH79" s="322">
        <v>-396</v>
      </c>
      <c r="GI79" s="323">
        <v>-4899</v>
      </c>
      <c r="GJ79" s="323">
        <v>-3072</v>
      </c>
      <c r="GK79" s="323">
        <v>-1827</v>
      </c>
      <c r="GL79" s="324">
        <v>0.37293325168401714</v>
      </c>
      <c r="GM79" s="322">
        <v>348</v>
      </c>
      <c r="GN79" s="323">
        <v>4656</v>
      </c>
      <c r="GO79" s="323">
        <v>3013</v>
      </c>
      <c r="GP79" s="323">
        <v>1643</v>
      </c>
      <c r="GQ79" s="324">
        <v>0.35287800687285226</v>
      </c>
      <c r="GR79" s="322">
        <v>96</v>
      </c>
      <c r="GS79" s="323">
        <v>945</v>
      </c>
      <c r="GT79" s="323">
        <v>467</v>
      </c>
      <c r="GU79" s="323">
        <v>478</v>
      </c>
      <c r="GV79" s="324">
        <v>2.5804371273907223E-2</v>
      </c>
      <c r="GW79" s="322">
        <v>780</v>
      </c>
      <c r="GX79" s="323">
        <v>9750</v>
      </c>
      <c r="GY79" s="323">
        <v>6084</v>
      </c>
      <c r="GZ79" s="323">
        <v>3666</v>
      </c>
      <c r="HA79" s="324">
        <v>0.376</v>
      </c>
      <c r="HB79" s="322">
        <v>540</v>
      </c>
      <c r="HC79" s="323">
        <v>13674</v>
      </c>
      <c r="HD79" s="323">
        <v>9687</v>
      </c>
      <c r="HE79" s="323">
        <v>3987</v>
      </c>
      <c r="HF79" s="324">
        <v>0.29157525230364195</v>
      </c>
      <c r="HG79" s="322">
        <v>-240</v>
      </c>
      <c r="HH79" s="323">
        <v>3924</v>
      </c>
      <c r="HI79" s="323">
        <v>3603</v>
      </c>
      <c r="HJ79" s="323">
        <v>321</v>
      </c>
      <c r="HK79" s="324">
        <v>8.1804281345565749E-2</v>
      </c>
      <c r="HL79" s="322">
        <v>444</v>
      </c>
      <c r="HM79" s="323">
        <v>5601</v>
      </c>
      <c r="HN79" s="323">
        <v>3480</v>
      </c>
      <c r="HO79" s="323">
        <v>2121</v>
      </c>
      <c r="HP79" s="324">
        <v>0.37868237814675948</v>
      </c>
      <c r="HQ79" s="322">
        <v>96</v>
      </c>
      <c r="HR79" s="323">
        <v>8073</v>
      </c>
      <c r="HS79" s="323">
        <v>6207</v>
      </c>
      <c r="HT79" s="323">
        <v>1866</v>
      </c>
      <c r="HU79" s="324">
        <v>-8.7107125843117528E-2</v>
      </c>
      <c r="HV79" s="322">
        <v>670</v>
      </c>
      <c r="HW79" s="323">
        <v>8375</v>
      </c>
      <c r="HX79" s="323">
        <v>5226</v>
      </c>
      <c r="HY79" s="323">
        <v>3149</v>
      </c>
      <c r="HZ79" s="324">
        <v>0.376</v>
      </c>
      <c r="IA79" s="322">
        <v>504</v>
      </c>
      <c r="IB79" s="323">
        <v>9020</v>
      </c>
      <c r="IC79" s="323">
        <v>6434</v>
      </c>
      <c r="ID79" s="323">
        <v>2586</v>
      </c>
      <c r="IE79" s="324">
        <v>0.28669623059866961</v>
      </c>
      <c r="IF79" s="322">
        <v>-166</v>
      </c>
      <c r="IG79" s="323">
        <v>645</v>
      </c>
      <c r="IH79" s="323">
        <v>1208</v>
      </c>
      <c r="II79" s="323">
        <v>-563</v>
      </c>
      <c r="IJ79" s="324">
        <v>-0.87286821705426354</v>
      </c>
      <c r="IK79" s="322">
        <v>540</v>
      </c>
      <c r="IL79" s="323">
        <v>13674</v>
      </c>
      <c r="IM79" s="323">
        <v>9687</v>
      </c>
      <c r="IN79" s="323">
        <v>3987</v>
      </c>
      <c r="IO79" s="324">
        <v>0.29157525230364195</v>
      </c>
      <c r="IP79" s="322">
        <v>-36</v>
      </c>
      <c r="IQ79" s="323">
        <v>-4654</v>
      </c>
      <c r="IR79" s="323">
        <v>-3253</v>
      </c>
      <c r="IS79" s="323">
        <v>-1401</v>
      </c>
      <c r="IT79" s="324">
        <v>-4.8790217049723417E-3</v>
      </c>
      <c r="IU79" s="322">
        <v>810</v>
      </c>
      <c r="IV79" s="323">
        <v>10125</v>
      </c>
      <c r="IW79" s="323">
        <v>6318</v>
      </c>
      <c r="IX79" s="323">
        <v>3807</v>
      </c>
      <c r="IY79" s="324">
        <v>0.376</v>
      </c>
      <c r="IZ79" s="322">
        <v>576</v>
      </c>
      <c r="JA79" s="323">
        <v>7200</v>
      </c>
      <c r="JB79" s="323">
        <v>4792</v>
      </c>
      <c r="JC79" s="323">
        <v>2408</v>
      </c>
      <c r="JD79" s="324">
        <v>0.33444444444444443</v>
      </c>
      <c r="JE79" s="322">
        <v>-234</v>
      </c>
      <c r="JF79" s="323">
        <v>-2925</v>
      </c>
      <c r="JG79" s="323">
        <v>-1526</v>
      </c>
      <c r="JH79" s="323">
        <v>-1399</v>
      </c>
      <c r="JI79" s="324">
        <v>0.47829059829059828</v>
      </c>
      <c r="JJ79" s="322">
        <v>504</v>
      </c>
      <c r="JK79" s="323">
        <v>9020</v>
      </c>
      <c r="JL79" s="323">
        <v>6434</v>
      </c>
      <c r="JM79" s="323">
        <v>2586</v>
      </c>
      <c r="JN79" s="324">
        <v>0.28669623059866961</v>
      </c>
      <c r="JO79" s="322">
        <v>72</v>
      </c>
      <c r="JP79" s="323">
        <v>-1820</v>
      </c>
      <c r="JQ79" s="323">
        <v>-1642</v>
      </c>
      <c r="JR79" s="323">
        <v>-178</v>
      </c>
      <c r="JS79" s="324">
        <v>4.7748213845774823E-2</v>
      </c>
      <c r="JT79" s="322">
        <v>890</v>
      </c>
      <c r="JU79" s="323">
        <v>11125</v>
      </c>
      <c r="JV79" s="323">
        <v>6942</v>
      </c>
      <c r="JW79" s="323">
        <v>4183</v>
      </c>
      <c r="JX79" s="324">
        <v>0.376</v>
      </c>
      <c r="JY79" s="322">
        <v>1108</v>
      </c>
      <c r="JZ79" s="323">
        <v>11083</v>
      </c>
      <c r="KA79" s="323">
        <v>7388</v>
      </c>
      <c r="KB79" s="323">
        <v>3695</v>
      </c>
      <c r="KC79" s="324">
        <v>0.33339348551836145</v>
      </c>
      <c r="KD79" s="322">
        <v>218</v>
      </c>
      <c r="KE79" s="323">
        <v>-42</v>
      </c>
      <c r="KF79" s="323">
        <v>446</v>
      </c>
      <c r="KG79" s="323">
        <v>-488</v>
      </c>
      <c r="KH79" s="324">
        <v>11.619047619047619</v>
      </c>
      <c r="KI79" s="322">
        <v>576</v>
      </c>
      <c r="KJ79" s="323">
        <v>7200</v>
      </c>
      <c r="KK79" s="323">
        <v>4792</v>
      </c>
      <c r="KL79" s="323">
        <v>2408</v>
      </c>
      <c r="KM79" s="324">
        <v>0.33444444444444443</v>
      </c>
      <c r="KN79" s="322">
        <v>532</v>
      </c>
      <c r="KO79" s="323">
        <v>3883</v>
      </c>
      <c r="KP79" s="323">
        <v>2596</v>
      </c>
      <c r="KQ79" s="323">
        <v>1287</v>
      </c>
      <c r="KR79" s="324">
        <v>-1.0509589260829788E-3</v>
      </c>
      <c r="KS79" s="322">
        <v>10000</v>
      </c>
      <c r="KT79" s="323">
        <v>125000</v>
      </c>
      <c r="KU79" s="323">
        <v>78000</v>
      </c>
      <c r="KV79" s="323">
        <v>47000</v>
      </c>
      <c r="KW79" s="324">
        <v>0.376</v>
      </c>
      <c r="KX79" s="322">
        <v>7688</v>
      </c>
      <c r="KY79" s="323">
        <v>103504</v>
      </c>
      <c r="KZ79" s="323">
        <v>67848</v>
      </c>
      <c r="LA79" s="323">
        <v>35656</v>
      </c>
      <c r="LB79" s="324">
        <v>0.34448910187045911</v>
      </c>
      <c r="LC79" s="322">
        <v>-2312</v>
      </c>
      <c r="LD79" s="323">
        <v>-21496</v>
      </c>
      <c r="LE79" s="323">
        <v>-10152</v>
      </c>
      <c r="LF79" s="323">
        <v>-11344</v>
      </c>
      <c r="LG79" s="324">
        <v>-3.1510898129540887E-2</v>
      </c>
    </row>
    <row r="80" spans="2:319" ht="15.75" thickBot="1">
      <c r="B80" s="319" t="s">
        <v>2889</v>
      </c>
      <c r="C80" s="325"/>
      <c r="D80" s="321"/>
      <c r="E80" s="322"/>
      <c r="F80" s="323">
        <v>1014351</v>
      </c>
      <c r="G80" s="323">
        <v>931689</v>
      </c>
      <c r="H80" s="323">
        <v>82662</v>
      </c>
      <c r="I80" s="324">
        <v>8.1492501116477434E-2</v>
      </c>
      <c r="J80" s="322"/>
      <c r="K80" s="323">
        <v>907040</v>
      </c>
      <c r="L80" s="323">
        <v>836652</v>
      </c>
      <c r="M80" s="323">
        <v>70388</v>
      </c>
      <c r="N80" s="324">
        <v>7.7601869818310104E-2</v>
      </c>
      <c r="O80" s="322"/>
      <c r="P80" s="323">
        <v>-107311</v>
      </c>
      <c r="Q80" s="323">
        <v>-95037</v>
      </c>
      <c r="R80" s="323">
        <v>-12274</v>
      </c>
      <c r="S80" s="324">
        <v>-3.8906312981673297E-3</v>
      </c>
      <c r="T80" s="322"/>
      <c r="U80" s="323">
        <v>771652</v>
      </c>
      <c r="V80" s="323">
        <v>740352</v>
      </c>
      <c r="W80" s="323">
        <v>31300</v>
      </c>
      <c r="X80" s="324">
        <v>4.0562326022611228E-2</v>
      </c>
      <c r="Y80" s="322"/>
      <c r="Z80" s="323">
        <v>135388</v>
      </c>
      <c r="AA80" s="323">
        <v>96300</v>
      </c>
      <c r="AB80" s="323">
        <v>39088</v>
      </c>
      <c r="AC80" s="324">
        <v>3.7039543795698876E-2</v>
      </c>
      <c r="AD80" s="322"/>
      <c r="AE80" s="323">
        <v>981743</v>
      </c>
      <c r="AF80" s="323">
        <v>905912</v>
      </c>
      <c r="AG80" s="323">
        <v>75831</v>
      </c>
      <c r="AH80" s="324">
        <v>7.7241192450570054E-2</v>
      </c>
      <c r="AI80" s="322"/>
      <c r="AJ80" s="323">
        <v>948185</v>
      </c>
      <c r="AK80" s="323">
        <v>855682</v>
      </c>
      <c r="AL80" s="323">
        <v>92503</v>
      </c>
      <c r="AM80" s="324">
        <v>9.7557966008743016E-2</v>
      </c>
      <c r="AN80" s="322"/>
      <c r="AO80" s="323">
        <v>-33558</v>
      </c>
      <c r="AP80" s="323">
        <v>-50230</v>
      </c>
      <c r="AQ80" s="323">
        <v>16672</v>
      </c>
      <c r="AR80" s="324">
        <v>2.0316773558172962E-2</v>
      </c>
      <c r="AS80" s="322"/>
      <c r="AT80" s="323">
        <v>907040</v>
      </c>
      <c r="AU80" s="323">
        <v>836652</v>
      </c>
      <c r="AV80" s="323">
        <v>70388</v>
      </c>
      <c r="AW80" s="324">
        <v>7.7601869818310104E-2</v>
      </c>
      <c r="AX80" s="322"/>
      <c r="AY80" s="323">
        <v>41145</v>
      </c>
      <c r="AZ80" s="323">
        <v>19030</v>
      </c>
      <c r="BA80" s="323">
        <v>22115</v>
      </c>
      <c r="BB80" s="324">
        <v>1.9956096190432912E-2</v>
      </c>
      <c r="BC80" s="322"/>
      <c r="BD80" s="323">
        <v>969353</v>
      </c>
      <c r="BE80" s="323">
        <v>886138</v>
      </c>
      <c r="BF80" s="323">
        <v>83215</v>
      </c>
      <c r="BG80" s="324">
        <v>8.584591990740216E-2</v>
      </c>
      <c r="BH80" s="322"/>
      <c r="BI80" s="323">
        <v>895771</v>
      </c>
      <c r="BJ80" s="323">
        <v>811206</v>
      </c>
      <c r="BK80" s="323">
        <v>84565</v>
      </c>
      <c r="BL80" s="324">
        <v>9.4404708346217947E-2</v>
      </c>
      <c r="BM80" s="322"/>
      <c r="BN80" s="323">
        <v>-73582</v>
      </c>
      <c r="BO80" s="323">
        <v>-74932</v>
      </c>
      <c r="BP80" s="323">
        <v>1350</v>
      </c>
      <c r="BQ80" s="324">
        <v>8.558788438815787E-3</v>
      </c>
      <c r="BR80" s="322"/>
      <c r="BS80" s="323">
        <v>948185</v>
      </c>
      <c r="BT80" s="323">
        <v>855682</v>
      </c>
      <c r="BU80" s="323">
        <v>92503</v>
      </c>
      <c r="BV80" s="324">
        <v>9.7557966008743016E-2</v>
      </c>
      <c r="BW80" s="322"/>
      <c r="BX80" s="323">
        <v>-52414</v>
      </c>
      <c r="BY80" s="323">
        <v>-44476</v>
      </c>
      <c r="BZ80" s="323">
        <v>-7938</v>
      </c>
      <c r="CA80" s="324">
        <v>-3.1532576625250691E-3</v>
      </c>
      <c r="CB80" s="322"/>
      <c r="CC80" s="323">
        <v>1095918</v>
      </c>
      <c r="CD80" s="323">
        <v>1007288</v>
      </c>
      <c r="CE80" s="323">
        <v>88630</v>
      </c>
      <c r="CF80" s="324">
        <v>8.087283902627751E-2</v>
      </c>
      <c r="CG80" s="322"/>
      <c r="CH80" s="323">
        <v>1006232</v>
      </c>
      <c r="CI80" s="323">
        <v>947788</v>
      </c>
      <c r="CJ80" s="323">
        <v>58444</v>
      </c>
      <c r="CK80" s="324">
        <v>5.8082032771766351E-2</v>
      </c>
      <c r="CL80" s="322"/>
      <c r="CM80" s="323">
        <v>-89686</v>
      </c>
      <c r="CN80" s="323">
        <v>-59500</v>
      </c>
      <c r="CO80" s="323">
        <v>-30186</v>
      </c>
      <c r="CP80" s="324">
        <v>-2.2790806254511159E-2</v>
      </c>
      <c r="CQ80" s="322"/>
      <c r="CR80" s="323">
        <v>895771</v>
      </c>
      <c r="CS80" s="323">
        <v>811206</v>
      </c>
      <c r="CT80" s="323">
        <v>84565</v>
      </c>
      <c r="CU80" s="324">
        <v>9.4404708346217947E-2</v>
      </c>
      <c r="CV80" s="322"/>
      <c r="CW80" s="323">
        <v>110461</v>
      </c>
      <c r="CX80" s="323">
        <v>136582</v>
      </c>
      <c r="CY80" s="323">
        <v>-26121</v>
      </c>
      <c r="CZ80" s="324">
        <v>-3.6322675574451596E-2</v>
      </c>
      <c r="DA80" s="322"/>
      <c r="DB80" s="323">
        <v>1040684</v>
      </c>
      <c r="DC80" s="323">
        <v>953197</v>
      </c>
      <c r="DD80" s="323">
        <v>87487</v>
      </c>
      <c r="DE80" s="324">
        <v>8.4066825280296423E-2</v>
      </c>
      <c r="DF80" s="322"/>
      <c r="DG80" s="323">
        <v>994608</v>
      </c>
      <c r="DH80" s="323">
        <v>930807</v>
      </c>
      <c r="DI80" s="323">
        <v>63801</v>
      </c>
      <c r="DJ80" s="324">
        <v>6.4146879976835089E-2</v>
      </c>
      <c r="DK80" s="322"/>
      <c r="DL80" s="323">
        <v>-46076</v>
      </c>
      <c r="DM80" s="323">
        <v>-22390</v>
      </c>
      <c r="DN80" s="323">
        <v>-23686</v>
      </c>
      <c r="DO80" s="324">
        <v>-1.9919945303461334E-2</v>
      </c>
      <c r="DP80" s="322"/>
      <c r="DQ80" s="323">
        <v>1006232</v>
      </c>
      <c r="DR80" s="323">
        <v>947788</v>
      </c>
      <c r="DS80" s="323">
        <v>58444</v>
      </c>
      <c r="DT80" s="324">
        <v>5.8082032771766351E-2</v>
      </c>
      <c r="DU80" s="322"/>
      <c r="DV80" s="323">
        <v>-11624</v>
      </c>
      <c r="DW80" s="323">
        <v>-16981</v>
      </c>
      <c r="DX80" s="323">
        <v>5357</v>
      </c>
      <c r="DY80" s="324">
        <v>6.064847205068738E-3</v>
      </c>
      <c r="DZ80" s="322"/>
      <c r="EA80" s="323">
        <v>1045160</v>
      </c>
      <c r="EB80" s="323">
        <v>958053</v>
      </c>
      <c r="EC80" s="323">
        <v>87107</v>
      </c>
      <c r="ED80" s="324">
        <v>8.334322017681503E-2</v>
      </c>
      <c r="EE80" s="322"/>
      <c r="EF80" s="323">
        <v>922455</v>
      </c>
      <c r="EG80" s="323">
        <v>844351</v>
      </c>
      <c r="EH80" s="323">
        <v>78104</v>
      </c>
      <c r="EI80" s="324">
        <v>8.4669712885723419E-2</v>
      </c>
      <c r="EJ80" s="322"/>
      <c r="EK80" s="323">
        <v>-122705</v>
      </c>
      <c r="EL80" s="323">
        <v>-113702</v>
      </c>
      <c r="EM80" s="323">
        <v>-9003</v>
      </c>
      <c r="EN80" s="324">
        <v>1.3264927089083889E-3</v>
      </c>
      <c r="EO80" s="322"/>
      <c r="EP80" s="323">
        <v>994608</v>
      </c>
      <c r="EQ80" s="323">
        <v>930807</v>
      </c>
      <c r="ER80" s="323">
        <v>63801</v>
      </c>
      <c r="ES80" s="324">
        <v>6.4146879976835089E-2</v>
      </c>
      <c r="ET80" s="322"/>
      <c r="EU80" s="323">
        <v>-72153</v>
      </c>
      <c r="EV80" s="323">
        <v>-86456</v>
      </c>
      <c r="EW80" s="323">
        <v>14303</v>
      </c>
      <c r="EX80" s="324">
        <v>2.052283290888833E-2</v>
      </c>
      <c r="EY80" s="322"/>
      <c r="EZ80" s="323">
        <v>1171592</v>
      </c>
      <c r="FA80" s="323">
        <v>1084724</v>
      </c>
      <c r="FB80" s="323">
        <v>86868</v>
      </c>
      <c r="FC80" s="324">
        <v>7.4145265587337569E-2</v>
      </c>
      <c r="FD80" s="322"/>
      <c r="FE80" s="323">
        <v>871246</v>
      </c>
      <c r="FF80" s="323">
        <v>784872</v>
      </c>
      <c r="FG80" s="323">
        <v>86374</v>
      </c>
      <c r="FH80" s="324">
        <v>9.9138475241206267E-2</v>
      </c>
      <c r="FI80" s="322"/>
      <c r="FJ80" s="323">
        <v>-300346</v>
      </c>
      <c r="FK80" s="323">
        <v>-299852</v>
      </c>
      <c r="FL80" s="323">
        <v>-494</v>
      </c>
      <c r="FM80" s="324">
        <v>2.4993209653868698E-2</v>
      </c>
      <c r="FN80" s="322"/>
      <c r="FO80" s="323">
        <v>922455</v>
      </c>
      <c r="FP80" s="323">
        <v>844351</v>
      </c>
      <c r="FQ80" s="323">
        <v>78104</v>
      </c>
      <c r="FR80" s="324">
        <v>8.4669712885723419E-2</v>
      </c>
      <c r="FS80" s="322"/>
      <c r="FT80" s="323">
        <v>-51209</v>
      </c>
      <c r="FU80" s="323">
        <v>-59479</v>
      </c>
      <c r="FV80" s="323">
        <v>8270</v>
      </c>
      <c r="FW80" s="324">
        <v>1.4468762355482848E-2</v>
      </c>
      <c r="FX80" s="322"/>
      <c r="FY80" s="323">
        <v>1031475</v>
      </c>
      <c r="FZ80" s="323">
        <v>942381</v>
      </c>
      <c r="GA80" s="323">
        <v>89094</v>
      </c>
      <c r="GB80" s="324">
        <v>8.6375336290263949E-2</v>
      </c>
      <c r="GC80" s="322"/>
      <c r="GD80" s="323">
        <v>920668</v>
      </c>
      <c r="GE80" s="323">
        <v>850212</v>
      </c>
      <c r="GF80" s="323">
        <v>70456</v>
      </c>
      <c r="GG80" s="324">
        <v>7.6527043407612738E-2</v>
      </c>
      <c r="GH80" s="322"/>
      <c r="GI80" s="323">
        <v>-110807</v>
      </c>
      <c r="GJ80" s="323">
        <v>-92169</v>
      </c>
      <c r="GK80" s="323">
        <v>-18638</v>
      </c>
      <c r="GL80" s="324">
        <v>-9.8482928826512106E-3</v>
      </c>
      <c r="GM80" s="322"/>
      <c r="GN80" s="323">
        <v>871246</v>
      </c>
      <c r="GO80" s="323">
        <v>784872</v>
      </c>
      <c r="GP80" s="323">
        <v>86374</v>
      </c>
      <c r="GQ80" s="324">
        <v>9.9138475241206267E-2</v>
      </c>
      <c r="GR80" s="322"/>
      <c r="GS80" s="323">
        <v>49422</v>
      </c>
      <c r="GT80" s="323">
        <v>65340</v>
      </c>
      <c r="GU80" s="323">
        <v>-15918</v>
      </c>
      <c r="GV80" s="324">
        <v>-2.2611431833593529E-2</v>
      </c>
      <c r="GW80" s="322"/>
      <c r="GX80" s="323">
        <v>985626</v>
      </c>
      <c r="GY80" s="323">
        <v>910307</v>
      </c>
      <c r="GZ80" s="323">
        <v>75319</v>
      </c>
      <c r="HA80" s="324">
        <v>7.6417424053342745E-2</v>
      </c>
      <c r="HB80" s="322"/>
      <c r="HC80" s="323">
        <v>1047888</v>
      </c>
      <c r="HD80" s="323">
        <v>959905</v>
      </c>
      <c r="HE80" s="323">
        <v>87983</v>
      </c>
      <c r="HF80" s="324">
        <v>8.3962217336203876E-2</v>
      </c>
      <c r="HG80" s="322"/>
      <c r="HH80" s="323">
        <v>62262</v>
      </c>
      <c r="HI80" s="323">
        <v>49598</v>
      </c>
      <c r="HJ80" s="323">
        <v>12664</v>
      </c>
      <c r="HK80" s="324">
        <v>7.5447932828611314E-3</v>
      </c>
      <c r="HL80" s="322"/>
      <c r="HM80" s="323">
        <v>920668</v>
      </c>
      <c r="HN80" s="323">
        <v>850212</v>
      </c>
      <c r="HO80" s="323">
        <v>70456</v>
      </c>
      <c r="HP80" s="324">
        <v>7.6527043407612738E-2</v>
      </c>
      <c r="HQ80" s="322"/>
      <c r="HR80" s="323">
        <v>127220</v>
      </c>
      <c r="HS80" s="323">
        <v>109693</v>
      </c>
      <c r="HT80" s="323">
        <v>17527</v>
      </c>
      <c r="HU80" s="324">
        <v>7.4351739285911378E-3</v>
      </c>
      <c r="HV80" s="322"/>
      <c r="HW80" s="323">
        <v>962493</v>
      </c>
      <c r="HX80" s="323">
        <v>890539</v>
      </c>
      <c r="HY80" s="323">
        <v>71954</v>
      </c>
      <c r="HZ80" s="324">
        <v>7.4757946291557451E-2</v>
      </c>
      <c r="IA80" s="322"/>
      <c r="IB80" s="323">
        <v>827223</v>
      </c>
      <c r="IC80" s="323">
        <v>773881</v>
      </c>
      <c r="ID80" s="323">
        <v>53342</v>
      </c>
      <c r="IE80" s="324">
        <v>6.4483216738412744E-2</v>
      </c>
      <c r="IF80" s="322"/>
      <c r="IG80" s="323">
        <v>-135270</v>
      </c>
      <c r="IH80" s="323">
        <v>-116658</v>
      </c>
      <c r="II80" s="323">
        <v>-18612</v>
      </c>
      <c r="IJ80" s="324">
        <v>-1.0274729553144707E-2</v>
      </c>
      <c r="IK80" s="322"/>
      <c r="IL80" s="323">
        <v>1047888</v>
      </c>
      <c r="IM80" s="323">
        <v>959905</v>
      </c>
      <c r="IN80" s="323">
        <v>87983</v>
      </c>
      <c r="IO80" s="324">
        <v>8.3962217336203876E-2</v>
      </c>
      <c r="IP80" s="322"/>
      <c r="IQ80" s="323">
        <v>-220665</v>
      </c>
      <c r="IR80" s="323">
        <v>-186024</v>
      </c>
      <c r="IS80" s="323">
        <v>-34641</v>
      </c>
      <c r="IT80" s="324">
        <v>-1.9479000597791132E-2</v>
      </c>
      <c r="IU80" s="322"/>
      <c r="IV80" s="323">
        <v>952208</v>
      </c>
      <c r="IW80" s="323">
        <v>874356</v>
      </c>
      <c r="IX80" s="323">
        <v>77852</v>
      </c>
      <c r="IY80" s="324">
        <v>8.175944751566884E-2</v>
      </c>
      <c r="IZ80" s="322"/>
      <c r="JA80" s="323">
        <v>967493</v>
      </c>
      <c r="JB80" s="323">
        <v>881863</v>
      </c>
      <c r="JC80" s="323">
        <v>85630</v>
      </c>
      <c r="JD80" s="324">
        <v>8.8507100309769687E-2</v>
      </c>
      <c r="JE80" s="322"/>
      <c r="JF80" s="323">
        <v>15285</v>
      </c>
      <c r="JG80" s="323">
        <v>7507</v>
      </c>
      <c r="JH80" s="323">
        <v>7778</v>
      </c>
      <c r="JI80" s="324">
        <v>6.7476527941008474E-3</v>
      </c>
      <c r="JJ80" s="322"/>
      <c r="JK80" s="323">
        <v>827223</v>
      </c>
      <c r="JL80" s="323">
        <v>773881</v>
      </c>
      <c r="JM80" s="323">
        <v>53342</v>
      </c>
      <c r="JN80" s="324">
        <v>6.4483216738412744E-2</v>
      </c>
      <c r="JO80" s="322"/>
      <c r="JP80" s="323">
        <v>140270</v>
      </c>
      <c r="JQ80" s="323">
        <v>107982</v>
      </c>
      <c r="JR80" s="323">
        <v>32288</v>
      </c>
      <c r="JS80" s="324">
        <v>2.4023883571356944E-2</v>
      </c>
      <c r="JT80" s="322"/>
      <c r="JU80" s="323">
        <v>1011347</v>
      </c>
      <c r="JV80" s="323">
        <v>938627</v>
      </c>
      <c r="JW80" s="323">
        <v>72720</v>
      </c>
      <c r="JX80" s="324">
        <v>7.1904104130431995E-2</v>
      </c>
      <c r="JY80" s="322"/>
      <c r="JZ80" s="323">
        <v>931771</v>
      </c>
      <c r="KA80" s="323">
        <v>874893</v>
      </c>
      <c r="KB80" s="323">
        <v>56878</v>
      </c>
      <c r="KC80" s="324">
        <v>6.1042895732964432E-2</v>
      </c>
      <c r="KD80" s="322"/>
      <c r="KE80" s="323">
        <v>-79576</v>
      </c>
      <c r="KF80" s="323">
        <v>-63734</v>
      </c>
      <c r="KG80" s="323">
        <v>-15842</v>
      </c>
      <c r="KH80" s="324">
        <v>-1.0861208397467563E-2</v>
      </c>
      <c r="KI80" s="322"/>
      <c r="KJ80" s="323">
        <v>967493</v>
      </c>
      <c r="KK80" s="323">
        <v>881863</v>
      </c>
      <c r="KL80" s="323">
        <v>85630</v>
      </c>
      <c r="KM80" s="324">
        <v>8.8507100309769687E-2</v>
      </c>
      <c r="KN80" s="322"/>
      <c r="KO80" s="323">
        <v>-35722</v>
      </c>
      <c r="KP80" s="323">
        <v>-6970</v>
      </c>
      <c r="KQ80" s="323">
        <v>-28752</v>
      </c>
      <c r="KR80" s="324">
        <v>-2.7464204576805255E-2</v>
      </c>
      <c r="KS80" s="322"/>
      <c r="KT80" s="323">
        <v>12261950</v>
      </c>
      <c r="KU80" s="323">
        <v>11283211</v>
      </c>
      <c r="KV80" s="323">
        <v>978739</v>
      </c>
      <c r="KW80" s="324">
        <v>7.9819196783545848E-2</v>
      </c>
      <c r="KX80" s="322"/>
      <c r="KY80" s="323">
        <v>11240580</v>
      </c>
      <c r="KZ80" s="323">
        <v>10352112</v>
      </c>
      <c r="LA80" s="323">
        <v>888468</v>
      </c>
      <c r="LB80" s="324">
        <v>7.9041117095381197E-2</v>
      </c>
      <c r="LC80" s="322"/>
      <c r="LD80" s="323">
        <v>-1021370</v>
      </c>
      <c r="LE80" s="323">
        <v>-931099</v>
      </c>
      <c r="LF80" s="323">
        <v>-90271</v>
      </c>
      <c r="LG80" s="324">
        <v>8.8382270871476543E-2</v>
      </c>
    </row>
  </sheetData>
  <mergeCells count="79">
    <mergeCell ref="DZ3:EN3"/>
    <mergeCell ref="E3:S3"/>
    <mergeCell ref="AD3:AR3"/>
    <mergeCell ref="BC3:BQ3"/>
    <mergeCell ref="CB3:CP3"/>
    <mergeCell ref="DA3:DO3"/>
    <mergeCell ref="KS3:LG3"/>
    <mergeCell ref="B4:C5"/>
    <mergeCell ref="D4:D5"/>
    <mergeCell ref="E4:I4"/>
    <mergeCell ref="J4:N4"/>
    <mergeCell ref="O4:S4"/>
    <mergeCell ref="T4:X4"/>
    <mergeCell ref="Y4:AC4"/>
    <mergeCell ref="AD4:AH4"/>
    <mergeCell ref="AI4:AM4"/>
    <mergeCell ref="EY3:FM3"/>
    <mergeCell ref="FX3:GL3"/>
    <mergeCell ref="GW3:HK3"/>
    <mergeCell ref="HV3:IJ3"/>
    <mergeCell ref="IU3:JI3"/>
    <mergeCell ref="JT3:KH3"/>
    <mergeCell ref="CQ4:CU4"/>
    <mergeCell ref="AN4:AR4"/>
    <mergeCell ref="AS4:AW4"/>
    <mergeCell ref="AX4:BB4"/>
    <mergeCell ref="BC4:BG4"/>
    <mergeCell ref="BH4:BL4"/>
    <mergeCell ref="BM4:BQ4"/>
    <mergeCell ref="BR4:BV4"/>
    <mergeCell ref="BW4:CA4"/>
    <mergeCell ref="CB4:CF4"/>
    <mergeCell ref="CG4:CK4"/>
    <mergeCell ref="CL4:CP4"/>
    <mergeCell ref="EY4:FC4"/>
    <mergeCell ref="CV4:CZ4"/>
    <mergeCell ref="DA4:DE4"/>
    <mergeCell ref="DF4:DJ4"/>
    <mergeCell ref="DK4:DO4"/>
    <mergeCell ref="DP4:DT4"/>
    <mergeCell ref="DU4:DY4"/>
    <mergeCell ref="DZ4:ED4"/>
    <mergeCell ref="EE4:EI4"/>
    <mergeCell ref="EJ4:EN4"/>
    <mergeCell ref="EO4:ES4"/>
    <mergeCell ref="ET4:EX4"/>
    <mergeCell ref="HG4:HK4"/>
    <mergeCell ref="FD4:FH4"/>
    <mergeCell ref="FI4:FM4"/>
    <mergeCell ref="FN4:FR4"/>
    <mergeCell ref="FS4:FW4"/>
    <mergeCell ref="FX4:GB4"/>
    <mergeCell ref="GC4:GG4"/>
    <mergeCell ref="GH4:GL4"/>
    <mergeCell ref="GM4:GQ4"/>
    <mergeCell ref="GR4:GV4"/>
    <mergeCell ref="GW4:HA4"/>
    <mergeCell ref="HB4:HF4"/>
    <mergeCell ref="HQ4:HU4"/>
    <mergeCell ref="HV4:HZ4"/>
    <mergeCell ref="IA4:IE4"/>
    <mergeCell ref="IF4:IJ4"/>
    <mergeCell ref="IK4:IO4"/>
    <mergeCell ref="KX4:LB4"/>
    <mergeCell ref="LC4:LG4"/>
    <mergeCell ref="B68:B77"/>
    <mergeCell ref="JT4:JX4"/>
    <mergeCell ref="JY4:KC4"/>
    <mergeCell ref="KD4:KH4"/>
    <mergeCell ref="KI4:KM4"/>
    <mergeCell ref="KN4:KR4"/>
    <mergeCell ref="KS4:KW4"/>
    <mergeCell ref="IP4:IT4"/>
    <mergeCell ref="IU4:IY4"/>
    <mergeCell ref="IZ4:JD4"/>
    <mergeCell ref="JE4:JI4"/>
    <mergeCell ref="JJ4:JN4"/>
    <mergeCell ref="JO4:JS4"/>
    <mergeCell ref="HL4:HP4"/>
  </mergeCells>
  <pageMargins left="0.23622047244094491" right="0.23622047244094491" top="0.74803149606299213" bottom="0.74803149606299213" header="0.31496062992125984" footer="0.31496062992125984"/>
  <pageSetup paperSize="9" scale="4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G206"/>
  <sheetViews>
    <sheetView workbookViewId="0">
      <pane xSplit="4" ySplit="5" topLeftCell="E36" activePane="bottomRight" state="frozen"/>
      <selection pane="topRight" activeCell="E1" sqref="E1"/>
      <selection pane="bottomLeft" activeCell="A6" sqref="A6"/>
      <selection pane="bottomRight" activeCell="E204" sqref="E204"/>
    </sheetView>
  </sheetViews>
  <sheetFormatPr defaultRowHeight="12.75"/>
  <cols>
    <col min="1" max="1" width="2.140625" style="326" customWidth="1"/>
    <col min="2" max="2" width="17.7109375" style="326" customWidth="1"/>
    <col min="3" max="3" width="14.7109375" style="326" bestFit="1" customWidth="1"/>
    <col min="4" max="4" width="22" style="326" bestFit="1" customWidth="1"/>
    <col min="5" max="5" width="8.7109375" style="326" bestFit="1" customWidth="1"/>
    <col min="6" max="6" width="12.7109375" style="326" bestFit="1" customWidth="1"/>
    <col min="7" max="7" width="11" style="326" bestFit="1" customWidth="1"/>
    <col min="8" max="8" width="9.85546875" style="326" bestFit="1" customWidth="1"/>
    <col min="9" max="9" width="9" style="326" bestFit="1" customWidth="1"/>
    <col min="10" max="10" width="8.7109375" style="326" bestFit="1" customWidth="1"/>
    <col min="11" max="12" width="11" style="326" bestFit="1" customWidth="1"/>
    <col min="13" max="13" width="9.85546875" style="326" bestFit="1" customWidth="1"/>
    <col min="14" max="14" width="9" style="326" bestFit="1" customWidth="1"/>
    <col min="15" max="15" width="7.85546875" style="326" bestFit="1" customWidth="1"/>
    <col min="16" max="17" width="11.85546875" style="326" bestFit="1" customWidth="1"/>
    <col min="18" max="18" width="10.7109375" style="326" bestFit="1" customWidth="1"/>
    <col min="19" max="19" width="9" style="326" bestFit="1" customWidth="1"/>
    <col min="20" max="20" width="8.7109375" style="326" bestFit="1" customWidth="1"/>
    <col min="21" max="22" width="11" style="326" bestFit="1" customWidth="1"/>
    <col min="23" max="23" width="9.85546875" style="326" bestFit="1" customWidth="1"/>
    <col min="24" max="24" width="9" style="326" bestFit="1" customWidth="1"/>
    <col min="25" max="25" width="7" style="326" bestFit="1" customWidth="1"/>
    <col min="26" max="26" width="11" style="326" bestFit="1" customWidth="1"/>
    <col min="27" max="28" width="9.85546875" style="326" bestFit="1" customWidth="1"/>
    <col min="29" max="29" width="9" style="326" bestFit="1" customWidth="1"/>
    <col min="30" max="30" width="8.7109375" style="326" bestFit="1" customWidth="1"/>
    <col min="31" max="32" width="11" style="326" bestFit="1" customWidth="1"/>
    <col min="33" max="33" width="9.85546875" style="326" bestFit="1" customWidth="1"/>
    <col min="34" max="34" width="9" style="326" bestFit="1" customWidth="1"/>
    <col min="35" max="35" width="8.7109375" style="326" bestFit="1" customWidth="1"/>
    <col min="36" max="37" width="11" style="326" bestFit="1" customWidth="1"/>
    <col min="38" max="38" width="9.85546875" style="326" bestFit="1" customWidth="1"/>
    <col min="39" max="39" width="9" style="326" bestFit="1" customWidth="1"/>
    <col min="40" max="40" width="7.85546875" style="326" bestFit="1" customWidth="1"/>
    <col min="41" max="42" width="11.85546875" style="326" bestFit="1" customWidth="1"/>
    <col min="43" max="43" width="9.85546875" style="326" bestFit="1" customWidth="1"/>
    <col min="44" max="44" width="9" style="326" bestFit="1" customWidth="1"/>
    <col min="45" max="45" width="8.7109375" style="326" bestFit="1" customWidth="1"/>
    <col min="46" max="47" width="11" style="326" bestFit="1" customWidth="1"/>
    <col min="48" max="48" width="9.85546875" style="326" bestFit="1" customWidth="1"/>
    <col min="49" max="49" width="9" style="326" bestFit="1" customWidth="1"/>
    <col min="50" max="50" width="7.85546875" style="326" bestFit="1" customWidth="1"/>
    <col min="51" max="52" width="10.7109375" style="326" bestFit="1" customWidth="1"/>
    <col min="53" max="53" width="9.85546875" style="326" bestFit="1" customWidth="1"/>
    <col min="54" max="54" width="9" style="326" bestFit="1" customWidth="1"/>
    <col min="55" max="55" width="8.7109375" style="326" bestFit="1" customWidth="1"/>
    <col min="56" max="57" width="11" style="326" bestFit="1" customWidth="1"/>
    <col min="58" max="58" width="9.85546875" style="326" bestFit="1" customWidth="1"/>
    <col min="59" max="59" width="9" style="326" bestFit="1" customWidth="1"/>
    <col min="60" max="60" width="8.7109375" style="326" bestFit="1" customWidth="1"/>
    <col min="61" max="62" width="11" style="326" bestFit="1" customWidth="1"/>
    <col min="63" max="63" width="9.85546875" style="326" bestFit="1" customWidth="1"/>
    <col min="64" max="64" width="9" style="326" bestFit="1" customWidth="1"/>
    <col min="65" max="65" width="7.85546875" style="326" bestFit="1" customWidth="1"/>
    <col min="66" max="67" width="10.7109375" style="326" bestFit="1" customWidth="1"/>
    <col min="68" max="68" width="9.5703125" style="326" bestFit="1" customWidth="1"/>
    <col min="69" max="69" width="9" style="326" bestFit="1" customWidth="1"/>
    <col min="70" max="70" width="8.7109375" style="326" bestFit="1" customWidth="1"/>
    <col min="71" max="72" width="11" style="326" bestFit="1" customWidth="1"/>
    <col min="73" max="73" width="9.85546875" style="326" bestFit="1" customWidth="1"/>
    <col min="74" max="74" width="9" style="326" bestFit="1" customWidth="1"/>
    <col min="75" max="75" width="7.85546875" style="326" bestFit="1" customWidth="1"/>
    <col min="76" max="77" width="10.7109375" style="326" bestFit="1" customWidth="1"/>
    <col min="78" max="78" width="9.5703125" style="326" bestFit="1" customWidth="1"/>
    <col min="79" max="79" width="9" style="326" bestFit="1" customWidth="1"/>
    <col min="80" max="80" width="8.7109375" style="326" bestFit="1" customWidth="1"/>
    <col min="81" max="82" width="12.7109375" style="326" bestFit="1" customWidth="1"/>
    <col min="83" max="83" width="9.85546875" style="326" bestFit="1" customWidth="1"/>
    <col min="84" max="84" width="9" style="326" bestFit="1" customWidth="1"/>
    <col min="85" max="85" width="8.7109375" style="326" bestFit="1" customWidth="1"/>
    <col min="86" max="86" width="12.7109375" style="326" bestFit="1" customWidth="1"/>
    <col min="87" max="87" width="11" style="326" bestFit="1" customWidth="1"/>
    <col min="88" max="88" width="9.85546875" style="326" bestFit="1" customWidth="1"/>
    <col min="89" max="89" width="9" style="326" bestFit="1" customWidth="1"/>
    <col min="90" max="90" width="7.85546875" style="326" bestFit="1" customWidth="1"/>
    <col min="91" max="93" width="10.7109375" style="326" bestFit="1" customWidth="1"/>
    <col min="94" max="94" width="9" style="326" bestFit="1" customWidth="1"/>
    <col min="95" max="95" width="8.7109375" style="326" bestFit="1" customWidth="1"/>
    <col min="96" max="97" width="11" style="326" bestFit="1" customWidth="1"/>
    <col min="98" max="98" width="9.85546875" style="326" bestFit="1" customWidth="1"/>
    <col min="99" max="99" width="9" style="326" bestFit="1" customWidth="1"/>
    <col min="100" max="100" width="7.85546875" style="326" bestFit="1" customWidth="1"/>
    <col min="101" max="102" width="11" style="326" bestFit="1" customWidth="1"/>
    <col min="103" max="103" width="10.7109375" style="326" bestFit="1" customWidth="1"/>
    <col min="104" max="104" width="9" style="326" bestFit="1" customWidth="1"/>
    <col min="105" max="105" width="8.7109375" style="326" bestFit="1" customWidth="1"/>
    <col min="106" max="106" width="12.7109375" style="326" bestFit="1" customWidth="1"/>
    <col min="107" max="107" width="11" style="326" bestFit="1" customWidth="1"/>
    <col min="108" max="108" width="9.85546875" style="326" bestFit="1" customWidth="1"/>
    <col min="109" max="109" width="9" style="326" bestFit="1" customWidth="1"/>
    <col min="110" max="110" width="8.7109375" style="326" bestFit="1" customWidth="1"/>
    <col min="111" max="112" width="11" style="326" bestFit="1" customWidth="1"/>
    <col min="113" max="113" width="9.85546875" style="326" bestFit="1" customWidth="1"/>
    <col min="114" max="114" width="9" style="326" bestFit="1" customWidth="1"/>
    <col min="115" max="115" width="7.85546875" style="326" bestFit="1" customWidth="1"/>
    <col min="116" max="116" width="11.85546875" style="326" bestFit="1" customWidth="1"/>
    <col min="117" max="118" width="10.7109375" style="326" bestFit="1" customWidth="1"/>
    <col min="119" max="119" width="9" style="326" bestFit="1" customWidth="1"/>
    <col min="120" max="120" width="8.7109375" style="326" bestFit="1" customWidth="1"/>
    <col min="121" max="121" width="12.7109375" style="326" bestFit="1" customWidth="1"/>
    <col min="122" max="122" width="11" style="326" bestFit="1" customWidth="1"/>
    <col min="123" max="123" width="9.85546875" style="326" bestFit="1" customWidth="1"/>
    <col min="124" max="124" width="9" style="326" bestFit="1" customWidth="1"/>
    <col min="125" max="125" width="7.85546875" style="326" bestFit="1" customWidth="1"/>
    <col min="126" max="127" width="10.7109375" style="326" bestFit="1" customWidth="1"/>
    <col min="128" max="128" width="9.5703125" style="326" bestFit="1" customWidth="1"/>
    <col min="129" max="129" width="10.140625" style="326" bestFit="1" customWidth="1"/>
    <col min="130" max="130" width="8.7109375" style="326" bestFit="1" customWidth="1"/>
    <col min="131" max="131" width="12.7109375" style="326" bestFit="1" customWidth="1"/>
    <col min="132" max="132" width="11" style="326" bestFit="1" customWidth="1"/>
    <col min="133" max="133" width="9.85546875" style="326" bestFit="1" customWidth="1"/>
    <col min="134" max="134" width="9" style="326" bestFit="1" customWidth="1"/>
    <col min="135" max="135" width="8.7109375" style="326" bestFit="1" customWidth="1"/>
    <col min="136" max="137" width="11" style="326" bestFit="1" customWidth="1"/>
    <col min="138" max="138" width="9.85546875" style="326" bestFit="1" customWidth="1"/>
    <col min="139" max="139" width="9" style="326" bestFit="1" customWidth="1"/>
    <col min="140" max="140" width="7.85546875" style="326" bestFit="1" customWidth="1"/>
    <col min="141" max="142" width="11.85546875" style="326" bestFit="1" customWidth="1"/>
    <col min="143" max="143" width="9.5703125" style="326" bestFit="1" customWidth="1"/>
    <col min="144" max="144" width="9" style="326" bestFit="1" customWidth="1"/>
    <col min="145" max="145" width="8.7109375" style="326" bestFit="1" customWidth="1"/>
    <col min="146" max="147" width="11" style="326" bestFit="1" customWidth="1"/>
    <col min="148" max="148" width="9.85546875" style="326" bestFit="1" customWidth="1"/>
    <col min="149" max="149" width="9" style="326" bestFit="1" customWidth="1"/>
    <col min="150" max="150" width="7.85546875" style="326" bestFit="1" customWidth="1"/>
    <col min="151" max="152" width="10.7109375" style="326" bestFit="1" customWidth="1"/>
    <col min="153" max="153" width="9.85546875" style="326" bestFit="1" customWidth="1"/>
    <col min="154" max="154" width="9.28515625" style="326" bestFit="1" customWidth="1"/>
    <col min="155" max="155" width="8.7109375" style="326" bestFit="1" customWidth="1"/>
    <col min="156" max="157" width="12.7109375" style="326" bestFit="1" customWidth="1"/>
    <col min="158" max="158" width="9.85546875" style="326" bestFit="1" customWidth="1"/>
    <col min="159" max="159" width="9" style="326" bestFit="1" customWidth="1"/>
    <col min="160" max="160" width="8.7109375" style="326" bestFit="1" customWidth="1"/>
    <col min="161" max="162" width="11" style="326" bestFit="1" customWidth="1"/>
    <col min="163" max="163" width="9.85546875" style="326" bestFit="1" customWidth="1"/>
    <col min="164" max="164" width="9" style="326" bestFit="1" customWidth="1"/>
    <col min="165" max="165" width="7.85546875" style="326" bestFit="1" customWidth="1"/>
    <col min="166" max="167" width="11.85546875" style="326" bestFit="1" customWidth="1"/>
    <col min="168" max="168" width="9.5703125" style="326" bestFit="1" customWidth="1"/>
    <col min="169" max="169" width="9" style="326" bestFit="1" customWidth="1"/>
    <col min="170" max="170" width="8.7109375" style="326" bestFit="1" customWidth="1"/>
    <col min="171" max="172" width="11" style="326" bestFit="1" customWidth="1"/>
    <col min="173" max="173" width="9.85546875" style="326" bestFit="1" customWidth="1"/>
    <col min="174" max="174" width="9" style="326" bestFit="1" customWidth="1"/>
    <col min="175" max="175" width="7.85546875" style="326" bestFit="1" customWidth="1"/>
    <col min="176" max="177" width="10.7109375" style="326" bestFit="1" customWidth="1"/>
    <col min="178" max="178" width="9.5703125" style="326" bestFit="1" customWidth="1"/>
    <col min="179" max="179" width="9" style="326" bestFit="1" customWidth="1"/>
    <col min="180" max="180" width="8.7109375" style="326" bestFit="1" customWidth="1"/>
    <col min="181" max="181" width="12.7109375" style="326" bestFit="1" customWidth="1"/>
    <col min="182" max="182" width="11" style="326" bestFit="1" customWidth="1"/>
    <col min="183" max="183" width="9.85546875" style="326" bestFit="1" customWidth="1"/>
    <col min="184" max="184" width="9" style="326" bestFit="1" customWidth="1"/>
    <col min="185" max="185" width="8.7109375" style="326" bestFit="1" customWidth="1"/>
    <col min="186" max="187" width="11" style="326" bestFit="1" customWidth="1"/>
    <col min="188" max="188" width="9.85546875" style="326" bestFit="1" customWidth="1"/>
    <col min="189" max="189" width="9" style="326" bestFit="1" customWidth="1"/>
    <col min="190" max="190" width="8.7109375" style="326" bestFit="1" customWidth="1"/>
    <col min="191" max="192" width="11.85546875" style="326" bestFit="1" customWidth="1"/>
    <col min="193" max="193" width="10.7109375" style="326" bestFit="1" customWidth="1"/>
    <col min="194" max="194" width="9" style="326" bestFit="1" customWidth="1"/>
    <col min="195" max="195" width="8.7109375" style="326" bestFit="1" customWidth="1"/>
    <col min="196" max="197" width="11" style="326" bestFit="1" customWidth="1"/>
    <col min="198" max="198" width="9.85546875" style="326" bestFit="1" customWidth="1"/>
    <col min="199" max="199" width="9" style="326" bestFit="1" customWidth="1"/>
    <col min="200" max="200" width="7.85546875" style="326" bestFit="1" customWidth="1"/>
    <col min="201" max="203" width="10.7109375" style="326" bestFit="1" customWidth="1"/>
    <col min="204" max="204" width="9" style="326" bestFit="1" customWidth="1"/>
    <col min="205" max="205" width="8.7109375" style="326" bestFit="1" customWidth="1"/>
    <col min="206" max="207" width="11" style="326" bestFit="1" customWidth="1"/>
    <col min="208" max="208" width="9.85546875" style="326" bestFit="1" customWidth="1"/>
    <col min="209" max="209" width="9" style="326" bestFit="1" customWidth="1"/>
    <col min="210" max="210" width="8.7109375" style="326" bestFit="1" customWidth="1"/>
    <col min="211" max="211" width="12.7109375" style="326" bestFit="1" customWidth="1"/>
    <col min="212" max="212" width="11" style="326" bestFit="1" customWidth="1"/>
    <col min="213" max="213" width="9.85546875" style="326" bestFit="1" customWidth="1"/>
    <col min="214" max="214" width="9" style="326" bestFit="1" customWidth="1"/>
    <col min="215" max="215" width="8.7109375" style="326" bestFit="1" customWidth="1"/>
    <col min="216" max="217" width="11" style="326" bestFit="1" customWidth="1"/>
    <col min="218" max="218" width="9.85546875" style="326" bestFit="1" customWidth="1"/>
    <col min="219" max="219" width="9" style="326" bestFit="1" customWidth="1"/>
    <col min="220" max="220" width="8.7109375" style="326" bestFit="1" customWidth="1"/>
    <col min="221" max="222" width="11" style="326" bestFit="1" customWidth="1"/>
    <col min="223" max="223" width="9.85546875" style="326" bestFit="1" customWidth="1"/>
    <col min="224" max="224" width="9" style="326" bestFit="1" customWidth="1"/>
    <col min="225" max="225" width="7" style="326" bestFit="1" customWidth="1"/>
    <col min="226" max="227" width="11" style="326" bestFit="1" customWidth="1"/>
    <col min="228" max="228" width="9.85546875" style="326" bestFit="1" customWidth="1"/>
    <col min="229" max="229" width="10.140625" style="326" bestFit="1" customWidth="1"/>
    <col min="230" max="230" width="8.7109375" style="326" bestFit="1" customWidth="1"/>
    <col min="231" max="232" width="11" style="326" bestFit="1" customWidth="1"/>
    <col min="233" max="233" width="9.85546875" style="326" bestFit="1" customWidth="1"/>
    <col min="234" max="234" width="9" style="326" bestFit="1" customWidth="1"/>
    <col min="235" max="235" width="8.7109375" style="326" bestFit="1" customWidth="1"/>
    <col min="236" max="237" width="11" style="326" bestFit="1" customWidth="1"/>
    <col min="238" max="238" width="9.85546875" style="326" bestFit="1" customWidth="1"/>
    <col min="239" max="239" width="9" style="326" bestFit="1" customWidth="1"/>
    <col min="240" max="240" width="7.85546875" style="326" bestFit="1" customWidth="1"/>
    <col min="241" max="242" width="11.85546875" style="326" bestFit="1" customWidth="1"/>
    <col min="243" max="243" width="10.7109375" style="326" bestFit="1" customWidth="1"/>
    <col min="244" max="244" width="9" style="326" bestFit="1" customWidth="1"/>
    <col min="245" max="245" width="8.7109375" style="326" bestFit="1" customWidth="1"/>
    <col min="246" max="246" width="12.7109375" style="326" bestFit="1" customWidth="1"/>
    <col min="247" max="247" width="11" style="326" bestFit="1" customWidth="1"/>
    <col min="248" max="248" width="9.85546875" style="326" bestFit="1" customWidth="1"/>
    <col min="249" max="249" width="9" style="326" bestFit="1" customWidth="1"/>
    <col min="250" max="250" width="9.5703125" style="326" bestFit="1" customWidth="1"/>
    <col min="251" max="252" width="11.85546875" style="326" bestFit="1" customWidth="1"/>
    <col min="253" max="253" width="10.7109375" style="326" bestFit="1" customWidth="1"/>
    <col min="254" max="254" width="9" style="326" bestFit="1" customWidth="1"/>
    <col min="255" max="255" width="8.7109375" style="326" bestFit="1" customWidth="1"/>
    <col min="256" max="257" width="11" style="326" bestFit="1" customWidth="1"/>
    <col min="258" max="258" width="9.85546875" style="326" bestFit="1" customWidth="1"/>
    <col min="259" max="259" width="9" style="326" bestFit="1" customWidth="1"/>
    <col min="260" max="260" width="8.7109375" style="326" bestFit="1" customWidth="1"/>
    <col min="261" max="262" width="11" style="326" bestFit="1" customWidth="1"/>
    <col min="263" max="263" width="9.85546875" style="326" bestFit="1" customWidth="1"/>
    <col min="264" max="264" width="9" style="326" bestFit="1" customWidth="1"/>
    <col min="265" max="265" width="8.7109375" style="326" bestFit="1" customWidth="1"/>
    <col min="266" max="267" width="11.85546875" style="326" bestFit="1" customWidth="1"/>
    <col min="268" max="268" width="9.85546875" style="326" bestFit="1" customWidth="1"/>
    <col min="269" max="269" width="9" style="326" bestFit="1" customWidth="1"/>
    <col min="270" max="270" width="8.7109375" style="326" bestFit="1" customWidth="1"/>
    <col min="271" max="272" width="11" style="326" bestFit="1" customWidth="1"/>
    <col min="273" max="273" width="9.85546875" style="326" bestFit="1" customWidth="1"/>
    <col min="274" max="274" width="9" style="326" bestFit="1" customWidth="1"/>
    <col min="275" max="275" width="7" style="326" bestFit="1" customWidth="1"/>
    <col min="276" max="277" width="11" style="326" bestFit="1" customWidth="1"/>
    <col min="278" max="278" width="9.85546875" style="326" bestFit="1" customWidth="1"/>
    <col min="279" max="279" width="9" style="326" bestFit="1" customWidth="1"/>
    <col min="280" max="280" width="8.7109375" style="326" bestFit="1" customWidth="1"/>
    <col min="281" max="281" width="12.7109375" style="326" bestFit="1" customWidth="1"/>
    <col min="282" max="282" width="11" style="326" bestFit="1" customWidth="1"/>
    <col min="283" max="283" width="9.85546875" style="326" bestFit="1" customWidth="1"/>
    <col min="284" max="284" width="9" style="326" bestFit="1" customWidth="1"/>
    <col min="285" max="285" width="8.7109375" style="326" bestFit="1" customWidth="1"/>
    <col min="286" max="287" width="11" style="326" bestFit="1" customWidth="1"/>
    <col min="288" max="288" width="9.85546875" style="326" bestFit="1" customWidth="1"/>
    <col min="289" max="289" width="9" style="326" bestFit="1" customWidth="1"/>
    <col min="290" max="290" width="8.7109375" style="326" bestFit="1" customWidth="1"/>
    <col min="291" max="292" width="11.85546875" style="326" bestFit="1" customWidth="1"/>
    <col min="293" max="293" width="10.7109375" style="326" bestFit="1" customWidth="1"/>
    <col min="294" max="294" width="10.42578125" style="326" bestFit="1" customWidth="1"/>
    <col min="295" max="295" width="8.7109375" style="326" bestFit="1" customWidth="1"/>
    <col min="296" max="297" width="11" style="326" bestFit="1" customWidth="1"/>
    <col min="298" max="298" width="9.85546875" style="326" bestFit="1" customWidth="1"/>
    <col min="299" max="299" width="9" style="326" bestFit="1" customWidth="1"/>
    <col min="300" max="300" width="7.85546875" style="326" bestFit="1" customWidth="1"/>
    <col min="301" max="303" width="10.7109375" style="326" bestFit="1" customWidth="1"/>
    <col min="304" max="304" width="9" style="326" bestFit="1" customWidth="1"/>
    <col min="305" max="305" width="9.85546875" style="326" bestFit="1" customWidth="1"/>
    <col min="306" max="307" width="14" style="326" bestFit="1" customWidth="1"/>
    <col min="308" max="308" width="11" style="326" bestFit="1" customWidth="1"/>
    <col min="309" max="309" width="9" style="326" bestFit="1" customWidth="1"/>
    <col min="310" max="310" width="9.85546875" style="326" bestFit="1" customWidth="1"/>
    <col min="311" max="312" width="14" style="326" bestFit="1" customWidth="1"/>
    <col min="313" max="313" width="11" style="326" bestFit="1" customWidth="1"/>
    <col min="314" max="314" width="9" style="326" bestFit="1" customWidth="1"/>
    <col min="315" max="315" width="9.5703125" style="326" bestFit="1" customWidth="1"/>
    <col min="316" max="317" width="13.7109375" style="326" bestFit="1" customWidth="1"/>
    <col min="318" max="318" width="10.7109375" style="326" bestFit="1" customWidth="1"/>
    <col min="319" max="319" width="9" style="326" bestFit="1" customWidth="1"/>
    <col min="320" max="16384" width="9.140625" style="326"/>
  </cols>
  <sheetData>
    <row r="1" spans="2:319">
      <c r="B1" s="56" t="s">
        <v>2733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8"/>
      <c r="U1" s="57"/>
      <c r="V1" s="57"/>
      <c r="W1" s="57"/>
      <c r="X1" s="57"/>
      <c r="Y1" s="58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8"/>
      <c r="AT1" s="57"/>
      <c r="AU1" s="57"/>
      <c r="AV1" s="57"/>
      <c r="AW1" s="57"/>
      <c r="AX1" s="58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8"/>
      <c r="BS1" s="57"/>
      <c r="BT1" s="57"/>
      <c r="BU1" s="57"/>
      <c r="BV1" s="57"/>
      <c r="BW1" s="58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8"/>
      <c r="CR1" s="57"/>
      <c r="CS1" s="57"/>
      <c r="CT1" s="57"/>
      <c r="CU1" s="57"/>
      <c r="CV1" s="58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8"/>
      <c r="DQ1" s="57"/>
      <c r="DR1" s="57"/>
      <c r="DS1" s="57"/>
      <c r="DT1" s="57"/>
      <c r="DU1" s="58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8"/>
      <c r="EP1" s="57"/>
      <c r="EQ1" s="57"/>
      <c r="ER1" s="57"/>
      <c r="ES1" s="57"/>
      <c r="ET1" s="58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8"/>
      <c r="FO1" s="57"/>
      <c r="FP1" s="57"/>
      <c r="FQ1" s="57"/>
      <c r="FR1" s="57"/>
      <c r="FS1" s="58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8"/>
      <c r="GN1" s="57"/>
      <c r="GO1" s="57"/>
      <c r="GP1" s="57"/>
      <c r="GQ1" s="57"/>
      <c r="GR1" s="58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8"/>
      <c r="HM1" s="57"/>
      <c r="HN1" s="57"/>
      <c r="HO1" s="57"/>
      <c r="HP1" s="57"/>
      <c r="HQ1" s="58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8"/>
      <c r="IL1" s="57"/>
      <c r="IM1" s="57"/>
      <c r="IN1" s="57"/>
      <c r="IO1" s="57"/>
      <c r="IP1" s="58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8"/>
      <c r="JK1" s="57"/>
      <c r="JL1" s="57"/>
      <c r="JM1" s="57"/>
      <c r="JN1" s="57"/>
      <c r="JO1" s="58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8"/>
      <c r="KJ1" s="57"/>
      <c r="KK1" s="57"/>
      <c r="KL1" s="57"/>
      <c r="KM1" s="57"/>
      <c r="KN1" s="58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</row>
    <row r="2" spans="2:319" ht="13.5" thickBot="1">
      <c r="B2" s="56" t="s">
        <v>2890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8"/>
      <c r="U2" s="57"/>
      <c r="V2" s="57"/>
      <c r="W2" s="57"/>
      <c r="X2" s="57"/>
      <c r="Y2" s="58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8"/>
      <c r="AT2" s="57"/>
      <c r="AU2" s="57"/>
      <c r="AV2" s="57"/>
      <c r="AW2" s="57"/>
      <c r="AX2" s="58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8"/>
      <c r="BS2" s="57"/>
      <c r="BT2" s="57"/>
      <c r="BU2" s="57"/>
      <c r="BV2" s="57"/>
      <c r="BW2" s="58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8"/>
      <c r="CR2" s="57"/>
      <c r="CS2" s="57"/>
      <c r="CT2" s="57"/>
      <c r="CU2" s="57"/>
      <c r="CV2" s="58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8"/>
      <c r="DQ2" s="57"/>
      <c r="DR2" s="57"/>
      <c r="DS2" s="57"/>
      <c r="DT2" s="57"/>
      <c r="DU2" s="58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8"/>
      <c r="EP2" s="57"/>
      <c r="EQ2" s="57"/>
      <c r="ER2" s="57"/>
      <c r="ES2" s="57"/>
      <c r="ET2" s="58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8"/>
      <c r="FO2" s="57"/>
      <c r="FP2" s="57"/>
      <c r="FQ2" s="57"/>
      <c r="FR2" s="57"/>
      <c r="FS2" s="58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8"/>
      <c r="GN2" s="57"/>
      <c r="GO2" s="57"/>
      <c r="GP2" s="57"/>
      <c r="GQ2" s="57"/>
      <c r="GR2" s="58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8"/>
      <c r="HM2" s="57"/>
      <c r="HN2" s="57"/>
      <c r="HO2" s="57"/>
      <c r="HP2" s="57"/>
      <c r="HQ2" s="58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8"/>
      <c r="IL2" s="57"/>
      <c r="IM2" s="57"/>
      <c r="IN2" s="57"/>
      <c r="IO2" s="57"/>
      <c r="IP2" s="58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8"/>
      <c r="JK2" s="57"/>
      <c r="JL2" s="57"/>
      <c r="JM2" s="57"/>
      <c r="JN2" s="57"/>
      <c r="JO2" s="58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8"/>
      <c r="KJ2" s="57"/>
      <c r="KK2" s="57"/>
      <c r="KL2" s="57"/>
      <c r="KM2" s="57"/>
      <c r="KN2" s="58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</row>
    <row r="3" spans="2:319" ht="13.5" thickBot="1">
      <c r="B3" s="56" t="s">
        <v>2735</v>
      </c>
      <c r="C3" s="57"/>
      <c r="D3" s="57"/>
      <c r="E3" s="1604" t="s">
        <v>2736</v>
      </c>
      <c r="F3" s="1605"/>
      <c r="G3" s="1605"/>
      <c r="H3" s="1605"/>
      <c r="I3" s="1605"/>
      <c r="J3" s="1605"/>
      <c r="K3" s="1605"/>
      <c r="L3" s="1605"/>
      <c r="M3" s="1605"/>
      <c r="N3" s="1605"/>
      <c r="O3" s="1605"/>
      <c r="P3" s="1605"/>
      <c r="Q3" s="1605"/>
      <c r="R3" s="1605"/>
      <c r="S3" s="1606"/>
      <c r="T3" s="59"/>
      <c r="U3" s="60"/>
      <c r="V3" s="60"/>
      <c r="W3" s="60"/>
      <c r="X3" s="60"/>
      <c r="Y3" s="59"/>
      <c r="Z3" s="60"/>
      <c r="AA3" s="60"/>
      <c r="AB3" s="60"/>
      <c r="AC3" s="60"/>
      <c r="AD3" s="1607" t="s">
        <v>2737</v>
      </c>
      <c r="AE3" s="1608"/>
      <c r="AF3" s="1608"/>
      <c r="AG3" s="1608"/>
      <c r="AH3" s="1608"/>
      <c r="AI3" s="1608"/>
      <c r="AJ3" s="1608"/>
      <c r="AK3" s="1608"/>
      <c r="AL3" s="1608"/>
      <c r="AM3" s="1608"/>
      <c r="AN3" s="1608"/>
      <c r="AO3" s="1608"/>
      <c r="AP3" s="1608"/>
      <c r="AQ3" s="1608"/>
      <c r="AR3" s="1609"/>
      <c r="AS3" s="58"/>
      <c r="AT3" s="57"/>
      <c r="AU3" s="57"/>
      <c r="AV3" s="57"/>
      <c r="AW3" s="57"/>
      <c r="AX3" s="58"/>
      <c r="AY3" s="57"/>
      <c r="AZ3" s="57"/>
      <c r="BA3" s="57"/>
      <c r="BB3" s="57"/>
      <c r="BC3" s="1592" t="s">
        <v>2738</v>
      </c>
      <c r="BD3" s="1593"/>
      <c r="BE3" s="1593"/>
      <c r="BF3" s="1593"/>
      <c r="BG3" s="1593"/>
      <c r="BH3" s="1593"/>
      <c r="BI3" s="1593"/>
      <c r="BJ3" s="1593"/>
      <c r="BK3" s="1593"/>
      <c r="BL3" s="1593"/>
      <c r="BM3" s="1593"/>
      <c r="BN3" s="1593"/>
      <c r="BO3" s="1593"/>
      <c r="BP3" s="1593"/>
      <c r="BQ3" s="1594"/>
      <c r="BR3" s="58"/>
      <c r="BS3" s="57"/>
      <c r="BT3" s="57"/>
      <c r="BU3" s="57"/>
      <c r="BV3" s="57"/>
      <c r="BW3" s="58"/>
      <c r="BX3" s="57"/>
      <c r="BY3" s="57"/>
      <c r="BZ3" s="57"/>
      <c r="CA3" s="57"/>
      <c r="CB3" s="1610" t="s">
        <v>2739</v>
      </c>
      <c r="CC3" s="1611"/>
      <c r="CD3" s="1611"/>
      <c r="CE3" s="1611"/>
      <c r="CF3" s="1611"/>
      <c r="CG3" s="1611"/>
      <c r="CH3" s="1611"/>
      <c r="CI3" s="1611"/>
      <c r="CJ3" s="1611"/>
      <c r="CK3" s="1611"/>
      <c r="CL3" s="1611"/>
      <c r="CM3" s="1611"/>
      <c r="CN3" s="1611"/>
      <c r="CO3" s="1611"/>
      <c r="CP3" s="1612"/>
      <c r="CQ3" s="58"/>
      <c r="CR3" s="57"/>
      <c r="CS3" s="57"/>
      <c r="CT3" s="57"/>
      <c r="CU3" s="57"/>
      <c r="CV3" s="58"/>
      <c r="CW3" s="57"/>
      <c r="CX3" s="57"/>
      <c r="CY3" s="57"/>
      <c r="CZ3" s="57"/>
      <c r="DA3" s="1613" t="s">
        <v>2740</v>
      </c>
      <c r="DB3" s="1614"/>
      <c r="DC3" s="1614"/>
      <c r="DD3" s="1614"/>
      <c r="DE3" s="1614"/>
      <c r="DF3" s="1614"/>
      <c r="DG3" s="1614"/>
      <c r="DH3" s="1614"/>
      <c r="DI3" s="1614"/>
      <c r="DJ3" s="1614"/>
      <c r="DK3" s="1614"/>
      <c r="DL3" s="1614"/>
      <c r="DM3" s="1614"/>
      <c r="DN3" s="1614"/>
      <c r="DO3" s="1615"/>
      <c r="DP3" s="58"/>
      <c r="DQ3" s="57"/>
      <c r="DR3" s="57"/>
      <c r="DS3" s="57"/>
      <c r="DT3" s="57"/>
      <c r="DU3" s="58"/>
      <c r="DV3" s="57"/>
      <c r="DW3" s="57"/>
      <c r="DX3" s="57"/>
      <c r="DY3" s="57"/>
      <c r="DZ3" s="1601" t="s">
        <v>2741</v>
      </c>
      <c r="EA3" s="1602"/>
      <c r="EB3" s="1602"/>
      <c r="EC3" s="1602"/>
      <c r="ED3" s="1602"/>
      <c r="EE3" s="1602"/>
      <c r="EF3" s="1602"/>
      <c r="EG3" s="1602"/>
      <c r="EH3" s="1602"/>
      <c r="EI3" s="1602"/>
      <c r="EJ3" s="1602"/>
      <c r="EK3" s="1602"/>
      <c r="EL3" s="1602"/>
      <c r="EM3" s="1602"/>
      <c r="EN3" s="1603"/>
      <c r="EO3" s="58"/>
      <c r="EP3" s="57"/>
      <c r="EQ3" s="57"/>
      <c r="ER3" s="57"/>
      <c r="ES3" s="57"/>
      <c r="ET3" s="58"/>
      <c r="EU3" s="57"/>
      <c r="EV3" s="57"/>
      <c r="EW3" s="57"/>
      <c r="EX3" s="57"/>
      <c r="EY3" s="1583" t="s">
        <v>2742</v>
      </c>
      <c r="EZ3" s="1584"/>
      <c r="FA3" s="1584"/>
      <c r="FB3" s="1584"/>
      <c r="FC3" s="1584"/>
      <c r="FD3" s="1584"/>
      <c r="FE3" s="1584"/>
      <c r="FF3" s="1584"/>
      <c r="FG3" s="1584"/>
      <c r="FH3" s="1584"/>
      <c r="FI3" s="1584"/>
      <c r="FJ3" s="1584"/>
      <c r="FK3" s="1584"/>
      <c r="FL3" s="1584"/>
      <c r="FM3" s="1585"/>
      <c r="FN3" s="58"/>
      <c r="FO3" s="57"/>
      <c r="FP3" s="57"/>
      <c r="FQ3" s="57"/>
      <c r="FR3" s="57"/>
      <c r="FS3" s="58"/>
      <c r="FT3" s="57"/>
      <c r="FU3" s="57"/>
      <c r="FV3" s="57"/>
      <c r="FW3" s="57"/>
      <c r="FX3" s="1586" t="s">
        <v>2891</v>
      </c>
      <c r="FY3" s="1587"/>
      <c r="FZ3" s="1587"/>
      <c r="GA3" s="1587"/>
      <c r="GB3" s="1587"/>
      <c r="GC3" s="1587"/>
      <c r="GD3" s="1587"/>
      <c r="GE3" s="1587"/>
      <c r="GF3" s="1587"/>
      <c r="GG3" s="1587"/>
      <c r="GH3" s="1587"/>
      <c r="GI3" s="1587"/>
      <c r="GJ3" s="1587"/>
      <c r="GK3" s="1587"/>
      <c r="GL3" s="1588"/>
      <c r="GM3" s="58"/>
      <c r="GN3" s="57"/>
      <c r="GO3" s="57"/>
      <c r="GP3" s="57"/>
      <c r="GQ3" s="57"/>
      <c r="GR3" s="58"/>
      <c r="GS3" s="57"/>
      <c r="GT3" s="57"/>
      <c r="GU3" s="57"/>
      <c r="GV3" s="57"/>
      <c r="GW3" s="1589" t="s">
        <v>2744</v>
      </c>
      <c r="GX3" s="1590"/>
      <c r="GY3" s="1590"/>
      <c r="GZ3" s="1590"/>
      <c r="HA3" s="1590"/>
      <c r="HB3" s="1590"/>
      <c r="HC3" s="1590"/>
      <c r="HD3" s="1590"/>
      <c r="HE3" s="1590"/>
      <c r="HF3" s="1590"/>
      <c r="HG3" s="1590"/>
      <c r="HH3" s="1590"/>
      <c r="HI3" s="1590"/>
      <c r="HJ3" s="1590"/>
      <c r="HK3" s="1591"/>
      <c r="HL3" s="58"/>
      <c r="HM3" s="57"/>
      <c r="HN3" s="57"/>
      <c r="HO3" s="57"/>
      <c r="HP3" s="57"/>
      <c r="HQ3" s="58"/>
      <c r="HR3" s="57"/>
      <c r="HS3" s="57"/>
      <c r="HT3" s="57"/>
      <c r="HU3" s="57"/>
      <c r="HV3" s="1592" t="s">
        <v>2745</v>
      </c>
      <c r="HW3" s="1593"/>
      <c r="HX3" s="1593"/>
      <c r="HY3" s="1593"/>
      <c r="HZ3" s="1593"/>
      <c r="IA3" s="1593"/>
      <c r="IB3" s="1593"/>
      <c r="IC3" s="1593"/>
      <c r="ID3" s="1593"/>
      <c r="IE3" s="1593"/>
      <c r="IF3" s="1593"/>
      <c r="IG3" s="1593"/>
      <c r="IH3" s="1593"/>
      <c r="II3" s="1593"/>
      <c r="IJ3" s="1594"/>
      <c r="IK3" s="58"/>
      <c r="IL3" s="57"/>
      <c r="IM3" s="57"/>
      <c r="IN3" s="57"/>
      <c r="IO3" s="57"/>
      <c r="IP3" s="58"/>
      <c r="IQ3" s="57"/>
      <c r="IR3" s="57"/>
      <c r="IS3" s="57"/>
      <c r="IT3" s="57"/>
      <c r="IU3" s="1595" t="s">
        <v>2746</v>
      </c>
      <c r="IV3" s="1596"/>
      <c r="IW3" s="1596"/>
      <c r="IX3" s="1596"/>
      <c r="IY3" s="1596"/>
      <c r="IZ3" s="1596"/>
      <c r="JA3" s="1596"/>
      <c r="JB3" s="1596"/>
      <c r="JC3" s="1596"/>
      <c r="JD3" s="1596"/>
      <c r="JE3" s="1596"/>
      <c r="JF3" s="1596"/>
      <c r="JG3" s="1596"/>
      <c r="JH3" s="1596"/>
      <c r="JI3" s="1597"/>
      <c r="JJ3" s="58"/>
      <c r="JK3" s="57"/>
      <c r="JL3" s="57"/>
      <c r="JM3" s="57"/>
      <c r="JN3" s="57"/>
      <c r="JO3" s="58"/>
      <c r="JP3" s="57"/>
      <c r="JQ3" s="57"/>
      <c r="JR3" s="57"/>
      <c r="JS3" s="57"/>
      <c r="JT3" s="1598" t="s">
        <v>2747</v>
      </c>
      <c r="JU3" s="1599"/>
      <c r="JV3" s="1599"/>
      <c r="JW3" s="1599"/>
      <c r="JX3" s="1599"/>
      <c r="JY3" s="1599"/>
      <c r="JZ3" s="1599"/>
      <c r="KA3" s="1599"/>
      <c r="KB3" s="1599"/>
      <c r="KC3" s="1599"/>
      <c r="KD3" s="1599"/>
      <c r="KE3" s="1599"/>
      <c r="KF3" s="1599"/>
      <c r="KG3" s="1599"/>
      <c r="KH3" s="1600"/>
      <c r="KI3" s="58"/>
      <c r="KJ3" s="57"/>
      <c r="KK3" s="57"/>
      <c r="KL3" s="57"/>
      <c r="KM3" s="57"/>
      <c r="KN3" s="58"/>
      <c r="KO3" s="57"/>
      <c r="KP3" s="57"/>
      <c r="KQ3" s="57"/>
      <c r="KR3" s="57"/>
      <c r="KS3" s="1570" t="s">
        <v>2748</v>
      </c>
      <c r="KT3" s="1571">
        <v>0</v>
      </c>
      <c r="KU3" s="1571">
        <v>0</v>
      </c>
      <c r="KV3" s="1571">
        <v>0</v>
      </c>
      <c r="KW3" s="1571">
        <v>0</v>
      </c>
      <c r="KX3" s="1571">
        <v>0</v>
      </c>
      <c r="KY3" s="1571">
        <v>0</v>
      </c>
      <c r="KZ3" s="1571">
        <v>0</v>
      </c>
      <c r="LA3" s="1571">
        <v>0</v>
      </c>
      <c r="LB3" s="1571">
        <v>0</v>
      </c>
      <c r="LC3" s="1571">
        <v>0</v>
      </c>
      <c r="LD3" s="1571">
        <v>0</v>
      </c>
      <c r="LE3" s="1571">
        <v>0</v>
      </c>
      <c r="LF3" s="1571">
        <v>0</v>
      </c>
      <c r="LG3" s="1572">
        <v>0</v>
      </c>
    </row>
    <row r="4" spans="2:319" ht="13.5" thickBot="1">
      <c r="B4" s="1648" t="s">
        <v>4327</v>
      </c>
      <c r="C4" s="1646" t="s">
        <v>2892</v>
      </c>
      <c r="D4" s="1650" t="s">
        <v>2893</v>
      </c>
      <c r="E4" s="1579" t="s">
        <v>2751</v>
      </c>
      <c r="F4" s="1580"/>
      <c r="G4" s="1580"/>
      <c r="H4" s="1580"/>
      <c r="I4" s="1581"/>
      <c r="J4" s="1579" t="s">
        <v>2752</v>
      </c>
      <c r="K4" s="1580"/>
      <c r="L4" s="1580"/>
      <c r="M4" s="1580"/>
      <c r="N4" s="1581"/>
      <c r="O4" s="1579" t="s">
        <v>2753</v>
      </c>
      <c r="P4" s="1580"/>
      <c r="Q4" s="1580"/>
      <c r="R4" s="1580"/>
      <c r="S4" s="1581"/>
      <c r="T4" s="1582" t="s">
        <v>2754</v>
      </c>
      <c r="U4" s="1580"/>
      <c r="V4" s="1580"/>
      <c r="W4" s="1580"/>
      <c r="X4" s="1581"/>
      <c r="Y4" s="1579" t="s">
        <v>2755</v>
      </c>
      <c r="Z4" s="1580"/>
      <c r="AA4" s="1580"/>
      <c r="AB4" s="1580"/>
      <c r="AC4" s="1581"/>
      <c r="AD4" s="1566" t="s">
        <v>2751</v>
      </c>
      <c r="AE4" s="1567"/>
      <c r="AF4" s="1567"/>
      <c r="AG4" s="1567"/>
      <c r="AH4" s="1568"/>
      <c r="AI4" s="1566" t="s">
        <v>2756</v>
      </c>
      <c r="AJ4" s="1567"/>
      <c r="AK4" s="1567"/>
      <c r="AL4" s="1567"/>
      <c r="AM4" s="1568"/>
      <c r="AN4" s="1566" t="s">
        <v>2753</v>
      </c>
      <c r="AO4" s="1567"/>
      <c r="AP4" s="1567"/>
      <c r="AQ4" s="1567"/>
      <c r="AR4" s="1568"/>
      <c r="AS4" s="1569" t="s">
        <v>2757</v>
      </c>
      <c r="AT4" s="1567"/>
      <c r="AU4" s="1567"/>
      <c r="AV4" s="1567"/>
      <c r="AW4" s="1568"/>
      <c r="AX4" s="1566" t="s">
        <v>2755</v>
      </c>
      <c r="AY4" s="1567"/>
      <c r="AZ4" s="1567"/>
      <c r="BA4" s="1567"/>
      <c r="BB4" s="1568"/>
      <c r="BC4" s="1534" t="s">
        <v>2751</v>
      </c>
      <c r="BD4" s="1535"/>
      <c r="BE4" s="1535"/>
      <c r="BF4" s="1535"/>
      <c r="BG4" s="1536"/>
      <c r="BH4" s="1534" t="s">
        <v>2758</v>
      </c>
      <c r="BI4" s="1535"/>
      <c r="BJ4" s="1535"/>
      <c r="BK4" s="1535"/>
      <c r="BL4" s="1536"/>
      <c r="BM4" s="1534" t="s">
        <v>2753</v>
      </c>
      <c r="BN4" s="1535"/>
      <c r="BO4" s="1535"/>
      <c r="BP4" s="1535"/>
      <c r="BQ4" s="1536"/>
      <c r="BR4" s="1545" t="s">
        <v>2759</v>
      </c>
      <c r="BS4" s="1535"/>
      <c r="BT4" s="1535"/>
      <c r="BU4" s="1535"/>
      <c r="BV4" s="1536"/>
      <c r="BW4" s="1534" t="s">
        <v>2755</v>
      </c>
      <c r="BX4" s="1535"/>
      <c r="BY4" s="1535"/>
      <c r="BZ4" s="1535"/>
      <c r="CA4" s="1536"/>
      <c r="CB4" s="1554" t="s">
        <v>2751</v>
      </c>
      <c r="CC4" s="1555"/>
      <c r="CD4" s="1555"/>
      <c r="CE4" s="1555"/>
      <c r="CF4" s="1556"/>
      <c r="CG4" s="1554" t="s">
        <v>2760</v>
      </c>
      <c r="CH4" s="1555"/>
      <c r="CI4" s="1555"/>
      <c r="CJ4" s="1555"/>
      <c r="CK4" s="1556"/>
      <c r="CL4" s="1554" t="s">
        <v>2753</v>
      </c>
      <c r="CM4" s="1555"/>
      <c r="CN4" s="1555"/>
      <c r="CO4" s="1555"/>
      <c r="CP4" s="1556"/>
      <c r="CQ4" s="1565" t="s">
        <v>2761</v>
      </c>
      <c r="CR4" s="1555"/>
      <c r="CS4" s="1555"/>
      <c r="CT4" s="1555"/>
      <c r="CU4" s="1556"/>
      <c r="CV4" s="1554" t="s">
        <v>2755</v>
      </c>
      <c r="CW4" s="1555"/>
      <c r="CX4" s="1555"/>
      <c r="CY4" s="1555"/>
      <c r="CZ4" s="1556"/>
      <c r="DA4" s="1557" t="s">
        <v>2894</v>
      </c>
      <c r="DB4" s="1558"/>
      <c r="DC4" s="1558"/>
      <c r="DD4" s="1558"/>
      <c r="DE4" s="1559"/>
      <c r="DF4" s="1557" t="s">
        <v>2895</v>
      </c>
      <c r="DG4" s="1558"/>
      <c r="DH4" s="1558"/>
      <c r="DI4" s="1558"/>
      <c r="DJ4" s="1559"/>
      <c r="DK4" s="1557" t="s">
        <v>2753</v>
      </c>
      <c r="DL4" s="1558"/>
      <c r="DM4" s="1558"/>
      <c r="DN4" s="1558"/>
      <c r="DO4" s="1559"/>
      <c r="DP4" s="1560" t="s">
        <v>2896</v>
      </c>
      <c r="DQ4" s="1558"/>
      <c r="DR4" s="1558"/>
      <c r="DS4" s="1558"/>
      <c r="DT4" s="1559"/>
      <c r="DU4" s="1557" t="s">
        <v>2755</v>
      </c>
      <c r="DV4" s="1558"/>
      <c r="DW4" s="1558"/>
      <c r="DX4" s="1558"/>
      <c r="DY4" s="1559"/>
      <c r="DZ4" s="1561" t="s">
        <v>2751</v>
      </c>
      <c r="EA4" s="1562"/>
      <c r="EB4" s="1562"/>
      <c r="EC4" s="1562"/>
      <c r="ED4" s="1563"/>
      <c r="EE4" s="1561" t="s">
        <v>2764</v>
      </c>
      <c r="EF4" s="1562"/>
      <c r="EG4" s="1562"/>
      <c r="EH4" s="1562"/>
      <c r="EI4" s="1563"/>
      <c r="EJ4" s="1561" t="s">
        <v>2753</v>
      </c>
      <c r="EK4" s="1562"/>
      <c r="EL4" s="1562"/>
      <c r="EM4" s="1562"/>
      <c r="EN4" s="1563"/>
      <c r="EO4" s="1564" t="s">
        <v>2765</v>
      </c>
      <c r="EP4" s="1562"/>
      <c r="EQ4" s="1562"/>
      <c r="ER4" s="1562"/>
      <c r="ES4" s="1563"/>
      <c r="ET4" s="1561" t="s">
        <v>2755</v>
      </c>
      <c r="EU4" s="1562"/>
      <c r="EV4" s="1562"/>
      <c r="EW4" s="1562"/>
      <c r="EX4" s="1563"/>
      <c r="EY4" s="1546" t="s">
        <v>2751</v>
      </c>
      <c r="EZ4" s="1547"/>
      <c r="FA4" s="1547"/>
      <c r="FB4" s="1547"/>
      <c r="FC4" s="1548"/>
      <c r="FD4" s="1546" t="s">
        <v>2766</v>
      </c>
      <c r="FE4" s="1547"/>
      <c r="FF4" s="1547"/>
      <c r="FG4" s="1547"/>
      <c r="FH4" s="1548"/>
      <c r="FI4" s="1546" t="s">
        <v>2753</v>
      </c>
      <c r="FJ4" s="1547"/>
      <c r="FK4" s="1547"/>
      <c r="FL4" s="1547"/>
      <c r="FM4" s="1548"/>
      <c r="FN4" s="1549" t="s">
        <v>2767</v>
      </c>
      <c r="FO4" s="1547"/>
      <c r="FP4" s="1547"/>
      <c r="FQ4" s="1547"/>
      <c r="FR4" s="1548"/>
      <c r="FS4" s="1546" t="s">
        <v>2755</v>
      </c>
      <c r="FT4" s="1547"/>
      <c r="FU4" s="1547"/>
      <c r="FV4" s="1547"/>
      <c r="FW4" s="1548"/>
      <c r="FX4" s="1550" t="s">
        <v>2894</v>
      </c>
      <c r="FY4" s="1551"/>
      <c r="FZ4" s="1551"/>
      <c r="GA4" s="1551"/>
      <c r="GB4" s="1552"/>
      <c r="GC4" s="1550" t="s">
        <v>2768</v>
      </c>
      <c r="GD4" s="1551"/>
      <c r="GE4" s="1551"/>
      <c r="GF4" s="1551"/>
      <c r="GG4" s="1552"/>
      <c r="GH4" s="1550" t="s">
        <v>2753</v>
      </c>
      <c r="GI4" s="1551"/>
      <c r="GJ4" s="1551"/>
      <c r="GK4" s="1551"/>
      <c r="GL4" s="1552"/>
      <c r="GM4" s="1553" t="s">
        <v>2769</v>
      </c>
      <c r="GN4" s="1551"/>
      <c r="GO4" s="1551"/>
      <c r="GP4" s="1551"/>
      <c r="GQ4" s="1552"/>
      <c r="GR4" s="1550" t="s">
        <v>2755</v>
      </c>
      <c r="GS4" s="1551"/>
      <c r="GT4" s="1551"/>
      <c r="GU4" s="1551"/>
      <c r="GV4" s="1552"/>
      <c r="GW4" s="1544" t="s">
        <v>2751</v>
      </c>
      <c r="GX4" s="1542"/>
      <c r="GY4" s="1542"/>
      <c r="GZ4" s="1542"/>
      <c r="HA4" s="1543"/>
      <c r="HB4" s="1544" t="s">
        <v>2770</v>
      </c>
      <c r="HC4" s="1542"/>
      <c r="HD4" s="1542"/>
      <c r="HE4" s="1542"/>
      <c r="HF4" s="1543"/>
      <c r="HG4" s="1544" t="s">
        <v>2753</v>
      </c>
      <c r="HH4" s="1542"/>
      <c r="HI4" s="1542"/>
      <c r="HJ4" s="1542"/>
      <c r="HK4" s="1543"/>
      <c r="HL4" s="1541" t="s">
        <v>2771</v>
      </c>
      <c r="HM4" s="1542"/>
      <c r="HN4" s="1542"/>
      <c r="HO4" s="1542"/>
      <c r="HP4" s="1543"/>
      <c r="HQ4" s="1544" t="s">
        <v>2755</v>
      </c>
      <c r="HR4" s="1542"/>
      <c r="HS4" s="1542"/>
      <c r="HT4" s="1542"/>
      <c r="HU4" s="1543"/>
      <c r="HV4" s="1534" t="s">
        <v>2751</v>
      </c>
      <c r="HW4" s="1535"/>
      <c r="HX4" s="1535"/>
      <c r="HY4" s="1535"/>
      <c r="HZ4" s="1536"/>
      <c r="IA4" s="1534" t="s">
        <v>2772</v>
      </c>
      <c r="IB4" s="1535"/>
      <c r="IC4" s="1535"/>
      <c r="ID4" s="1535"/>
      <c r="IE4" s="1536"/>
      <c r="IF4" s="1534" t="s">
        <v>2753</v>
      </c>
      <c r="IG4" s="1535"/>
      <c r="IH4" s="1535"/>
      <c r="II4" s="1535"/>
      <c r="IJ4" s="1536"/>
      <c r="IK4" s="1545" t="s">
        <v>2773</v>
      </c>
      <c r="IL4" s="1535"/>
      <c r="IM4" s="1535"/>
      <c r="IN4" s="1535"/>
      <c r="IO4" s="1536"/>
      <c r="IP4" s="1534" t="s">
        <v>2755</v>
      </c>
      <c r="IQ4" s="1535"/>
      <c r="IR4" s="1535"/>
      <c r="IS4" s="1535"/>
      <c r="IT4" s="1536"/>
      <c r="IU4" s="1537" t="s">
        <v>2751</v>
      </c>
      <c r="IV4" s="1538"/>
      <c r="IW4" s="1538"/>
      <c r="IX4" s="1538"/>
      <c r="IY4" s="1539"/>
      <c r="IZ4" s="1537" t="s">
        <v>2774</v>
      </c>
      <c r="JA4" s="1538"/>
      <c r="JB4" s="1538"/>
      <c r="JC4" s="1538"/>
      <c r="JD4" s="1539"/>
      <c r="JE4" s="1537" t="s">
        <v>2753</v>
      </c>
      <c r="JF4" s="1538"/>
      <c r="JG4" s="1538"/>
      <c r="JH4" s="1538"/>
      <c r="JI4" s="1539"/>
      <c r="JJ4" s="1540" t="s">
        <v>2775</v>
      </c>
      <c r="JK4" s="1538"/>
      <c r="JL4" s="1538"/>
      <c r="JM4" s="1538"/>
      <c r="JN4" s="1539"/>
      <c r="JO4" s="1537" t="s">
        <v>2755</v>
      </c>
      <c r="JP4" s="1538"/>
      <c r="JQ4" s="1538"/>
      <c r="JR4" s="1538"/>
      <c r="JS4" s="1539"/>
      <c r="JT4" s="1530" t="s">
        <v>2751</v>
      </c>
      <c r="JU4" s="1531"/>
      <c r="JV4" s="1531"/>
      <c r="JW4" s="1531"/>
      <c r="JX4" s="1532"/>
      <c r="JY4" s="1530" t="s">
        <v>2776</v>
      </c>
      <c r="JZ4" s="1531"/>
      <c r="KA4" s="1531"/>
      <c r="KB4" s="1531"/>
      <c r="KC4" s="1532"/>
      <c r="KD4" s="1530" t="s">
        <v>2753</v>
      </c>
      <c r="KE4" s="1531"/>
      <c r="KF4" s="1531"/>
      <c r="KG4" s="1531"/>
      <c r="KH4" s="1532"/>
      <c r="KI4" s="1533" t="s">
        <v>2777</v>
      </c>
      <c r="KJ4" s="1531"/>
      <c r="KK4" s="1531"/>
      <c r="KL4" s="1531"/>
      <c r="KM4" s="1532"/>
      <c r="KN4" s="1530" t="s">
        <v>2755</v>
      </c>
      <c r="KO4" s="1531"/>
      <c r="KP4" s="1531"/>
      <c r="KQ4" s="1531"/>
      <c r="KR4" s="1532"/>
      <c r="KS4" s="1524" t="s">
        <v>2751</v>
      </c>
      <c r="KT4" s="1525"/>
      <c r="KU4" s="1525"/>
      <c r="KV4" s="1525"/>
      <c r="KW4" s="1526"/>
      <c r="KX4" s="1524" t="s">
        <v>2776</v>
      </c>
      <c r="KY4" s="1525"/>
      <c r="KZ4" s="1525"/>
      <c r="LA4" s="1525"/>
      <c r="LB4" s="1526"/>
      <c r="LC4" s="1524" t="s">
        <v>2753</v>
      </c>
      <c r="LD4" s="1525"/>
      <c r="LE4" s="1525"/>
      <c r="LF4" s="1525"/>
      <c r="LG4" s="1526"/>
    </row>
    <row r="5" spans="2:319" ht="15.75" customHeight="1" thickBot="1">
      <c r="B5" s="1649"/>
      <c r="C5" s="1647"/>
      <c r="D5" s="1651"/>
      <c r="E5" s="61" t="s">
        <v>2778</v>
      </c>
      <c r="F5" s="62" t="s">
        <v>2779</v>
      </c>
      <c r="G5" s="63" t="s">
        <v>2695</v>
      </c>
      <c r="H5" s="63" t="s">
        <v>2780</v>
      </c>
      <c r="I5" s="64" t="s">
        <v>2781</v>
      </c>
      <c r="J5" s="61" t="s">
        <v>2778</v>
      </c>
      <c r="K5" s="62" t="s">
        <v>2779</v>
      </c>
      <c r="L5" s="63" t="s">
        <v>2695</v>
      </c>
      <c r="M5" s="63" t="s">
        <v>2780</v>
      </c>
      <c r="N5" s="64" t="s">
        <v>2781</v>
      </c>
      <c r="O5" s="61" t="s">
        <v>2778</v>
      </c>
      <c r="P5" s="62" t="s">
        <v>2779</v>
      </c>
      <c r="Q5" s="63" t="s">
        <v>2695</v>
      </c>
      <c r="R5" s="63" t="s">
        <v>2780</v>
      </c>
      <c r="S5" s="64" t="s">
        <v>2781</v>
      </c>
      <c r="T5" s="61" t="s">
        <v>2778</v>
      </c>
      <c r="U5" s="62" t="s">
        <v>2779</v>
      </c>
      <c r="V5" s="63" t="s">
        <v>2695</v>
      </c>
      <c r="W5" s="63" t="s">
        <v>2780</v>
      </c>
      <c r="X5" s="64" t="s">
        <v>2781</v>
      </c>
      <c r="Y5" s="61" t="s">
        <v>2778</v>
      </c>
      <c r="Z5" s="62" t="s">
        <v>2779</v>
      </c>
      <c r="AA5" s="63" t="s">
        <v>2695</v>
      </c>
      <c r="AB5" s="63" t="s">
        <v>2780</v>
      </c>
      <c r="AC5" s="64" t="s">
        <v>2781</v>
      </c>
      <c r="AD5" s="65" t="s">
        <v>2778</v>
      </c>
      <c r="AE5" s="66" t="s">
        <v>2779</v>
      </c>
      <c r="AF5" s="67" t="s">
        <v>2695</v>
      </c>
      <c r="AG5" s="67" t="s">
        <v>2780</v>
      </c>
      <c r="AH5" s="68" t="s">
        <v>2781</v>
      </c>
      <c r="AI5" s="65" t="s">
        <v>2778</v>
      </c>
      <c r="AJ5" s="66" t="s">
        <v>2779</v>
      </c>
      <c r="AK5" s="67" t="s">
        <v>2695</v>
      </c>
      <c r="AL5" s="67" t="s">
        <v>2780</v>
      </c>
      <c r="AM5" s="68" t="s">
        <v>2781</v>
      </c>
      <c r="AN5" s="65" t="s">
        <v>2778</v>
      </c>
      <c r="AO5" s="66" t="s">
        <v>2779</v>
      </c>
      <c r="AP5" s="67" t="s">
        <v>2695</v>
      </c>
      <c r="AQ5" s="67" t="s">
        <v>2780</v>
      </c>
      <c r="AR5" s="68" t="s">
        <v>2781</v>
      </c>
      <c r="AS5" s="65" t="s">
        <v>2778</v>
      </c>
      <c r="AT5" s="66" t="s">
        <v>2779</v>
      </c>
      <c r="AU5" s="67" t="s">
        <v>2695</v>
      </c>
      <c r="AV5" s="67" t="s">
        <v>2780</v>
      </c>
      <c r="AW5" s="68" t="s">
        <v>2781</v>
      </c>
      <c r="AX5" s="65" t="s">
        <v>2778</v>
      </c>
      <c r="AY5" s="66" t="s">
        <v>2779</v>
      </c>
      <c r="AZ5" s="67" t="s">
        <v>2695</v>
      </c>
      <c r="BA5" s="67" t="s">
        <v>2780</v>
      </c>
      <c r="BB5" s="68" t="s">
        <v>2781</v>
      </c>
      <c r="BC5" s="69" t="s">
        <v>2778</v>
      </c>
      <c r="BD5" s="70" t="s">
        <v>2779</v>
      </c>
      <c r="BE5" s="71" t="s">
        <v>2695</v>
      </c>
      <c r="BF5" s="71" t="s">
        <v>2780</v>
      </c>
      <c r="BG5" s="72" t="s">
        <v>2781</v>
      </c>
      <c r="BH5" s="69" t="s">
        <v>2778</v>
      </c>
      <c r="BI5" s="70" t="s">
        <v>2779</v>
      </c>
      <c r="BJ5" s="71" t="s">
        <v>2695</v>
      </c>
      <c r="BK5" s="71" t="s">
        <v>2780</v>
      </c>
      <c r="BL5" s="72" t="s">
        <v>2781</v>
      </c>
      <c r="BM5" s="69" t="s">
        <v>2778</v>
      </c>
      <c r="BN5" s="70" t="s">
        <v>2779</v>
      </c>
      <c r="BO5" s="71" t="s">
        <v>2695</v>
      </c>
      <c r="BP5" s="71" t="s">
        <v>2780</v>
      </c>
      <c r="BQ5" s="72" t="s">
        <v>2781</v>
      </c>
      <c r="BR5" s="69" t="s">
        <v>2778</v>
      </c>
      <c r="BS5" s="70" t="s">
        <v>2779</v>
      </c>
      <c r="BT5" s="71" t="s">
        <v>2695</v>
      </c>
      <c r="BU5" s="71" t="s">
        <v>2780</v>
      </c>
      <c r="BV5" s="72" t="s">
        <v>2781</v>
      </c>
      <c r="BW5" s="69" t="s">
        <v>2778</v>
      </c>
      <c r="BX5" s="70" t="s">
        <v>2779</v>
      </c>
      <c r="BY5" s="71" t="s">
        <v>2695</v>
      </c>
      <c r="BZ5" s="71" t="s">
        <v>2780</v>
      </c>
      <c r="CA5" s="72" t="s">
        <v>2781</v>
      </c>
      <c r="CB5" s="73" t="s">
        <v>2778</v>
      </c>
      <c r="CC5" s="74" t="s">
        <v>2779</v>
      </c>
      <c r="CD5" s="75" t="s">
        <v>2695</v>
      </c>
      <c r="CE5" s="75" t="s">
        <v>2780</v>
      </c>
      <c r="CF5" s="76" t="s">
        <v>2781</v>
      </c>
      <c r="CG5" s="73" t="s">
        <v>2778</v>
      </c>
      <c r="CH5" s="74" t="s">
        <v>2779</v>
      </c>
      <c r="CI5" s="75" t="s">
        <v>2695</v>
      </c>
      <c r="CJ5" s="75" t="s">
        <v>2780</v>
      </c>
      <c r="CK5" s="76" t="s">
        <v>2781</v>
      </c>
      <c r="CL5" s="73" t="s">
        <v>2778</v>
      </c>
      <c r="CM5" s="74" t="s">
        <v>2779</v>
      </c>
      <c r="CN5" s="75" t="s">
        <v>2695</v>
      </c>
      <c r="CO5" s="75" t="s">
        <v>2780</v>
      </c>
      <c r="CP5" s="76" t="s">
        <v>2781</v>
      </c>
      <c r="CQ5" s="73" t="s">
        <v>2778</v>
      </c>
      <c r="CR5" s="74" t="s">
        <v>2779</v>
      </c>
      <c r="CS5" s="75" t="s">
        <v>2695</v>
      </c>
      <c r="CT5" s="75" t="s">
        <v>2780</v>
      </c>
      <c r="CU5" s="76" t="s">
        <v>2781</v>
      </c>
      <c r="CV5" s="73" t="s">
        <v>2778</v>
      </c>
      <c r="CW5" s="74" t="s">
        <v>2779</v>
      </c>
      <c r="CX5" s="75" t="s">
        <v>2695</v>
      </c>
      <c r="CY5" s="75" t="s">
        <v>2780</v>
      </c>
      <c r="CZ5" s="76" t="s">
        <v>2781</v>
      </c>
      <c r="DA5" s="77" t="s">
        <v>2778</v>
      </c>
      <c r="DB5" s="78" t="s">
        <v>2779</v>
      </c>
      <c r="DC5" s="79" t="s">
        <v>2695</v>
      </c>
      <c r="DD5" s="79" t="s">
        <v>2780</v>
      </c>
      <c r="DE5" s="80" t="s">
        <v>2781</v>
      </c>
      <c r="DF5" s="77" t="s">
        <v>2778</v>
      </c>
      <c r="DG5" s="78" t="s">
        <v>2779</v>
      </c>
      <c r="DH5" s="79" t="s">
        <v>2695</v>
      </c>
      <c r="DI5" s="79" t="s">
        <v>2780</v>
      </c>
      <c r="DJ5" s="80" t="s">
        <v>2781</v>
      </c>
      <c r="DK5" s="77" t="s">
        <v>2778</v>
      </c>
      <c r="DL5" s="78" t="s">
        <v>2779</v>
      </c>
      <c r="DM5" s="79" t="s">
        <v>2695</v>
      </c>
      <c r="DN5" s="79" t="s">
        <v>2780</v>
      </c>
      <c r="DO5" s="80" t="s">
        <v>2781</v>
      </c>
      <c r="DP5" s="77" t="s">
        <v>2778</v>
      </c>
      <c r="DQ5" s="78" t="s">
        <v>2779</v>
      </c>
      <c r="DR5" s="79" t="s">
        <v>2695</v>
      </c>
      <c r="DS5" s="79" t="s">
        <v>2780</v>
      </c>
      <c r="DT5" s="80" t="s">
        <v>2781</v>
      </c>
      <c r="DU5" s="77" t="s">
        <v>2778</v>
      </c>
      <c r="DV5" s="78" t="s">
        <v>2779</v>
      </c>
      <c r="DW5" s="79" t="s">
        <v>2695</v>
      </c>
      <c r="DX5" s="79" t="s">
        <v>2780</v>
      </c>
      <c r="DY5" s="80" t="s">
        <v>2781</v>
      </c>
      <c r="DZ5" s="81" t="s">
        <v>2778</v>
      </c>
      <c r="EA5" s="82" t="s">
        <v>2779</v>
      </c>
      <c r="EB5" s="83" t="s">
        <v>2695</v>
      </c>
      <c r="EC5" s="83" t="s">
        <v>2780</v>
      </c>
      <c r="ED5" s="84" t="s">
        <v>2781</v>
      </c>
      <c r="EE5" s="81" t="s">
        <v>2778</v>
      </c>
      <c r="EF5" s="82" t="s">
        <v>2779</v>
      </c>
      <c r="EG5" s="83" t="s">
        <v>2695</v>
      </c>
      <c r="EH5" s="83" t="s">
        <v>2780</v>
      </c>
      <c r="EI5" s="84" t="s">
        <v>2781</v>
      </c>
      <c r="EJ5" s="81" t="s">
        <v>2778</v>
      </c>
      <c r="EK5" s="82" t="s">
        <v>2779</v>
      </c>
      <c r="EL5" s="83" t="s">
        <v>2695</v>
      </c>
      <c r="EM5" s="83" t="s">
        <v>2780</v>
      </c>
      <c r="EN5" s="84" t="s">
        <v>2781</v>
      </c>
      <c r="EO5" s="81" t="s">
        <v>2778</v>
      </c>
      <c r="EP5" s="82" t="s">
        <v>2779</v>
      </c>
      <c r="EQ5" s="83" t="s">
        <v>2695</v>
      </c>
      <c r="ER5" s="83" t="s">
        <v>2780</v>
      </c>
      <c r="ES5" s="84" t="s">
        <v>2781</v>
      </c>
      <c r="ET5" s="81" t="s">
        <v>2778</v>
      </c>
      <c r="EU5" s="82" t="s">
        <v>2779</v>
      </c>
      <c r="EV5" s="83" t="s">
        <v>2695</v>
      </c>
      <c r="EW5" s="83" t="s">
        <v>2780</v>
      </c>
      <c r="EX5" s="84" t="s">
        <v>2781</v>
      </c>
      <c r="EY5" s="85" t="s">
        <v>2778</v>
      </c>
      <c r="EZ5" s="86" t="s">
        <v>2779</v>
      </c>
      <c r="FA5" s="87" t="s">
        <v>2695</v>
      </c>
      <c r="FB5" s="87" t="s">
        <v>2780</v>
      </c>
      <c r="FC5" s="89" t="s">
        <v>2781</v>
      </c>
      <c r="FD5" s="85" t="s">
        <v>2778</v>
      </c>
      <c r="FE5" s="86" t="s">
        <v>2779</v>
      </c>
      <c r="FF5" s="87" t="s">
        <v>2695</v>
      </c>
      <c r="FG5" s="87" t="s">
        <v>2780</v>
      </c>
      <c r="FH5" s="89" t="s">
        <v>2781</v>
      </c>
      <c r="FI5" s="85" t="s">
        <v>2778</v>
      </c>
      <c r="FJ5" s="86" t="s">
        <v>2779</v>
      </c>
      <c r="FK5" s="87" t="s">
        <v>2695</v>
      </c>
      <c r="FL5" s="87" t="s">
        <v>2780</v>
      </c>
      <c r="FM5" s="89" t="s">
        <v>2781</v>
      </c>
      <c r="FN5" s="85" t="s">
        <v>2778</v>
      </c>
      <c r="FO5" s="86" t="s">
        <v>2779</v>
      </c>
      <c r="FP5" s="87" t="s">
        <v>2695</v>
      </c>
      <c r="FQ5" s="87" t="s">
        <v>2780</v>
      </c>
      <c r="FR5" s="89" t="s">
        <v>2781</v>
      </c>
      <c r="FS5" s="85" t="s">
        <v>2778</v>
      </c>
      <c r="FT5" s="86" t="s">
        <v>2779</v>
      </c>
      <c r="FU5" s="87" t="s">
        <v>2695</v>
      </c>
      <c r="FV5" s="87" t="s">
        <v>2780</v>
      </c>
      <c r="FW5" s="89" t="s">
        <v>2781</v>
      </c>
      <c r="FX5" s="90" t="s">
        <v>2778</v>
      </c>
      <c r="FY5" s="91" t="s">
        <v>2779</v>
      </c>
      <c r="FZ5" s="92" t="s">
        <v>2695</v>
      </c>
      <c r="GA5" s="92" t="s">
        <v>2780</v>
      </c>
      <c r="GB5" s="93" t="s">
        <v>2781</v>
      </c>
      <c r="GC5" s="90" t="s">
        <v>2778</v>
      </c>
      <c r="GD5" s="91" t="s">
        <v>2779</v>
      </c>
      <c r="GE5" s="92" t="s">
        <v>2695</v>
      </c>
      <c r="GF5" s="92" t="s">
        <v>2780</v>
      </c>
      <c r="GG5" s="93" t="s">
        <v>2781</v>
      </c>
      <c r="GH5" s="90" t="s">
        <v>2778</v>
      </c>
      <c r="GI5" s="91" t="s">
        <v>2779</v>
      </c>
      <c r="GJ5" s="92" t="s">
        <v>2695</v>
      </c>
      <c r="GK5" s="92" t="s">
        <v>2780</v>
      </c>
      <c r="GL5" s="93" t="s">
        <v>2781</v>
      </c>
      <c r="GM5" s="90" t="s">
        <v>2778</v>
      </c>
      <c r="GN5" s="91" t="s">
        <v>2779</v>
      </c>
      <c r="GO5" s="92" t="s">
        <v>2695</v>
      </c>
      <c r="GP5" s="92" t="s">
        <v>2780</v>
      </c>
      <c r="GQ5" s="93" t="s">
        <v>2781</v>
      </c>
      <c r="GR5" s="90" t="s">
        <v>2778</v>
      </c>
      <c r="GS5" s="91" t="s">
        <v>2779</v>
      </c>
      <c r="GT5" s="92" t="s">
        <v>2695</v>
      </c>
      <c r="GU5" s="92" t="s">
        <v>2780</v>
      </c>
      <c r="GV5" s="93" t="s">
        <v>2781</v>
      </c>
      <c r="GW5" s="94" t="s">
        <v>2778</v>
      </c>
      <c r="GX5" s="95" t="s">
        <v>2779</v>
      </c>
      <c r="GY5" s="96" t="s">
        <v>2695</v>
      </c>
      <c r="GZ5" s="96" t="s">
        <v>2780</v>
      </c>
      <c r="HA5" s="97" t="s">
        <v>2781</v>
      </c>
      <c r="HB5" s="94" t="s">
        <v>2778</v>
      </c>
      <c r="HC5" s="95" t="s">
        <v>2779</v>
      </c>
      <c r="HD5" s="96" t="s">
        <v>2695</v>
      </c>
      <c r="HE5" s="96" t="s">
        <v>2780</v>
      </c>
      <c r="HF5" s="97" t="s">
        <v>2781</v>
      </c>
      <c r="HG5" s="94" t="s">
        <v>2778</v>
      </c>
      <c r="HH5" s="95" t="s">
        <v>2779</v>
      </c>
      <c r="HI5" s="96" t="s">
        <v>2695</v>
      </c>
      <c r="HJ5" s="96" t="s">
        <v>2780</v>
      </c>
      <c r="HK5" s="97" t="s">
        <v>2781</v>
      </c>
      <c r="HL5" s="94" t="s">
        <v>2778</v>
      </c>
      <c r="HM5" s="95" t="s">
        <v>2779</v>
      </c>
      <c r="HN5" s="96" t="s">
        <v>2695</v>
      </c>
      <c r="HO5" s="96" t="s">
        <v>2780</v>
      </c>
      <c r="HP5" s="97" t="s">
        <v>2781</v>
      </c>
      <c r="HQ5" s="94" t="s">
        <v>2778</v>
      </c>
      <c r="HR5" s="95" t="s">
        <v>2779</v>
      </c>
      <c r="HS5" s="96" t="s">
        <v>2695</v>
      </c>
      <c r="HT5" s="96" t="s">
        <v>2780</v>
      </c>
      <c r="HU5" s="97" t="s">
        <v>2781</v>
      </c>
      <c r="HV5" s="69" t="s">
        <v>2778</v>
      </c>
      <c r="HW5" s="70" t="s">
        <v>2779</v>
      </c>
      <c r="HX5" s="71" t="s">
        <v>2695</v>
      </c>
      <c r="HY5" s="71" t="s">
        <v>2780</v>
      </c>
      <c r="HZ5" s="72" t="s">
        <v>2781</v>
      </c>
      <c r="IA5" s="69" t="s">
        <v>2778</v>
      </c>
      <c r="IB5" s="70" t="s">
        <v>2779</v>
      </c>
      <c r="IC5" s="71" t="s">
        <v>2695</v>
      </c>
      <c r="ID5" s="71" t="s">
        <v>2780</v>
      </c>
      <c r="IE5" s="72" t="s">
        <v>2781</v>
      </c>
      <c r="IF5" s="69" t="s">
        <v>2778</v>
      </c>
      <c r="IG5" s="70" t="s">
        <v>2779</v>
      </c>
      <c r="IH5" s="71" t="s">
        <v>2695</v>
      </c>
      <c r="II5" s="71" t="s">
        <v>2780</v>
      </c>
      <c r="IJ5" s="72" t="s">
        <v>2781</v>
      </c>
      <c r="IK5" s="69" t="s">
        <v>2778</v>
      </c>
      <c r="IL5" s="70" t="s">
        <v>2779</v>
      </c>
      <c r="IM5" s="71" t="s">
        <v>2695</v>
      </c>
      <c r="IN5" s="71" t="s">
        <v>2780</v>
      </c>
      <c r="IO5" s="72" t="s">
        <v>2781</v>
      </c>
      <c r="IP5" s="69" t="s">
        <v>2778</v>
      </c>
      <c r="IQ5" s="70" t="s">
        <v>2779</v>
      </c>
      <c r="IR5" s="71" t="s">
        <v>2695</v>
      </c>
      <c r="IS5" s="71" t="s">
        <v>2780</v>
      </c>
      <c r="IT5" s="72" t="s">
        <v>2781</v>
      </c>
      <c r="IU5" s="98" t="s">
        <v>2778</v>
      </c>
      <c r="IV5" s="99" t="s">
        <v>2779</v>
      </c>
      <c r="IW5" s="100" t="s">
        <v>2695</v>
      </c>
      <c r="IX5" s="100" t="s">
        <v>2780</v>
      </c>
      <c r="IY5" s="101" t="s">
        <v>2781</v>
      </c>
      <c r="IZ5" s="98" t="s">
        <v>2778</v>
      </c>
      <c r="JA5" s="99" t="s">
        <v>2779</v>
      </c>
      <c r="JB5" s="100" t="s">
        <v>2695</v>
      </c>
      <c r="JC5" s="100" t="s">
        <v>2780</v>
      </c>
      <c r="JD5" s="101" t="s">
        <v>2781</v>
      </c>
      <c r="JE5" s="98" t="s">
        <v>2778</v>
      </c>
      <c r="JF5" s="99" t="s">
        <v>2779</v>
      </c>
      <c r="JG5" s="100" t="s">
        <v>2695</v>
      </c>
      <c r="JH5" s="100" t="s">
        <v>2780</v>
      </c>
      <c r="JI5" s="101" t="s">
        <v>2781</v>
      </c>
      <c r="JJ5" s="98" t="s">
        <v>2778</v>
      </c>
      <c r="JK5" s="99" t="s">
        <v>2779</v>
      </c>
      <c r="JL5" s="100" t="s">
        <v>2695</v>
      </c>
      <c r="JM5" s="100" t="s">
        <v>2780</v>
      </c>
      <c r="JN5" s="101" t="s">
        <v>2781</v>
      </c>
      <c r="JO5" s="98" t="s">
        <v>2778</v>
      </c>
      <c r="JP5" s="99" t="s">
        <v>2779</v>
      </c>
      <c r="JQ5" s="100" t="s">
        <v>2695</v>
      </c>
      <c r="JR5" s="100" t="s">
        <v>2780</v>
      </c>
      <c r="JS5" s="101" t="s">
        <v>2781</v>
      </c>
      <c r="JT5" s="102" t="s">
        <v>2778</v>
      </c>
      <c r="JU5" s="103" t="s">
        <v>2779</v>
      </c>
      <c r="JV5" s="104" t="s">
        <v>2695</v>
      </c>
      <c r="JW5" s="104" t="s">
        <v>2780</v>
      </c>
      <c r="JX5" s="105" t="s">
        <v>2781</v>
      </c>
      <c r="JY5" s="102" t="s">
        <v>2778</v>
      </c>
      <c r="JZ5" s="103" t="s">
        <v>2779</v>
      </c>
      <c r="KA5" s="104" t="s">
        <v>2695</v>
      </c>
      <c r="KB5" s="104" t="s">
        <v>2780</v>
      </c>
      <c r="KC5" s="105" t="s">
        <v>2781</v>
      </c>
      <c r="KD5" s="102" t="s">
        <v>2778</v>
      </c>
      <c r="KE5" s="103" t="s">
        <v>2779</v>
      </c>
      <c r="KF5" s="104" t="s">
        <v>2695</v>
      </c>
      <c r="KG5" s="104" t="s">
        <v>2780</v>
      </c>
      <c r="KH5" s="105" t="s">
        <v>2781</v>
      </c>
      <c r="KI5" s="102" t="s">
        <v>2778</v>
      </c>
      <c r="KJ5" s="103" t="s">
        <v>2779</v>
      </c>
      <c r="KK5" s="104" t="s">
        <v>2695</v>
      </c>
      <c r="KL5" s="104" t="s">
        <v>2780</v>
      </c>
      <c r="KM5" s="105" t="s">
        <v>2781</v>
      </c>
      <c r="KN5" s="102" t="s">
        <v>2778</v>
      </c>
      <c r="KO5" s="103" t="s">
        <v>2779</v>
      </c>
      <c r="KP5" s="104" t="s">
        <v>2695</v>
      </c>
      <c r="KQ5" s="104" t="s">
        <v>2780</v>
      </c>
      <c r="KR5" s="105" t="s">
        <v>2781</v>
      </c>
      <c r="KS5" s="106" t="s">
        <v>2778</v>
      </c>
      <c r="KT5" s="107" t="s">
        <v>2779</v>
      </c>
      <c r="KU5" s="108" t="s">
        <v>2695</v>
      </c>
      <c r="KV5" s="108" t="s">
        <v>2780</v>
      </c>
      <c r="KW5" s="109" t="s">
        <v>2781</v>
      </c>
      <c r="KX5" s="106" t="s">
        <v>2778</v>
      </c>
      <c r="KY5" s="107" t="s">
        <v>2779</v>
      </c>
      <c r="KZ5" s="108" t="s">
        <v>2695</v>
      </c>
      <c r="LA5" s="108" t="s">
        <v>2780</v>
      </c>
      <c r="LB5" s="109" t="s">
        <v>2781</v>
      </c>
      <c r="LC5" s="106" t="s">
        <v>2778</v>
      </c>
      <c r="LD5" s="107" t="s">
        <v>2779</v>
      </c>
      <c r="LE5" s="108" t="s">
        <v>2695</v>
      </c>
      <c r="LF5" s="108" t="s">
        <v>2780</v>
      </c>
      <c r="LG5" s="109" t="s">
        <v>2781</v>
      </c>
    </row>
    <row r="6" spans="2:319">
      <c r="B6" s="1639" t="s">
        <v>2897</v>
      </c>
      <c r="C6" s="1642" t="s">
        <v>2898</v>
      </c>
      <c r="D6" s="327" t="s">
        <v>2876</v>
      </c>
      <c r="E6" s="328">
        <v>0</v>
      </c>
      <c r="F6" s="329">
        <v>0</v>
      </c>
      <c r="G6" s="329">
        <v>0</v>
      </c>
      <c r="H6" s="329">
        <v>0</v>
      </c>
      <c r="I6" s="115">
        <v>0</v>
      </c>
      <c r="J6" s="328">
        <v>0</v>
      </c>
      <c r="K6" s="329">
        <v>0</v>
      </c>
      <c r="L6" s="329">
        <v>0</v>
      </c>
      <c r="M6" s="329">
        <v>0</v>
      </c>
      <c r="N6" s="115">
        <v>0</v>
      </c>
      <c r="O6" s="328">
        <v>0</v>
      </c>
      <c r="P6" s="329">
        <v>0</v>
      </c>
      <c r="Q6" s="329">
        <v>0</v>
      </c>
      <c r="R6" s="329">
        <v>0</v>
      </c>
      <c r="S6" s="115">
        <v>0</v>
      </c>
      <c r="T6" s="329">
        <v>0</v>
      </c>
      <c r="U6" s="329">
        <v>0</v>
      </c>
      <c r="V6" s="329">
        <v>0</v>
      </c>
      <c r="W6" s="329">
        <v>0</v>
      </c>
      <c r="X6" s="115">
        <v>0</v>
      </c>
      <c r="Y6" s="329">
        <v>0</v>
      </c>
      <c r="Z6" s="329">
        <v>0</v>
      </c>
      <c r="AA6" s="329">
        <v>0</v>
      </c>
      <c r="AB6" s="329">
        <v>0</v>
      </c>
      <c r="AC6" s="115">
        <v>0</v>
      </c>
      <c r="AD6" s="328">
        <v>0</v>
      </c>
      <c r="AE6" s="329">
        <v>0</v>
      </c>
      <c r="AF6" s="329">
        <v>0</v>
      </c>
      <c r="AG6" s="329">
        <v>0</v>
      </c>
      <c r="AH6" s="115">
        <v>0</v>
      </c>
      <c r="AI6" s="328">
        <v>15.1</v>
      </c>
      <c r="AJ6" s="329">
        <v>9825</v>
      </c>
      <c r="AK6" s="329">
        <v>5034</v>
      </c>
      <c r="AL6" s="329">
        <v>4791</v>
      </c>
      <c r="AM6" s="115">
        <v>0.48763358778625954</v>
      </c>
      <c r="AN6" s="328">
        <v>15.1</v>
      </c>
      <c r="AO6" s="329">
        <v>9825</v>
      </c>
      <c r="AP6" s="329">
        <v>5034</v>
      </c>
      <c r="AQ6" s="329">
        <v>4791</v>
      </c>
      <c r="AR6" s="115">
        <v>0.48763358778625954</v>
      </c>
      <c r="AS6" s="329">
        <v>0</v>
      </c>
      <c r="AT6" s="329">
        <v>0</v>
      </c>
      <c r="AU6" s="329">
        <v>0</v>
      </c>
      <c r="AV6" s="329">
        <v>0</v>
      </c>
      <c r="AW6" s="115">
        <v>0</v>
      </c>
      <c r="AX6" s="329">
        <v>15.1</v>
      </c>
      <c r="AY6" s="329">
        <v>9825</v>
      </c>
      <c r="AZ6" s="329">
        <v>5034</v>
      </c>
      <c r="BA6" s="329">
        <v>4791</v>
      </c>
      <c r="BB6" s="115">
        <v>0.48763358778625954</v>
      </c>
      <c r="BC6" s="328">
        <v>0</v>
      </c>
      <c r="BD6" s="329">
        <v>0</v>
      </c>
      <c r="BE6" s="329">
        <v>0</v>
      </c>
      <c r="BF6" s="329">
        <v>0</v>
      </c>
      <c r="BG6" s="115">
        <v>0</v>
      </c>
      <c r="BH6" s="328">
        <v>0</v>
      </c>
      <c r="BI6" s="329">
        <v>0</v>
      </c>
      <c r="BJ6" s="329">
        <v>0</v>
      </c>
      <c r="BK6" s="329">
        <v>0</v>
      </c>
      <c r="BL6" s="115">
        <v>0</v>
      </c>
      <c r="BM6" s="328">
        <v>0</v>
      </c>
      <c r="BN6" s="329">
        <v>0</v>
      </c>
      <c r="BO6" s="329">
        <v>0</v>
      </c>
      <c r="BP6" s="329">
        <v>0</v>
      </c>
      <c r="BQ6" s="115">
        <v>0</v>
      </c>
      <c r="BR6" s="329">
        <v>15.1</v>
      </c>
      <c r="BS6" s="329">
        <v>9825</v>
      </c>
      <c r="BT6" s="329">
        <v>5034</v>
      </c>
      <c r="BU6" s="329">
        <v>4791</v>
      </c>
      <c r="BV6" s="115">
        <v>0.48763358778625954</v>
      </c>
      <c r="BW6" s="329">
        <v>-15.1</v>
      </c>
      <c r="BX6" s="329">
        <v>-9825</v>
      </c>
      <c r="BY6" s="329">
        <v>-5034</v>
      </c>
      <c r="BZ6" s="329">
        <v>-4791</v>
      </c>
      <c r="CA6" s="115">
        <v>-0.48763358778625954</v>
      </c>
      <c r="CB6" s="328">
        <v>0</v>
      </c>
      <c r="CC6" s="329">
        <v>0</v>
      </c>
      <c r="CD6" s="329">
        <v>0</v>
      </c>
      <c r="CE6" s="329">
        <v>0</v>
      </c>
      <c r="CF6" s="115">
        <v>0</v>
      </c>
      <c r="CG6" s="328">
        <v>0</v>
      </c>
      <c r="CH6" s="329">
        <v>0</v>
      </c>
      <c r="CI6" s="329">
        <v>0</v>
      </c>
      <c r="CJ6" s="329">
        <v>0</v>
      </c>
      <c r="CK6" s="115">
        <v>0</v>
      </c>
      <c r="CL6" s="328">
        <v>0</v>
      </c>
      <c r="CM6" s="329">
        <v>0</v>
      </c>
      <c r="CN6" s="329">
        <v>0</v>
      </c>
      <c r="CO6" s="329">
        <v>0</v>
      </c>
      <c r="CP6" s="115">
        <v>0</v>
      </c>
      <c r="CQ6" s="329">
        <v>0</v>
      </c>
      <c r="CR6" s="329">
        <v>0</v>
      </c>
      <c r="CS6" s="329">
        <v>0</v>
      </c>
      <c r="CT6" s="329">
        <v>0</v>
      </c>
      <c r="CU6" s="115">
        <v>0</v>
      </c>
      <c r="CV6" s="329">
        <v>0</v>
      </c>
      <c r="CW6" s="329">
        <v>0</v>
      </c>
      <c r="CX6" s="329">
        <v>0</v>
      </c>
      <c r="CY6" s="329">
        <v>0</v>
      </c>
      <c r="CZ6" s="115">
        <v>0</v>
      </c>
      <c r="DA6" s="328">
        <v>0</v>
      </c>
      <c r="DB6" s="329">
        <v>0</v>
      </c>
      <c r="DC6" s="329">
        <v>0</v>
      </c>
      <c r="DD6" s="329">
        <v>0</v>
      </c>
      <c r="DE6" s="115">
        <v>0</v>
      </c>
      <c r="DF6" s="328">
        <v>0</v>
      </c>
      <c r="DG6" s="329">
        <v>0</v>
      </c>
      <c r="DH6" s="329">
        <v>0</v>
      </c>
      <c r="DI6" s="329">
        <v>0</v>
      </c>
      <c r="DJ6" s="115">
        <v>0</v>
      </c>
      <c r="DK6" s="328">
        <v>0</v>
      </c>
      <c r="DL6" s="329">
        <v>0</v>
      </c>
      <c r="DM6" s="329">
        <v>0</v>
      </c>
      <c r="DN6" s="329">
        <v>0</v>
      </c>
      <c r="DO6" s="115">
        <v>0</v>
      </c>
      <c r="DP6" s="329">
        <v>0</v>
      </c>
      <c r="DQ6" s="329">
        <v>0</v>
      </c>
      <c r="DR6" s="329">
        <v>0</v>
      </c>
      <c r="DS6" s="329">
        <v>0</v>
      </c>
      <c r="DT6" s="115">
        <v>0</v>
      </c>
      <c r="DU6" s="329">
        <v>0</v>
      </c>
      <c r="DV6" s="329">
        <v>0</v>
      </c>
      <c r="DW6" s="329">
        <v>0</v>
      </c>
      <c r="DX6" s="329">
        <v>0</v>
      </c>
      <c r="DY6" s="115">
        <v>0</v>
      </c>
      <c r="DZ6" s="328">
        <v>0</v>
      </c>
      <c r="EA6" s="329">
        <v>0</v>
      </c>
      <c r="EB6" s="329">
        <v>0</v>
      </c>
      <c r="EC6" s="329">
        <v>0</v>
      </c>
      <c r="ED6" s="115">
        <v>0</v>
      </c>
      <c r="EE6" s="328">
        <v>0</v>
      </c>
      <c r="EF6" s="329">
        <v>0</v>
      </c>
      <c r="EG6" s="329">
        <v>0</v>
      </c>
      <c r="EH6" s="329">
        <v>0</v>
      </c>
      <c r="EI6" s="115">
        <v>0</v>
      </c>
      <c r="EJ6" s="328">
        <v>0</v>
      </c>
      <c r="EK6" s="329">
        <v>0</v>
      </c>
      <c r="EL6" s="329">
        <v>0</v>
      </c>
      <c r="EM6" s="329">
        <v>0</v>
      </c>
      <c r="EN6" s="115">
        <v>0</v>
      </c>
      <c r="EO6" s="329">
        <v>0</v>
      </c>
      <c r="EP6" s="329">
        <v>0</v>
      </c>
      <c r="EQ6" s="329">
        <v>0</v>
      </c>
      <c r="ER6" s="329">
        <v>0</v>
      </c>
      <c r="ES6" s="115">
        <v>0</v>
      </c>
      <c r="ET6" s="329">
        <v>0</v>
      </c>
      <c r="EU6" s="329">
        <v>0</v>
      </c>
      <c r="EV6" s="329">
        <v>0</v>
      </c>
      <c r="EW6" s="329">
        <v>0</v>
      </c>
      <c r="EX6" s="115">
        <v>0</v>
      </c>
      <c r="EY6" s="328">
        <v>0</v>
      </c>
      <c r="EZ6" s="329">
        <v>0</v>
      </c>
      <c r="FA6" s="329">
        <v>0</v>
      </c>
      <c r="FB6" s="329">
        <v>0</v>
      </c>
      <c r="FC6" s="115">
        <v>0</v>
      </c>
      <c r="FD6" s="328">
        <v>0</v>
      </c>
      <c r="FE6" s="329">
        <v>0</v>
      </c>
      <c r="FF6" s="329">
        <v>0</v>
      </c>
      <c r="FG6" s="329">
        <v>0</v>
      </c>
      <c r="FH6" s="115">
        <v>0</v>
      </c>
      <c r="FI6" s="328">
        <v>0</v>
      </c>
      <c r="FJ6" s="329">
        <v>0</v>
      </c>
      <c r="FK6" s="329">
        <v>0</v>
      </c>
      <c r="FL6" s="329">
        <v>0</v>
      </c>
      <c r="FM6" s="115">
        <v>0</v>
      </c>
      <c r="FN6" s="329">
        <v>0</v>
      </c>
      <c r="FO6" s="329">
        <v>0</v>
      </c>
      <c r="FP6" s="329">
        <v>0</v>
      </c>
      <c r="FQ6" s="329">
        <v>0</v>
      </c>
      <c r="FR6" s="115">
        <v>0</v>
      </c>
      <c r="FS6" s="329">
        <v>0</v>
      </c>
      <c r="FT6" s="329">
        <v>0</v>
      </c>
      <c r="FU6" s="329">
        <v>0</v>
      </c>
      <c r="FV6" s="329">
        <v>0</v>
      </c>
      <c r="FW6" s="115">
        <v>0</v>
      </c>
      <c r="FX6" s="328">
        <v>0</v>
      </c>
      <c r="FY6" s="329">
        <v>0</v>
      </c>
      <c r="FZ6" s="329">
        <v>0</v>
      </c>
      <c r="GA6" s="329">
        <v>0</v>
      </c>
      <c r="GB6" s="115">
        <v>0</v>
      </c>
      <c r="GC6" s="328">
        <v>0</v>
      </c>
      <c r="GD6" s="329">
        <v>0</v>
      </c>
      <c r="GE6" s="329">
        <v>0</v>
      </c>
      <c r="GF6" s="329">
        <v>0</v>
      </c>
      <c r="GG6" s="115">
        <v>0</v>
      </c>
      <c r="GH6" s="328">
        <v>0</v>
      </c>
      <c r="GI6" s="329">
        <v>0</v>
      </c>
      <c r="GJ6" s="329">
        <v>0</v>
      </c>
      <c r="GK6" s="329">
        <v>0</v>
      </c>
      <c r="GL6" s="115">
        <v>0</v>
      </c>
      <c r="GM6" s="329">
        <v>0</v>
      </c>
      <c r="GN6" s="329">
        <v>0</v>
      </c>
      <c r="GO6" s="329">
        <v>0</v>
      </c>
      <c r="GP6" s="329">
        <v>0</v>
      </c>
      <c r="GQ6" s="115">
        <v>0</v>
      </c>
      <c r="GR6" s="329">
        <v>0</v>
      </c>
      <c r="GS6" s="329">
        <v>0</v>
      </c>
      <c r="GT6" s="329">
        <v>0</v>
      </c>
      <c r="GU6" s="329">
        <v>0</v>
      </c>
      <c r="GV6" s="115">
        <v>0</v>
      </c>
      <c r="GW6" s="328">
        <v>9.6</v>
      </c>
      <c r="GX6" s="329">
        <v>4530</v>
      </c>
      <c r="GY6" s="329">
        <v>4442</v>
      </c>
      <c r="GZ6" s="329">
        <v>88</v>
      </c>
      <c r="HA6" s="115">
        <v>1.9426048565121413E-2</v>
      </c>
      <c r="HB6" s="328">
        <v>0</v>
      </c>
      <c r="HC6" s="329">
        <v>0</v>
      </c>
      <c r="HD6" s="329">
        <v>0</v>
      </c>
      <c r="HE6" s="329">
        <v>0</v>
      </c>
      <c r="HF6" s="115">
        <v>0</v>
      </c>
      <c r="HG6" s="328">
        <v>-9.6</v>
      </c>
      <c r="HH6" s="329">
        <v>-4530</v>
      </c>
      <c r="HI6" s="329">
        <v>-4442</v>
      </c>
      <c r="HJ6" s="329">
        <v>-88</v>
      </c>
      <c r="HK6" s="115">
        <v>-1.9426048565121413E-2</v>
      </c>
      <c r="HL6" s="329">
        <v>0</v>
      </c>
      <c r="HM6" s="329">
        <v>0</v>
      </c>
      <c r="HN6" s="329">
        <v>0</v>
      </c>
      <c r="HO6" s="329">
        <v>0</v>
      </c>
      <c r="HP6" s="115">
        <v>0</v>
      </c>
      <c r="HQ6" s="329">
        <v>0</v>
      </c>
      <c r="HR6" s="329">
        <v>0</v>
      </c>
      <c r="HS6" s="329">
        <v>0</v>
      </c>
      <c r="HT6" s="329">
        <v>0</v>
      </c>
      <c r="HU6" s="115">
        <v>0</v>
      </c>
      <c r="HV6" s="328">
        <v>48.6</v>
      </c>
      <c r="HW6" s="329">
        <v>21058</v>
      </c>
      <c r="HX6" s="329">
        <v>20645</v>
      </c>
      <c r="HY6" s="329">
        <v>413</v>
      </c>
      <c r="HZ6" s="115">
        <v>1.9612498812802734E-2</v>
      </c>
      <c r="IA6" s="328">
        <v>0</v>
      </c>
      <c r="IB6" s="329">
        <v>0</v>
      </c>
      <c r="IC6" s="329">
        <v>0</v>
      </c>
      <c r="ID6" s="329">
        <v>0</v>
      </c>
      <c r="IE6" s="115">
        <v>0</v>
      </c>
      <c r="IF6" s="328">
        <v>-48.6</v>
      </c>
      <c r="IG6" s="329">
        <v>-21058</v>
      </c>
      <c r="IH6" s="329">
        <v>-20645</v>
      </c>
      <c r="II6" s="329">
        <v>-413</v>
      </c>
      <c r="IJ6" s="115">
        <v>-1.9612498812802734E-2</v>
      </c>
      <c r="IK6" s="329">
        <v>0</v>
      </c>
      <c r="IL6" s="329">
        <v>0</v>
      </c>
      <c r="IM6" s="329">
        <v>0</v>
      </c>
      <c r="IN6" s="329">
        <v>0</v>
      </c>
      <c r="IO6" s="115">
        <v>0</v>
      </c>
      <c r="IP6" s="329">
        <v>0</v>
      </c>
      <c r="IQ6" s="329">
        <v>0</v>
      </c>
      <c r="IR6" s="329">
        <v>0</v>
      </c>
      <c r="IS6" s="329">
        <v>0</v>
      </c>
      <c r="IT6" s="115">
        <v>0</v>
      </c>
      <c r="IU6" s="328">
        <v>48.6</v>
      </c>
      <c r="IV6" s="329">
        <v>21058</v>
      </c>
      <c r="IW6" s="329">
        <v>20645</v>
      </c>
      <c r="IX6" s="329">
        <v>413</v>
      </c>
      <c r="IY6" s="115">
        <v>1.9612498812802734E-2</v>
      </c>
      <c r="IZ6" s="328">
        <v>0</v>
      </c>
      <c r="JA6" s="329">
        <v>0</v>
      </c>
      <c r="JB6" s="329">
        <v>0</v>
      </c>
      <c r="JC6" s="329">
        <v>0</v>
      </c>
      <c r="JD6" s="115">
        <v>0</v>
      </c>
      <c r="JE6" s="328">
        <v>-48.6</v>
      </c>
      <c r="JF6" s="329">
        <v>-21058</v>
      </c>
      <c r="JG6" s="329">
        <v>-20645</v>
      </c>
      <c r="JH6" s="329">
        <v>-413</v>
      </c>
      <c r="JI6" s="115">
        <v>-1.9612498812802734E-2</v>
      </c>
      <c r="JJ6" s="329">
        <v>0</v>
      </c>
      <c r="JK6" s="329">
        <v>0</v>
      </c>
      <c r="JL6" s="329">
        <v>0</v>
      </c>
      <c r="JM6" s="329">
        <v>0</v>
      </c>
      <c r="JN6" s="115">
        <v>0</v>
      </c>
      <c r="JO6" s="329">
        <v>0</v>
      </c>
      <c r="JP6" s="329">
        <v>0</v>
      </c>
      <c r="JQ6" s="329">
        <v>0</v>
      </c>
      <c r="JR6" s="329">
        <v>0</v>
      </c>
      <c r="JS6" s="115">
        <v>0</v>
      </c>
      <c r="JT6" s="328">
        <v>48.6</v>
      </c>
      <c r="JU6" s="329">
        <v>21058</v>
      </c>
      <c r="JV6" s="329">
        <v>20645</v>
      </c>
      <c r="JW6" s="329">
        <v>413</v>
      </c>
      <c r="JX6" s="115">
        <v>1.9612498812802734E-2</v>
      </c>
      <c r="JY6" s="328">
        <v>0</v>
      </c>
      <c r="JZ6" s="329">
        <v>0</v>
      </c>
      <c r="KA6" s="329">
        <v>0</v>
      </c>
      <c r="KB6" s="329">
        <v>0</v>
      </c>
      <c r="KC6" s="115">
        <v>0</v>
      </c>
      <c r="KD6" s="328">
        <v>-48.6</v>
      </c>
      <c r="KE6" s="329">
        <v>-21058</v>
      </c>
      <c r="KF6" s="329">
        <v>-20645</v>
      </c>
      <c r="KG6" s="329">
        <v>-413</v>
      </c>
      <c r="KH6" s="115">
        <v>-1.9612498812802734E-2</v>
      </c>
      <c r="KI6" s="329">
        <v>0</v>
      </c>
      <c r="KJ6" s="329">
        <v>0</v>
      </c>
      <c r="KK6" s="329">
        <v>0</v>
      </c>
      <c r="KL6" s="329">
        <v>0</v>
      </c>
      <c r="KM6" s="115">
        <v>0</v>
      </c>
      <c r="KN6" s="329">
        <v>0</v>
      </c>
      <c r="KO6" s="329">
        <v>0</v>
      </c>
      <c r="KP6" s="329">
        <v>0</v>
      </c>
      <c r="KQ6" s="329">
        <v>0</v>
      </c>
      <c r="KR6" s="115">
        <v>0</v>
      </c>
      <c r="KS6" s="330">
        <v>155.4</v>
      </c>
      <c r="KT6" s="331">
        <v>67704</v>
      </c>
      <c r="KU6" s="329">
        <v>66377</v>
      </c>
      <c r="KV6" s="329">
        <v>1327</v>
      </c>
      <c r="KW6" s="115">
        <v>1.9600023632281697E-2</v>
      </c>
      <c r="KX6" s="329">
        <v>15.1</v>
      </c>
      <c r="KY6" s="329">
        <v>9825</v>
      </c>
      <c r="KZ6" s="329">
        <v>5034</v>
      </c>
      <c r="LA6" s="329">
        <v>4791</v>
      </c>
      <c r="LB6" s="332">
        <v>0.48763358778625954</v>
      </c>
      <c r="LC6" s="328">
        <v>-140.30000000000001</v>
      </c>
      <c r="LD6" s="329">
        <v>-57879</v>
      </c>
      <c r="LE6" s="329">
        <v>-61343</v>
      </c>
      <c r="LF6" s="329">
        <v>3464</v>
      </c>
      <c r="LG6" s="332">
        <v>0.46803356415397784</v>
      </c>
    </row>
    <row r="7" spans="2:319">
      <c r="B7" s="1640"/>
      <c r="C7" s="1619"/>
      <c r="D7" s="333" t="s">
        <v>2877</v>
      </c>
      <c r="E7" s="330">
        <v>0</v>
      </c>
      <c r="F7" s="331">
        <v>0</v>
      </c>
      <c r="G7" s="331">
        <v>0</v>
      </c>
      <c r="H7" s="331">
        <v>0</v>
      </c>
      <c r="I7" s="124">
        <v>0</v>
      </c>
      <c r="J7" s="330">
        <v>0</v>
      </c>
      <c r="K7" s="331">
        <v>0</v>
      </c>
      <c r="L7" s="331">
        <v>0</v>
      </c>
      <c r="M7" s="331">
        <v>0</v>
      </c>
      <c r="N7" s="124">
        <v>0</v>
      </c>
      <c r="O7" s="330">
        <v>0</v>
      </c>
      <c r="P7" s="331">
        <v>0</v>
      </c>
      <c r="Q7" s="331">
        <v>0</v>
      </c>
      <c r="R7" s="331">
        <v>0</v>
      </c>
      <c r="S7" s="124">
        <v>0</v>
      </c>
      <c r="T7" s="331">
        <v>0</v>
      </c>
      <c r="U7" s="331">
        <v>0</v>
      </c>
      <c r="V7" s="331">
        <v>0</v>
      </c>
      <c r="W7" s="331">
        <v>0</v>
      </c>
      <c r="X7" s="124">
        <v>0</v>
      </c>
      <c r="Y7" s="331">
        <v>0</v>
      </c>
      <c r="Z7" s="331">
        <v>0</v>
      </c>
      <c r="AA7" s="331">
        <v>0</v>
      </c>
      <c r="AB7" s="331">
        <v>0</v>
      </c>
      <c r="AC7" s="124">
        <v>0</v>
      </c>
      <c r="AD7" s="330">
        <v>0</v>
      </c>
      <c r="AE7" s="331">
        <v>0</v>
      </c>
      <c r="AF7" s="331">
        <v>0</v>
      </c>
      <c r="AG7" s="331">
        <v>0</v>
      </c>
      <c r="AH7" s="124">
        <v>0</v>
      </c>
      <c r="AI7" s="330">
        <v>0</v>
      </c>
      <c r="AJ7" s="331">
        <v>0</v>
      </c>
      <c r="AK7" s="331">
        <v>0</v>
      </c>
      <c r="AL7" s="331">
        <v>0</v>
      </c>
      <c r="AM7" s="124">
        <v>0</v>
      </c>
      <c r="AN7" s="330">
        <v>0</v>
      </c>
      <c r="AO7" s="331">
        <v>0</v>
      </c>
      <c r="AP7" s="331">
        <v>0</v>
      </c>
      <c r="AQ7" s="331">
        <v>0</v>
      </c>
      <c r="AR7" s="124">
        <v>0</v>
      </c>
      <c r="AS7" s="331">
        <v>0</v>
      </c>
      <c r="AT7" s="331">
        <v>0</v>
      </c>
      <c r="AU7" s="331">
        <v>0</v>
      </c>
      <c r="AV7" s="331">
        <v>0</v>
      </c>
      <c r="AW7" s="124">
        <v>0</v>
      </c>
      <c r="AX7" s="331">
        <v>0</v>
      </c>
      <c r="AY7" s="331">
        <v>0</v>
      </c>
      <c r="AZ7" s="331">
        <v>0</v>
      </c>
      <c r="BA7" s="331">
        <v>0</v>
      </c>
      <c r="BB7" s="124">
        <v>0</v>
      </c>
      <c r="BC7" s="330">
        <v>0</v>
      </c>
      <c r="BD7" s="331">
        <v>0</v>
      </c>
      <c r="BE7" s="331">
        <v>0</v>
      </c>
      <c r="BF7" s="331">
        <v>0</v>
      </c>
      <c r="BG7" s="124">
        <v>0</v>
      </c>
      <c r="BH7" s="330">
        <v>0</v>
      </c>
      <c r="BI7" s="331">
        <v>0</v>
      </c>
      <c r="BJ7" s="331">
        <v>0</v>
      </c>
      <c r="BK7" s="331">
        <v>0</v>
      </c>
      <c r="BL7" s="124">
        <v>0</v>
      </c>
      <c r="BM7" s="330">
        <v>0</v>
      </c>
      <c r="BN7" s="331">
        <v>0</v>
      </c>
      <c r="BO7" s="331">
        <v>0</v>
      </c>
      <c r="BP7" s="331">
        <v>0</v>
      </c>
      <c r="BQ7" s="124">
        <v>0</v>
      </c>
      <c r="BR7" s="331">
        <v>0</v>
      </c>
      <c r="BS7" s="331">
        <v>0</v>
      </c>
      <c r="BT7" s="331">
        <v>0</v>
      </c>
      <c r="BU7" s="331">
        <v>0</v>
      </c>
      <c r="BV7" s="124">
        <v>0</v>
      </c>
      <c r="BW7" s="331">
        <v>0</v>
      </c>
      <c r="BX7" s="331">
        <v>0</v>
      </c>
      <c r="BY7" s="331">
        <v>0</v>
      </c>
      <c r="BZ7" s="331">
        <v>0</v>
      </c>
      <c r="CA7" s="124">
        <v>0</v>
      </c>
      <c r="CB7" s="330">
        <v>0</v>
      </c>
      <c r="CC7" s="331">
        <v>0</v>
      </c>
      <c r="CD7" s="331">
        <v>0</v>
      </c>
      <c r="CE7" s="331">
        <v>0</v>
      </c>
      <c r="CF7" s="124">
        <v>0</v>
      </c>
      <c r="CG7" s="330">
        <v>0</v>
      </c>
      <c r="CH7" s="331">
        <v>0</v>
      </c>
      <c r="CI7" s="331">
        <v>0</v>
      </c>
      <c r="CJ7" s="331">
        <v>0</v>
      </c>
      <c r="CK7" s="124">
        <v>0</v>
      </c>
      <c r="CL7" s="330">
        <v>0</v>
      </c>
      <c r="CM7" s="331">
        <v>0</v>
      </c>
      <c r="CN7" s="331">
        <v>0</v>
      </c>
      <c r="CO7" s="331">
        <v>0</v>
      </c>
      <c r="CP7" s="124">
        <v>0</v>
      </c>
      <c r="CQ7" s="331">
        <v>0</v>
      </c>
      <c r="CR7" s="331">
        <v>0</v>
      </c>
      <c r="CS7" s="331">
        <v>0</v>
      </c>
      <c r="CT7" s="331">
        <v>0</v>
      </c>
      <c r="CU7" s="124">
        <v>0</v>
      </c>
      <c r="CV7" s="331">
        <v>0</v>
      </c>
      <c r="CW7" s="331">
        <v>0</v>
      </c>
      <c r="CX7" s="331">
        <v>0</v>
      </c>
      <c r="CY7" s="331">
        <v>0</v>
      </c>
      <c r="CZ7" s="124">
        <v>0</v>
      </c>
      <c r="DA7" s="330">
        <v>0</v>
      </c>
      <c r="DB7" s="331">
        <v>0</v>
      </c>
      <c r="DC7" s="331">
        <v>0</v>
      </c>
      <c r="DD7" s="331">
        <v>0</v>
      </c>
      <c r="DE7" s="124">
        <v>0</v>
      </c>
      <c r="DF7" s="330">
        <v>0</v>
      </c>
      <c r="DG7" s="331">
        <v>0</v>
      </c>
      <c r="DH7" s="331">
        <v>0</v>
      </c>
      <c r="DI7" s="331">
        <v>0</v>
      </c>
      <c r="DJ7" s="124">
        <v>0</v>
      </c>
      <c r="DK7" s="330">
        <v>0</v>
      </c>
      <c r="DL7" s="331">
        <v>0</v>
      </c>
      <c r="DM7" s="331">
        <v>0</v>
      </c>
      <c r="DN7" s="331">
        <v>0</v>
      </c>
      <c r="DO7" s="124">
        <v>0</v>
      </c>
      <c r="DP7" s="331">
        <v>0</v>
      </c>
      <c r="DQ7" s="331">
        <v>0</v>
      </c>
      <c r="DR7" s="331">
        <v>0</v>
      </c>
      <c r="DS7" s="331">
        <v>0</v>
      </c>
      <c r="DT7" s="124">
        <v>0</v>
      </c>
      <c r="DU7" s="331">
        <v>0</v>
      </c>
      <c r="DV7" s="331">
        <v>0</v>
      </c>
      <c r="DW7" s="331">
        <v>0</v>
      </c>
      <c r="DX7" s="331">
        <v>0</v>
      </c>
      <c r="DY7" s="124">
        <v>0</v>
      </c>
      <c r="DZ7" s="330">
        <v>0</v>
      </c>
      <c r="EA7" s="331">
        <v>0</v>
      </c>
      <c r="EB7" s="331">
        <v>0</v>
      </c>
      <c r="EC7" s="331">
        <v>0</v>
      </c>
      <c r="ED7" s="124">
        <v>0</v>
      </c>
      <c r="EE7" s="330">
        <v>0</v>
      </c>
      <c r="EF7" s="331">
        <v>0</v>
      </c>
      <c r="EG7" s="331">
        <v>0</v>
      </c>
      <c r="EH7" s="331">
        <v>0</v>
      </c>
      <c r="EI7" s="124">
        <v>0</v>
      </c>
      <c r="EJ7" s="330">
        <v>0</v>
      </c>
      <c r="EK7" s="331">
        <v>0</v>
      </c>
      <c r="EL7" s="331">
        <v>0</v>
      </c>
      <c r="EM7" s="331">
        <v>0</v>
      </c>
      <c r="EN7" s="124">
        <v>0</v>
      </c>
      <c r="EO7" s="331">
        <v>0</v>
      </c>
      <c r="EP7" s="331">
        <v>0</v>
      </c>
      <c r="EQ7" s="331">
        <v>0</v>
      </c>
      <c r="ER7" s="331">
        <v>0</v>
      </c>
      <c r="ES7" s="124">
        <v>0</v>
      </c>
      <c r="ET7" s="331">
        <v>0</v>
      </c>
      <c r="EU7" s="331">
        <v>0</v>
      </c>
      <c r="EV7" s="331">
        <v>0</v>
      </c>
      <c r="EW7" s="331">
        <v>0</v>
      </c>
      <c r="EX7" s="124">
        <v>0</v>
      </c>
      <c r="EY7" s="330">
        <v>0</v>
      </c>
      <c r="EZ7" s="331">
        <v>0</v>
      </c>
      <c r="FA7" s="331">
        <v>0</v>
      </c>
      <c r="FB7" s="331">
        <v>0</v>
      </c>
      <c r="FC7" s="124">
        <v>0</v>
      </c>
      <c r="FD7" s="330">
        <v>0</v>
      </c>
      <c r="FE7" s="331">
        <v>0</v>
      </c>
      <c r="FF7" s="331">
        <v>0</v>
      </c>
      <c r="FG7" s="331">
        <v>0</v>
      </c>
      <c r="FH7" s="124">
        <v>0</v>
      </c>
      <c r="FI7" s="330">
        <v>0</v>
      </c>
      <c r="FJ7" s="331">
        <v>0</v>
      </c>
      <c r="FK7" s="331">
        <v>0</v>
      </c>
      <c r="FL7" s="331">
        <v>0</v>
      </c>
      <c r="FM7" s="124">
        <v>0</v>
      </c>
      <c r="FN7" s="331">
        <v>0</v>
      </c>
      <c r="FO7" s="331">
        <v>0</v>
      </c>
      <c r="FP7" s="331">
        <v>0</v>
      </c>
      <c r="FQ7" s="331">
        <v>0</v>
      </c>
      <c r="FR7" s="124">
        <v>0</v>
      </c>
      <c r="FS7" s="331">
        <v>0</v>
      </c>
      <c r="FT7" s="331">
        <v>0</v>
      </c>
      <c r="FU7" s="331">
        <v>0</v>
      </c>
      <c r="FV7" s="331">
        <v>0</v>
      </c>
      <c r="FW7" s="124">
        <v>0</v>
      </c>
      <c r="FX7" s="330">
        <v>0</v>
      </c>
      <c r="FY7" s="331">
        <v>0</v>
      </c>
      <c r="FZ7" s="331">
        <v>0</v>
      </c>
      <c r="GA7" s="331">
        <v>0</v>
      </c>
      <c r="GB7" s="124">
        <v>0</v>
      </c>
      <c r="GC7" s="330">
        <v>0</v>
      </c>
      <c r="GD7" s="331">
        <v>0</v>
      </c>
      <c r="GE7" s="331">
        <v>0</v>
      </c>
      <c r="GF7" s="331">
        <v>0</v>
      </c>
      <c r="GG7" s="124">
        <v>0</v>
      </c>
      <c r="GH7" s="330">
        <v>0</v>
      </c>
      <c r="GI7" s="331">
        <v>0</v>
      </c>
      <c r="GJ7" s="331">
        <v>0</v>
      </c>
      <c r="GK7" s="331">
        <v>0</v>
      </c>
      <c r="GL7" s="124">
        <v>0</v>
      </c>
      <c r="GM7" s="331">
        <v>0</v>
      </c>
      <c r="GN7" s="331">
        <v>0</v>
      </c>
      <c r="GO7" s="331">
        <v>0</v>
      </c>
      <c r="GP7" s="331">
        <v>0</v>
      </c>
      <c r="GQ7" s="124">
        <v>0</v>
      </c>
      <c r="GR7" s="331">
        <v>0</v>
      </c>
      <c r="GS7" s="331">
        <v>0</v>
      </c>
      <c r="GT7" s="331">
        <v>0</v>
      </c>
      <c r="GU7" s="331">
        <v>0</v>
      </c>
      <c r="GV7" s="124">
        <v>0</v>
      </c>
      <c r="GW7" s="330">
        <v>0</v>
      </c>
      <c r="GX7" s="331">
        <v>0</v>
      </c>
      <c r="GY7" s="331">
        <v>0</v>
      </c>
      <c r="GZ7" s="331">
        <v>0</v>
      </c>
      <c r="HA7" s="124">
        <v>0</v>
      </c>
      <c r="HB7" s="330">
        <v>0</v>
      </c>
      <c r="HC7" s="331">
        <v>0</v>
      </c>
      <c r="HD7" s="331">
        <v>0</v>
      </c>
      <c r="HE7" s="331">
        <v>0</v>
      </c>
      <c r="HF7" s="124">
        <v>0</v>
      </c>
      <c r="HG7" s="330">
        <v>0</v>
      </c>
      <c r="HH7" s="331">
        <v>0</v>
      </c>
      <c r="HI7" s="331">
        <v>0</v>
      </c>
      <c r="HJ7" s="331">
        <v>0</v>
      </c>
      <c r="HK7" s="124">
        <v>0</v>
      </c>
      <c r="HL7" s="331">
        <v>0</v>
      </c>
      <c r="HM7" s="331">
        <v>0</v>
      </c>
      <c r="HN7" s="331">
        <v>0</v>
      </c>
      <c r="HO7" s="331">
        <v>0</v>
      </c>
      <c r="HP7" s="124">
        <v>0</v>
      </c>
      <c r="HQ7" s="331">
        <v>0</v>
      </c>
      <c r="HR7" s="331">
        <v>0</v>
      </c>
      <c r="HS7" s="331">
        <v>0</v>
      </c>
      <c r="HT7" s="331">
        <v>0</v>
      </c>
      <c r="HU7" s="124">
        <v>0</v>
      </c>
      <c r="HV7" s="330">
        <v>0</v>
      </c>
      <c r="HW7" s="331">
        <v>0</v>
      </c>
      <c r="HX7" s="331">
        <v>0</v>
      </c>
      <c r="HY7" s="331">
        <v>0</v>
      </c>
      <c r="HZ7" s="124">
        <v>0</v>
      </c>
      <c r="IA7" s="330">
        <v>0</v>
      </c>
      <c r="IB7" s="331">
        <v>0</v>
      </c>
      <c r="IC7" s="331">
        <v>0</v>
      </c>
      <c r="ID7" s="331">
        <v>0</v>
      </c>
      <c r="IE7" s="124">
        <v>0</v>
      </c>
      <c r="IF7" s="330">
        <v>0</v>
      </c>
      <c r="IG7" s="331">
        <v>0</v>
      </c>
      <c r="IH7" s="331">
        <v>0</v>
      </c>
      <c r="II7" s="331">
        <v>0</v>
      </c>
      <c r="IJ7" s="124">
        <v>0</v>
      </c>
      <c r="IK7" s="331">
        <v>0</v>
      </c>
      <c r="IL7" s="331">
        <v>0</v>
      </c>
      <c r="IM7" s="331">
        <v>0</v>
      </c>
      <c r="IN7" s="331">
        <v>0</v>
      </c>
      <c r="IO7" s="124">
        <v>0</v>
      </c>
      <c r="IP7" s="331">
        <v>0</v>
      </c>
      <c r="IQ7" s="331">
        <v>0</v>
      </c>
      <c r="IR7" s="331">
        <v>0</v>
      </c>
      <c r="IS7" s="331">
        <v>0</v>
      </c>
      <c r="IT7" s="124">
        <v>0</v>
      </c>
      <c r="IU7" s="330">
        <v>0</v>
      </c>
      <c r="IV7" s="331">
        <v>0</v>
      </c>
      <c r="IW7" s="331">
        <v>0</v>
      </c>
      <c r="IX7" s="331">
        <v>0</v>
      </c>
      <c r="IY7" s="124">
        <v>0</v>
      </c>
      <c r="IZ7" s="330">
        <v>0</v>
      </c>
      <c r="JA7" s="331">
        <v>0</v>
      </c>
      <c r="JB7" s="331">
        <v>0</v>
      </c>
      <c r="JC7" s="331">
        <v>0</v>
      </c>
      <c r="JD7" s="124">
        <v>0</v>
      </c>
      <c r="JE7" s="330">
        <v>0</v>
      </c>
      <c r="JF7" s="331">
        <v>0</v>
      </c>
      <c r="JG7" s="331">
        <v>0</v>
      </c>
      <c r="JH7" s="331">
        <v>0</v>
      </c>
      <c r="JI7" s="124">
        <v>0</v>
      </c>
      <c r="JJ7" s="331">
        <v>0</v>
      </c>
      <c r="JK7" s="331">
        <v>0</v>
      </c>
      <c r="JL7" s="331">
        <v>0</v>
      </c>
      <c r="JM7" s="331">
        <v>0</v>
      </c>
      <c r="JN7" s="124">
        <v>0</v>
      </c>
      <c r="JO7" s="331">
        <v>0</v>
      </c>
      <c r="JP7" s="331">
        <v>0</v>
      </c>
      <c r="JQ7" s="331">
        <v>0</v>
      </c>
      <c r="JR7" s="331">
        <v>0</v>
      </c>
      <c r="JS7" s="124">
        <v>0</v>
      </c>
      <c r="JT7" s="330">
        <v>0</v>
      </c>
      <c r="JU7" s="331">
        <v>0</v>
      </c>
      <c r="JV7" s="331">
        <v>0</v>
      </c>
      <c r="JW7" s="331">
        <v>0</v>
      </c>
      <c r="JX7" s="124">
        <v>0</v>
      </c>
      <c r="JY7" s="330">
        <v>0</v>
      </c>
      <c r="JZ7" s="331">
        <v>0</v>
      </c>
      <c r="KA7" s="331">
        <v>0</v>
      </c>
      <c r="KB7" s="331">
        <v>0</v>
      </c>
      <c r="KC7" s="124">
        <v>0</v>
      </c>
      <c r="KD7" s="330">
        <v>0</v>
      </c>
      <c r="KE7" s="331">
        <v>0</v>
      </c>
      <c r="KF7" s="331">
        <v>0</v>
      </c>
      <c r="KG7" s="331">
        <v>0</v>
      </c>
      <c r="KH7" s="124">
        <v>0</v>
      </c>
      <c r="KI7" s="331">
        <v>0</v>
      </c>
      <c r="KJ7" s="331">
        <v>0</v>
      </c>
      <c r="KK7" s="331">
        <v>0</v>
      </c>
      <c r="KL7" s="331">
        <v>0</v>
      </c>
      <c r="KM7" s="124">
        <v>0</v>
      </c>
      <c r="KN7" s="331">
        <v>0</v>
      </c>
      <c r="KO7" s="331">
        <v>0</v>
      </c>
      <c r="KP7" s="331">
        <v>0</v>
      </c>
      <c r="KQ7" s="331">
        <v>0</v>
      </c>
      <c r="KR7" s="124">
        <v>0</v>
      </c>
      <c r="KS7" s="330">
        <v>0</v>
      </c>
      <c r="KT7" s="331">
        <v>0</v>
      </c>
      <c r="KU7" s="331">
        <v>0</v>
      </c>
      <c r="KV7" s="331">
        <v>0</v>
      </c>
      <c r="KW7" s="124">
        <v>0</v>
      </c>
      <c r="KX7" s="331">
        <v>0</v>
      </c>
      <c r="KY7" s="331">
        <v>0</v>
      </c>
      <c r="KZ7" s="331">
        <v>0</v>
      </c>
      <c r="LA7" s="331">
        <v>0</v>
      </c>
      <c r="LB7" s="334">
        <v>0</v>
      </c>
      <c r="LC7" s="330">
        <v>0</v>
      </c>
      <c r="LD7" s="331">
        <v>0</v>
      </c>
      <c r="LE7" s="331">
        <v>0</v>
      </c>
      <c r="LF7" s="331">
        <v>0</v>
      </c>
      <c r="LG7" s="334">
        <v>0</v>
      </c>
    </row>
    <row r="8" spans="2:319">
      <c r="B8" s="1640"/>
      <c r="C8" s="1619"/>
      <c r="D8" s="333" t="s">
        <v>2880</v>
      </c>
      <c r="E8" s="330">
        <v>0</v>
      </c>
      <c r="F8" s="331">
        <v>0</v>
      </c>
      <c r="G8" s="331">
        <v>0</v>
      </c>
      <c r="H8" s="331">
        <v>0</v>
      </c>
      <c r="I8" s="124">
        <v>0</v>
      </c>
      <c r="J8" s="330">
        <v>0</v>
      </c>
      <c r="K8" s="331">
        <v>0</v>
      </c>
      <c r="L8" s="331">
        <v>0</v>
      </c>
      <c r="M8" s="331">
        <v>0</v>
      </c>
      <c r="N8" s="124">
        <v>0</v>
      </c>
      <c r="O8" s="330">
        <v>0</v>
      </c>
      <c r="P8" s="331">
        <v>0</v>
      </c>
      <c r="Q8" s="331">
        <v>0</v>
      </c>
      <c r="R8" s="331">
        <v>0</v>
      </c>
      <c r="S8" s="124">
        <v>0</v>
      </c>
      <c r="T8" s="331">
        <v>0</v>
      </c>
      <c r="U8" s="331">
        <v>0</v>
      </c>
      <c r="V8" s="331">
        <v>0</v>
      </c>
      <c r="W8" s="331">
        <v>0</v>
      </c>
      <c r="X8" s="124">
        <v>0</v>
      </c>
      <c r="Y8" s="331">
        <v>0</v>
      </c>
      <c r="Z8" s="331">
        <v>0</v>
      </c>
      <c r="AA8" s="331">
        <v>0</v>
      </c>
      <c r="AB8" s="331">
        <v>0</v>
      </c>
      <c r="AC8" s="124">
        <v>0</v>
      </c>
      <c r="AD8" s="330">
        <v>0</v>
      </c>
      <c r="AE8" s="331">
        <v>0</v>
      </c>
      <c r="AF8" s="331">
        <v>0</v>
      </c>
      <c r="AG8" s="331">
        <v>0</v>
      </c>
      <c r="AH8" s="124">
        <v>0</v>
      </c>
      <c r="AI8" s="330">
        <v>0</v>
      </c>
      <c r="AJ8" s="331">
        <v>0</v>
      </c>
      <c r="AK8" s="331">
        <v>0</v>
      </c>
      <c r="AL8" s="331">
        <v>0</v>
      </c>
      <c r="AM8" s="124">
        <v>0</v>
      </c>
      <c r="AN8" s="330">
        <v>0</v>
      </c>
      <c r="AO8" s="331">
        <v>0</v>
      </c>
      <c r="AP8" s="331">
        <v>0</v>
      </c>
      <c r="AQ8" s="331">
        <v>0</v>
      </c>
      <c r="AR8" s="124">
        <v>0</v>
      </c>
      <c r="AS8" s="331">
        <v>0</v>
      </c>
      <c r="AT8" s="331">
        <v>0</v>
      </c>
      <c r="AU8" s="331">
        <v>0</v>
      </c>
      <c r="AV8" s="331">
        <v>0</v>
      </c>
      <c r="AW8" s="124">
        <v>0</v>
      </c>
      <c r="AX8" s="331">
        <v>0</v>
      </c>
      <c r="AY8" s="331">
        <v>0</v>
      </c>
      <c r="AZ8" s="331">
        <v>0</v>
      </c>
      <c r="BA8" s="331">
        <v>0</v>
      </c>
      <c r="BB8" s="124">
        <v>0</v>
      </c>
      <c r="BC8" s="330">
        <v>0</v>
      </c>
      <c r="BD8" s="331">
        <v>0</v>
      </c>
      <c r="BE8" s="331">
        <v>0</v>
      </c>
      <c r="BF8" s="331">
        <v>0</v>
      </c>
      <c r="BG8" s="124">
        <v>0</v>
      </c>
      <c r="BH8" s="330">
        <v>0</v>
      </c>
      <c r="BI8" s="331">
        <v>0</v>
      </c>
      <c r="BJ8" s="331">
        <v>0</v>
      </c>
      <c r="BK8" s="331">
        <v>0</v>
      </c>
      <c r="BL8" s="124">
        <v>0</v>
      </c>
      <c r="BM8" s="330">
        <v>0</v>
      </c>
      <c r="BN8" s="331">
        <v>0</v>
      </c>
      <c r="BO8" s="331">
        <v>0</v>
      </c>
      <c r="BP8" s="331">
        <v>0</v>
      </c>
      <c r="BQ8" s="124">
        <v>0</v>
      </c>
      <c r="BR8" s="331">
        <v>0</v>
      </c>
      <c r="BS8" s="331">
        <v>0</v>
      </c>
      <c r="BT8" s="331">
        <v>0</v>
      </c>
      <c r="BU8" s="331">
        <v>0</v>
      </c>
      <c r="BV8" s="124">
        <v>0</v>
      </c>
      <c r="BW8" s="331">
        <v>0</v>
      </c>
      <c r="BX8" s="331">
        <v>0</v>
      </c>
      <c r="BY8" s="331">
        <v>0</v>
      </c>
      <c r="BZ8" s="331">
        <v>0</v>
      </c>
      <c r="CA8" s="124">
        <v>0</v>
      </c>
      <c r="CB8" s="330">
        <v>0</v>
      </c>
      <c r="CC8" s="331">
        <v>0</v>
      </c>
      <c r="CD8" s="331">
        <v>0</v>
      </c>
      <c r="CE8" s="331">
        <v>0</v>
      </c>
      <c r="CF8" s="124">
        <v>0</v>
      </c>
      <c r="CG8" s="330">
        <v>0</v>
      </c>
      <c r="CH8" s="331">
        <v>0</v>
      </c>
      <c r="CI8" s="331">
        <v>0</v>
      </c>
      <c r="CJ8" s="331">
        <v>0</v>
      </c>
      <c r="CK8" s="124">
        <v>0</v>
      </c>
      <c r="CL8" s="330">
        <v>0</v>
      </c>
      <c r="CM8" s="331">
        <v>0</v>
      </c>
      <c r="CN8" s="331">
        <v>0</v>
      </c>
      <c r="CO8" s="331">
        <v>0</v>
      </c>
      <c r="CP8" s="124">
        <v>0</v>
      </c>
      <c r="CQ8" s="331">
        <v>0</v>
      </c>
      <c r="CR8" s="331">
        <v>0</v>
      </c>
      <c r="CS8" s="331">
        <v>0</v>
      </c>
      <c r="CT8" s="331">
        <v>0</v>
      </c>
      <c r="CU8" s="124">
        <v>0</v>
      </c>
      <c r="CV8" s="331">
        <v>0</v>
      </c>
      <c r="CW8" s="331">
        <v>0</v>
      </c>
      <c r="CX8" s="331">
        <v>0</v>
      </c>
      <c r="CY8" s="331">
        <v>0</v>
      </c>
      <c r="CZ8" s="124">
        <v>0</v>
      </c>
      <c r="DA8" s="330">
        <v>0</v>
      </c>
      <c r="DB8" s="331">
        <v>0</v>
      </c>
      <c r="DC8" s="331">
        <v>0</v>
      </c>
      <c r="DD8" s="331">
        <v>0</v>
      </c>
      <c r="DE8" s="124">
        <v>0</v>
      </c>
      <c r="DF8" s="330">
        <v>0</v>
      </c>
      <c r="DG8" s="331">
        <v>0</v>
      </c>
      <c r="DH8" s="331">
        <v>0</v>
      </c>
      <c r="DI8" s="331">
        <v>0</v>
      </c>
      <c r="DJ8" s="124">
        <v>0</v>
      </c>
      <c r="DK8" s="330">
        <v>0</v>
      </c>
      <c r="DL8" s="331">
        <v>0</v>
      </c>
      <c r="DM8" s="331">
        <v>0</v>
      </c>
      <c r="DN8" s="331">
        <v>0</v>
      </c>
      <c r="DO8" s="124">
        <v>0</v>
      </c>
      <c r="DP8" s="331">
        <v>0</v>
      </c>
      <c r="DQ8" s="331">
        <v>0</v>
      </c>
      <c r="DR8" s="331">
        <v>0</v>
      </c>
      <c r="DS8" s="331">
        <v>0</v>
      </c>
      <c r="DT8" s="124">
        <v>0</v>
      </c>
      <c r="DU8" s="331">
        <v>0</v>
      </c>
      <c r="DV8" s="331">
        <v>0</v>
      </c>
      <c r="DW8" s="331">
        <v>0</v>
      </c>
      <c r="DX8" s="331">
        <v>0</v>
      </c>
      <c r="DY8" s="124">
        <v>0</v>
      </c>
      <c r="DZ8" s="330">
        <v>0</v>
      </c>
      <c r="EA8" s="331">
        <v>0</v>
      </c>
      <c r="EB8" s="331">
        <v>0</v>
      </c>
      <c r="EC8" s="331">
        <v>0</v>
      </c>
      <c r="ED8" s="124">
        <v>0</v>
      </c>
      <c r="EE8" s="330">
        <v>0</v>
      </c>
      <c r="EF8" s="331">
        <v>0</v>
      </c>
      <c r="EG8" s="331">
        <v>0</v>
      </c>
      <c r="EH8" s="331">
        <v>0</v>
      </c>
      <c r="EI8" s="124">
        <v>0</v>
      </c>
      <c r="EJ8" s="330">
        <v>0</v>
      </c>
      <c r="EK8" s="331">
        <v>0</v>
      </c>
      <c r="EL8" s="331">
        <v>0</v>
      </c>
      <c r="EM8" s="331">
        <v>0</v>
      </c>
      <c r="EN8" s="124">
        <v>0</v>
      </c>
      <c r="EO8" s="331">
        <v>0</v>
      </c>
      <c r="EP8" s="331">
        <v>0</v>
      </c>
      <c r="EQ8" s="331">
        <v>0</v>
      </c>
      <c r="ER8" s="331">
        <v>0</v>
      </c>
      <c r="ES8" s="124">
        <v>0</v>
      </c>
      <c r="ET8" s="331">
        <v>0</v>
      </c>
      <c r="EU8" s="331">
        <v>0</v>
      </c>
      <c r="EV8" s="331">
        <v>0</v>
      </c>
      <c r="EW8" s="331">
        <v>0</v>
      </c>
      <c r="EX8" s="124">
        <v>0</v>
      </c>
      <c r="EY8" s="330">
        <v>0</v>
      </c>
      <c r="EZ8" s="331">
        <v>0</v>
      </c>
      <c r="FA8" s="331">
        <v>0</v>
      </c>
      <c r="FB8" s="331">
        <v>0</v>
      </c>
      <c r="FC8" s="124">
        <v>0</v>
      </c>
      <c r="FD8" s="330">
        <v>0</v>
      </c>
      <c r="FE8" s="331">
        <v>0</v>
      </c>
      <c r="FF8" s="331">
        <v>0</v>
      </c>
      <c r="FG8" s="331">
        <v>0</v>
      </c>
      <c r="FH8" s="124">
        <v>0</v>
      </c>
      <c r="FI8" s="330">
        <v>0</v>
      </c>
      <c r="FJ8" s="331">
        <v>0</v>
      </c>
      <c r="FK8" s="331">
        <v>0</v>
      </c>
      <c r="FL8" s="331">
        <v>0</v>
      </c>
      <c r="FM8" s="124">
        <v>0</v>
      </c>
      <c r="FN8" s="331">
        <v>0</v>
      </c>
      <c r="FO8" s="331">
        <v>0</v>
      </c>
      <c r="FP8" s="331">
        <v>0</v>
      </c>
      <c r="FQ8" s="331">
        <v>0</v>
      </c>
      <c r="FR8" s="124">
        <v>0</v>
      </c>
      <c r="FS8" s="331">
        <v>0</v>
      </c>
      <c r="FT8" s="331">
        <v>0</v>
      </c>
      <c r="FU8" s="331">
        <v>0</v>
      </c>
      <c r="FV8" s="331">
        <v>0</v>
      </c>
      <c r="FW8" s="124">
        <v>0</v>
      </c>
      <c r="FX8" s="330">
        <v>0</v>
      </c>
      <c r="FY8" s="331">
        <v>0</v>
      </c>
      <c r="FZ8" s="331">
        <v>0</v>
      </c>
      <c r="GA8" s="331">
        <v>0</v>
      </c>
      <c r="GB8" s="124">
        <v>0</v>
      </c>
      <c r="GC8" s="330">
        <v>0</v>
      </c>
      <c r="GD8" s="331">
        <v>0</v>
      </c>
      <c r="GE8" s="331">
        <v>0</v>
      </c>
      <c r="GF8" s="331">
        <v>0</v>
      </c>
      <c r="GG8" s="124">
        <v>0</v>
      </c>
      <c r="GH8" s="330">
        <v>0</v>
      </c>
      <c r="GI8" s="331">
        <v>0</v>
      </c>
      <c r="GJ8" s="331">
        <v>0</v>
      </c>
      <c r="GK8" s="331">
        <v>0</v>
      </c>
      <c r="GL8" s="124">
        <v>0</v>
      </c>
      <c r="GM8" s="331">
        <v>0</v>
      </c>
      <c r="GN8" s="331">
        <v>0</v>
      </c>
      <c r="GO8" s="331">
        <v>0</v>
      </c>
      <c r="GP8" s="331">
        <v>0</v>
      </c>
      <c r="GQ8" s="124">
        <v>0</v>
      </c>
      <c r="GR8" s="331">
        <v>0</v>
      </c>
      <c r="GS8" s="331">
        <v>0</v>
      </c>
      <c r="GT8" s="331">
        <v>0</v>
      </c>
      <c r="GU8" s="331">
        <v>0</v>
      </c>
      <c r="GV8" s="124">
        <v>0</v>
      </c>
      <c r="GW8" s="330">
        <v>0</v>
      </c>
      <c r="GX8" s="331">
        <v>0</v>
      </c>
      <c r="GY8" s="331">
        <v>0</v>
      </c>
      <c r="GZ8" s="331">
        <v>0</v>
      </c>
      <c r="HA8" s="124">
        <v>0</v>
      </c>
      <c r="HB8" s="330">
        <v>0</v>
      </c>
      <c r="HC8" s="331">
        <v>0</v>
      </c>
      <c r="HD8" s="331">
        <v>0</v>
      </c>
      <c r="HE8" s="331">
        <v>0</v>
      </c>
      <c r="HF8" s="124">
        <v>0</v>
      </c>
      <c r="HG8" s="330">
        <v>0</v>
      </c>
      <c r="HH8" s="331">
        <v>0</v>
      </c>
      <c r="HI8" s="331">
        <v>0</v>
      </c>
      <c r="HJ8" s="331">
        <v>0</v>
      </c>
      <c r="HK8" s="124">
        <v>0</v>
      </c>
      <c r="HL8" s="331">
        <v>0</v>
      </c>
      <c r="HM8" s="331">
        <v>0</v>
      </c>
      <c r="HN8" s="331">
        <v>0</v>
      </c>
      <c r="HO8" s="331">
        <v>0</v>
      </c>
      <c r="HP8" s="124">
        <v>0</v>
      </c>
      <c r="HQ8" s="331">
        <v>0</v>
      </c>
      <c r="HR8" s="331">
        <v>0</v>
      </c>
      <c r="HS8" s="331">
        <v>0</v>
      </c>
      <c r="HT8" s="331">
        <v>0</v>
      </c>
      <c r="HU8" s="124">
        <v>0</v>
      </c>
      <c r="HV8" s="330">
        <v>0</v>
      </c>
      <c r="HW8" s="331">
        <v>0</v>
      </c>
      <c r="HX8" s="331">
        <v>0</v>
      </c>
      <c r="HY8" s="331">
        <v>0</v>
      </c>
      <c r="HZ8" s="124">
        <v>0</v>
      </c>
      <c r="IA8" s="330">
        <v>0</v>
      </c>
      <c r="IB8" s="331">
        <v>0</v>
      </c>
      <c r="IC8" s="331">
        <v>0</v>
      </c>
      <c r="ID8" s="331">
        <v>0</v>
      </c>
      <c r="IE8" s="124">
        <v>0</v>
      </c>
      <c r="IF8" s="330">
        <v>0</v>
      </c>
      <c r="IG8" s="331">
        <v>0</v>
      </c>
      <c r="IH8" s="331">
        <v>0</v>
      </c>
      <c r="II8" s="331">
        <v>0</v>
      </c>
      <c r="IJ8" s="124">
        <v>0</v>
      </c>
      <c r="IK8" s="331">
        <v>0</v>
      </c>
      <c r="IL8" s="331">
        <v>0</v>
      </c>
      <c r="IM8" s="331">
        <v>0</v>
      </c>
      <c r="IN8" s="331">
        <v>0</v>
      </c>
      <c r="IO8" s="124">
        <v>0</v>
      </c>
      <c r="IP8" s="331">
        <v>0</v>
      </c>
      <c r="IQ8" s="331">
        <v>0</v>
      </c>
      <c r="IR8" s="331">
        <v>0</v>
      </c>
      <c r="IS8" s="331">
        <v>0</v>
      </c>
      <c r="IT8" s="124">
        <v>0</v>
      </c>
      <c r="IU8" s="330">
        <v>0</v>
      </c>
      <c r="IV8" s="331">
        <v>0</v>
      </c>
      <c r="IW8" s="331">
        <v>0</v>
      </c>
      <c r="IX8" s="331">
        <v>0</v>
      </c>
      <c r="IY8" s="124">
        <v>0</v>
      </c>
      <c r="IZ8" s="330">
        <v>0</v>
      </c>
      <c r="JA8" s="331">
        <v>0</v>
      </c>
      <c r="JB8" s="331">
        <v>0</v>
      </c>
      <c r="JC8" s="331">
        <v>0</v>
      </c>
      <c r="JD8" s="124">
        <v>0</v>
      </c>
      <c r="JE8" s="330">
        <v>0</v>
      </c>
      <c r="JF8" s="331">
        <v>0</v>
      </c>
      <c r="JG8" s="331">
        <v>0</v>
      </c>
      <c r="JH8" s="331">
        <v>0</v>
      </c>
      <c r="JI8" s="124">
        <v>0</v>
      </c>
      <c r="JJ8" s="331">
        <v>0</v>
      </c>
      <c r="JK8" s="331">
        <v>0</v>
      </c>
      <c r="JL8" s="331">
        <v>0</v>
      </c>
      <c r="JM8" s="331">
        <v>0</v>
      </c>
      <c r="JN8" s="124">
        <v>0</v>
      </c>
      <c r="JO8" s="331">
        <v>0</v>
      </c>
      <c r="JP8" s="331">
        <v>0</v>
      </c>
      <c r="JQ8" s="331">
        <v>0</v>
      </c>
      <c r="JR8" s="331">
        <v>0</v>
      </c>
      <c r="JS8" s="124">
        <v>0</v>
      </c>
      <c r="JT8" s="330">
        <v>0</v>
      </c>
      <c r="JU8" s="331">
        <v>0</v>
      </c>
      <c r="JV8" s="331">
        <v>0</v>
      </c>
      <c r="JW8" s="331">
        <v>0</v>
      </c>
      <c r="JX8" s="124">
        <v>0</v>
      </c>
      <c r="JY8" s="330">
        <v>0</v>
      </c>
      <c r="JZ8" s="331">
        <v>0</v>
      </c>
      <c r="KA8" s="331">
        <v>0</v>
      </c>
      <c r="KB8" s="331">
        <v>0</v>
      </c>
      <c r="KC8" s="124">
        <v>0</v>
      </c>
      <c r="KD8" s="330">
        <v>0</v>
      </c>
      <c r="KE8" s="331">
        <v>0</v>
      </c>
      <c r="KF8" s="331">
        <v>0</v>
      </c>
      <c r="KG8" s="331">
        <v>0</v>
      </c>
      <c r="KH8" s="124">
        <v>0</v>
      </c>
      <c r="KI8" s="331">
        <v>0</v>
      </c>
      <c r="KJ8" s="331">
        <v>0</v>
      </c>
      <c r="KK8" s="331">
        <v>0</v>
      </c>
      <c r="KL8" s="331">
        <v>0</v>
      </c>
      <c r="KM8" s="124">
        <v>0</v>
      </c>
      <c r="KN8" s="331">
        <v>0</v>
      </c>
      <c r="KO8" s="331">
        <v>0</v>
      </c>
      <c r="KP8" s="331">
        <v>0</v>
      </c>
      <c r="KQ8" s="331">
        <v>0</v>
      </c>
      <c r="KR8" s="124">
        <v>0</v>
      </c>
      <c r="KS8" s="330">
        <v>0</v>
      </c>
      <c r="KT8" s="331">
        <v>0</v>
      </c>
      <c r="KU8" s="331">
        <v>0</v>
      </c>
      <c r="KV8" s="331">
        <v>0</v>
      </c>
      <c r="KW8" s="124">
        <v>0</v>
      </c>
      <c r="KX8" s="331">
        <v>0</v>
      </c>
      <c r="KY8" s="331">
        <v>0</v>
      </c>
      <c r="KZ8" s="331">
        <v>0</v>
      </c>
      <c r="LA8" s="331">
        <v>0</v>
      </c>
      <c r="LB8" s="334">
        <v>0</v>
      </c>
      <c r="LC8" s="330">
        <v>0</v>
      </c>
      <c r="LD8" s="331">
        <v>0</v>
      </c>
      <c r="LE8" s="331">
        <v>0</v>
      </c>
      <c r="LF8" s="331">
        <v>0</v>
      </c>
      <c r="LG8" s="334">
        <v>0</v>
      </c>
    </row>
    <row r="9" spans="2:319">
      <c r="B9" s="1640"/>
      <c r="C9" s="1619"/>
      <c r="D9" s="333" t="s">
        <v>2881</v>
      </c>
      <c r="E9" s="330">
        <v>0</v>
      </c>
      <c r="F9" s="331">
        <v>0</v>
      </c>
      <c r="G9" s="331">
        <v>0</v>
      </c>
      <c r="H9" s="331">
        <v>0</v>
      </c>
      <c r="I9" s="124">
        <v>0</v>
      </c>
      <c r="J9" s="330">
        <v>0</v>
      </c>
      <c r="K9" s="331">
        <v>0</v>
      </c>
      <c r="L9" s="331">
        <v>0</v>
      </c>
      <c r="M9" s="331">
        <v>0</v>
      </c>
      <c r="N9" s="124">
        <v>0</v>
      </c>
      <c r="O9" s="330">
        <v>0</v>
      </c>
      <c r="P9" s="331">
        <v>0</v>
      </c>
      <c r="Q9" s="331">
        <v>0</v>
      </c>
      <c r="R9" s="331">
        <v>0</v>
      </c>
      <c r="S9" s="124">
        <v>0</v>
      </c>
      <c r="T9" s="331">
        <v>0</v>
      </c>
      <c r="U9" s="331">
        <v>0</v>
      </c>
      <c r="V9" s="331">
        <v>0</v>
      </c>
      <c r="W9" s="331">
        <v>0</v>
      </c>
      <c r="X9" s="124">
        <v>0</v>
      </c>
      <c r="Y9" s="331">
        <v>0</v>
      </c>
      <c r="Z9" s="331">
        <v>0</v>
      </c>
      <c r="AA9" s="331">
        <v>0</v>
      </c>
      <c r="AB9" s="331">
        <v>0</v>
      </c>
      <c r="AC9" s="124">
        <v>0</v>
      </c>
      <c r="AD9" s="330">
        <v>0</v>
      </c>
      <c r="AE9" s="331">
        <v>0</v>
      </c>
      <c r="AF9" s="331">
        <v>0</v>
      </c>
      <c r="AG9" s="331">
        <v>0</v>
      </c>
      <c r="AH9" s="124">
        <v>0</v>
      </c>
      <c r="AI9" s="330">
        <v>0</v>
      </c>
      <c r="AJ9" s="331">
        <v>0</v>
      </c>
      <c r="AK9" s="331">
        <v>0</v>
      </c>
      <c r="AL9" s="331">
        <v>0</v>
      </c>
      <c r="AM9" s="124">
        <v>0</v>
      </c>
      <c r="AN9" s="330">
        <v>0</v>
      </c>
      <c r="AO9" s="331">
        <v>0</v>
      </c>
      <c r="AP9" s="331">
        <v>0</v>
      </c>
      <c r="AQ9" s="331">
        <v>0</v>
      </c>
      <c r="AR9" s="124">
        <v>0</v>
      </c>
      <c r="AS9" s="331">
        <v>0</v>
      </c>
      <c r="AT9" s="331">
        <v>0</v>
      </c>
      <c r="AU9" s="331">
        <v>0</v>
      </c>
      <c r="AV9" s="331">
        <v>0</v>
      </c>
      <c r="AW9" s="124">
        <v>0</v>
      </c>
      <c r="AX9" s="331">
        <v>0</v>
      </c>
      <c r="AY9" s="331">
        <v>0</v>
      </c>
      <c r="AZ9" s="331">
        <v>0</v>
      </c>
      <c r="BA9" s="331">
        <v>0</v>
      </c>
      <c r="BB9" s="124">
        <v>0</v>
      </c>
      <c r="BC9" s="330">
        <v>0</v>
      </c>
      <c r="BD9" s="331">
        <v>0</v>
      </c>
      <c r="BE9" s="331">
        <v>0</v>
      </c>
      <c r="BF9" s="331">
        <v>0</v>
      </c>
      <c r="BG9" s="124">
        <v>0</v>
      </c>
      <c r="BH9" s="330">
        <v>0</v>
      </c>
      <c r="BI9" s="331">
        <v>0</v>
      </c>
      <c r="BJ9" s="331">
        <v>0</v>
      </c>
      <c r="BK9" s="331">
        <v>0</v>
      </c>
      <c r="BL9" s="124">
        <v>0</v>
      </c>
      <c r="BM9" s="330">
        <v>0</v>
      </c>
      <c r="BN9" s="331">
        <v>0</v>
      </c>
      <c r="BO9" s="331">
        <v>0</v>
      </c>
      <c r="BP9" s="331">
        <v>0</v>
      </c>
      <c r="BQ9" s="124">
        <v>0</v>
      </c>
      <c r="BR9" s="331">
        <v>0</v>
      </c>
      <c r="BS9" s="331">
        <v>0</v>
      </c>
      <c r="BT9" s="331">
        <v>0</v>
      </c>
      <c r="BU9" s="331">
        <v>0</v>
      </c>
      <c r="BV9" s="124">
        <v>0</v>
      </c>
      <c r="BW9" s="331">
        <v>0</v>
      </c>
      <c r="BX9" s="331">
        <v>0</v>
      </c>
      <c r="BY9" s="331">
        <v>0</v>
      </c>
      <c r="BZ9" s="331">
        <v>0</v>
      </c>
      <c r="CA9" s="124">
        <v>0</v>
      </c>
      <c r="CB9" s="330">
        <v>0</v>
      </c>
      <c r="CC9" s="331">
        <v>0</v>
      </c>
      <c r="CD9" s="331">
        <v>0</v>
      </c>
      <c r="CE9" s="331">
        <v>0</v>
      </c>
      <c r="CF9" s="124">
        <v>0</v>
      </c>
      <c r="CG9" s="330">
        <v>0</v>
      </c>
      <c r="CH9" s="331">
        <v>0</v>
      </c>
      <c r="CI9" s="331">
        <v>0</v>
      </c>
      <c r="CJ9" s="331">
        <v>0</v>
      </c>
      <c r="CK9" s="124">
        <v>0</v>
      </c>
      <c r="CL9" s="330">
        <v>0</v>
      </c>
      <c r="CM9" s="331">
        <v>0</v>
      </c>
      <c r="CN9" s="331">
        <v>0</v>
      </c>
      <c r="CO9" s="331">
        <v>0</v>
      </c>
      <c r="CP9" s="124">
        <v>0</v>
      </c>
      <c r="CQ9" s="331">
        <v>0</v>
      </c>
      <c r="CR9" s="331">
        <v>0</v>
      </c>
      <c r="CS9" s="331">
        <v>0</v>
      </c>
      <c r="CT9" s="331">
        <v>0</v>
      </c>
      <c r="CU9" s="124">
        <v>0</v>
      </c>
      <c r="CV9" s="331">
        <v>0</v>
      </c>
      <c r="CW9" s="331">
        <v>0</v>
      </c>
      <c r="CX9" s="331">
        <v>0</v>
      </c>
      <c r="CY9" s="331">
        <v>0</v>
      </c>
      <c r="CZ9" s="124">
        <v>0</v>
      </c>
      <c r="DA9" s="330">
        <v>0</v>
      </c>
      <c r="DB9" s="331">
        <v>0</v>
      </c>
      <c r="DC9" s="331">
        <v>0</v>
      </c>
      <c r="DD9" s="331">
        <v>0</v>
      </c>
      <c r="DE9" s="124">
        <v>0</v>
      </c>
      <c r="DF9" s="330">
        <v>0</v>
      </c>
      <c r="DG9" s="331">
        <v>0</v>
      </c>
      <c r="DH9" s="331">
        <v>0</v>
      </c>
      <c r="DI9" s="331">
        <v>0</v>
      </c>
      <c r="DJ9" s="124">
        <v>0</v>
      </c>
      <c r="DK9" s="330">
        <v>0</v>
      </c>
      <c r="DL9" s="331">
        <v>0</v>
      </c>
      <c r="DM9" s="331">
        <v>0</v>
      </c>
      <c r="DN9" s="331">
        <v>0</v>
      </c>
      <c r="DO9" s="124">
        <v>0</v>
      </c>
      <c r="DP9" s="331">
        <v>0</v>
      </c>
      <c r="DQ9" s="331">
        <v>0</v>
      </c>
      <c r="DR9" s="331">
        <v>0</v>
      </c>
      <c r="DS9" s="331">
        <v>0</v>
      </c>
      <c r="DT9" s="124">
        <v>0</v>
      </c>
      <c r="DU9" s="331">
        <v>0</v>
      </c>
      <c r="DV9" s="331">
        <v>0</v>
      </c>
      <c r="DW9" s="331">
        <v>0</v>
      </c>
      <c r="DX9" s="331">
        <v>0</v>
      </c>
      <c r="DY9" s="124">
        <v>0</v>
      </c>
      <c r="DZ9" s="330">
        <v>0</v>
      </c>
      <c r="EA9" s="331">
        <v>0</v>
      </c>
      <c r="EB9" s="331">
        <v>0</v>
      </c>
      <c r="EC9" s="331">
        <v>0</v>
      </c>
      <c r="ED9" s="124">
        <v>0</v>
      </c>
      <c r="EE9" s="330">
        <v>0</v>
      </c>
      <c r="EF9" s="331">
        <v>0</v>
      </c>
      <c r="EG9" s="331">
        <v>0</v>
      </c>
      <c r="EH9" s="331">
        <v>0</v>
      </c>
      <c r="EI9" s="124">
        <v>0</v>
      </c>
      <c r="EJ9" s="330">
        <v>0</v>
      </c>
      <c r="EK9" s="331">
        <v>0</v>
      </c>
      <c r="EL9" s="331">
        <v>0</v>
      </c>
      <c r="EM9" s="331">
        <v>0</v>
      </c>
      <c r="EN9" s="124">
        <v>0</v>
      </c>
      <c r="EO9" s="331">
        <v>0</v>
      </c>
      <c r="EP9" s="331">
        <v>0</v>
      </c>
      <c r="EQ9" s="331">
        <v>0</v>
      </c>
      <c r="ER9" s="331">
        <v>0</v>
      </c>
      <c r="ES9" s="124">
        <v>0</v>
      </c>
      <c r="ET9" s="331">
        <v>0</v>
      </c>
      <c r="EU9" s="331">
        <v>0</v>
      </c>
      <c r="EV9" s="331">
        <v>0</v>
      </c>
      <c r="EW9" s="331">
        <v>0</v>
      </c>
      <c r="EX9" s="124">
        <v>0</v>
      </c>
      <c r="EY9" s="330">
        <v>0</v>
      </c>
      <c r="EZ9" s="331">
        <v>0</v>
      </c>
      <c r="FA9" s="331">
        <v>0</v>
      </c>
      <c r="FB9" s="331">
        <v>0</v>
      </c>
      <c r="FC9" s="124">
        <v>0</v>
      </c>
      <c r="FD9" s="330">
        <v>0</v>
      </c>
      <c r="FE9" s="331">
        <v>0</v>
      </c>
      <c r="FF9" s="331">
        <v>0</v>
      </c>
      <c r="FG9" s="331">
        <v>0</v>
      </c>
      <c r="FH9" s="124">
        <v>0</v>
      </c>
      <c r="FI9" s="330">
        <v>0</v>
      </c>
      <c r="FJ9" s="331">
        <v>0</v>
      </c>
      <c r="FK9" s="331">
        <v>0</v>
      </c>
      <c r="FL9" s="331">
        <v>0</v>
      </c>
      <c r="FM9" s="124">
        <v>0</v>
      </c>
      <c r="FN9" s="331">
        <v>0</v>
      </c>
      <c r="FO9" s="331">
        <v>0</v>
      </c>
      <c r="FP9" s="331">
        <v>0</v>
      </c>
      <c r="FQ9" s="331">
        <v>0</v>
      </c>
      <c r="FR9" s="124">
        <v>0</v>
      </c>
      <c r="FS9" s="331">
        <v>0</v>
      </c>
      <c r="FT9" s="331">
        <v>0</v>
      </c>
      <c r="FU9" s="331">
        <v>0</v>
      </c>
      <c r="FV9" s="331">
        <v>0</v>
      </c>
      <c r="FW9" s="124">
        <v>0</v>
      </c>
      <c r="FX9" s="330">
        <v>0</v>
      </c>
      <c r="FY9" s="331">
        <v>0</v>
      </c>
      <c r="FZ9" s="331">
        <v>0</v>
      </c>
      <c r="GA9" s="331">
        <v>0</v>
      </c>
      <c r="GB9" s="124">
        <v>0</v>
      </c>
      <c r="GC9" s="330">
        <v>0</v>
      </c>
      <c r="GD9" s="331">
        <v>0</v>
      </c>
      <c r="GE9" s="331">
        <v>0</v>
      </c>
      <c r="GF9" s="331">
        <v>0</v>
      </c>
      <c r="GG9" s="124">
        <v>0</v>
      </c>
      <c r="GH9" s="330">
        <v>0</v>
      </c>
      <c r="GI9" s="331">
        <v>0</v>
      </c>
      <c r="GJ9" s="331">
        <v>0</v>
      </c>
      <c r="GK9" s="331">
        <v>0</v>
      </c>
      <c r="GL9" s="124">
        <v>0</v>
      </c>
      <c r="GM9" s="331">
        <v>0</v>
      </c>
      <c r="GN9" s="331">
        <v>0</v>
      </c>
      <c r="GO9" s="331">
        <v>0</v>
      </c>
      <c r="GP9" s="331">
        <v>0</v>
      </c>
      <c r="GQ9" s="124">
        <v>0</v>
      </c>
      <c r="GR9" s="331">
        <v>0</v>
      </c>
      <c r="GS9" s="331">
        <v>0</v>
      </c>
      <c r="GT9" s="331">
        <v>0</v>
      </c>
      <c r="GU9" s="331">
        <v>0</v>
      </c>
      <c r="GV9" s="124">
        <v>0</v>
      </c>
      <c r="GW9" s="330">
        <v>0</v>
      </c>
      <c r="GX9" s="331">
        <v>0</v>
      </c>
      <c r="GY9" s="331">
        <v>0</v>
      </c>
      <c r="GZ9" s="331">
        <v>0</v>
      </c>
      <c r="HA9" s="124">
        <v>0</v>
      </c>
      <c r="HB9" s="330">
        <v>0</v>
      </c>
      <c r="HC9" s="331">
        <v>0</v>
      </c>
      <c r="HD9" s="331">
        <v>0</v>
      </c>
      <c r="HE9" s="331">
        <v>0</v>
      </c>
      <c r="HF9" s="124">
        <v>0</v>
      </c>
      <c r="HG9" s="330">
        <v>0</v>
      </c>
      <c r="HH9" s="331">
        <v>0</v>
      </c>
      <c r="HI9" s="331">
        <v>0</v>
      </c>
      <c r="HJ9" s="331">
        <v>0</v>
      </c>
      <c r="HK9" s="124">
        <v>0</v>
      </c>
      <c r="HL9" s="331">
        <v>0</v>
      </c>
      <c r="HM9" s="331">
        <v>0</v>
      </c>
      <c r="HN9" s="331">
        <v>0</v>
      </c>
      <c r="HO9" s="331">
        <v>0</v>
      </c>
      <c r="HP9" s="124">
        <v>0</v>
      </c>
      <c r="HQ9" s="331">
        <v>0</v>
      </c>
      <c r="HR9" s="331">
        <v>0</v>
      </c>
      <c r="HS9" s="331">
        <v>0</v>
      </c>
      <c r="HT9" s="331">
        <v>0</v>
      </c>
      <c r="HU9" s="124">
        <v>0</v>
      </c>
      <c r="HV9" s="330">
        <v>0</v>
      </c>
      <c r="HW9" s="331">
        <v>0</v>
      </c>
      <c r="HX9" s="331">
        <v>0</v>
      </c>
      <c r="HY9" s="331">
        <v>0</v>
      </c>
      <c r="HZ9" s="124">
        <v>0</v>
      </c>
      <c r="IA9" s="330">
        <v>0</v>
      </c>
      <c r="IB9" s="331">
        <v>0</v>
      </c>
      <c r="IC9" s="331">
        <v>0</v>
      </c>
      <c r="ID9" s="331">
        <v>0</v>
      </c>
      <c r="IE9" s="124">
        <v>0</v>
      </c>
      <c r="IF9" s="330">
        <v>0</v>
      </c>
      <c r="IG9" s="331">
        <v>0</v>
      </c>
      <c r="IH9" s="331">
        <v>0</v>
      </c>
      <c r="II9" s="331">
        <v>0</v>
      </c>
      <c r="IJ9" s="124">
        <v>0</v>
      </c>
      <c r="IK9" s="331">
        <v>0</v>
      </c>
      <c r="IL9" s="331">
        <v>0</v>
      </c>
      <c r="IM9" s="331">
        <v>0</v>
      </c>
      <c r="IN9" s="331">
        <v>0</v>
      </c>
      <c r="IO9" s="124">
        <v>0</v>
      </c>
      <c r="IP9" s="331">
        <v>0</v>
      </c>
      <c r="IQ9" s="331">
        <v>0</v>
      </c>
      <c r="IR9" s="331">
        <v>0</v>
      </c>
      <c r="IS9" s="331">
        <v>0</v>
      </c>
      <c r="IT9" s="124">
        <v>0</v>
      </c>
      <c r="IU9" s="330">
        <v>0</v>
      </c>
      <c r="IV9" s="331">
        <v>0</v>
      </c>
      <c r="IW9" s="331">
        <v>0</v>
      </c>
      <c r="IX9" s="331">
        <v>0</v>
      </c>
      <c r="IY9" s="124">
        <v>0</v>
      </c>
      <c r="IZ9" s="330">
        <v>0</v>
      </c>
      <c r="JA9" s="331">
        <v>0</v>
      </c>
      <c r="JB9" s="331">
        <v>0</v>
      </c>
      <c r="JC9" s="331">
        <v>0</v>
      </c>
      <c r="JD9" s="124">
        <v>0</v>
      </c>
      <c r="JE9" s="330">
        <v>0</v>
      </c>
      <c r="JF9" s="331">
        <v>0</v>
      </c>
      <c r="JG9" s="331">
        <v>0</v>
      </c>
      <c r="JH9" s="331">
        <v>0</v>
      </c>
      <c r="JI9" s="124">
        <v>0</v>
      </c>
      <c r="JJ9" s="331">
        <v>0</v>
      </c>
      <c r="JK9" s="331">
        <v>0</v>
      </c>
      <c r="JL9" s="331">
        <v>0</v>
      </c>
      <c r="JM9" s="331">
        <v>0</v>
      </c>
      <c r="JN9" s="124">
        <v>0</v>
      </c>
      <c r="JO9" s="331">
        <v>0</v>
      </c>
      <c r="JP9" s="331">
        <v>0</v>
      </c>
      <c r="JQ9" s="331">
        <v>0</v>
      </c>
      <c r="JR9" s="331">
        <v>0</v>
      </c>
      <c r="JS9" s="124">
        <v>0</v>
      </c>
      <c r="JT9" s="330">
        <v>0</v>
      </c>
      <c r="JU9" s="331">
        <v>0</v>
      </c>
      <c r="JV9" s="331">
        <v>0</v>
      </c>
      <c r="JW9" s="331">
        <v>0</v>
      </c>
      <c r="JX9" s="124">
        <v>0</v>
      </c>
      <c r="JY9" s="330">
        <v>0</v>
      </c>
      <c r="JZ9" s="331">
        <v>0</v>
      </c>
      <c r="KA9" s="331">
        <v>0</v>
      </c>
      <c r="KB9" s="331">
        <v>0</v>
      </c>
      <c r="KC9" s="124">
        <v>0</v>
      </c>
      <c r="KD9" s="330">
        <v>0</v>
      </c>
      <c r="KE9" s="331">
        <v>0</v>
      </c>
      <c r="KF9" s="331">
        <v>0</v>
      </c>
      <c r="KG9" s="331">
        <v>0</v>
      </c>
      <c r="KH9" s="124">
        <v>0</v>
      </c>
      <c r="KI9" s="331">
        <v>0</v>
      </c>
      <c r="KJ9" s="331">
        <v>0</v>
      </c>
      <c r="KK9" s="331">
        <v>0</v>
      </c>
      <c r="KL9" s="331">
        <v>0</v>
      </c>
      <c r="KM9" s="124">
        <v>0</v>
      </c>
      <c r="KN9" s="331">
        <v>0</v>
      </c>
      <c r="KO9" s="331">
        <v>0</v>
      </c>
      <c r="KP9" s="331">
        <v>0</v>
      </c>
      <c r="KQ9" s="331">
        <v>0</v>
      </c>
      <c r="KR9" s="124">
        <v>0</v>
      </c>
      <c r="KS9" s="330">
        <v>0</v>
      </c>
      <c r="KT9" s="331">
        <v>0</v>
      </c>
      <c r="KU9" s="331">
        <v>0</v>
      </c>
      <c r="KV9" s="331">
        <v>0</v>
      </c>
      <c r="KW9" s="124">
        <v>0</v>
      </c>
      <c r="KX9" s="331">
        <v>0</v>
      </c>
      <c r="KY9" s="331">
        <v>0</v>
      </c>
      <c r="KZ9" s="331">
        <v>0</v>
      </c>
      <c r="LA9" s="331">
        <v>0</v>
      </c>
      <c r="LB9" s="334">
        <v>0</v>
      </c>
      <c r="LC9" s="330">
        <v>0</v>
      </c>
      <c r="LD9" s="331">
        <v>0</v>
      </c>
      <c r="LE9" s="331">
        <v>0</v>
      </c>
      <c r="LF9" s="331">
        <v>0</v>
      </c>
      <c r="LG9" s="334">
        <v>0</v>
      </c>
    </row>
    <row r="10" spans="2:319">
      <c r="B10" s="1640"/>
      <c r="C10" s="1619"/>
      <c r="D10" s="333" t="s">
        <v>2882</v>
      </c>
      <c r="E10" s="330">
        <v>499.4</v>
      </c>
      <c r="F10" s="331">
        <v>42708</v>
      </c>
      <c r="G10" s="331">
        <v>32290</v>
      </c>
      <c r="H10" s="331">
        <v>10418</v>
      </c>
      <c r="I10" s="124">
        <v>0.24393556242390185</v>
      </c>
      <c r="J10" s="330">
        <v>0</v>
      </c>
      <c r="K10" s="331">
        <v>0</v>
      </c>
      <c r="L10" s="331">
        <v>0</v>
      </c>
      <c r="M10" s="331">
        <v>0</v>
      </c>
      <c r="N10" s="124">
        <v>0</v>
      </c>
      <c r="O10" s="330">
        <v>-499.4</v>
      </c>
      <c r="P10" s="331">
        <v>-42708</v>
      </c>
      <c r="Q10" s="331">
        <v>-32290</v>
      </c>
      <c r="R10" s="331">
        <v>-10418</v>
      </c>
      <c r="S10" s="124">
        <v>-0.24393556242390185</v>
      </c>
      <c r="T10" s="331">
        <v>0</v>
      </c>
      <c r="U10" s="331">
        <v>0</v>
      </c>
      <c r="V10" s="331">
        <v>0</v>
      </c>
      <c r="W10" s="331">
        <v>0</v>
      </c>
      <c r="X10" s="124">
        <v>0</v>
      </c>
      <c r="Y10" s="331">
        <v>0</v>
      </c>
      <c r="Z10" s="331">
        <v>0</v>
      </c>
      <c r="AA10" s="331">
        <v>0</v>
      </c>
      <c r="AB10" s="331">
        <v>0</v>
      </c>
      <c r="AC10" s="124">
        <v>0</v>
      </c>
      <c r="AD10" s="330">
        <v>448.9</v>
      </c>
      <c r="AE10" s="331">
        <v>15600</v>
      </c>
      <c r="AF10" s="331">
        <v>13650</v>
      </c>
      <c r="AG10" s="331">
        <v>1950</v>
      </c>
      <c r="AH10" s="124">
        <v>0.125</v>
      </c>
      <c r="AI10" s="330">
        <v>176.6</v>
      </c>
      <c r="AJ10" s="331">
        <v>34320</v>
      </c>
      <c r="AK10" s="331">
        <v>27422</v>
      </c>
      <c r="AL10" s="331">
        <v>6898</v>
      </c>
      <c r="AM10" s="124">
        <v>0.20099067599067599</v>
      </c>
      <c r="AN10" s="330">
        <v>-272.29999999999995</v>
      </c>
      <c r="AO10" s="331">
        <v>18720</v>
      </c>
      <c r="AP10" s="331">
        <v>13772</v>
      </c>
      <c r="AQ10" s="331">
        <v>4948</v>
      </c>
      <c r="AR10" s="124">
        <v>7.5990675990675993E-2</v>
      </c>
      <c r="AS10" s="331">
        <v>0</v>
      </c>
      <c r="AT10" s="331">
        <v>0</v>
      </c>
      <c r="AU10" s="331">
        <v>0</v>
      </c>
      <c r="AV10" s="331">
        <v>0</v>
      </c>
      <c r="AW10" s="124">
        <v>0</v>
      </c>
      <c r="AX10" s="331">
        <v>176.6</v>
      </c>
      <c r="AY10" s="331">
        <v>34320</v>
      </c>
      <c r="AZ10" s="331">
        <v>27422</v>
      </c>
      <c r="BA10" s="331">
        <v>6898</v>
      </c>
      <c r="BB10" s="124">
        <v>0.20099067599067599</v>
      </c>
      <c r="BC10" s="330">
        <v>499.4</v>
      </c>
      <c r="BD10" s="331">
        <v>42708</v>
      </c>
      <c r="BE10" s="331">
        <v>32290</v>
      </c>
      <c r="BF10" s="331">
        <v>10418</v>
      </c>
      <c r="BG10" s="124">
        <v>0.24393556242390185</v>
      </c>
      <c r="BH10" s="330">
        <v>176.6</v>
      </c>
      <c r="BI10" s="331">
        <v>34320</v>
      </c>
      <c r="BJ10" s="331">
        <v>27422</v>
      </c>
      <c r="BK10" s="331">
        <v>6898</v>
      </c>
      <c r="BL10" s="124">
        <v>0.20099067599067599</v>
      </c>
      <c r="BM10" s="330">
        <v>-322.79999999999995</v>
      </c>
      <c r="BN10" s="331">
        <v>-8388</v>
      </c>
      <c r="BO10" s="331">
        <v>-4868</v>
      </c>
      <c r="BP10" s="331">
        <v>-3520</v>
      </c>
      <c r="BQ10" s="124">
        <v>-4.294488643322586E-2</v>
      </c>
      <c r="BR10" s="331">
        <v>176.6</v>
      </c>
      <c r="BS10" s="331">
        <v>34320</v>
      </c>
      <c r="BT10" s="331">
        <v>27422</v>
      </c>
      <c r="BU10" s="331">
        <v>6898</v>
      </c>
      <c r="BV10" s="124">
        <v>0.20099067599067599</v>
      </c>
      <c r="BW10" s="331">
        <v>0</v>
      </c>
      <c r="BX10" s="331">
        <v>0</v>
      </c>
      <c r="BY10" s="331">
        <v>0</v>
      </c>
      <c r="BZ10" s="331">
        <v>0</v>
      </c>
      <c r="CA10" s="124">
        <v>0</v>
      </c>
      <c r="CB10" s="330">
        <v>499.4</v>
      </c>
      <c r="CC10" s="331">
        <v>42708</v>
      </c>
      <c r="CD10" s="331">
        <v>32290</v>
      </c>
      <c r="CE10" s="331">
        <v>10418</v>
      </c>
      <c r="CF10" s="124">
        <v>0.24393556242390185</v>
      </c>
      <c r="CG10" s="330">
        <v>264.89999999999998</v>
      </c>
      <c r="CH10" s="331">
        <v>51480</v>
      </c>
      <c r="CI10" s="331">
        <v>41133</v>
      </c>
      <c r="CJ10" s="331">
        <v>10347</v>
      </c>
      <c r="CK10" s="124">
        <v>0.20099067599067599</v>
      </c>
      <c r="CL10" s="330">
        <v>-234.5</v>
      </c>
      <c r="CM10" s="331">
        <v>8772</v>
      </c>
      <c r="CN10" s="331">
        <v>8843</v>
      </c>
      <c r="CO10" s="331">
        <v>-71</v>
      </c>
      <c r="CP10" s="124">
        <v>-4.294488643322586E-2</v>
      </c>
      <c r="CQ10" s="331">
        <v>176.6</v>
      </c>
      <c r="CR10" s="331">
        <v>34320</v>
      </c>
      <c r="CS10" s="331">
        <v>27422</v>
      </c>
      <c r="CT10" s="331">
        <v>6898</v>
      </c>
      <c r="CU10" s="124">
        <v>0.20099067599067599</v>
      </c>
      <c r="CV10" s="331">
        <v>88.299999999999983</v>
      </c>
      <c r="CW10" s="331">
        <v>17160</v>
      </c>
      <c r="CX10" s="331">
        <v>13711</v>
      </c>
      <c r="CY10" s="331">
        <v>3449</v>
      </c>
      <c r="CZ10" s="124">
        <v>0</v>
      </c>
      <c r="DA10" s="330">
        <v>183</v>
      </c>
      <c r="DB10" s="331">
        <v>36558</v>
      </c>
      <c r="DC10" s="331">
        <v>27429</v>
      </c>
      <c r="DD10" s="331">
        <v>9129</v>
      </c>
      <c r="DE10" s="124">
        <v>0.24971278516330214</v>
      </c>
      <c r="DF10" s="330">
        <v>271.2</v>
      </c>
      <c r="DG10" s="331">
        <v>51920</v>
      </c>
      <c r="DH10" s="335">
        <v>41551</v>
      </c>
      <c r="DI10" s="331">
        <v>10369</v>
      </c>
      <c r="DJ10" s="124">
        <v>0.19971109399075501</v>
      </c>
      <c r="DK10" s="330">
        <v>88.199999999999989</v>
      </c>
      <c r="DL10" s="331">
        <v>15362</v>
      </c>
      <c r="DM10" s="331">
        <v>14122</v>
      </c>
      <c r="DN10" s="331">
        <v>1240</v>
      </c>
      <c r="DO10" s="124">
        <v>-5.000169117254713E-2</v>
      </c>
      <c r="DP10" s="331">
        <v>264.89999999999998</v>
      </c>
      <c r="DQ10" s="331">
        <v>51480</v>
      </c>
      <c r="DR10" s="331">
        <v>41133</v>
      </c>
      <c r="DS10" s="331">
        <v>10347</v>
      </c>
      <c r="DT10" s="124">
        <v>0.20099067599067599</v>
      </c>
      <c r="DU10" s="331">
        <v>6.3000000000000114</v>
      </c>
      <c r="DV10" s="331">
        <v>440</v>
      </c>
      <c r="DW10" s="331">
        <v>418</v>
      </c>
      <c r="DX10" s="331">
        <v>22</v>
      </c>
      <c r="DY10" s="124">
        <v>-1.2795819999209812E-3</v>
      </c>
      <c r="DZ10" s="330">
        <v>176.7</v>
      </c>
      <c r="EA10" s="331">
        <v>36108</v>
      </c>
      <c r="EB10" s="331">
        <v>27010</v>
      </c>
      <c r="EC10" s="331">
        <v>9098</v>
      </c>
      <c r="ED10" s="124">
        <v>0.25196632325246482</v>
      </c>
      <c r="EE10" s="330">
        <v>494</v>
      </c>
      <c r="EF10" s="331">
        <v>56166</v>
      </c>
      <c r="EG10" s="331">
        <v>44914</v>
      </c>
      <c r="EH10" s="331">
        <v>11252</v>
      </c>
      <c r="EI10" s="124">
        <v>0.2003347220738525</v>
      </c>
      <c r="EJ10" s="330">
        <v>317.3</v>
      </c>
      <c r="EK10" s="331">
        <v>20058</v>
      </c>
      <c r="EL10" s="331">
        <v>17904</v>
      </c>
      <c r="EM10" s="331">
        <v>2154</v>
      </c>
      <c r="EN10" s="124">
        <v>-5.1631601178612319E-2</v>
      </c>
      <c r="EO10" s="331">
        <v>271.2</v>
      </c>
      <c r="EP10" s="331">
        <v>51920</v>
      </c>
      <c r="EQ10" s="331">
        <v>41551</v>
      </c>
      <c r="ER10" s="331">
        <v>10369</v>
      </c>
      <c r="ES10" s="124">
        <v>0.19971109399075501</v>
      </c>
      <c r="ET10" s="331">
        <v>222.8</v>
      </c>
      <c r="EU10" s="331">
        <v>4246</v>
      </c>
      <c r="EV10" s="331">
        <v>3363</v>
      </c>
      <c r="EW10" s="331">
        <v>883</v>
      </c>
      <c r="EX10" s="124">
        <v>6.2362808309748829E-4</v>
      </c>
      <c r="EY10" s="330">
        <v>499.4</v>
      </c>
      <c r="EZ10" s="331">
        <v>42708</v>
      </c>
      <c r="FA10" s="331">
        <v>32290</v>
      </c>
      <c r="FB10" s="331">
        <v>10418</v>
      </c>
      <c r="FC10" s="124">
        <v>0.11361310133060389</v>
      </c>
      <c r="FD10" s="330">
        <v>537.1</v>
      </c>
      <c r="FE10" s="331">
        <v>32560</v>
      </c>
      <c r="FF10" s="336">
        <v>27427</v>
      </c>
      <c r="FG10" s="331">
        <v>5133</v>
      </c>
      <c r="FH10" s="124">
        <v>0.15764742014742014</v>
      </c>
      <c r="FI10" s="330">
        <v>37.700000000000045</v>
      </c>
      <c r="FJ10" s="331">
        <v>-10148</v>
      </c>
      <c r="FK10" s="331">
        <v>-4863</v>
      </c>
      <c r="FL10" s="331">
        <v>-5285</v>
      </c>
      <c r="FM10" s="124">
        <v>4.4034318816816256E-2</v>
      </c>
      <c r="FN10" s="331">
        <v>494</v>
      </c>
      <c r="FO10" s="331">
        <v>56166</v>
      </c>
      <c r="FP10" s="331">
        <v>44914</v>
      </c>
      <c r="FQ10" s="331">
        <v>11252</v>
      </c>
      <c r="FR10" s="124">
        <v>0.2003347220738525</v>
      </c>
      <c r="FS10" s="331">
        <v>43.100000000000023</v>
      </c>
      <c r="FT10" s="331">
        <v>-23606</v>
      </c>
      <c r="FU10" s="331">
        <v>-17487</v>
      </c>
      <c r="FV10" s="331">
        <v>-6119</v>
      </c>
      <c r="FW10" s="124">
        <v>-4.2687301926432358E-2</v>
      </c>
      <c r="FX10" s="330">
        <v>499.4</v>
      </c>
      <c r="FY10" s="331">
        <v>42708</v>
      </c>
      <c r="FZ10" s="331">
        <v>32290</v>
      </c>
      <c r="GA10" s="331">
        <v>10418</v>
      </c>
      <c r="GB10" s="124">
        <v>0.18494271685761046</v>
      </c>
      <c r="GC10" s="330">
        <v>366.8</v>
      </c>
      <c r="GD10" s="331">
        <v>9680</v>
      </c>
      <c r="GE10" s="335">
        <v>8275</v>
      </c>
      <c r="GF10" s="331">
        <v>1405</v>
      </c>
      <c r="GG10" s="124">
        <v>0.14514462809917356</v>
      </c>
      <c r="GH10" s="330">
        <v>-132.59999999999997</v>
      </c>
      <c r="GI10" s="331">
        <v>-33028</v>
      </c>
      <c r="GJ10" s="331">
        <v>-24015</v>
      </c>
      <c r="GK10" s="331">
        <v>-9013</v>
      </c>
      <c r="GL10" s="124">
        <v>-3.9798088758436906E-2</v>
      </c>
      <c r="GM10" s="331">
        <v>537.1</v>
      </c>
      <c r="GN10" s="331">
        <v>32560</v>
      </c>
      <c r="GO10" s="331">
        <v>27427</v>
      </c>
      <c r="GP10" s="331">
        <v>5133</v>
      </c>
      <c r="GQ10" s="124">
        <v>0.15764742014742014</v>
      </c>
      <c r="GR10" s="331">
        <v>-170.3</v>
      </c>
      <c r="GS10" s="331">
        <v>-22880</v>
      </c>
      <c r="GT10" s="331">
        <v>-19152</v>
      </c>
      <c r="GU10" s="331">
        <v>-3728</v>
      </c>
      <c r="GV10" s="124">
        <v>-1.2502792048246586E-2</v>
      </c>
      <c r="GW10" s="330">
        <v>44.2</v>
      </c>
      <c r="GX10" s="331">
        <v>3150</v>
      </c>
      <c r="GY10" s="331">
        <v>2930</v>
      </c>
      <c r="GZ10" s="331">
        <v>220</v>
      </c>
      <c r="HA10" s="124">
        <v>6.9841269841269843E-2</v>
      </c>
      <c r="HB10" s="330">
        <v>322.7</v>
      </c>
      <c r="HC10" s="331">
        <v>6600</v>
      </c>
      <c r="HD10" s="331">
        <v>5346</v>
      </c>
      <c r="HE10" s="331">
        <v>1254</v>
      </c>
      <c r="HF10" s="124">
        <v>0.19</v>
      </c>
      <c r="HG10" s="330">
        <v>278.5</v>
      </c>
      <c r="HH10" s="331">
        <v>3450</v>
      </c>
      <c r="HI10" s="331">
        <v>2416</v>
      </c>
      <c r="HJ10" s="331">
        <v>1034</v>
      </c>
      <c r="HK10" s="124">
        <v>0.12015873015873016</v>
      </c>
      <c r="HL10" s="331">
        <v>366.8</v>
      </c>
      <c r="HM10" s="331">
        <v>9680</v>
      </c>
      <c r="HN10" s="331">
        <v>8275</v>
      </c>
      <c r="HO10" s="331">
        <v>1405</v>
      </c>
      <c r="HP10" s="124">
        <v>0.14514462809917356</v>
      </c>
      <c r="HQ10" s="331">
        <v>-44.100000000000023</v>
      </c>
      <c r="HR10" s="331">
        <v>-3080</v>
      </c>
      <c r="HS10" s="331">
        <v>-2929</v>
      </c>
      <c r="HT10" s="331">
        <v>-151</v>
      </c>
      <c r="HU10" s="124">
        <v>4.4855371900826446E-2</v>
      </c>
      <c r="HV10" s="330">
        <v>0</v>
      </c>
      <c r="HW10" s="331">
        <v>0</v>
      </c>
      <c r="HX10" s="331">
        <v>0</v>
      </c>
      <c r="HY10" s="331">
        <v>0</v>
      </c>
      <c r="HZ10" s="124">
        <v>0</v>
      </c>
      <c r="IA10" s="330">
        <v>367.6</v>
      </c>
      <c r="IB10" s="331">
        <v>8674</v>
      </c>
      <c r="IC10" s="331">
        <v>7230</v>
      </c>
      <c r="ID10" s="331">
        <v>1444</v>
      </c>
      <c r="IE10" s="124">
        <v>0.16647452155868112</v>
      </c>
      <c r="IF10" s="330">
        <v>367.6</v>
      </c>
      <c r="IG10" s="331">
        <v>8674</v>
      </c>
      <c r="IH10" s="331">
        <v>7230</v>
      </c>
      <c r="II10" s="331">
        <v>1444</v>
      </c>
      <c r="IJ10" s="124">
        <v>0.16647452155868112</v>
      </c>
      <c r="IK10" s="331">
        <v>322.7</v>
      </c>
      <c r="IL10" s="331">
        <v>6600</v>
      </c>
      <c r="IM10" s="331">
        <v>5346</v>
      </c>
      <c r="IN10" s="331">
        <v>1254</v>
      </c>
      <c r="IO10" s="124">
        <v>0.19</v>
      </c>
      <c r="IP10" s="331">
        <v>44.900000000000034</v>
      </c>
      <c r="IQ10" s="331">
        <v>2074</v>
      </c>
      <c r="IR10" s="331">
        <v>1884</v>
      </c>
      <c r="IS10" s="331">
        <v>190</v>
      </c>
      <c r="IT10" s="124">
        <v>-2.3525478441318887E-2</v>
      </c>
      <c r="IU10" s="330">
        <v>0</v>
      </c>
      <c r="IV10" s="331">
        <v>0</v>
      </c>
      <c r="IW10" s="331">
        <v>0</v>
      </c>
      <c r="IX10" s="331">
        <v>0</v>
      </c>
      <c r="IY10" s="124">
        <v>0</v>
      </c>
      <c r="IZ10" s="330">
        <v>367.6</v>
      </c>
      <c r="JA10" s="331">
        <v>8674</v>
      </c>
      <c r="JB10" s="331">
        <v>7230</v>
      </c>
      <c r="JC10" s="331">
        <v>1444</v>
      </c>
      <c r="JD10" s="124">
        <v>0.16647452155868112</v>
      </c>
      <c r="JE10" s="330">
        <v>367.6</v>
      </c>
      <c r="JF10" s="331">
        <v>8674</v>
      </c>
      <c r="JG10" s="331">
        <v>7230</v>
      </c>
      <c r="JH10" s="331">
        <v>1444</v>
      </c>
      <c r="JI10" s="124">
        <v>0.16647452155868112</v>
      </c>
      <c r="JJ10" s="331">
        <v>367.6</v>
      </c>
      <c r="JK10" s="331">
        <v>8674</v>
      </c>
      <c r="JL10" s="331">
        <v>7230</v>
      </c>
      <c r="JM10" s="331">
        <v>1444</v>
      </c>
      <c r="JN10" s="124">
        <v>0.16647452155868112</v>
      </c>
      <c r="JO10" s="331">
        <v>0</v>
      </c>
      <c r="JP10" s="331">
        <v>0</v>
      </c>
      <c r="JQ10" s="331">
        <v>0</v>
      </c>
      <c r="JR10" s="331">
        <v>0</v>
      </c>
      <c r="JS10" s="124">
        <v>0</v>
      </c>
      <c r="JT10" s="330">
        <v>0</v>
      </c>
      <c r="JU10" s="331">
        <v>0</v>
      </c>
      <c r="JV10" s="331">
        <v>0</v>
      </c>
      <c r="JW10" s="331">
        <v>0</v>
      </c>
      <c r="JX10" s="124">
        <v>0</v>
      </c>
      <c r="JY10" s="330">
        <v>322.7</v>
      </c>
      <c r="JZ10" s="331">
        <v>6600</v>
      </c>
      <c r="KA10" s="331">
        <v>5346</v>
      </c>
      <c r="KB10" s="331">
        <v>1254</v>
      </c>
      <c r="KC10" s="124">
        <v>0.19</v>
      </c>
      <c r="KD10" s="330">
        <v>322.7</v>
      </c>
      <c r="KE10" s="331">
        <v>6600</v>
      </c>
      <c r="KF10" s="331">
        <v>5346</v>
      </c>
      <c r="KG10" s="331">
        <v>1254</v>
      </c>
      <c r="KH10" s="124">
        <v>0.19</v>
      </c>
      <c r="KI10" s="331">
        <v>367.6</v>
      </c>
      <c r="KJ10" s="331">
        <v>8674</v>
      </c>
      <c r="KK10" s="331">
        <v>7230</v>
      </c>
      <c r="KL10" s="331">
        <v>1444</v>
      </c>
      <c r="KM10" s="124">
        <v>0.16647452155868112</v>
      </c>
      <c r="KN10" s="331">
        <v>-44.900000000000034</v>
      </c>
      <c r="KO10" s="331">
        <v>-2074</v>
      </c>
      <c r="KP10" s="331">
        <v>-1884</v>
      </c>
      <c r="KQ10" s="331">
        <v>-190</v>
      </c>
      <c r="KR10" s="124">
        <v>2.3525478441318887E-2</v>
      </c>
      <c r="KS10" s="330">
        <v>3349.7999999999997</v>
      </c>
      <c r="KT10" s="331">
        <v>304956</v>
      </c>
      <c r="KU10" s="331">
        <v>232469</v>
      </c>
      <c r="KV10" s="331">
        <v>72487</v>
      </c>
      <c r="KW10" s="124">
        <v>0.23769658573695879</v>
      </c>
      <c r="KX10" s="331">
        <v>3667.7999999999997</v>
      </c>
      <c r="KY10" s="331">
        <v>300994</v>
      </c>
      <c r="KZ10" s="331">
        <v>243296</v>
      </c>
      <c r="LA10" s="331">
        <v>57698</v>
      </c>
      <c r="LB10" s="334">
        <v>0.19169152873479206</v>
      </c>
      <c r="LC10" s="330">
        <v>318</v>
      </c>
      <c r="LD10" s="331">
        <v>-3962</v>
      </c>
      <c r="LE10" s="331">
        <v>10827</v>
      </c>
      <c r="LF10" s="331">
        <v>-14789</v>
      </c>
      <c r="LG10" s="334">
        <v>-4.6005057002166727E-2</v>
      </c>
    </row>
    <row r="11" spans="2:319">
      <c r="B11" s="1640"/>
      <c r="C11" s="1619"/>
      <c r="D11" s="333" t="s">
        <v>2883</v>
      </c>
      <c r="E11" s="330">
        <v>0</v>
      </c>
      <c r="F11" s="331">
        <v>0</v>
      </c>
      <c r="G11" s="331">
        <v>0</v>
      </c>
      <c r="H11" s="331">
        <v>0</v>
      </c>
      <c r="I11" s="124">
        <v>0</v>
      </c>
      <c r="J11" s="330">
        <v>0</v>
      </c>
      <c r="K11" s="331">
        <v>0</v>
      </c>
      <c r="L11" s="331">
        <v>0</v>
      </c>
      <c r="M11" s="331">
        <v>0</v>
      </c>
      <c r="N11" s="124">
        <v>0</v>
      </c>
      <c r="O11" s="330">
        <v>0</v>
      </c>
      <c r="P11" s="331">
        <v>0</v>
      </c>
      <c r="Q11" s="331">
        <v>0</v>
      </c>
      <c r="R11" s="331">
        <v>0</v>
      </c>
      <c r="S11" s="124">
        <v>0</v>
      </c>
      <c r="T11" s="331">
        <v>0</v>
      </c>
      <c r="U11" s="331">
        <v>0</v>
      </c>
      <c r="V11" s="331">
        <v>0</v>
      </c>
      <c r="W11" s="331">
        <v>0</v>
      </c>
      <c r="X11" s="124">
        <v>0</v>
      </c>
      <c r="Y11" s="331">
        <v>0</v>
      </c>
      <c r="Z11" s="331">
        <v>0</v>
      </c>
      <c r="AA11" s="331">
        <v>0</v>
      </c>
      <c r="AB11" s="331">
        <v>0</v>
      </c>
      <c r="AC11" s="124">
        <v>0</v>
      </c>
      <c r="AD11" s="330">
        <v>0</v>
      </c>
      <c r="AE11" s="331">
        <v>0</v>
      </c>
      <c r="AF11" s="331">
        <v>0</v>
      </c>
      <c r="AG11" s="331">
        <v>0</v>
      </c>
      <c r="AH11" s="124">
        <v>0</v>
      </c>
      <c r="AI11" s="330">
        <v>0</v>
      </c>
      <c r="AJ11" s="331">
        <v>0</v>
      </c>
      <c r="AK11" s="331">
        <v>0</v>
      </c>
      <c r="AL11" s="331">
        <v>0</v>
      </c>
      <c r="AM11" s="124">
        <v>0</v>
      </c>
      <c r="AN11" s="330">
        <v>0</v>
      </c>
      <c r="AO11" s="331">
        <v>0</v>
      </c>
      <c r="AP11" s="331">
        <v>0</v>
      </c>
      <c r="AQ11" s="331">
        <v>0</v>
      </c>
      <c r="AR11" s="124">
        <v>0</v>
      </c>
      <c r="AS11" s="331">
        <v>0</v>
      </c>
      <c r="AT11" s="331">
        <v>0</v>
      </c>
      <c r="AU11" s="331">
        <v>0</v>
      </c>
      <c r="AV11" s="331">
        <v>0</v>
      </c>
      <c r="AW11" s="124">
        <v>0</v>
      </c>
      <c r="AX11" s="331">
        <v>0</v>
      </c>
      <c r="AY11" s="331">
        <v>0</v>
      </c>
      <c r="AZ11" s="331">
        <v>0</v>
      </c>
      <c r="BA11" s="331">
        <v>0</v>
      </c>
      <c r="BB11" s="124">
        <v>0</v>
      </c>
      <c r="BC11" s="330">
        <v>0</v>
      </c>
      <c r="BD11" s="331">
        <v>0</v>
      </c>
      <c r="BE11" s="331">
        <v>0</v>
      </c>
      <c r="BF11" s="331">
        <v>0</v>
      </c>
      <c r="BG11" s="124">
        <v>0</v>
      </c>
      <c r="BH11" s="330">
        <v>0</v>
      </c>
      <c r="BI11" s="331">
        <v>0</v>
      </c>
      <c r="BJ11" s="331">
        <v>0</v>
      </c>
      <c r="BK11" s="331">
        <v>0</v>
      </c>
      <c r="BL11" s="124">
        <v>0</v>
      </c>
      <c r="BM11" s="330">
        <v>0</v>
      </c>
      <c r="BN11" s="331">
        <v>0</v>
      </c>
      <c r="BO11" s="331">
        <v>0</v>
      </c>
      <c r="BP11" s="331">
        <v>0</v>
      </c>
      <c r="BQ11" s="124">
        <v>0</v>
      </c>
      <c r="BR11" s="331">
        <v>0</v>
      </c>
      <c r="BS11" s="331">
        <v>0</v>
      </c>
      <c r="BT11" s="331">
        <v>0</v>
      </c>
      <c r="BU11" s="331">
        <v>0</v>
      </c>
      <c r="BV11" s="124">
        <v>0</v>
      </c>
      <c r="BW11" s="331">
        <v>0</v>
      </c>
      <c r="BX11" s="331">
        <v>0</v>
      </c>
      <c r="BY11" s="331">
        <v>0</v>
      </c>
      <c r="BZ11" s="331">
        <v>0</v>
      </c>
      <c r="CA11" s="124">
        <v>0</v>
      </c>
      <c r="CB11" s="330">
        <v>0</v>
      </c>
      <c r="CC11" s="331">
        <v>0</v>
      </c>
      <c r="CD11" s="331">
        <v>0</v>
      </c>
      <c r="CE11" s="331">
        <v>0</v>
      </c>
      <c r="CF11" s="124">
        <v>0</v>
      </c>
      <c r="CG11" s="330">
        <v>0</v>
      </c>
      <c r="CH11" s="331">
        <v>0</v>
      </c>
      <c r="CI11" s="331">
        <v>0</v>
      </c>
      <c r="CJ11" s="331">
        <v>0</v>
      </c>
      <c r="CK11" s="124">
        <v>0</v>
      </c>
      <c r="CL11" s="330">
        <v>0</v>
      </c>
      <c r="CM11" s="331">
        <v>0</v>
      </c>
      <c r="CN11" s="331">
        <v>0</v>
      </c>
      <c r="CO11" s="331">
        <v>0</v>
      </c>
      <c r="CP11" s="124">
        <v>0</v>
      </c>
      <c r="CQ11" s="331">
        <v>0</v>
      </c>
      <c r="CR11" s="331">
        <v>0</v>
      </c>
      <c r="CS11" s="331">
        <v>0</v>
      </c>
      <c r="CT11" s="331">
        <v>0</v>
      </c>
      <c r="CU11" s="124">
        <v>0</v>
      </c>
      <c r="CV11" s="331">
        <v>0</v>
      </c>
      <c r="CW11" s="331">
        <v>0</v>
      </c>
      <c r="CX11" s="331">
        <v>0</v>
      </c>
      <c r="CY11" s="331">
        <v>0</v>
      </c>
      <c r="CZ11" s="124">
        <v>0</v>
      </c>
      <c r="DA11" s="330">
        <v>0</v>
      </c>
      <c r="DB11" s="331">
        <v>0</v>
      </c>
      <c r="DC11" s="331">
        <v>0</v>
      </c>
      <c r="DD11" s="331">
        <v>0</v>
      </c>
      <c r="DE11" s="124">
        <v>0</v>
      </c>
      <c r="DF11" s="330">
        <v>0</v>
      </c>
      <c r="DG11" s="331">
        <v>0</v>
      </c>
      <c r="DH11" s="331">
        <v>0</v>
      </c>
      <c r="DI11" s="331">
        <v>0</v>
      </c>
      <c r="DJ11" s="124">
        <v>0</v>
      </c>
      <c r="DK11" s="330">
        <v>0</v>
      </c>
      <c r="DL11" s="331">
        <v>0</v>
      </c>
      <c r="DM11" s="331">
        <v>0</v>
      </c>
      <c r="DN11" s="331">
        <v>0</v>
      </c>
      <c r="DO11" s="124">
        <v>0</v>
      </c>
      <c r="DP11" s="331">
        <v>0</v>
      </c>
      <c r="DQ11" s="331">
        <v>0</v>
      </c>
      <c r="DR11" s="331">
        <v>0</v>
      </c>
      <c r="DS11" s="331">
        <v>0</v>
      </c>
      <c r="DT11" s="124">
        <v>0</v>
      </c>
      <c r="DU11" s="331">
        <v>0</v>
      </c>
      <c r="DV11" s="331">
        <v>0</v>
      </c>
      <c r="DW11" s="331">
        <v>0</v>
      </c>
      <c r="DX11" s="331">
        <v>0</v>
      </c>
      <c r="DY11" s="124">
        <v>0</v>
      </c>
      <c r="DZ11" s="330">
        <v>0</v>
      </c>
      <c r="EA11" s="331">
        <v>0</v>
      </c>
      <c r="EB11" s="331">
        <v>0</v>
      </c>
      <c r="EC11" s="331">
        <v>0</v>
      </c>
      <c r="ED11" s="124">
        <v>0</v>
      </c>
      <c r="EE11" s="330">
        <v>0</v>
      </c>
      <c r="EF11" s="331">
        <v>0</v>
      </c>
      <c r="EG11" s="331">
        <v>0</v>
      </c>
      <c r="EH11" s="331">
        <v>0</v>
      </c>
      <c r="EI11" s="124">
        <v>0</v>
      </c>
      <c r="EJ11" s="330">
        <v>0</v>
      </c>
      <c r="EK11" s="331">
        <v>0</v>
      </c>
      <c r="EL11" s="331">
        <v>0</v>
      </c>
      <c r="EM11" s="331">
        <v>0</v>
      </c>
      <c r="EN11" s="124">
        <v>0</v>
      </c>
      <c r="EO11" s="331">
        <v>0</v>
      </c>
      <c r="EP11" s="331">
        <v>0</v>
      </c>
      <c r="EQ11" s="331">
        <v>0</v>
      </c>
      <c r="ER11" s="331">
        <v>0</v>
      </c>
      <c r="ES11" s="124">
        <v>0</v>
      </c>
      <c r="ET11" s="331">
        <v>0</v>
      </c>
      <c r="EU11" s="331">
        <v>0</v>
      </c>
      <c r="EV11" s="331">
        <v>0</v>
      </c>
      <c r="EW11" s="331">
        <v>0</v>
      </c>
      <c r="EX11" s="124">
        <v>0</v>
      </c>
      <c r="EY11" s="330">
        <v>0</v>
      </c>
      <c r="EZ11" s="331">
        <v>0</v>
      </c>
      <c r="FA11" s="331">
        <v>0</v>
      </c>
      <c r="FB11" s="331">
        <v>0</v>
      </c>
      <c r="FC11" s="124">
        <v>0</v>
      </c>
      <c r="FD11" s="330">
        <v>0</v>
      </c>
      <c r="FE11" s="331">
        <v>0</v>
      </c>
      <c r="FF11" s="331">
        <v>0</v>
      </c>
      <c r="FG11" s="331">
        <v>0</v>
      </c>
      <c r="FH11" s="124">
        <v>0</v>
      </c>
      <c r="FI11" s="330">
        <v>0</v>
      </c>
      <c r="FJ11" s="331">
        <v>0</v>
      </c>
      <c r="FK11" s="331">
        <v>0</v>
      </c>
      <c r="FL11" s="331">
        <v>0</v>
      </c>
      <c r="FM11" s="124">
        <v>0</v>
      </c>
      <c r="FN11" s="331">
        <v>0</v>
      </c>
      <c r="FO11" s="331">
        <v>0</v>
      </c>
      <c r="FP11" s="331">
        <v>0</v>
      </c>
      <c r="FQ11" s="331">
        <v>0</v>
      </c>
      <c r="FR11" s="124">
        <v>0</v>
      </c>
      <c r="FS11" s="331">
        <v>0</v>
      </c>
      <c r="FT11" s="331">
        <v>0</v>
      </c>
      <c r="FU11" s="331">
        <v>0</v>
      </c>
      <c r="FV11" s="331">
        <v>0</v>
      </c>
      <c r="FW11" s="124">
        <v>0</v>
      </c>
      <c r="FX11" s="330">
        <v>0</v>
      </c>
      <c r="FY11" s="331">
        <v>0</v>
      </c>
      <c r="FZ11" s="331">
        <v>0</v>
      </c>
      <c r="GA11" s="331">
        <v>0</v>
      </c>
      <c r="GB11" s="124">
        <v>0</v>
      </c>
      <c r="GC11" s="330">
        <v>0</v>
      </c>
      <c r="GD11" s="331">
        <v>0</v>
      </c>
      <c r="GE11" s="331">
        <v>0</v>
      </c>
      <c r="GF11" s="331">
        <v>0</v>
      </c>
      <c r="GG11" s="124">
        <v>0</v>
      </c>
      <c r="GH11" s="330">
        <v>0</v>
      </c>
      <c r="GI11" s="331">
        <v>0</v>
      </c>
      <c r="GJ11" s="331">
        <v>0</v>
      </c>
      <c r="GK11" s="331">
        <v>0</v>
      </c>
      <c r="GL11" s="124">
        <v>0</v>
      </c>
      <c r="GM11" s="331">
        <v>0</v>
      </c>
      <c r="GN11" s="331">
        <v>0</v>
      </c>
      <c r="GO11" s="331">
        <v>0</v>
      </c>
      <c r="GP11" s="331">
        <v>0</v>
      </c>
      <c r="GQ11" s="124">
        <v>0</v>
      </c>
      <c r="GR11" s="331">
        <v>0</v>
      </c>
      <c r="GS11" s="331">
        <v>0</v>
      </c>
      <c r="GT11" s="331">
        <v>0</v>
      </c>
      <c r="GU11" s="331">
        <v>0</v>
      </c>
      <c r="GV11" s="124">
        <v>0</v>
      </c>
      <c r="GW11" s="330">
        <v>0</v>
      </c>
      <c r="GX11" s="331">
        <v>0</v>
      </c>
      <c r="GY11" s="331">
        <v>0</v>
      </c>
      <c r="GZ11" s="331">
        <v>0</v>
      </c>
      <c r="HA11" s="124">
        <v>0</v>
      </c>
      <c r="HB11" s="330">
        <v>0</v>
      </c>
      <c r="HC11" s="331">
        <v>0</v>
      </c>
      <c r="HD11" s="331">
        <v>0</v>
      </c>
      <c r="HE11" s="331">
        <v>0</v>
      </c>
      <c r="HF11" s="124">
        <v>0</v>
      </c>
      <c r="HG11" s="330">
        <v>0</v>
      </c>
      <c r="HH11" s="331">
        <v>0</v>
      </c>
      <c r="HI11" s="331">
        <v>0</v>
      </c>
      <c r="HJ11" s="331">
        <v>0</v>
      </c>
      <c r="HK11" s="124">
        <v>0</v>
      </c>
      <c r="HL11" s="331">
        <v>0</v>
      </c>
      <c r="HM11" s="331">
        <v>0</v>
      </c>
      <c r="HN11" s="331">
        <v>0</v>
      </c>
      <c r="HO11" s="331">
        <v>0</v>
      </c>
      <c r="HP11" s="124">
        <v>0</v>
      </c>
      <c r="HQ11" s="331">
        <v>0</v>
      </c>
      <c r="HR11" s="331">
        <v>0</v>
      </c>
      <c r="HS11" s="331">
        <v>0</v>
      </c>
      <c r="HT11" s="331">
        <v>0</v>
      </c>
      <c r="HU11" s="124">
        <v>0</v>
      </c>
      <c r="HV11" s="330">
        <v>0</v>
      </c>
      <c r="HW11" s="331">
        <v>0</v>
      </c>
      <c r="HX11" s="331">
        <v>0</v>
      </c>
      <c r="HY11" s="331">
        <v>0</v>
      </c>
      <c r="HZ11" s="124">
        <v>0</v>
      </c>
      <c r="IA11" s="330">
        <v>0</v>
      </c>
      <c r="IB11" s="331">
        <v>0</v>
      </c>
      <c r="IC11" s="331">
        <v>0</v>
      </c>
      <c r="ID11" s="331">
        <v>0</v>
      </c>
      <c r="IE11" s="124">
        <v>0</v>
      </c>
      <c r="IF11" s="330">
        <v>0</v>
      </c>
      <c r="IG11" s="331">
        <v>0</v>
      </c>
      <c r="IH11" s="331">
        <v>0</v>
      </c>
      <c r="II11" s="331">
        <v>0</v>
      </c>
      <c r="IJ11" s="124">
        <v>0</v>
      </c>
      <c r="IK11" s="331">
        <v>0</v>
      </c>
      <c r="IL11" s="331">
        <v>0</v>
      </c>
      <c r="IM11" s="331">
        <v>0</v>
      </c>
      <c r="IN11" s="331">
        <v>0</v>
      </c>
      <c r="IO11" s="124">
        <v>0</v>
      </c>
      <c r="IP11" s="331">
        <v>0</v>
      </c>
      <c r="IQ11" s="331">
        <v>0</v>
      </c>
      <c r="IR11" s="331">
        <v>0</v>
      </c>
      <c r="IS11" s="331">
        <v>0</v>
      </c>
      <c r="IT11" s="124">
        <v>0</v>
      </c>
      <c r="IU11" s="330">
        <v>0</v>
      </c>
      <c r="IV11" s="331">
        <v>0</v>
      </c>
      <c r="IW11" s="331">
        <v>0</v>
      </c>
      <c r="IX11" s="331">
        <v>0</v>
      </c>
      <c r="IY11" s="124">
        <v>0</v>
      </c>
      <c r="IZ11" s="330">
        <v>0</v>
      </c>
      <c r="JA11" s="331">
        <v>0</v>
      </c>
      <c r="JB11" s="331">
        <v>0</v>
      </c>
      <c r="JC11" s="331">
        <v>0</v>
      </c>
      <c r="JD11" s="124">
        <v>0</v>
      </c>
      <c r="JE11" s="330">
        <v>0</v>
      </c>
      <c r="JF11" s="331">
        <v>0</v>
      </c>
      <c r="JG11" s="331">
        <v>0</v>
      </c>
      <c r="JH11" s="331">
        <v>0</v>
      </c>
      <c r="JI11" s="124">
        <v>0</v>
      </c>
      <c r="JJ11" s="331">
        <v>0</v>
      </c>
      <c r="JK11" s="331">
        <v>0</v>
      </c>
      <c r="JL11" s="331">
        <v>0</v>
      </c>
      <c r="JM11" s="331">
        <v>0</v>
      </c>
      <c r="JN11" s="124">
        <v>0</v>
      </c>
      <c r="JO11" s="331">
        <v>0</v>
      </c>
      <c r="JP11" s="331">
        <v>0</v>
      </c>
      <c r="JQ11" s="331">
        <v>0</v>
      </c>
      <c r="JR11" s="331">
        <v>0</v>
      </c>
      <c r="JS11" s="124">
        <v>0</v>
      </c>
      <c r="JT11" s="330">
        <v>0</v>
      </c>
      <c r="JU11" s="331">
        <v>0</v>
      </c>
      <c r="JV11" s="331">
        <v>0</v>
      </c>
      <c r="JW11" s="331">
        <v>0</v>
      </c>
      <c r="JX11" s="124">
        <v>0</v>
      </c>
      <c r="JY11" s="330">
        <v>0</v>
      </c>
      <c r="JZ11" s="331">
        <v>0</v>
      </c>
      <c r="KA11" s="331">
        <v>0</v>
      </c>
      <c r="KB11" s="331">
        <v>0</v>
      </c>
      <c r="KC11" s="124">
        <v>0</v>
      </c>
      <c r="KD11" s="330">
        <v>0</v>
      </c>
      <c r="KE11" s="331">
        <v>0</v>
      </c>
      <c r="KF11" s="331">
        <v>0</v>
      </c>
      <c r="KG11" s="331">
        <v>0</v>
      </c>
      <c r="KH11" s="124">
        <v>0</v>
      </c>
      <c r="KI11" s="331">
        <v>0</v>
      </c>
      <c r="KJ11" s="331">
        <v>0</v>
      </c>
      <c r="KK11" s="331">
        <v>0</v>
      </c>
      <c r="KL11" s="331">
        <v>0</v>
      </c>
      <c r="KM11" s="124">
        <v>0</v>
      </c>
      <c r="KN11" s="331">
        <v>0</v>
      </c>
      <c r="KO11" s="331">
        <v>0</v>
      </c>
      <c r="KP11" s="331">
        <v>0</v>
      </c>
      <c r="KQ11" s="331">
        <v>0</v>
      </c>
      <c r="KR11" s="124">
        <v>0</v>
      </c>
      <c r="KS11" s="330">
        <v>0</v>
      </c>
      <c r="KT11" s="331">
        <v>0</v>
      </c>
      <c r="KU11" s="331">
        <v>0</v>
      </c>
      <c r="KV11" s="331">
        <v>0</v>
      </c>
      <c r="KW11" s="124">
        <v>0</v>
      </c>
      <c r="KX11" s="331">
        <v>0</v>
      </c>
      <c r="KY11" s="331">
        <v>0</v>
      </c>
      <c r="KZ11" s="331">
        <v>0</v>
      </c>
      <c r="LA11" s="331">
        <v>0</v>
      </c>
      <c r="LB11" s="334">
        <v>0</v>
      </c>
      <c r="LC11" s="330">
        <v>0</v>
      </c>
      <c r="LD11" s="331">
        <v>0</v>
      </c>
      <c r="LE11" s="331">
        <v>0</v>
      </c>
      <c r="LF11" s="331">
        <v>0</v>
      </c>
      <c r="LG11" s="334">
        <v>0</v>
      </c>
    </row>
    <row r="12" spans="2:319">
      <c r="B12" s="1640"/>
      <c r="C12" s="1619"/>
      <c r="D12" s="333" t="s">
        <v>2871</v>
      </c>
      <c r="E12" s="330">
        <v>0</v>
      </c>
      <c r="F12" s="331">
        <v>0</v>
      </c>
      <c r="G12" s="331">
        <v>0</v>
      </c>
      <c r="H12" s="331">
        <v>0</v>
      </c>
      <c r="I12" s="124">
        <v>0</v>
      </c>
      <c r="J12" s="330">
        <v>0</v>
      </c>
      <c r="K12" s="331">
        <v>0</v>
      </c>
      <c r="L12" s="331">
        <v>0</v>
      </c>
      <c r="M12" s="331">
        <v>0</v>
      </c>
      <c r="N12" s="124">
        <v>0</v>
      </c>
      <c r="O12" s="330">
        <v>0</v>
      </c>
      <c r="P12" s="331">
        <v>0</v>
      </c>
      <c r="Q12" s="331">
        <v>0</v>
      </c>
      <c r="R12" s="331">
        <v>0</v>
      </c>
      <c r="S12" s="124">
        <v>0</v>
      </c>
      <c r="T12" s="331">
        <v>0</v>
      </c>
      <c r="U12" s="331">
        <v>0</v>
      </c>
      <c r="V12" s="331">
        <v>0</v>
      </c>
      <c r="W12" s="331">
        <v>0</v>
      </c>
      <c r="X12" s="124">
        <v>0</v>
      </c>
      <c r="Y12" s="331">
        <v>0</v>
      </c>
      <c r="Z12" s="331">
        <v>0</v>
      </c>
      <c r="AA12" s="331">
        <v>0</v>
      </c>
      <c r="AB12" s="331">
        <v>0</v>
      </c>
      <c r="AC12" s="124">
        <v>0</v>
      </c>
      <c r="AD12" s="330">
        <v>0</v>
      </c>
      <c r="AE12" s="331">
        <v>0</v>
      </c>
      <c r="AF12" s="331">
        <v>0</v>
      </c>
      <c r="AG12" s="331">
        <v>0</v>
      </c>
      <c r="AH12" s="124">
        <v>0</v>
      </c>
      <c r="AI12" s="330">
        <v>0</v>
      </c>
      <c r="AJ12" s="331">
        <v>0</v>
      </c>
      <c r="AK12" s="331">
        <v>0</v>
      </c>
      <c r="AL12" s="331">
        <v>0</v>
      </c>
      <c r="AM12" s="124">
        <v>0</v>
      </c>
      <c r="AN12" s="330">
        <v>0</v>
      </c>
      <c r="AO12" s="331">
        <v>0</v>
      </c>
      <c r="AP12" s="331">
        <v>0</v>
      </c>
      <c r="AQ12" s="331">
        <v>0</v>
      </c>
      <c r="AR12" s="124">
        <v>0</v>
      </c>
      <c r="AS12" s="331">
        <v>0</v>
      </c>
      <c r="AT12" s="331">
        <v>0</v>
      </c>
      <c r="AU12" s="331">
        <v>0</v>
      </c>
      <c r="AV12" s="331">
        <v>0</v>
      </c>
      <c r="AW12" s="124">
        <v>0</v>
      </c>
      <c r="AX12" s="331">
        <v>0</v>
      </c>
      <c r="AY12" s="331">
        <v>0</v>
      </c>
      <c r="AZ12" s="331">
        <v>0</v>
      </c>
      <c r="BA12" s="331">
        <v>0</v>
      </c>
      <c r="BB12" s="124">
        <v>0</v>
      </c>
      <c r="BC12" s="330">
        <v>0</v>
      </c>
      <c r="BD12" s="331">
        <v>0</v>
      </c>
      <c r="BE12" s="331">
        <v>0</v>
      </c>
      <c r="BF12" s="331">
        <v>0</v>
      </c>
      <c r="BG12" s="124">
        <v>0</v>
      </c>
      <c r="BH12" s="330">
        <v>0</v>
      </c>
      <c r="BI12" s="331">
        <v>0</v>
      </c>
      <c r="BJ12" s="331">
        <v>0</v>
      </c>
      <c r="BK12" s="331">
        <v>0</v>
      </c>
      <c r="BL12" s="124">
        <v>0</v>
      </c>
      <c r="BM12" s="330">
        <v>0</v>
      </c>
      <c r="BN12" s="331">
        <v>0</v>
      </c>
      <c r="BO12" s="331">
        <v>0</v>
      </c>
      <c r="BP12" s="331">
        <v>0</v>
      </c>
      <c r="BQ12" s="124">
        <v>0</v>
      </c>
      <c r="BR12" s="331">
        <v>0</v>
      </c>
      <c r="BS12" s="331">
        <v>0</v>
      </c>
      <c r="BT12" s="331">
        <v>0</v>
      </c>
      <c r="BU12" s="331">
        <v>0</v>
      </c>
      <c r="BV12" s="124">
        <v>0</v>
      </c>
      <c r="BW12" s="331">
        <v>0</v>
      </c>
      <c r="BX12" s="331">
        <v>0</v>
      </c>
      <c r="BY12" s="331">
        <v>0</v>
      </c>
      <c r="BZ12" s="331">
        <v>0</v>
      </c>
      <c r="CA12" s="124">
        <v>0</v>
      </c>
      <c r="CB12" s="330">
        <v>0</v>
      </c>
      <c r="CC12" s="331">
        <v>0</v>
      </c>
      <c r="CD12" s="331">
        <v>0</v>
      </c>
      <c r="CE12" s="331">
        <v>0</v>
      </c>
      <c r="CF12" s="124">
        <v>0</v>
      </c>
      <c r="CG12" s="330">
        <v>0</v>
      </c>
      <c r="CH12" s="331">
        <v>0</v>
      </c>
      <c r="CI12" s="331">
        <v>0</v>
      </c>
      <c r="CJ12" s="331">
        <v>0</v>
      </c>
      <c r="CK12" s="124">
        <v>0</v>
      </c>
      <c r="CL12" s="330">
        <v>0</v>
      </c>
      <c r="CM12" s="331">
        <v>0</v>
      </c>
      <c r="CN12" s="331">
        <v>0</v>
      </c>
      <c r="CO12" s="331">
        <v>0</v>
      </c>
      <c r="CP12" s="124">
        <v>0</v>
      </c>
      <c r="CQ12" s="331">
        <v>0</v>
      </c>
      <c r="CR12" s="331">
        <v>0</v>
      </c>
      <c r="CS12" s="331">
        <v>0</v>
      </c>
      <c r="CT12" s="331">
        <v>0</v>
      </c>
      <c r="CU12" s="124">
        <v>0</v>
      </c>
      <c r="CV12" s="331">
        <v>0</v>
      </c>
      <c r="CW12" s="331">
        <v>0</v>
      </c>
      <c r="CX12" s="331">
        <v>0</v>
      </c>
      <c r="CY12" s="331">
        <v>0</v>
      </c>
      <c r="CZ12" s="124">
        <v>0</v>
      </c>
      <c r="DA12" s="330">
        <v>0</v>
      </c>
      <c r="DB12" s="331">
        <v>0</v>
      </c>
      <c r="DC12" s="331">
        <v>0</v>
      </c>
      <c r="DD12" s="331">
        <v>0</v>
      </c>
      <c r="DE12" s="124">
        <v>0</v>
      </c>
      <c r="DF12" s="330">
        <v>0</v>
      </c>
      <c r="DG12" s="331">
        <v>0</v>
      </c>
      <c r="DH12" s="331">
        <v>0</v>
      </c>
      <c r="DI12" s="331">
        <v>0</v>
      </c>
      <c r="DJ12" s="124">
        <v>0</v>
      </c>
      <c r="DK12" s="330">
        <v>0</v>
      </c>
      <c r="DL12" s="331">
        <v>0</v>
      </c>
      <c r="DM12" s="331">
        <v>0</v>
      </c>
      <c r="DN12" s="331">
        <v>0</v>
      </c>
      <c r="DO12" s="124">
        <v>0</v>
      </c>
      <c r="DP12" s="331">
        <v>0</v>
      </c>
      <c r="DQ12" s="331">
        <v>0</v>
      </c>
      <c r="DR12" s="331">
        <v>0</v>
      </c>
      <c r="DS12" s="331">
        <v>0</v>
      </c>
      <c r="DT12" s="124">
        <v>0</v>
      </c>
      <c r="DU12" s="331">
        <v>0</v>
      </c>
      <c r="DV12" s="331">
        <v>0</v>
      </c>
      <c r="DW12" s="331">
        <v>0</v>
      </c>
      <c r="DX12" s="331">
        <v>0</v>
      </c>
      <c r="DY12" s="124">
        <v>0</v>
      </c>
      <c r="DZ12" s="330">
        <v>0</v>
      </c>
      <c r="EA12" s="331">
        <v>0</v>
      </c>
      <c r="EB12" s="331">
        <v>0</v>
      </c>
      <c r="EC12" s="331">
        <v>0</v>
      </c>
      <c r="ED12" s="124">
        <v>0</v>
      </c>
      <c r="EE12" s="330">
        <v>0</v>
      </c>
      <c r="EF12" s="331">
        <v>0</v>
      </c>
      <c r="EG12" s="331">
        <v>0</v>
      </c>
      <c r="EH12" s="331">
        <v>0</v>
      </c>
      <c r="EI12" s="124">
        <v>0</v>
      </c>
      <c r="EJ12" s="330">
        <v>0</v>
      </c>
      <c r="EK12" s="331">
        <v>0</v>
      </c>
      <c r="EL12" s="331">
        <v>0</v>
      </c>
      <c r="EM12" s="331">
        <v>0</v>
      </c>
      <c r="EN12" s="124">
        <v>0</v>
      </c>
      <c r="EO12" s="331">
        <v>0</v>
      </c>
      <c r="EP12" s="331">
        <v>0</v>
      </c>
      <c r="EQ12" s="331">
        <v>0</v>
      </c>
      <c r="ER12" s="331">
        <v>0</v>
      </c>
      <c r="ES12" s="124">
        <v>0</v>
      </c>
      <c r="ET12" s="331">
        <v>0</v>
      </c>
      <c r="EU12" s="331">
        <v>0</v>
      </c>
      <c r="EV12" s="331">
        <v>0</v>
      </c>
      <c r="EW12" s="331">
        <v>0</v>
      </c>
      <c r="EX12" s="124">
        <v>0</v>
      </c>
      <c r="EY12" s="330">
        <v>0</v>
      </c>
      <c r="EZ12" s="331">
        <v>0</v>
      </c>
      <c r="FA12" s="331">
        <v>0</v>
      </c>
      <c r="FB12" s="331">
        <v>0</v>
      </c>
      <c r="FC12" s="124">
        <v>0</v>
      </c>
      <c r="FD12" s="330">
        <v>0</v>
      </c>
      <c r="FE12" s="331">
        <v>0</v>
      </c>
      <c r="FF12" s="331">
        <v>0</v>
      </c>
      <c r="FG12" s="331">
        <v>0</v>
      </c>
      <c r="FH12" s="124">
        <v>0</v>
      </c>
      <c r="FI12" s="330">
        <v>0</v>
      </c>
      <c r="FJ12" s="331">
        <v>0</v>
      </c>
      <c r="FK12" s="331">
        <v>0</v>
      </c>
      <c r="FL12" s="331">
        <v>0</v>
      </c>
      <c r="FM12" s="124">
        <v>0</v>
      </c>
      <c r="FN12" s="331">
        <v>0</v>
      </c>
      <c r="FO12" s="331">
        <v>0</v>
      </c>
      <c r="FP12" s="331">
        <v>0</v>
      </c>
      <c r="FQ12" s="331">
        <v>0</v>
      </c>
      <c r="FR12" s="124">
        <v>0</v>
      </c>
      <c r="FS12" s="331">
        <v>0</v>
      </c>
      <c r="FT12" s="331">
        <v>0</v>
      </c>
      <c r="FU12" s="331">
        <v>0</v>
      </c>
      <c r="FV12" s="331">
        <v>0</v>
      </c>
      <c r="FW12" s="124">
        <v>0</v>
      </c>
      <c r="FX12" s="330">
        <v>0</v>
      </c>
      <c r="FY12" s="331">
        <v>0</v>
      </c>
      <c r="FZ12" s="331">
        <v>0</v>
      </c>
      <c r="GA12" s="331">
        <v>0</v>
      </c>
      <c r="GB12" s="124">
        <v>0</v>
      </c>
      <c r="GC12" s="330">
        <v>0</v>
      </c>
      <c r="GD12" s="331">
        <v>0</v>
      </c>
      <c r="GE12" s="331">
        <v>0</v>
      </c>
      <c r="GF12" s="331">
        <v>0</v>
      </c>
      <c r="GG12" s="124">
        <v>0</v>
      </c>
      <c r="GH12" s="330">
        <v>0</v>
      </c>
      <c r="GI12" s="331">
        <v>0</v>
      </c>
      <c r="GJ12" s="331">
        <v>0</v>
      </c>
      <c r="GK12" s="331">
        <v>0</v>
      </c>
      <c r="GL12" s="124">
        <v>0</v>
      </c>
      <c r="GM12" s="331">
        <v>0</v>
      </c>
      <c r="GN12" s="331">
        <v>0</v>
      </c>
      <c r="GO12" s="331">
        <v>0</v>
      </c>
      <c r="GP12" s="331">
        <v>0</v>
      </c>
      <c r="GQ12" s="124">
        <v>0</v>
      </c>
      <c r="GR12" s="331">
        <v>0</v>
      </c>
      <c r="GS12" s="331">
        <v>0</v>
      </c>
      <c r="GT12" s="331">
        <v>0</v>
      </c>
      <c r="GU12" s="331">
        <v>0</v>
      </c>
      <c r="GV12" s="124">
        <v>0</v>
      </c>
      <c r="GW12" s="330">
        <v>0</v>
      </c>
      <c r="GX12" s="331">
        <v>0</v>
      </c>
      <c r="GY12" s="331">
        <v>0</v>
      </c>
      <c r="GZ12" s="331">
        <v>0</v>
      </c>
      <c r="HA12" s="124">
        <v>0</v>
      </c>
      <c r="HB12" s="330">
        <v>0</v>
      </c>
      <c r="HC12" s="331">
        <v>0</v>
      </c>
      <c r="HD12" s="331">
        <v>0</v>
      </c>
      <c r="HE12" s="331">
        <v>0</v>
      </c>
      <c r="HF12" s="124">
        <v>0</v>
      </c>
      <c r="HG12" s="330">
        <v>0</v>
      </c>
      <c r="HH12" s="331">
        <v>0</v>
      </c>
      <c r="HI12" s="331">
        <v>0</v>
      </c>
      <c r="HJ12" s="331">
        <v>0</v>
      </c>
      <c r="HK12" s="124">
        <v>0</v>
      </c>
      <c r="HL12" s="331">
        <v>0</v>
      </c>
      <c r="HM12" s="331">
        <v>0</v>
      </c>
      <c r="HN12" s="331">
        <v>0</v>
      </c>
      <c r="HO12" s="331">
        <v>0</v>
      </c>
      <c r="HP12" s="124">
        <v>0</v>
      </c>
      <c r="HQ12" s="331">
        <v>0</v>
      </c>
      <c r="HR12" s="331">
        <v>0</v>
      </c>
      <c r="HS12" s="331">
        <v>0</v>
      </c>
      <c r="HT12" s="331">
        <v>0</v>
      </c>
      <c r="HU12" s="124">
        <v>0</v>
      </c>
      <c r="HV12" s="330">
        <v>0</v>
      </c>
      <c r="HW12" s="331">
        <v>0</v>
      </c>
      <c r="HX12" s="331">
        <v>0</v>
      </c>
      <c r="HY12" s="331">
        <v>0</v>
      </c>
      <c r="HZ12" s="124">
        <v>0</v>
      </c>
      <c r="IA12" s="330">
        <v>0</v>
      </c>
      <c r="IB12" s="331">
        <v>0</v>
      </c>
      <c r="IC12" s="331">
        <v>0</v>
      </c>
      <c r="ID12" s="331">
        <v>0</v>
      </c>
      <c r="IE12" s="124">
        <v>0</v>
      </c>
      <c r="IF12" s="330">
        <v>0</v>
      </c>
      <c r="IG12" s="331">
        <v>0</v>
      </c>
      <c r="IH12" s="331">
        <v>0</v>
      </c>
      <c r="II12" s="331">
        <v>0</v>
      </c>
      <c r="IJ12" s="124">
        <v>0</v>
      </c>
      <c r="IK12" s="331">
        <v>0</v>
      </c>
      <c r="IL12" s="331">
        <v>0</v>
      </c>
      <c r="IM12" s="331">
        <v>0</v>
      </c>
      <c r="IN12" s="331">
        <v>0</v>
      </c>
      <c r="IO12" s="124">
        <v>0</v>
      </c>
      <c r="IP12" s="331">
        <v>0</v>
      </c>
      <c r="IQ12" s="331">
        <v>0</v>
      </c>
      <c r="IR12" s="331">
        <v>0</v>
      </c>
      <c r="IS12" s="331">
        <v>0</v>
      </c>
      <c r="IT12" s="124">
        <v>0</v>
      </c>
      <c r="IU12" s="330">
        <v>0</v>
      </c>
      <c r="IV12" s="331">
        <v>0</v>
      </c>
      <c r="IW12" s="331">
        <v>0</v>
      </c>
      <c r="IX12" s="331">
        <v>0</v>
      </c>
      <c r="IY12" s="124">
        <v>0</v>
      </c>
      <c r="IZ12" s="330">
        <v>0</v>
      </c>
      <c r="JA12" s="331">
        <v>0</v>
      </c>
      <c r="JB12" s="331">
        <v>0</v>
      </c>
      <c r="JC12" s="331">
        <v>0</v>
      </c>
      <c r="JD12" s="124">
        <v>0</v>
      </c>
      <c r="JE12" s="330">
        <v>0</v>
      </c>
      <c r="JF12" s="331">
        <v>0</v>
      </c>
      <c r="JG12" s="331">
        <v>0</v>
      </c>
      <c r="JH12" s="331">
        <v>0</v>
      </c>
      <c r="JI12" s="124">
        <v>0</v>
      </c>
      <c r="JJ12" s="331">
        <v>0</v>
      </c>
      <c r="JK12" s="331">
        <v>0</v>
      </c>
      <c r="JL12" s="331">
        <v>0</v>
      </c>
      <c r="JM12" s="331">
        <v>0</v>
      </c>
      <c r="JN12" s="124">
        <v>0</v>
      </c>
      <c r="JO12" s="331">
        <v>0</v>
      </c>
      <c r="JP12" s="331">
        <v>0</v>
      </c>
      <c r="JQ12" s="331">
        <v>0</v>
      </c>
      <c r="JR12" s="331">
        <v>0</v>
      </c>
      <c r="JS12" s="124">
        <v>0</v>
      </c>
      <c r="JT12" s="330">
        <v>0</v>
      </c>
      <c r="JU12" s="331">
        <v>0</v>
      </c>
      <c r="JV12" s="331">
        <v>0</v>
      </c>
      <c r="JW12" s="331">
        <v>0</v>
      </c>
      <c r="JX12" s="124">
        <v>0</v>
      </c>
      <c r="JY12" s="330">
        <v>0</v>
      </c>
      <c r="JZ12" s="331">
        <v>0</v>
      </c>
      <c r="KA12" s="331">
        <v>0</v>
      </c>
      <c r="KB12" s="331">
        <v>0</v>
      </c>
      <c r="KC12" s="124">
        <v>0</v>
      </c>
      <c r="KD12" s="330">
        <v>0</v>
      </c>
      <c r="KE12" s="331">
        <v>0</v>
      </c>
      <c r="KF12" s="331">
        <v>0</v>
      </c>
      <c r="KG12" s="331">
        <v>0</v>
      </c>
      <c r="KH12" s="124">
        <v>0</v>
      </c>
      <c r="KI12" s="331">
        <v>0</v>
      </c>
      <c r="KJ12" s="331">
        <v>0</v>
      </c>
      <c r="KK12" s="331">
        <v>0</v>
      </c>
      <c r="KL12" s="331">
        <v>0</v>
      </c>
      <c r="KM12" s="124">
        <v>0</v>
      </c>
      <c r="KN12" s="331">
        <v>0</v>
      </c>
      <c r="KO12" s="331">
        <v>0</v>
      </c>
      <c r="KP12" s="331">
        <v>0</v>
      </c>
      <c r="KQ12" s="331">
        <v>0</v>
      </c>
      <c r="KR12" s="124">
        <v>0</v>
      </c>
      <c r="KS12" s="330">
        <v>0</v>
      </c>
      <c r="KT12" s="331">
        <v>0</v>
      </c>
      <c r="KU12" s="331">
        <v>0</v>
      </c>
      <c r="KV12" s="331">
        <v>0</v>
      </c>
      <c r="KW12" s="124">
        <v>0</v>
      </c>
      <c r="KX12" s="331">
        <v>0</v>
      </c>
      <c r="KY12" s="331">
        <v>0</v>
      </c>
      <c r="KZ12" s="331">
        <v>0</v>
      </c>
      <c r="LA12" s="331">
        <v>0</v>
      </c>
      <c r="LB12" s="334">
        <v>0</v>
      </c>
      <c r="LC12" s="330">
        <v>0</v>
      </c>
      <c r="LD12" s="331">
        <v>0</v>
      </c>
      <c r="LE12" s="331">
        <v>0</v>
      </c>
      <c r="LF12" s="331">
        <v>0</v>
      </c>
      <c r="LG12" s="334">
        <v>0</v>
      </c>
    </row>
    <row r="13" spans="2:319">
      <c r="B13" s="1640"/>
      <c r="C13" s="1619"/>
      <c r="D13" s="337" t="s">
        <v>2885</v>
      </c>
      <c r="E13" s="338">
        <v>0</v>
      </c>
      <c r="F13" s="339">
        <v>0</v>
      </c>
      <c r="G13" s="339">
        <v>0</v>
      </c>
      <c r="H13" s="339">
        <v>0</v>
      </c>
      <c r="I13" s="151">
        <v>0</v>
      </c>
      <c r="J13" s="338">
        <v>0</v>
      </c>
      <c r="K13" s="339">
        <v>0</v>
      </c>
      <c r="L13" s="339">
        <v>0</v>
      </c>
      <c r="M13" s="339">
        <v>0</v>
      </c>
      <c r="N13" s="151">
        <v>0</v>
      </c>
      <c r="O13" s="338">
        <v>0</v>
      </c>
      <c r="P13" s="339">
        <v>0</v>
      </c>
      <c r="Q13" s="339">
        <v>0</v>
      </c>
      <c r="R13" s="339">
        <v>0</v>
      </c>
      <c r="S13" s="151">
        <v>0</v>
      </c>
      <c r="T13" s="339">
        <v>0</v>
      </c>
      <c r="U13" s="339">
        <v>0</v>
      </c>
      <c r="V13" s="339">
        <v>0</v>
      </c>
      <c r="W13" s="339">
        <v>0</v>
      </c>
      <c r="X13" s="151">
        <v>0</v>
      </c>
      <c r="Y13" s="339">
        <v>0</v>
      </c>
      <c r="Z13" s="339">
        <v>0</v>
      </c>
      <c r="AA13" s="339">
        <v>0</v>
      </c>
      <c r="AB13" s="339">
        <v>0</v>
      </c>
      <c r="AC13" s="151">
        <v>0</v>
      </c>
      <c r="AD13" s="338">
        <v>0</v>
      </c>
      <c r="AE13" s="339">
        <v>0</v>
      </c>
      <c r="AF13" s="339">
        <v>0</v>
      </c>
      <c r="AG13" s="339">
        <v>0</v>
      </c>
      <c r="AH13" s="151">
        <v>0</v>
      </c>
      <c r="AI13" s="338">
        <v>0</v>
      </c>
      <c r="AJ13" s="339">
        <v>0</v>
      </c>
      <c r="AK13" s="339">
        <v>0</v>
      </c>
      <c r="AL13" s="339">
        <v>0</v>
      </c>
      <c r="AM13" s="151">
        <v>0</v>
      </c>
      <c r="AN13" s="338">
        <v>0</v>
      </c>
      <c r="AO13" s="339">
        <v>0</v>
      </c>
      <c r="AP13" s="339">
        <v>0</v>
      </c>
      <c r="AQ13" s="339">
        <v>0</v>
      </c>
      <c r="AR13" s="151">
        <v>0</v>
      </c>
      <c r="AS13" s="339">
        <v>0</v>
      </c>
      <c r="AT13" s="339">
        <v>0</v>
      </c>
      <c r="AU13" s="339">
        <v>0</v>
      </c>
      <c r="AV13" s="339">
        <v>0</v>
      </c>
      <c r="AW13" s="151">
        <v>0</v>
      </c>
      <c r="AX13" s="339">
        <v>0</v>
      </c>
      <c r="AY13" s="339">
        <v>0</v>
      </c>
      <c r="AZ13" s="339">
        <v>0</v>
      </c>
      <c r="BA13" s="339">
        <v>0</v>
      </c>
      <c r="BB13" s="151">
        <v>0</v>
      </c>
      <c r="BC13" s="338">
        <v>0</v>
      </c>
      <c r="BD13" s="339">
        <v>0</v>
      </c>
      <c r="BE13" s="339">
        <v>0</v>
      </c>
      <c r="BF13" s="339">
        <v>0</v>
      </c>
      <c r="BG13" s="151">
        <v>0</v>
      </c>
      <c r="BH13" s="338">
        <v>0</v>
      </c>
      <c r="BI13" s="339">
        <v>0</v>
      </c>
      <c r="BJ13" s="339">
        <v>0</v>
      </c>
      <c r="BK13" s="339">
        <v>0</v>
      </c>
      <c r="BL13" s="151">
        <v>0</v>
      </c>
      <c r="BM13" s="338">
        <v>0</v>
      </c>
      <c r="BN13" s="339">
        <v>0</v>
      </c>
      <c r="BO13" s="339">
        <v>0</v>
      </c>
      <c r="BP13" s="339">
        <v>0</v>
      </c>
      <c r="BQ13" s="151">
        <v>0</v>
      </c>
      <c r="BR13" s="339">
        <v>0</v>
      </c>
      <c r="BS13" s="339">
        <v>0</v>
      </c>
      <c r="BT13" s="339">
        <v>0</v>
      </c>
      <c r="BU13" s="339">
        <v>0</v>
      </c>
      <c r="BV13" s="151">
        <v>0</v>
      </c>
      <c r="BW13" s="339">
        <v>0</v>
      </c>
      <c r="BX13" s="339">
        <v>0</v>
      </c>
      <c r="BY13" s="339">
        <v>0</v>
      </c>
      <c r="BZ13" s="339">
        <v>0</v>
      </c>
      <c r="CA13" s="151">
        <v>0</v>
      </c>
      <c r="CB13" s="338">
        <v>0</v>
      </c>
      <c r="CC13" s="339">
        <v>0</v>
      </c>
      <c r="CD13" s="339">
        <v>0</v>
      </c>
      <c r="CE13" s="339">
        <v>0</v>
      </c>
      <c r="CF13" s="151">
        <v>0</v>
      </c>
      <c r="CG13" s="338">
        <v>0</v>
      </c>
      <c r="CH13" s="339">
        <v>0</v>
      </c>
      <c r="CI13" s="339">
        <v>0</v>
      </c>
      <c r="CJ13" s="339">
        <v>0</v>
      </c>
      <c r="CK13" s="151">
        <v>0</v>
      </c>
      <c r="CL13" s="338">
        <v>0</v>
      </c>
      <c r="CM13" s="339">
        <v>0</v>
      </c>
      <c r="CN13" s="339">
        <v>0</v>
      </c>
      <c r="CO13" s="339">
        <v>0</v>
      </c>
      <c r="CP13" s="151">
        <v>0</v>
      </c>
      <c r="CQ13" s="339">
        <v>0</v>
      </c>
      <c r="CR13" s="339">
        <v>0</v>
      </c>
      <c r="CS13" s="339">
        <v>0</v>
      </c>
      <c r="CT13" s="339">
        <v>0</v>
      </c>
      <c r="CU13" s="151">
        <v>0</v>
      </c>
      <c r="CV13" s="339">
        <v>0</v>
      </c>
      <c r="CW13" s="339">
        <v>0</v>
      </c>
      <c r="CX13" s="339">
        <v>0</v>
      </c>
      <c r="CY13" s="339">
        <v>0</v>
      </c>
      <c r="CZ13" s="151">
        <v>0</v>
      </c>
      <c r="DA13" s="338">
        <v>0</v>
      </c>
      <c r="DB13" s="339">
        <v>0</v>
      </c>
      <c r="DC13" s="339">
        <v>0</v>
      </c>
      <c r="DD13" s="339">
        <v>0</v>
      </c>
      <c r="DE13" s="151">
        <v>0</v>
      </c>
      <c r="DF13" s="338">
        <v>0</v>
      </c>
      <c r="DG13" s="339">
        <v>0</v>
      </c>
      <c r="DH13" s="339">
        <v>0</v>
      </c>
      <c r="DI13" s="339">
        <v>0</v>
      </c>
      <c r="DJ13" s="151">
        <v>0</v>
      </c>
      <c r="DK13" s="338">
        <v>0</v>
      </c>
      <c r="DL13" s="339">
        <v>0</v>
      </c>
      <c r="DM13" s="339">
        <v>0</v>
      </c>
      <c r="DN13" s="339">
        <v>0</v>
      </c>
      <c r="DO13" s="151">
        <v>0</v>
      </c>
      <c r="DP13" s="339">
        <v>0</v>
      </c>
      <c r="DQ13" s="339">
        <v>0</v>
      </c>
      <c r="DR13" s="339">
        <v>0</v>
      </c>
      <c r="DS13" s="339">
        <v>0</v>
      </c>
      <c r="DT13" s="151">
        <v>0</v>
      </c>
      <c r="DU13" s="339">
        <v>0</v>
      </c>
      <c r="DV13" s="339">
        <v>0</v>
      </c>
      <c r="DW13" s="339">
        <v>0</v>
      </c>
      <c r="DX13" s="339">
        <v>0</v>
      </c>
      <c r="DY13" s="151">
        <v>0</v>
      </c>
      <c r="DZ13" s="338">
        <v>0</v>
      </c>
      <c r="EA13" s="339">
        <v>0</v>
      </c>
      <c r="EB13" s="339">
        <v>0</v>
      </c>
      <c r="EC13" s="339">
        <v>0</v>
      </c>
      <c r="ED13" s="151">
        <v>0</v>
      </c>
      <c r="EE13" s="338">
        <v>0</v>
      </c>
      <c r="EF13" s="339">
        <v>0</v>
      </c>
      <c r="EG13" s="339">
        <v>0</v>
      </c>
      <c r="EH13" s="339">
        <v>0</v>
      </c>
      <c r="EI13" s="151">
        <v>0</v>
      </c>
      <c r="EJ13" s="338">
        <v>0</v>
      </c>
      <c r="EK13" s="339">
        <v>0</v>
      </c>
      <c r="EL13" s="339">
        <v>0</v>
      </c>
      <c r="EM13" s="339">
        <v>0</v>
      </c>
      <c r="EN13" s="151">
        <v>0</v>
      </c>
      <c r="EO13" s="339">
        <v>0</v>
      </c>
      <c r="EP13" s="339">
        <v>0</v>
      </c>
      <c r="EQ13" s="339">
        <v>0</v>
      </c>
      <c r="ER13" s="339">
        <v>0</v>
      </c>
      <c r="ES13" s="151">
        <v>0</v>
      </c>
      <c r="ET13" s="339">
        <v>0</v>
      </c>
      <c r="EU13" s="339">
        <v>0</v>
      </c>
      <c r="EV13" s="339">
        <v>0</v>
      </c>
      <c r="EW13" s="339">
        <v>0</v>
      </c>
      <c r="EX13" s="151">
        <v>0</v>
      </c>
      <c r="EY13" s="338">
        <v>0</v>
      </c>
      <c r="EZ13" s="339">
        <v>0</v>
      </c>
      <c r="FA13" s="339">
        <v>0</v>
      </c>
      <c r="FB13" s="339">
        <v>0</v>
      </c>
      <c r="FC13" s="151">
        <v>0</v>
      </c>
      <c r="FD13" s="338">
        <v>0</v>
      </c>
      <c r="FE13" s="339">
        <v>0</v>
      </c>
      <c r="FF13" s="339">
        <v>0</v>
      </c>
      <c r="FG13" s="339">
        <v>0</v>
      </c>
      <c r="FH13" s="151">
        <v>0</v>
      </c>
      <c r="FI13" s="338">
        <v>0</v>
      </c>
      <c r="FJ13" s="339">
        <v>0</v>
      </c>
      <c r="FK13" s="339">
        <v>0</v>
      </c>
      <c r="FL13" s="339">
        <v>0</v>
      </c>
      <c r="FM13" s="151">
        <v>0</v>
      </c>
      <c r="FN13" s="339">
        <v>0</v>
      </c>
      <c r="FO13" s="339">
        <v>0</v>
      </c>
      <c r="FP13" s="339">
        <v>0</v>
      </c>
      <c r="FQ13" s="339">
        <v>0</v>
      </c>
      <c r="FR13" s="151">
        <v>0</v>
      </c>
      <c r="FS13" s="339">
        <v>0</v>
      </c>
      <c r="FT13" s="339">
        <v>0</v>
      </c>
      <c r="FU13" s="339">
        <v>0</v>
      </c>
      <c r="FV13" s="339">
        <v>0</v>
      </c>
      <c r="FW13" s="151">
        <v>0</v>
      </c>
      <c r="FX13" s="338">
        <v>0</v>
      </c>
      <c r="FY13" s="339">
        <v>0</v>
      </c>
      <c r="FZ13" s="339">
        <v>0</v>
      </c>
      <c r="GA13" s="339">
        <v>0</v>
      </c>
      <c r="GB13" s="151">
        <v>0</v>
      </c>
      <c r="GC13" s="338">
        <v>0</v>
      </c>
      <c r="GD13" s="339">
        <v>0</v>
      </c>
      <c r="GE13" s="339">
        <v>0</v>
      </c>
      <c r="GF13" s="339">
        <v>0</v>
      </c>
      <c r="GG13" s="151">
        <v>0</v>
      </c>
      <c r="GH13" s="338">
        <v>0</v>
      </c>
      <c r="GI13" s="339">
        <v>0</v>
      </c>
      <c r="GJ13" s="339">
        <v>0</v>
      </c>
      <c r="GK13" s="339">
        <v>0</v>
      </c>
      <c r="GL13" s="151">
        <v>0</v>
      </c>
      <c r="GM13" s="339">
        <v>0</v>
      </c>
      <c r="GN13" s="339">
        <v>0</v>
      </c>
      <c r="GO13" s="339">
        <v>0</v>
      </c>
      <c r="GP13" s="339">
        <v>0</v>
      </c>
      <c r="GQ13" s="151">
        <v>0</v>
      </c>
      <c r="GR13" s="339">
        <v>0</v>
      </c>
      <c r="GS13" s="339">
        <v>0</v>
      </c>
      <c r="GT13" s="339">
        <v>0</v>
      </c>
      <c r="GU13" s="339">
        <v>0</v>
      </c>
      <c r="GV13" s="151">
        <v>0</v>
      </c>
      <c r="GW13" s="338">
        <v>0</v>
      </c>
      <c r="GX13" s="339">
        <v>0</v>
      </c>
      <c r="GY13" s="339">
        <v>0</v>
      </c>
      <c r="GZ13" s="339">
        <v>0</v>
      </c>
      <c r="HA13" s="151">
        <v>0</v>
      </c>
      <c r="HB13" s="338">
        <v>0</v>
      </c>
      <c r="HC13" s="339">
        <v>0</v>
      </c>
      <c r="HD13" s="339">
        <v>0</v>
      </c>
      <c r="HE13" s="339">
        <v>0</v>
      </c>
      <c r="HF13" s="151">
        <v>0</v>
      </c>
      <c r="HG13" s="338">
        <v>0</v>
      </c>
      <c r="HH13" s="339">
        <v>0</v>
      </c>
      <c r="HI13" s="339">
        <v>0</v>
      </c>
      <c r="HJ13" s="339">
        <v>0</v>
      </c>
      <c r="HK13" s="151">
        <v>0</v>
      </c>
      <c r="HL13" s="339">
        <v>0</v>
      </c>
      <c r="HM13" s="339">
        <v>0</v>
      </c>
      <c r="HN13" s="339">
        <v>0</v>
      </c>
      <c r="HO13" s="339">
        <v>0</v>
      </c>
      <c r="HP13" s="151">
        <v>0</v>
      </c>
      <c r="HQ13" s="339">
        <v>0</v>
      </c>
      <c r="HR13" s="339">
        <v>0</v>
      </c>
      <c r="HS13" s="339">
        <v>0</v>
      </c>
      <c r="HT13" s="339">
        <v>0</v>
      </c>
      <c r="HU13" s="151">
        <v>0</v>
      </c>
      <c r="HV13" s="338">
        <v>0</v>
      </c>
      <c r="HW13" s="339">
        <v>0</v>
      </c>
      <c r="HX13" s="339">
        <v>0</v>
      </c>
      <c r="HY13" s="339">
        <v>0</v>
      </c>
      <c r="HZ13" s="151">
        <v>0</v>
      </c>
      <c r="IA13" s="338">
        <v>0</v>
      </c>
      <c r="IB13" s="339">
        <v>0</v>
      </c>
      <c r="IC13" s="339">
        <v>0</v>
      </c>
      <c r="ID13" s="339">
        <v>0</v>
      </c>
      <c r="IE13" s="151">
        <v>0</v>
      </c>
      <c r="IF13" s="338">
        <v>0</v>
      </c>
      <c r="IG13" s="339">
        <v>0</v>
      </c>
      <c r="IH13" s="339">
        <v>0</v>
      </c>
      <c r="II13" s="339">
        <v>0</v>
      </c>
      <c r="IJ13" s="151">
        <v>0</v>
      </c>
      <c r="IK13" s="339">
        <v>0</v>
      </c>
      <c r="IL13" s="339">
        <v>0</v>
      </c>
      <c r="IM13" s="339">
        <v>0</v>
      </c>
      <c r="IN13" s="339">
        <v>0</v>
      </c>
      <c r="IO13" s="151">
        <v>0</v>
      </c>
      <c r="IP13" s="339">
        <v>0</v>
      </c>
      <c r="IQ13" s="339">
        <v>0</v>
      </c>
      <c r="IR13" s="339">
        <v>0</v>
      </c>
      <c r="IS13" s="339">
        <v>0</v>
      </c>
      <c r="IT13" s="151">
        <v>0</v>
      </c>
      <c r="IU13" s="338">
        <v>0</v>
      </c>
      <c r="IV13" s="339">
        <v>0</v>
      </c>
      <c r="IW13" s="339">
        <v>0</v>
      </c>
      <c r="IX13" s="339">
        <v>0</v>
      </c>
      <c r="IY13" s="151">
        <v>0</v>
      </c>
      <c r="IZ13" s="338">
        <v>0</v>
      </c>
      <c r="JA13" s="339">
        <v>0</v>
      </c>
      <c r="JB13" s="339">
        <v>0</v>
      </c>
      <c r="JC13" s="339">
        <v>0</v>
      </c>
      <c r="JD13" s="151">
        <v>0</v>
      </c>
      <c r="JE13" s="338">
        <v>0</v>
      </c>
      <c r="JF13" s="339">
        <v>0</v>
      </c>
      <c r="JG13" s="339">
        <v>0</v>
      </c>
      <c r="JH13" s="339">
        <v>0</v>
      </c>
      <c r="JI13" s="151">
        <v>0</v>
      </c>
      <c r="JJ13" s="339">
        <v>0</v>
      </c>
      <c r="JK13" s="339">
        <v>0</v>
      </c>
      <c r="JL13" s="339">
        <v>0</v>
      </c>
      <c r="JM13" s="339">
        <v>0</v>
      </c>
      <c r="JN13" s="151">
        <v>0</v>
      </c>
      <c r="JO13" s="339">
        <v>0</v>
      </c>
      <c r="JP13" s="339">
        <v>0</v>
      </c>
      <c r="JQ13" s="339">
        <v>0</v>
      </c>
      <c r="JR13" s="339">
        <v>0</v>
      </c>
      <c r="JS13" s="151">
        <v>0</v>
      </c>
      <c r="JT13" s="338">
        <v>0</v>
      </c>
      <c r="JU13" s="339">
        <v>0</v>
      </c>
      <c r="JV13" s="339">
        <v>0</v>
      </c>
      <c r="JW13" s="339">
        <v>0</v>
      </c>
      <c r="JX13" s="151">
        <v>0</v>
      </c>
      <c r="JY13" s="338">
        <v>0</v>
      </c>
      <c r="JZ13" s="339">
        <v>0</v>
      </c>
      <c r="KA13" s="339">
        <v>0</v>
      </c>
      <c r="KB13" s="339">
        <v>0</v>
      </c>
      <c r="KC13" s="151">
        <v>0</v>
      </c>
      <c r="KD13" s="338">
        <v>0</v>
      </c>
      <c r="KE13" s="339">
        <v>0</v>
      </c>
      <c r="KF13" s="339">
        <v>0</v>
      </c>
      <c r="KG13" s="339">
        <v>0</v>
      </c>
      <c r="KH13" s="151">
        <v>0</v>
      </c>
      <c r="KI13" s="339">
        <v>0</v>
      </c>
      <c r="KJ13" s="339">
        <v>0</v>
      </c>
      <c r="KK13" s="339">
        <v>0</v>
      </c>
      <c r="KL13" s="339">
        <v>0</v>
      </c>
      <c r="KM13" s="151">
        <v>0</v>
      </c>
      <c r="KN13" s="339">
        <v>0</v>
      </c>
      <c r="KO13" s="339">
        <v>0</v>
      </c>
      <c r="KP13" s="339">
        <v>0</v>
      </c>
      <c r="KQ13" s="339">
        <v>0</v>
      </c>
      <c r="KR13" s="151">
        <v>0</v>
      </c>
      <c r="KS13" s="338">
        <v>0</v>
      </c>
      <c r="KT13" s="339">
        <v>0</v>
      </c>
      <c r="KU13" s="339">
        <v>0</v>
      </c>
      <c r="KV13" s="339">
        <v>0</v>
      </c>
      <c r="KW13" s="151">
        <v>0</v>
      </c>
      <c r="KX13" s="339">
        <v>0</v>
      </c>
      <c r="KY13" s="339">
        <v>0</v>
      </c>
      <c r="KZ13" s="339">
        <v>0</v>
      </c>
      <c r="LA13" s="339">
        <v>0</v>
      </c>
      <c r="LB13" s="340">
        <v>0</v>
      </c>
      <c r="LC13" s="338">
        <v>0</v>
      </c>
      <c r="LD13" s="339">
        <v>0</v>
      </c>
      <c r="LE13" s="339">
        <v>0</v>
      </c>
      <c r="LF13" s="339">
        <v>0</v>
      </c>
      <c r="LG13" s="340">
        <v>0</v>
      </c>
    </row>
    <row r="14" spans="2:319">
      <c r="B14" s="1640"/>
      <c r="C14" s="1643"/>
      <c r="D14" s="341" t="s">
        <v>2899</v>
      </c>
      <c r="E14" s="342">
        <v>499.4</v>
      </c>
      <c r="F14" s="343">
        <v>42708</v>
      </c>
      <c r="G14" s="343">
        <v>32290</v>
      </c>
      <c r="H14" s="343">
        <v>10418</v>
      </c>
      <c r="I14" s="344">
        <v>0.24393556242390185</v>
      </c>
      <c r="J14" s="342">
        <v>0</v>
      </c>
      <c r="K14" s="343">
        <v>0</v>
      </c>
      <c r="L14" s="343">
        <v>0</v>
      </c>
      <c r="M14" s="343">
        <v>0</v>
      </c>
      <c r="N14" s="344">
        <v>0</v>
      </c>
      <c r="O14" s="342">
        <v>-499.4</v>
      </c>
      <c r="P14" s="343">
        <v>-42708</v>
      </c>
      <c r="Q14" s="343">
        <v>-32290</v>
      </c>
      <c r="R14" s="343">
        <v>-10418</v>
      </c>
      <c r="S14" s="344">
        <v>-0.24393556242390185</v>
      </c>
      <c r="T14" s="343">
        <v>0</v>
      </c>
      <c r="U14" s="343">
        <v>0</v>
      </c>
      <c r="V14" s="343">
        <v>0</v>
      </c>
      <c r="W14" s="343">
        <v>0</v>
      </c>
      <c r="X14" s="344">
        <v>0</v>
      </c>
      <c r="Y14" s="343">
        <v>0</v>
      </c>
      <c r="Z14" s="343">
        <v>0</v>
      </c>
      <c r="AA14" s="343">
        <v>0</v>
      </c>
      <c r="AB14" s="343">
        <v>0</v>
      </c>
      <c r="AC14" s="344">
        <v>0.24393556242390185</v>
      </c>
      <c r="AD14" s="342">
        <v>448.9</v>
      </c>
      <c r="AE14" s="343">
        <v>15600</v>
      </c>
      <c r="AF14" s="343">
        <v>13650</v>
      </c>
      <c r="AG14" s="343">
        <v>1950</v>
      </c>
      <c r="AH14" s="344">
        <v>0.125</v>
      </c>
      <c r="AI14" s="342">
        <v>191.7</v>
      </c>
      <c r="AJ14" s="343">
        <v>44145</v>
      </c>
      <c r="AK14" s="343">
        <v>32456</v>
      </c>
      <c r="AL14" s="343">
        <v>11689</v>
      </c>
      <c r="AM14" s="344">
        <v>0.26478649903726359</v>
      </c>
      <c r="AN14" s="342">
        <v>-257.19999999999993</v>
      </c>
      <c r="AO14" s="343">
        <v>28545</v>
      </c>
      <c r="AP14" s="343">
        <v>18806</v>
      </c>
      <c r="AQ14" s="343">
        <v>9739</v>
      </c>
      <c r="AR14" s="344">
        <v>0.13978649903726359</v>
      </c>
      <c r="AS14" s="343">
        <v>0</v>
      </c>
      <c r="AT14" s="343">
        <v>0</v>
      </c>
      <c r="AU14" s="343">
        <v>0</v>
      </c>
      <c r="AV14" s="343">
        <v>0</v>
      </c>
      <c r="AW14" s="344">
        <v>0</v>
      </c>
      <c r="AX14" s="343">
        <v>191.7</v>
      </c>
      <c r="AY14" s="343">
        <v>44145</v>
      </c>
      <c r="AZ14" s="343">
        <v>32456</v>
      </c>
      <c r="BA14" s="343">
        <v>11689</v>
      </c>
      <c r="BB14" s="344">
        <v>-0.13978649903726359</v>
      </c>
      <c r="BC14" s="342">
        <v>499.4</v>
      </c>
      <c r="BD14" s="343">
        <v>42708</v>
      </c>
      <c r="BE14" s="343">
        <v>32290</v>
      </c>
      <c r="BF14" s="343">
        <v>10418</v>
      </c>
      <c r="BG14" s="344">
        <v>0.24393556242390185</v>
      </c>
      <c r="BH14" s="342">
        <v>176.6</v>
      </c>
      <c r="BI14" s="343">
        <v>34320</v>
      </c>
      <c r="BJ14" s="343">
        <v>27422</v>
      </c>
      <c r="BK14" s="343">
        <v>6898</v>
      </c>
      <c r="BL14" s="344">
        <v>0.20099067599067599</v>
      </c>
      <c r="BM14" s="342">
        <v>-322.79999999999995</v>
      </c>
      <c r="BN14" s="343">
        <v>-8388</v>
      </c>
      <c r="BO14" s="343">
        <v>-4868</v>
      </c>
      <c r="BP14" s="343">
        <v>-3520</v>
      </c>
      <c r="BQ14" s="344">
        <v>-4.294488643322586E-2</v>
      </c>
      <c r="BR14" s="343">
        <v>191.7</v>
      </c>
      <c r="BS14" s="343">
        <v>44145</v>
      </c>
      <c r="BT14" s="343">
        <v>32456</v>
      </c>
      <c r="BU14" s="343">
        <v>11689</v>
      </c>
      <c r="BV14" s="344">
        <v>0.26478649903726359</v>
      </c>
      <c r="BW14" s="343">
        <v>-15.1</v>
      </c>
      <c r="BX14" s="343">
        <v>-9825</v>
      </c>
      <c r="BY14" s="343">
        <v>-5034</v>
      </c>
      <c r="BZ14" s="343">
        <v>-4791</v>
      </c>
      <c r="CA14" s="344">
        <v>0.30773138547048945</v>
      </c>
      <c r="CB14" s="342">
        <v>499.4</v>
      </c>
      <c r="CC14" s="343">
        <v>42708</v>
      </c>
      <c r="CD14" s="343">
        <v>32290</v>
      </c>
      <c r="CE14" s="343">
        <v>10418</v>
      </c>
      <c r="CF14" s="344">
        <v>0.24393556242390185</v>
      </c>
      <c r="CG14" s="342">
        <v>264.89999999999998</v>
      </c>
      <c r="CH14" s="343">
        <v>51480</v>
      </c>
      <c r="CI14" s="343">
        <v>41133</v>
      </c>
      <c r="CJ14" s="343">
        <v>10347</v>
      </c>
      <c r="CK14" s="344">
        <v>0.20099067599067599</v>
      </c>
      <c r="CL14" s="342">
        <v>-234.5</v>
      </c>
      <c r="CM14" s="343">
        <v>8772</v>
      </c>
      <c r="CN14" s="343">
        <v>8843</v>
      </c>
      <c r="CO14" s="343">
        <v>-71</v>
      </c>
      <c r="CP14" s="344">
        <v>-4.294488643322586E-2</v>
      </c>
      <c r="CQ14" s="343">
        <v>176.6</v>
      </c>
      <c r="CR14" s="343">
        <v>34320</v>
      </c>
      <c r="CS14" s="343">
        <v>27422</v>
      </c>
      <c r="CT14" s="343">
        <v>6898</v>
      </c>
      <c r="CU14" s="344">
        <v>0.20099067599067599</v>
      </c>
      <c r="CV14" s="343">
        <v>88.299999999999983</v>
      </c>
      <c r="CW14" s="343">
        <v>17160</v>
      </c>
      <c r="CX14" s="343">
        <v>13711</v>
      </c>
      <c r="CY14" s="343">
        <v>3449</v>
      </c>
      <c r="CZ14" s="344">
        <v>0.24393556242390185</v>
      </c>
      <c r="DA14" s="342">
        <v>183</v>
      </c>
      <c r="DB14" s="343">
        <v>36558</v>
      </c>
      <c r="DC14" s="343">
        <v>27429</v>
      </c>
      <c r="DD14" s="343">
        <v>9129</v>
      </c>
      <c r="DE14" s="344">
        <v>0.24971278516330214</v>
      </c>
      <c r="DF14" s="342">
        <v>271.2</v>
      </c>
      <c r="DG14" s="343">
        <v>51920</v>
      </c>
      <c r="DH14" s="343">
        <v>41551</v>
      </c>
      <c r="DI14" s="343">
        <v>10369</v>
      </c>
      <c r="DJ14" s="344">
        <v>0.19971109399075501</v>
      </c>
      <c r="DK14" s="342">
        <v>88.199999999999989</v>
      </c>
      <c r="DL14" s="343">
        <v>15362</v>
      </c>
      <c r="DM14" s="343">
        <v>14122</v>
      </c>
      <c r="DN14" s="343">
        <v>1240</v>
      </c>
      <c r="DO14" s="344">
        <v>-5.000169117254713E-2</v>
      </c>
      <c r="DP14" s="343">
        <v>264.89999999999998</v>
      </c>
      <c r="DQ14" s="343">
        <v>51480</v>
      </c>
      <c r="DR14" s="343">
        <v>41133</v>
      </c>
      <c r="DS14" s="343">
        <v>10347</v>
      </c>
      <c r="DT14" s="344">
        <v>0.20099067599067599</v>
      </c>
      <c r="DU14" s="343">
        <v>6.3000000000000114</v>
      </c>
      <c r="DV14" s="343">
        <v>440</v>
      </c>
      <c r="DW14" s="343">
        <v>418</v>
      </c>
      <c r="DX14" s="343">
        <v>22</v>
      </c>
      <c r="DY14" s="344">
        <v>0.25099236716322315</v>
      </c>
      <c r="DZ14" s="342">
        <v>176.7</v>
      </c>
      <c r="EA14" s="343">
        <v>36108</v>
      </c>
      <c r="EB14" s="343">
        <v>27010</v>
      </c>
      <c r="EC14" s="343">
        <v>9098</v>
      </c>
      <c r="ED14" s="344">
        <v>0.25196632325246482</v>
      </c>
      <c r="EE14" s="342">
        <v>494</v>
      </c>
      <c r="EF14" s="343">
        <v>56166</v>
      </c>
      <c r="EG14" s="343">
        <v>44914</v>
      </c>
      <c r="EH14" s="343">
        <v>11252</v>
      </c>
      <c r="EI14" s="344">
        <v>0.2003347220738525</v>
      </c>
      <c r="EJ14" s="342">
        <v>317.3</v>
      </c>
      <c r="EK14" s="343">
        <v>20058</v>
      </c>
      <c r="EL14" s="343">
        <v>17904</v>
      </c>
      <c r="EM14" s="343">
        <v>2154</v>
      </c>
      <c r="EN14" s="344">
        <v>-5.1631601178612319E-2</v>
      </c>
      <c r="EO14" s="343">
        <v>271.2</v>
      </c>
      <c r="EP14" s="343">
        <v>51920</v>
      </c>
      <c r="EQ14" s="343">
        <v>41551</v>
      </c>
      <c r="ER14" s="343">
        <v>10369</v>
      </c>
      <c r="ES14" s="344">
        <v>0.19971109399075501</v>
      </c>
      <c r="ET14" s="343">
        <v>222.8</v>
      </c>
      <c r="EU14" s="343">
        <v>4246</v>
      </c>
      <c r="EV14" s="343">
        <v>3363</v>
      </c>
      <c r="EW14" s="343">
        <v>883</v>
      </c>
      <c r="EX14" s="344">
        <v>0.25134269516936736</v>
      </c>
      <c r="EY14" s="342">
        <v>499.4</v>
      </c>
      <c r="EZ14" s="343">
        <v>42708</v>
      </c>
      <c r="FA14" s="343">
        <v>32290</v>
      </c>
      <c r="FB14" s="343">
        <v>10418</v>
      </c>
      <c r="FC14" s="344">
        <v>0.11361310133060389</v>
      </c>
      <c r="FD14" s="342">
        <v>537.1</v>
      </c>
      <c r="FE14" s="343">
        <v>32560</v>
      </c>
      <c r="FF14" s="343">
        <v>27427</v>
      </c>
      <c r="FG14" s="343">
        <v>5133</v>
      </c>
      <c r="FH14" s="344">
        <v>0.15764742014742014</v>
      </c>
      <c r="FI14" s="342">
        <v>37.700000000000045</v>
      </c>
      <c r="FJ14" s="343">
        <v>-10148</v>
      </c>
      <c r="FK14" s="343">
        <v>-4863</v>
      </c>
      <c r="FL14" s="343">
        <v>-5285</v>
      </c>
      <c r="FM14" s="344">
        <v>4.4034318816816256E-2</v>
      </c>
      <c r="FN14" s="343">
        <v>494</v>
      </c>
      <c r="FO14" s="343">
        <v>56166</v>
      </c>
      <c r="FP14" s="343">
        <v>44914</v>
      </c>
      <c r="FQ14" s="343">
        <v>11252</v>
      </c>
      <c r="FR14" s="344">
        <v>0.2003347220738525</v>
      </c>
      <c r="FS14" s="343">
        <v>43.100000000000023</v>
      </c>
      <c r="FT14" s="343">
        <v>-23606</v>
      </c>
      <c r="FU14" s="343">
        <v>-17487</v>
      </c>
      <c r="FV14" s="343">
        <v>-6119</v>
      </c>
      <c r="FW14" s="344">
        <v>0.15630040325703626</v>
      </c>
      <c r="FX14" s="342">
        <v>499.4</v>
      </c>
      <c r="FY14" s="343">
        <v>42708</v>
      </c>
      <c r="FZ14" s="343">
        <v>32290</v>
      </c>
      <c r="GA14" s="343">
        <v>10418</v>
      </c>
      <c r="GB14" s="344">
        <v>0.18494271685761046</v>
      </c>
      <c r="GC14" s="342">
        <v>366.8</v>
      </c>
      <c r="GD14" s="343">
        <v>9680</v>
      </c>
      <c r="GE14" s="343">
        <v>8275</v>
      </c>
      <c r="GF14" s="343">
        <v>1405</v>
      </c>
      <c r="GG14" s="344">
        <v>0.14514462809917356</v>
      </c>
      <c r="GH14" s="342">
        <v>-132.59999999999997</v>
      </c>
      <c r="GI14" s="343">
        <v>-33028</v>
      </c>
      <c r="GJ14" s="343">
        <v>-24015</v>
      </c>
      <c r="GK14" s="343">
        <v>-9013</v>
      </c>
      <c r="GL14" s="344">
        <v>-3.9798088758436906E-2</v>
      </c>
      <c r="GM14" s="343">
        <v>537.1</v>
      </c>
      <c r="GN14" s="343">
        <v>32560</v>
      </c>
      <c r="GO14" s="343">
        <v>27427</v>
      </c>
      <c r="GP14" s="343">
        <v>5133</v>
      </c>
      <c r="GQ14" s="344">
        <v>0.15764742014742014</v>
      </c>
      <c r="GR14" s="343">
        <v>-170.3</v>
      </c>
      <c r="GS14" s="343">
        <v>-22880</v>
      </c>
      <c r="GT14" s="343">
        <v>-19152</v>
      </c>
      <c r="GU14" s="343">
        <v>-3728</v>
      </c>
      <c r="GV14" s="344">
        <v>0.19744550890585705</v>
      </c>
      <c r="GW14" s="342">
        <v>53.800000000000004</v>
      </c>
      <c r="GX14" s="343">
        <v>7680</v>
      </c>
      <c r="GY14" s="343">
        <v>7372</v>
      </c>
      <c r="GZ14" s="343">
        <v>308</v>
      </c>
      <c r="HA14" s="344">
        <v>4.010416666666667E-2</v>
      </c>
      <c r="HB14" s="342">
        <v>322.7</v>
      </c>
      <c r="HC14" s="343">
        <v>6600</v>
      </c>
      <c r="HD14" s="343">
        <v>5346</v>
      </c>
      <c r="HE14" s="343">
        <v>1254</v>
      </c>
      <c r="HF14" s="344">
        <v>0.19</v>
      </c>
      <c r="HG14" s="342">
        <v>268.89999999999998</v>
      </c>
      <c r="HH14" s="343">
        <v>-1080</v>
      </c>
      <c r="HI14" s="343">
        <v>-2026</v>
      </c>
      <c r="HJ14" s="343">
        <v>946</v>
      </c>
      <c r="HK14" s="344">
        <v>0.14989583333333334</v>
      </c>
      <c r="HL14" s="343">
        <v>366.8</v>
      </c>
      <c r="HM14" s="343">
        <v>9680</v>
      </c>
      <c r="HN14" s="343">
        <v>8275</v>
      </c>
      <c r="HO14" s="343">
        <v>1405</v>
      </c>
      <c r="HP14" s="344">
        <v>0.14514462809917356</v>
      </c>
      <c r="HQ14" s="343">
        <v>-44.100000000000023</v>
      </c>
      <c r="HR14" s="343">
        <v>-3080</v>
      </c>
      <c r="HS14" s="343">
        <v>-2929</v>
      </c>
      <c r="HT14" s="343">
        <v>-151</v>
      </c>
      <c r="HU14" s="344">
        <v>-4.7512052341597832E-3</v>
      </c>
      <c r="HV14" s="342">
        <v>48.6</v>
      </c>
      <c r="HW14" s="343">
        <v>21058</v>
      </c>
      <c r="HX14" s="343">
        <v>20645</v>
      </c>
      <c r="HY14" s="343">
        <v>413</v>
      </c>
      <c r="HZ14" s="344">
        <v>1.9612498812802734E-2</v>
      </c>
      <c r="IA14" s="342">
        <v>367.6</v>
      </c>
      <c r="IB14" s="343">
        <v>8674</v>
      </c>
      <c r="IC14" s="343">
        <v>7230</v>
      </c>
      <c r="ID14" s="343">
        <v>1444</v>
      </c>
      <c r="IE14" s="344">
        <v>0.16647452155868112</v>
      </c>
      <c r="IF14" s="342">
        <v>319</v>
      </c>
      <c r="IG14" s="343">
        <v>-12384</v>
      </c>
      <c r="IH14" s="343">
        <v>-13415</v>
      </c>
      <c r="II14" s="343">
        <v>1031</v>
      </c>
      <c r="IJ14" s="344">
        <v>0.1468620227458784</v>
      </c>
      <c r="IK14" s="343">
        <v>322.7</v>
      </c>
      <c r="IL14" s="343">
        <v>6600</v>
      </c>
      <c r="IM14" s="343">
        <v>5346</v>
      </c>
      <c r="IN14" s="343">
        <v>1254</v>
      </c>
      <c r="IO14" s="344">
        <v>0.19</v>
      </c>
      <c r="IP14" s="343">
        <v>44.900000000000034</v>
      </c>
      <c r="IQ14" s="343">
        <v>2074</v>
      </c>
      <c r="IR14" s="343">
        <v>1884</v>
      </c>
      <c r="IS14" s="343">
        <v>190</v>
      </c>
      <c r="IT14" s="344">
        <v>4.3137977254121607E-2</v>
      </c>
      <c r="IU14" s="342">
        <v>48.6</v>
      </c>
      <c r="IV14" s="343">
        <v>21058</v>
      </c>
      <c r="IW14" s="343">
        <v>20645</v>
      </c>
      <c r="IX14" s="343">
        <v>413</v>
      </c>
      <c r="IY14" s="344">
        <v>1.9612498812802734E-2</v>
      </c>
      <c r="IZ14" s="342">
        <v>367.6</v>
      </c>
      <c r="JA14" s="343">
        <v>8674</v>
      </c>
      <c r="JB14" s="343">
        <v>7230</v>
      </c>
      <c r="JC14" s="343">
        <v>1444</v>
      </c>
      <c r="JD14" s="344">
        <v>0.16647452155868112</v>
      </c>
      <c r="JE14" s="342">
        <v>319</v>
      </c>
      <c r="JF14" s="343">
        <v>-12384</v>
      </c>
      <c r="JG14" s="343">
        <v>-13415</v>
      </c>
      <c r="JH14" s="343">
        <v>1031</v>
      </c>
      <c r="JI14" s="344">
        <v>0.1468620227458784</v>
      </c>
      <c r="JJ14" s="343">
        <v>367.6</v>
      </c>
      <c r="JK14" s="343">
        <v>8674</v>
      </c>
      <c r="JL14" s="343">
        <v>7230</v>
      </c>
      <c r="JM14" s="343">
        <v>1444</v>
      </c>
      <c r="JN14" s="344">
        <v>0.16647452155868112</v>
      </c>
      <c r="JO14" s="343">
        <v>0</v>
      </c>
      <c r="JP14" s="343">
        <v>0</v>
      </c>
      <c r="JQ14" s="343">
        <v>0</v>
      </c>
      <c r="JR14" s="343">
        <v>0</v>
      </c>
      <c r="JS14" s="344">
        <v>1.961249881280272E-2</v>
      </c>
      <c r="JT14" s="342">
        <v>48.6</v>
      </c>
      <c r="JU14" s="343">
        <v>21058</v>
      </c>
      <c r="JV14" s="343">
        <v>20645</v>
      </c>
      <c r="JW14" s="343">
        <v>413</v>
      </c>
      <c r="JX14" s="344">
        <v>1.9612498812802734E-2</v>
      </c>
      <c r="JY14" s="342">
        <v>322.7</v>
      </c>
      <c r="JZ14" s="343">
        <v>6600</v>
      </c>
      <c r="KA14" s="343">
        <v>5346</v>
      </c>
      <c r="KB14" s="343">
        <v>1254</v>
      </c>
      <c r="KC14" s="344">
        <v>0.19</v>
      </c>
      <c r="KD14" s="342">
        <v>274.09999999999997</v>
      </c>
      <c r="KE14" s="343">
        <v>-14458</v>
      </c>
      <c r="KF14" s="343">
        <v>-15299</v>
      </c>
      <c r="KG14" s="343">
        <v>841</v>
      </c>
      <c r="KH14" s="344">
        <v>0.17038750118719725</v>
      </c>
      <c r="KI14" s="343">
        <v>367.6</v>
      </c>
      <c r="KJ14" s="343">
        <v>8674</v>
      </c>
      <c r="KK14" s="343">
        <v>7230</v>
      </c>
      <c r="KL14" s="343">
        <v>1444</v>
      </c>
      <c r="KM14" s="344">
        <v>0.16647452155868112</v>
      </c>
      <c r="KN14" s="343">
        <v>-44.900000000000034</v>
      </c>
      <c r="KO14" s="343">
        <v>-2074</v>
      </c>
      <c r="KP14" s="343">
        <v>-1884</v>
      </c>
      <c r="KQ14" s="343">
        <v>-190</v>
      </c>
      <c r="KR14" s="344">
        <v>-3.9129796285161389E-3</v>
      </c>
      <c r="KS14" s="342">
        <v>3505.2</v>
      </c>
      <c r="KT14" s="343">
        <v>372660</v>
      </c>
      <c r="KU14" s="343">
        <v>298846</v>
      </c>
      <c r="KV14" s="343">
        <v>73814</v>
      </c>
      <c r="KW14" s="344">
        <v>0.19807331079267965</v>
      </c>
      <c r="KX14" s="343">
        <v>3682.8999999999996</v>
      </c>
      <c r="KY14" s="343">
        <v>310819</v>
      </c>
      <c r="KZ14" s="343">
        <v>248330</v>
      </c>
      <c r="LA14" s="343">
        <v>62489</v>
      </c>
      <c r="LB14" s="345">
        <v>0.20104626808528436</v>
      </c>
      <c r="LC14" s="342">
        <v>177.7</v>
      </c>
      <c r="LD14" s="343">
        <v>-61841</v>
      </c>
      <c r="LE14" s="343">
        <v>-50516</v>
      </c>
      <c r="LF14" s="343">
        <v>-11325</v>
      </c>
      <c r="LG14" s="345">
        <v>2.9729572926047165E-3</v>
      </c>
    </row>
    <row r="15" spans="2:319">
      <c r="B15" s="1640"/>
      <c r="C15" s="1644" t="s">
        <v>2900</v>
      </c>
      <c r="D15" s="346" t="s">
        <v>2876</v>
      </c>
      <c r="E15" s="347">
        <v>0</v>
      </c>
      <c r="F15" s="348">
        <v>0</v>
      </c>
      <c r="G15" s="348">
        <v>0</v>
      </c>
      <c r="H15" s="348">
        <v>0</v>
      </c>
      <c r="I15" s="159">
        <v>0</v>
      </c>
      <c r="J15" s="347">
        <v>0</v>
      </c>
      <c r="K15" s="348">
        <v>0</v>
      </c>
      <c r="L15" s="348">
        <v>0</v>
      </c>
      <c r="M15" s="348">
        <v>0</v>
      </c>
      <c r="N15" s="159">
        <v>0</v>
      </c>
      <c r="O15" s="347">
        <v>0</v>
      </c>
      <c r="P15" s="348">
        <v>0</v>
      </c>
      <c r="Q15" s="348">
        <v>0</v>
      </c>
      <c r="R15" s="348">
        <v>0</v>
      </c>
      <c r="S15" s="159">
        <v>0</v>
      </c>
      <c r="T15" s="348">
        <v>1.8</v>
      </c>
      <c r="U15" s="348">
        <v>960</v>
      </c>
      <c r="V15" s="348">
        <v>870</v>
      </c>
      <c r="W15" s="348">
        <v>90</v>
      </c>
      <c r="X15" s="159">
        <v>9.375E-2</v>
      </c>
      <c r="Y15" s="348">
        <v>-1.8</v>
      </c>
      <c r="Z15" s="348">
        <v>-960</v>
      </c>
      <c r="AA15" s="348">
        <v>-870</v>
      </c>
      <c r="AB15" s="348">
        <v>-90</v>
      </c>
      <c r="AC15" s="159">
        <v>-9.375E-2</v>
      </c>
      <c r="AD15" s="347">
        <v>0</v>
      </c>
      <c r="AE15" s="348">
        <v>0</v>
      </c>
      <c r="AF15" s="348">
        <v>0</v>
      </c>
      <c r="AG15" s="348">
        <v>0</v>
      </c>
      <c r="AH15" s="159">
        <v>0</v>
      </c>
      <c r="AI15" s="347">
        <v>0</v>
      </c>
      <c r="AJ15" s="348">
        <v>0</v>
      </c>
      <c r="AK15" s="348">
        <v>0</v>
      </c>
      <c r="AL15" s="348">
        <v>0</v>
      </c>
      <c r="AM15" s="159">
        <v>0</v>
      </c>
      <c r="AN15" s="347">
        <v>0</v>
      </c>
      <c r="AO15" s="348">
        <v>0</v>
      </c>
      <c r="AP15" s="348">
        <v>0</v>
      </c>
      <c r="AQ15" s="348">
        <v>0</v>
      </c>
      <c r="AR15" s="159">
        <v>0</v>
      </c>
      <c r="AS15" s="348">
        <v>0</v>
      </c>
      <c r="AT15" s="348">
        <v>0</v>
      </c>
      <c r="AU15" s="348">
        <v>0</v>
      </c>
      <c r="AV15" s="348">
        <v>0</v>
      </c>
      <c r="AW15" s="159">
        <v>0</v>
      </c>
      <c r="AX15" s="348">
        <v>0</v>
      </c>
      <c r="AY15" s="348">
        <v>0</v>
      </c>
      <c r="AZ15" s="348">
        <v>0</v>
      </c>
      <c r="BA15" s="348">
        <v>0</v>
      </c>
      <c r="BB15" s="159">
        <v>0</v>
      </c>
      <c r="BC15" s="347">
        <v>0</v>
      </c>
      <c r="BD15" s="348">
        <v>0</v>
      </c>
      <c r="BE15" s="348">
        <v>0</v>
      </c>
      <c r="BF15" s="348">
        <v>0</v>
      </c>
      <c r="BG15" s="159">
        <v>0</v>
      </c>
      <c r="BH15" s="347">
        <v>0</v>
      </c>
      <c r="BI15" s="348">
        <v>0</v>
      </c>
      <c r="BJ15" s="348">
        <v>0</v>
      </c>
      <c r="BK15" s="348">
        <v>0</v>
      </c>
      <c r="BL15" s="159">
        <v>0</v>
      </c>
      <c r="BM15" s="347">
        <v>0</v>
      </c>
      <c r="BN15" s="348">
        <v>0</v>
      </c>
      <c r="BO15" s="348">
        <v>0</v>
      </c>
      <c r="BP15" s="348">
        <v>0</v>
      </c>
      <c r="BQ15" s="159">
        <v>0</v>
      </c>
      <c r="BR15" s="348">
        <v>0</v>
      </c>
      <c r="BS15" s="348">
        <v>0</v>
      </c>
      <c r="BT15" s="348">
        <v>0</v>
      </c>
      <c r="BU15" s="348">
        <v>0</v>
      </c>
      <c r="BV15" s="159">
        <v>0</v>
      </c>
      <c r="BW15" s="348">
        <v>0</v>
      </c>
      <c r="BX15" s="348">
        <v>0</v>
      </c>
      <c r="BY15" s="348">
        <v>0</v>
      </c>
      <c r="BZ15" s="348">
        <v>0</v>
      </c>
      <c r="CA15" s="159">
        <v>0</v>
      </c>
      <c r="CB15" s="347">
        <v>0</v>
      </c>
      <c r="CC15" s="348">
        <v>0</v>
      </c>
      <c r="CD15" s="348">
        <v>0</v>
      </c>
      <c r="CE15" s="348">
        <v>0</v>
      </c>
      <c r="CF15" s="159">
        <v>0</v>
      </c>
      <c r="CG15" s="347">
        <v>0</v>
      </c>
      <c r="CH15" s="348">
        <v>0</v>
      </c>
      <c r="CI15" s="348">
        <v>0</v>
      </c>
      <c r="CJ15" s="348">
        <v>0</v>
      </c>
      <c r="CK15" s="159">
        <v>0</v>
      </c>
      <c r="CL15" s="347">
        <v>0</v>
      </c>
      <c r="CM15" s="348">
        <v>0</v>
      </c>
      <c r="CN15" s="348">
        <v>0</v>
      </c>
      <c r="CO15" s="348">
        <v>0</v>
      </c>
      <c r="CP15" s="159">
        <v>0</v>
      </c>
      <c r="CQ15" s="348">
        <v>0</v>
      </c>
      <c r="CR15" s="348">
        <v>0</v>
      </c>
      <c r="CS15" s="348">
        <v>0</v>
      </c>
      <c r="CT15" s="348">
        <v>0</v>
      </c>
      <c r="CU15" s="159">
        <v>0</v>
      </c>
      <c r="CV15" s="348">
        <v>0</v>
      </c>
      <c r="CW15" s="348">
        <v>0</v>
      </c>
      <c r="CX15" s="348">
        <v>0</v>
      </c>
      <c r="CY15" s="348">
        <v>0</v>
      </c>
      <c r="CZ15" s="159">
        <v>0</v>
      </c>
      <c r="DA15" s="347">
        <v>0</v>
      </c>
      <c r="DB15" s="348">
        <v>0</v>
      </c>
      <c r="DC15" s="348">
        <v>0</v>
      </c>
      <c r="DD15" s="348">
        <v>0</v>
      </c>
      <c r="DE15" s="159">
        <v>0</v>
      </c>
      <c r="DF15" s="347">
        <v>0</v>
      </c>
      <c r="DG15" s="348">
        <v>0</v>
      </c>
      <c r="DH15" s="348">
        <v>0</v>
      </c>
      <c r="DI15" s="348">
        <v>0</v>
      </c>
      <c r="DJ15" s="159">
        <v>0</v>
      </c>
      <c r="DK15" s="347">
        <v>0</v>
      </c>
      <c r="DL15" s="348">
        <v>0</v>
      </c>
      <c r="DM15" s="348">
        <v>0</v>
      </c>
      <c r="DN15" s="348">
        <v>0</v>
      </c>
      <c r="DO15" s="159">
        <v>0</v>
      </c>
      <c r="DP15" s="348">
        <v>0</v>
      </c>
      <c r="DQ15" s="348">
        <v>0</v>
      </c>
      <c r="DR15" s="348">
        <v>0</v>
      </c>
      <c r="DS15" s="348">
        <v>0</v>
      </c>
      <c r="DT15" s="159">
        <v>0</v>
      </c>
      <c r="DU15" s="348">
        <v>0</v>
      </c>
      <c r="DV15" s="348">
        <v>0</v>
      </c>
      <c r="DW15" s="348">
        <v>0</v>
      </c>
      <c r="DX15" s="348">
        <v>0</v>
      </c>
      <c r="DY15" s="159">
        <v>0</v>
      </c>
      <c r="DZ15" s="347">
        <v>0</v>
      </c>
      <c r="EA15" s="348">
        <v>0</v>
      </c>
      <c r="EB15" s="348">
        <v>0</v>
      </c>
      <c r="EC15" s="348">
        <v>0</v>
      </c>
      <c r="ED15" s="159">
        <v>0</v>
      </c>
      <c r="EE15" s="347">
        <v>0</v>
      </c>
      <c r="EF15" s="348">
        <v>0</v>
      </c>
      <c r="EG15" s="348">
        <v>0</v>
      </c>
      <c r="EH15" s="348">
        <v>0</v>
      </c>
      <c r="EI15" s="159">
        <v>0</v>
      </c>
      <c r="EJ15" s="347">
        <v>0</v>
      </c>
      <c r="EK15" s="348">
        <v>0</v>
      </c>
      <c r="EL15" s="348">
        <v>0</v>
      </c>
      <c r="EM15" s="348">
        <v>0</v>
      </c>
      <c r="EN15" s="159">
        <v>0</v>
      </c>
      <c r="EO15" s="348">
        <v>0</v>
      </c>
      <c r="EP15" s="348">
        <v>0</v>
      </c>
      <c r="EQ15" s="348">
        <v>0</v>
      </c>
      <c r="ER15" s="348">
        <v>0</v>
      </c>
      <c r="ES15" s="159">
        <v>0</v>
      </c>
      <c r="ET15" s="348">
        <v>0</v>
      </c>
      <c r="EU15" s="348">
        <v>0</v>
      </c>
      <c r="EV15" s="348">
        <v>0</v>
      </c>
      <c r="EW15" s="348">
        <v>0</v>
      </c>
      <c r="EX15" s="159">
        <v>0</v>
      </c>
      <c r="EY15" s="347">
        <v>0</v>
      </c>
      <c r="EZ15" s="348">
        <v>0</v>
      </c>
      <c r="FA15" s="348">
        <v>0</v>
      </c>
      <c r="FB15" s="348">
        <v>0</v>
      </c>
      <c r="FC15" s="159">
        <v>0</v>
      </c>
      <c r="FD15" s="347">
        <v>6.3</v>
      </c>
      <c r="FE15" s="348">
        <v>3360</v>
      </c>
      <c r="FF15" s="348">
        <v>1771</v>
      </c>
      <c r="FG15" s="348">
        <v>1589</v>
      </c>
      <c r="FH15" s="159">
        <v>0.47291666666666665</v>
      </c>
      <c r="FI15" s="347">
        <v>6.3</v>
      </c>
      <c r="FJ15" s="348">
        <v>3360</v>
      </c>
      <c r="FK15" s="348">
        <v>1771</v>
      </c>
      <c r="FL15" s="348">
        <v>1589</v>
      </c>
      <c r="FM15" s="159">
        <v>0.47291666666666665</v>
      </c>
      <c r="FN15" s="348">
        <v>0</v>
      </c>
      <c r="FO15" s="348">
        <v>0</v>
      </c>
      <c r="FP15" s="348">
        <v>0</v>
      </c>
      <c r="FQ15" s="348">
        <v>0</v>
      </c>
      <c r="FR15" s="159">
        <v>0</v>
      </c>
      <c r="FS15" s="348">
        <v>6.3</v>
      </c>
      <c r="FT15" s="348">
        <v>3360</v>
      </c>
      <c r="FU15" s="348">
        <v>1771</v>
      </c>
      <c r="FV15" s="348">
        <v>1589</v>
      </c>
      <c r="FW15" s="159">
        <v>0.47291666666666665</v>
      </c>
      <c r="FX15" s="347">
        <v>0</v>
      </c>
      <c r="FY15" s="348">
        <v>0</v>
      </c>
      <c r="FZ15" s="348">
        <v>0</v>
      </c>
      <c r="GA15" s="348">
        <v>0</v>
      </c>
      <c r="GB15" s="159">
        <v>0</v>
      </c>
      <c r="GC15" s="347">
        <v>0</v>
      </c>
      <c r="GD15" s="348">
        <v>0</v>
      </c>
      <c r="GE15" s="348">
        <v>0</v>
      </c>
      <c r="GF15" s="348">
        <v>0</v>
      </c>
      <c r="GG15" s="159">
        <v>0</v>
      </c>
      <c r="GH15" s="347">
        <v>0</v>
      </c>
      <c r="GI15" s="348">
        <v>0</v>
      </c>
      <c r="GJ15" s="348">
        <v>0</v>
      </c>
      <c r="GK15" s="348">
        <v>0</v>
      </c>
      <c r="GL15" s="159">
        <v>0</v>
      </c>
      <c r="GM15" s="348">
        <v>6.3</v>
      </c>
      <c r="GN15" s="348">
        <v>3360</v>
      </c>
      <c r="GO15" s="348">
        <v>1771</v>
      </c>
      <c r="GP15" s="348">
        <v>1589</v>
      </c>
      <c r="GQ15" s="159">
        <v>0.47291666666666665</v>
      </c>
      <c r="GR15" s="348">
        <v>-6.3</v>
      </c>
      <c r="GS15" s="348">
        <v>-3360</v>
      </c>
      <c r="GT15" s="348">
        <v>-1771</v>
      </c>
      <c r="GU15" s="348">
        <v>-1589</v>
      </c>
      <c r="GV15" s="159">
        <v>-0.47291666666666665</v>
      </c>
      <c r="GW15" s="347">
        <v>0</v>
      </c>
      <c r="GX15" s="348">
        <v>0</v>
      </c>
      <c r="GY15" s="348">
        <v>0</v>
      </c>
      <c r="GZ15" s="348">
        <v>0</v>
      </c>
      <c r="HA15" s="159">
        <v>0</v>
      </c>
      <c r="HB15" s="347">
        <v>0</v>
      </c>
      <c r="HC15" s="348">
        <v>0</v>
      </c>
      <c r="HD15" s="348">
        <v>0</v>
      </c>
      <c r="HE15" s="348">
        <v>0</v>
      </c>
      <c r="HF15" s="159">
        <v>0</v>
      </c>
      <c r="HG15" s="347">
        <v>0</v>
      </c>
      <c r="HH15" s="348">
        <v>0</v>
      </c>
      <c r="HI15" s="348">
        <v>0</v>
      </c>
      <c r="HJ15" s="348">
        <v>0</v>
      </c>
      <c r="HK15" s="159">
        <v>0</v>
      </c>
      <c r="HL15" s="348">
        <v>0</v>
      </c>
      <c r="HM15" s="348">
        <v>0</v>
      </c>
      <c r="HN15" s="348">
        <v>0</v>
      </c>
      <c r="HO15" s="348">
        <v>0</v>
      </c>
      <c r="HP15" s="159">
        <v>0</v>
      </c>
      <c r="HQ15" s="348">
        <v>0</v>
      </c>
      <c r="HR15" s="348">
        <v>0</v>
      </c>
      <c r="HS15" s="348">
        <v>0</v>
      </c>
      <c r="HT15" s="348">
        <v>0</v>
      </c>
      <c r="HU15" s="159">
        <v>0</v>
      </c>
      <c r="HV15" s="347">
        <v>0</v>
      </c>
      <c r="HW15" s="348">
        <v>0</v>
      </c>
      <c r="HX15" s="348">
        <v>0</v>
      </c>
      <c r="HY15" s="348">
        <v>0</v>
      </c>
      <c r="HZ15" s="159">
        <v>0</v>
      </c>
      <c r="IA15" s="347">
        <v>0</v>
      </c>
      <c r="IB15" s="348">
        <v>0</v>
      </c>
      <c r="IC15" s="348">
        <v>0</v>
      </c>
      <c r="ID15" s="348">
        <v>0</v>
      </c>
      <c r="IE15" s="159">
        <v>0</v>
      </c>
      <c r="IF15" s="347">
        <v>0</v>
      </c>
      <c r="IG15" s="348">
        <v>0</v>
      </c>
      <c r="IH15" s="348">
        <v>0</v>
      </c>
      <c r="II15" s="348">
        <v>0</v>
      </c>
      <c r="IJ15" s="159">
        <v>0</v>
      </c>
      <c r="IK15" s="348">
        <v>0</v>
      </c>
      <c r="IL15" s="348">
        <v>0</v>
      </c>
      <c r="IM15" s="348">
        <v>0</v>
      </c>
      <c r="IN15" s="348">
        <v>0</v>
      </c>
      <c r="IO15" s="159">
        <v>0</v>
      </c>
      <c r="IP15" s="348">
        <v>0</v>
      </c>
      <c r="IQ15" s="348">
        <v>0</v>
      </c>
      <c r="IR15" s="348">
        <v>0</v>
      </c>
      <c r="IS15" s="348">
        <v>0</v>
      </c>
      <c r="IT15" s="159">
        <v>0</v>
      </c>
      <c r="IU15" s="347">
        <v>0</v>
      </c>
      <c r="IV15" s="348">
        <v>0</v>
      </c>
      <c r="IW15" s="348">
        <v>0</v>
      </c>
      <c r="IX15" s="348">
        <v>0</v>
      </c>
      <c r="IY15" s="159">
        <v>0</v>
      </c>
      <c r="IZ15" s="347">
        <v>0</v>
      </c>
      <c r="JA15" s="348">
        <v>0</v>
      </c>
      <c r="JB15" s="348">
        <v>0</v>
      </c>
      <c r="JC15" s="348">
        <v>0</v>
      </c>
      <c r="JD15" s="159">
        <v>0</v>
      </c>
      <c r="JE15" s="347">
        <v>0</v>
      </c>
      <c r="JF15" s="348">
        <v>0</v>
      </c>
      <c r="JG15" s="348">
        <v>0</v>
      </c>
      <c r="JH15" s="348">
        <v>0</v>
      </c>
      <c r="JI15" s="159">
        <v>0</v>
      </c>
      <c r="JJ15" s="348">
        <v>0</v>
      </c>
      <c r="JK15" s="348">
        <v>0</v>
      </c>
      <c r="JL15" s="348">
        <v>0</v>
      </c>
      <c r="JM15" s="348">
        <v>0</v>
      </c>
      <c r="JN15" s="159">
        <v>0</v>
      </c>
      <c r="JO15" s="348">
        <v>0</v>
      </c>
      <c r="JP15" s="348">
        <v>0</v>
      </c>
      <c r="JQ15" s="348">
        <v>0</v>
      </c>
      <c r="JR15" s="348">
        <v>0</v>
      </c>
      <c r="JS15" s="159">
        <v>0</v>
      </c>
      <c r="JT15" s="347">
        <v>0</v>
      </c>
      <c r="JU15" s="348">
        <v>0</v>
      </c>
      <c r="JV15" s="348">
        <v>0</v>
      </c>
      <c r="JW15" s="348">
        <v>0</v>
      </c>
      <c r="JX15" s="159">
        <v>0</v>
      </c>
      <c r="JY15" s="347">
        <v>0</v>
      </c>
      <c r="JZ15" s="348">
        <v>0</v>
      </c>
      <c r="KA15" s="348">
        <v>0</v>
      </c>
      <c r="KB15" s="348">
        <v>0</v>
      </c>
      <c r="KC15" s="159">
        <v>0</v>
      </c>
      <c r="KD15" s="347">
        <v>0</v>
      </c>
      <c r="KE15" s="348">
        <v>0</v>
      </c>
      <c r="KF15" s="348">
        <v>0</v>
      </c>
      <c r="KG15" s="348">
        <v>0</v>
      </c>
      <c r="KH15" s="159">
        <v>0</v>
      </c>
      <c r="KI15" s="348">
        <v>0</v>
      </c>
      <c r="KJ15" s="348">
        <v>0</v>
      </c>
      <c r="KK15" s="348">
        <v>0</v>
      </c>
      <c r="KL15" s="348">
        <v>0</v>
      </c>
      <c r="KM15" s="159">
        <v>0</v>
      </c>
      <c r="KN15" s="348">
        <v>0</v>
      </c>
      <c r="KO15" s="348">
        <v>0</v>
      </c>
      <c r="KP15" s="348">
        <v>0</v>
      </c>
      <c r="KQ15" s="348">
        <v>0</v>
      </c>
      <c r="KR15" s="159">
        <v>0</v>
      </c>
      <c r="KS15" s="347">
        <v>0</v>
      </c>
      <c r="KT15" s="348">
        <v>0</v>
      </c>
      <c r="KU15" s="348">
        <v>0</v>
      </c>
      <c r="KV15" s="348">
        <v>0</v>
      </c>
      <c r="KW15" s="159">
        <v>0</v>
      </c>
      <c r="KX15" s="348">
        <v>6.3</v>
      </c>
      <c r="KY15" s="348">
        <v>3360</v>
      </c>
      <c r="KZ15" s="348">
        <v>1771</v>
      </c>
      <c r="LA15" s="348">
        <v>1589</v>
      </c>
      <c r="LB15" s="349">
        <v>0.47291666666666665</v>
      </c>
      <c r="LC15" s="347">
        <v>6.3</v>
      </c>
      <c r="LD15" s="348">
        <v>3360</v>
      </c>
      <c r="LE15" s="348">
        <v>1771</v>
      </c>
      <c r="LF15" s="348">
        <v>1589</v>
      </c>
      <c r="LG15" s="349">
        <v>0.47291666666666665</v>
      </c>
    </row>
    <row r="16" spans="2:319">
      <c r="B16" s="1640"/>
      <c r="C16" s="1619"/>
      <c r="D16" s="333" t="s">
        <v>2877</v>
      </c>
      <c r="E16" s="330">
        <v>0</v>
      </c>
      <c r="F16" s="331">
        <v>0</v>
      </c>
      <c r="G16" s="331">
        <v>0</v>
      </c>
      <c r="H16" s="331">
        <v>0</v>
      </c>
      <c r="I16" s="124">
        <v>0</v>
      </c>
      <c r="J16" s="330">
        <v>0</v>
      </c>
      <c r="K16" s="331">
        <v>0</v>
      </c>
      <c r="L16" s="331">
        <v>0</v>
      </c>
      <c r="M16" s="331">
        <v>0</v>
      </c>
      <c r="N16" s="124">
        <v>0</v>
      </c>
      <c r="O16" s="330">
        <v>0</v>
      </c>
      <c r="P16" s="331">
        <v>0</v>
      </c>
      <c r="Q16" s="331">
        <v>0</v>
      </c>
      <c r="R16" s="331">
        <v>0</v>
      </c>
      <c r="S16" s="124">
        <v>0</v>
      </c>
      <c r="T16" s="331">
        <v>0</v>
      </c>
      <c r="U16" s="331">
        <v>0</v>
      </c>
      <c r="V16" s="331">
        <v>0</v>
      </c>
      <c r="W16" s="331">
        <v>0</v>
      </c>
      <c r="X16" s="124">
        <v>0</v>
      </c>
      <c r="Y16" s="331">
        <v>0</v>
      </c>
      <c r="Z16" s="331">
        <v>0</v>
      </c>
      <c r="AA16" s="331">
        <v>0</v>
      </c>
      <c r="AB16" s="331">
        <v>0</v>
      </c>
      <c r="AC16" s="124">
        <v>0</v>
      </c>
      <c r="AD16" s="330">
        <v>0</v>
      </c>
      <c r="AE16" s="331">
        <v>0</v>
      </c>
      <c r="AF16" s="331">
        <v>0</v>
      </c>
      <c r="AG16" s="331">
        <v>0</v>
      </c>
      <c r="AH16" s="124">
        <v>0</v>
      </c>
      <c r="AI16" s="330">
        <v>0</v>
      </c>
      <c r="AJ16" s="331">
        <v>0</v>
      </c>
      <c r="AK16" s="331">
        <v>0</v>
      </c>
      <c r="AL16" s="331">
        <v>0</v>
      </c>
      <c r="AM16" s="124">
        <v>0</v>
      </c>
      <c r="AN16" s="330">
        <v>0</v>
      </c>
      <c r="AO16" s="331">
        <v>0</v>
      </c>
      <c r="AP16" s="331">
        <v>0</v>
      </c>
      <c r="AQ16" s="331">
        <v>0</v>
      </c>
      <c r="AR16" s="124">
        <v>0</v>
      </c>
      <c r="AS16" s="331">
        <v>0</v>
      </c>
      <c r="AT16" s="331">
        <v>0</v>
      </c>
      <c r="AU16" s="331">
        <v>0</v>
      </c>
      <c r="AV16" s="331">
        <v>0</v>
      </c>
      <c r="AW16" s="124">
        <v>0</v>
      </c>
      <c r="AX16" s="331">
        <v>0</v>
      </c>
      <c r="AY16" s="331">
        <v>0</v>
      </c>
      <c r="AZ16" s="331">
        <v>0</v>
      </c>
      <c r="BA16" s="331">
        <v>0</v>
      </c>
      <c r="BB16" s="124">
        <v>0</v>
      </c>
      <c r="BC16" s="330">
        <v>0</v>
      </c>
      <c r="BD16" s="331">
        <v>0</v>
      </c>
      <c r="BE16" s="331">
        <v>0</v>
      </c>
      <c r="BF16" s="331">
        <v>0</v>
      </c>
      <c r="BG16" s="124">
        <v>0</v>
      </c>
      <c r="BH16" s="330">
        <v>0</v>
      </c>
      <c r="BI16" s="331">
        <v>0</v>
      </c>
      <c r="BJ16" s="331">
        <v>0</v>
      </c>
      <c r="BK16" s="331">
        <v>0</v>
      </c>
      <c r="BL16" s="124">
        <v>0</v>
      </c>
      <c r="BM16" s="330">
        <v>0</v>
      </c>
      <c r="BN16" s="331">
        <v>0</v>
      </c>
      <c r="BO16" s="331">
        <v>0</v>
      </c>
      <c r="BP16" s="331">
        <v>0</v>
      </c>
      <c r="BQ16" s="124">
        <v>0</v>
      </c>
      <c r="BR16" s="331">
        <v>0</v>
      </c>
      <c r="BS16" s="331">
        <v>0</v>
      </c>
      <c r="BT16" s="331">
        <v>0</v>
      </c>
      <c r="BU16" s="331">
        <v>0</v>
      </c>
      <c r="BV16" s="124">
        <v>0</v>
      </c>
      <c r="BW16" s="331">
        <v>0</v>
      </c>
      <c r="BX16" s="331">
        <v>0</v>
      </c>
      <c r="BY16" s="331">
        <v>0</v>
      </c>
      <c r="BZ16" s="331">
        <v>0</v>
      </c>
      <c r="CA16" s="124">
        <v>0</v>
      </c>
      <c r="CB16" s="330">
        <v>0</v>
      </c>
      <c r="CC16" s="331">
        <v>0</v>
      </c>
      <c r="CD16" s="331">
        <v>0</v>
      </c>
      <c r="CE16" s="331">
        <v>0</v>
      </c>
      <c r="CF16" s="124">
        <v>0</v>
      </c>
      <c r="CG16" s="330">
        <v>0</v>
      </c>
      <c r="CH16" s="331">
        <v>0</v>
      </c>
      <c r="CI16" s="331">
        <v>0</v>
      </c>
      <c r="CJ16" s="331">
        <v>0</v>
      </c>
      <c r="CK16" s="124">
        <v>0</v>
      </c>
      <c r="CL16" s="330">
        <v>0</v>
      </c>
      <c r="CM16" s="331">
        <v>0</v>
      </c>
      <c r="CN16" s="331">
        <v>0</v>
      </c>
      <c r="CO16" s="331">
        <v>0</v>
      </c>
      <c r="CP16" s="124">
        <v>0</v>
      </c>
      <c r="CQ16" s="331">
        <v>0</v>
      </c>
      <c r="CR16" s="331">
        <v>0</v>
      </c>
      <c r="CS16" s="331">
        <v>0</v>
      </c>
      <c r="CT16" s="331">
        <v>0</v>
      </c>
      <c r="CU16" s="124">
        <v>0</v>
      </c>
      <c r="CV16" s="331">
        <v>0</v>
      </c>
      <c r="CW16" s="331">
        <v>0</v>
      </c>
      <c r="CX16" s="331">
        <v>0</v>
      </c>
      <c r="CY16" s="331">
        <v>0</v>
      </c>
      <c r="CZ16" s="124">
        <v>0</v>
      </c>
      <c r="DA16" s="330">
        <v>0</v>
      </c>
      <c r="DB16" s="331">
        <v>0</v>
      </c>
      <c r="DC16" s="331">
        <v>0</v>
      </c>
      <c r="DD16" s="331">
        <v>0</v>
      </c>
      <c r="DE16" s="124">
        <v>0</v>
      </c>
      <c r="DF16" s="330">
        <v>0</v>
      </c>
      <c r="DG16" s="331">
        <v>0</v>
      </c>
      <c r="DH16" s="331">
        <v>0</v>
      </c>
      <c r="DI16" s="331">
        <v>0</v>
      </c>
      <c r="DJ16" s="124">
        <v>0</v>
      </c>
      <c r="DK16" s="330">
        <v>0</v>
      </c>
      <c r="DL16" s="331">
        <v>0</v>
      </c>
      <c r="DM16" s="331">
        <v>0</v>
      </c>
      <c r="DN16" s="331">
        <v>0</v>
      </c>
      <c r="DO16" s="124">
        <v>0</v>
      </c>
      <c r="DP16" s="331">
        <v>0</v>
      </c>
      <c r="DQ16" s="331">
        <v>0</v>
      </c>
      <c r="DR16" s="331">
        <v>0</v>
      </c>
      <c r="DS16" s="331">
        <v>0</v>
      </c>
      <c r="DT16" s="124">
        <v>0</v>
      </c>
      <c r="DU16" s="331">
        <v>0</v>
      </c>
      <c r="DV16" s="331">
        <v>0</v>
      </c>
      <c r="DW16" s="331">
        <v>0</v>
      </c>
      <c r="DX16" s="331">
        <v>0</v>
      </c>
      <c r="DY16" s="124">
        <v>0</v>
      </c>
      <c r="DZ16" s="330">
        <v>0</v>
      </c>
      <c r="EA16" s="331">
        <v>0</v>
      </c>
      <c r="EB16" s="331">
        <v>0</v>
      </c>
      <c r="EC16" s="331">
        <v>0</v>
      </c>
      <c r="ED16" s="124">
        <v>0</v>
      </c>
      <c r="EE16" s="330">
        <v>0</v>
      </c>
      <c r="EF16" s="331">
        <v>0</v>
      </c>
      <c r="EG16" s="331">
        <v>0</v>
      </c>
      <c r="EH16" s="331">
        <v>0</v>
      </c>
      <c r="EI16" s="124">
        <v>0</v>
      </c>
      <c r="EJ16" s="330">
        <v>0</v>
      </c>
      <c r="EK16" s="331">
        <v>0</v>
      </c>
      <c r="EL16" s="331">
        <v>0</v>
      </c>
      <c r="EM16" s="331">
        <v>0</v>
      </c>
      <c r="EN16" s="124">
        <v>0</v>
      </c>
      <c r="EO16" s="331">
        <v>0</v>
      </c>
      <c r="EP16" s="331">
        <v>0</v>
      </c>
      <c r="EQ16" s="331">
        <v>0</v>
      </c>
      <c r="ER16" s="331">
        <v>0</v>
      </c>
      <c r="ES16" s="124">
        <v>0</v>
      </c>
      <c r="ET16" s="331">
        <v>0</v>
      </c>
      <c r="EU16" s="331">
        <v>0</v>
      </c>
      <c r="EV16" s="331">
        <v>0</v>
      </c>
      <c r="EW16" s="331">
        <v>0</v>
      </c>
      <c r="EX16" s="124">
        <v>0</v>
      </c>
      <c r="EY16" s="330">
        <v>0</v>
      </c>
      <c r="EZ16" s="331">
        <v>0</v>
      </c>
      <c r="FA16" s="331">
        <v>0</v>
      </c>
      <c r="FB16" s="331">
        <v>0</v>
      </c>
      <c r="FC16" s="124">
        <v>0</v>
      </c>
      <c r="FD16" s="330">
        <v>0</v>
      </c>
      <c r="FE16" s="331">
        <v>0</v>
      </c>
      <c r="FF16" s="331">
        <v>0</v>
      </c>
      <c r="FG16" s="331">
        <v>0</v>
      </c>
      <c r="FH16" s="124">
        <v>0</v>
      </c>
      <c r="FI16" s="330">
        <v>0</v>
      </c>
      <c r="FJ16" s="331">
        <v>0</v>
      </c>
      <c r="FK16" s="331">
        <v>0</v>
      </c>
      <c r="FL16" s="331">
        <v>0</v>
      </c>
      <c r="FM16" s="124">
        <v>0</v>
      </c>
      <c r="FN16" s="331">
        <v>0</v>
      </c>
      <c r="FO16" s="331">
        <v>0</v>
      </c>
      <c r="FP16" s="331">
        <v>0</v>
      </c>
      <c r="FQ16" s="331">
        <v>0</v>
      </c>
      <c r="FR16" s="124">
        <v>0</v>
      </c>
      <c r="FS16" s="331">
        <v>0</v>
      </c>
      <c r="FT16" s="331">
        <v>0</v>
      </c>
      <c r="FU16" s="331">
        <v>0</v>
      </c>
      <c r="FV16" s="331">
        <v>0</v>
      </c>
      <c r="FW16" s="124">
        <v>0</v>
      </c>
      <c r="FX16" s="330">
        <v>0</v>
      </c>
      <c r="FY16" s="331">
        <v>0</v>
      </c>
      <c r="FZ16" s="331">
        <v>0</v>
      </c>
      <c r="GA16" s="331">
        <v>0</v>
      </c>
      <c r="GB16" s="124">
        <v>0</v>
      </c>
      <c r="GC16" s="330">
        <v>0</v>
      </c>
      <c r="GD16" s="331">
        <v>0</v>
      </c>
      <c r="GE16" s="331">
        <v>0</v>
      </c>
      <c r="GF16" s="331">
        <v>0</v>
      </c>
      <c r="GG16" s="124">
        <v>0</v>
      </c>
      <c r="GH16" s="330">
        <v>0</v>
      </c>
      <c r="GI16" s="331">
        <v>0</v>
      </c>
      <c r="GJ16" s="331">
        <v>0</v>
      </c>
      <c r="GK16" s="331">
        <v>0</v>
      </c>
      <c r="GL16" s="124">
        <v>0</v>
      </c>
      <c r="GM16" s="331">
        <v>0</v>
      </c>
      <c r="GN16" s="331">
        <v>0</v>
      </c>
      <c r="GO16" s="331">
        <v>0</v>
      </c>
      <c r="GP16" s="331">
        <v>0</v>
      </c>
      <c r="GQ16" s="124">
        <v>0</v>
      </c>
      <c r="GR16" s="331">
        <v>0</v>
      </c>
      <c r="GS16" s="331">
        <v>0</v>
      </c>
      <c r="GT16" s="331">
        <v>0</v>
      </c>
      <c r="GU16" s="331">
        <v>0</v>
      </c>
      <c r="GV16" s="124">
        <v>0</v>
      </c>
      <c r="GW16" s="330">
        <v>0</v>
      </c>
      <c r="GX16" s="331">
        <v>0</v>
      </c>
      <c r="GY16" s="331">
        <v>0</v>
      </c>
      <c r="GZ16" s="331">
        <v>0</v>
      </c>
      <c r="HA16" s="124">
        <v>0</v>
      </c>
      <c r="HB16" s="330">
        <v>0</v>
      </c>
      <c r="HC16" s="331">
        <v>0</v>
      </c>
      <c r="HD16" s="331">
        <v>0</v>
      </c>
      <c r="HE16" s="331">
        <v>0</v>
      </c>
      <c r="HF16" s="124">
        <v>0</v>
      </c>
      <c r="HG16" s="330">
        <v>0</v>
      </c>
      <c r="HH16" s="331">
        <v>0</v>
      </c>
      <c r="HI16" s="331">
        <v>0</v>
      </c>
      <c r="HJ16" s="331">
        <v>0</v>
      </c>
      <c r="HK16" s="124">
        <v>0</v>
      </c>
      <c r="HL16" s="331">
        <v>0</v>
      </c>
      <c r="HM16" s="331">
        <v>0</v>
      </c>
      <c r="HN16" s="331">
        <v>0</v>
      </c>
      <c r="HO16" s="331">
        <v>0</v>
      </c>
      <c r="HP16" s="124">
        <v>0</v>
      </c>
      <c r="HQ16" s="331">
        <v>0</v>
      </c>
      <c r="HR16" s="331">
        <v>0</v>
      </c>
      <c r="HS16" s="331">
        <v>0</v>
      </c>
      <c r="HT16" s="331">
        <v>0</v>
      </c>
      <c r="HU16" s="124">
        <v>0</v>
      </c>
      <c r="HV16" s="330">
        <v>0</v>
      </c>
      <c r="HW16" s="331">
        <v>0</v>
      </c>
      <c r="HX16" s="331">
        <v>0</v>
      </c>
      <c r="HY16" s="331">
        <v>0</v>
      </c>
      <c r="HZ16" s="124">
        <v>0</v>
      </c>
      <c r="IA16" s="330">
        <v>0</v>
      </c>
      <c r="IB16" s="331">
        <v>0</v>
      </c>
      <c r="IC16" s="331">
        <v>0</v>
      </c>
      <c r="ID16" s="331">
        <v>0</v>
      </c>
      <c r="IE16" s="124">
        <v>0</v>
      </c>
      <c r="IF16" s="330">
        <v>0</v>
      </c>
      <c r="IG16" s="331">
        <v>0</v>
      </c>
      <c r="IH16" s="331">
        <v>0</v>
      </c>
      <c r="II16" s="331">
        <v>0</v>
      </c>
      <c r="IJ16" s="124">
        <v>0</v>
      </c>
      <c r="IK16" s="331">
        <v>0</v>
      </c>
      <c r="IL16" s="331">
        <v>0</v>
      </c>
      <c r="IM16" s="331">
        <v>0</v>
      </c>
      <c r="IN16" s="331">
        <v>0</v>
      </c>
      <c r="IO16" s="124">
        <v>0</v>
      </c>
      <c r="IP16" s="331">
        <v>0</v>
      </c>
      <c r="IQ16" s="331">
        <v>0</v>
      </c>
      <c r="IR16" s="331">
        <v>0</v>
      </c>
      <c r="IS16" s="331">
        <v>0</v>
      </c>
      <c r="IT16" s="124">
        <v>0</v>
      </c>
      <c r="IU16" s="330">
        <v>0</v>
      </c>
      <c r="IV16" s="331">
        <v>0</v>
      </c>
      <c r="IW16" s="331">
        <v>0</v>
      </c>
      <c r="IX16" s="331">
        <v>0</v>
      </c>
      <c r="IY16" s="124">
        <v>0</v>
      </c>
      <c r="IZ16" s="330">
        <v>0</v>
      </c>
      <c r="JA16" s="331">
        <v>0</v>
      </c>
      <c r="JB16" s="331">
        <v>0</v>
      </c>
      <c r="JC16" s="331">
        <v>0</v>
      </c>
      <c r="JD16" s="124">
        <v>0</v>
      </c>
      <c r="JE16" s="330">
        <v>0</v>
      </c>
      <c r="JF16" s="331">
        <v>0</v>
      </c>
      <c r="JG16" s="331">
        <v>0</v>
      </c>
      <c r="JH16" s="331">
        <v>0</v>
      </c>
      <c r="JI16" s="124">
        <v>0</v>
      </c>
      <c r="JJ16" s="331">
        <v>0</v>
      </c>
      <c r="JK16" s="331">
        <v>0</v>
      </c>
      <c r="JL16" s="331">
        <v>0</v>
      </c>
      <c r="JM16" s="331">
        <v>0</v>
      </c>
      <c r="JN16" s="124">
        <v>0</v>
      </c>
      <c r="JO16" s="331">
        <v>0</v>
      </c>
      <c r="JP16" s="331">
        <v>0</v>
      </c>
      <c r="JQ16" s="331">
        <v>0</v>
      </c>
      <c r="JR16" s="331">
        <v>0</v>
      </c>
      <c r="JS16" s="124">
        <v>0</v>
      </c>
      <c r="JT16" s="330">
        <v>0</v>
      </c>
      <c r="JU16" s="331">
        <v>0</v>
      </c>
      <c r="JV16" s="331">
        <v>0</v>
      </c>
      <c r="JW16" s="331">
        <v>0</v>
      </c>
      <c r="JX16" s="124">
        <v>0</v>
      </c>
      <c r="JY16" s="330">
        <v>0</v>
      </c>
      <c r="JZ16" s="331">
        <v>0</v>
      </c>
      <c r="KA16" s="331">
        <v>0</v>
      </c>
      <c r="KB16" s="331">
        <v>0</v>
      </c>
      <c r="KC16" s="124">
        <v>0</v>
      </c>
      <c r="KD16" s="330">
        <v>0</v>
      </c>
      <c r="KE16" s="331">
        <v>0</v>
      </c>
      <c r="KF16" s="331">
        <v>0</v>
      </c>
      <c r="KG16" s="331">
        <v>0</v>
      </c>
      <c r="KH16" s="124">
        <v>0</v>
      </c>
      <c r="KI16" s="331">
        <v>0</v>
      </c>
      <c r="KJ16" s="331">
        <v>0</v>
      </c>
      <c r="KK16" s="331">
        <v>0</v>
      </c>
      <c r="KL16" s="331">
        <v>0</v>
      </c>
      <c r="KM16" s="124">
        <v>0</v>
      </c>
      <c r="KN16" s="331">
        <v>0</v>
      </c>
      <c r="KO16" s="331">
        <v>0</v>
      </c>
      <c r="KP16" s="331">
        <v>0</v>
      </c>
      <c r="KQ16" s="331">
        <v>0</v>
      </c>
      <c r="KR16" s="124">
        <v>0</v>
      </c>
      <c r="KS16" s="330">
        <v>0</v>
      </c>
      <c r="KT16" s="331">
        <v>0</v>
      </c>
      <c r="KU16" s="331">
        <v>0</v>
      </c>
      <c r="KV16" s="331">
        <v>0</v>
      </c>
      <c r="KW16" s="124">
        <v>0</v>
      </c>
      <c r="KX16" s="331">
        <v>0</v>
      </c>
      <c r="KY16" s="331">
        <v>0</v>
      </c>
      <c r="KZ16" s="331">
        <v>0</v>
      </c>
      <c r="LA16" s="331">
        <v>0</v>
      </c>
      <c r="LB16" s="334">
        <v>0</v>
      </c>
      <c r="LC16" s="330">
        <v>0</v>
      </c>
      <c r="LD16" s="331">
        <v>0</v>
      </c>
      <c r="LE16" s="331">
        <v>0</v>
      </c>
      <c r="LF16" s="331">
        <v>0</v>
      </c>
      <c r="LG16" s="334">
        <v>0</v>
      </c>
    </row>
    <row r="17" spans="2:319">
      <c r="B17" s="1640"/>
      <c r="C17" s="1619"/>
      <c r="D17" s="333" t="s">
        <v>2880</v>
      </c>
      <c r="E17" s="330">
        <v>0</v>
      </c>
      <c r="F17" s="331">
        <v>0</v>
      </c>
      <c r="G17" s="331">
        <v>0</v>
      </c>
      <c r="H17" s="331">
        <v>0</v>
      </c>
      <c r="I17" s="124">
        <v>0</v>
      </c>
      <c r="J17" s="330">
        <v>95.4</v>
      </c>
      <c r="K17" s="331">
        <v>12080</v>
      </c>
      <c r="L17" s="331">
        <v>8846</v>
      </c>
      <c r="M17" s="331">
        <v>3234</v>
      </c>
      <c r="N17" s="124">
        <v>0.26771523178807949</v>
      </c>
      <c r="O17" s="330">
        <v>95.4</v>
      </c>
      <c r="P17" s="331">
        <v>12080</v>
      </c>
      <c r="Q17" s="331">
        <v>8846</v>
      </c>
      <c r="R17" s="331">
        <v>3234</v>
      </c>
      <c r="S17" s="124">
        <v>0.26771523178807949</v>
      </c>
      <c r="T17" s="331">
        <v>0</v>
      </c>
      <c r="U17" s="331">
        <v>0</v>
      </c>
      <c r="V17" s="331">
        <v>0</v>
      </c>
      <c r="W17" s="331">
        <v>0</v>
      </c>
      <c r="X17" s="124">
        <v>0</v>
      </c>
      <c r="Y17" s="331">
        <v>95.4</v>
      </c>
      <c r="Z17" s="331">
        <v>12080</v>
      </c>
      <c r="AA17" s="331">
        <v>8846</v>
      </c>
      <c r="AB17" s="331">
        <v>3234</v>
      </c>
      <c r="AC17" s="124">
        <v>0.26771523178807949</v>
      </c>
      <c r="AD17" s="330">
        <v>0</v>
      </c>
      <c r="AE17" s="331">
        <v>0</v>
      </c>
      <c r="AF17" s="331">
        <v>0</v>
      </c>
      <c r="AG17" s="331">
        <v>0</v>
      </c>
      <c r="AH17" s="124">
        <v>0</v>
      </c>
      <c r="AI17" s="330">
        <v>9.1</v>
      </c>
      <c r="AJ17" s="331">
        <v>1770</v>
      </c>
      <c r="AK17" s="331">
        <v>906</v>
      </c>
      <c r="AL17" s="331">
        <v>864</v>
      </c>
      <c r="AM17" s="124">
        <v>0.488135593220339</v>
      </c>
      <c r="AN17" s="330">
        <v>9.1</v>
      </c>
      <c r="AO17" s="331">
        <v>1770</v>
      </c>
      <c r="AP17" s="331">
        <v>906</v>
      </c>
      <c r="AQ17" s="331">
        <v>864</v>
      </c>
      <c r="AR17" s="124">
        <v>0.488135593220339</v>
      </c>
      <c r="AS17" s="331">
        <v>95.4</v>
      </c>
      <c r="AT17" s="331">
        <v>12080</v>
      </c>
      <c r="AU17" s="331">
        <v>8846</v>
      </c>
      <c r="AV17" s="331">
        <v>3234</v>
      </c>
      <c r="AW17" s="124">
        <v>0.26771523178807949</v>
      </c>
      <c r="AX17" s="331">
        <v>-86.300000000000011</v>
      </c>
      <c r="AY17" s="331">
        <v>-10310</v>
      </c>
      <c r="AZ17" s="331">
        <v>-7940</v>
      </c>
      <c r="BA17" s="331">
        <v>-2370</v>
      </c>
      <c r="BB17" s="124">
        <v>0.22042036143225952</v>
      </c>
      <c r="BC17" s="330">
        <v>0</v>
      </c>
      <c r="BD17" s="331">
        <v>0</v>
      </c>
      <c r="BE17" s="331">
        <v>0</v>
      </c>
      <c r="BF17" s="331">
        <v>0</v>
      </c>
      <c r="BG17" s="124">
        <v>0</v>
      </c>
      <c r="BH17" s="350">
        <v>21.900000000000002</v>
      </c>
      <c r="BI17" s="331">
        <v>6395</v>
      </c>
      <c r="BJ17" s="331">
        <v>4101</v>
      </c>
      <c r="BK17" s="331">
        <v>2294</v>
      </c>
      <c r="BL17" s="124">
        <v>0.35871774824081315</v>
      </c>
      <c r="BM17" s="330">
        <v>21.900000000000002</v>
      </c>
      <c r="BN17" s="331">
        <v>6395</v>
      </c>
      <c r="BO17" s="331">
        <v>4101</v>
      </c>
      <c r="BP17" s="331">
        <v>2294</v>
      </c>
      <c r="BQ17" s="124">
        <v>0.35871774824081315</v>
      </c>
      <c r="BR17" s="331">
        <v>9.1</v>
      </c>
      <c r="BS17" s="331">
        <v>1770</v>
      </c>
      <c r="BT17" s="331">
        <v>906</v>
      </c>
      <c r="BU17" s="331">
        <v>864</v>
      </c>
      <c r="BV17" s="124">
        <v>0.488135593220339</v>
      </c>
      <c r="BW17" s="331">
        <v>12.800000000000002</v>
      </c>
      <c r="BX17" s="331">
        <v>4625</v>
      </c>
      <c r="BY17" s="331">
        <v>3195</v>
      </c>
      <c r="BZ17" s="331">
        <v>1430</v>
      </c>
      <c r="CA17" s="124">
        <v>-0.12941784497952585</v>
      </c>
      <c r="CB17" s="330">
        <v>33.4</v>
      </c>
      <c r="CC17" s="331">
        <v>5820</v>
      </c>
      <c r="CD17" s="331">
        <v>4344</v>
      </c>
      <c r="CE17" s="331">
        <v>1476</v>
      </c>
      <c r="CF17" s="124">
        <v>0.2536082474226804</v>
      </c>
      <c r="CG17" s="330">
        <v>0</v>
      </c>
      <c r="CH17" s="331">
        <v>0</v>
      </c>
      <c r="CI17" s="331">
        <v>0</v>
      </c>
      <c r="CJ17" s="331">
        <v>0</v>
      </c>
      <c r="CK17" s="124">
        <v>0</v>
      </c>
      <c r="CL17" s="330">
        <v>-33.4</v>
      </c>
      <c r="CM17" s="331">
        <v>-5820</v>
      </c>
      <c r="CN17" s="331">
        <v>-4344</v>
      </c>
      <c r="CO17" s="331">
        <v>-1476</v>
      </c>
      <c r="CP17" s="124">
        <v>-0.2536082474226804</v>
      </c>
      <c r="CQ17" s="331">
        <v>21.900000000000002</v>
      </c>
      <c r="CR17" s="331">
        <v>6395</v>
      </c>
      <c r="CS17" s="331">
        <v>4101</v>
      </c>
      <c r="CT17" s="331">
        <v>2294</v>
      </c>
      <c r="CU17" s="124">
        <v>0.35871774824081315</v>
      </c>
      <c r="CV17" s="331">
        <v>-21.900000000000002</v>
      </c>
      <c r="CW17" s="331">
        <v>-6395</v>
      </c>
      <c r="CX17" s="331">
        <v>-4101</v>
      </c>
      <c r="CY17" s="331">
        <v>-2294</v>
      </c>
      <c r="CZ17" s="124">
        <v>-0.35871774824081315</v>
      </c>
      <c r="DA17" s="330">
        <v>20.9</v>
      </c>
      <c r="DB17" s="331">
        <v>4425</v>
      </c>
      <c r="DC17" s="331">
        <v>3089</v>
      </c>
      <c r="DD17" s="331">
        <v>1336</v>
      </c>
      <c r="DE17" s="124">
        <v>0.30192090395480226</v>
      </c>
      <c r="DF17" s="330">
        <v>24.3</v>
      </c>
      <c r="DG17" s="331">
        <v>7105</v>
      </c>
      <c r="DH17" s="335">
        <v>4560</v>
      </c>
      <c r="DI17" s="331">
        <v>2545</v>
      </c>
      <c r="DJ17" s="124">
        <v>0.35819845179451093</v>
      </c>
      <c r="DK17" s="330">
        <v>3.4000000000000021</v>
      </c>
      <c r="DL17" s="331">
        <v>2680</v>
      </c>
      <c r="DM17" s="331">
        <v>1471</v>
      </c>
      <c r="DN17" s="331">
        <v>1209</v>
      </c>
      <c r="DO17" s="124">
        <v>5.6277547839708675E-2</v>
      </c>
      <c r="DP17" s="331">
        <v>0</v>
      </c>
      <c r="DQ17" s="331">
        <v>0</v>
      </c>
      <c r="DR17" s="331">
        <v>0</v>
      </c>
      <c r="DS17" s="331">
        <v>0</v>
      </c>
      <c r="DT17" s="124">
        <v>0</v>
      </c>
      <c r="DU17" s="331">
        <v>24.3</v>
      </c>
      <c r="DV17" s="331">
        <v>7105</v>
      </c>
      <c r="DW17" s="331">
        <v>4560</v>
      </c>
      <c r="DX17" s="331">
        <v>2545</v>
      </c>
      <c r="DY17" s="124">
        <v>0.35819845179451093</v>
      </c>
      <c r="DZ17" s="330">
        <v>0</v>
      </c>
      <c r="EA17" s="331">
        <v>0</v>
      </c>
      <c r="EB17" s="331">
        <v>0</v>
      </c>
      <c r="EC17" s="331">
        <v>0</v>
      </c>
      <c r="ED17" s="124">
        <v>0</v>
      </c>
      <c r="EE17" s="330">
        <v>0</v>
      </c>
      <c r="EF17" s="331">
        <v>0</v>
      </c>
      <c r="EG17" s="331">
        <v>0</v>
      </c>
      <c r="EH17" s="331">
        <v>0</v>
      </c>
      <c r="EI17" s="124">
        <v>0</v>
      </c>
      <c r="EJ17" s="330">
        <v>0</v>
      </c>
      <c r="EK17" s="331">
        <v>0</v>
      </c>
      <c r="EL17" s="331">
        <v>0</v>
      </c>
      <c r="EM17" s="331">
        <v>0</v>
      </c>
      <c r="EN17" s="124">
        <v>0</v>
      </c>
      <c r="EO17" s="331">
        <v>24.3</v>
      </c>
      <c r="EP17" s="331">
        <v>7105</v>
      </c>
      <c r="EQ17" s="331">
        <v>4560</v>
      </c>
      <c r="ER17" s="331">
        <v>2545</v>
      </c>
      <c r="ES17" s="124">
        <v>0.35819845179451093</v>
      </c>
      <c r="ET17" s="331">
        <v>-24.3</v>
      </c>
      <c r="EU17" s="331">
        <v>-7105</v>
      </c>
      <c r="EV17" s="331">
        <v>-4560</v>
      </c>
      <c r="EW17" s="331">
        <v>-2545</v>
      </c>
      <c r="EX17" s="124">
        <v>-0.35819845179451093</v>
      </c>
      <c r="EY17" s="330">
        <v>0</v>
      </c>
      <c r="EZ17" s="331">
        <v>0</v>
      </c>
      <c r="FA17" s="331">
        <v>0</v>
      </c>
      <c r="FB17" s="331">
        <v>0</v>
      </c>
      <c r="FC17" s="124">
        <v>0</v>
      </c>
      <c r="FD17" s="330">
        <v>1.1000000000000001</v>
      </c>
      <c r="FE17" s="331">
        <v>15</v>
      </c>
      <c r="FF17" s="331">
        <v>13</v>
      </c>
      <c r="FG17" s="331">
        <v>2</v>
      </c>
      <c r="FH17" s="124">
        <v>0.13333333333333333</v>
      </c>
      <c r="FI17" s="330">
        <v>1.1000000000000001</v>
      </c>
      <c r="FJ17" s="331">
        <v>15</v>
      </c>
      <c r="FK17" s="331">
        <v>13</v>
      </c>
      <c r="FL17" s="331">
        <v>2</v>
      </c>
      <c r="FM17" s="124">
        <v>0.13333333333333333</v>
      </c>
      <c r="FN17" s="331">
        <v>0</v>
      </c>
      <c r="FO17" s="331">
        <v>0</v>
      </c>
      <c r="FP17" s="331">
        <v>0</v>
      </c>
      <c r="FQ17" s="331">
        <v>0</v>
      </c>
      <c r="FR17" s="124">
        <v>0</v>
      </c>
      <c r="FS17" s="331">
        <v>1.1000000000000001</v>
      </c>
      <c r="FT17" s="331">
        <v>15</v>
      </c>
      <c r="FU17" s="331">
        <v>13</v>
      </c>
      <c r="FV17" s="331">
        <v>2</v>
      </c>
      <c r="FW17" s="124">
        <v>0.13333333333333333</v>
      </c>
      <c r="FX17" s="330">
        <v>0</v>
      </c>
      <c r="FY17" s="331">
        <v>0</v>
      </c>
      <c r="FZ17" s="331">
        <v>0</v>
      </c>
      <c r="GA17" s="331">
        <v>0</v>
      </c>
      <c r="GB17" s="124">
        <v>0</v>
      </c>
      <c r="GC17" s="330">
        <v>54.3</v>
      </c>
      <c r="GD17" s="331">
        <v>10245</v>
      </c>
      <c r="GE17" s="331">
        <v>7586</v>
      </c>
      <c r="GF17" s="331">
        <v>2659</v>
      </c>
      <c r="GG17" s="124">
        <v>0.25954123962908737</v>
      </c>
      <c r="GH17" s="330">
        <v>54.3</v>
      </c>
      <c r="GI17" s="331">
        <v>10245</v>
      </c>
      <c r="GJ17" s="331">
        <v>7586</v>
      </c>
      <c r="GK17" s="331">
        <v>2659</v>
      </c>
      <c r="GL17" s="124">
        <v>0.25954123962908737</v>
      </c>
      <c r="GM17" s="331">
        <v>1.1000000000000001</v>
      </c>
      <c r="GN17" s="331">
        <v>15</v>
      </c>
      <c r="GO17" s="331">
        <v>13</v>
      </c>
      <c r="GP17" s="331">
        <v>2</v>
      </c>
      <c r="GQ17" s="124">
        <v>0.13333333333333333</v>
      </c>
      <c r="GR17" s="331">
        <v>53.199999999999996</v>
      </c>
      <c r="GS17" s="331">
        <v>10230</v>
      </c>
      <c r="GT17" s="331">
        <v>7573</v>
      </c>
      <c r="GU17" s="331">
        <v>2657</v>
      </c>
      <c r="GV17" s="124">
        <v>0.12620790629575404</v>
      </c>
      <c r="GW17" s="330">
        <v>50.300000000000004</v>
      </c>
      <c r="GX17" s="331">
        <v>3740</v>
      </c>
      <c r="GY17" s="331">
        <v>2058</v>
      </c>
      <c r="GZ17" s="331">
        <v>1682</v>
      </c>
      <c r="HA17" s="124">
        <v>0.44973262032085559</v>
      </c>
      <c r="HB17" s="330">
        <v>0</v>
      </c>
      <c r="HC17" s="331">
        <v>0</v>
      </c>
      <c r="HD17" s="331">
        <v>0</v>
      </c>
      <c r="HE17" s="331">
        <v>0</v>
      </c>
      <c r="HF17" s="124">
        <v>0</v>
      </c>
      <c r="HG17" s="330">
        <v>-50.300000000000004</v>
      </c>
      <c r="HH17" s="331">
        <v>-3740</v>
      </c>
      <c r="HI17" s="331">
        <v>-2058</v>
      </c>
      <c r="HJ17" s="331">
        <v>-1682</v>
      </c>
      <c r="HK17" s="124">
        <v>-0.44973262032085559</v>
      </c>
      <c r="HL17" s="331">
        <v>54.3</v>
      </c>
      <c r="HM17" s="331">
        <v>10245</v>
      </c>
      <c r="HN17" s="331">
        <v>7586</v>
      </c>
      <c r="HO17" s="331">
        <v>2659</v>
      </c>
      <c r="HP17" s="124">
        <v>0.25954123962908737</v>
      </c>
      <c r="HQ17" s="331">
        <v>-54.3</v>
      </c>
      <c r="HR17" s="331">
        <v>-10245</v>
      </c>
      <c r="HS17" s="331">
        <v>-7586</v>
      </c>
      <c r="HT17" s="331">
        <v>-2659</v>
      </c>
      <c r="HU17" s="124">
        <v>-0.25954123962908737</v>
      </c>
      <c r="HV17" s="330">
        <v>0</v>
      </c>
      <c r="HW17" s="331">
        <v>0</v>
      </c>
      <c r="HX17" s="331">
        <v>0</v>
      </c>
      <c r="HY17" s="331">
        <v>0</v>
      </c>
      <c r="HZ17" s="124">
        <v>0</v>
      </c>
      <c r="IA17" s="330">
        <v>0</v>
      </c>
      <c r="IB17" s="331">
        <v>0</v>
      </c>
      <c r="IC17" s="331">
        <v>0</v>
      </c>
      <c r="ID17" s="331">
        <v>0</v>
      </c>
      <c r="IE17" s="124">
        <v>0</v>
      </c>
      <c r="IF17" s="330">
        <v>0</v>
      </c>
      <c r="IG17" s="331">
        <v>0</v>
      </c>
      <c r="IH17" s="331">
        <v>0</v>
      </c>
      <c r="II17" s="331">
        <v>0</v>
      </c>
      <c r="IJ17" s="124">
        <v>0</v>
      </c>
      <c r="IK17" s="331">
        <v>0</v>
      </c>
      <c r="IL17" s="331">
        <v>0</v>
      </c>
      <c r="IM17" s="331">
        <v>0</v>
      </c>
      <c r="IN17" s="331">
        <v>0</v>
      </c>
      <c r="IO17" s="124">
        <v>0</v>
      </c>
      <c r="IP17" s="331">
        <v>0</v>
      </c>
      <c r="IQ17" s="331">
        <v>0</v>
      </c>
      <c r="IR17" s="331">
        <v>0</v>
      </c>
      <c r="IS17" s="331">
        <v>0</v>
      </c>
      <c r="IT17" s="124">
        <v>0</v>
      </c>
      <c r="IU17" s="330">
        <v>98.9</v>
      </c>
      <c r="IV17" s="331">
        <v>11009</v>
      </c>
      <c r="IW17" s="331">
        <v>5221</v>
      </c>
      <c r="IX17" s="331">
        <v>5788</v>
      </c>
      <c r="IY17" s="124">
        <v>0.52575165773458077</v>
      </c>
      <c r="IZ17" s="351">
        <v>58.5</v>
      </c>
      <c r="JA17" s="331">
        <v>6860</v>
      </c>
      <c r="JB17" s="331">
        <v>5493</v>
      </c>
      <c r="JC17" s="331">
        <v>1367</v>
      </c>
      <c r="JD17" s="124">
        <v>0.19927113702623905</v>
      </c>
      <c r="JE17" s="330">
        <v>-40.400000000000006</v>
      </c>
      <c r="JF17" s="331">
        <v>-4149</v>
      </c>
      <c r="JG17" s="331">
        <v>272</v>
      </c>
      <c r="JH17" s="331">
        <v>-4421</v>
      </c>
      <c r="JI17" s="124">
        <v>-0.32648052070834171</v>
      </c>
      <c r="JJ17" s="331">
        <v>0</v>
      </c>
      <c r="JK17" s="331">
        <v>0</v>
      </c>
      <c r="JL17" s="331">
        <v>0</v>
      </c>
      <c r="JM17" s="331">
        <v>0</v>
      </c>
      <c r="JN17" s="124">
        <v>0</v>
      </c>
      <c r="JO17" s="331">
        <v>58.5</v>
      </c>
      <c r="JP17" s="331">
        <v>6860</v>
      </c>
      <c r="JQ17" s="331">
        <v>5493</v>
      </c>
      <c r="JR17" s="331">
        <v>1367</v>
      </c>
      <c r="JS17" s="124">
        <v>0.19927113702623905</v>
      </c>
      <c r="JT17" s="330">
        <v>0</v>
      </c>
      <c r="JU17" s="331">
        <v>0</v>
      </c>
      <c r="JV17" s="331">
        <v>0</v>
      </c>
      <c r="JW17" s="331">
        <v>0</v>
      </c>
      <c r="JX17" s="124">
        <v>0</v>
      </c>
      <c r="JY17" s="330">
        <v>0</v>
      </c>
      <c r="JZ17" s="331">
        <v>0</v>
      </c>
      <c r="KA17" s="331">
        <v>0</v>
      </c>
      <c r="KB17" s="331">
        <v>0</v>
      </c>
      <c r="KC17" s="124">
        <v>0</v>
      </c>
      <c r="KD17" s="330">
        <v>0</v>
      </c>
      <c r="KE17" s="331">
        <v>0</v>
      </c>
      <c r="KF17" s="331">
        <v>0</v>
      </c>
      <c r="KG17" s="331">
        <v>0</v>
      </c>
      <c r="KH17" s="124">
        <v>0</v>
      </c>
      <c r="KI17" s="331">
        <v>58.5</v>
      </c>
      <c r="KJ17" s="331">
        <v>6860</v>
      </c>
      <c r="KK17" s="331">
        <v>5493</v>
      </c>
      <c r="KL17" s="331">
        <v>1367</v>
      </c>
      <c r="KM17" s="124">
        <v>0.19927113702623905</v>
      </c>
      <c r="KN17" s="331">
        <v>-58.5</v>
      </c>
      <c r="KO17" s="331">
        <v>-6860</v>
      </c>
      <c r="KP17" s="331">
        <v>-5493</v>
      </c>
      <c r="KQ17" s="331">
        <v>-1367</v>
      </c>
      <c r="KR17" s="124">
        <v>-0.19927113702623905</v>
      </c>
      <c r="KS17" s="330">
        <v>203.5</v>
      </c>
      <c r="KT17" s="331">
        <v>24994</v>
      </c>
      <c r="KU17" s="331">
        <v>14712</v>
      </c>
      <c r="KV17" s="331">
        <v>10282</v>
      </c>
      <c r="KW17" s="124">
        <v>0.41137873089541488</v>
      </c>
      <c r="KX17" s="331">
        <v>264.60000000000002</v>
      </c>
      <c r="KY17" s="331">
        <v>44470</v>
      </c>
      <c r="KZ17" s="331">
        <v>31505</v>
      </c>
      <c r="LA17" s="331">
        <v>12965</v>
      </c>
      <c r="LB17" s="334">
        <v>0.29154486170451988</v>
      </c>
      <c r="LC17" s="330">
        <v>61.100000000000023</v>
      </c>
      <c r="LD17" s="331">
        <v>19476</v>
      </c>
      <c r="LE17" s="331">
        <v>16793</v>
      </c>
      <c r="LF17" s="331">
        <v>2683</v>
      </c>
      <c r="LG17" s="334">
        <v>-0.119833869190895</v>
      </c>
    </row>
    <row r="18" spans="2:319">
      <c r="B18" s="1640"/>
      <c r="C18" s="1619"/>
      <c r="D18" s="333" t="s">
        <v>2881</v>
      </c>
      <c r="E18" s="330">
        <v>0</v>
      </c>
      <c r="F18" s="331">
        <v>0</v>
      </c>
      <c r="G18" s="331">
        <v>0</v>
      </c>
      <c r="H18" s="331">
        <v>0</v>
      </c>
      <c r="I18" s="124">
        <v>0</v>
      </c>
      <c r="J18" s="330">
        <v>0</v>
      </c>
      <c r="K18" s="331">
        <v>0</v>
      </c>
      <c r="L18" s="331">
        <v>0</v>
      </c>
      <c r="M18" s="331">
        <v>0</v>
      </c>
      <c r="N18" s="124">
        <v>0</v>
      </c>
      <c r="O18" s="330">
        <v>0</v>
      </c>
      <c r="P18" s="331">
        <v>0</v>
      </c>
      <c r="Q18" s="331">
        <v>0</v>
      </c>
      <c r="R18" s="331">
        <v>0</v>
      </c>
      <c r="S18" s="124">
        <v>0</v>
      </c>
      <c r="T18" s="331">
        <v>0</v>
      </c>
      <c r="U18" s="331">
        <v>0</v>
      </c>
      <c r="V18" s="331">
        <v>0</v>
      </c>
      <c r="W18" s="331">
        <v>0</v>
      </c>
      <c r="X18" s="124">
        <v>0</v>
      </c>
      <c r="Y18" s="331">
        <v>0</v>
      </c>
      <c r="Z18" s="331">
        <v>0</v>
      </c>
      <c r="AA18" s="331">
        <v>0</v>
      </c>
      <c r="AB18" s="331">
        <v>0</v>
      </c>
      <c r="AC18" s="124">
        <v>0</v>
      </c>
      <c r="AD18" s="330">
        <v>0</v>
      </c>
      <c r="AE18" s="331">
        <v>0</v>
      </c>
      <c r="AF18" s="331">
        <v>0</v>
      </c>
      <c r="AG18" s="331">
        <v>0</v>
      </c>
      <c r="AH18" s="124">
        <v>0</v>
      </c>
      <c r="AI18" s="330">
        <v>28.9</v>
      </c>
      <c r="AJ18" s="331">
        <v>5400</v>
      </c>
      <c r="AK18" s="331">
        <v>3819</v>
      </c>
      <c r="AL18" s="331">
        <v>1581</v>
      </c>
      <c r="AM18" s="124">
        <v>0.2927777777777778</v>
      </c>
      <c r="AN18" s="330">
        <v>28.9</v>
      </c>
      <c r="AO18" s="331">
        <v>5400</v>
      </c>
      <c r="AP18" s="331">
        <v>3819</v>
      </c>
      <c r="AQ18" s="331">
        <v>1581</v>
      </c>
      <c r="AR18" s="124">
        <v>0.2927777777777778</v>
      </c>
      <c r="AS18" s="331">
        <v>0</v>
      </c>
      <c r="AT18" s="331">
        <v>0</v>
      </c>
      <c r="AU18" s="331">
        <v>0</v>
      </c>
      <c r="AV18" s="331">
        <v>0</v>
      </c>
      <c r="AW18" s="124">
        <v>0</v>
      </c>
      <c r="AX18" s="331">
        <v>28.9</v>
      </c>
      <c r="AY18" s="331">
        <v>5400</v>
      </c>
      <c r="AZ18" s="331">
        <v>3819</v>
      </c>
      <c r="BA18" s="331">
        <v>1581</v>
      </c>
      <c r="BB18" s="124">
        <v>0.2927777777777778</v>
      </c>
      <c r="BC18" s="330">
        <v>0</v>
      </c>
      <c r="BD18" s="331">
        <v>0</v>
      </c>
      <c r="BE18" s="331">
        <v>0</v>
      </c>
      <c r="BF18" s="331">
        <v>0</v>
      </c>
      <c r="BG18" s="124">
        <v>0</v>
      </c>
      <c r="BH18" s="330">
        <v>0</v>
      </c>
      <c r="BI18" s="331">
        <v>0</v>
      </c>
      <c r="BJ18" s="331">
        <v>0</v>
      </c>
      <c r="BK18" s="331">
        <v>0</v>
      </c>
      <c r="BL18" s="124">
        <v>0</v>
      </c>
      <c r="BM18" s="330">
        <v>0</v>
      </c>
      <c r="BN18" s="331">
        <v>0</v>
      </c>
      <c r="BO18" s="331">
        <v>0</v>
      </c>
      <c r="BP18" s="331">
        <v>0</v>
      </c>
      <c r="BQ18" s="124">
        <v>0</v>
      </c>
      <c r="BR18" s="331">
        <v>28.9</v>
      </c>
      <c r="BS18" s="331">
        <v>5400</v>
      </c>
      <c r="BT18" s="331">
        <v>3819</v>
      </c>
      <c r="BU18" s="331">
        <v>1581</v>
      </c>
      <c r="BV18" s="124">
        <v>0.2927777777777778</v>
      </c>
      <c r="BW18" s="331">
        <v>-28.9</v>
      </c>
      <c r="BX18" s="331">
        <v>-5400</v>
      </c>
      <c r="BY18" s="331">
        <v>-3819</v>
      </c>
      <c r="BZ18" s="331">
        <v>-1581</v>
      </c>
      <c r="CA18" s="124">
        <v>-0.2927777777777778</v>
      </c>
      <c r="CB18" s="330">
        <v>0</v>
      </c>
      <c r="CC18" s="331">
        <v>0</v>
      </c>
      <c r="CD18" s="331">
        <v>0</v>
      </c>
      <c r="CE18" s="331">
        <v>0</v>
      </c>
      <c r="CF18" s="124">
        <v>0</v>
      </c>
      <c r="CG18" s="330">
        <v>0</v>
      </c>
      <c r="CH18" s="331">
        <v>0</v>
      </c>
      <c r="CI18" s="331">
        <v>0</v>
      </c>
      <c r="CJ18" s="331">
        <v>0</v>
      </c>
      <c r="CK18" s="124">
        <v>0</v>
      </c>
      <c r="CL18" s="330">
        <v>0</v>
      </c>
      <c r="CM18" s="331">
        <v>0</v>
      </c>
      <c r="CN18" s="331">
        <v>0</v>
      </c>
      <c r="CO18" s="331">
        <v>0</v>
      </c>
      <c r="CP18" s="124">
        <v>0</v>
      </c>
      <c r="CQ18" s="331">
        <v>0</v>
      </c>
      <c r="CR18" s="331">
        <v>0</v>
      </c>
      <c r="CS18" s="331">
        <v>0</v>
      </c>
      <c r="CT18" s="331">
        <v>0</v>
      </c>
      <c r="CU18" s="124">
        <v>0</v>
      </c>
      <c r="CV18" s="331">
        <v>0</v>
      </c>
      <c r="CW18" s="331">
        <v>0</v>
      </c>
      <c r="CX18" s="331">
        <v>0</v>
      </c>
      <c r="CY18" s="331">
        <v>0</v>
      </c>
      <c r="CZ18" s="124">
        <v>0</v>
      </c>
      <c r="DA18" s="330">
        <v>0</v>
      </c>
      <c r="DB18" s="331">
        <v>0</v>
      </c>
      <c r="DC18" s="331">
        <v>0</v>
      </c>
      <c r="DD18" s="331">
        <v>0</v>
      </c>
      <c r="DE18" s="124">
        <v>0</v>
      </c>
      <c r="DF18" s="330">
        <v>0</v>
      </c>
      <c r="DG18" s="331">
        <v>0</v>
      </c>
      <c r="DH18" s="331">
        <v>0</v>
      </c>
      <c r="DI18" s="331">
        <v>0</v>
      </c>
      <c r="DJ18" s="124">
        <v>0</v>
      </c>
      <c r="DK18" s="330">
        <v>0</v>
      </c>
      <c r="DL18" s="331">
        <v>0</v>
      </c>
      <c r="DM18" s="331">
        <v>0</v>
      </c>
      <c r="DN18" s="331">
        <v>0</v>
      </c>
      <c r="DO18" s="124">
        <v>0</v>
      </c>
      <c r="DP18" s="331">
        <v>0</v>
      </c>
      <c r="DQ18" s="331">
        <v>0</v>
      </c>
      <c r="DR18" s="331">
        <v>0</v>
      </c>
      <c r="DS18" s="331">
        <v>0</v>
      </c>
      <c r="DT18" s="124">
        <v>0</v>
      </c>
      <c r="DU18" s="331">
        <v>0</v>
      </c>
      <c r="DV18" s="331">
        <v>0</v>
      </c>
      <c r="DW18" s="331">
        <v>0</v>
      </c>
      <c r="DX18" s="331">
        <v>0</v>
      </c>
      <c r="DY18" s="124">
        <v>0</v>
      </c>
      <c r="DZ18" s="330">
        <v>0</v>
      </c>
      <c r="EA18" s="331">
        <v>0</v>
      </c>
      <c r="EB18" s="331">
        <v>0</v>
      </c>
      <c r="EC18" s="331">
        <v>0</v>
      </c>
      <c r="ED18" s="124">
        <v>0</v>
      </c>
      <c r="EE18" s="330">
        <v>0</v>
      </c>
      <c r="EF18" s="331">
        <v>0</v>
      </c>
      <c r="EG18" s="331">
        <v>0</v>
      </c>
      <c r="EH18" s="331">
        <v>0</v>
      </c>
      <c r="EI18" s="124">
        <v>0</v>
      </c>
      <c r="EJ18" s="330">
        <v>0</v>
      </c>
      <c r="EK18" s="331">
        <v>0</v>
      </c>
      <c r="EL18" s="331">
        <v>0</v>
      </c>
      <c r="EM18" s="331">
        <v>0</v>
      </c>
      <c r="EN18" s="124">
        <v>0</v>
      </c>
      <c r="EO18" s="331">
        <v>0</v>
      </c>
      <c r="EP18" s="331">
        <v>0</v>
      </c>
      <c r="EQ18" s="331">
        <v>0</v>
      </c>
      <c r="ER18" s="331">
        <v>0</v>
      </c>
      <c r="ES18" s="124">
        <v>0</v>
      </c>
      <c r="ET18" s="331">
        <v>0</v>
      </c>
      <c r="EU18" s="331">
        <v>0</v>
      </c>
      <c r="EV18" s="331">
        <v>0</v>
      </c>
      <c r="EW18" s="331">
        <v>0</v>
      </c>
      <c r="EX18" s="124">
        <v>0</v>
      </c>
      <c r="EY18" s="330">
        <v>0</v>
      </c>
      <c r="EZ18" s="331">
        <v>0</v>
      </c>
      <c r="FA18" s="331">
        <v>0</v>
      </c>
      <c r="FB18" s="331">
        <v>0</v>
      </c>
      <c r="FC18" s="124">
        <v>0</v>
      </c>
      <c r="FD18" s="330">
        <v>0</v>
      </c>
      <c r="FE18" s="331">
        <v>0</v>
      </c>
      <c r="FF18" s="331">
        <v>0</v>
      </c>
      <c r="FG18" s="331">
        <v>0</v>
      </c>
      <c r="FH18" s="124">
        <v>0</v>
      </c>
      <c r="FI18" s="330">
        <v>0</v>
      </c>
      <c r="FJ18" s="331">
        <v>0</v>
      </c>
      <c r="FK18" s="331">
        <v>0</v>
      </c>
      <c r="FL18" s="331">
        <v>0</v>
      </c>
      <c r="FM18" s="124">
        <v>0</v>
      </c>
      <c r="FN18" s="331">
        <v>0</v>
      </c>
      <c r="FO18" s="331">
        <v>0</v>
      </c>
      <c r="FP18" s="331">
        <v>0</v>
      </c>
      <c r="FQ18" s="331">
        <v>0</v>
      </c>
      <c r="FR18" s="124">
        <v>0</v>
      </c>
      <c r="FS18" s="331">
        <v>0</v>
      </c>
      <c r="FT18" s="331">
        <v>0</v>
      </c>
      <c r="FU18" s="331">
        <v>0</v>
      </c>
      <c r="FV18" s="331">
        <v>0</v>
      </c>
      <c r="FW18" s="124">
        <v>0</v>
      </c>
      <c r="FX18" s="330">
        <v>0</v>
      </c>
      <c r="FY18" s="331">
        <v>0</v>
      </c>
      <c r="FZ18" s="331">
        <v>0</v>
      </c>
      <c r="GA18" s="331">
        <v>0</v>
      </c>
      <c r="GB18" s="124">
        <v>0</v>
      </c>
      <c r="GC18" s="330">
        <v>0</v>
      </c>
      <c r="GD18" s="331">
        <v>0</v>
      </c>
      <c r="GE18" s="331">
        <v>0</v>
      </c>
      <c r="GF18" s="331">
        <v>0</v>
      </c>
      <c r="GG18" s="124">
        <v>0</v>
      </c>
      <c r="GH18" s="330">
        <v>0</v>
      </c>
      <c r="GI18" s="331">
        <v>0</v>
      </c>
      <c r="GJ18" s="331">
        <v>0</v>
      </c>
      <c r="GK18" s="331">
        <v>0</v>
      </c>
      <c r="GL18" s="124">
        <v>0</v>
      </c>
      <c r="GM18" s="331">
        <v>0</v>
      </c>
      <c r="GN18" s="331">
        <v>0</v>
      </c>
      <c r="GO18" s="331">
        <v>0</v>
      </c>
      <c r="GP18" s="331">
        <v>0</v>
      </c>
      <c r="GQ18" s="124">
        <v>0</v>
      </c>
      <c r="GR18" s="331">
        <v>0</v>
      </c>
      <c r="GS18" s="331">
        <v>0</v>
      </c>
      <c r="GT18" s="331">
        <v>0</v>
      </c>
      <c r="GU18" s="331">
        <v>0</v>
      </c>
      <c r="GV18" s="124">
        <v>0</v>
      </c>
      <c r="GW18" s="330">
        <v>0</v>
      </c>
      <c r="GX18" s="331">
        <v>0</v>
      </c>
      <c r="GY18" s="331">
        <v>0</v>
      </c>
      <c r="GZ18" s="331">
        <v>0</v>
      </c>
      <c r="HA18" s="124">
        <v>0</v>
      </c>
      <c r="HB18" s="330">
        <v>0</v>
      </c>
      <c r="HC18" s="331">
        <v>0</v>
      </c>
      <c r="HD18" s="331">
        <v>0</v>
      </c>
      <c r="HE18" s="331">
        <v>0</v>
      </c>
      <c r="HF18" s="124">
        <v>0</v>
      </c>
      <c r="HG18" s="330">
        <v>0</v>
      </c>
      <c r="HH18" s="331">
        <v>0</v>
      </c>
      <c r="HI18" s="331">
        <v>0</v>
      </c>
      <c r="HJ18" s="331">
        <v>0</v>
      </c>
      <c r="HK18" s="124">
        <v>0</v>
      </c>
      <c r="HL18" s="331">
        <v>0</v>
      </c>
      <c r="HM18" s="331">
        <v>0</v>
      </c>
      <c r="HN18" s="331">
        <v>0</v>
      </c>
      <c r="HO18" s="331">
        <v>0</v>
      </c>
      <c r="HP18" s="124">
        <v>0</v>
      </c>
      <c r="HQ18" s="331">
        <v>0</v>
      </c>
      <c r="HR18" s="331">
        <v>0</v>
      </c>
      <c r="HS18" s="331">
        <v>0</v>
      </c>
      <c r="HT18" s="331">
        <v>0</v>
      </c>
      <c r="HU18" s="124">
        <v>0</v>
      </c>
      <c r="HV18" s="330">
        <v>0</v>
      </c>
      <c r="HW18" s="331">
        <v>0</v>
      </c>
      <c r="HX18" s="331">
        <v>0</v>
      </c>
      <c r="HY18" s="331">
        <v>0</v>
      </c>
      <c r="HZ18" s="124">
        <v>0</v>
      </c>
      <c r="IA18" s="330">
        <v>0</v>
      </c>
      <c r="IB18" s="331">
        <v>0</v>
      </c>
      <c r="IC18" s="331">
        <v>0</v>
      </c>
      <c r="ID18" s="331">
        <v>0</v>
      </c>
      <c r="IE18" s="124">
        <v>0</v>
      </c>
      <c r="IF18" s="330">
        <v>0</v>
      </c>
      <c r="IG18" s="331">
        <v>0</v>
      </c>
      <c r="IH18" s="331">
        <v>0</v>
      </c>
      <c r="II18" s="331">
        <v>0</v>
      </c>
      <c r="IJ18" s="124">
        <v>0</v>
      </c>
      <c r="IK18" s="331">
        <v>0</v>
      </c>
      <c r="IL18" s="331">
        <v>0</v>
      </c>
      <c r="IM18" s="331">
        <v>0</v>
      </c>
      <c r="IN18" s="331">
        <v>0</v>
      </c>
      <c r="IO18" s="124">
        <v>0</v>
      </c>
      <c r="IP18" s="331">
        <v>0</v>
      </c>
      <c r="IQ18" s="331">
        <v>0</v>
      </c>
      <c r="IR18" s="331">
        <v>0</v>
      </c>
      <c r="IS18" s="331">
        <v>0</v>
      </c>
      <c r="IT18" s="124">
        <v>0</v>
      </c>
      <c r="IU18" s="330">
        <v>0</v>
      </c>
      <c r="IV18" s="331">
        <v>0</v>
      </c>
      <c r="IW18" s="331">
        <v>0</v>
      </c>
      <c r="IX18" s="331">
        <v>0</v>
      </c>
      <c r="IY18" s="124">
        <v>0</v>
      </c>
      <c r="IZ18" s="330">
        <v>0</v>
      </c>
      <c r="JA18" s="331">
        <v>0</v>
      </c>
      <c r="JB18" s="331">
        <v>0</v>
      </c>
      <c r="JC18" s="331">
        <v>0</v>
      </c>
      <c r="JD18" s="124">
        <v>0</v>
      </c>
      <c r="JE18" s="330">
        <v>0</v>
      </c>
      <c r="JF18" s="331">
        <v>0</v>
      </c>
      <c r="JG18" s="331">
        <v>0</v>
      </c>
      <c r="JH18" s="331">
        <v>0</v>
      </c>
      <c r="JI18" s="124">
        <v>0</v>
      </c>
      <c r="JJ18" s="331">
        <v>0</v>
      </c>
      <c r="JK18" s="331">
        <v>0</v>
      </c>
      <c r="JL18" s="331">
        <v>0</v>
      </c>
      <c r="JM18" s="331">
        <v>0</v>
      </c>
      <c r="JN18" s="124">
        <v>0</v>
      </c>
      <c r="JO18" s="331">
        <v>0</v>
      </c>
      <c r="JP18" s="331">
        <v>0</v>
      </c>
      <c r="JQ18" s="331">
        <v>0</v>
      </c>
      <c r="JR18" s="331">
        <v>0</v>
      </c>
      <c r="JS18" s="124">
        <v>0</v>
      </c>
      <c r="JT18" s="330">
        <v>0</v>
      </c>
      <c r="JU18" s="331">
        <v>0</v>
      </c>
      <c r="JV18" s="331">
        <v>0</v>
      </c>
      <c r="JW18" s="331">
        <v>0</v>
      </c>
      <c r="JX18" s="124">
        <v>0</v>
      </c>
      <c r="JY18" s="330">
        <v>0</v>
      </c>
      <c r="JZ18" s="331">
        <v>0</v>
      </c>
      <c r="KA18" s="331">
        <v>0</v>
      </c>
      <c r="KB18" s="331">
        <v>0</v>
      </c>
      <c r="KC18" s="124">
        <v>0</v>
      </c>
      <c r="KD18" s="330">
        <v>0</v>
      </c>
      <c r="KE18" s="331">
        <v>0</v>
      </c>
      <c r="KF18" s="331">
        <v>0</v>
      </c>
      <c r="KG18" s="331">
        <v>0</v>
      </c>
      <c r="KH18" s="124">
        <v>0</v>
      </c>
      <c r="KI18" s="331">
        <v>0</v>
      </c>
      <c r="KJ18" s="331">
        <v>0</v>
      </c>
      <c r="KK18" s="331">
        <v>0</v>
      </c>
      <c r="KL18" s="331">
        <v>0</v>
      </c>
      <c r="KM18" s="124">
        <v>0</v>
      </c>
      <c r="KN18" s="331">
        <v>0</v>
      </c>
      <c r="KO18" s="331">
        <v>0</v>
      </c>
      <c r="KP18" s="331">
        <v>0</v>
      </c>
      <c r="KQ18" s="331">
        <v>0</v>
      </c>
      <c r="KR18" s="124">
        <v>0</v>
      </c>
      <c r="KS18" s="330">
        <v>0</v>
      </c>
      <c r="KT18" s="331">
        <v>0</v>
      </c>
      <c r="KU18" s="331">
        <v>0</v>
      </c>
      <c r="KV18" s="331">
        <v>0</v>
      </c>
      <c r="KW18" s="124">
        <v>0</v>
      </c>
      <c r="KX18" s="331">
        <v>28.9</v>
      </c>
      <c r="KY18" s="331">
        <v>5400</v>
      </c>
      <c r="KZ18" s="331">
        <v>3819</v>
      </c>
      <c r="LA18" s="331">
        <v>1581</v>
      </c>
      <c r="LB18" s="334">
        <v>0.2927777777777778</v>
      </c>
      <c r="LC18" s="330">
        <v>28.9</v>
      </c>
      <c r="LD18" s="331">
        <v>5400</v>
      </c>
      <c r="LE18" s="331">
        <v>3819</v>
      </c>
      <c r="LF18" s="331">
        <v>1581</v>
      </c>
      <c r="LG18" s="334">
        <v>0.2927777777777778</v>
      </c>
    </row>
    <row r="19" spans="2:319">
      <c r="B19" s="1640"/>
      <c r="C19" s="1619"/>
      <c r="D19" s="333" t="s">
        <v>2882</v>
      </c>
      <c r="E19" s="330">
        <v>59.5</v>
      </c>
      <c r="F19" s="331">
        <v>4275</v>
      </c>
      <c r="G19" s="331">
        <v>3896</v>
      </c>
      <c r="H19" s="331">
        <v>379</v>
      </c>
      <c r="I19" s="124">
        <v>8.8654970760233917E-2</v>
      </c>
      <c r="J19" s="330">
        <v>0</v>
      </c>
      <c r="K19" s="331">
        <v>0</v>
      </c>
      <c r="L19" s="331">
        <v>0</v>
      </c>
      <c r="M19" s="331">
        <v>0</v>
      </c>
      <c r="N19" s="124">
        <v>0</v>
      </c>
      <c r="O19" s="330">
        <v>-59.5</v>
      </c>
      <c r="P19" s="331">
        <v>-4275</v>
      </c>
      <c r="Q19" s="331">
        <v>-3896</v>
      </c>
      <c r="R19" s="331">
        <v>-379</v>
      </c>
      <c r="S19" s="124">
        <v>-8.8654970760233917E-2</v>
      </c>
      <c r="T19" s="331">
        <v>0</v>
      </c>
      <c r="U19" s="331">
        <v>0</v>
      </c>
      <c r="V19" s="331">
        <v>0</v>
      </c>
      <c r="W19" s="331">
        <v>0</v>
      </c>
      <c r="X19" s="124">
        <v>0</v>
      </c>
      <c r="Y19" s="331">
        <v>0</v>
      </c>
      <c r="Z19" s="331">
        <v>0</v>
      </c>
      <c r="AA19" s="331">
        <v>0</v>
      </c>
      <c r="AB19" s="331">
        <v>0</v>
      </c>
      <c r="AC19" s="124">
        <v>0</v>
      </c>
      <c r="AD19" s="330">
        <v>0</v>
      </c>
      <c r="AE19" s="331">
        <v>0</v>
      </c>
      <c r="AF19" s="331">
        <v>0</v>
      </c>
      <c r="AG19" s="331">
        <v>0</v>
      </c>
      <c r="AH19" s="124">
        <v>0</v>
      </c>
      <c r="AI19" s="330">
        <v>0</v>
      </c>
      <c r="AJ19" s="331">
        <v>0</v>
      </c>
      <c r="AK19" s="331">
        <v>0</v>
      </c>
      <c r="AL19" s="331">
        <v>0</v>
      </c>
      <c r="AM19" s="124">
        <v>0</v>
      </c>
      <c r="AN19" s="330">
        <v>0</v>
      </c>
      <c r="AO19" s="331">
        <v>0</v>
      </c>
      <c r="AP19" s="331">
        <v>0</v>
      </c>
      <c r="AQ19" s="331">
        <v>0</v>
      </c>
      <c r="AR19" s="124">
        <v>0</v>
      </c>
      <c r="AS19" s="331">
        <v>0</v>
      </c>
      <c r="AT19" s="331">
        <v>0</v>
      </c>
      <c r="AU19" s="331">
        <v>0</v>
      </c>
      <c r="AV19" s="331">
        <v>0</v>
      </c>
      <c r="AW19" s="124">
        <v>0</v>
      </c>
      <c r="AX19" s="331">
        <v>0</v>
      </c>
      <c r="AY19" s="331">
        <v>0</v>
      </c>
      <c r="AZ19" s="331">
        <v>0</v>
      </c>
      <c r="BA19" s="331">
        <v>0</v>
      </c>
      <c r="BB19" s="124">
        <v>0</v>
      </c>
      <c r="BC19" s="330">
        <v>105.1</v>
      </c>
      <c r="BD19" s="331">
        <v>7636</v>
      </c>
      <c r="BE19" s="331">
        <v>7088</v>
      </c>
      <c r="BF19" s="331">
        <v>548</v>
      </c>
      <c r="BG19" s="124">
        <v>7.1765322158198003E-2</v>
      </c>
      <c r="BH19" s="330">
        <v>249.1</v>
      </c>
      <c r="BI19" s="331">
        <v>12881</v>
      </c>
      <c r="BJ19" s="331">
        <v>12294</v>
      </c>
      <c r="BK19" s="331">
        <v>587</v>
      </c>
      <c r="BL19" s="124">
        <v>4.5570996040680073E-2</v>
      </c>
      <c r="BM19" s="330">
        <v>144</v>
      </c>
      <c r="BN19" s="331">
        <v>5245</v>
      </c>
      <c r="BO19" s="331">
        <v>5206</v>
      </c>
      <c r="BP19" s="331">
        <v>39</v>
      </c>
      <c r="BQ19" s="124">
        <v>-2.619432611751793E-2</v>
      </c>
      <c r="BR19" s="331">
        <v>0</v>
      </c>
      <c r="BS19" s="331">
        <v>0</v>
      </c>
      <c r="BT19" s="331">
        <v>0</v>
      </c>
      <c r="BU19" s="331">
        <v>0</v>
      </c>
      <c r="BV19" s="124">
        <v>0</v>
      </c>
      <c r="BW19" s="331">
        <v>249.1</v>
      </c>
      <c r="BX19" s="331">
        <v>12881</v>
      </c>
      <c r="BY19" s="331">
        <v>12294</v>
      </c>
      <c r="BZ19" s="331">
        <v>587</v>
      </c>
      <c r="CA19" s="124">
        <v>4.5570996040680073E-2</v>
      </c>
      <c r="CB19" s="330">
        <v>0</v>
      </c>
      <c r="CC19" s="331">
        <v>0</v>
      </c>
      <c r="CD19" s="331">
        <v>0</v>
      </c>
      <c r="CE19" s="331">
        <v>0</v>
      </c>
      <c r="CF19" s="124">
        <v>0</v>
      </c>
      <c r="CG19" s="330">
        <v>0</v>
      </c>
      <c r="CH19" s="331">
        <v>0</v>
      </c>
      <c r="CI19" s="331">
        <v>0</v>
      </c>
      <c r="CJ19" s="331">
        <v>0</v>
      </c>
      <c r="CK19" s="124">
        <v>0</v>
      </c>
      <c r="CL19" s="330">
        <v>0</v>
      </c>
      <c r="CM19" s="331">
        <v>0</v>
      </c>
      <c r="CN19" s="331">
        <v>0</v>
      </c>
      <c r="CO19" s="331">
        <v>0</v>
      </c>
      <c r="CP19" s="124">
        <v>0</v>
      </c>
      <c r="CQ19" s="331">
        <v>249.1</v>
      </c>
      <c r="CR19" s="331">
        <v>12881</v>
      </c>
      <c r="CS19" s="331">
        <v>12294</v>
      </c>
      <c r="CT19" s="331">
        <v>587</v>
      </c>
      <c r="CU19" s="124">
        <v>4.5570996040680073E-2</v>
      </c>
      <c r="CV19" s="331">
        <v>-249.1</v>
      </c>
      <c r="CW19" s="331">
        <v>-12881</v>
      </c>
      <c r="CX19" s="331">
        <v>-12294</v>
      </c>
      <c r="CY19" s="331">
        <v>-587</v>
      </c>
      <c r="CZ19" s="124">
        <v>-4.5570996040680073E-2</v>
      </c>
      <c r="DA19" s="330">
        <v>0</v>
      </c>
      <c r="DB19" s="331">
        <v>0</v>
      </c>
      <c r="DC19" s="331">
        <v>0</v>
      </c>
      <c r="DD19" s="331">
        <v>0</v>
      </c>
      <c r="DE19" s="124">
        <v>0</v>
      </c>
      <c r="DF19" s="330">
        <v>46.6</v>
      </c>
      <c r="DG19" s="331">
        <v>3450</v>
      </c>
      <c r="DH19" s="331">
        <v>3305</v>
      </c>
      <c r="DI19" s="331">
        <v>145</v>
      </c>
      <c r="DJ19" s="124">
        <v>4.2028985507246375E-2</v>
      </c>
      <c r="DK19" s="330">
        <v>46.6</v>
      </c>
      <c r="DL19" s="331">
        <v>3450</v>
      </c>
      <c r="DM19" s="331">
        <v>3305</v>
      </c>
      <c r="DN19" s="331">
        <v>145</v>
      </c>
      <c r="DO19" s="124">
        <v>4.2028985507246375E-2</v>
      </c>
      <c r="DP19" s="331">
        <v>0</v>
      </c>
      <c r="DQ19" s="331">
        <v>0</v>
      </c>
      <c r="DR19" s="331">
        <v>0</v>
      </c>
      <c r="DS19" s="331">
        <v>0</v>
      </c>
      <c r="DT19" s="124">
        <v>0</v>
      </c>
      <c r="DU19" s="331">
        <v>46.6</v>
      </c>
      <c r="DV19" s="331">
        <v>3450</v>
      </c>
      <c r="DW19" s="331">
        <v>3305</v>
      </c>
      <c r="DX19" s="331">
        <v>145</v>
      </c>
      <c r="DY19" s="124">
        <v>4.2028985507246375E-2</v>
      </c>
      <c r="DZ19" s="330">
        <v>0</v>
      </c>
      <c r="EA19" s="331">
        <v>0</v>
      </c>
      <c r="EB19" s="331">
        <v>0</v>
      </c>
      <c r="EC19" s="331">
        <v>0</v>
      </c>
      <c r="ED19" s="124">
        <v>0</v>
      </c>
      <c r="EE19" s="330">
        <v>262.5</v>
      </c>
      <c r="EF19" s="331">
        <v>13706</v>
      </c>
      <c r="EG19" s="331">
        <v>13063</v>
      </c>
      <c r="EH19" s="331">
        <v>643</v>
      </c>
      <c r="EI19" s="124">
        <v>4.6913760396906465E-2</v>
      </c>
      <c r="EJ19" s="330">
        <v>262.5</v>
      </c>
      <c r="EK19" s="331">
        <v>13706</v>
      </c>
      <c r="EL19" s="331">
        <v>13063</v>
      </c>
      <c r="EM19" s="331">
        <v>643</v>
      </c>
      <c r="EN19" s="124">
        <v>4.6913760396906465E-2</v>
      </c>
      <c r="EO19" s="331">
        <v>46.6</v>
      </c>
      <c r="EP19" s="331">
        <v>3450</v>
      </c>
      <c r="EQ19" s="331">
        <v>3305</v>
      </c>
      <c r="ER19" s="331">
        <v>145</v>
      </c>
      <c r="ES19" s="124">
        <v>4.2028985507246375E-2</v>
      </c>
      <c r="ET19" s="331">
        <v>215.9</v>
      </c>
      <c r="EU19" s="331">
        <v>10256</v>
      </c>
      <c r="EV19" s="331">
        <v>9758</v>
      </c>
      <c r="EW19" s="331">
        <v>498</v>
      </c>
      <c r="EX19" s="124">
        <v>4.8847748896600901E-3</v>
      </c>
      <c r="EY19" s="330">
        <v>38.6</v>
      </c>
      <c r="EZ19" s="331">
        <v>2857</v>
      </c>
      <c r="FA19" s="331">
        <v>2737</v>
      </c>
      <c r="FB19" s="331">
        <v>120</v>
      </c>
      <c r="FC19" s="124">
        <v>0</v>
      </c>
      <c r="FD19" s="330">
        <v>0</v>
      </c>
      <c r="FE19" s="331">
        <v>0</v>
      </c>
      <c r="FF19" s="331">
        <v>0</v>
      </c>
      <c r="FG19" s="331">
        <v>0</v>
      </c>
      <c r="FH19" s="124">
        <v>0</v>
      </c>
      <c r="FI19" s="330">
        <v>-38.6</v>
      </c>
      <c r="FJ19" s="331">
        <v>-2857</v>
      </c>
      <c r="FK19" s="331">
        <v>-2737</v>
      </c>
      <c r="FL19" s="331">
        <v>-120</v>
      </c>
      <c r="FM19" s="124">
        <v>0</v>
      </c>
      <c r="FN19" s="331">
        <v>262.5</v>
      </c>
      <c r="FO19" s="331">
        <v>13706</v>
      </c>
      <c r="FP19" s="331">
        <v>13063</v>
      </c>
      <c r="FQ19" s="331">
        <v>643</v>
      </c>
      <c r="FR19" s="124">
        <v>4.6913760396906465E-2</v>
      </c>
      <c r="FS19" s="331">
        <v>-262.5</v>
      </c>
      <c r="FT19" s="331">
        <v>-13706</v>
      </c>
      <c r="FU19" s="331">
        <v>-13063</v>
      </c>
      <c r="FV19" s="331">
        <v>-643</v>
      </c>
      <c r="FW19" s="124">
        <v>-4.6913760396906465E-2</v>
      </c>
      <c r="FX19" s="330">
        <v>0</v>
      </c>
      <c r="FY19" s="331">
        <v>0</v>
      </c>
      <c r="FZ19" s="331">
        <v>0</v>
      </c>
      <c r="GA19" s="331">
        <v>0</v>
      </c>
      <c r="GB19" s="124">
        <v>0</v>
      </c>
      <c r="GC19" s="330">
        <v>0</v>
      </c>
      <c r="GD19" s="331">
        <v>0</v>
      </c>
      <c r="GE19" s="331">
        <v>0</v>
      </c>
      <c r="GF19" s="331">
        <v>0</v>
      </c>
      <c r="GG19" s="124">
        <v>0</v>
      </c>
      <c r="GH19" s="330">
        <v>0</v>
      </c>
      <c r="GI19" s="331">
        <v>0</v>
      </c>
      <c r="GJ19" s="331">
        <v>0</v>
      </c>
      <c r="GK19" s="331">
        <v>0</v>
      </c>
      <c r="GL19" s="124">
        <v>0</v>
      </c>
      <c r="GM19" s="331">
        <v>0</v>
      </c>
      <c r="GN19" s="331">
        <v>0</v>
      </c>
      <c r="GO19" s="331">
        <v>0</v>
      </c>
      <c r="GP19" s="331">
        <v>0</v>
      </c>
      <c r="GQ19" s="124">
        <v>0</v>
      </c>
      <c r="GR19" s="331">
        <v>0</v>
      </c>
      <c r="GS19" s="331">
        <v>0</v>
      </c>
      <c r="GT19" s="331">
        <v>0</v>
      </c>
      <c r="GU19" s="331">
        <v>0</v>
      </c>
      <c r="GV19" s="124">
        <v>0</v>
      </c>
      <c r="GW19" s="330">
        <v>0</v>
      </c>
      <c r="GX19" s="331">
        <v>0</v>
      </c>
      <c r="GY19" s="331">
        <v>0</v>
      </c>
      <c r="GZ19" s="331">
        <v>0</v>
      </c>
      <c r="HA19" s="124">
        <v>0</v>
      </c>
      <c r="HB19" s="330">
        <v>246.6</v>
      </c>
      <c r="HC19" s="331">
        <v>12581</v>
      </c>
      <c r="HD19" s="331">
        <v>12193</v>
      </c>
      <c r="HE19" s="331">
        <v>388</v>
      </c>
      <c r="HF19" s="124">
        <v>3.0840155790477705E-2</v>
      </c>
      <c r="HG19" s="330">
        <v>246.6</v>
      </c>
      <c r="HH19" s="331">
        <v>12581</v>
      </c>
      <c r="HI19" s="331">
        <v>12193</v>
      </c>
      <c r="HJ19" s="331">
        <v>388</v>
      </c>
      <c r="HK19" s="124">
        <v>3.0840155790477705E-2</v>
      </c>
      <c r="HL19" s="331">
        <v>0</v>
      </c>
      <c r="HM19" s="331">
        <v>0</v>
      </c>
      <c r="HN19" s="331">
        <v>0</v>
      </c>
      <c r="HO19" s="331">
        <v>0</v>
      </c>
      <c r="HP19" s="124">
        <v>0</v>
      </c>
      <c r="HQ19" s="331">
        <v>246.6</v>
      </c>
      <c r="HR19" s="331">
        <v>12581</v>
      </c>
      <c r="HS19" s="331">
        <v>12193</v>
      </c>
      <c r="HT19" s="331">
        <v>388</v>
      </c>
      <c r="HU19" s="124">
        <v>3.0840155790477705E-2</v>
      </c>
      <c r="HV19" s="330">
        <v>0</v>
      </c>
      <c r="HW19" s="331">
        <v>0</v>
      </c>
      <c r="HX19" s="331">
        <v>0</v>
      </c>
      <c r="HY19" s="331">
        <v>0</v>
      </c>
      <c r="HZ19" s="124">
        <v>0</v>
      </c>
      <c r="IA19" s="330">
        <v>0</v>
      </c>
      <c r="IB19" s="331">
        <v>0</v>
      </c>
      <c r="IC19" s="331">
        <v>0</v>
      </c>
      <c r="ID19" s="331">
        <v>0</v>
      </c>
      <c r="IE19" s="124">
        <v>0</v>
      </c>
      <c r="IF19" s="330">
        <v>0</v>
      </c>
      <c r="IG19" s="331">
        <v>0</v>
      </c>
      <c r="IH19" s="331">
        <v>0</v>
      </c>
      <c r="II19" s="331">
        <v>0</v>
      </c>
      <c r="IJ19" s="124">
        <v>0</v>
      </c>
      <c r="IK19" s="331">
        <v>246.6</v>
      </c>
      <c r="IL19" s="331">
        <v>12581</v>
      </c>
      <c r="IM19" s="331">
        <v>12193</v>
      </c>
      <c r="IN19" s="331">
        <v>388</v>
      </c>
      <c r="IO19" s="124">
        <v>3.0840155790477705E-2</v>
      </c>
      <c r="IP19" s="331">
        <v>-246.6</v>
      </c>
      <c r="IQ19" s="331">
        <v>-12581</v>
      </c>
      <c r="IR19" s="331">
        <v>-12193</v>
      </c>
      <c r="IS19" s="331">
        <v>-388</v>
      </c>
      <c r="IT19" s="124">
        <v>-3.0840155790477705E-2</v>
      </c>
      <c r="IU19" s="330">
        <v>0</v>
      </c>
      <c r="IV19" s="331">
        <v>0</v>
      </c>
      <c r="IW19" s="331">
        <v>0</v>
      </c>
      <c r="IX19" s="331">
        <v>0</v>
      </c>
      <c r="IY19" s="124">
        <v>0</v>
      </c>
      <c r="IZ19" s="330">
        <v>240.8</v>
      </c>
      <c r="JA19" s="331">
        <v>52110</v>
      </c>
      <c r="JB19" s="331">
        <v>35806</v>
      </c>
      <c r="JC19" s="331">
        <v>16304</v>
      </c>
      <c r="JD19" s="124">
        <v>0.31287660717712529</v>
      </c>
      <c r="JE19" s="330">
        <v>240.8</v>
      </c>
      <c r="JF19" s="331">
        <v>52110</v>
      </c>
      <c r="JG19" s="331">
        <v>35806</v>
      </c>
      <c r="JH19" s="331">
        <v>16304</v>
      </c>
      <c r="JI19" s="124">
        <v>0.31287660717712529</v>
      </c>
      <c r="JJ19" s="331">
        <v>0</v>
      </c>
      <c r="JK19" s="331">
        <v>0</v>
      </c>
      <c r="JL19" s="331">
        <v>0</v>
      </c>
      <c r="JM19" s="331">
        <v>0</v>
      </c>
      <c r="JN19" s="124">
        <v>0</v>
      </c>
      <c r="JO19" s="331">
        <v>240.8</v>
      </c>
      <c r="JP19" s="331">
        <v>52110</v>
      </c>
      <c r="JQ19" s="331">
        <v>35806</v>
      </c>
      <c r="JR19" s="331">
        <v>16304</v>
      </c>
      <c r="JS19" s="124">
        <v>0.31287660717712529</v>
      </c>
      <c r="JT19" s="330">
        <v>0</v>
      </c>
      <c r="JU19" s="331">
        <v>0</v>
      </c>
      <c r="JV19" s="331">
        <v>0</v>
      </c>
      <c r="JW19" s="331">
        <v>0</v>
      </c>
      <c r="JX19" s="124">
        <v>0</v>
      </c>
      <c r="JY19" s="330">
        <v>0</v>
      </c>
      <c r="JZ19" s="331">
        <v>0</v>
      </c>
      <c r="KA19" s="331">
        <v>0</v>
      </c>
      <c r="KB19" s="331">
        <v>0</v>
      </c>
      <c r="KC19" s="124">
        <v>0</v>
      </c>
      <c r="KD19" s="330">
        <v>0</v>
      </c>
      <c r="KE19" s="331">
        <v>0</v>
      </c>
      <c r="KF19" s="331">
        <v>0</v>
      </c>
      <c r="KG19" s="331">
        <v>0</v>
      </c>
      <c r="KH19" s="124">
        <v>0</v>
      </c>
      <c r="KI19" s="331">
        <v>240.8</v>
      </c>
      <c r="KJ19" s="331">
        <v>52110</v>
      </c>
      <c r="KK19" s="331">
        <v>35806</v>
      </c>
      <c r="KL19" s="331">
        <v>16304</v>
      </c>
      <c r="KM19" s="124">
        <v>0.31287660717712529</v>
      </c>
      <c r="KN19" s="331">
        <v>-240.8</v>
      </c>
      <c r="KO19" s="331">
        <v>-52110</v>
      </c>
      <c r="KP19" s="331">
        <v>-35806</v>
      </c>
      <c r="KQ19" s="331">
        <v>-16304</v>
      </c>
      <c r="KR19" s="124">
        <v>-0.31287660717712529</v>
      </c>
      <c r="KS19" s="330">
        <v>203.2</v>
      </c>
      <c r="KT19" s="331">
        <v>14768</v>
      </c>
      <c r="KU19" s="331">
        <v>13721</v>
      </c>
      <c r="KV19" s="331">
        <v>1047</v>
      </c>
      <c r="KW19" s="124">
        <v>7.0896533044420368E-2</v>
      </c>
      <c r="KX19" s="331">
        <v>1045.6000000000001</v>
      </c>
      <c r="KY19" s="331">
        <v>94728</v>
      </c>
      <c r="KZ19" s="331">
        <v>76661</v>
      </c>
      <c r="LA19" s="331">
        <v>18067</v>
      </c>
      <c r="LB19" s="334">
        <v>0.19072502322438983</v>
      </c>
      <c r="LC19" s="330">
        <v>842.40000000000009</v>
      </c>
      <c r="LD19" s="331">
        <v>79960</v>
      </c>
      <c r="LE19" s="331">
        <v>62940</v>
      </c>
      <c r="LF19" s="331">
        <v>17020</v>
      </c>
      <c r="LG19" s="334">
        <v>0.11982849017996947</v>
      </c>
    </row>
    <row r="20" spans="2:319">
      <c r="B20" s="1640"/>
      <c r="C20" s="1619"/>
      <c r="D20" s="333" t="s">
        <v>2883</v>
      </c>
      <c r="E20" s="330">
        <v>0</v>
      </c>
      <c r="F20" s="331">
        <v>0</v>
      </c>
      <c r="G20" s="331">
        <v>0</v>
      </c>
      <c r="H20" s="331">
        <v>0</v>
      </c>
      <c r="I20" s="124">
        <v>0</v>
      </c>
      <c r="J20" s="330">
        <v>0</v>
      </c>
      <c r="K20" s="331">
        <v>0</v>
      </c>
      <c r="L20" s="331">
        <v>0</v>
      </c>
      <c r="M20" s="331">
        <v>0</v>
      </c>
      <c r="N20" s="124">
        <v>0</v>
      </c>
      <c r="O20" s="330">
        <v>0</v>
      </c>
      <c r="P20" s="331">
        <v>0</v>
      </c>
      <c r="Q20" s="331">
        <v>0</v>
      </c>
      <c r="R20" s="331">
        <v>0</v>
      </c>
      <c r="S20" s="124">
        <v>0</v>
      </c>
      <c r="T20" s="331">
        <v>0</v>
      </c>
      <c r="U20" s="331">
        <v>0</v>
      </c>
      <c r="V20" s="331">
        <v>0</v>
      </c>
      <c r="W20" s="331">
        <v>0</v>
      </c>
      <c r="X20" s="124">
        <v>0</v>
      </c>
      <c r="Y20" s="331">
        <v>0</v>
      </c>
      <c r="Z20" s="331">
        <v>0</v>
      </c>
      <c r="AA20" s="331">
        <v>0</v>
      </c>
      <c r="AB20" s="331">
        <v>0</v>
      </c>
      <c r="AC20" s="124">
        <v>0</v>
      </c>
      <c r="AD20" s="330">
        <v>0</v>
      </c>
      <c r="AE20" s="331">
        <v>0</v>
      </c>
      <c r="AF20" s="331">
        <v>0</v>
      </c>
      <c r="AG20" s="331">
        <v>0</v>
      </c>
      <c r="AH20" s="124">
        <v>0</v>
      </c>
      <c r="AI20" s="330">
        <v>0</v>
      </c>
      <c r="AJ20" s="331">
        <v>0</v>
      </c>
      <c r="AK20" s="331">
        <v>0</v>
      </c>
      <c r="AL20" s="331">
        <v>0</v>
      </c>
      <c r="AM20" s="124">
        <v>0</v>
      </c>
      <c r="AN20" s="330">
        <v>0</v>
      </c>
      <c r="AO20" s="331">
        <v>0</v>
      </c>
      <c r="AP20" s="331">
        <v>0</v>
      </c>
      <c r="AQ20" s="331">
        <v>0</v>
      </c>
      <c r="AR20" s="124">
        <v>0</v>
      </c>
      <c r="AS20" s="331">
        <v>0</v>
      </c>
      <c r="AT20" s="331">
        <v>0</v>
      </c>
      <c r="AU20" s="331">
        <v>0</v>
      </c>
      <c r="AV20" s="331">
        <v>0</v>
      </c>
      <c r="AW20" s="124">
        <v>0</v>
      </c>
      <c r="AX20" s="331">
        <v>0</v>
      </c>
      <c r="AY20" s="331">
        <v>0</v>
      </c>
      <c r="AZ20" s="331">
        <v>0</v>
      </c>
      <c r="BA20" s="331">
        <v>0</v>
      </c>
      <c r="BB20" s="124">
        <v>0</v>
      </c>
      <c r="BC20" s="330">
        <v>0</v>
      </c>
      <c r="BD20" s="331">
        <v>0</v>
      </c>
      <c r="BE20" s="331">
        <v>0</v>
      </c>
      <c r="BF20" s="331">
        <v>0</v>
      </c>
      <c r="BG20" s="124">
        <v>0</v>
      </c>
      <c r="BH20" s="330">
        <v>0</v>
      </c>
      <c r="BI20" s="331">
        <v>0</v>
      </c>
      <c r="BJ20" s="331">
        <v>0</v>
      </c>
      <c r="BK20" s="331">
        <v>0</v>
      </c>
      <c r="BL20" s="124">
        <v>0</v>
      </c>
      <c r="BM20" s="330">
        <v>0</v>
      </c>
      <c r="BN20" s="331">
        <v>0</v>
      </c>
      <c r="BO20" s="331">
        <v>0</v>
      </c>
      <c r="BP20" s="331">
        <v>0</v>
      </c>
      <c r="BQ20" s="124">
        <v>0</v>
      </c>
      <c r="BR20" s="331">
        <v>0</v>
      </c>
      <c r="BS20" s="331">
        <v>0</v>
      </c>
      <c r="BT20" s="331">
        <v>0</v>
      </c>
      <c r="BU20" s="331">
        <v>0</v>
      </c>
      <c r="BV20" s="124">
        <v>0</v>
      </c>
      <c r="BW20" s="331">
        <v>0</v>
      </c>
      <c r="BX20" s="331">
        <v>0</v>
      </c>
      <c r="BY20" s="331">
        <v>0</v>
      </c>
      <c r="BZ20" s="331">
        <v>0</v>
      </c>
      <c r="CA20" s="124">
        <v>0</v>
      </c>
      <c r="CB20" s="330">
        <v>0</v>
      </c>
      <c r="CC20" s="331">
        <v>0</v>
      </c>
      <c r="CD20" s="331">
        <v>0</v>
      </c>
      <c r="CE20" s="331">
        <v>0</v>
      </c>
      <c r="CF20" s="124">
        <v>0</v>
      </c>
      <c r="CG20" s="330">
        <v>0</v>
      </c>
      <c r="CH20" s="331">
        <v>0</v>
      </c>
      <c r="CI20" s="331">
        <v>0</v>
      </c>
      <c r="CJ20" s="331">
        <v>0</v>
      </c>
      <c r="CK20" s="124">
        <v>0</v>
      </c>
      <c r="CL20" s="330">
        <v>0</v>
      </c>
      <c r="CM20" s="331">
        <v>0</v>
      </c>
      <c r="CN20" s="331">
        <v>0</v>
      </c>
      <c r="CO20" s="331">
        <v>0</v>
      </c>
      <c r="CP20" s="124">
        <v>0</v>
      </c>
      <c r="CQ20" s="331">
        <v>0</v>
      </c>
      <c r="CR20" s="331">
        <v>0</v>
      </c>
      <c r="CS20" s="331">
        <v>0</v>
      </c>
      <c r="CT20" s="331">
        <v>0</v>
      </c>
      <c r="CU20" s="124">
        <v>0</v>
      </c>
      <c r="CV20" s="331">
        <v>0</v>
      </c>
      <c r="CW20" s="331">
        <v>0</v>
      </c>
      <c r="CX20" s="331">
        <v>0</v>
      </c>
      <c r="CY20" s="331">
        <v>0</v>
      </c>
      <c r="CZ20" s="124">
        <v>0</v>
      </c>
      <c r="DA20" s="330">
        <v>0</v>
      </c>
      <c r="DB20" s="331">
        <v>0</v>
      </c>
      <c r="DC20" s="331">
        <v>0</v>
      </c>
      <c r="DD20" s="331">
        <v>0</v>
      </c>
      <c r="DE20" s="124">
        <v>0</v>
      </c>
      <c r="DF20" s="330">
        <v>7</v>
      </c>
      <c r="DG20" s="331">
        <v>61</v>
      </c>
      <c r="DH20" s="331">
        <v>50</v>
      </c>
      <c r="DI20" s="331">
        <v>11</v>
      </c>
      <c r="DJ20" s="124">
        <v>0.18032786885245902</v>
      </c>
      <c r="DK20" s="330">
        <v>7</v>
      </c>
      <c r="DL20" s="331">
        <v>61</v>
      </c>
      <c r="DM20" s="331">
        <v>50</v>
      </c>
      <c r="DN20" s="331">
        <v>11</v>
      </c>
      <c r="DO20" s="124">
        <v>0.18032786885245902</v>
      </c>
      <c r="DP20" s="331">
        <v>0</v>
      </c>
      <c r="DQ20" s="331">
        <v>0</v>
      </c>
      <c r="DR20" s="331">
        <v>0</v>
      </c>
      <c r="DS20" s="331">
        <v>0</v>
      </c>
      <c r="DT20" s="124">
        <v>0</v>
      </c>
      <c r="DU20" s="331">
        <v>7</v>
      </c>
      <c r="DV20" s="331">
        <v>61</v>
      </c>
      <c r="DW20" s="331">
        <v>50</v>
      </c>
      <c r="DX20" s="331">
        <v>11</v>
      </c>
      <c r="DY20" s="124">
        <v>0.18032786885245902</v>
      </c>
      <c r="DZ20" s="330">
        <v>0</v>
      </c>
      <c r="EA20" s="331">
        <v>0</v>
      </c>
      <c r="EB20" s="331">
        <v>0</v>
      </c>
      <c r="EC20" s="331">
        <v>0</v>
      </c>
      <c r="ED20" s="124">
        <v>0</v>
      </c>
      <c r="EE20" s="330">
        <v>0</v>
      </c>
      <c r="EF20" s="331">
        <v>0</v>
      </c>
      <c r="EG20" s="331">
        <v>0</v>
      </c>
      <c r="EH20" s="331">
        <v>0</v>
      </c>
      <c r="EI20" s="124">
        <v>0</v>
      </c>
      <c r="EJ20" s="330">
        <v>0</v>
      </c>
      <c r="EK20" s="331">
        <v>0</v>
      </c>
      <c r="EL20" s="331">
        <v>0</v>
      </c>
      <c r="EM20" s="331">
        <v>0</v>
      </c>
      <c r="EN20" s="124">
        <v>0</v>
      </c>
      <c r="EO20" s="331">
        <v>7</v>
      </c>
      <c r="EP20" s="331">
        <v>61</v>
      </c>
      <c r="EQ20" s="331">
        <v>50</v>
      </c>
      <c r="ER20" s="331">
        <v>11</v>
      </c>
      <c r="ES20" s="124">
        <v>0.18032786885245902</v>
      </c>
      <c r="ET20" s="331">
        <v>-7</v>
      </c>
      <c r="EU20" s="331">
        <v>-61</v>
      </c>
      <c r="EV20" s="331">
        <v>-50</v>
      </c>
      <c r="EW20" s="331">
        <v>-11</v>
      </c>
      <c r="EX20" s="124">
        <v>-0.18032786885245902</v>
      </c>
      <c r="EY20" s="330">
        <v>0</v>
      </c>
      <c r="EZ20" s="331">
        <v>0</v>
      </c>
      <c r="FA20" s="331">
        <v>0</v>
      </c>
      <c r="FB20" s="331">
        <v>0</v>
      </c>
      <c r="FC20" s="124">
        <v>0</v>
      </c>
      <c r="FD20" s="330">
        <v>0</v>
      </c>
      <c r="FE20" s="331">
        <v>0</v>
      </c>
      <c r="FF20" s="331">
        <v>0</v>
      </c>
      <c r="FG20" s="331">
        <v>0</v>
      </c>
      <c r="FH20" s="124">
        <v>0</v>
      </c>
      <c r="FI20" s="330">
        <v>0</v>
      </c>
      <c r="FJ20" s="331">
        <v>0</v>
      </c>
      <c r="FK20" s="331">
        <v>0</v>
      </c>
      <c r="FL20" s="331">
        <v>0</v>
      </c>
      <c r="FM20" s="124">
        <v>0</v>
      </c>
      <c r="FN20" s="331">
        <v>0</v>
      </c>
      <c r="FO20" s="331">
        <v>0</v>
      </c>
      <c r="FP20" s="331">
        <v>0</v>
      </c>
      <c r="FQ20" s="331">
        <v>0</v>
      </c>
      <c r="FR20" s="124">
        <v>0</v>
      </c>
      <c r="FS20" s="331">
        <v>0</v>
      </c>
      <c r="FT20" s="331">
        <v>0</v>
      </c>
      <c r="FU20" s="331">
        <v>0</v>
      </c>
      <c r="FV20" s="331">
        <v>0</v>
      </c>
      <c r="FW20" s="124">
        <v>0</v>
      </c>
      <c r="FX20" s="330">
        <v>0</v>
      </c>
      <c r="FY20" s="331">
        <v>0</v>
      </c>
      <c r="FZ20" s="331">
        <v>0</v>
      </c>
      <c r="GA20" s="331">
        <v>0</v>
      </c>
      <c r="GB20" s="124">
        <v>0</v>
      </c>
      <c r="GC20" s="330">
        <v>8</v>
      </c>
      <c r="GD20" s="331">
        <v>70</v>
      </c>
      <c r="GE20" s="331">
        <v>58</v>
      </c>
      <c r="GF20" s="331">
        <v>12</v>
      </c>
      <c r="GG20" s="124">
        <v>0.17142857142857143</v>
      </c>
      <c r="GH20" s="330">
        <v>8</v>
      </c>
      <c r="GI20" s="331">
        <v>70</v>
      </c>
      <c r="GJ20" s="331">
        <v>58</v>
      </c>
      <c r="GK20" s="331">
        <v>12</v>
      </c>
      <c r="GL20" s="124">
        <v>0.17142857142857143</v>
      </c>
      <c r="GM20" s="331">
        <v>0</v>
      </c>
      <c r="GN20" s="331">
        <v>0</v>
      </c>
      <c r="GO20" s="331">
        <v>0</v>
      </c>
      <c r="GP20" s="331">
        <v>0</v>
      </c>
      <c r="GQ20" s="124">
        <v>0</v>
      </c>
      <c r="GR20" s="331">
        <v>8</v>
      </c>
      <c r="GS20" s="331">
        <v>70</v>
      </c>
      <c r="GT20" s="331">
        <v>58</v>
      </c>
      <c r="GU20" s="331">
        <v>12</v>
      </c>
      <c r="GV20" s="124">
        <v>0.17142857142857143</v>
      </c>
      <c r="GW20" s="330">
        <v>0</v>
      </c>
      <c r="GX20" s="331">
        <v>0</v>
      </c>
      <c r="GY20" s="331">
        <v>0</v>
      </c>
      <c r="GZ20" s="331">
        <v>0</v>
      </c>
      <c r="HA20" s="124">
        <v>0</v>
      </c>
      <c r="HB20" s="330">
        <v>0</v>
      </c>
      <c r="HC20" s="331">
        <v>0</v>
      </c>
      <c r="HD20" s="331">
        <v>0</v>
      </c>
      <c r="HE20" s="331">
        <v>0</v>
      </c>
      <c r="HF20" s="124">
        <v>0</v>
      </c>
      <c r="HG20" s="330">
        <v>0</v>
      </c>
      <c r="HH20" s="331">
        <v>0</v>
      </c>
      <c r="HI20" s="331">
        <v>0</v>
      </c>
      <c r="HJ20" s="331">
        <v>0</v>
      </c>
      <c r="HK20" s="124">
        <v>0</v>
      </c>
      <c r="HL20" s="331">
        <v>8</v>
      </c>
      <c r="HM20" s="331">
        <v>70</v>
      </c>
      <c r="HN20" s="331">
        <v>58</v>
      </c>
      <c r="HO20" s="331">
        <v>12</v>
      </c>
      <c r="HP20" s="124">
        <v>0.17142857142857143</v>
      </c>
      <c r="HQ20" s="331">
        <v>-8</v>
      </c>
      <c r="HR20" s="331">
        <v>-70</v>
      </c>
      <c r="HS20" s="331">
        <v>-58</v>
      </c>
      <c r="HT20" s="331">
        <v>-12</v>
      </c>
      <c r="HU20" s="124">
        <v>-0.17142857142857143</v>
      </c>
      <c r="HV20" s="330">
        <v>0</v>
      </c>
      <c r="HW20" s="331">
        <v>0</v>
      </c>
      <c r="HX20" s="331">
        <v>0</v>
      </c>
      <c r="HY20" s="331">
        <v>0</v>
      </c>
      <c r="HZ20" s="124">
        <v>0</v>
      </c>
      <c r="IA20" s="330">
        <v>0</v>
      </c>
      <c r="IB20" s="331">
        <v>0</v>
      </c>
      <c r="IC20" s="331">
        <v>0</v>
      </c>
      <c r="ID20" s="331">
        <v>0</v>
      </c>
      <c r="IE20" s="124">
        <v>0</v>
      </c>
      <c r="IF20" s="330">
        <v>0</v>
      </c>
      <c r="IG20" s="331">
        <v>0</v>
      </c>
      <c r="IH20" s="331">
        <v>0</v>
      </c>
      <c r="II20" s="331">
        <v>0</v>
      </c>
      <c r="IJ20" s="124">
        <v>0</v>
      </c>
      <c r="IK20" s="331">
        <v>0</v>
      </c>
      <c r="IL20" s="331">
        <v>0</v>
      </c>
      <c r="IM20" s="331">
        <v>0</v>
      </c>
      <c r="IN20" s="331">
        <v>0</v>
      </c>
      <c r="IO20" s="124">
        <v>0</v>
      </c>
      <c r="IP20" s="331">
        <v>0</v>
      </c>
      <c r="IQ20" s="331">
        <v>0</v>
      </c>
      <c r="IR20" s="331">
        <v>0</v>
      </c>
      <c r="IS20" s="331">
        <v>0</v>
      </c>
      <c r="IT20" s="124">
        <v>0</v>
      </c>
      <c r="IU20" s="330">
        <v>0</v>
      </c>
      <c r="IV20" s="331">
        <v>0</v>
      </c>
      <c r="IW20" s="331">
        <v>0</v>
      </c>
      <c r="IX20" s="331">
        <v>0</v>
      </c>
      <c r="IY20" s="124">
        <v>0</v>
      </c>
      <c r="IZ20" s="330">
        <v>0</v>
      </c>
      <c r="JA20" s="331">
        <v>0</v>
      </c>
      <c r="JB20" s="331">
        <v>0</v>
      </c>
      <c r="JC20" s="331">
        <v>0</v>
      </c>
      <c r="JD20" s="124">
        <v>0</v>
      </c>
      <c r="JE20" s="330">
        <v>0</v>
      </c>
      <c r="JF20" s="331">
        <v>0</v>
      </c>
      <c r="JG20" s="331">
        <v>0</v>
      </c>
      <c r="JH20" s="331">
        <v>0</v>
      </c>
      <c r="JI20" s="124">
        <v>0</v>
      </c>
      <c r="JJ20" s="331">
        <v>0</v>
      </c>
      <c r="JK20" s="331">
        <v>0</v>
      </c>
      <c r="JL20" s="331">
        <v>0</v>
      </c>
      <c r="JM20" s="331">
        <v>0</v>
      </c>
      <c r="JN20" s="124">
        <v>0</v>
      </c>
      <c r="JO20" s="331">
        <v>0</v>
      </c>
      <c r="JP20" s="331">
        <v>0</v>
      </c>
      <c r="JQ20" s="331">
        <v>0</v>
      </c>
      <c r="JR20" s="331">
        <v>0</v>
      </c>
      <c r="JS20" s="124">
        <v>0</v>
      </c>
      <c r="JT20" s="330">
        <v>0</v>
      </c>
      <c r="JU20" s="331">
        <v>0</v>
      </c>
      <c r="JV20" s="331">
        <v>0</v>
      </c>
      <c r="JW20" s="331">
        <v>0</v>
      </c>
      <c r="JX20" s="124">
        <v>0</v>
      </c>
      <c r="JY20" s="330">
        <v>0</v>
      </c>
      <c r="JZ20" s="331">
        <v>0</v>
      </c>
      <c r="KA20" s="331">
        <v>0</v>
      </c>
      <c r="KB20" s="331">
        <v>0</v>
      </c>
      <c r="KC20" s="124">
        <v>0</v>
      </c>
      <c r="KD20" s="330">
        <v>0</v>
      </c>
      <c r="KE20" s="331">
        <v>0</v>
      </c>
      <c r="KF20" s="331">
        <v>0</v>
      </c>
      <c r="KG20" s="331">
        <v>0</v>
      </c>
      <c r="KH20" s="124">
        <v>0</v>
      </c>
      <c r="KI20" s="331">
        <v>0</v>
      </c>
      <c r="KJ20" s="331">
        <v>0</v>
      </c>
      <c r="KK20" s="331">
        <v>0</v>
      </c>
      <c r="KL20" s="331">
        <v>0</v>
      </c>
      <c r="KM20" s="124">
        <v>0</v>
      </c>
      <c r="KN20" s="331">
        <v>0</v>
      </c>
      <c r="KO20" s="331">
        <v>0</v>
      </c>
      <c r="KP20" s="331">
        <v>0</v>
      </c>
      <c r="KQ20" s="331">
        <v>0</v>
      </c>
      <c r="KR20" s="124">
        <v>0</v>
      </c>
      <c r="KS20" s="330">
        <v>0</v>
      </c>
      <c r="KT20" s="331">
        <v>0</v>
      </c>
      <c r="KU20" s="331">
        <v>0</v>
      </c>
      <c r="KV20" s="331">
        <v>0</v>
      </c>
      <c r="KW20" s="124">
        <v>0</v>
      </c>
      <c r="KX20" s="331">
        <v>15</v>
      </c>
      <c r="KY20" s="331">
        <v>131</v>
      </c>
      <c r="KZ20" s="331">
        <v>108</v>
      </c>
      <c r="LA20" s="331">
        <v>23</v>
      </c>
      <c r="LB20" s="334">
        <v>0.17557251908396945</v>
      </c>
      <c r="LC20" s="330">
        <v>15</v>
      </c>
      <c r="LD20" s="331">
        <v>131</v>
      </c>
      <c r="LE20" s="331">
        <v>108</v>
      </c>
      <c r="LF20" s="331">
        <v>23</v>
      </c>
      <c r="LG20" s="334">
        <v>0.17557251908396945</v>
      </c>
    </row>
    <row r="21" spans="2:319">
      <c r="B21" s="1640"/>
      <c r="C21" s="1619"/>
      <c r="D21" s="333" t="s">
        <v>2871</v>
      </c>
      <c r="E21" s="330">
        <v>0</v>
      </c>
      <c r="F21" s="331">
        <v>0</v>
      </c>
      <c r="G21" s="331">
        <v>0</v>
      </c>
      <c r="H21" s="331">
        <v>0</v>
      </c>
      <c r="I21" s="124">
        <v>0</v>
      </c>
      <c r="J21" s="330">
        <v>0</v>
      </c>
      <c r="K21" s="331">
        <v>0</v>
      </c>
      <c r="L21" s="331">
        <v>0</v>
      </c>
      <c r="M21" s="331">
        <v>0</v>
      </c>
      <c r="N21" s="124">
        <v>0</v>
      </c>
      <c r="O21" s="330">
        <v>0</v>
      </c>
      <c r="P21" s="331">
        <v>0</v>
      </c>
      <c r="Q21" s="331">
        <v>0</v>
      </c>
      <c r="R21" s="331">
        <v>0</v>
      </c>
      <c r="S21" s="124">
        <v>0</v>
      </c>
      <c r="T21" s="331">
        <v>0</v>
      </c>
      <c r="U21" s="331">
        <v>0</v>
      </c>
      <c r="V21" s="331">
        <v>0</v>
      </c>
      <c r="W21" s="331">
        <v>0</v>
      </c>
      <c r="X21" s="124">
        <v>0</v>
      </c>
      <c r="Y21" s="331">
        <v>0</v>
      </c>
      <c r="Z21" s="331">
        <v>0</v>
      </c>
      <c r="AA21" s="331">
        <v>0</v>
      </c>
      <c r="AB21" s="331">
        <v>0</v>
      </c>
      <c r="AC21" s="124">
        <v>0</v>
      </c>
      <c r="AD21" s="330">
        <v>0</v>
      </c>
      <c r="AE21" s="331">
        <v>0</v>
      </c>
      <c r="AF21" s="331">
        <v>0</v>
      </c>
      <c r="AG21" s="331">
        <v>0</v>
      </c>
      <c r="AH21" s="124">
        <v>0</v>
      </c>
      <c r="AI21" s="330">
        <v>0</v>
      </c>
      <c r="AJ21" s="331">
        <v>0</v>
      </c>
      <c r="AK21" s="331">
        <v>0</v>
      </c>
      <c r="AL21" s="331">
        <v>0</v>
      </c>
      <c r="AM21" s="124">
        <v>0</v>
      </c>
      <c r="AN21" s="330">
        <v>0</v>
      </c>
      <c r="AO21" s="331">
        <v>0</v>
      </c>
      <c r="AP21" s="331">
        <v>0</v>
      </c>
      <c r="AQ21" s="331">
        <v>0</v>
      </c>
      <c r="AR21" s="124">
        <v>0</v>
      </c>
      <c r="AS21" s="331">
        <v>0</v>
      </c>
      <c r="AT21" s="331">
        <v>0</v>
      </c>
      <c r="AU21" s="331">
        <v>0</v>
      </c>
      <c r="AV21" s="331">
        <v>0</v>
      </c>
      <c r="AW21" s="124">
        <v>0</v>
      </c>
      <c r="AX21" s="331">
        <v>0</v>
      </c>
      <c r="AY21" s="331">
        <v>0</v>
      </c>
      <c r="AZ21" s="331">
        <v>0</v>
      </c>
      <c r="BA21" s="331">
        <v>0</v>
      </c>
      <c r="BB21" s="124">
        <v>0</v>
      </c>
      <c r="BC21" s="330">
        <v>0</v>
      </c>
      <c r="BD21" s="331">
        <v>0</v>
      </c>
      <c r="BE21" s="331">
        <v>0</v>
      </c>
      <c r="BF21" s="331">
        <v>0</v>
      </c>
      <c r="BG21" s="124">
        <v>0</v>
      </c>
      <c r="BH21" s="330">
        <v>0</v>
      </c>
      <c r="BI21" s="331">
        <v>0</v>
      </c>
      <c r="BJ21" s="331">
        <v>0</v>
      </c>
      <c r="BK21" s="331">
        <v>0</v>
      </c>
      <c r="BL21" s="124">
        <v>0</v>
      </c>
      <c r="BM21" s="330">
        <v>0</v>
      </c>
      <c r="BN21" s="331">
        <v>0</v>
      </c>
      <c r="BO21" s="331">
        <v>0</v>
      </c>
      <c r="BP21" s="331">
        <v>0</v>
      </c>
      <c r="BQ21" s="124">
        <v>0</v>
      </c>
      <c r="BR21" s="331">
        <v>0</v>
      </c>
      <c r="BS21" s="331">
        <v>0</v>
      </c>
      <c r="BT21" s="331">
        <v>0</v>
      </c>
      <c r="BU21" s="331">
        <v>0</v>
      </c>
      <c r="BV21" s="124">
        <v>0</v>
      </c>
      <c r="BW21" s="331">
        <v>0</v>
      </c>
      <c r="BX21" s="331">
        <v>0</v>
      </c>
      <c r="BY21" s="331">
        <v>0</v>
      </c>
      <c r="BZ21" s="331">
        <v>0</v>
      </c>
      <c r="CA21" s="124">
        <v>0</v>
      </c>
      <c r="CB21" s="330">
        <v>0</v>
      </c>
      <c r="CC21" s="331">
        <v>0</v>
      </c>
      <c r="CD21" s="331">
        <v>0</v>
      </c>
      <c r="CE21" s="331">
        <v>0</v>
      </c>
      <c r="CF21" s="124">
        <v>0</v>
      </c>
      <c r="CG21" s="330">
        <v>0</v>
      </c>
      <c r="CH21" s="331">
        <v>0</v>
      </c>
      <c r="CI21" s="331">
        <v>0</v>
      </c>
      <c r="CJ21" s="331">
        <v>0</v>
      </c>
      <c r="CK21" s="124">
        <v>0</v>
      </c>
      <c r="CL21" s="330">
        <v>0</v>
      </c>
      <c r="CM21" s="331">
        <v>0</v>
      </c>
      <c r="CN21" s="331">
        <v>0</v>
      </c>
      <c r="CO21" s="331">
        <v>0</v>
      </c>
      <c r="CP21" s="124">
        <v>0</v>
      </c>
      <c r="CQ21" s="331">
        <v>0</v>
      </c>
      <c r="CR21" s="331">
        <v>0</v>
      </c>
      <c r="CS21" s="331">
        <v>0</v>
      </c>
      <c r="CT21" s="331">
        <v>0</v>
      </c>
      <c r="CU21" s="124">
        <v>0</v>
      </c>
      <c r="CV21" s="331">
        <v>0</v>
      </c>
      <c r="CW21" s="331">
        <v>0</v>
      </c>
      <c r="CX21" s="331">
        <v>0</v>
      </c>
      <c r="CY21" s="331">
        <v>0</v>
      </c>
      <c r="CZ21" s="124">
        <v>0</v>
      </c>
      <c r="DA21" s="330">
        <v>0</v>
      </c>
      <c r="DB21" s="331">
        <v>0</v>
      </c>
      <c r="DC21" s="331">
        <v>0</v>
      </c>
      <c r="DD21" s="331">
        <v>0</v>
      </c>
      <c r="DE21" s="124">
        <v>0</v>
      </c>
      <c r="DF21" s="330">
        <v>0</v>
      </c>
      <c r="DG21" s="331">
        <v>0</v>
      </c>
      <c r="DH21" s="331">
        <v>0</v>
      </c>
      <c r="DI21" s="331">
        <v>0</v>
      </c>
      <c r="DJ21" s="124">
        <v>0</v>
      </c>
      <c r="DK21" s="330">
        <v>0</v>
      </c>
      <c r="DL21" s="331">
        <v>0</v>
      </c>
      <c r="DM21" s="331">
        <v>0</v>
      </c>
      <c r="DN21" s="331">
        <v>0</v>
      </c>
      <c r="DO21" s="124">
        <v>0</v>
      </c>
      <c r="DP21" s="331">
        <v>0</v>
      </c>
      <c r="DQ21" s="331">
        <v>0</v>
      </c>
      <c r="DR21" s="331">
        <v>0</v>
      </c>
      <c r="DS21" s="331">
        <v>0</v>
      </c>
      <c r="DT21" s="124">
        <v>0</v>
      </c>
      <c r="DU21" s="331">
        <v>0</v>
      </c>
      <c r="DV21" s="331">
        <v>0</v>
      </c>
      <c r="DW21" s="331">
        <v>0</v>
      </c>
      <c r="DX21" s="331">
        <v>0</v>
      </c>
      <c r="DY21" s="124">
        <v>0</v>
      </c>
      <c r="DZ21" s="330">
        <v>0</v>
      </c>
      <c r="EA21" s="331">
        <v>0</v>
      </c>
      <c r="EB21" s="331">
        <v>0</v>
      </c>
      <c r="EC21" s="331">
        <v>0</v>
      </c>
      <c r="ED21" s="124">
        <v>0</v>
      </c>
      <c r="EE21" s="330">
        <v>0</v>
      </c>
      <c r="EF21" s="331">
        <v>0</v>
      </c>
      <c r="EG21" s="331">
        <v>0</v>
      </c>
      <c r="EH21" s="331">
        <v>0</v>
      </c>
      <c r="EI21" s="124">
        <v>0</v>
      </c>
      <c r="EJ21" s="330">
        <v>0</v>
      </c>
      <c r="EK21" s="331">
        <v>0</v>
      </c>
      <c r="EL21" s="331">
        <v>0</v>
      </c>
      <c r="EM21" s="331">
        <v>0</v>
      </c>
      <c r="EN21" s="124">
        <v>0</v>
      </c>
      <c r="EO21" s="331">
        <v>0</v>
      </c>
      <c r="EP21" s="331">
        <v>0</v>
      </c>
      <c r="EQ21" s="331">
        <v>0</v>
      </c>
      <c r="ER21" s="331">
        <v>0</v>
      </c>
      <c r="ES21" s="124">
        <v>0</v>
      </c>
      <c r="ET21" s="331">
        <v>0</v>
      </c>
      <c r="EU21" s="331">
        <v>0</v>
      </c>
      <c r="EV21" s="331">
        <v>0</v>
      </c>
      <c r="EW21" s="331">
        <v>0</v>
      </c>
      <c r="EX21" s="124">
        <v>0</v>
      </c>
      <c r="EY21" s="330">
        <v>0</v>
      </c>
      <c r="EZ21" s="331">
        <v>0</v>
      </c>
      <c r="FA21" s="331">
        <v>0</v>
      </c>
      <c r="FB21" s="331">
        <v>0</v>
      </c>
      <c r="FC21" s="124">
        <v>0</v>
      </c>
      <c r="FD21" s="330">
        <v>0</v>
      </c>
      <c r="FE21" s="331">
        <v>0</v>
      </c>
      <c r="FF21" s="331">
        <v>0</v>
      </c>
      <c r="FG21" s="331">
        <v>0</v>
      </c>
      <c r="FH21" s="124">
        <v>0</v>
      </c>
      <c r="FI21" s="330">
        <v>0</v>
      </c>
      <c r="FJ21" s="331">
        <v>0</v>
      </c>
      <c r="FK21" s="331">
        <v>0</v>
      </c>
      <c r="FL21" s="331">
        <v>0</v>
      </c>
      <c r="FM21" s="124">
        <v>0</v>
      </c>
      <c r="FN21" s="331">
        <v>0</v>
      </c>
      <c r="FO21" s="331">
        <v>0</v>
      </c>
      <c r="FP21" s="331">
        <v>0</v>
      </c>
      <c r="FQ21" s="331">
        <v>0</v>
      </c>
      <c r="FR21" s="124">
        <v>0</v>
      </c>
      <c r="FS21" s="331">
        <v>0</v>
      </c>
      <c r="FT21" s="331">
        <v>0</v>
      </c>
      <c r="FU21" s="331">
        <v>0</v>
      </c>
      <c r="FV21" s="331">
        <v>0</v>
      </c>
      <c r="FW21" s="124">
        <v>0</v>
      </c>
      <c r="FX21" s="330">
        <v>0</v>
      </c>
      <c r="FY21" s="331">
        <v>0</v>
      </c>
      <c r="FZ21" s="331">
        <v>0</v>
      </c>
      <c r="GA21" s="331">
        <v>0</v>
      </c>
      <c r="GB21" s="124">
        <v>0</v>
      </c>
      <c r="GC21" s="330">
        <v>0</v>
      </c>
      <c r="GD21" s="331">
        <v>0</v>
      </c>
      <c r="GE21" s="331">
        <v>0</v>
      </c>
      <c r="GF21" s="331">
        <v>0</v>
      </c>
      <c r="GG21" s="124">
        <v>0</v>
      </c>
      <c r="GH21" s="330">
        <v>0</v>
      </c>
      <c r="GI21" s="331">
        <v>0</v>
      </c>
      <c r="GJ21" s="331">
        <v>0</v>
      </c>
      <c r="GK21" s="331">
        <v>0</v>
      </c>
      <c r="GL21" s="124">
        <v>0</v>
      </c>
      <c r="GM21" s="331">
        <v>0</v>
      </c>
      <c r="GN21" s="331">
        <v>0</v>
      </c>
      <c r="GO21" s="331">
        <v>0</v>
      </c>
      <c r="GP21" s="331">
        <v>0</v>
      </c>
      <c r="GQ21" s="124">
        <v>0</v>
      </c>
      <c r="GR21" s="331">
        <v>0</v>
      </c>
      <c r="GS21" s="331">
        <v>0</v>
      </c>
      <c r="GT21" s="331">
        <v>0</v>
      </c>
      <c r="GU21" s="331">
        <v>0</v>
      </c>
      <c r="GV21" s="124">
        <v>0</v>
      </c>
      <c r="GW21" s="330">
        <v>0</v>
      </c>
      <c r="GX21" s="331">
        <v>0</v>
      </c>
      <c r="GY21" s="331">
        <v>0</v>
      </c>
      <c r="GZ21" s="331">
        <v>0</v>
      </c>
      <c r="HA21" s="124">
        <v>0</v>
      </c>
      <c r="HB21" s="330">
        <v>0</v>
      </c>
      <c r="HC21" s="331">
        <v>0</v>
      </c>
      <c r="HD21" s="331">
        <v>0</v>
      </c>
      <c r="HE21" s="331">
        <v>0</v>
      </c>
      <c r="HF21" s="124">
        <v>0</v>
      </c>
      <c r="HG21" s="330">
        <v>0</v>
      </c>
      <c r="HH21" s="331">
        <v>0</v>
      </c>
      <c r="HI21" s="331">
        <v>0</v>
      </c>
      <c r="HJ21" s="331">
        <v>0</v>
      </c>
      <c r="HK21" s="124">
        <v>0</v>
      </c>
      <c r="HL21" s="331">
        <v>0</v>
      </c>
      <c r="HM21" s="331">
        <v>0</v>
      </c>
      <c r="HN21" s="331">
        <v>0</v>
      </c>
      <c r="HO21" s="331">
        <v>0</v>
      </c>
      <c r="HP21" s="124">
        <v>0</v>
      </c>
      <c r="HQ21" s="331">
        <v>0</v>
      </c>
      <c r="HR21" s="331">
        <v>0</v>
      </c>
      <c r="HS21" s="331">
        <v>0</v>
      </c>
      <c r="HT21" s="331">
        <v>0</v>
      </c>
      <c r="HU21" s="124">
        <v>0</v>
      </c>
      <c r="HV21" s="330">
        <v>0</v>
      </c>
      <c r="HW21" s="331">
        <v>0</v>
      </c>
      <c r="HX21" s="331">
        <v>0</v>
      </c>
      <c r="HY21" s="331">
        <v>0</v>
      </c>
      <c r="HZ21" s="124">
        <v>0</v>
      </c>
      <c r="IA21" s="330">
        <v>0</v>
      </c>
      <c r="IB21" s="331">
        <v>0</v>
      </c>
      <c r="IC21" s="331">
        <v>0</v>
      </c>
      <c r="ID21" s="331">
        <v>0</v>
      </c>
      <c r="IE21" s="124">
        <v>0</v>
      </c>
      <c r="IF21" s="330">
        <v>0</v>
      </c>
      <c r="IG21" s="331">
        <v>0</v>
      </c>
      <c r="IH21" s="331">
        <v>0</v>
      </c>
      <c r="II21" s="331">
        <v>0</v>
      </c>
      <c r="IJ21" s="124">
        <v>0</v>
      </c>
      <c r="IK21" s="331">
        <v>0</v>
      </c>
      <c r="IL21" s="331">
        <v>0</v>
      </c>
      <c r="IM21" s="331">
        <v>0</v>
      </c>
      <c r="IN21" s="331">
        <v>0</v>
      </c>
      <c r="IO21" s="124">
        <v>0</v>
      </c>
      <c r="IP21" s="331">
        <v>0</v>
      </c>
      <c r="IQ21" s="331">
        <v>0</v>
      </c>
      <c r="IR21" s="331">
        <v>0</v>
      </c>
      <c r="IS21" s="331">
        <v>0</v>
      </c>
      <c r="IT21" s="124">
        <v>0</v>
      </c>
      <c r="IU21" s="330">
        <v>0</v>
      </c>
      <c r="IV21" s="331">
        <v>0</v>
      </c>
      <c r="IW21" s="331">
        <v>0</v>
      </c>
      <c r="IX21" s="331">
        <v>0</v>
      </c>
      <c r="IY21" s="124">
        <v>0</v>
      </c>
      <c r="IZ21" s="330">
        <v>0</v>
      </c>
      <c r="JA21" s="331">
        <v>0</v>
      </c>
      <c r="JB21" s="331">
        <v>0</v>
      </c>
      <c r="JC21" s="331">
        <v>0</v>
      </c>
      <c r="JD21" s="124">
        <v>0</v>
      </c>
      <c r="JE21" s="330">
        <v>0</v>
      </c>
      <c r="JF21" s="331">
        <v>0</v>
      </c>
      <c r="JG21" s="331">
        <v>0</v>
      </c>
      <c r="JH21" s="331">
        <v>0</v>
      </c>
      <c r="JI21" s="124">
        <v>0</v>
      </c>
      <c r="JJ21" s="331">
        <v>0</v>
      </c>
      <c r="JK21" s="331">
        <v>0</v>
      </c>
      <c r="JL21" s="331">
        <v>0</v>
      </c>
      <c r="JM21" s="331">
        <v>0</v>
      </c>
      <c r="JN21" s="124">
        <v>0</v>
      </c>
      <c r="JO21" s="331">
        <v>0</v>
      </c>
      <c r="JP21" s="331">
        <v>0</v>
      </c>
      <c r="JQ21" s="331">
        <v>0</v>
      </c>
      <c r="JR21" s="331">
        <v>0</v>
      </c>
      <c r="JS21" s="124">
        <v>0</v>
      </c>
      <c r="JT21" s="330">
        <v>0</v>
      </c>
      <c r="JU21" s="331">
        <v>0</v>
      </c>
      <c r="JV21" s="331">
        <v>0</v>
      </c>
      <c r="JW21" s="331">
        <v>0</v>
      </c>
      <c r="JX21" s="124">
        <v>0</v>
      </c>
      <c r="JY21" s="330">
        <v>0</v>
      </c>
      <c r="JZ21" s="331">
        <v>0</v>
      </c>
      <c r="KA21" s="331">
        <v>0</v>
      </c>
      <c r="KB21" s="331">
        <v>0</v>
      </c>
      <c r="KC21" s="124">
        <v>0</v>
      </c>
      <c r="KD21" s="330">
        <v>0</v>
      </c>
      <c r="KE21" s="331">
        <v>0</v>
      </c>
      <c r="KF21" s="331">
        <v>0</v>
      </c>
      <c r="KG21" s="331">
        <v>0</v>
      </c>
      <c r="KH21" s="124">
        <v>0</v>
      </c>
      <c r="KI21" s="331">
        <v>0</v>
      </c>
      <c r="KJ21" s="331">
        <v>0</v>
      </c>
      <c r="KK21" s="331">
        <v>0</v>
      </c>
      <c r="KL21" s="331">
        <v>0</v>
      </c>
      <c r="KM21" s="124">
        <v>0</v>
      </c>
      <c r="KN21" s="331">
        <v>0</v>
      </c>
      <c r="KO21" s="331">
        <v>0</v>
      </c>
      <c r="KP21" s="331">
        <v>0</v>
      </c>
      <c r="KQ21" s="331">
        <v>0</v>
      </c>
      <c r="KR21" s="124">
        <v>0</v>
      </c>
      <c r="KS21" s="330">
        <v>0</v>
      </c>
      <c r="KT21" s="331">
        <v>0</v>
      </c>
      <c r="KU21" s="331">
        <v>0</v>
      </c>
      <c r="KV21" s="331">
        <v>0</v>
      </c>
      <c r="KW21" s="124">
        <v>0</v>
      </c>
      <c r="KX21" s="331">
        <v>0</v>
      </c>
      <c r="KY21" s="331">
        <v>0</v>
      </c>
      <c r="KZ21" s="331">
        <v>0</v>
      </c>
      <c r="LA21" s="331">
        <v>0</v>
      </c>
      <c r="LB21" s="334">
        <v>0</v>
      </c>
      <c r="LC21" s="330">
        <v>0</v>
      </c>
      <c r="LD21" s="331">
        <v>0</v>
      </c>
      <c r="LE21" s="331">
        <v>0</v>
      </c>
      <c r="LF21" s="331">
        <v>0</v>
      </c>
      <c r="LG21" s="334">
        <v>0</v>
      </c>
    </row>
    <row r="22" spans="2:319">
      <c r="B22" s="1640"/>
      <c r="C22" s="1619"/>
      <c r="D22" s="337" t="s">
        <v>2885</v>
      </c>
      <c r="E22" s="338">
        <v>0</v>
      </c>
      <c r="F22" s="339">
        <v>0</v>
      </c>
      <c r="G22" s="339">
        <v>0</v>
      </c>
      <c r="H22" s="339">
        <v>0</v>
      </c>
      <c r="I22" s="151">
        <v>0</v>
      </c>
      <c r="J22" s="338">
        <v>0</v>
      </c>
      <c r="K22" s="339">
        <v>0</v>
      </c>
      <c r="L22" s="339">
        <v>0</v>
      </c>
      <c r="M22" s="339">
        <v>0</v>
      </c>
      <c r="N22" s="151">
        <v>0</v>
      </c>
      <c r="O22" s="338">
        <v>0</v>
      </c>
      <c r="P22" s="339">
        <v>0</v>
      </c>
      <c r="Q22" s="339">
        <v>0</v>
      </c>
      <c r="R22" s="339">
        <v>0</v>
      </c>
      <c r="S22" s="151">
        <v>0</v>
      </c>
      <c r="T22" s="339">
        <v>0</v>
      </c>
      <c r="U22" s="339">
        <v>0</v>
      </c>
      <c r="V22" s="339">
        <v>0</v>
      </c>
      <c r="W22" s="339">
        <v>0</v>
      </c>
      <c r="X22" s="151">
        <v>0</v>
      </c>
      <c r="Y22" s="339">
        <v>0</v>
      </c>
      <c r="Z22" s="339">
        <v>0</v>
      </c>
      <c r="AA22" s="339">
        <v>0</v>
      </c>
      <c r="AB22" s="339">
        <v>0</v>
      </c>
      <c r="AC22" s="151">
        <v>0</v>
      </c>
      <c r="AD22" s="338">
        <v>0</v>
      </c>
      <c r="AE22" s="339">
        <v>0</v>
      </c>
      <c r="AF22" s="339">
        <v>0</v>
      </c>
      <c r="AG22" s="339">
        <v>0</v>
      </c>
      <c r="AH22" s="151">
        <v>0</v>
      </c>
      <c r="AI22" s="338">
        <v>0</v>
      </c>
      <c r="AJ22" s="339">
        <v>0</v>
      </c>
      <c r="AK22" s="339">
        <v>0</v>
      </c>
      <c r="AL22" s="339">
        <v>0</v>
      </c>
      <c r="AM22" s="151">
        <v>0</v>
      </c>
      <c r="AN22" s="338">
        <v>0</v>
      </c>
      <c r="AO22" s="339">
        <v>0</v>
      </c>
      <c r="AP22" s="339">
        <v>0</v>
      </c>
      <c r="AQ22" s="339">
        <v>0</v>
      </c>
      <c r="AR22" s="151">
        <v>0</v>
      </c>
      <c r="AS22" s="339">
        <v>0</v>
      </c>
      <c r="AT22" s="339">
        <v>0</v>
      </c>
      <c r="AU22" s="339">
        <v>0</v>
      </c>
      <c r="AV22" s="339">
        <v>0</v>
      </c>
      <c r="AW22" s="151">
        <v>0</v>
      </c>
      <c r="AX22" s="339">
        <v>0</v>
      </c>
      <c r="AY22" s="339">
        <v>0</v>
      </c>
      <c r="AZ22" s="339">
        <v>0</v>
      </c>
      <c r="BA22" s="339">
        <v>0</v>
      </c>
      <c r="BB22" s="151">
        <v>0</v>
      </c>
      <c r="BC22" s="338">
        <v>0</v>
      </c>
      <c r="BD22" s="339">
        <v>0</v>
      </c>
      <c r="BE22" s="339">
        <v>0</v>
      </c>
      <c r="BF22" s="339">
        <v>0</v>
      </c>
      <c r="BG22" s="151">
        <v>0</v>
      </c>
      <c r="BH22" s="338">
        <v>0</v>
      </c>
      <c r="BI22" s="339">
        <v>0</v>
      </c>
      <c r="BJ22" s="339">
        <v>0</v>
      </c>
      <c r="BK22" s="339">
        <v>0</v>
      </c>
      <c r="BL22" s="151">
        <v>0</v>
      </c>
      <c r="BM22" s="338">
        <v>0</v>
      </c>
      <c r="BN22" s="339">
        <v>0</v>
      </c>
      <c r="BO22" s="339">
        <v>0</v>
      </c>
      <c r="BP22" s="339">
        <v>0</v>
      </c>
      <c r="BQ22" s="151">
        <v>0</v>
      </c>
      <c r="BR22" s="339">
        <v>0</v>
      </c>
      <c r="BS22" s="339">
        <v>0</v>
      </c>
      <c r="BT22" s="339">
        <v>0</v>
      </c>
      <c r="BU22" s="339">
        <v>0</v>
      </c>
      <c r="BV22" s="151">
        <v>0</v>
      </c>
      <c r="BW22" s="339">
        <v>0</v>
      </c>
      <c r="BX22" s="339">
        <v>0</v>
      </c>
      <c r="BY22" s="339">
        <v>0</v>
      </c>
      <c r="BZ22" s="339">
        <v>0</v>
      </c>
      <c r="CA22" s="151">
        <v>0</v>
      </c>
      <c r="CB22" s="338">
        <v>0</v>
      </c>
      <c r="CC22" s="339">
        <v>0</v>
      </c>
      <c r="CD22" s="339">
        <v>0</v>
      </c>
      <c r="CE22" s="339">
        <v>0</v>
      </c>
      <c r="CF22" s="151">
        <v>0</v>
      </c>
      <c r="CG22" s="338">
        <v>0</v>
      </c>
      <c r="CH22" s="339">
        <v>0</v>
      </c>
      <c r="CI22" s="339">
        <v>0</v>
      </c>
      <c r="CJ22" s="339">
        <v>0</v>
      </c>
      <c r="CK22" s="151">
        <v>0</v>
      </c>
      <c r="CL22" s="338">
        <v>0</v>
      </c>
      <c r="CM22" s="339">
        <v>0</v>
      </c>
      <c r="CN22" s="339">
        <v>0</v>
      </c>
      <c r="CO22" s="339">
        <v>0</v>
      </c>
      <c r="CP22" s="151">
        <v>0</v>
      </c>
      <c r="CQ22" s="339">
        <v>0</v>
      </c>
      <c r="CR22" s="339">
        <v>0</v>
      </c>
      <c r="CS22" s="339">
        <v>0</v>
      </c>
      <c r="CT22" s="339">
        <v>0</v>
      </c>
      <c r="CU22" s="151">
        <v>0</v>
      </c>
      <c r="CV22" s="339">
        <v>0</v>
      </c>
      <c r="CW22" s="339">
        <v>0</v>
      </c>
      <c r="CX22" s="339">
        <v>0</v>
      </c>
      <c r="CY22" s="339">
        <v>0</v>
      </c>
      <c r="CZ22" s="151">
        <v>0</v>
      </c>
      <c r="DA22" s="338">
        <v>0</v>
      </c>
      <c r="DB22" s="339">
        <v>0</v>
      </c>
      <c r="DC22" s="339">
        <v>0</v>
      </c>
      <c r="DD22" s="339">
        <v>0</v>
      </c>
      <c r="DE22" s="151">
        <v>0</v>
      </c>
      <c r="DF22" s="338">
        <v>0</v>
      </c>
      <c r="DG22" s="339">
        <v>0</v>
      </c>
      <c r="DH22" s="339">
        <v>0</v>
      </c>
      <c r="DI22" s="339">
        <v>0</v>
      </c>
      <c r="DJ22" s="151">
        <v>0</v>
      </c>
      <c r="DK22" s="338">
        <v>0</v>
      </c>
      <c r="DL22" s="339">
        <v>0</v>
      </c>
      <c r="DM22" s="339">
        <v>0</v>
      </c>
      <c r="DN22" s="339">
        <v>0</v>
      </c>
      <c r="DO22" s="151">
        <v>0</v>
      </c>
      <c r="DP22" s="339">
        <v>0</v>
      </c>
      <c r="DQ22" s="339">
        <v>0</v>
      </c>
      <c r="DR22" s="339">
        <v>0</v>
      </c>
      <c r="DS22" s="339">
        <v>0</v>
      </c>
      <c r="DT22" s="151">
        <v>0</v>
      </c>
      <c r="DU22" s="339">
        <v>0</v>
      </c>
      <c r="DV22" s="339">
        <v>0</v>
      </c>
      <c r="DW22" s="339">
        <v>0</v>
      </c>
      <c r="DX22" s="339">
        <v>0</v>
      </c>
      <c r="DY22" s="151">
        <v>0</v>
      </c>
      <c r="DZ22" s="338">
        <v>0</v>
      </c>
      <c r="EA22" s="339">
        <v>0</v>
      </c>
      <c r="EB22" s="339">
        <v>0</v>
      </c>
      <c r="EC22" s="339">
        <v>0</v>
      </c>
      <c r="ED22" s="151">
        <v>0</v>
      </c>
      <c r="EE22" s="338">
        <v>0</v>
      </c>
      <c r="EF22" s="339">
        <v>0</v>
      </c>
      <c r="EG22" s="339">
        <v>0</v>
      </c>
      <c r="EH22" s="339">
        <v>0</v>
      </c>
      <c r="EI22" s="151">
        <v>0</v>
      </c>
      <c r="EJ22" s="338">
        <v>0</v>
      </c>
      <c r="EK22" s="339">
        <v>0</v>
      </c>
      <c r="EL22" s="339">
        <v>0</v>
      </c>
      <c r="EM22" s="339">
        <v>0</v>
      </c>
      <c r="EN22" s="151">
        <v>0</v>
      </c>
      <c r="EO22" s="339">
        <v>0</v>
      </c>
      <c r="EP22" s="339">
        <v>0</v>
      </c>
      <c r="EQ22" s="339">
        <v>0</v>
      </c>
      <c r="ER22" s="339">
        <v>0</v>
      </c>
      <c r="ES22" s="151">
        <v>0</v>
      </c>
      <c r="ET22" s="339">
        <v>0</v>
      </c>
      <c r="EU22" s="339">
        <v>0</v>
      </c>
      <c r="EV22" s="339">
        <v>0</v>
      </c>
      <c r="EW22" s="339">
        <v>0</v>
      </c>
      <c r="EX22" s="151">
        <v>0</v>
      </c>
      <c r="EY22" s="338">
        <v>0</v>
      </c>
      <c r="EZ22" s="339">
        <v>0</v>
      </c>
      <c r="FA22" s="339">
        <v>0</v>
      </c>
      <c r="FB22" s="339">
        <v>0</v>
      </c>
      <c r="FC22" s="151">
        <v>0</v>
      </c>
      <c r="FD22" s="338">
        <v>0</v>
      </c>
      <c r="FE22" s="339">
        <v>0</v>
      </c>
      <c r="FF22" s="339">
        <v>0</v>
      </c>
      <c r="FG22" s="339">
        <v>0</v>
      </c>
      <c r="FH22" s="151">
        <v>0</v>
      </c>
      <c r="FI22" s="338">
        <v>0</v>
      </c>
      <c r="FJ22" s="339">
        <v>0</v>
      </c>
      <c r="FK22" s="339">
        <v>0</v>
      </c>
      <c r="FL22" s="339">
        <v>0</v>
      </c>
      <c r="FM22" s="151">
        <v>0</v>
      </c>
      <c r="FN22" s="339">
        <v>0</v>
      </c>
      <c r="FO22" s="339">
        <v>0</v>
      </c>
      <c r="FP22" s="339">
        <v>0</v>
      </c>
      <c r="FQ22" s="339">
        <v>0</v>
      </c>
      <c r="FR22" s="151">
        <v>0</v>
      </c>
      <c r="FS22" s="339">
        <v>0</v>
      </c>
      <c r="FT22" s="339">
        <v>0</v>
      </c>
      <c r="FU22" s="339">
        <v>0</v>
      </c>
      <c r="FV22" s="339">
        <v>0</v>
      </c>
      <c r="FW22" s="151">
        <v>0</v>
      </c>
      <c r="FX22" s="338">
        <v>0</v>
      </c>
      <c r="FY22" s="339">
        <v>0</v>
      </c>
      <c r="FZ22" s="339">
        <v>0</v>
      </c>
      <c r="GA22" s="339">
        <v>0</v>
      </c>
      <c r="GB22" s="151">
        <v>0</v>
      </c>
      <c r="GC22" s="338">
        <v>0</v>
      </c>
      <c r="GD22" s="339">
        <v>0</v>
      </c>
      <c r="GE22" s="339">
        <v>0</v>
      </c>
      <c r="GF22" s="339">
        <v>0</v>
      </c>
      <c r="GG22" s="151">
        <v>0</v>
      </c>
      <c r="GH22" s="338">
        <v>0</v>
      </c>
      <c r="GI22" s="339">
        <v>0</v>
      </c>
      <c r="GJ22" s="339">
        <v>0</v>
      </c>
      <c r="GK22" s="339">
        <v>0</v>
      </c>
      <c r="GL22" s="151">
        <v>0</v>
      </c>
      <c r="GM22" s="339">
        <v>0</v>
      </c>
      <c r="GN22" s="339">
        <v>0</v>
      </c>
      <c r="GO22" s="339">
        <v>0</v>
      </c>
      <c r="GP22" s="339">
        <v>0</v>
      </c>
      <c r="GQ22" s="151">
        <v>0</v>
      </c>
      <c r="GR22" s="339">
        <v>0</v>
      </c>
      <c r="GS22" s="339">
        <v>0</v>
      </c>
      <c r="GT22" s="339">
        <v>0</v>
      </c>
      <c r="GU22" s="339">
        <v>0</v>
      </c>
      <c r="GV22" s="151">
        <v>0</v>
      </c>
      <c r="GW22" s="338">
        <v>0</v>
      </c>
      <c r="GX22" s="339">
        <v>0</v>
      </c>
      <c r="GY22" s="339">
        <v>0</v>
      </c>
      <c r="GZ22" s="339">
        <v>0</v>
      </c>
      <c r="HA22" s="151">
        <v>0</v>
      </c>
      <c r="HB22" s="338">
        <v>0</v>
      </c>
      <c r="HC22" s="339">
        <v>0</v>
      </c>
      <c r="HD22" s="339">
        <v>0</v>
      </c>
      <c r="HE22" s="339">
        <v>0</v>
      </c>
      <c r="HF22" s="151">
        <v>0</v>
      </c>
      <c r="HG22" s="338">
        <v>0</v>
      </c>
      <c r="HH22" s="339">
        <v>0</v>
      </c>
      <c r="HI22" s="339">
        <v>0</v>
      </c>
      <c r="HJ22" s="339">
        <v>0</v>
      </c>
      <c r="HK22" s="151">
        <v>0</v>
      </c>
      <c r="HL22" s="339">
        <v>0</v>
      </c>
      <c r="HM22" s="339">
        <v>0</v>
      </c>
      <c r="HN22" s="339">
        <v>0</v>
      </c>
      <c r="HO22" s="339">
        <v>0</v>
      </c>
      <c r="HP22" s="151">
        <v>0</v>
      </c>
      <c r="HQ22" s="339">
        <v>0</v>
      </c>
      <c r="HR22" s="339">
        <v>0</v>
      </c>
      <c r="HS22" s="339">
        <v>0</v>
      </c>
      <c r="HT22" s="339">
        <v>0</v>
      </c>
      <c r="HU22" s="151">
        <v>0</v>
      </c>
      <c r="HV22" s="338">
        <v>0</v>
      </c>
      <c r="HW22" s="339">
        <v>0</v>
      </c>
      <c r="HX22" s="339">
        <v>0</v>
      </c>
      <c r="HY22" s="339">
        <v>0</v>
      </c>
      <c r="HZ22" s="151">
        <v>0</v>
      </c>
      <c r="IA22" s="338">
        <v>0</v>
      </c>
      <c r="IB22" s="339">
        <v>0</v>
      </c>
      <c r="IC22" s="339">
        <v>0</v>
      </c>
      <c r="ID22" s="339">
        <v>0</v>
      </c>
      <c r="IE22" s="151">
        <v>0</v>
      </c>
      <c r="IF22" s="338">
        <v>0</v>
      </c>
      <c r="IG22" s="339">
        <v>0</v>
      </c>
      <c r="IH22" s="339">
        <v>0</v>
      </c>
      <c r="II22" s="339">
        <v>0</v>
      </c>
      <c r="IJ22" s="151">
        <v>0</v>
      </c>
      <c r="IK22" s="339">
        <v>0</v>
      </c>
      <c r="IL22" s="339">
        <v>0</v>
      </c>
      <c r="IM22" s="339">
        <v>0</v>
      </c>
      <c r="IN22" s="339">
        <v>0</v>
      </c>
      <c r="IO22" s="151">
        <v>0</v>
      </c>
      <c r="IP22" s="339">
        <v>0</v>
      </c>
      <c r="IQ22" s="339">
        <v>0</v>
      </c>
      <c r="IR22" s="339">
        <v>0</v>
      </c>
      <c r="IS22" s="339">
        <v>0</v>
      </c>
      <c r="IT22" s="151">
        <v>0</v>
      </c>
      <c r="IU22" s="338">
        <v>0</v>
      </c>
      <c r="IV22" s="339">
        <v>0</v>
      </c>
      <c r="IW22" s="339">
        <v>0</v>
      </c>
      <c r="IX22" s="339">
        <v>0</v>
      </c>
      <c r="IY22" s="151">
        <v>0</v>
      </c>
      <c r="IZ22" s="338">
        <v>0</v>
      </c>
      <c r="JA22" s="339">
        <v>0</v>
      </c>
      <c r="JB22" s="339">
        <v>0</v>
      </c>
      <c r="JC22" s="339">
        <v>0</v>
      </c>
      <c r="JD22" s="151">
        <v>0</v>
      </c>
      <c r="JE22" s="338">
        <v>0</v>
      </c>
      <c r="JF22" s="339">
        <v>0</v>
      </c>
      <c r="JG22" s="339">
        <v>0</v>
      </c>
      <c r="JH22" s="339">
        <v>0</v>
      </c>
      <c r="JI22" s="151">
        <v>0</v>
      </c>
      <c r="JJ22" s="339">
        <v>0</v>
      </c>
      <c r="JK22" s="339">
        <v>0</v>
      </c>
      <c r="JL22" s="339">
        <v>0</v>
      </c>
      <c r="JM22" s="339">
        <v>0</v>
      </c>
      <c r="JN22" s="151">
        <v>0</v>
      </c>
      <c r="JO22" s="339">
        <v>0</v>
      </c>
      <c r="JP22" s="339">
        <v>0</v>
      </c>
      <c r="JQ22" s="339">
        <v>0</v>
      </c>
      <c r="JR22" s="339">
        <v>0</v>
      </c>
      <c r="JS22" s="151">
        <v>0</v>
      </c>
      <c r="JT22" s="338">
        <v>0</v>
      </c>
      <c r="JU22" s="339">
        <v>0</v>
      </c>
      <c r="JV22" s="339">
        <v>0</v>
      </c>
      <c r="JW22" s="339">
        <v>0</v>
      </c>
      <c r="JX22" s="151">
        <v>0</v>
      </c>
      <c r="JY22" s="338">
        <v>0</v>
      </c>
      <c r="JZ22" s="339">
        <v>0</v>
      </c>
      <c r="KA22" s="339">
        <v>0</v>
      </c>
      <c r="KB22" s="339">
        <v>0</v>
      </c>
      <c r="KC22" s="151">
        <v>0</v>
      </c>
      <c r="KD22" s="338">
        <v>0</v>
      </c>
      <c r="KE22" s="339">
        <v>0</v>
      </c>
      <c r="KF22" s="339">
        <v>0</v>
      </c>
      <c r="KG22" s="339">
        <v>0</v>
      </c>
      <c r="KH22" s="151">
        <v>0</v>
      </c>
      <c r="KI22" s="339">
        <v>0</v>
      </c>
      <c r="KJ22" s="339">
        <v>0</v>
      </c>
      <c r="KK22" s="339">
        <v>0</v>
      </c>
      <c r="KL22" s="339">
        <v>0</v>
      </c>
      <c r="KM22" s="151">
        <v>0</v>
      </c>
      <c r="KN22" s="339">
        <v>0</v>
      </c>
      <c r="KO22" s="339">
        <v>0</v>
      </c>
      <c r="KP22" s="339">
        <v>0</v>
      </c>
      <c r="KQ22" s="339">
        <v>0</v>
      </c>
      <c r="KR22" s="151">
        <v>0</v>
      </c>
      <c r="KS22" s="338">
        <v>0</v>
      </c>
      <c r="KT22" s="339">
        <v>0</v>
      </c>
      <c r="KU22" s="339">
        <v>0</v>
      </c>
      <c r="KV22" s="339">
        <v>0</v>
      </c>
      <c r="KW22" s="151">
        <v>0</v>
      </c>
      <c r="KX22" s="339">
        <v>0</v>
      </c>
      <c r="KY22" s="339">
        <v>0</v>
      </c>
      <c r="KZ22" s="339">
        <v>0</v>
      </c>
      <c r="LA22" s="339">
        <v>0</v>
      </c>
      <c r="LB22" s="340">
        <v>0</v>
      </c>
      <c r="LC22" s="338">
        <v>0</v>
      </c>
      <c r="LD22" s="339">
        <v>0</v>
      </c>
      <c r="LE22" s="339">
        <v>0</v>
      </c>
      <c r="LF22" s="339">
        <v>0</v>
      </c>
      <c r="LG22" s="340">
        <v>0</v>
      </c>
    </row>
    <row r="23" spans="2:319">
      <c r="B23" s="1640"/>
      <c r="C23" s="1643"/>
      <c r="D23" s="341" t="s">
        <v>2899</v>
      </c>
      <c r="E23" s="342">
        <v>59.5</v>
      </c>
      <c r="F23" s="343">
        <v>4275</v>
      </c>
      <c r="G23" s="343">
        <v>3896</v>
      </c>
      <c r="H23" s="343">
        <v>379</v>
      </c>
      <c r="I23" s="344">
        <v>8.8654970760233917E-2</v>
      </c>
      <c r="J23" s="342">
        <v>95.4</v>
      </c>
      <c r="K23" s="343">
        <v>12080</v>
      </c>
      <c r="L23" s="343">
        <v>8846</v>
      </c>
      <c r="M23" s="343">
        <v>3234</v>
      </c>
      <c r="N23" s="344">
        <v>0.26771523178807949</v>
      </c>
      <c r="O23" s="342">
        <v>35.900000000000006</v>
      </c>
      <c r="P23" s="343">
        <v>7805</v>
      </c>
      <c r="Q23" s="343">
        <v>4950</v>
      </c>
      <c r="R23" s="343">
        <v>2855</v>
      </c>
      <c r="S23" s="344">
        <v>0.17906026102784556</v>
      </c>
      <c r="T23" s="343">
        <v>1.8</v>
      </c>
      <c r="U23" s="343">
        <v>960</v>
      </c>
      <c r="V23" s="343">
        <v>870</v>
      </c>
      <c r="W23" s="343">
        <v>90</v>
      </c>
      <c r="X23" s="344">
        <v>9.375E-2</v>
      </c>
      <c r="Y23" s="343">
        <v>93.600000000000009</v>
      </c>
      <c r="Z23" s="343">
        <v>11120</v>
      </c>
      <c r="AA23" s="343">
        <v>7976</v>
      </c>
      <c r="AB23" s="343">
        <v>3144</v>
      </c>
      <c r="AC23" s="344">
        <v>-8.5310261027845558E-2</v>
      </c>
      <c r="AD23" s="342">
        <v>0</v>
      </c>
      <c r="AE23" s="343">
        <v>0</v>
      </c>
      <c r="AF23" s="343">
        <v>0</v>
      </c>
      <c r="AG23" s="343">
        <v>0</v>
      </c>
      <c r="AH23" s="344">
        <v>0</v>
      </c>
      <c r="AI23" s="342">
        <v>38</v>
      </c>
      <c r="AJ23" s="343">
        <v>7170</v>
      </c>
      <c r="AK23" s="343">
        <v>4725</v>
      </c>
      <c r="AL23" s="343">
        <v>2445</v>
      </c>
      <c r="AM23" s="344">
        <v>0.34100418410041838</v>
      </c>
      <c r="AN23" s="342">
        <v>38</v>
      </c>
      <c r="AO23" s="343">
        <v>7170</v>
      </c>
      <c r="AP23" s="343">
        <v>4725</v>
      </c>
      <c r="AQ23" s="343">
        <v>2445</v>
      </c>
      <c r="AR23" s="344">
        <v>0.34100418410041838</v>
      </c>
      <c r="AS23" s="343">
        <v>95.4</v>
      </c>
      <c r="AT23" s="343">
        <v>12080</v>
      </c>
      <c r="AU23" s="343">
        <v>8846</v>
      </c>
      <c r="AV23" s="343">
        <v>3234</v>
      </c>
      <c r="AW23" s="344">
        <v>0.26771523178807949</v>
      </c>
      <c r="AX23" s="343">
        <v>-57.400000000000013</v>
      </c>
      <c r="AY23" s="343">
        <v>-4910</v>
      </c>
      <c r="AZ23" s="343">
        <v>-4121</v>
      </c>
      <c r="BA23" s="343">
        <v>-789</v>
      </c>
      <c r="BB23" s="344">
        <v>-7.3288952312338895E-2</v>
      </c>
      <c r="BC23" s="342">
        <v>105.1</v>
      </c>
      <c r="BD23" s="343">
        <v>7636</v>
      </c>
      <c r="BE23" s="343">
        <v>7088</v>
      </c>
      <c r="BF23" s="343">
        <v>548</v>
      </c>
      <c r="BG23" s="344">
        <v>7.1765322158198003E-2</v>
      </c>
      <c r="BH23" s="342">
        <v>271</v>
      </c>
      <c r="BI23" s="343">
        <v>19276</v>
      </c>
      <c r="BJ23" s="343">
        <v>16395</v>
      </c>
      <c r="BK23" s="343">
        <v>2881</v>
      </c>
      <c r="BL23" s="344">
        <v>0.14946046897696619</v>
      </c>
      <c r="BM23" s="342">
        <v>165.9</v>
      </c>
      <c r="BN23" s="343">
        <v>11640</v>
      </c>
      <c r="BO23" s="343">
        <v>9307</v>
      </c>
      <c r="BP23" s="343">
        <v>2333</v>
      </c>
      <c r="BQ23" s="344">
        <v>7.7695146818768185E-2</v>
      </c>
      <c r="BR23" s="343">
        <v>38</v>
      </c>
      <c r="BS23" s="343">
        <v>7170</v>
      </c>
      <c r="BT23" s="343">
        <v>4725</v>
      </c>
      <c r="BU23" s="343">
        <v>2445</v>
      </c>
      <c r="BV23" s="344">
        <v>0.34100418410041838</v>
      </c>
      <c r="BW23" s="343">
        <v>233</v>
      </c>
      <c r="BX23" s="343">
        <v>12106</v>
      </c>
      <c r="BY23" s="343">
        <v>11670</v>
      </c>
      <c r="BZ23" s="343">
        <v>436</v>
      </c>
      <c r="CA23" s="344">
        <v>0.26330903728165023</v>
      </c>
      <c r="CB23" s="342">
        <v>33.4</v>
      </c>
      <c r="CC23" s="343">
        <v>5820</v>
      </c>
      <c r="CD23" s="343">
        <v>4344</v>
      </c>
      <c r="CE23" s="343">
        <v>1476</v>
      </c>
      <c r="CF23" s="344">
        <v>0.2536082474226804</v>
      </c>
      <c r="CG23" s="342">
        <v>0</v>
      </c>
      <c r="CH23" s="343">
        <v>0</v>
      </c>
      <c r="CI23" s="343">
        <v>0</v>
      </c>
      <c r="CJ23" s="343">
        <v>0</v>
      </c>
      <c r="CK23" s="344">
        <v>0</v>
      </c>
      <c r="CL23" s="342">
        <v>-33.4</v>
      </c>
      <c r="CM23" s="343">
        <v>-5820</v>
      </c>
      <c r="CN23" s="343">
        <v>-4344</v>
      </c>
      <c r="CO23" s="343">
        <v>-1476</v>
      </c>
      <c r="CP23" s="344">
        <v>-0.2536082474226804</v>
      </c>
      <c r="CQ23" s="343">
        <v>271</v>
      </c>
      <c r="CR23" s="343">
        <v>19276</v>
      </c>
      <c r="CS23" s="343">
        <v>16395</v>
      </c>
      <c r="CT23" s="343">
        <v>2881</v>
      </c>
      <c r="CU23" s="344">
        <v>0.14946046897696619</v>
      </c>
      <c r="CV23" s="343">
        <v>-271</v>
      </c>
      <c r="CW23" s="343">
        <v>-19276</v>
      </c>
      <c r="CX23" s="343">
        <v>-16395</v>
      </c>
      <c r="CY23" s="343">
        <v>-2881</v>
      </c>
      <c r="CZ23" s="344">
        <v>0.40306871639964659</v>
      </c>
      <c r="DA23" s="342">
        <v>20.9</v>
      </c>
      <c r="DB23" s="343">
        <v>4425</v>
      </c>
      <c r="DC23" s="343">
        <v>3089</v>
      </c>
      <c r="DD23" s="343">
        <v>1336</v>
      </c>
      <c r="DE23" s="344">
        <v>0.30192090395480226</v>
      </c>
      <c r="DF23" s="342">
        <v>70.900000000000006</v>
      </c>
      <c r="DG23" s="343">
        <v>10616</v>
      </c>
      <c r="DH23" s="343">
        <v>7915</v>
      </c>
      <c r="DI23" s="343">
        <v>2701</v>
      </c>
      <c r="DJ23" s="344">
        <v>0.25442727957799549</v>
      </c>
      <c r="DK23" s="342">
        <v>50</v>
      </c>
      <c r="DL23" s="343">
        <v>6191</v>
      </c>
      <c r="DM23" s="343">
        <v>4826</v>
      </c>
      <c r="DN23" s="343">
        <v>1365</v>
      </c>
      <c r="DO23" s="344">
        <v>-4.7493624376806765E-2</v>
      </c>
      <c r="DP23" s="343">
        <v>0</v>
      </c>
      <c r="DQ23" s="343">
        <v>0</v>
      </c>
      <c r="DR23" s="343">
        <v>0</v>
      </c>
      <c r="DS23" s="343">
        <v>0</v>
      </c>
      <c r="DT23" s="344">
        <v>0</v>
      </c>
      <c r="DU23" s="343">
        <v>70.900000000000006</v>
      </c>
      <c r="DV23" s="343">
        <v>10616</v>
      </c>
      <c r="DW23" s="343">
        <v>7915</v>
      </c>
      <c r="DX23" s="343">
        <v>2701</v>
      </c>
      <c r="DY23" s="344">
        <v>4.7493624376806765E-2</v>
      </c>
      <c r="DZ23" s="342">
        <v>0</v>
      </c>
      <c r="EA23" s="343">
        <v>0</v>
      </c>
      <c r="EB23" s="343">
        <v>40286</v>
      </c>
      <c r="EC23" s="343">
        <v>0</v>
      </c>
      <c r="ED23" s="344">
        <v>0</v>
      </c>
      <c r="EE23" s="342">
        <v>262.5</v>
      </c>
      <c r="EF23" s="343">
        <v>13706</v>
      </c>
      <c r="EG23" s="343">
        <v>13063</v>
      </c>
      <c r="EH23" s="343">
        <v>643</v>
      </c>
      <c r="EI23" s="344">
        <v>4.6913760396906465E-2</v>
      </c>
      <c r="EJ23" s="342">
        <v>262.5</v>
      </c>
      <c r="EK23" s="343">
        <v>13706</v>
      </c>
      <c r="EL23" s="343">
        <v>13063</v>
      </c>
      <c r="EM23" s="343">
        <v>643</v>
      </c>
      <c r="EN23" s="344">
        <v>4.6913760396906465E-2</v>
      </c>
      <c r="EO23" s="343">
        <v>70.900000000000006</v>
      </c>
      <c r="EP23" s="343">
        <v>10616</v>
      </c>
      <c r="EQ23" s="343">
        <v>7915</v>
      </c>
      <c r="ER23" s="343">
        <v>2701</v>
      </c>
      <c r="ES23" s="344">
        <v>0.25442727957799549</v>
      </c>
      <c r="ET23" s="343">
        <v>191.6</v>
      </c>
      <c r="EU23" s="343">
        <v>3090</v>
      </c>
      <c r="EV23" s="343">
        <v>5148</v>
      </c>
      <c r="EW23" s="343">
        <v>-2058</v>
      </c>
      <c r="EX23" s="344">
        <v>0.20751351918108901</v>
      </c>
      <c r="EY23" s="342">
        <v>38.6</v>
      </c>
      <c r="EZ23" s="343">
        <v>2857</v>
      </c>
      <c r="FA23" s="343">
        <v>2737</v>
      </c>
      <c r="FB23" s="343">
        <v>120</v>
      </c>
      <c r="FC23" s="344">
        <v>0</v>
      </c>
      <c r="FD23" s="342">
        <v>7.4</v>
      </c>
      <c r="FE23" s="343">
        <v>3375</v>
      </c>
      <c r="FF23" s="343">
        <v>1784</v>
      </c>
      <c r="FG23" s="343">
        <v>1591</v>
      </c>
      <c r="FH23" s="344">
        <v>0.47140740740740739</v>
      </c>
      <c r="FI23" s="342">
        <v>-31.200000000000003</v>
      </c>
      <c r="FJ23" s="343">
        <v>518</v>
      </c>
      <c r="FK23" s="343">
        <v>-953</v>
      </c>
      <c r="FL23" s="343">
        <v>1471</v>
      </c>
      <c r="FM23" s="344">
        <v>0.47140740740740739</v>
      </c>
      <c r="FN23" s="343">
        <v>262.5</v>
      </c>
      <c r="FO23" s="343">
        <v>13706</v>
      </c>
      <c r="FP23" s="343">
        <v>13063</v>
      </c>
      <c r="FQ23" s="343">
        <v>643</v>
      </c>
      <c r="FR23" s="344">
        <v>4.6913760396906465E-2</v>
      </c>
      <c r="FS23" s="343">
        <v>-255.1</v>
      </c>
      <c r="FT23" s="343">
        <v>-10331</v>
      </c>
      <c r="FU23" s="343">
        <v>-11279</v>
      </c>
      <c r="FV23" s="343">
        <v>948</v>
      </c>
      <c r="FW23" s="344">
        <v>-0.42449364701050091</v>
      </c>
      <c r="FX23" s="342">
        <v>0</v>
      </c>
      <c r="FY23" s="343">
        <v>0</v>
      </c>
      <c r="FZ23" s="343">
        <v>0</v>
      </c>
      <c r="GA23" s="343">
        <v>0</v>
      </c>
      <c r="GB23" s="344">
        <v>0</v>
      </c>
      <c r="GC23" s="342">
        <v>54.3</v>
      </c>
      <c r="GD23" s="343">
        <v>10315</v>
      </c>
      <c r="GE23" s="343">
        <v>7644</v>
      </c>
      <c r="GF23" s="343">
        <v>2671</v>
      </c>
      <c r="GG23" s="344">
        <v>0.25894328647600584</v>
      </c>
      <c r="GH23" s="342">
        <v>54.3</v>
      </c>
      <c r="GI23" s="343">
        <v>10315</v>
      </c>
      <c r="GJ23" s="343">
        <v>7644</v>
      </c>
      <c r="GK23" s="343">
        <v>2671</v>
      </c>
      <c r="GL23" s="344">
        <v>0.25894328647600584</v>
      </c>
      <c r="GM23" s="343">
        <v>7.4</v>
      </c>
      <c r="GN23" s="343">
        <v>3375</v>
      </c>
      <c r="GO23" s="343">
        <v>1784</v>
      </c>
      <c r="GP23" s="343">
        <v>1591</v>
      </c>
      <c r="GQ23" s="344">
        <v>0.47140740740740739</v>
      </c>
      <c r="GR23" s="343">
        <v>46.9</v>
      </c>
      <c r="GS23" s="343">
        <v>6940</v>
      </c>
      <c r="GT23" s="343">
        <v>5860</v>
      </c>
      <c r="GU23" s="343">
        <v>1080</v>
      </c>
      <c r="GV23" s="344">
        <v>0.21246412093140155</v>
      </c>
      <c r="GW23" s="342">
        <v>50.300000000000004</v>
      </c>
      <c r="GX23" s="343">
        <v>3740</v>
      </c>
      <c r="GY23" s="343">
        <v>2058</v>
      </c>
      <c r="GZ23" s="343">
        <v>1682</v>
      </c>
      <c r="HA23" s="344">
        <v>0.44973262032085559</v>
      </c>
      <c r="HB23" s="342">
        <v>246.6</v>
      </c>
      <c r="HC23" s="343">
        <v>12581</v>
      </c>
      <c r="HD23" s="343">
        <v>12193</v>
      </c>
      <c r="HE23" s="343">
        <v>388</v>
      </c>
      <c r="HF23" s="344">
        <v>3.0840155790477705E-2</v>
      </c>
      <c r="HG23" s="342">
        <v>196.29999999999998</v>
      </c>
      <c r="HH23" s="343">
        <v>8841</v>
      </c>
      <c r="HI23" s="343">
        <v>10135</v>
      </c>
      <c r="HJ23" s="343">
        <v>-1294</v>
      </c>
      <c r="HK23" s="344">
        <v>-0.41889246453037787</v>
      </c>
      <c r="HL23" s="343">
        <v>54.3</v>
      </c>
      <c r="HM23" s="343">
        <v>10315</v>
      </c>
      <c r="HN23" s="343">
        <v>7644</v>
      </c>
      <c r="HO23" s="343">
        <v>2671</v>
      </c>
      <c r="HP23" s="344">
        <v>0.25894328647600584</v>
      </c>
      <c r="HQ23" s="343">
        <v>192.3</v>
      </c>
      <c r="HR23" s="343">
        <v>2266</v>
      </c>
      <c r="HS23" s="343">
        <v>4549</v>
      </c>
      <c r="HT23" s="343">
        <v>-2283</v>
      </c>
      <c r="HU23" s="344">
        <v>0.67783575100638371</v>
      </c>
      <c r="HV23" s="342">
        <v>0</v>
      </c>
      <c r="HW23" s="343">
        <v>0</v>
      </c>
      <c r="HX23" s="343">
        <v>0</v>
      </c>
      <c r="HY23" s="343">
        <v>0</v>
      </c>
      <c r="HZ23" s="344">
        <v>0</v>
      </c>
      <c r="IA23" s="342">
        <v>0</v>
      </c>
      <c r="IB23" s="343">
        <v>0</v>
      </c>
      <c r="IC23" s="343">
        <v>0</v>
      </c>
      <c r="ID23" s="343">
        <v>0</v>
      </c>
      <c r="IE23" s="344">
        <v>0</v>
      </c>
      <c r="IF23" s="342">
        <v>0</v>
      </c>
      <c r="IG23" s="343">
        <v>0</v>
      </c>
      <c r="IH23" s="343">
        <v>0</v>
      </c>
      <c r="II23" s="343">
        <v>0</v>
      </c>
      <c r="IJ23" s="344">
        <v>0</v>
      </c>
      <c r="IK23" s="343">
        <v>246.6</v>
      </c>
      <c r="IL23" s="343">
        <v>12581</v>
      </c>
      <c r="IM23" s="343">
        <v>12193</v>
      </c>
      <c r="IN23" s="343">
        <v>388</v>
      </c>
      <c r="IO23" s="344">
        <v>3.0840155790477705E-2</v>
      </c>
      <c r="IP23" s="343">
        <v>-246.6</v>
      </c>
      <c r="IQ23" s="343">
        <v>-12581</v>
      </c>
      <c r="IR23" s="343">
        <v>-12193</v>
      </c>
      <c r="IS23" s="343">
        <v>-388</v>
      </c>
      <c r="IT23" s="344">
        <v>3.0840155790477705E-2</v>
      </c>
      <c r="IU23" s="342">
        <v>98.9</v>
      </c>
      <c r="IV23" s="343">
        <v>11009</v>
      </c>
      <c r="IW23" s="343">
        <v>5221</v>
      </c>
      <c r="IX23" s="343">
        <v>5788</v>
      </c>
      <c r="IY23" s="344">
        <v>0.52575165773458077</v>
      </c>
      <c r="IZ23" s="342">
        <v>299.3</v>
      </c>
      <c r="JA23" s="343">
        <v>58970</v>
      </c>
      <c r="JB23" s="343">
        <v>41299</v>
      </c>
      <c r="JC23" s="343">
        <v>17671</v>
      </c>
      <c r="JD23" s="344">
        <v>0.29966084449720198</v>
      </c>
      <c r="JE23" s="342">
        <v>200.4</v>
      </c>
      <c r="JF23" s="343">
        <v>47961</v>
      </c>
      <c r="JG23" s="343">
        <v>36078</v>
      </c>
      <c r="JH23" s="343">
        <v>11883</v>
      </c>
      <c r="JI23" s="344">
        <v>-0.22609081323737878</v>
      </c>
      <c r="JJ23" s="343">
        <v>0</v>
      </c>
      <c r="JK23" s="343">
        <v>0</v>
      </c>
      <c r="JL23" s="343">
        <v>0</v>
      </c>
      <c r="JM23" s="343">
        <v>0</v>
      </c>
      <c r="JN23" s="344">
        <v>0</v>
      </c>
      <c r="JO23" s="343">
        <v>299.3</v>
      </c>
      <c r="JP23" s="343">
        <v>58970</v>
      </c>
      <c r="JQ23" s="343">
        <v>41299</v>
      </c>
      <c r="JR23" s="343">
        <v>17671</v>
      </c>
      <c r="JS23" s="344">
        <v>0.22609081323737878</v>
      </c>
      <c r="JT23" s="342">
        <v>0</v>
      </c>
      <c r="JU23" s="343">
        <v>0</v>
      </c>
      <c r="JV23" s="343">
        <v>0</v>
      </c>
      <c r="JW23" s="343">
        <v>0</v>
      </c>
      <c r="JX23" s="344">
        <v>0</v>
      </c>
      <c r="JY23" s="342">
        <v>0</v>
      </c>
      <c r="JZ23" s="343">
        <v>0</v>
      </c>
      <c r="KA23" s="343">
        <v>0</v>
      </c>
      <c r="KB23" s="343">
        <v>0</v>
      </c>
      <c r="KC23" s="344">
        <v>0</v>
      </c>
      <c r="KD23" s="342">
        <v>0</v>
      </c>
      <c r="KE23" s="343">
        <v>0</v>
      </c>
      <c r="KF23" s="343">
        <v>0</v>
      </c>
      <c r="KG23" s="343">
        <v>0</v>
      </c>
      <c r="KH23" s="344">
        <v>0</v>
      </c>
      <c r="KI23" s="343">
        <v>299.3</v>
      </c>
      <c r="KJ23" s="343">
        <v>58970</v>
      </c>
      <c r="KK23" s="343">
        <v>41299</v>
      </c>
      <c r="KL23" s="343">
        <v>17671</v>
      </c>
      <c r="KM23" s="344">
        <v>0.29966084449720198</v>
      </c>
      <c r="KN23" s="343">
        <v>-299.3</v>
      </c>
      <c r="KO23" s="343">
        <v>-58970</v>
      </c>
      <c r="KP23" s="343">
        <v>-41299</v>
      </c>
      <c r="KQ23" s="343">
        <v>-17671</v>
      </c>
      <c r="KR23" s="344">
        <v>0.29966084449720198</v>
      </c>
      <c r="KS23" s="342">
        <v>406.7</v>
      </c>
      <c r="KT23" s="343">
        <v>39762</v>
      </c>
      <c r="KU23" s="343">
        <v>28433</v>
      </c>
      <c r="KV23" s="343">
        <v>11329</v>
      </c>
      <c r="KW23" s="344">
        <v>0.28492027564005834</v>
      </c>
      <c r="KX23" s="343">
        <v>1345.4</v>
      </c>
      <c r="KY23" s="343">
        <v>148089</v>
      </c>
      <c r="KZ23" s="343">
        <v>113864</v>
      </c>
      <c r="LA23" s="343">
        <v>34225</v>
      </c>
      <c r="LB23" s="345">
        <v>0.23111102107516426</v>
      </c>
      <c r="LC23" s="342">
        <v>938.7</v>
      </c>
      <c r="LD23" s="343">
        <v>108327</v>
      </c>
      <c r="LE23" s="343">
        <v>85431</v>
      </c>
      <c r="LF23" s="343">
        <v>22896</v>
      </c>
      <c r="LG23" s="345">
        <v>-5.3809254564894077E-2</v>
      </c>
    </row>
    <row r="24" spans="2:319">
      <c r="B24" s="1640"/>
      <c r="C24" s="1644" t="s">
        <v>2901</v>
      </c>
      <c r="D24" s="352" t="s">
        <v>2876</v>
      </c>
      <c r="E24" s="347">
        <v>0</v>
      </c>
      <c r="F24" s="348">
        <v>0</v>
      </c>
      <c r="G24" s="348">
        <v>0</v>
      </c>
      <c r="H24" s="348">
        <v>0</v>
      </c>
      <c r="I24" s="159">
        <v>0</v>
      </c>
      <c r="J24" s="347">
        <v>0.1</v>
      </c>
      <c r="K24" s="348">
        <v>43</v>
      </c>
      <c r="L24" s="348">
        <v>37</v>
      </c>
      <c r="M24" s="348">
        <v>6</v>
      </c>
      <c r="N24" s="159">
        <v>0.13953488372093023</v>
      </c>
      <c r="O24" s="347">
        <v>0.1</v>
      </c>
      <c r="P24" s="348">
        <v>43</v>
      </c>
      <c r="Q24" s="348">
        <v>37</v>
      </c>
      <c r="R24" s="348">
        <v>6</v>
      </c>
      <c r="S24" s="159">
        <v>0.13953488372093023</v>
      </c>
      <c r="T24" s="348">
        <v>0</v>
      </c>
      <c r="U24" s="348">
        <v>16</v>
      </c>
      <c r="V24" s="348">
        <v>13</v>
      </c>
      <c r="W24" s="348">
        <v>3</v>
      </c>
      <c r="X24" s="159">
        <v>0.1875</v>
      </c>
      <c r="Y24" s="348">
        <v>0.1</v>
      </c>
      <c r="Z24" s="348">
        <v>27</v>
      </c>
      <c r="AA24" s="348">
        <v>24</v>
      </c>
      <c r="AB24" s="348">
        <v>3</v>
      </c>
      <c r="AC24" s="159">
        <v>-4.7965116279069769E-2</v>
      </c>
      <c r="AD24" s="347">
        <v>0</v>
      </c>
      <c r="AE24" s="348">
        <v>0</v>
      </c>
      <c r="AF24" s="348">
        <v>0</v>
      </c>
      <c r="AG24" s="348">
        <v>0</v>
      </c>
      <c r="AH24" s="159">
        <v>0</v>
      </c>
      <c r="AI24" s="347">
        <v>0.6</v>
      </c>
      <c r="AJ24" s="348">
        <v>636</v>
      </c>
      <c r="AK24" s="348">
        <v>542</v>
      </c>
      <c r="AL24" s="348">
        <v>94</v>
      </c>
      <c r="AM24" s="159">
        <v>0.14779874213836477</v>
      </c>
      <c r="AN24" s="347">
        <v>0.6</v>
      </c>
      <c r="AO24" s="348">
        <v>636</v>
      </c>
      <c r="AP24" s="348">
        <v>542</v>
      </c>
      <c r="AQ24" s="348">
        <v>94</v>
      </c>
      <c r="AR24" s="159">
        <v>0.14779874213836477</v>
      </c>
      <c r="AS24" s="348">
        <v>0.1</v>
      </c>
      <c r="AT24" s="348">
        <v>43</v>
      </c>
      <c r="AU24" s="348">
        <v>37</v>
      </c>
      <c r="AV24" s="348">
        <v>6</v>
      </c>
      <c r="AW24" s="159">
        <v>0.13953488372093023</v>
      </c>
      <c r="AX24" s="348">
        <v>0.5</v>
      </c>
      <c r="AY24" s="348">
        <v>593</v>
      </c>
      <c r="AZ24" s="348">
        <v>505</v>
      </c>
      <c r="BA24" s="348">
        <v>88</v>
      </c>
      <c r="BB24" s="159">
        <v>8.2638584174345442E-3</v>
      </c>
      <c r="BC24" s="347">
        <v>0</v>
      </c>
      <c r="BD24" s="348">
        <v>0</v>
      </c>
      <c r="BE24" s="348">
        <v>0</v>
      </c>
      <c r="BF24" s="348">
        <v>0</v>
      </c>
      <c r="BG24" s="159">
        <v>0</v>
      </c>
      <c r="BH24" s="347">
        <v>0</v>
      </c>
      <c r="BI24" s="348">
        <v>0</v>
      </c>
      <c r="BJ24" s="348">
        <v>0</v>
      </c>
      <c r="BK24" s="348">
        <v>0</v>
      </c>
      <c r="BL24" s="159">
        <v>0</v>
      </c>
      <c r="BM24" s="347">
        <v>0</v>
      </c>
      <c r="BN24" s="348">
        <v>0</v>
      </c>
      <c r="BO24" s="348">
        <v>0</v>
      </c>
      <c r="BP24" s="348">
        <v>0</v>
      </c>
      <c r="BQ24" s="159">
        <v>0</v>
      </c>
      <c r="BR24" s="348">
        <v>0.6</v>
      </c>
      <c r="BS24" s="348">
        <v>636</v>
      </c>
      <c r="BT24" s="348">
        <v>542</v>
      </c>
      <c r="BU24" s="348">
        <v>94</v>
      </c>
      <c r="BV24" s="159">
        <v>0.14779874213836477</v>
      </c>
      <c r="BW24" s="348">
        <v>-0.6</v>
      </c>
      <c r="BX24" s="348">
        <v>-636</v>
      </c>
      <c r="BY24" s="348">
        <v>-542</v>
      </c>
      <c r="BZ24" s="348">
        <v>-94</v>
      </c>
      <c r="CA24" s="159">
        <v>-0.14779874213836477</v>
      </c>
      <c r="CB24" s="347">
        <v>0</v>
      </c>
      <c r="CC24" s="348">
        <v>0</v>
      </c>
      <c r="CD24" s="348">
        <v>0</v>
      </c>
      <c r="CE24" s="348">
        <v>0</v>
      </c>
      <c r="CF24" s="159">
        <v>0</v>
      </c>
      <c r="CG24" s="347">
        <v>2.4</v>
      </c>
      <c r="CH24" s="348">
        <v>793</v>
      </c>
      <c r="CI24" s="348">
        <v>681</v>
      </c>
      <c r="CJ24" s="348">
        <v>112</v>
      </c>
      <c r="CK24" s="159">
        <v>0.14123581336696092</v>
      </c>
      <c r="CL24" s="347">
        <v>2.4</v>
      </c>
      <c r="CM24" s="348">
        <v>793</v>
      </c>
      <c r="CN24" s="348">
        <v>681</v>
      </c>
      <c r="CO24" s="348">
        <v>112</v>
      </c>
      <c r="CP24" s="159">
        <v>0.14123581336696092</v>
      </c>
      <c r="CQ24" s="348">
        <v>0</v>
      </c>
      <c r="CR24" s="348">
        <v>0</v>
      </c>
      <c r="CS24" s="348">
        <v>0</v>
      </c>
      <c r="CT24" s="348">
        <v>0</v>
      </c>
      <c r="CU24" s="159">
        <v>0</v>
      </c>
      <c r="CV24" s="348">
        <v>2.4</v>
      </c>
      <c r="CW24" s="348">
        <v>793</v>
      </c>
      <c r="CX24" s="348">
        <v>681</v>
      </c>
      <c r="CY24" s="348">
        <v>112</v>
      </c>
      <c r="CZ24" s="159">
        <v>0.14123581336696092</v>
      </c>
      <c r="DA24" s="347">
        <v>0</v>
      </c>
      <c r="DB24" s="348">
        <v>0</v>
      </c>
      <c r="DC24" s="348">
        <v>0</v>
      </c>
      <c r="DD24" s="348">
        <v>0</v>
      </c>
      <c r="DE24" s="159">
        <v>0</v>
      </c>
      <c r="DF24" s="347">
        <v>0</v>
      </c>
      <c r="DG24" s="348">
        <v>0</v>
      </c>
      <c r="DH24" s="348">
        <v>0</v>
      </c>
      <c r="DI24" s="348">
        <v>0</v>
      </c>
      <c r="DJ24" s="159">
        <v>0</v>
      </c>
      <c r="DK24" s="347">
        <v>0</v>
      </c>
      <c r="DL24" s="348">
        <v>0</v>
      </c>
      <c r="DM24" s="348">
        <v>0</v>
      </c>
      <c r="DN24" s="348">
        <v>0</v>
      </c>
      <c r="DO24" s="159">
        <v>0</v>
      </c>
      <c r="DP24" s="348">
        <v>2.4</v>
      </c>
      <c r="DQ24" s="348">
        <v>793</v>
      </c>
      <c r="DR24" s="348">
        <v>681</v>
      </c>
      <c r="DS24" s="348">
        <v>112</v>
      </c>
      <c r="DT24" s="159">
        <v>0.14123581336696092</v>
      </c>
      <c r="DU24" s="348">
        <v>-2.4</v>
      </c>
      <c r="DV24" s="348">
        <v>-793</v>
      </c>
      <c r="DW24" s="348">
        <v>-681</v>
      </c>
      <c r="DX24" s="348">
        <v>-112</v>
      </c>
      <c r="DY24" s="159">
        <v>-0.14123581336696092</v>
      </c>
      <c r="DZ24" s="347">
        <v>0</v>
      </c>
      <c r="EA24" s="348">
        <v>0</v>
      </c>
      <c r="EB24" s="348">
        <v>0</v>
      </c>
      <c r="EC24" s="348">
        <v>0</v>
      </c>
      <c r="ED24" s="159">
        <v>0</v>
      </c>
      <c r="EE24" s="347">
        <v>0</v>
      </c>
      <c r="EF24" s="348">
        <v>0</v>
      </c>
      <c r="EG24" s="348">
        <v>0</v>
      </c>
      <c r="EH24" s="348">
        <v>0</v>
      </c>
      <c r="EI24" s="159">
        <v>0</v>
      </c>
      <c r="EJ24" s="347">
        <v>0</v>
      </c>
      <c r="EK24" s="348">
        <v>0</v>
      </c>
      <c r="EL24" s="348">
        <v>0</v>
      </c>
      <c r="EM24" s="348">
        <v>0</v>
      </c>
      <c r="EN24" s="159">
        <v>0</v>
      </c>
      <c r="EO24" s="348">
        <v>0</v>
      </c>
      <c r="EP24" s="348">
        <v>0</v>
      </c>
      <c r="EQ24" s="348">
        <v>0</v>
      </c>
      <c r="ER24" s="348">
        <v>0</v>
      </c>
      <c r="ES24" s="159">
        <v>0</v>
      </c>
      <c r="ET24" s="348">
        <v>0</v>
      </c>
      <c r="EU24" s="348">
        <v>0</v>
      </c>
      <c r="EV24" s="348">
        <v>0</v>
      </c>
      <c r="EW24" s="348">
        <v>0</v>
      </c>
      <c r="EX24" s="159">
        <v>0</v>
      </c>
      <c r="EY24" s="347">
        <v>0</v>
      </c>
      <c r="EZ24" s="348">
        <v>0</v>
      </c>
      <c r="FA24" s="348">
        <v>0</v>
      </c>
      <c r="FB24" s="348">
        <v>0</v>
      </c>
      <c r="FC24" s="159">
        <v>0</v>
      </c>
      <c r="FD24" s="347">
        <v>0</v>
      </c>
      <c r="FE24" s="348">
        <v>0</v>
      </c>
      <c r="FF24" s="348">
        <v>0</v>
      </c>
      <c r="FG24" s="348">
        <v>0</v>
      </c>
      <c r="FH24" s="159">
        <v>0</v>
      </c>
      <c r="FI24" s="347">
        <v>0</v>
      </c>
      <c r="FJ24" s="348">
        <v>0</v>
      </c>
      <c r="FK24" s="348">
        <v>0</v>
      </c>
      <c r="FL24" s="348">
        <v>0</v>
      </c>
      <c r="FM24" s="159">
        <v>0</v>
      </c>
      <c r="FN24" s="348">
        <v>0</v>
      </c>
      <c r="FO24" s="348">
        <v>0</v>
      </c>
      <c r="FP24" s="348">
        <v>0</v>
      </c>
      <c r="FQ24" s="348">
        <v>0</v>
      </c>
      <c r="FR24" s="159">
        <v>0</v>
      </c>
      <c r="FS24" s="348">
        <v>0</v>
      </c>
      <c r="FT24" s="348">
        <v>0</v>
      </c>
      <c r="FU24" s="348">
        <v>0</v>
      </c>
      <c r="FV24" s="348">
        <v>0</v>
      </c>
      <c r="FW24" s="159">
        <v>0</v>
      </c>
      <c r="FX24" s="347">
        <v>0</v>
      </c>
      <c r="FY24" s="348">
        <v>0</v>
      </c>
      <c r="FZ24" s="348">
        <v>0</v>
      </c>
      <c r="GA24" s="348">
        <v>0</v>
      </c>
      <c r="GB24" s="159">
        <v>4.836065573770492E-2</v>
      </c>
      <c r="GC24" s="347">
        <v>2.1</v>
      </c>
      <c r="GD24" s="348">
        <v>654</v>
      </c>
      <c r="GE24" s="348">
        <v>558</v>
      </c>
      <c r="GF24" s="348">
        <v>96</v>
      </c>
      <c r="GG24" s="159">
        <v>0.14678899082568808</v>
      </c>
      <c r="GH24" s="347">
        <v>2.1</v>
      </c>
      <c r="GI24" s="348">
        <v>654</v>
      </c>
      <c r="GJ24" s="348">
        <v>558</v>
      </c>
      <c r="GK24" s="348">
        <v>96</v>
      </c>
      <c r="GL24" s="159">
        <v>9.8428335087983154E-2</v>
      </c>
      <c r="GM24" s="348">
        <v>0</v>
      </c>
      <c r="GN24" s="348">
        <v>0</v>
      </c>
      <c r="GO24" s="348">
        <v>0</v>
      </c>
      <c r="GP24" s="348">
        <v>0</v>
      </c>
      <c r="GQ24" s="159">
        <v>0</v>
      </c>
      <c r="GR24" s="348">
        <v>2.1</v>
      </c>
      <c r="GS24" s="348">
        <v>654</v>
      </c>
      <c r="GT24" s="348">
        <v>558</v>
      </c>
      <c r="GU24" s="348">
        <v>96</v>
      </c>
      <c r="GV24" s="159">
        <v>0.14678899082568808</v>
      </c>
      <c r="GW24" s="347">
        <v>0</v>
      </c>
      <c r="GX24" s="348">
        <v>0</v>
      </c>
      <c r="GY24" s="348">
        <v>0</v>
      </c>
      <c r="GZ24" s="348">
        <v>0</v>
      </c>
      <c r="HA24" s="159">
        <v>0</v>
      </c>
      <c r="HB24" s="347">
        <v>0.1</v>
      </c>
      <c r="HC24" s="348">
        <v>126</v>
      </c>
      <c r="HD24" s="348">
        <v>88</v>
      </c>
      <c r="HE24" s="348">
        <v>38</v>
      </c>
      <c r="HF24" s="159">
        <v>0.30158730158730157</v>
      </c>
      <c r="HG24" s="347">
        <v>0.1</v>
      </c>
      <c r="HH24" s="348">
        <v>126</v>
      </c>
      <c r="HI24" s="348">
        <v>88</v>
      </c>
      <c r="HJ24" s="348">
        <v>38</v>
      </c>
      <c r="HK24" s="159">
        <v>0.30158730158730157</v>
      </c>
      <c r="HL24" s="348">
        <v>2.1</v>
      </c>
      <c r="HM24" s="348">
        <v>654</v>
      </c>
      <c r="HN24" s="348">
        <v>558</v>
      </c>
      <c r="HO24" s="348">
        <v>96</v>
      </c>
      <c r="HP24" s="159">
        <v>0.14678899082568808</v>
      </c>
      <c r="HQ24" s="348">
        <v>-2</v>
      </c>
      <c r="HR24" s="348">
        <v>-528</v>
      </c>
      <c r="HS24" s="348">
        <v>-470</v>
      </c>
      <c r="HT24" s="348">
        <v>-58</v>
      </c>
      <c r="HU24" s="159">
        <v>0.15479831076161349</v>
      </c>
      <c r="HV24" s="347">
        <v>0</v>
      </c>
      <c r="HW24" s="348">
        <v>0</v>
      </c>
      <c r="HX24" s="348">
        <v>0</v>
      </c>
      <c r="HY24" s="348">
        <v>0</v>
      </c>
      <c r="HZ24" s="159">
        <v>0</v>
      </c>
      <c r="IA24" s="347">
        <v>0</v>
      </c>
      <c r="IB24" s="348">
        <v>0</v>
      </c>
      <c r="IC24" s="348">
        <v>0</v>
      </c>
      <c r="ID24" s="348">
        <v>0</v>
      </c>
      <c r="IE24" s="159">
        <v>0</v>
      </c>
      <c r="IF24" s="347">
        <v>0</v>
      </c>
      <c r="IG24" s="348">
        <v>0</v>
      </c>
      <c r="IH24" s="348">
        <v>0</v>
      </c>
      <c r="II24" s="348">
        <v>0</v>
      </c>
      <c r="IJ24" s="159">
        <v>0</v>
      </c>
      <c r="IK24" s="348">
        <v>0.1</v>
      </c>
      <c r="IL24" s="348">
        <v>126</v>
      </c>
      <c r="IM24" s="348">
        <v>88</v>
      </c>
      <c r="IN24" s="348">
        <v>38</v>
      </c>
      <c r="IO24" s="159">
        <v>0.30158730158730157</v>
      </c>
      <c r="IP24" s="348">
        <v>-0.1</v>
      </c>
      <c r="IQ24" s="348">
        <v>-126</v>
      </c>
      <c r="IR24" s="348">
        <v>-88</v>
      </c>
      <c r="IS24" s="348">
        <v>-38</v>
      </c>
      <c r="IT24" s="159">
        <v>-0.30158730158730157</v>
      </c>
      <c r="IU24" s="347">
        <v>0</v>
      </c>
      <c r="IV24" s="348">
        <v>0</v>
      </c>
      <c r="IW24" s="348">
        <v>0</v>
      </c>
      <c r="IX24" s="348">
        <v>0</v>
      </c>
      <c r="IY24" s="159">
        <v>0</v>
      </c>
      <c r="IZ24" s="347">
        <v>1.2</v>
      </c>
      <c r="JA24" s="348">
        <v>1380</v>
      </c>
      <c r="JB24" s="348">
        <v>1206</v>
      </c>
      <c r="JC24" s="348">
        <v>174</v>
      </c>
      <c r="JD24" s="159">
        <v>0.12608695652173912</v>
      </c>
      <c r="JE24" s="347">
        <v>1.2</v>
      </c>
      <c r="JF24" s="348">
        <v>1380</v>
      </c>
      <c r="JG24" s="348">
        <v>1206</v>
      </c>
      <c r="JH24" s="348">
        <v>174</v>
      </c>
      <c r="JI24" s="159">
        <v>0.12608695652173912</v>
      </c>
      <c r="JJ24" s="348">
        <v>0</v>
      </c>
      <c r="JK24" s="348">
        <v>0</v>
      </c>
      <c r="JL24" s="348">
        <v>0</v>
      </c>
      <c r="JM24" s="348">
        <v>0</v>
      </c>
      <c r="JN24" s="159">
        <v>0</v>
      </c>
      <c r="JO24" s="348">
        <v>1.2</v>
      </c>
      <c r="JP24" s="348">
        <v>1380</v>
      </c>
      <c r="JQ24" s="348">
        <v>1206</v>
      </c>
      <c r="JR24" s="348">
        <v>174</v>
      </c>
      <c r="JS24" s="159">
        <v>0.12608695652173912</v>
      </c>
      <c r="JT24" s="347">
        <v>0</v>
      </c>
      <c r="JU24" s="348">
        <v>0</v>
      </c>
      <c r="JV24" s="348">
        <v>0</v>
      </c>
      <c r="JW24" s="348">
        <v>0</v>
      </c>
      <c r="JX24" s="159">
        <v>0</v>
      </c>
      <c r="JY24" s="347">
        <v>53.6</v>
      </c>
      <c r="JZ24" s="348">
        <v>21518</v>
      </c>
      <c r="KA24" s="348">
        <v>14461</v>
      </c>
      <c r="KB24" s="348">
        <v>7057</v>
      </c>
      <c r="KC24" s="159">
        <v>0.32795798866065617</v>
      </c>
      <c r="KD24" s="347">
        <v>53.6</v>
      </c>
      <c r="KE24" s="348">
        <v>21518</v>
      </c>
      <c r="KF24" s="348">
        <v>14461</v>
      </c>
      <c r="KG24" s="348">
        <v>7057</v>
      </c>
      <c r="KH24" s="159">
        <v>0.32795798866065617</v>
      </c>
      <c r="KI24" s="348">
        <v>1.2</v>
      </c>
      <c r="KJ24" s="348">
        <v>1380</v>
      </c>
      <c r="KK24" s="348">
        <v>1206</v>
      </c>
      <c r="KL24" s="348">
        <v>174</v>
      </c>
      <c r="KM24" s="159">
        <v>0.12608695652173912</v>
      </c>
      <c r="KN24" s="348">
        <v>52.4</v>
      </c>
      <c r="KO24" s="348">
        <v>20138</v>
      </c>
      <c r="KP24" s="348">
        <v>13255</v>
      </c>
      <c r="KQ24" s="348">
        <v>6883</v>
      </c>
      <c r="KR24" s="159">
        <v>0.20187103213891705</v>
      </c>
      <c r="KS24" s="347">
        <v>0</v>
      </c>
      <c r="KT24" s="348">
        <v>0</v>
      </c>
      <c r="KU24" s="348">
        <v>0</v>
      </c>
      <c r="KV24" s="348">
        <v>0</v>
      </c>
      <c r="KW24" s="159">
        <v>0</v>
      </c>
      <c r="KX24" s="348">
        <v>60.1</v>
      </c>
      <c r="KY24" s="348">
        <v>25150</v>
      </c>
      <c r="KZ24" s="348">
        <v>17573</v>
      </c>
      <c r="LA24" s="348">
        <v>7577</v>
      </c>
      <c r="LB24" s="349">
        <v>0.30127236580516897</v>
      </c>
      <c r="LC24" s="347">
        <v>60.1</v>
      </c>
      <c r="LD24" s="348">
        <v>25150</v>
      </c>
      <c r="LE24" s="348">
        <v>17573</v>
      </c>
      <c r="LF24" s="348">
        <v>7577</v>
      </c>
      <c r="LG24" s="349">
        <v>0.30127236580516897</v>
      </c>
    </row>
    <row r="25" spans="2:319">
      <c r="B25" s="1640"/>
      <c r="C25" s="1619"/>
      <c r="D25" s="353" t="s">
        <v>2877</v>
      </c>
      <c r="E25" s="330">
        <v>0</v>
      </c>
      <c r="F25" s="331">
        <v>0</v>
      </c>
      <c r="G25" s="331">
        <v>0</v>
      </c>
      <c r="H25" s="331">
        <v>0</v>
      </c>
      <c r="I25" s="124">
        <v>0</v>
      </c>
      <c r="J25" s="330">
        <v>0</v>
      </c>
      <c r="K25" s="331">
        <v>0</v>
      </c>
      <c r="L25" s="331">
        <v>0</v>
      </c>
      <c r="M25" s="331">
        <v>0</v>
      </c>
      <c r="N25" s="124">
        <v>0</v>
      </c>
      <c r="O25" s="330">
        <v>0</v>
      </c>
      <c r="P25" s="331">
        <v>0</v>
      </c>
      <c r="Q25" s="331">
        <v>0</v>
      </c>
      <c r="R25" s="331">
        <v>0</v>
      </c>
      <c r="S25" s="124">
        <v>0</v>
      </c>
      <c r="T25" s="331">
        <v>0</v>
      </c>
      <c r="U25" s="331">
        <v>0</v>
      </c>
      <c r="V25" s="331">
        <v>0</v>
      </c>
      <c r="W25" s="331">
        <v>0</v>
      </c>
      <c r="X25" s="124">
        <v>0</v>
      </c>
      <c r="Y25" s="331">
        <v>0</v>
      </c>
      <c r="Z25" s="331">
        <v>0</v>
      </c>
      <c r="AA25" s="331">
        <v>0</v>
      </c>
      <c r="AB25" s="331">
        <v>0</v>
      </c>
      <c r="AC25" s="124">
        <v>0</v>
      </c>
      <c r="AD25" s="330">
        <v>0</v>
      </c>
      <c r="AE25" s="331">
        <v>0</v>
      </c>
      <c r="AF25" s="331">
        <v>0</v>
      </c>
      <c r="AG25" s="331">
        <v>0</v>
      </c>
      <c r="AH25" s="124">
        <v>0</v>
      </c>
      <c r="AI25" s="330">
        <v>0</v>
      </c>
      <c r="AJ25" s="331">
        <v>0</v>
      </c>
      <c r="AK25" s="331">
        <v>0</v>
      </c>
      <c r="AL25" s="331">
        <v>0</v>
      </c>
      <c r="AM25" s="124">
        <v>0</v>
      </c>
      <c r="AN25" s="330">
        <v>0</v>
      </c>
      <c r="AO25" s="331">
        <v>0</v>
      </c>
      <c r="AP25" s="331">
        <v>0</v>
      </c>
      <c r="AQ25" s="331">
        <v>0</v>
      </c>
      <c r="AR25" s="124">
        <v>0</v>
      </c>
      <c r="AS25" s="331">
        <v>0</v>
      </c>
      <c r="AT25" s="331">
        <v>0</v>
      </c>
      <c r="AU25" s="331">
        <v>0</v>
      </c>
      <c r="AV25" s="331">
        <v>0</v>
      </c>
      <c r="AW25" s="124">
        <v>0</v>
      </c>
      <c r="AX25" s="331">
        <v>0</v>
      </c>
      <c r="AY25" s="331">
        <v>0</v>
      </c>
      <c r="AZ25" s="331">
        <v>0</v>
      </c>
      <c r="BA25" s="331">
        <v>0</v>
      </c>
      <c r="BB25" s="124">
        <v>0</v>
      </c>
      <c r="BC25" s="330">
        <v>0</v>
      </c>
      <c r="BD25" s="331">
        <v>0</v>
      </c>
      <c r="BE25" s="331">
        <v>0</v>
      </c>
      <c r="BF25" s="331">
        <v>0</v>
      </c>
      <c r="BG25" s="124">
        <v>0</v>
      </c>
      <c r="BH25" s="330">
        <v>0</v>
      </c>
      <c r="BI25" s="331">
        <v>0</v>
      </c>
      <c r="BJ25" s="331">
        <v>0</v>
      </c>
      <c r="BK25" s="331">
        <v>0</v>
      </c>
      <c r="BL25" s="124">
        <v>0</v>
      </c>
      <c r="BM25" s="330">
        <v>0</v>
      </c>
      <c r="BN25" s="331">
        <v>0</v>
      </c>
      <c r="BO25" s="331">
        <v>0</v>
      </c>
      <c r="BP25" s="331">
        <v>0</v>
      </c>
      <c r="BQ25" s="124">
        <v>0</v>
      </c>
      <c r="BR25" s="331">
        <v>0</v>
      </c>
      <c r="BS25" s="331">
        <v>0</v>
      </c>
      <c r="BT25" s="331">
        <v>0</v>
      </c>
      <c r="BU25" s="331">
        <v>0</v>
      </c>
      <c r="BV25" s="124">
        <v>0</v>
      </c>
      <c r="BW25" s="331">
        <v>0</v>
      </c>
      <c r="BX25" s="331">
        <v>0</v>
      </c>
      <c r="BY25" s="331">
        <v>0</v>
      </c>
      <c r="BZ25" s="331">
        <v>0</v>
      </c>
      <c r="CA25" s="124">
        <v>0</v>
      </c>
      <c r="CB25" s="330">
        <v>0</v>
      </c>
      <c r="CC25" s="331">
        <v>0</v>
      </c>
      <c r="CD25" s="331">
        <v>0</v>
      </c>
      <c r="CE25" s="331">
        <v>0</v>
      </c>
      <c r="CF25" s="124">
        <v>0</v>
      </c>
      <c r="CG25" s="330">
        <v>0</v>
      </c>
      <c r="CH25" s="331">
        <v>0</v>
      </c>
      <c r="CI25" s="331">
        <v>0</v>
      </c>
      <c r="CJ25" s="331">
        <v>0</v>
      </c>
      <c r="CK25" s="124">
        <v>0</v>
      </c>
      <c r="CL25" s="330">
        <v>0</v>
      </c>
      <c r="CM25" s="331">
        <v>0</v>
      </c>
      <c r="CN25" s="331">
        <v>0</v>
      </c>
      <c r="CO25" s="331">
        <v>0</v>
      </c>
      <c r="CP25" s="124">
        <v>0</v>
      </c>
      <c r="CQ25" s="331">
        <v>0</v>
      </c>
      <c r="CR25" s="331">
        <v>0</v>
      </c>
      <c r="CS25" s="331">
        <v>0</v>
      </c>
      <c r="CT25" s="331">
        <v>0</v>
      </c>
      <c r="CU25" s="124">
        <v>0</v>
      </c>
      <c r="CV25" s="331">
        <v>0</v>
      </c>
      <c r="CW25" s="331">
        <v>0</v>
      </c>
      <c r="CX25" s="331">
        <v>0</v>
      </c>
      <c r="CY25" s="331">
        <v>0</v>
      </c>
      <c r="CZ25" s="124">
        <v>0</v>
      </c>
      <c r="DA25" s="330">
        <v>0</v>
      </c>
      <c r="DB25" s="331">
        <v>0</v>
      </c>
      <c r="DC25" s="331">
        <v>0</v>
      </c>
      <c r="DD25" s="331">
        <v>0</v>
      </c>
      <c r="DE25" s="124">
        <v>0</v>
      </c>
      <c r="DF25" s="330">
        <v>0</v>
      </c>
      <c r="DG25" s="331">
        <v>0</v>
      </c>
      <c r="DH25" s="331">
        <v>0</v>
      </c>
      <c r="DI25" s="331">
        <v>0</v>
      </c>
      <c r="DJ25" s="124">
        <v>0</v>
      </c>
      <c r="DK25" s="330">
        <v>0</v>
      </c>
      <c r="DL25" s="331">
        <v>0</v>
      </c>
      <c r="DM25" s="331">
        <v>0</v>
      </c>
      <c r="DN25" s="331">
        <v>0</v>
      </c>
      <c r="DO25" s="124">
        <v>0</v>
      </c>
      <c r="DP25" s="331">
        <v>0</v>
      </c>
      <c r="DQ25" s="331">
        <v>0</v>
      </c>
      <c r="DR25" s="331">
        <v>0</v>
      </c>
      <c r="DS25" s="331">
        <v>0</v>
      </c>
      <c r="DT25" s="124">
        <v>0</v>
      </c>
      <c r="DU25" s="331">
        <v>0</v>
      </c>
      <c r="DV25" s="331">
        <v>0</v>
      </c>
      <c r="DW25" s="331">
        <v>0</v>
      </c>
      <c r="DX25" s="331">
        <v>0</v>
      </c>
      <c r="DY25" s="124">
        <v>0</v>
      </c>
      <c r="DZ25" s="330">
        <v>0</v>
      </c>
      <c r="EA25" s="331">
        <v>0</v>
      </c>
      <c r="EB25" s="331">
        <v>0</v>
      </c>
      <c r="EC25" s="331">
        <v>0</v>
      </c>
      <c r="ED25" s="124">
        <v>0</v>
      </c>
      <c r="EE25" s="330">
        <v>0</v>
      </c>
      <c r="EF25" s="331">
        <v>0</v>
      </c>
      <c r="EG25" s="331">
        <v>0</v>
      </c>
      <c r="EH25" s="331">
        <v>0</v>
      </c>
      <c r="EI25" s="124">
        <v>0</v>
      </c>
      <c r="EJ25" s="330">
        <v>0</v>
      </c>
      <c r="EK25" s="331">
        <v>0</v>
      </c>
      <c r="EL25" s="331">
        <v>0</v>
      </c>
      <c r="EM25" s="331">
        <v>0</v>
      </c>
      <c r="EN25" s="124">
        <v>0</v>
      </c>
      <c r="EO25" s="331">
        <v>0</v>
      </c>
      <c r="EP25" s="331">
        <v>0</v>
      </c>
      <c r="EQ25" s="331">
        <v>0</v>
      </c>
      <c r="ER25" s="331">
        <v>0</v>
      </c>
      <c r="ES25" s="124">
        <v>0</v>
      </c>
      <c r="ET25" s="331">
        <v>0</v>
      </c>
      <c r="EU25" s="331">
        <v>0</v>
      </c>
      <c r="EV25" s="331">
        <v>0</v>
      </c>
      <c r="EW25" s="331">
        <v>0</v>
      </c>
      <c r="EX25" s="124">
        <v>0</v>
      </c>
      <c r="EY25" s="330">
        <v>0</v>
      </c>
      <c r="EZ25" s="331">
        <v>0</v>
      </c>
      <c r="FA25" s="331">
        <v>0</v>
      </c>
      <c r="FB25" s="331">
        <v>0</v>
      </c>
      <c r="FC25" s="124">
        <v>0</v>
      </c>
      <c r="FD25" s="330">
        <v>0</v>
      </c>
      <c r="FE25" s="331">
        <v>0</v>
      </c>
      <c r="FF25" s="331">
        <v>0</v>
      </c>
      <c r="FG25" s="331">
        <v>0</v>
      </c>
      <c r="FH25" s="124">
        <v>0</v>
      </c>
      <c r="FI25" s="330">
        <v>0</v>
      </c>
      <c r="FJ25" s="331">
        <v>0</v>
      </c>
      <c r="FK25" s="331">
        <v>0</v>
      </c>
      <c r="FL25" s="331">
        <v>0</v>
      </c>
      <c r="FM25" s="124">
        <v>0</v>
      </c>
      <c r="FN25" s="331">
        <v>0</v>
      </c>
      <c r="FO25" s="331">
        <v>0</v>
      </c>
      <c r="FP25" s="331">
        <v>0</v>
      </c>
      <c r="FQ25" s="331">
        <v>0</v>
      </c>
      <c r="FR25" s="124">
        <v>0</v>
      </c>
      <c r="FS25" s="331">
        <v>0</v>
      </c>
      <c r="FT25" s="331">
        <v>0</v>
      </c>
      <c r="FU25" s="331">
        <v>0</v>
      </c>
      <c r="FV25" s="331">
        <v>0</v>
      </c>
      <c r="FW25" s="124">
        <v>0</v>
      </c>
      <c r="FX25" s="330">
        <v>0</v>
      </c>
      <c r="FY25" s="331">
        <v>0</v>
      </c>
      <c r="FZ25" s="331">
        <v>0</v>
      </c>
      <c r="GA25" s="331">
        <v>0</v>
      </c>
      <c r="GB25" s="124">
        <v>0</v>
      </c>
      <c r="GC25" s="330">
        <v>0</v>
      </c>
      <c r="GD25" s="331">
        <v>0</v>
      </c>
      <c r="GE25" s="331">
        <v>0</v>
      </c>
      <c r="GF25" s="331">
        <v>0</v>
      </c>
      <c r="GG25" s="124">
        <v>0</v>
      </c>
      <c r="GH25" s="330">
        <v>0</v>
      </c>
      <c r="GI25" s="331">
        <v>0</v>
      </c>
      <c r="GJ25" s="331">
        <v>0</v>
      </c>
      <c r="GK25" s="331">
        <v>0</v>
      </c>
      <c r="GL25" s="124">
        <v>0</v>
      </c>
      <c r="GM25" s="331">
        <v>0</v>
      </c>
      <c r="GN25" s="331">
        <v>0</v>
      </c>
      <c r="GO25" s="331">
        <v>0</v>
      </c>
      <c r="GP25" s="331">
        <v>0</v>
      </c>
      <c r="GQ25" s="124">
        <v>0</v>
      </c>
      <c r="GR25" s="331">
        <v>0</v>
      </c>
      <c r="GS25" s="331">
        <v>0</v>
      </c>
      <c r="GT25" s="331">
        <v>0</v>
      </c>
      <c r="GU25" s="331">
        <v>0</v>
      </c>
      <c r="GV25" s="124">
        <v>0</v>
      </c>
      <c r="GW25" s="330">
        <v>0</v>
      </c>
      <c r="GX25" s="331">
        <v>0</v>
      </c>
      <c r="GY25" s="331">
        <v>0</v>
      </c>
      <c r="GZ25" s="331">
        <v>0</v>
      </c>
      <c r="HA25" s="124">
        <v>0</v>
      </c>
      <c r="HB25" s="330">
        <v>0</v>
      </c>
      <c r="HC25" s="331">
        <v>0</v>
      </c>
      <c r="HD25" s="331">
        <v>0</v>
      </c>
      <c r="HE25" s="331">
        <v>0</v>
      </c>
      <c r="HF25" s="124">
        <v>0</v>
      </c>
      <c r="HG25" s="330">
        <v>0</v>
      </c>
      <c r="HH25" s="331">
        <v>0</v>
      </c>
      <c r="HI25" s="331">
        <v>0</v>
      </c>
      <c r="HJ25" s="331">
        <v>0</v>
      </c>
      <c r="HK25" s="124">
        <v>0</v>
      </c>
      <c r="HL25" s="331">
        <v>0</v>
      </c>
      <c r="HM25" s="331">
        <v>0</v>
      </c>
      <c r="HN25" s="331">
        <v>0</v>
      </c>
      <c r="HO25" s="331">
        <v>0</v>
      </c>
      <c r="HP25" s="124">
        <v>0</v>
      </c>
      <c r="HQ25" s="331">
        <v>0</v>
      </c>
      <c r="HR25" s="331">
        <v>0</v>
      </c>
      <c r="HS25" s="331">
        <v>0</v>
      </c>
      <c r="HT25" s="331">
        <v>0</v>
      </c>
      <c r="HU25" s="124">
        <v>0</v>
      </c>
      <c r="HV25" s="330">
        <v>0</v>
      </c>
      <c r="HW25" s="331">
        <v>0</v>
      </c>
      <c r="HX25" s="331">
        <v>0</v>
      </c>
      <c r="HY25" s="331">
        <v>0</v>
      </c>
      <c r="HZ25" s="124">
        <v>0</v>
      </c>
      <c r="IA25" s="330">
        <v>0</v>
      </c>
      <c r="IB25" s="331">
        <v>0</v>
      </c>
      <c r="IC25" s="331">
        <v>0</v>
      </c>
      <c r="ID25" s="331">
        <v>0</v>
      </c>
      <c r="IE25" s="124">
        <v>0</v>
      </c>
      <c r="IF25" s="330">
        <v>0</v>
      </c>
      <c r="IG25" s="331">
        <v>0</v>
      </c>
      <c r="IH25" s="331">
        <v>0</v>
      </c>
      <c r="II25" s="331">
        <v>0</v>
      </c>
      <c r="IJ25" s="124">
        <v>0</v>
      </c>
      <c r="IK25" s="331">
        <v>0</v>
      </c>
      <c r="IL25" s="331">
        <v>0</v>
      </c>
      <c r="IM25" s="331">
        <v>0</v>
      </c>
      <c r="IN25" s="331">
        <v>0</v>
      </c>
      <c r="IO25" s="124">
        <v>0</v>
      </c>
      <c r="IP25" s="331">
        <v>0</v>
      </c>
      <c r="IQ25" s="331">
        <v>0</v>
      </c>
      <c r="IR25" s="331">
        <v>0</v>
      </c>
      <c r="IS25" s="331">
        <v>0</v>
      </c>
      <c r="IT25" s="124">
        <v>0</v>
      </c>
      <c r="IU25" s="330">
        <v>0</v>
      </c>
      <c r="IV25" s="331">
        <v>0</v>
      </c>
      <c r="IW25" s="331">
        <v>0</v>
      </c>
      <c r="IX25" s="331">
        <v>0</v>
      </c>
      <c r="IY25" s="124">
        <v>0</v>
      </c>
      <c r="IZ25" s="330">
        <v>0</v>
      </c>
      <c r="JA25" s="331">
        <v>0</v>
      </c>
      <c r="JB25" s="331">
        <v>0</v>
      </c>
      <c r="JC25" s="331">
        <v>0</v>
      </c>
      <c r="JD25" s="124">
        <v>0</v>
      </c>
      <c r="JE25" s="330">
        <v>0</v>
      </c>
      <c r="JF25" s="331">
        <v>0</v>
      </c>
      <c r="JG25" s="331">
        <v>0</v>
      </c>
      <c r="JH25" s="331">
        <v>0</v>
      </c>
      <c r="JI25" s="124">
        <v>0</v>
      </c>
      <c r="JJ25" s="331">
        <v>0</v>
      </c>
      <c r="JK25" s="331">
        <v>0</v>
      </c>
      <c r="JL25" s="331">
        <v>0</v>
      </c>
      <c r="JM25" s="331">
        <v>0</v>
      </c>
      <c r="JN25" s="124">
        <v>0</v>
      </c>
      <c r="JO25" s="331">
        <v>0</v>
      </c>
      <c r="JP25" s="331">
        <v>0</v>
      </c>
      <c r="JQ25" s="331">
        <v>0</v>
      </c>
      <c r="JR25" s="331">
        <v>0</v>
      </c>
      <c r="JS25" s="124">
        <v>0</v>
      </c>
      <c r="JT25" s="330">
        <v>0</v>
      </c>
      <c r="JU25" s="331">
        <v>0</v>
      </c>
      <c r="JV25" s="331">
        <v>0</v>
      </c>
      <c r="JW25" s="331">
        <v>0</v>
      </c>
      <c r="JX25" s="124">
        <v>0</v>
      </c>
      <c r="JY25" s="330">
        <v>0</v>
      </c>
      <c r="JZ25" s="331">
        <v>0</v>
      </c>
      <c r="KA25" s="331">
        <v>0</v>
      </c>
      <c r="KB25" s="331">
        <v>0</v>
      </c>
      <c r="KC25" s="124">
        <v>0</v>
      </c>
      <c r="KD25" s="330">
        <v>0</v>
      </c>
      <c r="KE25" s="331">
        <v>0</v>
      </c>
      <c r="KF25" s="331">
        <v>0</v>
      </c>
      <c r="KG25" s="331">
        <v>0</v>
      </c>
      <c r="KH25" s="124">
        <v>0</v>
      </c>
      <c r="KI25" s="331">
        <v>0</v>
      </c>
      <c r="KJ25" s="331">
        <v>0</v>
      </c>
      <c r="KK25" s="331">
        <v>0</v>
      </c>
      <c r="KL25" s="331">
        <v>0</v>
      </c>
      <c r="KM25" s="124">
        <v>0</v>
      </c>
      <c r="KN25" s="331">
        <v>0</v>
      </c>
      <c r="KO25" s="331">
        <v>0</v>
      </c>
      <c r="KP25" s="331">
        <v>0</v>
      </c>
      <c r="KQ25" s="331">
        <v>0</v>
      </c>
      <c r="KR25" s="124">
        <v>0</v>
      </c>
      <c r="KS25" s="330">
        <v>0</v>
      </c>
      <c r="KT25" s="331">
        <v>0</v>
      </c>
      <c r="KU25" s="331">
        <v>0</v>
      </c>
      <c r="KV25" s="331">
        <v>0</v>
      </c>
      <c r="KW25" s="124">
        <v>0</v>
      </c>
      <c r="KX25" s="331">
        <v>0</v>
      </c>
      <c r="KY25" s="331">
        <v>0</v>
      </c>
      <c r="KZ25" s="331">
        <v>0</v>
      </c>
      <c r="LA25" s="331">
        <v>0</v>
      </c>
      <c r="LB25" s="334">
        <v>0</v>
      </c>
      <c r="LC25" s="330">
        <v>0</v>
      </c>
      <c r="LD25" s="331">
        <v>0</v>
      </c>
      <c r="LE25" s="331">
        <v>0</v>
      </c>
      <c r="LF25" s="331">
        <v>0</v>
      </c>
      <c r="LG25" s="334">
        <v>0</v>
      </c>
    </row>
    <row r="26" spans="2:319">
      <c r="B26" s="1640"/>
      <c r="C26" s="1619"/>
      <c r="D26" s="353" t="s">
        <v>2880</v>
      </c>
      <c r="E26" s="330">
        <v>0</v>
      </c>
      <c r="F26" s="331">
        <v>0</v>
      </c>
      <c r="G26" s="331">
        <v>0</v>
      </c>
      <c r="H26" s="331">
        <v>0</v>
      </c>
      <c r="I26" s="124">
        <v>0</v>
      </c>
      <c r="J26" s="330">
        <v>0</v>
      </c>
      <c r="K26" s="331">
        <v>0</v>
      </c>
      <c r="L26" s="331">
        <v>0</v>
      </c>
      <c r="M26" s="331">
        <v>0</v>
      </c>
      <c r="N26" s="124">
        <v>0</v>
      </c>
      <c r="O26" s="330">
        <v>0</v>
      </c>
      <c r="P26" s="331">
        <v>0</v>
      </c>
      <c r="Q26" s="331">
        <v>0</v>
      </c>
      <c r="R26" s="331">
        <v>0</v>
      </c>
      <c r="S26" s="124">
        <v>0</v>
      </c>
      <c r="T26" s="331">
        <v>0</v>
      </c>
      <c r="U26" s="331">
        <v>0</v>
      </c>
      <c r="V26" s="331">
        <v>0</v>
      </c>
      <c r="W26" s="331">
        <v>0</v>
      </c>
      <c r="X26" s="124">
        <v>0</v>
      </c>
      <c r="Y26" s="331">
        <v>0</v>
      </c>
      <c r="Z26" s="331">
        <v>0</v>
      </c>
      <c r="AA26" s="331">
        <v>0</v>
      </c>
      <c r="AB26" s="331">
        <v>0</v>
      </c>
      <c r="AC26" s="124">
        <v>0</v>
      </c>
      <c r="AD26" s="330">
        <v>0</v>
      </c>
      <c r="AE26" s="331">
        <v>0</v>
      </c>
      <c r="AF26" s="331">
        <v>0</v>
      </c>
      <c r="AG26" s="331">
        <v>0</v>
      </c>
      <c r="AH26" s="124">
        <v>0</v>
      </c>
      <c r="AI26" s="330">
        <v>0</v>
      </c>
      <c r="AJ26" s="331">
        <v>0</v>
      </c>
      <c r="AK26" s="331">
        <v>0</v>
      </c>
      <c r="AL26" s="331">
        <v>0</v>
      </c>
      <c r="AM26" s="124">
        <v>0</v>
      </c>
      <c r="AN26" s="330">
        <v>0</v>
      </c>
      <c r="AO26" s="331">
        <v>0</v>
      </c>
      <c r="AP26" s="331">
        <v>0</v>
      </c>
      <c r="AQ26" s="331">
        <v>0</v>
      </c>
      <c r="AR26" s="124">
        <v>0</v>
      </c>
      <c r="AS26" s="331">
        <v>0</v>
      </c>
      <c r="AT26" s="331">
        <v>0</v>
      </c>
      <c r="AU26" s="331">
        <v>0</v>
      </c>
      <c r="AV26" s="331">
        <v>0</v>
      </c>
      <c r="AW26" s="124">
        <v>0</v>
      </c>
      <c r="AX26" s="331">
        <v>0</v>
      </c>
      <c r="AY26" s="331">
        <v>0</v>
      </c>
      <c r="AZ26" s="331">
        <v>0</v>
      </c>
      <c r="BA26" s="331">
        <v>0</v>
      </c>
      <c r="BB26" s="124">
        <v>0</v>
      </c>
      <c r="BC26" s="330">
        <v>0</v>
      </c>
      <c r="BD26" s="331">
        <v>0</v>
      </c>
      <c r="BE26" s="331">
        <v>0</v>
      </c>
      <c r="BF26" s="331">
        <v>0</v>
      </c>
      <c r="BG26" s="124">
        <v>0</v>
      </c>
      <c r="BH26" s="330">
        <v>0</v>
      </c>
      <c r="BI26" s="331">
        <v>0</v>
      </c>
      <c r="BJ26" s="331">
        <v>0</v>
      </c>
      <c r="BK26" s="331">
        <v>0</v>
      </c>
      <c r="BL26" s="124">
        <v>0</v>
      </c>
      <c r="BM26" s="330">
        <v>0</v>
      </c>
      <c r="BN26" s="331">
        <v>0</v>
      </c>
      <c r="BO26" s="331">
        <v>0</v>
      </c>
      <c r="BP26" s="331">
        <v>0</v>
      </c>
      <c r="BQ26" s="124">
        <v>0</v>
      </c>
      <c r="BR26" s="331">
        <v>0</v>
      </c>
      <c r="BS26" s="331">
        <v>0</v>
      </c>
      <c r="BT26" s="331">
        <v>0</v>
      </c>
      <c r="BU26" s="331">
        <v>0</v>
      </c>
      <c r="BV26" s="124">
        <v>0</v>
      </c>
      <c r="BW26" s="331">
        <v>0</v>
      </c>
      <c r="BX26" s="331">
        <v>0</v>
      </c>
      <c r="BY26" s="331">
        <v>0</v>
      </c>
      <c r="BZ26" s="331">
        <v>0</v>
      </c>
      <c r="CA26" s="124">
        <v>0</v>
      </c>
      <c r="CB26" s="330">
        <v>0</v>
      </c>
      <c r="CC26" s="331">
        <v>0</v>
      </c>
      <c r="CD26" s="331">
        <v>0</v>
      </c>
      <c r="CE26" s="331">
        <v>0</v>
      </c>
      <c r="CF26" s="124">
        <v>0</v>
      </c>
      <c r="CG26" s="330">
        <v>0</v>
      </c>
      <c r="CH26" s="331">
        <v>0</v>
      </c>
      <c r="CI26" s="331">
        <v>0</v>
      </c>
      <c r="CJ26" s="331">
        <v>0</v>
      </c>
      <c r="CK26" s="124">
        <v>0</v>
      </c>
      <c r="CL26" s="330">
        <v>0</v>
      </c>
      <c r="CM26" s="331">
        <v>0</v>
      </c>
      <c r="CN26" s="331">
        <v>0</v>
      </c>
      <c r="CO26" s="331">
        <v>0</v>
      </c>
      <c r="CP26" s="124">
        <v>0</v>
      </c>
      <c r="CQ26" s="331">
        <v>0</v>
      </c>
      <c r="CR26" s="331">
        <v>0</v>
      </c>
      <c r="CS26" s="331">
        <v>0</v>
      </c>
      <c r="CT26" s="331">
        <v>0</v>
      </c>
      <c r="CU26" s="124">
        <v>0</v>
      </c>
      <c r="CV26" s="331">
        <v>0</v>
      </c>
      <c r="CW26" s="331">
        <v>0</v>
      </c>
      <c r="CX26" s="331">
        <v>0</v>
      </c>
      <c r="CY26" s="331">
        <v>0</v>
      </c>
      <c r="CZ26" s="124">
        <v>0</v>
      </c>
      <c r="DA26" s="330">
        <v>0</v>
      </c>
      <c r="DB26" s="331">
        <v>0</v>
      </c>
      <c r="DC26" s="331">
        <v>0</v>
      </c>
      <c r="DD26" s="331">
        <v>0</v>
      </c>
      <c r="DE26" s="124">
        <v>0</v>
      </c>
      <c r="DF26" s="330">
        <v>0</v>
      </c>
      <c r="DG26" s="331">
        <v>0</v>
      </c>
      <c r="DH26" s="331">
        <v>0</v>
      </c>
      <c r="DI26" s="331">
        <v>0</v>
      </c>
      <c r="DJ26" s="124">
        <v>0</v>
      </c>
      <c r="DK26" s="330">
        <v>0</v>
      </c>
      <c r="DL26" s="331">
        <v>0</v>
      </c>
      <c r="DM26" s="331">
        <v>0</v>
      </c>
      <c r="DN26" s="331">
        <v>0</v>
      </c>
      <c r="DO26" s="124">
        <v>0</v>
      </c>
      <c r="DP26" s="331">
        <v>0</v>
      </c>
      <c r="DQ26" s="331">
        <v>0</v>
      </c>
      <c r="DR26" s="331">
        <v>0</v>
      </c>
      <c r="DS26" s="331">
        <v>0</v>
      </c>
      <c r="DT26" s="124">
        <v>0</v>
      </c>
      <c r="DU26" s="331">
        <v>0</v>
      </c>
      <c r="DV26" s="331">
        <v>0</v>
      </c>
      <c r="DW26" s="331">
        <v>0</v>
      </c>
      <c r="DX26" s="331">
        <v>0</v>
      </c>
      <c r="DY26" s="124">
        <v>0</v>
      </c>
      <c r="DZ26" s="330">
        <v>0</v>
      </c>
      <c r="EA26" s="331">
        <v>0</v>
      </c>
      <c r="EB26" s="331">
        <v>0</v>
      </c>
      <c r="EC26" s="331">
        <v>0</v>
      </c>
      <c r="ED26" s="124">
        <v>0</v>
      </c>
      <c r="EE26" s="330">
        <v>0</v>
      </c>
      <c r="EF26" s="331">
        <v>0</v>
      </c>
      <c r="EG26" s="331">
        <v>0</v>
      </c>
      <c r="EH26" s="331">
        <v>0</v>
      </c>
      <c r="EI26" s="124">
        <v>0</v>
      </c>
      <c r="EJ26" s="330">
        <v>0</v>
      </c>
      <c r="EK26" s="331">
        <v>0</v>
      </c>
      <c r="EL26" s="331">
        <v>0</v>
      </c>
      <c r="EM26" s="331">
        <v>0</v>
      </c>
      <c r="EN26" s="124">
        <v>0</v>
      </c>
      <c r="EO26" s="331">
        <v>0</v>
      </c>
      <c r="EP26" s="331">
        <v>0</v>
      </c>
      <c r="EQ26" s="331">
        <v>0</v>
      </c>
      <c r="ER26" s="331">
        <v>0</v>
      </c>
      <c r="ES26" s="124">
        <v>0</v>
      </c>
      <c r="ET26" s="331">
        <v>0</v>
      </c>
      <c r="EU26" s="331">
        <v>0</v>
      </c>
      <c r="EV26" s="331">
        <v>0</v>
      </c>
      <c r="EW26" s="331">
        <v>0</v>
      </c>
      <c r="EX26" s="124">
        <v>0</v>
      </c>
      <c r="EY26" s="330">
        <v>0</v>
      </c>
      <c r="EZ26" s="331">
        <v>0</v>
      </c>
      <c r="FA26" s="331">
        <v>0</v>
      </c>
      <c r="FB26" s="331">
        <v>0</v>
      </c>
      <c r="FC26" s="124">
        <v>0</v>
      </c>
      <c r="FD26" s="330">
        <v>0</v>
      </c>
      <c r="FE26" s="331">
        <v>0</v>
      </c>
      <c r="FF26" s="331">
        <v>0</v>
      </c>
      <c r="FG26" s="331">
        <v>0</v>
      </c>
      <c r="FH26" s="124">
        <v>0</v>
      </c>
      <c r="FI26" s="330">
        <v>0</v>
      </c>
      <c r="FJ26" s="331">
        <v>0</v>
      </c>
      <c r="FK26" s="331">
        <v>0</v>
      </c>
      <c r="FL26" s="331">
        <v>0</v>
      </c>
      <c r="FM26" s="124">
        <v>0</v>
      </c>
      <c r="FN26" s="331">
        <v>0</v>
      </c>
      <c r="FO26" s="331">
        <v>0</v>
      </c>
      <c r="FP26" s="331">
        <v>0</v>
      </c>
      <c r="FQ26" s="331">
        <v>0</v>
      </c>
      <c r="FR26" s="124">
        <v>0</v>
      </c>
      <c r="FS26" s="331">
        <v>0</v>
      </c>
      <c r="FT26" s="331">
        <v>0</v>
      </c>
      <c r="FU26" s="331">
        <v>0</v>
      </c>
      <c r="FV26" s="331">
        <v>0</v>
      </c>
      <c r="FW26" s="124">
        <v>0</v>
      </c>
      <c r="FX26" s="330">
        <v>0</v>
      </c>
      <c r="FY26" s="331">
        <v>0</v>
      </c>
      <c r="FZ26" s="331">
        <v>0</v>
      </c>
      <c r="GA26" s="331">
        <v>0</v>
      </c>
      <c r="GB26" s="124">
        <v>0</v>
      </c>
      <c r="GC26" s="330">
        <v>0</v>
      </c>
      <c r="GD26" s="331">
        <v>0</v>
      </c>
      <c r="GE26" s="331">
        <v>0</v>
      </c>
      <c r="GF26" s="331">
        <v>0</v>
      </c>
      <c r="GG26" s="124">
        <v>0</v>
      </c>
      <c r="GH26" s="330">
        <v>0</v>
      </c>
      <c r="GI26" s="331">
        <v>0</v>
      </c>
      <c r="GJ26" s="331">
        <v>0</v>
      </c>
      <c r="GK26" s="331">
        <v>0</v>
      </c>
      <c r="GL26" s="124">
        <v>0</v>
      </c>
      <c r="GM26" s="331">
        <v>0</v>
      </c>
      <c r="GN26" s="331">
        <v>0</v>
      </c>
      <c r="GO26" s="331">
        <v>0</v>
      </c>
      <c r="GP26" s="331">
        <v>0</v>
      </c>
      <c r="GQ26" s="124">
        <v>0</v>
      </c>
      <c r="GR26" s="331">
        <v>0</v>
      </c>
      <c r="GS26" s="331">
        <v>0</v>
      </c>
      <c r="GT26" s="331">
        <v>0</v>
      </c>
      <c r="GU26" s="331">
        <v>0</v>
      </c>
      <c r="GV26" s="124">
        <v>0</v>
      </c>
      <c r="GW26" s="330">
        <v>0</v>
      </c>
      <c r="GX26" s="331">
        <v>0</v>
      </c>
      <c r="GY26" s="331">
        <v>0</v>
      </c>
      <c r="GZ26" s="331">
        <v>0</v>
      </c>
      <c r="HA26" s="124">
        <v>0</v>
      </c>
      <c r="HB26" s="330">
        <v>0</v>
      </c>
      <c r="HC26" s="331">
        <v>0</v>
      </c>
      <c r="HD26" s="331">
        <v>0</v>
      </c>
      <c r="HE26" s="331">
        <v>0</v>
      </c>
      <c r="HF26" s="124">
        <v>0</v>
      </c>
      <c r="HG26" s="330">
        <v>0</v>
      </c>
      <c r="HH26" s="331">
        <v>0</v>
      </c>
      <c r="HI26" s="331">
        <v>0</v>
      </c>
      <c r="HJ26" s="331">
        <v>0</v>
      </c>
      <c r="HK26" s="124">
        <v>0</v>
      </c>
      <c r="HL26" s="331">
        <v>0</v>
      </c>
      <c r="HM26" s="331">
        <v>0</v>
      </c>
      <c r="HN26" s="331">
        <v>0</v>
      </c>
      <c r="HO26" s="331">
        <v>0</v>
      </c>
      <c r="HP26" s="124">
        <v>0</v>
      </c>
      <c r="HQ26" s="331">
        <v>0</v>
      </c>
      <c r="HR26" s="331">
        <v>0</v>
      </c>
      <c r="HS26" s="331">
        <v>0</v>
      </c>
      <c r="HT26" s="331">
        <v>0</v>
      </c>
      <c r="HU26" s="124">
        <v>0</v>
      </c>
      <c r="HV26" s="330">
        <v>0</v>
      </c>
      <c r="HW26" s="331">
        <v>0</v>
      </c>
      <c r="HX26" s="331">
        <v>0</v>
      </c>
      <c r="HY26" s="331">
        <v>0</v>
      </c>
      <c r="HZ26" s="124">
        <v>0</v>
      </c>
      <c r="IA26" s="330">
        <v>0</v>
      </c>
      <c r="IB26" s="331">
        <v>0</v>
      </c>
      <c r="IC26" s="331">
        <v>0</v>
      </c>
      <c r="ID26" s="331">
        <v>0</v>
      </c>
      <c r="IE26" s="124">
        <v>0</v>
      </c>
      <c r="IF26" s="330">
        <v>0</v>
      </c>
      <c r="IG26" s="331">
        <v>0</v>
      </c>
      <c r="IH26" s="331">
        <v>0</v>
      </c>
      <c r="II26" s="331">
        <v>0</v>
      </c>
      <c r="IJ26" s="124">
        <v>0</v>
      </c>
      <c r="IK26" s="331">
        <v>0</v>
      </c>
      <c r="IL26" s="331">
        <v>0</v>
      </c>
      <c r="IM26" s="331">
        <v>0</v>
      </c>
      <c r="IN26" s="331">
        <v>0</v>
      </c>
      <c r="IO26" s="124">
        <v>0</v>
      </c>
      <c r="IP26" s="331">
        <v>0</v>
      </c>
      <c r="IQ26" s="331">
        <v>0</v>
      </c>
      <c r="IR26" s="331">
        <v>0</v>
      </c>
      <c r="IS26" s="331">
        <v>0</v>
      </c>
      <c r="IT26" s="124">
        <v>0</v>
      </c>
      <c r="IU26" s="330">
        <v>0</v>
      </c>
      <c r="IV26" s="331">
        <v>0</v>
      </c>
      <c r="IW26" s="331">
        <v>0</v>
      </c>
      <c r="IX26" s="331">
        <v>0</v>
      </c>
      <c r="IY26" s="124">
        <v>0</v>
      </c>
      <c r="IZ26" s="330">
        <v>0</v>
      </c>
      <c r="JA26" s="331">
        <v>0</v>
      </c>
      <c r="JB26" s="331">
        <v>0</v>
      </c>
      <c r="JC26" s="331">
        <v>0</v>
      </c>
      <c r="JD26" s="124">
        <v>0</v>
      </c>
      <c r="JE26" s="330">
        <v>0</v>
      </c>
      <c r="JF26" s="331">
        <v>0</v>
      </c>
      <c r="JG26" s="331">
        <v>0</v>
      </c>
      <c r="JH26" s="331">
        <v>0</v>
      </c>
      <c r="JI26" s="124">
        <v>0</v>
      </c>
      <c r="JJ26" s="331">
        <v>0</v>
      </c>
      <c r="JK26" s="331">
        <v>0</v>
      </c>
      <c r="JL26" s="331">
        <v>0</v>
      </c>
      <c r="JM26" s="331">
        <v>0</v>
      </c>
      <c r="JN26" s="124">
        <v>0</v>
      </c>
      <c r="JO26" s="331">
        <v>0</v>
      </c>
      <c r="JP26" s="331">
        <v>0</v>
      </c>
      <c r="JQ26" s="331">
        <v>0</v>
      </c>
      <c r="JR26" s="331">
        <v>0</v>
      </c>
      <c r="JS26" s="124">
        <v>0</v>
      </c>
      <c r="JT26" s="330">
        <v>0</v>
      </c>
      <c r="JU26" s="331">
        <v>0</v>
      </c>
      <c r="JV26" s="331">
        <v>0</v>
      </c>
      <c r="JW26" s="331">
        <v>0</v>
      </c>
      <c r="JX26" s="124">
        <v>0</v>
      </c>
      <c r="JY26" s="330">
        <v>0</v>
      </c>
      <c r="JZ26" s="331">
        <v>0</v>
      </c>
      <c r="KA26" s="331">
        <v>0</v>
      </c>
      <c r="KB26" s="331">
        <v>0</v>
      </c>
      <c r="KC26" s="124">
        <v>0</v>
      </c>
      <c r="KD26" s="330">
        <v>0</v>
      </c>
      <c r="KE26" s="331">
        <v>0</v>
      </c>
      <c r="KF26" s="331">
        <v>0</v>
      </c>
      <c r="KG26" s="331">
        <v>0</v>
      </c>
      <c r="KH26" s="124">
        <v>0</v>
      </c>
      <c r="KI26" s="331">
        <v>0</v>
      </c>
      <c r="KJ26" s="331">
        <v>0</v>
      </c>
      <c r="KK26" s="331">
        <v>0</v>
      </c>
      <c r="KL26" s="331">
        <v>0</v>
      </c>
      <c r="KM26" s="124">
        <v>0</v>
      </c>
      <c r="KN26" s="331">
        <v>0</v>
      </c>
      <c r="KO26" s="331">
        <v>0</v>
      </c>
      <c r="KP26" s="331">
        <v>0</v>
      </c>
      <c r="KQ26" s="331">
        <v>0</v>
      </c>
      <c r="KR26" s="124">
        <v>0</v>
      </c>
      <c r="KS26" s="330">
        <v>0</v>
      </c>
      <c r="KT26" s="331">
        <v>0</v>
      </c>
      <c r="KU26" s="331">
        <v>0</v>
      </c>
      <c r="KV26" s="331">
        <v>0</v>
      </c>
      <c r="KW26" s="124">
        <v>0</v>
      </c>
      <c r="KX26" s="331">
        <v>0</v>
      </c>
      <c r="KY26" s="331">
        <v>0</v>
      </c>
      <c r="KZ26" s="331">
        <v>0</v>
      </c>
      <c r="LA26" s="331">
        <v>0</v>
      </c>
      <c r="LB26" s="334">
        <v>0</v>
      </c>
      <c r="LC26" s="330">
        <v>0</v>
      </c>
      <c r="LD26" s="331">
        <v>0</v>
      </c>
      <c r="LE26" s="331">
        <v>0</v>
      </c>
      <c r="LF26" s="331">
        <v>0</v>
      </c>
      <c r="LG26" s="334">
        <v>0</v>
      </c>
    </row>
    <row r="27" spans="2:319">
      <c r="B27" s="1640"/>
      <c r="C27" s="1643"/>
      <c r="D27" s="353" t="s">
        <v>2881</v>
      </c>
      <c r="E27" s="330">
        <v>9.8000000000000007</v>
      </c>
      <c r="F27" s="331">
        <v>2520</v>
      </c>
      <c r="G27" s="331">
        <v>2226</v>
      </c>
      <c r="H27" s="331">
        <v>294</v>
      </c>
      <c r="I27" s="124">
        <v>0.11666666666666667</v>
      </c>
      <c r="J27" s="330">
        <v>0</v>
      </c>
      <c r="K27" s="331">
        <v>0</v>
      </c>
      <c r="L27" s="331">
        <v>0</v>
      </c>
      <c r="M27" s="331">
        <v>0</v>
      </c>
      <c r="N27" s="124">
        <v>0</v>
      </c>
      <c r="O27" s="330">
        <v>-9.8000000000000007</v>
      </c>
      <c r="P27" s="331">
        <v>-2520</v>
      </c>
      <c r="Q27" s="331">
        <v>-2226</v>
      </c>
      <c r="R27" s="331">
        <v>-294</v>
      </c>
      <c r="S27" s="124">
        <v>-0.11666666666666667</v>
      </c>
      <c r="T27" s="331">
        <v>0</v>
      </c>
      <c r="U27" s="331">
        <v>0</v>
      </c>
      <c r="V27" s="331">
        <v>0</v>
      </c>
      <c r="W27" s="331">
        <v>0</v>
      </c>
      <c r="X27" s="124">
        <v>0</v>
      </c>
      <c r="Y27" s="331">
        <v>0</v>
      </c>
      <c r="Z27" s="331">
        <v>0</v>
      </c>
      <c r="AA27" s="331">
        <v>0</v>
      </c>
      <c r="AB27" s="331">
        <v>0</v>
      </c>
      <c r="AC27" s="124">
        <v>0</v>
      </c>
      <c r="AD27" s="330">
        <v>0</v>
      </c>
      <c r="AE27" s="331">
        <v>0</v>
      </c>
      <c r="AF27" s="331">
        <v>0</v>
      </c>
      <c r="AG27" s="331">
        <v>0</v>
      </c>
      <c r="AH27" s="124">
        <v>0</v>
      </c>
      <c r="AI27" s="330">
        <v>0</v>
      </c>
      <c r="AJ27" s="331">
        <v>0</v>
      </c>
      <c r="AK27" s="331">
        <v>0</v>
      </c>
      <c r="AL27" s="331">
        <v>0</v>
      </c>
      <c r="AM27" s="124">
        <v>0</v>
      </c>
      <c r="AN27" s="330">
        <v>0</v>
      </c>
      <c r="AO27" s="331">
        <v>0</v>
      </c>
      <c r="AP27" s="331">
        <v>0</v>
      </c>
      <c r="AQ27" s="331">
        <v>0</v>
      </c>
      <c r="AR27" s="124">
        <v>0</v>
      </c>
      <c r="AS27" s="331">
        <v>0</v>
      </c>
      <c r="AT27" s="331">
        <v>0</v>
      </c>
      <c r="AU27" s="331">
        <v>0</v>
      </c>
      <c r="AV27" s="331">
        <v>0</v>
      </c>
      <c r="AW27" s="124">
        <v>0</v>
      </c>
      <c r="AX27" s="331">
        <v>0</v>
      </c>
      <c r="AY27" s="331">
        <v>0</v>
      </c>
      <c r="AZ27" s="331">
        <v>0</v>
      </c>
      <c r="BA27" s="331">
        <v>0</v>
      </c>
      <c r="BB27" s="124">
        <v>0</v>
      </c>
      <c r="BC27" s="330">
        <v>0</v>
      </c>
      <c r="BD27" s="331">
        <v>0</v>
      </c>
      <c r="BE27" s="331">
        <v>0</v>
      </c>
      <c r="BF27" s="331">
        <v>0</v>
      </c>
      <c r="BG27" s="124">
        <v>0</v>
      </c>
      <c r="BH27" s="330">
        <v>0</v>
      </c>
      <c r="BI27" s="331">
        <v>0</v>
      </c>
      <c r="BJ27" s="331">
        <v>0</v>
      </c>
      <c r="BK27" s="331">
        <v>0</v>
      </c>
      <c r="BL27" s="124">
        <v>0</v>
      </c>
      <c r="BM27" s="330">
        <v>0</v>
      </c>
      <c r="BN27" s="331">
        <v>0</v>
      </c>
      <c r="BO27" s="331">
        <v>0</v>
      </c>
      <c r="BP27" s="331">
        <v>0</v>
      </c>
      <c r="BQ27" s="124">
        <v>0</v>
      </c>
      <c r="BR27" s="331">
        <v>0</v>
      </c>
      <c r="BS27" s="331">
        <v>0</v>
      </c>
      <c r="BT27" s="331">
        <v>0</v>
      </c>
      <c r="BU27" s="331">
        <v>0</v>
      </c>
      <c r="BV27" s="124">
        <v>0</v>
      </c>
      <c r="BW27" s="331">
        <v>0</v>
      </c>
      <c r="BX27" s="331">
        <v>0</v>
      </c>
      <c r="BY27" s="331">
        <v>0</v>
      </c>
      <c r="BZ27" s="331">
        <v>0</v>
      </c>
      <c r="CA27" s="124">
        <v>0</v>
      </c>
      <c r="CB27" s="330">
        <v>0</v>
      </c>
      <c r="CC27" s="331">
        <v>0</v>
      </c>
      <c r="CD27" s="331">
        <v>0</v>
      </c>
      <c r="CE27" s="331">
        <v>0</v>
      </c>
      <c r="CF27" s="124">
        <v>0</v>
      </c>
      <c r="CG27" s="330">
        <v>0</v>
      </c>
      <c r="CH27" s="331">
        <v>0</v>
      </c>
      <c r="CI27" s="331">
        <v>0</v>
      </c>
      <c r="CJ27" s="331">
        <v>0</v>
      </c>
      <c r="CK27" s="124">
        <v>0</v>
      </c>
      <c r="CL27" s="330">
        <v>0</v>
      </c>
      <c r="CM27" s="331">
        <v>0</v>
      </c>
      <c r="CN27" s="331">
        <v>0</v>
      </c>
      <c r="CO27" s="331">
        <v>0</v>
      </c>
      <c r="CP27" s="124">
        <v>0</v>
      </c>
      <c r="CQ27" s="331">
        <v>0</v>
      </c>
      <c r="CR27" s="331">
        <v>0</v>
      </c>
      <c r="CS27" s="331">
        <v>0</v>
      </c>
      <c r="CT27" s="331">
        <v>0</v>
      </c>
      <c r="CU27" s="124">
        <v>0</v>
      </c>
      <c r="CV27" s="331">
        <v>0</v>
      </c>
      <c r="CW27" s="331">
        <v>0</v>
      </c>
      <c r="CX27" s="331">
        <v>0</v>
      </c>
      <c r="CY27" s="331">
        <v>0</v>
      </c>
      <c r="CZ27" s="124">
        <v>0</v>
      </c>
      <c r="DA27" s="330">
        <v>0</v>
      </c>
      <c r="DB27" s="331">
        <v>0</v>
      </c>
      <c r="DC27" s="331">
        <v>0</v>
      </c>
      <c r="DD27" s="331">
        <v>0</v>
      </c>
      <c r="DE27" s="124">
        <v>0</v>
      </c>
      <c r="DF27" s="330">
        <v>201.1</v>
      </c>
      <c r="DG27" s="331">
        <v>21222</v>
      </c>
      <c r="DH27" s="331">
        <v>18514</v>
      </c>
      <c r="DI27" s="331">
        <v>2708</v>
      </c>
      <c r="DJ27" s="124">
        <v>0.12760343040241259</v>
      </c>
      <c r="DK27" s="330">
        <v>201.1</v>
      </c>
      <c r="DL27" s="331">
        <v>21222</v>
      </c>
      <c r="DM27" s="331">
        <v>18514</v>
      </c>
      <c r="DN27" s="331">
        <v>2708</v>
      </c>
      <c r="DO27" s="124">
        <v>0.12760343040241259</v>
      </c>
      <c r="DP27" s="331">
        <v>0</v>
      </c>
      <c r="DQ27" s="331">
        <v>0</v>
      </c>
      <c r="DR27" s="331">
        <v>0</v>
      </c>
      <c r="DS27" s="331">
        <v>0</v>
      </c>
      <c r="DT27" s="124">
        <v>0</v>
      </c>
      <c r="DU27" s="331">
        <v>201.1</v>
      </c>
      <c r="DV27" s="331">
        <v>21222</v>
      </c>
      <c r="DW27" s="331">
        <v>18514</v>
      </c>
      <c r="DX27" s="331">
        <v>2708</v>
      </c>
      <c r="DY27" s="124">
        <v>0.12760343040241259</v>
      </c>
      <c r="DZ27" s="330">
        <v>0</v>
      </c>
      <c r="EA27" s="331">
        <v>0</v>
      </c>
      <c r="EB27" s="331">
        <v>0</v>
      </c>
      <c r="EC27" s="331">
        <v>0</v>
      </c>
      <c r="ED27" s="124">
        <v>0</v>
      </c>
      <c r="EE27" s="330">
        <v>203.1</v>
      </c>
      <c r="EF27" s="331">
        <v>19779</v>
      </c>
      <c r="EG27" s="331">
        <v>17884</v>
      </c>
      <c r="EH27" s="331">
        <v>1895</v>
      </c>
      <c r="EI27" s="124">
        <v>9.5808685980079883E-2</v>
      </c>
      <c r="EJ27" s="330">
        <v>203.1</v>
      </c>
      <c r="EK27" s="331">
        <v>19779</v>
      </c>
      <c r="EL27" s="331">
        <v>17884</v>
      </c>
      <c r="EM27" s="331">
        <v>1895</v>
      </c>
      <c r="EN27" s="124">
        <v>9.5808685980079883E-2</v>
      </c>
      <c r="EO27" s="331">
        <v>201.1</v>
      </c>
      <c r="EP27" s="331">
        <v>21222</v>
      </c>
      <c r="EQ27" s="331">
        <v>18514</v>
      </c>
      <c r="ER27" s="331">
        <v>2708</v>
      </c>
      <c r="ES27" s="124">
        <v>0.12760343040241259</v>
      </c>
      <c r="ET27" s="331">
        <v>2</v>
      </c>
      <c r="EU27" s="331">
        <v>-1443</v>
      </c>
      <c r="EV27" s="331">
        <v>-630</v>
      </c>
      <c r="EW27" s="331">
        <v>-813</v>
      </c>
      <c r="EX27" s="124">
        <v>-3.179474442233271E-2</v>
      </c>
      <c r="EY27" s="330">
        <v>726.09999999999991</v>
      </c>
      <c r="EZ27" s="331">
        <v>83463</v>
      </c>
      <c r="FA27" s="331">
        <v>81581</v>
      </c>
      <c r="FB27" s="331">
        <v>1882</v>
      </c>
      <c r="FC27" s="124">
        <v>2.9285220556080634E-2</v>
      </c>
      <c r="FD27" s="330">
        <v>201.1</v>
      </c>
      <c r="FE27" s="331">
        <v>21222</v>
      </c>
      <c r="FF27" s="331">
        <v>18309</v>
      </c>
      <c r="FG27" s="331">
        <v>2913</v>
      </c>
      <c r="FH27" s="124">
        <v>0.13726321741588918</v>
      </c>
      <c r="FI27" s="330">
        <v>-524.99999999999989</v>
      </c>
      <c r="FJ27" s="331">
        <v>-62241</v>
      </c>
      <c r="FK27" s="331">
        <v>-63272</v>
      </c>
      <c r="FL27" s="331">
        <v>1031</v>
      </c>
      <c r="FM27" s="124">
        <v>0.10797799685980855</v>
      </c>
      <c r="FN27" s="331">
        <v>203.1</v>
      </c>
      <c r="FO27" s="331">
        <v>19779</v>
      </c>
      <c r="FP27" s="331">
        <v>17884</v>
      </c>
      <c r="FQ27" s="331">
        <v>1895</v>
      </c>
      <c r="FR27" s="124">
        <v>9.5808685980079883E-2</v>
      </c>
      <c r="FS27" s="331">
        <v>-2</v>
      </c>
      <c r="FT27" s="331">
        <v>1443</v>
      </c>
      <c r="FU27" s="331">
        <v>425</v>
      </c>
      <c r="FV27" s="331">
        <v>1018</v>
      </c>
      <c r="FW27" s="124">
        <v>4.1454531435809294E-2</v>
      </c>
      <c r="FX27" s="330">
        <v>0</v>
      </c>
      <c r="FY27" s="331">
        <v>0</v>
      </c>
      <c r="FZ27" s="331">
        <v>0</v>
      </c>
      <c r="GA27" s="331">
        <v>0</v>
      </c>
      <c r="GB27" s="124">
        <v>0</v>
      </c>
      <c r="GC27" s="330">
        <v>203.1</v>
      </c>
      <c r="GD27" s="331">
        <v>19779</v>
      </c>
      <c r="GE27" s="331">
        <v>18092</v>
      </c>
      <c r="GF27" s="331">
        <v>1687</v>
      </c>
      <c r="GG27" s="124">
        <v>8.5292481925274277E-2</v>
      </c>
      <c r="GH27" s="330">
        <v>203.1</v>
      </c>
      <c r="GI27" s="331">
        <v>19779</v>
      </c>
      <c r="GJ27" s="331">
        <v>18092</v>
      </c>
      <c r="GK27" s="331">
        <v>1687</v>
      </c>
      <c r="GL27" s="124">
        <v>8.5292481925274277E-2</v>
      </c>
      <c r="GM27" s="331">
        <v>201.1</v>
      </c>
      <c r="GN27" s="331">
        <v>21222</v>
      </c>
      <c r="GO27" s="331">
        <v>18309</v>
      </c>
      <c r="GP27" s="331">
        <v>2913</v>
      </c>
      <c r="GQ27" s="124">
        <v>0.13726321741588918</v>
      </c>
      <c r="GR27" s="331">
        <v>2</v>
      </c>
      <c r="GS27" s="331">
        <v>-1443</v>
      </c>
      <c r="GT27" s="331">
        <v>-217</v>
      </c>
      <c r="GU27" s="331">
        <v>-1226</v>
      </c>
      <c r="GV27" s="124">
        <v>-5.19707354906149E-2</v>
      </c>
      <c r="GW27" s="330">
        <v>716.3</v>
      </c>
      <c r="GX27" s="331">
        <v>80943</v>
      </c>
      <c r="GY27" s="331">
        <v>79355</v>
      </c>
      <c r="GZ27" s="331">
        <v>1588</v>
      </c>
      <c r="HA27" s="124">
        <v>1.9618744054458074E-2</v>
      </c>
      <c r="HB27" s="330">
        <v>156.80000000000001</v>
      </c>
      <c r="HC27" s="331">
        <v>16553</v>
      </c>
      <c r="HD27" s="331">
        <v>14441</v>
      </c>
      <c r="HE27" s="331">
        <v>2112</v>
      </c>
      <c r="HF27" s="124">
        <v>0.12759016492478706</v>
      </c>
      <c r="HG27" s="330">
        <v>-559.5</v>
      </c>
      <c r="HH27" s="331">
        <v>-64390</v>
      </c>
      <c r="HI27" s="331">
        <v>-64914</v>
      </c>
      <c r="HJ27" s="331">
        <v>524</v>
      </c>
      <c r="HK27" s="124">
        <v>0.10797142087032899</v>
      </c>
      <c r="HL27" s="331">
        <v>203.1</v>
      </c>
      <c r="HM27" s="331">
        <v>19779</v>
      </c>
      <c r="HN27" s="331">
        <v>18092</v>
      </c>
      <c r="HO27" s="331">
        <v>1687</v>
      </c>
      <c r="HP27" s="124">
        <v>8.5292481925274277E-2</v>
      </c>
      <c r="HQ27" s="331">
        <v>-46.299999999999983</v>
      </c>
      <c r="HR27" s="331">
        <v>-3226</v>
      </c>
      <c r="HS27" s="331">
        <v>-3651</v>
      </c>
      <c r="HT27" s="331">
        <v>425</v>
      </c>
      <c r="HU27" s="124">
        <v>4.2297682999512781E-2</v>
      </c>
      <c r="HV27" s="330">
        <v>0</v>
      </c>
      <c r="HW27" s="331">
        <v>0</v>
      </c>
      <c r="HX27" s="331">
        <v>0</v>
      </c>
      <c r="HY27" s="331">
        <v>0</v>
      </c>
      <c r="HZ27" s="124">
        <v>0</v>
      </c>
      <c r="IA27" s="330">
        <v>406.2</v>
      </c>
      <c r="IB27" s="331">
        <v>39558</v>
      </c>
      <c r="IC27" s="331">
        <v>36183</v>
      </c>
      <c r="ID27" s="331">
        <v>3375</v>
      </c>
      <c r="IE27" s="124">
        <v>8.5317761261944486E-2</v>
      </c>
      <c r="IF27" s="330">
        <v>406.2</v>
      </c>
      <c r="IG27" s="331">
        <v>39558</v>
      </c>
      <c r="IH27" s="331">
        <v>36183</v>
      </c>
      <c r="II27" s="331">
        <v>3375</v>
      </c>
      <c r="IJ27" s="124">
        <v>8.5317761261944486E-2</v>
      </c>
      <c r="IK27" s="331">
        <v>156.80000000000001</v>
      </c>
      <c r="IL27" s="331">
        <v>16553</v>
      </c>
      <c r="IM27" s="331">
        <v>14441</v>
      </c>
      <c r="IN27" s="331">
        <v>2112</v>
      </c>
      <c r="IO27" s="124">
        <v>0.12759016492478706</v>
      </c>
      <c r="IP27" s="331">
        <v>249.39999999999998</v>
      </c>
      <c r="IQ27" s="331">
        <v>23005</v>
      </c>
      <c r="IR27" s="331">
        <v>21742</v>
      </c>
      <c r="IS27" s="331">
        <v>1263</v>
      </c>
      <c r="IT27" s="124">
        <v>-4.2272403662842573E-2</v>
      </c>
      <c r="IU27" s="330">
        <v>0</v>
      </c>
      <c r="IV27" s="331">
        <v>0</v>
      </c>
      <c r="IW27" s="331">
        <v>0</v>
      </c>
      <c r="IX27" s="331">
        <v>0</v>
      </c>
      <c r="IY27" s="124">
        <v>0</v>
      </c>
      <c r="IZ27" s="330">
        <v>6.5</v>
      </c>
      <c r="JA27" s="331">
        <v>1430</v>
      </c>
      <c r="JB27" s="354">
        <v>1316</v>
      </c>
      <c r="JC27" s="331">
        <v>114</v>
      </c>
      <c r="JD27" s="124">
        <v>7.9720279720279716E-2</v>
      </c>
      <c r="JE27" s="330">
        <v>6.5</v>
      </c>
      <c r="JF27" s="331">
        <v>1430</v>
      </c>
      <c r="JG27" s="331">
        <v>1316</v>
      </c>
      <c r="JH27" s="331">
        <v>114</v>
      </c>
      <c r="JI27" s="124">
        <v>7.9720279720279716E-2</v>
      </c>
      <c r="JJ27" s="331">
        <v>406.2</v>
      </c>
      <c r="JK27" s="331">
        <v>39558</v>
      </c>
      <c r="JL27" s="331">
        <v>36183</v>
      </c>
      <c r="JM27" s="331">
        <v>3375</v>
      </c>
      <c r="JN27" s="124">
        <v>8.5317761261944486E-2</v>
      </c>
      <c r="JO27" s="331">
        <v>-399.7</v>
      </c>
      <c r="JP27" s="331">
        <v>-38128</v>
      </c>
      <c r="JQ27" s="331">
        <v>-34867</v>
      </c>
      <c r="JR27" s="331">
        <v>-3261</v>
      </c>
      <c r="JS27" s="124">
        <v>-5.59748154166477E-3</v>
      </c>
      <c r="JT27" s="330">
        <v>716.3</v>
      </c>
      <c r="JU27" s="331">
        <v>80943</v>
      </c>
      <c r="JV27" s="331">
        <v>79355</v>
      </c>
      <c r="JW27" s="331">
        <v>1588</v>
      </c>
      <c r="JX27" s="124">
        <v>1.9618744054458074E-2</v>
      </c>
      <c r="JY27" s="330">
        <v>0</v>
      </c>
      <c r="JZ27" s="331">
        <v>0</v>
      </c>
      <c r="KA27" s="331">
        <v>0</v>
      </c>
      <c r="KB27" s="331">
        <v>0</v>
      </c>
      <c r="KC27" s="124">
        <v>0</v>
      </c>
      <c r="KD27" s="330">
        <v>-716.3</v>
      </c>
      <c r="KE27" s="331">
        <v>-80943</v>
      </c>
      <c r="KF27" s="331">
        <v>-79355</v>
      </c>
      <c r="KG27" s="331">
        <v>-1588</v>
      </c>
      <c r="KH27" s="124">
        <v>-1.9618744054458074E-2</v>
      </c>
      <c r="KI27" s="331">
        <v>6.5</v>
      </c>
      <c r="KJ27" s="331">
        <v>1430</v>
      </c>
      <c r="KK27" s="331">
        <v>1316</v>
      </c>
      <c r="KL27" s="331">
        <v>114</v>
      </c>
      <c r="KM27" s="124">
        <v>7.9720279720279716E-2</v>
      </c>
      <c r="KN27" s="331">
        <v>-6.5</v>
      </c>
      <c r="KO27" s="331">
        <v>-1430</v>
      </c>
      <c r="KP27" s="331">
        <v>-1316</v>
      </c>
      <c r="KQ27" s="331">
        <v>-114</v>
      </c>
      <c r="KR27" s="124">
        <v>-7.9720279720279716E-2</v>
      </c>
      <c r="KS27" s="330">
        <v>2168.5</v>
      </c>
      <c r="KT27" s="331">
        <v>247869</v>
      </c>
      <c r="KU27" s="331">
        <v>242517</v>
      </c>
      <c r="KV27" s="331">
        <v>5352</v>
      </c>
      <c r="KW27" s="124">
        <v>2.1592050639652399E-2</v>
      </c>
      <c r="KX27" s="331">
        <v>1377.9</v>
      </c>
      <c r="KY27" s="331">
        <v>139543</v>
      </c>
      <c r="KZ27" s="331">
        <v>124739</v>
      </c>
      <c r="LA27" s="331">
        <v>14804</v>
      </c>
      <c r="LB27" s="334">
        <v>0.10608916248038239</v>
      </c>
      <c r="LC27" s="330">
        <v>-790.59999999999991</v>
      </c>
      <c r="LD27" s="331">
        <v>-108326</v>
      </c>
      <c r="LE27" s="331">
        <v>-117778</v>
      </c>
      <c r="LF27" s="331">
        <v>9452</v>
      </c>
      <c r="LG27" s="334">
        <v>8.4497111840729985E-2</v>
      </c>
    </row>
    <row r="28" spans="2:319">
      <c r="B28" s="1640"/>
      <c r="C28" s="1619"/>
      <c r="D28" s="353" t="s">
        <v>2882</v>
      </c>
      <c r="E28" s="330">
        <v>0</v>
      </c>
      <c r="F28" s="331">
        <v>0</v>
      </c>
      <c r="G28" s="331">
        <v>0</v>
      </c>
      <c r="H28" s="331">
        <v>0</v>
      </c>
      <c r="I28" s="124">
        <v>0</v>
      </c>
      <c r="J28" s="330">
        <v>0</v>
      </c>
      <c r="K28" s="331">
        <v>0</v>
      </c>
      <c r="L28" s="331">
        <v>0</v>
      </c>
      <c r="M28" s="331">
        <v>0</v>
      </c>
      <c r="N28" s="124">
        <v>0</v>
      </c>
      <c r="O28" s="330">
        <v>0</v>
      </c>
      <c r="P28" s="331">
        <v>0</v>
      </c>
      <c r="Q28" s="331">
        <v>0</v>
      </c>
      <c r="R28" s="331">
        <v>0</v>
      </c>
      <c r="S28" s="124">
        <v>0</v>
      </c>
      <c r="T28" s="331">
        <v>0</v>
      </c>
      <c r="U28" s="331">
        <v>0</v>
      </c>
      <c r="V28" s="331">
        <v>0</v>
      </c>
      <c r="W28" s="331">
        <v>0</v>
      </c>
      <c r="X28" s="124">
        <v>0</v>
      </c>
      <c r="Y28" s="331">
        <v>0</v>
      </c>
      <c r="Z28" s="331">
        <v>0</v>
      </c>
      <c r="AA28" s="331">
        <v>0</v>
      </c>
      <c r="AB28" s="331">
        <v>0</v>
      </c>
      <c r="AC28" s="124">
        <v>0</v>
      </c>
      <c r="AD28" s="330">
        <v>0</v>
      </c>
      <c r="AE28" s="331">
        <v>0</v>
      </c>
      <c r="AF28" s="331">
        <v>0</v>
      </c>
      <c r="AG28" s="331">
        <v>0</v>
      </c>
      <c r="AH28" s="124">
        <v>0</v>
      </c>
      <c r="AI28" s="330">
        <v>0</v>
      </c>
      <c r="AJ28" s="331">
        <v>0</v>
      </c>
      <c r="AK28" s="331">
        <v>0</v>
      </c>
      <c r="AL28" s="331">
        <v>0</v>
      </c>
      <c r="AM28" s="124">
        <v>0</v>
      </c>
      <c r="AN28" s="330">
        <v>0</v>
      </c>
      <c r="AO28" s="331">
        <v>0</v>
      </c>
      <c r="AP28" s="331">
        <v>0</v>
      </c>
      <c r="AQ28" s="331">
        <v>0</v>
      </c>
      <c r="AR28" s="124">
        <v>0</v>
      </c>
      <c r="AS28" s="331">
        <v>0</v>
      </c>
      <c r="AT28" s="331">
        <v>0</v>
      </c>
      <c r="AU28" s="331">
        <v>0</v>
      </c>
      <c r="AV28" s="331">
        <v>0</v>
      </c>
      <c r="AW28" s="124">
        <v>0</v>
      </c>
      <c r="AX28" s="331">
        <v>0</v>
      </c>
      <c r="AY28" s="331">
        <v>0</v>
      </c>
      <c r="AZ28" s="331">
        <v>0</v>
      </c>
      <c r="BA28" s="331">
        <v>0</v>
      </c>
      <c r="BB28" s="124">
        <v>0</v>
      </c>
      <c r="BC28" s="330">
        <v>0</v>
      </c>
      <c r="BD28" s="331">
        <v>0</v>
      </c>
      <c r="BE28" s="331">
        <v>0</v>
      </c>
      <c r="BF28" s="331">
        <v>0</v>
      </c>
      <c r="BG28" s="124">
        <v>0</v>
      </c>
      <c r="BH28" s="330">
        <v>0</v>
      </c>
      <c r="BI28" s="331">
        <v>0</v>
      </c>
      <c r="BJ28" s="331">
        <v>0</v>
      </c>
      <c r="BK28" s="331">
        <v>0</v>
      </c>
      <c r="BL28" s="124">
        <v>0</v>
      </c>
      <c r="BM28" s="330">
        <v>0</v>
      </c>
      <c r="BN28" s="331">
        <v>0</v>
      </c>
      <c r="BO28" s="331">
        <v>0</v>
      </c>
      <c r="BP28" s="331">
        <v>0</v>
      </c>
      <c r="BQ28" s="124">
        <v>0</v>
      </c>
      <c r="BR28" s="331">
        <v>0</v>
      </c>
      <c r="BS28" s="331">
        <v>0</v>
      </c>
      <c r="BT28" s="331">
        <v>0</v>
      </c>
      <c r="BU28" s="331">
        <v>0</v>
      </c>
      <c r="BV28" s="124">
        <v>0</v>
      </c>
      <c r="BW28" s="331">
        <v>0</v>
      </c>
      <c r="BX28" s="331">
        <v>0</v>
      </c>
      <c r="BY28" s="331">
        <v>0</v>
      </c>
      <c r="BZ28" s="331">
        <v>0</v>
      </c>
      <c r="CA28" s="124">
        <v>0</v>
      </c>
      <c r="CB28" s="330">
        <v>0</v>
      </c>
      <c r="CC28" s="331">
        <v>0</v>
      </c>
      <c r="CD28" s="331">
        <v>0</v>
      </c>
      <c r="CE28" s="331">
        <v>0</v>
      </c>
      <c r="CF28" s="124">
        <v>0</v>
      </c>
      <c r="CG28" s="330">
        <v>0</v>
      </c>
      <c r="CH28" s="331">
        <v>0</v>
      </c>
      <c r="CI28" s="331">
        <v>0</v>
      </c>
      <c r="CJ28" s="331">
        <v>0</v>
      </c>
      <c r="CK28" s="124">
        <v>0</v>
      </c>
      <c r="CL28" s="330">
        <v>0</v>
      </c>
      <c r="CM28" s="331">
        <v>0</v>
      </c>
      <c r="CN28" s="331">
        <v>0</v>
      </c>
      <c r="CO28" s="331">
        <v>0</v>
      </c>
      <c r="CP28" s="124">
        <v>0</v>
      </c>
      <c r="CQ28" s="331">
        <v>0</v>
      </c>
      <c r="CR28" s="331">
        <v>0</v>
      </c>
      <c r="CS28" s="331">
        <v>0</v>
      </c>
      <c r="CT28" s="331">
        <v>0</v>
      </c>
      <c r="CU28" s="124">
        <v>0</v>
      </c>
      <c r="CV28" s="331">
        <v>0</v>
      </c>
      <c r="CW28" s="331">
        <v>0</v>
      </c>
      <c r="CX28" s="331">
        <v>0</v>
      </c>
      <c r="CY28" s="331">
        <v>0</v>
      </c>
      <c r="CZ28" s="124">
        <v>0</v>
      </c>
      <c r="DA28" s="330">
        <v>0</v>
      </c>
      <c r="DB28" s="331">
        <v>0</v>
      </c>
      <c r="DC28" s="331">
        <v>0</v>
      </c>
      <c r="DD28" s="331">
        <v>0</v>
      </c>
      <c r="DE28" s="124">
        <v>0</v>
      </c>
      <c r="DF28" s="330">
        <v>0</v>
      </c>
      <c r="DG28" s="331">
        <v>0</v>
      </c>
      <c r="DH28" s="331">
        <v>0</v>
      </c>
      <c r="DI28" s="331">
        <v>0</v>
      </c>
      <c r="DJ28" s="124">
        <v>0</v>
      </c>
      <c r="DK28" s="330">
        <v>0</v>
      </c>
      <c r="DL28" s="331">
        <v>0</v>
      </c>
      <c r="DM28" s="331">
        <v>0</v>
      </c>
      <c r="DN28" s="331">
        <v>0</v>
      </c>
      <c r="DO28" s="124">
        <v>0</v>
      </c>
      <c r="DP28" s="331">
        <v>0</v>
      </c>
      <c r="DQ28" s="331">
        <v>0</v>
      </c>
      <c r="DR28" s="331">
        <v>0</v>
      </c>
      <c r="DS28" s="331">
        <v>0</v>
      </c>
      <c r="DT28" s="124">
        <v>0</v>
      </c>
      <c r="DU28" s="331">
        <v>0</v>
      </c>
      <c r="DV28" s="331">
        <v>0</v>
      </c>
      <c r="DW28" s="331">
        <v>0</v>
      </c>
      <c r="DX28" s="331">
        <v>0</v>
      </c>
      <c r="DY28" s="124">
        <v>0</v>
      </c>
      <c r="DZ28" s="330">
        <v>0</v>
      </c>
      <c r="EA28" s="331">
        <v>0</v>
      </c>
      <c r="EB28" s="331">
        <v>0</v>
      </c>
      <c r="EC28" s="331">
        <v>0</v>
      </c>
      <c r="ED28" s="124">
        <v>0</v>
      </c>
      <c r="EE28" s="330">
        <v>0</v>
      </c>
      <c r="EF28" s="331">
        <v>0</v>
      </c>
      <c r="EG28" s="331">
        <v>0</v>
      </c>
      <c r="EH28" s="331">
        <v>0</v>
      </c>
      <c r="EI28" s="124">
        <v>0</v>
      </c>
      <c r="EJ28" s="330">
        <v>0</v>
      </c>
      <c r="EK28" s="331">
        <v>0</v>
      </c>
      <c r="EL28" s="331">
        <v>0</v>
      </c>
      <c r="EM28" s="331">
        <v>0</v>
      </c>
      <c r="EN28" s="124">
        <v>0</v>
      </c>
      <c r="EO28" s="331">
        <v>0</v>
      </c>
      <c r="EP28" s="331">
        <v>0</v>
      </c>
      <c r="EQ28" s="331">
        <v>0</v>
      </c>
      <c r="ER28" s="331">
        <v>0</v>
      </c>
      <c r="ES28" s="124">
        <v>0</v>
      </c>
      <c r="ET28" s="331">
        <v>0</v>
      </c>
      <c r="EU28" s="331">
        <v>0</v>
      </c>
      <c r="EV28" s="331">
        <v>0</v>
      </c>
      <c r="EW28" s="331">
        <v>0</v>
      </c>
      <c r="EX28" s="124">
        <v>0</v>
      </c>
      <c r="EY28" s="330">
        <v>0</v>
      </c>
      <c r="EZ28" s="331">
        <v>0</v>
      </c>
      <c r="FA28" s="331">
        <v>0</v>
      </c>
      <c r="FB28" s="331">
        <v>0</v>
      </c>
      <c r="FC28" s="124">
        <v>0</v>
      </c>
      <c r="FD28" s="330">
        <v>0</v>
      </c>
      <c r="FE28" s="331">
        <v>0</v>
      </c>
      <c r="FF28" s="331">
        <v>0</v>
      </c>
      <c r="FG28" s="331">
        <v>0</v>
      </c>
      <c r="FH28" s="124">
        <v>0</v>
      </c>
      <c r="FI28" s="330">
        <v>0</v>
      </c>
      <c r="FJ28" s="331">
        <v>0</v>
      </c>
      <c r="FK28" s="331">
        <v>0</v>
      </c>
      <c r="FL28" s="331">
        <v>0</v>
      </c>
      <c r="FM28" s="124">
        <v>0</v>
      </c>
      <c r="FN28" s="331">
        <v>0</v>
      </c>
      <c r="FO28" s="331">
        <v>0</v>
      </c>
      <c r="FP28" s="331">
        <v>0</v>
      </c>
      <c r="FQ28" s="331">
        <v>0</v>
      </c>
      <c r="FR28" s="124">
        <v>0</v>
      </c>
      <c r="FS28" s="331">
        <v>0</v>
      </c>
      <c r="FT28" s="331">
        <v>0</v>
      </c>
      <c r="FU28" s="331">
        <v>0</v>
      </c>
      <c r="FV28" s="331">
        <v>0</v>
      </c>
      <c r="FW28" s="124">
        <v>0</v>
      </c>
      <c r="FX28" s="330">
        <v>0</v>
      </c>
      <c r="FY28" s="331">
        <v>0</v>
      </c>
      <c r="FZ28" s="331">
        <v>0</v>
      </c>
      <c r="GA28" s="331">
        <v>0</v>
      </c>
      <c r="GB28" s="124">
        <v>0</v>
      </c>
      <c r="GC28" s="330">
        <v>0</v>
      </c>
      <c r="GD28" s="331">
        <v>0</v>
      </c>
      <c r="GE28" s="331">
        <v>0</v>
      </c>
      <c r="GF28" s="331">
        <v>0</v>
      </c>
      <c r="GG28" s="124">
        <v>0</v>
      </c>
      <c r="GH28" s="330">
        <v>0</v>
      </c>
      <c r="GI28" s="331">
        <v>0</v>
      </c>
      <c r="GJ28" s="331">
        <v>0</v>
      </c>
      <c r="GK28" s="331">
        <v>0</v>
      </c>
      <c r="GL28" s="124">
        <v>0</v>
      </c>
      <c r="GM28" s="331">
        <v>0</v>
      </c>
      <c r="GN28" s="331">
        <v>0</v>
      </c>
      <c r="GO28" s="331">
        <v>0</v>
      </c>
      <c r="GP28" s="331">
        <v>0</v>
      </c>
      <c r="GQ28" s="124">
        <v>0</v>
      </c>
      <c r="GR28" s="331">
        <v>0</v>
      </c>
      <c r="GS28" s="331">
        <v>0</v>
      </c>
      <c r="GT28" s="331">
        <v>0</v>
      </c>
      <c r="GU28" s="331">
        <v>0</v>
      </c>
      <c r="GV28" s="124">
        <v>0</v>
      </c>
      <c r="GW28" s="330">
        <v>0</v>
      </c>
      <c r="GX28" s="331">
        <v>0</v>
      </c>
      <c r="GY28" s="331">
        <v>0</v>
      </c>
      <c r="GZ28" s="331">
        <v>0</v>
      </c>
      <c r="HA28" s="124">
        <v>0</v>
      </c>
      <c r="HB28" s="330">
        <v>0</v>
      </c>
      <c r="HC28" s="331">
        <v>0</v>
      </c>
      <c r="HD28" s="331">
        <v>0</v>
      </c>
      <c r="HE28" s="331">
        <v>0</v>
      </c>
      <c r="HF28" s="124">
        <v>0</v>
      </c>
      <c r="HG28" s="330">
        <v>0</v>
      </c>
      <c r="HH28" s="331">
        <v>0</v>
      </c>
      <c r="HI28" s="331">
        <v>0</v>
      </c>
      <c r="HJ28" s="331">
        <v>0</v>
      </c>
      <c r="HK28" s="124">
        <v>0</v>
      </c>
      <c r="HL28" s="331">
        <v>0</v>
      </c>
      <c r="HM28" s="331">
        <v>0</v>
      </c>
      <c r="HN28" s="331">
        <v>0</v>
      </c>
      <c r="HO28" s="331">
        <v>0</v>
      </c>
      <c r="HP28" s="124">
        <v>0</v>
      </c>
      <c r="HQ28" s="331">
        <v>0</v>
      </c>
      <c r="HR28" s="331">
        <v>0</v>
      </c>
      <c r="HS28" s="331">
        <v>0</v>
      </c>
      <c r="HT28" s="331">
        <v>0</v>
      </c>
      <c r="HU28" s="124">
        <v>0</v>
      </c>
      <c r="HV28" s="330">
        <v>0</v>
      </c>
      <c r="HW28" s="331">
        <v>0</v>
      </c>
      <c r="HX28" s="331">
        <v>0</v>
      </c>
      <c r="HY28" s="331">
        <v>0</v>
      </c>
      <c r="HZ28" s="124">
        <v>0</v>
      </c>
      <c r="IA28" s="330">
        <v>0</v>
      </c>
      <c r="IB28" s="331">
        <v>0</v>
      </c>
      <c r="IC28" s="331">
        <v>0</v>
      </c>
      <c r="ID28" s="331">
        <v>0</v>
      </c>
      <c r="IE28" s="124">
        <v>0</v>
      </c>
      <c r="IF28" s="330">
        <v>0</v>
      </c>
      <c r="IG28" s="331">
        <v>0</v>
      </c>
      <c r="IH28" s="331">
        <v>0</v>
      </c>
      <c r="II28" s="331">
        <v>0</v>
      </c>
      <c r="IJ28" s="124">
        <v>0</v>
      </c>
      <c r="IK28" s="331">
        <v>0</v>
      </c>
      <c r="IL28" s="331">
        <v>0</v>
      </c>
      <c r="IM28" s="331">
        <v>0</v>
      </c>
      <c r="IN28" s="331">
        <v>0</v>
      </c>
      <c r="IO28" s="124">
        <v>0</v>
      </c>
      <c r="IP28" s="331">
        <v>0</v>
      </c>
      <c r="IQ28" s="331">
        <v>0</v>
      </c>
      <c r="IR28" s="331">
        <v>0</v>
      </c>
      <c r="IS28" s="331">
        <v>0</v>
      </c>
      <c r="IT28" s="124">
        <v>0</v>
      </c>
      <c r="IU28" s="330">
        <v>0</v>
      </c>
      <c r="IV28" s="331">
        <v>0</v>
      </c>
      <c r="IW28" s="331">
        <v>0</v>
      </c>
      <c r="IX28" s="331">
        <v>0</v>
      </c>
      <c r="IY28" s="124">
        <v>0</v>
      </c>
      <c r="IZ28" s="330">
        <v>0</v>
      </c>
      <c r="JA28" s="331">
        <v>0</v>
      </c>
      <c r="JB28" s="331">
        <v>0</v>
      </c>
      <c r="JC28" s="331">
        <v>0</v>
      </c>
      <c r="JD28" s="124">
        <v>0</v>
      </c>
      <c r="JE28" s="330">
        <v>0</v>
      </c>
      <c r="JF28" s="331">
        <v>0</v>
      </c>
      <c r="JG28" s="331">
        <v>0</v>
      </c>
      <c r="JH28" s="331">
        <v>0</v>
      </c>
      <c r="JI28" s="124">
        <v>0</v>
      </c>
      <c r="JJ28" s="331">
        <v>0</v>
      </c>
      <c r="JK28" s="331">
        <v>0</v>
      </c>
      <c r="JL28" s="331">
        <v>0</v>
      </c>
      <c r="JM28" s="331">
        <v>0</v>
      </c>
      <c r="JN28" s="124">
        <v>0</v>
      </c>
      <c r="JO28" s="331">
        <v>0</v>
      </c>
      <c r="JP28" s="331">
        <v>0</v>
      </c>
      <c r="JQ28" s="331">
        <v>0</v>
      </c>
      <c r="JR28" s="331">
        <v>0</v>
      </c>
      <c r="JS28" s="124">
        <v>0</v>
      </c>
      <c r="JT28" s="330">
        <v>0</v>
      </c>
      <c r="JU28" s="331">
        <v>0</v>
      </c>
      <c r="JV28" s="331">
        <v>0</v>
      </c>
      <c r="JW28" s="331">
        <v>0</v>
      </c>
      <c r="JX28" s="124">
        <v>0</v>
      </c>
      <c r="JY28" s="330">
        <v>0</v>
      </c>
      <c r="JZ28" s="331">
        <v>0</v>
      </c>
      <c r="KA28" s="331">
        <v>0</v>
      </c>
      <c r="KB28" s="331">
        <v>0</v>
      </c>
      <c r="KC28" s="124">
        <v>0</v>
      </c>
      <c r="KD28" s="330">
        <v>0</v>
      </c>
      <c r="KE28" s="331">
        <v>0</v>
      </c>
      <c r="KF28" s="331">
        <v>0</v>
      </c>
      <c r="KG28" s="331">
        <v>0</v>
      </c>
      <c r="KH28" s="124">
        <v>0</v>
      </c>
      <c r="KI28" s="331">
        <v>0</v>
      </c>
      <c r="KJ28" s="331">
        <v>0</v>
      </c>
      <c r="KK28" s="331">
        <v>0</v>
      </c>
      <c r="KL28" s="331">
        <v>0</v>
      </c>
      <c r="KM28" s="124">
        <v>0</v>
      </c>
      <c r="KN28" s="331">
        <v>0</v>
      </c>
      <c r="KO28" s="331">
        <v>0</v>
      </c>
      <c r="KP28" s="331">
        <v>0</v>
      </c>
      <c r="KQ28" s="331">
        <v>0</v>
      </c>
      <c r="KR28" s="124">
        <v>0</v>
      </c>
      <c r="KS28" s="330">
        <v>0</v>
      </c>
      <c r="KT28" s="331">
        <v>0</v>
      </c>
      <c r="KU28" s="331">
        <v>0</v>
      </c>
      <c r="KV28" s="331">
        <v>0</v>
      </c>
      <c r="KW28" s="124">
        <v>0</v>
      </c>
      <c r="KX28" s="331">
        <v>0</v>
      </c>
      <c r="KY28" s="331">
        <v>0</v>
      </c>
      <c r="KZ28" s="331">
        <v>0</v>
      </c>
      <c r="LA28" s="331">
        <v>0</v>
      </c>
      <c r="LB28" s="334">
        <v>0</v>
      </c>
      <c r="LC28" s="330">
        <v>0</v>
      </c>
      <c r="LD28" s="331">
        <v>0</v>
      </c>
      <c r="LE28" s="331">
        <v>0</v>
      </c>
      <c r="LF28" s="331">
        <v>0</v>
      </c>
      <c r="LG28" s="334">
        <v>0</v>
      </c>
    </row>
    <row r="29" spans="2:319">
      <c r="B29" s="1640"/>
      <c r="C29" s="1619"/>
      <c r="D29" s="353" t="s">
        <v>2883</v>
      </c>
      <c r="E29" s="330">
        <v>0</v>
      </c>
      <c r="F29" s="331">
        <v>0</v>
      </c>
      <c r="G29" s="331">
        <v>0</v>
      </c>
      <c r="H29" s="331">
        <v>0</v>
      </c>
      <c r="I29" s="124">
        <v>0</v>
      </c>
      <c r="J29" s="330">
        <v>0</v>
      </c>
      <c r="K29" s="331">
        <v>0</v>
      </c>
      <c r="L29" s="331">
        <v>0</v>
      </c>
      <c r="M29" s="331">
        <v>0</v>
      </c>
      <c r="N29" s="124">
        <v>0</v>
      </c>
      <c r="O29" s="330">
        <v>0</v>
      </c>
      <c r="P29" s="331">
        <v>0</v>
      </c>
      <c r="Q29" s="331">
        <v>0</v>
      </c>
      <c r="R29" s="331">
        <v>0</v>
      </c>
      <c r="S29" s="124">
        <v>0</v>
      </c>
      <c r="T29" s="331">
        <v>0</v>
      </c>
      <c r="U29" s="331">
        <v>0</v>
      </c>
      <c r="V29" s="331">
        <v>0</v>
      </c>
      <c r="W29" s="331">
        <v>0</v>
      </c>
      <c r="X29" s="124">
        <v>0</v>
      </c>
      <c r="Y29" s="331">
        <v>0</v>
      </c>
      <c r="Z29" s="331">
        <v>0</v>
      </c>
      <c r="AA29" s="331">
        <v>0</v>
      </c>
      <c r="AB29" s="331">
        <v>0</v>
      </c>
      <c r="AC29" s="124">
        <v>0</v>
      </c>
      <c r="AD29" s="330">
        <v>0</v>
      </c>
      <c r="AE29" s="331">
        <v>0</v>
      </c>
      <c r="AF29" s="331">
        <v>0</v>
      </c>
      <c r="AG29" s="331">
        <v>0</v>
      </c>
      <c r="AH29" s="124">
        <v>0</v>
      </c>
      <c r="AI29" s="330">
        <v>0</v>
      </c>
      <c r="AJ29" s="331">
        <v>0</v>
      </c>
      <c r="AK29" s="331">
        <v>0</v>
      </c>
      <c r="AL29" s="331">
        <v>0</v>
      </c>
      <c r="AM29" s="124">
        <v>0</v>
      </c>
      <c r="AN29" s="330">
        <v>0</v>
      </c>
      <c r="AO29" s="331">
        <v>0</v>
      </c>
      <c r="AP29" s="331">
        <v>0</v>
      </c>
      <c r="AQ29" s="331">
        <v>0</v>
      </c>
      <c r="AR29" s="124">
        <v>0</v>
      </c>
      <c r="AS29" s="331">
        <v>0</v>
      </c>
      <c r="AT29" s="331">
        <v>0</v>
      </c>
      <c r="AU29" s="331">
        <v>0</v>
      </c>
      <c r="AV29" s="331">
        <v>0</v>
      </c>
      <c r="AW29" s="124">
        <v>0</v>
      </c>
      <c r="AX29" s="331">
        <v>0</v>
      </c>
      <c r="AY29" s="331">
        <v>0</v>
      </c>
      <c r="AZ29" s="331">
        <v>0</v>
      </c>
      <c r="BA29" s="331">
        <v>0</v>
      </c>
      <c r="BB29" s="124">
        <v>0</v>
      </c>
      <c r="BC29" s="330">
        <v>0</v>
      </c>
      <c r="BD29" s="331">
        <v>0</v>
      </c>
      <c r="BE29" s="331">
        <v>0</v>
      </c>
      <c r="BF29" s="331">
        <v>0</v>
      </c>
      <c r="BG29" s="124">
        <v>0</v>
      </c>
      <c r="BH29" s="330">
        <v>0</v>
      </c>
      <c r="BI29" s="331">
        <v>0</v>
      </c>
      <c r="BJ29" s="331">
        <v>0</v>
      </c>
      <c r="BK29" s="331">
        <v>0</v>
      </c>
      <c r="BL29" s="124">
        <v>0</v>
      </c>
      <c r="BM29" s="330">
        <v>0</v>
      </c>
      <c r="BN29" s="331">
        <v>0</v>
      </c>
      <c r="BO29" s="331">
        <v>0</v>
      </c>
      <c r="BP29" s="331">
        <v>0</v>
      </c>
      <c r="BQ29" s="124">
        <v>0</v>
      </c>
      <c r="BR29" s="331">
        <v>0</v>
      </c>
      <c r="BS29" s="331">
        <v>0</v>
      </c>
      <c r="BT29" s="331">
        <v>0</v>
      </c>
      <c r="BU29" s="331">
        <v>0</v>
      </c>
      <c r="BV29" s="124">
        <v>0</v>
      </c>
      <c r="BW29" s="331">
        <v>0</v>
      </c>
      <c r="BX29" s="331">
        <v>0</v>
      </c>
      <c r="BY29" s="331">
        <v>0</v>
      </c>
      <c r="BZ29" s="331">
        <v>0</v>
      </c>
      <c r="CA29" s="124">
        <v>0</v>
      </c>
      <c r="CB29" s="330">
        <v>0</v>
      </c>
      <c r="CC29" s="331">
        <v>0</v>
      </c>
      <c r="CD29" s="331">
        <v>0</v>
      </c>
      <c r="CE29" s="331">
        <v>0</v>
      </c>
      <c r="CF29" s="124">
        <v>0</v>
      </c>
      <c r="CG29" s="330">
        <v>0</v>
      </c>
      <c r="CH29" s="331">
        <v>0</v>
      </c>
      <c r="CI29" s="331">
        <v>0</v>
      </c>
      <c r="CJ29" s="331">
        <v>0</v>
      </c>
      <c r="CK29" s="124">
        <v>0</v>
      </c>
      <c r="CL29" s="330">
        <v>0</v>
      </c>
      <c r="CM29" s="331">
        <v>0</v>
      </c>
      <c r="CN29" s="331">
        <v>0</v>
      </c>
      <c r="CO29" s="331">
        <v>0</v>
      </c>
      <c r="CP29" s="124">
        <v>0</v>
      </c>
      <c r="CQ29" s="331">
        <v>0</v>
      </c>
      <c r="CR29" s="331">
        <v>0</v>
      </c>
      <c r="CS29" s="331">
        <v>0</v>
      </c>
      <c r="CT29" s="331">
        <v>0</v>
      </c>
      <c r="CU29" s="124">
        <v>0</v>
      </c>
      <c r="CV29" s="331">
        <v>0</v>
      </c>
      <c r="CW29" s="331">
        <v>0</v>
      </c>
      <c r="CX29" s="331">
        <v>0</v>
      </c>
      <c r="CY29" s="331">
        <v>0</v>
      </c>
      <c r="CZ29" s="124">
        <v>0</v>
      </c>
      <c r="DA29" s="330">
        <v>0</v>
      </c>
      <c r="DB29" s="331">
        <v>0</v>
      </c>
      <c r="DC29" s="331">
        <v>0</v>
      </c>
      <c r="DD29" s="331">
        <v>0</v>
      </c>
      <c r="DE29" s="124">
        <v>0</v>
      </c>
      <c r="DF29" s="330">
        <v>0</v>
      </c>
      <c r="DG29" s="331">
        <v>0</v>
      </c>
      <c r="DH29" s="331">
        <v>0</v>
      </c>
      <c r="DI29" s="331">
        <v>0</v>
      </c>
      <c r="DJ29" s="124">
        <v>0</v>
      </c>
      <c r="DK29" s="330">
        <v>0</v>
      </c>
      <c r="DL29" s="331">
        <v>0</v>
      </c>
      <c r="DM29" s="331">
        <v>0</v>
      </c>
      <c r="DN29" s="331">
        <v>0</v>
      </c>
      <c r="DO29" s="124">
        <v>0</v>
      </c>
      <c r="DP29" s="331">
        <v>0</v>
      </c>
      <c r="DQ29" s="331">
        <v>0</v>
      </c>
      <c r="DR29" s="331">
        <v>0</v>
      </c>
      <c r="DS29" s="331">
        <v>0</v>
      </c>
      <c r="DT29" s="124">
        <v>0</v>
      </c>
      <c r="DU29" s="331">
        <v>0</v>
      </c>
      <c r="DV29" s="331">
        <v>0</v>
      </c>
      <c r="DW29" s="331">
        <v>0</v>
      </c>
      <c r="DX29" s="331">
        <v>0</v>
      </c>
      <c r="DY29" s="124">
        <v>0</v>
      </c>
      <c r="DZ29" s="330">
        <v>0</v>
      </c>
      <c r="EA29" s="331">
        <v>0</v>
      </c>
      <c r="EB29" s="331">
        <v>0</v>
      </c>
      <c r="EC29" s="331">
        <v>0</v>
      </c>
      <c r="ED29" s="124">
        <v>0</v>
      </c>
      <c r="EE29" s="330">
        <v>0</v>
      </c>
      <c r="EF29" s="331">
        <v>0</v>
      </c>
      <c r="EG29" s="331">
        <v>0</v>
      </c>
      <c r="EH29" s="331">
        <v>0</v>
      </c>
      <c r="EI29" s="124">
        <v>0</v>
      </c>
      <c r="EJ29" s="330">
        <v>0</v>
      </c>
      <c r="EK29" s="331">
        <v>0</v>
      </c>
      <c r="EL29" s="331">
        <v>0</v>
      </c>
      <c r="EM29" s="331">
        <v>0</v>
      </c>
      <c r="EN29" s="124">
        <v>0</v>
      </c>
      <c r="EO29" s="331">
        <v>0</v>
      </c>
      <c r="EP29" s="331">
        <v>0</v>
      </c>
      <c r="EQ29" s="331">
        <v>0</v>
      </c>
      <c r="ER29" s="331">
        <v>0</v>
      </c>
      <c r="ES29" s="124">
        <v>0</v>
      </c>
      <c r="ET29" s="331">
        <v>0</v>
      </c>
      <c r="EU29" s="331">
        <v>0</v>
      </c>
      <c r="EV29" s="331">
        <v>0</v>
      </c>
      <c r="EW29" s="331">
        <v>0</v>
      </c>
      <c r="EX29" s="124">
        <v>0</v>
      </c>
      <c r="EY29" s="330">
        <v>0</v>
      </c>
      <c r="EZ29" s="331">
        <v>0</v>
      </c>
      <c r="FA29" s="331">
        <v>0</v>
      </c>
      <c r="FB29" s="331">
        <v>0</v>
      </c>
      <c r="FC29" s="124">
        <v>0</v>
      </c>
      <c r="FD29" s="330">
        <v>0</v>
      </c>
      <c r="FE29" s="331">
        <v>0</v>
      </c>
      <c r="FF29" s="331">
        <v>0</v>
      </c>
      <c r="FG29" s="331">
        <v>0</v>
      </c>
      <c r="FH29" s="124">
        <v>0</v>
      </c>
      <c r="FI29" s="330">
        <v>0</v>
      </c>
      <c r="FJ29" s="331">
        <v>0</v>
      </c>
      <c r="FK29" s="331">
        <v>0</v>
      </c>
      <c r="FL29" s="331">
        <v>0</v>
      </c>
      <c r="FM29" s="124">
        <v>0</v>
      </c>
      <c r="FN29" s="331">
        <v>0</v>
      </c>
      <c r="FO29" s="331">
        <v>0</v>
      </c>
      <c r="FP29" s="331">
        <v>0</v>
      </c>
      <c r="FQ29" s="331">
        <v>0</v>
      </c>
      <c r="FR29" s="124">
        <v>0</v>
      </c>
      <c r="FS29" s="331">
        <v>0</v>
      </c>
      <c r="FT29" s="331">
        <v>0</v>
      </c>
      <c r="FU29" s="331">
        <v>0</v>
      </c>
      <c r="FV29" s="331">
        <v>0</v>
      </c>
      <c r="FW29" s="124">
        <v>0</v>
      </c>
      <c r="FX29" s="330">
        <v>0</v>
      </c>
      <c r="FY29" s="331">
        <v>0</v>
      </c>
      <c r="FZ29" s="331">
        <v>0</v>
      </c>
      <c r="GA29" s="331">
        <v>0</v>
      </c>
      <c r="GB29" s="124">
        <v>0</v>
      </c>
      <c r="GC29" s="330">
        <v>0</v>
      </c>
      <c r="GD29" s="331">
        <v>0</v>
      </c>
      <c r="GE29" s="331">
        <v>0</v>
      </c>
      <c r="GF29" s="331">
        <v>0</v>
      </c>
      <c r="GG29" s="124">
        <v>0</v>
      </c>
      <c r="GH29" s="330">
        <v>0</v>
      </c>
      <c r="GI29" s="331">
        <v>0</v>
      </c>
      <c r="GJ29" s="331">
        <v>0</v>
      </c>
      <c r="GK29" s="331">
        <v>0</v>
      </c>
      <c r="GL29" s="124">
        <v>0</v>
      </c>
      <c r="GM29" s="331">
        <v>0</v>
      </c>
      <c r="GN29" s="331">
        <v>0</v>
      </c>
      <c r="GO29" s="331">
        <v>0</v>
      </c>
      <c r="GP29" s="331">
        <v>0</v>
      </c>
      <c r="GQ29" s="124">
        <v>0</v>
      </c>
      <c r="GR29" s="331">
        <v>0</v>
      </c>
      <c r="GS29" s="331">
        <v>0</v>
      </c>
      <c r="GT29" s="331">
        <v>0</v>
      </c>
      <c r="GU29" s="331">
        <v>0</v>
      </c>
      <c r="GV29" s="124">
        <v>0</v>
      </c>
      <c r="GW29" s="330">
        <v>0</v>
      </c>
      <c r="GX29" s="331">
        <v>0</v>
      </c>
      <c r="GY29" s="331">
        <v>0</v>
      </c>
      <c r="GZ29" s="331">
        <v>0</v>
      </c>
      <c r="HA29" s="124">
        <v>0</v>
      </c>
      <c r="HB29" s="330">
        <v>0</v>
      </c>
      <c r="HC29" s="331">
        <v>0</v>
      </c>
      <c r="HD29" s="331">
        <v>0</v>
      </c>
      <c r="HE29" s="331">
        <v>0</v>
      </c>
      <c r="HF29" s="124">
        <v>0</v>
      </c>
      <c r="HG29" s="330">
        <v>0</v>
      </c>
      <c r="HH29" s="331">
        <v>0</v>
      </c>
      <c r="HI29" s="331">
        <v>0</v>
      </c>
      <c r="HJ29" s="331">
        <v>0</v>
      </c>
      <c r="HK29" s="124">
        <v>0</v>
      </c>
      <c r="HL29" s="331">
        <v>0</v>
      </c>
      <c r="HM29" s="331">
        <v>0</v>
      </c>
      <c r="HN29" s="331">
        <v>0</v>
      </c>
      <c r="HO29" s="331">
        <v>0</v>
      </c>
      <c r="HP29" s="124">
        <v>0</v>
      </c>
      <c r="HQ29" s="331">
        <v>0</v>
      </c>
      <c r="HR29" s="331">
        <v>0</v>
      </c>
      <c r="HS29" s="331">
        <v>0</v>
      </c>
      <c r="HT29" s="331">
        <v>0</v>
      </c>
      <c r="HU29" s="124">
        <v>0</v>
      </c>
      <c r="HV29" s="330">
        <v>0</v>
      </c>
      <c r="HW29" s="331">
        <v>0</v>
      </c>
      <c r="HX29" s="331">
        <v>0</v>
      </c>
      <c r="HY29" s="331">
        <v>0</v>
      </c>
      <c r="HZ29" s="124">
        <v>0</v>
      </c>
      <c r="IA29" s="330">
        <v>0</v>
      </c>
      <c r="IB29" s="331">
        <v>0</v>
      </c>
      <c r="IC29" s="331">
        <v>0</v>
      </c>
      <c r="ID29" s="331">
        <v>0</v>
      </c>
      <c r="IE29" s="124">
        <v>0</v>
      </c>
      <c r="IF29" s="330">
        <v>0</v>
      </c>
      <c r="IG29" s="331">
        <v>0</v>
      </c>
      <c r="IH29" s="331">
        <v>0</v>
      </c>
      <c r="II29" s="331">
        <v>0</v>
      </c>
      <c r="IJ29" s="124">
        <v>0</v>
      </c>
      <c r="IK29" s="331">
        <v>0</v>
      </c>
      <c r="IL29" s="331">
        <v>0</v>
      </c>
      <c r="IM29" s="331">
        <v>0</v>
      </c>
      <c r="IN29" s="331">
        <v>0</v>
      </c>
      <c r="IO29" s="124">
        <v>0</v>
      </c>
      <c r="IP29" s="331">
        <v>0</v>
      </c>
      <c r="IQ29" s="331">
        <v>0</v>
      </c>
      <c r="IR29" s="331">
        <v>0</v>
      </c>
      <c r="IS29" s="331">
        <v>0</v>
      </c>
      <c r="IT29" s="124">
        <v>0</v>
      </c>
      <c r="IU29" s="330">
        <v>0</v>
      </c>
      <c r="IV29" s="331">
        <v>0</v>
      </c>
      <c r="IW29" s="331">
        <v>0</v>
      </c>
      <c r="IX29" s="331">
        <v>0</v>
      </c>
      <c r="IY29" s="124">
        <v>0</v>
      </c>
      <c r="IZ29" s="330">
        <v>0</v>
      </c>
      <c r="JA29" s="331">
        <v>0</v>
      </c>
      <c r="JB29" s="331">
        <v>0</v>
      </c>
      <c r="JC29" s="331">
        <v>0</v>
      </c>
      <c r="JD29" s="124">
        <v>0</v>
      </c>
      <c r="JE29" s="330">
        <v>0</v>
      </c>
      <c r="JF29" s="331">
        <v>0</v>
      </c>
      <c r="JG29" s="331">
        <v>0</v>
      </c>
      <c r="JH29" s="331">
        <v>0</v>
      </c>
      <c r="JI29" s="124">
        <v>0</v>
      </c>
      <c r="JJ29" s="331">
        <v>0</v>
      </c>
      <c r="JK29" s="331">
        <v>0</v>
      </c>
      <c r="JL29" s="331">
        <v>0</v>
      </c>
      <c r="JM29" s="331">
        <v>0</v>
      </c>
      <c r="JN29" s="124">
        <v>0</v>
      </c>
      <c r="JO29" s="331">
        <v>0</v>
      </c>
      <c r="JP29" s="331">
        <v>0</v>
      </c>
      <c r="JQ29" s="331">
        <v>0</v>
      </c>
      <c r="JR29" s="331">
        <v>0</v>
      </c>
      <c r="JS29" s="124">
        <v>0</v>
      </c>
      <c r="JT29" s="330">
        <v>0</v>
      </c>
      <c r="JU29" s="331">
        <v>0</v>
      </c>
      <c r="JV29" s="331">
        <v>0</v>
      </c>
      <c r="JW29" s="331">
        <v>0</v>
      </c>
      <c r="JX29" s="124">
        <v>0</v>
      </c>
      <c r="JY29" s="330">
        <v>0</v>
      </c>
      <c r="JZ29" s="331">
        <v>0</v>
      </c>
      <c r="KA29" s="331">
        <v>0</v>
      </c>
      <c r="KB29" s="331">
        <v>0</v>
      </c>
      <c r="KC29" s="124">
        <v>0</v>
      </c>
      <c r="KD29" s="330">
        <v>0</v>
      </c>
      <c r="KE29" s="331">
        <v>0</v>
      </c>
      <c r="KF29" s="331">
        <v>0</v>
      </c>
      <c r="KG29" s="331">
        <v>0</v>
      </c>
      <c r="KH29" s="124">
        <v>0</v>
      </c>
      <c r="KI29" s="331">
        <v>0</v>
      </c>
      <c r="KJ29" s="331">
        <v>0</v>
      </c>
      <c r="KK29" s="331">
        <v>0</v>
      </c>
      <c r="KL29" s="331">
        <v>0</v>
      </c>
      <c r="KM29" s="124">
        <v>0</v>
      </c>
      <c r="KN29" s="331">
        <v>0</v>
      </c>
      <c r="KO29" s="331">
        <v>0</v>
      </c>
      <c r="KP29" s="331">
        <v>0</v>
      </c>
      <c r="KQ29" s="331">
        <v>0</v>
      </c>
      <c r="KR29" s="124">
        <v>0</v>
      </c>
      <c r="KS29" s="330">
        <v>0</v>
      </c>
      <c r="KT29" s="331">
        <v>0</v>
      </c>
      <c r="KU29" s="331">
        <v>0</v>
      </c>
      <c r="KV29" s="331">
        <v>0</v>
      </c>
      <c r="KW29" s="124">
        <v>0</v>
      </c>
      <c r="KX29" s="331">
        <v>0</v>
      </c>
      <c r="KY29" s="331">
        <v>0</v>
      </c>
      <c r="KZ29" s="331">
        <v>0</v>
      </c>
      <c r="LA29" s="331">
        <v>0</v>
      </c>
      <c r="LB29" s="334">
        <v>0</v>
      </c>
      <c r="LC29" s="330">
        <v>0</v>
      </c>
      <c r="LD29" s="331">
        <v>0</v>
      </c>
      <c r="LE29" s="331">
        <v>0</v>
      </c>
      <c r="LF29" s="331">
        <v>0</v>
      </c>
      <c r="LG29" s="334">
        <v>0</v>
      </c>
    </row>
    <row r="30" spans="2:319">
      <c r="B30" s="1640"/>
      <c r="C30" s="1619"/>
      <c r="D30" s="353" t="s">
        <v>2871</v>
      </c>
      <c r="E30" s="330">
        <v>0</v>
      </c>
      <c r="F30" s="331">
        <v>0</v>
      </c>
      <c r="G30" s="331">
        <v>0</v>
      </c>
      <c r="H30" s="331">
        <v>0</v>
      </c>
      <c r="I30" s="124">
        <v>0</v>
      </c>
      <c r="J30" s="330">
        <v>0</v>
      </c>
      <c r="K30" s="331">
        <v>0</v>
      </c>
      <c r="L30" s="331">
        <v>0</v>
      </c>
      <c r="M30" s="331">
        <v>0</v>
      </c>
      <c r="N30" s="124">
        <v>0</v>
      </c>
      <c r="O30" s="330">
        <v>0</v>
      </c>
      <c r="P30" s="331">
        <v>0</v>
      </c>
      <c r="Q30" s="331">
        <v>0</v>
      </c>
      <c r="R30" s="331">
        <v>0</v>
      </c>
      <c r="S30" s="124">
        <v>0</v>
      </c>
      <c r="T30" s="331">
        <v>0</v>
      </c>
      <c r="U30" s="331">
        <v>0</v>
      </c>
      <c r="V30" s="331">
        <v>0</v>
      </c>
      <c r="W30" s="331">
        <v>0</v>
      </c>
      <c r="X30" s="124">
        <v>0</v>
      </c>
      <c r="Y30" s="331">
        <v>0</v>
      </c>
      <c r="Z30" s="331">
        <v>0</v>
      </c>
      <c r="AA30" s="331">
        <v>0</v>
      </c>
      <c r="AB30" s="331">
        <v>0</v>
      </c>
      <c r="AC30" s="124">
        <v>0</v>
      </c>
      <c r="AD30" s="330">
        <v>0</v>
      </c>
      <c r="AE30" s="331">
        <v>0</v>
      </c>
      <c r="AF30" s="331">
        <v>0</v>
      </c>
      <c r="AG30" s="331">
        <v>0</v>
      </c>
      <c r="AH30" s="124">
        <v>0</v>
      </c>
      <c r="AI30" s="330">
        <v>0</v>
      </c>
      <c r="AJ30" s="331">
        <v>0</v>
      </c>
      <c r="AK30" s="331">
        <v>0</v>
      </c>
      <c r="AL30" s="331">
        <v>0</v>
      </c>
      <c r="AM30" s="124">
        <v>0</v>
      </c>
      <c r="AN30" s="330">
        <v>0</v>
      </c>
      <c r="AO30" s="331">
        <v>0</v>
      </c>
      <c r="AP30" s="331">
        <v>0</v>
      </c>
      <c r="AQ30" s="331">
        <v>0</v>
      </c>
      <c r="AR30" s="124">
        <v>0</v>
      </c>
      <c r="AS30" s="331">
        <v>0</v>
      </c>
      <c r="AT30" s="331">
        <v>0</v>
      </c>
      <c r="AU30" s="331">
        <v>0</v>
      </c>
      <c r="AV30" s="331">
        <v>0</v>
      </c>
      <c r="AW30" s="124">
        <v>0</v>
      </c>
      <c r="AX30" s="331">
        <v>0</v>
      </c>
      <c r="AY30" s="331">
        <v>0</v>
      </c>
      <c r="AZ30" s="331">
        <v>0</v>
      </c>
      <c r="BA30" s="331">
        <v>0</v>
      </c>
      <c r="BB30" s="124">
        <v>0</v>
      </c>
      <c r="BC30" s="330">
        <v>0</v>
      </c>
      <c r="BD30" s="331">
        <v>0</v>
      </c>
      <c r="BE30" s="331">
        <v>0</v>
      </c>
      <c r="BF30" s="331">
        <v>0</v>
      </c>
      <c r="BG30" s="124">
        <v>0</v>
      </c>
      <c r="BH30" s="330">
        <v>0</v>
      </c>
      <c r="BI30" s="331">
        <v>0</v>
      </c>
      <c r="BJ30" s="331">
        <v>0</v>
      </c>
      <c r="BK30" s="331">
        <v>0</v>
      </c>
      <c r="BL30" s="124">
        <v>0</v>
      </c>
      <c r="BM30" s="330">
        <v>0</v>
      </c>
      <c r="BN30" s="331">
        <v>0</v>
      </c>
      <c r="BO30" s="331">
        <v>0</v>
      </c>
      <c r="BP30" s="331">
        <v>0</v>
      </c>
      <c r="BQ30" s="124">
        <v>0</v>
      </c>
      <c r="BR30" s="331">
        <v>0</v>
      </c>
      <c r="BS30" s="331">
        <v>0</v>
      </c>
      <c r="BT30" s="331">
        <v>0</v>
      </c>
      <c r="BU30" s="331">
        <v>0</v>
      </c>
      <c r="BV30" s="124">
        <v>0</v>
      </c>
      <c r="BW30" s="331">
        <v>0</v>
      </c>
      <c r="BX30" s="331">
        <v>0</v>
      </c>
      <c r="BY30" s="331">
        <v>0</v>
      </c>
      <c r="BZ30" s="331">
        <v>0</v>
      </c>
      <c r="CA30" s="124">
        <v>0</v>
      </c>
      <c r="CB30" s="330">
        <v>0</v>
      </c>
      <c r="CC30" s="331">
        <v>0</v>
      </c>
      <c r="CD30" s="331">
        <v>0</v>
      </c>
      <c r="CE30" s="331">
        <v>0</v>
      </c>
      <c r="CF30" s="124">
        <v>0</v>
      </c>
      <c r="CG30" s="330">
        <v>0</v>
      </c>
      <c r="CH30" s="331">
        <v>0</v>
      </c>
      <c r="CI30" s="331">
        <v>0</v>
      </c>
      <c r="CJ30" s="331">
        <v>0</v>
      </c>
      <c r="CK30" s="124">
        <v>0</v>
      </c>
      <c r="CL30" s="330">
        <v>0</v>
      </c>
      <c r="CM30" s="331">
        <v>0</v>
      </c>
      <c r="CN30" s="331">
        <v>0</v>
      </c>
      <c r="CO30" s="331">
        <v>0</v>
      </c>
      <c r="CP30" s="124">
        <v>0</v>
      </c>
      <c r="CQ30" s="331">
        <v>0</v>
      </c>
      <c r="CR30" s="331">
        <v>0</v>
      </c>
      <c r="CS30" s="331">
        <v>0</v>
      </c>
      <c r="CT30" s="331">
        <v>0</v>
      </c>
      <c r="CU30" s="124">
        <v>0</v>
      </c>
      <c r="CV30" s="331">
        <v>0</v>
      </c>
      <c r="CW30" s="331">
        <v>0</v>
      </c>
      <c r="CX30" s="331">
        <v>0</v>
      </c>
      <c r="CY30" s="331">
        <v>0</v>
      </c>
      <c r="CZ30" s="124">
        <v>0</v>
      </c>
      <c r="DA30" s="330">
        <v>0</v>
      </c>
      <c r="DB30" s="331">
        <v>0</v>
      </c>
      <c r="DC30" s="331">
        <v>0</v>
      </c>
      <c r="DD30" s="331">
        <v>0</v>
      </c>
      <c r="DE30" s="124">
        <v>0</v>
      </c>
      <c r="DF30" s="330">
        <v>0</v>
      </c>
      <c r="DG30" s="331">
        <v>0</v>
      </c>
      <c r="DH30" s="331">
        <v>0</v>
      </c>
      <c r="DI30" s="331">
        <v>0</v>
      </c>
      <c r="DJ30" s="124">
        <v>0</v>
      </c>
      <c r="DK30" s="330">
        <v>0</v>
      </c>
      <c r="DL30" s="331">
        <v>0</v>
      </c>
      <c r="DM30" s="331">
        <v>0</v>
      </c>
      <c r="DN30" s="331">
        <v>0</v>
      </c>
      <c r="DO30" s="124">
        <v>0</v>
      </c>
      <c r="DP30" s="331">
        <v>0</v>
      </c>
      <c r="DQ30" s="331">
        <v>0</v>
      </c>
      <c r="DR30" s="331">
        <v>0</v>
      </c>
      <c r="DS30" s="331">
        <v>0</v>
      </c>
      <c r="DT30" s="124">
        <v>0</v>
      </c>
      <c r="DU30" s="331">
        <v>0</v>
      </c>
      <c r="DV30" s="331">
        <v>0</v>
      </c>
      <c r="DW30" s="331">
        <v>0</v>
      </c>
      <c r="DX30" s="331">
        <v>0</v>
      </c>
      <c r="DY30" s="124">
        <v>0</v>
      </c>
      <c r="DZ30" s="330">
        <v>0</v>
      </c>
      <c r="EA30" s="331">
        <v>0</v>
      </c>
      <c r="EB30" s="331">
        <v>0</v>
      </c>
      <c r="EC30" s="331">
        <v>0</v>
      </c>
      <c r="ED30" s="124">
        <v>0</v>
      </c>
      <c r="EE30" s="330">
        <v>0</v>
      </c>
      <c r="EF30" s="331">
        <v>0</v>
      </c>
      <c r="EG30" s="331">
        <v>0</v>
      </c>
      <c r="EH30" s="331">
        <v>0</v>
      </c>
      <c r="EI30" s="124">
        <v>0</v>
      </c>
      <c r="EJ30" s="330">
        <v>0</v>
      </c>
      <c r="EK30" s="331">
        <v>0</v>
      </c>
      <c r="EL30" s="331">
        <v>0</v>
      </c>
      <c r="EM30" s="331">
        <v>0</v>
      </c>
      <c r="EN30" s="124">
        <v>0</v>
      </c>
      <c r="EO30" s="331">
        <v>0</v>
      </c>
      <c r="EP30" s="331">
        <v>0</v>
      </c>
      <c r="EQ30" s="331">
        <v>0</v>
      </c>
      <c r="ER30" s="331">
        <v>0</v>
      </c>
      <c r="ES30" s="124">
        <v>0</v>
      </c>
      <c r="ET30" s="331">
        <v>0</v>
      </c>
      <c r="EU30" s="331">
        <v>0</v>
      </c>
      <c r="EV30" s="331">
        <v>0</v>
      </c>
      <c r="EW30" s="331">
        <v>0</v>
      </c>
      <c r="EX30" s="124">
        <v>0</v>
      </c>
      <c r="EY30" s="330">
        <v>0</v>
      </c>
      <c r="EZ30" s="331">
        <v>0</v>
      </c>
      <c r="FA30" s="331">
        <v>0</v>
      </c>
      <c r="FB30" s="331">
        <v>0</v>
      </c>
      <c r="FC30" s="124">
        <v>0</v>
      </c>
      <c r="FD30" s="330">
        <v>0</v>
      </c>
      <c r="FE30" s="331">
        <v>0</v>
      </c>
      <c r="FF30" s="331">
        <v>0</v>
      </c>
      <c r="FG30" s="331">
        <v>0</v>
      </c>
      <c r="FH30" s="124">
        <v>0</v>
      </c>
      <c r="FI30" s="330">
        <v>0</v>
      </c>
      <c r="FJ30" s="331">
        <v>0</v>
      </c>
      <c r="FK30" s="331">
        <v>0</v>
      </c>
      <c r="FL30" s="331">
        <v>0</v>
      </c>
      <c r="FM30" s="124">
        <v>0</v>
      </c>
      <c r="FN30" s="331">
        <v>0</v>
      </c>
      <c r="FO30" s="331">
        <v>0</v>
      </c>
      <c r="FP30" s="331">
        <v>0</v>
      </c>
      <c r="FQ30" s="331">
        <v>0</v>
      </c>
      <c r="FR30" s="124">
        <v>0</v>
      </c>
      <c r="FS30" s="331">
        <v>0</v>
      </c>
      <c r="FT30" s="331">
        <v>0</v>
      </c>
      <c r="FU30" s="331">
        <v>0</v>
      </c>
      <c r="FV30" s="331">
        <v>0</v>
      </c>
      <c r="FW30" s="124">
        <v>0</v>
      </c>
      <c r="FX30" s="330">
        <v>0</v>
      </c>
      <c r="FY30" s="331">
        <v>0</v>
      </c>
      <c r="FZ30" s="331">
        <v>0</v>
      </c>
      <c r="GA30" s="331">
        <v>0</v>
      </c>
      <c r="GB30" s="124">
        <v>0</v>
      </c>
      <c r="GC30" s="330">
        <v>0</v>
      </c>
      <c r="GD30" s="331">
        <v>0</v>
      </c>
      <c r="GE30" s="331">
        <v>0</v>
      </c>
      <c r="GF30" s="331">
        <v>0</v>
      </c>
      <c r="GG30" s="124">
        <v>0</v>
      </c>
      <c r="GH30" s="330">
        <v>0</v>
      </c>
      <c r="GI30" s="331">
        <v>0</v>
      </c>
      <c r="GJ30" s="331">
        <v>0</v>
      </c>
      <c r="GK30" s="331">
        <v>0</v>
      </c>
      <c r="GL30" s="124">
        <v>0</v>
      </c>
      <c r="GM30" s="331">
        <v>0</v>
      </c>
      <c r="GN30" s="331">
        <v>0</v>
      </c>
      <c r="GO30" s="331">
        <v>0</v>
      </c>
      <c r="GP30" s="331">
        <v>0</v>
      </c>
      <c r="GQ30" s="124">
        <v>0</v>
      </c>
      <c r="GR30" s="331">
        <v>0</v>
      </c>
      <c r="GS30" s="331">
        <v>0</v>
      </c>
      <c r="GT30" s="331">
        <v>0</v>
      </c>
      <c r="GU30" s="331">
        <v>0</v>
      </c>
      <c r="GV30" s="124">
        <v>0</v>
      </c>
      <c r="GW30" s="330">
        <v>0</v>
      </c>
      <c r="GX30" s="331">
        <v>0</v>
      </c>
      <c r="GY30" s="331">
        <v>0</v>
      </c>
      <c r="GZ30" s="331">
        <v>0</v>
      </c>
      <c r="HA30" s="124">
        <v>0</v>
      </c>
      <c r="HB30" s="330">
        <v>0</v>
      </c>
      <c r="HC30" s="331">
        <v>0</v>
      </c>
      <c r="HD30" s="331">
        <v>0</v>
      </c>
      <c r="HE30" s="331">
        <v>0</v>
      </c>
      <c r="HF30" s="124">
        <v>0</v>
      </c>
      <c r="HG30" s="330">
        <v>0</v>
      </c>
      <c r="HH30" s="331">
        <v>0</v>
      </c>
      <c r="HI30" s="331">
        <v>0</v>
      </c>
      <c r="HJ30" s="331">
        <v>0</v>
      </c>
      <c r="HK30" s="124">
        <v>0</v>
      </c>
      <c r="HL30" s="331">
        <v>0</v>
      </c>
      <c r="HM30" s="331">
        <v>0</v>
      </c>
      <c r="HN30" s="331">
        <v>0</v>
      </c>
      <c r="HO30" s="331">
        <v>0</v>
      </c>
      <c r="HP30" s="124">
        <v>0</v>
      </c>
      <c r="HQ30" s="331">
        <v>0</v>
      </c>
      <c r="HR30" s="331">
        <v>0</v>
      </c>
      <c r="HS30" s="331">
        <v>0</v>
      </c>
      <c r="HT30" s="331">
        <v>0</v>
      </c>
      <c r="HU30" s="124">
        <v>0</v>
      </c>
      <c r="HV30" s="330">
        <v>0</v>
      </c>
      <c r="HW30" s="331">
        <v>0</v>
      </c>
      <c r="HX30" s="331">
        <v>0</v>
      </c>
      <c r="HY30" s="331">
        <v>0</v>
      </c>
      <c r="HZ30" s="124">
        <v>0</v>
      </c>
      <c r="IA30" s="330">
        <v>0</v>
      </c>
      <c r="IB30" s="331">
        <v>0</v>
      </c>
      <c r="IC30" s="331">
        <v>0</v>
      </c>
      <c r="ID30" s="331">
        <v>0</v>
      </c>
      <c r="IE30" s="124">
        <v>0</v>
      </c>
      <c r="IF30" s="330">
        <v>0</v>
      </c>
      <c r="IG30" s="331">
        <v>0</v>
      </c>
      <c r="IH30" s="331">
        <v>0</v>
      </c>
      <c r="II30" s="331">
        <v>0</v>
      </c>
      <c r="IJ30" s="124">
        <v>0</v>
      </c>
      <c r="IK30" s="331">
        <v>0</v>
      </c>
      <c r="IL30" s="331">
        <v>0</v>
      </c>
      <c r="IM30" s="331">
        <v>0</v>
      </c>
      <c r="IN30" s="331">
        <v>0</v>
      </c>
      <c r="IO30" s="124">
        <v>0</v>
      </c>
      <c r="IP30" s="331">
        <v>0</v>
      </c>
      <c r="IQ30" s="331">
        <v>0</v>
      </c>
      <c r="IR30" s="331">
        <v>0</v>
      </c>
      <c r="IS30" s="331">
        <v>0</v>
      </c>
      <c r="IT30" s="124">
        <v>0</v>
      </c>
      <c r="IU30" s="330">
        <v>0</v>
      </c>
      <c r="IV30" s="331">
        <v>0</v>
      </c>
      <c r="IW30" s="331">
        <v>0</v>
      </c>
      <c r="IX30" s="331">
        <v>0</v>
      </c>
      <c r="IY30" s="124">
        <v>0</v>
      </c>
      <c r="IZ30" s="330">
        <v>0</v>
      </c>
      <c r="JA30" s="331">
        <v>0</v>
      </c>
      <c r="JB30" s="331">
        <v>0</v>
      </c>
      <c r="JC30" s="331">
        <v>0</v>
      </c>
      <c r="JD30" s="124">
        <v>0</v>
      </c>
      <c r="JE30" s="330">
        <v>0</v>
      </c>
      <c r="JF30" s="331">
        <v>0</v>
      </c>
      <c r="JG30" s="331">
        <v>0</v>
      </c>
      <c r="JH30" s="331">
        <v>0</v>
      </c>
      <c r="JI30" s="124">
        <v>0</v>
      </c>
      <c r="JJ30" s="331">
        <v>0</v>
      </c>
      <c r="JK30" s="331">
        <v>0</v>
      </c>
      <c r="JL30" s="331">
        <v>0</v>
      </c>
      <c r="JM30" s="331">
        <v>0</v>
      </c>
      <c r="JN30" s="124">
        <v>0</v>
      </c>
      <c r="JO30" s="331">
        <v>0</v>
      </c>
      <c r="JP30" s="331">
        <v>0</v>
      </c>
      <c r="JQ30" s="331">
        <v>0</v>
      </c>
      <c r="JR30" s="331">
        <v>0</v>
      </c>
      <c r="JS30" s="124">
        <v>0</v>
      </c>
      <c r="JT30" s="330">
        <v>0</v>
      </c>
      <c r="JU30" s="331">
        <v>0</v>
      </c>
      <c r="JV30" s="331">
        <v>0</v>
      </c>
      <c r="JW30" s="331">
        <v>0</v>
      </c>
      <c r="JX30" s="124">
        <v>0</v>
      </c>
      <c r="JY30" s="330">
        <v>0</v>
      </c>
      <c r="JZ30" s="331">
        <v>0</v>
      </c>
      <c r="KA30" s="331">
        <v>0</v>
      </c>
      <c r="KB30" s="331">
        <v>0</v>
      </c>
      <c r="KC30" s="124">
        <v>0</v>
      </c>
      <c r="KD30" s="330">
        <v>0</v>
      </c>
      <c r="KE30" s="331">
        <v>0</v>
      </c>
      <c r="KF30" s="331">
        <v>0</v>
      </c>
      <c r="KG30" s="331">
        <v>0</v>
      </c>
      <c r="KH30" s="124">
        <v>0</v>
      </c>
      <c r="KI30" s="331">
        <v>0</v>
      </c>
      <c r="KJ30" s="331">
        <v>0</v>
      </c>
      <c r="KK30" s="331">
        <v>0</v>
      </c>
      <c r="KL30" s="331">
        <v>0</v>
      </c>
      <c r="KM30" s="124">
        <v>0</v>
      </c>
      <c r="KN30" s="331">
        <v>0</v>
      </c>
      <c r="KO30" s="331">
        <v>0</v>
      </c>
      <c r="KP30" s="331">
        <v>0</v>
      </c>
      <c r="KQ30" s="331">
        <v>0</v>
      </c>
      <c r="KR30" s="124">
        <v>0</v>
      </c>
      <c r="KS30" s="330">
        <v>0</v>
      </c>
      <c r="KT30" s="331">
        <v>0</v>
      </c>
      <c r="KU30" s="331">
        <v>0</v>
      </c>
      <c r="KV30" s="331">
        <v>0</v>
      </c>
      <c r="KW30" s="124">
        <v>0</v>
      </c>
      <c r="KX30" s="331">
        <v>0</v>
      </c>
      <c r="KY30" s="331">
        <v>0</v>
      </c>
      <c r="KZ30" s="331">
        <v>0</v>
      </c>
      <c r="LA30" s="331">
        <v>0</v>
      </c>
      <c r="LB30" s="334">
        <v>0</v>
      </c>
      <c r="LC30" s="330">
        <v>0</v>
      </c>
      <c r="LD30" s="331">
        <v>0</v>
      </c>
      <c r="LE30" s="331">
        <v>0</v>
      </c>
      <c r="LF30" s="331">
        <v>0</v>
      </c>
      <c r="LG30" s="334">
        <v>0</v>
      </c>
    </row>
    <row r="31" spans="2:319">
      <c r="B31" s="1640"/>
      <c r="C31" s="1619"/>
      <c r="D31" s="355" t="s">
        <v>2885</v>
      </c>
      <c r="E31" s="338">
        <v>0</v>
      </c>
      <c r="F31" s="339">
        <v>0</v>
      </c>
      <c r="G31" s="339">
        <v>0</v>
      </c>
      <c r="H31" s="339">
        <v>0</v>
      </c>
      <c r="I31" s="151">
        <v>0</v>
      </c>
      <c r="J31" s="338">
        <v>0</v>
      </c>
      <c r="K31" s="339">
        <v>0</v>
      </c>
      <c r="L31" s="339">
        <v>0</v>
      </c>
      <c r="M31" s="339">
        <v>0</v>
      </c>
      <c r="N31" s="151">
        <v>0</v>
      </c>
      <c r="O31" s="338">
        <v>0</v>
      </c>
      <c r="P31" s="339">
        <v>0</v>
      </c>
      <c r="Q31" s="339">
        <v>0</v>
      </c>
      <c r="R31" s="339">
        <v>0</v>
      </c>
      <c r="S31" s="151">
        <v>0</v>
      </c>
      <c r="T31" s="339">
        <v>0</v>
      </c>
      <c r="U31" s="339">
        <v>0</v>
      </c>
      <c r="V31" s="339">
        <v>0</v>
      </c>
      <c r="W31" s="339">
        <v>0</v>
      </c>
      <c r="X31" s="151">
        <v>0</v>
      </c>
      <c r="Y31" s="339">
        <v>0</v>
      </c>
      <c r="Z31" s="339">
        <v>0</v>
      </c>
      <c r="AA31" s="339">
        <v>0</v>
      </c>
      <c r="AB31" s="339">
        <v>0</v>
      </c>
      <c r="AC31" s="151">
        <v>0</v>
      </c>
      <c r="AD31" s="338">
        <v>0</v>
      </c>
      <c r="AE31" s="339">
        <v>0</v>
      </c>
      <c r="AF31" s="339">
        <v>0</v>
      </c>
      <c r="AG31" s="339">
        <v>0</v>
      </c>
      <c r="AH31" s="151">
        <v>0</v>
      </c>
      <c r="AI31" s="338">
        <v>0</v>
      </c>
      <c r="AJ31" s="339">
        <v>0</v>
      </c>
      <c r="AK31" s="339">
        <v>0</v>
      </c>
      <c r="AL31" s="339">
        <v>0</v>
      </c>
      <c r="AM31" s="151">
        <v>0</v>
      </c>
      <c r="AN31" s="338">
        <v>0</v>
      </c>
      <c r="AO31" s="339">
        <v>0</v>
      </c>
      <c r="AP31" s="339">
        <v>0</v>
      </c>
      <c r="AQ31" s="339">
        <v>0</v>
      </c>
      <c r="AR31" s="151">
        <v>0</v>
      </c>
      <c r="AS31" s="339">
        <v>0</v>
      </c>
      <c r="AT31" s="339">
        <v>0</v>
      </c>
      <c r="AU31" s="339">
        <v>0</v>
      </c>
      <c r="AV31" s="339">
        <v>0</v>
      </c>
      <c r="AW31" s="151">
        <v>0</v>
      </c>
      <c r="AX31" s="339">
        <v>0</v>
      </c>
      <c r="AY31" s="339">
        <v>0</v>
      </c>
      <c r="AZ31" s="339">
        <v>0</v>
      </c>
      <c r="BA31" s="339">
        <v>0</v>
      </c>
      <c r="BB31" s="151">
        <v>0</v>
      </c>
      <c r="BC31" s="338">
        <v>0</v>
      </c>
      <c r="BD31" s="339">
        <v>0</v>
      </c>
      <c r="BE31" s="339">
        <v>0</v>
      </c>
      <c r="BF31" s="339">
        <v>0</v>
      </c>
      <c r="BG31" s="151">
        <v>0</v>
      </c>
      <c r="BH31" s="338">
        <v>0</v>
      </c>
      <c r="BI31" s="339">
        <v>0</v>
      </c>
      <c r="BJ31" s="339">
        <v>0</v>
      </c>
      <c r="BK31" s="339">
        <v>0</v>
      </c>
      <c r="BL31" s="151">
        <v>0</v>
      </c>
      <c r="BM31" s="338">
        <v>0</v>
      </c>
      <c r="BN31" s="339">
        <v>0</v>
      </c>
      <c r="BO31" s="339">
        <v>0</v>
      </c>
      <c r="BP31" s="339">
        <v>0</v>
      </c>
      <c r="BQ31" s="151">
        <v>0</v>
      </c>
      <c r="BR31" s="339">
        <v>0</v>
      </c>
      <c r="BS31" s="339">
        <v>0</v>
      </c>
      <c r="BT31" s="339">
        <v>0</v>
      </c>
      <c r="BU31" s="339">
        <v>0</v>
      </c>
      <c r="BV31" s="151">
        <v>0</v>
      </c>
      <c r="BW31" s="339">
        <v>0</v>
      </c>
      <c r="BX31" s="339">
        <v>0</v>
      </c>
      <c r="BY31" s="339">
        <v>0</v>
      </c>
      <c r="BZ31" s="339">
        <v>0</v>
      </c>
      <c r="CA31" s="151">
        <v>0</v>
      </c>
      <c r="CB31" s="338">
        <v>0</v>
      </c>
      <c r="CC31" s="339">
        <v>0</v>
      </c>
      <c r="CD31" s="339">
        <v>0</v>
      </c>
      <c r="CE31" s="339">
        <v>0</v>
      </c>
      <c r="CF31" s="151">
        <v>0</v>
      </c>
      <c r="CG31" s="338">
        <v>0</v>
      </c>
      <c r="CH31" s="339">
        <v>0</v>
      </c>
      <c r="CI31" s="339">
        <v>0</v>
      </c>
      <c r="CJ31" s="339">
        <v>0</v>
      </c>
      <c r="CK31" s="151">
        <v>0</v>
      </c>
      <c r="CL31" s="338">
        <v>0</v>
      </c>
      <c r="CM31" s="339">
        <v>0</v>
      </c>
      <c r="CN31" s="339">
        <v>0</v>
      </c>
      <c r="CO31" s="339">
        <v>0</v>
      </c>
      <c r="CP31" s="151">
        <v>0</v>
      </c>
      <c r="CQ31" s="339">
        <v>0</v>
      </c>
      <c r="CR31" s="339">
        <v>0</v>
      </c>
      <c r="CS31" s="339">
        <v>0</v>
      </c>
      <c r="CT31" s="339">
        <v>0</v>
      </c>
      <c r="CU31" s="151">
        <v>0</v>
      </c>
      <c r="CV31" s="339">
        <v>0</v>
      </c>
      <c r="CW31" s="339">
        <v>0</v>
      </c>
      <c r="CX31" s="339">
        <v>0</v>
      </c>
      <c r="CY31" s="339">
        <v>0</v>
      </c>
      <c r="CZ31" s="151">
        <v>0</v>
      </c>
      <c r="DA31" s="338">
        <v>0</v>
      </c>
      <c r="DB31" s="339">
        <v>0</v>
      </c>
      <c r="DC31" s="339">
        <v>0</v>
      </c>
      <c r="DD31" s="339">
        <v>0</v>
      </c>
      <c r="DE31" s="151">
        <v>0</v>
      </c>
      <c r="DF31" s="338">
        <v>0</v>
      </c>
      <c r="DG31" s="339">
        <v>0</v>
      </c>
      <c r="DH31" s="339">
        <v>0</v>
      </c>
      <c r="DI31" s="339">
        <v>0</v>
      </c>
      <c r="DJ31" s="151">
        <v>0</v>
      </c>
      <c r="DK31" s="338">
        <v>0</v>
      </c>
      <c r="DL31" s="339">
        <v>0</v>
      </c>
      <c r="DM31" s="339">
        <v>0</v>
      </c>
      <c r="DN31" s="339">
        <v>0</v>
      </c>
      <c r="DO31" s="151">
        <v>0</v>
      </c>
      <c r="DP31" s="339">
        <v>0</v>
      </c>
      <c r="DQ31" s="339">
        <v>0</v>
      </c>
      <c r="DR31" s="339">
        <v>0</v>
      </c>
      <c r="DS31" s="339">
        <v>0</v>
      </c>
      <c r="DT31" s="151">
        <v>0</v>
      </c>
      <c r="DU31" s="339">
        <v>0</v>
      </c>
      <c r="DV31" s="339">
        <v>0</v>
      </c>
      <c r="DW31" s="339">
        <v>0</v>
      </c>
      <c r="DX31" s="339">
        <v>0</v>
      </c>
      <c r="DY31" s="151">
        <v>0</v>
      </c>
      <c r="DZ31" s="338">
        <v>0</v>
      </c>
      <c r="EA31" s="339">
        <v>0</v>
      </c>
      <c r="EB31" s="339">
        <v>0</v>
      </c>
      <c r="EC31" s="339">
        <v>0</v>
      </c>
      <c r="ED31" s="151">
        <v>0</v>
      </c>
      <c r="EE31" s="338">
        <v>0</v>
      </c>
      <c r="EF31" s="339">
        <v>0</v>
      </c>
      <c r="EG31" s="339">
        <v>0</v>
      </c>
      <c r="EH31" s="339">
        <v>0</v>
      </c>
      <c r="EI31" s="151">
        <v>0</v>
      </c>
      <c r="EJ31" s="338">
        <v>0</v>
      </c>
      <c r="EK31" s="339">
        <v>0</v>
      </c>
      <c r="EL31" s="339">
        <v>0</v>
      </c>
      <c r="EM31" s="339">
        <v>0</v>
      </c>
      <c r="EN31" s="151">
        <v>0</v>
      </c>
      <c r="EO31" s="339">
        <v>0</v>
      </c>
      <c r="EP31" s="339">
        <v>0</v>
      </c>
      <c r="EQ31" s="339">
        <v>0</v>
      </c>
      <c r="ER31" s="339">
        <v>0</v>
      </c>
      <c r="ES31" s="151">
        <v>0</v>
      </c>
      <c r="ET31" s="339">
        <v>0</v>
      </c>
      <c r="EU31" s="339">
        <v>0</v>
      </c>
      <c r="EV31" s="339">
        <v>0</v>
      </c>
      <c r="EW31" s="339">
        <v>0</v>
      </c>
      <c r="EX31" s="151">
        <v>0</v>
      </c>
      <c r="EY31" s="338">
        <v>0</v>
      </c>
      <c r="EZ31" s="339">
        <v>0</v>
      </c>
      <c r="FA31" s="339">
        <v>0</v>
      </c>
      <c r="FB31" s="339">
        <v>0</v>
      </c>
      <c r="FC31" s="151">
        <v>0</v>
      </c>
      <c r="FD31" s="338">
        <v>0</v>
      </c>
      <c r="FE31" s="339">
        <v>0</v>
      </c>
      <c r="FF31" s="339">
        <v>0</v>
      </c>
      <c r="FG31" s="339">
        <v>0</v>
      </c>
      <c r="FH31" s="151">
        <v>0</v>
      </c>
      <c r="FI31" s="338">
        <v>0</v>
      </c>
      <c r="FJ31" s="339">
        <v>0</v>
      </c>
      <c r="FK31" s="339">
        <v>0</v>
      </c>
      <c r="FL31" s="339">
        <v>0</v>
      </c>
      <c r="FM31" s="151">
        <v>0</v>
      </c>
      <c r="FN31" s="339">
        <v>0</v>
      </c>
      <c r="FO31" s="339">
        <v>0</v>
      </c>
      <c r="FP31" s="339">
        <v>0</v>
      </c>
      <c r="FQ31" s="339">
        <v>0</v>
      </c>
      <c r="FR31" s="151">
        <v>0</v>
      </c>
      <c r="FS31" s="339">
        <v>0</v>
      </c>
      <c r="FT31" s="339">
        <v>0</v>
      </c>
      <c r="FU31" s="339">
        <v>0</v>
      </c>
      <c r="FV31" s="339">
        <v>0</v>
      </c>
      <c r="FW31" s="151">
        <v>0</v>
      </c>
      <c r="FX31" s="338">
        <v>0</v>
      </c>
      <c r="FY31" s="339">
        <v>0</v>
      </c>
      <c r="FZ31" s="339">
        <v>0</v>
      </c>
      <c r="GA31" s="339">
        <v>0</v>
      </c>
      <c r="GB31" s="151">
        <v>0</v>
      </c>
      <c r="GC31" s="338">
        <v>0</v>
      </c>
      <c r="GD31" s="339">
        <v>0</v>
      </c>
      <c r="GE31" s="339">
        <v>0</v>
      </c>
      <c r="GF31" s="339">
        <v>0</v>
      </c>
      <c r="GG31" s="151">
        <v>0</v>
      </c>
      <c r="GH31" s="338">
        <v>0</v>
      </c>
      <c r="GI31" s="339">
        <v>0</v>
      </c>
      <c r="GJ31" s="339">
        <v>0</v>
      </c>
      <c r="GK31" s="339">
        <v>0</v>
      </c>
      <c r="GL31" s="151">
        <v>0</v>
      </c>
      <c r="GM31" s="339">
        <v>0</v>
      </c>
      <c r="GN31" s="339">
        <v>0</v>
      </c>
      <c r="GO31" s="339">
        <v>0</v>
      </c>
      <c r="GP31" s="339">
        <v>0</v>
      </c>
      <c r="GQ31" s="151">
        <v>0</v>
      </c>
      <c r="GR31" s="339">
        <v>0</v>
      </c>
      <c r="GS31" s="339">
        <v>0</v>
      </c>
      <c r="GT31" s="339">
        <v>0</v>
      </c>
      <c r="GU31" s="339">
        <v>0</v>
      </c>
      <c r="GV31" s="151">
        <v>0</v>
      </c>
      <c r="GW31" s="338">
        <v>0</v>
      </c>
      <c r="GX31" s="339">
        <v>0</v>
      </c>
      <c r="GY31" s="339">
        <v>0</v>
      </c>
      <c r="GZ31" s="339">
        <v>0</v>
      </c>
      <c r="HA31" s="151">
        <v>0</v>
      </c>
      <c r="HB31" s="338">
        <v>0</v>
      </c>
      <c r="HC31" s="339">
        <v>0</v>
      </c>
      <c r="HD31" s="339">
        <v>0</v>
      </c>
      <c r="HE31" s="339">
        <v>0</v>
      </c>
      <c r="HF31" s="151">
        <v>0</v>
      </c>
      <c r="HG31" s="338">
        <v>0</v>
      </c>
      <c r="HH31" s="339">
        <v>0</v>
      </c>
      <c r="HI31" s="339">
        <v>0</v>
      </c>
      <c r="HJ31" s="339">
        <v>0</v>
      </c>
      <c r="HK31" s="151">
        <v>0</v>
      </c>
      <c r="HL31" s="339">
        <v>0</v>
      </c>
      <c r="HM31" s="339">
        <v>0</v>
      </c>
      <c r="HN31" s="339">
        <v>0</v>
      </c>
      <c r="HO31" s="339">
        <v>0</v>
      </c>
      <c r="HP31" s="151">
        <v>0</v>
      </c>
      <c r="HQ31" s="339">
        <v>0</v>
      </c>
      <c r="HR31" s="339">
        <v>0</v>
      </c>
      <c r="HS31" s="339">
        <v>0</v>
      </c>
      <c r="HT31" s="339">
        <v>0</v>
      </c>
      <c r="HU31" s="151">
        <v>0</v>
      </c>
      <c r="HV31" s="338">
        <v>0</v>
      </c>
      <c r="HW31" s="339">
        <v>0</v>
      </c>
      <c r="HX31" s="339">
        <v>0</v>
      </c>
      <c r="HY31" s="339">
        <v>0</v>
      </c>
      <c r="HZ31" s="151">
        <v>0</v>
      </c>
      <c r="IA31" s="338">
        <v>0</v>
      </c>
      <c r="IB31" s="339">
        <v>0</v>
      </c>
      <c r="IC31" s="339">
        <v>0</v>
      </c>
      <c r="ID31" s="339">
        <v>0</v>
      </c>
      <c r="IE31" s="151">
        <v>0</v>
      </c>
      <c r="IF31" s="338">
        <v>0</v>
      </c>
      <c r="IG31" s="339">
        <v>0</v>
      </c>
      <c r="IH31" s="339">
        <v>0</v>
      </c>
      <c r="II31" s="339">
        <v>0</v>
      </c>
      <c r="IJ31" s="151">
        <v>0</v>
      </c>
      <c r="IK31" s="339">
        <v>0</v>
      </c>
      <c r="IL31" s="339">
        <v>0</v>
      </c>
      <c r="IM31" s="339">
        <v>0</v>
      </c>
      <c r="IN31" s="339">
        <v>0</v>
      </c>
      <c r="IO31" s="151">
        <v>0</v>
      </c>
      <c r="IP31" s="339">
        <v>0</v>
      </c>
      <c r="IQ31" s="339">
        <v>0</v>
      </c>
      <c r="IR31" s="339">
        <v>0</v>
      </c>
      <c r="IS31" s="339">
        <v>0</v>
      </c>
      <c r="IT31" s="151">
        <v>0</v>
      </c>
      <c r="IU31" s="338">
        <v>0</v>
      </c>
      <c r="IV31" s="339">
        <v>0</v>
      </c>
      <c r="IW31" s="339">
        <v>0</v>
      </c>
      <c r="IX31" s="339">
        <v>0</v>
      </c>
      <c r="IY31" s="151">
        <v>0</v>
      </c>
      <c r="IZ31" s="338">
        <v>0</v>
      </c>
      <c r="JA31" s="339">
        <v>0</v>
      </c>
      <c r="JB31" s="339">
        <v>0</v>
      </c>
      <c r="JC31" s="339">
        <v>0</v>
      </c>
      <c r="JD31" s="151">
        <v>0</v>
      </c>
      <c r="JE31" s="338">
        <v>0</v>
      </c>
      <c r="JF31" s="339">
        <v>0</v>
      </c>
      <c r="JG31" s="339">
        <v>0</v>
      </c>
      <c r="JH31" s="339">
        <v>0</v>
      </c>
      <c r="JI31" s="151">
        <v>0</v>
      </c>
      <c r="JJ31" s="339">
        <v>0</v>
      </c>
      <c r="JK31" s="339">
        <v>0</v>
      </c>
      <c r="JL31" s="339">
        <v>0</v>
      </c>
      <c r="JM31" s="339">
        <v>0</v>
      </c>
      <c r="JN31" s="151">
        <v>0</v>
      </c>
      <c r="JO31" s="339">
        <v>0</v>
      </c>
      <c r="JP31" s="339">
        <v>0</v>
      </c>
      <c r="JQ31" s="339">
        <v>0</v>
      </c>
      <c r="JR31" s="339">
        <v>0</v>
      </c>
      <c r="JS31" s="151">
        <v>0</v>
      </c>
      <c r="JT31" s="338">
        <v>0</v>
      </c>
      <c r="JU31" s="339">
        <v>0</v>
      </c>
      <c r="JV31" s="339">
        <v>0</v>
      </c>
      <c r="JW31" s="339">
        <v>0</v>
      </c>
      <c r="JX31" s="151">
        <v>0</v>
      </c>
      <c r="JY31" s="338">
        <v>0</v>
      </c>
      <c r="JZ31" s="339">
        <v>0</v>
      </c>
      <c r="KA31" s="339">
        <v>0</v>
      </c>
      <c r="KB31" s="339">
        <v>0</v>
      </c>
      <c r="KC31" s="151">
        <v>0</v>
      </c>
      <c r="KD31" s="338">
        <v>0</v>
      </c>
      <c r="KE31" s="339">
        <v>0</v>
      </c>
      <c r="KF31" s="339">
        <v>0</v>
      </c>
      <c r="KG31" s="339">
        <v>0</v>
      </c>
      <c r="KH31" s="151">
        <v>0</v>
      </c>
      <c r="KI31" s="339">
        <v>0</v>
      </c>
      <c r="KJ31" s="339">
        <v>0</v>
      </c>
      <c r="KK31" s="339">
        <v>0</v>
      </c>
      <c r="KL31" s="339">
        <v>0</v>
      </c>
      <c r="KM31" s="151">
        <v>0</v>
      </c>
      <c r="KN31" s="339">
        <v>0</v>
      </c>
      <c r="KO31" s="339">
        <v>0</v>
      </c>
      <c r="KP31" s="339">
        <v>0</v>
      </c>
      <c r="KQ31" s="339">
        <v>0</v>
      </c>
      <c r="KR31" s="151">
        <v>0</v>
      </c>
      <c r="KS31" s="338">
        <v>0</v>
      </c>
      <c r="KT31" s="339">
        <v>0</v>
      </c>
      <c r="KU31" s="339">
        <v>0</v>
      </c>
      <c r="KV31" s="339">
        <v>0</v>
      </c>
      <c r="KW31" s="151">
        <v>0</v>
      </c>
      <c r="KX31" s="339">
        <v>0</v>
      </c>
      <c r="KY31" s="339">
        <v>0</v>
      </c>
      <c r="KZ31" s="339">
        <v>0</v>
      </c>
      <c r="LA31" s="339">
        <v>0</v>
      </c>
      <c r="LB31" s="340">
        <v>0</v>
      </c>
      <c r="LC31" s="338">
        <v>0</v>
      </c>
      <c r="LD31" s="339">
        <v>0</v>
      </c>
      <c r="LE31" s="339">
        <v>0</v>
      </c>
      <c r="LF31" s="339">
        <v>0</v>
      </c>
      <c r="LG31" s="340">
        <v>0</v>
      </c>
    </row>
    <row r="32" spans="2:319">
      <c r="B32" s="1640"/>
      <c r="C32" s="1643"/>
      <c r="D32" s="341" t="s">
        <v>2899</v>
      </c>
      <c r="E32" s="342">
        <v>9.8000000000000007</v>
      </c>
      <c r="F32" s="343">
        <v>2520</v>
      </c>
      <c r="G32" s="343">
        <v>2226</v>
      </c>
      <c r="H32" s="343">
        <v>294</v>
      </c>
      <c r="I32" s="344">
        <v>0.11666666666666667</v>
      </c>
      <c r="J32" s="342">
        <v>0.1</v>
      </c>
      <c r="K32" s="343">
        <v>43</v>
      </c>
      <c r="L32" s="343">
        <v>37</v>
      </c>
      <c r="M32" s="343">
        <v>6</v>
      </c>
      <c r="N32" s="344">
        <v>0.13953488372093023</v>
      </c>
      <c r="O32" s="342">
        <v>-9.7000000000000011</v>
      </c>
      <c r="P32" s="343">
        <v>-2477</v>
      </c>
      <c r="Q32" s="343">
        <v>-2189</v>
      </c>
      <c r="R32" s="343">
        <v>-288</v>
      </c>
      <c r="S32" s="344">
        <v>2.2868217054263562E-2</v>
      </c>
      <c r="T32" s="343">
        <v>0</v>
      </c>
      <c r="U32" s="343">
        <v>16</v>
      </c>
      <c r="V32" s="343">
        <v>13</v>
      </c>
      <c r="W32" s="343">
        <v>3</v>
      </c>
      <c r="X32" s="344">
        <v>0.1875</v>
      </c>
      <c r="Y32" s="343">
        <v>0.1</v>
      </c>
      <c r="Z32" s="343">
        <v>27</v>
      </c>
      <c r="AA32" s="343">
        <v>24</v>
      </c>
      <c r="AB32" s="343">
        <v>3</v>
      </c>
      <c r="AC32" s="344">
        <v>0.16463178294573644</v>
      </c>
      <c r="AD32" s="342">
        <v>0</v>
      </c>
      <c r="AE32" s="343">
        <v>0</v>
      </c>
      <c r="AF32" s="343">
        <v>0</v>
      </c>
      <c r="AG32" s="356">
        <v>0</v>
      </c>
      <c r="AH32" s="357">
        <v>0</v>
      </c>
      <c r="AI32" s="342">
        <v>0.6</v>
      </c>
      <c r="AJ32" s="343">
        <v>636</v>
      </c>
      <c r="AK32" s="343">
        <v>542</v>
      </c>
      <c r="AL32" s="343">
        <v>94</v>
      </c>
      <c r="AM32" s="344">
        <v>0.14779874213836477</v>
      </c>
      <c r="AN32" s="342">
        <v>0.6</v>
      </c>
      <c r="AO32" s="343">
        <v>636</v>
      </c>
      <c r="AP32" s="343">
        <v>542</v>
      </c>
      <c r="AQ32" s="343">
        <v>94</v>
      </c>
      <c r="AR32" s="344">
        <v>0.14779874213836477</v>
      </c>
      <c r="AS32" s="356">
        <v>0.1</v>
      </c>
      <c r="AT32" s="356">
        <v>43</v>
      </c>
      <c r="AU32" s="356">
        <v>37</v>
      </c>
      <c r="AV32" s="356">
        <v>6</v>
      </c>
      <c r="AW32" s="357">
        <v>0.13953488372093023</v>
      </c>
      <c r="AX32" s="356">
        <v>0.5</v>
      </c>
      <c r="AY32" s="356">
        <v>593</v>
      </c>
      <c r="AZ32" s="356">
        <v>505</v>
      </c>
      <c r="BA32" s="356">
        <v>88</v>
      </c>
      <c r="BB32" s="357">
        <v>-8.2638584174345442E-3</v>
      </c>
      <c r="BC32" s="342">
        <v>0</v>
      </c>
      <c r="BD32" s="343">
        <v>0</v>
      </c>
      <c r="BE32" s="343">
        <v>0</v>
      </c>
      <c r="BF32" s="356">
        <v>0</v>
      </c>
      <c r="BG32" s="357">
        <v>0</v>
      </c>
      <c r="BH32" s="342">
        <v>0</v>
      </c>
      <c r="BI32" s="343">
        <v>0</v>
      </c>
      <c r="BJ32" s="343">
        <v>0</v>
      </c>
      <c r="BK32" s="343">
        <v>0</v>
      </c>
      <c r="BL32" s="344">
        <v>0</v>
      </c>
      <c r="BM32" s="342">
        <v>0</v>
      </c>
      <c r="BN32" s="343">
        <v>0</v>
      </c>
      <c r="BO32" s="343">
        <v>0</v>
      </c>
      <c r="BP32" s="343">
        <v>0</v>
      </c>
      <c r="BQ32" s="344">
        <v>0</v>
      </c>
      <c r="BR32" s="356">
        <v>0.6</v>
      </c>
      <c r="BS32" s="356">
        <v>636</v>
      </c>
      <c r="BT32" s="356">
        <v>542</v>
      </c>
      <c r="BU32" s="356">
        <v>94</v>
      </c>
      <c r="BV32" s="357">
        <v>0.14779874213836477</v>
      </c>
      <c r="BW32" s="356">
        <v>-0.6</v>
      </c>
      <c r="BX32" s="356">
        <v>-636</v>
      </c>
      <c r="BY32" s="356">
        <v>-542</v>
      </c>
      <c r="BZ32" s="356">
        <v>-94</v>
      </c>
      <c r="CA32" s="357">
        <v>0.14779874213836477</v>
      </c>
      <c r="CB32" s="342">
        <v>0</v>
      </c>
      <c r="CC32" s="343">
        <v>0</v>
      </c>
      <c r="CD32" s="343">
        <v>0</v>
      </c>
      <c r="CE32" s="356">
        <v>0</v>
      </c>
      <c r="CF32" s="357">
        <v>0</v>
      </c>
      <c r="CG32" s="342">
        <v>2.4</v>
      </c>
      <c r="CH32" s="343">
        <v>793</v>
      </c>
      <c r="CI32" s="343">
        <v>681</v>
      </c>
      <c r="CJ32" s="343">
        <v>112</v>
      </c>
      <c r="CK32" s="344">
        <v>0.14123581336696092</v>
      </c>
      <c r="CL32" s="342">
        <v>2.4</v>
      </c>
      <c r="CM32" s="343">
        <v>793</v>
      </c>
      <c r="CN32" s="343">
        <v>681</v>
      </c>
      <c r="CO32" s="343">
        <v>112</v>
      </c>
      <c r="CP32" s="344">
        <v>0.14123581336696092</v>
      </c>
      <c r="CQ32" s="356">
        <v>0</v>
      </c>
      <c r="CR32" s="356">
        <v>0</v>
      </c>
      <c r="CS32" s="356">
        <v>0</v>
      </c>
      <c r="CT32" s="356">
        <v>0</v>
      </c>
      <c r="CU32" s="357">
        <v>0</v>
      </c>
      <c r="CV32" s="356">
        <v>2.4</v>
      </c>
      <c r="CW32" s="356">
        <v>793</v>
      </c>
      <c r="CX32" s="356">
        <v>681</v>
      </c>
      <c r="CY32" s="356">
        <v>112</v>
      </c>
      <c r="CZ32" s="357">
        <v>-0.14123581336696092</v>
      </c>
      <c r="DA32" s="342">
        <v>0</v>
      </c>
      <c r="DB32" s="343">
        <v>0</v>
      </c>
      <c r="DC32" s="343">
        <v>0</v>
      </c>
      <c r="DD32" s="356">
        <v>0</v>
      </c>
      <c r="DE32" s="357">
        <v>0</v>
      </c>
      <c r="DF32" s="342">
        <v>201.1</v>
      </c>
      <c r="DG32" s="343">
        <v>21222</v>
      </c>
      <c r="DH32" s="343">
        <v>18514</v>
      </c>
      <c r="DI32" s="343">
        <v>2708</v>
      </c>
      <c r="DJ32" s="344">
        <v>0.12760343040241259</v>
      </c>
      <c r="DK32" s="342">
        <v>201.1</v>
      </c>
      <c r="DL32" s="343">
        <v>21222</v>
      </c>
      <c r="DM32" s="343">
        <v>18514</v>
      </c>
      <c r="DN32" s="343">
        <v>2708</v>
      </c>
      <c r="DO32" s="344">
        <v>0.12760343040241259</v>
      </c>
      <c r="DP32" s="356">
        <v>2.4</v>
      </c>
      <c r="DQ32" s="356">
        <v>793</v>
      </c>
      <c r="DR32" s="356">
        <v>681</v>
      </c>
      <c r="DS32" s="356">
        <v>112</v>
      </c>
      <c r="DT32" s="357">
        <v>0.14123581336696092</v>
      </c>
      <c r="DU32" s="356">
        <v>198.7</v>
      </c>
      <c r="DV32" s="356">
        <v>20429</v>
      </c>
      <c r="DW32" s="356">
        <v>17833</v>
      </c>
      <c r="DX32" s="356">
        <v>2596</v>
      </c>
      <c r="DY32" s="357">
        <v>1.3632382964548329E-2</v>
      </c>
      <c r="DZ32" s="342">
        <v>0</v>
      </c>
      <c r="EA32" s="343">
        <v>0</v>
      </c>
      <c r="EB32" s="343">
        <v>0</v>
      </c>
      <c r="EC32" s="356">
        <v>0</v>
      </c>
      <c r="ED32" s="357">
        <v>0</v>
      </c>
      <c r="EE32" s="342">
        <v>203.1</v>
      </c>
      <c r="EF32" s="343">
        <v>19779</v>
      </c>
      <c r="EG32" s="343">
        <v>17884</v>
      </c>
      <c r="EH32" s="343">
        <v>1895</v>
      </c>
      <c r="EI32" s="344">
        <v>9.5808685980079883E-2</v>
      </c>
      <c r="EJ32" s="342">
        <v>203.1</v>
      </c>
      <c r="EK32" s="343">
        <v>19779</v>
      </c>
      <c r="EL32" s="343">
        <v>17884</v>
      </c>
      <c r="EM32" s="343">
        <v>1895</v>
      </c>
      <c r="EN32" s="344">
        <v>9.5808685980079883E-2</v>
      </c>
      <c r="EO32" s="356">
        <v>201.1</v>
      </c>
      <c r="EP32" s="356">
        <v>21222</v>
      </c>
      <c r="EQ32" s="356">
        <v>18514</v>
      </c>
      <c r="ER32" s="356">
        <v>2708</v>
      </c>
      <c r="ES32" s="357">
        <v>0.12760343040241259</v>
      </c>
      <c r="ET32" s="356">
        <v>2</v>
      </c>
      <c r="EU32" s="356">
        <v>-1443</v>
      </c>
      <c r="EV32" s="356">
        <v>-630</v>
      </c>
      <c r="EW32" s="356">
        <v>-813</v>
      </c>
      <c r="EX32" s="357">
        <v>3.179474442233271E-2</v>
      </c>
      <c r="EY32" s="342">
        <v>726.09999999999991</v>
      </c>
      <c r="EZ32" s="343">
        <v>83463</v>
      </c>
      <c r="FA32" s="343">
        <v>81581</v>
      </c>
      <c r="FB32" s="356">
        <v>1882</v>
      </c>
      <c r="FC32" s="357">
        <v>2.9285220556080634E-2</v>
      </c>
      <c r="FD32" s="342">
        <v>201.1</v>
      </c>
      <c r="FE32" s="343">
        <v>21222</v>
      </c>
      <c r="FF32" s="343">
        <v>18309</v>
      </c>
      <c r="FG32" s="343">
        <v>2913</v>
      </c>
      <c r="FH32" s="344">
        <v>0.13726321741588918</v>
      </c>
      <c r="FI32" s="342">
        <v>-524.99999999999989</v>
      </c>
      <c r="FJ32" s="343">
        <v>-62241</v>
      </c>
      <c r="FK32" s="343">
        <v>-63272</v>
      </c>
      <c r="FL32" s="343">
        <v>1031</v>
      </c>
      <c r="FM32" s="344">
        <v>0.10797799685980855</v>
      </c>
      <c r="FN32" s="356">
        <v>203.1</v>
      </c>
      <c r="FO32" s="356">
        <v>19779</v>
      </c>
      <c r="FP32" s="356">
        <v>17884</v>
      </c>
      <c r="FQ32" s="356">
        <v>1895</v>
      </c>
      <c r="FR32" s="357">
        <v>9.5808685980079883E-2</v>
      </c>
      <c r="FS32" s="356">
        <v>-2</v>
      </c>
      <c r="FT32" s="356">
        <v>1443</v>
      </c>
      <c r="FU32" s="356">
        <v>425</v>
      </c>
      <c r="FV32" s="356">
        <v>1018</v>
      </c>
      <c r="FW32" s="357">
        <v>-1.2169310879728668E-2</v>
      </c>
      <c r="FX32" s="342">
        <v>0</v>
      </c>
      <c r="FY32" s="343">
        <v>0</v>
      </c>
      <c r="FZ32" s="343">
        <v>0</v>
      </c>
      <c r="GA32" s="356">
        <v>0</v>
      </c>
      <c r="GB32" s="357">
        <v>4.836065573770492E-2</v>
      </c>
      <c r="GC32" s="342">
        <v>205.2</v>
      </c>
      <c r="GD32" s="343">
        <v>20433</v>
      </c>
      <c r="GE32" s="343">
        <v>18650</v>
      </c>
      <c r="GF32" s="343">
        <v>1783</v>
      </c>
      <c r="GG32" s="344">
        <v>8.7260803602016351E-2</v>
      </c>
      <c r="GH32" s="342">
        <v>205.2</v>
      </c>
      <c r="GI32" s="343">
        <v>20433</v>
      </c>
      <c r="GJ32" s="343">
        <v>18650</v>
      </c>
      <c r="GK32" s="343">
        <v>1783</v>
      </c>
      <c r="GL32" s="344">
        <v>3.8900147864311431E-2</v>
      </c>
      <c r="GM32" s="356">
        <v>201.1</v>
      </c>
      <c r="GN32" s="356">
        <v>21222</v>
      </c>
      <c r="GO32" s="356">
        <v>18309</v>
      </c>
      <c r="GP32" s="356">
        <v>2913</v>
      </c>
      <c r="GQ32" s="357">
        <v>0.13726321741588918</v>
      </c>
      <c r="GR32" s="356">
        <v>4.0999999999999996</v>
      </c>
      <c r="GS32" s="356">
        <v>-789</v>
      </c>
      <c r="GT32" s="356">
        <v>341</v>
      </c>
      <c r="GU32" s="356">
        <v>-1130</v>
      </c>
      <c r="GV32" s="357">
        <v>9.8363069551577753E-2</v>
      </c>
      <c r="GW32" s="342">
        <v>716.3</v>
      </c>
      <c r="GX32" s="343">
        <v>80943</v>
      </c>
      <c r="GY32" s="343">
        <v>79355</v>
      </c>
      <c r="GZ32" s="356">
        <v>1588</v>
      </c>
      <c r="HA32" s="357">
        <v>1.9618744054458074E-2</v>
      </c>
      <c r="HB32" s="342">
        <v>156.9</v>
      </c>
      <c r="HC32" s="343">
        <v>16679</v>
      </c>
      <c r="HD32" s="343">
        <v>14529</v>
      </c>
      <c r="HE32" s="343">
        <v>2150</v>
      </c>
      <c r="HF32" s="344">
        <v>0.12890461058816477</v>
      </c>
      <c r="HG32" s="342">
        <v>-559.4</v>
      </c>
      <c r="HH32" s="343">
        <v>-64264</v>
      </c>
      <c r="HI32" s="343">
        <v>-64826</v>
      </c>
      <c r="HJ32" s="343">
        <v>562</v>
      </c>
      <c r="HK32" s="344">
        <v>0.1092858665337067</v>
      </c>
      <c r="HL32" s="356">
        <v>205.2</v>
      </c>
      <c r="HM32" s="356">
        <v>20433</v>
      </c>
      <c r="HN32" s="356">
        <v>18650</v>
      </c>
      <c r="HO32" s="356">
        <v>1783</v>
      </c>
      <c r="HP32" s="357">
        <v>8.7260803602016351E-2</v>
      </c>
      <c r="HQ32" s="356">
        <v>-48.299999999999983</v>
      </c>
      <c r="HR32" s="356">
        <v>-3754</v>
      </c>
      <c r="HS32" s="356">
        <v>-4121</v>
      </c>
      <c r="HT32" s="356">
        <v>367</v>
      </c>
      <c r="HU32" s="357">
        <v>-2.2025062931690348E-2</v>
      </c>
      <c r="HV32" s="342">
        <v>0</v>
      </c>
      <c r="HW32" s="343">
        <v>0</v>
      </c>
      <c r="HX32" s="343">
        <v>0</v>
      </c>
      <c r="HY32" s="356">
        <v>0</v>
      </c>
      <c r="HZ32" s="357">
        <v>0</v>
      </c>
      <c r="IA32" s="342">
        <v>406.2</v>
      </c>
      <c r="IB32" s="343">
        <v>39558</v>
      </c>
      <c r="IC32" s="343">
        <v>36183</v>
      </c>
      <c r="ID32" s="343">
        <v>3375</v>
      </c>
      <c r="IE32" s="344">
        <v>8.5317761261944486E-2</v>
      </c>
      <c r="IF32" s="342">
        <v>406.2</v>
      </c>
      <c r="IG32" s="343">
        <v>39558</v>
      </c>
      <c r="IH32" s="343">
        <v>36183</v>
      </c>
      <c r="II32" s="343">
        <v>3375</v>
      </c>
      <c r="IJ32" s="344">
        <v>8.5317761261944486E-2</v>
      </c>
      <c r="IK32" s="356">
        <v>156.9</v>
      </c>
      <c r="IL32" s="356">
        <v>16679</v>
      </c>
      <c r="IM32" s="356">
        <v>14529</v>
      </c>
      <c r="IN32" s="356">
        <v>2150</v>
      </c>
      <c r="IO32" s="357">
        <v>0.12890461058816477</v>
      </c>
      <c r="IP32" s="356">
        <v>249.29999999999998</v>
      </c>
      <c r="IQ32" s="356">
        <v>22879</v>
      </c>
      <c r="IR32" s="356">
        <v>21654</v>
      </c>
      <c r="IS32" s="356">
        <v>1225</v>
      </c>
      <c r="IT32" s="357">
        <v>4.3586849326220284E-2</v>
      </c>
      <c r="IU32" s="342">
        <v>0</v>
      </c>
      <c r="IV32" s="343">
        <v>0</v>
      </c>
      <c r="IW32" s="343">
        <v>0</v>
      </c>
      <c r="IX32" s="356">
        <v>0</v>
      </c>
      <c r="IY32" s="357">
        <v>0</v>
      </c>
      <c r="IZ32" s="342">
        <v>7.7</v>
      </c>
      <c r="JA32" s="343">
        <v>2810</v>
      </c>
      <c r="JB32" s="343">
        <v>2522</v>
      </c>
      <c r="JC32" s="343">
        <v>288</v>
      </c>
      <c r="JD32" s="344">
        <v>0.10249110320284698</v>
      </c>
      <c r="JE32" s="342">
        <v>7.7</v>
      </c>
      <c r="JF32" s="343">
        <v>2810</v>
      </c>
      <c r="JG32" s="343">
        <v>2522</v>
      </c>
      <c r="JH32" s="343">
        <v>288</v>
      </c>
      <c r="JI32" s="344">
        <v>0.10249110320284698</v>
      </c>
      <c r="JJ32" s="356">
        <v>406.2</v>
      </c>
      <c r="JK32" s="356">
        <v>39558</v>
      </c>
      <c r="JL32" s="356">
        <v>36183</v>
      </c>
      <c r="JM32" s="356">
        <v>3375</v>
      </c>
      <c r="JN32" s="357">
        <v>8.5317761261944486E-2</v>
      </c>
      <c r="JO32" s="356">
        <v>-398.5</v>
      </c>
      <c r="JP32" s="356">
        <v>-36748</v>
      </c>
      <c r="JQ32" s="356">
        <v>-33661</v>
      </c>
      <c r="JR32" s="356">
        <v>-3087</v>
      </c>
      <c r="JS32" s="357">
        <v>-1.717334194090249E-2</v>
      </c>
      <c r="JT32" s="342">
        <v>716.3</v>
      </c>
      <c r="JU32" s="343">
        <v>80943</v>
      </c>
      <c r="JV32" s="343">
        <v>79355</v>
      </c>
      <c r="JW32" s="356">
        <v>1588</v>
      </c>
      <c r="JX32" s="357">
        <v>1.9618744054458074E-2</v>
      </c>
      <c r="JY32" s="342">
        <v>53.6</v>
      </c>
      <c r="JZ32" s="343">
        <v>21518</v>
      </c>
      <c r="KA32" s="343">
        <v>14461</v>
      </c>
      <c r="KB32" s="343">
        <v>7057</v>
      </c>
      <c r="KC32" s="344">
        <v>0.32795798866065617</v>
      </c>
      <c r="KD32" s="342">
        <v>-662.69999999999993</v>
      </c>
      <c r="KE32" s="343">
        <v>-59425</v>
      </c>
      <c r="KF32" s="343">
        <v>-64894</v>
      </c>
      <c r="KG32" s="343">
        <v>5469</v>
      </c>
      <c r="KH32" s="344">
        <v>0.3083392446061981</v>
      </c>
      <c r="KI32" s="356">
        <v>7.7</v>
      </c>
      <c r="KJ32" s="356">
        <v>2810</v>
      </c>
      <c r="KK32" s="356">
        <v>2522</v>
      </c>
      <c r="KL32" s="356">
        <v>288</v>
      </c>
      <c r="KM32" s="357">
        <v>0.10249110320284698</v>
      </c>
      <c r="KN32" s="356">
        <v>45.9</v>
      </c>
      <c r="KO32" s="356">
        <v>18708</v>
      </c>
      <c r="KP32" s="356">
        <v>11939</v>
      </c>
      <c r="KQ32" s="356">
        <v>6769</v>
      </c>
      <c r="KR32" s="357">
        <v>-0.20584814140335111</v>
      </c>
      <c r="KS32" s="342">
        <v>2168.5</v>
      </c>
      <c r="KT32" s="343">
        <v>247869</v>
      </c>
      <c r="KU32" s="343">
        <v>242517</v>
      </c>
      <c r="KV32" s="343">
        <v>5352</v>
      </c>
      <c r="KW32" s="344">
        <v>2.1592050639652399E-2</v>
      </c>
      <c r="KX32" s="343">
        <v>1438</v>
      </c>
      <c r="KY32" s="343">
        <v>164693</v>
      </c>
      <c r="KZ32" s="343">
        <v>142312</v>
      </c>
      <c r="LA32" s="343">
        <v>22381</v>
      </c>
      <c r="LB32" s="345">
        <v>0.13589527180875932</v>
      </c>
      <c r="LC32" s="342">
        <v>-730.49999999999989</v>
      </c>
      <c r="LD32" s="343">
        <v>-83176</v>
      </c>
      <c r="LE32" s="343">
        <v>-100205</v>
      </c>
      <c r="LF32" s="343">
        <v>17029</v>
      </c>
      <c r="LG32" s="345">
        <v>0.11430322116910692</v>
      </c>
    </row>
    <row r="33" spans="2:319">
      <c r="B33" s="1640"/>
      <c r="C33" s="1623" t="s">
        <v>2902</v>
      </c>
      <c r="D33" s="358" t="s">
        <v>2876</v>
      </c>
      <c r="E33" s="359">
        <v>0</v>
      </c>
      <c r="F33" s="360">
        <v>0</v>
      </c>
      <c r="G33" s="360">
        <v>0</v>
      </c>
      <c r="H33" s="360">
        <v>0</v>
      </c>
      <c r="I33" s="361">
        <v>0</v>
      </c>
      <c r="J33" s="359">
        <v>0.1</v>
      </c>
      <c r="K33" s="360">
        <v>43</v>
      </c>
      <c r="L33" s="360">
        <v>37</v>
      </c>
      <c r="M33" s="360">
        <v>6</v>
      </c>
      <c r="N33" s="361">
        <v>0.13953488372093023</v>
      </c>
      <c r="O33" s="359">
        <v>0.1</v>
      </c>
      <c r="P33" s="360">
        <v>43</v>
      </c>
      <c r="Q33" s="360">
        <v>37</v>
      </c>
      <c r="R33" s="360">
        <v>6</v>
      </c>
      <c r="S33" s="361">
        <v>0.13953488372093023</v>
      </c>
      <c r="T33" s="360">
        <v>1.8</v>
      </c>
      <c r="U33" s="360">
        <v>976</v>
      </c>
      <c r="V33" s="360">
        <v>883</v>
      </c>
      <c r="W33" s="360">
        <v>93</v>
      </c>
      <c r="X33" s="361">
        <v>9.5286885245901634E-2</v>
      </c>
      <c r="Y33" s="360">
        <v>-1.7</v>
      </c>
      <c r="Z33" s="360">
        <v>-933</v>
      </c>
      <c r="AA33" s="360">
        <v>-846</v>
      </c>
      <c r="AB33" s="360">
        <v>-87</v>
      </c>
      <c r="AC33" s="361">
        <v>-4.4247998475028597E-2</v>
      </c>
      <c r="AD33" s="359">
        <v>0</v>
      </c>
      <c r="AE33" s="360">
        <v>0</v>
      </c>
      <c r="AF33" s="360">
        <v>0</v>
      </c>
      <c r="AG33" s="362">
        <v>0</v>
      </c>
      <c r="AH33" s="363">
        <v>0</v>
      </c>
      <c r="AI33" s="359">
        <v>15.7</v>
      </c>
      <c r="AJ33" s="360">
        <v>10461</v>
      </c>
      <c r="AK33" s="360">
        <v>5576</v>
      </c>
      <c r="AL33" s="360">
        <v>4885</v>
      </c>
      <c r="AM33" s="361">
        <v>0.46697256476436289</v>
      </c>
      <c r="AN33" s="359">
        <v>15.7</v>
      </c>
      <c r="AO33" s="360">
        <v>10461</v>
      </c>
      <c r="AP33" s="360">
        <v>5576</v>
      </c>
      <c r="AQ33" s="360">
        <v>4885</v>
      </c>
      <c r="AR33" s="361">
        <v>0.46697256476436289</v>
      </c>
      <c r="AS33" s="362">
        <v>0.1</v>
      </c>
      <c r="AT33" s="362">
        <v>43</v>
      </c>
      <c r="AU33" s="362">
        <v>37</v>
      </c>
      <c r="AV33" s="362">
        <v>6</v>
      </c>
      <c r="AW33" s="363">
        <v>0.13953488372093023</v>
      </c>
      <c r="AX33" s="362">
        <v>15.6</v>
      </c>
      <c r="AY33" s="362">
        <v>10418</v>
      </c>
      <c r="AZ33" s="362">
        <v>5539</v>
      </c>
      <c r="BA33" s="362">
        <v>4879</v>
      </c>
      <c r="BB33" s="363">
        <v>-0.32743768104343263</v>
      </c>
      <c r="BC33" s="359">
        <v>0</v>
      </c>
      <c r="BD33" s="360">
        <v>0</v>
      </c>
      <c r="BE33" s="360">
        <v>0</v>
      </c>
      <c r="BF33" s="362">
        <v>0</v>
      </c>
      <c r="BG33" s="363">
        <v>0</v>
      </c>
      <c r="BH33" s="359">
        <v>0</v>
      </c>
      <c r="BI33" s="360">
        <v>0</v>
      </c>
      <c r="BJ33" s="360">
        <v>0</v>
      </c>
      <c r="BK33" s="360">
        <v>0</v>
      </c>
      <c r="BL33" s="361">
        <v>0</v>
      </c>
      <c r="BM33" s="359">
        <v>0</v>
      </c>
      <c r="BN33" s="360">
        <v>0</v>
      </c>
      <c r="BO33" s="360">
        <v>0</v>
      </c>
      <c r="BP33" s="360">
        <v>0</v>
      </c>
      <c r="BQ33" s="361">
        <v>0</v>
      </c>
      <c r="BR33" s="362">
        <v>15.7</v>
      </c>
      <c r="BS33" s="362">
        <v>10461</v>
      </c>
      <c r="BT33" s="362">
        <v>5576</v>
      </c>
      <c r="BU33" s="362">
        <v>4885</v>
      </c>
      <c r="BV33" s="363">
        <v>0.46697256476436289</v>
      </c>
      <c r="BW33" s="362">
        <v>-15.7</v>
      </c>
      <c r="BX33" s="362">
        <v>-10461</v>
      </c>
      <c r="BY33" s="362">
        <v>-5576</v>
      </c>
      <c r="BZ33" s="362">
        <v>-4885</v>
      </c>
      <c r="CA33" s="363">
        <v>0.46697256476436289</v>
      </c>
      <c r="CB33" s="359">
        <v>0</v>
      </c>
      <c r="CC33" s="360">
        <v>0</v>
      </c>
      <c r="CD33" s="360">
        <v>0</v>
      </c>
      <c r="CE33" s="362">
        <v>0</v>
      </c>
      <c r="CF33" s="363">
        <v>0</v>
      </c>
      <c r="CG33" s="359">
        <v>2.4</v>
      </c>
      <c r="CH33" s="360">
        <v>793</v>
      </c>
      <c r="CI33" s="360">
        <v>681</v>
      </c>
      <c r="CJ33" s="360">
        <v>112</v>
      </c>
      <c r="CK33" s="361">
        <v>0.14123581336696092</v>
      </c>
      <c r="CL33" s="359">
        <v>2.4</v>
      </c>
      <c r="CM33" s="360">
        <v>793</v>
      </c>
      <c r="CN33" s="360">
        <v>681</v>
      </c>
      <c r="CO33" s="360">
        <v>112</v>
      </c>
      <c r="CP33" s="361">
        <v>0.14123581336696092</v>
      </c>
      <c r="CQ33" s="362">
        <v>0</v>
      </c>
      <c r="CR33" s="362">
        <v>0</v>
      </c>
      <c r="CS33" s="362">
        <v>0</v>
      </c>
      <c r="CT33" s="362">
        <v>0</v>
      </c>
      <c r="CU33" s="363">
        <v>0</v>
      </c>
      <c r="CV33" s="362">
        <v>2.4</v>
      </c>
      <c r="CW33" s="362">
        <v>793</v>
      </c>
      <c r="CX33" s="362">
        <v>681</v>
      </c>
      <c r="CY33" s="362">
        <v>112</v>
      </c>
      <c r="CZ33" s="363">
        <v>-0.14123581336696092</v>
      </c>
      <c r="DA33" s="359">
        <v>0</v>
      </c>
      <c r="DB33" s="360">
        <v>0</v>
      </c>
      <c r="DC33" s="360">
        <v>0</v>
      </c>
      <c r="DD33" s="362">
        <v>0</v>
      </c>
      <c r="DE33" s="363">
        <v>0</v>
      </c>
      <c r="DF33" s="359">
        <v>0</v>
      </c>
      <c r="DG33" s="360">
        <v>0</v>
      </c>
      <c r="DH33" s="360">
        <v>0</v>
      </c>
      <c r="DI33" s="360">
        <v>0</v>
      </c>
      <c r="DJ33" s="361">
        <v>0</v>
      </c>
      <c r="DK33" s="359">
        <v>0</v>
      </c>
      <c r="DL33" s="360">
        <v>0</v>
      </c>
      <c r="DM33" s="360">
        <v>0</v>
      </c>
      <c r="DN33" s="360">
        <v>0</v>
      </c>
      <c r="DO33" s="361">
        <v>0</v>
      </c>
      <c r="DP33" s="362">
        <v>2.4</v>
      </c>
      <c r="DQ33" s="362">
        <v>793</v>
      </c>
      <c r="DR33" s="362">
        <v>681</v>
      </c>
      <c r="DS33" s="362">
        <v>112</v>
      </c>
      <c r="DT33" s="363">
        <v>0.14123581336696092</v>
      </c>
      <c r="DU33" s="362">
        <v>-2.4</v>
      </c>
      <c r="DV33" s="362">
        <v>-793</v>
      </c>
      <c r="DW33" s="362">
        <v>-681</v>
      </c>
      <c r="DX33" s="362">
        <v>-112</v>
      </c>
      <c r="DY33" s="363">
        <v>0.14123581336696092</v>
      </c>
      <c r="DZ33" s="359">
        <v>0</v>
      </c>
      <c r="EA33" s="360">
        <v>0</v>
      </c>
      <c r="EB33" s="360">
        <v>0</v>
      </c>
      <c r="EC33" s="362">
        <v>0</v>
      </c>
      <c r="ED33" s="363">
        <v>0</v>
      </c>
      <c r="EE33" s="359">
        <v>0</v>
      </c>
      <c r="EF33" s="360">
        <v>0</v>
      </c>
      <c r="EG33" s="360">
        <v>0</v>
      </c>
      <c r="EH33" s="360">
        <v>0</v>
      </c>
      <c r="EI33" s="361">
        <v>0</v>
      </c>
      <c r="EJ33" s="359">
        <v>0</v>
      </c>
      <c r="EK33" s="360">
        <v>0</v>
      </c>
      <c r="EL33" s="360">
        <v>0</v>
      </c>
      <c r="EM33" s="360">
        <v>0</v>
      </c>
      <c r="EN33" s="361">
        <v>0</v>
      </c>
      <c r="EO33" s="362">
        <v>0</v>
      </c>
      <c r="EP33" s="362">
        <v>0</v>
      </c>
      <c r="EQ33" s="362">
        <v>0</v>
      </c>
      <c r="ER33" s="362">
        <v>0</v>
      </c>
      <c r="ES33" s="363">
        <v>0</v>
      </c>
      <c r="ET33" s="362">
        <v>0</v>
      </c>
      <c r="EU33" s="362">
        <v>0</v>
      </c>
      <c r="EV33" s="362">
        <v>0</v>
      </c>
      <c r="EW33" s="362">
        <v>0</v>
      </c>
      <c r="EX33" s="363">
        <v>0</v>
      </c>
      <c r="EY33" s="359">
        <v>0</v>
      </c>
      <c r="EZ33" s="360">
        <v>0</v>
      </c>
      <c r="FA33" s="360">
        <v>0</v>
      </c>
      <c r="FB33" s="362">
        <v>0</v>
      </c>
      <c r="FC33" s="363">
        <v>0</v>
      </c>
      <c r="FD33" s="359">
        <v>6.3</v>
      </c>
      <c r="FE33" s="360">
        <v>3360</v>
      </c>
      <c r="FF33" s="360">
        <v>1771</v>
      </c>
      <c r="FG33" s="360">
        <v>1589</v>
      </c>
      <c r="FH33" s="361">
        <v>0.47291666666666665</v>
      </c>
      <c r="FI33" s="359">
        <v>6.3</v>
      </c>
      <c r="FJ33" s="360">
        <v>3360</v>
      </c>
      <c r="FK33" s="360">
        <v>1771</v>
      </c>
      <c r="FL33" s="360">
        <v>1589</v>
      </c>
      <c r="FM33" s="361">
        <v>0.47291666666666665</v>
      </c>
      <c r="FN33" s="362">
        <v>0</v>
      </c>
      <c r="FO33" s="362">
        <v>0</v>
      </c>
      <c r="FP33" s="362">
        <v>0</v>
      </c>
      <c r="FQ33" s="362">
        <v>0</v>
      </c>
      <c r="FR33" s="363">
        <v>0</v>
      </c>
      <c r="FS33" s="362">
        <v>6.3</v>
      </c>
      <c r="FT33" s="362">
        <v>3360</v>
      </c>
      <c r="FU33" s="362">
        <v>1771</v>
      </c>
      <c r="FV33" s="362">
        <v>1589</v>
      </c>
      <c r="FW33" s="363">
        <v>-0.47291666666666665</v>
      </c>
      <c r="FX33" s="359">
        <v>0</v>
      </c>
      <c r="FY33" s="360">
        <v>0</v>
      </c>
      <c r="FZ33" s="360">
        <v>0</v>
      </c>
      <c r="GA33" s="362">
        <v>0</v>
      </c>
      <c r="GB33" s="363">
        <v>4.836065573770492E-2</v>
      </c>
      <c r="GC33" s="359">
        <v>2.1</v>
      </c>
      <c r="GD33" s="360">
        <v>654</v>
      </c>
      <c r="GE33" s="360">
        <v>558</v>
      </c>
      <c r="GF33" s="360">
        <v>96</v>
      </c>
      <c r="GG33" s="361">
        <v>0.14678899082568808</v>
      </c>
      <c r="GH33" s="359">
        <v>2.1</v>
      </c>
      <c r="GI33" s="360">
        <v>654</v>
      </c>
      <c r="GJ33" s="360">
        <v>558</v>
      </c>
      <c r="GK33" s="360">
        <v>96</v>
      </c>
      <c r="GL33" s="361">
        <v>9.8428335087983154E-2</v>
      </c>
      <c r="GM33" s="362">
        <v>6.3</v>
      </c>
      <c r="GN33" s="362">
        <v>3360</v>
      </c>
      <c r="GO33" s="362">
        <v>1771</v>
      </c>
      <c r="GP33" s="362">
        <v>1589</v>
      </c>
      <c r="GQ33" s="363">
        <v>0.47291666666666665</v>
      </c>
      <c r="GR33" s="362">
        <v>-4.1999999999999993</v>
      </c>
      <c r="GS33" s="362">
        <v>-2706</v>
      </c>
      <c r="GT33" s="362">
        <v>-1213</v>
      </c>
      <c r="GU33" s="362">
        <v>-1493</v>
      </c>
      <c r="GV33" s="363">
        <v>0.3744883315786835</v>
      </c>
      <c r="GW33" s="359">
        <v>9.6</v>
      </c>
      <c r="GX33" s="360">
        <v>4530</v>
      </c>
      <c r="GY33" s="360">
        <v>4442</v>
      </c>
      <c r="GZ33" s="362">
        <v>88</v>
      </c>
      <c r="HA33" s="363">
        <v>1.9426048565121413E-2</v>
      </c>
      <c r="HB33" s="359">
        <v>0.1</v>
      </c>
      <c r="HC33" s="360">
        <v>126</v>
      </c>
      <c r="HD33" s="360">
        <v>88</v>
      </c>
      <c r="HE33" s="360">
        <v>38</v>
      </c>
      <c r="HF33" s="361">
        <v>0.30158730158730157</v>
      </c>
      <c r="HG33" s="359">
        <v>-9.5</v>
      </c>
      <c r="HH33" s="360">
        <v>-4404</v>
      </c>
      <c r="HI33" s="360">
        <v>-4354</v>
      </c>
      <c r="HJ33" s="360">
        <v>-50</v>
      </c>
      <c r="HK33" s="361">
        <v>0.28216125302218015</v>
      </c>
      <c r="HL33" s="362">
        <v>2.1</v>
      </c>
      <c r="HM33" s="362">
        <v>654</v>
      </c>
      <c r="HN33" s="362">
        <v>558</v>
      </c>
      <c r="HO33" s="362">
        <v>96</v>
      </c>
      <c r="HP33" s="363">
        <v>0.14678899082568808</v>
      </c>
      <c r="HQ33" s="362">
        <v>-2</v>
      </c>
      <c r="HR33" s="362">
        <v>-528</v>
      </c>
      <c r="HS33" s="362">
        <v>-470</v>
      </c>
      <c r="HT33" s="362">
        <v>-58</v>
      </c>
      <c r="HU33" s="363">
        <v>-0.13537226219649207</v>
      </c>
      <c r="HV33" s="359">
        <v>48.6</v>
      </c>
      <c r="HW33" s="360">
        <v>21058</v>
      </c>
      <c r="HX33" s="360">
        <v>20645</v>
      </c>
      <c r="HY33" s="362">
        <v>413</v>
      </c>
      <c r="HZ33" s="363">
        <v>1.9612498812802734E-2</v>
      </c>
      <c r="IA33" s="359">
        <v>0</v>
      </c>
      <c r="IB33" s="360">
        <v>0</v>
      </c>
      <c r="IC33" s="360">
        <v>0</v>
      </c>
      <c r="ID33" s="360">
        <v>0</v>
      </c>
      <c r="IE33" s="361">
        <v>0</v>
      </c>
      <c r="IF33" s="359">
        <v>-48.6</v>
      </c>
      <c r="IG33" s="360">
        <v>-21058</v>
      </c>
      <c r="IH33" s="360">
        <v>-20645</v>
      </c>
      <c r="II33" s="360">
        <v>-413</v>
      </c>
      <c r="IJ33" s="361">
        <v>-1.9612498812802734E-2</v>
      </c>
      <c r="IK33" s="362">
        <v>0.1</v>
      </c>
      <c r="IL33" s="362">
        <v>126</v>
      </c>
      <c r="IM33" s="362">
        <v>88</v>
      </c>
      <c r="IN33" s="362">
        <v>38</v>
      </c>
      <c r="IO33" s="363">
        <v>0.30158730158730157</v>
      </c>
      <c r="IP33" s="362">
        <v>-0.1</v>
      </c>
      <c r="IQ33" s="362">
        <v>-126</v>
      </c>
      <c r="IR33" s="362">
        <v>-88</v>
      </c>
      <c r="IS33" s="362">
        <v>-38</v>
      </c>
      <c r="IT33" s="363">
        <v>0.32119980040010432</v>
      </c>
      <c r="IU33" s="359">
        <v>48.6</v>
      </c>
      <c r="IV33" s="360">
        <v>21058</v>
      </c>
      <c r="IW33" s="360">
        <v>20645</v>
      </c>
      <c r="IX33" s="362">
        <v>413</v>
      </c>
      <c r="IY33" s="363">
        <v>1.9612498812802734E-2</v>
      </c>
      <c r="IZ33" s="359">
        <v>1.2</v>
      </c>
      <c r="JA33" s="360">
        <v>1380</v>
      </c>
      <c r="JB33" s="360">
        <v>1206</v>
      </c>
      <c r="JC33" s="360">
        <v>174</v>
      </c>
      <c r="JD33" s="361">
        <v>0.12608695652173912</v>
      </c>
      <c r="JE33" s="359">
        <v>-47.4</v>
      </c>
      <c r="JF33" s="360">
        <v>-19678</v>
      </c>
      <c r="JG33" s="360">
        <v>-19439</v>
      </c>
      <c r="JH33" s="360">
        <v>-239</v>
      </c>
      <c r="JI33" s="361">
        <v>0.10647445770893639</v>
      </c>
      <c r="JJ33" s="362">
        <v>0</v>
      </c>
      <c r="JK33" s="362">
        <v>0</v>
      </c>
      <c r="JL33" s="362">
        <v>0</v>
      </c>
      <c r="JM33" s="362">
        <v>0</v>
      </c>
      <c r="JN33" s="363">
        <v>0</v>
      </c>
      <c r="JO33" s="362">
        <v>1.2</v>
      </c>
      <c r="JP33" s="362">
        <v>1380</v>
      </c>
      <c r="JQ33" s="362">
        <v>1206</v>
      </c>
      <c r="JR33" s="362">
        <v>174</v>
      </c>
      <c r="JS33" s="363">
        <v>-0.10647445770893639</v>
      </c>
      <c r="JT33" s="359">
        <v>48.6</v>
      </c>
      <c r="JU33" s="360">
        <v>21058</v>
      </c>
      <c r="JV33" s="360">
        <v>20645</v>
      </c>
      <c r="JW33" s="362">
        <v>413</v>
      </c>
      <c r="JX33" s="363">
        <v>1.9612498812802734E-2</v>
      </c>
      <c r="JY33" s="359">
        <v>53.6</v>
      </c>
      <c r="JZ33" s="360">
        <v>21518</v>
      </c>
      <c r="KA33" s="360">
        <v>14461</v>
      </c>
      <c r="KB33" s="360">
        <v>7057</v>
      </c>
      <c r="KC33" s="361">
        <v>0.32795798866065617</v>
      </c>
      <c r="KD33" s="359">
        <v>5</v>
      </c>
      <c r="KE33" s="360">
        <v>460</v>
      </c>
      <c r="KF33" s="360">
        <v>-6184</v>
      </c>
      <c r="KG33" s="360">
        <v>6644</v>
      </c>
      <c r="KH33" s="361">
        <v>0.30834548984785343</v>
      </c>
      <c r="KI33" s="362">
        <v>1.2</v>
      </c>
      <c r="KJ33" s="362">
        <v>1380</v>
      </c>
      <c r="KK33" s="362">
        <v>1206</v>
      </c>
      <c r="KL33" s="362">
        <v>174</v>
      </c>
      <c r="KM33" s="363">
        <v>0.12608695652173912</v>
      </c>
      <c r="KN33" s="362">
        <v>52.4</v>
      </c>
      <c r="KO33" s="362">
        <v>20138</v>
      </c>
      <c r="KP33" s="362">
        <v>13255</v>
      </c>
      <c r="KQ33" s="362">
        <v>6883</v>
      </c>
      <c r="KR33" s="363">
        <v>-0.1822585333261143</v>
      </c>
      <c r="KS33" s="359">
        <v>155.4</v>
      </c>
      <c r="KT33" s="360">
        <v>67704</v>
      </c>
      <c r="KU33" s="360">
        <v>66377</v>
      </c>
      <c r="KV33" s="360">
        <v>1327</v>
      </c>
      <c r="KW33" s="361">
        <v>1.9600023632281697E-2</v>
      </c>
      <c r="KX33" s="360">
        <v>81.5</v>
      </c>
      <c r="KY33" s="360">
        <v>38335</v>
      </c>
      <c r="KZ33" s="360">
        <v>24378</v>
      </c>
      <c r="LA33" s="360">
        <v>13957</v>
      </c>
      <c r="LB33" s="364">
        <v>0.36407982261640798</v>
      </c>
      <c r="LC33" s="359">
        <v>-73.900000000000006</v>
      </c>
      <c r="LD33" s="360">
        <v>-29369</v>
      </c>
      <c r="LE33" s="360">
        <v>-41999</v>
      </c>
      <c r="LF33" s="360">
        <v>12630</v>
      </c>
      <c r="LG33" s="364">
        <v>0.34447979898412628</v>
      </c>
    </row>
    <row r="34" spans="2:319">
      <c r="B34" s="1640"/>
      <c r="C34" s="1623"/>
      <c r="D34" s="365" t="s">
        <v>2877</v>
      </c>
      <c r="E34" s="366">
        <v>0</v>
      </c>
      <c r="F34" s="367">
        <v>0</v>
      </c>
      <c r="G34" s="367">
        <v>0</v>
      </c>
      <c r="H34" s="367">
        <v>0</v>
      </c>
      <c r="I34" s="368">
        <v>0</v>
      </c>
      <c r="J34" s="366">
        <v>0</v>
      </c>
      <c r="K34" s="367">
        <v>0</v>
      </c>
      <c r="L34" s="367">
        <v>0</v>
      </c>
      <c r="M34" s="367">
        <v>0</v>
      </c>
      <c r="N34" s="368">
        <v>0</v>
      </c>
      <c r="O34" s="366">
        <v>0</v>
      </c>
      <c r="P34" s="367">
        <v>0</v>
      </c>
      <c r="Q34" s="367">
        <v>0</v>
      </c>
      <c r="R34" s="367">
        <v>0</v>
      </c>
      <c r="S34" s="368">
        <v>0</v>
      </c>
      <c r="T34" s="367">
        <v>0</v>
      </c>
      <c r="U34" s="367">
        <v>0</v>
      </c>
      <c r="V34" s="367">
        <v>0</v>
      </c>
      <c r="W34" s="367">
        <v>0</v>
      </c>
      <c r="X34" s="368">
        <v>0</v>
      </c>
      <c r="Y34" s="367">
        <v>0</v>
      </c>
      <c r="Z34" s="367">
        <v>0</v>
      </c>
      <c r="AA34" s="367">
        <v>0</v>
      </c>
      <c r="AB34" s="367">
        <v>0</v>
      </c>
      <c r="AC34" s="368">
        <v>0</v>
      </c>
      <c r="AD34" s="366">
        <v>0</v>
      </c>
      <c r="AE34" s="367">
        <v>0</v>
      </c>
      <c r="AF34" s="367">
        <v>0</v>
      </c>
      <c r="AG34" s="367">
        <v>0</v>
      </c>
      <c r="AH34" s="368">
        <v>0</v>
      </c>
      <c r="AI34" s="366">
        <v>0</v>
      </c>
      <c r="AJ34" s="367">
        <v>0</v>
      </c>
      <c r="AK34" s="367">
        <v>0</v>
      </c>
      <c r="AL34" s="367">
        <v>0</v>
      </c>
      <c r="AM34" s="368">
        <v>0</v>
      </c>
      <c r="AN34" s="366">
        <v>0</v>
      </c>
      <c r="AO34" s="367">
        <v>0</v>
      </c>
      <c r="AP34" s="367">
        <v>0</v>
      </c>
      <c r="AQ34" s="367">
        <v>0</v>
      </c>
      <c r="AR34" s="368">
        <v>0</v>
      </c>
      <c r="AS34" s="367">
        <v>0</v>
      </c>
      <c r="AT34" s="367">
        <v>0</v>
      </c>
      <c r="AU34" s="367">
        <v>0</v>
      </c>
      <c r="AV34" s="367">
        <v>0</v>
      </c>
      <c r="AW34" s="368">
        <v>0</v>
      </c>
      <c r="AX34" s="367">
        <v>0</v>
      </c>
      <c r="AY34" s="367">
        <v>0</v>
      </c>
      <c r="AZ34" s="367">
        <v>0</v>
      </c>
      <c r="BA34" s="367">
        <v>0</v>
      </c>
      <c r="BB34" s="368">
        <v>0</v>
      </c>
      <c r="BC34" s="366">
        <v>0</v>
      </c>
      <c r="BD34" s="367">
        <v>0</v>
      </c>
      <c r="BE34" s="367">
        <v>0</v>
      </c>
      <c r="BF34" s="367">
        <v>0</v>
      </c>
      <c r="BG34" s="368">
        <v>0</v>
      </c>
      <c r="BH34" s="366">
        <v>0</v>
      </c>
      <c r="BI34" s="367">
        <v>0</v>
      </c>
      <c r="BJ34" s="367">
        <v>0</v>
      </c>
      <c r="BK34" s="367">
        <v>0</v>
      </c>
      <c r="BL34" s="368">
        <v>0</v>
      </c>
      <c r="BM34" s="366">
        <v>0</v>
      </c>
      <c r="BN34" s="367">
        <v>0</v>
      </c>
      <c r="BO34" s="367">
        <v>0</v>
      </c>
      <c r="BP34" s="367">
        <v>0</v>
      </c>
      <c r="BQ34" s="368">
        <v>0</v>
      </c>
      <c r="BR34" s="367">
        <v>0</v>
      </c>
      <c r="BS34" s="367">
        <v>0</v>
      </c>
      <c r="BT34" s="367">
        <v>0</v>
      </c>
      <c r="BU34" s="367">
        <v>0</v>
      </c>
      <c r="BV34" s="368">
        <v>0</v>
      </c>
      <c r="BW34" s="367">
        <v>0</v>
      </c>
      <c r="BX34" s="367">
        <v>0</v>
      </c>
      <c r="BY34" s="367">
        <v>0</v>
      </c>
      <c r="BZ34" s="367">
        <v>0</v>
      </c>
      <c r="CA34" s="368">
        <v>0</v>
      </c>
      <c r="CB34" s="366">
        <v>0</v>
      </c>
      <c r="CC34" s="367">
        <v>0</v>
      </c>
      <c r="CD34" s="367">
        <v>0</v>
      </c>
      <c r="CE34" s="367">
        <v>0</v>
      </c>
      <c r="CF34" s="368">
        <v>0</v>
      </c>
      <c r="CG34" s="366">
        <v>0</v>
      </c>
      <c r="CH34" s="367">
        <v>0</v>
      </c>
      <c r="CI34" s="367">
        <v>0</v>
      </c>
      <c r="CJ34" s="367">
        <v>0</v>
      </c>
      <c r="CK34" s="368">
        <v>0</v>
      </c>
      <c r="CL34" s="366">
        <v>0</v>
      </c>
      <c r="CM34" s="367">
        <v>0</v>
      </c>
      <c r="CN34" s="367">
        <v>0</v>
      </c>
      <c r="CO34" s="367">
        <v>0</v>
      </c>
      <c r="CP34" s="368">
        <v>0</v>
      </c>
      <c r="CQ34" s="367">
        <v>0</v>
      </c>
      <c r="CR34" s="367">
        <v>0</v>
      </c>
      <c r="CS34" s="367">
        <v>0</v>
      </c>
      <c r="CT34" s="367">
        <v>0</v>
      </c>
      <c r="CU34" s="368">
        <v>0</v>
      </c>
      <c r="CV34" s="367">
        <v>0</v>
      </c>
      <c r="CW34" s="367">
        <v>0</v>
      </c>
      <c r="CX34" s="367">
        <v>0</v>
      </c>
      <c r="CY34" s="367">
        <v>0</v>
      </c>
      <c r="CZ34" s="368">
        <v>0</v>
      </c>
      <c r="DA34" s="366">
        <v>0</v>
      </c>
      <c r="DB34" s="367">
        <v>0</v>
      </c>
      <c r="DC34" s="367">
        <v>0</v>
      </c>
      <c r="DD34" s="367">
        <v>0</v>
      </c>
      <c r="DE34" s="368">
        <v>0</v>
      </c>
      <c r="DF34" s="366">
        <v>0</v>
      </c>
      <c r="DG34" s="367">
        <v>0</v>
      </c>
      <c r="DH34" s="367">
        <v>0</v>
      </c>
      <c r="DI34" s="367">
        <v>0</v>
      </c>
      <c r="DJ34" s="368">
        <v>0</v>
      </c>
      <c r="DK34" s="366">
        <v>0</v>
      </c>
      <c r="DL34" s="367">
        <v>0</v>
      </c>
      <c r="DM34" s="367">
        <v>0</v>
      </c>
      <c r="DN34" s="367">
        <v>0</v>
      </c>
      <c r="DO34" s="368">
        <v>0</v>
      </c>
      <c r="DP34" s="367">
        <v>0</v>
      </c>
      <c r="DQ34" s="367">
        <v>0</v>
      </c>
      <c r="DR34" s="367">
        <v>0</v>
      </c>
      <c r="DS34" s="367">
        <v>0</v>
      </c>
      <c r="DT34" s="368">
        <v>0</v>
      </c>
      <c r="DU34" s="367">
        <v>0</v>
      </c>
      <c r="DV34" s="367">
        <v>0</v>
      </c>
      <c r="DW34" s="367">
        <v>0</v>
      </c>
      <c r="DX34" s="367">
        <v>0</v>
      </c>
      <c r="DY34" s="368">
        <v>0</v>
      </c>
      <c r="DZ34" s="366">
        <v>0</v>
      </c>
      <c r="EA34" s="367">
        <v>0</v>
      </c>
      <c r="EB34" s="367">
        <v>0</v>
      </c>
      <c r="EC34" s="367">
        <v>0</v>
      </c>
      <c r="ED34" s="368">
        <v>0</v>
      </c>
      <c r="EE34" s="366">
        <v>0</v>
      </c>
      <c r="EF34" s="367">
        <v>0</v>
      </c>
      <c r="EG34" s="367">
        <v>0</v>
      </c>
      <c r="EH34" s="367">
        <v>0</v>
      </c>
      <c r="EI34" s="368">
        <v>0</v>
      </c>
      <c r="EJ34" s="366">
        <v>0</v>
      </c>
      <c r="EK34" s="367">
        <v>0</v>
      </c>
      <c r="EL34" s="367">
        <v>0</v>
      </c>
      <c r="EM34" s="367">
        <v>0</v>
      </c>
      <c r="EN34" s="368">
        <v>0</v>
      </c>
      <c r="EO34" s="367">
        <v>0</v>
      </c>
      <c r="EP34" s="367">
        <v>0</v>
      </c>
      <c r="EQ34" s="367">
        <v>0</v>
      </c>
      <c r="ER34" s="367">
        <v>0</v>
      </c>
      <c r="ES34" s="368">
        <v>0</v>
      </c>
      <c r="ET34" s="367">
        <v>0</v>
      </c>
      <c r="EU34" s="367">
        <v>0</v>
      </c>
      <c r="EV34" s="367">
        <v>0</v>
      </c>
      <c r="EW34" s="367">
        <v>0</v>
      </c>
      <c r="EX34" s="368">
        <v>0</v>
      </c>
      <c r="EY34" s="366">
        <v>0</v>
      </c>
      <c r="EZ34" s="367">
        <v>0</v>
      </c>
      <c r="FA34" s="367">
        <v>0</v>
      </c>
      <c r="FB34" s="367">
        <v>0</v>
      </c>
      <c r="FC34" s="368">
        <v>0</v>
      </c>
      <c r="FD34" s="366">
        <v>0</v>
      </c>
      <c r="FE34" s="367">
        <v>0</v>
      </c>
      <c r="FF34" s="367">
        <v>0</v>
      </c>
      <c r="FG34" s="367">
        <v>0</v>
      </c>
      <c r="FH34" s="368">
        <v>0</v>
      </c>
      <c r="FI34" s="366">
        <v>0</v>
      </c>
      <c r="FJ34" s="367">
        <v>0</v>
      </c>
      <c r="FK34" s="367">
        <v>0</v>
      </c>
      <c r="FL34" s="367">
        <v>0</v>
      </c>
      <c r="FM34" s="368">
        <v>0</v>
      </c>
      <c r="FN34" s="367">
        <v>0</v>
      </c>
      <c r="FO34" s="367">
        <v>0</v>
      </c>
      <c r="FP34" s="367">
        <v>0</v>
      </c>
      <c r="FQ34" s="367">
        <v>0</v>
      </c>
      <c r="FR34" s="368">
        <v>0</v>
      </c>
      <c r="FS34" s="367">
        <v>0</v>
      </c>
      <c r="FT34" s="367">
        <v>0</v>
      </c>
      <c r="FU34" s="367">
        <v>0</v>
      </c>
      <c r="FV34" s="367">
        <v>0</v>
      </c>
      <c r="FW34" s="368">
        <v>0</v>
      </c>
      <c r="FX34" s="366">
        <v>0</v>
      </c>
      <c r="FY34" s="367">
        <v>0</v>
      </c>
      <c r="FZ34" s="367">
        <v>0</v>
      </c>
      <c r="GA34" s="367">
        <v>0</v>
      </c>
      <c r="GB34" s="368">
        <v>0</v>
      </c>
      <c r="GC34" s="366">
        <v>0</v>
      </c>
      <c r="GD34" s="367">
        <v>0</v>
      </c>
      <c r="GE34" s="367">
        <v>0</v>
      </c>
      <c r="GF34" s="367">
        <v>0</v>
      </c>
      <c r="GG34" s="368">
        <v>0</v>
      </c>
      <c r="GH34" s="366">
        <v>0</v>
      </c>
      <c r="GI34" s="367">
        <v>0</v>
      </c>
      <c r="GJ34" s="367">
        <v>0</v>
      </c>
      <c r="GK34" s="367">
        <v>0</v>
      </c>
      <c r="GL34" s="368">
        <v>0</v>
      </c>
      <c r="GM34" s="367">
        <v>0</v>
      </c>
      <c r="GN34" s="367">
        <v>0</v>
      </c>
      <c r="GO34" s="367">
        <v>0</v>
      </c>
      <c r="GP34" s="367">
        <v>0</v>
      </c>
      <c r="GQ34" s="368">
        <v>0</v>
      </c>
      <c r="GR34" s="367">
        <v>0</v>
      </c>
      <c r="GS34" s="367">
        <v>0</v>
      </c>
      <c r="GT34" s="367">
        <v>0</v>
      </c>
      <c r="GU34" s="367">
        <v>0</v>
      </c>
      <c r="GV34" s="368">
        <v>0</v>
      </c>
      <c r="GW34" s="366">
        <v>0</v>
      </c>
      <c r="GX34" s="367">
        <v>0</v>
      </c>
      <c r="GY34" s="367">
        <v>0</v>
      </c>
      <c r="GZ34" s="367">
        <v>0</v>
      </c>
      <c r="HA34" s="368">
        <v>0</v>
      </c>
      <c r="HB34" s="366">
        <v>0</v>
      </c>
      <c r="HC34" s="367">
        <v>0</v>
      </c>
      <c r="HD34" s="367">
        <v>0</v>
      </c>
      <c r="HE34" s="367">
        <v>0</v>
      </c>
      <c r="HF34" s="368">
        <v>0</v>
      </c>
      <c r="HG34" s="366">
        <v>0</v>
      </c>
      <c r="HH34" s="367">
        <v>0</v>
      </c>
      <c r="HI34" s="367">
        <v>0</v>
      </c>
      <c r="HJ34" s="367">
        <v>0</v>
      </c>
      <c r="HK34" s="368">
        <v>0</v>
      </c>
      <c r="HL34" s="367">
        <v>0</v>
      </c>
      <c r="HM34" s="367">
        <v>0</v>
      </c>
      <c r="HN34" s="367">
        <v>0</v>
      </c>
      <c r="HO34" s="367">
        <v>0</v>
      </c>
      <c r="HP34" s="368">
        <v>0</v>
      </c>
      <c r="HQ34" s="367">
        <v>0</v>
      </c>
      <c r="HR34" s="367">
        <v>0</v>
      </c>
      <c r="HS34" s="367">
        <v>0</v>
      </c>
      <c r="HT34" s="367">
        <v>0</v>
      </c>
      <c r="HU34" s="368">
        <v>0</v>
      </c>
      <c r="HV34" s="366">
        <v>0</v>
      </c>
      <c r="HW34" s="367">
        <v>0</v>
      </c>
      <c r="HX34" s="367">
        <v>0</v>
      </c>
      <c r="HY34" s="367">
        <v>0</v>
      </c>
      <c r="HZ34" s="368">
        <v>0</v>
      </c>
      <c r="IA34" s="366">
        <v>0</v>
      </c>
      <c r="IB34" s="367">
        <v>0</v>
      </c>
      <c r="IC34" s="367">
        <v>0</v>
      </c>
      <c r="ID34" s="367">
        <v>0</v>
      </c>
      <c r="IE34" s="368">
        <v>0</v>
      </c>
      <c r="IF34" s="366">
        <v>0</v>
      </c>
      <c r="IG34" s="367">
        <v>0</v>
      </c>
      <c r="IH34" s="367">
        <v>0</v>
      </c>
      <c r="II34" s="367">
        <v>0</v>
      </c>
      <c r="IJ34" s="368">
        <v>0</v>
      </c>
      <c r="IK34" s="367">
        <v>0</v>
      </c>
      <c r="IL34" s="367">
        <v>0</v>
      </c>
      <c r="IM34" s="367">
        <v>0</v>
      </c>
      <c r="IN34" s="367">
        <v>0</v>
      </c>
      <c r="IO34" s="368">
        <v>0</v>
      </c>
      <c r="IP34" s="367">
        <v>0</v>
      </c>
      <c r="IQ34" s="367">
        <v>0</v>
      </c>
      <c r="IR34" s="367">
        <v>0</v>
      </c>
      <c r="IS34" s="367">
        <v>0</v>
      </c>
      <c r="IT34" s="368">
        <v>0</v>
      </c>
      <c r="IU34" s="366">
        <v>0</v>
      </c>
      <c r="IV34" s="367">
        <v>0</v>
      </c>
      <c r="IW34" s="367">
        <v>0</v>
      </c>
      <c r="IX34" s="367">
        <v>0</v>
      </c>
      <c r="IY34" s="368">
        <v>0</v>
      </c>
      <c r="IZ34" s="366">
        <v>0</v>
      </c>
      <c r="JA34" s="367">
        <v>0</v>
      </c>
      <c r="JB34" s="367">
        <v>0</v>
      </c>
      <c r="JC34" s="367">
        <v>0</v>
      </c>
      <c r="JD34" s="368">
        <v>0</v>
      </c>
      <c r="JE34" s="366">
        <v>0</v>
      </c>
      <c r="JF34" s="367">
        <v>0</v>
      </c>
      <c r="JG34" s="367">
        <v>0</v>
      </c>
      <c r="JH34" s="367">
        <v>0</v>
      </c>
      <c r="JI34" s="368">
        <v>0</v>
      </c>
      <c r="JJ34" s="367">
        <v>0</v>
      </c>
      <c r="JK34" s="367">
        <v>0</v>
      </c>
      <c r="JL34" s="367">
        <v>0</v>
      </c>
      <c r="JM34" s="367">
        <v>0</v>
      </c>
      <c r="JN34" s="368">
        <v>0</v>
      </c>
      <c r="JO34" s="367">
        <v>0</v>
      </c>
      <c r="JP34" s="367">
        <v>0</v>
      </c>
      <c r="JQ34" s="367">
        <v>0</v>
      </c>
      <c r="JR34" s="367">
        <v>0</v>
      </c>
      <c r="JS34" s="368">
        <v>0</v>
      </c>
      <c r="JT34" s="366">
        <v>0</v>
      </c>
      <c r="JU34" s="367">
        <v>0</v>
      </c>
      <c r="JV34" s="367">
        <v>0</v>
      </c>
      <c r="JW34" s="367">
        <v>0</v>
      </c>
      <c r="JX34" s="368">
        <v>0</v>
      </c>
      <c r="JY34" s="366">
        <v>0</v>
      </c>
      <c r="JZ34" s="367">
        <v>0</v>
      </c>
      <c r="KA34" s="367">
        <v>0</v>
      </c>
      <c r="KB34" s="367">
        <v>0</v>
      </c>
      <c r="KC34" s="368">
        <v>0</v>
      </c>
      <c r="KD34" s="366">
        <v>0</v>
      </c>
      <c r="KE34" s="367">
        <v>0</v>
      </c>
      <c r="KF34" s="367">
        <v>0</v>
      </c>
      <c r="KG34" s="367">
        <v>0</v>
      </c>
      <c r="KH34" s="368">
        <v>0</v>
      </c>
      <c r="KI34" s="367">
        <v>0</v>
      </c>
      <c r="KJ34" s="367">
        <v>0</v>
      </c>
      <c r="KK34" s="367">
        <v>0</v>
      </c>
      <c r="KL34" s="367">
        <v>0</v>
      </c>
      <c r="KM34" s="368">
        <v>0</v>
      </c>
      <c r="KN34" s="367">
        <v>0</v>
      </c>
      <c r="KO34" s="367">
        <v>0</v>
      </c>
      <c r="KP34" s="367">
        <v>0</v>
      </c>
      <c r="KQ34" s="367">
        <v>0</v>
      </c>
      <c r="KR34" s="368">
        <v>0</v>
      </c>
      <c r="KS34" s="366">
        <v>0</v>
      </c>
      <c r="KT34" s="367">
        <v>0</v>
      </c>
      <c r="KU34" s="367">
        <v>0</v>
      </c>
      <c r="KV34" s="367">
        <v>0</v>
      </c>
      <c r="KW34" s="368">
        <v>0</v>
      </c>
      <c r="KX34" s="367">
        <v>0</v>
      </c>
      <c r="KY34" s="367">
        <v>0</v>
      </c>
      <c r="KZ34" s="367">
        <v>0</v>
      </c>
      <c r="LA34" s="367">
        <v>0</v>
      </c>
      <c r="LB34" s="369">
        <v>0</v>
      </c>
      <c r="LC34" s="366">
        <v>0</v>
      </c>
      <c r="LD34" s="367">
        <v>0</v>
      </c>
      <c r="LE34" s="367">
        <v>0</v>
      </c>
      <c r="LF34" s="367">
        <v>0</v>
      </c>
      <c r="LG34" s="369">
        <v>0</v>
      </c>
    </row>
    <row r="35" spans="2:319">
      <c r="B35" s="1640"/>
      <c r="C35" s="1623"/>
      <c r="D35" s="365" t="s">
        <v>2880</v>
      </c>
      <c r="E35" s="366">
        <v>0</v>
      </c>
      <c r="F35" s="367">
        <v>0</v>
      </c>
      <c r="G35" s="367">
        <v>0</v>
      </c>
      <c r="H35" s="367">
        <v>0</v>
      </c>
      <c r="I35" s="368">
        <v>0</v>
      </c>
      <c r="J35" s="366">
        <v>95.4</v>
      </c>
      <c r="K35" s="367">
        <v>12080</v>
      </c>
      <c r="L35" s="367">
        <v>8846</v>
      </c>
      <c r="M35" s="367">
        <v>3234</v>
      </c>
      <c r="N35" s="368">
        <v>0.26771523178807949</v>
      </c>
      <c r="O35" s="366">
        <v>95.4</v>
      </c>
      <c r="P35" s="367">
        <v>12080</v>
      </c>
      <c r="Q35" s="367">
        <v>8846</v>
      </c>
      <c r="R35" s="367">
        <v>3234</v>
      </c>
      <c r="S35" s="368">
        <v>0.26771523178807949</v>
      </c>
      <c r="T35" s="367">
        <v>0</v>
      </c>
      <c r="U35" s="367">
        <v>0</v>
      </c>
      <c r="V35" s="367">
        <v>0</v>
      </c>
      <c r="W35" s="367">
        <v>0</v>
      </c>
      <c r="X35" s="368">
        <v>0</v>
      </c>
      <c r="Y35" s="367">
        <v>95.4</v>
      </c>
      <c r="Z35" s="367">
        <v>12080</v>
      </c>
      <c r="AA35" s="367">
        <v>8846</v>
      </c>
      <c r="AB35" s="367">
        <v>3234</v>
      </c>
      <c r="AC35" s="368">
        <v>-0.26771523178807949</v>
      </c>
      <c r="AD35" s="366">
        <v>0</v>
      </c>
      <c r="AE35" s="367">
        <v>0</v>
      </c>
      <c r="AF35" s="367">
        <v>0</v>
      </c>
      <c r="AG35" s="367">
        <v>0</v>
      </c>
      <c r="AH35" s="368">
        <v>0</v>
      </c>
      <c r="AI35" s="366">
        <v>9.1</v>
      </c>
      <c r="AJ35" s="367">
        <v>1770</v>
      </c>
      <c r="AK35" s="367">
        <v>906</v>
      </c>
      <c r="AL35" s="367">
        <v>864</v>
      </c>
      <c r="AM35" s="368">
        <v>0.488135593220339</v>
      </c>
      <c r="AN35" s="366">
        <v>9.1</v>
      </c>
      <c r="AO35" s="367">
        <v>1770</v>
      </c>
      <c r="AP35" s="367">
        <v>906</v>
      </c>
      <c r="AQ35" s="367">
        <v>864</v>
      </c>
      <c r="AR35" s="368">
        <v>0.488135593220339</v>
      </c>
      <c r="AS35" s="367">
        <v>95.4</v>
      </c>
      <c r="AT35" s="367">
        <v>12080</v>
      </c>
      <c r="AU35" s="367">
        <v>8846</v>
      </c>
      <c r="AV35" s="367">
        <v>3234</v>
      </c>
      <c r="AW35" s="368">
        <v>0.26771523178807949</v>
      </c>
      <c r="AX35" s="367">
        <v>-86.300000000000011</v>
      </c>
      <c r="AY35" s="367">
        <v>-10310</v>
      </c>
      <c r="AZ35" s="367">
        <v>-7940</v>
      </c>
      <c r="BA35" s="367">
        <v>-2370</v>
      </c>
      <c r="BB35" s="368">
        <v>-0.22042036143225952</v>
      </c>
      <c r="BC35" s="366">
        <v>0</v>
      </c>
      <c r="BD35" s="367">
        <v>0</v>
      </c>
      <c r="BE35" s="367">
        <v>0</v>
      </c>
      <c r="BF35" s="367">
        <v>0</v>
      </c>
      <c r="BG35" s="368">
        <v>0</v>
      </c>
      <c r="BH35" s="366">
        <v>21.900000000000002</v>
      </c>
      <c r="BI35" s="367">
        <v>6395</v>
      </c>
      <c r="BJ35" s="367">
        <v>4101</v>
      </c>
      <c r="BK35" s="367">
        <v>2294</v>
      </c>
      <c r="BL35" s="368">
        <v>0.35871774824081315</v>
      </c>
      <c r="BM35" s="366">
        <v>21.900000000000002</v>
      </c>
      <c r="BN35" s="367">
        <v>6395</v>
      </c>
      <c r="BO35" s="367">
        <v>4101</v>
      </c>
      <c r="BP35" s="367">
        <v>2294</v>
      </c>
      <c r="BQ35" s="368">
        <v>0.35871774824081315</v>
      </c>
      <c r="BR35" s="367">
        <v>9.1</v>
      </c>
      <c r="BS35" s="367">
        <v>1770</v>
      </c>
      <c r="BT35" s="367">
        <v>906</v>
      </c>
      <c r="BU35" s="367">
        <v>864</v>
      </c>
      <c r="BV35" s="368">
        <v>0.488135593220339</v>
      </c>
      <c r="BW35" s="367">
        <v>12.800000000000002</v>
      </c>
      <c r="BX35" s="367">
        <v>4625</v>
      </c>
      <c r="BY35" s="367">
        <v>3195</v>
      </c>
      <c r="BZ35" s="367">
        <v>1430</v>
      </c>
      <c r="CA35" s="368">
        <v>0.12941784497952585</v>
      </c>
      <c r="CB35" s="366">
        <v>33.4</v>
      </c>
      <c r="CC35" s="367">
        <v>5820</v>
      </c>
      <c r="CD35" s="367">
        <v>4344</v>
      </c>
      <c r="CE35" s="367">
        <v>1476</v>
      </c>
      <c r="CF35" s="368">
        <v>0.2536082474226804</v>
      </c>
      <c r="CG35" s="366">
        <v>0</v>
      </c>
      <c r="CH35" s="367">
        <v>0</v>
      </c>
      <c r="CI35" s="367">
        <v>0</v>
      </c>
      <c r="CJ35" s="367">
        <v>0</v>
      </c>
      <c r="CK35" s="368">
        <v>0</v>
      </c>
      <c r="CL35" s="366">
        <v>-33.4</v>
      </c>
      <c r="CM35" s="367">
        <v>-5820</v>
      </c>
      <c r="CN35" s="367">
        <v>-4344</v>
      </c>
      <c r="CO35" s="367">
        <v>-1476</v>
      </c>
      <c r="CP35" s="368">
        <v>-0.2536082474226804</v>
      </c>
      <c r="CQ35" s="367">
        <v>21.900000000000002</v>
      </c>
      <c r="CR35" s="367">
        <v>6395</v>
      </c>
      <c r="CS35" s="367">
        <v>4101</v>
      </c>
      <c r="CT35" s="367">
        <v>2294</v>
      </c>
      <c r="CU35" s="368">
        <v>0.35871774824081315</v>
      </c>
      <c r="CV35" s="367">
        <v>-21.900000000000002</v>
      </c>
      <c r="CW35" s="367">
        <v>-6395</v>
      </c>
      <c r="CX35" s="367">
        <v>-4101</v>
      </c>
      <c r="CY35" s="367">
        <v>-2294</v>
      </c>
      <c r="CZ35" s="368">
        <v>0.61232599566349355</v>
      </c>
      <c r="DA35" s="366">
        <v>20.9</v>
      </c>
      <c r="DB35" s="367">
        <v>4425</v>
      </c>
      <c r="DC35" s="367">
        <v>3089</v>
      </c>
      <c r="DD35" s="367">
        <v>1336</v>
      </c>
      <c r="DE35" s="368">
        <v>0.30192090395480226</v>
      </c>
      <c r="DF35" s="366">
        <v>24.3</v>
      </c>
      <c r="DG35" s="367">
        <v>7105</v>
      </c>
      <c r="DH35" s="367">
        <v>4560</v>
      </c>
      <c r="DI35" s="367">
        <v>2545</v>
      </c>
      <c r="DJ35" s="368">
        <v>0.35819845179451093</v>
      </c>
      <c r="DK35" s="366">
        <v>3.4000000000000021</v>
      </c>
      <c r="DL35" s="367">
        <v>2680</v>
      </c>
      <c r="DM35" s="367">
        <v>1471</v>
      </c>
      <c r="DN35" s="367">
        <v>1209</v>
      </c>
      <c r="DO35" s="368">
        <v>5.6277547839708675E-2</v>
      </c>
      <c r="DP35" s="367">
        <v>0</v>
      </c>
      <c r="DQ35" s="367">
        <v>0</v>
      </c>
      <c r="DR35" s="367">
        <v>0</v>
      </c>
      <c r="DS35" s="367">
        <v>0</v>
      </c>
      <c r="DT35" s="368">
        <v>0</v>
      </c>
      <c r="DU35" s="367">
        <v>24.3</v>
      </c>
      <c r="DV35" s="367">
        <v>7105</v>
      </c>
      <c r="DW35" s="367">
        <v>4560</v>
      </c>
      <c r="DX35" s="367">
        <v>2545</v>
      </c>
      <c r="DY35" s="368">
        <v>-5.6277547839708675E-2</v>
      </c>
      <c r="DZ35" s="366">
        <v>0</v>
      </c>
      <c r="EA35" s="367">
        <v>0</v>
      </c>
      <c r="EB35" s="367">
        <v>0</v>
      </c>
      <c r="EC35" s="367">
        <v>0</v>
      </c>
      <c r="ED35" s="368">
        <v>0</v>
      </c>
      <c r="EE35" s="366">
        <v>0</v>
      </c>
      <c r="EF35" s="367">
        <v>0</v>
      </c>
      <c r="EG35" s="367">
        <v>0</v>
      </c>
      <c r="EH35" s="367">
        <v>0</v>
      </c>
      <c r="EI35" s="368">
        <v>0</v>
      </c>
      <c r="EJ35" s="366">
        <v>0</v>
      </c>
      <c r="EK35" s="367">
        <v>0</v>
      </c>
      <c r="EL35" s="367">
        <v>0</v>
      </c>
      <c r="EM35" s="367">
        <v>0</v>
      </c>
      <c r="EN35" s="368">
        <v>0</v>
      </c>
      <c r="EO35" s="367">
        <v>24.3</v>
      </c>
      <c r="EP35" s="367">
        <v>7105</v>
      </c>
      <c r="EQ35" s="367">
        <v>4560</v>
      </c>
      <c r="ER35" s="367">
        <v>2545</v>
      </c>
      <c r="ES35" s="368">
        <v>0.35819845179451093</v>
      </c>
      <c r="ET35" s="367">
        <v>-24.3</v>
      </c>
      <c r="EU35" s="367">
        <v>-7105</v>
      </c>
      <c r="EV35" s="367">
        <v>-4560</v>
      </c>
      <c r="EW35" s="367">
        <v>-2545</v>
      </c>
      <c r="EX35" s="368">
        <v>0.35819845179451093</v>
      </c>
      <c r="EY35" s="366">
        <v>0</v>
      </c>
      <c r="EZ35" s="367">
        <v>0</v>
      </c>
      <c r="FA35" s="367">
        <v>0</v>
      </c>
      <c r="FB35" s="367">
        <v>0</v>
      </c>
      <c r="FC35" s="368">
        <v>0</v>
      </c>
      <c r="FD35" s="366">
        <v>1.1000000000000001</v>
      </c>
      <c r="FE35" s="367">
        <v>15</v>
      </c>
      <c r="FF35" s="367">
        <v>13</v>
      </c>
      <c r="FG35" s="367">
        <v>2</v>
      </c>
      <c r="FH35" s="368">
        <v>0.13333333333333333</v>
      </c>
      <c r="FI35" s="366">
        <v>1.1000000000000001</v>
      </c>
      <c r="FJ35" s="367">
        <v>15</v>
      </c>
      <c r="FK35" s="367">
        <v>13</v>
      </c>
      <c r="FL35" s="367">
        <v>2</v>
      </c>
      <c r="FM35" s="368">
        <v>0.13333333333333333</v>
      </c>
      <c r="FN35" s="367">
        <v>0</v>
      </c>
      <c r="FO35" s="367">
        <v>0</v>
      </c>
      <c r="FP35" s="367">
        <v>0</v>
      </c>
      <c r="FQ35" s="367">
        <v>0</v>
      </c>
      <c r="FR35" s="368">
        <v>0</v>
      </c>
      <c r="FS35" s="367">
        <v>1.1000000000000001</v>
      </c>
      <c r="FT35" s="367">
        <v>15</v>
      </c>
      <c r="FU35" s="367">
        <v>13</v>
      </c>
      <c r="FV35" s="367">
        <v>2</v>
      </c>
      <c r="FW35" s="368">
        <v>-0.13333333333333333</v>
      </c>
      <c r="FX35" s="366">
        <v>0</v>
      </c>
      <c r="FY35" s="367">
        <v>0</v>
      </c>
      <c r="FZ35" s="367">
        <v>0</v>
      </c>
      <c r="GA35" s="367">
        <v>0</v>
      </c>
      <c r="GB35" s="368">
        <v>0</v>
      </c>
      <c r="GC35" s="366">
        <v>54.3</v>
      </c>
      <c r="GD35" s="367">
        <v>10245</v>
      </c>
      <c r="GE35" s="367">
        <v>7586</v>
      </c>
      <c r="GF35" s="367">
        <v>2659</v>
      </c>
      <c r="GG35" s="368">
        <v>0.25954123962908737</v>
      </c>
      <c r="GH35" s="366">
        <v>54.3</v>
      </c>
      <c r="GI35" s="367">
        <v>10245</v>
      </c>
      <c r="GJ35" s="367">
        <v>7586</v>
      </c>
      <c r="GK35" s="367">
        <v>2659</v>
      </c>
      <c r="GL35" s="368">
        <v>0.25954123962908737</v>
      </c>
      <c r="GM35" s="367">
        <v>1.1000000000000001</v>
      </c>
      <c r="GN35" s="367">
        <v>15</v>
      </c>
      <c r="GO35" s="367">
        <v>13</v>
      </c>
      <c r="GP35" s="367">
        <v>2</v>
      </c>
      <c r="GQ35" s="368">
        <v>0.13333333333333333</v>
      </c>
      <c r="GR35" s="367">
        <v>53.199999999999996</v>
      </c>
      <c r="GS35" s="367">
        <v>10230</v>
      </c>
      <c r="GT35" s="367">
        <v>7573</v>
      </c>
      <c r="GU35" s="367">
        <v>2657</v>
      </c>
      <c r="GV35" s="368">
        <v>-0.12620790629575404</v>
      </c>
      <c r="GW35" s="366">
        <v>50.300000000000004</v>
      </c>
      <c r="GX35" s="367">
        <v>3740</v>
      </c>
      <c r="GY35" s="367">
        <v>2058</v>
      </c>
      <c r="GZ35" s="367">
        <v>1682</v>
      </c>
      <c r="HA35" s="368">
        <v>0.44973262032085559</v>
      </c>
      <c r="HB35" s="366">
        <v>0</v>
      </c>
      <c r="HC35" s="367">
        <v>0</v>
      </c>
      <c r="HD35" s="367">
        <v>0</v>
      </c>
      <c r="HE35" s="367">
        <v>0</v>
      </c>
      <c r="HF35" s="368">
        <v>0</v>
      </c>
      <c r="HG35" s="366">
        <v>-50.300000000000004</v>
      </c>
      <c r="HH35" s="367">
        <v>-3740</v>
      </c>
      <c r="HI35" s="367">
        <v>-2058</v>
      </c>
      <c r="HJ35" s="367">
        <v>-1682</v>
      </c>
      <c r="HK35" s="368">
        <v>-0.44973262032085559</v>
      </c>
      <c r="HL35" s="367">
        <v>54.3</v>
      </c>
      <c r="HM35" s="367">
        <v>10245</v>
      </c>
      <c r="HN35" s="367">
        <v>7586</v>
      </c>
      <c r="HO35" s="367">
        <v>2659</v>
      </c>
      <c r="HP35" s="368">
        <v>0.25954123962908737</v>
      </c>
      <c r="HQ35" s="367">
        <v>-54.3</v>
      </c>
      <c r="HR35" s="367">
        <v>-10245</v>
      </c>
      <c r="HS35" s="367">
        <v>-7586</v>
      </c>
      <c r="HT35" s="367">
        <v>-2659</v>
      </c>
      <c r="HU35" s="368">
        <v>0.70927385994994296</v>
      </c>
      <c r="HV35" s="366">
        <v>0</v>
      </c>
      <c r="HW35" s="367">
        <v>0</v>
      </c>
      <c r="HX35" s="367">
        <v>0</v>
      </c>
      <c r="HY35" s="367">
        <v>0</v>
      </c>
      <c r="HZ35" s="368">
        <v>0</v>
      </c>
      <c r="IA35" s="366">
        <v>0</v>
      </c>
      <c r="IB35" s="367">
        <v>0</v>
      </c>
      <c r="IC35" s="367">
        <v>0</v>
      </c>
      <c r="ID35" s="367">
        <v>0</v>
      </c>
      <c r="IE35" s="368">
        <v>0</v>
      </c>
      <c r="IF35" s="366">
        <v>0</v>
      </c>
      <c r="IG35" s="367">
        <v>0</v>
      </c>
      <c r="IH35" s="367">
        <v>0</v>
      </c>
      <c r="II35" s="367">
        <v>0</v>
      </c>
      <c r="IJ35" s="368">
        <v>0</v>
      </c>
      <c r="IK35" s="367">
        <v>0</v>
      </c>
      <c r="IL35" s="367">
        <v>0</v>
      </c>
      <c r="IM35" s="367">
        <v>0</v>
      </c>
      <c r="IN35" s="367">
        <v>0</v>
      </c>
      <c r="IO35" s="368">
        <v>0</v>
      </c>
      <c r="IP35" s="367">
        <v>0</v>
      </c>
      <c r="IQ35" s="367">
        <v>0</v>
      </c>
      <c r="IR35" s="367">
        <v>0</v>
      </c>
      <c r="IS35" s="367">
        <v>0</v>
      </c>
      <c r="IT35" s="368">
        <v>0</v>
      </c>
      <c r="IU35" s="366">
        <v>98.9</v>
      </c>
      <c r="IV35" s="367">
        <v>11009</v>
      </c>
      <c r="IW35" s="367">
        <v>5221</v>
      </c>
      <c r="IX35" s="367">
        <v>5788</v>
      </c>
      <c r="IY35" s="368">
        <v>0.52575165773458077</v>
      </c>
      <c r="IZ35" s="366">
        <v>58.5</v>
      </c>
      <c r="JA35" s="367">
        <v>6860</v>
      </c>
      <c r="JB35" s="367">
        <v>5493</v>
      </c>
      <c r="JC35" s="367">
        <v>1367</v>
      </c>
      <c r="JD35" s="368">
        <v>0.19927113702623905</v>
      </c>
      <c r="JE35" s="366">
        <v>-40.400000000000006</v>
      </c>
      <c r="JF35" s="367">
        <v>-4149</v>
      </c>
      <c r="JG35" s="367">
        <v>272</v>
      </c>
      <c r="JH35" s="367">
        <v>-4421</v>
      </c>
      <c r="JI35" s="368">
        <v>-0.32648052070834171</v>
      </c>
      <c r="JJ35" s="367">
        <v>0</v>
      </c>
      <c r="JK35" s="367">
        <v>0</v>
      </c>
      <c r="JL35" s="367">
        <v>0</v>
      </c>
      <c r="JM35" s="367">
        <v>0</v>
      </c>
      <c r="JN35" s="368">
        <v>0</v>
      </c>
      <c r="JO35" s="367">
        <v>58.5</v>
      </c>
      <c r="JP35" s="367">
        <v>6860</v>
      </c>
      <c r="JQ35" s="367">
        <v>5493</v>
      </c>
      <c r="JR35" s="367">
        <v>1367</v>
      </c>
      <c r="JS35" s="368">
        <v>0.32648052070834171</v>
      </c>
      <c r="JT35" s="366">
        <v>0</v>
      </c>
      <c r="JU35" s="367">
        <v>0</v>
      </c>
      <c r="JV35" s="367">
        <v>0</v>
      </c>
      <c r="JW35" s="367">
        <v>0</v>
      </c>
      <c r="JX35" s="368">
        <v>0</v>
      </c>
      <c r="JY35" s="366">
        <v>0</v>
      </c>
      <c r="JZ35" s="367">
        <v>0</v>
      </c>
      <c r="KA35" s="367">
        <v>0</v>
      </c>
      <c r="KB35" s="367">
        <v>0</v>
      </c>
      <c r="KC35" s="368">
        <v>0</v>
      </c>
      <c r="KD35" s="366">
        <v>0</v>
      </c>
      <c r="KE35" s="367">
        <v>0</v>
      </c>
      <c r="KF35" s="367">
        <v>0</v>
      </c>
      <c r="KG35" s="367">
        <v>0</v>
      </c>
      <c r="KH35" s="368">
        <v>0</v>
      </c>
      <c r="KI35" s="367">
        <v>58.5</v>
      </c>
      <c r="KJ35" s="367">
        <v>6860</v>
      </c>
      <c r="KK35" s="367">
        <v>5493</v>
      </c>
      <c r="KL35" s="367">
        <v>1367</v>
      </c>
      <c r="KM35" s="368">
        <v>0.19927113702623905</v>
      </c>
      <c r="KN35" s="367">
        <v>-58.5</v>
      </c>
      <c r="KO35" s="367">
        <v>-6860</v>
      </c>
      <c r="KP35" s="367">
        <v>-5493</v>
      </c>
      <c r="KQ35" s="367">
        <v>-1367</v>
      </c>
      <c r="KR35" s="368">
        <v>0.19927113702623905</v>
      </c>
      <c r="KS35" s="366">
        <v>203.5</v>
      </c>
      <c r="KT35" s="367">
        <v>24994</v>
      </c>
      <c r="KU35" s="367">
        <v>14712</v>
      </c>
      <c r="KV35" s="367">
        <v>10282</v>
      </c>
      <c r="KW35" s="368">
        <v>0.41137873089541488</v>
      </c>
      <c r="KX35" s="367">
        <v>264.60000000000002</v>
      </c>
      <c r="KY35" s="367">
        <v>44470</v>
      </c>
      <c r="KZ35" s="367">
        <v>31505</v>
      </c>
      <c r="LA35" s="367">
        <v>12965</v>
      </c>
      <c r="LB35" s="369">
        <v>0.29154486170451988</v>
      </c>
      <c r="LC35" s="366">
        <v>61.100000000000023</v>
      </c>
      <c r="LD35" s="367">
        <v>19476</v>
      </c>
      <c r="LE35" s="367">
        <v>16793</v>
      </c>
      <c r="LF35" s="367">
        <v>2683</v>
      </c>
      <c r="LG35" s="369">
        <v>-0.119833869190895</v>
      </c>
    </row>
    <row r="36" spans="2:319">
      <c r="B36" s="1640"/>
      <c r="C36" s="1623"/>
      <c r="D36" s="365" t="s">
        <v>2881</v>
      </c>
      <c r="E36" s="366">
        <v>9.8000000000000007</v>
      </c>
      <c r="F36" s="367">
        <v>2520</v>
      </c>
      <c r="G36" s="367">
        <v>2226</v>
      </c>
      <c r="H36" s="367">
        <v>294</v>
      </c>
      <c r="I36" s="368">
        <v>0.11666666666666667</v>
      </c>
      <c r="J36" s="366">
        <v>0</v>
      </c>
      <c r="K36" s="367">
        <v>0</v>
      </c>
      <c r="L36" s="367">
        <v>0</v>
      </c>
      <c r="M36" s="367">
        <v>0</v>
      </c>
      <c r="N36" s="368">
        <v>0</v>
      </c>
      <c r="O36" s="366">
        <v>-9.8000000000000007</v>
      </c>
      <c r="P36" s="367">
        <v>-2520</v>
      </c>
      <c r="Q36" s="367">
        <v>-2226</v>
      </c>
      <c r="R36" s="367">
        <v>-294</v>
      </c>
      <c r="S36" s="368">
        <v>-0.11666666666666667</v>
      </c>
      <c r="T36" s="367">
        <v>0</v>
      </c>
      <c r="U36" s="367">
        <v>0</v>
      </c>
      <c r="V36" s="367">
        <v>0</v>
      </c>
      <c r="W36" s="367">
        <v>0</v>
      </c>
      <c r="X36" s="368">
        <v>0</v>
      </c>
      <c r="Y36" s="367">
        <v>0</v>
      </c>
      <c r="Z36" s="367">
        <v>0</v>
      </c>
      <c r="AA36" s="367">
        <v>0</v>
      </c>
      <c r="AB36" s="367">
        <v>0</v>
      </c>
      <c r="AC36" s="368">
        <v>0.11666666666666667</v>
      </c>
      <c r="AD36" s="366">
        <v>0</v>
      </c>
      <c r="AE36" s="367">
        <v>0</v>
      </c>
      <c r="AF36" s="367">
        <v>0</v>
      </c>
      <c r="AG36" s="367">
        <v>0</v>
      </c>
      <c r="AH36" s="368">
        <v>0</v>
      </c>
      <c r="AI36" s="366">
        <v>28.9</v>
      </c>
      <c r="AJ36" s="367">
        <v>5400</v>
      </c>
      <c r="AK36" s="367">
        <v>3819</v>
      </c>
      <c r="AL36" s="367">
        <v>1581</v>
      </c>
      <c r="AM36" s="368">
        <v>0.2927777777777778</v>
      </c>
      <c r="AN36" s="366">
        <v>28.9</v>
      </c>
      <c r="AO36" s="367">
        <v>5400</v>
      </c>
      <c r="AP36" s="367">
        <v>3819</v>
      </c>
      <c r="AQ36" s="367">
        <v>1581</v>
      </c>
      <c r="AR36" s="368">
        <v>0.2927777777777778</v>
      </c>
      <c r="AS36" s="367">
        <v>0</v>
      </c>
      <c r="AT36" s="367">
        <v>0</v>
      </c>
      <c r="AU36" s="367">
        <v>0</v>
      </c>
      <c r="AV36" s="367">
        <v>0</v>
      </c>
      <c r="AW36" s="368">
        <v>0</v>
      </c>
      <c r="AX36" s="367">
        <v>28.9</v>
      </c>
      <c r="AY36" s="367">
        <v>5400</v>
      </c>
      <c r="AZ36" s="367">
        <v>3819</v>
      </c>
      <c r="BA36" s="367">
        <v>1581</v>
      </c>
      <c r="BB36" s="368">
        <v>-0.2927777777777778</v>
      </c>
      <c r="BC36" s="366">
        <v>0</v>
      </c>
      <c r="BD36" s="367">
        <v>0</v>
      </c>
      <c r="BE36" s="367">
        <v>0</v>
      </c>
      <c r="BF36" s="367">
        <v>0</v>
      </c>
      <c r="BG36" s="368">
        <v>0</v>
      </c>
      <c r="BH36" s="366">
        <v>0</v>
      </c>
      <c r="BI36" s="367">
        <v>0</v>
      </c>
      <c r="BJ36" s="367">
        <v>0</v>
      </c>
      <c r="BK36" s="367">
        <v>0</v>
      </c>
      <c r="BL36" s="368">
        <v>0</v>
      </c>
      <c r="BM36" s="366">
        <v>0</v>
      </c>
      <c r="BN36" s="367">
        <v>0</v>
      </c>
      <c r="BO36" s="367">
        <v>0</v>
      </c>
      <c r="BP36" s="367">
        <v>0</v>
      </c>
      <c r="BQ36" s="368">
        <v>0</v>
      </c>
      <c r="BR36" s="367">
        <v>28.9</v>
      </c>
      <c r="BS36" s="367">
        <v>5400</v>
      </c>
      <c r="BT36" s="367">
        <v>3819</v>
      </c>
      <c r="BU36" s="367">
        <v>1581</v>
      </c>
      <c r="BV36" s="368">
        <v>0.2927777777777778</v>
      </c>
      <c r="BW36" s="367">
        <v>-28.9</v>
      </c>
      <c r="BX36" s="367">
        <v>-5400</v>
      </c>
      <c r="BY36" s="367">
        <v>-3819</v>
      </c>
      <c r="BZ36" s="367">
        <v>-1581</v>
      </c>
      <c r="CA36" s="368">
        <v>0.2927777777777778</v>
      </c>
      <c r="CB36" s="366">
        <v>0</v>
      </c>
      <c r="CC36" s="367">
        <v>0</v>
      </c>
      <c r="CD36" s="367">
        <v>0</v>
      </c>
      <c r="CE36" s="367">
        <v>0</v>
      </c>
      <c r="CF36" s="368">
        <v>0</v>
      </c>
      <c r="CG36" s="366">
        <v>0</v>
      </c>
      <c r="CH36" s="367">
        <v>0</v>
      </c>
      <c r="CI36" s="367">
        <v>0</v>
      </c>
      <c r="CJ36" s="367">
        <v>0</v>
      </c>
      <c r="CK36" s="368">
        <v>0</v>
      </c>
      <c r="CL36" s="366">
        <v>0</v>
      </c>
      <c r="CM36" s="367">
        <v>0</v>
      </c>
      <c r="CN36" s="367">
        <v>0</v>
      </c>
      <c r="CO36" s="367">
        <v>0</v>
      </c>
      <c r="CP36" s="368">
        <v>0</v>
      </c>
      <c r="CQ36" s="367">
        <v>0</v>
      </c>
      <c r="CR36" s="367">
        <v>0</v>
      </c>
      <c r="CS36" s="367">
        <v>0</v>
      </c>
      <c r="CT36" s="367">
        <v>0</v>
      </c>
      <c r="CU36" s="368">
        <v>0</v>
      </c>
      <c r="CV36" s="367">
        <v>0</v>
      </c>
      <c r="CW36" s="367">
        <v>0</v>
      </c>
      <c r="CX36" s="367">
        <v>0</v>
      </c>
      <c r="CY36" s="367">
        <v>0</v>
      </c>
      <c r="CZ36" s="368">
        <v>0</v>
      </c>
      <c r="DA36" s="366">
        <v>0</v>
      </c>
      <c r="DB36" s="367">
        <v>0</v>
      </c>
      <c r="DC36" s="367">
        <v>0</v>
      </c>
      <c r="DD36" s="367">
        <v>0</v>
      </c>
      <c r="DE36" s="368">
        <v>0</v>
      </c>
      <c r="DF36" s="366">
        <v>201.1</v>
      </c>
      <c r="DG36" s="367">
        <v>21222</v>
      </c>
      <c r="DH36" s="367">
        <v>18514</v>
      </c>
      <c r="DI36" s="367">
        <v>2708</v>
      </c>
      <c r="DJ36" s="368">
        <v>0.12760343040241259</v>
      </c>
      <c r="DK36" s="366">
        <v>201.1</v>
      </c>
      <c r="DL36" s="367">
        <v>21222</v>
      </c>
      <c r="DM36" s="367">
        <v>18514</v>
      </c>
      <c r="DN36" s="367">
        <v>2708</v>
      </c>
      <c r="DO36" s="368">
        <v>0.12760343040241259</v>
      </c>
      <c r="DP36" s="367">
        <v>0</v>
      </c>
      <c r="DQ36" s="367">
        <v>0</v>
      </c>
      <c r="DR36" s="367">
        <v>0</v>
      </c>
      <c r="DS36" s="367">
        <v>0</v>
      </c>
      <c r="DT36" s="368">
        <v>0</v>
      </c>
      <c r="DU36" s="367">
        <v>201.1</v>
      </c>
      <c r="DV36" s="367">
        <v>21222</v>
      </c>
      <c r="DW36" s="367">
        <v>18514</v>
      </c>
      <c r="DX36" s="367">
        <v>2708</v>
      </c>
      <c r="DY36" s="368">
        <v>-0.12760343040241259</v>
      </c>
      <c r="DZ36" s="366">
        <v>0</v>
      </c>
      <c r="EA36" s="367">
        <v>0</v>
      </c>
      <c r="EB36" s="367">
        <v>0</v>
      </c>
      <c r="EC36" s="367">
        <v>0</v>
      </c>
      <c r="ED36" s="368">
        <v>0</v>
      </c>
      <c r="EE36" s="366">
        <v>203.1</v>
      </c>
      <c r="EF36" s="367">
        <v>19779</v>
      </c>
      <c r="EG36" s="367">
        <v>17884</v>
      </c>
      <c r="EH36" s="367">
        <v>1895</v>
      </c>
      <c r="EI36" s="368">
        <v>9.5808685980079883E-2</v>
      </c>
      <c r="EJ36" s="366">
        <v>203.1</v>
      </c>
      <c r="EK36" s="367">
        <v>19779</v>
      </c>
      <c r="EL36" s="367">
        <v>17884</v>
      </c>
      <c r="EM36" s="367">
        <v>1895</v>
      </c>
      <c r="EN36" s="368">
        <v>9.5808685980079883E-2</v>
      </c>
      <c r="EO36" s="367">
        <v>201.1</v>
      </c>
      <c r="EP36" s="367">
        <v>21222</v>
      </c>
      <c r="EQ36" s="367">
        <v>18514</v>
      </c>
      <c r="ER36" s="367">
        <v>2708</v>
      </c>
      <c r="ES36" s="368">
        <v>0.12760343040241259</v>
      </c>
      <c r="ET36" s="367">
        <v>2</v>
      </c>
      <c r="EU36" s="367">
        <v>-1443</v>
      </c>
      <c r="EV36" s="367">
        <v>-630</v>
      </c>
      <c r="EW36" s="367">
        <v>-813</v>
      </c>
      <c r="EX36" s="368">
        <v>3.179474442233271E-2</v>
      </c>
      <c r="EY36" s="366">
        <v>726.09999999999991</v>
      </c>
      <c r="EZ36" s="367">
        <v>83463</v>
      </c>
      <c r="FA36" s="367">
        <v>81581</v>
      </c>
      <c r="FB36" s="367">
        <v>1882</v>
      </c>
      <c r="FC36" s="368">
        <v>2.9285220556080634E-2</v>
      </c>
      <c r="FD36" s="366">
        <v>201.1</v>
      </c>
      <c r="FE36" s="367">
        <v>21222</v>
      </c>
      <c r="FF36" s="367">
        <v>18309</v>
      </c>
      <c r="FG36" s="367">
        <v>2913</v>
      </c>
      <c r="FH36" s="368">
        <v>0.13726321741588918</v>
      </c>
      <c r="FI36" s="366">
        <v>-524.99999999999989</v>
      </c>
      <c r="FJ36" s="367">
        <v>-62241</v>
      </c>
      <c r="FK36" s="367">
        <v>-63272</v>
      </c>
      <c r="FL36" s="367">
        <v>1031</v>
      </c>
      <c r="FM36" s="368">
        <v>0.10797799685980855</v>
      </c>
      <c r="FN36" s="367">
        <v>203.1</v>
      </c>
      <c r="FO36" s="367">
        <v>19779</v>
      </c>
      <c r="FP36" s="367">
        <v>17884</v>
      </c>
      <c r="FQ36" s="367">
        <v>1895</v>
      </c>
      <c r="FR36" s="368">
        <v>9.5808685980079883E-2</v>
      </c>
      <c r="FS36" s="367">
        <v>-2</v>
      </c>
      <c r="FT36" s="367">
        <v>1443</v>
      </c>
      <c r="FU36" s="367">
        <v>425</v>
      </c>
      <c r="FV36" s="367">
        <v>1018</v>
      </c>
      <c r="FW36" s="368">
        <v>-1.2169310879728668E-2</v>
      </c>
      <c r="FX36" s="366">
        <v>0</v>
      </c>
      <c r="FY36" s="367">
        <v>0</v>
      </c>
      <c r="FZ36" s="367">
        <v>0</v>
      </c>
      <c r="GA36" s="367">
        <v>0</v>
      </c>
      <c r="GB36" s="368">
        <v>0</v>
      </c>
      <c r="GC36" s="366">
        <v>203.1</v>
      </c>
      <c r="GD36" s="367">
        <v>19779</v>
      </c>
      <c r="GE36" s="367">
        <v>18092</v>
      </c>
      <c r="GF36" s="367">
        <v>1687</v>
      </c>
      <c r="GG36" s="368">
        <v>8.5292481925274277E-2</v>
      </c>
      <c r="GH36" s="366">
        <v>203.1</v>
      </c>
      <c r="GI36" s="367">
        <v>19779</v>
      </c>
      <c r="GJ36" s="367">
        <v>18092</v>
      </c>
      <c r="GK36" s="367">
        <v>1687</v>
      </c>
      <c r="GL36" s="368">
        <v>8.5292481925274277E-2</v>
      </c>
      <c r="GM36" s="367">
        <v>201.1</v>
      </c>
      <c r="GN36" s="367">
        <v>21222</v>
      </c>
      <c r="GO36" s="367">
        <v>18309</v>
      </c>
      <c r="GP36" s="367">
        <v>2913</v>
      </c>
      <c r="GQ36" s="368">
        <v>0.13726321741588918</v>
      </c>
      <c r="GR36" s="367">
        <v>2</v>
      </c>
      <c r="GS36" s="367">
        <v>-1443</v>
      </c>
      <c r="GT36" s="367">
        <v>-217</v>
      </c>
      <c r="GU36" s="367">
        <v>-1226</v>
      </c>
      <c r="GV36" s="368">
        <v>5.19707354906149E-2</v>
      </c>
      <c r="GW36" s="366">
        <v>716.3</v>
      </c>
      <c r="GX36" s="367">
        <v>80943</v>
      </c>
      <c r="GY36" s="367">
        <v>79355</v>
      </c>
      <c r="GZ36" s="367">
        <v>1588</v>
      </c>
      <c r="HA36" s="368">
        <v>1.9618744054458074E-2</v>
      </c>
      <c r="HB36" s="366">
        <v>156.80000000000001</v>
      </c>
      <c r="HC36" s="367">
        <v>16553</v>
      </c>
      <c r="HD36" s="367">
        <v>14441</v>
      </c>
      <c r="HE36" s="367">
        <v>2112</v>
      </c>
      <c r="HF36" s="368">
        <v>0.12759016492478706</v>
      </c>
      <c r="HG36" s="366">
        <v>-559.5</v>
      </c>
      <c r="HH36" s="367">
        <v>-64390</v>
      </c>
      <c r="HI36" s="367">
        <v>-64914</v>
      </c>
      <c r="HJ36" s="367">
        <v>524</v>
      </c>
      <c r="HK36" s="368">
        <v>0.10797142087032899</v>
      </c>
      <c r="HL36" s="367">
        <v>203.1</v>
      </c>
      <c r="HM36" s="367">
        <v>19779</v>
      </c>
      <c r="HN36" s="367">
        <v>18092</v>
      </c>
      <c r="HO36" s="367">
        <v>1687</v>
      </c>
      <c r="HP36" s="368">
        <v>8.5292481925274277E-2</v>
      </c>
      <c r="HQ36" s="367">
        <v>-46.299999999999983</v>
      </c>
      <c r="HR36" s="367">
        <v>-3226</v>
      </c>
      <c r="HS36" s="367">
        <v>-3651</v>
      </c>
      <c r="HT36" s="367">
        <v>425</v>
      </c>
      <c r="HU36" s="368">
        <v>-2.2678938945054711E-2</v>
      </c>
      <c r="HV36" s="366">
        <v>0</v>
      </c>
      <c r="HW36" s="367">
        <v>0</v>
      </c>
      <c r="HX36" s="367">
        <v>0</v>
      </c>
      <c r="HY36" s="367">
        <v>0</v>
      </c>
      <c r="HZ36" s="368">
        <v>0</v>
      </c>
      <c r="IA36" s="366">
        <v>406.2</v>
      </c>
      <c r="IB36" s="367">
        <v>39558</v>
      </c>
      <c r="IC36" s="367">
        <v>36183</v>
      </c>
      <c r="ID36" s="367">
        <v>3375</v>
      </c>
      <c r="IE36" s="368">
        <v>8.5317761261944486E-2</v>
      </c>
      <c r="IF36" s="366">
        <v>406.2</v>
      </c>
      <c r="IG36" s="367">
        <v>39558</v>
      </c>
      <c r="IH36" s="367">
        <v>36183</v>
      </c>
      <c r="II36" s="367">
        <v>3375</v>
      </c>
      <c r="IJ36" s="368">
        <v>8.5317761261944486E-2</v>
      </c>
      <c r="IK36" s="367">
        <v>156.80000000000001</v>
      </c>
      <c r="IL36" s="367">
        <v>16553</v>
      </c>
      <c r="IM36" s="367">
        <v>14441</v>
      </c>
      <c r="IN36" s="367">
        <v>2112</v>
      </c>
      <c r="IO36" s="368">
        <v>0.12759016492478706</v>
      </c>
      <c r="IP36" s="367">
        <v>249.39999999999998</v>
      </c>
      <c r="IQ36" s="367">
        <v>23005</v>
      </c>
      <c r="IR36" s="367">
        <v>21742</v>
      </c>
      <c r="IS36" s="367">
        <v>1263</v>
      </c>
      <c r="IT36" s="368">
        <v>4.2272403662842573E-2</v>
      </c>
      <c r="IU36" s="366">
        <v>0</v>
      </c>
      <c r="IV36" s="367">
        <v>0</v>
      </c>
      <c r="IW36" s="367">
        <v>0</v>
      </c>
      <c r="IX36" s="367">
        <v>0</v>
      </c>
      <c r="IY36" s="368">
        <v>0</v>
      </c>
      <c r="IZ36" s="366">
        <v>6.5</v>
      </c>
      <c r="JA36" s="367">
        <v>1430</v>
      </c>
      <c r="JB36" s="367">
        <v>1316</v>
      </c>
      <c r="JC36" s="367">
        <v>114</v>
      </c>
      <c r="JD36" s="368">
        <v>7.9720279720279716E-2</v>
      </c>
      <c r="JE36" s="366">
        <v>6.5</v>
      </c>
      <c r="JF36" s="367">
        <v>1430</v>
      </c>
      <c r="JG36" s="367">
        <v>1316</v>
      </c>
      <c r="JH36" s="367">
        <v>114</v>
      </c>
      <c r="JI36" s="368">
        <v>7.9720279720279716E-2</v>
      </c>
      <c r="JJ36" s="367">
        <v>406.2</v>
      </c>
      <c r="JK36" s="367">
        <v>39558</v>
      </c>
      <c r="JL36" s="367">
        <v>36183</v>
      </c>
      <c r="JM36" s="367">
        <v>3375</v>
      </c>
      <c r="JN36" s="368">
        <v>8.5317761261944486E-2</v>
      </c>
      <c r="JO36" s="367">
        <v>-399.7</v>
      </c>
      <c r="JP36" s="367">
        <v>-38128</v>
      </c>
      <c r="JQ36" s="367">
        <v>-34867</v>
      </c>
      <c r="JR36" s="367">
        <v>-3261</v>
      </c>
      <c r="JS36" s="368">
        <v>5.59748154166477E-3</v>
      </c>
      <c r="JT36" s="366">
        <v>716.3</v>
      </c>
      <c r="JU36" s="367">
        <v>80943</v>
      </c>
      <c r="JV36" s="367">
        <v>79355</v>
      </c>
      <c r="JW36" s="367">
        <v>1588</v>
      </c>
      <c r="JX36" s="368">
        <v>1.9618744054458074E-2</v>
      </c>
      <c r="JY36" s="366">
        <v>0</v>
      </c>
      <c r="JZ36" s="367">
        <v>0</v>
      </c>
      <c r="KA36" s="367">
        <v>0</v>
      </c>
      <c r="KB36" s="367">
        <v>0</v>
      </c>
      <c r="KC36" s="368">
        <v>0</v>
      </c>
      <c r="KD36" s="366">
        <v>-716.3</v>
      </c>
      <c r="KE36" s="367">
        <v>-80943</v>
      </c>
      <c r="KF36" s="367">
        <v>-79355</v>
      </c>
      <c r="KG36" s="367">
        <v>-1588</v>
      </c>
      <c r="KH36" s="368">
        <v>-1.9618744054458074E-2</v>
      </c>
      <c r="KI36" s="367">
        <v>6.5</v>
      </c>
      <c r="KJ36" s="367">
        <v>1430</v>
      </c>
      <c r="KK36" s="367">
        <v>1316</v>
      </c>
      <c r="KL36" s="367">
        <v>114</v>
      </c>
      <c r="KM36" s="368">
        <v>7.9720279720279716E-2</v>
      </c>
      <c r="KN36" s="367">
        <v>-6.5</v>
      </c>
      <c r="KO36" s="367">
        <v>-1430</v>
      </c>
      <c r="KP36" s="367">
        <v>-1316</v>
      </c>
      <c r="KQ36" s="367">
        <v>-114</v>
      </c>
      <c r="KR36" s="368">
        <v>9.9339023774737786E-2</v>
      </c>
      <c r="KS36" s="366">
        <v>2168.5</v>
      </c>
      <c r="KT36" s="367">
        <v>247869</v>
      </c>
      <c r="KU36" s="367">
        <v>242517</v>
      </c>
      <c r="KV36" s="367">
        <v>5352</v>
      </c>
      <c r="KW36" s="368">
        <v>2.1592050639652399E-2</v>
      </c>
      <c r="KX36" s="367">
        <v>1406.8000000000002</v>
      </c>
      <c r="KY36" s="367">
        <v>144943</v>
      </c>
      <c r="KZ36" s="367">
        <v>128558</v>
      </c>
      <c r="LA36" s="367">
        <v>16385</v>
      </c>
      <c r="LB36" s="369">
        <v>0.11304443815844849</v>
      </c>
      <c r="LC36" s="366">
        <v>-761.69999999999982</v>
      </c>
      <c r="LD36" s="367">
        <v>-102926</v>
      </c>
      <c r="LE36" s="367">
        <v>-113959</v>
      </c>
      <c r="LF36" s="367">
        <v>11033</v>
      </c>
      <c r="LG36" s="369">
        <v>9.1452387518796086E-2</v>
      </c>
    </row>
    <row r="37" spans="2:319">
      <c r="B37" s="1640"/>
      <c r="C37" s="1623"/>
      <c r="D37" s="365" t="s">
        <v>2882</v>
      </c>
      <c r="E37" s="366">
        <v>558.9</v>
      </c>
      <c r="F37" s="367">
        <v>46983</v>
      </c>
      <c r="G37" s="367">
        <v>36186</v>
      </c>
      <c r="H37" s="367">
        <v>10797</v>
      </c>
      <c r="I37" s="368">
        <v>0.22980652576463828</v>
      </c>
      <c r="J37" s="366">
        <v>0</v>
      </c>
      <c r="K37" s="367">
        <v>0</v>
      </c>
      <c r="L37" s="367">
        <v>0</v>
      </c>
      <c r="M37" s="367">
        <v>0</v>
      </c>
      <c r="N37" s="368">
        <v>0</v>
      </c>
      <c r="O37" s="366">
        <v>-558.9</v>
      </c>
      <c r="P37" s="367">
        <v>-46983</v>
      </c>
      <c r="Q37" s="367">
        <v>-36186</v>
      </c>
      <c r="R37" s="367">
        <v>-10797</v>
      </c>
      <c r="S37" s="368">
        <v>-0.22980652576463828</v>
      </c>
      <c r="T37" s="367">
        <v>0</v>
      </c>
      <c r="U37" s="367">
        <v>0</v>
      </c>
      <c r="V37" s="367">
        <v>0</v>
      </c>
      <c r="W37" s="367">
        <v>0</v>
      </c>
      <c r="X37" s="368">
        <v>0</v>
      </c>
      <c r="Y37" s="367">
        <v>0</v>
      </c>
      <c r="Z37" s="367">
        <v>0</v>
      </c>
      <c r="AA37" s="367">
        <v>0</v>
      </c>
      <c r="AB37" s="367">
        <v>0</v>
      </c>
      <c r="AC37" s="368">
        <v>0.22980652576463828</v>
      </c>
      <c r="AD37" s="366">
        <v>448.9</v>
      </c>
      <c r="AE37" s="367">
        <v>15600</v>
      </c>
      <c r="AF37" s="367">
        <v>13650</v>
      </c>
      <c r="AG37" s="367">
        <v>1950</v>
      </c>
      <c r="AH37" s="368">
        <v>0.125</v>
      </c>
      <c r="AI37" s="366">
        <v>176.6</v>
      </c>
      <c r="AJ37" s="367">
        <v>34320</v>
      </c>
      <c r="AK37" s="367">
        <v>27422</v>
      </c>
      <c r="AL37" s="367">
        <v>6898</v>
      </c>
      <c r="AM37" s="368">
        <v>0.20099067599067599</v>
      </c>
      <c r="AN37" s="366">
        <v>-272.29999999999995</v>
      </c>
      <c r="AO37" s="367">
        <v>18720</v>
      </c>
      <c r="AP37" s="367">
        <v>13772</v>
      </c>
      <c r="AQ37" s="367">
        <v>4948</v>
      </c>
      <c r="AR37" s="368">
        <v>7.5990675990675993E-2</v>
      </c>
      <c r="AS37" s="367">
        <v>0</v>
      </c>
      <c r="AT37" s="367">
        <v>0</v>
      </c>
      <c r="AU37" s="367">
        <v>0</v>
      </c>
      <c r="AV37" s="367">
        <v>0</v>
      </c>
      <c r="AW37" s="368">
        <v>0</v>
      </c>
      <c r="AX37" s="367">
        <v>176.6</v>
      </c>
      <c r="AY37" s="367">
        <v>34320</v>
      </c>
      <c r="AZ37" s="367">
        <v>27422</v>
      </c>
      <c r="BA37" s="367">
        <v>6898</v>
      </c>
      <c r="BB37" s="368">
        <v>-7.5990675990675993E-2</v>
      </c>
      <c r="BC37" s="366">
        <v>604.5</v>
      </c>
      <c r="BD37" s="367">
        <v>50344</v>
      </c>
      <c r="BE37" s="367">
        <v>39378</v>
      </c>
      <c r="BF37" s="367">
        <v>10966</v>
      </c>
      <c r="BG37" s="368">
        <v>0.21782138884474814</v>
      </c>
      <c r="BH37" s="366">
        <v>425.7</v>
      </c>
      <c r="BI37" s="367">
        <v>47201</v>
      </c>
      <c r="BJ37" s="367">
        <v>39716</v>
      </c>
      <c r="BK37" s="367">
        <v>7485</v>
      </c>
      <c r="BL37" s="368">
        <v>0.15857714878922058</v>
      </c>
      <c r="BM37" s="366">
        <v>-178.79999999999995</v>
      </c>
      <c r="BN37" s="367">
        <v>-3143</v>
      </c>
      <c r="BO37" s="367">
        <v>338</v>
      </c>
      <c r="BP37" s="367">
        <v>-3481</v>
      </c>
      <c r="BQ37" s="368">
        <v>-5.9244240055527558E-2</v>
      </c>
      <c r="BR37" s="367">
        <v>176.6</v>
      </c>
      <c r="BS37" s="367">
        <v>34320</v>
      </c>
      <c r="BT37" s="367">
        <v>27422</v>
      </c>
      <c r="BU37" s="367">
        <v>6898</v>
      </c>
      <c r="BV37" s="368">
        <v>0.20099067599067599</v>
      </c>
      <c r="BW37" s="367">
        <v>249.1</v>
      </c>
      <c r="BX37" s="367">
        <v>12881</v>
      </c>
      <c r="BY37" s="367">
        <v>12294</v>
      </c>
      <c r="BZ37" s="367">
        <v>587</v>
      </c>
      <c r="CA37" s="368">
        <v>0.26023491604620352</v>
      </c>
      <c r="CB37" s="366">
        <v>499.4</v>
      </c>
      <c r="CC37" s="367">
        <v>42708</v>
      </c>
      <c r="CD37" s="367">
        <v>32290</v>
      </c>
      <c r="CE37" s="367">
        <v>10418</v>
      </c>
      <c r="CF37" s="368">
        <v>0.24393556242390185</v>
      </c>
      <c r="CG37" s="366">
        <v>264.89999999999998</v>
      </c>
      <c r="CH37" s="367">
        <v>51480</v>
      </c>
      <c r="CI37" s="367">
        <v>41133</v>
      </c>
      <c r="CJ37" s="367">
        <v>10347</v>
      </c>
      <c r="CK37" s="368">
        <v>0.20099067599067599</v>
      </c>
      <c r="CL37" s="366">
        <v>-234.5</v>
      </c>
      <c r="CM37" s="367">
        <v>8772</v>
      </c>
      <c r="CN37" s="367">
        <v>8843</v>
      </c>
      <c r="CO37" s="367">
        <v>-71</v>
      </c>
      <c r="CP37" s="368">
        <v>-4.294488643322586E-2</v>
      </c>
      <c r="CQ37" s="367">
        <v>425.7</v>
      </c>
      <c r="CR37" s="367">
        <v>47201</v>
      </c>
      <c r="CS37" s="367">
        <v>39716</v>
      </c>
      <c r="CT37" s="367">
        <v>7485</v>
      </c>
      <c r="CU37" s="368">
        <v>0.15857714878922058</v>
      </c>
      <c r="CV37" s="367">
        <v>-160.80000000000001</v>
      </c>
      <c r="CW37" s="367">
        <v>4279</v>
      </c>
      <c r="CX37" s="367">
        <v>1417</v>
      </c>
      <c r="CY37" s="367">
        <v>2862</v>
      </c>
      <c r="CZ37" s="368">
        <v>0.20152203522244644</v>
      </c>
      <c r="DA37" s="366">
        <v>183</v>
      </c>
      <c r="DB37" s="367">
        <v>36558</v>
      </c>
      <c r="DC37" s="367">
        <v>27429</v>
      </c>
      <c r="DD37" s="367">
        <v>9129</v>
      </c>
      <c r="DE37" s="368">
        <v>0.24971278516330214</v>
      </c>
      <c r="DF37" s="366">
        <v>317.8</v>
      </c>
      <c r="DG37" s="367">
        <v>55370</v>
      </c>
      <c r="DH37" s="367">
        <v>44856</v>
      </c>
      <c r="DI37" s="367">
        <v>10514</v>
      </c>
      <c r="DJ37" s="368">
        <v>0.18988621997471555</v>
      </c>
      <c r="DK37" s="366">
        <v>134.79999999999998</v>
      </c>
      <c r="DL37" s="367">
        <v>18812</v>
      </c>
      <c r="DM37" s="367">
        <v>17427</v>
      </c>
      <c r="DN37" s="367">
        <v>1385</v>
      </c>
      <c r="DO37" s="368">
        <v>-5.9826565188586589E-2</v>
      </c>
      <c r="DP37" s="367">
        <v>264.89999999999998</v>
      </c>
      <c r="DQ37" s="367">
        <v>51480</v>
      </c>
      <c r="DR37" s="367">
        <v>41133</v>
      </c>
      <c r="DS37" s="367">
        <v>10347</v>
      </c>
      <c r="DT37" s="368">
        <v>0.20099067599067599</v>
      </c>
      <c r="DU37" s="367">
        <v>52.900000000000013</v>
      </c>
      <c r="DV37" s="367">
        <v>3890</v>
      </c>
      <c r="DW37" s="367">
        <v>3723</v>
      </c>
      <c r="DX37" s="367">
        <v>167</v>
      </c>
      <c r="DY37" s="368">
        <v>0.26081724117926258</v>
      </c>
      <c r="DZ37" s="366">
        <v>176.7</v>
      </c>
      <c r="EA37" s="367">
        <v>36108</v>
      </c>
      <c r="EB37" s="367">
        <v>27010</v>
      </c>
      <c r="EC37" s="367">
        <v>9098</v>
      </c>
      <c r="ED37" s="368">
        <v>0.25196632325246482</v>
      </c>
      <c r="EE37" s="366">
        <v>756.5</v>
      </c>
      <c r="EF37" s="367">
        <v>69872</v>
      </c>
      <c r="EG37" s="367">
        <v>57977</v>
      </c>
      <c r="EH37" s="367">
        <v>11895</v>
      </c>
      <c r="EI37" s="368">
        <v>0.17023986718571102</v>
      </c>
      <c r="EJ37" s="366">
        <v>579.79999999999995</v>
      </c>
      <c r="EK37" s="367">
        <v>33764</v>
      </c>
      <c r="EL37" s="367">
        <v>30967</v>
      </c>
      <c r="EM37" s="367">
        <v>2797</v>
      </c>
      <c r="EN37" s="368">
        <v>-8.17264560667538E-2</v>
      </c>
      <c r="EO37" s="367">
        <v>317.8</v>
      </c>
      <c r="EP37" s="367">
        <v>55370</v>
      </c>
      <c r="EQ37" s="367">
        <v>44856</v>
      </c>
      <c r="ER37" s="367">
        <v>10514</v>
      </c>
      <c r="ES37" s="368">
        <v>0.18988621997471555</v>
      </c>
      <c r="ET37" s="367">
        <v>438.70000000000005</v>
      </c>
      <c r="EU37" s="367">
        <v>14502</v>
      </c>
      <c r="EV37" s="367">
        <v>13121</v>
      </c>
      <c r="EW37" s="367">
        <v>1381</v>
      </c>
      <c r="EX37" s="368">
        <v>0.27161267604146933</v>
      </c>
      <c r="EY37" s="366">
        <v>538</v>
      </c>
      <c r="EZ37" s="367">
        <v>45565</v>
      </c>
      <c r="FA37" s="367">
        <v>35027</v>
      </c>
      <c r="FB37" s="367">
        <v>10538</v>
      </c>
      <c r="FC37" s="368">
        <v>0.11361310133060389</v>
      </c>
      <c r="FD37" s="366">
        <v>537.1</v>
      </c>
      <c r="FE37" s="367">
        <v>32560</v>
      </c>
      <c r="FF37" s="367">
        <v>27427</v>
      </c>
      <c r="FG37" s="367">
        <v>5133</v>
      </c>
      <c r="FH37" s="368">
        <v>0.15764742014742014</v>
      </c>
      <c r="FI37" s="366">
        <v>-0.89999999999995595</v>
      </c>
      <c r="FJ37" s="367">
        <v>-13005</v>
      </c>
      <c r="FK37" s="367">
        <v>-7600</v>
      </c>
      <c r="FL37" s="367">
        <v>-5405</v>
      </c>
      <c r="FM37" s="368">
        <v>4.4034318816816256E-2</v>
      </c>
      <c r="FN37" s="367">
        <v>756.5</v>
      </c>
      <c r="FO37" s="367">
        <v>69872</v>
      </c>
      <c r="FP37" s="367">
        <v>57977</v>
      </c>
      <c r="FQ37" s="367">
        <v>11895</v>
      </c>
      <c r="FR37" s="368">
        <v>0.17023986718571102</v>
      </c>
      <c r="FS37" s="367">
        <v>-219.39999999999998</v>
      </c>
      <c r="FT37" s="367">
        <v>-37312</v>
      </c>
      <c r="FU37" s="367">
        <v>-30550</v>
      </c>
      <c r="FV37" s="367">
        <v>-6762</v>
      </c>
      <c r="FW37" s="368">
        <v>0.12620554836889475</v>
      </c>
      <c r="FX37" s="366">
        <v>499.4</v>
      </c>
      <c r="FY37" s="367">
        <v>42708</v>
      </c>
      <c r="FZ37" s="367">
        <v>32290</v>
      </c>
      <c r="GA37" s="367">
        <v>10418</v>
      </c>
      <c r="GB37" s="368">
        <v>0.18494271685761046</v>
      </c>
      <c r="GC37" s="366">
        <v>366.8</v>
      </c>
      <c r="GD37" s="367">
        <v>9680</v>
      </c>
      <c r="GE37" s="367">
        <v>8275</v>
      </c>
      <c r="GF37" s="367">
        <v>1405</v>
      </c>
      <c r="GG37" s="368">
        <v>0.14514462809917356</v>
      </c>
      <c r="GH37" s="366">
        <v>-132.59999999999997</v>
      </c>
      <c r="GI37" s="367">
        <v>-33028</v>
      </c>
      <c r="GJ37" s="367">
        <v>-24015</v>
      </c>
      <c r="GK37" s="367">
        <v>-9013</v>
      </c>
      <c r="GL37" s="368">
        <v>-3.9798088758436906E-2</v>
      </c>
      <c r="GM37" s="367">
        <v>537.1</v>
      </c>
      <c r="GN37" s="367">
        <v>32560</v>
      </c>
      <c r="GO37" s="367">
        <v>27427</v>
      </c>
      <c r="GP37" s="367">
        <v>5133</v>
      </c>
      <c r="GQ37" s="368">
        <v>0.15764742014742014</v>
      </c>
      <c r="GR37" s="367">
        <v>-170.3</v>
      </c>
      <c r="GS37" s="367">
        <v>-22880</v>
      </c>
      <c r="GT37" s="367">
        <v>-19152</v>
      </c>
      <c r="GU37" s="367">
        <v>-3728</v>
      </c>
      <c r="GV37" s="368">
        <v>0.19744550890585705</v>
      </c>
      <c r="GW37" s="366">
        <v>44.2</v>
      </c>
      <c r="GX37" s="367">
        <v>3150</v>
      </c>
      <c r="GY37" s="367">
        <v>2930</v>
      </c>
      <c r="GZ37" s="367">
        <v>220</v>
      </c>
      <c r="HA37" s="368">
        <v>6.9841269841269843E-2</v>
      </c>
      <c r="HB37" s="366">
        <v>569.29999999999995</v>
      </c>
      <c r="HC37" s="367">
        <v>19181</v>
      </c>
      <c r="HD37" s="367">
        <v>17539</v>
      </c>
      <c r="HE37" s="367">
        <v>1642</v>
      </c>
      <c r="HF37" s="368">
        <v>8.5605547156039838E-2</v>
      </c>
      <c r="HG37" s="366">
        <v>525.1</v>
      </c>
      <c r="HH37" s="367">
        <v>16031</v>
      </c>
      <c r="HI37" s="367">
        <v>14609</v>
      </c>
      <c r="HJ37" s="367">
        <v>1422</v>
      </c>
      <c r="HK37" s="368">
        <v>1.5764277314769995E-2</v>
      </c>
      <c r="HL37" s="367">
        <v>366.8</v>
      </c>
      <c r="HM37" s="367">
        <v>9680</v>
      </c>
      <c r="HN37" s="367">
        <v>8275</v>
      </c>
      <c r="HO37" s="367">
        <v>1405</v>
      </c>
      <c r="HP37" s="368">
        <v>0.14514462809917356</v>
      </c>
      <c r="HQ37" s="367">
        <v>202.49999999999997</v>
      </c>
      <c r="HR37" s="367">
        <v>9501</v>
      </c>
      <c r="HS37" s="367">
        <v>9264</v>
      </c>
      <c r="HT37" s="367">
        <v>237</v>
      </c>
      <c r="HU37" s="368">
        <v>0.12938035078440357</v>
      </c>
      <c r="HV37" s="366">
        <v>0</v>
      </c>
      <c r="HW37" s="367">
        <v>0</v>
      </c>
      <c r="HX37" s="367">
        <v>0</v>
      </c>
      <c r="HY37" s="367">
        <v>0</v>
      </c>
      <c r="HZ37" s="368">
        <v>0</v>
      </c>
      <c r="IA37" s="366">
        <v>367.6</v>
      </c>
      <c r="IB37" s="367">
        <v>8674</v>
      </c>
      <c r="IC37" s="367">
        <v>7230</v>
      </c>
      <c r="ID37" s="367">
        <v>1444</v>
      </c>
      <c r="IE37" s="368">
        <v>0.16647452155868112</v>
      </c>
      <c r="IF37" s="366">
        <v>367.6</v>
      </c>
      <c r="IG37" s="367">
        <v>8674</v>
      </c>
      <c r="IH37" s="367">
        <v>7230</v>
      </c>
      <c r="II37" s="367">
        <v>1444</v>
      </c>
      <c r="IJ37" s="368">
        <v>0.16647452155868112</v>
      </c>
      <c r="IK37" s="367">
        <v>569.29999999999995</v>
      </c>
      <c r="IL37" s="367">
        <v>19181</v>
      </c>
      <c r="IM37" s="367">
        <v>17539</v>
      </c>
      <c r="IN37" s="367">
        <v>1642</v>
      </c>
      <c r="IO37" s="368">
        <v>8.5605547156039838E-2</v>
      </c>
      <c r="IP37" s="367">
        <v>-201.69999999999996</v>
      </c>
      <c r="IQ37" s="367">
        <v>-10507</v>
      </c>
      <c r="IR37" s="367">
        <v>-10309</v>
      </c>
      <c r="IS37" s="367">
        <v>-198</v>
      </c>
      <c r="IT37" s="368">
        <v>-8.0868974402641278E-2</v>
      </c>
      <c r="IU37" s="366">
        <v>0</v>
      </c>
      <c r="IV37" s="367">
        <v>0</v>
      </c>
      <c r="IW37" s="367">
        <v>0</v>
      </c>
      <c r="IX37" s="367">
        <v>0</v>
      </c>
      <c r="IY37" s="368">
        <v>0</v>
      </c>
      <c r="IZ37" s="366">
        <v>608.40000000000009</v>
      </c>
      <c r="JA37" s="367">
        <v>60784</v>
      </c>
      <c r="JB37" s="367">
        <v>43036</v>
      </c>
      <c r="JC37" s="367">
        <v>17748</v>
      </c>
      <c r="JD37" s="368">
        <v>0.2919847328244275</v>
      </c>
      <c r="JE37" s="366">
        <v>608.40000000000009</v>
      </c>
      <c r="JF37" s="367">
        <v>60784</v>
      </c>
      <c r="JG37" s="367">
        <v>43036</v>
      </c>
      <c r="JH37" s="367">
        <v>17748</v>
      </c>
      <c r="JI37" s="368">
        <v>0.2919847328244275</v>
      </c>
      <c r="JJ37" s="367">
        <v>367.6</v>
      </c>
      <c r="JK37" s="367">
        <v>8674</v>
      </c>
      <c r="JL37" s="367">
        <v>7230</v>
      </c>
      <c r="JM37" s="367">
        <v>1444</v>
      </c>
      <c r="JN37" s="368">
        <v>0.16647452155868112</v>
      </c>
      <c r="JO37" s="367">
        <v>240.8</v>
      </c>
      <c r="JP37" s="367">
        <v>52110</v>
      </c>
      <c r="JQ37" s="367">
        <v>35806</v>
      </c>
      <c r="JR37" s="367">
        <v>16304</v>
      </c>
      <c r="JS37" s="368">
        <v>-0.12551021126574638</v>
      </c>
      <c r="JT37" s="366">
        <v>0</v>
      </c>
      <c r="JU37" s="367">
        <v>0</v>
      </c>
      <c r="JV37" s="367">
        <v>0</v>
      </c>
      <c r="JW37" s="367">
        <v>0</v>
      </c>
      <c r="JX37" s="368">
        <v>0</v>
      </c>
      <c r="JY37" s="366">
        <v>322.7</v>
      </c>
      <c r="JZ37" s="367">
        <v>6600</v>
      </c>
      <c r="KA37" s="367">
        <v>5346</v>
      </c>
      <c r="KB37" s="367">
        <v>1254</v>
      </c>
      <c r="KC37" s="368">
        <v>0.19</v>
      </c>
      <c r="KD37" s="366">
        <v>322.7</v>
      </c>
      <c r="KE37" s="367">
        <v>6600</v>
      </c>
      <c r="KF37" s="367">
        <v>5346</v>
      </c>
      <c r="KG37" s="367">
        <v>1254</v>
      </c>
      <c r="KH37" s="368">
        <v>0.19</v>
      </c>
      <c r="KI37" s="367">
        <v>608.40000000000009</v>
      </c>
      <c r="KJ37" s="367">
        <v>60784</v>
      </c>
      <c r="KK37" s="367">
        <v>43036</v>
      </c>
      <c r="KL37" s="367">
        <v>17748</v>
      </c>
      <c r="KM37" s="368">
        <v>0.2919847328244275</v>
      </c>
      <c r="KN37" s="367">
        <v>-285.70000000000005</v>
      </c>
      <c r="KO37" s="367">
        <v>-54184</v>
      </c>
      <c r="KP37" s="367">
        <v>-37690</v>
      </c>
      <c r="KQ37" s="367">
        <v>-16494</v>
      </c>
      <c r="KR37" s="368">
        <v>0.10198473282442749</v>
      </c>
      <c r="KS37" s="366">
        <v>3552.9999999999995</v>
      </c>
      <c r="KT37" s="367">
        <v>319724</v>
      </c>
      <c r="KU37" s="367">
        <v>246190</v>
      </c>
      <c r="KV37" s="367">
        <v>73534</v>
      </c>
      <c r="KW37" s="368">
        <v>0.22999211820194917</v>
      </c>
      <c r="KX37" s="367">
        <v>4713.3999999999996</v>
      </c>
      <c r="KY37" s="367">
        <v>395722</v>
      </c>
      <c r="KZ37" s="367">
        <v>319957</v>
      </c>
      <c r="LA37" s="367">
        <v>75765</v>
      </c>
      <c r="LB37" s="369">
        <v>0.19146016648050904</v>
      </c>
      <c r="LC37" s="366">
        <v>1160.4000000000001</v>
      </c>
      <c r="LD37" s="367">
        <v>75998</v>
      </c>
      <c r="LE37" s="367">
        <v>73767</v>
      </c>
      <c r="LF37" s="367">
        <v>2231</v>
      </c>
      <c r="LG37" s="369">
        <v>-3.8531951721440139E-2</v>
      </c>
    </row>
    <row r="38" spans="2:319">
      <c r="B38" s="1640"/>
      <c r="C38" s="1623"/>
      <c r="D38" s="365" t="s">
        <v>2883</v>
      </c>
      <c r="E38" s="366">
        <v>0</v>
      </c>
      <c r="F38" s="367">
        <v>0</v>
      </c>
      <c r="G38" s="367">
        <v>0</v>
      </c>
      <c r="H38" s="367">
        <v>0</v>
      </c>
      <c r="I38" s="368">
        <v>0</v>
      </c>
      <c r="J38" s="366">
        <v>0</v>
      </c>
      <c r="K38" s="367">
        <v>0</v>
      </c>
      <c r="L38" s="367">
        <v>0</v>
      </c>
      <c r="M38" s="367">
        <v>0</v>
      </c>
      <c r="N38" s="368">
        <v>0</v>
      </c>
      <c r="O38" s="366">
        <v>0</v>
      </c>
      <c r="P38" s="367">
        <v>0</v>
      </c>
      <c r="Q38" s="367">
        <v>0</v>
      </c>
      <c r="R38" s="367">
        <v>0</v>
      </c>
      <c r="S38" s="368">
        <v>0</v>
      </c>
      <c r="T38" s="367">
        <v>0</v>
      </c>
      <c r="U38" s="367">
        <v>0</v>
      </c>
      <c r="V38" s="367">
        <v>0</v>
      </c>
      <c r="W38" s="367">
        <v>0</v>
      </c>
      <c r="X38" s="368">
        <v>0</v>
      </c>
      <c r="Y38" s="367">
        <v>0</v>
      </c>
      <c r="Z38" s="367">
        <v>0</v>
      </c>
      <c r="AA38" s="367">
        <v>0</v>
      </c>
      <c r="AB38" s="367">
        <v>0</v>
      </c>
      <c r="AC38" s="368">
        <v>0</v>
      </c>
      <c r="AD38" s="366">
        <v>0</v>
      </c>
      <c r="AE38" s="367">
        <v>0</v>
      </c>
      <c r="AF38" s="367">
        <v>0</v>
      </c>
      <c r="AG38" s="367">
        <v>0</v>
      </c>
      <c r="AH38" s="368">
        <v>0</v>
      </c>
      <c r="AI38" s="366">
        <v>0</v>
      </c>
      <c r="AJ38" s="367">
        <v>0</v>
      </c>
      <c r="AK38" s="367">
        <v>0</v>
      </c>
      <c r="AL38" s="367">
        <v>0</v>
      </c>
      <c r="AM38" s="368">
        <v>0</v>
      </c>
      <c r="AN38" s="366">
        <v>0</v>
      </c>
      <c r="AO38" s="367">
        <v>0</v>
      </c>
      <c r="AP38" s="367">
        <v>0</v>
      </c>
      <c r="AQ38" s="367">
        <v>0</v>
      </c>
      <c r="AR38" s="368">
        <v>0</v>
      </c>
      <c r="AS38" s="367">
        <v>0</v>
      </c>
      <c r="AT38" s="367">
        <v>0</v>
      </c>
      <c r="AU38" s="367">
        <v>0</v>
      </c>
      <c r="AV38" s="367">
        <v>0</v>
      </c>
      <c r="AW38" s="368">
        <v>0</v>
      </c>
      <c r="AX38" s="367">
        <v>0</v>
      </c>
      <c r="AY38" s="367">
        <v>0</v>
      </c>
      <c r="AZ38" s="367">
        <v>0</v>
      </c>
      <c r="BA38" s="367">
        <v>0</v>
      </c>
      <c r="BB38" s="368">
        <v>0</v>
      </c>
      <c r="BC38" s="366">
        <v>0</v>
      </c>
      <c r="BD38" s="367">
        <v>0</v>
      </c>
      <c r="BE38" s="367">
        <v>0</v>
      </c>
      <c r="BF38" s="367">
        <v>0</v>
      </c>
      <c r="BG38" s="368">
        <v>0</v>
      </c>
      <c r="BH38" s="366">
        <v>0</v>
      </c>
      <c r="BI38" s="367">
        <v>0</v>
      </c>
      <c r="BJ38" s="367">
        <v>0</v>
      </c>
      <c r="BK38" s="367">
        <v>0</v>
      </c>
      <c r="BL38" s="368">
        <v>0</v>
      </c>
      <c r="BM38" s="366">
        <v>0</v>
      </c>
      <c r="BN38" s="367">
        <v>0</v>
      </c>
      <c r="BO38" s="367">
        <v>0</v>
      </c>
      <c r="BP38" s="367">
        <v>0</v>
      </c>
      <c r="BQ38" s="368">
        <v>0</v>
      </c>
      <c r="BR38" s="367">
        <v>0</v>
      </c>
      <c r="BS38" s="367">
        <v>0</v>
      </c>
      <c r="BT38" s="367">
        <v>0</v>
      </c>
      <c r="BU38" s="367">
        <v>0</v>
      </c>
      <c r="BV38" s="368">
        <v>0</v>
      </c>
      <c r="BW38" s="367">
        <v>0</v>
      </c>
      <c r="BX38" s="367">
        <v>0</v>
      </c>
      <c r="BY38" s="367">
        <v>0</v>
      </c>
      <c r="BZ38" s="367">
        <v>0</v>
      </c>
      <c r="CA38" s="368">
        <v>0</v>
      </c>
      <c r="CB38" s="366">
        <v>0</v>
      </c>
      <c r="CC38" s="367">
        <v>0</v>
      </c>
      <c r="CD38" s="367">
        <v>0</v>
      </c>
      <c r="CE38" s="367">
        <v>0</v>
      </c>
      <c r="CF38" s="368">
        <v>0</v>
      </c>
      <c r="CG38" s="366">
        <v>0</v>
      </c>
      <c r="CH38" s="367">
        <v>0</v>
      </c>
      <c r="CI38" s="367">
        <v>0</v>
      </c>
      <c r="CJ38" s="367">
        <v>0</v>
      </c>
      <c r="CK38" s="368">
        <v>0</v>
      </c>
      <c r="CL38" s="366">
        <v>0</v>
      </c>
      <c r="CM38" s="367">
        <v>0</v>
      </c>
      <c r="CN38" s="367">
        <v>0</v>
      </c>
      <c r="CO38" s="367">
        <v>0</v>
      </c>
      <c r="CP38" s="368">
        <v>0</v>
      </c>
      <c r="CQ38" s="367">
        <v>0</v>
      </c>
      <c r="CR38" s="367">
        <v>0</v>
      </c>
      <c r="CS38" s="367">
        <v>0</v>
      </c>
      <c r="CT38" s="367">
        <v>0</v>
      </c>
      <c r="CU38" s="368">
        <v>0</v>
      </c>
      <c r="CV38" s="367">
        <v>0</v>
      </c>
      <c r="CW38" s="367">
        <v>0</v>
      </c>
      <c r="CX38" s="367">
        <v>0</v>
      </c>
      <c r="CY38" s="367">
        <v>0</v>
      </c>
      <c r="CZ38" s="368">
        <v>0</v>
      </c>
      <c r="DA38" s="366">
        <v>0</v>
      </c>
      <c r="DB38" s="367">
        <v>0</v>
      </c>
      <c r="DC38" s="367">
        <v>0</v>
      </c>
      <c r="DD38" s="367">
        <v>0</v>
      </c>
      <c r="DE38" s="368">
        <v>0</v>
      </c>
      <c r="DF38" s="366">
        <v>7</v>
      </c>
      <c r="DG38" s="367">
        <v>61</v>
      </c>
      <c r="DH38" s="367">
        <v>50</v>
      </c>
      <c r="DI38" s="367">
        <v>11</v>
      </c>
      <c r="DJ38" s="368">
        <v>0.18032786885245902</v>
      </c>
      <c r="DK38" s="366">
        <v>7</v>
      </c>
      <c r="DL38" s="367">
        <v>61</v>
      </c>
      <c r="DM38" s="367">
        <v>50</v>
      </c>
      <c r="DN38" s="367">
        <v>11</v>
      </c>
      <c r="DO38" s="368">
        <v>0.18032786885245902</v>
      </c>
      <c r="DP38" s="367">
        <v>0</v>
      </c>
      <c r="DQ38" s="367">
        <v>0</v>
      </c>
      <c r="DR38" s="367">
        <v>0</v>
      </c>
      <c r="DS38" s="367">
        <v>0</v>
      </c>
      <c r="DT38" s="368">
        <v>0</v>
      </c>
      <c r="DU38" s="367">
        <v>7</v>
      </c>
      <c r="DV38" s="367">
        <v>61</v>
      </c>
      <c r="DW38" s="367">
        <v>50</v>
      </c>
      <c r="DX38" s="367">
        <v>11</v>
      </c>
      <c r="DY38" s="368">
        <v>-0.18032786885245902</v>
      </c>
      <c r="DZ38" s="366">
        <v>0</v>
      </c>
      <c r="EA38" s="367">
        <v>0</v>
      </c>
      <c r="EB38" s="367">
        <v>0</v>
      </c>
      <c r="EC38" s="367">
        <v>0</v>
      </c>
      <c r="ED38" s="368">
        <v>0</v>
      </c>
      <c r="EE38" s="366">
        <v>0</v>
      </c>
      <c r="EF38" s="367">
        <v>0</v>
      </c>
      <c r="EG38" s="367">
        <v>0</v>
      </c>
      <c r="EH38" s="367">
        <v>0</v>
      </c>
      <c r="EI38" s="368">
        <v>0</v>
      </c>
      <c r="EJ38" s="366">
        <v>0</v>
      </c>
      <c r="EK38" s="367">
        <v>0</v>
      </c>
      <c r="EL38" s="367">
        <v>0</v>
      </c>
      <c r="EM38" s="367">
        <v>0</v>
      </c>
      <c r="EN38" s="368">
        <v>0</v>
      </c>
      <c r="EO38" s="367">
        <v>7</v>
      </c>
      <c r="EP38" s="367">
        <v>61</v>
      </c>
      <c r="EQ38" s="367">
        <v>50</v>
      </c>
      <c r="ER38" s="367">
        <v>11</v>
      </c>
      <c r="ES38" s="368">
        <v>0.18032786885245902</v>
      </c>
      <c r="ET38" s="367">
        <v>-7</v>
      </c>
      <c r="EU38" s="367">
        <v>-61</v>
      </c>
      <c r="EV38" s="367">
        <v>-50</v>
      </c>
      <c r="EW38" s="367">
        <v>-11</v>
      </c>
      <c r="EX38" s="368">
        <v>0.18032786885245902</v>
      </c>
      <c r="EY38" s="366">
        <v>0</v>
      </c>
      <c r="EZ38" s="367">
        <v>0</v>
      </c>
      <c r="FA38" s="367">
        <v>0</v>
      </c>
      <c r="FB38" s="367">
        <v>0</v>
      </c>
      <c r="FC38" s="368">
        <v>0</v>
      </c>
      <c r="FD38" s="366">
        <v>0</v>
      </c>
      <c r="FE38" s="367">
        <v>0</v>
      </c>
      <c r="FF38" s="367">
        <v>0</v>
      </c>
      <c r="FG38" s="367">
        <v>0</v>
      </c>
      <c r="FH38" s="368">
        <v>0</v>
      </c>
      <c r="FI38" s="366">
        <v>0</v>
      </c>
      <c r="FJ38" s="367">
        <v>0</v>
      </c>
      <c r="FK38" s="367">
        <v>0</v>
      </c>
      <c r="FL38" s="367">
        <v>0</v>
      </c>
      <c r="FM38" s="368">
        <v>0</v>
      </c>
      <c r="FN38" s="367">
        <v>0</v>
      </c>
      <c r="FO38" s="367">
        <v>0</v>
      </c>
      <c r="FP38" s="367">
        <v>0</v>
      </c>
      <c r="FQ38" s="367">
        <v>0</v>
      </c>
      <c r="FR38" s="368">
        <v>0</v>
      </c>
      <c r="FS38" s="367">
        <v>0</v>
      </c>
      <c r="FT38" s="367">
        <v>0</v>
      </c>
      <c r="FU38" s="367">
        <v>0</v>
      </c>
      <c r="FV38" s="367">
        <v>0</v>
      </c>
      <c r="FW38" s="368">
        <v>0</v>
      </c>
      <c r="FX38" s="366">
        <v>0</v>
      </c>
      <c r="FY38" s="367">
        <v>0</v>
      </c>
      <c r="FZ38" s="367">
        <v>0</v>
      </c>
      <c r="GA38" s="367">
        <v>0</v>
      </c>
      <c r="GB38" s="368">
        <v>0</v>
      </c>
      <c r="GC38" s="366">
        <v>8</v>
      </c>
      <c r="GD38" s="367">
        <v>70</v>
      </c>
      <c r="GE38" s="367">
        <v>58</v>
      </c>
      <c r="GF38" s="367">
        <v>12</v>
      </c>
      <c r="GG38" s="368">
        <v>0.17142857142857143</v>
      </c>
      <c r="GH38" s="366">
        <v>8</v>
      </c>
      <c r="GI38" s="367">
        <v>70</v>
      </c>
      <c r="GJ38" s="367">
        <v>58</v>
      </c>
      <c r="GK38" s="367">
        <v>12</v>
      </c>
      <c r="GL38" s="368">
        <v>0.17142857142857143</v>
      </c>
      <c r="GM38" s="367">
        <v>0</v>
      </c>
      <c r="GN38" s="367">
        <v>0</v>
      </c>
      <c r="GO38" s="367">
        <v>0</v>
      </c>
      <c r="GP38" s="367">
        <v>0</v>
      </c>
      <c r="GQ38" s="368">
        <v>0</v>
      </c>
      <c r="GR38" s="367">
        <v>8</v>
      </c>
      <c r="GS38" s="367">
        <v>70</v>
      </c>
      <c r="GT38" s="367">
        <v>58</v>
      </c>
      <c r="GU38" s="367">
        <v>12</v>
      </c>
      <c r="GV38" s="368">
        <v>-0.17142857142857143</v>
      </c>
      <c r="GW38" s="366">
        <v>0</v>
      </c>
      <c r="GX38" s="367">
        <v>0</v>
      </c>
      <c r="GY38" s="367">
        <v>0</v>
      </c>
      <c r="GZ38" s="367">
        <v>0</v>
      </c>
      <c r="HA38" s="368">
        <v>0</v>
      </c>
      <c r="HB38" s="366">
        <v>0</v>
      </c>
      <c r="HC38" s="367">
        <v>0</v>
      </c>
      <c r="HD38" s="367">
        <v>0</v>
      </c>
      <c r="HE38" s="367">
        <v>0</v>
      </c>
      <c r="HF38" s="368">
        <v>0</v>
      </c>
      <c r="HG38" s="366">
        <v>0</v>
      </c>
      <c r="HH38" s="367">
        <v>0</v>
      </c>
      <c r="HI38" s="367">
        <v>0</v>
      </c>
      <c r="HJ38" s="367">
        <v>0</v>
      </c>
      <c r="HK38" s="368">
        <v>0</v>
      </c>
      <c r="HL38" s="367">
        <v>8</v>
      </c>
      <c r="HM38" s="367">
        <v>70</v>
      </c>
      <c r="HN38" s="367">
        <v>58</v>
      </c>
      <c r="HO38" s="367">
        <v>12</v>
      </c>
      <c r="HP38" s="368">
        <v>0.17142857142857143</v>
      </c>
      <c r="HQ38" s="367">
        <v>-8</v>
      </c>
      <c r="HR38" s="367">
        <v>-70</v>
      </c>
      <c r="HS38" s="367">
        <v>-58</v>
      </c>
      <c r="HT38" s="367">
        <v>-12</v>
      </c>
      <c r="HU38" s="368">
        <v>0.17142857142857143</v>
      </c>
      <c r="HV38" s="366">
        <v>0</v>
      </c>
      <c r="HW38" s="367">
        <v>0</v>
      </c>
      <c r="HX38" s="367">
        <v>0</v>
      </c>
      <c r="HY38" s="367">
        <v>0</v>
      </c>
      <c r="HZ38" s="368">
        <v>0</v>
      </c>
      <c r="IA38" s="366">
        <v>0</v>
      </c>
      <c r="IB38" s="367">
        <v>0</v>
      </c>
      <c r="IC38" s="367">
        <v>0</v>
      </c>
      <c r="ID38" s="367">
        <v>0</v>
      </c>
      <c r="IE38" s="368">
        <v>0</v>
      </c>
      <c r="IF38" s="366">
        <v>0</v>
      </c>
      <c r="IG38" s="367">
        <v>0</v>
      </c>
      <c r="IH38" s="367">
        <v>0</v>
      </c>
      <c r="II38" s="367">
        <v>0</v>
      </c>
      <c r="IJ38" s="368">
        <v>0</v>
      </c>
      <c r="IK38" s="367">
        <v>0</v>
      </c>
      <c r="IL38" s="367">
        <v>0</v>
      </c>
      <c r="IM38" s="367">
        <v>0</v>
      </c>
      <c r="IN38" s="367">
        <v>0</v>
      </c>
      <c r="IO38" s="368">
        <v>0</v>
      </c>
      <c r="IP38" s="367">
        <v>0</v>
      </c>
      <c r="IQ38" s="367">
        <v>0</v>
      </c>
      <c r="IR38" s="367">
        <v>0</v>
      </c>
      <c r="IS38" s="367">
        <v>0</v>
      </c>
      <c r="IT38" s="368">
        <v>0</v>
      </c>
      <c r="IU38" s="366">
        <v>0</v>
      </c>
      <c r="IV38" s="367">
        <v>0</v>
      </c>
      <c r="IW38" s="367">
        <v>0</v>
      </c>
      <c r="IX38" s="367">
        <v>0</v>
      </c>
      <c r="IY38" s="368">
        <v>0</v>
      </c>
      <c r="IZ38" s="366">
        <v>0</v>
      </c>
      <c r="JA38" s="367">
        <v>0</v>
      </c>
      <c r="JB38" s="367">
        <v>0</v>
      </c>
      <c r="JC38" s="367">
        <v>0</v>
      </c>
      <c r="JD38" s="368">
        <v>0</v>
      </c>
      <c r="JE38" s="366">
        <v>0</v>
      </c>
      <c r="JF38" s="367">
        <v>0</v>
      </c>
      <c r="JG38" s="367">
        <v>0</v>
      </c>
      <c r="JH38" s="367">
        <v>0</v>
      </c>
      <c r="JI38" s="368">
        <v>0</v>
      </c>
      <c r="JJ38" s="367">
        <v>0</v>
      </c>
      <c r="JK38" s="367">
        <v>0</v>
      </c>
      <c r="JL38" s="367">
        <v>0</v>
      </c>
      <c r="JM38" s="367">
        <v>0</v>
      </c>
      <c r="JN38" s="368">
        <v>0</v>
      </c>
      <c r="JO38" s="367">
        <v>0</v>
      </c>
      <c r="JP38" s="367">
        <v>0</v>
      </c>
      <c r="JQ38" s="367">
        <v>0</v>
      </c>
      <c r="JR38" s="367">
        <v>0</v>
      </c>
      <c r="JS38" s="368">
        <v>0</v>
      </c>
      <c r="JT38" s="366">
        <v>0</v>
      </c>
      <c r="JU38" s="367">
        <v>0</v>
      </c>
      <c r="JV38" s="367">
        <v>0</v>
      </c>
      <c r="JW38" s="367">
        <v>0</v>
      </c>
      <c r="JX38" s="368">
        <v>0</v>
      </c>
      <c r="JY38" s="366">
        <v>0</v>
      </c>
      <c r="JZ38" s="367">
        <v>0</v>
      </c>
      <c r="KA38" s="367">
        <v>0</v>
      </c>
      <c r="KB38" s="367">
        <v>0</v>
      </c>
      <c r="KC38" s="368">
        <v>0</v>
      </c>
      <c r="KD38" s="366">
        <v>0</v>
      </c>
      <c r="KE38" s="367">
        <v>0</v>
      </c>
      <c r="KF38" s="367">
        <v>0</v>
      </c>
      <c r="KG38" s="367">
        <v>0</v>
      </c>
      <c r="KH38" s="368">
        <v>0</v>
      </c>
      <c r="KI38" s="367">
        <v>0</v>
      </c>
      <c r="KJ38" s="367">
        <v>0</v>
      </c>
      <c r="KK38" s="367">
        <v>0</v>
      </c>
      <c r="KL38" s="367">
        <v>0</v>
      </c>
      <c r="KM38" s="368">
        <v>0</v>
      </c>
      <c r="KN38" s="367">
        <v>0</v>
      </c>
      <c r="KO38" s="367">
        <v>0</v>
      </c>
      <c r="KP38" s="367">
        <v>0</v>
      </c>
      <c r="KQ38" s="367">
        <v>0</v>
      </c>
      <c r="KR38" s="368">
        <v>0</v>
      </c>
      <c r="KS38" s="366">
        <v>0</v>
      </c>
      <c r="KT38" s="367">
        <v>0</v>
      </c>
      <c r="KU38" s="367">
        <v>0</v>
      </c>
      <c r="KV38" s="367">
        <v>0</v>
      </c>
      <c r="KW38" s="368">
        <v>0</v>
      </c>
      <c r="KX38" s="367">
        <v>15</v>
      </c>
      <c r="KY38" s="367">
        <v>131</v>
      </c>
      <c r="KZ38" s="367">
        <v>108</v>
      </c>
      <c r="LA38" s="367">
        <v>23</v>
      </c>
      <c r="LB38" s="369">
        <v>0.17557251908396945</v>
      </c>
      <c r="LC38" s="366">
        <v>15</v>
      </c>
      <c r="LD38" s="367">
        <v>131</v>
      </c>
      <c r="LE38" s="367">
        <v>108</v>
      </c>
      <c r="LF38" s="367">
        <v>23</v>
      </c>
      <c r="LG38" s="369">
        <v>0.17557251908396945</v>
      </c>
    </row>
    <row r="39" spans="2:319">
      <c r="B39" s="1640"/>
      <c r="C39" s="1623"/>
      <c r="D39" s="365" t="s">
        <v>2871</v>
      </c>
      <c r="E39" s="366">
        <v>0</v>
      </c>
      <c r="F39" s="367">
        <v>0</v>
      </c>
      <c r="G39" s="367">
        <v>0</v>
      </c>
      <c r="H39" s="367">
        <v>0</v>
      </c>
      <c r="I39" s="368">
        <v>0</v>
      </c>
      <c r="J39" s="366">
        <v>0</v>
      </c>
      <c r="K39" s="367">
        <v>0</v>
      </c>
      <c r="L39" s="367">
        <v>0</v>
      </c>
      <c r="M39" s="367">
        <v>0</v>
      </c>
      <c r="N39" s="368">
        <v>0</v>
      </c>
      <c r="O39" s="366">
        <v>0</v>
      </c>
      <c r="P39" s="367">
        <v>0</v>
      </c>
      <c r="Q39" s="367">
        <v>0</v>
      </c>
      <c r="R39" s="367">
        <v>0</v>
      </c>
      <c r="S39" s="368">
        <v>0</v>
      </c>
      <c r="T39" s="367">
        <v>0</v>
      </c>
      <c r="U39" s="367">
        <v>0</v>
      </c>
      <c r="V39" s="367">
        <v>0</v>
      </c>
      <c r="W39" s="367">
        <v>0</v>
      </c>
      <c r="X39" s="368">
        <v>0</v>
      </c>
      <c r="Y39" s="367">
        <v>0</v>
      </c>
      <c r="Z39" s="367">
        <v>0</v>
      </c>
      <c r="AA39" s="367">
        <v>0</v>
      </c>
      <c r="AB39" s="367">
        <v>0</v>
      </c>
      <c r="AC39" s="368">
        <v>0</v>
      </c>
      <c r="AD39" s="366">
        <v>0</v>
      </c>
      <c r="AE39" s="367">
        <v>0</v>
      </c>
      <c r="AF39" s="367">
        <v>0</v>
      </c>
      <c r="AG39" s="367">
        <v>0</v>
      </c>
      <c r="AH39" s="368">
        <v>0</v>
      </c>
      <c r="AI39" s="366">
        <v>0</v>
      </c>
      <c r="AJ39" s="367">
        <v>0</v>
      </c>
      <c r="AK39" s="367">
        <v>0</v>
      </c>
      <c r="AL39" s="367">
        <v>0</v>
      </c>
      <c r="AM39" s="368">
        <v>0</v>
      </c>
      <c r="AN39" s="366">
        <v>0</v>
      </c>
      <c r="AO39" s="367">
        <v>0</v>
      </c>
      <c r="AP39" s="367">
        <v>0</v>
      </c>
      <c r="AQ39" s="367">
        <v>0</v>
      </c>
      <c r="AR39" s="368">
        <v>0</v>
      </c>
      <c r="AS39" s="367">
        <v>0</v>
      </c>
      <c r="AT39" s="367">
        <v>0</v>
      </c>
      <c r="AU39" s="367">
        <v>0</v>
      </c>
      <c r="AV39" s="367">
        <v>0</v>
      </c>
      <c r="AW39" s="368">
        <v>0</v>
      </c>
      <c r="AX39" s="367">
        <v>0</v>
      </c>
      <c r="AY39" s="367">
        <v>0</v>
      </c>
      <c r="AZ39" s="367">
        <v>0</v>
      </c>
      <c r="BA39" s="367">
        <v>0</v>
      </c>
      <c r="BB39" s="368">
        <v>0</v>
      </c>
      <c r="BC39" s="366">
        <v>0</v>
      </c>
      <c r="BD39" s="367">
        <v>0</v>
      </c>
      <c r="BE39" s="367">
        <v>0</v>
      </c>
      <c r="BF39" s="367">
        <v>0</v>
      </c>
      <c r="BG39" s="368">
        <v>0</v>
      </c>
      <c r="BH39" s="366">
        <v>0</v>
      </c>
      <c r="BI39" s="367">
        <v>0</v>
      </c>
      <c r="BJ39" s="367">
        <v>0</v>
      </c>
      <c r="BK39" s="367">
        <v>0</v>
      </c>
      <c r="BL39" s="368">
        <v>0</v>
      </c>
      <c r="BM39" s="366">
        <v>0</v>
      </c>
      <c r="BN39" s="367">
        <v>0</v>
      </c>
      <c r="BO39" s="367">
        <v>0</v>
      </c>
      <c r="BP39" s="367">
        <v>0</v>
      </c>
      <c r="BQ39" s="368">
        <v>0</v>
      </c>
      <c r="BR39" s="367">
        <v>0</v>
      </c>
      <c r="BS39" s="367">
        <v>0</v>
      </c>
      <c r="BT39" s="367">
        <v>0</v>
      </c>
      <c r="BU39" s="367">
        <v>0</v>
      </c>
      <c r="BV39" s="368">
        <v>0</v>
      </c>
      <c r="BW39" s="367">
        <v>0</v>
      </c>
      <c r="BX39" s="367">
        <v>0</v>
      </c>
      <c r="BY39" s="367">
        <v>0</v>
      </c>
      <c r="BZ39" s="367">
        <v>0</v>
      </c>
      <c r="CA39" s="368">
        <v>0</v>
      </c>
      <c r="CB39" s="366">
        <v>0</v>
      </c>
      <c r="CC39" s="367">
        <v>0</v>
      </c>
      <c r="CD39" s="367">
        <v>0</v>
      </c>
      <c r="CE39" s="367">
        <v>0</v>
      </c>
      <c r="CF39" s="368">
        <v>0</v>
      </c>
      <c r="CG39" s="366">
        <v>0</v>
      </c>
      <c r="CH39" s="367">
        <v>0</v>
      </c>
      <c r="CI39" s="367">
        <v>0</v>
      </c>
      <c r="CJ39" s="367">
        <v>0</v>
      </c>
      <c r="CK39" s="368">
        <v>0</v>
      </c>
      <c r="CL39" s="366">
        <v>0</v>
      </c>
      <c r="CM39" s="367">
        <v>0</v>
      </c>
      <c r="CN39" s="367">
        <v>0</v>
      </c>
      <c r="CO39" s="367">
        <v>0</v>
      </c>
      <c r="CP39" s="368">
        <v>0</v>
      </c>
      <c r="CQ39" s="367">
        <v>0</v>
      </c>
      <c r="CR39" s="367">
        <v>0</v>
      </c>
      <c r="CS39" s="367">
        <v>0</v>
      </c>
      <c r="CT39" s="367">
        <v>0</v>
      </c>
      <c r="CU39" s="368">
        <v>0</v>
      </c>
      <c r="CV39" s="367">
        <v>0</v>
      </c>
      <c r="CW39" s="367">
        <v>0</v>
      </c>
      <c r="CX39" s="367">
        <v>0</v>
      </c>
      <c r="CY39" s="367">
        <v>0</v>
      </c>
      <c r="CZ39" s="368">
        <v>0</v>
      </c>
      <c r="DA39" s="366">
        <v>0</v>
      </c>
      <c r="DB39" s="367">
        <v>0</v>
      </c>
      <c r="DC39" s="367">
        <v>0</v>
      </c>
      <c r="DD39" s="367">
        <v>0</v>
      </c>
      <c r="DE39" s="368">
        <v>0</v>
      </c>
      <c r="DF39" s="366">
        <v>0</v>
      </c>
      <c r="DG39" s="367">
        <v>0</v>
      </c>
      <c r="DH39" s="367">
        <v>0</v>
      </c>
      <c r="DI39" s="367">
        <v>0</v>
      </c>
      <c r="DJ39" s="368">
        <v>0</v>
      </c>
      <c r="DK39" s="366">
        <v>0</v>
      </c>
      <c r="DL39" s="367">
        <v>0</v>
      </c>
      <c r="DM39" s="367">
        <v>0</v>
      </c>
      <c r="DN39" s="367">
        <v>0</v>
      </c>
      <c r="DO39" s="368">
        <v>0</v>
      </c>
      <c r="DP39" s="367">
        <v>0</v>
      </c>
      <c r="DQ39" s="367">
        <v>0</v>
      </c>
      <c r="DR39" s="367">
        <v>0</v>
      </c>
      <c r="DS39" s="367">
        <v>0</v>
      </c>
      <c r="DT39" s="368">
        <v>0</v>
      </c>
      <c r="DU39" s="367">
        <v>0</v>
      </c>
      <c r="DV39" s="367">
        <v>0</v>
      </c>
      <c r="DW39" s="367">
        <v>0</v>
      </c>
      <c r="DX39" s="367">
        <v>0</v>
      </c>
      <c r="DY39" s="368">
        <v>0</v>
      </c>
      <c r="DZ39" s="366">
        <v>0</v>
      </c>
      <c r="EA39" s="367">
        <v>0</v>
      </c>
      <c r="EB39" s="367">
        <v>0</v>
      </c>
      <c r="EC39" s="367">
        <v>0</v>
      </c>
      <c r="ED39" s="368">
        <v>0</v>
      </c>
      <c r="EE39" s="366">
        <v>0</v>
      </c>
      <c r="EF39" s="367">
        <v>0</v>
      </c>
      <c r="EG39" s="367">
        <v>0</v>
      </c>
      <c r="EH39" s="367">
        <v>0</v>
      </c>
      <c r="EI39" s="368">
        <v>0</v>
      </c>
      <c r="EJ39" s="366">
        <v>0</v>
      </c>
      <c r="EK39" s="367">
        <v>0</v>
      </c>
      <c r="EL39" s="367">
        <v>0</v>
      </c>
      <c r="EM39" s="367">
        <v>0</v>
      </c>
      <c r="EN39" s="368">
        <v>0</v>
      </c>
      <c r="EO39" s="367">
        <v>0</v>
      </c>
      <c r="EP39" s="367">
        <v>0</v>
      </c>
      <c r="EQ39" s="367">
        <v>0</v>
      </c>
      <c r="ER39" s="367">
        <v>0</v>
      </c>
      <c r="ES39" s="368">
        <v>0</v>
      </c>
      <c r="ET39" s="367">
        <v>0</v>
      </c>
      <c r="EU39" s="367">
        <v>0</v>
      </c>
      <c r="EV39" s="367">
        <v>0</v>
      </c>
      <c r="EW39" s="367">
        <v>0</v>
      </c>
      <c r="EX39" s="368">
        <v>0</v>
      </c>
      <c r="EY39" s="366">
        <v>0</v>
      </c>
      <c r="EZ39" s="367">
        <v>0</v>
      </c>
      <c r="FA39" s="367">
        <v>0</v>
      </c>
      <c r="FB39" s="367">
        <v>0</v>
      </c>
      <c r="FC39" s="368">
        <v>0</v>
      </c>
      <c r="FD39" s="366">
        <v>0</v>
      </c>
      <c r="FE39" s="367">
        <v>0</v>
      </c>
      <c r="FF39" s="367">
        <v>0</v>
      </c>
      <c r="FG39" s="367">
        <v>0</v>
      </c>
      <c r="FH39" s="368">
        <v>0</v>
      </c>
      <c r="FI39" s="366">
        <v>0</v>
      </c>
      <c r="FJ39" s="367">
        <v>0</v>
      </c>
      <c r="FK39" s="367">
        <v>0</v>
      </c>
      <c r="FL39" s="367">
        <v>0</v>
      </c>
      <c r="FM39" s="368">
        <v>0</v>
      </c>
      <c r="FN39" s="367">
        <v>0</v>
      </c>
      <c r="FO39" s="367">
        <v>0</v>
      </c>
      <c r="FP39" s="367">
        <v>0</v>
      </c>
      <c r="FQ39" s="367">
        <v>0</v>
      </c>
      <c r="FR39" s="368">
        <v>0</v>
      </c>
      <c r="FS39" s="367">
        <v>0</v>
      </c>
      <c r="FT39" s="367">
        <v>0</v>
      </c>
      <c r="FU39" s="367">
        <v>0</v>
      </c>
      <c r="FV39" s="367">
        <v>0</v>
      </c>
      <c r="FW39" s="368">
        <v>0</v>
      </c>
      <c r="FX39" s="366">
        <v>0</v>
      </c>
      <c r="FY39" s="367">
        <v>0</v>
      </c>
      <c r="FZ39" s="367">
        <v>0</v>
      </c>
      <c r="GA39" s="367">
        <v>0</v>
      </c>
      <c r="GB39" s="368">
        <v>0</v>
      </c>
      <c r="GC39" s="366">
        <v>0</v>
      </c>
      <c r="GD39" s="367">
        <v>0</v>
      </c>
      <c r="GE39" s="367">
        <v>0</v>
      </c>
      <c r="GF39" s="367">
        <v>0</v>
      </c>
      <c r="GG39" s="368">
        <v>0</v>
      </c>
      <c r="GH39" s="366">
        <v>0</v>
      </c>
      <c r="GI39" s="367">
        <v>0</v>
      </c>
      <c r="GJ39" s="367">
        <v>0</v>
      </c>
      <c r="GK39" s="367">
        <v>0</v>
      </c>
      <c r="GL39" s="368">
        <v>0</v>
      </c>
      <c r="GM39" s="367">
        <v>0</v>
      </c>
      <c r="GN39" s="367">
        <v>0</v>
      </c>
      <c r="GO39" s="367">
        <v>0</v>
      </c>
      <c r="GP39" s="367">
        <v>0</v>
      </c>
      <c r="GQ39" s="368">
        <v>0</v>
      </c>
      <c r="GR39" s="367">
        <v>0</v>
      </c>
      <c r="GS39" s="367">
        <v>0</v>
      </c>
      <c r="GT39" s="367">
        <v>0</v>
      </c>
      <c r="GU39" s="367">
        <v>0</v>
      </c>
      <c r="GV39" s="368">
        <v>0</v>
      </c>
      <c r="GW39" s="366">
        <v>0</v>
      </c>
      <c r="GX39" s="367">
        <v>0</v>
      </c>
      <c r="GY39" s="367">
        <v>0</v>
      </c>
      <c r="GZ39" s="367">
        <v>0</v>
      </c>
      <c r="HA39" s="368">
        <v>0</v>
      </c>
      <c r="HB39" s="366">
        <v>0</v>
      </c>
      <c r="HC39" s="367">
        <v>0</v>
      </c>
      <c r="HD39" s="367">
        <v>0</v>
      </c>
      <c r="HE39" s="367">
        <v>0</v>
      </c>
      <c r="HF39" s="368">
        <v>0</v>
      </c>
      <c r="HG39" s="366">
        <v>0</v>
      </c>
      <c r="HH39" s="367">
        <v>0</v>
      </c>
      <c r="HI39" s="367">
        <v>0</v>
      </c>
      <c r="HJ39" s="367">
        <v>0</v>
      </c>
      <c r="HK39" s="368">
        <v>0</v>
      </c>
      <c r="HL39" s="367">
        <v>0</v>
      </c>
      <c r="HM39" s="367">
        <v>0</v>
      </c>
      <c r="HN39" s="367">
        <v>0</v>
      </c>
      <c r="HO39" s="367">
        <v>0</v>
      </c>
      <c r="HP39" s="368">
        <v>0</v>
      </c>
      <c r="HQ39" s="367">
        <v>0</v>
      </c>
      <c r="HR39" s="367">
        <v>0</v>
      </c>
      <c r="HS39" s="367">
        <v>0</v>
      </c>
      <c r="HT39" s="367">
        <v>0</v>
      </c>
      <c r="HU39" s="368">
        <v>0</v>
      </c>
      <c r="HV39" s="366">
        <v>0</v>
      </c>
      <c r="HW39" s="367">
        <v>0</v>
      </c>
      <c r="HX39" s="367">
        <v>0</v>
      </c>
      <c r="HY39" s="367">
        <v>0</v>
      </c>
      <c r="HZ39" s="368">
        <v>0</v>
      </c>
      <c r="IA39" s="366">
        <v>0</v>
      </c>
      <c r="IB39" s="367">
        <v>0</v>
      </c>
      <c r="IC39" s="367">
        <v>0</v>
      </c>
      <c r="ID39" s="367">
        <v>0</v>
      </c>
      <c r="IE39" s="368">
        <v>0</v>
      </c>
      <c r="IF39" s="366">
        <v>0</v>
      </c>
      <c r="IG39" s="367">
        <v>0</v>
      </c>
      <c r="IH39" s="367">
        <v>0</v>
      </c>
      <c r="II39" s="367">
        <v>0</v>
      </c>
      <c r="IJ39" s="368">
        <v>0</v>
      </c>
      <c r="IK39" s="367">
        <v>0</v>
      </c>
      <c r="IL39" s="367">
        <v>0</v>
      </c>
      <c r="IM39" s="367">
        <v>0</v>
      </c>
      <c r="IN39" s="367">
        <v>0</v>
      </c>
      <c r="IO39" s="368">
        <v>0</v>
      </c>
      <c r="IP39" s="367">
        <v>0</v>
      </c>
      <c r="IQ39" s="367">
        <v>0</v>
      </c>
      <c r="IR39" s="367">
        <v>0</v>
      </c>
      <c r="IS39" s="367">
        <v>0</v>
      </c>
      <c r="IT39" s="368">
        <v>0</v>
      </c>
      <c r="IU39" s="366">
        <v>0</v>
      </c>
      <c r="IV39" s="367">
        <v>0</v>
      </c>
      <c r="IW39" s="367">
        <v>0</v>
      </c>
      <c r="IX39" s="367">
        <v>0</v>
      </c>
      <c r="IY39" s="368">
        <v>0</v>
      </c>
      <c r="IZ39" s="366">
        <v>0</v>
      </c>
      <c r="JA39" s="367">
        <v>0</v>
      </c>
      <c r="JB39" s="367">
        <v>0</v>
      </c>
      <c r="JC39" s="367">
        <v>0</v>
      </c>
      <c r="JD39" s="368">
        <v>0</v>
      </c>
      <c r="JE39" s="366">
        <v>0</v>
      </c>
      <c r="JF39" s="367">
        <v>0</v>
      </c>
      <c r="JG39" s="367">
        <v>0</v>
      </c>
      <c r="JH39" s="367">
        <v>0</v>
      </c>
      <c r="JI39" s="368">
        <v>0</v>
      </c>
      <c r="JJ39" s="367">
        <v>0</v>
      </c>
      <c r="JK39" s="367">
        <v>0</v>
      </c>
      <c r="JL39" s="367">
        <v>0</v>
      </c>
      <c r="JM39" s="367">
        <v>0</v>
      </c>
      <c r="JN39" s="368">
        <v>0</v>
      </c>
      <c r="JO39" s="367">
        <v>0</v>
      </c>
      <c r="JP39" s="367">
        <v>0</v>
      </c>
      <c r="JQ39" s="367">
        <v>0</v>
      </c>
      <c r="JR39" s="367">
        <v>0</v>
      </c>
      <c r="JS39" s="368">
        <v>0</v>
      </c>
      <c r="JT39" s="366">
        <v>0</v>
      </c>
      <c r="JU39" s="367">
        <v>0</v>
      </c>
      <c r="JV39" s="367">
        <v>0</v>
      </c>
      <c r="JW39" s="367">
        <v>0</v>
      </c>
      <c r="JX39" s="368">
        <v>0</v>
      </c>
      <c r="JY39" s="366">
        <v>0</v>
      </c>
      <c r="JZ39" s="367">
        <v>0</v>
      </c>
      <c r="KA39" s="367">
        <v>0</v>
      </c>
      <c r="KB39" s="367">
        <v>0</v>
      </c>
      <c r="KC39" s="368">
        <v>0</v>
      </c>
      <c r="KD39" s="366">
        <v>0</v>
      </c>
      <c r="KE39" s="367">
        <v>0</v>
      </c>
      <c r="KF39" s="367">
        <v>0</v>
      </c>
      <c r="KG39" s="367">
        <v>0</v>
      </c>
      <c r="KH39" s="368">
        <v>0</v>
      </c>
      <c r="KI39" s="367">
        <v>0</v>
      </c>
      <c r="KJ39" s="367">
        <v>0</v>
      </c>
      <c r="KK39" s="367">
        <v>0</v>
      </c>
      <c r="KL39" s="367">
        <v>0</v>
      </c>
      <c r="KM39" s="368">
        <v>0</v>
      </c>
      <c r="KN39" s="367">
        <v>0</v>
      </c>
      <c r="KO39" s="367">
        <v>0</v>
      </c>
      <c r="KP39" s="367">
        <v>0</v>
      </c>
      <c r="KQ39" s="367">
        <v>0</v>
      </c>
      <c r="KR39" s="368">
        <v>0</v>
      </c>
      <c r="KS39" s="366">
        <v>0</v>
      </c>
      <c r="KT39" s="367">
        <v>0</v>
      </c>
      <c r="KU39" s="367">
        <v>0</v>
      </c>
      <c r="KV39" s="367">
        <v>0</v>
      </c>
      <c r="KW39" s="368">
        <v>0</v>
      </c>
      <c r="KX39" s="367">
        <v>0</v>
      </c>
      <c r="KY39" s="367">
        <v>0</v>
      </c>
      <c r="KZ39" s="367">
        <v>0</v>
      </c>
      <c r="LA39" s="367">
        <v>0</v>
      </c>
      <c r="LB39" s="369">
        <v>0</v>
      </c>
      <c r="LC39" s="366">
        <v>0</v>
      </c>
      <c r="LD39" s="367">
        <v>0</v>
      </c>
      <c r="LE39" s="367">
        <v>0</v>
      </c>
      <c r="LF39" s="367">
        <v>0</v>
      </c>
      <c r="LG39" s="369">
        <v>0</v>
      </c>
    </row>
    <row r="40" spans="2:319">
      <c r="B40" s="1640"/>
      <c r="C40" s="1623"/>
      <c r="D40" s="370" t="s">
        <v>2885</v>
      </c>
      <c r="E40" s="371">
        <v>0</v>
      </c>
      <c r="F40" s="372">
        <v>0</v>
      </c>
      <c r="G40" s="372">
        <v>0</v>
      </c>
      <c r="H40" s="372">
        <v>0</v>
      </c>
      <c r="I40" s="373">
        <v>0</v>
      </c>
      <c r="J40" s="371">
        <v>0</v>
      </c>
      <c r="K40" s="372">
        <v>0</v>
      </c>
      <c r="L40" s="372">
        <v>0</v>
      </c>
      <c r="M40" s="372">
        <v>0</v>
      </c>
      <c r="N40" s="373">
        <v>0</v>
      </c>
      <c r="O40" s="371">
        <v>0</v>
      </c>
      <c r="P40" s="372">
        <v>0</v>
      </c>
      <c r="Q40" s="372">
        <v>0</v>
      </c>
      <c r="R40" s="372">
        <v>0</v>
      </c>
      <c r="S40" s="373">
        <v>0</v>
      </c>
      <c r="T40" s="372">
        <v>0</v>
      </c>
      <c r="U40" s="372">
        <v>0</v>
      </c>
      <c r="V40" s="372">
        <v>0</v>
      </c>
      <c r="W40" s="372">
        <v>0</v>
      </c>
      <c r="X40" s="373">
        <v>0</v>
      </c>
      <c r="Y40" s="372">
        <v>0</v>
      </c>
      <c r="Z40" s="372">
        <v>0</v>
      </c>
      <c r="AA40" s="372">
        <v>0</v>
      </c>
      <c r="AB40" s="372">
        <v>0</v>
      </c>
      <c r="AC40" s="373">
        <v>0</v>
      </c>
      <c r="AD40" s="371">
        <v>0</v>
      </c>
      <c r="AE40" s="372">
        <v>0</v>
      </c>
      <c r="AF40" s="372">
        <v>0</v>
      </c>
      <c r="AG40" s="372">
        <v>0</v>
      </c>
      <c r="AH40" s="373">
        <v>0</v>
      </c>
      <c r="AI40" s="371">
        <v>0</v>
      </c>
      <c r="AJ40" s="372">
        <v>0</v>
      </c>
      <c r="AK40" s="372">
        <v>0</v>
      </c>
      <c r="AL40" s="372">
        <v>0</v>
      </c>
      <c r="AM40" s="373">
        <v>0</v>
      </c>
      <c r="AN40" s="371">
        <v>0</v>
      </c>
      <c r="AO40" s="372">
        <v>0</v>
      </c>
      <c r="AP40" s="372">
        <v>0</v>
      </c>
      <c r="AQ40" s="372">
        <v>0</v>
      </c>
      <c r="AR40" s="373">
        <v>0</v>
      </c>
      <c r="AS40" s="372">
        <v>0</v>
      </c>
      <c r="AT40" s="372">
        <v>0</v>
      </c>
      <c r="AU40" s="372">
        <v>0</v>
      </c>
      <c r="AV40" s="372">
        <v>0</v>
      </c>
      <c r="AW40" s="373">
        <v>0</v>
      </c>
      <c r="AX40" s="372">
        <v>0</v>
      </c>
      <c r="AY40" s="372">
        <v>0</v>
      </c>
      <c r="AZ40" s="372">
        <v>0</v>
      </c>
      <c r="BA40" s="372">
        <v>0</v>
      </c>
      <c r="BB40" s="373">
        <v>0</v>
      </c>
      <c r="BC40" s="371">
        <v>0</v>
      </c>
      <c r="BD40" s="372">
        <v>0</v>
      </c>
      <c r="BE40" s="372">
        <v>0</v>
      </c>
      <c r="BF40" s="372">
        <v>0</v>
      </c>
      <c r="BG40" s="373">
        <v>0</v>
      </c>
      <c r="BH40" s="371">
        <v>0</v>
      </c>
      <c r="BI40" s="372">
        <v>0</v>
      </c>
      <c r="BJ40" s="372">
        <v>0</v>
      </c>
      <c r="BK40" s="372">
        <v>0</v>
      </c>
      <c r="BL40" s="373">
        <v>0</v>
      </c>
      <c r="BM40" s="371">
        <v>0</v>
      </c>
      <c r="BN40" s="372">
        <v>0</v>
      </c>
      <c r="BO40" s="372">
        <v>0</v>
      </c>
      <c r="BP40" s="372">
        <v>0</v>
      </c>
      <c r="BQ40" s="373">
        <v>0</v>
      </c>
      <c r="BR40" s="372">
        <v>0</v>
      </c>
      <c r="BS40" s="372">
        <v>0</v>
      </c>
      <c r="BT40" s="372">
        <v>0</v>
      </c>
      <c r="BU40" s="372">
        <v>0</v>
      </c>
      <c r="BV40" s="373">
        <v>0</v>
      </c>
      <c r="BW40" s="372">
        <v>0</v>
      </c>
      <c r="BX40" s="372">
        <v>0</v>
      </c>
      <c r="BY40" s="372">
        <v>0</v>
      </c>
      <c r="BZ40" s="372">
        <v>0</v>
      </c>
      <c r="CA40" s="373">
        <v>0</v>
      </c>
      <c r="CB40" s="371">
        <v>0</v>
      </c>
      <c r="CC40" s="372">
        <v>0</v>
      </c>
      <c r="CD40" s="372">
        <v>0</v>
      </c>
      <c r="CE40" s="372">
        <v>0</v>
      </c>
      <c r="CF40" s="373">
        <v>0</v>
      </c>
      <c r="CG40" s="371">
        <v>0</v>
      </c>
      <c r="CH40" s="372">
        <v>0</v>
      </c>
      <c r="CI40" s="372">
        <v>0</v>
      </c>
      <c r="CJ40" s="372">
        <v>0</v>
      </c>
      <c r="CK40" s="373">
        <v>0</v>
      </c>
      <c r="CL40" s="371">
        <v>0</v>
      </c>
      <c r="CM40" s="372">
        <v>0</v>
      </c>
      <c r="CN40" s="372">
        <v>0</v>
      </c>
      <c r="CO40" s="372">
        <v>0</v>
      </c>
      <c r="CP40" s="373">
        <v>0</v>
      </c>
      <c r="CQ40" s="372">
        <v>0</v>
      </c>
      <c r="CR40" s="372">
        <v>0</v>
      </c>
      <c r="CS40" s="372">
        <v>0</v>
      </c>
      <c r="CT40" s="372">
        <v>0</v>
      </c>
      <c r="CU40" s="373">
        <v>0</v>
      </c>
      <c r="CV40" s="372">
        <v>0</v>
      </c>
      <c r="CW40" s="372">
        <v>0</v>
      </c>
      <c r="CX40" s="372">
        <v>0</v>
      </c>
      <c r="CY40" s="372">
        <v>0</v>
      </c>
      <c r="CZ40" s="373">
        <v>0</v>
      </c>
      <c r="DA40" s="371">
        <v>0</v>
      </c>
      <c r="DB40" s="372">
        <v>0</v>
      </c>
      <c r="DC40" s="372">
        <v>0</v>
      </c>
      <c r="DD40" s="372">
        <v>0</v>
      </c>
      <c r="DE40" s="373">
        <v>0</v>
      </c>
      <c r="DF40" s="371">
        <v>0</v>
      </c>
      <c r="DG40" s="372">
        <v>0</v>
      </c>
      <c r="DH40" s="372">
        <v>0</v>
      </c>
      <c r="DI40" s="372">
        <v>0</v>
      </c>
      <c r="DJ40" s="373">
        <v>0</v>
      </c>
      <c r="DK40" s="371">
        <v>0</v>
      </c>
      <c r="DL40" s="372">
        <v>0</v>
      </c>
      <c r="DM40" s="372">
        <v>0</v>
      </c>
      <c r="DN40" s="372">
        <v>0</v>
      </c>
      <c r="DO40" s="373">
        <v>0</v>
      </c>
      <c r="DP40" s="372">
        <v>0</v>
      </c>
      <c r="DQ40" s="372">
        <v>0</v>
      </c>
      <c r="DR40" s="372">
        <v>0</v>
      </c>
      <c r="DS40" s="372">
        <v>0</v>
      </c>
      <c r="DT40" s="373">
        <v>0</v>
      </c>
      <c r="DU40" s="372">
        <v>0</v>
      </c>
      <c r="DV40" s="372">
        <v>0</v>
      </c>
      <c r="DW40" s="372">
        <v>0</v>
      </c>
      <c r="DX40" s="372">
        <v>0</v>
      </c>
      <c r="DY40" s="373">
        <v>0</v>
      </c>
      <c r="DZ40" s="371">
        <v>0</v>
      </c>
      <c r="EA40" s="372">
        <v>0</v>
      </c>
      <c r="EB40" s="372">
        <v>0</v>
      </c>
      <c r="EC40" s="372">
        <v>0</v>
      </c>
      <c r="ED40" s="373">
        <v>0</v>
      </c>
      <c r="EE40" s="371">
        <v>0</v>
      </c>
      <c r="EF40" s="372">
        <v>0</v>
      </c>
      <c r="EG40" s="372">
        <v>0</v>
      </c>
      <c r="EH40" s="372">
        <v>0</v>
      </c>
      <c r="EI40" s="373">
        <v>0</v>
      </c>
      <c r="EJ40" s="371">
        <v>0</v>
      </c>
      <c r="EK40" s="372">
        <v>0</v>
      </c>
      <c r="EL40" s="372">
        <v>0</v>
      </c>
      <c r="EM40" s="372">
        <v>0</v>
      </c>
      <c r="EN40" s="373">
        <v>0</v>
      </c>
      <c r="EO40" s="372">
        <v>0</v>
      </c>
      <c r="EP40" s="372">
        <v>0</v>
      </c>
      <c r="EQ40" s="372">
        <v>0</v>
      </c>
      <c r="ER40" s="372">
        <v>0</v>
      </c>
      <c r="ES40" s="373">
        <v>0</v>
      </c>
      <c r="ET40" s="372">
        <v>0</v>
      </c>
      <c r="EU40" s="372">
        <v>0</v>
      </c>
      <c r="EV40" s="372">
        <v>0</v>
      </c>
      <c r="EW40" s="372">
        <v>0</v>
      </c>
      <c r="EX40" s="373">
        <v>0</v>
      </c>
      <c r="EY40" s="371">
        <v>0</v>
      </c>
      <c r="EZ40" s="372">
        <v>0</v>
      </c>
      <c r="FA40" s="372">
        <v>0</v>
      </c>
      <c r="FB40" s="372">
        <v>0</v>
      </c>
      <c r="FC40" s="373">
        <v>0</v>
      </c>
      <c r="FD40" s="371">
        <v>0</v>
      </c>
      <c r="FE40" s="372">
        <v>0</v>
      </c>
      <c r="FF40" s="372">
        <v>0</v>
      </c>
      <c r="FG40" s="372">
        <v>0</v>
      </c>
      <c r="FH40" s="373">
        <v>0</v>
      </c>
      <c r="FI40" s="371">
        <v>0</v>
      </c>
      <c r="FJ40" s="372">
        <v>0</v>
      </c>
      <c r="FK40" s="372">
        <v>0</v>
      </c>
      <c r="FL40" s="372">
        <v>0</v>
      </c>
      <c r="FM40" s="373">
        <v>0</v>
      </c>
      <c r="FN40" s="372">
        <v>0</v>
      </c>
      <c r="FO40" s="372">
        <v>0</v>
      </c>
      <c r="FP40" s="372">
        <v>0</v>
      </c>
      <c r="FQ40" s="372">
        <v>0</v>
      </c>
      <c r="FR40" s="373">
        <v>0</v>
      </c>
      <c r="FS40" s="372">
        <v>0</v>
      </c>
      <c r="FT40" s="372">
        <v>0</v>
      </c>
      <c r="FU40" s="372">
        <v>0</v>
      </c>
      <c r="FV40" s="372">
        <v>0</v>
      </c>
      <c r="FW40" s="373">
        <v>0</v>
      </c>
      <c r="FX40" s="371">
        <v>0</v>
      </c>
      <c r="FY40" s="372">
        <v>0</v>
      </c>
      <c r="FZ40" s="372">
        <v>0</v>
      </c>
      <c r="GA40" s="372">
        <v>0</v>
      </c>
      <c r="GB40" s="373">
        <v>0</v>
      </c>
      <c r="GC40" s="371">
        <v>0</v>
      </c>
      <c r="GD40" s="372">
        <v>0</v>
      </c>
      <c r="GE40" s="372">
        <v>0</v>
      </c>
      <c r="GF40" s="372">
        <v>0</v>
      </c>
      <c r="GG40" s="373">
        <v>0</v>
      </c>
      <c r="GH40" s="371">
        <v>0</v>
      </c>
      <c r="GI40" s="372">
        <v>0</v>
      </c>
      <c r="GJ40" s="372">
        <v>0</v>
      </c>
      <c r="GK40" s="372">
        <v>0</v>
      </c>
      <c r="GL40" s="373">
        <v>0</v>
      </c>
      <c r="GM40" s="372">
        <v>0</v>
      </c>
      <c r="GN40" s="372">
        <v>0</v>
      </c>
      <c r="GO40" s="372">
        <v>0</v>
      </c>
      <c r="GP40" s="372">
        <v>0</v>
      </c>
      <c r="GQ40" s="373">
        <v>0</v>
      </c>
      <c r="GR40" s="372">
        <v>0</v>
      </c>
      <c r="GS40" s="372">
        <v>0</v>
      </c>
      <c r="GT40" s="372">
        <v>0</v>
      </c>
      <c r="GU40" s="372">
        <v>0</v>
      </c>
      <c r="GV40" s="373">
        <v>0</v>
      </c>
      <c r="GW40" s="371">
        <v>0</v>
      </c>
      <c r="GX40" s="372">
        <v>0</v>
      </c>
      <c r="GY40" s="372">
        <v>0</v>
      </c>
      <c r="GZ40" s="372">
        <v>0</v>
      </c>
      <c r="HA40" s="373">
        <v>0</v>
      </c>
      <c r="HB40" s="371">
        <v>0</v>
      </c>
      <c r="HC40" s="372">
        <v>0</v>
      </c>
      <c r="HD40" s="372">
        <v>0</v>
      </c>
      <c r="HE40" s="372">
        <v>0</v>
      </c>
      <c r="HF40" s="373">
        <v>0</v>
      </c>
      <c r="HG40" s="371">
        <v>0</v>
      </c>
      <c r="HH40" s="372">
        <v>0</v>
      </c>
      <c r="HI40" s="372">
        <v>0</v>
      </c>
      <c r="HJ40" s="372">
        <v>0</v>
      </c>
      <c r="HK40" s="373">
        <v>0</v>
      </c>
      <c r="HL40" s="372">
        <v>0</v>
      </c>
      <c r="HM40" s="372">
        <v>0</v>
      </c>
      <c r="HN40" s="372">
        <v>0</v>
      </c>
      <c r="HO40" s="372">
        <v>0</v>
      </c>
      <c r="HP40" s="373">
        <v>0</v>
      </c>
      <c r="HQ40" s="372">
        <v>0</v>
      </c>
      <c r="HR40" s="372">
        <v>0</v>
      </c>
      <c r="HS40" s="372">
        <v>0</v>
      </c>
      <c r="HT40" s="372">
        <v>0</v>
      </c>
      <c r="HU40" s="373">
        <v>0</v>
      </c>
      <c r="HV40" s="371">
        <v>0</v>
      </c>
      <c r="HW40" s="372">
        <v>0</v>
      </c>
      <c r="HX40" s="372">
        <v>0</v>
      </c>
      <c r="HY40" s="372">
        <v>0</v>
      </c>
      <c r="HZ40" s="373">
        <v>0</v>
      </c>
      <c r="IA40" s="371">
        <v>0</v>
      </c>
      <c r="IB40" s="372">
        <v>0</v>
      </c>
      <c r="IC40" s="372">
        <v>0</v>
      </c>
      <c r="ID40" s="372">
        <v>0</v>
      </c>
      <c r="IE40" s="373">
        <v>0</v>
      </c>
      <c r="IF40" s="371">
        <v>0</v>
      </c>
      <c r="IG40" s="372">
        <v>0</v>
      </c>
      <c r="IH40" s="372">
        <v>0</v>
      </c>
      <c r="II40" s="372">
        <v>0</v>
      </c>
      <c r="IJ40" s="373">
        <v>0</v>
      </c>
      <c r="IK40" s="372">
        <v>0</v>
      </c>
      <c r="IL40" s="372">
        <v>0</v>
      </c>
      <c r="IM40" s="372">
        <v>0</v>
      </c>
      <c r="IN40" s="372">
        <v>0</v>
      </c>
      <c r="IO40" s="373">
        <v>0</v>
      </c>
      <c r="IP40" s="372">
        <v>0</v>
      </c>
      <c r="IQ40" s="372">
        <v>0</v>
      </c>
      <c r="IR40" s="372">
        <v>0</v>
      </c>
      <c r="IS40" s="372">
        <v>0</v>
      </c>
      <c r="IT40" s="373">
        <v>0</v>
      </c>
      <c r="IU40" s="371">
        <v>0</v>
      </c>
      <c r="IV40" s="372">
        <v>0</v>
      </c>
      <c r="IW40" s="372">
        <v>0</v>
      </c>
      <c r="IX40" s="372">
        <v>0</v>
      </c>
      <c r="IY40" s="373">
        <v>0</v>
      </c>
      <c r="IZ40" s="371">
        <v>0</v>
      </c>
      <c r="JA40" s="372">
        <v>0</v>
      </c>
      <c r="JB40" s="372">
        <v>0</v>
      </c>
      <c r="JC40" s="372">
        <v>0</v>
      </c>
      <c r="JD40" s="373">
        <v>0</v>
      </c>
      <c r="JE40" s="371">
        <v>0</v>
      </c>
      <c r="JF40" s="372">
        <v>0</v>
      </c>
      <c r="JG40" s="372">
        <v>0</v>
      </c>
      <c r="JH40" s="372">
        <v>0</v>
      </c>
      <c r="JI40" s="373">
        <v>0</v>
      </c>
      <c r="JJ40" s="372">
        <v>0</v>
      </c>
      <c r="JK40" s="372">
        <v>0</v>
      </c>
      <c r="JL40" s="372">
        <v>0</v>
      </c>
      <c r="JM40" s="372">
        <v>0</v>
      </c>
      <c r="JN40" s="373">
        <v>0</v>
      </c>
      <c r="JO40" s="372">
        <v>0</v>
      </c>
      <c r="JP40" s="372">
        <v>0</v>
      </c>
      <c r="JQ40" s="372">
        <v>0</v>
      </c>
      <c r="JR40" s="372">
        <v>0</v>
      </c>
      <c r="JS40" s="373">
        <v>0</v>
      </c>
      <c r="JT40" s="371">
        <v>0</v>
      </c>
      <c r="JU40" s="372">
        <v>0</v>
      </c>
      <c r="JV40" s="372">
        <v>0</v>
      </c>
      <c r="JW40" s="372">
        <v>0</v>
      </c>
      <c r="JX40" s="373">
        <v>0</v>
      </c>
      <c r="JY40" s="371">
        <v>0</v>
      </c>
      <c r="JZ40" s="372">
        <v>0</v>
      </c>
      <c r="KA40" s="372">
        <v>0</v>
      </c>
      <c r="KB40" s="372">
        <v>0</v>
      </c>
      <c r="KC40" s="373">
        <v>0</v>
      </c>
      <c r="KD40" s="371">
        <v>0</v>
      </c>
      <c r="KE40" s="372">
        <v>0</v>
      </c>
      <c r="KF40" s="372">
        <v>0</v>
      </c>
      <c r="KG40" s="372">
        <v>0</v>
      </c>
      <c r="KH40" s="373">
        <v>0</v>
      </c>
      <c r="KI40" s="372">
        <v>0</v>
      </c>
      <c r="KJ40" s="372">
        <v>0</v>
      </c>
      <c r="KK40" s="372">
        <v>0</v>
      </c>
      <c r="KL40" s="372">
        <v>0</v>
      </c>
      <c r="KM40" s="373">
        <v>0</v>
      </c>
      <c r="KN40" s="372">
        <v>0</v>
      </c>
      <c r="KO40" s="372">
        <v>0</v>
      </c>
      <c r="KP40" s="372">
        <v>0</v>
      </c>
      <c r="KQ40" s="372">
        <v>0</v>
      </c>
      <c r="KR40" s="373">
        <v>0</v>
      </c>
      <c r="KS40" s="371">
        <v>0</v>
      </c>
      <c r="KT40" s="372">
        <v>0</v>
      </c>
      <c r="KU40" s="372">
        <v>0</v>
      </c>
      <c r="KV40" s="372">
        <v>0</v>
      </c>
      <c r="KW40" s="373">
        <v>0</v>
      </c>
      <c r="KX40" s="372">
        <v>0</v>
      </c>
      <c r="KY40" s="372">
        <v>0</v>
      </c>
      <c r="KZ40" s="372">
        <v>0</v>
      </c>
      <c r="LA40" s="372">
        <v>0</v>
      </c>
      <c r="LB40" s="374">
        <v>0</v>
      </c>
      <c r="LC40" s="371">
        <v>0</v>
      </c>
      <c r="LD40" s="372">
        <v>0</v>
      </c>
      <c r="LE40" s="372">
        <v>0</v>
      </c>
      <c r="LF40" s="372">
        <v>0</v>
      </c>
      <c r="LG40" s="374">
        <v>0</v>
      </c>
    </row>
    <row r="41" spans="2:319" ht="13.5" thickBot="1">
      <c r="B41" s="1641"/>
      <c r="C41" s="1624"/>
      <c r="D41" s="375" t="s">
        <v>2899</v>
      </c>
      <c r="E41" s="376">
        <v>568.69999999999993</v>
      </c>
      <c r="F41" s="377">
        <v>49503</v>
      </c>
      <c r="G41" s="377">
        <v>38412</v>
      </c>
      <c r="H41" s="377">
        <v>11091</v>
      </c>
      <c r="I41" s="378">
        <v>0.22404702745288163</v>
      </c>
      <c r="J41" s="376">
        <v>95.5</v>
      </c>
      <c r="K41" s="377">
        <v>12123</v>
      </c>
      <c r="L41" s="377">
        <v>8883</v>
      </c>
      <c r="M41" s="377">
        <v>3240</v>
      </c>
      <c r="N41" s="378">
        <v>0.267260579064588</v>
      </c>
      <c r="O41" s="376">
        <v>-473.2</v>
      </c>
      <c r="P41" s="377">
        <v>-37380</v>
      </c>
      <c r="Q41" s="377">
        <v>-29529</v>
      </c>
      <c r="R41" s="377">
        <v>-7851</v>
      </c>
      <c r="S41" s="378">
        <v>4.3213551611706369E-2</v>
      </c>
      <c r="T41" s="377">
        <v>1.8</v>
      </c>
      <c r="U41" s="377">
        <v>976</v>
      </c>
      <c r="V41" s="377">
        <v>883</v>
      </c>
      <c r="W41" s="377">
        <v>93</v>
      </c>
      <c r="X41" s="378">
        <v>9.5286885245901634E-2</v>
      </c>
      <c r="Y41" s="377">
        <v>93.7</v>
      </c>
      <c r="Z41" s="377">
        <v>11147</v>
      </c>
      <c r="AA41" s="377">
        <v>8000</v>
      </c>
      <c r="AB41" s="377">
        <v>3147</v>
      </c>
      <c r="AC41" s="378">
        <v>5.2073333634195265E-2</v>
      </c>
      <c r="AD41" s="376">
        <v>448.9</v>
      </c>
      <c r="AE41" s="377">
        <v>15600</v>
      </c>
      <c r="AF41" s="377">
        <v>13650</v>
      </c>
      <c r="AG41" s="377">
        <v>1950</v>
      </c>
      <c r="AH41" s="378">
        <v>0.125</v>
      </c>
      <c r="AI41" s="376">
        <v>230.29999999999998</v>
      </c>
      <c r="AJ41" s="377">
        <v>51951</v>
      </c>
      <c r="AK41" s="377">
        <v>37723</v>
      </c>
      <c r="AL41" s="377">
        <v>14228</v>
      </c>
      <c r="AM41" s="378">
        <v>0.27387345768127658</v>
      </c>
      <c r="AN41" s="376">
        <v>-218.59999999999997</v>
      </c>
      <c r="AO41" s="377">
        <v>36351</v>
      </c>
      <c r="AP41" s="377">
        <v>24073</v>
      </c>
      <c r="AQ41" s="377">
        <v>12278</v>
      </c>
      <c r="AR41" s="378">
        <v>0.14887345768127658</v>
      </c>
      <c r="AS41" s="377">
        <v>95.5</v>
      </c>
      <c r="AT41" s="377">
        <v>12123</v>
      </c>
      <c r="AU41" s="377">
        <v>8883</v>
      </c>
      <c r="AV41" s="377">
        <v>3240</v>
      </c>
      <c r="AW41" s="378">
        <v>0.267260579064588</v>
      </c>
      <c r="AX41" s="377">
        <v>134.79999999999998</v>
      </c>
      <c r="AY41" s="377">
        <v>39828</v>
      </c>
      <c r="AZ41" s="377">
        <v>28840</v>
      </c>
      <c r="BA41" s="377">
        <v>10988</v>
      </c>
      <c r="BB41" s="378">
        <v>0.11838712138331142</v>
      </c>
      <c r="BC41" s="376">
        <v>604.5</v>
      </c>
      <c r="BD41" s="377">
        <v>50344</v>
      </c>
      <c r="BE41" s="377">
        <v>39378</v>
      </c>
      <c r="BF41" s="377">
        <v>10966</v>
      </c>
      <c r="BG41" s="378">
        <v>0.21782138884474814</v>
      </c>
      <c r="BH41" s="376">
        <v>447.59999999999997</v>
      </c>
      <c r="BI41" s="377">
        <v>53596</v>
      </c>
      <c r="BJ41" s="377">
        <v>43817</v>
      </c>
      <c r="BK41" s="377">
        <v>9779</v>
      </c>
      <c r="BL41" s="378">
        <v>0.182457646092992</v>
      </c>
      <c r="BM41" s="376">
        <v>-156.89999999999995</v>
      </c>
      <c r="BN41" s="377">
        <v>3252</v>
      </c>
      <c r="BO41" s="377">
        <v>4439</v>
      </c>
      <c r="BP41" s="377">
        <v>-1187</v>
      </c>
      <c r="BQ41" s="378">
        <v>-3.5363742751756133E-2</v>
      </c>
      <c r="BR41" s="377">
        <v>230.29999999999998</v>
      </c>
      <c r="BS41" s="377">
        <v>51951</v>
      </c>
      <c r="BT41" s="377">
        <v>37723</v>
      </c>
      <c r="BU41" s="377">
        <v>14228</v>
      </c>
      <c r="BV41" s="378">
        <v>0.27387345768127658</v>
      </c>
      <c r="BW41" s="377">
        <v>217.3</v>
      </c>
      <c r="BX41" s="377">
        <v>1645</v>
      </c>
      <c r="BY41" s="377">
        <v>6094</v>
      </c>
      <c r="BZ41" s="377">
        <v>-4449</v>
      </c>
      <c r="CA41" s="378">
        <v>0.30923720043303271</v>
      </c>
      <c r="CB41" s="376">
        <v>532.79999999999995</v>
      </c>
      <c r="CC41" s="377">
        <v>48528</v>
      </c>
      <c r="CD41" s="377">
        <v>36634</v>
      </c>
      <c r="CE41" s="377">
        <v>11894</v>
      </c>
      <c r="CF41" s="378">
        <v>0.24509561490273657</v>
      </c>
      <c r="CG41" s="376">
        <v>267.29999999999995</v>
      </c>
      <c r="CH41" s="377">
        <v>52273</v>
      </c>
      <c r="CI41" s="377">
        <v>41814</v>
      </c>
      <c r="CJ41" s="377">
        <v>10459</v>
      </c>
      <c r="CK41" s="378">
        <v>0.20008417347387752</v>
      </c>
      <c r="CL41" s="376">
        <v>-265.5</v>
      </c>
      <c r="CM41" s="377">
        <v>3745</v>
      </c>
      <c r="CN41" s="377">
        <v>5180</v>
      </c>
      <c r="CO41" s="377">
        <v>-1435</v>
      </c>
      <c r="CP41" s="378">
        <v>-4.5011441428859045E-2</v>
      </c>
      <c r="CQ41" s="377">
        <v>447.59999999999997</v>
      </c>
      <c r="CR41" s="377">
        <v>53596</v>
      </c>
      <c r="CS41" s="377">
        <v>43817</v>
      </c>
      <c r="CT41" s="377">
        <v>9779</v>
      </c>
      <c r="CU41" s="378">
        <v>0.182457646092992</v>
      </c>
      <c r="CV41" s="377">
        <v>-180.3</v>
      </c>
      <c r="CW41" s="377">
        <v>-1323</v>
      </c>
      <c r="CX41" s="377">
        <v>-2003</v>
      </c>
      <c r="CY41" s="377">
        <v>680</v>
      </c>
      <c r="CZ41" s="378">
        <v>0.22746908752185105</v>
      </c>
      <c r="DA41" s="376">
        <v>203.9</v>
      </c>
      <c r="DB41" s="377">
        <v>40983</v>
      </c>
      <c r="DC41" s="377">
        <v>30518</v>
      </c>
      <c r="DD41" s="377">
        <v>10465</v>
      </c>
      <c r="DE41" s="378">
        <v>0.25534977917673179</v>
      </c>
      <c r="DF41" s="376">
        <v>543.20000000000005</v>
      </c>
      <c r="DG41" s="377">
        <v>83758</v>
      </c>
      <c r="DH41" s="377">
        <v>67980</v>
      </c>
      <c r="DI41" s="377">
        <v>15778</v>
      </c>
      <c r="DJ41" s="378">
        <v>0.18837603572196088</v>
      </c>
      <c r="DK41" s="376">
        <v>339.29999999999995</v>
      </c>
      <c r="DL41" s="377">
        <v>42775</v>
      </c>
      <c r="DM41" s="377">
        <v>37462</v>
      </c>
      <c r="DN41" s="377">
        <v>5313</v>
      </c>
      <c r="DO41" s="378">
        <v>-6.6973743454770918E-2</v>
      </c>
      <c r="DP41" s="377">
        <v>267.29999999999995</v>
      </c>
      <c r="DQ41" s="377">
        <v>52273</v>
      </c>
      <c r="DR41" s="377">
        <v>41814</v>
      </c>
      <c r="DS41" s="377">
        <v>10459</v>
      </c>
      <c r="DT41" s="378">
        <v>0.20008417347387752</v>
      </c>
      <c r="DU41" s="377">
        <v>275.90000000000003</v>
      </c>
      <c r="DV41" s="377">
        <v>31485</v>
      </c>
      <c r="DW41" s="377">
        <v>26166</v>
      </c>
      <c r="DX41" s="377">
        <v>5319</v>
      </c>
      <c r="DY41" s="378">
        <v>0.26705791692864844</v>
      </c>
      <c r="DZ41" s="376">
        <v>176.7</v>
      </c>
      <c r="EA41" s="377">
        <v>36108</v>
      </c>
      <c r="EB41" s="377">
        <v>27010</v>
      </c>
      <c r="EC41" s="377">
        <v>9098</v>
      </c>
      <c r="ED41" s="378">
        <v>0.25196632325246482</v>
      </c>
      <c r="EE41" s="376">
        <v>959.6</v>
      </c>
      <c r="EF41" s="377">
        <v>89651</v>
      </c>
      <c r="EG41" s="377">
        <v>75861</v>
      </c>
      <c r="EH41" s="377">
        <v>13790</v>
      </c>
      <c r="EI41" s="378">
        <v>0.15381869694705022</v>
      </c>
      <c r="EJ41" s="376">
        <v>782.9</v>
      </c>
      <c r="EK41" s="377">
        <v>53543</v>
      </c>
      <c r="EL41" s="377">
        <v>48851</v>
      </c>
      <c r="EM41" s="377">
        <v>4692</v>
      </c>
      <c r="EN41" s="378">
        <v>-9.8147626305414598E-2</v>
      </c>
      <c r="EO41" s="377">
        <v>543.20000000000005</v>
      </c>
      <c r="EP41" s="377">
        <v>83758</v>
      </c>
      <c r="EQ41" s="377">
        <v>67980</v>
      </c>
      <c r="ER41" s="377">
        <v>15778</v>
      </c>
      <c r="ES41" s="378">
        <v>0.18837603572196088</v>
      </c>
      <c r="ET41" s="377">
        <v>416.40000000000003</v>
      </c>
      <c r="EU41" s="377">
        <v>5893</v>
      </c>
      <c r="EV41" s="377">
        <v>7881</v>
      </c>
      <c r="EW41" s="377">
        <v>-1988</v>
      </c>
      <c r="EX41" s="378">
        <v>0.28652366202737545</v>
      </c>
      <c r="EY41" s="376">
        <v>1264.0999999999999</v>
      </c>
      <c r="EZ41" s="377">
        <v>129028</v>
      </c>
      <c r="FA41" s="377">
        <v>116608</v>
      </c>
      <c r="FB41" s="377">
        <v>12420</v>
      </c>
      <c r="FC41" s="378">
        <v>3.1547300358304844E-2</v>
      </c>
      <c r="FD41" s="376">
        <v>745.6</v>
      </c>
      <c r="FE41" s="377">
        <v>57157</v>
      </c>
      <c r="FF41" s="377">
        <v>47520</v>
      </c>
      <c r="FG41" s="377">
        <v>9637</v>
      </c>
      <c r="FH41" s="378">
        <v>0.16860577007190719</v>
      </c>
      <c r="FI41" s="376">
        <v>-518.49999999999989</v>
      </c>
      <c r="FJ41" s="377">
        <v>-71871</v>
      </c>
      <c r="FK41" s="377">
        <v>-69088</v>
      </c>
      <c r="FL41" s="377">
        <v>-2783</v>
      </c>
      <c r="FM41" s="378">
        <v>0.13705846971360236</v>
      </c>
      <c r="FN41" s="377">
        <v>959.6</v>
      </c>
      <c r="FO41" s="377">
        <v>89651</v>
      </c>
      <c r="FP41" s="377">
        <v>75861</v>
      </c>
      <c r="FQ41" s="377">
        <v>13790</v>
      </c>
      <c r="FR41" s="378">
        <v>0.15381869694705022</v>
      </c>
      <c r="FS41" s="377">
        <v>-213.99999999999997</v>
      </c>
      <c r="FT41" s="377">
        <v>-32494</v>
      </c>
      <c r="FU41" s="377">
        <v>-28341</v>
      </c>
      <c r="FV41" s="377">
        <v>-4153</v>
      </c>
      <c r="FW41" s="378">
        <v>1.6760227233447861E-2</v>
      </c>
      <c r="FX41" s="376">
        <v>499.4</v>
      </c>
      <c r="FY41" s="377">
        <v>42708</v>
      </c>
      <c r="FZ41" s="377">
        <v>32290</v>
      </c>
      <c r="GA41" s="377">
        <v>10418</v>
      </c>
      <c r="GB41" s="378">
        <v>0.14128512477893496</v>
      </c>
      <c r="GC41" s="376">
        <v>626.29999999999995</v>
      </c>
      <c r="GD41" s="377">
        <v>40428</v>
      </c>
      <c r="GE41" s="377">
        <v>34569</v>
      </c>
      <c r="GF41" s="377">
        <v>5859</v>
      </c>
      <c r="GG41" s="378">
        <v>0.14492430988423866</v>
      </c>
      <c r="GH41" s="376">
        <v>126.90000000000003</v>
      </c>
      <c r="GI41" s="377">
        <v>-2280</v>
      </c>
      <c r="GJ41" s="377">
        <v>2279</v>
      </c>
      <c r="GK41" s="377">
        <v>-4559</v>
      </c>
      <c r="GL41" s="378">
        <v>3.6391851053036994E-3</v>
      </c>
      <c r="GM41" s="377">
        <v>745.6</v>
      </c>
      <c r="GN41" s="377">
        <v>57157</v>
      </c>
      <c r="GO41" s="377">
        <v>47520</v>
      </c>
      <c r="GP41" s="377">
        <v>9637</v>
      </c>
      <c r="GQ41" s="378">
        <v>0.16860577007190719</v>
      </c>
      <c r="GR41" s="377">
        <v>-119.30000000000001</v>
      </c>
      <c r="GS41" s="377">
        <v>-16729</v>
      </c>
      <c r="GT41" s="377">
        <v>-12951</v>
      </c>
      <c r="GU41" s="377">
        <v>-3778</v>
      </c>
      <c r="GV41" s="378">
        <v>0.16496658496660349</v>
      </c>
      <c r="GW41" s="376">
        <v>820.4</v>
      </c>
      <c r="GX41" s="377">
        <v>92363</v>
      </c>
      <c r="GY41" s="377">
        <v>88785</v>
      </c>
      <c r="GZ41" s="377">
        <v>3578</v>
      </c>
      <c r="HA41" s="378">
        <v>3.8738455875188114E-2</v>
      </c>
      <c r="HB41" s="376">
        <v>726.19999999999993</v>
      </c>
      <c r="HC41" s="377">
        <v>35860</v>
      </c>
      <c r="HD41" s="377">
        <v>32068</v>
      </c>
      <c r="HE41" s="377">
        <v>3792</v>
      </c>
      <c r="HF41" s="378">
        <v>0.10574456218627998</v>
      </c>
      <c r="HG41" s="376">
        <v>-94.199999999999932</v>
      </c>
      <c r="HH41" s="377">
        <v>-56503</v>
      </c>
      <c r="HI41" s="377">
        <v>-56717</v>
      </c>
      <c r="HJ41" s="377">
        <v>214</v>
      </c>
      <c r="HK41" s="378">
        <v>6.7006106311091856E-2</v>
      </c>
      <c r="HL41" s="377">
        <v>626.29999999999995</v>
      </c>
      <c r="HM41" s="377">
        <v>40428</v>
      </c>
      <c r="HN41" s="377">
        <v>34569</v>
      </c>
      <c r="HO41" s="377">
        <v>5859</v>
      </c>
      <c r="HP41" s="378">
        <v>0.14492430988423866</v>
      </c>
      <c r="HQ41" s="377">
        <v>99.899999999999991</v>
      </c>
      <c r="HR41" s="377">
        <v>-4568</v>
      </c>
      <c r="HS41" s="377">
        <v>-2501</v>
      </c>
      <c r="HT41" s="377">
        <v>-2067</v>
      </c>
      <c r="HU41" s="378">
        <v>7.7918203573146799E-2</v>
      </c>
      <c r="HV41" s="376">
        <v>48.6</v>
      </c>
      <c r="HW41" s="377">
        <v>21058</v>
      </c>
      <c r="HX41" s="377">
        <v>20645</v>
      </c>
      <c r="HY41" s="377">
        <v>413</v>
      </c>
      <c r="HZ41" s="378">
        <v>1.9612498812802734E-2</v>
      </c>
      <c r="IA41" s="376">
        <v>773.8</v>
      </c>
      <c r="IB41" s="377">
        <v>48232</v>
      </c>
      <c r="IC41" s="377">
        <v>43413</v>
      </c>
      <c r="ID41" s="377">
        <v>4819</v>
      </c>
      <c r="IE41" s="378">
        <v>9.9912920882401723E-2</v>
      </c>
      <c r="IF41" s="376">
        <v>725.2</v>
      </c>
      <c r="IG41" s="377">
        <v>27174</v>
      </c>
      <c r="IH41" s="377">
        <v>22768</v>
      </c>
      <c r="II41" s="377">
        <v>4406</v>
      </c>
      <c r="IJ41" s="378">
        <v>8.030042206959899E-2</v>
      </c>
      <c r="IK41" s="377">
        <v>726.19999999999993</v>
      </c>
      <c r="IL41" s="377">
        <v>35860</v>
      </c>
      <c r="IM41" s="377">
        <v>32068</v>
      </c>
      <c r="IN41" s="377">
        <v>3792</v>
      </c>
      <c r="IO41" s="378">
        <v>0.10574456218627998</v>
      </c>
      <c r="IP41" s="377">
        <v>47.600000000000023</v>
      </c>
      <c r="IQ41" s="377">
        <v>12372</v>
      </c>
      <c r="IR41" s="377">
        <v>11345</v>
      </c>
      <c r="IS41" s="377">
        <v>1027</v>
      </c>
      <c r="IT41" s="378">
        <v>2.5444140116680988E-2</v>
      </c>
      <c r="IU41" s="376">
        <v>147.5</v>
      </c>
      <c r="IV41" s="377">
        <v>32067</v>
      </c>
      <c r="IW41" s="377">
        <v>25866</v>
      </c>
      <c r="IX41" s="377">
        <v>6201</v>
      </c>
      <c r="IY41" s="378">
        <v>0.19337636822902049</v>
      </c>
      <c r="IZ41" s="376">
        <v>674.60000000000014</v>
      </c>
      <c r="JA41" s="377">
        <v>70454</v>
      </c>
      <c r="JB41" s="377">
        <v>51051</v>
      </c>
      <c r="JC41" s="377">
        <v>19403</v>
      </c>
      <c r="JD41" s="378">
        <v>0.27539955148039857</v>
      </c>
      <c r="JE41" s="376">
        <v>527.10000000000014</v>
      </c>
      <c r="JF41" s="377">
        <v>38387</v>
      </c>
      <c r="JG41" s="377">
        <v>25185</v>
      </c>
      <c r="JH41" s="377">
        <v>13202</v>
      </c>
      <c r="JI41" s="378">
        <v>8.2023183251378085E-2</v>
      </c>
      <c r="JJ41" s="377">
        <v>773.8</v>
      </c>
      <c r="JK41" s="377">
        <v>48232</v>
      </c>
      <c r="JL41" s="377">
        <v>43413</v>
      </c>
      <c r="JM41" s="377">
        <v>4819</v>
      </c>
      <c r="JN41" s="378">
        <v>9.9912920882401723E-2</v>
      </c>
      <c r="JO41" s="377">
        <v>-99.199999999999989</v>
      </c>
      <c r="JP41" s="377">
        <v>22222</v>
      </c>
      <c r="JQ41" s="377">
        <v>7638</v>
      </c>
      <c r="JR41" s="377">
        <v>14584</v>
      </c>
      <c r="JS41" s="378">
        <v>1.7889737631023639E-2</v>
      </c>
      <c r="JT41" s="376">
        <v>764.9</v>
      </c>
      <c r="JU41" s="377">
        <v>102001</v>
      </c>
      <c r="JV41" s="377">
        <v>100000</v>
      </c>
      <c r="JW41" s="377">
        <v>2001</v>
      </c>
      <c r="JX41" s="378">
        <v>1.9617454730835971E-2</v>
      </c>
      <c r="JY41" s="376">
        <v>376.3</v>
      </c>
      <c r="JZ41" s="377">
        <v>28118</v>
      </c>
      <c r="KA41" s="377">
        <v>19807</v>
      </c>
      <c r="KB41" s="377">
        <v>8311</v>
      </c>
      <c r="KC41" s="378">
        <v>0.29557578775161819</v>
      </c>
      <c r="KD41" s="376">
        <v>-388.59999999999997</v>
      </c>
      <c r="KE41" s="377">
        <v>-73883</v>
      </c>
      <c r="KF41" s="377">
        <v>-80193</v>
      </c>
      <c r="KG41" s="377">
        <v>6310</v>
      </c>
      <c r="KH41" s="378">
        <v>0.27595833302078221</v>
      </c>
      <c r="KI41" s="377">
        <v>674.60000000000014</v>
      </c>
      <c r="KJ41" s="377">
        <v>70454</v>
      </c>
      <c r="KK41" s="377">
        <v>51051</v>
      </c>
      <c r="KL41" s="377">
        <v>19403</v>
      </c>
      <c r="KM41" s="378">
        <v>0.27539955148039857</v>
      </c>
      <c r="KN41" s="377">
        <v>-298.30000000000007</v>
      </c>
      <c r="KO41" s="377">
        <v>-42336</v>
      </c>
      <c r="KP41" s="377">
        <v>-31244</v>
      </c>
      <c r="KQ41" s="377">
        <v>-11092</v>
      </c>
      <c r="KR41" s="378">
        <v>-5.5878154038363492E-4</v>
      </c>
      <c r="KS41" s="376">
        <v>6080.4</v>
      </c>
      <c r="KT41" s="377">
        <v>660291</v>
      </c>
      <c r="KU41" s="377">
        <v>569796</v>
      </c>
      <c r="KV41" s="377">
        <v>90495</v>
      </c>
      <c r="KW41" s="378">
        <v>0.13705320835813301</v>
      </c>
      <c r="KX41" s="377">
        <v>6466.2999999999993</v>
      </c>
      <c r="KY41" s="377">
        <v>623601</v>
      </c>
      <c r="KZ41" s="377">
        <v>504506</v>
      </c>
      <c r="LA41" s="377">
        <v>119095</v>
      </c>
      <c r="LB41" s="379">
        <v>0.19097948848702936</v>
      </c>
      <c r="LC41" s="376">
        <v>385.90000000000032</v>
      </c>
      <c r="LD41" s="377">
        <v>-36690</v>
      </c>
      <c r="LE41" s="377">
        <v>-65290</v>
      </c>
      <c r="LF41" s="377">
        <v>28600</v>
      </c>
      <c r="LG41" s="379">
        <v>5.3926280128896359E-2</v>
      </c>
    </row>
    <row r="42" spans="2:319">
      <c r="B42" s="1639" t="s">
        <v>2800</v>
      </c>
      <c r="C42" s="1642" t="s">
        <v>2903</v>
      </c>
      <c r="D42" s="327" t="s">
        <v>2876</v>
      </c>
      <c r="E42" s="328">
        <v>5.6</v>
      </c>
      <c r="F42" s="329">
        <v>1516</v>
      </c>
      <c r="G42" s="329">
        <v>1486</v>
      </c>
      <c r="H42" s="329">
        <v>30</v>
      </c>
      <c r="I42" s="115">
        <v>1.9788918205804751E-2</v>
      </c>
      <c r="J42" s="328">
        <v>7.4</v>
      </c>
      <c r="K42" s="329">
        <v>1857</v>
      </c>
      <c r="L42" s="329">
        <v>1667</v>
      </c>
      <c r="M42" s="329">
        <v>190</v>
      </c>
      <c r="N42" s="115">
        <v>0.10231556273559504</v>
      </c>
      <c r="O42" s="328">
        <v>1.8000000000000007</v>
      </c>
      <c r="P42" s="329">
        <v>341</v>
      </c>
      <c r="Q42" s="329">
        <v>181</v>
      </c>
      <c r="R42" s="329">
        <v>160</v>
      </c>
      <c r="S42" s="115">
        <v>8.2526644529790291E-2</v>
      </c>
      <c r="T42" s="329">
        <v>0</v>
      </c>
      <c r="U42" s="329">
        <v>0</v>
      </c>
      <c r="V42" s="329">
        <v>0</v>
      </c>
      <c r="W42" s="329">
        <v>0</v>
      </c>
      <c r="X42" s="115">
        <v>0</v>
      </c>
      <c r="Y42" s="329">
        <v>7.4</v>
      </c>
      <c r="Z42" s="329">
        <v>1857</v>
      </c>
      <c r="AA42" s="329">
        <v>1667</v>
      </c>
      <c r="AB42" s="329">
        <v>190</v>
      </c>
      <c r="AC42" s="115">
        <v>0.10231556273559504</v>
      </c>
      <c r="AD42" s="328">
        <v>5.6</v>
      </c>
      <c r="AE42" s="329">
        <v>1516</v>
      </c>
      <c r="AF42" s="329">
        <v>1486</v>
      </c>
      <c r="AG42" s="329">
        <v>30</v>
      </c>
      <c r="AH42" s="115">
        <v>1.9788918205804751E-2</v>
      </c>
      <c r="AI42" s="328">
        <v>17.8</v>
      </c>
      <c r="AJ42" s="329">
        <v>4798</v>
      </c>
      <c r="AK42" s="329">
        <v>4288</v>
      </c>
      <c r="AL42" s="329">
        <v>510</v>
      </c>
      <c r="AM42" s="115">
        <v>0.106294289287203</v>
      </c>
      <c r="AN42" s="328">
        <v>12.200000000000001</v>
      </c>
      <c r="AO42" s="329">
        <v>3282</v>
      </c>
      <c r="AP42" s="329">
        <v>2802</v>
      </c>
      <c r="AQ42" s="329">
        <v>480</v>
      </c>
      <c r="AR42" s="115">
        <v>8.6505371081398247E-2</v>
      </c>
      <c r="AS42" s="329">
        <v>7.4</v>
      </c>
      <c r="AT42" s="329">
        <v>1857</v>
      </c>
      <c r="AU42" s="329">
        <v>1667</v>
      </c>
      <c r="AV42" s="329">
        <v>190</v>
      </c>
      <c r="AW42" s="115">
        <v>0.10231556273559504</v>
      </c>
      <c r="AX42" s="329">
        <v>10.4</v>
      </c>
      <c r="AY42" s="329">
        <v>2941</v>
      </c>
      <c r="AZ42" s="329">
        <v>2621</v>
      </c>
      <c r="BA42" s="329">
        <v>320</v>
      </c>
      <c r="BB42" s="115">
        <v>3.9787265516079556E-3</v>
      </c>
      <c r="BC42" s="328">
        <v>5.6</v>
      </c>
      <c r="BD42" s="329">
        <v>1516</v>
      </c>
      <c r="BE42" s="329">
        <v>1486</v>
      </c>
      <c r="BF42" s="329">
        <v>30</v>
      </c>
      <c r="BG42" s="115">
        <v>1.9788918205804751E-2</v>
      </c>
      <c r="BH42" s="328">
        <v>0</v>
      </c>
      <c r="BI42" s="329">
        <v>0</v>
      </c>
      <c r="BJ42" s="329">
        <v>0</v>
      </c>
      <c r="BK42" s="329">
        <v>0</v>
      </c>
      <c r="BL42" s="115">
        <v>0</v>
      </c>
      <c r="BM42" s="328">
        <v>-5.6</v>
      </c>
      <c r="BN42" s="329">
        <v>-1516</v>
      </c>
      <c r="BO42" s="329">
        <v>-1486</v>
      </c>
      <c r="BP42" s="329">
        <v>-30</v>
      </c>
      <c r="BQ42" s="115">
        <v>-1.9788918205804751E-2</v>
      </c>
      <c r="BR42" s="329">
        <v>17.8</v>
      </c>
      <c r="BS42" s="329">
        <v>4798</v>
      </c>
      <c r="BT42" s="329">
        <v>4288</v>
      </c>
      <c r="BU42" s="329">
        <v>510</v>
      </c>
      <c r="BV42" s="115">
        <v>0.106294289287203</v>
      </c>
      <c r="BW42" s="329">
        <v>-17.8</v>
      </c>
      <c r="BX42" s="329">
        <v>-4798</v>
      </c>
      <c r="BY42" s="329">
        <v>-4288</v>
      </c>
      <c r="BZ42" s="329">
        <v>-510</v>
      </c>
      <c r="CA42" s="115">
        <v>-0.106294289287203</v>
      </c>
      <c r="CB42" s="328">
        <v>5.6</v>
      </c>
      <c r="CC42" s="329">
        <v>1516</v>
      </c>
      <c r="CD42" s="329">
        <v>1486</v>
      </c>
      <c r="CE42" s="329">
        <v>30</v>
      </c>
      <c r="CF42" s="115">
        <v>1.9788918205804751E-2</v>
      </c>
      <c r="CG42" s="328">
        <v>7.4</v>
      </c>
      <c r="CH42" s="329">
        <v>1854</v>
      </c>
      <c r="CI42" s="380">
        <v>1657</v>
      </c>
      <c r="CJ42" s="329">
        <v>197</v>
      </c>
      <c r="CK42" s="115">
        <v>0.10625674217907227</v>
      </c>
      <c r="CL42" s="328">
        <v>1.8000000000000007</v>
      </c>
      <c r="CM42" s="329">
        <v>338</v>
      </c>
      <c r="CN42" s="329">
        <v>171</v>
      </c>
      <c r="CO42" s="329">
        <v>167</v>
      </c>
      <c r="CP42" s="115">
        <v>8.6467823973267521E-2</v>
      </c>
      <c r="CQ42" s="329">
        <v>0</v>
      </c>
      <c r="CR42" s="329">
        <v>0</v>
      </c>
      <c r="CS42" s="329">
        <v>0</v>
      </c>
      <c r="CT42" s="329">
        <v>0</v>
      </c>
      <c r="CU42" s="115">
        <v>0</v>
      </c>
      <c r="CV42" s="329">
        <v>7.4</v>
      </c>
      <c r="CW42" s="329">
        <v>1854</v>
      </c>
      <c r="CX42" s="329">
        <v>1657</v>
      </c>
      <c r="CY42" s="329">
        <v>197</v>
      </c>
      <c r="CZ42" s="115">
        <v>0.10625674217907227</v>
      </c>
      <c r="DA42" s="328">
        <v>5.6</v>
      </c>
      <c r="DB42" s="329">
        <v>1516</v>
      </c>
      <c r="DC42" s="329">
        <v>1486</v>
      </c>
      <c r="DD42" s="329">
        <v>30</v>
      </c>
      <c r="DE42" s="115">
        <v>1.9788918205804751E-2</v>
      </c>
      <c r="DF42" s="328">
        <v>0</v>
      </c>
      <c r="DG42" s="329">
        <v>0</v>
      </c>
      <c r="DH42" s="329">
        <v>0</v>
      </c>
      <c r="DI42" s="329">
        <v>0</v>
      </c>
      <c r="DJ42" s="115">
        <v>0</v>
      </c>
      <c r="DK42" s="328">
        <v>-5.6</v>
      </c>
      <c r="DL42" s="329">
        <v>-1516</v>
      </c>
      <c r="DM42" s="329">
        <v>-1486</v>
      </c>
      <c r="DN42" s="329">
        <v>-30</v>
      </c>
      <c r="DO42" s="115">
        <v>-1.9788918205804751E-2</v>
      </c>
      <c r="DP42" s="329">
        <v>7.4</v>
      </c>
      <c r="DQ42" s="329">
        <v>1854</v>
      </c>
      <c r="DR42" s="329">
        <v>1657</v>
      </c>
      <c r="DS42" s="329">
        <v>197</v>
      </c>
      <c r="DT42" s="115">
        <v>0.10625674217907227</v>
      </c>
      <c r="DU42" s="329">
        <v>-7.4</v>
      </c>
      <c r="DV42" s="329">
        <v>-1854</v>
      </c>
      <c r="DW42" s="329">
        <v>-1657</v>
      </c>
      <c r="DX42" s="329">
        <v>-197</v>
      </c>
      <c r="DY42" s="115">
        <v>-0.10625674217907227</v>
      </c>
      <c r="DZ42" s="328">
        <v>5.6</v>
      </c>
      <c r="EA42" s="329">
        <v>1516</v>
      </c>
      <c r="EB42" s="329">
        <v>1486</v>
      </c>
      <c r="EC42" s="329">
        <v>30</v>
      </c>
      <c r="ED42" s="115">
        <v>1.9788918205804751E-2</v>
      </c>
      <c r="EE42" s="328">
        <v>7.4</v>
      </c>
      <c r="EF42" s="329">
        <v>1757</v>
      </c>
      <c r="EG42" s="329">
        <v>1660</v>
      </c>
      <c r="EH42" s="329">
        <v>97</v>
      </c>
      <c r="EI42" s="115">
        <v>5.5207740466704611E-2</v>
      </c>
      <c r="EJ42" s="328">
        <v>1.8000000000000007</v>
      </c>
      <c r="EK42" s="329">
        <v>241</v>
      </c>
      <c r="EL42" s="329">
        <v>174</v>
      </c>
      <c r="EM42" s="329">
        <v>67</v>
      </c>
      <c r="EN42" s="115">
        <v>3.541882226089986E-2</v>
      </c>
      <c r="EO42" s="329">
        <v>0</v>
      </c>
      <c r="EP42" s="329">
        <v>0</v>
      </c>
      <c r="EQ42" s="329">
        <v>0</v>
      </c>
      <c r="ER42" s="329">
        <v>0</v>
      </c>
      <c r="ES42" s="115">
        <v>0</v>
      </c>
      <c r="ET42" s="329">
        <v>7.4</v>
      </c>
      <c r="EU42" s="329">
        <v>1757</v>
      </c>
      <c r="EV42" s="329">
        <v>1660</v>
      </c>
      <c r="EW42" s="329">
        <v>97</v>
      </c>
      <c r="EX42" s="115">
        <v>5.5207740466704611E-2</v>
      </c>
      <c r="EY42" s="328">
        <v>5.6</v>
      </c>
      <c r="EZ42" s="329">
        <v>1516</v>
      </c>
      <c r="FA42" s="329">
        <v>1486</v>
      </c>
      <c r="FB42" s="329">
        <v>30</v>
      </c>
      <c r="FC42" s="115">
        <v>4.553415061295972E-2</v>
      </c>
      <c r="FD42" s="328">
        <v>10.5</v>
      </c>
      <c r="FE42" s="329">
        <v>2582</v>
      </c>
      <c r="FF42" s="329">
        <v>2347</v>
      </c>
      <c r="FG42" s="329">
        <v>235</v>
      </c>
      <c r="FH42" s="115">
        <v>9.1014717273431453E-2</v>
      </c>
      <c r="FI42" s="328">
        <v>4.9000000000000004</v>
      </c>
      <c r="FJ42" s="329">
        <v>1066</v>
      </c>
      <c r="FK42" s="329">
        <v>861</v>
      </c>
      <c r="FL42" s="329">
        <v>205</v>
      </c>
      <c r="FM42" s="115">
        <v>4.5480566660471733E-2</v>
      </c>
      <c r="FN42" s="329">
        <v>7.4</v>
      </c>
      <c r="FO42" s="329">
        <v>1757</v>
      </c>
      <c r="FP42" s="329">
        <v>1660</v>
      </c>
      <c r="FQ42" s="329">
        <v>97</v>
      </c>
      <c r="FR42" s="115">
        <v>5.5207740466704611E-2</v>
      </c>
      <c r="FS42" s="329">
        <v>3.0999999999999996</v>
      </c>
      <c r="FT42" s="329">
        <v>825</v>
      </c>
      <c r="FU42" s="329">
        <v>687</v>
      </c>
      <c r="FV42" s="329">
        <v>138</v>
      </c>
      <c r="FW42" s="115">
        <v>3.5806976806726842E-2</v>
      </c>
      <c r="FX42" s="328">
        <v>5.6</v>
      </c>
      <c r="FY42" s="329">
        <v>1516</v>
      </c>
      <c r="FZ42" s="329">
        <v>1486</v>
      </c>
      <c r="GA42" s="329">
        <v>30</v>
      </c>
      <c r="GB42" s="115">
        <v>4.553415061295972E-2</v>
      </c>
      <c r="GC42" s="328">
        <v>0</v>
      </c>
      <c r="GD42" s="329">
        <v>0</v>
      </c>
      <c r="GE42" s="329">
        <v>0</v>
      </c>
      <c r="GF42" s="329">
        <v>0</v>
      </c>
      <c r="GG42" s="115">
        <v>0</v>
      </c>
      <c r="GH42" s="328">
        <v>-5.6</v>
      </c>
      <c r="GI42" s="329">
        <v>-1516</v>
      </c>
      <c r="GJ42" s="329">
        <v>-1486</v>
      </c>
      <c r="GK42" s="329">
        <v>-30</v>
      </c>
      <c r="GL42" s="115">
        <v>-4.553415061295972E-2</v>
      </c>
      <c r="GM42" s="329">
        <v>10.5</v>
      </c>
      <c r="GN42" s="329">
        <v>2582</v>
      </c>
      <c r="GO42" s="329">
        <v>2347</v>
      </c>
      <c r="GP42" s="329">
        <v>235</v>
      </c>
      <c r="GQ42" s="115">
        <v>9.1014717273431453E-2</v>
      </c>
      <c r="GR42" s="329">
        <v>-10.5</v>
      </c>
      <c r="GS42" s="329">
        <v>-2582</v>
      </c>
      <c r="GT42" s="329">
        <v>-2347</v>
      </c>
      <c r="GU42" s="329">
        <v>-235</v>
      </c>
      <c r="GV42" s="115">
        <v>-9.1014717273431453E-2</v>
      </c>
      <c r="GW42" s="328">
        <v>5.6</v>
      </c>
      <c r="GX42" s="329">
        <v>1516</v>
      </c>
      <c r="GY42" s="329">
        <v>1486</v>
      </c>
      <c r="GZ42" s="329">
        <v>30</v>
      </c>
      <c r="HA42" s="115">
        <v>1.9788918205804751E-2</v>
      </c>
      <c r="HB42" s="328">
        <v>8</v>
      </c>
      <c r="HC42" s="329">
        <v>1950</v>
      </c>
      <c r="HD42" s="329">
        <v>1669</v>
      </c>
      <c r="HE42" s="329">
        <v>281</v>
      </c>
      <c r="HF42" s="115">
        <v>0.14410256410256411</v>
      </c>
      <c r="HG42" s="328">
        <v>2.4000000000000004</v>
      </c>
      <c r="HH42" s="329">
        <v>434</v>
      </c>
      <c r="HI42" s="329">
        <v>183</v>
      </c>
      <c r="HJ42" s="329">
        <v>251</v>
      </c>
      <c r="HK42" s="115">
        <v>0.12431364589675936</v>
      </c>
      <c r="HL42" s="329">
        <v>0</v>
      </c>
      <c r="HM42" s="329">
        <v>0</v>
      </c>
      <c r="HN42" s="329">
        <v>0</v>
      </c>
      <c r="HO42" s="329">
        <v>0</v>
      </c>
      <c r="HP42" s="115">
        <v>0</v>
      </c>
      <c r="HQ42" s="329">
        <v>8</v>
      </c>
      <c r="HR42" s="329">
        <v>1950</v>
      </c>
      <c r="HS42" s="329">
        <v>1669</v>
      </c>
      <c r="HT42" s="329">
        <v>281</v>
      </c>
      <c r="HU42" s="115">
        <v>0.14410256410256411</v>
      </c>
      <c r="HV42" s="328">
        <v>5.6</v>
      </c>
      <c r="HW42" s="329">
        <v>1516</v>
      </c>
      <c r="HX42" s="329">
        <v>1486</v>
      </c>
      <c r="HY42" s="329">
        <v>30</v>
      </c>
      <c r="HZ42" s="115">
        <v>1.9788918205804751E-2</v>
      </c>
      <c r="IA42" s="328">
        <v>0</v>
      </c>
      <c r="IB42" s="329">
        <v>0</v>
      </c>
      <c r="IC42" s="329">
        <v>0</v>
      </c>
      <c r="ID42" s="329">
        <v>0</v>
      </c>
      <c r="IE42" s="115">
        <v>0</v>
      </c>
      <c r="IF42" s="328">
        <v>-5.6</v>
      </c>
      <c r="IG42" s="329">
        <v>-1516</v>
      </c>
      <c r="IH42" s="329">
        <v>-1486</v>
      </c>
      <c r="II42" s="329">
        <v>-30</v>
      </c>
      <c r="IJ42" s="115">
        <v>-1.9788918205804751E-2</v>
      </c>
      <c r="IK42" s="329">
        <v>8</v>
      </c>
      <c r="IL42" s="329">
        <v>1950</v>
      </c>
      <c r="IM42" s="329">
        <v>1669</v>
      </c>
      <c r="IN42" s="329">
        <v>281</v>
      </c>
      <c r="IO42" s="115">
        <v>0.14410256410256411</v>
      </c>
      <c r="IP42" s="329">
        <v>-8</v>
      </c>
      <c r="IQ42" s="329">
        <v>-1950</v>
      </c>
      <c r="IR42" s="329">
        <v>-1669</v>
      </c>
      <c r="IS42" s="329">
        <v>-281</v>
      </c>
      <c r="IT42" s="115">
        <v>-0.14410256410256411</v>
      </c>
      <c r="IU42" s="328">
        <v>5.6</v>
      </c>
      <c r="IV42" s="329">
        <v>1516</v>
      </c>
      <c r="IW42" s="329">
        <v>1486</v>
      </c>
      <c r="IX42" s="329">
        <v>30</v>
      </c>
      <c r="IY42" s="115">
        <v>1.9788918205804751E-2</v>
      </c>
      <c r="IZ42" s="328">
        <v>0</v>
      </c>
      <c r="JA42" s="329">
        <v>0</v>
      </c>
      <c r="JB42" s="329">
        <v>0</v>
      </c>
      <c r="JC42" s="329">
        <v>0</v>
      </c>
      <c r="JD42" s="115">
        <v>0</v>
      </c>
      <c r="JE42" s="328">
        <v>-5.6</v>
      </c>
      <c r="JF42" s="329">
        <v>-1516</v>
      </c>
      <c r="JG42" s="329">
        <v>-1486</v>
      </c>
      <c r="JH42" s="329">
        <v>-30</v>
      </c>
      <c r="JI42" s="115">
        <v>-1.9788918205804751E-2</v>
      </c>
      <c r="JJ42" s="329">
        <v>0</v>
      </c>
      <c r="JK42" s="329">
        <v>0</v>
      </c>
      <c r="JL42" s="329">
        <v>0</v>
      </c>
      <c r="JM42" s="329">
        <v>0</v>
      </c>
      <c r="JN42" s="115">
        <v>0</v>
      </c>
      <c r="JO42" s="329">
        <v>0</v>
      </c>
      <c r="JP42" s="329">
        <v>0</v>
      </c>
      <c r="JQ42" s="329">
        <v>0</v>
      </c>
      <c r="JR42" s="329">
        <v>0</v>
      </c>
      <c r="JS42" s="115">
        <v>0</v>
      </c>
      <c r="JT42" s="328">
        <v>5.6</v>
      </c>
      <c r="JU42" s="329">
        <v>1516</v>
      </c>
      <c r="JV42" s="329">
        <v>1486</v>
      </c>
      <c r="JW42" s="329">
        <v>30</v>
      </c>
      <c r="JX42" s="115">
        <v>1.9788918205804751E-2</v>
      </c>
      <c r="JY42" s="381">
        <v>7.3000000000000007</v>
      </c>
      <c r="JZ42" s="329">
        <v>1850</v>
      </c>
      <c r="KA42" s="382">
        <v>1569</v>
      </c>
      <c r="KB42" s="329">
        <v>281</v>
      </c>
      <c r="KC42" s="115">
        <v>0.15189189189189189</v>
      </c>
      <c r="KD42" s="328">
        <v>1.7000000000000011</v>
      </c>
      <c r="KE42" s="329">
        <v>334</v>
      </c>
      <c r="KF42" s="329">
        <v>83</v>
      </c>
      <c r="KG42" s="329">
        <v>251</v>
      </c>
      <c r="KH42" s="115">
        <v>0.13210297368608714</v>
      </c>
      <c r="KI42" s="329">
        <v>0</v>
      </c>
      <c r="KJ42" s="329">
        <v>0</v>
      </c>
      <c r="KK42" s="329">
        <v>0</v>
      </c>
      <c r="KL42" s="329">
        <v>0</v>
      </c>
      <c r="KM42" s="115">
        <v>0</v>
      </c>
      <c r="KN42" s="329">
        <v>7.3000000000000007</v>
      </c>
      <c r="KO42" s="329">
        <v>1850</v>
      </c>
      <c r="KP42" s="329">
        <v>1569</v>
      </c>
      <c r="KQ42" s="329">
        <v>281</v>
      </c>
      <c r="KR42" s="115">
        <v>0.15189189189189189</v>
      </c>
      <c r="KS42" s="328">
        <v>67.2</v>
      </c>
      <c r="KT42" s="329">
        <v>18192</v>
      </c>
      <c r="KU42" s="329">
        <v>17832</v>
      </c>
      <c r="KV42" s="329">
        <v>360</v>
      </c>
      <c r="KW42" s="115">
        <v>1.9788918205804751E-2</v>
      </c>
      <c r="KX42" s="329">
        <v>65.8</v>
      </c>
      <c r="KY42" s="329">
        <v>16648</v>
      </c>
      <c r="KZ42" s="329">
        <v>14857</v>
      </c>
      <c r="LA42" s="329">
        <v>1791</v>
      </c>
      <c r="LB42" s="332">
        <v>0.10758049014896684</v>
      </c>
      <c r="LC42" s="328">
        <v>-1.4000000000000057</v>
      </c>
      <c r="LD42" s="329">
        <v>-1544</v>
      </c>
      <c r="LE42" s="329">
        <v>-2975</v>
      </c>
      <c r="LF42" s="329">
        <v>1431</v>
      </c>
      <c r="LG42" s="332">
        <v>8.7791571943162089E-2</v>
      </c>
    </row>
    <row r="43" spans="2:319">
      <c r="B43" s="1640"/>
      <c r="C43" s="1619"/>
      <c r="D43" s="333" t="s">
        <v>2877</v>
      </c>
      <c r="E43" s="330">
        <v>0</v>
      </c>
      <c r="F43" s="331">
        <v>0</v>
      </c>
      <c r="G43" s="331">
        <v>0</v>
      </c>
      <c r="H43" s="331">
        <v>0</v>
      </c>
      <c r="I43" s="124">
        <v>0</v>
      </c>
      <c r="J43" s="330">
        <v>0</v>
      </c>
      <c r="K43" s="331">
        <v>0</v>
      </c>
      <c r="L43" s="331">
        <v>0</v>
      </c>
      <c r="M43" s="331">
        <v>0</v>
      </c>
      <c r="N43" s="124">
        <v>0</v>
      </c>
      <c r="O43" s="330">
        <v>0</v>
      </c>
      <c r="P43" s="331">
        <v>0</v>
      </c>
      <c r="Q43" s="331">
        <v>0</v>
      </c>
      <c r="R43" s="331">
        <v>0</v>
      </c>
      <c r="S43" s="124">
        <v>0</v>
      </c>
      <c r="T43" s="331">
        <v>0</v>
      </c>
      <c r="U43" s="331">
        <v>0</v>
      </c>
      <c r="V43" s="331">
        <v>0</v>
      </c>
      <c r="W43" s="331">
        <v>0</v>
      </c>
      <c r="X43" s="124">
        <v>0</v>
      </c>
      <c r="Y43" s="331">
        <v>0</v>
      </c>
      <c r="Z43" s="331">
        <v>0</v>
      </c>
      <c r="AA43" s="331">
        <v>0</v>
      </c>
      <c r="AB43" s="331">
        <v>0</v>
      </c>
      <c r="AC43" s="124">
        <v>0</v>
      </c>
      <c r="AD43" s="330">
        <v>0</v>
      </c>
      <c r="AE43" s="331">
        <v>0</v>
      </c>
      <c r="AF43" s="331">
        <v>0</v>
      </c>
      <c r="AG43" s="331">
        <v>0</v>
      </c>
      <c r="AH43" s="124">
        <v>0</v>
      </c>
      <c r="AI43" s="330">
        <v>0</v>
      </c>
      <c r="AJ43" s="331">
        <v>0</v>
      </c>
      <c r="AK43" s="331">
        <v>0</v>
      </c>
      <c r="AL43" s="331">
        <v>0</v>
      </c>
      <c r="AM43" s="124">
        <v>0</v>
      </c>
      <c r="AN43" s="330">
        <v>0</v>
      </c>
      <c r="AO43" s="331">
        <v>0</v>
      </c>
      <c r="AP43" s="331">
        <v>0</v>
      </c>
      <c r="AQ43" s="331">
        <v>0</v>
      </c>
      <c r="AR43" s="124">
        <v>0</v>
      </c>
      <c r="AS43" s="331">
        <v>0</v>
      </c>
      <c r="AT43" s="331">
        <v>0</v>
      </c>
      <c r="AU43" s="331">
        <v>0</v>
      </c>
      <c r="AV43" s="331">
        <v>0</v>
      </c>
      <c r="AW43" s="124">
        <v>0</v>
      </c>
      <c r="AX43" s="331">
        <v>0</v>
      </c>
      <c r="AY43" s="331">
        <v>0</v>
      </c>
      <c r="AZ43" s="331">
        <v>0</v>
      </c>
      <c r="BA43" s="331">
        <v>0</v>
      </c>
      <c r="BB43" s="124">
        <v>0</v>
      </c>
      <c r="BC43" s="330">
        <v>0</v>
      </c>
      <c r="BD43" s="331">
        <v>0</v>
      </c>
      <c r="BE43" s="331">
        <v>0</v>
      </c>
      <c r="BF43" s="331">
        <v>0</v>
      </c>
      <c r="BG43" s="124">
        <v>0</v>
      </c>
      <c r="BH43" s="330">
        <v>0</v>
      </c>
      <c r="BI43" s="331">
        <v>0</v>
      </c>
      <c r="BJ43" s="331">
        <v>0</v>
      </c>
      <c r="BK43" s="331">
        <v>0</v>
      </c>
      <c r="BL43" s="124">
        <v>0</v>
      </c>
      <c r="BM43" s="330">
        <v>0</v>
      </c>
      <c r="BN43" s="331">
        <v>0</v>
      </c>
      <c r="BO43" s="331">
        <v>0</v>
      </c>
      <c r="BP43" s="331">
        <v>0</v>
      </c>
      <c r="BQ43" s="124">
        <v>0</v>
      </c>
      <c r="BR43" s="331">
        <v>0</v>
      </c>
      <c r="BS43" s="331">
        <v>0</v>
      </c>
      <c r="BT43" s="331">
        <v>0</v>
      </c>
      <c r="BU43" s="331">
        <v>0</v>
      </c>
      <c r="BV43" s="124">
        <v>0</v>
      </c>
      <c r="BW43" s="331">
        <v>0</v>
      </c>
      <c r="BX43" s="331">
        <v>0</v>
      </c>
      <c r="BY43" s="331">
        <v>0</v>
      </c>
      <c r="BZ43" s="331">
        <v>0</v>
      </c>
      <c r="CA43" s="124">
        <v>0</v>
      </c>
      <c r="CB43" s="330">
        <v>0</v>
      </c>
      <c r="CC43" s="331">
        <v>0</v>
      </c>
      <c r="CD43" s="331">
        <v>0</v>
      </c>
      <c r="CE43" s="331">
        <v>0</v>
      </c>
      <c r="CF43" s="124">
        <v>0</v>
      </c>
      <c r="CG43" s="330">
        <v>0</v>
      </c>
      <c r="CH43" s="331">
        <v>0</v>
      </c>
      <c r="CI43" s="331">
        <v>0</v>
      </c>
      <c r="CJ43" s="331">
        <v>0</v>
      </c>
      <c r="CK43" s="124">
        <v>0</v>
      </c>
      <c r="CL43" s="330">
        <v>0</v>
      </c>
      <c r="CM43" s="331">
        <v>0</v>
      </c>
      <c r="CN43" s="331">
        <v>0</v>
      </c>
      <c r="CO43" s="331">
        <v>0</v>
      </c>
      <c r="CP43" s="124">
        <v>0</v>
      </c>
      <c r="CQ43" s="331">
        <v>0</v>
      </c>
      <c r="CR43" s="331">
        <v>0</v>
      </c>
      <c r="CS43" s="331">
        <v>0</v>
      </c>
      <c r="CT43" s="331">
        <v>0</v>
      </c>
      <c r="CU43" s="124">
        <v>0</v>
      </c>
      <c r="CV43" s="331">
        <v>0</v>
      </c>
      <c r="CW43" s="331">
        <v>0</v>
      </c>
      <c r="CX43" s="331">
        <v>0</v>
      </c>
      <c r="CY43" s="331">
        <v>0</v>
      </c>
      <c r="CZ43" s="124">
        <v>0</v>
      </c>
      <c r="DA43" s="330">
        <v>0</v>
      </c>
      <c r="DB43" s="331">
        <v>0</v>
      </c>
      <c r="DC43" s="331">
        <v>0</v>
      </c>
      <c r="DD43" s="331">
        <v>0</v>
      </c>
      <c r="DE43" s="124">
        <v>0</v>
      </c>
      <c r="DF43" s="330">
        <v>0</v>
      </c>
      <c r="DG43" s="331">
        <v>0</v>
      </c>
      <c r="DH43" s="331">
        <v>0</v>
      </c>
      <c r="DI43" s="331">
        <v>0</v>
      </c>
      <c r="DJ43" s="124">
        <v>0</v>
      </c>
      <c r="DK43" s="330">
        <v>0</v>
      </c>
      <c r="DL43" s="331">
        <v>0</v>
      </c>
      <c r="DM43" s="331">
        <v>0</v>
      </c>
      <c r="DN43" s="331">
        <v>0</v>
      </c>
      <c r="DO43" s="124">
        <v>0</v>
      </c>
      <c r="DP43" s="331">
        <v>0</v>
      </c>
      <c r="DQ43" s="331">
        <v>0</v>
      </c>
      <c r="DR43" s="331">
        <v>0</v>
      </c>
      <c r="DS43" s="331">
        <v>0</v>
      </c>
      <c r="DT43" s="124">
        <v>0</v>
      </c>
      <c r="DU43" s="331">
        <v>0</v>
      </c>
      <c r="DV43" s="331">
        <v>0</v>
      </c>
      <c r="DW43" s="331">
        <v>0</v>
      </c>
      <c r="DX43" s="331">
        <v>0</v>
      </c>
      <c r="DY43" s="124">
        <v>0</v>
      </c>
      <c r="DZ43" s="330">
        <v>0</v>
      </c>
      <c r="EA43" s="331">
        <v>0</v>
      </c>
      <c r="EB43" s="331">
        <v>0</v>
      </c>
      <c r="EC43" s="331">
        <v>0</v>
      </c>
      <c r="ED43" s="124">
        <v>0</v>
      </c>
      <c r="EE43" s="330">
        <v>0</v>
      </c>
      <c r="EF43" s="331">
        <v>0</v>
      </c>
      <c r="EG43" s="331">
        <v>0</v>
      </c>
      <c r="EH43" s="331">
        <v>0</v>
      </c>
      <c r="EI43" s="124">
        <v>0</v>
      </c>
      <c r="EJ43" s="330">
        <v>0</v>
      </c>
      <c r="EK43" s="331">
        <v>0</v>
      </c>
      <c r="EL43" s="331">
        <v>0</v>
      </c>
      <c r="EM43" s="331">
        <v>0</v>
      </c>
      <c r="EN43" s="124">
        <v>0</v>
      </c>
      <c r="EO43" s="331">
        <v>0</v>
      </c>
      <c r="EP43" s="331">
        <v>0</v>
      </c>
      <c r="EQ43" s="331">
        <v>0</v>
      </c>
      <c r="ER43" s="331">
        <v>0</v>
      </c>
      <c r="ES43" s="124">
        <v>0</v>
      </c>
      <c r="ET43" s="331">
        <v>0</v>
      </c>
      <c r="EU43" s="331">
        <v>0</v>
      </c>
      <c r="EV43" s="331">
        <v>0</v>
      </c>
      <c r="EW43" s="331">
        <v>0</v>
      </c>
      <c r="EX43" s="124">
        <v>0</v>
      </c>
      <c r="EY43" s="330">
        <v>0</v>
      </c>
      <c r="EZ43" s="331">
        <v>0</v>
      </c>
      <c r="FA43" s="331">
        <v>0</v>
      </c>
      <c r="FB43" s="331">
        <v>0</v>
      </c>
      <c r="FC43" s="124">
        <v>0</v>
      </c>
      <c r="FD43" s="330">
        <v>0</v>
      </c>
      <c r="FE43" s="331">
        <v>0</v>
      </c>
      <c r="FF43" s="331">
        <v>0</v>
      </c>
      <c r="FG43" s="331">
        <v>0</v>
      </c>
      <c r="FH43" s="124">
        <v>0</v>
      </c>
      <c r="FI43" s="330">
        <v>0</v>
      </c>
      <c r="FJ43" s="331">
        <v>0</v>
      </c>
      <c r="FK43" s="331">
        <v>0</v>
      </c>
      <c r="FL43" s="331">
        <v>0</v>
      </c>
      <c r="FM43" s="124">
        <v>0</v>
      </c>
      <c r="FN43" s="331">
        <v>0</v>
      </c>
      <c r="FO43" s="331">
        <v>0</v>
      </c>
      <c r="FP43" s="331">
        <v>0</v>
      </c>
      <c r="FQ43" s="331">
        <v>0</v>
      </c>
      <c r="FR43" s="124">
        <v>0</v>
      </c>
      <c r="FS43" s="331">
        <v>0</v>
      </c>
      <c r="FT43" s="331">
        <v>0</v>
      </c>
      <c r="FU43" s="331">
        <v>0</v>
      </c>
      <c r="FV43" s="331">
        <v>0</v>
      </c>
      <c r="FW43" s="124">
        <v>0</v>
      </c>
      <c r="FX43" s="330">
        <v>0</v>
      </c>
      <c r="FY43" s="331">
        <v>0</v>
      </c>
      <c r="FZ43" s="331">
        <v>0</v>
      </c>
      <c r="GA43" s="331">
        <v>0</v>
      </c>
      <c r="GB43" s="124">
        <v>0</v>
      </c>
      <c r="GC43" s="330">
        <v>0</v>
      </c>
      <c r="GD43" s="331">
        <v>0</v>
      </c>
      <c r="GE43" s="331">
        <v>0</v>
      </c>
      <c r="GF43" s="331">
        <v>0</v>
      </c>
      <c r="GG43" s="124">
        <v>0</v>
      </c>
      <c r="GH43" s="330">
        <v>0</v>
      </c>
      <c r="GI43" s="331">
        <v>0</v>
      </c>
      <c r="GJ43" s="331">
        <v>0</v>
      </c>
      <c r="GK43" s="331">
        <v>0</v>
      </c>
      <c r="GL43" s="124">
        <v>0</v>
      </c>
      <c r="GM43" s="331">
        <v>0</v>
      </c>
      <c r="GN43" s="331">
        <v>0</v>
      </c>
      <c r="GO43" s="331">
        <v>0</v>
      </c>
      <c r="GP43" s="331">
        <v>0</v>
      </c>
      <c r="GQ43" s="124">
        <v>0</v>
      </c>
      <c r="GR43" s="331">
        <v>0</v>
      </c>
      <c r="GS43" s="331">
        <v>0</v>
      </c>
      <c r="GT43" s="331">
        <v>0</v>
      </c>
      <c r="GU43" s="331">
        <v>0</v>
      </c>
      <c r="GV43" s="124">
        <v>0</v>
      </c>
      <c r="GW43" s="330">
        <v>0</v>
      </c>
      <c r="GX43" s="331">
        <v>0</v>
      </c>
      <c r="GY43" s="331">
        <v>0</v>
      </c>
      <c r="GZ43" s="331">
        <v>0</v>
      </c>
      <c r="HA43" s="124">
        <v>0</v>
      </c>
      <c r="HB43" s="330">
        <v>0</v>
      </c>
      <c r="HC43" s="331">
        <v>0</v>
      </c>
      <c r="HD43" s="331">
        <v>0</v>
      </c>
      <c r="HE43" s="331">
        <v>0</v>
      </c>
      <c r="HF43" s="124">
        <v>0</v>
      </c>
      <c r="HG43" s="330">
        <v>0</v>
      </c>
      <c r="HH43" s="331">
        <v>0</v>
      </c>
      <c r="HI43" s="331">
        <v>0</v>
      </c>
      <c r="HJ43" s="331">
        <v>0</v>
      </c>
      <c r="HK43" s="124">
        <v>0</v>
      </c>
      <c r="HL43" s="331">
        <v>0</v>
      </c>
      <c r="HM43" s="331">
        <v>0</v>
      </c>
      <c r="HN43" s="331">
        <v>0</v>
      </c>
      <c r="HO43" s="331">
        <v>0</v>
      </c>
      <c r="HP43" s="124">
        <v>0</v>
      </c>
      <c r="HQ43" s="331">
        <v>0</v>
      </c>
      <c r="HR43" s="331">
        <v>0</v>
      </c>
      <c r="HS43" s="331">
        <v>0</v>
      </c>
      <c r="HT43" s="331">
        <v>0</v>
      </c>
      <c r="HU43" s="124">
        <v>0</v>
      </c>
      <c r="HV43" s="330">
        <v>0</v>
      </c>
      <c r="HW43" s="331">
        <v>0</v>
      </c>
      <c r="HX43" s="331">
        <v>0</v>
      </c>
      <c r="HY43" s="331">
        <v>0</v>
      </c>
      <c r="HZ43" s="124">
        <v>0</v>
      </c>
      <c r="IA43" s="330">
        <v>0</v>
      </c>
      <c r="IB43" s="331">
        <v>0</v>
      </c>
      <c r="IC43" s="331">
        <v>0</v>
      </c>
      <c r="ID43" s="331">
        <v>0</v>
      </c>
      <c r="IE43" s="124">
        <v>0</v>
      </c>
      <c r="IF43" s="330">
        <v>0</v>
      </c>
      <c r="IG43" s="331">
        <v>0</v>
      </c>
      <c r="IH43" s="331">
        <v>0</v>
      </c>
      <c r="II43" s="331">
        <v>0</v>
      </c>
      <c r="IJ43" s="124">
        <v>0</v>
      </c>
      <c r="IK43" s="331">
        <v>0</v>
      </c>
      <c r="IL43" s="331">
        <v>0</v>
      </c>
      <c r="IM43" s="331">
        <v>0</v>
      </c>
      <c r="IN43" s="331">
        <v>0</v>
      </c>
      <c r="IO43" s="124">
        <v>0</v>
      </c>
      <c r="IP43" s="331">
        <v>0</v>
      </c>
      <c r="IQ43" s="331">
        <v>0</v>
      </c>
      <c r="IR43" s="331">
        <v>0</v>
      </c>
      <c r="IS43" s="331">
        <v>0</v>
      </c>
      <c r="IT43" s="124">
        <v>0</v>
      </c>
      <c r="IU43" s="330">
        <v>0</v>
      </c>
      <c r="IV43" s="331">
        <v>0</v>
      </c>
      <c r="IW43" s="331">
        <v>0</v>
      </c>
      <c r="IX43" s="331">
        <v>0</v>
      </c>
      <c r="IY43" s="124">
        <v>0</v>
      </c>
      <c r="IZ43" s="330">
        <v>0</v>
      </c>
      <c r="JA43" s="331">
        <v>0</v>
      </c>
      <c r="JB43" s="331">
        <v>0</v>
      </c>
      <c r="JC43" s="331">
        <v>0</v>
      </c>
      <c r="JD43" s="124">
        <v>0</v>
      </c>
      <c r="JE43" s="330">
        <v>0</v>
      </c>
      <c r="JF43" s="331">
        <v>0</v>
      </c>
      <c r="JG43" s="331">
        <v>0</v>
      </c>
      <c r="JH43" s="331">
        <v>0</v>
      </c>
      <c r="JI43" s="124">
        <v>0</v>
      </c>
      <c r="JJ43" s="331">
        <v>0</v>
      </c>
      <c r="JK43" s="331">
        <v>0</v>
      </c>
      <c r="JL43" s="331">
        <v>0</v>
      </c>
      <c r="JM43" s="331">
        <v>0</v>
      </c>
      <c r="JN43" s="124">
        <v>0</v>
      </c>
      <c r="JO43" s="331">
        <v>0</v>
      </c>
      <c r="JP43" s="331">
        <v>0</v>
      </c>
      <c r="JQ43" s="331">
        <v>0</v>
      </c>
      <c r="JR43" s="331">
        <v>0</v>
      </c>
      <c r="JS43" s="124">
        <v>0</v>
      </c>
      <c r="JT43" s="330">
        <v>0</v>
      </c>
      <c r="JU43" s="331">
        <v>0</v>
      </c>
      <c r="JV43" s="331">
        <v>0</v>
      </c>
      <c r="JW43" s="331">
        <v>0</v>
      </c>
      <c r="JX43" s="124">
        <v>0</v>
      </c>
      <c r="JY43" s="330">
        <v>0</v>
      </c>
      <c r="JZ43" s="331">
        <v>0</v>
      </c>
      <c r="KA43" s="331">
        <v>0</v>
      </c>
      <c r="KB43" s="331">
        <v>0</v>
      </c>
      <c r="KC43" s="124">
        <v>0</v>
      </c>
      <c r="KD43" s="330">
        <v>0</v>
      </c>
      <c r="KE43" s="331">
        <v>0</v>
      </c>
      <c r="KF43" s="331">
        <v>0</v>
      </c>
      <c r="KG43" s="331">
        <v>0</v>
      </c>
      <c r="KH43" s="124">
        <v>0</v>
      </c>
      <c r="KI43" s="331">
        <v>0</v>
      </c>
      <c r="KJ43" s="331">
        <v>0</v>
      </c>
      <c r="KK43" s="331">
        <v>0</v>
      </c>
      <c r="KL43" s="331">
        <v>0</v>
      </c>
      <c r="KM43" s="124">
        <v>0</v>
      </c>
      <c r="KN43" s="331">
        <v>0</v>
      </c>
      <c r="KO43" s="331">
        <v>0</v>
      </c>
      <c r="KP43" s="331">
        <v>0</v>
      </c>
      <c r="KQ43" s="331">
        <v>0</v>
      </c>
      <c r="KR43" s="124">
        <v>0</v>
      </c>
      <c r="KS43" s="330">
        <v>0</v>
      </c>
      <c r="KT43" s="331">
        <v>0</v>
      </c>
      <c r="KU43" s="331">
        <v>0</v>
      </c>
      <c r="KV43" s="331">
        <v>0</v>
      </c>
      <c r="KW43" s="124">
        <v>0</v>
      </c>
      <c r="KX43" s="331">
        <v>0</v>
      </c>
      <c r="KY43" s="331">
        <v>0</v>
      </c>
      <c r="KZ43" s="331">
        <v>0</v>
      </c>
      <c r="LA43" s="331">
        <v>0</v>
      </c>
      <c r="LB43" s="334">
        <v>0</v>
      </c>
      <c r="LC43" s="330">
        <v>0</v>
      </c>
      <c r="LD43" s="331">
        <v>0</v>
      </c>
      <c r="LE43" s="331">
        <v>0</v>
      </c>
      <c r="LF43" s="331">
        <v>0</v>
      </c>
      <c r="LG43" s="334">
        <v>0</v>
      </c>
    </row>
    <row r="44" spans="2:319">
      <c r="B44" s="1640"/>
      <c r="C44" s="1619"/>
      <c r="D44" s="333" t="s">
        <v>2880</v>
      </c>
      <c r="E44" s="330">
        <v>0</v>
      </c>
      <c r="F44" s="331">
        <v>0</v>
      </c>
      <c r="G44" s="331">
        <v>0</v>
      </c>
      <c r="H44" s="331">
        <v>0</v>
      </c>
      <c r="I44" s="124">
        <v>0</v>
      </c>
      <c r="J44" s="330">
        <v>0</v>
      </c>
      <c r="K44" s="331">
        <v>0</v>
      </c>
      <c r="L44" s="331">
        <v>0</v>
      </c>
      <c r="M44" s="331">
        <v>0</v>
      </c>
      <c r="N44" s="124">
        <v>0</v>
      </c>
      <c r="O44" s="330">
        <v>0</v>
      </c>
      <c r="P44" s="331">
        <v>0</v>
      </c>
      <c r="Q44" s="331">
        <v>0</v>
      </c>
      <c r="R44" s="331">
        <v>0</v>
      </c>
      <c r="S44" s="124">
        <v>0</v>
      </c>
      <c r="T44" s="331">
        <v>0</v>
      </c>
      <c r="U44" s="331">
        <v>0</v>
      </c>
      <c r="V44" s="331">
        <v>0</v>
      </c>
      <c r="W44" s="331">
        <v>0</v>
      </c>
      <c r="X44" s="124">
        <v>0</v>
      </c>
      <c r="Y44" s="331">
        <v>0</v>
      </c>
      <c r="Z44" s="331">
        <v>0</v>
      </c>
      <c r="AA44" s="331">
        <v>0</v>
      </c>
      <c r="AB44" s="331">
        <v>0</v>
      </c>
      <c r="AC44" s="124">
        <v>0</v>
      </c>
      <c r="AD44" s="330">
        <v>0</v>
      </c>
      <c r="AE44" s="331">
        <v>0</v>
      </c>
      <c r="AF44" s="331">
        <v>0</v>
      </c>
      <c r="AG44" s="331">
        <v>0</v>
      </c>
      <c r="AH44" s="124">
        <v>0</v>
      </c>
      <c r="AI44" s="330">
        <v>0</v>
      </c>
      <c r="AJ44" s="331">
        <v>0</v>
      </c>
      <c r="AK44" s="331">
        <v>0</v>
      </c>
      <c r="AL44" s="331">
        <v>0</v>
      </c>
      <c r="AM44" s="124">
        <v>0</v>
      </c>
      <c r="AN44" s="330">
        <v>0</v>
      </c>
      <c r="AO44" s="331">
        <v>0</v>
      </c>
      <c r="AP44" s="331">
        <v>0</v>
      </c>
      <c r="AQ44" s="331">
        <v>0</v>
      </c>
      <c r="AR44" s="124">
        <v>0</v>
      </c>
      <c r="AS44" s="331">
        <v>0</v>
      </c>
      <c r="AT44" s="331">
        <v>0</v>
      </c>
      <c r="AU44" s="331">
        <v>0</v>
      </c>
      <c r="AV44" s="331">
        <v>0</v>
      </c>
      <c r="AW44" s="124">
        <v>0</v>
      </c>
      <c r="AX44" s="331">
        <v>0</v>
      </c>
      <c r="AY44" s="331">
        <v>0</v>
      </c>
      <c r="AZ44" s="331">
        <v>0</v>
      </c>
      <c r="BA44" s="331">
        <v>0</v>
      </c>
      <c r="BB44" s="124">
        <v>0</v>
      </c>
      <c r="BC44" s="330">
        <v>0</v>
      </c>
      <c r="BD44" s="331">
        <v>0</v>
      </c>
      <c r="BE44" s="331">
        <v>0</v>
      </c>
      <c r="BF44" s="331">
        <v>0</v>
      </c>
      <c r="BG44" s="124">
        <v>0</v>
      </c>
      <c r="BH44" s="330">
        <v>0</v>
      </c>
      <c r="BI44" s="331">
        <v>0</v>
      </c>
      <c r="BJ44" s="331">
        <v>0</v>
      </c>
      <c r="BK44" s="331">
        <v>0</v>
      </c>
      <c r="BL44" s="124">
        <v>0</v>
      </c>
      <c r="BM44" s="330">
        <v>0</v>
      </c>
      <c r="BN44" s="331">
        <v>0</v>
      </c>
      <c r="BO44" s="331">
        <v>0</v>
      </c>
      <c r="BP44" s="331">
        <v>0</v>
      </c>
      <c r="BQ44" s="124">
        <v>0</v>
      </c>
      <c r="BR44" s="331">
        <v>0</v>
      </c>
      <c r="BS44" s="331">
        <v>0</v>
      </c>
      <c r="BT44" s="331">
        <v>0</v>
      </c>
      <c r="BU44" s="331">
        <v>0</v>
      </c>
      <c r="BV44" s="124">
        <v>0</v>
      </c>
      <c r="BW44" s="331">
        <v>0</v>
      </c>
      <c r="BX44" s="331">
        <v>0</v>
      </c>
      <c r="BY44" s="331">
        <v>0</v>
      </c>
      <c r="BZ44" s="331">
        <v>0</v>
      </c>
      <c r="CA44" s="124">
        <v>0</v>
      </c>
      <c r="CB44" s="330">
        <v>0</v>
      </c>
      <c r="CC44" s="331">
        <v>0</v>
      </c>
      <c r="CD44" s="331">
        <v>0</v>
      </c>
      <c r="CE44" s="331">
        <v>0</v>
      </c>
      <c r="CF44" s="124">
        <v>0</v>
      </c>
      <c r="CG44" s="330">
        <v>0</v>
      </c>
      <c r="CH44" s="331">
        <v>0</v>
      </c>
      <c r="CI44" s="331">
        <v>0</v>
      </c>
      <c r="CJ44" s="331">
        <v>0</v>
      </c>
      <c r="CK44" s="124">
        <v>0</v>
      </c>
      <c r="CL44" s="330">
        <v>0</v>
      </c>
      <c r="CM44" s="331">
        <v>0</v>
      </c>
      <c r="CN44" s="331">
        <v>0</v>
      </c>
      <c r="CO44" s="331">
        <v>0</v>
      </c>
      <c r="CP44" s="124">
        <v>0</v>
      </c>
      <c r="CQ44" s="331">
        <v>0</v>
      </c>
      <c r="CR44" s="331">
        <v>0</v>
      </c>
      <c r="CS44" s="331">
        <v>0</v>
      </c>
      <c r="CT44" s="331">
        <v>0</v>
      </c>
      <c r="CU44" s="124">
        <v>0</v>
      </c>
      <c r="CV44" s="331">
        <v>0</v>
      </c>
      <c r="CW44" s="331">
        <v>0</v>
      </c>
      <c r="CX44" s="331">
        <v>0</v>
      </c>
      <c r="CY44" s="331">
        <v>0</v>
      </c>
      <c r="CZ44" s="124">
        <v>0</v>
      </c>
      <c r="DA44" s="330">
        <v>0</v>
      </c>
      <c r="DB44" s="331">
        <v>0</v>
      </c>
      <c r="DC44" s="331">
        <v>0</v>
      </c>
      <c r="DD44" s="331">
        <v>0</v>
      </c>
      <c r="DE44" s="124">
        <v>0</v>
      </c>
      <c r="DF44" s="330">
        <v>0</v>
      </c>
      <c r="DG44" s="331">
        <v>0</v>
      </c>
      <c r="DH44" s="331">
        <v>0</v>
      </c>
      <c r="DI44" s="331">
        <v>0</v>
      </c>
      <c r="DJ44" s="124">
        <v>0</v>
      </c>
      <c r="DK44" s="330">
        <v>0</v>
      </c>
      <c r="DL44" s="331">
        <v>0</v>
      </c>
      <c r="DM44" s="331">
        <v>0</v>
      </c>
      <c r="DN44" s="331">
        <v>0</v>
      </c>
      <c r="DO44" s="124">
        <v>0</v>
      </c>
      <c r="DP44" s="331">
        <v>0</v>
      </c>
      <c r="DQ44" s="331">
        <v>0</v>
      </c>
      <c r="DR44" s="331">
        <v>0</v>
      </c>
      <c r="DS44" s="331">
        <v>0</v>
      </c>
      <c r="DT44" s="124">
        <v>0</v>
      </c>
      <c r="DU44" s="331">
        <v>0</v>
      </c>
      <c r="DV44" s="331">
        <v>0</v>
      </c>
      <c r="DW44" s="331">
        <v>0</v>
      </c>
      <c r="DX44" s="331">
        <v>0</v>
      </c>
      <c r="DY44" s="124">
        <v>0</v>
      </c>
      <c r="DZ44" s="330">
        <v>0</v>
      </c>
      <c r="EA44" s="331">
        <v>0</v>
      </c>
      <c r="EB44" s="331">
        <v>0</v>
      </c>
      <c r="EC44" s="331">
        <v>0</v>
      </c>
      <c r="ED44" s="124">
        <v>0</v>
      </c>
      <c r="EE44" s="330">
        <v>0</v>
      </c>
      <c r="EF44" s="331">
        <v>0</v>
      </c>
      <c r="EG44" s="331">
        <v>0</v>
      </c>
      <c r="EH44" s="331">
        <v>0</v>
      </c>
      <c r="EI44" s="124">
        <v>0</v>
      </c>
      <c r="EJ44" s="330">
        <v>0</v>
      </c>
      <c r="EK44" s="331">
        <v>0</v>
      </c>
      <c r="EL44" s="331">
        <v>0</v>
      </c>
      <c r="EM44" s="331">
        <v>0</v>
      </c>
      <c r="EN44" s="124">
        <v>0</v>
      </c>
      <c r="EO44" s="331">
        <v>0</v>
      </c>
      <c r="EP44" s="331">
        <v>0</v>
      </c>
      <c r="EQ44" s="331">
        <v>0</v>
      </c>
      <c r="ER44" s="331">
        <v>0</v>
      </c>
      <c r="ES44" s="124">
        <v>0</v>
      </c>
      <c r="ET44" s="331">
        <v>0</v>
      </c>
      <c r="EU44" s="331">
        <v>0</v>
      </c>
      <c r="EV44" s="331">
        <v>0</v>
      </c>
      <c r="EW44" s="331">
        <v>0</v>
      </c>
      <c r="EX44" s="124">
        <v>0</v>
      </c>
      <c r="EY44" s="330">
        <v>0</v>
      </c>
      <c r="EZ44" s="331">
        <v>0</v>
      </c>
      <c r="FA44" s="331">
        <v>0</v>
      </c>
      <c r="FB44" s="331">
        <v>0</v>
      </c>
      <c r="FC44" s="124">
        <v>0</v>
      </c>
      <c r="FD44" s="330">
        <v>0</v>
      </c>
      <c r="FE44" s="331">
        <v>0</v>
      </c>
      <c r="FF44" s="331">
        <v>0</v>
      </c>
      <c r="FG44" s="331">
        <v>0</v>
      </c>
      <c r="FH44" s="124">
        <v>0</v>
      </c>
      <c r="FI44" s="330">
        <v>0</v>
      </c>
      <c r="FJ44" s="331">
        <v>0</v>
      </c>
      <c r="FK44" s="331">
        <v>0</v>
      </c>
      <c r="FL44" s="331">
        <v>0</v>
      </c>
      <c r="FM44" s="124">
        <v>0</v>
      </c>
      <c r="FN44" s="331">
        <v>0</v>
      </c>
      <c r="FO44" s="331">
        <v>0</v>
      </c>
      <c r="FP44" s="331">
        <v>0</v>
      </c>
      <c r="FQ44" s="331">
        <v>0</v>
      </c>
      <c r="FR44" s="124">
        <v>0</v>
      </c>
      <c r="FS44" s="331">
        <v>0</v>
      </c>
      <c r="FT44" s="331">
        <v>0</v>
      </c>
      <c r="FU44" s="331">
        <v>0</v>
      </c>
      <c r="FV44" s="331">
        <v>0</v>
      </c>
      <c r="FW44" s="124">
        <v>0</v>
      </c>
      <c r="FX44" s="330">
        <v>0</v>
      </c>
      <c r="FY44" s="331">
        <v>0</v>
      </c>
      <c r="FZ44" s="331">
        <v>0</v>
      </c>
      <c r="GA44" s="331">
        <v>0</v>
      </c>
      <c r="GB44" s="124">
        <v>0</v>
      </c>
      <c r="GC44" s="330">
        <v>0</v>
      </c>
      <c r="GD44" s="331">
        <v>0</v>
      </c>
      <c r="GE44" s="331">
        <v>0</v>
      </c>
      <c r="GF44" s="331">
        <v>0</v>
      </c>
      <c r="GG44" s="124">
        <v>0</v>
      </c>
      <c r="GH44" s="330">
        <v>0</v>
      </c>
      <c r="GI44" s="331">
        <v>0</v>
      </c>
      <c r="GJ44" s="331">
        <v>0</v>
      </c>
      <c r="GK44" s="331">
        <v>0</v>
      </c>
      <c r="GL44" s="124">
        <v>0</v>
      </c>
      <c r="GM44" s="331">
        <v>0</v>
      </c>
      <c r="GN44" s="331">
        <v>0</v>
      </c>
      <c r="GO44" s="331">
        <v>0</v>
      </c>
      <c r="GP44" s="331">
        <v>0</v>
      </c>
      <c r="GQ44" s="124">
        <v>0</v>
      </c>
      <c r="GR44" s="331">
        <v>0</v>
      </c>
      <c r="GS44" s="331">
        <v>0</v>
      </c>
      <c r="GT44" s="331">
        <v>0</v>
      </c>
      <c r="GU44" s="331">
        <v>0</v>
      </c>
      <c r="GV44" s="124">
        <v>0</v>
      </c>
      <c r="GW44" s="330">
        <v>0</v>
      </c>
      <c r="GX44" s="331">
        <v>0</v>
      </c>
      <c r="GY44" s="331">
        <v>0</v>
      </c>
      <c r="GZ44" s="331">
        <v>0</v>
      </c>
      <c r="HA44" s="124">
        <v>0</v>
      </c>
      <c r="HB44" s="330">
        <v>0</v>
      </c>
      <c r="HC44" s="331">
        <v>0</v>
      </c>
      <c r="HD44" s="331">
        <v>0</v>
      </c>
      <c r="HE44" s="331">
        <v>0</v>
      </c>
      <c r="HF44" s="124">
        <v>0</v>
      </c>
      <c r="HG44" s="330">
        <v>0</v>
      </c>
      <c r="HH44" s="331">
        <v>0</v>
      </c>
      <c r="HI44" s="331">
        <v>0</v>
      </c>
      <c r="HJ44" s="331">
        <v>0</v>
      </c>
      <c r="HK44" s="124">
        <v>0</v>
      </c>
      <c r="HL44" s="331">
        <v>0</v>
      </c>
      <c r="HM44" s="331">
        <v>0</v>
      </c>
      <c r="HN44" s="331">
        <v>0</v>
      </c>
      <c r="HO44" s="331">
        <v>0</v>
      </c>
      <c r="HP44" s="124">
        <v>0</v>
      </c>
      <c r="HQ44" s="331">
        <v>0</v>
      </c>
      <c r="HR44" s="331">
        <v>0</v>
      </c>
      <c r="HS44" s="331">
        <v>0</v>
      </c>
      <c r="HT44" s="331">
        <v>0</v>
      </c>
      <c r="HU44" s="124">
        <v>0</v>
      </c>
      <c r="HV44" s="330">
        <v>0</v>
      </c>
      <c r="HW44" s="331">
        <v>0</v>
      </c>
      <c r="HX44" s="331">
        <v>0</v>
      </c>
      <c r="HY44" s="331">
        <v>0</v>
      </c>
      <c r="HZ44" s="124">
        <v>0</v>
      </c>
      <c r="IA44" s="330">
        <v>0</v>
      </c>
      <c r="IB44" s="331">
        <v>0</v>
      </c>
      <c r="IC44" s="331">
        <v>0</v>
      </c>
      <c r="ID44" s="331">
        <v>0</v>
      </c>
      <c r="IE44" s="124">
        <v>0</v>
      </c>
      <c r="IF44" s="330">
        <v>0</v>
      </c>
      <c r="IG44" s="331">
        <v>0</v>
      </c>
      <c r="IH44" s="331">
        <v>0</v>
      </c>
      <c r="II44" s="331">
        <v>0</v>
      </c>
      <c r="IJ44" s="124">
        <v>0</v>
      </c>
      <c r="IK44" s="331">
        <v>0</v>
      </c>
      <c r="IL44" s="331">
        <v>0</v>
      </c>
      <c r="IM44" s="331">
        <v>0</v>
      </c>
      <c r="IN44" s="331">
        <v>0</v>
      </c>
      <c r="IO44" s="124">
        <v>0</v>
      </c>
      <c r="IP44" s="331">
        <v>0</v>
      </c>
      <c r="IQ44" s="331">
        <v>0</v>
      </c>
      <c r="IR44" s="331">
        <v>0</v>
      </c>
      <c r="IS44" s="331">
        <v>0</v>
      </c>
      <c r="IT44" s="124">
        <v>0</v>
      </c>
      <c r="IU44" s="330">
        <v>0</v>
      </c>
      <c r="IV44" s="331">
        <v>0</v>
      </c>
      <c r="IW44" s="331">
        <v>0</v>
      </c>
      <c r="IX44" s="331">
        <v>0</v>
      </c>
      <c r="IY44" s="124">
        <v>0</v>
      </c>
      <c r="IZ44" s="330">
        <v>0</v>
      </c>
      <c r="JA44" s="331">
        <v>0</v>
      </c>
      <c r="JB44" s="331">
        <v>0</v>
      </c>
      <c r="JC44" s="331">
        <v>0</v>
      </c>
      <c r="JD44" s="124">
        <v>0</v>
      </c>
      <c r="JE44" s="330">
        <v>0</v>
      </c>
      <c r="JF44" s="331">
        <v>0</v>
      </c>
      <c r="JG44" s="331">
        <v>0</v>
      </c>
      <c r="JH44" s="331">
        <v>0</v>
      </c>
      <c r="JI44" s="124">
        <v>0</v>
      </c>
      <c r="JJ44" s="331">
        <v>0</v>
      </c>
      <c r="JK44" s="331">
        <v>0</v>
      </c>
      <c r="JL44" s="331">
        <v>0</v>
      </c>
      <c r="JM44" s="331">
        <v>0</v>
      </c>
      <c r="JN44" s="124">
        <v>0</v>
      </c>
      <c r="JO44" s="331">
        <v>0</v>
      </c>
      <c r="JP44" s="331">
        <v>0</v>
      </c>
      <c r="JQ44" s="331">
        <v>0</v>
      </c>
      <c r="JR44" s="331">
        <v>0</v>
      </c>
      <c r="JS44" s="124">
        <v>0</v>
      </c>
      <c r="JT44" s="330">
        <v>0</v>
      </c>
      <c r="JU44" s="331">
        <v>0</v>
      </c>
      <c r="JV44" s="331">
        <v>0</v>
      </c>
      <c r="JW44" s="331">
        <v>0</v>
      </c>
      <c r="JX44" s="124">
        <v>0</v>
      </c>
      <c r="JY44" s="330">
        <v>0</v>
      </c>
      <c r="JZ44" s="331">
        <v>0</v>
      </c>
      <c r="KA44" s="331">
        <v>0</v>
      </c>
      <c r="KB44" s="331">
        <v>0</v>
      </c>
      <c r="KC44" s="124">
        <v>0</v>
      </c>
      <c r="KD44" s="330">
        <v>0</v>
      </c>
      <c r="KE44" s="331">
        <v>0</v>
      </c>
      <c r="KF44" s="331">
        <v>0</v>
      </c>
      <c r="KG44" s="331">
        <v>0</v>
      </c>
      <c r="KH44" s="124">
        <v>0</v>
      </c>
      <c r="KI44" s="331">
        <v>0</v>
      </c>
      <c r="KJ44" s="331">
        <v>0</v>
      </c>
      <c r="KK44" s="331">
        <v>0</v>
      </c>
      <c r="KL44" s="331">
        <v>0</v>
      </c>
      <c r="KM44" s="124">
        <v>0</v>
      </c>
      <c r="KN44" s="331">
        <v>0</v>
      </c>
      <c r="KO44" s="331">
        <v>0</v>
      </c>
      <c r="KP44" s="331">
        <v>0</v>
      </c>
      <c r="KQ44" s="331">
        <v>0</v>
      </c>
      <c r="KR44" s="124">
        <v>0</v>
      </c>
      <c r="KS44" s="330">
        <v>0</v>
      </c>
      <c r="KT44" s="331">
        <v>0</v>
      </c>
      <c r="KU44" s="331">
        <v>0</v>
      </c>
      <c r="KV44" s="331">
        <v>0</v>
      </c>
      <c r="KW44" s="124">
        <v>0</v>
      </c>
      <c r="KX44" s="331">
        <v>0</v>
      </c>
      <c r="KY44" s="331">
        <v>0</v>
      </c>
      <c r="KZ44" s="331">
        <v>0</v>
      </c>
      <c r="LA44" s="331">
        <v>0</v>
      </c>
      <c r="LB44" s="334">
        <v>0</v>
      </c>
      <c r="LC44" s="330">
        <v>0</v>
      </c>
      <c r="LD44" s="331">
        <v>0</v>
      </c>
      <c r="LE44" s="331">
        <v>0</v>
      </c>
      <c r="LF44" s="331">
        <v>0</v>
      </c>
      <c r="LG44" s="334">
        <v>0</v>
      </c>
    </row>
    <row r="45" spans="2:319">
      <c r="B45" s="1640"/>
      <c r="C45" s="1619"/>
      <c r="D45" s="333" t="s">
        <v>2881</v>
      </c>
      <c r="E45" s="330">
        <v>39.200000000000003</v>
      </c>
      <c r="F45" s="331">
        <v>7403</v>
      </c>
      <c r="G45" s="331">
        <v>7255</v>
      </c>
      <c r="H45" s="331">
        <v>148</v>
      </c>
      <c r="I45" s="124">
        <v>1.9991895177630691E-2</v>
      </c>
      <c r="J45" s="330">
        <v>60.9</v>
      </c>
      <c r="K45" s="383">
        <v>10032</v>
      </c>
      <c r="L45" s="331">
        <v>9535</v>
      </c>
      <c r="M45" s="331">
        <v>497</v>
      </c>
      <c r="N45" s="124">
        <v>4.9541467304625199E-2</v>
      </c>
      <c r="O45" s="330">
        <v>21.699999999999996</v>
      </c>
      <c r="P45" s="331">
        <v>2629</v>
      </c>
      <c r="Q45" s="331">
        <v>2280</v>
      </c>
      <c r="R45" s="331">
        <v>349</v>
      </c>
      <c r="S45" s="124">
        <v>2.9549572126994508E-2</v>
      </c>
      <c r="T45" s="331">
        <v>35.4</v>
      </c>
      <c r="U45" s="331">
        <v>5576</v>
      </c>
      <c r="V45" s="331">
        <v>5629</v>
      </c>
      <c r="W45" s="331">
        <v>-53</v>
      </c>
      <c r="X45" s="124">
        <v>-9.5050215208034427E-3</v>
      </c>
      <c r="Y45" s="331">
        <v>25.5</v>
      </c>
      <c r="Z45" s="331">
        <v>4456</v>
      </c>
      <c r="AA45" s="331">
        <v>3906</v>
      </c>
      <c r="AB45" s="331">
        <v>550</v>
      </c>
      <c r="AC45" s="124">
        <v>5.9046488825428643E-2</v>
      </c>
      <c r="AD45" s="330">
        <v>39.200000000000003</v>
      </c>
      <c r="AE45" s="331">
        <v>7403</v>
      </c>
      <c r="AF45" s="331">
        <v>7255</v>
      </c>
      <c r="AG45" s="331">
        <v>148</v>
      </c>
      <c r="AH45" s="124">
        <v>1.9991895177630691E-2</v>
      </c>
      <c r="AI45" s="330">
        <v>65</v>
      </c>
      <c r="AJ45" s="335">
        <v>11141</v>
      </c>
      <c r="AK45" s="335">
        <v>10325</v>
      </c>
      <c r="AL45" s="331">
        <v>816</v>
      </c>
      <c r="AM45" s="124">
        <v>7.3242976393501483E-2</v>
      </c>
      <c r="AN45" s="330">
        <v>25.799999999999997</v>
      </c>
      <c r="AO45" s="331">
        <v>3738</v>
      </c>
      <c r="AP45" s="331">
        <v>3070</v>
      </c>
      <c r="AQ45" s="331">
        <v>668</v>
      </c>
      <c r="AR45" s="124">
        <v>5.3251081215870792E-2</v>
      </c>
      <c r="AS45" s="331">
        <v>60.9</v>
      </c>
      <c r="AT45" s="331">
        <v>10032</v>
      </c>
      <c r="AU45" s="331">
        <v>9535</v>
      </c>
      <c r="AV45" s="331">
        <v>497</v>
      </c>
      <c r="AW45" s="124">
        <v>4.9541467304625199E-2</v>
      </c>
      <c r="AX45" s="331">
        <v>4.1000000000000014</v>
      </c>
      <c r="AY45" s="331">
        <v>1109</v>
      </c>
      <c r="AZ45" s="331">
        <v>790</v>
      </c>
      <c r="BA45" s="331">
        <v>319</v>
      </c>
      <c r="BB45" s="124">
        <v>2.3701509088876284E-2</v>
      </c>
      <c r="BC45" s="330">
        <v>39.200000000000003</v>
      </c>
      <c r="BD45" s="331">
        <v>7403</v>
      </c>
      <c r="BE45" s="331">
        <v>7255</v>
      </c>
      <c r="BF45" s="331">
        <v>148</v>
      </c>
      <c r="BG45" s="124">
        <v>1.9991895177630691E-2</v>
      </c>
      <c r="BH45" s="330">
        <v>113.8</v>
      </c>
      <c r="BI45" s="331">
        <v>18936</v>
      </c>
      <c r="BJ45" s="331">
        <v>17281</v>
      </c>
      <c r="BK45" s="331">
        <v>1655</v>
      </c>
      <c r="BL45" s="124">
        <v>8.7399662019433888E-2</v>
      </c>
      <c r="BM45" s="330">
        <v>74.599999999999994</v>
      </c>
      <c r="BN45" s="331">
        <v>11533</v>
      </c>
      <c r="BO45" s="331">
        <v>10026</v>
      </c>
      <c r="BP45" s="331">
        <v>1507</v>
      </c>
      <c r="BQ45" s="124">
        <v>6.7407766841803191E-2</v>
      </c>
      <c r="BR45" s="331">
        <v>65</v>
      </c>
      <c r="BS45" s="331">
        <v>11141</v>
      </c>
      <c r="BT45" s="331">
        <v>10325</v>
      </c>
      <c r="BU45" s="331">
        <v>816</v>
      </c>
      <c r="BV45" s="124">
        <v>7.3242976393501483E-2</v>
      </c>
      <c r="BW45" s="331">
        <v>48.8</v>
      </c>
      <c r="BX45" s="331">
        <v>7795</v>
      </c>
      <c r="BY45" s="331">
        <v>6956</v>
      </c>
      <c r="BZ45" s="331">
        <v>839</v>
      </c>
      <c r="CA45" s="124">
        <v>1.4156685625932405E-2</v>
      </c>
      <c r="CB45" s="330">
        <v>39.200000000000003</v>
      </c>
      <c r="CC45" s="331">
        <v>7403</v>
      </c>
      <c r="CD45" s="331">
        <v>7255</v>
      </c>
      <c r="CE45" s="331">
        <v>148</v>
      </c>
      <c r="CF45" s="124">
        <v>1.9991895177630691E-2</v>
      </c>
      <c r="CG45" s="330">
        <v>120.4</v>
      </c>
      <c r="CH45" s="331">
        <v>19731</v>
      </c>
      <c r="CI45" s="335">
        <v>18085</v>
      </c>
      <c r="CJ45" s="331">
        <v>1646</v>
      </c>
      <c r="CK45" s="124">
        <v>8.3422026253104256E-2</v>
      </c>
      <c r="CL45" s="330">
        <v>81.2</v>
      </c>
      <c r="CM45" s="331">
        <v>12328</v>
      </c>
      <c r="CN45" s="331">
        <v>10830</v>
      </c>
      <c r="CO45" s="331">
        <v>1498</v>
      </c>
      <c r="CP45" s="124">
        <v>6.3430131075473573E-2</v>
      </c>
      <c r="CQ45" s="331">
        <v>113.8</v>
      </c>
      <c r="CR45" s="331">
        <v>18936</v>
      </c>
      <c r="CS45" s="331">
        <v>17281</v>
      </c>
      <c r="CT45" s="331">
        <v>1655</v>
      </c>
      <c r="CU45" s="124">
        <v>8.7399662019433888E-2</v>
      </c>
      <c r="CV45" s="331">
        <v>6.6000000000000085</v>
      </c>
      <c r="CW45" s="331">
        <v>795</v>
      </c>
      <c r="CX45" s="331">
        <v>804</v>
      </c>
      <c r="CY45" s="331">
        <v>-9</v>
      </c>
      <c r="CZ45" s="124">
        <v>-3.9776357663296319E-3</v>
      </c>
      <c r="DA45" s="330">
        <v>39.200000000000003</v>
      </c>
      <c r="DB45" s="331">
        <v>7403</v>
      </c>
      <c r="DC45" s="331">
        <v>7255</v>
      </c>
      <c r="DD45" s="331">
        <v>148</v>
      </c>
      <c r="DE45" s="124">
        <v>1.9991895177630691E-2</v>
      </c>
      <c r="DF45" s="330">
        <v>93.3</v>
      </c>
      <c r="DG45" s="331">
        <v>14582</v>
      </c>
      <c r="DH45" s="331">
        <v>13965</v>
      </c>
      <c r="DI45" s="331">
        <v>617</v>
      </c>
      <c r="DJ45" s="124">
        <v>4.2312439994513784E-2</v>
      </c>
      <c r="DK45" s="330">
        <v>54.099999999999994</v>
      </c>
      <c r="DL45" s="331">
        <v>7179</v>
      </c>
      <c r="DM45" s="331">
        <v>6710</v>
      </c>
      <c r="DN45" s="331">
        <v>469</v>
      </c>
      <c r="DO45" s="124">
        <v>2.2320544816883094E-2</v>
      </c>
      <c r="DP45" s="331">
        <v>120.4</v>
      </c>
      <c r="DQ45" s="331">
        <v>19731</v>
      </c>
      <c r="DR45" s="331">
        <v>18085</v>
      </c>
      <c r="DS45" s="331">
        <v>1646</v>
      </c>
      <c r="DT45" s="124">
        <v>8.3422026253104256E-2</v>
      </c>
      <c r="DU45" s="331">
        <v>-27.100000000000009</v>
      </c>
      <c r="DV45" s="331">
        <v>-5149</v>
      </c>
      <c r="DW45" s="331">
        <v>-4120</v>
      </c>
      <c r="DX45" s="331">
        <v>-1029</v>
      </c>
      <c r="DY45" s="124">
        <v>-4.1109586258590472E-2</v>
      </c>
      <c r="DZ45" s="330">
        <v>39.200000000000003</v>
      </c>
      <c r="EA45" s="331">
        <v>7403</v>
      </c>
      <c r="EB45" s="331">
        <v>7255</v>
      </c>
      <c r="EC45" s="331">
        <v>148</v>
      </c>
      <c r="ED45" s="124">
        <v>1.9991895177630691E-2</v>
      </c>
      <c r="EE45" s="330">
        <v>85.8</v>
      </c>
      <c r="EF45" s="331">
        <v>13511</v>
      </c>
      <c r="EG45" s="335">
        <v>13023</v>
      </c>
      <c r="EH45" s="331">
        <v>488</v>
      </c>
      <c r="EI45" s="124">
        <v>3.6118718081563174E-2</v>
      </c>
      <c r="EJ45" s="330">
        <v>46.599999999999994</v>
      </c>
      <c r="EK45" s="331">
        <v>6108</v>
      </c>
      <c r="EL45" s="331">
        <v>5768</v>
      </c>
      <c r="EM45" s="331">
        <v>340</v>
      </c>
      <c r="EN45" s="124">
        <v>1.6126822903932483E-2</v>
      </c>
      <c r="EO45" s="331">
        <v>93.3</v>
      </c>
      <c r="EP45" s="331">
        <v>14582</v>
      </c>
      <c r="EQ45" s="331">
        <v>13965</v>
      </c>
      <c r="ER45" s="331">
        <v>617</v>
      </c>
      <c r="ES45" s="124">
        <v>4.2312439994513784E-2</v>
      </c>
      <c r="ET45" s="331">
        <v>-7.5</v>
      </c>
      <c r="EU45" s="331">
        <v>-1071</v>
      </c>
      <c r="EV45" s="331">
        <v>-942</v>
      </c>
      <c r="EW45" s="331">
        <v>-129</v>
      </c>
      <c r="EX45" s="124">
        <v>-6.1937219129506102E-3</v>
      </c>
      <c r="EY45" s="330">
        <v>39.200000000000003</v>
      </c>
      <c r="EZ45" s="331">
        <v>7403</v>
      </c>
      <c r="FA45" s="331">
        <v>7255</v>
      </c>
      <c r="FB45" s="331">
        <v>148</v>
      </c>
      <c r="FC45" s="124">
        <v>4.3802014892685062E-3</v>
      </c>
      <c r="FD45" s="330">
        <v>81.400000000000006</v>
      </c>
      <c r="FE45" s="331">
        <v>13297</v>
      </c>
      <c r="FF45" s="331">
        <v>12271</v>
      </c>
      <c r="FG45" s="331">
        <v>1026</v>
      </c>
      <c r="FH45" s="124">
        <v>7.7160261713168379E-2</v>
      </c>
      <c r="FI45" s="330">
        <v>42.2</v>
      </c>
      <c r="FJ45" s="331">
        <v>5894</v>
      </c>
      <c r="FK45" s="331">
        <v>5016</v>
      </c>
      <c r="FL45" s="331">
        <v>878</v>
      </c>
      <c r="FM45" s="124">
        <v>7.2780060223899878E-2</v>
      </c>
      <c r="FN45" s="331">
        <v>85.8</v>
      </c>
      <c r="FO45" s="331">
        <v>13511</v>
      </c>
      <c r="FP45" s="331">
        <v>13023</v>
      </c>
      <c r="FQ45" s="331">
        <v>488</v>
      </c>
      <c r="FR45" s="124">
        <v>3.6118718081563174E-2</v>
      </c>
      <c r="FS45" s="331">
        <v>-4.3999999999999915</v>
      </c>
      <c r="FT45" s="331">
        <v>-214</v>
      </c>
      <c r="FU45" s="331">
        <v>-752</v>
      </c>
      <c r="FV45" s="331">
        <v>538</v>
      </c>
      <c r="FW45" s="124">
        <v>4.1041543631605205E-2</v>
      </c>
      <c r="FX45" s="330">
        <v>39.200000000000003</v>
      </c>
      <c r="FY45" s="331">
        <v>7403</v>
      </c>
      <c r="FZ45" s="331">
        <v>7255</v>
      </c>
      <c r="GA45" s="331">
        <v>148</v>
      </c>
      <c r="GB45" s="124">
        <v>4.3802014892685062E-3</v>
      </c>
      <c r="GC45" s="330">
        <v>72.7</v>
      </c>
      <c r="GD45" s="331">
        <v>12078</v>
      </c>
      <c r="GE45" s="335">
        <v>10909</v>
      </c>
      <c r="GF45" s="331">
        <v>1169</v>
      </c>
      <c r="GG45" s="124">
        <v>9.6787547607219734E-2</v>
      </c>
      <c r="GH45" s="330">
        <v>33.5</v>
      </c>
      <c r="GI45" s="331">
        <v>4675</v>
      </c>
      <c r="GJ45" s="331">
        <v>3654</v>
      </c>
      <c r="GK45" s="331">
        <v>1021</v>
      </c>
      <c r="GL45" s="124">
        <v>9.2407346117951233E-2</v>
      </c>
      <c r="GM45" s="331">
        <v>81.400000000000006</v>
      </c>
      <c r="GN45" s="331">
        <v>13297</v>
      </c>
      <c r="GO45" s="331">
        <v>12271</v>
      </c>
      <c r="GP45" s="331">
        <v>1026</v>
      </c>
      <c r="GQ45" s="124">
        <v>7.7160261713168379E-2</v>
      </c>
      <c r="GR45" s="331">
        <v>-8.7000000000000028</v>
      </c>
      <c r="GS45" s="331">
        <v>-1219</v>
      </c>
      <c r="GT45" s="331">
        <v>-1362</v>
      </c>
      <c r="GU45" s="331">
        <v>143</v>
      </c>
      <c r="GV45" s="124">
        <v>1.9627285894051355E-2</v>
      </c>
      <c r="GW45" s="330">
        <v>39.200000000000003</v>
      </c>
      <c r="GX45" s="331">
        <v>7403</v>
      </c>
      <c r="GY45" s="331">
        <v>7255</v>
      </c>
      <c r="GZ45" s="331">
        <v>148</v>
      </c>
      <c r="HA45" s="124">
        <v>1.9991895177630691E-2</v>
      </c>
      <c r="HB45" s="330">
        <v>58.4</v>
      </c>
      <c r="HC45" s="331">
        <v>10512</v>
      </c>
      <c r="HD45" s="331">
        <v>9555</v>
      </c>
      <c r="HE45" s="331">
        <v>957</v>
      </c>
      <c r="HF45" s="124">
        <v>9.1038812785388126E-2</v>
      </c>
      <c r="HG45" s="330">
        <v>19.199999999999996</v>
      </c>
      <c r="HH45" s="331">
        <v>3109</v>
      </c>
      <c r="HI45" s="331">
        <v>2300</v>
      </c>
      <c r="HJ45" s="331">
        <v>809</v>
      </c>
      <c r="HK45" s="124">
        <v>7.1046917607757443E-2</v>
      </c>
      <c r="HL45" s="331">
        <v>72.7</v>
      </c>
      <c r="HM45" s="331">
        <v>12078</v>
      </c>
      <c r="HN45" s="331">
        <v>10909</v>
      </c>
      <c r="HO45" s="331">
        <v>1169</v>
      </c>
      <c r="HP45" s="124">
        <v>9.6787547607219734E-2</v>
      </c>
      <c r="HQ45" s="331">
        <v>-14.300000000000004</v>
      </c>
      <c r="HR45" s="331">
        <v>-1566</v>
      </c>
      <c r="HS45" s="331">
        <v>-1354</v>
      </c>
      <c r="HT45" s="331">
        <v>-212</v>
      </c>
      <c r="HU45" s="124">
        <v>-5.7487348218316081E-3</v>
      </c>
      <c r="HV45" s="330">
        <v>39.200000000000003</v>
      </c>
      <c r="HW45" s="331">
        <v>7403</v>
      </c>
      <c r="HX45" s="331">
        <v>7255</v>
      </c>
      <c r="HY45" s="331">
        <v>148</v>
      </c>
      <c r="HZ45" s="124">
        <v>1.9991895177630691E-2</v>
      </c>
      <c r="IA45" s="330">
        <v>87.7</v>
      </c>
      <c r="IB45" s="331">
        <v>14699</v>
      </c>
      <c r="IC45" s="384">
        <v>13168</v>
      </c>
      <c r="ID45" s="331">
        <v>1531</v>
      </c>
      <c r="IE45" s="124">
        <v>0.10415674535682699</v>
      </c>
      <c r="IF45" s="330">
        <v>48.5</v>
      </c>
      <c r="IG45" s="331">
        <v>7296</v>
      </c>
      <c r="IH45" s="331">
        <v>5913</v>
      </c>
      <c r="II45" s="331">
        <v>1383</v>
      </c>
      <c r="IJ45" s="124">
        <v>8.416485017919631E-2</v>
      </c>
      <c r="IK45" s="331">
        <v>58.4</v>
      </c>
      <c r="IL45" s="331">
        <v>10512</v>
      </c>
      <c r="IM45" s="331">
        <v>9555</v>
      </c>
      <c r="IN45" s="331">
        <v>957</v>
      </c>
      <c r="IO45" s="124">
        <v>9.1038812785388126E-2</v>
      </c>
      <c r="IP45" s="331">
        <v>29.300000000000004</v>
      </c>
      <c r="IQ45" s="331">
        <v>4187</v>
      </c>
      <c r="IR45" s="331">
        <v>3613</v>
      </c>
      <c r="IS45" s="331">
        <v>574</v>
      </c>
      <c r="IT45" s="124">
        <v>1.3117932571438867E-2</v>
      </c>
      <c r="IU45" s="330">
        <v>39.200000000000003</v>
      </c>
      <c r="IV45" s="331">
        <v>7403</v>
      </c>
      <c r="IW45" s="331">
        <v>7255</v>
      </c>
      <c r="IX45" s="331">
        <v>148</v>
      </c>
      <c r="IY45" s="124">
        <v>1.9991895177630691E-2</v>
      </c>
      <c r="IZ45" s="330">
        <v>83.3</v>
      </c>
      <c r="JA45" s="331">
        <v>14299</v>
      </c>
      <c r="JB45" s="331">
        <v>12739</v>
      </c>
      <c r="JC45" s="331">
        <v>1560</v>
      </c>
      <c r="JD45" s="124">
        <v>0.10909853835932583</v>
      </c>
      <c r="JE45" s="330">
        <v>44.099999999999994</v>
      </c>
      <c r="JF45" s="331">
        <v>6896</v>
      </c>
      <c r="JG45" s="331">
        <v>5484</v>
      </c>
      <c r="JH45" s="331">
        <v>1412</v>
      </c>
      <c r="JI45" s="124">
        <v>8.9106643181695144E-2</v>
      </c>
      <c r="JJ45" s="331">
        <v>87.7</v>
      </c>
      <c r="JK45" s="331">
        <v>14699</v>
      </c>
      <c r="JL45" s="331">
        <v>13168</v>
      </c>
      <c r="JM45" s="331">
        <v>1531</v>
      </c>
      <c r="JN45" s="124">
        <v>0.10415674535682699</v>
      </c>
      <c r="JO45" s="331">
        <v>-4.4000000000000057</v>
      </c>
      <c r="JP45" s="331">
        <v>-400</v>
      </c>
      <c r="JQ45" s="331">
        <v>-429</v>
      </c>
      <c r="JR45" s="331">
        <v>29</v>
      </c>
      <c r="JS45" s="124">
        <v>4.9417930024988344E-3</v>
      </c>
      <c r="JT45" s="330">
        <v>39.200000000000003</v>
      </c>
      <c r="JU45" s="331">
        <v>7403</v>
      </c>
      <c r="JV45" s="331">
        <v>7255</v>
      </c>
      <c r="JW45" s="331">
        <v>148</v>
      </c>
      <c r="JX45" s="124">
        <v>1.9991895177630691E-2</v>
      </c>
      <c r="JY45" s="330">
        <v>80.2</v>
      </c>
      <c r="JZ45" s="331">
        <v>13862</v>
      </c>
      <c r="KA45" s="331">
        <v>12201</v>
      </c>
      <c r="KB45" s="331">
        <v>1661</v>
      </c>
      <c r="KC45" s="124">
        <v>0.11982397922377723</v>
      </c>
      <c r="KD45" s="330">
        <v>41</v>
      </c>
      <c r="KE45" s="331">
        <v>6459</v>
      </c>
      <c r="KF45" s="331">
        <v>4946</v>
      </c>
      <c r="KG45" s="331">
        <v>1513</v>
      </c>
      <c r="KH45" s="124">
        <v>9.9832084046146546E-2</v>
      </c>
      <c r="KI45" s="331">
        <v>83.3</v>
      </c>
      <c r="KJ45" s="331">
        <v>14299</v>
      </c>
      <c r="KK45" s="331">
        <v>12739</v>
      </c>
      <c r="KL45" s="331">
        <v>1560</v>
      </c>
      <c r="KM45" s="124">
        <v>0.10909853835932583</v>
      </c>
      <c r="KN45" s="331">
        <v>-3.0999999999999943</v>
      </c>
      <c r="KO45" s="331">
        <v>-437</v>
      </c>
      <c r="KP45" s="331">
        <v>-538</v>
      </c>
      <c r="KQ45" s="331">
        <v>101</v>
      </c>
      <c r="KR45" s="124">
        <v>1.0725440864451402E-2</v>
      </c>
      <c r="KS45" s="330">
        <v>470.39999999999992</v>
      </c>
      <c r="KT45" s="331">
        <v>88836</v>
      </c>
      <c r="KU45" s="331">
        <v>87060</v>
      </c>
      <c r="KV45" s="331">
        <v>1776</v>
      </c>
      <c r="KW45" s="124">
        <v>1.9991895177630691E-2</v>
      </c>
      <c r="KX45" s="331">
        <v>1002.9000000000001</v>
      </c>
      <c r="KY45" s="331">
        <v>166680</v>
      </c>
      <c r="KZ45" s="331">
        <v>153057</v>
      </c>
      <c r="LA45" s="331">
        <v>13623</v>
      </c>
      <c r="LB45" s="334">
        <v>8.1731461483081358E-2</v>
      </c>
      <c r="LC45" s="330">
        <v>532.50000000000023</v>
      </c>
      <c r="LD45" s="331">
        <v>77844</v>
      </c>
      <c r="LE45" s="331">
        <v>65997</v>
      </c>
      <c r="LF45" s="331">
        <v>11847</v>
      </c>
      <c r="LG45" s="334">
        <v>6.1739566305450667E-2</v>
      </c>
    </row>
    <row r="46" spans="2:319">
      <c r="B46" s="1640"/>
      <c r="C46" s="1619"/>
      <c r="D46" s="333" t="s">
        <v>2882</v>
      </c>
      <c r="E46" s="330">
        <v>0</v>
      </c>
      <c r="F46" s="331">
        <v>0</v>
      </c>
      <c r="G46" s="331">
        <v>0</v>
      </c>
      <c r="H46" s="331">
        <v>0</v>
      </c>
      <c r="I46" s="124">
        <v>0</v>
      </c>
      <c r="J46" s="330">
        <v>0</v>
      </c>
      <c r="K46" s="331">
        <v>0</v>
      </c>
      <c r="L46" s="331">
        <v>0</v>
      </c>
      <c r="M46" s="331">
        <v>0</v>
      </c>
      <c r="N46" s="124">
        <v>0</v>
      </c>
      <c r="O46" s="330">
        <v>0</v>
      </c>
      <c r="P46" s="331">
        <v>0</v>
      </c>
      <c r="Q46" s="331">
        <v>0</v>
      </c>
      <c r="R46" s="331">
        <v>0</v>
      </c>
      <c r="S46" s="124">
        <v>0</v>
      </c>
      <c r="T46" s="331">
        <v>0</v>
      </c>
      <c r="U46" s="331">
        <v>0</v>
      </c>
      <c r="V46" s="331">
        <v>0</v>
      </c>
      <c r="W46" s="331">
        <v>0</v>
      </c>
      <c r="X46" s="124">
        <v>0</v>
      </c>
      <c r="Y46" s="331">
        <v>0</v>
      </c>
      <c r="Z46" s="331">
        <v>0</v>
      </c>
      <c r="AA46" s="331">
        <v>0</v>
      </c>
      <c r="AB46" s="331">
        <v>0</v>
      </c>
      <c r="AC46" s="124">
        <v>0</v>
      </c>
      <c r="AD46" s="330">
        <v>0</v>
      </c>
      <c r="AE46" s="331">
        <v>0</v>
      </c>
      <c r="AF46" s="331">
        <v>0</v>
      </c>
      <c r="AG46" s="331">
        <v>0</v>
      </c>
      <c r="AH46" s="124">
        <v>0</v>
      </c>
      <c r="AI46" s="330">
        <v>0</v>
      </c>
      <c r="AJ46" s="331">
        <v>0</v>
      </c>
      <c r="AK46" s="331">
        <v>0</v>
      </c>
      <c r="AL46" s="331">
        <v>0</v>
      </c>
      <c r="AM46" s="124">
        <v>0</v>
      </c>
      <c r="AN46" s="330">
        <v>0</v>
      </c>
      <c r="AO46" s="331">
        <v>0</v>
      </c>
      <c r="AP46" s="331">
        <v>0</v>
      </c>
      <c r="AQ46" s="331">
        <v>0</v>
      </c>
      <c r="AR46" s="124">
        <v>0</v>
      </c>
      <c r="AS46" s="331">
        <v>0</v>
      </c>
      <c r="AT46" s="331">
        <v>0</v>
      </c>
      <c r="AU46" s="331">
        <v>0</v>
      </c>
      <c r="AV46" s="331">
        <v>0</v>
      </c>
      <c r="AW46" s="124">
        <v>0</v>
      </c>
      <c r="AX46" s="331">
        <v>0</v>
      </c>
      <c r="AY46" s="331">
        <v>0</v>
      </c>
      <c r="AZ46" s="331">
        <v>0</v>
      </c>
      <c r="BA46" s="331">
        <v>0</v>
      </c>
      <c r="BB46" s="124">
        <v>0</v>
      </c>
      <c r="BC46" s="330">
        <v>0</v>
      </c>
      <c r="BD46" s="331">
        <v>0</v>
      </c>
      <c r="BE46" s="331">
        <v>0</v>
      </c>
      <c r="BF46" s="331">
        <v>0</v>
      </c>
      <c r="BG46" s="124">
        <v>0</v>
      </c>
      <c r="BH46" s="330">
        <v>0</v>
      </c>
      <c r="BI46" s="331">
        <v>0</v>
      </c>
      <c r="BJ46" s="331">
        <v>0</v>
      </c>
      <c r="BK46" s="331">
        <v>0</v>
      </c>
      <c r="BL46" s="124">
        <v>0</v>
      </c>
      <c r="BM46" s="330">
        <v>0</v>
      </c>
      <c r="BN46" s="331">
        <v>0</v>
      </c>
      <c r="BO46" s="331">
        <v>0</v>
      </c>
      <c r="BP46" s="331">
        <v>0</v>
      </c>
      <c r="BQ46" s="124">
        <v>0</v>
      </c>
      <c r="BR46" s="331">
        <v>0</v>
      </c>
      <c r="BS46" s="331">
        <v>0</v>
      </c>
      <c r="BT46" s="331">
        <v>0</v>
      </c>
      <c r="BU46" s="331">
        <v>0</v>
      </c>
      <c r="BV46" s="124">
        <v>0</v>
      </c>
      <c r="BW46" s="331">
        <v>0</v>
      </c>
      <c r="BX46" s="331">
        <v>0</v>
      </c>
      <c r="BY46" s="331">
        <v>0</v>
      </c>
      <c r="BZ46" s="331">
        <v>0</v>
      </c>
      <c r="CA46" s="124">
        <v>0</v>
      </c>
      <c r="CB46" s="330">
        <v>0</v>
      </c>
      <c r="CC46" s="331">
        <v>0</v>
      </c>
      <c r="CD46" s="331">
        <v>0</v>
      </c>
      <c r="CE46" s="331">
        <v>0</v>
      </c>
      <c r="CF46" s="124">
        <v>0</v>
      </c>
      <c r="CG46" s="330">
        <v>0</v>
      </c>
      <c r="CH46" s="331">
        <v>0</v>
      </c>
      <c r="CI46" s="331">
        <v>0</v>
      </c>
      <c r="CJ46" s="331">
        <v>0</v>
      </c>
      <c r="CK46" s="124">
        <v>0</v>
      </c>
      <c r="CL46" s="330">
        <v>0</v>
      </c>
      <c r="CM46" s="331">
        <v>0</v>
      </c>
      <c r="CN46" s="331">
        <v>0</v>
      </c>
      <c r="CO46" s="331">
        <v>0</v>
      </c>
      <c r="CP46" s="124">
        <v>0</v>
      </c>
      <c r="CQ46" s="331">
        <v>0</v>
      </c>
      <c r="CR46" s="331">
        <v>0</v>
      </c>
      <c r="CS46" s="331">
        <v>0</v>
      </c>
      <c r="CT46" s="331">
        <v>0</v>
      </c>
      <c r="CU46" s="124">
        <v>0</v>
      </c>
      <c r="CV46" s="331">
        <v>0</v>
      </c>
      <c r="CW46" s="331">
        <v>0</v>
      </c>
      <c r="CX46" s="331">
        <v>0</v>
      </c>
      <c r="CY46" s="331">
        <v>0</v>
      </c>
      <c r="CZ46" s="124">
        <v>0</v>
      </c>
      <c r="DA46" s="330">
        <v>0</v>
      </c>
      <c r="DB46" s="331">
        <v>0</v>
      </c>
      <c r="DC46" s="331">
        <v>0</v>
      </c>
      <c r="DD46" s="331">
        <v>0</v>
      </c>
      <c r="DE46" s="124">
        <v>0</v>
      </c>
      <c r="DF46" s="330">
        <v>0</v>
      </c>
      <c r="DG46" s="331">
        <v>0</v>
      </c>
      <c r="DH46" s="331">
        <v>0</v>
      </c>
      <c r="DI46" s="331">
        <v>0</v>
      </c>
      <c r="DJ46" s="124">
        <v>0</v>
      </c>
      <c r="DK46" s="330">
        <v>0</v>
      </c>
      <c r="DL46" s="331">
        <v>0</v>
      </c>
      <c r="DM46" s="331">
        <v>0</v>
      </c>
      <c r="DN46" s="331">
        <v>0</v>
      </c>
      <c r="DO46" s="124">
        <v>0</v>
      </c>
      <c r="DP46" s="331">
        <v>0</v>
      </c>
      <c r="DQ46" s="331">
        <v>0</v>
      </c>
      <c r="DR46" s="331">
        <v>0</v>
      </c>
      <c r="DS46" s="331">
        <v>0</v>
      </c>
      <c r="DT46" s="124">
        <v>0</v>
      </c>
      <c r="DU46" s="331">
        <v>0</v>
      </c>
      <c r="DV46" s="331">
        <v>0</v>
      </c>
      <c r="DW46" s="331">
        <v>0</v>
      </c>
      <c r="DX46" s="331">
        <v>0</v>
      </c>
      <c r="DY46" s="124">
        <v>0</v>
      </c>
      <c r="DZ46" s="330">
        <v>0</v>
      </c>
      <c r="EA46" s="331">
        <v>0</v>
      </c>
      <c r="EB46" s="331">
        <v>0</v>
      </c>
      <c r="EC46" s="331">
        <v>0</v>
      </c>
      <c r="ED46" s="124">
        <v>0</v>
      </c>
      <c r="EE46" s="330">
        <v>0</v>
      </c>
      <c r="EF46" s="331">
        <v>0</v>
      </c>
      <c r="EG46" s="331">
        <v>0</v>
      </c>
      <c r="EH46" s="331">
        <v>0</v>
      </c>
      <c r="EI46" s="124">
        <v>0</v>
      </c>
      <c r="EJ46" s="330">
        <v>0</v>
      </c>
      <c r="EK46" s="331">
        <v>0</v>
      </c>
      <c r="EL46" s="331">
        <v>0</v>
      </c>
      <c r="EM46" s="331">
        <v>0</v>
      </c>
      <c r="EN46" s="124">
        <v>0</v>
      </c>
      <c r="EO46" s="331">
        <v>0</v>
      </c>
      <c r="EP46" s="331">
        <v>0</v>
      </c>
      <c r="EQ46" s="331">
        <v>0</v>
      </c>
      <c r="ER46" s="331">
        <v>0</v>
      </c>
      <c r="ES46" s="124">
        <v>0</v>
      </c>
      <c r="ET46" s="331">
        <v>0</v>
      </c>
      <c r="EU46" s="331">
        <v>0</v>
      </c>
      <c r="EV46" s="331">
        <v>0</v>
      </c>
      <c r="EW46" s="331">
        <v>0</v>
      </c>
      <c r="EX46" s="124">
        <v>0</v>
      </c>
      <c r="EY46" s="330">
        <v>0</v>
      </c>
      <c r="EZ46" s="331">
        <v>0</v>
      </c>
      <c r="FA46" s="331">
        <v>0</v>
      </c>
      <c r="FB46" s="331">
        <v>0</v>
      </c>
      <c r="FC46" s="124">
        <v>0</v>
      </c>
      <c r="FD46" s="330">
        <v>0</v>
      </c>
      <c r="FE46" s="331">
        <v>0</v>
      </c>
      <c r="FF46" s="331">
        <v>0</v>
      </c>
      <c r="FG46" s="331">
        <v>0</v>
      </c>
      <c r="FH46" s="124">
        <v>0</v>
      </c>
      <c r="FI46" s="330">
        <v>0</v>
      </c>
      <c r="FJ46" s="331">
        <v>0</v>
      </c>
      <c r="FK46" s="331">
        <v>0</v>
      </c>
      <c r="FL46" s="331">
        <v>0</v>
      </c>
      <c r="FM46" s="124">
        <v>0</v>
      </c>
      <c r="FN46" s="331">
        <v>0</v>
      </c>
      <c r="FO46" s="331">
        <v>0</v>
      </c>
      <c r="FP46" s="331">
        <v>0</v>
      </c>
      <c r="FQ46" s="331">
        <v>0</v>
      </c>
      <c r="FR46" s="124">
        <v>0</v>
      </c>
      <c r="FS46" s="331">
        <v>0</v>
      </c>
      <c r="FT46" s="331">
        <v>0</v>
      </c>
      <c r="FU46" s="331">
        <v>0</v>
      </c>
      <c r="FV46" s="331">
        <v>0</v>
      </c>
      <c r="FW46" s="124">
        <v>0</v>
      </c>
      <c r="FX46" s="330">
        <v>0</v>
      </c>
      <c r="FY46" s="331">
        <v>0</v>
      </c>
      <c r="FZ46" s="331">
        <v>0</v>
      </c>
      <c r="GA46" s="331">
        <v>0</v>
      </c>
      <c r="GB46" s="124">
        <v>0</v>
      </c>
      <c r="GC46" s="330">
        <v>0</v>
      </c>
      <c r="GD46" s="331">
        <v>0</v>
      </c>
      <c r="GE46" s="331">
        <v>0</v>
      </c>
      <c r="GF46" s="331">
        <v>0</v>
      </c>
      <c r="GG46" s="124">
        <v>0</v>
      </c>
      <c r="GH46" s="330">
        <v>0</v>
      </c>
      <c r="GI46" s="331">
        <v>0</v>
      </c>
      <c r="GJ46" s="331">
        <v>0</v>
      </c>
      <c r="GK46" s="331">
        <v>0</v>
      </c>
      <c r="GL46" s="124">
        <v>0</v>
      </c>
      <c r="GM46" s="331">
        <v>0</v>
      </c>
      <c r="GN46" s="331">
        <v>0</v>
      </c>
      <c r="GO46" s="331">
        <v>0</v>
      </c>
      <c r="GP46" s="331">
        <v>0</v>
      </c>
      <c r="GQ46" s="124">
        <v>0</v>
      </c>
      <c r="GR46" s="331">
        <v>0</v>
      </c>
      <c r="GS46" s="331">
        <v>0</v>
      </c>
      <c r="GT46" s="331">
        <v>0</v>
      </c>
      <c r="GU46" s="331">
        <v>0</v>
      </c>
      <c r="GV46" s="124">
        <v>0</v>
      </c>
      <c r="GW46" s="330">
        <v>0</v>
      </c>
      <c r="GX46" s="331">
        <v>0</v>
      </c>
      <c r="GY46" s="331">
        <v>0</v>
      </c>
      <c r="GZ46" s="331">
        <v>0</v>
      </c>
      <c r="HA46" s="124">
        <v>0</v>
      </c>
      <c r="HB46" s="330">
        <v>0</v>
      </c>
      <c r="HC46" s="331">
        <v>0</v>
      </c>
      <c r="HD46" s="331">
        <v>0</v>
      </c>
      <c r="HE46" s="331">
        <v>0</v>
      </c>
      <c r="HF46" s="124">
        <v>0</v>
      </c>
      <c r="HG46" s="330">
        <v>0</v>
      </c>
      <c r="HH46" s="331">
        <v>0</v>
      </c>
      <c r="HI46" s="331">
        <v>0</v>
      </c>
      <c r="HJ46" s="331">
        <v>0</v>
      </c>
      <c r="HK46" s="124">
        <v>0</v>
      </c>
      <c r="HL46" s="331">
        <v>0</v>
      </c>
      <c r="HM46" s="331">
        <v>0</v>
      </c>
      <c r="HN46" s="331">
        <v>0</v>
      </c>
      <c r="HO46" s="331">
        <v>0</v>
      </c>
      <c r="HP46" s="124">
        <v>0</v>
      </c>
      <c r="HQ46" s="331">
        <v>0</v>
      </c>
      <c r="HR46" s="331">
        <v>0</v>
      </c>
      <c r="HS46" s="331">
        <v>0</v>
      </c>
      <c r="HT46" s="331">
        <v>0</v>
      </c>
      <c r="HU46" s="124">
        <v>0</v>
      </c>
      <c r="HV46" s="330">
        <v>0</v>
      </c>
      <c r="HW46" s="331">
        <v>0</v>
      </c>
      <c r="HX46" s="331">
        <v>0</v>
      </c>
      <c r="HY46" s="331">
        <v>0</v>
      </c>
      <c r="HZ46" s="124">
        <v>0</v>
      </c>
      <c r="IA46" s="330">
        <v>0</v>
      </c>
      <c r="IB46" s="331">
        <v>0</v>
      </c>
      <c r="IC46" s="331">
        <v>0</v>
      </c>
      <c r="ID46" s="331">
        <v>0</v>
      </c>
      <c r="IE46" s="124">
        <v>0</v>
      </c>
      <c r="IF46" s="330">
        <v>0</v>
      </c>
      <c r="IG46" s="331">
        <v>0</v>
      </c>
      <c r="IH46" s="331">
        <v>0</v>
      </c>
      <c r="II46" s="331">
        <v>0</v>
      </c>
      <c r="IJ46" s="124">
        <v>0</v>
      </c>
      <c r="IK46" s="331">
        <v>0</v>
      </c>
      <c r="IL46" s="331">
        <v>0</v>
      </c>
      <c r="IM46" s="331">
        <v>0</v>
      </c>
      <c r="IN46" s="331">
        <v>0</v>
      </c>
      <c r="IO46" s="124">
        <v>0</v>
      </c>
      <c r="IP46" s="331">
        <v>0</v>
      </c>
      <c r="IQ46" s="331">
        <v>0</v>
      </c>
      <c r="IR46" s="331">
        <v>0</v>
      </c>
      <c r="IS46" s="331">
        <v>0</v>
      </c>
      <c r="IT46" s="124">
        <v>0</v>
      </c>
      <c r="IU46" s="330">
        <v>0</v>
      </c>
      <c r="IV46" s="331">
        <v>0</v>
      </c>
      <c r="IW46" s="331">
        <v>0</v>
      </c>
      <c r="IX46" s="331">
        <v>0</v>
      </c>
      <c r="IY46" s="124">
        <v>0</v>
      </c>
      <c r="IZ46" s="330">
        <v>0</v>
      </c>
      <c r="JA46" s="331">
        <v>0</v>
      </c>
      <c r="JB46" s="331">
        <v>0</v>
      </c>
      <c r="JC46" s="331">
        <v>0</v>
      </c>
      <c r="JD46" s="124">
        <v>0</v>
      </c>
      <c r="JE46" s="330">
        <v>0</v>
      </c>
      <c r="JF46" s="331">
        <v>0</v>
      </c>
      <c r="JG46" s="331">
        <v>0</v>
      </c>
      <c r="JH46" s="331">
        <v>0</v>
      </c>
      <c r="JI46" s="124">
        <v>0</v>
      </c>
      <c r="JJ46" s="331">
        <v>0</v>
      </c>
      <c r="JK46" s="331">
        <v>0</v>
      </c>
      <c r="JL46" s="331">
        <v>0</v>
      </c>
      <c r="JM46" s="331">
        <v>0</v>
      </c>
      <c r="JN46" s="124">
        <v>0</v>
      </c>
      <c r="JO46" s="331">
        <v>0</v>
      </c>
      <c r="JP46" s="331">
        <v>0</v>
      </c>
      <c r="JQ46" s="331">
        <v>0</v>
      </c>
      <c r="JR46" s="331">
        <v>0</v>
      </c>
      <c r="JS46" s="124">
        <v>0</v>
      </c>
      <c r="JT46" s="330">
        <v>0</v>
      </c>
      <c r="JU46" s="331">
        <v>0</v>
      </c>
      <c r="JV46" s="331">
        <v>0</v>
      </c>
      <c r="JW46" s="331">
        <v>0</v>
      </c>
      <c r="JX46" s="124">
        <v>0</v>
      </c>
      <c r="JY46" s="330">
        <v>0</v>
      </c>
      <c r="JZ46" s="331">
        <v>0</v>
      </c>
      <c r="KA46" s="331">
        <v>0</v>
      </c>
      <c r="KB46" s="331">
        <v>0</v>
      </c>
      <c r="KC46" s="124">
        <v>0</v>
      </c>
      <c r="KD46" s="330">
        <v>0</v>
      </c>
      <c r="KE46" s="331">
        <v>0</v>
      </c>
      <c r="KF46" s="331">
        <v>0</v>
      </c>
      <c r="KG46" s="331">
        <v>0</v>
      </c>
      <c r="KH46" s="124">
        <v>0</v>
      </c>
      <c r="KI46" s="331">
        <v>0</v>
      </c>
      <c r="KJ46" s="331">
        <v>0</v>
      </c>
      <c r="KK46" s="331">
        <v>0</v>
      </c>
      <c r="KL46" s="331">
        <v>0</v>
      </c>
      <c r="KM46" s="124">
        <v>0</v>
      </c>
      <c r="KN46" s="331">
        <v>0</v>
      </c>
      <c r="KO46" s="331">
        <v>0</v>
      </c>
      <c r="KP46" s="331">
        <v>0</v>
      </c>
      <c r="KQ46" s="331">
        <v>0</v>
      </c>
      <c r="KR46" s="124">
        <v>0</v>
      </c>
      <c r="KS46" s="330">
        <v>0</v>
      </c>
      <c r="KT46" s="331">
        <v>0</v>
      </c>
      <c r="KU46" s="331">
        <v>0</v>
      </c>
      <c r="KV46" s="331">
        <v>0</v>
      </c>
      <c r="KW46" s="124">
        <v>0</v>
      </c>
      <c r="KX46" s="331">
        <v>0</v>
      </c>
      <c r="KY46" s="331">
        <v>0</v>
      </c>
      <c r="KZ46" s="331">
        <v>0</v>
      </c>
      <c r="LA46" s="331">
        <v>0</v>
      </c>
      <c r="LB46" s="334">
        <v>0</v>
      </c>
      <c r="LC46" s="330">
        <v>0</v>
      </c>
      <c r="LD46" s="331">
        <v>0</v>
      </c>
      <c r="LE46" s="331">
        <v>0</v>
      </c>
      <c r="LF46" s="331">
        <v>0</v>
      </c>
      <c r="LG46" s="334">
        <v>0</v>
      </c>
    </row>
    <row r="47" spans="2:319">
      <c r="B47" s="1640"/>
      <c r="C47" s="1619"/>
      <c r="D47" s="333" t="s">
        <v>2883</v>
      </c>
      <c r="E47" s="330">
        <v>0</v>
      </c>
      <c r="F47" s="331">
        <v>0</v>
      </c>
      <c r="G47" s="331">
        <v>0</v>
      </c>
      <c r="H47" s="331">
        <v>0</v>
      </c>
      <c r="I47" s="124">
        <v>0</v>
      </c>
      <c r="J47" s="330">
        <v>0</v>
      </c>
      <c r="K47" s="331">
        <v>0</v>
      </c>
      <c r="L47" s="331">
        <v>0</v>
      </c>
      <c r="M47" s="331">
        <v>0</v>
      </c>
      <c r="N47" s="124">
        <v>0</v>
      </c>
      <c r="O47" s="330">
        <v>0</v>
      </c>
      <c r="P47" s="331">
        <v>0</v>
      </c>
      <c r="Q47" s="331">
        <v>0</v>
      </c>
      <c r="R47" s="331">
        <v>0</v>
      </c>
      <c r="S47" s="124">
        <v>0</v>
      </c>
      <c r="T47" s="331">
        <v>0</v>
      </c>
      <c r="U47" s="331">
        <v>0</v>
      </c>
      <c r="V47" s="331">
        <v>0</v>
      </c>
      <c r="W47" s="331">
        <v>0</v>
      </c>
      <c r="X47" s="124">
        <v>0</v>
      </c>
      <c r="Y47" s="331">
        <v>0</v>
      </c>
      <c r="Z47" s="331">
        <v>0</v>
      </c>
      <c r="AA47" s="331">
        <v>0</v>
      </c>
      <c r="AB47" s="331">
        <v>0</v>
      </c>
      <c r="AC47" s="124">
        <v>0</v>
      </c>
      <c r="AD47" s="330">
        <v>0</v>
      </c>
      <c r="AE47" s="331">
        <v>0</v>
      </c>
      <c r="AF47" s="331">
        <v>0</v>
      </c>
      <c r="AG47" s="331">
        <v>0</v>
      </c>
      <c r="AH47" s="124">
        <v>0</v>
      </c>
      <c r="AI47" s="330">
        <v>0</v>
      </c>
      <c r="AJ47" s="331">
        <v>0</v>
      </c>
      <c r="AK47" s="331">
        <v>0</v>
      </c>
      <c r="AL47" s="331">
        <v>0</v>
      </c>
      <c r="AM47" s="124">
        <v>0</v>
      </c>
      <c r="AN47" s="330">
        <v>0</v>
      </c>
      <c r="AO47" s="331">
        <v>0</v>
      </c>
      <c r="AP47" s="331">
        <v>0</v>
      </c>
      <c r="AQ47" s="331">
        <v>0</v>
      </c>
      <c r="AR47" s="124">
        <v>0</v>
      </c>
      <c r="AS47" s="331">
        <v>0</v>
      </c>
      <c r="AT47" s="331">
        <v>0</v>
      </c>
      <c r="AU47" s="331">
        <v>0</v>
      </c>
      <c r="AV47" s="331">
        <v>0</v>
      </c>
      <c r="AW47" s="124">
        <v>0</v>
      </c>
      <c r="AX47" s="331">
        <v>0</v>
      </c>
      <c r="AY47" s="331">
        <v>0</v>
      </c>
      <c r="AZ47" s="331">
        <v>0</v>
      </c>
      <c r="BA47" s="331">
        <v>0</v>
      </c>
      <c r="BB47" s="124">
        <v>0</v>
      </c>
      <c r="BC47" s="330">
        <v>0</v>
      </c>
      <c r="BD47" s="331">
        <v>0</v>
      </c>
      <c r="BE47" s="331">
        <v>0</v>
      </c>
      <c r="BF47" s="331">
        <v>0</v>
      </c>
      <c r="BG47" s="124">
        <v>0</v>
      </c>
      <c r="BH47" s="330">
        <v>0</v>
      </c>
      <c r="BI47" s="331">
        <v>0</v>
      </c>
      <c r="BJ47" s="331">
        <v>0</v>
      </c>
      <c r="BK47" s="331">
        <v>0</v>
      </c>
      <c r="BL47" s="124">
        <v>0</v>
      </c>
      <c r="BM47" s="330">
        <v>0</v>
      </c>
      <c r="BN47" s="331">
        <v>0</v>
      </c>
      <c r="BO47" s="331">
        <v>0</v>
      </c>
      <c r="BP47" s="331">
        <v>0</v>
      </c>
      <c r="BQ47" s="124">
        <v>0</v>
      </c>
      <c r="BR47" s="331">
        <v>0</v>
      </c>
      <c r="BS47" s="331">
        <v>0</v>
      </c>
      <c r="BT47" s="331">
        <v>0</v>
      </c>
      <c r="BU47" s="331">
        <v>0</v>
      </c>
      <c r="BV47" s="124">
        <v>0</v>
      </c>
      <c r="BW47" s="331">
        <v>0</v>
      </c>
      <c r="BX47" s="331">
        <v>0</v>
      </c>
      <c r="BY47" s="331">
        <v>0</v>
      </c>
      <c r="BZ47" s="331">
        <v>0</v>
      </c>
      <c r="CA47" s="124">
        <v>0</v>
      </c>
      <c r="CB47" s="330">
        <v>0</v>
      </c>
      <c r="CC47" s="331">
        <v>0</v>
      </c>
      <c r="CD47" s="331">
        <v>0</v>
      </c>
      <c r="CE47" s="331">
        <v>0</v>
      </c>
      <c r="CF47" s="124">
        <v>0</v>
      </c>
      <c r="CG47" s="330">
        <v>0</v>
      </c>
      <c r="CH47" s="331">
        <v>0</v>
      </c>
      <c r="CI47" s="331">
        <v>0</v>
      </c>
      <c r="CJ47" s="331">
        <v>0</v>
      </c>
      <c r="CK47" s="124">
        <v>0</v>
      </c>
      <c r="CL47" s="330">
        <v>0</v>
      </c>
      <c r="CM47" s="331">
        <v>0</v>
      </c>
      <c r="CN47" s="331">
        <v>0</v>
      </c>
      <c r="CO47" s="331">
        <v>0</v>
      </c>
      <c r="CP47" s="124">
        <v>0</v>
      </c>
      <c r="CQ47" s="331">
        <v>0</v>
      </c>
      <c r="CR47" s="331">
        <v>0</v>
      </c>
      <c r="CS47" s="331">
        <v>0</v>
      </c>
      <c r="CT47" s="331">
        <v>0</v>
      </c>
      <c r="CU47" s="124">
        <v>0</v>
      </c>
      <c r="CV47" s="331">
        <v>0</v>
      </c>
      <c r="CW47" s="331">
        <v>0</v>
      </c>
      <c r="CX47" s="331">
        <v>0</v>
      </c>
      <c r="CY47" s="331">
        <v>0</v>
      </c>
      <c r="CZ47" s="124">
        <v>0</v>
      </c>
      <c r="DA47" s="330">
        <v>0</v>
      </c>
      <c r="DB47" s="331">
        <v>0</v>
      </c>
      <c r="DC47" s="331">
        <v>0</v>
      </c>
      <c r="DD47" s="331">
        <v>0</v>
      </c>
      <c r="DE47" s="124">
        <v>0</v>
      </c>
      <c r="DF47" s="330">
        <v>0</v>
      </c>
      <c r="DG47" s="331">
        <v>0</v>
      </c>
      <c r="DH47" s="331">
        <v>0</v>
      </c>
      <c r="DI47" s="331">
        <v>0</v>
      </c>
      <c r="DJ47" s="124">
        <v>0</v>
      </c>
      <c r="DK47" s="330">
        <v>0</v>
      </c>
      <c r="DL47" s="331">
        <v>0</v>
      </c>
      <c r="DM47" s="331">
        <v>0</v>
      </c>
      <c r="DN47" s="331">
        <v>0</v>
      </c>
      <c r="DO47" s="124">
        <v>0</v>
      </c>
      <c r="DP47" s="331">
        <v>0</v>
      </c>
      <c r="DQ47" s="331">
        <v>0</v>
      </c>
      <c r="DR47" s="331">
        <v>0</v>
      </c>
      <c r="DS47" s="331">
        <v>0</v>
      </c>
      <c r="DT47" s="124">
        <v>0</v>
      </c>
      <c r="DU47" s="331">
        <v>0</v>
      </c>
      <c r="DV47" s="331">
        <v>0</v>
      </c>
      <c r="DW47" s="331">
        <v>0</v>
      </c>
      <c r="DX47" s="331">
        <v>0</v>
      </c>
      <c r="DY47" s="124">
        <v>0</v>
      </c>
      <c r="DZ47" s="330">
        <v>0</v>
      </c>
      <c r="EA47" s="331">
        <v>0</v>
      </c>
      <c r="EB47" s="331">
        <v>0</v>
      </c>
      <c r="EC47" s="331">
        <v>0</v>
      </c>
      <c r="ED47" s="124">
        <v>0</v>
      </c>
      <c r="EE47" s="330">
        <v>0</v>
      </c>
      <c r="EF47" s="331">
        <v>0</v>
      </c>
      <c r="EG47" s="331">
        <v>0</v>
      </c>
      <c r="EH47" s="331">
        <v>0</v>
      </c>
      <c r="EI47" s="124">
        <v>0</v>
      </c>
      <c r="EJ47" s="330">
        <v>0</v>
      </c>
      <c r="EK47" s="331">
        <v>0</v>
      </c>
      <c r="EL47" s="331">
        <v>0</v>
      </c>
      <c r="EM47" s="331">
        <v>0</v>
      </c>
      <c r="EN47" s="124">
        <v>0</v>
      </c>
      <c r="EO47" s="331">
        <v>0</v>
      </c>
      <c r="EP47" s="331">
        <v>0</v>
      </c>
      <c r="EQ47" s="331">
        <v>0</v>
      </c>
      <c r="ER47" s="331">
        <v>0</v>
      </c>
      <c r="ES47" s="124">
        <v>0</v>
      </c>
      <c r="ET47" s="331">
        <v>0</v>
      </c>
      <c r="EU47" s="331">
        <v>0</v>
      </c>
      <c r="EV47" s="331">
        <v>0</v>
      </c>
      <c r="EW47" s="331">
        <v>0</v>
      </c>
      <c r="EX47" s="124">
        <v>0</v>
      </c>
      <c r="EY47" s="330">
        <v>0</v>
      </c>
      <c r="EZ47" s="331">
        <v>0</v>
      </c>
      <c r="FA47" s="331">
        <v>0</v>
      </c>
      <c r="FB47" s="331">
        <v>0</v>
      </c>
      <c r="FC47" s="124">
        <v>0</v>
      </c>
      <c r="FD47" s="330">
        <v>0</v>
      </c>
      <c r="FE47" s="331">
        <v>0</v>
      </c>
      <c r="FF47" s="331">
        <v>0</v>
      </c>
      <c r="FG47" s="331">
        <v>0</v>
      </c>
      <c r="FH47" s="124">
        <v>0</v>
      </c>
      <c r="FI47" s="330">
        <v>0</v>
      </c>
      <c r="FJ47" s="331">
        <v>0</v>
      </c>
      <c r="FK47" s="331">
        <v>0</v>
      </c>
      <c r="FL47" s="331">
        <v>0</v>
      </c>
      <c r="FM47" s="124">
        <v>0</v>
      </c>
      <c r="FN47" s="331">
        <v>0</v>
      </c>
      <c r="FO47" s="331">
        <v>0</v>
      </c>
      <c r="FP47" s="331">
        <v>0</v>
      </c>
      <c r="FQ47" s="331">
        <v>0</v>
      </c>
      <c r="FR47" s="124">
        <v>0</v>
      </c>
      <c r="FS47" s="331">
        <v>0</v>
      </c>
      <c r="FT47" s="331">
        <v>0</v>
      </c>
      <c r="FU47" s="331">
        <v>0</v>
      </c>
      <c r="FV47" s="331">
        <v>0</v>
      </c>
      <c r="FW47" s="124">
        <v>0</v>
      </c>
      <c r="FX47" s="330">
        <v>0</v>
      </c>
      <c r="FY47" s="331">
        <v>0</v>
      </c>
      <c r="FZ47" s="331">
        <v>0</v>
      </c>
      <c r="GA47" s="331">
        <v>0</v>
      </c>
      <c r="GB47" s="124">
        <v>0</v>
      </c>
      <c r="GC47" s="330">
        <v>0</v>
      </c>
      <c r="GD47" s="331">
        <v>0</v>
      </c>
      <c r="GE47" s="331">
        <v>0</v>
      </c>
      <c r="GF47" s="331">
        <v>0</v>
      </c>
      <c r="GG47" s="124">
        <v>0</v>
      </c>
      <c r="GH47" s="330">
        <v>0</v>
      </c>
      <c r="GI47" s="331">
        <v>0</v>
      </c>
      <c r="GJ47" s="331">
        <v>0</v>
      </c>
      <c r="GK47" s="331">
        <v>0</v>
      </c>
      <c r="GL47" s="124">
        <v>0</v>
      </c>
      <c r="GM47" s="331">
        <v>0</v>
      </c>
      <c r="GN47" s="331">
        <v>0</v>
      </c>
      <c r="GO47" s="331">
        <v>0</v>
      </c>
      <c r="GP47" s="331">
        <v>0</v>
      </c>
      <c r="GQ47" s="124">
        <v>0</v>
      </c>
      <c r="GR47" s="331">
        <v>0</v>
      </c>
      <c r="GS47" s="331">
        <v>0</v>
      </c>
      <c r="GT47" s="331">
        <v>0</v>
      </c>
      <c r="GU47" s="331">
        <v>0</v>
      </c>
      <c r="GV47" s="124">
        <v>0</v>
      </c>
      <c r="GW47" s="330">
        <v>0</v>
      </c>
      <c r="GX47" s="331">
        <v>0</v>
      </c>
      <c r="GY47" s="331">
        <v>0</v>
      </c>
      <c r="GZ47" s="331">
        <v>0</v>
      </c>
      <c r="HA47" s="124">
        <v>0</v>
      </c>
      <c r="HB47" s="330">
        <v>0</v>
      </c>
      <c r="HC47" s="331">
        <v>0</v>
      </c>
      <c r="HD47" s="331">
        <v>0</v>
      </c>
      <c r="HE47" s="331">
        <v>0</v>
      </c>
      <c r="HF47" s="124">
        <v>0</v>
      </c>
      <c r="HG47" s="330">
        <v>0</v>
      </c>
      <c r="HH47" s="331">
        <v>0</v>
      </c>
      <c r="HI47" s="331">
        <v>0</v>
      </c>
      <c r="HJ47" s="331">
        <v>0</v>
      </c>
      <c r="HK47" s="124">
        <v>0</v>
      </c>
      <c r="HL47" s="331">
        <v>0</v>
      </c>
      <c r="HM47" s="331">
        <v>0</v>
      </c>
      <c r="HN47" s="331">
        <v>0</v>
      </c>
      <c r="HO47" s="331">
        <v>0</v>
      </c>
      <c r="HP47" s="124">
        <v>0</v>
      </c>
      <c r="HQ47" s="331">
        <v>0</v>
      </c>
      <c r="HR47" s="331">
        <v>0</v>
      </c>
      <c r="HS47" s="331">
        <v>0</v>
      </c>
      <c r="HT47" s="331">
        <v>0</v>
      </c>
      <c r="HU47" s="124">
        <v>0</v>
      </c>
      <c r="HV47" s="330">
        <v>0</v>
      </c>
      <c r="HW47" s="331">
        <v>0</v>
      </c>
      <c r="HX47" s="331">
        <v>0</v>
      </c>
      <c r="HY47" s="331">
        <v>0</v>
      </c>
      <c r="HZ47" s="124">
        <v>0</v>
      </c>
      <c r="IA47" s="330">
        <v>0</v>
      </c>
      <c r="IB47" s="331">
        <v>0</v>
      </c>
      <c r="IC47" s="331">
        <v>0</v>
      </c>
      <c r="ID47" s="331">
        <v>0</v>
      </c>
      <c r="IE47" s="124">
        <v>0</v>
      </c>
      <c r="IF47" s="330">
        <v>0</v>
      </c>
      <c r="IG47" s="331">
        <v>0</v>
      </c>
      <c r="IH47" s="331">
        <v>0</v>
      </c>
      <c r="II47" s="331">
        <v>0</v>
      </c>
      <c r="IJ47" s="124">
        <v>0</v>
      </c>
      <c r="IK47" s="331">
        <v>0</v>
      </c>
      <c r="IL47" s="331">
        <v>0</v>
      </c>
      <c r="IM47" s="331">
        <v>0</v>
      </c>
      <c r="IN47" s="331">
        <v>0</v>
      </c>
      <c r="IO47" s="124">
        <v>0</v>
      </c>
      <c r="IP47" s="331">
        <v>0</v>
      </c>
      <c r="IQ47" s="331">
        <v>0</v>
      </c>
      <c r="IR47" s="331">
        <v>0</v>
      </c>
      <c r="IS47" s="331">
        <v>0</v>
      </c>
      <c r="IT47" s="124">
        <v>0</v>
      </c>
      <c r="IU47" s="330">
        <v>0</v>
      </c>
      <c r="IV47" s="331">
        <v>0</v>
      </c>
      <c r="IW47" s="331">
        <v>0</v>
      </c>
      <c r="IX47" s="331">
        <v>0</v>
      </c>
      <c r="IY47" s="124">
        <v>0</v>
      </c>
      <c r="IZ47" s="330">
        <v>0</v>
      </c>
      <c r="JA47" s="331">
        <v>0</v>
      </c>
      <c r="JB47" s="331">
        <v>0</v>
      </c>
      <c r="JC47" s="331">
        <v>0</v>
      </c>
      <c r="JD47" s="124">
        <v>0</v>
      </c>
      <c r="JE47" s="330">
        <v>0</v>
      </c>
      <c r="JF47" s="331">
        <v>0</v>
      </c>
      <c r="JG47" s="331">
        <v>0</v>
      </c>
      <c r="JH47" s="331">
        <v>0</v>
      </c>
      <c r="JI47" s="124">
        <v>0</v>
      </c>
      <c r="JJ47" s="331">
        <v>0</v>
      </c>
      <c r="JK47" s="331">
        <v>0</v>
      </c>
      <c r="JL47" s="331">
        <v>0</v>
      </c>
      <c r="JM47" s="331">
        <v>0</v>
      </c>
      <c r="JN47" s="124">
        <v>0</v>
      </c>
      <c r="JO47" s="331">
        <v>0</v>
      </c>
      <c r="JP47" s="331">
        <v>0</v>
      </c>
      <c r="JQ47" s="331">
        <v>0</v>
      </c>
      <c r="JR47" s="331">
        <v>0</v>
      </c>
      <c r="JS47" s="124">
        <v>0</v>
      </c>
      <c r="JT47" s="330">
        <v>0</v>
      </c>
      <c r="JU47" s="331">
        <v>0</v>
      </c>
      <c r="JV47" s="331">
        <v>0</v>
      </c>
      <c r="JW47" s="331">
        <v>0</v>
      </c>
      <c r="JX47" s="124">
        <v>0</v>
      </c>
      <c r="JY47" s="330">
        <v>0</v>
      </c>
      <c r="JZ47" s="331">
        <v>0</v>
      </c>
      <c r="KA47" s="331">
        <v>0</v>
      </c>
      <c r="KB47" s="331">
        <v>0</v>
      </c>
      <c r="KC47" s="124">
        <v>0</v>
      </c>
      <c r="KD47" s="330">
        <v>0</v>
      </c>
      <c r="KE47" s="331">
        <v>0</v>
      </c>
      <c r="KF47" s="331">
        <v>0</v>
      </c>
      <c r="KG47" s="331">
        <v>0</v>
      </c>
      <c r="KH47" s="124">
        <v>0</v>
      </c>
      <c r="KI47" s="331">
        <v>0</v>
      </c>
      <c r="KJ47" s="331">
        <v>0</v>
      </c>
      <c r="KK47" s="331">
        <v>0</v>
      </c>
      <c r="KL47" s="331">
        <v>0</v>
      </c>
      <c r="KM47" s="124">
        <v>0</v>
      </c>
      <c r="KN47" s="331">
        <v>0</v>
      </c>
      <c r="KO47" s="331">
        <v>0</v>
      </c>
      <c r="KP47" s="331">
        <v>0</v>
      </c>
      <c r="KQ47" s="331">
        <v>0</v>
      </c>
      <c r="KR47" s="124">
        <v>0</v>
      </c>
      <c r="KS47" s="330">
        <v>0</v>
      </c>
      <c r="KT47" s="331">
        <v>0</v>
      </c>
      <c r="KU47" s="331">
        <v>0</v>
      </c>
      <c r="KV47" s="331">
        <v>0</v>
      </c>
      <c r="KW47" s="124">
        <v>0</v>
      </c>
      <c r="KX47" s="331">
        <v>0</v>
      </c>
      <c r="KY47" s="331">
        <v>0</v>
      </c>
      <c r="KZ47" s="331">
        <v>0</v>
      </c>
      <c r="LA47" s="331">
        <v>0</v>
      </c>
      <c r="LB47" s="334">
        <v>0</v>
      </c>
      <c r="LC47" s="330">
        <v>0</v>
      </c>
      <c r="LD47" s="331">
        <v>0</v>
      </c>
      <c r="LE47" s="331">
        <v>0</v>
      </c>
      <c r="LF47" s="331">
        <v>0</v>
      </c>
      <c r="LG47" s="334">
        <v>0</v>
      </c>
    </row>
    <row r="48" spans="2:319">
      <c r="B48" s="1640"/>
      <c r="C48" s="1619"/>
      <c r="D48" s="333" t="s">
        <v>2871</v>
      </c>
      <c r="E48" s="330">
        <v>0</v>
      </c>
      <c r="F48" s="331">
        <v>0</v>
      </c>
      <c r="G48" s="331">
        <v>0</v>
      </c>
      <c r="H48" s="331">
        <v>0</v>
      </c>
      <c r="I48" s="124">
        <v>0</v>
      </c>
      <c r="J48" s="330">
        <v>0</v>
      </c>
      <c r="K48" s="331">
        <v>0</v>
      </c>
      <c r="L48" s="331">
        <v>0</v>
      </c>
      <c r="M48" s="331">
        <v>0</v>
      </c>
      <c r="N48" s="124">
        <v>0</v>
      </c>
      <c r="O48" s="330">
        <v>0</v>
      </c>
      <c r="P48" s="331">
        <v>0</v>
      </c>
      <c r="Q48" s="331">
        <v>0</v>
      </c>
      <c r="R48" s="331">
        <v>0</v>
      </c>
      <c r="S48" s="124">
        <v>0</v>
      </c>
      <c r="T48" s="331">
        <v>0</v>
      </c>
      <c r="U48" s="331">
        <v>0</v>
      </c>
      <c r="V48" s="331">
        <v>0</v>
      </c>
      <c r="W48" s="331">
        <v>0</v>
      </c>
      <c r="X48" s="124">
        <v>0</v>
      </c>
      <c r="Y48" s="331">
        <v>0</v>
      </c>
      <c r="Z48" s="331">
        <v>0</v>
      </c>
      <c r="AA48" s="331">
        <v>0</v>
      </c>
      <c r="AB48" s="331">
        <v>0</v>
      </c>
      <c r="AC48" s="124">
        <v>0</v>
      </c>
      <c r="AD48" s="330">
        <v>0</v>
      </c>
      <c r="AE48" s="331">
        <v>0</v>
      </c>
      <c r="AF48" s="331">
        <v>0</v>
      </c>
      <c r="AG48" s="331">
        <v>0</v>
      </c>
      <c r="AH48" s="124">
        <v>0</v>
      </c>
      <c r="AI48" s="330">
        <v>0</v>
      </c>
      <c r="AJ48" s="331">
        <v>0</v>
      </c>
      <c r="AK48" s="331">
        <v>0</v>
      </c>
      <c r="AL48" s="331">
        <v>0</v>
      </c>
      <c r="AM48" s="124">
        <v>0</v>
      </c>
      <c r="AN48" s="330">
        <v>0</v>
      </c>
      <c r="AO48" s="331">
        <v>0</v>
      </c>
      <c r="AP48" s="331">
        <v>0</v>
      </c>
      <c r="AQ48" s="331">
        <v>0</v>
      </c>
      <c r="AR48" s="124">
        <v>0</v>
      </c>
      <c r="AS48" s="331">
        <v>0</v>
      </c>
      <c r="AT48" s="331">
        <v>0</v>
      </c>
      <c r="AU48" s="331">
        <v>0</v>
      </c>
      <c r="AV48" s="331">
        <v>0</v>
      </c>
      <c r="AW48" s="124">
        <v>0</v>
      </c>
      <c r="AX48" s="331">
        <v>0</v>
      </c>
      <c r="AY48" s="331">
        <v>0</v>
      </c>
      <c r="AZ48" s="331">
        <v>0</v>
      </c>
      <c r="BA48" s="331">
        <v>0</v>
      </c>
      <c r="BB48" s="124">
        <v>0</v>
      </c>
      <c r="BC48" s="330">
        <v>0</v>
      </c>
      <c r="BD48" s="331">
        <v>0</v>
      </c>
      <c r="BE48" s="331">
        <v>0</v>
      </c>
      <c r="BF48" s="331">
        <v>0</v>
      </c>
      <c r="BG48" s="124">
        <v>0</v>
      </c>
      <c r="BH48" s="330">
        <v>0</v>
      </c>
      <c r="BI48" s="331">
        <v>0</v>
      </c>
      <c r="BJ48" s="331">
        <v>0</v>
      </c>
      <c r="BK48" s="331">
        <v>0</v>
      </c>
      <c r="BL48" s="124">
        <v>0</v>
      </c>
      <c r="BM48" s="330">
        <v>0</v>
      </c>
      <c r="BN48" s="331">
        <v>0</v>
      </c>
      <c r="BO48" s="331">
        <v>0</v>
      </c>
      <c r="BP48" s="331">
        <v>0</v>
      </c>
      <c r="BQ48" s="124">
        <v>0</v>
      </c>
      <c r="BR48" s="331">
        <v>0</v>
      </c>
      <c r="BS48" s="331">
        <v>0</v>
      </c>
      <c r="BT48" s="331">
        <v>0</v>
      </c>
      <c r="BU48" s="331">
        <v>0</v>
      </c>
      <c r="BV48" s="124">
        <v>0</v>
      </c>
      <c r="BW48" s="331">
        <v>0</v>
      </c>
      <c r="BX48" s="331">
        <v>0</v>
      </c>
      <c r="BY48" s="331">
        <v>0</v>
      </c>
      <c r="BZ48" s="331">
        <v>0</v>
      </c>
      <c r="CA48" s="124">
        <v>0</v>
      </c>
      <c r="CB48" s="330">
        <v>0</v>
      </c>
      <c r="CC48" s="331">
        <v>0</v>
      </c>
      <c r="CD48" s="331">
        <v>0</v>
      </c>
      <c r="CE48" s="331">
        <v>0</v>
      </c>
      <c r="CF48" s="124">
        <v>0</v>
      </c>
      <c r="CG48" s="330">
        <v>0</v>
      </c>
      <c r="CH48" s="331">
        <v>0</v>
      </c>
      <c r="CI48" s="331">
        <v>0</v>
      </c>
      <c r="CJ48" s="331">
        <v>0</v>
      </c>
      <c r="CK48" s="124">
        <v>0</v>
      </c>
      <c r="CL48" s="330">
        <v>0</v>
      </c>
      <c r="CM48" s="331">
        <v>0</v>
      </c>
      <c r="CN48" s="331">
        <v>0</v>
      </c>
      <c r="CO48" s="331">
        <v>0</v>
      </c>
      <c r="CP48" s="124">
        <v>0</v>
      </c>
      <c r="CQ48" s="331">
        <v>0</v>
      </c>
      <c r="CR48" s="331">
        <v>0</v>
      </c>
      <c r="CS48" s="331">
        <v>0</v>
      </c>
      <c r="CT48" s="331">
        <v>0</v>
      </c>
      <c r="CU48" s="124">
        <v>0</v>
      </c>
      <c r="CV48" s="331">
        <v>0</v>
      </c>
      <c r="CW48" s="331">
        <v>0</v>
      </c>
      <c r="CX48" s="331">
        <v>0</v>
      </c>
      <c r="CY48" s="331">
        <v>0</v>
      </c>
      <c r="CZ48" s="124">
        <v>0</v>
      </c>
      <c r="DA48" s="330">
        <v>0</v>
      </c>
      <c r="DB48" s="331">
        <v>0</v>
      </c>
      <c r="DC48" s="331">
        <v>0</v>
      </c>
      <c r="DD48" s="331">
        <v>0</v>
      </c>
      <c r="DE48" s="124">
        <v>0</v>
      </c>
      <c r="DF48" s="330">
        <v>0</v>
      </c>
      <c r="DG48" s="331">
        <v>0</v>
      </c>
      <c r="DH48" s="331">
        <v>0</v>
      </c>
      <c r="DI48" s="331">
        <v>0</v>
      </c>
      <c r="DJ48" s="124">
        <v>0</v>
      </c>
      <c r="DK48" s="330">
        <v>0</v>
      </c>
      <c r="DL48" s="331">
        <v>0</v>
      </c>
      <c r="DM48" s="331">
        <v>0</v>
      </c>
      <c r="DN48" s="331">
        <v>0</v>
      </c>
      <c r="DO48" s="124">
        <v>0</v>
      </c>
      <c r="DP48" s="331">
        <v>0</v>
      </c>
      <c r="DQ48" s="331">
        <v>0</v>
      </c>
      <c r="DR48" s="331">
        <v>0</v>
      </c>
      <c r="DS48" s="331">
        <v>0</v>
      </c>
      <c r="DT48" s="124">
        <v>0</v>
      </c>
      <c r="DU48" s="331">
        <v>0</v>
      </c>
      <c r="DV48" s="331">
        <v>0</v>
      </c>
      <c r="DW48" s="331">
        <v>0</v>
      </c>
      <c r="DX48" s="331">
        <v>0</v>
      </c>
      <c r="DY48" s="124">
        <v>0</v>
      </c>
      <c r="DZ48" s="330">
        <v>0</v>
      </c>
      <c r="EA48" s="331">
        <v>0</v>
      </c>
      <c r="EB48" s="331">
        <v>0</v>
      </c>
      <c r="EC48" s="331">
        <v>0</v>
      </c>
      <c r="ED48" s="124">
        <v>0</v>
      </c>
      <c r="EE48" s="330">
        <v>0</v>
      </c>
      <c r="EF48" s="331">
        <v>0</v>
      </c>
      <c r="EG48" s="331">
        <v>0</v>
      </c>
      <c r="EH48" s="331">
        <v>0</v>
      </c>
      <c r="EI48" s="124">
        <v>0</v>
      </c>
      <c r="EJ48" s="330">
        <v>0</v>
      </c>
      <c r="EK48" s="331">
        <v>0</v>
      </c>
      <c r="EL48" s="331">
        <v>0</v>
      </c>
      <c r="EM48" s="331">
        <v>0</v>
      </c>
      <c r="EN48" s="124">
        <v>0</v>
      </c>
      <c r="EO48" s="331">
        <v>0</v>
      </c>
      <c r="EP48" s="331">
        <v>0</v>
      </c>
      <c r="EQ48" s="331">
        <v>0</v>
      </c>
      <c r="ER48" s="331">
        <v>0</v>
      </c>
      <c r="ES48" s="124">
        <v>0</v>
      </c>
      <c r="ET48" s="331">
        <v>0</v>
      </c>
      <c r="EU48" s="331">
        <v>0</v>
      </c>
      <c r="EV48" s="331">
        <v>0</v>
      </c>
      <c r="EW48" s="331">
        <v>0</v>
      </c>
      <c r="EX48" s="124">
        <v>0</v>
      </c>
      <c r="EY48" s="330">
        <v>0</v>
      </c>
      <c r="EZ48" s="331">
        <v>0</v>
      </c>
      <c r="FA48" s="331">
        <v>0</v>
      </c>
      <c r="FB48" s="331">
        <v>0</v>
      </c>
      <c r="FC48" s="124">
        <v>0</v>
      </c>
      <c r="FD48" s="330">
        <v>0</v>
      </c>
      <c r="FE48" s="331">
        <v>0</v>
      </c>
      <c r="FF48" s="331">
        <v>0</v>
      </c>
      <c r="FG48" s="331">
        <v>0</v>
      </c>
      <c r="FH48" s="124">
        <v>0</v>
      </c>
      <c r="FI48" s="330">
        <v>0</v>
      </c>
      <c r="FJ48" s="331">
        <v>0</v>
      </c>
      <c r="FK48" s="331">
        <v>0</v>
      </c>
      <c r="FL48" s="331">
        <v>0</v>
      </c>
      <c r="FM48" s="124">
        <v>0</v>
      </c>
      <c r="FN48" s="331">
        <v>0</v>
      </c>
      <c r="FO48" s="331">
        <v>0</v>
      </c>
      <c r="FP48" s="331">
        <v>0</v>
      </c>
      <c r="FQ48" s="331">
        <v>0</v>
      </c>
      <c r="FR48" s="124">
        <v>0</v>
      </c>
      <c r="FS48" s="331">
        <v>0</v>
      </c>
      <c r="FT48" s="331">
        <v>0</v>
      </c>
      <c r="FU48" s="331">
        <v>0</v>
      </c>
      <c r="FV48" s="331">
        <v>0</v>
      </c>
      <c r="FW48" s="124">
        <v>0</v>
      </c>
      <c r="FX48" s="330">
        <v>0</v>
      </c>
      <c r="FY48" s="331">
        <v>0</v>
      </c>
      <c r="FZ48" s="331">
        <v>0</v>
      </c>
      <c r="GA48" s="331">
        <v>0</v>
      </c>
      <c r="GB48" s="124">
        <v>0</v>
      </c>
      <c r="GC48" s="330">
        <v>0</v>
      </c>
      <c r="GD48" s="331">
        <v>0</v>
      </c>
      <c r="GE48" s="331">
        <v>0</v>
      </c>
      <c r="GF48" s="331">
        <v>0</v>
      </c>
      <c r="GG48" s="124">
        <v>0</v>
      </c>
      <c r="GH48" s="330">
        <v>0</v>
      </c>
      <c r="GI48" s="331">
        <v>0</v>
      </c>
      <c r="GJ48" s="331">
        <v>0</v>
      </c>
      <c r="GK48" s="331">
        <v>0</v>
      </c>
      <c r="GL48" s="124">
        <v>0</v>
      </c>
      <c r="GM48" s="331">
        <v>0</v>
      </c>
      <c r="GN48" s="331">
        <v>0</v>
      </c>
      <c r="GO48" s="331">
        <v>0</v>
      </c>
      <c r="GP48" s="331">
        <v>0</v>
      </c>
      <c r="GQ48" s="124">
        <v>0</v>
      </c>
      <c r="GR48" s="331">
        <v>0</v>
      </c>
      <c r="GS48" s="331">
        <v>0</v>
      </c>
      <c r="GT48" s="331">
        <v>0</v>
      </c>
      <c r="GU48" s="331">
        <v>0</v>
      </c>
      <c r="GV48" s="124">
        <v>0</v>
      </c>
      <c r="GW48" s="330">
        <v>0</v>
      </c>
      <c r="GX48" s="331">
        <v>0</v>
      </c>
      <c r="GY48" s="331">
        <v>0</v>
      </c>
      <c r="GZ48" s="331">
        <v>0</v>
      </c>
      <c r="HA48" s="124">
        <v>0</v>
      </c>
      <c r="HB48" s="330">
        <v>0</v>
      </c>
      <c r="HC48" s="331">
        <v>0</v>
      </c>
      <c r="HD48" s="331">
        <v>0</v>
      </c>
      <c r="HE48" s="331">
        <v>0</v>
      </c>
      <c r="HF48" s="124">
        <v>0</v>
      </c>
      <c r="HG48" s="330">
        <v>0</v>
      </c>
      <c r="HH48" s="331">
        <v>0</v>
      </c>
      <c r="HI48" s="331">
        <v>0</v>
      </c>
      <c r="HJ48" s="331">
        <v>0</v>
      </c>
      <c r="HK48" s="124">
        <v>0</v>
      </c>
      <c r="HL48" s="331">
        <v>0</v>
      </c>
      <c r="HM48" s="331">
        <v>0</v>
      </c>
      <c r="HN48" s="331">
        <v>0</v>
      </c>
      <c r="HO48" s="331">
        <v>0</v>
      </c>
      <c r="HP48" s="124">
        <v>0</v>
      </c>
      <c r="HQ48" s="331">
        <v>0</v>
      </c>
      <c r="HR48" s="331">
        <v>0</v>
      </c>
      <c r="HS48" s="331">
        <v>0</v>
      </c>
      <c r="HT48" s="331">
        <v>0</v>
      </c>
      <c r="HU48" s="124">
        <v>0</v>
      </c>
      <c r="HV48" s="330">
        <v>0</v>
      </c>
      <c r="HW48" s="331">
        <v>0</v>
      </c>
      <c r="HX48" s="331">
        <v>0</v>
      </c>
      <c r="HY48" s="331">
        <v>0</v>
      </c>
      <c r="HZ48" s="124">
        <v>0</v>
      </c>
      <c r="IA48" s="330">
        <v>0</v>
      </c>
      <c r="IB48" s="331">
        <v>0</v>
      </c>
      <c r="IC48" s="331">
        <v>0</v>
      </c>
      <c r="ID48" s="331">
        <v>0</v>
      </c>
      <c r="IE48" s="124">
        <v>0</v>
      </c>
      <c r="IF48" s="330">
        <v>0</v>
      </c>
      <c r="IG48" s="331">
        <v>0</v>
      </c>
      <c r="IH48" s="331">
        <v>0</v>
      </c>
      <c r="II48" s="331">
        <v>0</v>
      </c>
      <c r="IJ48" s="124">
        <v>0</v>
      </c>
      <c r="IK48" s="331">
        <v>0</v>
      </c>
      <c r="IL48" s="331">
        <v>0</v>
      </c>
      <c r="IM48" s="331">
        <v>0</v>
      </c>
      <c r="IN48" s="331">
        <v>0</v>
      </c>
      <c r="IO48" s="124">
        <v>0</v>
      </c>
      <c r="IP48" s="331">
        <v>0</v>
      </c>
      <c r="IQ48" s="331">
        <v>0</v>
      </c>
      <c r="IR48" s="331">
        <v>0</v>
      </c>
      <c r="IS48" s="331">
        <v>0</v>
      </c>
      <c r="IT48" s="124">
        <v>0</v>
      </c>
      <c r="IU48" s="330">
        <v>0</v>
      </c>
      <c r="IV48" s="331">
        <v>0</v>
      </c>
      <c r="IW48" s="331">
        <v>0</v>
      </c>
      <c r="IX48" s="331">
        <v>0</v>
      </c>
      <c r="IY48" s="124">
        <v>0</v>
      </c>
      <c r="IZ48" s="330">
        <v>0</v>
      </c>
      <c r="JA48" s="331">
        <v>0</v>
      </c>
      <c r="JB48" s="331">
        <v>0</v>
      </c>
      <c r="JC48" s="331">
        <v>0</v>
      </c>
      <c r="JD48" s="124">
        <v>0</v>
      </c>
      <c r="JE48" s="330">
        <v>0</v>
      </c>
      <c r="JF48" s="331">
        <v>0</v>
      </c>
      <c r="JG48" s="331">
        <v>0</v>
      </c>
      <c r="JH48" s="331">
        <v>0</v>
      </c>
      <c r="JI48" s="124">
        <v>0</v>
      </c>
      <c r="JJ48" s="331">
        <v>0</v>
      </c>
      <c r="JK48" s="331">
        <v>0</v>
      </c>
      <c r="JL48" s="331">
        <v>0</v>
      </c>
      <c r="JM48" s="331">
        <v>0</v>
      </c>
      <c r="JN48" s="124">
        <v>0</v>
      </c>
      <c r="JO48" s="331">
        <v>0</v>
      </c>
      <c r="JP48" s="331">
        <v>0</v>
      </c>
      <c r="JQ48" s="331">
        <v>0</v>
      </c>
      <c r="JR48" s="331">
        <v>0</v>
      </c>
      <c r="JS48" s="124">
        <v>0</v>
      </c>
      <c r="JT48" s="330">
        <v>0</v>
      </c>
      <c r="JU48" s="331">
        <v>0</v>
      </c>
      <c r="JV48" s="331">
        <v>0</v>
      </c>
      <c r="JW48" s="331">
        <v>0</v>
      </c>
      <c r="JX48" s="124">
        <v>0</v>
      </c>
      <c r="JY48" s="330">
        <v>0</v>
      </c>
      <c r="JZ48" s="331">
        <v>0</v>
      </c>
      <c r="KA48" s="331">
        <v>0</v>
      </c>
      <c r="KB48" s="331">
        <v>0</v>
      </c>
      <c r="KC48" s="124">
        <v>0</v>
      </c>
      <c r="KD48" s="330">
        <v>0</v>
      </c>
      <c r="KE48" s="331">
        <v>0</v>
      </c>
      <c r="KF48" s="331">
        <v>0</v>
      </c>
      <c r="KG48" s="331">
        <v>0</v>
      </c>
      <c r="KH48" s="124">
        <v>0</v>
      </c>
      <c r="KI48" s="331">
        <v>0</v>
      </c>
      <c r="KJ48" s="331">
        <v>0</v>
      </c>
      <c r="KK48" s="331">
        <v>0</v>
      </c>
      <c r="KL48" s="331">
        <v>0</v>
      </c>
      <c r="KM48" s="124">
        <v>0</v>
      </c>
      <c r="KN48" s="331">
        <v>0</v>
      </c>
      <c r="KO48" s="331">
        <v>0</v>
      </c>
      <c r="KP48" s="331">
        <v>0</v>
      </c>
      <c r="KQ48" s="331">
        <v>0</v>
      </c>
      <c r="KR48" s="124">
        <v>0</v>
      </c>
      <c r="KS48" s="330">
        <v>0</v>
      </c>
      <c r="KT48" s="331">
        <v>0</v>
      </c>
      <c r="KU48" s="331">
        <v>0</v>
      </c>
      <c r="KV48" s="331">
        <v>0</v>
      </c>
      <c r="KW48" s="124">
        <v>0</v>
      </c>
      <c r="KX48" s="331">
        <v>0</v>
      </c>
      <c r="KY48" s="331">
        <v>0</v>
      </c>
      <c r="KZ48" s="331">
        <v>0</v>
      </c>
      <c r="LA48" s="331">
        <v>0</v>
      </c>
      <c r="LB48" s="334">
        <v>0</v>
      </c>
      <c r="LC48" s="330">
        <v>0</v>
      </c>
      <c r="LD48" s="331">
        <v>0</v>
      </c>
      <c r="LE48" s="331">
        <v>0</v>
      </c>
      <c r="LF48" s="331">
        <v>0</v>
      </c>
      <c r="LG48" s="334">
        <v>0</v>
      </c>
    </row>
    <row r="49" spans="2:319">
      <c r="B49" s="1640"/>
      <c r="C49" s="1619"/>
      <c r="D49" s="337" t="s">
        <v>2885</v>
      </c>
      <c r="E49" s="338">
        <v>0</v>
      </c>
      <c r="F49" s="339">
        <v>0</v>
      </c>
      <c r="G49" s="339">
        <v>0</v>
      </c>
      <c r="H49" s="339">
        <v>0</v>
      </c>
      <c r="I49" s="151">
        <v>0</v>
      </c>
      <c r="J49" s="338">
        <v>0</v>
      </c>
      <c r="K49" s="339">
        <v>0</v>
      </c>
      <c r="L49" s="339">
        <v>0</v>
      </c>
      <c r="M49" s="339">
        <v>0</v>
      </c>
      <c r="N49" s="151">
        <v>0</v>
      </c>
      <c r="O49" s="338">
        <v>0</v>
      </c>
      <c r="P49" s="339">
        <v>0</v>
      </c>
      <c r="Q49" s="339">
        <v>0</v>
      </c>
      <c r="R49" s="339">
        <v>0</v>
      </c>
      <c r="S49" s="151">
        <v>0</v>
      </c>
      <c r="T49" s="339">
        <v>0</v>
      </c>
      <c r="U49" s="339">
        <v>0</v>
      </c>
      <c r="V49" s="339">
        <v>0</v>
      </c>
      <c r="W49" s="339">
        <v>0</v>
      </c>
      <c r="X49" s="151">
        <v>0</v>
      </c>
      <c r="Y49" s="339">
        <v>0</v>
      </c>
      <c r="Z49" s="339">
        <v>0</v>
      </c>
      <c r="AA49" s="339">
        <v>0</v>
      </c>
      <c r="AB49" s="339">
        <v>0</v>
      </c>
      <c r="AC49" s="151">
        <v>0</v>
      </c>
      <c r="AD49" s="338">
        <v>0</v>
      </c>
      <c r="AE49" s="339">
        <v>0</v>
      </c>
      <c r="AF49" s="339">
        <v>0</v>
      </c>
      <c r="AG49" s="339">
        <v>0</v>
      </c>
      <c r="AH49" s="151">
        <v>0</v>
      </c>
      <c r="AI49" s="338">
        <v>0</v>
      </c>
      <c r="AJ49" s="339">
        <v>0</v>
      </c>
      <c r="AK49" s="339">
        <v>0</v>
      </c>
      <c r="AL49" s="339">
        <v>0</v>
      </c>
      <c r="AM49" s="151">
        <v>0</v>
      </c>
      <c r="AN49" s="338">
        <v>0</v>
      </c>
      <c r="AO49" s="339">
        <v>0</v>
      </c>
      <c r="AP49" s="339">
        <v>0</v>
      </c>
      <c r="AQ49" s="339">
        <v>0</v>
      </c>
      <c r="AR49" s="151">
        <v>0</v>
      </c>
      <c r="AS49" s="339">
        <v>0</v>
      </c>
      <c r="AT49" s="339">
        <v>0</v>
      </c>
      <c r="AU49" s="339">
        <v>0</v>
      </c>
      <c r="AV49" s="339">
        <v>0</v>
      </c>
      <c r="AW49" s="151">
        <v>0</v>
      </c>
      <c r="AX49" s="339">
        <v>0</v>
      </c>
      <c r="AY49" s="339">
        <v>0</v>
      </c>
      <c r="AZ49" s="339">
        <v>0</v>
      </c>
      <c r="BA49" s="339">
        <v>0</v>
      </c>
      <c r="BB49" s="151">
        <v>0</v>
      </c>
      <c r="BC49" s="338">
        <v>0</v>
      </c>
      <c r="BD49" s="339">
        <v>0</v>
      </c>
      <c r="BE49" s="339">
        <v>0</v>
      </c>
      <c r="BF49" s="339">
        <v>0</v>
      </c>
      <c r="BG49" s="151">
        <v>0</v>
      </c>
      <c r="BH49" s="338">
        <v>0</v>
      </c>
      <c r="BI49" s="339">
        <v>0</v>
      </c>
      <c r="BJ49" s="339">
        <v>0</v>
      </c>
      <c r="BK49" s="339">
        <v>0</v>
      </c>
      <c r="BL49" s="151">
        <v>0</v>
      </c>
      <c r="BM49" s="338">
        <v>0</v>
      </c>
      <c r="BN49" s="339">
        <v>0</v>
      </c>
      <c r="BO49" s="339">
        <v>0</v>
      </c>
      <c r="BP49" s="339">
        <v>0</v>
      </c>
      <c r="BQ49" s="151">
        <v>0</v>
      </c>
      <c r="BR49" s="339">
        <v>0</v>
      </c>
      <c r="BS49" s="339">
        <v>0</v>
      </c>
      <c r="BT49" s="339">
        <v>0</v>
      </c>
      <c r="BU49" s="339">
        <v>0</v>
      </c>
      <c r="BV49" s="151">
        <v>0</v>
      </c>
      <c r="BW49" s="339">
        <v>0</v>
      </c>
      <c r="BX49" s="339">
        <v>0</v>
      </c>
      <c r="BY49" s="339">
        <v>0</v>
      </c>
      <c r="BZ49" s="339">
        <v>0</v>
      </c>
      <c r="CA49" s="151">
        <v>0</v>
      </c>
      <c r="CB49" s="338">
        <v>0</v>
      </c>
      <c r="CC49" s="339">
        <v>0</v>
      </c>
      <c r="CD49" s="339">
        <v>0</v>
      </c>
      <c r="CE49" s="339">
        <v>0</v>
      </c>
      <c r="CF49" s="151">
        <v>0</v>
      </c>
      <c r="CG49" s="338">
        <v>0</v>
      </c>
      <c r="CH49" s="339">
        <v>0</v>
      </c>
      <c r="CI49" s="339">
        <v>0</v>
      </c>
      <c r="CJ49" s="339">
        <v>0</v>
      </c>
      <c r="CK49" s="151">
        <v>0</v>
      </c>
      <c r="CL49" s="338">
        <v>0</v>
      </c>
      <c r="CM49" s="339">
        <v>0</v>
      </c>
      <c r="CN49" s="339">
        <v>0</v>
      </c>
      <c r="CO49" s="339">
        <v>0</v>
      </c>
      <c r="CP49" s="151">
        <v>0</v>
      </c>
      <c r="CQ49" s="339">
        <v>0</v>
      </c>
      <c r="CR49" s="339">
        <v>0</v>
      </c>
      <c r="CS49" s="339">
        <v>0</v>
      </c>
      <c r="CT49" s="339">
        <v>0</v>
      </c>
      <c r="CU49" s="151">
        <v>0</v>
      </c>
      <c r="CV49" s="339">
        <v>0</v>
      </c>
      <c r="CW49" s="339">
        <v>0</v>
      </c>
      <c r="CX49" s="339">
        <v>0</v>
      </c>
      <c r="CY49" s="339">
        <v>0</v>
      </c>
      <c r="CZ49" s="151">
        <v>0</v>
      </c>
      <c r="DA49" s="338">
        <v>0</v>
      </c>
      <c r="DB49" s="339">
        <v>0</v>
      </c>
      <c r="DC49" s="339">
        <v>0</v>
      </c>
      <c r="DD49" s="339">
        <v>0</v>
      </c>
      <c r="DE49" s="151">
        <v>0</v>
      </c>
      <c r="DF49" s="338">
        <v>0</v>
      </c>
      <c r="DG49" s="339">
        <v>0</v>
      </c>
      <c r="DH49" s="339">
        <v>0</v>
      </c>
      <c r="DI49" s="339">
        <v>0</v>
      </c>
      <c r="DJ49" s="151">
        <v>0</v>
      </c>
      <c r="DK49" s="338">
        <v>0</v>
      </c>
      <c r="DL49" s="339">
        <v>0</v>
      </c>
      <c r="DM49" s="339">
        <v>0</v>
      </c>
      <c r="DN49" s="339">
        <v>0</v>
      </c>
      <c r="DO49" s="151">
        <v>0</v>
      </c>
      <c r="DP49" s="339">
        <v>0</v>
      </c>
      <c r="DQ49" s="339">
        <v>0</v>
      </c>
      <c r="DR49" s="339">
        <v>0</v>
      </c>
      <c r="DS49" s="339">
        <v>0</v>
      </c>
      <c r="DT49" s="151">
        <v>0</v>
      </c>
      <c r="DU49" s="339">
        <v>0</v>
      </c>
      <c r="DV49" s="339">
        <v>0</v>
      </c>
      <c r="DW49" s="339">
        <v>0</v>
      </c>
      <c r="DX49" s="339">
        <v>0</v>
      </c>
      <c r="DY49" s="151">
        <v>0</v>
      </c>
      <c r="DZ49" s="338">
        <v>0</v>
      </c>
      <c r="EA49" s="339">
        <v>0</v>
      </c>
      <c r="EB49" s="339">
        <v>0</v>
      </c>
      <c r="EC49" s="339">
        <v>0</v>
      </c>
      <c r="ED49" s="151">
        <v>0</v>
      </c>
      <c r="EE49" s="338">
        <v>0</v>
      </c>
      <c r="EF49" s="339">
        <v>0</v>
      </c>
      <c r="EG49" s="339">
        <v>0</v>
      </c>
      <c r="EH49" s="339">
        <v>0</v>
      </c>
      <c r="EI49" s="151">
        <v>0</v>
      </c>
      <c r="EJ49" s="338">
        <v>0</v>
      </c>
      <c r="EK49" s="339">
        <v>0</v>
      </c>
      <c r="EL49" s="339">
        <v>0</v>
      </c>
      <c r="EM49" s="339">
        <v>0</v>
      </c>
      <c r="EN49" s="151">
        <v>0</v>
      </c>
      <c r="EO49" s="339">
        <v>0</v>
      </c>
      <c r="EP49" s="339">
        <v>0</v>
      </c>
      <c r="EQ49" s="339">
        <v>0</v>
      </c>
      <c r="ER49" s="339">
        <v>0</v>
      </c>
      <c r="ES49" s="151">
        <v>0</v>
      </c>
      <c r="ET49" s="339">
        <v>0</v>
      </c>
      <c r="EU49" s="339">
        <v>0</v>
      </c>
      <c r="EV49" s="339">
        <v>0</v>
      </c>
      <c r="EW49" s="339">
        <v>0</v>
      </c>
      <c r="EX49" s="151">
        <v>0</v>
      </c>
      <c r="EY49" s="338">
        <v>0</v>
      </c>
      <c r="EZ49" s="339">
        <v>0</v>
      </c>
      <c r="FA49" s="339">
        <v>0</v>
      </c>
      <c r="FB49" s="339">
        <v>0</v>
      </c>
      <c r="FC49" s="151">
        <v>0</v>
      </c>
      <c r="FD49" s="338">
        <v>0</v>
      </c>
      <c r="FE49" s="339">
        <v>0</v>
      </c>
      <c r="FF49" s="339">
        <v>0</v>
      </c>
      <c r="FG49" s="339">
        <v>0</v>
      </c>
      <c r="FH49" s="151">
        <v>0</v>
      </c>
      <c r="FI49" s="338">
        <v>0</v>
      </c>
      <c r="FJ49" s="339">
        <v>0</v>
      </c>
      <c r="FK49" s="339">
        <v>0</v>
      </c>
      <c r="FL49" s="339">
        <v>0</v>
      </c>
      <c r="FM49" s="151">
        <v>0</v>
      </c>
      <c r="FN49" s="339">
        <v>0</v>
      </c>
      <c r="FO49" s="339">
        <v>0</v>
      </c>
      <c r="FP49" s="339">
        <v>0</v>
      </c>
      <c r="FQ49" s="339">
        <v>0</v>
      </c>
      <c r="FR49" s="151">
        <v>0</v>
      </c>
      <c r="FS49" s="339">
        <v>0</v>
      </c>
      <c r="FT49" s="339">
        <v>0</v>
      </c>
      <c r="FU49" s="339">
        <v>0</v>
      </c>
      <c r="FV49" s="339">
        <v>0</v>
      </c>
      <c r="FW49" s="151">
        <v>0</v>
      </c>
      <c r="FX49" s="338">
        <v>0</v>
      </c>
      <c r="FY49" s="339">
        <v>0</v>
      </c>
      <c r="FZ49" s="339">
        <v>0</v>
      </c>
      <c r="GA49" s="339">
        <v>0</v>
      </c>
      <c r="GB49" s="151">
        <v>0</v>
      </c>
      <c r="GC49" s="338">
        <v>0</v>
      </c>
      <c r="GD49" s="339">
        <v>0</v>
      </c>
      <c r="GE49" s="339">
        <v>0</v>
      </c>
      <c r="GF49" s="339">
        <v>0</v>
      </c>
      <c r="GG49" s="151">
        <v>0</v>
      </c>
      <c r="GH49" s="338">
        <v>0</v>
      </c>
      <c r="GI49" s="339">
        <v>0</v>
      </c>
      <c r="GJ49" s="339">
        <v>0</v>
      </c>
      <c r="GK49" s="339">
        <v>0</v>
      </c>
      <c r="GL49" s="151">
        <v>0</v>
      </c>
      <c r="GM49" s="339">
        <v>0</v>
      </c>
      <c r="GN49" s="339">
        <v>0</v>
      </c>
      <c r="GO49" s="339">
        <v>0</v>
      </c>
      <c r="GP49" s="339">
        <v>0</v>
      </c>
      <c r="GQ49" s="151">
        <v>0</v>
      </c>
      <c r="GR49" s="339">
        <v>0</v>
      </c>
      <c r="GS49" s="339">
        <v>0</v>
      </c>
      <c r="GT49" s="339">
        <v>0</v>
      </c>
      <c r="GU49" s="339">
        <v>0</v>
      </c>
      <c r="GV49" s="151">
        <v>0</v>
      </c>
      <c r="GW49" s="338">
        <v>0</v>
      </c>
      <c r="GX49" s="339">
        <v>0</v>
      </c>
      <c r="GY49" s="339">
        <v>0</v>
      </c>
      <c r="GZ49" s="339">
        <v>0</v>
      </c>
      <c r="HA49" s="151">
        <v>0</v>
      </c>
      <c r="HB49" s="338">
        <v>0</v>
      </c>
      <c r="HC49" s="339">
        <v>0</v>
      </c>
      <c r="HD49" s="339">
        <v>0</v>
      </c>
      <c r="HE49" s="339">
        <v>0</v>
      </c>
      <c r="HF49" s="151">
        <v>0</v>
      </c>
      <c r="HG49" s="338">
        <v>0</v>
      </c>
      <c r="HH49" s="339">
        <v>0</v>
      </c>
      <c r="HI49" s="339">
        <v>0</v>
      </c>
      <c r="HJ49" s="339">
        <v>0</v>
      </c>
      <c r="HK49" s="151">
        <v>0</v>
      </c>
      <c r="HL49" s="339">
        <v>0</v>
      </c>
      <c r="HM49" s="339">
        <v>0</v>
      </c>
      <c r="HN49" s="339">
        <v>0</v>
      </c>
      <c r="HO49" s="339">
        <v>0</v>
      </c>
      <c r="HP49" s="151">
        <v>0</v>
      </c>
      <c r="HQ49" s="339">
        <v>0</v>
      </c>
      <c r="HR49" s="339">
        <v>0</v>
      </c>
      <c r="HS49" s="339">
        <v>0</v>
      </c>
      <c r="HT49" s="339">
        <v>0</v>
      </c>
      <c r="HU49" s="151">
        <v>0</v>
      </c>
      <c r="HV49" s="338">
        <v>0</v>
      </c>
      <c r="HW49" s="339">
        <v>0</v>
      </c>
      <c r="HX49" s="339">
        <v>0</v>
      </c>
      <c r="HY49" s="339">
        <v>0</v>
      </c>
      <c r="HZ49" s="151">
        <v>0</v>
      </c>
      <c r="IA49" s="338">
        <v>0</v>
      </c>
      <c r="IB49" s="339">
        <v>0</v>
      </c>
      <c r="IC49" s="339">
        <v>0</v>
      </c>
      <c r="ID49" s="339">
        <v>0</v>
      </c>
      <c r="IE49" s="151">
        <v>0</v>
      </c>
      <c r="IF49" s="338">
        <v>0</v>
      </c>
      <c r="IG49" s="339">
        <v>0</v>
      </c>
      <c r="IH49" s="339">
        <v>0</v>
      </c>
      <c r="II49" s="339">
        <v>0</v>
      </c>
      <c r="IJ49" s="151">
        <v>0</v>
      </c>
      <c r="IK49" s="339">
        <v>0</v>
      </c>
      <c r="IL49" s="339">
        <v>0</v>
      </c>
      <c r="IM49" s="339">
        <v>0</v>
      </c>
      <c r="IN49" s="339">
        <v>0</v>
      </c>
      <c r="IO49" s="151">
        <v>0</v>
      </c>
      <c r="IP49" s="339">
        <v>0</v>
      </c>
      <c r="IQ49" s="339">
        <v>0</v>
      </c>
      <c r="IR49" s="339">
        <v>0</v>
      </c>
      <c r="IS49" s="339">
        <v>0</v>
      </c>
      <c r="IT49" s="151">
        <v>0</v>
      </c>
      <c r="IU49" s="338">
        <v>0</v>
      </c>
      <c r="IV49" s="339">
        <v>0</v>
      </c>
      <c r="IW49" s="339">
        <v>0</v>
      </c>
      <c r="IX49" s="339">
        <v>0</v>
      </c>
      <c r="IY49" s="151">
        <v>0</v>
      </c>
      <c r="IZ49" s="338">
        <v>0</v>
      </c>
      <c r="JA49" s="339">
        <v>0</v>
      </c>
      <c r="JB49" s="339">
        <v>0</v>
      </c>
      <c r="JC49" s="339">
        <v>0</v>
      </c>
      <c r="JD49" s="151">
        <v>0</v>
      </c>
      <c r="JE49" s="338">
        <v>0</v>
      </c>
      <c r="JF49" s="339">
        <v>0</v>
      </c>
      <c r="JG49" s="339">
        <v>0</v>
      </c>
      <c r="JH49" s="339">
        <v>0</v>
      </c>
      <c r="JI49" s="151">
        <v>0</v>
      </c>
      <c r="JJ49" s="339">
        <v>0</v>
      </c>
      <c r="JK49" s="339">
        <v>0</v>
      </c>
      <c r="JL49" s="339">
        <v>0</v>
      </c>
      <c r="JM49" s="339">
        <v>0</v>
      </c>
      <c r="JN49" s="151">
        <v>0</v>
      </c>
      <c r="JO49" s="339">
        <v>0</v>
      </c>
      <c r="JP49" s="339">
        <v>0</v>
      </c>
      <c r="JQ49" s="339">
        <v>0</v>
      </c>
      <c r="JR49" s="339">
        <v>0</v>
      </c>
      <c r="JS49" s="151">
        <v>0</v>
      </c>
      <c r="JT49" s="338">
        <v>0</v>
      </c>
      <c r="JU49" s="339">
        <v>0</v>
      </c>
      <c r="JV49" s="339">
        <v>0</v>
      </c>
      <c r="JW49" s="339">
        <v>0</v>
      </c>
      <c r="JX49" s="151">
        <v>0</v>
      </c>
      <c r="JY49" s="338">
        <v>0</v>
      </c>
      <c r="JZ49" s="339">
        <v>0</v>
      </c>
      <c r="KA49" s="339">
        <v>0</v>
      </c>
      <c r="KB49" s="339">
        <v>0</v>
      </c>
      <c r="KC49" s="151">
        <v>0</v>
      </c>
      <c r="KD49" s="338">
        <v>0</v>
      </c>
      <c r="KE49" s="339">
        <v>0</v>
      </c>
      <c r="KF49" s="339">
        <v>0</v>
      </c>
      <c r="KG49" s="339">
        <v>0</v>
      </c>
      <c r="KH49" s="151">
        <v>0</v>
      </c>
      <c r="KI49" s="339">
        <v>0</v>
      </c>
      <c r="KJ49" s="339">
        <v>0</v>
      </c>
      <c r="KK49" s="339">
        <v>0</v>
      </c>
      <c r="KL49" s="339">
        <v>0</v>
      </c>
      <c r="KM49" s="151">
        <v>0</v>
      </c>
      <c r="KN49" s="339">
        <v>0</v>
      </c>
      <c r="KO49" s="339">
        <v>0</v>
      </c>
      <c r="KP49" s="339">
        <v>0</v>
      </c>
      <c r="KQ49" s="339">
        <v>0</v>
      </c>
      <c r="KR49" s="151">
        <v>0</v>
      </c>
      <c r="KS49" s="338">
        <v>0</v>
      </c>
      <c r="KT49" s="339">
        <v>0</v>
      </c>
      <c r="KU49" s="339">
        <v>0</v>
      </c>
      <c r="KV49" s="339">
        <v>0</v>
      </c>
      <c r="KW49" s="151">
        <v>0</v>
      </c>
      <c r="KX49" s="339">
        <v>0</v>
      </c>
      <c r="KY49" s="339">
        <v>0</v>
      </c>
      <c r="KZ49" s="339">
        <v>0</v>
      </c>
      <c r="LA49" s="339">
        <v>0</v>
      </c>
      <c r="LB49" s="340">
        <v>0</v>
      </c>
      <c r="LC49" s="338">
        <v>0</v>
      </c>
      <c r="LD49" s="339">
        <v>0</v>
      </c>
      <c r="LE49" s="339">
        <v>0</v>
      </c>
      <c r="LF49" s="339">
        <v>0</v>
      </c>
      <c r="LG49" s="340">
        <v>0</v>
      </c>
    </row>
    <row r="50" spans="2:319">
      <c r="B50" s="1640"/>
      <c r="C50" s="1643"/>
      <c r="D50" s="341" t="s">
        <v>2899</v>
      </c>
      <c r="E50" s="342">
        <v>44.800000000000004</v>
      </c>
      <c r="F50" s="343">
        <v>8919</v>
      </c>
      <c r="G50" s="343">
        <v>8741</v>
      </c>
      <c r="H50" s="343">
        <v>178</v>
      </c>
      <c r="I50" s="344">
        <v>1.9957394326718243E-2</v>
      </c>
      <c r="J50" s="342">
        <v>68.3</v>
      </c>
      <c r="K50" s="343">
        <v>11889</v>
      </c>
      <c r="L50" s="343">
        <v>11202</v>
      </c>
      <c r="M50" s="343">
        <v>687</v>
      </c>
      <c r="N50" s="344">
        <v>5.7784506686853393E-2</v>
      </c>
      <c r="O50" s="342">
        <v>23.499999999999996</v>
      </c>
      <c r="P50" s="343">
        <v>2970</v>
      </c>
      <c r="Q50" s="343">
        <v>2461</v>
      </c>
      <c r="R50" s="343">
        <v>509</v>
      </c>
      <c r="S50" s="344">
        <v>3.7827112360135154E-2</v>
      </c>
      <c r="T50" s="343">
        <v>35.4</v>
      </c>
      <c r="U50" s="343">
        <v>5576</v>
      </c>
      <c r="V50" s="343">
        <v>5629</v>
      </c>
      <c r="W50" s="343">
        <v>-53</v>
      </c>
      <c r="X50" s="344">
        <v>-9.5050215208034427E-3</v>
      </c>
      <c r="Y50" s="343">
        <v>32.9</v>
      </c>
      <c r="Z50" s="343">
        <v>6313</v>
      </c>
      <c r="AA50" s="343">
        <v>5573</v>
      </c>
      <c r="AB50" s="343">
        <v>740</v>
      </c>
      <c r="AC50" s="344">
        <v>-4.7332133880938598E-2</v>
      </c>
      <c r="AD50" s="342">
        <v>44.800000000000004</v>
      </c>
      <c r="AE50" s="343">
        <v>8919</v>
      </c>
      <c r="AF50" s="343">
        <v>8741</v>
      </c>
      <c r="AG50" s="343">
        <v>178</v>
      </c>
      <c r="AH50" s="344">
        <v>1.9957394326718243E-2</v>
      </c>
      <c r="AI50" s="342">
        <v>82.8</v>
      </c>
      <c r="AJ50" s="343">
        <v>15939</v>
      </c>
      <c r="AK50" s="343">
        <v>14613</v>
      </c>
      <c r="AL50" s="343">
        <v>1326</v>
      </c>
      <c r="AM50" s="344">
        <v>8.3192170148691888E-2</v>
      </c>
      <c r="AN50" s="342">
        <v>38</v>
      </c>
      <c r="AO50" s="343">
        <v>7020</v>
      </c>
      <c r="AP50" s="343">
        <v>5872</v>
      </c>
      <c r="AQ50" s="343">
        <v>1148</v>
      </c>
      <c r="AR50" s="344">
        <v>6.3234775821973649E-2</v>
      </c>
      <c r="AS50" s="343">
        <v>68.3</v>
      </c>
      <c r="AT50" s="343">
        <v>11889</v>
      </c>
      <c r="AU50" s="343">
        <v>11202</v>
      </c>
      <c r="AV50" s="343">
        <v>687</v>
      </c>
      <c r="AW50" s="344">
        <v>5.7784506686853393E-2</v>
      </c>
      <c r="AX50" s="343">
        <v>14.500000000000002</v>
      </c>
      <c r="AY50" s="343">
        <v>4050</v>
      </c>
      <c r="AZ50" s="343">
        <v>3411</v>
      </c>
      <c r="BA50" s="343">
        <v>639</v>
      </c>
      <c r="BB50" s="344">
        <v>-5.4502691351202559E-3</v>
      </c>
      <c r="BC50" s="342">
        <v>44.800000000000004</v>
      </c>
      <c r="BD50" s="343">
        <v>8919</v>
      </c>
      <c r="BE50" s="343">
        <v>8741</v>
      </c>
      <c r="BF50" s="343">
        <v>178</v>
      </c>
      <c r="BG50" s="344">
        <v>1.9957394326718243E-2</v>
      </c>
      <c r="BH50" s="342">
        <v>113.8</v>
      </c>
      <c r="BI50" s="343">
        <v>18936</v>
      </c>
      <c r="BJ50" s="343">
        <v>17281</v>
      </c>
      <c r="BK50" s="343">
        <v>1655</v>
      </c>
      <c r="BL50" s="344">
        <v>8.7399662019433888E-2</v>
      </c>
      <c r="BM50" s="342">
        <v>69</v>
      </c>
      <c r="BN50" s="343">
        <v>10017</v>
      </c>
      <c r="BO50" s="343">
        <v>8540</v>
      </c>
      <c r="BP50" s="343">
        <v>1477</v>
      </c>
      <c r="BQ50" s="344">
        <v>6.7442267692715649E-2</v>
      </c>
      <c r="BR50" s="343">
        <v>82.8</v>
      </c>
      <c r="BS50" s="343">
        <v>15939</v>
      </c>
      <c r="BT50" s="343">
        <v>14613</v>
      </c>
      <c r="BU50" s="343">
        <v>1326</v>
      </c>
      <c r="BV50" s="344">
        <v>8.3192170148691888E-2</v>
      </c>
      <c r="BW50" s="343">
        <v>30.999999999999996</v>
      </c>
      <c r="BX50" s="343">
        <v>2997</v>
      </c>
      <c r="BY50" s="343">
        <v>2668</v>
      </c>
      <c r="BZ50" s="343">
        <v>329</v>
      </c>
      <c r="CA50" s="344">
        <v>1.5749902455976239E-2</v>
      </c>
      <c r="CB50" s="342">
        <v>44.800000000000004</v>
      </c>
      <c r="CC50" s="343">
        <v>8919</v>
      </c>
      <c r="CD50" s="343">
        <v>8741</v>
      </c>
      <c r="CE50" s="343">
        <v>178</v>
      </c>
      <c r="CF50" s="344">
        <v>1.9957394326718243E-2</v>
      </c>
      <c r="CG50" s="342">
        <v>127.80000000000001</v>
      </c>
      <c r="CH50" s="343">
        <v>21585</v>
      </c>
      <c r="CI50" s="343">
        <v>19742</v>
      </c>
      <c r="CJ50" s="343">
        <v>1843</v>
      </c>
      <c r="CK50" s="344">
        <v>8.5383368079684968E-2</v>
      </c>
      <c r="CL50" s="342">
        <v>83</v>
      </c>
      <c r="CM50" s="343">
        <v>12666</v>
      </c>
      <c r="CN50" s="343">
        <v>11001</v>
      </c>
      <c r="CO50" s="343">
        <v>1665</v>
      </c>
      <c r="CP50" s="344">
        <v>6.5425973752966729E-2</v>
      </c>
      <c r="CQ50" s="343">
        <v>113.8</v>
      </c>
      <c r="CR50" s="343">
        <v>18936</v>
      </c>
      <c r="CS50" s="343">
        <v>17281</v>
      </c>
      <c r="CT50" s="343">
        <v>1655</v>
      </c>
      <c r="CU50" s="344">
        <v>8.7399662019433888E-2</v>
      </c>
      <c r="CV50" s="343">
        <v>14.000000000000009</v>
      </c>
      <c r="CW50" s="343">
        <v>2649</v>
      </c>
      <c r="CX50" s="343">
        <v>2461</v>
      </c>
      <c r="CY50" s="343">
        <v>188</v>
      </c>
      <c r="CZ50" s="344">
        <v>2.1973688266467159E-2</v>
      </c>
      <c r="DA50" s="342">
        <v>44.800000000000004</v>
      </c>
      <c r="DB50" s="343">
        <v>8919</v>
      </c>
      <c r="DC50" s="343">
        <v>8741</v>
      </c>
      <c r="DD50" s="343">
        <v>178</v>
      </c>
      <c r="DE50" s="344">
        <v>1.9957394326718243E-2</v>
      </c>
      <c r="DF50" s="342">
        <v>93.3</v>
      </c>
      <c r="DG50" s="343">
        <v>14582</v>
      </c>
      <c r="DH50" s="343">
        <v>13965</v>
      </c>
      <c r="DI50" s="343">
        <v>617</v>
      </c>
      <c r="DJ50" s="344">
        <v>4.2312439994513784E-2</v>
      </c>
      <c r="DK50" s="342">
        <v>48.499999999999993</v>
      </c>
      <c r="DL50" s="343">
        <v>5663</v>
      </c>
      <c r="DM50" s="343">
        <v>5224</v>
      </c>
      <c r="DN50" s="343">
        <v>439</v>
      </c>
      <c r="DO50" s="344">
        <v>2.2355045667795542E-2</v>
      </c>
      <c r="DP50" s="343">
        <v>127.80000000000001</v>
      </c>
      <c r="DQ50" s="343">
        <v>21585</v>
      </c>
      <c r="DR50" s="343">
        <v>19742</v>
      </c>
      <c r="DS50" s="343">
        <v>1843</v>
      </c>
      <c r="DT50" s="344">
        <v>8.5383368079684968E-2</v>
      </c>
      <c r="DU50" s="343">
        <v>-34.500000000000007</v>
      </c>
      <c r="DV50" s="343">
        <v>-7003</v>
      </c>
      <c r="DW50" s="343">
        <v>-5777</v>
      </c>
      <c r="DX50" s="343">
        <v>-1226</v>
      </c>
      <c r="DY50" s="344">
        <v>6.3028322411889423E-2</v>
      </c>
      <c r="DZ50" s="342">
        <v>44.800000000000004</v>
      </c>
      <c r="EA50" s="343">
        <v>8919</v>
      </c>
      <c r="EB50" s="343">
        <v>8741</v>
      </c>
      <c r="EC50" s="343">
        <v>178</v>
      </c>
      <c r="ED50" s="344">
        <v>1.9957394326718243E-2</v>
      </c>
      <c r="EE50" s="342">
        <v>93.2</v>
      </c>
      <c r="EF50" s="343">
        <v>15268</v>
      </c>
      <c r="EG50" s="343">
        <v>14683</v>
      </c>
      <c r="EH50" s="343">
        <v>585</v>
      </c>
      <c r="EI50" s="344">
        <v>3.83154309667278E-2</v>
      </c>
      <c r="EJ50" s="342">
        <v>48.399999999999991</v>
      </c>
      <c r="EK50" s="343">
        <v>6349</v>
      </c>
      <c r="EL50" s="343">
        <v>5942</v>
      </c>
      <c r="EM50" s="343">
        <v>407</v>
      </c>
      <c r="EN50" s="344">
        <v>1.8358036640009557E-2</v>
      </c>
      <c r="EO50" s="343">
        <v>93.3</v>
      </c>
      <c r="EP50" s="343">
        <v>14582</v>
      </c>
      <c r="EQ50" s="343">
        <v>13965</v>
      </c>
      <c r="ER50" s="343">
        <v>617</v>
      </c>
      <c r="ES50" s="344">
        <v>4.2312439994513784E-2</v>
      </c>
      <c r="ET50" s="343">
        <v>-9.9999999999999645E-2</v>
      </c>
      <c r="EU50" s="343">
        <v>686</v>
      </c>
      <c r="EV50" s="343">
        <v>718</v>
      </c>
      <c r="EW50" s="343">
        <v>-32</v>
      </c>
      <c r="EX50" s="344">
        <v>2.3954403354504227E-2</v>
      </c>
      <c r="EY50" s="342">
        <v>44.800000000000004</v>
      </c>
      <c r="EZ50" s="343">
        <v>8919</v>
      </c>
      <c r="FA50" s="343">
        <v>8741</v>
      </c>
      <c r="FB50" s="343">
        <v>178</v>
      </c>
      <c r="FC50" s="344">
        <v>9.7501523461304088E-3</v>
      </c>
      <c r="FD50" s="342">
        <v>91.9</v>
      </c>
      <c r="FE50" s="343">
        <v>15879</v>
      </c>
      <c r="FF50" s="343">
        <v>14618</v>
      </c>
      <c r="FG50" s="343">
        <v>1261</v>
      </c>
      <c r="FH50" s="344">
        <v>7.9413061275898991E-2</v>
      </c>
      <c r="FI50" s="342">
        <v>47.1</v>
      </c>
      <c r="FJ50" s="343">
        <v>6960</v>
      </c>
      <c r="FK50" s="343">
        <v>5877</v>
      </c>
      <c r="FL50" s="343">
        <v>1083</v>
      </c>
      <c r="FM50" s="344">
        <v>6.9662908929768577E-2</v>
      </c>
      <c r="FN50" s="343">
        <v>93.2</v>
      </c>
      <c r="FO50" s="343">
        <v>15268</v>
      </c>
      <c r="FP50" s="343">
        <v>14683</v>
      </c>
      <c r="FQ50" s="343">
        <v>585</v>
      </c>
      <c r="FR50" s="344">
        <v>3.83154309667278E-2</v>
      </c>
      <c r="FS50" s="343">
        <v>-1.2999999999999918</v>
      </c>
      <c r="FT50" s="343">
        <v>611</v>
      </c>
      <c r="FU50" s="343">
        <v>-65</v>
      </c>
      <c r="FV50" s="343">
        <v>676</v>
      </c>
      <c r="FW50" s="344">
        <v>-3.1347477963040778E-2</v>
      </c>
      <c r="FX50" s="342">
        <v>44.800000000000004</v>
      </c>
      <c r="FY50" s="343">
        <v>8919</v>
      </c>
      <c r="FZ50" s="343">
        <v>8741</v>
      </c>
      <c r="GA50" s="343">
        <v>178</v>
      </c>
      <c r="GB50" s="344">
        <v>9.7501523461304088E-3</v>
      </c>
      <c r="GC50" s="342">
        <v>72.7</v>
      </c>
      <c r="GD50" s="343">
        <v>12078</v>
      </c>
      <c r="GE50" s="343">
        <v>10909</v>
      </c>
      <c r="GF50" s="343">
        <v>1169</v>
      </c>
      <c r="GG50" s="344">
        <v>9.6787547607219734E-2</v>
      </c>
      <c r="GH50" s="342">
        <v>27.9</v>
      </c>
      <c r="GI50" s="343">
        <v>3159</v>
      </c>
      <c r="GJ50" s="343">
        <v>2168</v>
      </c>
      <c r="GK50" s="343">
        <v>991</v>
      </c>
      <c r="GL50" s="344">
        <v>8.703739526108932E-2</v>
      </c>
      <c r="GM50" s="343">
        <v>91.9</v>
      </c>
      <c r="GN50" s="343">
        <v>15879</v>
      </c>
      <c r="GO50" s="343">
        <v>14618</v>
      </c>
      <c r="GP50" s="343">
        <v>1261</v>
      </c>
      <c r="GQ50" s="344">
        <v>7.9413061275898991E-2</v>
      </c>
      <c r="GR50" s="343">
        <v>-19.200000000000003</v>
      </c>
      <c r="GS50" s="343">
        <v>-3801</v>
      </c>
      <c r="GT50" s="343">
        <v>-3709</v>
      </c>
      <c r="GU50" s="343">
        <v>-92</v>
      </c>
      <c r="GV50" s="344">
        <v>-7.6243339851903291E-3</v>
      </c>
      <c r="GW50" s="342">
        <v>44.800000000000004</v>
      </c>
      <c r="GX50" s="343">
        <v>8919</v>
      </c>
      <c r="GY50" s="343">
        <v>8741</v>
      </c>
      <c r="GZ50" s="343">
        <v>178</v>
      </c>
      <c r="HA50" s="344">
        <v>1.9957394326718243E-2</v>
      </c>
      <c r="HB50" s="342">
        <v>66.400000000000006</v>
      </c>
      <c r="HC50" s="343">
        <v>12462</v>
      </c>
      <c r="HD50" s="343">
        <v>11224</v>
      </c>
      <c r="HE50" s="343">
        <v>1238</v>
      </c>
      <c r="HF50" s="344">
        <v>9.934199967902424E-2</v>
      </c>
      <c r="HG50" s="342">
        <v>21.599999999999994</v>
      </c>
      <c r="HH50" s="343">
        <v>3543</v>
      </c>
      <c r="HI50" s="343">
        <v>2483</v>
      </c>
      <c r="HJ50" s="343">
        <v>1060</v>
      </c>
      <c r="HK50" s="344">
        <v>7.9384605352306001E-2</v>
      </c>
      <c r="HL50" s="343">
        <v>72.7</v>
      </c>
      <c r="HM50" s="343">
        <v>12078</v>
      </c>
      <c r="HN50" s="343">
        <v>10909</v>
      </c>
      <c r="HO50" s="343">
        <v>1169</v>
      </c>
      <c r="HP50" s="344">
        <v>9.6787547607219734E-2</v>
      </c>
      <c r="HQ50" s="343">
        <v>-6.3000000000000043</v>
      </c>
      <c r="HR50" s="343">
        <v>384</v>
      </c>
      <c r="HS50" s="343">
        <v>315</v>
      </c>
      <c r="HT50" s="343">
        <v>69</v>
      </c>
      <c r="HU50" s="344">
        <v>1.7402942254913734E-2</v>
      </c>
      <c r="HV50" s="342">
        <v>44.800000000000004</v>
      </c>
      <c r="HW50" s="343">
        <v>8919</v>
      </c>
      <c r="HX50" s="343">
        <v>8741</v>
      </c>
      <c r="HY50" s="343">
        <v>178</v>
      </c>
      <c r="HZ50" s="344">
        <v>1.9957394326718243E-2</v>
      </c>
      <c r="IA50" s="342">
        <v>87.7</v>
      </c>
      <c r="IB50" s="343">
        <v>14699</v>
      </c>
      <c r="IC50" s="343">
        <v>13168</v>
      </c>
      <c r="ID50" s="343">
        <v>1531</v>
      </c>
      <c r="IE50" s="344">
        <v>0.10415674535682699</v>
      </c>
      <c r="IF50" s="342">
        <v>42.9</v>
      </c>
      <c r="IG50" s="343">
        <v>5780</v>
      </c>
      <c r="IH50" s="343">
        <v>4427</v>
      </c>
      <c r="II50" s="343">
        <v>1353</v>
      </c>
      <c r="IJ50" s="344">
        <v>8.4199351030108754E-2</v>
      </c>
      <c r="IK50" s="343">
        <v>66.400000000000006</v>
      </c>
      <c r="IL50" s="343">
        <v>12462</v>
      </c>
      <c r="IM50" s="343">
        <v>11224</v>
      </c>
      <c r="IN50" s="343">
        <v>1238</v>
      </c>
      <c r="IO50" s="344">
        <v>9.934199967902424E-2</v>
      </c>
      <c r="IP50" s="343">
        <v>21.300000000000004</v>
      </c>
      <c r="IQ50" s="343">
        <v>2237</v>
      </c>
      <c r="IR50" s="343">
        <v>1944</v>
      </c>
      <c r="IS50" s="343">
        <v>293</v>
      </c>
      <c r="IT50" s="344">
        <v>1.5142648648915485E-2</v>
      </c>
      <c r="IU50" s="342">
        <v>44.800000000000004</v>
      </c>
      <c r="IV50" s="343">
        <v>8919</v>
      </c>
      <c r="IW50" s="343">
        <v>8741</v>
      </c>
      <c r="IX50" s="343">
        <v>178</v>
      </c>
      <c r="IY50" s="344">
        <v>1.9957394326718243E-2</v>
      </c>
      <c r="IZ50" s="342">
        <v>83.3</v>
      </c>
      <c r="JA50" s="343">
        <v>14299</v>
      </c>
      <c r="JB50" s="343">
        <v>12739</v>
      </c>
      <c r="JC50" s="343">
        <v>1560</v>
      </c>
      <c r="JD50" s="344">
        <v>0.10909853835932583</v>
      </c>
      <c r="JE50" s="342">
        <v>38.499999999999993</v>
      </c>
      <c r="JF50" s="343">
        <v>5380</v>
      </c>
      <c r="JG50" s="343">
        <v>3998</v>
      </c>
      <c r="JH50" s="343">
        <v>1382</v>
      </c>
      <c r="JI50" s="344">
        <v>8.9141144032607589E-2</v>
      </c>
      <c r="JJ50" s="343">
        <v>87.7</v>
      </c>
      <c r="JK50" s="343">
        <v>14699</v>
      </c>
      <c r="JL50" s="343">
        <v>13168</v>
      </c>
      <c r="JM50" s="343">
        <v>1531</v>
      </c>
      <c r="JN50" s="344">
        <v>0.10415674535682699</v>
      </c>
      <c r="JO50" s="343">
        <v>-4.4000000000000057</v>
      </c>
      <c r="JP50" s="343">
        <v>-400</v>
      </c>
      <c r="JQ50" s="343">
        <v>-429</v>
      </c>
      <c r="JR50" s="343">
        <v>29</v>
      </c>
      <c r="JS50" s="344">
        <v>1.5015601324219405E-2</v>
      </c>
      <c r="JT50" s="342">
        <v>44.800000000000004</v>
      </c>
      <c r="JU50" s="343">
        <v>8919</v>
      </c>
      <c r="JV50" s="343">
        <v>8741</v>
      </c>
      <c r="JW50" s="343">
        <v>178</v>
      </c>
      <c r="JX50" s="344">
        <v>1.9957394326718243E-2</v>
      </c>
      <c r="JY50" s="342">
        <v>87.5</v>
      </c>
      <c r="JZ50" s="343">
        <v>15712</v>
      </c>
      <c r="KA50" s="343">
        <v>13770</v>
      </c>
      <c r="KB50" s="343">
        <v>1942</v>
      </c>
      <c r="KC50" s="344">
        <v>0.12359979633401222</v>
      </c>
      <c r="KD50" s="342">
        <v>42.7</v>
      </c>
      <c r="KE50" s="343">
        <v>6793</v>
      </c>
      <c r="KF50" s="343">
        <v>5029</v>
      </c>
      <c r="KG50" s="343">
        <v>1764</v>
      </c>
      <c r="KH50" s="344">
        <v>0.10364240200729398</v>
      </c>
      <c r="KI50" s="343">
        <v>83.3</v>
      </c>
      <c r="KJ50" s="343">
        <v>14299</v>
      </c>
      <c r="KK50" s="343">
        <v>12739</v>
      </c>
      <c r="KL50" s="343">
        <v>1560</v>
      </c>
      <c r="KM50" s="344">
        <v>0.10909853835932583</v>
      </c>
      <c r="KN50" s="343">
        <v>4.2000000000000064</v>
      </c>
      <c r="KO50" s="343">
        <v>1413</v>
      </c>
      <c r="KP50" s="343">
        <v>1031</v>
      </c>
      <c r="KQ50" s="343">
        <v>382</v>
      </c>
      <c r="KR50" s="344">
        <v>5.4561363520318484E-3</v>
      </c>
      <c r="KS50" s="342">
        <v>537.59999999999991</v>
      </c>
      <c r="KT50" s="343">
        <v>107028</v>
      </c>
      <c r="KU50" s="343">
        <v>104892</v>
      </c>
      <c r="KV50" s="343">
        <v>2136</v>
      </c>
      <c r="KW50" s="344">
        <v>1.9957394326718243E-2</v>
      </c>
      <c r="KX50" s="343">
        <v>1068.7</v>
      </c>
      <c r="KY50" s="343">
        <v>183328</v>
      </c>
      <c r="KZ50" s="343">
        <v>167914</v>
      </c>
      <c r="LA50" s="343">
        <v>15414</v>
      </c>
      <c r="LB50" s="345">
        <v>8.4078809565369172E-2</v>
      </c>
      <c r="LC50" s="342">
        <v>531.10000000000025</v>
      </c>
      <c r="LD50" s="343">
        <v>76300</v>
      </c>
      <c r="LE50" s="343">
        <v>63022</v>
      </c>
      <c r="LF50" s="343">
        <v>13278</v>
      </c>
      <c r="LG50" s="345">
        <v>6.4121415238650933E-2</v>
      </c>
    </row>
    <row r="51" spans="2:319">
      <c r="B51" s="1640"/>
      <c r="C51" s="1644" t="s">
        <v>2904</v>
      </c>
      <c r="D51" s="346" t="s">
        <v>2876</v>
      </c>
      <c r="E51" s="347">
        <v>0</v>
      </c>
      <c r="F51" s="385">
        <v>0</v>
      </c>
      <c r="G51" s="348">
        <v>0</v>
      </c>
      <c r="H51" s="348">
        <v>0</v>
      </c>
      <c r="I51" s="159">
        <v>0</v>
      </c>
      <c r="J51" s="347">
        <v>0</v>
      </c>
      <c r="K51" s="385">
        <v>0</v>
      </c>
      <c r="L51" s="348">
        <v>0</v>
      </c>
      <c r="M51" s="348">
        <v>0</v>
      </c>
      <c r="N51" s="159">
        <v>0</v>
      </c>
      <c r="O51" s="347">
        <v>0</v>
      </c>
      <c r="P51" s="348">
        <v>0</v>
      </c>
      <c r="Q51" s="348">
        <v>0</v>
      </c>
      <c r="R51" s="348">
        <v>0</v>
      </c>
      <c r="S51" s="159">
        <v>0</v>
      </c>
      <c r="T51" s="348">
        <v>0</v>
      </c>
      <c r="U51" s="348">
        <v>0</v>
      </c>
      <c r="V51" s="348">
        <v>0</v>
      </c>
      <c r="W51" s="348">
        <v>0</v>
      </c>
      <c r="X51" s="159">
        <v>0</v>
      </c>
      <c r="Y51" s="348">
        <v>0</v>
      </c>
      <c r="Z51" s="348">
        <v>0</v>
      </c>
      <c r="AA51" s="348">
        <v>0</v>
      </c>
      <c r="AB51" s="348">
        <v>0</v>
      </c>
      <c r="AC51" s="159">
        <v>0</v>
      </c>
      <c r="AD51" s="347">
        <v>0</v>
      </c>
      <c r="AE51" s="385">
        <v>0</v>
      </c>
      <c r="AF51" s="348">
        <v>0</v>
      </c>
      <c r="AG51" s="348">
        <v>0</v>
      </c>
      <c r="AH51" s="159">
        <v>0</v>
      </c>
      <c r="AI51" s="347">
        <v>0</v>
      </c>
      <c r="AJ51" s="385">
        <v>0</v>
      </c>
      <c r="AK51" s="348">
        <v>0</v>
      </c>
      <c r="AL51" s="348">
        <v>0</v>
      </c>
      <c r="AM51" s="159">
        <v>0</v>
      </c>
      <c r="AN51" s="347">
        <v>0</v>
      </c>
      <c r="AO51" s="348">
        <v>0</v>
      </c>
      <c r="AP51" s="348">
        <v>0</v>
      </c>
      <c r="AQ51" s="348">
        <v>0</v>
      </c>
      <c r="AR51" s="159">
        <v>0</v>
      </c>
      <c r="AS51" s="348">
        <v>0</v>
      </c>
      <c r="AT51" s="348">
        <v>0</v>
      </c>
      <c r="AU51" s="348">
        <v>0</v>
      </c>
      <c r="AV51" s="348">
        <v>0</v>
      </c>
      <c r="AW51" s="159">
        <v>0</v>
      </c>
      <c r="AX51" s="348">
        <v>0</v>
      </c>
      <c r="AY51" s="348">
        <v>0</v>
      </c>
      <c r="AZ51" s="348">
        <v>0</v>
      </c>
      <c r="BA51" s="348">
        <v>0</v>
      </c>
      <c r="BB51" s="159">
        <v>0</v>
      </c>
      <c r="BC51" s="347">
        <v>0</v>
      </c>
      <c r="BD51" s="385">
        <v>0</v>
      </c>
      <c r="BE51" s="348">
        <v>0</v>
      </c>
      <c r="BF51" s="348">
        <v>0</v>
      </c>
      <c r="BG51" s="159">
        <v>0</v>
      </c>
      <c r="BH51" s="347">
        <v>0</v>
      </c>
      <c r="BI51" s="385">
        <v>0</v>
      </c>
      <c r="BJ51" s="348">
        <v>0</v>
      </c>
      <c r="BK51" s="348">
        <v>0</v>
      </c>
      <c r="BL51" s="159">
        <v>0</v>
      </c>
      <c r="BM51" s="347">
        <v>0</v>
      </c>
      <c r="BN51" s="348">
        <v>0</v>
      </c>
      <c r="BO51" s="348">
        <v>0</v>
      </c>
      <c r="BP51" s="348">
        <v>0</v>
      </c>
      <c r="BQ51" s="159">
        <v>0</v>
      </c>
      <c r="BR51" s="348">
        <v>0</v>
      </c>
      <c r="BS51" s="348">
        <v>0</v>
      </c>
      <c r="BT51" s="348">
        <v>0</v>
      </c>
      <c r="BU51" s="348">
        <v>0</v>
      </c>
      <c r="BV51" s="159">
        <v>0</v>
      </c>
      <c r="BW51" s="348">
        <v>0</v>
      </c>
      <c r="BX51" s="348">
        <v>0</v>
      </c>
      <c r="BY51" s="348">
        <v>0</v>
      </c>
      <c r="BZ51" s="348">
        <v>0</v>
      </c>
      <c r="CA51" s="159">
        <v>0</v>
      </c>
      <c r="CB51" s="347">
        <v>0</v>
      </c>
      <c r="CC51" s="385">
        <v>0</v>
      </c>
      <c r="CD51" s="385">
        <v>0</v>
      </c>
      <c r="CE51" s="348">
        <v>0</v>
      </c>
      <c r="CF51" s="159">
        <v>0</v>
      </c>
      <c r="CG51" s="347">
        <v>0</v>
      </c>
      <c r="CH51" s="385">
        <v>0</v>
      </c>
      <c r="CI51" s="348">
        <v>0</v>
      </c>
      <c r="CJ51" s="348">
        <v>0</v>
      </c>
      <c r="CK51" s="159">
        <v>0</v>
      </c>
      <c r="CL51" s="347">
        <v>0</v>
      </c>
      <c r="CM51" s="348">
        <v>0</v>
      </c>
      <c r="CN51" s="348">
        <v>0</v>
      </c>
      <c r="CO51" s="348">
        <v>0</v>
      </c>
      <c r="CP51" s="159">
        <v>0</v>
      </c>
      <c r="CQ51" s="348">
        <v>0</v>
      </c>
      <c r="CR51" s="348">
        <v>0</v>
      </c>
      <c r="CS51" s="348">
        <v>0</v>
      </c>
      <c r="CT51" s="348">
        <v>0</v>
      </c>
      <c r="CU51" s="159">
        <v>0</v>
      </c>
      <c r="CV51" s="348">
        <v>0</v>
      </c>
      <c r="CW51" s="348">
        <v>0</v>
      </c>
      <c r="CX51" s="348">
        <v>0</v>
      </c>
      <c r="CY51" s="348">
        <v>0</v>
      </c>
      <c r="CZ51" s="159">
        <v>0</v>
      </c>
      <c r="DA51" s="347">
        <v>0</v>
      </c>
      <c r="DB51" s="385">
        <v>0</v>
      </c>
      <c r="DC51" s="348">
        <v>0</v>
      </c>
      <c r="DD51" s="348">
        <v>0</v>
      </c>
      <c r="DE51" s="159">
        <v>0</v>
      </c>
      <c r="DF51" s="347">
        <v>0</v>
      </c>
      <c r="DG51" s="385">
        <v>0</v>
      </c>
      <c r="DH51" s="348">
        <v>0</v>
      </c>
      <c r="DI51" s="348">
        <v>0</v>
      </c>
      <c r="DJ51" s="159">
        <v>0</v>
      </c>
      <c r="DK51" s="347">
        <v>0</v>
      </c>
      <c r="DL51" s="348">
        <v>0</v>
      </c>
      <c r="DM51" s="348">
        <v>0</v>
      </c>
      <c r="DN51" s="348">
        <v>0</v>
      </c>
      <c r="DO51" s="159">
        <v>0</v>
      </c>
      <c r="DP51" s="348">
        <v>0</v>
      </c>
      <c r="DQ51" s="348">
        <v>0</v>
      </c>
      <c r="DR51" s="348">
        <v>0</v>
      </c>
      <c r="DS51" s="348">
        <v>0</v>
      </c>
      <c r="DT51" s="159">
        <v>0</v>
      </c>
      <c r="DU51" s="348">
        <v>0</v>
      </c>
      <c r="DV51" s="348">
        <v>0</v>
      </c>
      <c r="DW51" s="348">
        <v>0</v>
      </c>
      <c r="DX51" s="348">
        <v>0</v>
      </c>
      <c r="DY51" s="159">
        <v>0</v>
      </c>
      <c r="DZ51" s="347">
        <v>0</v>
      </c>
      <c r="EA51" s="385">
        <v>0</v>
      </c>
      <c r="EB51" s="348">
        <v>0</v>
      </c>
      <c r="EC51" s="348">
        <v>0</v>
      </c>
      <c r="ED51" s="159">
        <v>0</v>
      </c>
      <c r="EE51" s="347">
        <v>0</v>
      </c>
      <c r="EF51" s="385">
        <v>0</v>
      </c>
      <c r="EG51" s="348">
        <v>0</v>
      </c>
      <c r="EH51" s="348">
        <v>0</v>
      </c>
      <c r="EI51" s="159">
        <v>0</v>
      </c>
      <c r="EJ51" s="347">
        <v>0</v>
      </c>
      <c r="EK51" s="348">
        <v>0</v>
      </c>
      <c r="EL51" s="348">
        <v>0</v>
      </c>
      <c r="EM51" s="348">
        <v>0</v>
      </c>
      <c r="EN51" s="159">
        <v>0</v>
      </c>
      <c r="EO51" s="348">
        <v>0</v>
      </c>
      <c r="EP51" s="348">
        <v>0</v>
      </c>
      <c r="EQ51" s="348">
        <v>0</v>
      </c>
      <c r="ER51" s="348">
        <v>0</v>
      </c>
      <c r="ES51" s="159">
        <v>0</v>
      </c>
      <c r="ET51" s="348">
        <v>0</v>
      </c>
      <c r="EU51" s="348">
        <v>0</v>
      </c>
      <c r="EV51" s="348">
        <v>0</v>
      </c>
      <c r="EW51" s="348">
        <v>0</v>
      </c>
      <c r="EX51" s="159">
        <v>0</v>
      </c>
      <c r="EY51" s="347">
        <v>0</v>
      </c>
      <c r="EZ51" s="385">
        <v>0</v>
      </c>
      <c r="FA51" s="348">
        <v>0</v>
      </c>
      <c r="FB51" s="348">
        <v>0</v>
      </c>
      <c r="FC51" s="159">
        <v>0</v>
      </c>
      <c r="FD51" s="347">
        <v>0</v>
      </c>
      <c r="FE51" s="385">
        <v>0</v>
      </c>
      <c r="FF51" s="348">
        <v>0</v>
      </c>
      <c r="FG51" s="348">
        <v>0</v>
      </c>
      <c r="FH51" s="159">
        <v>0</v>
      </c>
      <c r="FI51" s="347">
        <v>0</v>
      </c>
      <c r="FJ51" s="348">
        <v>0</v>
      </c>
      <c r="FK51" s="348">
        <v>0</v>
      </c>
      <c r="FL51" s="348">
        <v>0</v>
      </c>
      <c r="FM51" s="159">
        <v>0</v>
      </c>
      <c r="FN51" s="348">
        <v>0</v>
      </c>
      <c r="FO51" s="348">
        <v>0</v>
      </c>
      <c r="FP51" s="348">
        <v>0</v>
      </c>
      <c r="FQ51" s="348">
        <v>0</v>
      </c>
      <c r="FR51" s="159">
        <v>0</v>
      </c>
      <c r="FS51" s="348">
        <v>0</v>
      </c>
      <c r="FT51" s="348">
        <v>0</v>
      </c>
      <c r="FU51" s="348">
        <v>0</v>
      </c>
      <c r="FV51" s="348">
        <v>0</v>
      </c>
      <c r="FW51" s="159">
        <v>0</v>
      </c>
      <c r="FX51" s="347">
        <v>0</v>
      </c>
      <c r="FY51" s="385">
        <v>0</v>
      </c>
      <c r="FZ51" s="348">
        <v>0</v>
      </c>
      <c r="GA51" s="348">
        <v>0</v>
      </c>
      <c r="GB51" s="159">
        <v>0</v>
      </c>
      <c r="GC51" s="347">
        <v>0</v>
      </c>
      <c r="GD51" s="385">
        <v>0</v>
      </c>
      <c r="GE51" s="348">
        <v>0</v>
      </c>
      <c r="GF51" s="348">
        <v>0</v>
      </c>
      <c r="GG51" s="159">
        <v>0</v>
      </c>
      <c r="GH51" s="347">
        <v>0</v>
      </c>
      <c r="GI51" s="348">
        <v>0</v>
      </c>
      <c r="GJ51" s="348">
        <v>0</v>
      </c>
      <c r="GK51" s="348">
        <v>0</v>
      </c>
      <c r="GL51" s="159">
        <v>0</v>
      </c>
      <c r="GM51" s="348">
        <v>0</v>
      </c>
      <c r="GN51" s="348">
        <v>0</v>
      </c>
      <c r="GO51" s="348">
        <v>0</v>
      </c>
      <c r="GP51" s="348">
        <v>0</v>
      </c>
      <c r="GQ51" s="159">
        <v>0</v>
      </c>
      <c r="GR51" s="348">
        <v>0</v>
      </c>
      <c r="GS51" s="348">
        <v>0</v>
      </c>
      <c r="GT51" s="348">
        <v>0</v>
      </c>
      <c r="GU51" s="348">
        <v>0</v>
      </c>
      <c r="GV51" s="159">
        <v>0</v>
      </c>
      <c r="GW51" s="347">
        <v>0</v>
      </c>
      <c r="GX51" s="385">
        <v>0</v>
      </c>
      <c r="GY51" s="348">
        <v>0</v>
      </c>
      <c r="GZ51" s="348">
        <v>0</v>
      </c>
      <c r="HA51" s="159">
        <v>0</v>
      </c>
      <c r="HB51" s="347">
        <v>0</v>
      </c>
      <c r="HC51" s="385">
        <v>0</v>
      </c>
      <c r="HD51" s="348">
        <v>0</v>
      </c>
      <c r="HE51" s="348">
        <v>0</v>
      </c>
      <c r="HF51" s="159">
        <v>0</v>
      </c>
      <c r="HG51" s="347">
        <v>0</v>
      </c>
      <c r="HH51" s="348">
        <v>0</v>
      </c>
      <c r="HI51" s="348">
        <v>0</v>
      </c>
      <c r="HJ51" s="348">
        <v>0</v>
      </c>
      <c r="HK51" s="159">
        <v>0</v>
      </c>
      <c r="HL51" s="348">
        <v>0</v>
      </c>
      <c r="HM51" s="348">
        <v>0</v>
      </c>
      <c r="HN51" s="348">
        <v>0</v>
      </c>
      <c r="HO51" s="348">
        <v>0</v>
      </c>
      <c r="HP51" s="159">
        <v>0</v>
      </c>
      <c r="HQ51" s="348">
        <v>0</v>
      </c>
      <c r="HR51" s="348">
        <v>0</v>
      </c>
      <c r="HS51" s="348">
        <v>0</v>
      </c>
      <c r="HT51" s="348">
        <v>0</v>
      </c>
      <c r="HU51" s="159">
        <v>0</v>
      </c>
      <c r="HV51" s="347">
        <v>0</v>
      </c>
      <c r="HW51" s="385">
        <v>0</v>
      </c>
      <c r="HX51" s="348">
        <v>0</v>
      </c>
      <c r="HY51" s="348">
        <v>0</v>
      </c>
      <c r="HZ51" s="159">
        <v>0</v>
      </c>
      <c r="IA51" s="347">
        <v>0</v>
      </c>
      <c r="IB51" s="385">
        <v>0</v>
      </c>
      <c r="IC51" s="348">
        <v>0</v>
      </c>
      <c r="ID51" s="348">
        <v>0</v>
      </c>
      <c r="IE51" s="159">
        <v>0</v>
      </c>
      <c r="IF51" s="347">
        <v>0</v>
      </c>
      <c r="IG51" s="348">
        <v>0</v>
      </c>
      <c r="IH51" s="348">
        <v>0</v>
      </c>
      <c r="II51" s="348">
        <v>0</v>
      </c>
      <c r="IJ51" s="159">
        <v>0</v>
      </c>
      <c r="IK51" s="348">
        <v>0</v>
      </c>
      <c r="IL51" s="348">
        <v>0</v>
      </c>
      <c r="IM51" s="348">
        <v>0</v>
      </c>
      <c r="IN51" s="348">
        <v>0</v>
      </c>
      <c r="IO51" s="159">
        <v>0</v>
      </c>
      <c r="IP51" s="348">
        <v>0</v>
      </c>
      <c r="IQ51" s="348">
        <v>0</v>
      </c>
      <c r="IR51" s="348">
        <v>0</v>
      </c>
      <c r="IS51" s="348">
        <v>0</v>
      </c>
      <c r="IT51" s="159">
        <v>0</v>
      </c>
      <c r="IU51" s="347">
        <v>0</v>
      </c>
      <c r="IV51" s="385">
        <v>0</v>
      </c>
      <c r="IW51" s="348">
        <v>0</v>
      </c>
      <c r="IX51" s="348">
        <v>0</v>
      </c>
      <c r="IY51" s="159">
        <v>0</v>
      </c>
      <c r="IZ51" s="347">
        <v>0</v>
      </c>
      <c r="JA51" s="385">
        <v>0</v>
      </c>
      <c r="JB51" s="348">
        <v>0</v>
      </c>
      <c r="JC51" s="348">
        <v>0</v>
      </c>
      <c r="JD51" s="159">
        <v>0</v>
      </c>
      <c r="JE51" s="347">
        <v>0</v>
      </c>
      <c r="JF51" s="348">
        <v>0</v>
      </c>
      <c r="JG51" s="348">
        <v>0</v>
      </c>
      <c r="JH51" s="348">
        <v>0</v>
      </c>
      <c r="JI51" s="159">
        <v>0</v>
      </c>
      <c r="JJ51" s="348">
        <v>0</v>
      </c>
      <c r="JK51" s="348">
        <v>0</v>
      </c>
      <c r="JL51" s="348">
        <v>0</v>
      </c>
      <c r="JM51" s="348">
        <v>0</v>
      </c>
      <c r="JN51" s="159">
        <v>0</v>
      </c>
      <c r="JO51" s="348">
        <v>0</v>
      </c>
      <c r="JP51" s="348">
        <v>0</v>
      </c>
      <c r="JQ51" s="348">
        <v>0</v>
      </c>
      <c r="JR51" s="348">
        <v>0</v>
      </c>
      <c r="JS51" s="159">
        <v>0</v>
      </c>
      <c r="JT51" s="347">
        <v>0</v>
      </c>
      <c r="JU51" s="385">
        <v>0</v>
      </c>
      <c r="JV51" s="348">
        <v>0</v>
      </c>
      <c r="JW51" s="348">
        <v>0</v>
      </c>
      <c r="JX51" s="159">
        <v>0</v>
      </c>
      <c r="JY51" s="347">
        <v>0</v>
      </c>
      <c r="JZ51" s="385">
        <v>0</v>
      </c>
      <c r="KA51" s="348">
        <v>0</v>
      </c>
      <c r="KB51" s="348">
        <v>0</v>
      </c>
      <c r="KC51" s="159">
        <v>0</v>
      </c>
      <c r="KD51" s="347">
        <v>0</v>
      </c>
      <c r="KE51" s="348">
        <v>0</v>
      </c>
      <c r="KF51" s="348">
        <v>0</v>
      </c>
      <c r="KG51" s="348">
        <v>0</v>
      </c>
      <c r="KH51" s="159">
        <v>0</v>
      </c>
      <c r="KI51" s="348">
        <v>0</v>
      </c>
      <c r="KJ51" s="348">
        <v>0</v>
      </c>
      <c r="KK51" s="348">
        <v>0</v>
      </c>
      <c r="KL51" s="348">
        <v>0</v>
      </c>
      <c r="KM51" s="159">
        <v>0</v>
      </c>
      <c r="KN51" s="348">
        <v>0</v>
      </c>
      <c r="KO51" s="348">
        <v>0</v>
      </c>
      <c r="KP51" s="348">
        <v>0</v>
      </c>
      <c r="KQ51" s="348">
        <v>0</v>
      </c>
      <c r="KR51" s="159">
        <v>0</v>
      </c>
      <c r="KS51" s="347">
        <v>0</v>
      </c>
      <c r="KT51" s="348">
        <v>0</v>
      </c>
      <c r="KU51" s="348">
        <v>0</v>
      </c>
      <c r="KV51" s="348">
        <v>0</v>
      </c>
      <c r="KW51" s="159">
        <v>0</v>
      </c>
      <c r="KX51" s="348">
        <v>0</v>
      </c>
      <c r="KY51" s="348">
        <v>0</v>
      </c>
      <c r="KZ51" s="348">
        <v>0</v>
      </c>
      <c r="LA51" s="348">
        <v>0</v>
      </c>
      <c r="LB51" s="349">
        <v>0</v>
      </c>
      <c r="LC51" s="347">
        <v>0</v>
      </c>
      <c r="LD51" s="348">
        <v>0</v>
      </c>
      <c r="LE51" s="348">
        <v>0</v>
      </c>
      <c r="LF51" s="348">
        <v>0</v>
      </c>
      <c r="LG51" s="349">
        <v>0</v>
      </c>
    </row>
    <row r="52" spans="2:319">
      <c r="B52" s="1640"/>
      <c r="C52" s="1619"/>
      <c r="D52" s="333" t="s">
        <v>2877</v>
      </c>
      <c r="E52" s="386">
        <v>600</v>
      </c>
      <c r="F52" s="331">
        <v>138453</v>
      </c>
      <c r="G52" s="331">
        <v>137082</v>
      </c>
      <c r="H52" s="331">
        <v>1371</v>
      </c>
      <c r="I52" s="124">
        <v>9.9022773071006046E-3</v>
      </c>
      <c r="J52" s="386">
        <v>783.7</v>
      </c>
      <c r="K52" s="331">
        <v>164035</v>
      </c>
      <c r="L52" s="331">
        <v>162694</v>
      </c>
      <c r="M52" s="331">
        <v>1341</v>
      </c>
      <c r="N52" s="124">
        <v>8.1750845856067306E-3</v>
      </c>
      <c r="O52" s="330">
        <v>183.70000000000005</v>
      </c>
      <c r="P52" s="331">
        <v>25582</v>
      </c>
      <c r="Q52" s="331">
        <v>25612</v>
      </c>
      <c r="R52" s="331">
        <v>-30</v>
      </c>
      <c r="S52" s="124">
        <v>-1.727192721493874E-3</v>
      </c>
      <c r="T52" s="331">
        <v>611.4</v>
      </c>
      <c r="U52" s="331">
        <v>135645</v>
      </c>
      <c r="V52" s="331">
        <v>136028</v>
      </c>
      <c r="W52" s="331">
        <v>-383</v>
      </c>
      <c r="X52" s="124">
        <v>-2.8235467580817577E-3</v>
      </c>
      <c r="Y52" s="331">
        <v>172.30000000000007</v>
      </c>
      <c r="Z52" s="331">
        <v>28390</v>
      </c>
      <c r="AA52" s="331">
        <v>26666</v>
      </c>
      <c r="AB52" s="331">
        <v>1724</v>
      </c>
      <c r="AC52" s="124">
        <v>1.0998631343688489E-2</v>
      </c>
      <c r="AD52" s="386">
        <v>600</v>
      </c>
      <c r="AE52" s="331">
        <v>138453</v>
      </c>
      <c r="AF52" s="331">
        <v>137082</v>
      </c>
      <c r="AG52" s="331">
        <v>1371</v>
      </c>
      <c r="AH52" s="124">
        <v>9.9022773071006046E-3</v>
      </c>
      <c r="AI52" s="386">
        <v>737</v>
      </c>
      <c r="AJ52" s="331">
        <v>149709</v>
      </c>
      <c r="AK52" s="331">
        <v>145869</v>
      </c>
      <c r="AL52" s="331">
        <v>3840</v>
      </c>
      <c r="AM52" s="124">
        <v>2.564976053543875E-2</v>
      </c>
      <c r="AN52" s="330">
        <v>137</v>
      </c>
      <c r="AO52" s="331">
        <v>11256</v>
      </c>
      <c r="AP52" s="331">
        <v>8787</v>
      </c>
      <c r="AQ52" s="331">
        <v>2469</v>
      </c>
      <c r="AR52" s="124">
        <v>1.5747483228338147E-2</v>
      </c>
      <c r="AS52" s="331">
        <v>783.7</v>
      </c>
      <c r="AT52" s="331">
        <v>164035</v>
      </c>
      <c r="AU52" s="331">
        <v>162694</v>
      </c>
      <c r="AV52" s="331">
        <v>1341</v>
      </c>
      <c r="AW52" s="124">
        <v>8.1750845856067306E-3</v>
      </c>
      <c r="AX52" s="331">
        <v>-46.700000000000045</v>
      </c>
      <c r="AY52" s="331">
        <v>-14326</v>
      </c>
      <c r="AZ52" s="331">
        <v>-16825</v>
      </c>
      <c r="BA52" s="331">
        <v>2499</v>
      </c>
      <c r="BB52" s="124">
        <v>1.7474675949832021E-2</v>
      </c>
      <c r="BC52" s="386">
        <v>490</v>
      </c>
      <c r="BD52" s="331">
        <v>113070</v>
      </c>
      <c r="BE52" s="331">
        <v>111951</v>
      </c>
      <c r="BF52" s="331">
        <v>1119</v>
      </c>
      <c r="BG52" s="124">
        <v>9.896524276996551E-3</v>
      </c>
      <c r="BH52" s="386">
        <v>737</v>
      </c>
      <c r="BI52" s="331">
        <v>142549</v>
      </c>
      <c r="BJ52" s="331">
        <v>140756</v>
      </c>
      <c r="BK52" s="331">
        <v>1793</v>
      </c>
      <c r="BL52" s="124">
        <v>1.2578131028628751E-2</v>
      </c>
      <c r="BM52" s="330">
        <v>247</v>
      </c>
      <c r="BN52" s="331">
        <v>29479</v>
      </c>
      <c r="BO52" s="331">
        <v>28805</v>
      </c>
      <c r="BP52" s="331">
        <v>674</v>
      </c>
      <c r="BQ52" s="124">
        <v>2.6816067516322005E-3</v>
      </c>
      <c r="BR52" s="331">
        <v>737</v>
      </c>
      <c r="BS52" s="331">
        <v>149709</v>
      </c>
      <c r="BT52" s="331">
        <v>145869</v>
      </c>
      <c r="BU52" s="331">
        <v>3840</v>
      </c>
      <c r="BV52" s="124">
        <v>2.564976053543875E-2</v>
      </c>
      <c r="BW52" s="331">
        <v>0</v>
      </c>
      <c r="BX52" s="331">
        <v>-7160</v>
      </c>
      <c r="BY52" s="331">
        <v>-5113</v>
      </c>
      <c r="BZ52" s="331">
        <v>-2047</v>
      </c>
      <c r="CA52" s="124">
        <v>-1.3071629506809998E-2</v>
      </c>
      <c r="CB52" s="386">
        <v>800</v>
      </c>
      <c r="CC52" s="331">
        <v>184604</v>
      </c>
      <c r="CD52" s="331">
        <v>182776</v>
      </c>
      <c r="CE52" s="331">
        <v>1828</v>
      </c>
      <c r="CF52" s="124">
        <v>9.9022773071006046E-3</v>
      </c>
      <c r="CG52" s="386">
        <v>914.1</v>
      </c>
      <c r="CH52" s="331">
        <v>179406</v>
      </c>
      <c r="CI52" s="331">
        <v>181496</v>
      </c>
      <c r="CJ52" s="331">
        <v>-2090</v>
      </c>
      <c r="CK52" s="124">
        <v>-1.1649554641427824E-2</v>
      </c>
      <c r="CL52" s="330">
        <v>114.10000000000002</v>
      </c>
      <c r="CM52" s="331">
        <v>-5198</v>
      </c>
      <c r="CN52" s="331">
        <v>-1280</v>
      </c>
      <c r="CO52" s="331">
        <v>-3918</v>
      </c>
      <c r="CP52" s="124">
        <v>-2.155183194852843E-2</v>
      </c>
      <c r="CQ52" s="331">
        <v>737</v>
      </c>
      <c r="CR52" s="331">
        <v>142549</v>
      </c>
      <c r="CS52" s="331">
        <v>140756</v>
      </c>
      <c r="CT52" s="331">
        <v>1793</v>
      </c>
      <c r="CU52" s="124">
        <v>1.2578131028628751E-2</v>
      </c>
      <c r="CV52" s="331">
        <v>177.10000000000002</v>
      </c>
      <c r="CW52" s="331">
        <v>36857</v>
      </c>
      <c r="CX52" s="331">
        <v>40740</v>
      </c>
      <c r="CY52" s="331">
        <v>-3883</v>
      </c>
      <c r="CZ52" s="124">
        <v>-2.4227685670056575E-2</v>
      </c>
      <c r="DA52" s="386">
        <v>680</v>
      </c>
      <c r="DB52" s="331">
        <v>156913</v>
      </c>
      <c r="DC52" s="331">
        <v>155360</v>
      </c>
      <c r="DD52" s="331">
        <v>1553</v>
      </c>
      <c r="DE52" s="124">
        <v>9.8972041832098047E-3</v>
      </c>
      <c r="DF52" s="386">
        <v>791.1</v>
      </c>
      <c r="DG52" s="331">
        <v>156003</v>
      </c>
      <c r="DH52" s="331">
        <v>156219</v>
      </c>
      <c r="DI52" s="331">
        <v>-216</v>
      </c>
      <c r="DJ52" s="124">
        <v>-1.3845887579085018E-3</v>
      </c>
      <c r="DK52" s="330">
        <v>111.10000000000002</v>
      </c>
      <c r="DL52" s="331">
        <v>-910</v>
      </c>
      <c r="DM52" s="331">
        <v>859</v>
      </c>
      <c r="DN52" s="331">
        <v>-1769</v>
      </c>
      <c r="DO52" s="124">
        <v>-1.1281792941118307E-2</v>
      </c>
      <c r="DP52" s="331">
        <v>914.1</v>
      </c>
      <c r="DQ52" s="331">
        <v>179406</v>
      </c>
      <c r="DR52" s="331">
        <v>181496</v>
      </c>
      <c r="DS52" s="331">
        <v>-2090</v>
      </c>
      <c r="DT52" s="124">
        <v>-1.1649554641427824E-2</v>
      </c>
      <c r="DU52" s="331">
        <v>-123</v>
      </c>
      <c r="DV52" s="331">
        <v>-23403</v>
      </c>
      <c r="DW52" s="331">
        <v>-25277</v>
      </c>
      <c r="DX52" s="331">
        <v>1874</v>
      </c>
      <c r="DY52" s="124">
        <v>1.0264965883519321E-2</v>
      </c>
      <c r="DZ52" s="386">
        <v>540</v>
      </c>
      <c r="EA52" s="331">
        <v>124608</v>
      </c>
      <c r="EB52" s="331">
        <v>123374</v>
      </c>
      <c r="EC52" s="331">
        <v>1234</v>
      </c>
      <c r="ED52" s="124">
        <v>9.9030559835644582E-3</v>
      </c>
      <c r="EE52" s="386">
        <v>693.5</v>
      </c>
      <c r="EF52" s="331">
        <v>127432</v>
      </c>
      <c r="EG52" s="331">
        <v>126728</v>
      </c>
      <c r="EH52" s="331">
        <v>704</v>
      </c>
      <c r="EI52" s="124">
        <v>5.5245150354698977E-3</v>
      </c>
      <c r="EJ52" s="330">
        <v>153.5</v>
      </c>
      <c r="EK52" s="331">
        <v>2824</v>
      </c>
      <c r="EL52" s="331">
        <v>3354</v>
      </c>
      <c r="EM52" s="331">
        <v>-530</v>
      </c>
      <c r="EN52" s="124">
        <v>-4.3785409480945605E-3</v>
      </c>
      <c r="EO52" s="331">
        <v>791.1</v>
      </c>
      <c r="EP52" s="331">
        <v>156003</v>
      </c>
      <c r="EQ52" s="331">
        <v>156219</v>
      </c>
      <c r="ER52" s="331">
        <v>-216</v>
      </c>
      <c r="ES52" s="124">
        <v>-1.3845887579085018E-3</v>
      </c>
      <c r="ET52" s="331">
        <v>-97.600000000000023</v>
      </c>
      <c r="EU52" s="331">
        <v>-28571</v>
      </c>
      <c r="EV52" s="331">
        <v>-29491</v>
      </c>
      <c r="EW52" s="331">
        <v>920</v>
      </c>
      <c r="EX52" s="124">
        <v>6.9091037933783992E-3</v>
      </c>
      <c r="EY52" s="386">
        <v>910</v>
      </c>
      <c r="EZ52" s="331">
        <v>209987</v>
      </c>
      <c r="FA52" s="331">
        <v>207908</v>
      </c>
      <c r="FB52" s="331">
        <v>2079</v>
      </c>
      <c r="FC52" s="124">
        <v>4.9786069338702572E-3</v>
      </c>
      <c r="FD52" s="386">
        <v>640</v>
      </c>
      <c r="FE52" s="331">
        <v>113025</v>
      </c>
      <c r="FF52" s="331">
        <v>112746</v>
      </c>
      <c r="FG52" s="331">
        <v>279</v>
      </c>
      <c r="FH52" s="124">
        <v>2.4684804246848041E-3</v>
      </c>
      <c r="FI52" s="330">
        <v>-270</v>
      </c>
      <c r="FJ52" s="331">
        <v>-96962</v>
      </c>
      <c r="FK52" s="331">
        <v>-95162</v>
      </c>
      <c r="FL52" s="331">
        <v>-1800</v>
      </c>
      <c r="FM52" s="124">
        <v>-2.510126509185453E-3</v>
      </c>
      <c r="FN52" s="331">
        <v>693.5</v>
      </c>
      <c r="FO52" s="331">
        <v>127432</v>
      </c>
      <c r="FP52" s="331">
        <v>126728</v>
      </c>
      <c r="FQ52" s="331">
        <v>704</v>
      </c>
      <c r="FR52" s="124">
        <v>5.5245150354698977E-3</v>
      </c>
      <c r="FS52" s="331">
        <v>-53.5</v>
      </c>
      <c r="FT52" s="331">
        <v>-14407</v>
      </c>
      <c r="FU52" s="331">
        <v>-13982</v>
      </c>
      <c r="FV52" s="331">
        <v>-425</v>
      </c>
      <c r="FW52" s="124">
        <v>-3.0560346107850935E-3</v>
      </c>
      <c r="FX52" s="386">
        <v>400</v>
      </c>
      <c r="FY52" s="331">
        <v>92302</v>
      </c>
      <c r="FZ52" s="331">
        <v>91388</v>
      </c>
      <c r="GA52" s="331">
        <v>914</v>
      </c>
      <c r="GB52" s="124">
        <v>4.9786069338702572E-3</v>
      </c>
      <c r="GC52" s="386">
        <v>695.3</v>
      </c>
      <c r="GD52" s="331">
        <v>116655</v>
      </c>
      <c r="GE52" s="331">
        <v>118752</v>
      </c>
      <c r="GF52" s="331">
        <v>-2097</v>
      </c>
      <c r="GG52" s="124">
        <v>-1.7976083322617978E-2</v>
      </c>
      <c r="GH52" s="330">
        <v>295.29999999999995</v>
      </c>
      <c r="GI52" s="331">
        <v>24353</v>
      </c>
      <c r="GJ52" s="331">
        <v>27364</v>
      </c>
      <c r="GK52" s="331">
        <v>-3011</v>
      </c>
      <c r="GL52" s="124">
        <v>-2.2954690256488233E-2</v>
      </c>
      <c r="GM52" s="331">
        <v>640</v>
      </c>
      <c r="GN52" s="331">
        <v>113025</v>
      </c>
      <c r="GO52" s="331">
        <v>112746</v>
      </c>
      <c r="GP52" s="331">
        <v>279</v>
      </c>
      <c r="GQ52" s="124">
        <v>2.4684804246848041E-3</v>
      </c>
      <c r="GR52" s="331">
        <v>55.299999999999955</v>
      </c>
      <c r="GS52" s="331">
        <v>3630</v>
      </c>
      <c r="GT52" s="331">
        <v>6006</v>
      </c>
      <c r="GU52" s="331">
        <v>-2376</v>
      </c>
      <c r="GV52" s="124">
        <v>-2.0444563747302781E-2</v>
      </c>
      <c r="GW52" s="386">
        <v>350</v>
      </c>
      <c r="GX52" s="331">
        <v>80764</v>
      </c>
      <c r="GY52" s="331">
        <v>79965</v>
      </c>
      <c r="GZ52" s="331">
        <v>799</v>
      </c>
      <c r="HA52" s="124">
        <v>9.8930216433064239E-3</v>
      </c>
      <c r="HB52" s="386">
        <v>494.2</v>
      </c>
      <c r="HC52" s="331">
        <v>84840</v>
      </c>
      <c r="HD52" s="331">
        <v>85496</v>
      </c>
      <c r="HE52" s="331">
        <v>-656</v>
      </c>
      <c r="HF52" s="124">
        <v>-7.7322017916077318E-3</v>
      </c>
      <c r="HG52" s="330">
        <v>144.19999999999999</v>
      </c>
      <c r="HH52" s="331">
        <v>4076</v>
      </c>
      <c r="HI52" s="331">
        <v>5531</v>
      </c>
      <c r="HJ52" s="331">
        <v>-1455</v>
      </c>
      <c r="HK52" s="124">
        <v>-1.7625223434914156E-2</v>
      </c>
      <c r="HL52" s="331">
        <v>695.3</v>
      </c>
      <c r="HM52" s="331">
        <v>116655</v>
      </c>
      <c r="HN52" s="331">
        <v>118752</v>
      </c>
      <c r="HO52" s="331">
        <v>-2097</v>
      </c>
      <c r="HP52" s="124">
        <v>-1.7976083322617978E-2</v>
      </c>
      <c r="HQ52" s="331">
        <v>-201.09999999999997</v>
      </c>
      <c r="HR52" s="331">
        <v>-31815</v>
      </c>
      <c r="HS52" s="331">
        <v>-33256</v>
      </c>
      <c r="HT52" s="331">
        <v>1441</v>
      </c>
      <c r="HU52" s="124">
        <v>1.0243881531010246E-2</v>
      </c>
      <c r="HV52" s="386">
        <v>580</v>
      </c>
      <c r="HW52" s="331">
        <v>133838</v>
      </c>
      <c r="HX52" s="331">
        <v>132513</v>
      </c>
      <c r="HY52" s="331">
        <v>1325</v>
      </c>
      <c r="HZ52" s="124">
        <v>9.9000283925342585E-3</v>
      </c>
      <c r="IA52" s="386">
        <v>496.9</v>
      </c>
      <c r="IB52" s="331">
        <v>90844</v>
      </c>
      <c r="IC52" s="331">
        <v>91362</v>
      </c>
      <c r="ID52" s="331">
        <v>-518</v>
      </c>
      <c r="IE52" s="124">
        <v>-5.702082691206904E-3</v>
      </c>
      <c r="IF52" s="330">
        <v>-83.100000000000023</v>
      </c>
      <c r="IG52" s="331">
        <v>-42994</v>
      </c>
      <c r="IH52" s="331">
        <v>-41151</v>
      </c>
      <c r="II52" s="331">
        <v>-1843</v>
      </c>
      <c r="IJ52" s="124">
        <v>-1.5602111083741162E-2</v>
      </c>
      <c r="IK52" s="331">
        <v>494.2</v>
      </c>
      <c r="IL52" s="331">
        <v>84840</v>
      </c>
      <c r="IM52" s="331">
        <v>85496</v>
      </c>
      <c r="IN52" s="331">
        <v>-656</v>
      </c>
      <c r="IO52" s="124">
        <v>-7.7322017916077318E-3</v>
      </c>
      <c r="IP52" s="331">
        <v>2.6999999999999886</v>
      </c>
      <c r="IQ52" s="331">
        <v>6004</v>
      </c>
      <c r="IR52" s="331">
        <v>5866</v>
      </c>
      <c r="IS52" s="331">
        <v>138</v>
      </c>
      <c r="IT52" s="124">
        <v>2.0301191004008278E-3</v>
      </c>
      <c r="IU52" s="386">
        <v>550</v>
      </c>
      <c r="IV52" s="331">
        <v>126915</v>
      </c>
      <c r="IW52" s="331">
        <v>125659</v>
      </c>
      <c r="IX52" s="331">
        <v>1256</v>
      </c>
      <c r="IY52" s="124">
        <v>9.8963873458614033E-3</v>
      </c>
      <c r="IZ52" s="386">
        <v>495.7</v>
      </c>
      <c r="JA52" s="331">
        <v>89698</v>
      </c>
      <c r="JB52" s="331">
        <v>89079</v>
      </c>
      <c r="JC52" s="331">
        <v>619</v>
      </c>
      <c r="JD52" s="124">
        <v>6.9009342460255524E-3</v>
      </c>
      <c r="JE52" s="330">
        <v>-54.300000000000011</v>
      </c>
      <c r="JF52" s="331">
        <v>-37217</v>
      </c>
      <c r="JG52" s="331">
        <v>-36580</v>
      </c>
      <c r="JH52" s="331">
        <v>-637</v>
      </c>
      <c r="JI52" s="124">
        <v>-2.9954530998358509E-3</v>
      </c>
      <c r="JJ52" s="331">
        <v>496.9</v>
      </c>
      <c r="JK52" s="331">
        <v>90844</v>
      </c>
      <c r="JL52" s="331">
        <v>91362</v>
      </c>
      <c r="JM52" s="331">
        <v>-518</v>
      </c>
      <c r="JN52" s="124">
        <v>-5.702082691206904E-3</v>
      </c>
      <c r="JO52" s="331">
        <v>-1.1999999999999886</v>
      </c>
      <c r="JP52" s="331">
        <v>-1146</v>
      </c>
      <c r="JQ52" s="331">
        <v>-2283</v>
      </c>
      <c r="JR52" s="331">
        <v>1137</v>
      </c>
      <c r="JS52" s="124">
        <v>1.2603016937232456E-2</v>
      </c>
      <c r="JT52" s="386">
        <v>570</v>
      </c>
      <c r="JU52" s="331">
        <v>131530</v>
      </c>
      <c r="JV52" s="331">
        <v>130228</v>
      </c>
      <c r="JW52" s="331">
        <v>1302</v>
      </c>
      <c r="JX52" s="124">
        <v>9.8988823842469393E-3</v>
      </c>
      <c r="JY52" s="386">
        <v>744.5</v>
      </c>
      <c r="JZ52" s="331">
        <v>130954</v>
      </c>
      <c r="KA52" s="331">
        <v>131313</v>
      </c>
      <c r="KB52" s="331">
        <v>-359</v>
      </c>
      <c r="KC52" s="124">
        <v>-2.7414206515264904E-3</v>
      </c>
      <c r="KD52" s="330">
        <v>174.5</v>
      </c>
      <c r="KE52" s="331">
        <v>-576</v>
      </c>
      <c r="KF52" s="331">
        <v>1085</v>
      </c>
      <c r="KG52" s="331">
        <v>-1661</v>
      </c>
      <c r="KH52" s="124">
        <v>-1.264030303577343E-2</v>
      </c>
      <c r="KI52" s="331">
        <v>495.7</v>
      </c>
      <c r="KJ52" s="331">
        <v>89698</v>
      </c>
      <c r="KK52" s="331">
        <v>89079</v>
      </c>
      <c r="KL52" s="331">
        <v>619</v>
      </c>
      <c r="KM52" s="124">
        <v>6.9009342460255524E-3</v>
      </c>
      <c r="KN52" s="331">
        <v>248.8</v>
      </c>
      <c r="KO52" s="331">
        <v>41256</v>
      </c>
      <c r="KP52" s="331">
        <v>42234</v>
      </c>
      <c r="KQ52" s="331">
        <v>-978</v>
      </c>
      <c r="KR52" s="124">
        <v>-9.6423548975520419E-3</v>
      </c>
      <c r="KS52" s="330">
        <v>7070</v>
      </c>
      <c r="KT52" s="331">
        <v>1631437</v>
      </c>
      <c r="KU52" s="331">
        <v>1615286</v>
      </c>
      <c r="KV52" s="331">
        <v>16151</v>
      </c>
      <c r="KW52" s="124">
        <v>9.8998612879320508E-3</v>
      </c>
      <c r="KX52" s="331">
        <v>8223</v>
      </c>
      <c r="KY52" s="331">
        <v>1545150</v>
      </c>
      <c r="KZ52" s="331">
        <v>1542510</v>
      </c>
      <c r="LA52" s="331">
        <v>2640</v>
      </c>
      <c r="LB52" s="334">
        <v>1.708571983302592E-3</v>
      </c>
      <c r="LC52" s="330">
        <v>1153</v>
      </c>
      <c r="LD52" s="331">
        <v>-86287</v>
      </c>
      <c r="LE52" s="331">
        <v>-72776</v>
      </c>
      <c r="LF52" s="331">
        <v>-13511</v>
      </c>
      <c r="LG52" s="334">
        <v>-8.191289304629458E-3</v>
      </c>
    </row>
    <row r="53" spans="2:319">
      <c r="B53" s="1640"/>
      <c r="C53" s="1619"/>
      <c r="D53" s="333" t="s">
        <v>2880</v>
      </c>
      <c r="E53" s="386">
        <v>0</v>
      </c>
      <c r="F53" s="331">
        <v>0</v>
      </c>
      <c r="G53" s="331">
        <v>0</v>
      </c>
      <c r="H53" s="331">
        <v>0</v>
      </c>
      <c r="I53" s="124">
        <v>0</v>
      </c>
      <c r="J53" s="386">
        <v>0</v>
      </c>
      <c r="K53" s="331">
        <v>0</v>
      </c>
      <c r="L53" s="331">
        <v>0</v>
      </c>
      <c r="M53" s="331">
        <v>0</v>
      </c>
      <c r="N53" s="124">
        <v>0</v>
      </c>
      <c r="O53" s="330">
        <v>0</v>
      </c>
      <c r="P53" s="331">
        <v>0</v>
      </c>
      <c r="Q53" s="331">
        <v>0</v>
      </c>
      <c r="R53" s="331">
        <v>0</v>
      </c>
      <c r="S53" s="124">
        <v>0</v>
      </c>
      <c r="T53" s="331">
        <v>0</v>
      </c>
      <c r="U53" s="331">
        <v>0</v>
      </c>
      <c r="V53" s="331">
        <v>0</v>
      </c>
      <c r="W53" s="331">
        <v>0</v>
      </c>
      <c r="X53" s="124">
        <v>0</v>
      </c>
      <c r="Y53" s="331">
        <v>0</v>
      </c>
      <c r="Z53" s="331">
        <v>0</v>
      </c>
      <c r="AA53" s="331">
        <v>0</v>
      </c>
      <c r="AB53" s="331">
        <v>0</v>
      </c>
      <c r="AC53" s="124">
        <v>0</v>
      </c>
      <c r="AD53" s="386">
        <v>0</v>
      </c>
      <c r="AE53" s="331">
        <v>0</v>
      </c>
      <c r="AF53" s="331">
        <v>0</v>
      </c>
      <c r="AG53" s="331">
        <v>0</v>
      </c>
      <c r="AH53" s="124">
        <v>0</v>
      </c>
      <c r="AI53" s="386">
        <v>0</v>
      </c>
      <c r="AJ53" s="331">
        <v>0</v>
      </c>
      <c r="AK53" s="331">
        <v>0</v>
      </c>
      <c r="AL53" s="331">
        <v>0</v>
      </c>
      <c r="AM53" s="124">
        <v>0</v>
      </c>
      <c r="AN53" s="330">
        <v>0</v>
      </c>
      <c r="AO53" s="331">
        <v>0</v>
      </c>
      <c r="AP53" s="331">
        <v>0</v>
      </c>
      <c r="AQ53" s="331">
        <v>0</v>
      </c>
      <c r="AR53" s="124">
        <v>0</v>
      </c>
      <c r="AS53" s="331">
        <v>0</v>
      </c>
      <c r="AT53" s="331">
        <v>0</v>
      </c>
      <c r="AU53" s="331">
        <v>0</v>
      </c>
      <c r="AV53" s="331">
        <v>0</v>
      </c>
      <c r="AW53" s="124">
        <v>0</v>
      </c>
      <c r="AX53" s="331">
        <v>0</v>
      </c>
      <c r="AY53" s="331">
        <v>0</v>
      </c>
      <c r="AZ53" s="331">
        <v>0</v>
      </c>
      <c r="BA53" s="331">
        <v>0</v>
      </c>
      <c r="BB53" s="124">
        <v>0</v>
      </c>
      <c r="BC53" s="386">
        <v>0</v>
      </c>
      <c r="BD53" s="331">
        <v>0</v>
      </c>
      <c r="BE53" s="331">
        <v>0</v>
      </c>
      <c r="BF53" s="331">
        <v>0</v>
      </c>
      <c r="BG53" s="124">
        <v>0</v>
      </c>
      <c r="BH53" s="386">
        <v>0</v>
      </c>
      <c r="BI53" s="331">
        <v>0</v>
      </c>
      <c r="BJ53" s="331">
        <v>0</v>
      </c>
      <c r="BK53" s="331">
        <v>0</v>
      </c>
      <c r="BL53" s="124">
        <v>0</v>
      </c>
      <c r="BM53" s="330">
        <v>0</v>
      </c>
      <c r="BN53" s="331">
        <v>0</v>
      </c>
      <c r="BO53" s="331">
        <v>0</v>
      </c>
      <c r="BP53" s="331">
        <v>0</v>
      </c>
      <c r="BQ53" s="124">
        <v>0</v>
      </c>
      <c r="BR53" s="331">
        <v>0</v>
      </c>
      <c r="BS53" s="331">
        <v>0</v>
      </c>
      <c r="BT53" s="331">
        <v>0</v>
      </c>
      <c r="BU53" s="331">
        <v>0</v>
      </c>
      <c r="BV53" s="124">
        <v>0</v>
      </c>
      <c r="BW53" s="331">
        <v>0</v>
      </c>
      <c r="BX53" s="331">
        <v>0</v>
      </c>
      <c r="BY53" s="331">
        <v>0</v>
      </c>
      <c r="BZ53" s="331">
        <v>0</v>
      </c>
      <c r="CA53" s="124">
        <v>0</v>
      </c>
      <c r="CB53" s="386">
        <v>0</v>
      </c>
      <c r="CC53" s="331">
        <v>0</v>
      </c>
      <c r="CD53" s="331">
        <v>0</v>
      </c>
      <c r="CE53" s="331">
        <v>0</v>
      </c>
      <c r="CF53" s="124">
        <v>0</v>
      </c>
      <c r="CG53" s="386">
        <v>0</v>
      </c>
      <c r="CH53" s="331">
        <v>0</v>
      </c>
      <c r="CI53" s="331">
        <v>0</v>
      </c>
      <c r="CJ53" s="331">
        <v>0</v>
      </c>
      <c r="CK53" s="124">
        <v>0</v>
      </c>
      <c r="CL53" s="330">
        <v>0</v>
      </c>
      <c r="CM53" s="331">
        <v>0</v>
      </c>
      <c r="CN53" s="331">
        <v>0</v>
      </c>
      <c r="CO53" s="331">
        <v>0</v>
      </c>
      <c r="CP53" s="124">
        <v>0</v>
      </c>
      <c r="CQ53" s="331">
        <v>0</v>
      </c>
      <c r="CR53" s="331">
        <v>0</v>
      </c>
      <c r="CS53" s="331">
        <v>0</v>
      </c>
      <c r="CT53" s="331">
        <v>0</v>
      </c>
      <c r="CU53" s="124">
        <v>0</v>
      </c>
      <c r="CV53" s="331">
        <v>0</v>
      </c>
      <c r="CW53" s="331">
        <v>0</v>
      </c>
      <c r="CX53" s="331">
        <v>0</v>
      </c>
      <c r="CY53" s="331">
        <v>0</v>
      </c>
      <c r="CZ53" s="124">
        <v>0</v>
      </c>
      <c r="DA53" s="386">
        <v>0</v>
      </c>
      <c r="DB53" s="331">
        <v>0</v>
      </c>
      <c r="DC53" s="331">
        <v>0</v>
      </c>
      <c r="DD53" s="331">
        <v>0</v>
      </c>
      <c r="DE53" s="124">
        <v>0</v>
      </c>
      <c r="DF53" s="386">
        <v>0</v>
      </c>
      <c r="DG53" s="331">
        <v>0</v>
      </c>
      <c r="DH53" s="331">
        <v>0</v>
      </c>
      <c r="DI53" s="331">
        <v>0</v>
      </c>
      <c r="DJ53" s="124">
        <v>0</v>
      </c>
      <c r="DK53" s="330">
        <v>0</v>
      </c>
      <c r="DL53" s="331">
        <v>0</v>
      </c>
      <c r="DM53" s="331">
        <v>0</v>
      </c>
      <c r="DN53" s="331">
        <v>0</v>
      </c>
      <c r="DO53" s="124">
        <v>0</v>
      </c>
      <c r="DP53" s="331">
        <v>0</v>
      </c>
      <c r="DQ53" s="331">
        <v>0</v>
      </c>
      <c r="DR53" s="331">
        <v>0</v>
      </c>
      <c r="DS53" s="331">
        <v>0</v>
      </c>
      <c r="DT53" s="124">
        <v>0</v>
      </c>
      <c r="DU53" s="331">
        <v>0</v>
      </c>
      <c r="DV53" s="331">
        <v>0</v>
      </c>
      <c r="DW53" s="331">
        <v>0</v>
      </c>
      <c r="DX53" s="331">
        <v>0</v>
      </c>
      <c r="DY53" s="124">
        <v>0</v>
      </c>
      <c r="DZ53" s="386">
        <v>0</v>
      </c>
      <c r="EA53" s="331">
        <v>0</v>
      </c>
      <c r="EB53" s="331">
        <v>0</v>
      </c>
      <c r="EC53" s="331">
        <v>0</v>
      </c>
      <c r="ED53" s="124">
        <v>0</v>
      </c>
      <c r="EE53" s="386">
        <v>0</v>
      </c>
      <c r="EF53" s="331">
        <v>0</v>
      </c>
      <c r="EG53" s="331">
        <v>0</v>
      </c>
      <c r="EH53" s="331">
        <v>0</v>
      </c>
      <c r="EI53" s="124">
        <v>0</v>
      </c>
      <c r="EJ53" s="330">
        <v>0</v>
      </c>
      <c r="EK53" s="331">
        <v>0</v>
      </c>
      <c r="EL53" s="331">
        <v>0</v>
      </c>
      <c r="EM53" s="331">
        <v>0</v>
      </c>
      <c r="EN53" s="124">
        <v>0</v>
      </c>
      <c r="EO53" s="331">
        <v>0</v>
      </c>
      <c r="EP53" s="331">
        <v>0</v>
      </c>
      <c r="EQ53" s="331">
        <v>0</v>
      </c>
      <c r="ER53" s="331">
        <v>0</v>
      </c>
      <c r="ES53" s="124">
        <v>0</v>
      </c>
      <c r="ET53" s="331">
        <v>0</v>
      </c>
      <c r="EU53" s="331">
        <v>0</v>
      </c>
      <c r="EV53" s="331">
        <v>0</v>
      </c>
      <c r="EW53" s="331">
        <v>0</v>
      </c>
      <c r="EX53" s="124">
        <v>0</v>
      </c>
      <c r="EY53" s="386">
        <v>0</v>
      </c>
      <c r="EZ53" s="331">
        <v>0</v>
      </c>
      <c r="FA53" s="331">
        <v>0</v>
      </c>
      <c r="FB53" s="331">
        <v>0</v>
      </c>
      <c r="FC53" s="124">
        <v>0</v>
      </c>
      <c r="FD53" s="386">
        <v>0</v>
      </c>
      <c r="FE53" s="331">
        <v>0</v>
      </c>
      <c r="FF53" s="331">
        <v>0</v>
      </c>
      <c r="FG53" s="331">
        <v>0</v>
      </c>
      <c r="FH53" s="124">
        <v>0</v>
      </c>
      <c r="FI53" s="330">
        <v>0</v>
      </c>
      <c r="FJ53" s="331">
        <v>0</v>
      </c>
      <c r="FK53" s="331">
        <v>0</v>
      </c>
      <c r="FL53" s="331">
        <v>0</v>
      </c>
      <c r="FM53" s="124">
        <v>0</v>
      </c>
      <c r="FN53" s="331">
        <v>0</v>
      </c>
      <c r="FO53" s="331">
        <v>0</v>
      </c>
      <c r="FP53" s="331">
        <v>0</v>
      </c>
      <c r="FQ53" s="331">
        <v>0</v>
      </c>
      <c r="FR53" s="124">
        <v>0</v>
      </c>
      <c r="FS53" s="331">
        <v>0</v>
      </c>
      <c r="FT53" s="331">
        <v>0</v>
      </c>
      <c r="FU53" s="331">
        <v>0</v>
      </c>
      <c r="FV53" s="331">
        <v>0</v>
      </c>
      <c r="FW53" s="124">
        <v>0</v>
      </c>
      <c r="FX53" s="386">
        <v>0</v>
      </c>
      <c r="FY53" s="331">
        <v>0</v>
      </c>
      <c r="FZ53" s="331">
        <v>0</v>
      </c>
      <c r="GA53" s="331">
        <v>0</v>
      </c>
      <c r="GB53" s="124">
        <v>0</v>
      </c>
      <c r="GC53" s="386">
        <v>0</v>
      </c>
      <c r="GD53" s="331">
        <v>0</v>
      </c>
      <c r="GE53" s="331">
        <v>0</v>
      </c>
      <c r="GF53" s="331">
        <v>0</v>
      </c>
      <c r="GG53" s="124">
        <v>0</v>
      </c>
      <c r="GH53" s="330">
        <v>0</v>
      </c>
      <c r="GI53" s="331">
        <v>0</v>
      </c>
      <c r="GJ53" s="331">
        <v>0</v>
      </c>
      <c r="GK53" s="331">
        <v>0</v>
      </c>
      <c r="GL53" s="124">
        <v>0</v>
      </c>
      <c r="GM53" s="331">
        <v>0</v>
      </c>
      <c r="GN53" s="331">
        <v>0</v>
      </c>
      <c r="GO53" s="331">
        <v>0</v>
      </c>
      <c r="GP53" s="331">
        <v>0</v>
      </c>
      <c r="GQ53" s="124">
        <v>0</v>
      </c>
      <c r="GR53" s="331">
        <v>0</v>
      </c>
      <c r="GS53" s="331">
        <v>0</v>
      </c>
      <c r="GT53" s="331">
        <v>0</v>
      </c>
      <c r="GU53" s="331">
        <v>0</v>
      </c>
      <c r="GV53" s="124">
        <v>0</v>
      </c>
      <c r="GW53" s="386">
        <v>0</v>
      </c>
      <c r="GX53" s="331">
        <v>0</v>
      </c>
      <c r="GY53" s="331">
        <v>0</v>
      </c>
      <c r="GZ53" s="331">
        <v>0</v>
      </c>
      <c r="HA53" s="124">
        <v>0</v>
      </c>
      <c r="HB53" s="386">
        <v>0</v>
      </c>
      <c r="HC53" s="331">
        <v>0</v>
      </c>
      <c r="HD53" s="331">
        <v>0</v>
      </c>
      <c r="HE53" s="331">
        <v>0</v>
      </c>
      <c r="HF53" s="124">
        <v>0</v>
      </c>
      <c r="HG53" s="330">
        <v>0</v>
      </c>
      <c r="HH53" s="331">
        <v>0</v>
      </c>
      <c r="HI53" s="331">
        <v>0</v>
      </c>
      <c r="HJ53" s="331">
        <v>0</v>
      </c>
      <c r="HK53" s="124">
        <v>0</v>
      </c>
      <c r="HL53" s="331">
        <v>0</v>
      </c>
      <c r="HM53" s="331">
        <v>0</v>
      </c>
      <c r="HN53" s="331">
        <v>0</v>
      </c>
      <c r="HO53" s="331">
        <v>0</v>
      </c>
      <c r="HP53" s="124">
        <v>0</v>
      </c>
      <c r="HQ53" s="331">
        <v>0</v>
      </c>
      <c r="HR53" s="331">
        <v>0</v>
      </c>
      <c r="HS53" s="331">
        <v>0</v>
      </c>
      <c r="HT53" s="331">
        <v>0</v>
      </c>
      <c r="HU53" s="124">
        <v>0</v>
      </c>
      <c r="HV53" s="386">
        <v>0</v>
      </c>
      <c r="HW53" s="331">
        <v>0</v>
      </c>
      <c r="HX53" s="331">
        <v>0</v>
      </c>
      <c r="HY53" s="331">
        <v>0</v>
      </c>
      <c r="HZ53" s="124">
        <v>0</v>
      </c>
      <c r="IA53" s="386">
        <v>0</v>
      </c>
      <c r="IB53" s="331">
        <v>0</v>
      </c>
      <c r="IC53" s="331">
        <v>0</v>
      </c>
      <c r="ID53" s="331">
        <v>0</v>
      </c>
      <c r="IE53" s="124">
        <v>0</v>
      </c>
      <c r="IF53" s="330">
        <v>0</v>
      </c>
      <c r="IG53" s="331">
        <v>0</v>
      </c>
      <c r="IH53" s="331">
        <v>0</v>
      </c>
      <c r="II53" s="331">
        <v>0</v>
      </c>
      <c r="IJ53" s="124">
        <v>0</v>
      </c>
      <c r="IK53" s="331">
        <v>0</v>
      </c>
      <c r="IL53" s="331">
        <v>0</v>
      </c>
      <c r="IM53" s="331">
        <v>0</v>
      </c>
      <c r="IN53" s="331">
        <v>0</v>
      </c>
      <c r="IO53" s="124">
        <v>0</v>
      </c>
      <c r="IP53" s="331">
        <v>0</v>
      </c>
      <c r="IQ53" s="331">
        <v>0</v>
      </c>
      <c r="IR53" s="331">
        <v>0</v>
      </c>
      <c r="IS53" s="331">
        <v>0</v>
      </c>
      <c r="IT53" s="124">
        <v>0</v>
      </c>
      <c r="IU53" s="386">
        <v>0</v>
      </c>
      <c r="IV53" s="331">
        <v>0</v>
      </c>
      <c r="IW53" s="331">
        <v>0</v>
      </c>
      <c r="IX53" s="331">
        <v>0</v>
      </c>
      <c r="IY53" s="124">
        <v>0</v>
      </c>
      <c r="IZ53" s="386">
        <v>0</v>
      </c>
      <c r="JA53" s="331">
        <v>0</v>
      </c>
      <c r="JB53" s="331">
        <v>0</v>
      </c>
      <c r="JC53" s="331">
        <v>0</v>
      </c>
      <c r="JD53" s="124">
        <v>0</v>
      </c>
      <c r="JE53" s="330">
        <v>0</v>
      </c>
      <c r="JF53" s="331">
        <v>0</v>
      </c>
      <c r="JG53" s="331">
        <v>0</v>
      </c>
      <c r="JH53" s="331">
        <v>0</v>
      </c>
      <c r="JI53" s="124">
        <v>0</v>
      </c>
      <c r="JJ53" s="331">
        <v>0</v>
      </c>
      <c r="JK53" s="331">
        <v>0</v>
      </c>
      <c r="JL53" s="331">
        <v>0</v>
      </c>
      <c r="JM53" s="331">
        <v>0</v>
      </c>
      <c r="JN53" s="124">
        <v>0</v>
      </c>
      <c r="JO53" s="331">
        <v>0</v>
      </c>
      <c r="JP53" s="331">
        <v>0</v>
      </c>
      <c r="JQ53" s="331">
        <v>0</v>
      </c>
      <c r="JR53" s="331">
        <v>0</v>
      </c>
      <c r="JS53" s="124">
        <v>0</v>
      </c>
      <c r="JT53" s="386">
        <v>0</v>
      </c>
      <c r="JU53" s="331">
        <v>0</v>
      </c>
      <c r="JV53" s="331">
        <v>0</v>
      </c>
      <c r="JW53" s="331">
        <v>0</v>
      </c>
      <c r="JX53" s="124">
        <v>0</v>
      </c>
      <c r="JY53" s="386">
        <v>0</v>
      </c>
      <c r="JZ53" s="331">
        <v>0</v>
      </c>
      <c r="KA53" s="331">
        <v>0</v>
      </c>
      <c r="KB53" s="331">
        <v>0</v>
      </c>
      <c r="KC53" s="124">
        <v>0</v>
      </c>
      <c r="KD53" s="330">
        <v>0</v>
      </c>
      <c r="KE53" s="331">
        <v>0</v>
      </c>
      <c r="KF53" s="331">
        <v>0</v>
      </c>
      <c r="KG53" s="331">
        <v>0</v>
      </c>
      <c r="KH53" s="124">
        <v>0</v>
      </c>
      <c r="KI53" s="331">
        <v>0</v>
      </c>
      <c r="KJ53" s="331">
        <v>0</v>
      </c>
      <c r="KK53" s="331">
        <v>0</v>
      </c>
      <c r="KL53" s="331">
        <v>0</v>
      </c>
      <c r="KM53" s="124">
        <v>0</v>
      </c>
      <c r="KN53" s="331">
        <v>0</v>
      </c>
      <c r="KO53" s="331">
        <v>0</v>
      </c>
      <c r="KP53" s="331">
        <v>0</v>
      </c>
      <c r="KQ53" s="331">
        <v>0</v>
      </c>
      <c r="KR53" s="124">
        <v>0</v>
      </c>
      <c r="KS53" s="330">
        <v>0</v>
      </c>
      <c r="KT53" s="331">
        <v>0</v>
      </c>
      <c r="KU53" s="331">
        <v>0</v>
      </c>
      <c r="KV53" s="331">
        <v>0</v>
      </c>
      <c r="KW53" s="124">
        <v>0</v>
      </c>
      <c r="KX53" s="331">
        <v>0</v>
      </c>
      <c r="KY53" s="331">
        <v>0</v>
      </c>
      <c r="KZ53" s="331">
        <v>0</v>
      </c>
      <c r="LA53" s="331">
        <v>0</v>
      </c>
      <c r="LB53" s="334">
        <v>0</v>
      </c>
      <c r="LC53" s="330">
        <v>0</v>
      </c>
      <c r="LD53" s="331">
        <v>0</v>
      </c>
      <c r="LE53" s="331">
        <v>0</v>
      </c>
      <c r="LF53" s="331">
        <v>0</v>
      </c>
      <c r="LG53" s="334">
        <v>0</v>
      </c>
    </row>
    <row r="54" spans="2:319">
      <c r="B54" s="1640"/>
      <c r="C54" s="1619"/>
      <c r="D54" s="333" t="s">
        <v>2881</v>
      </c>
      <c r="E54" s="386">
        <v>0</v>
      </c>
      <c r="F54" s="331">
        <v>0</v>
      </c>
      <c r="G54" s="331">
        <v>0</v>
      </c>
      <c r="H54" s="331">
        <v>0</v>
      </c>
      <c r="I54" s="124">
        <v>0</v>
      </c>
      <c r="J54" s="386">
        <v>0</v>
      </c>
      <c r="K54" s="331">
        <v>0</v>
      </c>
      <c r="L54" s="331">
        <v>0</v>
      </c>
      <c r="M54" s="331">
        <v>0</v>
      </c>
      <c r="N54" s="124">
        <v>0</v>
      </c>
      <c r="O54" s="330">
        <v>0</v>
      </c>
      <c r="P54" s="331">
        <v>0</v>
      </c>
      <c r="Q54" s="331">
        <v>0</v>
      </c>
      <c r="R54" s="331">
        <v>0</v>
      </c>
      <c r="S54" s="124">
        <v>0</v>
      </c>
      <c r="T54" s="331">
        <v>0</v>
      </c>
      <c r="U54" s="331">
        <v>0</v>
      </c>
      <c r="V54" s="331">
        <v>0</v>
      </c>
      <c r="W54" s="331">
        <v>0</v>
      </c>
      <c r="X54" s="124">
        <v>0</v>
      </c>
      <c r="Y54" s="331">
        <v>0</v>
      </c>
      <c r="Z54" s="331">
        <v>0</v>
      </c>
      <c r="AA54" s="331">
        <v>0</v>
      </c>
      <c r="AB54" s="331">
        <v>0</v>
      </c>
      <c r="AC54" s="124">
        <v>0</v>
      </c>
      <c r="AD54" s="386">
        <v>0</v>
      </c>
      <c r="AE54" s="331">
        <v>0</v>
      </c>
      <c r="AF54" s="331">
        <v>0</v>
      </c>
      <c r="AG54" s="331">
        <v>0</v>
      </c>
      <c r="AH54" s="124">
        <v>0</v>
      </c>
      <c r="AI54" s="386">
        <v>0</v>
      </c>
      <c r="AJ54" s="331">
        <v>0</v>
      </c>
      <c r="AK54" s="331">
        <v>0</v>
      </c>
      <c r="AL54" s="331">
        <v>0</v>
      </c>
      <c r="AM54" s="124">
        <v>0</v>
      </c>
      <c r="AN54" s="330">
        <v>0</v>
      </c>
      <c r="AO54" s="331">
        <v>0</v>
      </c>
      <c r="AP54" s="331">
        <v>0</v>
      </c>
      <c r="AQ54" s="331">
        <v>0</v>
      </c>
      <c r="AR54" s="124">
        <v>0</v>
      </c>
      <c r="AS54" s="331">
        <v>0</v>
      </c>
      <c r="AT54" s="331">
        <v>0</v>
      </c>
      <c r="AU54" s="331">
        <v>0</v>
      </c>
      <c r="AV54" s="331">
        <v>0</v>
      </c>
      <c r="AW54" s="124">
        <v>0</v>
      </c>
      <c r="AX54" s="331">
        <v>0</v>
      </c>
      <c r="AY54" s="331">
        <v>0</v>
      </c>
      <c r="AZ54" s="331">
        <v>0</v>
      </c>
      <c r="BA54" s="331">
        <v>0</v>
      </c>
      <c r="BB54" s="124">
        <v>0</v>
      </c>
      <c r="BC54" s="386">
        <v>0</v>
      </c>
      <c r="BD54" s="331">
        <v>0</v>
      </c>
      <c r="BE54" s="331">
        <v>0</v>
      </c>
      <c r="BF54" s="331">
        <v>0</v>
      </c>
      <c r="BG54" s="124">
        <v>0</v>
      </c>
      <c r="BH54" s="386">
        <v>0</v>
      </c>
      <c r="BI54" s="331">
        <v>0</v>
      </c>
      <c r="BJ54" s="331">
        <v>0</v>
      </c>
      <c r="BK54" s="331">
        <v>0</v>
      </c>
      <c r="BL54" s="124">
        <v>0</v>
      </c>
      <c r="BM54" s="330">
        <v>0</v>
      </c>
      <c r="BN54" s="331">
        <v>0</v>
      </c>
      <c r="BO54" s="331">
        <v>0</v>
      </c>
      <c r="BP54" s="331">
        <v>0</v>
      </c>
      <c r="BQ54" s="124">
        <v>0</v>
      </c>
      <c r="BR54" s="331">
        <v>0</v>
      </c>
      <c r="BS54" s="331">
        <v>0</v>
      </c>
      <c r="BT54" s="331">
        <v>0</v>
      </c>
      <c r="BU54" s="331">
        <v>0</v>
      </c>
      <c r="BV54" s="124">
        <v>0</v>
      </c>
      <c r="BW54" s="331">
        <v>0</v>
      </c>
      <c r="BX54" s="331">
        <v>0</v>
      </c>
      <c r="BY54" s="331">
        <v>0</v>
      </c>
      <c r="BZ54" s="331">
        <v>0</v>
      </c>
      <c r="CA54" s="124">
        <v>0</v>
      </c>
      <c r="CB54" s="386">
        <v>0</v>
      </c>
      <c r="CC54" s="331">
        <v>0</v>
      </c>
      <c r="CD54" s="331">
        <v>0</v>
      </c>
      <c r="CE54" s="331">
        <v>0</v>
      </c>
      <c r="CF54" s="124">
        <v>0</v>
      </c>
      <c r="CG54" s="386">
        <v>0</v>
      </c>
      <c r="CH54" s="331">
        <v>0</v>
      </c>
      <c r="CI54" s="331">
        <v>0</v>
      </c>
      <c r="CJ54" s="331">
        <v>0</v>
      </c>
      <c r="CK54" s="124">
        <v>0</v>
      </c>
      <c r="CL54" s="330">
        <v>0</v>
      </c>
      <c r="CM54" s="331">
        <v>0</v>
      </c>
      <c r="CN54" s="331">
        <v>0</v>
      </c>
      <c r="CO54" s="331">
        <v>0</v>
      </c>
      <c r="CP54" s="124">
        <v>0</v>
      </c>
      <c r="CQ54" s="331">
        <v>0</v>
      </c>
      <c r="CR54" s="331">
        <v>0</v>
      </c>
      <c r="CS54" s="331">
        <v>0</v>
      </c>
      <c r="CT54" s="331">
        <v>0</v>
      </c>
      <c r="CU54" s="124">
        <v>0</v>
      </c>
      <c r="CV54" s="331">
        <v>0</v>
      </c>
      <c r="CW54" s="331">
        <v>0</v>
      </c>
      <c r="CX54" s="331">
        <v>0</v>
      </c>
      <c r="CY54" s="331">
        <v>0</v>
      </c>
      <c r="CZ54" s="124">
        <v>0</v>
      </c>
      <c r="DA54" s="386">
        <v>0</v>
      </c>
      <c r="DB54" s="331">
        <v>0</v>
      </c>
      <c r="DC54" s="331">
        <v>0</v>
      </c>
      <c r="DD54" s="331">
        <v>0</v>
      </c>
      <c r="DE54" s="124">
        <v>0</v>
      </c>
      <c r="DF54" s="386">
        <v>0</v>
      </c>
      <c r="DG54" s="331">
        <v>0</v>
      </c>
      <c r="DH54" s="331">
        <v>0</v>
      </c>
      <c r="DI54" s="331">
        <v>0</v>
      </c>
      <c r="DJ54" s="124">
        <v>0</v>
      </c>
      <c r="DK54" s="330">
        <v>0</v>
      </c>
      <c r="DL54" s="331">
        <v>0</v>
      </c>
      <c r="DM54" s="331">
        <v>0</v>
      </c>
      <c r="DN54" s="331">
        <v>0</v>
      </c>
      <c r="DO54" s="124">
        <v>0</v>
      </c>
      <c r="DP54" s="331">
        <v>0</v>
      </c>
      <c r="DQ54" s="331">
        <v>0</v>
      </c>
      <c r="DR54" s="331">
        <v>0</v>
      </c>
      <c r="DS54" s="331">
        <v>0</v>
      </c>
      <c r="DT54" s="124">
        <v>0</v>
      </c>
      <c r="DU54" s="331">
        <v>0</v>
      </c>
      <c r="DV54" s="331">
        <v>0</v>
      </c>
      <c r="DW54" s="331">
        <v>0</v>
      </c>
      <c r="DX54" s="331">
        <v>0</v>
      </c>
      <c r="DY54" s="124">
        <v>0</v>
      </c>
      <c r="DZ54" s="386">
        <v>0</v>
      </c>
      <c r="EA54" s="331">
        <v>0</v>
      </c>
      <c r="EB54" s="331">
        <v>0</v>
      </c>
      <c r="EC54" s="331">
        <v>0</v>
      </c>
      <c r="ED54" s="124">
        <v>0</v>
      </c>
      <c r="EE54" s="386">
        <v>0</v>
      </c>
      <c r="EF54" s="331">
        <v>0</v>
      </c>
      <c r="EG54" s="331">
        <v>0</v>
      </c>
      <c r="EH54" s="331">
        <v>0</v>
      </c>
      <c r="EI54" s="124">
        <v>0</v>
      </c>
      <c r="EJ54" s="330">
        <v>0</v>
      </c>
      <c r="EK54" s="331">
        <v>0</v>
      </c>
      <c r="EL54" s="331">
        <v>0</v>
      </c>
      <c r="EM54" s="331">
        <v>0</v>
      </c>
      <c r="EN54" s="124">
        <v>0</v>
      </c>
      <c r="EO54" s="331">
        <v>0</v>
      </c>
      <c r="EP54" s="331">
        <v>0</v>
      </c>
      <c r="EQ54" s="331">
        <v>0</v>
      </c>
      <c r="ER54" s="331">
        <v>0</v>
      </c>
      <c r="ES54" s="124">
        <v>0</v>
      </c>
      <c r="ET54" s="331">
        <v>0</v>
      </c>
      <c r="EU54" s="331">
        <v>0</v>
      </c>
      <c r="EV54" s="331">
        <v>0</v>
      </c>
      <c r="EW54" s="331">
        <v>0</v>
      </c>
      <c r="EX54" s="124">
        <v>0</v>
      </c>
      <c r="EY54" s="386">
        <v>0</v>
      </c>
      <c r="EZ54" s="331">
        <v>0</v>
      </c>
      <c r="FA54" s="331">
        <v>0</v>
      </c>
      <c r="FB54" s="331">
        <v>0</v>
      </c>
      <c r="FC54" s="124">
        <v>0</v>
      </c>
      <c r="FD54" s="386">
        <v>0</v>
      </c>
      <c r="FE54" s="331">
        <v>0</v>
      </c>
      <c r="FF54" s="331">
        <v>0</v>
      </c>
      <c r="FG54" s="331">
        <v>0</v>
      </c>
      <c r="FH54" s="124">
        <v>0</v>
      </c>
      <c r="FI54" s="330">
        <v>0</v>
      </c>
      <c r="FJ54" s="331">
        <v>0</v>
      </c>
      <c r="FK54" s="331">
        <v>0</v>
      </c>
      <c r="FL54" s="331">
        <v>0</v>
      </c>
      <c r="FM54" s="124">
        <v>0</v>
      </c>
      <c r="FN54" s="331">
        <v>0</v>
      </c>
      <c r="FO54" s="331">
        <v>0</v>
      </c>
      <c r="FP54" s="331">
        <v>0</v>
      </c>
      <c r="FQ54" s="331">
        <v>0</v>
      </c>
      <c r="FR54" s="124">
        <v>0</v>
      </c>
      <c r="FS54" s="331">
        <v>0</v>
      </c>
      <c r="FT54" s="331">
        <v>0</v>
      </c>
      <c r="FU54" s="331">
        <v>0</v>
      </c>
      <c r="FV54" s="331">
        <v>0</v>
      </c>
      <c r="FW54" s="124">
        <v>0</v>
      </c>
      <c r="FX54" s="386">
        <v>0</v>
      </c>
      <c r="FY54" s="331">
        <v>0</v>
      </c>
      <c r="FZ54" s="331">
        <v>0</v>
      </c>
      <c r="GA54" s="331">
        <v>0</v>
      </c>
      <c r="GB54" s="124">
        <v>0</v>
      </c>
      <c r="GC54" s="386">
        <v>0</v>
      </c>
      <c r="GD54" s="331">
        <v>0</v>
      </c>
      <c r="GE54" s="331">
        <v>0</v>
      </c>
      <c r="GF54" s="331">
        <v>0</v>
      </c>
      <c r="GG54" s="124">
        <v>0</v>
      </c>
      <c r="GH54" s="330">
        <v>0</v>
      </c>
      <c r="GI54" s="331">
        <v>0</v>
      </c>
      <c r="GJ54" s="331">
        <v>0</v>
      </c>
      <c r="GK54" s="331">
        <v>0</v>
      </c>
      <c r="GL54" s="124">
        <v>0</v>
      </c>
      <c r="GM54" s="331">
        <v>0</v>
      </c>
      <c r="GN54" s="331">
        <v>0</v>
      </c>
      <c r="GO54" s="331">
        <v>0</v>
      </c>
      <c r="GP54" s="331">
        <v>0</v>
      </c>
      <c r="GQ54" s="124">
        <v>0</v>
      </c>
      <c r="GR54" s="331">
        <v>0</v>
      </c>
      <c r="GS54" s="331">
        <v>0</v>
      </c>
      <c r="GT54" s="331">
        <v>0</v>
      </c>
      <c r="GU54" s="331">
        <v>0</v>
      </c>
      <c r="GV54" s="124">
        <v>0</v>
      </c>
      <c r="GW54" s="386">
        <v>0</v>
      </c>
      <c r="GX54" s="331">
        <v>0</v>
      </c>
      <c r="GY54" s="331">
        <v>0</v>
      </c>
      <c r="GZ54" s="331">
        <v>0</v>
      </c>
      <c r="HA54" s="124">
        <v>0</v>
      </c>
      <c r="HB54" s="386">
        <v>0</v>
      </c>
      <c r="HC54" s="331">
        <v>0</v>
      </c>
      <c r="HD54" s="331">
        <v>0</v>
      </c>
      <c r="HE54" s="331">
        <v>0</v>
      </c>
      <c r="HF54" s="124">
        <v>0</v>
      </c>
      <c r="HG54" s="330">
        <v>0</v>
      </c>
      <c r="HH54" s="331">
        <v>0</v>
      </c>
      <c r="HI54" s="331">
        <v>0</v>
      </c>
      <c r="HJ54" s="331">
        <v>0</v>
      </c>
      <c r="HK54" s="124">
        <v>0</v>
      </c>
      <c r="HL54" s="331">
        <v>0</v>
      </c>
      <c r="HM54" s="331">
        <v>0</v>
      </c>
      <c r="HN54" s="331">
        <v>0</v>
      </c>
      <c r="HO54" s="331">
        <v>0</v>
      </c>
      <c r="HP54" s="124">
        <v>0</v>
      </c>
      <c r="HQ54" s="331">
        <v>0</v>
      </c>
      <c r="HR54" s="331">
        <v>0</v>
      </c>
      <c r="HS54" s="331">
        <v>0</v>
      </c>
      <c r="HT54" s="331">
        <v>0</v>
      </c>
      <c r="HU54" s="124">
        <v>0</v>
      </c>
      <c r="HV54" s="386">
        <v>0</v>
      </c>
      <c r="HW54" s="331">
        <v>0</v>
      </c>
      <c r="HX54" s="331">
        <v>0</v>
      </c>
      <c r="HY54" s="331">
        <v>0</v>
      </c>
      <c r="HZ54" s="124">
        <v>0</v>
      </c>
      <c r="IA54" s="386">
        <v>0</v>
      </c>
      <c r="IB54" s="331">
        <v>0</v>
      </c>
      <c r="IC54" s="331">
        <v>0</v>
      </c>
      <c r="ID54" s="331">
        <v>0</v>
      </c>
      <c r="IE54" s="124">
        <v>0</v>
      </c>
      <c r="IF54" s="330">
        <v>0</v>
      </c>
      <c r="IG54" s="331">
        <v>0</v>
      </c>
      <c r="IH54" s="331">
        <v>0</v>
      </c>
      <c r="II54" s="331">
        <v>0</v>
      </c>
      <c r="IJ54" s="124">
        <v>0</v>
      </c>
      <c r="IK54" s="331">
        <v>0</v>
      </c>
      <c r="IL54" s="331">
        <v>0</v>
      </c>
      <c r="IM54" s="331">
        <v>0</v>
      </c>
      <c r="IN54" s="331">
        <v>0</v>
      </c>
      <c r="IO54" s="124">
        <v>0</v>
      </c>
      <c r="IP54" s="331">
        <v>0</v>
      </c>
      <c r="IQ54" s="331">
        <v>0</v>
      </c>
      <c r="IR54" s="331">
        <v>0</v>
      </c>
      <c r="IS54" s="331">
        <v>0</v>
      </c>
      <c r="IT54" s="124">
        <v>0</v>
      </c>
      <c r="IU54" s="386">
        <v>0</v>
      </c>
      <c r="IV54" s="331">
        <v>0</v>
      </c>
      <c r="IW54" s="331">
        <v>0</v>
      </c>
      <c r="IX54" s="331">
        <v>0</v>
      </c>
      <c r="IY54" s="124">
        <v>0</v>
      </c>
      <c r="IZ54" s="386">
        <v>0</v>
      </c>
      <c r="JA54" s="331">
        <v>0</v>
      </c>
      <c r="JB54" s="331">
        <v>0</v>
      </c>
      <c r="JC54" s="331">
        <v>0</v>
      </c>
      <c r="JD54" s="124">
        <v>0</v>
      </c>
      <c r="JE54" s="330">
        <v>0</v>
      </c>
      <c r="JF54" s="331">
        <v>0</v>
      </c>
      <c r="JG54" s="331">
        <v>0</v>
      </c>
      <c r="JH54" s="331">
        <v>0</v>
      </c>
      <c r="JI54" s="124">
        <v>0</v>
      </c>
      <c r="JJ54" s="331">
        <v>0</v>
      </c>
      <c r="JK54" s="331">
        <v>0</v>
      </c>
      <c r="JL54" s="331">
        <v>0</v>
      </c>
      <c r="JM54" s="331">
        <v>0</v>
      </c>
      <c r="JN54" s="124">
        <v>0</v>
      </c>
      <c r="JO54" s="331">
        <v>0</v>
      </c>
      <c r="JP54" s="331">
        <v>0</v>
      </c>
      <c r="JQ54" s="331">
        <v>0</v>
      </c>
      <c r="JR54" s="331">
        <v>0</v>
      </c>
      <c r="JS54" s="124">
        <v>0</v>
      </c>
      <c r="JT54" s="386">
        <v>0</v>
      </c>
      <c r="JU54" s="331">
        <v>0</v>
      </c>
      <c r="JV54" s="331">
        <v>0</v>
      </c>
      <c r="JW54" s="331">
        <v>0</v>
      </c>
      <c r="JX54" s="124">
        <v>0</v>
      </c>
      <c r="JY54" s="386">
        <v>0</v>
      </c>
      <c r="JZ54" s="331">
        <v>0</v>
      </c>
      <c r="KA54" s="331">
        <v>0</v>
      </c>
      <c r="KB54" s="331">
        <v>0</v>
      </c>
      <c r="KC54" s="124">
        <v>0</v>
      </c>
      <c r="KD54" s="330">
        <v>0</v>
      </c>
      <c r="KE54" s="331">
        <v>0</v>
      </c>
      <c r="KF54" s="331">
        <v>0</v>
      </c>
      <c r="KG54" s="331">
        <v>0</v>
      </c>
      <c r="KH54" s="124">
        <v>0</v>
      </c>
      <c r="KI54" s="331">
        <v>0</v>
      </c>
      <c r="KJ54" s="331">
        <v>0</v>
      </c>
      <c r="KK54" s="331">
        <v>0</v>
      </c>
      <c r="KL54" s="331">
        <v>0</v>
      </c>
      <c r="KM54" s="124">
        <v>0</v>
      </c>
      <c r="KN54" s="331">
        <v>0</v>
      </c>
      <c r="KO54" s="331">
        <v>0</v>
      </c>
      <c r="KP54" s="331">
        <v>0</v>
      </c>
      <c r="KQ54" s="331">
        <v>0</v>
      </c>
      <c r="KR54" s="124">
        <v>0</v>
      </c>
      <c r="KS54" s="330">
        <v>0</v>
      </c>
      <c r="KT54" s="331">
        <v>0</v>
      </c>
      <c r="KU54" s="331">
        <v>0</v>
      </c>
      <c r="KV54" s="331">
        <v>0</v>
      </c>
      <c r="KW54" s="124">
        <v>0</v>
      </c>
      <c r="KX54" s="331">
        <v>0</v>
      </c>
      <c r="KY54" s="331">
        <v>0</v>
      </c>
      <c r="KZ54" s="331">
        <v>0</v>
      </c>
      <c r="LA54" s="331">
        <v>0</v>
      </c>
      <c r="LB54" s="334">
        <v>0</v>
      </c>
      <c r="LC54" s="330">
        <v>0</v>
      </c>
      <c r="LD54" s="331">
        <v>0</v>
      </c>
      <c r="LE54" s="331">
        <v>0</v>
      </c>
      <c r="LF54" s="331">
        <v>0</v>
      </c>
      <c r="LG54" s="334">
        <v>0</v>
      </c>
    </row>
    <row r="55" spans="2:319">
      <c r="B55" s="1640"/>
      <c r="C55" s="1619"/>
      <c r="D55" s="333" t="s">
        <v>2882</v>
      </c>
      <c r="E55" s="386">
        <v>0</v>
      </c>
      <c r="F55" s="331">
        <v>0</v>
      </c>
      <c r="G55" s="331">
        <v>0</v>
      </c>
      <c r="H55" s="331">
        <v>0</v>
      </c>
      <c r="I55" s="124">
        <v>0</v>
      </c>
      <c r="J55" s="386">
        <v>0</v>
      </c>
      <c r="K55" s="331">
        <v>0</v>
      </c>
      <c r="L55" s="331">
        <v>0</v>
      </c>
      <c r="M55" s="331">
        <v>0</v>
      </c>
      <c r="N55" s="124">
        <v>0</v>
      </c>
      <c r="O55" s="330">
        <v>0</v>
      </c>
      <c r="P55" s="331">
        <v>0</v>
      </c>
      <c r="Q55" s="331">
        <v>0</v>
      </c>
      <c r="R55" s="331">
        <v>0</v>
      </c>
      <c r="S55" s="124">
        <v>0</v>
      </c>
      <c r="T55" s="331">
        <v>0</v>
      </c>
      <c r="U55" s="331">
        <v>0</v>
      </c>
      <c r="V55" s="331">
        <v>0</v>
      </c>
      <c r="W55" s="331">
        <v>0</v>
      </c>
      <c r="X55" s="124">
        <v>0</v>
      </c>
      <c r="Y55" s="331">
        <v>0</v>
      </c>
      <c r="Z55" s="331">
        <v>0</v>
      </c>
      <c r="AA55" s="331">
        <v>0</v>
      </c>
      <c r="AB55" s="331">
        <v>0</v>
      </c>
      <c r="AC55" s="124">
        <v>0</v>
      </c>
      <c r="AD55" s="386">
        <v>0</v>
      </c>
      <c r="AE55" s="331">
        <v>0</v>
      </c>
      <c r="AF55" s="331">
        <v>0</v>
      </c>
      <c r="AG55" s="331">
        <v>0</v>
      </c>
      <c r="AH55" s="124">
        <v>0</v>
      </c>
      <c r="AI55" s="386">
        <v>0</v>
      </c>
      <c r="AJ55" s="331">
        <v>0</v>
      </c>
      <c r="AK55" s="331">
        <v>0</v>
      </c>
      <c r="AL55" s="331">
        <v>0</v>
      </c>
      <c r="AM55" s="124">
        <v>0</v>
      </c>
      <c r="AN55" s="330">
        <v>0</v>
      </c>
      <c r="AO55" s="331">
        <v>0</v>
      </c>
      <c r="AP55" s="331">
        <v>0</v>
      </c>
      <c r="AQ55" s="331">
        <v>0</v>
      </c>
      <c r="AR55" s="124">
        <v>0</v>
      </c>
      <c r="AS55" s="331">
        <v>0</v>
      </c>
      <c r="AT55" s="331">
        <v>0</v>
      </c>
      <c r="AU55" s="331">
        <v>0</v>
      </c>
      <c r="AV55" s="331">
        <v>0</v>
      </c>
      <c r="AW55" s="124">
        <v>0</v>
      </c>
      <c r="AX55" s="331">
        <v>0</v>
      </c>
      <c r="AY55" s="331">
        <v>0</v>
      </c>
      <c r="AZ55" s="331">
        <v>0</v>
      </c>
      <c r="BA55" s="331">
        <v>0</v>
      </c>
      <c r="BB55" s="124">
        <v>0</v>
      </c>
      <c r="BC55" s="386">
        <v>0</v>
      </c>
      <c r="BD55" s="331">
        <v>0</v>
      </c>
      <c r="BE55" s="331">
        <v>0</v>
      </c>
      <c r="BF55" s="331">
        <v>0</v>
      </c>
      <c r="BG55" s="124">
        <v>0</v>
      </c>
      <c r="BH55" s="386">
        <v>0</v>
      </c>
      <c r="BI55" s="331">
        <v>0</v>
      </c>
      <c r="BJ55" s="331">
        <v>0</v>
      </c>
      <c r="BK55" s="331">
        <v>0</v>
      </c>
      <c r="BL55" s="124">
        <v>0</v>
      </c>
      <c r="BM55" s="330">
        <v>0</v>
      </c>
      <c r="BN55" s="331">
        <v>0</v>
      </c>
      <c r="BO55" s="331">
        <v>0</v>
      </c>
      <c r="BP55" s="331">
        <v>0</v>
      </c>
      <c r="BQ55" s="124">
        <v>0</v>
      </c>
      <c r="BR55" s="331">
        <v>0</v>
      </c>
      <c r="BS55" s="331">
        <v>0</v>
      </c>
      <c r="BT55" s="331">
        <v>0</v>
      </c>
      <c r="BU55" s="331">
        <v>0</v>
      </c>
      <c r="BV55" s="124">
        <v>0</v>
      </c>
      <c r="BW55" s="331">
        <v>0</v>
      </c>
      <c r="BX55" s="331">
        <v>0</v>
      </c>
      <c r="BY55" s="331">
        <v>0</v>
      </c>
      <c r="BZ55" s="331">
        <v>0</v>
      </c>
      <c r="CA55" s="124">
        <v>0</v>
      </c>
      <c r="CB55" s="386">
        <v>0</v>
      </c>
      <c r="CC55" s="331">
        <v>0</v>
      </c>
      <c r="CD55" s="331">
        <v>0</v>
      </c>
      <c r="CE55" s="331">
        <v>0</v>
      </c>
      <c r="CF55" s="124">
        <v>0</v>
      </c>
      <c r="CG55" s="386">
        <v>0</v>
      </c>
      <c r="CH55" s="331">
        <v>0</v>
      </c>
      <c r="CI55" s="331">
        <v>0</v>
      </c>
      <c r="CJ55" s="331">
        <v>0</v>
      </c>
      <c r="CK55" s="124">
        <v>0</v>
      </c>
      <c r="CL55" s="330">
        <v>0</v>
      </c>
      <c r="CM55" s="331">
        <v>0</v>
      </c>
      <c r="CN55" s="331">
        <v>0</v>
      </c>
      <c r="CO55" s="331">
        <v>0</v>
      </c>
      <c r="CP55" s="124">
        <v>0</v>
      </c>
      <c r="CQ55" s="331">
        <v>0</v>
      </c>
      <c r="CR55" s="331">
        <v>0</v>
      </c>
      <c r="CS55" s="331">
        <v>0</v>
      </c>
      <c r="CT55" s="331">
        <v>0</v>
      </c>
      <c r="CU55" s="124">
        <v>0</v>
      </c>
      <c r="CV55" s="331">
        <v>0</v>
      </c>
      <c r="CW55" s="331">
        <v>0</v>
      </c>
      <c r="CX55" s="331">
        <v>0</v>
      </c>
      <c r="CY55" s="331">
        <v>0</v>
      </c>
      <c r="CZ55" s="124">
        <v>0</v>
      </c>
      <c r="DA55" s="386">
        <v>0</v>
      </c>
      <c r="DB55" s="331">
        <v>0</v>
      </c>
      <c r="DC55" s="331">
        <v>0</v>
      </c>
      <c r="DD55" s="331">
        <v>0</v>
      </c>
      <c r="DE55" s="124">
        <v>0</v>
      </c>
      <c r="DF55" s="386">
        <v>0</v>
      </c>
      <c r="DG55" s="331">
        <v>0</v>
      </c>
      <c r="DH55" s="331">
        <v>0</v>
      </c>
      <c r="DI55" s="331">
        <v>0</v>
      </c>
      <c r="DJ55" s="124">
        <v>0</v>
      </c>
      <c r="DK55" s="330">
        <v>0</v>
      </c>
      <c r="DL55" s="331">
        <v>0</v>
      </c>
      <c r="DM55" s="331">
        <v>0</v>
      </c>
      <c r="DN55" s="331">
        <v>0</v>
      </c>
      <c r="DO55" s="124">
        <v>0</v>
      </c>
      <c r="DP55" s="331">
        <v>0</v>
      </c>
      <c r="DQ55" s="331">
        <v>0</v>
      </c>
      <c r="DR55" s="331">
        <v>0</v>
      </c>
      <c r="DS55" s="331">
        <v>0</v>
      </c>
      <c r="DT55" s="124">
        <v>0</v>
      </c>
      <c r="DU55" s="331">
        <v>0</v>
      </c>
      <c r="DV55" s="331">
        <v>0</v>
      </c>
      <c r="DW55" s="331">
        <v>0</v>
      </c>
      <c r="DX55" s="331">
        <v>0</v>
      </c>
      <c r="DY55" s="124">
        <v>0</v>
      </c>
      <c r="DZ55" s="386">
        <v>0</v>
      </c>
      <c r="EA55" s="331">
        <v>0</v>
      </c>
      <c r="EB55" s="331">
        <v>0</v>
      </c>
      <c r="EC55" s="331">
        <v>0</v>
      </c>
      <c r="ED55" s="124">
        <v>0</v>
      </c>
      <c r="EE55" s="386">
        <v>0</v>
      </c>
      <c r="EF55" s="331">
        <v>0</v>
      </c>
      <c r="EG55" s="331">
        <v>0</v>
      </c>
      <c r="EH55" s="331">
        <v>0</v>
      </c>
      <c r="EI55" s="124">
        <v>0</v>
      </c>
      <c r="EJ55" s="330">
        <v>0</v>
      </c>
      <c r="EK55" s="331">
        <v>0</v>
      </c>
      <c r="EL55" s="331">
        <v>0</v>
      </c>
      <c r="EM55" s="331">
        <v>0</v>
      </c>
      <c r="EN55" s="124">
        <v>0</v>
      </c>
      <c r="EO55" s="331">
        <v>0</v>
      </c>
      <c r="EP55" s="331">
        <v>0</v>
      </c>
      <c r="EQ55" s="331">
        <v>0</v>
      </c>
      <c r="ER55" s="331">
        <v>0</v>
      </c>
      <c r="ES55" s="124">
        <v>0</v>
      </c>
      <c r="ET55" s="331">
        <v>0</v>
      </c>
      <c r="EU55" s="331">
        <v>0</v>
      </c>
      <c r="EV55" s="331">
        <v>0</v>
      </c>
      <c r="EW55" s="331">
        <v>0</v>
      </c>
      <c r="EX55" s="124">
        <v>0</v>
      </c>
      <c r="EY55" s="386">
        <v>0</v>
      </c>
      <c r="EZ55" s="331">
        <v>0</v>
      </c>
      <c r="FA55" s="331">
        <v>0</v>
      </c>
      <c r="FB55" s="331">
        <v>0</v>
      </c>
      <c r="FC55" s="124">
        <v>0</v>
      </c>
      <c r="FD55" s="386">
        <v>0</v>
      </c>
      <c r="FE55" s="331">
        <v>0</v>
      </c>
      <c r="FF55" s="331">
        <v>0</v>
      </c>
      <c r="FG55" s="331">
        <v>0</v>
      </c>
      <c r="FH55" s="124">
        <v>0</v>
      </c>
      <c r="FI55" s="330">
        <v>0</v>
      </c>
      <c r="FJ55" s="331">
        <v>0</v>
      </c>
      <c r="FK55" s="331">
        <v>0</v>
      </c>
      <c r="FL55" s="331">
        <v>0</v>
      </c>
      <c r="FM55" s="124">
        <v>0</v>
      </c>
      <c r="FN55" s="331">
        <v>0</v>
      </c>
      <c r="FO55" s="331">
        <v>0</v>
      </c>
      <c r="FP55" s="331">
        <v>0</v>
      </c>
      <c r="FQ55" s="331">
        <v>0</v>
      </c>
      <c r="FR55" s="124">
        <v>0</v>
      </c>
      <c r="FS55" s="331">
        <v>0</v>
      </c>
      <c r="FT55" s="331">
        <v>0</v>
      </c>
      <c r="FU55" s="331">
        <v>0</v>
      </c>
      <c r="FV55" s="331">
        <v>0</v>
      </c>
      <c r="FW55" s="124">
        <v>0</v>
      </c>
      <c r="FX55" s="386">
        <v>0</v>
      </c>
      <c r="FY55" s="331">
        <v>0</v>
      </c>
      <c r="FZ55" s="331">
        <v>0</v>
      </c>
      <c r="GA55" s="331">
        <v>0</v>
      </c>
      <c r="GB55" s="124">
        <v>0</v>
      </c>
      <c r="GC55" s="386">
        <v>0</v>
      </c>
      <c r="GD55" s="331">
        <v>0</v>
      </c>
      <c r="GE55" s="331">
        <v>0</v>
      </c>
      <c r="GF55" s="331">
        <v>0</v>
      </c>
      <c r="GG55" s="124">
        <v>0</v>
      </c>
      <c r="GH55" s="330">
        <v>0</v>
      </c>
      <c r="GI55" s="331">
        <v>0</v>
      </c>
      <c r="GJ55" s="331">
        <v>0</v>
      </c>
      <c r="GK55" s="331">
        <v>0</v>
      </c>
      <c r="GL55" s="124">
        <v>0</v>
      </c>
      <c r="GM55" s="331">
        <v>0</v>
      </c>
      <c r="GN55" s="331">
        <v>0</v>
      </c>
      <c r="GO55" s="331">
        <v>0</v>
      </c>
      <c r="GP55" s="331">
        <v>0</v>
      </c>
      <c r="GQ55" s="124">
        <v>0</v>
      </c>
      <c r="GR55" s="331">
        <v>0</v>
      </c>
      <c r="GS55" s="331">
        <v>0</v>
      </c>
      <c r="GT55" s="331">
        <v>0</v>
      </c>
      <c r="GU55" s="331">
        <v>0</v>
      </c>
      <c r="GV55" s="124">
        <v>0</v>
      </c>
      <c r="GW55" s="386">
        <v>0</v>
      </c>
      <c r="GX55" s="331">
        <v>0</v>
      </c>
      <c r="GY55" s="331">
        <v>0</v>
      </c>
      <c r="GZ55" s="331">
        <v>0</v>
      </c>
      <c r="HA55" s="124">
        <v>0</v>
      </c>
      <c r="HB55" s="386">
        <v>0</v>
      </c>
      <c r="HC55" s="331">
        <v>0</v>
      </c>
      <c r="HD55" s="331">
        <v>0</v>
      </c>
      <c r="HE55" s="331">
        <v>0</v>
      </c>
      <c r="HF55" s="124">
        <v>0</v>
      </c>
      <c r="HG55" s="330">
        <v>0</v>
      </c>
      <c r="HH55" s="331">
        <v>0</v>
      </c>
      <c r="HI55" s="331">
        <v>0</v>
      </c>
      <c r="HJ55" s="331">
        <v>0</v>
      </c>
      <c r="HK55" s="124">
        <v>0</v>
      </c>
      <c r="HL55" s="331">
        <v>0</v>
      </c>
      <c r="HM55" s="331">
        <v>0</v>
      </c>
      <c r="HN55" s="331">
        <v>0</v>
      </c>
      <c r="HO55" s="331">
        <v>0</v>
      </c>
      <c r="HP55" s="124">
        <v>0</v>
      </c>
      <c r="HQ55" s="331">
        <v>0</v>
      </c>
      <c r="HR55" s="331">
        <v>0</v>
      </c>
      <c r="HS55" s="331">
        <v>0</v>
      </c>
      <c r="HT55" s="331">
        <v>0</v>
      </c>
      <c r="HU55" s="124">
        <v>0</v>
      </c>
      <c r="HV55" s="386">
        <v>0</v>
      </c>
      <c r="HW55" s="331">
        <v>0</v>
      </c>
      <c r="HX55" s="331">
        <v>0</v>
      </c>
      <c r="HY55" s="331">
        <v>0</v>
      </c>
      <c r="HZ55" s="124">
        <v>0</v>
      </c>
      <c r="IA55" s="386">
        <v>0</v>
      </c>
      <c r="IB55" s="331">
        <v>0</v>
      </c>
      <c r="IC55" s="331">
        <v>0</v>
      </c>
      <c r="ID55" s="331">
        <v>0</v>
      </c>
      <c r="IE55" s="124">
        <v>0</v>
      </c>
      <c r="IF55" s="330">
        <v>0</v>
      </c>
      <c r="IG55" s="331">
        <v>0</v>
      </c>
      <c r="IH55" s="331">
        <v>0</v>
      </c>
      <c r="II55" s="331">
        <v>0</v>
      </c>
      <c r="IJ55" s="124">
        <v>0</v>
      </c>
      <c r="IK55" s="331">
        <v>0</v>
      </c>
      <c r="IL55" s="331">
        <v>0</v>
      </c>
      <c r="IM55" s="331">
        <v>0</v>
      </c>
      <c r="IN55" s="331">
        <v>0</v>
      </c>
      <c r="IO55" s="124">
        <v>0</v>
      </c>
      <c r="IP55" s="331">
        <v>0</v>
      </c>
      <c r="IQ55" s="331">
        <v>0</v>
      </c>
      <c r="IR55" s="331">
        <v>0</v>
      </c>
      <c r="IS55" s="331">
        <v>0</v>
      </c>
      <c r="IT55" s="124">
        <v>0</v>
      </c>
      <c r="IU55" s="386">
        <v>0</v>
      </c>
      <c r="IV55" s="331">
        <v>0</v>
      </c>
      <c r="IW55" s="331">
        <v>0</v>
      </c>
      <c r="IX55" s="331">
        <v>0</v>
      </c>
      <c r="IY55" s="124">
        <v>0</v>
      </c>
      <c r="IZ55" s="386">
        <v>0</v>
      </c>
      <c r="JA55" s="331">
        <v>0</v>
      </c>
      <c r="JB55" s="331">
        <v>0</v>
      </c>
      <c r="JC55" s="331">
        <v>0</v>
      </c>
      <c r="JD55" s="124">
        <v>0</v>
      </c>
      <c r="JE55" s="330">
        <v>0</v>
      </c>
      <c r="JF55" s="331">
        <v>0</v>
      </c>
      <c r="JG55" s="331">
        <v>0</v>
      </c>
      <c r="JH55" s="331">
        <v>0</v>
      </c>
      <c r="JI55" s="124">
        <v>0</v>
      </c>
      <c r="JJ55" s="331">
        <v>0</v>
      </c>
      <c r="JK55" s="331">
        <v>0</v>
      </c>
      <c r="JL55" s="331">
        <v>0</v>
      </c>
      <c r="JM55" s="331">
        <v>0</v>
      </c>
      <c r="JN55" s="124">
        <v>0</v>
      </c>
      <c r="JO55" s="331">
        <v>0</v>
      </c>
      <c r="JP55" s="331">
        <v>0</v>
      </c>
      <c r="JQ55" s="331">
        <v>0</v>
      </c>
      <c r="JR55" s="331">
        <v>0</v>
      </c>
      <c r="JS55" s="124">
        <v>0</v>
      </c>
      <c r="JT55" s="386">
        <v>0</v>
      </c>
      <c r="JU55" s="331">
        <v>0</v>
      </c>
      <c r="JV55" s="331">
        <v>0</v>
      </c>
      <c r="JW55" s="331">
        <v>0</v>
      </c>
      <c r="JX55" s="124">
        <v>0</v>
      </c>
      <c r="JY55" s="386">
        <v>0</v>
      </c>
      <c r="JZ55" s="331">
        <v>0</v>
      </c>
      <c r="KA55" s="331">
        <v>0</v>
      </c>
      <c r="KB55" s="331">
        <v>0</v>
      </c>
      <c r="KC55" s="124">
        <v>0</v>
      </c>
      <c r="KD55" s="330">
        <v>0</v>
      </c>
      <c r="KE55" s="331">
        <v>0</v>
      </c>
      <c r="KF55" s="331">
        <v>0</v>
      </c>
      <c r="KG55" s="331">
        <v>0</v>
      </c>
      <c r="KH55" s="124">
        <v>0</v>
      </c>
      <c r="KI55" s="331">
        <v>0</v>
      </c>
      <c r="KJ55" s="331">
        <v>0</v>
      </c>
      <c r="KK55" s="331">
        <v>0</v>
      </c>
      <c r="KL55" s="331">
        <v>0</v>
      </c>
      <c r="KM55" s="124">
        <v>0</v>
      </c>
      <c r="KN55" s="331">
        <v>0</v>
      </c>
      <c r="KO55" s="331">
        <v>0</v>
      </c>
      <c r="KP55" s="331">
        <v>0</v>
      </c>
      <c r="KQ55" s="331">
        <v>0</v>
      </c>
      <c r="KR55" s="124">
        <v>0</v>
      </c>
      <c r="KS55" s="330">
        <v>0</v>
      </c>
      <c r="KT55" s="331">
        <v>0</v>
      </c>
      <c r="KU55" s="331">
        <v>0</v>
      </c>
      <c r="KV55" s="331">
        <v>0</v>
      </c>
      <c r="KW55" s="124">
        <v>0</v>
      </c>
      <c r="KX55" s="331">
        <v>0</v>
      </c>
      <c r="KY55" s="331">
        <v>0</v>
      </c>
      <c r="KZ55" s="331">
        <v>0</v>
      </c>
      <c r="LA55" s="331">
        <v>0</v>
      </c>
      <c r="LB55" s="334">
        <v>0</v>
      </c>
      <c r="LC55" s="330">
        <v>0</v>
      </c>
      <c r="LD55" s="331">
        <v>0</v>
      </c>
      <c r="LE55" s="331">
        <v>0</v>
      </c>
      <c r="LF55" s="331">
        <v>0</v>
      </c>
      <c r="LG55" s="334">
        <v>0</v>
      </c>
    </row>
    <row r="56" spans="2:319">
      <c r="B56" s="1640"/>
      <c r="C56" s="1619"/>
      <c r="D56" s="333" t="s">
        <v>2883</v>
      </c>
      <c r="E56" s="386">
        <v>0</v>
      </c>
      <c r="F56" s="331">
        <v>0</v>
      </c>
      <c r="G56" s="331">
        <v>0</v>
      </c>
      <c r="H56" s="331">
        <v>0</v>
      </c>
      <c r="I56" s="124">
        <v>0</v>
      </c>
      <c r="J56" s="386">
        <v>0</v>
      </c>
      <c r="K56" s="331">
        <v>0</v>
      </c>
      <c r="L56" s="331">
        <v>0</v>
      </c>
      <c r="M56" s="331">
        <v>0</v>
      </c>
      <c r="N56" s="124">
        <v>0</v>
      </c>
      <c r="O56" s="330">
        <v>0</v>
      </c>
      <c r="P56" s="331">
        <v>0</v>
      </c>
      <c r="Q56" s="331">
        <v>0</v>
      </c>
      <c r="R56" s="331">
        <v>0</v>
      </c>
      <c r="S56" s="124">
        <v>0</v>
      </c>
      <c r="T56" s="331">
        <v>0</v>
      </c>
      <c r="U56" s="331">
        <v>0</v>
      </c>
      <c r="V56" s="331">
        <v>0</v>
      </c>
      <c r="W56" s="331">
        <v>0</v>
      </c>
      <c r="X56" s="124">
        <v>0</v>
      </c>
      <c r="Y56" s="331">
        <v>0</v>
      </c>
      <c r="Z56" s="331">
        <v>0</v>
      </c>
      <c r="AA56" s="331">
        <v>0</v>
      </c>
      <c r="AB56" s="331">
        <v>0</v>
      </c>
      <c r="AC56" s="124">
        <v>0</v>
      </c>
      <c r="AD56" s="386">
        <v>0</v>
      </c>
      <c r="AE56" s="331">
        <v>0</v>
      </c>
      <c r="AF56" s="331">
        <v>0</v>
      </c>
      <c r="AG56" s="331">
        <v>0</v>
      </c>
      <c r="AH56" s="124">
        <v>0</v>
      </c>
      <c r="AI56" s="386">
        <v>0</v>
      </c>
      <c r="AJ56" s="331">
        <v>0</v>
      </c>
      <c r="AK56" s="331">
        <v>0</v>
      </c>
      <c r="AL56" s="331">
        <v>0</v>
      </c>
      <c r="AM56" s="124">
        <v>0</v>
      </c>
      <c r="AN56" s="330">
        <v>0</v>
      </c>
      <c r="AO56" s="331">
        <v>0</v>
      </c>
      <c r="AP56" s="331">
        <v>0</v>
      </c>
      <c r="AQ56" s="331">
        <v>0</v>
      </c>
      <c r="AR56" s="124">
        <v>0</v>
      </c>
      <c r="AS56" s="331">
        <v>0</v>
      </c>
      <c r="AT56" s="331">
        <v>0</v>
      </c>
      <c r="AU56" s="331">
        <v>0</v>
      </c>
      <c r="AV56" s="331">
        <v>0</v>
      </c>
      <c r="AW56" s="124">
        <v>0</v>
      </c>
      <c r="AX56" s="331">
        <v>0</v>
      </c>
      <c r="AY56" s="331">
        <v>0</v>
      </c>
      <c r="AZ56" s="331">
        <v>0</v>
      </c>
      <c r="BA56" s="331">
        <v>0</v>
      </c>
      <c r="BB56" s="124">
        <v>0</v>
      </c>
      <c r="BC56" s="386">
        <v>0</v>
      </c>
      <c r="BD56" s="331">
        <v>0</v>
      </c>
      <c r="BE56" s="331">
        <v>0</v>
      </c>
      <c r="BF56" s="331">
        <v>0</v>
      </c>
      <c r="BG56" s="124">
        <v>0</v>
      </c>
      <c r="BH56" s="386">
        <v>0</v>
      </c>
      <c r="BI56" s="331">
        <v>0</v>
      </c>
      <c r="BJ56" s="331">
        <v>0</v>
      </c>
      <c r="BK56" s="331">
        <v>0</v>
      </c>
      <c r="BL56" s="124">
        <v>0</v>
      </c>
      <c r="BM56" s="330">
        <v>0</v>
      </c>
      <c r="BN56" s="331">
        <v>0</v>
      </c>
      <c r="BO56" s="331">
        <v>0</v>
      </c>
      <c r="BP56" s="331">
        <v>0</v>
      </c>
      <c r="BQ56" s="124">
        <v>0</v>
      </c>
      <c r="BR56" s="331">
        <v>0</v>
      </c>
      <c r="BS56" s="331">
        <v>0</v>
      </c>
      <c r="BT56" s="331">
        <v>0</v>
      </c>
      <c r="BU56" s="331">
        <v>0</v>
      </c>
      <c r="BV56" s="124">
        <v>0</v>
      </c>
      <c r="BW56" s="331">
        <v>0</v>
      </c>
      <c r="BX56" s="331">
        <v>0</v>
      </c>
      <c r="BY56" s="331">
        <v>0</v>
      </c>
      <c r="BZ56" s="331">
        <v>0</v>
      </c>
      <c r="CA56" s="124">
        <v>0</v>
      </c>
      <c r="CB56" s="386">
        <v>0</v>
      </c>
      <c r="CC56" s="331">
        <v>0</v>
      </c>
      <c r="CD56" s="331">
        <v>0</v>
      </c>
      <c r="CE56" s="331">
        <v>0</v>
      </c>
      <c r="CF56" s="124">
        <v>0</v>
      </c>
      <c r="CG56" s="386">
        <v>0</v>
      </c>
      <c r="CH56" s="331">
        <v>0</v>
      </c>
      <c r="CI56" s="331">
        <v>0</v>
      </c>
      <c r="CJ56" s="331">
        <v>0</v>
      </c>
      <c r="CK56" s="124">
        <v>0</v>
      </c>
      <c r="CL56" s="330">
        <v>0</v>
      </c>
      <c r="CM56" s="331">
        <v>0</v>
      </c>
      <c r="CN56" s="331">
        <v>0</v>
      </c>
      <c r="CO56" s="331">
        <v>0</v>
      </c>
      <c r="CP56" s="124">
        <v>0</v>
      </c>
      <c r="CQ56" s="331">
        <v>0</v>
      </c>
      <c r="CR56" s="331">
        <v>0</v>
      </c>
      <c r="CS56" s="331">
        <v>0</v>
      </c>
      <c r="CT56" s="331">
        <v>0</v>
      </c>
      <c r="CU56" s="124">
        <v>0</v>
      </c>
      <c r="CV56" s="331">
        <v>0</v>
      </c>
      <c r="CW56" s="331">
        <v>0</v>
      </c>
      <c r="CX56" s="331">
        <v>0</v>
      </c>
      <c r="CY56" s="331">
        <v>0</v>
      </c>
      <c r="CZ56" s="124">
        <v>0</v>
      </c>
      <c r="DA56" s="386">
        <v>0</v>
      </c>
      <c r="DB56" s="331">
        <v>0</v>
      </c>
      <c r="DC56" s="331">
        <v>0</v>
      </c>
      <c r="DD56" s="331">
        <v>0</v>
      </c>
      <c r="DE56" s="124">
        <v>0</v>
      </c>
      <c r="DF56" s="386">
        <v>0</v>
      </c>
      <c r="DG56" s="331">
        <v>0</v>
      </c>
      <c r="DH56" s="331">
        <v>0</v>
      </c>
      <c r="DI56" s="331">
        <v>0</v>
      </c>
      <c r="DJ56" s="124">
        <v>0</v>
      </c>
      <c r="DK56" s="330">
        <v>0</v>
      </c>
      <c r="DL56" s="331">
        <v>0</v>
      </c>
      <c r="DM56" s="331">
        <v>0</v>
      </c>
      <c r="DN56" s="331">
        <v>0</v>
      </c>
      <c r="DO56" s="124">
        <v>0</v>
      </c>
      <c r="DP56" s="331">
        <v>0</v>
      </c>
      <c r="DQ56" s="331">
        <v>0</v>
      </c>
      <c r="DR56" s="331">
        <v>0</v>
      </c>
      <c r="DS56" s="331">
        <v>0</v>
      </c>
      <c r="DT56" s="124">
        <v>0</v>
      </c>
      <c r="DU56" s="331">
        <v>0</v>
      </c>
      <c r="DV56" s="331">
        <v>0</v>
      </c>
      <c r="DW56" s="331">
        <v>0</v>
      </c>
      <c r="DX56" s="331">
        <v>0</v>
      </c>
      <c r="DY56" s="124">
        <v>0</v>
      </c>
      <c r="DZ56" s="386">
        <v>0</v>
      </c>
      <c r="EA56" s="331">
        <v>0</v>
      </c>
      <c r="EB56" s="331">
        <v>0</v>
      </c>
      <c r="EC56" s="331">
        <v>0</v>
      </c>
      <c r="ED56" s="124">
        <v>0</v>
      </c>
      <c r="EE56" s="386">
        <v>0</v>
      </c>
      <c r="EF56" s="331">
        <v>0</v>
      </c>
      <c r="EG56" s="331">
        <v>0</v>
      </c>
      <c r="EH56" s="331">
        <v>0</v>
      </c>
      <c r="EI56" s="124">
        <v>0</v>
      </c>
      <c r="EJ56" s="330">
        <v>0</v>
      </c>
      <c r="EK56" s="331">
        <v>0</v>
      </c>
      <c r="EL56" s="331">
        <v>0</v>
      </c>
      <c r="EM56" s="331">
        <v>0</v>
      </c>
      <c r="EN56" s="124">
        <v>0</v>
      </c>
      <c r="EO56" s="331">
        <v>0</v>
      </c>
      <c r="EP56" s="331">
        <v>0</v>
      </c>
      <c r="EQ56" s="331">
        <v>0</v>
      </c>
      <c r="ER56" s="331">
        <v>0</v>
      </c>
      <c r="ES56" s="124">
        <v>0</v>
      </c>
      <c r="ET56" s="331">
        <v>0</v>
      </c>
      <c r="EU56" s="331">
        <v>0</v>
      </c>
      <c r="EV56" s="331">
        <v>0</v>
      </c>
      <c r="EW56" s="331">
        <v>0</v>
      </c>
      <c r="EX56" s="124">
        <v>0</v>
      </c>
      <c r="EY56" s="386">
        <v>0</v>
      </c>
      <c r="EZ56" s="331">
        <v>0</v>
      </c>
      <c r="FA56" s="331">
        <v>0</v>
      </c>
      <c r="FB56" s="331">
        <v>0</v>
      </c>
      <c r="FC56" s="124">
        <v>0</v>
      </c>
      <c r="FD56" s="386">
        <v>0</v>
      </c>
      <c r="FE56" s="331">
        <v>0</v>
      </c>
      <c r="FF56" s="331">
        <v>0</v>
      </c>
      <c r="FG56" s="331">
        <v>0</v>
      </c>
      <c r="FH56" s="124">
        <v>0</v>
      </c>
      <c r="FI56" s="330">
        <v>0</v>
      </c>
      <c r="FJ56" s="331">
        <v>0</v>
      </c>
      <c r="FK56" s="331">
        <v>0</v>
      </c>
      <c r="FL56" s="331">
        <v>0</v>
      </c>
      <c r="FM56" s="124">
        <v>0</v>
      </c>
      <c r="FN56" s="331">
        <v>0</v>
      </c>
      <c r="FO56" s="331">
        <v>0</v>
      </c>
      <c r="FP56" s="331">
        <v>0</v>
      </c>
      <c r="FQ56" s="331">
        <v>0</v>
      </c>
      <c r="FR56" s="124">
        <v>0</v>
      </c>
      <c r="FS56" s="331">
        <v>0</v>
      </c>
      <c r="FT56" s="331">
        <v>0</v>
      </c>
      <c r="FU56" s="331">
        <v>0</v>
      </c>
      <c r="FV56" s="331">
        <v>0</v>
      </c>
      <c r="FW56" s="124">
        <v>0</v>
      </c>
      <c r="FX56" s="386">
        <v>0</v>
      </c>
      <c r="FY56" s="331">
        <v>0</v>
      </c>
      <c r="FZ56" s="331">
        <v>0</v>
      </c>
      <c r="GA56" s="331">
        <v>0</v>
      </c>
      <c r="GB56" s="124">
        <v>0</v>
      </c>
      <c r="GC56" s="386">
        <v>0</v>
      </c>
      <c r="GD56" s="331">
        <v>0</v>
      </c>
      <c r="GE56" s="331">
        <v>0</v>
      </c>
      <c r="GF56" s="331">
        <v>0</v>
      </c>
      <c r="GG56" s="124">
        <v>0</v>
      </c>
      <c r="GH56" s="330">
        <v>0</v>
      </c>
      <c r="GI56" s="331">
        <v>0</v>
      </c>
      <c r="GJ56" s="331">
        <v>0</v>
      </c>
      <c r="GK56" s="331">
        <v>0</v>
      </c>
      <c r="GL56" s="124">
        <v>0</v>
      </c>
      <c r="GM56" s="331">
        <v>0</v>
      </c>
      <c r="GN56" s="331">
        <v>0</v>
      </c>
      <c r="GO56" s="331">
        <v>0</v>
      </c>
      <c r="GP56" s="331">
        <v>0</v>
      </c>
      <c r="GQ56" s="124">
        <v>0</v>
      </c>
      <c r="GR56" s="331">
        <v>0</v>
      </c>
      <c r="GS56" s="331">
        <v>0</v>
      </c>
      <c r="GT56" s="331">
        <v>0</v>
      </c>
      <c r="GU56" s="331">
        <v>0</v>
      </c>
      <c r="GV56" s="124">
        <v>0</v>
      </c>
      <c r="GW56" s="386">
        <v>0</v>
      </c>
      <c r="GX56" s="331">
        <v>0</v>
      </c>
      <c r="GY56" s="331">
        <v>0</v>
      </c>
      <c r="GZ56" s="331">
        <v>0</v>
      </c>
      <c r="HA56" s="124">
        <v>0</v>
      </c>
      <c r="HB56" s="386">
        <v>0</v>
      </c>
      <c r="HC56" s="331">
        <v>0</v>
      </c>
      <c r="HD56" s="331">
        <v>0</v>
      </c>
      <c r="HE56" s="331">
        <v>0</v>
      </c>
      <c r="HF56" s="124">
        <v>0</v>
      </c>
      <c r="HG56" s="330">
        <v>0</v>
      </c>
      <c r="HH56" s="331">
        <v>0</v>
      </c>
      <c r="HI56" s="331">
        <v>0</v>
      </c>
      <c r="HJ56" s="331">
        <v>0</v>
      </c>
      <c r="HK56" s="124">
        <v>0</v>
      </c>
      <c r="HL56" s="331">
        <v>0</v>
      </c>
      <c r="HM56" s="331">
        <v>0</v>
      </c>
      <c r="HN56" s="331">
        <v>0</v>
      </c>
      <c r="HO56" s="331">
        <v>0</v>
      </c>
      <c r="HP56" s="124">
        <v>0</v>
      </c>
      <c r="HQ56" s="331">
        <v>0</v>
      </c>
      <c r="HR56" s="331">
        <v>0</v>
      </c>
      <c r="HS56" s="331">
        <v>0</v>
      </c>
      <c r="HT56" s="331">
        <v>0</v>
      </c>
      <c r="HU56" s="124">
        <v>0</v>
      </c>
      <c r="HV56" s="386">
        <v>0</v>
      </c>
      <c r="HW56" s="331">
        <v>0</v>
      </c>
      <c r="HX56" s="331">
        <v>0</v>
      </c>
      <c r="HY56" s="331">
        <v>0</v>
      </c>
      <c r="HZ56" s="124">
        <v>0</v>
      </c>
      <c r="IA56" s="386">
        <v>0</v>
      </c>
      <c r="IB56" s="331">
        <v>0</v>
      </c>
      <c r="IC56" s="331">
        <v>0</v>
      </c>
      <c r="ID56" s="331">
        <v>0</v>
      </c>
      <c r="IE56" s="124">
        <v>0</v>
      </c>
      <c r="IF56" s="330">
        <v>0</v>
      </c>
      <c r="IG56" s="331">
        <v>0</v>
      </c>
      <c r="IH56" s="331">
        <v>0</v>
      </c>
      <c r="II56" s="331">
        <v>0</v>
      </c>
      <c r="IJ56" s="124">
        <v>0</v>
      </c>
      <c r="IK56" s="331">
        <v>0</v>
      </c>
      <c r="IL56" s="331">
        <v>0</v>
      </c>
      <c r="IM56" s="331">
        <v>0</v>
      </c>
      <c r="IN56" s="331">
        <v>0</v>
      </c>
      <c r="IO56" s="124">
        <v>0</v>
      </c>
      <c r="IP56" s="331">
        <v>0</v>
      </c>
      <c r="IQ56" s="331">
        <v>0</v>
      </c>
      <c r="IR56" s="331">
        <v>0</v>
      </c>
      <c r="IS56" s="331">
        <v>0</v>
      </c>
      <c r="IT56" s="124">
        <v>0</v>
      </c>
      <c r="IU56" s="386">
        <v>0</v>
      </c>
      <c r="IV56" s="331">
        <v>0</v>
      </c>
      <c r="IW56" s="331">
        <v>0</v>
      </c>
      <c r="IX56" s="331">
        <v>0</v>
      </c>
      <c r="IY56" s="124">
        <v>0</v>
      </c>
      <c r="IZ56" s="386">
        <v>0</v>
      </c>
      <c r="JA56" s="331">
        <v>0</v>
      </c>
      <c r="JB56" s="331">
        <v>0</v>
      </c>
      <c r="JC56" s="331">
        <v>0</v>
      </c>
      <c r="JD56" s="124">
        <v>0</v>
      </c>
      <c r="JE56" s="330">
        <v>0</v>
      </c>
      <c r="JF56" s="331">
        <v>0</v>
      </c>
      <c r="JG56" s="331">
        <v>0</v>
      </c>
      <c r="JH56" s="331">
        <v>0</v>
      </c>
      <c r="JI56" s="124">
        <v>0</v>
      </c>
      <c r="JJ56" s="331">
        <v>0</v>
      </c>
      <c r="JK56" s="331">
        <v>0</v>
      </c>
      <c r="JL56" s="331">
        <v>0</v>
      </c>
      <c r="JM56" s="331">
        <v>0</v>
      </c>
      <c r="JN56" s="124">
        <v>0</v>
      </c>
      <c r="JO56" s="331">
        <v>0</v>
      </c>
      <c r="JP56" s="331">
        <v>0</v>
      </c>
      <c r="JQ56" s="331">
        <v>0</v>
      </c>
      <c r="JR56" s="331">
        <v>0</v>
      </c>
      <c r="JS56" s="124">
        <v>0</v>
      </c>
      <c r="JT56" s="386">
        <v>0</v>
      </c>
      <c r="JU56" s="331">
        <v>0</v>
      </c>
      <c r="JV56" s="331">
        <v>0</v>
      </c>
      <c r="JW56" s="331">
        <v>0</v>
      </c>
      <c r="JX56" s="124">
        <v>0</v>
      </c>
      <c r="JY56" s="386">
        <v>0</v>
      </c>
      <c r="JZ56" s="331">
        <v>0</v>
      </c>
      <c r="KA56" s="331">
        <v>0</v>
      </c>
      <c r="KB56" s="331">
        <v>0</v>
      </c>
      <c r="KC56" s="124">
        <v>0</v>
      </c>
      <c r="KD56" s="330">
        <v>0</v>
      </c>
      <c r="KE56" s="331">
        <v>0</v>
      </c>
      <c r="KF56" s="331">
        <v>0</v>
      </c>
      <c r="KG56" s="331">
        <v>0</v>
      </c>
      <c r="KH56" s="124">
        <v>0</v>
      </c>
      <c r="KI56" s="331">
        <v>0</v>
      </c>
      <c r="KJ56" s="331">
        <v>0</v>
      </c>
      <c r="KK56" s="331">
        <v>0</v>
      </c>
      <c r="KL56" s="331">
        <v>0</v>
      </c>
      <c r="KM56" s="124">
        <v>0</v>
      </c>
      <c r="KN56" s="331">
        <v>0</v>
      </c>
      <c r="KO56" s="331">
        <v>0</v>
      </c>
      <c r="KP56" s="331">
        <v>0</v>
      </c>
      <c r="KQ56" s="331">
        <v>0</v>
      </c>
      <c r="KR56" s="124">
        <v>0</v>
      </c>
      <c r="KS56" s="330">
        <v>0</v>
      </c>
      <c r="KT56" s="331">
        <v>0</v>
      </c>
      <c r="KU56" s="331">
        <v>0</v>
      </c>
      <c r="KV56" s="331">
        <v>0</v>
      </c>
      <c r="KW56" s="124">
        <v>0</v>
      </c>
      <c r="KX56" s="331">
        <v>0</v>
      </c>
      <c r="KY56" s="331">
        <v>0</v>
      </c>
      <c r="KZ56" s="331">
        <v>0</v>
      </c>
      <c r="LA56" s="331">
        <v>0</v>
      </c>
      <c r="LB56" s="334">
        <v>0</v>
      </c>
      <c r="LC56" s="330">
        <v>0</v>
      </c>
      <c r="LD56" s="331">
        <v>0</v>
      </c>
      <c r="LE56" s="331">
        <v>0</v>
      </c>
      <c r="LF56" s="331">
        <v>0</v>
      </c>
      <c r="LG56" s="334">
        <v>0</v>
      </c>
    </row>
    <row r="57" spans="2:319">
      <c r="B57" s="1640"/>
      <c r="C57" s="1619"/>
      <c r="D57" s="333" t="s">
        <v>2871</v>
      </c>
      <c r="E57" s="386">
        <v>0</v>
      </c>
      <c r="F57" s="331">
        <v>0</v>
      </c>
      <c r="G57" s="331">
        <v>0</v>
      </c>
      <c r="H57" s="331">
        <v>0</v>
      </c>
      <c r="I57" s="124">
        <v>0</v>
      </c>
      <c r="J57" s="386">
        <v>0</v>
      </c>
      <c r="K57" s="331">
        <v>0</v>
      </c>
      <c r="L57" s="331">
        <v>0</v>
      </c>
      <c r="M57" s="331">
        <v>0</v>
      </c>
      <c r="N57" s="124">
        <v>0</v>
      </c>
      <c r="O57" s="330">
        <v>0</v>
      </c>
      <c r="P57" s="331">
        <v>0</v>
      </c>
      <c r="Q57" s="331">
        <v>0</v>
      </c>
      <c r="R57" s="331">
        <v>0</v>
      </c>
      <c r="S57" s="124">
        <v>0</v>
      </c>
      <c r="T57" s="331">
        <v>0</v>
      </c>
      <c r="U57" s="331">
        <v>0</v>
      </c>
      <c r="V57" s="331">
        <v>0</v>
      </c>
      <c r="W57" s="331">
        <v>0</v>
      </c>
      <c r="X57" s="124">
        <v>0</v>
      </c>
      <c r="Y57" s="331">
        <v>0</v>
      </c>
      <c r="Z57" s="331">
        <v>0</v>
      </c>
      <c r="AA57" s="331">
        <v>0</v>
      </c>
      <c r="AB57" s="331">
        <v>0</v>
      </c>
      <c r="AC57" s="124">
        <v>0</v>
      </c>
      <c r="AD57" s="386">
        <v>0</v>
      </c>
      <c r="AE57" s="331">
        <v>0</v>
      </c>
      <c r="AF57" s="331">
        <v>0</v>
      </c>
      <c r="AG57" s="331">
        <v>0</v>
      </c>
      <c r="AH57" s="124">
        <v>0</v>
      </c>
      <c r="AI57" s="386">
        <v>0</v>
      </c>
      <c r="AJ57" s="331">
        <v>0</v>
      </c>
      <c r="AK57" s="331">
        <v>0</v>
      </c>
      <c r="AL57" s="331">
        <v>0</v>
      </c>
      <c r="AM57" s="124">
        <v>0</v>
      </c>
      <c r="AN57" s="330">
        <v>0</v>
      </c>
      <c r="AO57" s="331">
        <v>0</v>
      </c>
      <c r="AP57" s="331">
        <v>0</v>
      </c>
      <c r="AQ57" s="331">
        <v>0</v>
      </c>
      <c r="AR57" s="124">
        <v>0</v>
      </c>
      <c r="AS57" s="331">
        <v>0</v>
      </c>
      <c r="AT57" s="331">
        <v>0</v>
      </c>
      <c r="AU57" s="331">
        <v>0</v>
      </c>
      <c r="AV57" s="331">
        <v>0</v>
      </c>
      <c r="AW57" s="124">
        <v>0</v>
      </c>
      <c r="AX57" s="331">
        <v>0</v>
      </c>
      <c r="AY57" s="331">
        <v>0</v>
      </c>
      <c r="AZ57" s="331">
        <v>0</v>
      </c>
      <c r="BA57" s="331">
        <v>0</v>
      </c>
      <c r="BB57" s="124">
        <v>0</v>
      </c>
      <c r="BC57" s="386">
        <v>0</v>
      </c>
      <c r="BD57" s="331">
        <v>0</v>
      </c>
      <c r="BE57" s="331">
        <v>0</v>
      </c>
      <c r="BF57" s="331">
        <v>0</v>
      </c>
      <c r="BG57" s="124">
        <v>0</v>
      </c>
      <c r="BH57" s="386">
        <v>0</v>
      </c>
      <c r="BI57" s="331">
        <v>0</v>
      </c>
      <c r="BJ57" s="331">
        <v>0</v>
      </c>
      <c r="BK57" s="331">
        <v>0</v>
      </c>
      <c r="BL57" s="124">
        <v>0</v>
      </c>
      <c r="BM57" s="330">
        <v>0</v>
      </c>
      <c r="BN57" s="331">
        <v>0</v>
      </c>
      <c r="BO57" s="331">
        <v>0</v>
      </c>
      <c r="BP57" s="331">
        <v>0</v>
      </c>
      <c r="BQ57" s="124">
        <v>0</v>
      </c>
      <c r="BR57" s="331">
        <v>0</v>
      </c>
      <c r="BS57" s="331">
        <v>0</v>
      </c>
      <c r="BT57" s="331">
        <v>0</v>
      </c>
      <c r="BU57" s="331">
        <v>0</v>
      </c>
      <c r="BV57" s="124">
        <v>0</v>
      </c>
      <c r="BW57" s="331">
        <v>0</v>
      </c>
      <c r="BX57" s="331">
        <v>0</v>
      </c>
      <c r="BY57" s="331">
        <v>0</v>
      </c>
      <c r="BZ57" s="331">
        <v>0</v>
      </c>
      <c r="CA57" s="124">
        <v>0</v>
      </c>
      <c r="CB57" s="386">
        <v>0</v>
      </c>
      <c r="CC57" s="331">
        <v>0</v>
      </c>
      <c r="CD57" s="331">
        <v>0</v>
      </c>
      <c r="CE57" s="331">
        <v>0</v>
      </c>
      <c r="CF57" s="124">
        <v>0</v>
      </c>
      <c r="CG57" s="386">
        <v>0</v>
      </c>
      <c r="CH57" s="331">
        <v>0</v>
      </c>
      <c r="CI57" s="331">
        <v>0</v>
      </c>
      <c r="CJ57" s="331">
        <v>0</v>
      </c>
      <c r="CK57" s="124">
        <v>0</v>
      </c>
      <c r="CL57" s="330">
        <v>0</v>
      </c>
      <c r="CM57" s="331">
        <v>0</v>
      </c>
      <c r="CN57" s="331">
        <v>0</v>
      </c>
      <c r="CO57" s="331">
        <v>0</v>
      </c>
      <c r="CP57" s="124">
        <v>0</v>
      </c>
      <c r="CQ57" s="331">
        <v>0</v>
      </c>
      <c r="CR57" s="331">
        <v>0</v>
      </c>
      <c r="CS57" s="331">
        <v>0</v>
      </c>
      <c r="CT57" s="331">
        <v>0</v>
      </c>
      <c r="CU57" s="124">
        <v>0</v>
      </c>
      <c r="CV57" s="331">
        <v>0</v>
      </c>
      <c r="CW57" s="331">
        <v>0</v>
      </c>
      <c r="CX57" s="331">
        <v>0</v>
      </c>
      <c r="CY57" s="331">
        <v>0</v>
      </c>
      <c r="CZ57" s="124">
        <v>0</v>
      </c>
      <c r="DA57" s="386">
        <v>0</v>
      </c>
      <c r="DB57" s="331">
        <v>0</v>
      </c>
      <c r="DC57" s="331">
        <v>0</v>
      </c>
      <c r="DD57" s="331">
        <v>0</v>
      </c>
      <c r="DE57" s="124">
        <v>0</v>
      </c>
      <c r="DF57" s="386">
        <v>0</v>
      </c>
      <c r="DG57" s="331">
        <v>0</v>
      </c>
      <c r="DH57" s="331">
        <v>0</v>
      </c>
      <c r="DI57" s="331">
        <v>0</v>
      </c>
      <c r="DJ57" s="124">
        <v>0</v>
      </c>
      <c r="DK57" s="330">
        <v>0</v>
      </c>
      <c r="DL57" s="331">
        <v>0</v>
      </c>
      <c r="DM57" s="331">
        <v>0</v>
      </c>
      <c r="DN57" s="331">
        <v>0</v>
      </c>
      <c r="DO57" s="124">
        <v>0</v>
      </c>
      <c r="DP57" s="331">
        <v>0</v>
      </c>
      <c r="DQ57" s="331">
        <v>0</v>
      </c>
      <c r="DR57" s="331">
        <v>0</v>
      </c>
      <c r="DS57" s="331">
        <v>0</v>
      </c>
      <c r="DT57" s="124">
        <v>0</v>
      </c>
      <c r="DU57" s="331">
        <v>0</v>
      </c>
      <c r="DV57" s="331">
        <v>0</v>
      </c>
      <c r="DW57" s="331">
        <v>0</v>
      </c>
      <c r="DX57" s="331">
        <v>0</v>
      </c>
      <c r="DY57" s="124">
        <v>0</v>
      </c>
      <c r="DZ57" s="386">
        <v>0</v>
      </c>
      <c r="EA57" s="331">
        <v>0</v>
      </c>
      <c r="EB57" s="331">
        <v>0</v>
      </c>
      <c r="EC57" s="331">
        <v>0</v>
      </c>
      <c r="ED57" s="124">
        <v>0</v>
      </c>
      <c r="EE57" s="386">
        <v>0</v>
      </c>
      <c r="EF57" s="331">
        <v>0</v>
      </c>
      <c r="EG57" s="331">
        <v>0</v>
      </c>
      <c r="EH57" s="331">
        <v>0</v>
      </c>
      <c r="EI57" s="124">
        <v>0</v>
      </c>
      <c r="EJ57" s="330">
        <v>0</v>
      </c>
      <c r="EK57" s="331">
        <v>0</v>
      </c>
      <c r="EL57" s="331">
        <v>0</v>
      </c>
      <c r="EM57" s="331">
        <v>0</v>
      </c>
      <c r="EN57" s="124">
        <v>0</v>
      </c>
      <c r="EO57" s="331">
        <v>0</v>
      </c>
      <c r="EP57" s="331">
        <v>0</v>
      </c>
      <c r="EQ57" s="331">
        <v>0</v>
      </c>
      <c r="ER57" s="331">
        <v>0</v>
      </c>
      <c r="ES57" s="124">
        <v>0</v>
      </c>
      <c r="ET57" s="331">
        <v>0</v>
      </c>
      <c r="EU57" s="331">
        <v>0</v>
      </c>
      <c r="EV57" s="331">
        <v>0</v>
      </c>
      <c r="EW57" s="331">
        <v>0</v>
      </c>
      <c r="EX57" s="124">
        <v>0</v>
      </c>
      <c r="EY57" s="386">
        <v>0</v>
      </c>
      <c r="EZ57" s="331">
        <v>0</v>
      </c>
      <c r="FA57" s="331">
        <v>0</v>
      </c>
      <c r="FB57" s="331">
        <v>0</v>
      </c>
      <c r="FC57" s="124">
        <v>0</v>
      </c>
      <c r="FD57" s="386">
        <v>0</v>
      </c>
      <c r="FE57" s="331">
        <v>0</v>
      </c>
      <c r="FF57" s="331">
        <v>0</v>
      </c>
      <c r="FG57" s="331">
        <v>0</v>
      </c>
      <c r="FH57" s="124">
        <v>0</v>
      </c>
      <c r="FI57" s="330">
        <v>0</v>
      </c>
      <c r="FJ57" s="331">
        <v>0</v>
      </c>
      <c r="FK57" s="331">
        <v>0</v>
      </c>
      <c r="FL57" s="331">
        <v>0</v>
      </c>
      <c r="FM57" s="124">
        <v>0</v>
      </c>
      <c r="FN57" s="331">
        <v>0</v>
      </c>
      <c r="FO57" s="331">
        <v>0</v>
      </c>
      <c r="FP57" s="331">
        <v>0</v>
      </c>
      <c r="FQ57" s="331">
        <v>0</v>
      </c>
      <c r="FR57" s="124">
        <v>0</v>
      </c>
      <c r="FS57" s="331">
        <v>0</v>
      </c>
      <c r="FT57" s="331">
        <v>0</v>
      </c>
      <c r="FU57" s="331">
        <v>0</v>
      </c>
      <c r="FV57" s="331">
        <v>0</v>
      </c>
      <c r="FW57" s="124">
        <v>0</v>
      </c>
      <c r="FX57" s="386">
        <v>0</v>
      </c>
      <c r="FY57" s="331">
        <v>0</v>
      </c>
      <c r="FZ57" s="331">
        <v>0</v>
      </c>
      <c r="GA57" s="331">
        <v>0</v>
      </c>
      <c r="GB57" s="124">
        <v>0</v>
      </c>
      <c r="GC57" s="386">
        <v>0</v>
      </c>
      <c r="GD57" s="331">
        <v>0</v>
      </c>
      <c r="GE57" s="331">
        <v>0</v>
      </c>
      <c r="GF57" s="331">
        <v>0</v>
      </c>
      <c r="GG57" s="124">
        <v>0</v>
      </c>
      <c r="GH57" s="330">
        <v>0</v>
      </c>
      <c r="GI57" s="331">
        <v>0</v>
      </c>
      <c r="GJ57" s="331">
        <v>0</v>
      </c>
      <c r="GK57" s="331">
        <v>0</v>
      </c>
      <c r="GL57" s="124">
        <v>0</v>
      </c>
      <c r="GM57" s="331">
        <v>0</v>
      </c>
      <c r="GN57" s="331">
        <v>0</v>
      </c>
      <c r="GO57" s="331">
        <v>0</v>
      </c>
      <c r="GP57" s="331">
        <v>0</v>
      </c>
      <c r="GQ57" s="124">
        <v>0</v>
      </c>
      <c r="GR57" s="331">
        <v>0</v>
      </c>
      <c r="GS57" s="331">
        <v>0</v>
      </c>
      <c r="GT57" s="331">
        <v>0</v>
      </c>
      <c r="GU57" s="331">
        <v>0</v>
      </c>
      <c r="GV57" s="124">
        <v>0</v>
      </c>
      <c r="GW57" s="386">
        <v>0</v>
      </c>
      <c r="GX57" s="331">
        <v>0</v>
      </c>
      <c r="GY57" s="331">
        <v>0</v>
      </c>
      <c r="GZ57" s="331">
        <v>0</v>
      </c>
      <c r="HA57" s="124">
        <v>0</v>
      </c>
      <c r="HB57" s="386">
        <v>0</v>
      </c>
      <c r="HC57" s="331">
        <v>0</v>
      </c>
      <c r="HD57" s="331">
        <v>0</v>
      </c>
      <c r="HE57" s="331">
        <v>0</v>
      </c>
      <c r="HF57" s="124">
        <v>0</v>
      </c>
      <c r="HG57" s="330">
        <v>0</v>
      </c>
      <c r="HH57" s="331">
        <v>0</v>
      </c>
      <c r="HI57" s="331">
        <v>0</v>
      </c>
      <c r="HJ57" s="331">
        <v>0</v>
      </c>
      <c r="HK57" s="124">
        <v>0</v>
      </c>
      <c r="HL57" s="331">
        <v>0</v>
      </c>
      <c r="HM57" s="331">
        <v>0</v>
      </c>
      <c r="HN57" s="331">
        <v>0</v>
      </c>
      <c r="HO57" s="331">
        <v>0</v>
      </c>
      <c r="HP57" s="124">
        <v>0</v>
      </c>
      <c r="HQ57" s="331">
        <v>0</v>
      </c>
      <c r="HR57" s="331">
        <v>0</v>
      </c>
      <c r="HS57" s="331">
        <v>0</v>
      </c>
      <c r="HT57" s="331">
        <v>0</v>
      </c>
      <c r="HU57" s="124">
        <v>0</v>
      </c>
      <c r="HV57" s="386">
        <v>0</v>
      </c>
      <c r="HW57" s="331">
        <v>0</v>
      </c>
      <c r="HX57" s="331">
        <v>0</v>
      </c>
      <c r="HY57" s="331">
        <v>0</v>
      </c>
      <c r="HZ57" s="124">
        <v>0</v>
      </c>
      <c r="IA57" s="386">
        <v>0</v>
      </c>
      <c r="IB57" s="331">
        <v>0</v>
      </c>
      <c r="IC57" s="331">
        <v>0</v>
      </c>
      <c r="ID57" s="331">
        <v>0</v>
      </c>
      <c r="IE57" s="124">
        <v>0</v>
      </c>
      <c r="IF57" s="330">
        <v>0</v>
      </c>
      <c r="IG57" s="331">
        <v>0</v>
      </c>
      <c r="IH57" s="331">
        <v>0</v>
      </c>
      <c r="II57" s="331">
        <v>0</v>
      </c>
      <c r="IJ57" s="124">
        <v>0</v>
      </c>
      <c r="IK57" s="331">
        <v>0</v>
      </c>
      <c r="IL57" s="331">
        <v>0</v>
      </c>
      <c r="IM57" s="331">
        <v>0</v>
      </c>
      <c r="IN57" s="331">
        <v>0</v>
      </c>
      <c r="IO57" s="124">
        <v>0</v>
      </c>
      <c r="IP57" s="331">
        <v>0</v>
      </c>
      <c r="IQ57" s="331">
        <v>0</v>
      </c>
      <c r="IR57" s="331">
        <v>0</v>
      </c>
      <c r="IS57" s="331">
        <v>0</v>
      </c>
      <c r="IT57" s="124">
        <v>0</v>
      </c>
      <c r="IU57" s="386">
        <v>0</v>
      </c>
      <c r="IV57" s="331">
        <v>0</v>
      </c>
      <c r="IW57" s="331">
        <v>0</v>
      </c>
      <c r="IX57" s="331">
        <v>0</v>
      </c>
      <c r="IY57" s="124">
        <v>0</v>
      </c>
      <c r="IZ57" s="386">
        <v>0</v>
      </c>
      <c r="JA57" s="331">
        <v>0</v>
      </c>
      <c r="JB57" s="331">
        <v>0</v>
      </c>
      <c r="JC57" s="331">
        <v>0</v>
      </c>
      <c r="JD57" s="124">
        <v>0</v>
      </c>
      <c r="JE57" s="330">
        <v>0</v>
      </c>
      <c r="JF57" s="331">
        <v>0</v>
      </c>
      <c r="JG57" s="331">
        <v>0</v>
      </c>
      <c r="JH57" s="331">
        <v>0</v>
      </c>
      <c r="JI57" s="124">
        <v>0</v>
      </c>
      <c r="JJ57" s="331">
        <v>0</v>
      </c>
      <c r="JK57" s="331">
        <v>0</v>
      </c>
      <c r="JL57" s="331">
        <v>0</v>
      </c>
      <c r="JM57" s="331">
        <v>0</v>
      </c>
      <c r="JN57" s="124">
        <v>0</v>
      </c>
      <c r="JO57" s="331">
        <v>0</v>
      </c>
      <c r="JP57" s="331">
        <v>0</v>
      </c>
      <c r="JQ57" s="331">
        <v>0</v>
      </c>
      <c r="JR57" s="331">
        <v>0</v>
      </c>
      <c r="JS57" s="124">
        <v>0</v>
      </c>
      <c r="JT57" s="386">
        <v>0</v>
      </c>
      <c r="JU57" s="331">
        <v>0</v>
      </c>
      <c r="JV57" s="331">
        <v>0</v>
      </c>
      <c r="JW57" s="331">
        <v>0</v>
      </c>
      <c r="JX57" s="124">
        <v>0</v>
      </c>
      <c r="JY57" s="386">
        <v>0</v>
      </c>
      <c r="JZ57" s="331">
        <v>0</v>
      </c>
      <c r="KA57" s="331">
        <v>0</v>
      </c>
      <c r="KB57" s="331">
        <v>0</v>
      </c>
      <c r="KC57" s="124">
        <v>0</v>
      </c>
      <c r="KD57" s="330">
        <v>0</v>
      </c>
      <c r="KE57" s="331">
        <v>0</v>
      </c>
      <c r="KF57" s="331">
        <v>0</v>
      </c>
      <c r="KG57" s="331">
        <v>0</v>
      </c>
      <c r="KH57" s="124">
        <v>0</v>
      </c>
      <c r="KI57" s="331">
        <v>0</v>
      </c>
      <c r="KJ57" s="331">
        <v>0</v>
      </c>
      <c r="KK57" s="331">
        <v>0</v>
      </c>
      <c r="KL57" s="331">
        <v>0</v>
      </c>
      <c r="KM57" s="124">
        <v>0</v>
      </c>
      <c r="KN57" s="331">
        <v>0</v>
      </c>
      <c r="KO57" s="331">
        <v>0</v>
      </c>
      <c r="KP57" s="331">
        <v>0</v>
      </c>
      <c r="KQ57" s="331">
        <v>0</v>
      </c>
      <c r="KR57" s="124">
        <v>0</v>
      </c>
      <c r="KS57" s="330">
        <v>0</v>
      </c>
      <c r="KT57" s="331">
        <v>0</v>
      </c>
      <c r="KU57" s="331">
        <v>0</v>
      </c>
      <c r="KV57" s="331">
        <v>0</v>
      </c>
      <c r="KW57" s="124">
        <v>0</v>
      </c>
      <c r="KX57" s="331">
        <v>0</v>
      </c>
      <c r="KY57" s="331">
        <v>0</v>
      </c>
      <c r="KZ57" s="331">
        <v>0</v>
      </c>
      <c r="LA57" s="331">
        <v>0</v>
      </c>
      <c r="LB57" s="334">
        <v>0</v>
      </c>
      <c r="LC57" s="330">
        <v>0</v>
      </c>
      <c r="LD57" s="331">
        <v>0</v>
      </c>
      <c r="LE57" s="331">
        <v>0</v>
      </c>
      <c r="LF57" s="331">
        <v>0</v>
      </c>
      <c r="LG57" s="334">
        <v>0</v>
      </c>
    </row>
    <row r="58" spans="2:319">
      <c r="B58" s="1640"/>
      <c r="C58" s="1619"/>
      <c r="D58" s="337" t="s">
        <v>2885</v>
      </c>
      <c r="E58" s="338">
        <v>0</v>
      </c>
      <c r="F58" s="339">
        <v>0</v>
      </c>
      <c r="G58" s="339">
        <v>0</v>
      </c>
      <c r="H58" s="339">
        <v>0</v>
      </c>
      <c r="I58" s="151">
        <v>0</v>
      </c>
      <c r="J58" s="338">
        <v>0</v>
      </c>
      <c r="K58" s="339">
        <v>0</v>
      </c>
      <c r="L58" s="339">
        <v>0</v>
      </c>
      <c r="M58" s="339">
        <v>0</v>
      </c>
      <c r="N58" s="151">
        <v>0</v>
      </c>
      <c r="O58" s="338">
        <v>0</v>
      </c>
      <c r="P58" s="339">
        <v>0</v>
      </c>
      <c r="Q58" s="339">
        <v>0</v>
      </c>
      <c r="R58" s="339">
        <v>0</v>
      </c>
      <c r="S58" s="151">
        <v>0</v>
      </c>
      <c r="T58" s="339">
        <v>0</v>
      </c>
      <c r="U58" s="339">
        <v>0</v>
      </c>
      <c r="V58" s="339">
        <v>0</v>
      </c>
      <c r="W58" s="339">
        <v>0</v>
      </c>
      <c r="X58" s="151">
        <v>0</v>
      </c>
      <c r="Y58" s="339">
        <v>0</v>
      </c>
      <c r="Z58" s="339">
        <v>0</v>
      </c>
      <c r="AA58" s="339">
        <v>0</v>
      </c>
      <c r="AB58" s="339">
        <v>0</v>
      </c>
      <c r="AC58" s="151">
        <v>0</v>
      </c>
      <c r="AD58" s="338">
        <v>0</v>
      </c>
      <c r="AE58" s="339">
        <v>0</v>
      </c>
      <c r="AF58" s="339">
        <v>0</v>
      </c>
      <c r="AG58" s="339">
        <v>0</v>
      </c>
      <c r="AH58" s="151">
        <v>0</v>
      </c>
      <c r="AI58" s="338">
        <v>0</v>
      </c>
      <c r="AJ58" s="339">
        <v>0</v>
      </c>
      <c r="AK58" s="339">
        <v>0</v>
      </c>
      <c r="AL58" s="339">
        <v>0</v>
      </c>
      <c r="AM58" s="151">
        <v>0</v>
      </c>
      <c r="AN58" s="338">
        <v>0</v>
      </c>
      <c r="AO58" s="339">
        <v>0</v>
      </c>
      <c r="AP58" s="339">
        <v>0</v>
      </c>
      <c r="AQ58" s="339">
        <v>0</v>
      </c>
      <c r="AR58" s="151">
        <v>0</v>
      </c>
      <c r="AS58" s="339">
        <v>0</v>
      </c>
      <c r="AT58" s="339">
        <v>0</v>
      </c>
      <c r="AU58" s="339">
        <v>0</v>
      </c>
      <c r="AV58" s="339">
        <v>0</v>
      </c>
      <c r="AW58" s="151">
        <v>0</v>
      </c>
      <c r="AX58" s="339">
        <v>0</v>
      </c>
      <c r="AY58" s="339">
        <v>0</v>
      </c>
      <c r="AZ58" s="339">
        <v>0</v>
      </c>
      <c r="BA58" s="339">
        <v>0</v>
      </c>
      <c r="BB58" s="151">
        <v>0</v>
      </c>
      <c r="BC58" s="338">
        <v>0</v>
      </c>
      <c r="BD58" s="339">
        <v>0</v>
      </c>
      <c r="BE58" s="339">
        <v>0</v>
      </c>
      <c r="BF58" s="339">
        <v>0</v>
      </c>
      <c r="BG58" s="151">
        <v>0</v>
      </c>
      <c r="BH58" s="338">
        <v>0</v>
      </c>
      <c r="BI58" s="339">
        <v>0</v>
      </c>
      <c r="BJ58" s="339">
        <v>0</v>
      </c>
      <c r="BK58" s="339">
        <v>0</v>
      </c>
      <c r="BL58" s="151">
        <v>0</v>
      </c>
      <c r="BM58" s="338">
        <v>0</v>
      </c>
      <c r="BN58" s="339">
        <v>0</v>
      </c>
      <c r="BO58" s="339">
        <v>0</v>
      </c>
      <c r="BP58" s="339">
        <v>0</v>
      </c>
      <c r="BQ58" s="151">
        <v>0</v>
      </c>
      <c r="BR58" s="339">
        <v>0</v>
      </c>
      <c r="BS58" s="339">
        <v>0</v>
      </c>
      <c r="BT58" s="339">
        <v>0</v>
      </c>
      <c r="BU58" s="339">
        <v>0</v>
      </c>
      <c r="BV58" s="151">
        <v>0</v>
      </c>
      <c r="BW58" s="339">
        <v>0</v>
      </c>
      <c r="BX58" s="339">
        <v>0</v>
      </c>
      <c r="BY58" s="339">
        <v>0</v>
      </c>
      <c r="BZ58" s="339">
        <v>0</v>
      </c>
      <c r="CA58" s="151">
        <v>0</v>
      </c>
      <c r="CB58" s="338">
        <v>0</v>
      </c>
      <c r="CC58" s="339">
        <v>0</v>
      </c>
      <c r="CD58" s="339">
        <v>0</v>
      </c>
      <c r="CE58" s="339">
        <v>0</v>
      </c>
      <c r="CF58" s="151">
        <v>0</v>
      </c>
      <c r="CG58" s="338">
        <v>0</v>
      </c>
      <c r="CH58" s="339">
        <v>0</v>
      </c>
      <c r="CI58" s="339">
        <v>0</v>
      </c>
      <c r="CJ58" s="339">
        <v>0</v>
      </c>
      <c r="CK58" s="151">
        <v>0</v>
      </c>
      <c r="CL58" s="338">
        <v>0</v>
      </c>
      <c r="CM58" s="339">
        <v>0</v>
      </c>
      <c r="CN58" s="339">
        <v>0</v>
      </c>
      <c r="CO58" s="339">
        <v>0</v>
      </c>
      <c r="CP58" s="151">
        <v>0</v>
      </c>
      <c r="CQ58" s="339">
        <v>0</v>
      </c>
      <c r="CR58" s="339">
        <v>0</v>
      </c>
      <c r="CS58" s="339">
        <v>0</v>
      </c>
      <c r="CT58" s="339">
        <v>0</v>
      </c>
      <c r="CU58" s="151">
        <v>0</v>
      </c>
      <c r="CV58" s="339">
        <v>0</v>
      </c>
      <c r="CW58" s="339">
        <v>0</v>
      </c>
      <c r="CX58" s="339">
        <v>0</v>
      </c>
      <c r="CY58" s="339">
        <v>0</v>
      </c>
      <c r="CZ58" s="151">
        <v>0</v>
      </c>
      <c r="DA58" s="338">
        <v>0</v>
      </c>
      <c r="DB58" s="339">
        <v>0</v>
      </c>
      <c r="DC58" s="339">
        <v>0</v>
      </c>
      <c r="DD58" s="339">
        <v>0</v>
      </c>
      <c r="DE58" s="151">
        <v>0</v>
      </c>
      <c r="DF58" s="338">
        <v>0</v>
      </c>
      <c r="DG58" s="339">
        <v>0</v>
      </c>
      <c r="DH58" s="339">
        <v>0</v>
      </c>
      <c r="DI58" s="339">
        <v>0</v>
      </c>
      <c r="DJ58" s="151">
        <v>0</v>
      </c>
      <c r="DK58" s="338">
        <v>0</v>
      </c>
      <c r="DL58" s="339">
        <v>0</v>
      </c>
      <c r="DM58" s="339">
        <v>0</v>
      </c>
      <c r="DN58" s="339">
        <v>0</v>
      </c>
      <c r="DO58" s="151">
        <v>0</v>
      </c>
      <c r="DP58" s="339">
        <v>0</v>
      </c>
      <c r="DQ58" s="339">
        <v>0</v>
      </c>
      <c r="DR58" s="339">
        <v>0</v>
      </c>
      <c r="DS58" s="339">
        <v>0</v>
      </c>
      <c r="DT58" s="151">
        <v>0</v>
      </c>
      <c r="DU58" s="339">
        <v>0</v>
      </c>
      <c r="DV58" s="339">
        <v>0</v>
      </c>
      <c r="DW58" s="339">
        <v>0</v>
      </c>
      <c r="DX58" s="339">
        <v>0</v>
      </c>
      <c r="DY58" s="151">
        <v>0</v>
      </c>
      <c r="DZ58" s="338">
        <v>0</v>
      </c>
      <c r="EA58" s="339">
        <v>0</v>
      </c>
      <c r="EB58" s="339">
        <v>0</v>
      </c>
      <c r="EC58" s="339">
        <v>0</v>
      </c>
      <c r="ED58" s="151">
        <v>0</v>
      </c>
      <c r="EE58" s="338">
        <v>0</v>
      </c>
      <c r="EF58" s="339">
        <v>0</v>
      </c>
      <c r="EG58" s="339">
        <v>0</v>
      </c>
      <c r="EH58" s="339">
        <v>0</v>
      </c>
      <c r="EI58" s="151">
        <v>0</v>
      </c>
      <c r="EJ58" s="338">
        <v>0</v>
      </c>
      <c r="EK58" s="339">
        <v>0</v>
      </c>
      <c r="EL58" s="339">
        <v>0</v>
      </c>
      <c r="EM58" s="339">
        <v>0</v>
      </c>
      <c r="EN58" s="151">
        <v>0</v>
      </c>
      <c r="EO58" s="339">
        <v>0</v>
      </c>
      <c r="EP58" s="339">
        <v>0</v>
      </c>
      <c r="EQ58" s="339">
        <v>0</v>
      </c>
      <c r="ER58" s="339">
        <v>0</v>
      </c>
      <c r="ES58" s="151">
        <v>0</v>
      </c>
      <c r="ET58" s="339">
        <v>0</v>
      </c>
      <c r="EU58" s="339">
        <v>0</v>
      </c>
      <c r="EV58" s="339">
        <v>0</v>
      </c>
      <c r="EW58" s="339">
        <v>0</v>
      </c>
      <c r="EX58" s="151">
        <v>0</v>
      </c>
      <c r="EY58" s="338">
        <v>0</v>
      </c>
      <c r="EZ58" s="339">
        <v>0</v>
      </c>
      <c r="FA58" s="339">
        <v>0</v>
      </c>
      <c r="FB58" s="339">
        <v>0</v>
      </c>
      <c r="FC58" s="151">
        <v>0</v>
      </c>
      <c r="FD58" s="338">
        <v>0</v>
      </c>
      <c r="FE58" s="339">
        <v>0</v>
      </c>
      <c r="FF58" s="339">
        <v>0</v>
      </c>
      <c r="FG58" s="339">
        <v>0</v>
      </c>
      <c r="FH58" s="151">
        <v>0</v>
      </c>
      <c r="FI58" s="338">
        <v>0</v>
      </c>
      <c r="FJ58" s="339">
        <v>0</v>
      </c>
      <c r="FK58" s="339">
        <v>0</v>
      </c>
      <c r="FL58" s="339">
        <v>0</v>
      </c>
      <c r="FM58" s="151">
        <v>0</v>
      </c>
      <c r="FN58" s="339">
        <v>0</v>
      </c>
      <c r="FO58" s="339">
        <v>0</v>
      </c>
      <c r="FP58" s="339">
        <v>0</v>
      </c>
      <c r="FQ58" s="339">
        <v>0</v>
      </c>
      <c r="FR58" s="151">
        <v>0</v>
      </c>
      <c r="FS58" s="339">
        <v>0</v>
      </c>
      <c r="FT58" s="339">
        <v>0</v>
      </c>
      <c r="FU58" s="339">
        <v>0</v>
      </c>
      <c r="FV58" s="339">
        <v>0</v>
      </c>
      <c r="FW58" s="151">
        <v>0</v>
      </c>
      <c r="FX58" s="338">
        <v>0</v>
      </c>
      <c r="FY58" s="339">
        <v>0</v>
      </c>
      <c r="FZ58" s="339">
        <v>0</v>
      </c>
      <c r="GA58" s="339">
        <v>0</v>
      </c>
      <c r="GB58" s="151">
        <v>0</v>
      </c>
      <c r="GC58" s="338">
        <v>0</v>
      </c>
      <c r="GD58" s="339">
        <v>0</v>
      </c>
      <c r="GE58" s="339">
        <v>0</v>
      </c>
      <c r="GF58" s="339">
        <v>0</v>
      </c>
      <c r="GG58" s="151">
        <v>0</v>
      </c>
      <c r="GH58" s="338">
        <v>0</v>
      </c>
      <c r="GI58" s="339">
        <v>0</v>
      </c>
      <c r="GJ58" s="339">
        <v>0</v>
      </c>
      <c r="GK58" s="339">
        <v>0</v>
      </c>
      <c r="GL58" s="151">
        <v>0</v>
      </c>
      <c r="GM58" s="339">
        <v>0</v>
      </c>
      <c r="GN58" s="339">
        <v>0</v>
      </c>
      <c r="GO58" s="339">
        <v>0</v>
      </c>
      <c r="GP58" s="339">
        <v>0</v>
      </c>
      <c r="GQ58" s="151">
        <v>0</v>
      </c>
      <c r="GR58" s="339">
        <v>0</v>
      </c>
      <c r="GS58" s="339">
        <v>0</v>
      </c>
      <c r="GT58" s="339">
        <v>0</v>
      </c>
      <c r="GU58" s="339">
        <v>0</v>
      </c>
      <c r="GV58" s="151">
        <v>0</v>
      </c>
      <c r="GW58" s="338">
        <v>0</v>
      </c>
      <c r="GX58" s="339">
        <v>0</v>
      </c>
      <c r="GY58" s="339">
        <v>0</v>
      </c>
      <c r="GZ58" s="339">
        <v>0</v>
      </c>
      <c r="HA58" s="151">
        <v>0</v>
      </c>
      <c r="HB58" s="338">
        <v>0</v>
      </c>
      <c r="HC58" s="339">
        <v>0</v>
      </c>
      <c r="HD58" s="339">
        <v>0</v>
      </c>
      <c r="HE58" s="339">
        <v>0</v>
      </c>
      <c r="HF58" s="151">
        <v>0</v>
      </c>
      <c r="HG58" s="338">
        <v>0</v>
      </c>
      <c r="HH58" s="339">
        <v>0</v>
      </c>
      <c r="HI58" s="339">
        <v>0</v>
      </c>
      <c r="HJ58" s="339">
        <v>0</v>
      </c>
      <c r="HK58" s="151">
        <v>0</v>
      </c>
      <c r="HL58" s="339">
        <v>0</v>
      </c>
      <c r="HM58" s="339">
        <v>0</v>
      </c>
      <c r="HN58" s="339">
        <v>0</v>
      </c>
      <c r="HO58" s="339">
        <v>0</v>
      </c>
      <c r="HP58" s="151">
        <v>0</v>
      </c>
      <c r="HQ58" s="339">
        <v>0</v>
      </c>
      <c r="HR58" s="339">
        <v>0</v>
      </c>
      <c r="HS58" s="339">
        <v>0</v>
      </c>
      <c r="HT58" s="339">
        <v>0</v>
      </c>
      <c r="HU58" s="151">
        <v>0</v>
      </c>
      <c r="HV58" s="338">
        <v>0</v>
      </c>
      <c r="HW58" s="339">
        <v>0</v>
      </c>
      <c r="HX58" s="339">
        <v>0</v>
      </c>
      <c r="HY58" s="339">
        <v>0</v>
      </c>
      <c r="HZ58" s="151">
        <v>0</v>
      </c>
      <c r="IA58" s="338">
        <v>0</v>
      </c>
      <c r="IB58" s="339">
        <v>0</v>
      </c>
      <c r="IC58" s="339">
        <v>0</v>
      </c>
      <c r="ID58" s="339">
        <v>0</v>
      </c>
      <c r="IE58" s="151">
        <v>0</v>
      </c>
      <c r="IF58" s="338">
        <v>0</v>
      </c>
      <c r="IG58" s="339">
        <v>0</v>
      </c>
      <c r="IH58" s="339">
        <v>0</v>
      </c>
      <c r="II58" s="339">
        <v>0</v>
      </c>
      <c r="IJ58" s="151">
        <v>0</v>
      </c>
      <c r="IK58" s="339">
        <v>0</v>
      </c>
      <c r="IL58" s="339">
        <v>0</v>
      </c>
      <c r="IM58" s="339">
        <v>0</v>
      </c>
      <c r="IN58" s="339">
        <v>0</v>
      </c>
      <c r="IO58" s="151">
        <v>0</v>
      </c>
      <c r="IP58" s="339">
        <v>0</v>
      </c>
      <c r="IQ58" s="339">
        <v>0</v>
      </c>
      <c r="IR58" s="339">
        <v>0</v>
      </c>
      <c r="IS58" s="339">
        <v>0</v>
      </c>
      <c r="IT58" s="151">
        <v>0</v>
      </c>
      <c r="IU58" s="338">
        <v>0</v>
      </c>
      <c r="IV58" s="339">
        <v>0</v>
      </c>
      <c r="IW58" s="339">
        <v>0</v>
      </c>
      <c r="IX58" s="339">
        <v>0</v>
      </c>
      <c r="IY58" s="151">
        <v>0</v>
      </c>
      <c r="IZ58" s="338">
        <v>0</v>
      </c>
      <c r="JA58" s="339">
        <v>0</v>
      </c>
      <c r="JB58" s="339">
        <v>0</v>
      </c>
      <c r="JC58" s="339">
        <v>0</v>
      </c>
      <c r="JD58" s="151">
        <v>0</v>
      </c>
      <c r="JE58" s="338">
        <v>0</v>
      </c>
      <c r="JF58" s="339">
        <v>0</v>
      </c>
      <c r="JG58" s="339">
        <v>0</v>
      </c>
      <c r="JH58" s="339">
        <v>0</v>
      </c>
      <c r="JI58" s="151">
        <v>0</v>
      </c>
      <c r="JJ58" s="339">
        <v>0</v>
      </c>
      <c r="JK58" s="339">
        <v>0</v>
      </c>
      <c r="JL58" s="339">
        <v>0</v>
      </c>
      <c r="JM58" s="339">
        <v>0</v>
      </c>
      <c r="JN58" s="151">
        <v>0</v>
      </c>
      <c r="JO58" s="339">
        <v>0</v>
      </c>
      <c r="JP58" s="339">
        <v>0</v>
      </c>
      <c r="JQ58" s="339">
        <v>0</v>
      </c>
      <c r="JR58" s="339">
        <v>0</v>
      </c>
      <c r="JS58" s="151">
        <v>0</v>
      </c>
      <c r="JT58" s="338">
        <v>0</v>
      </c>
      <c r="JU58" s="339">
        <v>0</v>
      </c>
      <c r="JV58" s="339">
        <v>0</v>
      </c>
      <c r="JW58" s="339">
        <v>0</v>
      </c>
      <c r="JX58" s="151">
        <v>0</v>
      </c>
      <c r="JY58" s="338">
        <v>0</v>
      </c>
      <c r="JZ58" s="339">
        <v>0</v>
      </c>
      <c r="KA58" s="339">
        <v>0</v>
      </c>
      <c r="KB58" s="339">
        <v>0</v>
      </c>
      <c r="KC58" s="151">
        <v>0</v>
      </c>
      <c r="KD58" s="338">
        <v>0</v>
      </c>
      <c r="KE58" s="339">
        <v>0</v>
      </c>
      <c r="KF58" s="339">
        <v>0</v>
      </c>
      <c r="KG58" s="339">
        <v>0</v>
      </c>
      <c r="KH58" s="151">
        <v>0</v>
      </c>
      <c r="KI58" s="339">
        <v>0</v>
      </c>
      <c r="KJ58" s="339">
        <v>0</v>
      </c>
      <c r="KK58" s="339">
        <v>0</v>
      </c>
      <c r="KL58" s="339">
        <v>0</v>
      </c>
      <c r="KM58" s="151">
        <v>0</v>
      </c>
      <c r="KN58" s="339">
        <v>0</v>
      </c>
      <c r="KO58" s="339">
        <v>0</v>
      </c>
      <c r="KP58" s="339">
        <v>0</v>
      </c>
      <c r="KQ58" s="339">
        <v>0</v>
      </c>
      <c r="KR58" s="151">
        <v>0</v>
      </c>
      <c r="KS58" s="338">
        <v>0</v>
      </c>
      <c r="KT58" s="339">
        <v>0</v>
      </c>
      <c r="KU58" s="339">
        <v>0</v>
      </c>
      <c r="KV58" s="339">
        <v>0</v>
      </c>
      <c r="KW58" s="151">
        <v>0</v>
      </c>
      <c r="KX58" s="339">
        <v>0</v>
      </c>
      <c r="KY58" s="339">
        <v>0</v>
      </c>
      <c r="KZ58" s="339">
        <v>0</v>
      </c>
      <c r="LA58" s="339">
        <v>0</v>
      </c>
      <c r="LB58" s="340">
        <v>0</v>
      </c>
      <c r="LC58" s="338">
        <v>0</v>
      </c>
      <c r="LD58" s="339">
        <v>0</v>
      </c>
      <c r="LE58" s="339">
        <v>0</v>
      </c>
      <c r="LF58" s="339">
        <v>0</v>
      </c>
      <c r="LG58" s="340">
        <v>0</v>
      </c>
    </row>
    <row r="59" spans="2:319">
      <c r="B59" s="1640"/>
      <c r="C59" s="1643"/>
      <c r="D59" s="341" t="s">
        <v>2899</v>
      </c>
      <c r="E59" s="342">
        <v>600</v>
      </c>
      <c r="F59" s="343">
        <v>138453</v>
      </c>
      <c r="G59" s="343">
        <v>137082</v>
      </c>
      <c r="H59" s="343">
        <v>1371</v>
      </c>
      <c r="I59" s="344">
        <v>9.9022773071006046E-3</v>
      </c>
      <c r="J59" s="342">
        <v>783.7</v>
      </c>
      <c r="K59" s="343">
        <v>164035</v>
      </c>
      <c r="L59" s="343">
        <v>162694</v>
      </c>
      <c r="M59" s="343">
        <v>1341</v>
      </c>
      <c r="N59" s="344">
        <v>8.1750845856067306E-3</v>
      </c>
      <c r="O59" s="342">
        <v>183.70000000000005</v>
      </c>
      <c r="P59" s="343">
        <v>25582</v>
      </c>
      <c r="Q59" s="343">
        <v>25612</v>
      </c>
      <c r="R59" s="343">
        <v>-30</v>
      </c>
      <c r="S59" s="344">
        <v>-1.727192721493874E-3</v>
      </c>
      <c r="T59" s="343">
        <v>611.4</v>
      </c>
      <c r="U59" s="343">
        <v>135645</v>
      </c>
      <c r="V59" s="343">
        <v>136028</v>
      </c>
      <c r="W59" s="343">
        <v>-383</v>
      </c>
      <c r="X59" s="344">
        <v>-2.8235467580817577E-3</v>
      </c>
      <c r="Y59" s="343">
        <v>172.30000000000007</v>
      </c>
      <c r="Z59" s="343">
        <v>28390</v>
      </c>
      <c r="AA59" s="343">
        <v>26666</v>
      </c>
      <c r="AB59" s="343">
        <v>1724</v>
      </c>
      <c r="AC59" s="344">
        <v>-1.0963540365878837E-3</v>
      </c>
      <c r="AD59" s="342">
        <v>600</v>
      </c>
      <c r="AE59" s="343">
        <v>138453</v>
      </c>
      <c r="AF59" s="343">
        <v>137082</v>
      </c>
      <c r="AG59" s="343">
        <v>1371</v>
      </c>
      <c r="AH59" s="344">
        <v>9.9022773071006046E-3</v>
      </c>
      <c r="AI59" s="342">
        <v>737</v>
      </c>
      <c r="AJ59" s="343">
        <v>149709</v>
      </c>
      <c r="AK59" s="343">
        <v>145869</v>
      </c>
      <c r="AL59" s="343">
        <v>3840</v>
      </c>
      <c r="AM59" s="344">
        <v>2.564976053543875E-2</v>
      </c>
      <c r="AN59" s="342">
        <v>137</v>
      </c>
      <c r="AO59" s="343">
        <v>11256</v>
      </c>
      <c r="AP59" s="343">
        <v>8787</v>
      </c>
      <c r="AQ59" s="343">
        <v>2469</v>
      </c>
      <c r="AR59" s="344">
        <v>1.5747483228338147E-2</v>
      </c>
      <c r="AS59" s="343">
        <v>783.7</v>
      </c>
      <c r="AT59" s="343">
        <v>164035</v>
      </c>
      <c r="AU59" s="343">
        <v>162694</v>
      </c>
      <c r="AV59" s="343">
        <v>1341</v>
      </c>
      <c r="AW59" s="344">
        <v>8.1750845856067306E-3</v>
      </c>
      <c r="AX59" s="343">
        <v>-46.700000000000045</v>
      </c>
      <c r="AY59" s="343">
        <v>-14326</v>
      </c>
      <c r="AZ59" s="343">
        <v>-16825</v>
      </c>
      <c r="BA59" s="343">
        <v>2499</v>
      </c>
      <c r="BB59" s="344">
        <v>-7.572398642731416E-3</v>
      </c>
      <c r="BC59" s="342">
        <v>490</v>
      </c>
      <c r="BD59" s="343">
        <v>113070</v>
      </c>
      <c r="BE59" s="343">
        <v>111951</v>
      </c>
      <c r="BF59" s="343">
        <v>1119</v>
      </c>
      <c r="BG59" s="344">
        <v>9.896524276996551E-3</v>
      </c>
      <c r="BH59" s="342">
        <v>737</v>
      </c>
      <c r="BI59" s="343">
        <v>142549</v>
      </c>
      <c r="BJ59" s="343">
        <v>140756</v>
      </c>
      <c r="BK59" s="343">
        <v>1793</v>
      </c>
      <c r="BL59" s="344">
        <v>1.2578131028628751E-2</v>
      </c>
      <c r="BM59" s="342">
        <v>247</v>
      </c>
      <c r="BN59" s="343">
        <v>29479</v>
      </c>
      <c r="BO59" s="343">
        <v>28805</v>
      </c>
      <c r="BP59" s="343">
        <v>674</v>
      </c>
      <c r="BQ59" s="344">
        <v>2.6816067516322005E-3</v>
      </c>
      <c r="BR59" s="343">
        <v>737</v>
      </c>
      <c r="BS59" s="343">
        <v>149709</v>
      </c>
      <c r="BT59" s="343">
        <v>145869</v>
      </c>
      <c r="BU59" s="343">
        <v>3840</v>
      </c>
      <c r="BV59" s="344">
        <v>2.564976053543875E-2</v>
      </c>
      <c r="BW59" s="343">
        <v>0</v>
      </c>
      <c r="BX59" s="343">
        <v>-7160</v>
      </c>
      <c r="BY59" s="343">
        <v>-5113</v>
      </c>
      <c r="BZ59" s="343">
        <v>-2047</v>
      </c>
      <c r="CA59" s="344">
        <v>2.2968153783806549E-2</v>
      </c>
      <c r="CB59" s="342">
        <v>800</v>
      </c>
      <c r="CC59" s="343">
        <v>184604</v>
      </c>
      <c r="CD59" s="343">
        <v>182776</v>
      </c>
      <c r="CE59" s="343">
        <v>1828</v>
      </c>
      <c r="CF59" s="344">
        <v>9.9022773071006046E-3</v>
      </c>
      <c r="CG59" s="342">
        <v>914.1</v>
      </c>
      <c r="CH59" s="343">
        <v>179406</v>
      </c>
      <c r="CI59" s="343">
        <v>181496</v>
      </c>
      <c r="CJ59" s="343">
        <v>-2090</v>
      </c>
      <c r="CK59" s="344">
        <v>-1.1649554641427824E-2</v>
      </c>
      <c r="CL59" s="342">
        <v>114.10000000000002</v>
      </c>
      <c r="CM59" s="343">
        <v>-5198</v>
      </c>
      <c r="CN59" s="343">
        <v>-1280</v>
      </c>
      <c r="CO59" s="343">
        <v>-3918</v>
      </c>
      <c r="CP59" s="344">
        <v>-2.155183194852843E-2</v>
      </c>
      <c r="CQ59" s="343">
        <v>737</v>
      </c>
      <c r="CR59" s="343">
        <v>142549</v>
      </c>
      <c r="CS59" s="343">
        <v>140756</v>
      </c>
      <c r="CT59" s="343">
        <v>1793</v>
      </c>
      <c r="CU59" s="344">
        <v>1.2578131028628751E-2</v>
      </c>
      <c r="CV59" s="343">
        <v>177.10000000000002</v>
      </c>
      <c r="CW59" s="343">
        <v>36857</v>
      </c>
      <c r="CX59" s="343">
        <v>40740</v>
      </c>
      <c r="CY59" s="343">
        <v>-3883</v>
      </c>
      <c r="CZ59" s="344">
        <v>3.4129962977157181E-2</v>
      </c>
      <c r="DA59" s="342">
        <v>680</v>
      </c>
      <c r="DB59" s="343">
        <v>156913</v>
      </c>
      <c r="DC59" s="343">
        <v>155360</v>
      </c>
      <c r="DD59" s="343">
        <v>1553</v>
      </c>
      <c r="DE59" s="344">
        <v>9.8972041832098047E-3</v>
      </c>
      <c r="DF59" s="342">
        <v>791.1</v>
      </c>
      <c r="DG59" s="343">
        <v>156003</v>
      </c>
      <c r="DH59" s="343">
        <v>156219</v>
      </c>
      <c r="DI59" s="343">
        <v>-216</v>
      </c>
      <c r="DJ59" s="344">
        <v>-1.3845887579085018E-3</v>
      </c>
      <c r="DK59" s="342">
        <v>111.10000000000002</v>
      </c>
      <c r="DL59" s="343">
        <v>-910</v>
      </c>
      <c r="DM59" s="343">
        <v>859</v>
      </c>
      <c r="DN59" s="343">
        <v>-1769</v>
      </c>
      <c r="DO59" s="344">
        <v>-1.1281792941118307E-2</v>
      </c>
      <c r="DP59" s="343">
        <v>914.1</v>
      </c>
      <c r="DQ59" s="343">
        <v>179406</v>
      </c>
      <c r="DR59" s="343">
        <v>181496</v>
      </c>
      <c r="DS59" s="343">
        <v>-2090</v>
      </c>
      <c r="DT59" s="344">
        <v>-1.1649554641427824E-2</v>
      </c>
      <c r="DU59" s="343">
        <v>-123</v>
      </c>
      <c r="DV59" s="343">
        <v>-23403</v>
      </c>
      <c r="DW59" s="343">
        <v>-25277</v>
      </c>
      <c r="DX59" s="343">
        <v>1874</v>
      </c>
      <c r="DY59" s="344">
        <v>-3.6776170030951641E-4</v>
      </c>
      <c r="DZ59" s="342">
        <v>540</v>
      </c>
      <c r="EA59" s="343">
        <v>124608</v>
      </c>
      <c r="EB59" s="343">
        <v>123374</v>
      </c>
      <c r="EC59" s="343">
        <v>1234</v>
      </c>
      <c r="ED59" s="344">
        <v>9.9030559835644582E-3</v>
      </c>
      <c r="EE59" s="342">
        <v>693.5</v>
      </c>
      <c r="EF59" s="343">
        <v>127432</v>
      </c>
      <c r="EG59" s="343">
        <v>126728</v>
      </c>
      <c r="EH59" s="343">
        <v>704</v>
      </c>
      <c r="EI59" s="344">
        <v>5.5245150354698977E-3</v>
      </c>
      <c r="EJ59" s="342">
        <v>153.5</v>
      </c>
      <c r="EK59" s="343">
        <v>2824</v>
      </c>
      <c r="EL59" s="343">
        <v>3354</v>
      </c>
      <c r="EM59" s="343">
        <v>-530</v>
      </c>
      <c r="EN59" s="344">
        <v>-4.3785409480945605E-3</v>
      </c>
      <c r="EO59" s="343">
        <v>791.1</v>
      </c>
      <c r="EP59" s="343">
        <v>156003</v>
      </c>
      <c r="EQ59" s="343">
        <v>156219</v>
      </c>
      <c r="ER59" s="343">
        <v>-216</v>
      </c>
      <c r="ES59" s="344">
        <v>-1.3845887579085018E-3</v>
      </c>
      <c r="ET59" s="343">
        <v>-97.600000000000023</v>
      </c>
      <c r="EU59" s="343">
        <v>-28571</v>
      </c>
      <c r="EV59" s="343">
        <v>-29491</v>
      </c>
      <c r="EW59" s="343">
        <v>920</v>
      </c>
      <c r="EX59" s="344">
        <v>2.993952190186059E-3</v>
      </c>
      <c r="EY59" s="342">
        <v>910</v>
      </c>
      <c r="EZ59" s="343">
        <v>209987</v>
      </c>
      <c r="FA59" s="343">
        <v>207908</v>
      </c>
      <c r="FB59" s="343">
        <v>2079</v>
      </c>
      <c r="FC59" s="344">
        <v>4.9786069338702572E-3</v>
      </c>
      <c r="FD59" s="342">
        <v>640</v>
      </c>
      <c r="FE59" s="343">
        <v>113025</v>
      </c>
      <c r="FF59" s="343">
        <v>112746</v>
      </c>
      <c r="FG59" s="343">
        <v>279</v>
      </c>
      <c r="FH59" s="344">
        <v>2.4684804246848041E-3</v>
      </c>
      <c r="FI59" s="342">
        <v>-270</v>
      </c>
      <c r="FJ59" s="343">
        <v>-96962</v>
      </c>
      <c r="FK59" s="343">
        <v>-95162</v>
      </c>
      <c r="FL59" s="343">
        <v>-1800</v>
      </c>
      <c r="FM59" s="344">
        <v>-2.510126509185453E-3</v>
      </c>
      <c r="FN59" s="343">
        <v>693.5</v>
      </c>
      <c r="FO59" s="343">
        <v>127432</v>
      </c>
      <c r="FP59" s="343">
        <v>126728</v>
      </c>
      <c r="FQ59" s="343">
        <v>704</v>
      </c>
      <c r="FR59" s="344">
        <v>5.5245150354698977E-3</v>
      </c>
      <c r="FS59" s="343">
        <v>-53.5</v>
      </c>
      <c r="FT59" s="343">
        <v>-14407</v>
      </c>
      <c r="FU59" s="343">
        <v>-13982</v>
      </c>
      <c r="FV59" s="343">
        <v>-425</v>
      </c>
      <c r="FW59" s="344">
        <v>8.0346415446553507E-3</v>
      </c>
      <c r="FX59" s="342">
        <v>400</v>
      </c>
      <c r="FY59" s="343">
        <v>92302</v>
      </c>
      <c r="FZ59" s="343">
        <v>91388</v>
      </c>
      <c r="GA59" s="343">
        <v>914</v>
      </c>
      <c r="GB59" s="344">
        <v>4.9786069338702572E-3</v>
      </c>
      <c r="GC59" s="342">
        <v>695.3</v>
      </c>
      <c r="GD59" s="343">
        <v>116655</v>
      </c>
      <c r="GE59" s="343">
        <v>118752</v>
      </c>
      <c r="GF59" s="343">
        <v>-2097</v>
      </c>
      <c r="GG59" s="344">
        <v>-1.7976083322617978E-2</v>
      </c>
      <c r="GH59" s="342">
        <v>295.29999999999995</v>
      </c>
      <c r="GI59" s="343">
        <v>24353</v>
      </c>
      <c r="GJ59" s="343">
        <v>27364</v>
      </c>
      <c r="GK59" s="343">
        <v>-3011</v>
      </c>
      <c r="GL59" s="344">
        <v>-2.2954690256488233E-2</v>
      </c>
      <c r="GM59" s="343">
        <v>640</v>
      </c>
      <c r="GN59" s="343">
        <v>113025</v>
      </c>
      <c r="GO59" s="343">
        <v>112746</v>
      </c>
      <c r="GP59" s="343">
        <v>279</v>
      </c>
      <c r="GQ59" s="344">
        <v>2.4684804246848041E-3</v>
      </c>
      <c r="GR59" s="343">
        <v>55.299999999999955</v>
      </c>
      <c r="GS59" s="343">
        <v>3630</v>
      </c>
      <c r="GT59" s="343">
        <v>6006</v>
      </c>
      <c r="GU59" s="343">
        <v>-2376</v>
      </c>
      <c r="GV59" s="344">
        <v>2.5423170681173037E-2</v>
      </c>
      <c r="GW59" s="342">
        <v>350</v>
      </c>
      <c r="GX59" s="343">
        <v>80764</v>
      </c>
      <c r="GY59" s="343">
        <v>79965</v>
      </c>
      <c r="GZ59" s="343">
        <v>799</v>
      </c>
      <c r="HA59" s="344">
        <v>9.8930216433064239E-3</v>
      </c>
      <c r="HB59" s="342">
        <v>494.2</v>
      </c>
      <c r="HC59" s="343">
        <v>84840</v>
      </c>
      <c r="HD59" s="343">
        <v>85496</v>
      </c>
      <c r="HE59" s="343">
        <v>-656</v>
      </c>
      <c r="HF59" s="344">
        <v>-7.7322017916077318E-3</v>
      </c>
      <c r="HG59" s="342">
        <v>144.19999999999999</v>
      </c>
      <c r="HH59" s="343">
        <v>4076</v>
      </c>
      <c r="HI59" s="343">
        <v>5531</v>
      </c>
      <c r="HJ59" s="343">
        <v>-1455</v>
      </c>
      <c r="HK59" s="344">
        <v>-1.7625223434914156E-2</v>
      </c>
      <c r="HL59" s="343">
        <v>695.3</v>
      </c>
      <c r="HM59" s="343">
        <v>116655</v>
      </c>
      <c r="HN59" s="343">
        <v>118752</v>
      </c>
      <c r="HO59" s="343">
        <v>-2097</v>
      </c>
      <c r="HP59" s="344">
        <v>-1.7976083322617978E-2</v>
      </c>
      <c r="HQ59" s="343">
        <v>-201.09999999999997</v>
      </c>
      <c r="HR59" s="343">
        <v>-31815</v>
      </c>
      <c r="HS59" s="343">
        <v>-33256</v>
      </c>
      <c r="HT59" s="343">
        <v>1441</v>
      </c>
      <c r="HU59" s="344">
        <v>-3.5085988770382215E-4</v>
      </c>
      <c r="HV59" s="342">
        <v>580</v>
      </c>
      <c r="HW59" s="343">
        <v>133838</v>
      </c>
      <c r="HX59" s="343">
        <v>132513</v>
      </c>
      <c r="HY59" s="343">
        <v>1325</v>
      </c>
      <c r="HZ59" s="344">
        <v>9.9000283925342585E-3</v>
      </c>
      <c r="IA59" s="342">
        <v>496.9</v>
      </c>
      <c r="IB59" s="343">
        <v>90844</v>
      </c>
      <c r="IC59" s="343">
        <v>91362</v>
      </c>
      <c r="ID59" s="343">
        <v>-518</v>
      </c>
      <c r="IE59" s="344">
        <v>-5.702082691206904E-3</v>
      </c>
      <c r="IF59" s="342">
        <v>-83.100000000000023</v>
      </c>
      <c r="IG59" s="343">
        <v>-42994</v>
      </c>
      <c r="IH59" s="343">
        <v>-41151</v>
      </c>
      <c r="II59" s="343">
        <v>-1843</v>
      </c>
      <c r="IJ59" s="344">
        <v>-1.5602111083741162E-2</v>
      </c>
      <c r="IK59" s="343">
        <v>494.2</v>
      </c>
      <c r="IL59" s="343">
        <v>84840</v>
      </c>
      <c r="IM59" s="343">
        <v>85496</v>
      </c>
      <c r="IN59" s="343">
        <v>-656</v>
      </c>
      <c r="IO59" s="344">
        <v>-7.7322017916077318E-3</v>
      </c>
      <c r="IP59" s="343">
        <v>2.6999999999999886</v>
      </c>
      <c r="IQ59" s="343">
        <v>6004</v>
      </c>
      <c r="IR59" s="343">
        <v>5866</v>
      </c>
      <c r="IS59" s="343">
        <v>138</v>
      </c>
      <c r="IT59" s="344">
        <v>7.8699092921334299E-3</v>
      </c>
      <c r="IU59" s="342">
        <v>550</v>
      </c>
      <c r="IV59" s="343">
        <v>126915</v>
      </c>
      <c r="IW59" s="343">
        <v>125659</v>
      </c>
      <c r="IX59" s="343">
        <v>1256</v>
      </c>
      <c r="IY59" s="344">
        <v>9.8963873458614033E-3</v>
      </c>
      <c r="IZ59" s="342">
        <v>495.7</v>
      </c>
      <c r="JA59" s="343">
        <v>89698</v>
      </c>
      <c r="JB59" s="343">
        <v>89079</v>
      </c>
      <c r="JC59" s="343">
        <v>619</v>
      </c>
      <c r="JD59" s="344">
        <v>6.9009342460255524E-3</v>
      </c>
      <c r="JE59" s="342">
        <v>-54.300000000000011</v>
      </c>
      <c r="JF59" s="343">
        <v>-37217</v>
      </c>
      <c r="JG59" s="343">
        <v>-36580</v>
      </c>
      <c r="JH59" s="343">
        <v>-637</v>
      </c>
      <c r="JI59" s="344">
        <v>-2.9954530998358509E-3</v>
      </c>
      <c r="JJ59" s="343">
        <v>496.9</v>
      </c>
      <c r="JK59" s="343">
        <v>90844</v>
      </c>
      <c r="JL59" s="343">
        <v>91362</v>
      </c>
      <c r="JM59" s="343">
        <v>-518</v>
      </c>
      <c r="JN59" s="344">
        <v>-5.702082691206904E-3</v>
      </c>
      <c r="JO59" s="343">
        <v>-1.1999999999999886</v>
      </c>
      <c r="JP59" s="343">
        <v>-1146</v>
      </c>
      <c r="JQ59" s="343">
        <v>-2283</v>
      </c>
      <c r="JR59" s="343">
        <v>1137</v>
      </c>
      <c r="JS59" s="344">
        <v>-2.7066295913710531E-3</v>
      </c>
      <c r="JT59" s="342">
        <v>570</v>
      </c>
      <c r="JU59" s="343">
        <v>131530</v>
      </c>
      <c r="JV59" s="343">
        <v>130228</v>
      </c>
      <c r="JW59" s="343">
        <v>1302</v>
      </c>
      <c r="JX59" s="344">
        <v>9.8988823842469393E-3</v>
      </c>
      <c r="JY59" s="342">
        <v>744.5</v>
      </c>
      <c r="JZ59" s="343">
        <v>130954</v>
      </c>
      <c r="KA59" s="343">
        <v>131313</v>
      </c>
      <c r="KB59" s="343">
        <v>-359</v>
      </c>
      <c r="KC59" s="344">
        <v>-2.7414206515264904E-3</v>
      </c>
      <c r="KD59" s="342">
        <v>174.5</v>
      </c>
      <c r="KE59" s="343">
        <v>-576</v>
      </c>
      <c r="KF59" s="343">
        <v>1085</v>
      </c>
      <c r="KG59" s="343">
        <v>-1661</v>
      </c>
      <c r="KH59" s="344">
        <v>-1.264030303577343E-2</v>
      </c>
      <c r="KI59" s="343">
        <v>495.7</v>
      </c>
      <c r="KJ59" s="343">
        <v>89698</v>
      </c>
      <c r="KK59" s="343">
        <v>89079</v>
      </c>
      <c r="KL59" s="343">
        <v>619</v>
      </c>
      <c r="KM59" s="344">
        <v>6.9009342460255524E-3</v>
      </c>
      <c r="KN59" s="343">
        <v>248.8</v>
      </c>
      <c r="KO59" s="343">
        <v>41256</v>
      </c>
      <c r="KP59" s="343">
        <v>42234</v>
      </c>
      <c r="KQ59" s="343">
        <v>-978</v>
      </c>
      <c r="KR59" s="344">
        <v>1.9541237281798983E-2</v>
      </c>
      <c r="KS59" s="342">
        <v>7070</v>
      </c>
      <c r="KT59" s="343">
        <v>1631437</v>
      </c>
      <c r="KU59" s="343">
        <v>1615286</v>
      </c>
      <c r="KV59" s="343">
        <v>16151</v>
      </c>
      <c r="KW59" s="344">
        <v>9.8998612879320508E-3</v>
      </c>
      <c r="KX59" s="343">
        <v>8223</v>
      </c>
      <c r="KY59" s="343">
        <v>1545150</v>
      </c>
      <c r="KZ59" s="343">
        <v>1542510</v>
      </c>
      <c r="LA59" s="343">
        <v>2640</v>
      </c>
      <c r="LB59" s="345">
        <v>1.708571983302592E-3</v>
      </c>
      <c r="LC59" s="342">
        <v>1153</v>
      </c>
      <c r="LD59" s="343">
        <v>-86287</v>
      </c>
      <c r="LE59" s="343">
        <v>-72776</v>
      </c>
      <c r="LF59" s="343">
        <v>-13511</v>
      </c>
      <c r="LG59" s="345">
        <v>-8.191289304629458E-3</v>
      </c>
    </row>
    <row r="60" spans="2:319">
      <c r="B60" s="1640"/>
      <c r="C60" s="1644" t="s">
        <v>2905</v>
      </c>
      <c r="D60" s="346" t="s">
        <v>2876</v>
      </c>
      <c r="E60" s="347">
        <v>25.1</v>
      </c>
      <c r="F60" s="385">
        <v>8438</v>
      </c>
      <c r="G60" s="348">
        <v>7885</v>
      </c>
      <c r="H60" s="348">
        <v>553</v>
      </c>
      <c r="I60" s="159">
        <v>6.553685707513629E-2</v>
      </c>
      <c r="J60" s="347">
        <v>3.6</v>
      </c>
      <c r="K60" s="385">
        <v>1330</v>
      </c>
      <c r="L60" s="348">
        <v>1054</v>
      </c>
      <c r="M60" s="348">
        <v>276</v>
      </c>
      <c r="N60" s="159">
        <v>0.20751879699248121</v>
      </c>
      <c r="O60" s="347">
        <v>-21.5</v>
      </c>
      <c r="P60" s="348">
        <v>-7108</v>
      </c>
      <c r="Q60" s="348">
        <v>-6831</v>
      </c>
      <c r="R60" s="348">
        <v>-277</v>
      </c>
      <c r="S60" s="159">
        <v>0.14198193991734492</v>
      </c>
      <c r="T60" s="348">
        <v>1.9</v>
      </c>
      <c r="U60" s="348">
        <v>665</v>
      </c>
      <c r="V60" s="348">
        <v>578</v>
      </c>
      <c r="W60" s="348">
        <v>87</v>
      </c>
      <c r="X60" s="159">
        <v>0.13082706766917293</v>
      </c>
      <c r="Y60" s="348">
        <v>1.7000000000000002</v>
      </c>
      <c r="Z60" s="348">
        <v>665</v>
      </c>
      <c r="AA60" s="348">
        <v>476</v>
      </c>
      <c r="AB60" s="348">
        <v>189</v>
      </c>
      <c r="AC60" s="159">
        <v>7.6691729323308283E-2</v>
      </c>
      <c r="AD60" s="347">
        <v>25.1</v>
      </c>
      <c r="AE60" s="385">
        <v>8438</v>
      </c>
      <c r="AF60" s="348">
        <v>7885</v>
      </c>
      <c r="AG60" s="348">
        <v>553</v>
      </c>
      <c r="AH60" s="159">
        <v>6.553685707513629E-2</v>
      </c>
      <c r="AI60" s="347">
        <v>8.1</v>
      </c>
      <c r="AJ60" s="385">
        <v>2636</v>
      </c>
      <c r="AK60" s="348">
        <v>2105</v>
      </c>
      <c r="AL60" s="348">
        <v>531</v>
      </c>
      <c r="AM60" s="159">
        <v>0.20144157814871017</v>
      </c>
      <c r="AN60" s="347">
        <v>-17</v>
      </c>
      <c r="AO60" s="348">
        <v>-5802</v>
      </c>
      <c r="AP60" s="348">
        <v>-5780</v>
      </c>
      <c r="AQ60" s="348">
        <v>-22</v>
      </c>
      <c r="AR60" s="159">
        <v>0.13590472107357388</v>
      </c>
      <c r="AS60" s="348">
        <v>3.6</v>
      </c>
      <c r="AT60" s="348">
        <v>1330</v>
      </c>
      <c r="AU60" s="348">
        <v>1054</v>
      </c>
      <c r="AV60" s="348">
        <v>276</v>
      </c>
      <c r="AW60" s="159">
        <v>0.20751879699248121</v>
      </c>
      <c r="AX60" s="348">
        <v>4.5</v>
      </c>
      <c r="AY60" s="348">
        <v>1306</v>
      </c>
      <c r="AZ60" s="348">
        <v>1051</v>
      </c>
      <c r="BA60" s="348">
        <v>255</v>
      </c>
      <c r="BB60" s="159">
        <v>-6.0772188437710484E-3</v>
      </c>
      <c r="BC60" s="347">
        <v>25.1</v>
      </c>
      <c r="BD60" s="385">
        <v>8438</v>
      </c>
      <c r="BE60" s="348">
        <v>7885</v>
      </c>
      <c r="BF60" s="348">
        <v>553</v>
      </c>
      <c r="BG60" s="159">
        <v>6.553685707513629E-2</v>
      </c>
      <c r="BH60" s="347">
        <v>21.5</v>
      </c>
      <c r="BI60" s="385">
        <v>6457</v>
      </c>
      <c r="BJ60" s="348">
        <v>5370</v>
      </c>
      <c r="BK60" s="348">
        <v>1087</v>
      </c>
      <c r="BL60" s="159">
        <v>0.16834443239894689</v>
      </c>
      <c r="BM60" s="347">
        <v>-3.6000000000000014</v>
      </c>
      <c r="BN60" s="348">
        <v>-1981</v>
      </c>
      <c r="BO60" s="348">
        <v>-2515</v>
      </c>
      <c r="BP60" s="348">
        <v>534</v>
      </c>
      <c r="BQ60" s="159">
        <v>0.1028075753238106</v>
      </c>
      <c r="BR60" s="348">
        <v>8.1</v>
      </c>
      <c r="BS60" s="348">
        <v>2636</v>
      </c>
      <c r="BT60" s="348">
        <v>2105</v>
      </c>
      <c r="BU60" s="348">
        <v>531</v>
      </c>
      <c r="BV60" s="159">
        <v>0.20144157814871017</v>
      </c>
      <c r="BW60" s="348">
        <v>13.4</v>
      </c>
      <c r="BX60" s="348">
        <v>3821</v>
      </c>
      <c r="BY60" s="348">
        <v>3265</v>
      </c>
      <c r="BZ60" s="348">
        <v>556</v>
      </c>
      <c r="CA60" s="159">
        <v>-3.3097145749763274E-2</v>
      </c>
      <c r="CB60" s="347">
        <v>25.1</v>
      </c>
      <c r="CC60" s="385">
        <v>8438</v>
      </c>
      <c r="CD60" s="385">
        <v>7885</v>
      </c>
      <c r="CE60" s="348">
        <v>553</v>
      </c>
      <c r="CF60" s="159">
        <v>6.553685707513629E-2</v>
      </c>
      <c r="CG60" s="347">
        <v>25.3</v>
      </c>
      <c r="CH60" s="385">
        <v>8503</v>
      </c>
      <c r="CI60" s="387">
        <v>6769</v>
      </c>
      <c r="CJ60" s="348">
        <v>1734</v>
      </c>
      <c r="CK60" s="159">
        <v>0.203928025402799</v>
      </c>
      <c r="CL60" s="347">
        <v>0.19999999999999929</v>
      </c>
      <c r="CM60" s="348">
        <v>65</v>
      </c>
      <c r="CN60" s="348">
        <v>-1116</v>
      </c>
      <c r="CO60" s="348">
        <v>1181</v>
      </c>
      <c r="CP60" s="159">
        <v>0.13839116832766271</v>
      </c>
      <c r="CQ60" s="348">
        <v>21.5</v>
      </c>
      <c r="CR60" s="348">
        <v>6457</v>
      </c>
      <c r="CS60" s="348">
        <v>5370</v>
      </c>
      <c r="CT60" s="348">
        <v>1087</v>
      </c>
      <c r="CU60" s="159">
        <v>0.16834443239894689</v>
      </c>
      <c r="CV60" s="348">
        <v>3.8000000000000007</v>
      </c>
      <c r="CW60" s="348">
        <v>2046</v>
      </c>
      <c r="CX60" s="348">
        <v>1399</v>
      </c>
      <c r="CY60" s="348">
        <v>647</v>
      </c>
      <c r="CZ60" s="159">
        <v>3.558359300385211E-2</v>
      </c>
      <c r="DA60" s="347">
        <v>25.1</v>
      </c>
      <c r="DB60" s="385">
        <v>8438</v>
      </c>
      <c r="DC60" s="348">
        <v>7885</v>
      </c>
      <c r="DD60" s="348">
        <v>553</v>
      </c>
      <c r="DE60" s="159">
        <v>6.553685707513629E-2</v>
      </c>
      <c r="DF60" s="347">
        <v>9.5</v>
      </c>
      <c r="DG60" s="385">
        <v>2944</v>
      </c>
      <c r="DH60" s="348">
        <v>2504</v>
      </c>
      <c r="DI60" s="348">
        <v>440</v>
      </c>
      <c r="DJ60" s="159">
        <v>0.14945652173913043</v>
      </c>
      <c r="DK60" s="347">
        <v>-15.600000000000001</v>
      </c>
      <c r="DL60" s="348">
        <v>-5494</v>
      </c>
      <c r="DM60" s="348">
        <v>-5381</v>
      </c>
      <c r="DN60" s="348">
        <v>-113</v>
      </c>
      <c r="DO60" s="159">
        <v>8.3919664663994142E-2</v>
      </c>
      <c r="DP60" s="348">
        <v>25.3</v>
      </c>
      <c r="DQ60" s="348">
        <v>8503</v>
      </c>
      <c r="DR60" s="348">
        <v>6769</v>
      </c>
      <c r="DS60" s="348">
        <v>1734</v>
      </c>
      <c r="DT60" s="159">
        <v>0.203928025402799</v>
      </c>
      <c r="DU60" s="348">
        <v>-15.8</v>
      </c>
      <c r="DV60" s="348">
        <v>-5559</v>
      </c>
      <c r="DW60" s="348">
        <v>-4265</v>
      </c>
      <c r="DX60" s="348">
        <v>-1294</v>
      </c>
      <c r="DY60" s="159">
        <v>-5.4471503663668569E-2</v>
      </c>
      <c r="DZ60" s="347">
        <v>25.1</v>
      </c>
      <c r="EA60" s="385">
        <v>8438</v>
      </c>
      <c r="EB60" s="348">
        <v>7885</v>
      </c>
      <c r="EC60" s="348">
        <v>553</v>
      </c>
      <c r="ED60" s="159">
        <v>6.553685707513629E-2</v>
      </c>
      <c r="EE60" s="347">
        <v>52.1</v>
      </c>
      <c r="EF60" s="385">
        <v>13318</v>
      </c>
      <c r="EG60" s="348">
        <v>11658</v>
      </c>
      <c r="EH60" s="348">
        <v>1660</v>
      </c>
      <c r="EI60" s="159">
        <v>0.12464333984081694</v>
      </c>
      <c r="EJ60" s="347">
        <v>27</v>
      </c>
      <c r="EK60" s="348">
        <v>4880</v>
      </c>
      <c r="EL60" s="348">
        <v>3773</v>
      </c>
      <c r="EM60" s="348">
        <v>1107</v>
      </c>
      <c r="EN60" s="159">
        <v>5.9106482765680646E-2</v>
      </c>
      <c r="EO60" s="348">
        <v>9.5</v>
      </c>
      <c r="EP60" s="348">
        <v>2944</v>
      </c>
      <c r="EQ60" s="348">
        <v>2504</v>
      </c>
      <c r="ER60" s="348">
        <v>440</v>
      </c>
      <c r="ES60" s="159">
        <v>0.14945652173913043</v>
      </c>
      <c r="ET60" s="348">
        <v>42.6</v>
      </c>
      <c r="EU60" s="348">
        <v>10374</v>
      </c>
      <c r="EV60" s="348">
        <v>9154</v>
      </c>
      <c r="EW60" s="348">
        <v>1220</v>
      </c>
      <c r="EX60" s="159">
        <v>-2.4813181898313497E-2</v>
      </c>
      <c r="EY60" s="347">
        <v>25.1</v>
      </c>
      <c r="EZ60" s="385">
        <v>8438</v>
      </c>
      <c r="FA60" s="348">
        <v>7885</v>
      </c>
      <c r="FB60" s="348">
        <v>553</v>
      </c>
      <c r="FC60" s="159">
        <v>7.4109051145683183E-2</v>
      </c>
      <c r="FD60" s="347">
        <v>38.6</v>
      </c>
      <c r="FE60" s="385">
        <v>10982</v>
      </c>
      <c r="FF60" s="348">
        <v>8958</v>
      </c>
      <c r="FG60" s="348">
        <v>2024</v>
      </c>
      <c r="FH60" s="159">
        <v>0.18430158441085412</v>
      </c>
      <c r="FI60" s="347">
        <v>13.5</v>
      </c>
      <c r="FJ60" s="348">
        <v>2544</v>
      </c>
      <c r="FK60" s="348">
        <v>1073</v>
      </c>
      <c r="FL60" s="348">
        <v>1471</v>
      </c>
      <c r="FM60" s="159">
        <v>0.11019253326517094</v>
      </c>
      <c r="FN60" s="348">
        <v>52.1</v>
      </c>
      <c r="FO60" s="348">
        <v>13318</v>
      </c>
      <c r="FP60" s="348">
        <v>11658</v>
      </c>
      <c r="FQ60" s="348">
        <v>1660</v>
      </c>
      <c r="FR60" s="159">
        <v>0.12464333984081694</v>
      </c>
      <c r="FS60" s="348">
        <v>-13.5</v>
      </c>
      <c r="FT60" s="348">
        <v>-2336</v>
      </c>
      <c r="FU60" s="348">
        <v>-2700</v>
      </c>
      <c r="FV60" s="348">
        <v>364</v>
      </c>
      <c r="FW60" s="159">
        <v>5.9658244570037183E-2</v>
      </c>
      <c r="FX60" s="347">
        <v>25.1</v>
      </c>
      <c r="FY60" s="385">
        <v>8438</v>
      </c>
      <c r="FZ60" s="348">
        <v>7885</v>
      </c>
      <c r="GA60" s="348">
        <v>553</v>
      </c>
      <c r="GB60" s="159">
        <v>7.4125570280252004E-2</v>
      </c>
      <c r="GC60" s="347">
        <v>1.5</v>
      </c>
      <c r="GD60" s="385">
        <v>614</v>
      </c>
      <c r="GE60" s="348">
        <v>433</v>
      </c>
      <c r="GF60" s="348">
        <v>181</v>
      </c>
      <c r="GG60" s="159">
        <v>0.2947882736156352</v>
      </c>
      <c r="GH60" s="347">
        <v>-23.6</v>
      </c>
      <c r="GI60" s="348">
        <v>-7824</v>
      </c>
      <c r="GJ60" s="348">
        <v>-7452</v>
      </c>
      <c r="GK60" s="348">
        <v>-372</v>
      </c>
      <c r="GL60" s="159">
        <v>0.22066270333538318</v>
      </c>
      <c r="GM60" s="348">
        <v>38.6</v>
      </c>
      <c r="GN60" s="348">
        <v>10982</v>
      </c>
      <c r="GO60" s="348">
        <v>8958</v>
      </c>
      <c r="GP60" s="348">
        <v>2024</v>
      </c>
      <c r="GQ60" s="159">
        <v>0.18430158441085412</v>
      </c>
      <c r="GR60" s="348">
        <v>-37.1</v>
      </c>
      <c r="GS60" s="348">
        <v>-10368</v>
      </c>
      <c r="GT60" s="348">
        <v>-8525</v>
      </c>
      <c r="GU60" s="348">
        <v>-1843</v>
      </c>
      <c r="GV60" s="159">
        <v>0.11048668920478108</v>
      </c>
      <c r="GW60" s="347">
        <v>25.1</v>
      </c>
      <c r="GX60" s="385">
        <v>8438</v>
      </c>
      <c r="GY60" s="348">
        <v>7885</v>
      </c>
      <c r="GZ60" s="348">
        <v>553</v>
      </c>
      <c r="HA60" s="159">
        <v>6.553685707513629E-2</v>
      </c>
      <c r="HB60" s="347">
        <v>56</v>
      </c>
      <c r="HC60" s="385">
        <v>15524</v>
      </c>
      <c r="HD60" s="348">
        <v>13653</v>
      </c>
      <c r="HE60" s="348">
        <v>1871</v>
      </c>
      <c r="HF60" s="159">
        <v>0.12052306106673538</v>
      </c>
      <c r="HG60" s="347">
        <v>30.9</v>
      </c>
      <c r="HH60" s="348">
        <v>7086</v>
      </c>
      <c r="HI60" s="348">
        <v>5768</v>
      </c>
      <c r="HJ60" s="348">
        <v>1318</v>
      </c>
      <c r="HK60" s="159">
        <v>5.4986203991599092E-2</v>
      </c>
      <c r="HL60" s="348">
        <v>1.5</v>
      </c>
      <c r="HM60" s="348">
        <v>614</v>
      </c>
      <c r="HN60" s="348">
        <v>433</v>
      </c>
      <c r="HO60" s="348">
        <v>181</v>
      </c>
      <c r="HP60" s="159">
        <v>0.2947882736156352</v>
      </c>
      <c r="HQ60" s="348">
        <v>54.5</v>
      </c>
      <c r="HR60" s="348">
        <v>14910</v>
      </c>
      <c r="HS60" s="348">
        <v>13220</v>
      </c>
      <c r="HT60" s="348">
        <v>1690</v>
      </c>
      <c r="HU60" s="159">
        <v>-0.17426521254889982</v>
      </c>
      <c r="HV60" s="347">
        <v>25.1</v>
      </c>
      <c r="HW60" s="385">
        <v>8438</v>
      </c>
      <c r="HX60" s="348">
        <v>7885</v>
      </c>
      <c r="HY60" s="348">
        <v>553</v>
      </c>
      <c r="HZ60" s="159">
        <v>6.553685707513629E-2</v>
      </c>
      <c r="IA60" s="347">
        <v>15.6</v>
      </c>
      <c r="IB60" s="385">
        <v>4318</v>
      </c>
      <c r="IC60" s="348">
        <v>3780</v>
      </c>
      <c r="ID60" s="348">
        <v>538</v>
      </c>
      <c r="IE60" s="159">
        <v>0.12459471977767485</v>
      </c>
      <c r="IF60" s="347">
        <v>-9.5000000000000018</v>
      </c>
      <c r="IG60" s="348">
        <v>-4120</v>
      </c>
      <c r="IH60" s="348">
        <v>-4105</v>
      </c>
      <c r="II60" s="348">
        <v>-15</v>
      </c>
      <c r="IJ60" s="159">
        <v>5.9057862702538558E-2</v>
      </c>
      <c r="IK60" s="348">
        <v>56</v>
      </c>
      <c r="IL60" s="348">
        <v>15524</v>
      </c>
      <c r="IM60" s="348">
        <v>13653</v>
      </c>
      <c r="IN60" s="348">
        <v>1871</v>
      </c>
      <c r="IO60" s="159">
        <v>0.12052306106673538</v>
      </c>
      <c r="IP60" s="348">
        <v>-40.4</v>
      </c>
      <c r="IQ60" s="348">
        <v>-11206</v>
      </c>
      <c r="IR60" s="348">
        <v>-9873</v>
      </c>
      <c r="IS60" s="348">
        <v>-1333</v>
      </c>
      <c r="IT60" s="159">
        <v>4.0716587109394659E-3</v>
      </c>
      <c r="IU60" s="347">
        <v>25.1</v>
      </c>
      <c r="IV60" s="385">
        <v>8438</v>
      </c>
      <c r="IW60" s="348">
        <v>7885</v>
      </c>
      <c r="IX60" s="348">
        <v>553</v>
      </c>
      <c r="IY60" s="159">
        <v>6.553685707513629E-2</v>
      </c>
      <c r="IZ60" s="347">
        <v>7.8</v>
      </c>
      <c r="JA60" s="385">
        <v>2046</v>
      </c>
      <c r="JB60" s="348">
        <v>1698</v>
      </c>
      <c r="JC60" s="348">
        <v>348</v>
      </c>
      <c r="JD60" s="159">
        <v>0.17008797653958943</v>
      </c>
      <c r="JE60" s="347">
        <v>-17.3</v>
      </c>
      <c r="JF60" s="348">
        <v>-6392</v>
      </c>
      <c r="JG60" s="348">
        <v>-6187</v>
      </c>
      <c r="JH60" s="348">
        <v>-205</v>
      </c>
      <c r="JI60" s="159">
        <v>0.10455111946445314</v>
      </c>
      <c r="JJ60" s="348">
        <v>15.6</v>
      </c>
      <c r="JK60" s="348">
        <v>4318</v>
      </c>
      <c r="JL60" s="348">
        <v>3780</v>
      </c>
      <c r="JM60" s="348">
        <v>538</v>
      </c>
      <c r="JN60" s="159">
        <v>0.12459471977767485</v>
      </c>
      <c r="JO60" s="348">
        <v>-7.8</v>
      </c>
      <c r="JP60" s="348">
        <v>-2272</v>
      </c>
      <c r="JQ60" s="348">
        <v>-2082</v>
      </c>
      <c r="JR60" s="348">
        <v>-190</v>
      </c>
      <c r="JS60" s="159">
        <v>4.5493256761914583E-2</v>
      </c>
      <c r="JT60" s="347">
        <v>25.1</v>
      </c>
      <c r="JU60" s="385">
        <v>8438</v>
      </c>
      <c r="JV60" s="348">
        <v>7885</v>
      </c>
      <c r="JW60" s="348">
        <v>553</v>
      </c>
      <c r="JX60" s="159">
        <v>6.553685707513629E-2</v>
      </c>
      <c r="JY60" s="347">
        <v>7.1</v>
      </c>
      <c r="JZ60" s="385">
        <v>2032</v>
      </c>
      <c r="KA60" s="348">
        <v>1708</v>
      </c>
      <c r="KB60" s="348">
        <v>324</v>
      </c>
      <c r="KC60" s="159">
        <v>0.15944881889763779</v>
      </c>
      <c r="KD60" s="347">
        <v>-18</v>
      </c>
      <c r="KE60" s="348">
        <v>-6406</v>
      </c>
      <c r="KF60" s="348">
        <v>-6177</v>
      </c>
      <c r="KG60" s="348">
        <v>-229</v>
      </c>
      <c r="KH60" s="159">
        <v>9.39119618225015E-2</v>
      </c>
      <c r="KI60" s="348">
        <v>7.8</v>
      </c>
      <c r="KJ60" s="348">
        <v>2046</v>
      </c>
      <c r="KK60" s="348">
        <v>1698</v>
      </c>
      <c r="KL60" s="348">
        <v>348</v>
      </c>
      <c r="KM60" s="159">
        <v>0.17008797653958943</v>
      </c>
      <c r="KN60" s="348">
        <v>-0.70000000000000018</v>
      </c>
      <c r="KO60" s="348">
        <v>-14</v>
      </c>
      <c r="KP60" s="348">
        <v>10</v>
      </c>
      <c r="KQ60" s="348">
        <v>-24</v>
      </c>
      <c r="KR60" s="159">
        <v>-1.0639157641951641E-2</v>
      </c>
      <c r="KS60" s="347">
        <v>301.2</v>
      </c>
      <c r="KT60" s="348">
        <v>101256</v>
      </c>
      <c r="KU60" s="348">
        <v>94620</v>
      </c>
      <c r="KV60" s="348">
        <v>6636</v>
      </c>
      <c r="KW60" s="159">
        <v>6.553685707513629E-2</v>
      </c>
      <c r="KX60" s="348">
        <v>246.7</v>
      </c>
      <c r="KY60" s="348">
        <v>70704</v>
      </c>
      <c r="KZ60" s="348">
        <v>59690</v>
      </c>
      <c r="LA60" s="348">
        <v>11014</v>
      </c>
      <c r="LB60" s="349">
        <v>0.15577619370898393</v>
      </c>
      <c r="LC60" s="347">
        <v>-54.5</v>
      </c>
      <c r="LD60" s="348">
        <v>-30552</v>
      </c>
      <c r="LE60" s="348">
        <v>-34930</v>
      </c>
      <c r="LF60" s="348">
        <v>4378</v>
      </c>
      <c r="LG60" s="349">
        <v>9.0239336633847644E-2</v>
      </c>
    </row>
    <row r="61" spans="2:319">
      <c r="B61" s="1640"/>
      <c r="C61" s="1619"/>
      <c r="D61" s="333" t="s">
        <v>2877</v>
      </c>
      <c r="E61" s="386">
        <v>0</v>
      </c>
      <c r="F61" s="331">
        <v>0</v>
      </c>
      <c r="G61" s="331">
        <v>0</v>
      </c>
      <c r="H61" s="331">
        <v>0</v>
      </c>
      <c r="I61" s="124">
        <v>0</v>
      </c>
      <c r="J61" s="386">
        <v>0</v>
      </c>
      <c r="K61" s="331">
        <v>0</v>
      </c>
      <c r="L61" s="331">
        <v>0</v>
      </c>
      <c r="M61" s="331">
        <v>0</v>
      </c>
      <c r="N61" s="124">
        <v>0</v>
      </c>
      <c r="O61" s="330">
        <v>0</v>
      </c>
      <c r="P61" s="331">
        <v>0</v>
      </c>
      <c r="Q61" s="331">
        <v>0</v>
      </c>
      <c r="R61" s="331">
        <v>0</v>
      </c>
      <c r="S61" s="124">
        <v>0</v>
      </c>
      <c r="T61" s="331">
        <v>0</v>
      </c>
      <c r="U61" s="331">
        <v>0</v>
      </c>
      <c r="V61" s="331">
        <v>0</v>
      </c>
      <c r="W61" s="331">
        <v>0</v>
      </c>
      <c r="X61" s="124">
        <v>0</v>
      </c>
      <c r="Y61" s="331">
        <v>0</v>
      </c>
      <c r="Z61" s="331">
        <v>0</v>
      </c>
      <c r="AA61" s="331">
        <v>0</v>
      </c>
      <c r="AB61" s="331">
        <v>0</v>
      </c>
      <c r="AC61" s="124">
        <v>0</v>
      </c>
      <c r="AD61" s="386">
        <v>0</v>
      </c>
      <c r="AE61" s="331">
        <v>0</v>
      </c>
      <c r="AF61" s="331">
        <v>0</v>
      </c>
      <c r="AG61" s="331">
        <v>0</v>
      </c>
      <c r="AH61" s="124">
        <v>0</v>
      </c>
      <c r="AI61" s="386">
        <v>0</v>
      </c>
      <c r="AJ61" s="331">
        <v>0</v>
      </c>
      <c r="AK61" s="331">
        <v>0</v>
      </c>
      <c r="AL61" s="331">
        <v>0</v>
      </c>
      <c r="AM61" s="124">
        <v>0</v>
      </c>
      <c r="AN61" s="330">
        <v>0</v>
      </c>
      <c r="AO61" s="331">
        <v>0</v>
      </c>
      <c r="AP61" s="331">
        <v>0</v>
      </c>
      <c r="AQ61" s="331">
        <v>0</v>
      </c>
      <c r="AR61" s="124">
        <v>0</v>
      </c>
      <c r="AS61" s="331">
        <v>0</v>
      </c>
      <c r="AT61" s="331">
        <v>0</v>
      </c>
      <c r="AU61" s="331">
        <v>0</v>
      </c>
      <c r="AV61" s="331">
        <v>0</v>
      </c>
      <c r="AW61" s="124">
        <v>0</v>
      </c>
      <c r="AX61" s="331">
        <v>0</v>
      </c>
      <c r="AY61" s="331">
        <v>0</v>
      </c>
      <c r="AZ61" s="331">
        <v>0</v>
      </c>
      <c r="BA61" s="331">
        <v>0</v>
      </c>
      <c r="BB61" s="124">
        <v>0</v>
      </c>
      <c r="BC61" s="386">
        <v>0</v>
      </c>
      <c r="BD61" s="331">
        <v>0</v>
      </c>
      <c r="BE61" s="331">
        <v>0</v>
      </c>
      <c r="BF61" s="331">
        <v>0</v>
      </c>
      <c r="BG61" s="124">
        <v>0</v>
      </c>
      <c r="BH61" s="386">
        <v>0</v>
      </c>
      <c r="BI61" s="331">
        <v>0</v>
      </c>
      <c r="BJ61" s="331">
        <v>0</v>
      </c>
      <c r="BK61" s="331">
        <v>0</v>
      </c>
      <c r="BL61" s="124">
        <v>0</v>
      </c>
      <c r="BM61" s="330">
        <v>0</v>
      </c>
      <c r="BN61" s="331">
        <v>0</v>
      </c>
      <c r="BO61" s="331">
        <v>0</v>
      </c>
      <c r="BP61" s="331">
        <v>0</v>
      </c>
      <c r="BQ61" s="124">
        <v>0</v>
      </c>
      <c r="BR61" s="331">
        <v>0</v>
      </c>
      <c r="BS61" s="331">
        <v>0</v>
      </c>
      <c r="BT61" s="331">
        <v>0</v>
      </c>
      <c r="BU61" s="331">
        <v>0</v>
      </c>
      <c r="BV61" s="124">
        <v>0</v>
      </c>
      <c r="BW61" s="331">
        <v>0</v>
      </c>
      <c r="BX61" s="331">
        <v>0</v>
      </c>
      <c r="BY61" s="331">
        <v>0</v>
      </c>
      <c r="BZ61" s="331">
        <v>0</v>
      </c>
      <c r="CA61" s="124">
        <v>0</v>
      </c>
      <c r="CB61" s="386">
        <v>0</v>
      </c>
      <c r="CC61" s="331">
        <v>0</v>
      </c>
      <c r="CD61" s="331">
        <v>0</v>
      </c>
      <c r="CE61" s="331">
        <v>0</v>
      </c>
      <c r="CF61" s="124">
        <v>0</v>
      </c>
      <c r="CG61" s="386">
        <v>0</v>
      </c>
      <c r="CH61" s="331">
        <v>0</v>
      </c>
      <c r="CI61" s="331">
        <v>0</v>
      </c>
      <c r="CJ61" s="331">
        <v>0</v>
      </c>
      <c r="CK61" s="124">
        <v>0</v>
      </c>
      <c r="CL61" s="330">
        <v>0</v>
      </c>
      <c r="CM61" s="331">
        <v>0</v>
      </c>
      <c r="CN61" s="331">
        <v>0</v>
      </c>
      <c r="CO61" s="331">
        <v>0</v>
      </c>
      <c r="CP61" s="124">
        <v>0</v>
      </c>
      <c r="CQ61" s="331">
        <v>0</v>
      </c>
      <c r="CR61" s="331">
        <v>0</v>
      </c>
      <c r="CS61" s="331">
        <v>0</v>
      </c>
      <c r="CT61" s="331">
        <v>0</v>
      </c>
      <c r="CU61" s="124">
        <v>0</v>
      </c>
      <c r="CV61" s="331">
        <v>0</v>
      </c>
      <c r="CW61" s="331">
        <v>0</v>
      </c>
      <c r="CX61" s="331">
        <v>0</v>
      </c>
      <c r="CY61" s="331">
        <v>0</v>
      </c>
      <c r="CZ61" s="124">
        <v>0</v>
      </c>
      <c r="DA61" s="386">
        <v>0</v>
      </c>
      <c r="DB61" s="331">
        <v>0</v>
      </c>
      <c r="DC61" s="331">
        <v>0</v>
      </c>
      <c r="DD61" s="331">
        <v>0</v>
      </c>
      <c r="DE61" s="124">
        <v>0</v>
      </c>
      <c r="DF61" s="386">
        <v>0</v>
      </c>
      <c r="DG61" s="331">
        <v>0</v>
      </c>
      <c r="DH61" s="331">
        <v>0</v>
      </c>
      <c r="DI61" s="331">
        <v>0</v>
      </c>
      <c r="DJ61" s="124">
        <v>0</v>
      </c>
      <c r="DK61" s="330">
        <v>0</v>
      </c>
      <c r="DL61" s="331">
        <v>0</v>
      </c>
      <c r="DM61" s="331">
        <v>0</v>
      </c>
      <c r="DN61" s="331">
        <v>0</v>
      </c>
      <c r="DO61" s="124">
        <v>0</v>
      </c>
      <c r="DP61" s="331">
        <v>0</v>
      </c>
      <c r="DQ61" s="331">
        <v>0</v>
      </c>
      <c r="DR61" s="331">
        <v>0</v>
      </c>
      <c r="DS61" s="331">
        <v>0</v>
      </c>
      <c r="DT61" s="124">
        <v>0</v>
      </c>
      <c r="DU61" s="331">
        <v>0</v>
      </c>
      <c r="DV61" s="331">
        <v>0</v>
      </c>
      <c r="DW61" s="331">
        <v>0</v>
      </c>
      <c r="DX61" s="331">
        <v>0</v>
      </c>
      <c r="DY61" s="124">
        <v>0</v>
      </c>
      <c r="DZ61" s="386">
        <v>0</v>
      </c>
      <c r="EA61" s="331">
        <v>0</v>
      </c>
      <c r="EB61" s="331">
        <v>0</v>
      </c>
      <c r="EC61" s="331">
        <v>0</v>
      </c>
      <c r="ED61" s="124">
        <v>0</v>
      </c>
      <c r="EE61" s="386">
        <v>0</v>
      </c>
      <c r="EF61" s="331">
        <v>0</v>
      </c>
      <c r="EG61" s="331">
        <v>0</v>
      </c>
      <c r="EH61" s="331">
        <v>0</v>
      </c>
      <c r="EI61" s="124">
        <v>0</v>
      </c>
      <c r="EJ61" s="330">
        <v>0</v>
      </c>
      <c r="EK61" s="331">
        <v>0</v>
      </c>
      <c r="EL61" s="331">
        <v>0</v>
      </c>
      <c r="EM61" s="331">
        <v>0</v>
      </c>
      <c r="EN61" s="124">
        <v>0</v>
      </c>
      <c r="EO61" s="331">
        <v>0</v>
      </c>
      <c r="EP61" s="331">
        <v>0</v>
      </c>
      <c r="EQ61" s="331">
        <v>0</v>
      </c>
      <c r="ER61" s="331">
        <v>0</v>
      </c>
      <c r="ES61" s="124">
        <v>0</v>
      </c>
      <c r="ET61" s="331">
        <v>0</v>
      </c>
      <c r="EU61" s="331">
        <v>0</v>
      </c>
      <c r="EV61" s="331">
        <v>0</v>
      </c>
      <c r="EW61" s="331">
        <v>0</v>
      </c>
      <c r="EX61" s="124">
        <v>0</v>
      </c>
      <c r="EY61" s="386">
        <v>0</v>
      </c>
      <c r="EZ61" s="331">
        <v>0</v>
      </c>
      <c r="FA61" s="331">
        <v>0</v>
      </c>
      <c r="FB61" s="331">
        <v>0</v>
      </c>
      <c r="FC61" s="124">
        <v>0</v>
      </c>
      <c r="FD61" s="386">
        <v>0</v>
      </c>
      <c r="FE61" s="331">
        <v>0</v>
      </c>
      <c r="FF61" s="331">
        <v>0</v>
      </c>
      <c r="FG61" s="331">
        <v>0</v>
      </c>
      <c r="FH61" s="124">
        <v>0</v>
      </c>
      <c r="FI61" s="330">
        <v>0</v>
      </c>
      <c r="FJ61" s="331">
        <v>0</v>
      </c>
      <c r="FK61" s="331">
        <v>0</v>
      </c>
      <c r="FL61" s="331">
        <v>0</v>
      </c>
      <c r="FM61" s="124">
        <v>0</v>
      </c>
      <c r="FN61" s="331">
        <v>0</v>
      </c>
      <c r="FO61" s="331">
        <v>0</v>
      </c>
      <c r="FP61" s="331">
        <v>0</v>
      </c>
      <c r="FQ61" s="331">
        <v>0</v>
      </c>
      <c r="FR61" s="124">
        <v>0</v>
      </c>
      <c r="FS61" s="331">
        <v>0</v>
      </c>
      <c r="FT61" s="331">
        <v>0</v>
      </c>
      <c r="FU61" s="331">
        <v>0</v>
      </c>
      <c r="FV61" s="331">
        <v>0</v>
      </c>
      <c r="FW61" s="124">
        <v>0</v>
      </c>
      <c r="FX61" s="386">
        <v>0</v>
      </c>
      <c r="FY61" s="331">
        <v>0</v>
      </c>
      <c r="FZ61" s="331">
        <v>0</v>
      </c>
      <c r="GA61" s="331">
        <v>0</v>
      </c>
      <c r="GB61" s="124">
        <v>0</v>
      </c>
      <c r="GC61" s="386">
        <v>0</v>
      </c>
      <c r="GD61" s="331">
        <v>0</v>
      </c>
      <c r="GE61" s="331">
        <v>0</v>
      </c>
      <c r="GF61" s="331">
        <v>0</v>
      </c>
      <c r="GG61" s="124">
        <v>0</v>
      </c>
      <c r="GH61" s="330">
        <v>0</v>
      </c>
      <c r="GI61" s="331">
        <v>0</v>
      </c>
      <c r="GJ61" s="331">
        <v>0</v>
      </c>
      <c r="GK61" s="331">
        <v>0</v>
      </c>
      <c r="GL61" s="124">
        <v>0</v>
      </c>
      <c r="GM61" s="331">
        <v>0</v>
      </c>
      <c r="GN61" s="331">
        <v>0</v>
      </c>
      <c r="GO61" s="331">
        <v>0</v>
      </c>
      <c r="GP61" s="331">
        <v>0</v>
      </c>
      <c r="GQ61" s="124">
        <v>0</v>
      </c>
      <c r="GR61" s="331">
        <v>0</v>
      </c>
      <c r="GS61" s="331">
        <v>0</v>
      </c>
      <c r="GT61" s="331">
        <v>0</v>
      </c>
      <c r="GU61" s="331">
        <v>0</v>
      </c>
      <c r="GV61" s="124">
        <v>0</v>
      </c>
      <c r="GW61" s="386">
        <v>0</v>
      </c>
      <c r="GX61" s="331">
        <v>0</v>
      </c>
      <c r="GY61" s="331">
        <v>0</v>
      </c>
      <c r="GZ61" s="331">
        <v>0</v>
      </c>
      <c r="HA61" s="124">
        <v>0</v>
      </c>
      <c r="HB61" s="386">
        <v>0</v>
      </c>
      <c r="HC61" s="331">
        <v>0</v>
      </c>
      <c r="HD61" s="331">
        <v>0</v>
      </c>
      <c r="HE61" s="331">
        <v>0</v>
      </c>
      <c r="HF61" s="124">
        <v>0</v>
      </c>
      <c r="HG61" s="330">
        <v>0</v>
      </c>
      <c r="HH61" s="331">
        <v>0</v>
      </c>
      <c r="HI61" s="331">
        <v>0</v>
      </c>
      <c r="HJ61" s="331">
        <v>0</v>
      </c>
      <c r="HK61" s="124">
        <v>0</v>
      </c>
      <c r="HL61" s="331">
        <v>0</v>
      </c>
      <c r="HM61" s="331">
        <v>0</v>
      </c>
      <c r="HN61" s="331">
        <v>0</v>
      </c>
      <c r="HO61" s="331">
        <v>0</v>
      </c>
      <c r="HP61" s="124">
        <v>0</v>
      </c>
      <c r="HQ61" s="331">
        <v>0</v>
      </c>
      <c r="HR61" s="331">
        <v>0</v>
      </c>
      <c r="HS61" s="331">
        <v>0</v>
      </c>
      <c r="HT61" s="331">
        <v>0</v>
      </c>
      <c r="HU61" s="124">
        <v>0</v>
      </c>
      <c r="HV61" s="386">
        <v>0</v>
      </c>
      <c r="HW61" s="331">
        <v>0</v>
      </c>
      <c r="HX61" s="331">
        <v>0</v>
      </c>
      <c r="HY61" s="331">
        <v>0</v>
      </c>
      <c r="HZ61" s="124">
        <v>0</v>
      </c>
      <c r="IA61" s="386">
        <v>0</v>
      </c>
      <c r="IB61" s="331">
        <v>0</v>
      </c>
      <c r="IC61" s="331">
        <v>0</v>
      </c>
      <c r="ID61" s="331">
        <v>0</v>
      </c>
      <c r="IE61" s="124">
        <v>0</v>
      </c>
      <c r="IF61" s="330">
        <v>0</v>
      </c>
      <c r="IG61" s="331">
        <v>0</v>
      </c>
      <c r="IH61" s="331">
        <v>0</v>
      </c>
      <c r="II61" s="331">
        <v>0</v>
      </c>
      <c r="IJ61" s="124">
        <v>0</v>
      </c>
      <c r="IK61" s="331">
        <v>0</v>
      </c>
      <c r="IL61" s="331">
        <v>0</v>
      </c>
      <c r="IM61" s="331">
        <v>0</v>
      </c>
      <c r="IN61" s="331">
        <v>0</v>
      </c>
      <c r="IO61" s="124">
        <v>0</v>
      </c>
      <c r="IP61" s="331">
        <v>0</v>
      </c>
      <c r="IQ61" s="331">
        <v>0</v>
      </c>
      <c r="IR61" s="331">
        <v>0</v>
      </c>
      <c r="IS61" s="331">
        <v>0</v>
      </c>
      <c r="IT61" s="124">
        <v>0</v>
      </c>
      <c r="IU61" s="386">
        <v>0</v>
      </c>
      <c r="IV61" s="331">
        <v>0</v>
      </c>
      <c r="IW61" s="331">
        <v>0</v>
      </c>
      <c r="IX61" s="331">
        <v>0</v>
      </c>
      <c r="IY61" s="124">
        <v>0</v>
      </c>
      <c r="IZ61" s="386">
        <v>0</v>
      </c>
      <c r="JA61" s="331">
        <v>0</v>
      </c>
      <c r="JB61" s="331">
        <v>0</v>
      </c>
      <c r="JC61" s="331">
        <v>0</v>
      </c>
      <c r="JD61" s="124">
        <v>0</v>
      </c>
      <c r="JE61" s="330">
        <v>0</v>
      </c>
      <c r="JF61" s="331">
        <v>0</v>
      </c>
      <c r="JG61" s="331">
        <v>0</v>
      </c>
      <c r="JH61" s="331">
        <v>0</v>
      </c>
      <c r="JI61" s="124">
        <v>0</v>
      </c>
      <c r="JJ61" s="331">
        <v>0</v>
      </c>
      <c r="JK61" s="331">
        <v>0</v>
      </c>
      <c r="JL61" s="331">
        <v>0</v>
      </c>
      <c r="JM61" s="331">
        <v>0</v>
      </c>
      <c r="JN61" s="124">
        <v>0</v>
      </c>
      <c r="JO61" s="331">
        <v>0</v>
      </c>
      <c r="JP61" s="331">
        <v>0</v>
      </c>
      <c r="JQ61" s="331">
        <v>0</v>
      </c>
      <c r="JR61" s="331">
        <v>0</v>
      </c>
      <c r="JS61" s="124">
        <v>0</v>
      </c>
      <c r="JT61" s="386">
        <v>0</v>
      </c>
      <c r="JU61" s="331">
        <v>0</v>
      </c>
      <c r="JV61" s="331">
        <v>0</v>
      </c>
      <c r="JW61" s="331">
        <v>0</v>
      </c>
      <c r="JX61" s="124">
        <v>0</v>
      </c>
      <c r="JY61" s="386">
        <v>0</v>
      </c>
      <c r="JZ61" s="331">
        <v>0</v>
      </c>
      <c r="KA61" s="331">
        <v>0</v>
      </c>
      <c r="KB61" s="331">
        <v>0</v>
      </c>
      <c r="KC61" s="124">
        <v>0</v>
      </c>
      <c r="KD61" s="330">
        <v>0</v>
      </c>
      <c r="KE61" s="331">
        <v>0</v>
      </c>
      <c r="KF61" s="331">
        <v>0</v>
      </c>
      <c r="KG61" s="331">
        <v>0</v>
      </c>
      <c r="KH61" s="124">
        <v>0</v>
      </c>
      <c r="KI61" s="331">
        <v>0</v>
      </c>
      <c r="KJ61" s="331">
        <v>0</v>
      </c>
      <c r="KK61" s="331">
        <v>0</v>
      </c>
      <c r="KL61" s="331">
        <v>0</v>
      </c>
      <c r="KM61" s="124">
        <v>0</v>
      </c>
      <c r="KN61" s="331">
        <v>0</v>
      </c>
      <c r="KO61" s="331">
        <v>0</v>
      </c>
      <c r="KP61" s="331">
        <v>0</v>
      </c>
      <c r="KQ61" s="331">
        <v>0</v>
      </c>
      <c r="KR61" s="124">
        <v>0</v>
      </c>
      <c r="KS61" s="330">
        <v>0</v>
      </c>
      <c r="KT61" s="331">
        <v>0</v>
      </c>
      <c r="KU61" s="331">
        <v>0</v>
      </c>
      <c r="KV61" s="331">
        <v>0</v>
      </c>
      <c r="KW61" s="124">
        <v>0</v>
      </c>
      <c r="KX61" s="331">
        <v>0</v>
      </c>
      <c r="KY61" s="331">
        <v>0</v>
      </c>
      <c r="KZ61" s="331">
        <v>0</v>
      </c>
      <c r="LA61" s="331">
        <v>0</v>
      </c>
      <c r="LB61" s="334">
        <v>0</v>
      </c>
      <c r="LC61" s="330">
        <v>0</v>
      </c>
      <c r="LD61" s="331">
        <v>0</v>
      </c>
      <c r="LE61" s="331">
        <v>0</v>
      </c>
      <c r="LF61" s="331">
        <v>0</v>
      </c>
      <c r="LG61" s="334">
        <v>0</v>
      </c>
    </row>
    <row r="62" spans="2:319">
      <c r="B62" s="1640"/>
      <c r="C62" s="1619"/>
      <c r="D62" s="333" t="s">
        <v>2880</v>
      </c>
      <c r="E62" s="386">
        <v>0</v>
      </c>
      <c r="F62" s="331">
        <v>0</v>
      </c>
      <c r="G62" s="331">
        <v>0</v>
      </c>
      <c r="H62" s="331">
        <v>0</v>
      </c>
      <c r="I62" s="124">
        <v>0</v>
      </c>
      <c r="J62" s="386">
        <v>0</v>
      </c>
      <c r="K62" s="331">
        <v>0</v>
      </c>
      <c r="L62" s="331">
        <v>0</v>
      </c>
      <c r="M62" s="331">
        <v>0</v>
      </c>
      <c r="N62" s="124">
        <v>0</v>
      </c>
      <c r="O62" s="330">
        <v>0</v>
      </c>
      <c r="P62" s="331">
        <v>0</v>
      </c>
      <c r="Q62" s="331">
        <v>0</v>
      </c>
      <c r="R62" s="331">
        <v>0</v>
      </c>
      <c r="S62" s="124">
        <v>0</v>
      </c>
      <c r="T62" s="331">
        <v>0</v>
      </c>
      <c r="U62" s="331">
        <v>0</v>
      </c>
      <c r="V62" s="331">
        <v>0</v>
      </c>
      <c r="W62" s="331">
        <v>0</v>
      </c>
      <c r="X62" s="124">
        <v>0</v>
      </c>
      <c r="Y62" s="331">
        <v>0</v>
      </c>
      <c r="Z62" s="331">
        <v>0</v>
      </c>
      <c r="AA62" s="331">
        <v>0</v>
      </c>
      <c r="AB62" s="331">
        <v>0</v>
      </c>
      <c r="AC62" s="124">
        <v>0</v>
      </c>
      <c r="AD62" s="386">
        <v>0</v>
      </c>
      <c r="AE62" s="331">
        <v>0</v>
      </c>
      <c r="AF62" s="331">
        <v>0</v>
      </c>
      <c r="AG62" s="331">
        <v>0</v>
      </c>
      <c r="AH62" s="124">
        <v>0</v>
      </c>
      <c r="AI62" s="386">
        <v>0</v>
      </c>
      <c r="AJ62" s="331">
        <v>0</v>
      </c>
      <c r="AK62" s="331">
        <v>0</v>
      </c>
      <c r="AL62" s="331">
        <v>0</v>
      </c>
      <c r="AM62" s="124">
        <v>0</v>
      </c>
      <c r="AN62" s="330">
        <v>0</v>
      </c>
      <c r="AO62" s="331">
        <v>0</v>
      </c>
      <c r="AP62" s="331">
        <v>0</v>
      </c>
      <c r="AQ62" s="331">
        <v>0</v>
      </c>
      <c r="AR62" s="124">
        <v>0</v>
      </c>
      <c r="AS62" s="331">
        <v>0</v>
      </c>
      <c r="AT62" s="331">
        <v>0</v>
      </c>
      <c r="AU62" s="331">
        <v>0</v>
      </c>
      <c r="AV62" s="331">
        <v>0</v>
      </c>
      <c r="AW62" s="124">
        <v>0</v>
      </c>
      <c r="AX62" s="331">
        <v>0</v>
      </c>
      <c r="AY62" s="331">
        <v>0</v>
      </c>
      <c r="AZ62" s="331">
        <v>0</v>
      </c>
      <c r="BA62" s="331">
        <v>0</v>
      </c>
      <c r="BB62" s="124">
        <v>0</v>
      </c>
      <c r="BC62" s="386">
        <v>0</v>
      </c>
      <c r="BD62" s="331">
        <v>0</v>
      </c>
      <c r="BE62" s="331">
        <v>0</v>
      </c>
      <c r="BF62" s="331">
        <v>0</v>
      </c>
      <c r="BG62" s="124">
        <v>0</v>
      </c>
      <c r="BH62" s="386">
        <v>0</v>
      </c>
      <c r="BI62" s="331">
        <v>0</v>
      </c>
      <c r="BJ62" s="331">
        <v>0</v>
      </c>
      <c r="BK62" s="331">
        <v>0</v>
      </c>
      <c r="BL62" s="124">
        <v>0</v>
      </c>
      <c r="BM62" s="330">
        <v>0</v>
      </c>
      <c r="BN62" s="331">
        <v>0</v>
      </c>
      <c r="BO62" s="331">
        <v>0</v>
      </c>
      <c r="BP62" s="331">
        <v>0</v>
      </c>
      <c r="BQ62" s="124">
        <v>0</v>
      </c>
      <c r="BR62" s="331">
        <v>0</v>
      </c>
      <c r="BS62" s="331">
        <v>0</v>
      </c>
      <c r="BT62" s="331">
        <v>0</v>
      </c>
      <c r="BU62" s="331">
        <v>0</v>
      </c>
      <c r="BV62" s="124">
        <v>0</v>
      </c>
      <c r="BW62" s="331">
        <v>0</v>
      </c>
      <c r="BX62" s="331">
        <v>0</v>
      </c>
      <c r="BY62" s="331">
        <v>0</v>
      </c>
      <c r="BZ62" s="331">
        <v>0</v>
      </c>
      <c r="CA62" s="124">
        <v>0</v>
      </c>
      <c r="CB62" s="386">
        <v>0</v>
      </c>
      <c r="CC62" s="331">
        <v>0</v>
      </c>
      <c r="CD62" s="331">
        <v>0</v>
      </c>
      <c r="CE62" s="331">
        <v>0</v>
      </c>
      <c r="CF62" s="124">
        <v>0</v>
      </c>
      <c r="CG62" s="386">
        <v>0</v>
      </c>
      <c r="CH62" s="331">
        <v>0</v>
      </c>
      <c r="CI62" s="331">
        <v>0</v>
      </c>
      <c r="CJ62" s="331">
        <v>0</v>
      </c>
      <c r="CK62" s="124">
        <v>0</v>
      </c>
      <c r="CL62" s="330">
        <v>0</v>
      </c>
      <c r="CM62" s="331">
        <v>0</v>
      </c>
      <c r="CN62" s="331">
        <v>0</v>
      </c>
      <c r="CO62" s="331">
        <v>0</v>
      </c>
      <c r="CP62" s="124">
        <v>0</v>
      </c>
      <c r="CQ62" s="331">
        <v>0</v>
      </c>
      <c r="CR62" s="331">
        <v>0</v>
      </c>
      <c r="CS62" s="331">
        <v>0</v>
      </c>
      <c r="CT62" s="331">
        <v>0</v>
      </c>
      <c r="CU62" s="124">
        <v>0</v>
      </c>
      <c r="CV62" s="331">
        <v>0</v>
      </c>
      <c r="CW62" s="331">
        <v>0</v>
      </c>
      <c r="CX62" s="331">
        <v>0</v>
      </c>
      <c r="CY62" s="331">
        <v>0</v>
      </c>
      <c r="CZ62" s="124">
        <v>0</v>
      </c>
      <c r="DA62" s="386">
        <v>0</v>
      </c>
      <c r="DB62" s="331">
        <v>0</v>
      </c>
      <c r="DC62" s="331">
        <v>0</v>
      </c>
      <c r="DD62" s="331">
        <v>0</v>
      </c>
      <c r="DE62" s="124">
        <v>0</v>
      </c>
      <c r="DF62" s="386">
        <v>0</v>
      </c>
      <c r="DG62" s="331">
        <v>0</v>
      </c>
      <c r="DH62" s="331">
        <v>0</v>
      </c>
      <c r="DI62" s="331">
        <v>0</v>
      </c>
      <c r="DJ62" s="124">
        <v>0</v>
      </c>
      <c r="DK62" s="330">
        <v>0</v>
      </c>
      <c r="DL62" s="331">
        <v>0</v>
      </c>
      <c r="DM62" s="331">
        <v>0</v>
      </c>
      <c r="DN62" s="331">
        <v>0</v>
      </c>
      <c r="DO62" s="124">
        <v>0</v>
      </c>
      <c r="DP62" s="331">
        <v>0</v>
      </c>
      <c r="DQ62" s="331">
        <v>0</v>
      </c>
      <c r="DR62" s="331">
        <v>0</v>
      </c>
      <c r="DS62" s="331">
        <v>0</v>
      </c>
      <c r="DT62" s="124">
        <v>0</v>
      </c>
      <c r="DU62" s="331">
        <v>0</v>
      </c>
      <c r="DV62" s="331">
        <v>0</v>
      </c>
      <c r="DW62" s="331">
        <v>0</v>
      </c>
      <c r="DX62" s="331">
        <v>0</v>
      </c>
      <c r="DY62" s="124">
        <v>0</v>
      </c>
      <c r="DZ62" s="386">
        <v>0</v>
      </c>
      <c r="EA62" s="331">
        <v>0</v>
      </c>
      <c r="EB62" s="331">
        <v>0</v>
      </c>
      <c r="EC62" s="331">
        <v>0</v>
      </c>
      <c r="ED62" s="124">
        <v>0</v>
      </c>
      <c r="EE62" s="386">
        <v>0</v>
      </c>
      <c r="EF62" s="331">
        <v>0</v>
      </c>
      <c r="EG62" s="331">
        <v>0</v>
      </c>
      <c r="EH62" s="331">
        <v>0</v>
      </c>
      <c r="EI62" s="124">
        <v>0</v>
      </c>
      <c r="EJ62" s="330">
        <v>0</v>
      </c>
      <c r="EK62" s="331">
        <v>0</v>
      </c>
      <c r="EL62" s="331">
        <v>0</v>
      </c>
      <c r="EM62" s="331">
        <v>0</v>
      </c>
      <c r="EN62" s="124">
        <v>0</v>
      </c>
      <c r="EO62" s="331">
        <v>0</v>
      </c>
      <c r="EP62" s="331">
        <v>0</v>
      </c>
      <c r="EQ62" s="331">
        <v>0</v>
      </c>
      <c r="ER62" s="331">
        <v>0</v>
      </c>
      <c r="ES62" s="124">
        <v>0</v>
      </c>
      <c r="ET62" s="331">
        <v>0</v>
      </c>
      <c r="EU62" s="331">
        <v>0</v>
      </c>
      <c r="EV62" s="331">
        <v>0</v>
      </c>
      <c r="EW62" s="331">
        <v>0</v>
      </c>
      <c r="EX62" s="124">
        <v>0</v>
      </c>
      <c r="EY62" s="386">
        <v>0</v>
      </c>
      <c r="EZ62" s="331">
        <v>0</v>
      </c>
      <c r="FA62" s="331">
        <v>0</v>
      </c>
      <c r="FB62" s="331">
        <v>0</v>
      </c>
      <c r="FC62" s="124">
        <v>0</v>
      </c>
      <c r="FD62" s="386">
        <v>0</v>
      </c>
      <c r="FE62" s="331">
        <v>0</v>
      </c>
      <c r="FF62" s="331">
        <v>0</v>
      </c>
      <c r="FG62" s="331">
        <v>0</v>
      </c>
      <c r="FH62" s="124">
        <v>0</v>
      </c>
      <c r="FI62" s="330">
        <v>0</v>
      </c>
      <c r="FJ62" s="331">
        <v>0</v>
      </c>
      <c r="FK62" s="331">
        <v>0</v>
      </c>
      <c r="FL62" s="331">
        <v>0</v>
      </c>
      <c r="FM62" s="124">
        <v>0</v>
      </c>
      <c r="FN62" s="331">
        <v>0</v>
      </c>
      <c r="FO62" s="331">
        <v>0</v>
      </c>
      <c r="FP62" s="331">
        <v>0</v>
      </c>
      <c r="FQ62" s="331">
        <v>0</v>
      </c>
      <c r="FR62" s="124">
        <v>0</v>
      </c>
      <c r="FS62" s="331">
        <v>0</v>
      </c>
      <c r="FT62" s="331">
        <v>0</v>
      </c>
      <c r="FU62" s="331">
        <v>0</v>
      </c>
      <c r="FV62" s="331">
        <v>0</v>
      </c>
      <c r="FW62" s="124">
        <v>0</v>
      </c>
      <c r="FX62" s="386">
        <v>0</v>
      </c>
      <c r="FY62" s="331">
        <v>0</v>
      </c>
      <c r="FZ62" s="331">
        <v>0</v>
      </c>
      <c r="GA62" s="331">
        <v>0</v>
      </c>
      <c r="GB62" s="124">
        <v>0</v>
      </c>
      <c r="GC62" s="386">
        <v>0</v>
      </c>
      <c r="GD62" s="331">
        <v>0</v>
      </c>
      <c r="GE62" s="331">
        <v>0</v>
      </c>
      <c r="GF62" s="331">
        <v>0</v>
      </c>
      <c r="GG62" s="124">
        <v>0</v>
      </c>
      <c r="GH62" s="330">
        <v>0</v>
      </c>
      <c r="GI62" s="331">
        <v>0</v>
      </c>
      <c r="GJ62" s="331">
        <v>0</v>
      </c>
      <c r="GK62" s="331">
        <v>0</v>
      </c>
      <c r="GL62" s="124">
        <v>0</v>
      </c>
      <c r="GM62" s="331">
        <v>0</v>
      </c>
      <c r="GN62" s="331">
        <v>0</v>
      </c>
      <c r="GO62" s="331">
        <v>0</v>
      </c>
      <c r="GP62" s="331">
        <v>0</v>
      </c>
      <c r="GQ62" s="124">
        <v>0</v>
      </c>
      <c r="GR62" s="331">
        <v>0</v>
      </c>
      <c r="GS62" s="331">
        <v>0</v>
      </c>
      <c r="GT62" s="331">
        <v>0</v>
      </c>
      <c r="GU62" s="331">
        <v>0</v>
      </c>
      <c r="GV62" s="124">
        <v>0</v>
      </c>
      <c r="GW62" s="386">
        <v>0</v>
      </c>
      <c r="GX62" s="331">
        <v>0</v>
      </c>
      <c r="GY62" s="331">
        <v>0</v>
      </c>
      <c r="GZ62" s="331">
        <v>0</v>
      </c>
      <c r="HA62" s="124">
        <v>0</v>
      </c>
      <c r="HB62" s="386">
        <v>0</v>
      </c>
      <c r="HC62" s="331">
        <v>0</v>
      </c>
      <c r="HD62" s="331">
        <v>0</v>
      </c>
      <c r="HE62" s="331">
        <v>0</v>
      </c>
      <c r="HF62" s="124">
        <v>0</v>
      </c>
      <c r="HG62" s="330">
        <v>0</v>
      </c>
      <c r="HH62" s="331">
        <v>0</v>
      </c>
      <c r="HI62" s="331">
        <v>0</v>
      </c>
      <c r="HJ62" s="331">
        <v>0</v>
      </c>
      <c r="HK62" s="124">
        <v>0</v>
      </c>
      <c r="HL62" s="331">
        <v>0</v>
      </c>
      <c r="HM62" s="331">
        <v>0</v>
      </c>
      <c r="HN62" s="331">
        <v>0</v>
      </c>
      <c r="HO62" s="331">
        <v>0</v>
      </c>
      <c r="HP62" s="124">
        <v>0</v>
      </c>
      <c r="HQ62" s="331">
        <v>0</v>
      </c>
      <c r="HR62" s="331">
        <v>0</v>
      </c>
      <c r="HS62" s="331">
        <v>0</v>
      </c>
      <c r="HT62" s="331">
        <v>0</v>
      </c>
      <c r="HU62" s="124">
        <v>0</v>
      </c>
      <c r="HV62" s="386">
        <v>0</v>
      </c>
      <c r="HW62" s="331">
        <v>0</v>
      </c>
      <c r="HX62" s="331">
        <v>0</v>
      </c>
      <c r="HY62" s="331">
        <v>0</v>
      </c>
      <c r="HZ62" s="124">
        <v>0</v>
      </c>
      <c r="IA62" s="386">
        <v>0</v>
      </c>
      <c r="IB62" s="331">
        <v>0</v>
      </c>
      <c r="IC62" s="331">
        <v>0</v>
      </c>
      <c r="ID62" s="331">
        <v>0</v>
      </c>
      <c r="IE62" s="124">
        <v>0</v>
      </c>
      <c r="IF62" s="330">
        <v>0</v>
      </c>
      <c r="IG62" s="331">
        <v>0</v>
      </c>
      <c r="IH62" s="331">
        <v>0</v>
      </c>
      <c r="II62" s="331">
        <v>0</v>
      </c>
      <c r="IJ62" s="124">
        <v>0</v>
      </c>
      <c r="IK62" s="331">
        <v>0</v>
      </c>
      <c r="IL62" s="331">
        <v>0</v>
      </c>
      <c r="IM62" s="331">
        <v>0</v>
      </c>
      <c r="IN62" s="331">
        <v>0</v>
      </c>
      <c r="IO62" s="124">
        <v>0</v>
      </c>
      <c r="IP62" s="331">
        <v>0</v>
      </c>
      <c r="IQ62" s="331">
        <v>0</v>
      </c>
      <c r="IR62" s="331">
        <v>0</v>
      </c>
      <c r="IS62" s="331">
        <v>0</v>
      </c>
      <c r="IT62" s="124">
        <v>0</v>
      </c>
      <c r="IU62" s="386">
        <v>0</v>
      </c>
      <c r="IV62" s="331">
        <v>0</v>
      </c>
      <c r="IW62" s="331">
        <v>0</v>
      </c>
      <c r="IX62" s="331">
        <v>0</v>
      </c>
      <c r="IY62" s="124">
        <v>0</v>
      </c>
      <c r="IZ62" s="386">
        <v>0</v>
      </c>
      <c r="JA62" s="331">
        <v>0</v>
      </c>
      <c r="JB62" s="331">
        <v>0</v>
      </c>
      <c r="JC62" s="331">
        <v>0</v>
      </c>
      <c r="JD62" s="124">
        <v>0</v>
      </c>
      <c r="JE62" s="330">
        <v>0</v>
      </c>
      <c r="JF62" s="331">
        <v>0</v>
      </c>
      <c r="JG62" s="331">
        <v>0</v>
      </c>
      <c r="JH62" s="331">
        <v>0</v>
      </c>
      <c r="JI62" s="124">
        <v>0</v>
      </c>
      <c r="JJ62" s="331">
        <v>0</v>
      </c>
      <c r="JK62" s="331">
        <v>0</v>
      </c>
      <c r="JL62" s="331">
        <v>0</v>
      </c>
      <c r="JM62" s="331">
        <v>0</v>
      </c>
      <c r="JN62" s="124">
        <v>0</v>
      </c>
      <c r="JO62" s="331">
        <v>0</v>
      </c>
      <c r="JP62" s="331">
        <v>0</v>
      </c>
      <c r="JQ62" s="331">
        <v>0</v>
      </c>
      <c r="JR62" s="331">
        <v>0</v>
      </c>
      <c r="JS62" s="124">
        <v>0</v>
      </c>
      <c r="JT62" s="386">
        <v>0</v>
      </c>
      <c r="JU62" s="331">
        <v>0</v>
      </c>
      <c r="JV62" s="331">
        <v>0</v>
      </c>
      <c r="JW62" s="331">
        <v>0</v>
      </c>
      <c r="JX62" s="124">
        <v>0</v>
      </c>
      <c r="JY62" s="386">
        <v>0</v>
      </c>
      <c r="JZ62" s="331">
        <v>0</v>
      </c>
      <c r="KA62" s="331">
        <v>0</v>
      </c>
      <c r="KB62" s="331">
        <v>0</v>
      </c>
      <c r="KC62" s="124">
        <v>0</v>
      </c>
      <c r="KD62" s="330">
        <v>0</v>
      </c>
      <c r="KE62" s="331">
        <v>0</v>
      </c>
      <c r="KF62" s="331">
        <v>0</v>
      </c>
      <c r="KG62" s="331">
        <v>0</v>
      </c>
      <c r="KH62" s="124">
        <v>0</v>
      </c>
      <c r="KI62" s="331">
        <v>0</v>
      </c>
      <c r="KJ62" s="331">
        <v>0</v>
      </c>
      <c r="KK62" s="331">
        <v>0</v>
      </c>
      <c r="KL62" s="331">
        <v>0</v>
      </c>
      <c r="KM62" s="124">
        <v>0</v>
      </c>
      <c r="KN62" s="331">
        <v>0</v>
      </c>
      <c r="KO62" s="331">
        <v>0</v>
      </c>
      <c r="KP62" s="331">
        <v>0</v>
      </c>
      <c r="KQ62" s="331">
        <v>0</v>
      </c>
      <c r="KR62" s="124">
        <v>0</v>
      </c>
      <c r="KS62" s="330">
        <v>0</v>
      </c>
      <c r="KT62" s="331">
        <v>0</v>
      </c>
      <c r="KU62" s="331">
        <v>0</v>
      </c>
      <c r="KV62" s="331">
        <v>0</v>
      </c>
      <c r="KW62" s="124">
        <v>0</v>
      </c>
      <c r="KX62" s="331">
        <v>0</v>
      </c>
      <c r="KY62" s="331">
        <v>0</v>
      </c>
      <c r="KZ62" s="331">
        <v>0</v>
      </c>
      <c r="LA62" s="331">
        <v>0</v>
      </c>
      <c r="LB62" s="334">
        <v>0</v>
      </c>
      <c r="LC62" s="330">
        <v>0</v>
      </c>
      <c r="LD62" s="331">
        <v>0</v>
      </c>
      <c r="LE62" s="331">
        <v>0</v>
      </c>
      <c r="LF62" s="331">
        <v>0</v>
      </c>
      <c r="LG62" s="334">
        <v>0</v>
      </c>
    </row>
    <row r="63" spans="2:319">
      <c r="B63" s="1640"/>
      <c r="C63" s="1619"/>
      <c r="D63" s="333" t="s">
        <v>2881</v>
      </c>
      <c r="E63" s="386">
        <v>0</v>
      </c>
      <c r="F63" s="331">
        <v>0</v>
      </c>
      <c r="G63" s="331">
        <v>0</v>
      </c>
      <c r="H63" s="331">
        <v>0</v>
      </c>
      <c r="I63" s="124">
        <v>0</v>
      </c>
      <c r="J63" s="386">
        <v>0</v>
      </c>
      <c r="K63" s="331">
        <v>0</v>
      </c>
      <c r="L63" s="331">
        <v>0</v>
      </c>
      <c r="M63" s="331">
        <v>0</v>
      </c>
      <c r="N63" s="124">
        <v>0</v>
      </c>
      <c r="O63" s="330">
        <v>0</v>
      </c>
      <c r="P63" s="331">
        <v>0</v>
      </c>
      <c r="Q63" s="331">
        <v>0</v>
      </c>
      <c r="R63" s="331">
        <v>0</v>
      </c>
      <c r="S63" s="124">
        <v>0</v>
      </c>
      <c r="T63" s="331">
        <v>0</v>
      </c>
      <c r="U63" s="331">
        <v>0</v>
      </c>
      <c r="V63" s="331">
        <v>0</v>
      </c>
      <c r="W63" s="331">
        <v>0</v>
      </c>
      <c r="X63" s="124">
        <v>0</v>
      </c>
      <c r="Y63" s="331">
        <v>0</v>
      </c>
      <c r="Z63" s="331">
        <v>0</v>
      </c>
      <c r="AA63" s="331">
        <v>0</v>
      </c>
      <c r="AB63" s="331">
        <v>0</v>
      </c>
      <c r="AC63" s="124">
        <v>0</v>
      </c>
      <c r="AD63" s="386">
        <v>0</v>
      </c>
      <c r="AE63" s="331">
        <v>0</v>
      </c>
      <c r="AF63" s="331">
        <v>0</v>
      </c>
      <c r="AG63" s="331">
        <v>0</v>
      </c>
      <c r="AH63" s="124">
        <v>0</v>
      </c>
      <c r="AI63" s="386">
        <v>0</v>
      </c>
      <c r="AJ63" s="331">
        <v>0</v>
      </c>
      <c r="AK63" s="331">
        <v>0</v>
      </c>
      <c r="AL63" s="331">
        <v>0</v>
      </c>
      <c r="AM63" s="124">
        <v>0</v>
      </c>
      <c r="AN63" s="330">
        <v>0</v>
      </c>
      <c r="AO63" s="331">
        <v>0</v>
      </c>
      <c r="AP63" s="331">
        <v>0</v>
      </c>
      <c r="AQ63" s="331">
        <v>0</v>
      </c>
      <c r="AR63" s="124">
        <v>0</v>
      </c>
      <c r="AS63" s="331">
        <v>0</v>
      </c>
      <c r="AT63" s="331">
        <v>0</v>
      </c>
      <c r="AU63" s="331">
        <v>0</v>
      </c>
      <c r="AV63" s="331">
        <v>0</v>
      </c>
      <c r="AW63" s="124">
        <v>0</v>
      </c>
      <c r="AX63" s="331">
        <v>0</v>
      </c>
      <c r="AY63" s="331">
        <v>0</v>
      </c>
      <c r="AZ63" s="331">
        <v>0</v>
      </c>
      <c r="BA63" s="331">
        <v>0</v>
      </c>
      <c r="BB63" s="124">
        <v>0</v>
      </c>
      <c r="BC63" s="386">
        <v>0</v>
      </c>
      <c r="BD63" s="331">
        <v>0</v>
      </c>
      <c r="BE63" s="331">
        <v>0</v>
      </c>
      <c r="BF63" s="331">
        <v>0</v>
      </c>
      <c r="BG63" s="124">
        <v>0</v>
      </c>
      <c r="BH63" s="386">
        <v>0</v>
      </c>
      <c r="BI63" s="331">
        <v>0</v>
      </c>
      <c r="BJ63" s="331">
        <v>0</v>
      </c>
      <c r="BK63" s="331">
        <v>0</v>
      </c>
      <c r="BL63" s="124">
        <v>0</v>
      </c>
      <c r="BM63" s="330">
        <v>0</v>
      </c>
      <c r="BN63" s="331">
        <v>0</v>
      </c>
      <c r="BO63" s="331">
        <v>0</v>
      </c>
      <c r="BP63" s="331">
        <v>0</v>
      </c>
      <c r="BQ63" s="124">
        <v>0</v>
      </c>
      <c r="BR63" s="331">
        <v>0</v>
      </c>
      <c r="BS63" s="331">
        <v>0</v>
      </c>
      <c r="BT63" s="331">
        <v>0</v>
      </c>
      <c r="BU63" s="331">
        <v>0</v>
      </c>
      <c r="BV63" s="124">
        <v>0</v>
      </c>
      <c r="BW63" s="331">
        <v>0</v>
      </c>
      <c r="BX63" s="331">
        <v>0</v>
      </c>
      <c r="BY63" s="331">
        <v>0</v>
      </c>
      <c r="BZ63" s="331">
        <v>0</v>
      </c>
      <c r="CA63" s="124">
        <v>0</v>
      </c>
      <c r="CB63" s="386">
        <v>0</v>
      </c>
      <c r="CC63" s="331">
        <v>0</v>
      </c>
      <c r="CD63" s="331">
        <v>0</v>
      </c>
      <c r="CE63" s="331">
        <v>0</v>
      </c>
      <c r="CF63" s="124">
        <v>0</v>
      </c>
      <c r="CG63" s="386">
        <v>0</v>
      </c>
      <c r="CH63" s="331">
        <v>0</v>
      </c>
      <c r="CI63" s="331">
        <v>0</v>
      </c>
      <c r="CJ63" s="331">
        <v>0</v>
      </c>
      <c r="CK63" s="124">
        <v>0</v>
      </c>
      <c r="CL63" s="330">
        <v>0</v>
      </c>
      <c r="CM63" s="331">
        <v>0</v>
      </c>
      <c r="CN63" s="331">
        <v>0</v>
      </c>
      <c r="CO63" s="331">
        <v>0</v>
      </c>
      <c r="CP63" s="124">
        <v>0</v>
      </c>
      <c r="CQ63" s="331">
        <v>0</v>
      </c>
      <c r="CR63" s="331">
        <v>0</v>
      </c>
      <c r="CS63" s="331">
        <v>0</v>
      </c>
      <c r="CT63" s="331">
        <v>0</v>
      </c>
      <c r="CU63" s="124">
        <v>0</v>
      </c>
      <c r="CV63" s="331">
        <v>0</v>
      </c>
      <c r="CW63" s="331">
        <v>0</v>
      </c>
      <c r="CX63" s="331">
        <v>0</v>
      </c>
      <c r="CY63" s="331">
        <v>0</v>
      </c>
      <c r="CZ63" s="124">
        <v>0</v>
      </c>
      <c r="DA63" s="386">
        <v>0</v>
      </c>
      <c r="DB63" s="331">
        <v>0</v>
      </c>
      <c r="DC63" s="331">
        <v>0</v>
      </c>
      <c r="DD63" s="331">
        <v>0</v>
      </c>
      <c r="DE63" s="124">
        <v>0</v>
      </c>
      <c r="DF63" s="386">
        <v>0</v>
      </c>
      <c r="DG63" s="331">
        <v>0</v>
      </c>
      <c r="DH63" s="331">
        <v>0</v>
      </c>
      <c r="DI63" s="331">
        <v>0</v>
      </c>
      <c r="DJ63" s="124">
        <v>0</v>
      </c>
      <c r="DK63" s="330">
        <v>0</v>
      </c>
      <c r="DL63" s="331">
        <v>0</v>
      </c>
      <c r="DM63" s="331">
        <v>0</v>
      </c>
      <c r="DN63" s="331">
        <v>0</v>
      </c>
      <c r="DO63" s="124">
        <v>0</v>
      </c>
      <c r="DP63" s="331">
        <v>0</v>
      </c>
      <c r="DQ63" s="331">
        <v>0</v>
      </c>
      <c r="DR63" s="331">
        <v>0</v>
      </c>
      <c r="DS63" s="331">
        <v>0</v>
      </c>
      <c r="DT63" s="124">
        <v>0</v>
      </c>
      <c r="DU63" s="331">
        <v>0</v>
      </c>
      <c r="DV63" s="331">
        <v>0</v>
      </c>
      <c r="DW63" s="331">
        <v>0</v>
      </c>
      <c r="DX63" s="331">
        <v>0</v>
      </c>
      <c r="DY63" s="124">
        <v>0</v>
      </c>
      <c r="DZ63" s="386">
        <v>0</v>
      </c>
      <c r="EA63" s="331">
        <v>0</v>
      </c>
      <c r="EB63" s="331">
        <v>0</v>
      </c>
      <c r="EC63" s="331">
        <v>0</v>
      </c>
      <c r="ED63" s="124">
        <v>0</v>
      </c>
      <c r="EE63" s="386">
        <v>0</v>
      </c>
      <c r="EF63" s="331">
        <v>0</v>
      </c>
      <c r="EG63" s="331">
        <v>0</v>
      </c>
      <c r="EH63" s="331">
        <v>0</v>
      </c>
      <c r="EI63" s="124">
        <v>0</v>
      </c>
      <c r="EJ63" s="330">
        <v>0</v>
      </c>
      <c r="EK63" s="331">
        <v>0</v>
      </c>
      <c r="EL63" s="331">
        <v>0</v>
      </c>
      <c r="EM63" s="331">
        <v>0</v>
      </c>
      <c r="EN63" s="124">
        <v>0</v>
      </c>
      <c r="EO63" s="331">
        <v>0</v>
      </c>
      <c r="EP63" s="331">
        <v>0</v>
      </c>
      <c r="EQ63" s="331">
        <v>0</v>
      </c>
      <c r="ER63" s="331">
        <v>0</v>
      </c>
      <c r="ES63" s="124">
        <v>0</v>
      </c>
      <c r="ET63" s="331">
        <v>0</v>
      </c>
      <c r="EU63" s="331">
        <v>0</v>
      </c>
      <c r="EV63" s="331">
        <v>0</v>
      </c>
      <c r="EW63" s="331">
        <v>0</v>
      </c>
      <c r="EX63" s="124">
        <v>0</v>
      </c>
      <c r="EY63" s="386">
        <v>0</v>
      </c>
      <c r="EZ63" s="331">
        <v>0</v>
      </c>
      <c r="FA63" s="331">
        <v>0</v>
      </c>
      <c r="FB63" s="331">
        <v>0</v>
      </c>
      <c r="FC63" s="124">
        <v>0</v>
      </c>
      <c r="FD63" s="386">
        <v>0</v>
      </c>
      <c r="FE63" s="331">
        <v>0</v>
      </c>
      <c r="FF63" s="331">
        <v>0</v>
      </c>
      <c r="FG63" s="331">
        <v>0</v>
      </c>
      <c r="FH63" s="124">
        <v>0</v>
      </c>
      <c r="FI63" s="330">
        <v>0</v>
      </c>
      <c r="FJ63" s="331">
        <v>0</v>
      </c>
      <c r="FK63" s="331">
        <v>0</v>
      </c>
      <c r="FL63" s="331">
        <v>0</v>
      </c>
      <c r="FM63" s="124">
        <v>0</v>
      </c>
      <c r="FN63" s="331">
        <v>0</v>
      </c>
      <c r="FO63" s="331">
        <v>0</v>
      </c>
      <c r="FP63" s="331">
        <v>0</v>
      </c>
      <c r="FQ63" s="331">
        <v>0</v>
      </c>
      <c r="FR63" s="124">
        <v>0</v>
      </c>
      <c r="FS63" s="331">
        <v>0</v>
      </c>
      <c r="FT63" s="331">
        <v>0</v>
      </c>
      <c r="FU63" s="331">
        <v>0</v>
      </c>
      <c r="FV63" s="331">
        <v>0</v>
      </c>
      <c r="FW63" s="124">
        <v>0</v>
      </c>
      <c r="FX63" s="386">
        <v>0</v>
      </c>
      <c r="FY63" s="331">
        <v>0</v>
      </c>
      <c r="FZ63" s="331">
        <v>0</v>
      </c>
      <c r="GA63" s="331">
        <v>0</v>
      </c>
      <c r="GB63" s="124">
        <v>0</v>
      </c>
      <c r="GC63" s="386">
        <v>0</v>
      </c>
      <c r="GD63" s="331">
        <v>0</v>
      </c>
      <c r="GE63" s="331">
        <v>0</v>
      </c>
      <c r="GF63" s="331">
        <v>0</v>
      </c>
      <c r="GG63" s="124">
        <v>0</v>
      </c>
      <c r="GH63" s="330">
        <v>0</v>
      </c>
      <c r="GI63" s="331">
        <v>0</v>
      </c>
      <c r="GJ63" s="331">
        <v>0</v>
      </c>
      <c r="GK63" s="331">
        <v>0</v>
      </c>
      <c r="GL63" s="124">
        <v>0</v>
      </c>
      <c r="GM63" s="331">
        <v>0</v>
      </c>
      <c r="GN63" s="331">
        <v>0</v>
      </c>
      <c r="GO63" s="331">
        <v>0</v>
      </c>
      <c r="GP63" s="331">
        <v>0</v>
      </c>
      <c r="GQ63" s="124">
        <v>0</v>
      </c>
      <c r="GR63" s="331">
        <v>0</v>
      </c>
      <c r="GS63" s="331">
        <v>0</v>
      </c>
      <c r="GT63" s="331">
        <v>0</v>
      </c>
      <c r="GU63" s="331">
        <v>0</v>
      </c>
      <c r="GV63" s="124">
        <v>0</v>
      </c>
      <c r="GW63" s="386">
        <v>0</v>
      </c>
      <c r="GX63" s="331">
        <v>0</v>
      </c>
      <c r="GY63" s="331">
        <v>0</v>
      </c>
      <c r="GZ63" s="331">
        <v>0</v>
      </c>
      <c r="HA63" s="124">
        <v>0</v>
      </c>
      <c r="HB63" s="386">
        <v>0</v>
      </c>
      <c r="HC63" s="331">
        <v>0</v>
      </c>
      <c r="HD63" s="331">
        <v>0</v>
      </c>
      <c r="HE63" s="331">
        <v>0</v>
      </c>
      <c r="HF63" s="124">
        <v>0</v>
      </c>
      <c r="HG63" s="330">
        <v>0</v>
      </c>
      <c r="HH63" s="331">
        <v>0</v>
      </c>
      <c r="HI63" s="331">
        <v>0</v>
      </c>
      <c r="HJ63" s="331">
        <v>0</v>
      </c>
      <c r="HK63" s="124">
        <v>0</v>
      </c>
      <c r="HL63" s="331">
        <v>0</v>
      </c>
      <c r="HM63" s="331">
        <v>0</v>
      </c>
      <c r="HN63" s="331">
        <v>0</v>
      </c>
      <c r="HO63" s="331">
        <v>0</v>
      </c>
      <c r="HP63" s="124">
        <v>0</v>
      </c>
      <c r="HQ63" s="331">
        <v>0</v>
      </c>
      <c r="HR63" s="331">
        <v>0</v>
      </c>
      <c r="HS63" s="331">
        <v>0</v>
      </c>
      <c r="HT63" s="331">
        <v>0</v>
      </c>
      <c r="HU63" s="124">
        <v>0</v>
      </c>
      <c r="HV63" s="386">
        <v>0</v>
      </c>
      <c r="HW63" s="331">
        <v>0</v>
      </c>
      <c r="HX63" s="331">
        <v>0</v>
      </c>
      <c r="HY63" s="331">
        <v>0</v>
      </c>
      <c r="HZ63" s="124">
        <v>0</v>
      </c>
      <c r="IA63" s="386">
        <v>0</v>
      </c>
      <c r="IB63" s="331">
        <v>0</v>
      </c>
      <c r="IC63" s="331">
        <v>0</v>
      </c>
      <c r="ID63" s="331">
        <v>0</v>
      </c>
      <c r="IE63" s="124">
        <v>0</v>
      </c>
      <c r="IF63" s="330">
        <v>0</v>
      </c>
      <c r="IG63" s="331">
        <v>0</v>
      </c>
      <c r="IH63" s="331">
        <v>0</v>
      </c>
      <c r="II63" s="331">
        <v>0</v>
      </c>
      <c r="IJ63" s="124">
        <v>0</v>
      </c>
      <c r="IK63" s="331">
        <v>0</v>
      </c>
      <c r="IL63" s="331">
        <v>0</v>
      </c>
      <c r="IM63" s="331">
        <v>0</v>
      </c>
      <c r="IN63" s="331">
        <v>0</v>
      </c>
      <c r="IO63" s="124">
        <v>0</v>
      </c>
      <c r="IP63" s="331">
        <v>0</v>
      </c>
      <c r="IQ63" s="331">
        <v>0</v>
      </c>
      <c r="IR63" s="331">
        <v>0</v>
      </c>
      <c r="IS63" s="331">
        <v>0</v>
      </c>
      <c r="IT63" s="124">
        <v>0</v>
      </c>
      <c r="IU63" s="386">
        <v>0</v>
      </c>
      <c r="IV63" s="331">
        <v>0</v>
      </c>
      <c r="IW63" s="331">
        <v>0</v>
      </c>
      <c r="IX63" s="331">
        <v>0</v>
      </c>
      <c r="IY63" s="124">
        <v>0</v>
      </c>
      <c r="IZ63" s="386">
        <v>0</v>
      </c>
      <c r="JA63" s="331">
        <v>0</v>
      </c>
      <c r="JB63" s="331">
        <v>0</v>
      </c>
      <c r="JC63" s="331">
        <v>0</v>
      </c>
      <c r="JD63" s="124">
        <v>0</v>
      </c>
      <c r="JE63" s="330">
        <v>0</v>
      </c>
      <c r="JF63" s="331">
        <v>0</v>
      </c>
      <c r="JG63" s="331">
        <v>0</v>
      </c>
      <c r="JH63" s="331">
        <v>0</v>
      </c>
      <c r="JI63" s="124">
        <v>0</v>
      </c>
      <c r="JJ63" s="331">
        <v>0</v>
      </c>
      <c r="JK63" s="331">
        <v>0</v>
      </c>
      <c r="JL63" s="331">
        <v>0</v>
      </c>
      <c r="JM63" s="331">
        <v>0</v>
      </c>
      <c r="JN63" s="124">
        <v>0</v>
      </c>
      <c r="JO63" s="331">
        <v>0</v>
      </c>
      <c r="JP63" s="331">
        <v>0</v>
      </c>
      <c r="JQ63" s="331">
        <v>0</v>
      </c>
      <c r="JR63" s="331">
        <v>0</v>
      </c>
      <c r="JS63" s="124">
        <v>0</v>
      </c>
      <c r="JT63" s="386">
        <v>0</v>
      </c>
      <c r="JU63" s="331">
        <v>0</v>
      </c>
      <c r="JV63" s="331">
        <v>0</v>
      </c>
      <c r="JW63" s="331">
        <v>0</v>
      </c>
      <c r="JX63" s="124">
        <v>0</v>
      </c>
      <c r="JY63" s="386">
        <v>0</v>
      </c>
      <c r="JZ63" s="331">
        <v>0</v>
      </c>
      <c r="KA63" s="331">
        <v>0</v>
      </c>
      <c r="KB63" s="331">
        <v>0</v>
      </c>
      <c r="KC63" s="124">
        <v>0</v>
      </c>
      <c r="KD63" s="330">
        <v>0</v>
      </c>
      <c r="KE63" s="331">
        <v>0</v>
      </c>
      <c r="KF63" s="331">
        <v>0</v>
      </c>
      <c r="KG63" s="331">
        <v>0</v>
      </c>
      <c r="KH63" s="124">
        <v>0</v>
      </c>
      <c r="KI63" s="331">
        <v>0</v>
      </c>
      <c r="KJ63" s="331">
        <v>0</v>
      </c>
      <c r="KK63" s="331">
        <v>0</v>
      </c>
      <c r="KL63" s="331">
        <v>0</v>
      </c>
      <c r="KM63" s="124">
        <v>0</v>
      </c>
      <c r="KN63" s="331">
        <v>0</v>
      </c>
      <c r="KO63" s="331">
        <v>0</v>
      </c>
      <c r="KP63" s="331">
        <v>0</v>
      </c>
      <c r="KQ63" s="331">
        <v>0</v>
      </c>
      <c r="KR63" s="124">
        <v>0</v>
      </c>
      <c r="KS63" s="330">
        <v>0</v>
      </c>
      <c r="KT63" s="331">
        <v>0</v>
      </c>
      <c r="KU63" s="331">
        <v>0</v>
      </c>
      <c r="KV63" s="331">
        <v>0</v>
      </c>
      <c r="KW63" s="124">
        <v>0</v>
      </c>
      <c r="KX63" s="331">
        <v>0</v>
      </c>
      <c r="KY63" s="331">
        <v>0</v>
      </c>
      <c r="KZ63" s="331">
        <v>0</v>
      </c>
      <c r="LA63" s="331">
        <v>0</v>
      </c>
      <c r="LB63" s="334">
        <v>0</v>
      </c>
      <c r="LC63" s="330">
        <v>0</v>
      </c>
      <c r="LD63" s="331">
        <v>0</v>
      </c>
      <c r="LE63" s="331">
        <v>0</v>
      </c>
      <c r="LF63" s="331">
        <v>0</v>
      </c>
      <c r="LG63" s="334">
        <v>0</v>
      </c>
    </row>
    <row r="64" spans="2:319">
      <c r="B64" s="1640"/>
      <c r="C64" s="1619"/>
      <c r="D64" s="333" t="s">
        <v>2882</v>
      </c>
      <c r="E64" s="386">
        <v>0</v>
      </c>
      <c r="F64" s="331">
        <v>0</v>
      </c>
      <c r="G64" s="331">
        <v>0</v>
      </c>
      <c r="H64" s="331">
        <v>0</v>
      </c>
      <c r="I64" s="124">
        <v>0</v>
      </c>
      <c r="J64" s="386">
        <v>0</v>
      </c>
      <c r="K64" s="331">
        <v>0</v>
      </c>
      <c r="L64" s="331">
        <v>0</v>
      </c>
      <c r="M64" s="331">
        <v>0</v>
      </c>
      <c r="N64" s="124">
        <v>0</v>
      </c>
      <c r="O64" s="330">
        <v>0</v>
      </c>
      <c r="P64" s="331">
        <v>0</v>
      </c>
      <c r="Q64" s="331">
        <v>0</v>
      </c>
      <c r="R64" s="331">
        <v>0</v>
      </c>
      <c r="S64" s="124">
        <v>0</v>
      </c>
      <c r="T64" s="331">
        <v>0</v>
      </c>
      <c r="U64" s="331">
        <v>0</v>
      </c>
      <c r="V64" s="331">
        <v>0</v>
      </c>
      <c r="W64" s="331">
        <v>0</v>
      </c>
      <c r="X64" s="124">
        <v>0</v>
      </c>
      <c r="Y64" s="331">
        <v>0</v>
      </c>
      <c r="Z64" s="331">
        <v>0</v>
      </c>
      <c r="AA64" s="331">
        <v>0</v>
      </c>
      <c r="AB64" s="331">
        <v>0</v>
      </c>
      <c r="AC64" s="124">
        <v>0</v>
      </c>
      <c r="AD64" s="386">
        <v>0</v>
      </c>
      <c r="AE64" s="331">
        <v>0</v>
      </c>
      <c r="AF64" s="331">
        <v>0</v>
      </c>
      <c r="AG64" s="331">
        <v>0</v>
      </c>
      <c r="AH64" s="124">
        <v>0</v>
      </c>
      <c r="AI64" s="386">
        <v>0</v>
      </c>
      <c r="AJ64" s="331">
        <v>0</v>
      </c>
      <c r="AK64" s="331">
        <v>0</v>
      </c>
      <c r="AL64" s="331">
        <v>0</v>
      </c>
      <c r="AM64" s="124">
        <v>0</v>
      </c>
      <c r="AN64" s="330">
        <v>0</v>
      </c>
      <c r="AO64" s="331">
        <v>0</v>
      </c>
      <c r="AP64" s="331">
        <v>0</v>
      </c>
      <c r="AQ64" s="331">
        <v>0</v>
      </c>
      <c r="AR64" s="124">
        <v>0</v>
      </c>
      <c r="AS64" s="331">
        <v>0</v>
      </c>
      <c r="AT64" s="331">
        <v>0</v>
      </c>
      <c r="AU64" s="331">
        <v>0</v>
      </c>
      <c r="AV64" s="331">
        <v>0</v>
      </c>
      <c r="AW64" s="124">
        <v>0</v>
      </c>
      <c r="AX64" s="331">
        <v>0</v>
      </c>
      <c r="AY64" s="331">
        <v>0</v>
      </c>
      <c r="AZ64" s="331">
        <v>0</v>
      </c>
      <c r="BA64" s="331">
        <v>0</v>
      </c>
      <c r="BB64" s="124">
        <v>0</v>
      </c>
      <c r="BC64" s="386">
        <v>0</v>
      </c>
      <c r="BD64" s="331">
        <v>0</v>
      </c>
      <c r="BE64" s="331">
        <v>0</v>
      </c>
      <c r="BF64" s="331">
        <v>0</v>
      </c>
      <c r="BG64" s="124">
        <v>0</v>
      </c>
      <c r="BH64" s="386">
        <v>0</v>
      </c>
      <c r="BI64" s="331">
        <v>0</v>
      </c>
      <c r="BJ64" s="331">
        <v>0</v>
      </c>
      <c r="BK64" s="331">
        <v>0</v>
      </c>
      <c r="BL64" s="124">
        <v>0</v>
      </c>
      <c r="BM64" s="330">
        <v>0</v>
      </c>
      <c r="BN64" s="331">
        <v>0</v>
      </c>
      <c r="BO64" s="331">
        <v>0</v>
      </c>
      <c r="BP64" s="331">
        <v>0</v>
      </c>
      <c r="BQ64" s="124">
        <v>0</v>
      </c>
      <c r="BR64" s="331">
        <v>0</v>
      </c>
      <c r="BS64" s="331">
        <v>0</v>
      </c>
      <c r="BT64" s="331">
        <v>0</v>
      </c>
      <c r="BU64" s="331">
        <v>0</v>
      </c>
      <c r="BV64" s="124">
        <v>0</v>
      </c>
      <c r="BW64" s="331">
        <v>0</v>
      </c>
      <c r="BX64" s="331">
        <v>0</v>
      </c>
      <c r="BY64" s="331">
        <v>0</v>
      </c>
      <c r="BZ64" s="331">
        <v>0</v>
      </c>
      <c r="CA64" s="124">
        <v>0</v>
      </c>
      <c r="CB64" s="386">
        <v>0</v>
      </c>
      <c r="CC64" s="331">
        <v>0</v>
      </c>
      <c r="CD64" s="331">
        <v>0</v>
      </c>
      <c r="CE64" s="331">
        <v>0</v>
      </c>
      <c r="CF64" s="124">
        <v>0</v>
      </c>
      <c r="CG64" s="386">
        <v>0</v>
      </c>
      <c r="CH64" s="331">
        <v>0</v>
      </c>
      <c r="CI64" s="331">
        <v>0</v>
      </c>
      <c r="CJ64" s="331">
        <v>0</v>
      </c>
      <c r="CK64" s="124">
        <v>0</v>
      </c>
      <c r="CL64" s="330">
        <v>0</v>
      </c>
      <c r="CM64" s="331">
        <v>0</v>
      </c>
      <c r="CN64" s="331">
        <v>0</v>
      </c>
      <c r="CO64" s="331">
        <v>0</v>
      </c>
      <c r="CP64" s="124">
        <v>0</v>
      </c>
      <c r="CQ64" s="331">
        <v>0</v>
      </c>
      <c r="CR64" s="331">
        <v>0</v>
      </c>
      <c r="CS64" s="331">
        <v>0</v>
      </c>
      <c r="CT64" s="331">
        <v>0</v>
      </c>
      <c r="CU64" s="124">
        <v>0</v>
      </c>
      <c r="CV64" s="331">
        <v>0</v>
      </c>
      <c r="CW64" s="331">
        <v>0</v>
      </c>
      <c r="CX64" s="331">
        <v>0</v>
      </c>
      <c r="CY64" s="331">
        <v>0</v>
      </c>
      <c r="CZ64" s="124">
        <v>0</v>
      </c>
      <c r="DA64" s="386">
        <v>0</v>
      </c>
      <c r="DB64" s="331">
        <v>0</v>
      </c>
      <c r="DC64" s="331">
        <v>0</v>
      </c>
      <c r="DD64" s="331">
        <v>0</v>
      </c>
      <c r="DE64" s="124">
        <v>0</v>
      </c>
      <c r="DF64" s="386">
        <v>0</v>
      </c>
      <c r="DG64" s="331">
        <v>0</v>
      </c>
      <c r="DH64" s="331">
        <v>0</v>
      </c>
      <c r="DI64" s="331">
        <v>0</v>
      </c>
      <c r="DJ64" s="124">
        <v>0</v>
      </c>
      <c r="DK64" s="330">
        <v>0</v>
      </c>
      <c r="DL64" s="331">
        <v>0</v>
      </c>
      <c r="DM64" s="331">
        <v>0</v>
      </c>
      <c r="DN64" s="331">
        <v>0</v>
      </c>
      <c r="DO64" s="124">
        <v>0</v>
      </c>
      <c r="DP64" s="331">
        <v>0</v>
      </c>
      <c r="DQ64" s="331">
        <v>0</v>
      </c>
      <c r="DR64" s="331">
        <v>0</v>
      </c>
      <c r="DS64" s="331">
        <v>0</v>
      </c>
      <c r="DT64" s="124">
        <v>0</v>
      </c>
      <c r="DU64" s="331">
        <v>0</v>
      </c>
      <c r="DV64" s="331">
        <v>0</v>
      </c>
      <c r="DW64" s="331">
        <v>0</v>
      </c>
      <c r="DX64" s="331">
        <v>0</v>
      </c>
      <c r="DY64" s="124">
        <v>0</v>
      </c>
      <c r="DZ64" s="386">
        <v>0</v>
      </c>
      <c r="EA64" s="331">
        <v>0</v>
      </c>
      <c r="EB64" s="331">
        <v>0</v>
      </c>
      <c r="EC64" s="331">
        <v>0</v>
      </c>
      <c r="ED64" s="124">
        <v>0</v>
      </c>
      <c r="EE64" s="386">
        <v>0</v>
      </c>
      <c r="EF64" s="331">
        <v>0</v>
      </c>
      <c r="EG64" s="331">
        <v>0</v>
      </c>
      <c r="EH64" s="331">
        <v>0</v>
      </c>
      <c r="EI64" s="124">
        <v>0</v>
      </c>
      <c r="EJ64" s="330">
        <v>0</v>
      </c>
      <c r="EK64" s="331">
        <v>0</v>
      </c>
      <c r="EL64" s="331">
        <v>0</v>
      </c>
      <c r="EM64" s="331">
        <v>0</v>
      </c>
      <c r="EN64" s="124">
        <v>0</v>
      </c>
      <c r="EO64" s="331">
        <v>0</v>
      </c>
      <c r="EP64" s="331">
        <v>0</v>
      </c>
      <c r="EQ64" s="331">
        <v>0</v>
      </c>
      <c r="ER64" s="331">
        <v>0</v>
      </c>
      <c r="ES64" s="124">
        <v>0</v>
      </c>
      <c r="ET64" s="331">
        <v>0</v>
      </c>
      <c r="EU64" s="331">
        <v>0</v>
      </c>
      <c r="EV64" s="331">
        <v>0</v>
      </c>
      <c r="EW64" s="331">
        <v>0</v>
      </c>
      <c r="EX64" s="124">
        <v>0</v>
      </c>
      <c r="EY64" s="386">
        <v>0</v>
      </c>
      <c r="EZ64" s="331">
        <v>0</v>
      </c>
      <c r="FA64" s="331">
        <v>0</v>
      </c>
      <c r="FB64" s="331">
        <v>0</v>
      </c>
      <c r="FC64" s="124">
        <v>0</v>
      </c>
      <c r="FD64" s="386">
        <v>0</v>
      </c>
      <c r="FE64" s="331">
        <v>0</v>
      </c>
      <c r="FF64" s="331">
        <v>0</v>
      </c>
      <c r="FG64" s="331">
        <v>0</v>
      </c>
      <c r="FH64" s="124">
        <v>0</v>
      </c>
      <c r="FI64" s="330">
        <v>0</v>
      </c>
      <c r="FJ64" s="331">
        <v>0</v>
      </c>
      <c r="FK64" s="331">
        <v>0</v>
      </c>
      <c r="FL64" s="331">
        <v>0</v>
      </c>
      <c r="FM64" s="124">
        <v>0</v>
      </c>
      <c r="FN64" s="331">
        <v>0</v>
      </c>
      <c r="FO64" s="331">
        <v>0</v>
      </c>
      <c r="FP64" s="331">
        <v>0</v>
      </c>
      <c r="FQ64" s="331">
        <v>0</v>
      </c>
      <c r="FR64" s="124">
        <v>0</v>
      </c>
      <c r="FS64" s="331">
        <v>0</v>
      </c>
      <c r="FT64" s="331">
        <v>0</v>
      </c>
      <c r="FU64" s="331">
        <v>0</v>
      </c>
      <c r="FV64" s="331">
        <v>0</v>
      </c>
      <c r="FW64" s="124">
        <v>0</v>
      </c>
      <c r="FX64" s="386">
        <v>0</v>
      </c>
      <c r="FY64" s="331">
        <v>0</v>
      </c>
      <c r="FZ64" s="331">
        <v>0</v>
      </c>
      <c r="GA64" s="331">
        <v>0</v>
      </c>
      <c r="GB64" s="124">
        <v>0</v>
      </c>
      <c r="GC64" s="386">
        <v>0</v>
      </c>
      <c r="GD64" s="331">
        <v>0</v>
      </c>
      <c r="GE64" s="331">
        <v>0</v>
      </c>
      <c r="GF64" s="331">
        <v>0</v>
      </c>
      <c r="GG64" s="124">
        <v>0</v>
      </c>
      <c r="GH64" s="330">
        <v>0</v>
      </c>
      <c r="GI64" s="331">
        <v>0</v>
      </c>
      <c r="GJ64" s="331">
        <v>0</v>
      </c>
      <c r="GK64" s="331">
        <v>0</v>
      </c>
      <c r="GL64" s="124">
        <v>0</v>
      </c>
      <c r="GM64" s="331">
        <v>0</v>
      </c>
      <c r="GN64" s="331">
        <v>0</v>
      </c>
      <c r="GO64" s="331">
        <v>0</v>
      </c>
      <c r="GP64" s="331">
        <v>0</v>
      </c>
      <c r="GQ64" s="124">
        <v>0</v>
      </c>
      <c r="GR64" s="331">
        <v>0</v>
      </c>
      <c r="GS64" s="331">
        <v>0</v>
      </c>
      <c r="GT64" s="331">
        <v>0</v>
      </c>
      <c r="GU64" s="331">
        <v>0</v>
      </c>
      <c r="GV64" s="124">
        <v>0</v>
      </c>
      <c r="GW64" s="386">
        <v>0</v>
      </c>
      <c r="GX64" s="331">
        <v>0</v>
      </c>
      <c r="GY64" s="331">
        <v>0</v>
      </c>
      <c r="GZ64" s="331">
        <v>0</v>
      </c>
      <c r="HA64" s="124">
        <v>0</v>
      </c>
      <c r="HB64" s="386">
        <v>0</v>
      </c>
      <c r="HC64" s="331">
        <v>0</v>
      </c>
      <c r="HD64" s="331">
        <v>0</v>
      </c>
      <c r="HE64" s="331">
        <v>0</v>
      </c>
      <c r="HF64" s="124">
        <v>0</v>
      </c>
      <c r="HG64" s="330">
        <v>0</v>
      </c>
      <c r="HH64" s="331">
        <v>0</v>
      </c>
      <c r="HI64" s="331">
        <v>0</v>
      </c>
      <c r="HJ64" s="331">
        <v>0</v>
      </c>
      <c r="HK64" s="124">
        <v>0</v>
      </c>
      <c r="HL64" s="331">
        <v>0</v>
      </c>
      <c r="HM64" s="331">
        <v>0</v>
      </c>
      <c r="HN64" s="331">
        <v>0</v>
      </c>
      <c r="HO64" s="331">
        <v>0</v>
      </c>
      <c r="HP64" s="124">
        <v>0</v>
      </c>
      <c r="HQ64" s="331">
        <v>0</v>
      </c>
      <c r="HR64" s="331">
        <v>0</v>
      </c>
      <c r="HS64" s="331">
        <v>0</v>
      </c>
      <c r="HT64" s="331">
        <v>0</v>
      </c>
      <c r="HU64" s="124">
        <v>0</v>
      </c>
      <c r="HV64" s="386">
        <v>0</v>
      </c>
      <c r="HW64" s="331">
        <v>0</v>
      </c>
      <c r="HX64" s="331">
        <v>0</v>
      </c>
      <c r="HY64" s="331">
        <v>0</v>
      </c>
      <c r="HZ64" s="124">
        <v>0</v>
      </c>
      <c r="IA64" s="386">
        <v>0</v>
      </c>
      <c r="IB64" s="331">
        <v>0</v>
      </c>
      <c r="IC64" s="331">
        <v>0</v>
      </c>
      <c r="ID64" s="331">
        <v>0</v>
      </c>
      <c r="IE64" s="124">
        <v>0</v>
      </c>
      <c r="IF64" s="330">
        <v>0</v>
      </c>
      <c r="IG64" s="331">
        <v>0</v>
      </c>
      <c r="IH64" s="331">
        <v>0</v>
      </c>
      <c r="II64" s="331">
        <v>0</v>
      </c>
      <c r="IJ64" s="124">
        <v>0</v>
      </c>
      <c r="IK64" s="331">
        <v>0</v>
      </c>
      <c r="IL64" s="331">
        <v>0</v>
      </c>
      <c r="IM64" s="331">
        <v>0</v>
      </c>
      <c r="IN64" s="331">
        <v>0</v>
      </c>
      <c r="IO64" s="124">
        <v>0</v>
      </c>
      <c r="IP64" s="331">
        <v>0</v>
      </c>
      <c r="IQ64" s="331">
        <v>0</v>
      </c>
      <c r="IR64" s="331">
        <v>0</v>
      </c>
      <c r="IS64" s="331">
        <v>0</v>
      </c>
      <c r="IT64" s="124">
        <v>0</v>
      </c>
      <c r="IU64" s="386">
        <v>0</v>
      </c>
      <c r="IV64" s="331">
        <v>0</v>
      </c>
      <c r="IW64" s="331">
        <v>0</v>
      </c>
      <c r="IX64" s="331">
        <v>0</v>
      </c>
      <c r="IY64" s="124">
        <v>0</v>
      </c>
      <c r="IZ64" s="386">
        <v>0</v>
      </c>
      <c r="JA64" s="331">
        <v>0</v>
      </c>
      <c r="JB64" s="331">
        <v>0</v>
      </c>
      <c r="JC64" s="331">
        <v>0</v>
      </c>
      <c r="JD64" s="124">
        <v>0</v>
      </c>
      <c r="JE64" s="330">
        <v>0</v>
      </c>
      <c r="JF64" s="331">
        <v>0</v>
      </c>
      <c r="JG64" s="331">
        <v>0</v>
      </c>
      <c r="JH64" s="331">
        <v>0</v>
      </c>
      <c r="JI64" s="124">
        <v>0</v>
      </c>
      <c r="JJ64" s="331">
        <v>0</v>
      </c>
      <c r="JK64" s="331">
        <v>0</v>
      </c>
      <c r="JL64" s="331">
        <v>0</v>
      </c>
      <c r="JM64" s="331">
        <v>0</v>
      </c>
      <c r="JN64" s="124">
        <v>0</v>
      </c>
      <c r="JO64" s="331">
        <v>0</v>
      </c>
      <c r="JP64" s="331">
        <v>0</v>
      </c>
      <c r="JQ64" s="331">
        <v>0</v>
      </c>
      <c r="JR64" s="331">
        <v>0</v>
      </c>
      <c r="JS64" s="124">
        <v>0</v>
      </c>
      <c r="JT64" s="386">
        <v>0</v>
      </c>
      <c r="JU64" s="331">
        <v>0</v>
      </c>
      <c r="JV64" s="331">
        <v>0</v>
      </c>
      <c r="JW64" s="331">
        <v>0</v>
      </c>
      <c r="JX64" s="124">
        <v>0</v>
      </c>
      <c r="JY64" s="386">
        <v>0</v>
      </c>
      <c r="JZ64" s="331">
        <v>0</v>
      </c>
      <c r="KA64" s="331">
        <v>0</v>
      </c>
      <c r="KB64" s="331">
        <v>0</v>
      </c>
      <c r="KC64" s="124">
        <v>0</v>
      </c>
      <c r="KD64" s="330">
        <v>0</v>
      </c>
      <c r="KE64" s="331">
        <v>0</v>
      </c>
      <c r="KF64" s="331">
        <v>0</v>
      </c>
      <c r="KG64" s="331">
        <v>0</v>
      </c>
      <c r="KH64" s="124">
        <v>0</v>
      </c>
      <c r="KI64" s="331">
        <v>0</v>
      </c>
      <c r="KJ64" s="331">
        <v>0</v>
      </c>
      <c r="KK64" s="331">
        <v>0</v>
      </c>
      <c r="KL64" s="331">
        <v>0</v>
      </c>
      <c r="KM64" s="124">
        <v>0</v>
      </c>
      <c r="KN64" s="331">
        <v>0</v>
      </c>
      <c r="KO64" s="331">
        <v>0</v>
      </c>
      <c r="KP64" s="331">
        <v>0</v>
      </c>
      <c r="KQ64" s="331">
        <v>0</v>
      </c>
      <c r="KR64" s="124">
        <v>0</v>
      </c>
      <c r="KS64" s="330">
        <v>0</v>
      </c>
      <c r="KT64" s="331">
        <v>0</v>
      </c>
      <c r="KU64" s="331">
        <v>0</v>
      </c>
      <c r="KV64" s="331">
        <v>0</v>
      </c>
      <c r="KW64" s="124">
        <v>0</v>
      </c>
      <c r="KX64" s="331">
        <v>0</v>
      </c>
      <c r="KY64" s="331">
        <v>0</v>
      </c>
      <c r="KZ64" s="331">
        <v>0</v>
      </c>
      <c r="LA64" s="331">
        <v>0</v>
      </c>
      <c r="LB64" s="334">
        <v>0</v>
      </c>
      <c r="LC64" s="330">
        <v>0</v>
      </c>
      <c r="LD64" s="331">
        <v>0</v>
      </c>
      <c r="LE64" s="331">
        <v>0</v>
      </c>
      <c r="LF64" s="331">
        <v>0</v>
      </c>
      <c r="LG64" s="334">
        <v>0</v>
      </c>
    </row>
    <row r="65" spans="2:319">
      <c r="B65" s="1640"/>
      <c r="C65" s="1619"/>
      <c r="D65" s="333" t="s">
        <v>2883</v>
      </c>
      <c r="E65" s="386">
        <v>0</v>
      </c>
      <c r="F65" s="331">
        <v>0</v>
      </c>
      <c r="G65" s="331">
        <v>0</v>
      </c>
      <c r="H65" s="331">
        <v>0</v>
      </c>
      <c r="I65" s="124">
        <v>0</v>
      </c>
      <c r="J65" s="386">
        <v>0</v>
      </c>
      <c r="K65" s="331">
        <v>0</v>
      </c>
      <c r="L65" s="331">
        <v>0</v>
      </c>
      <c r="M65" s="331">
        <v>0</v>
      </c>
      <c r="N65" s="124">
        <v>0</v>
      </c>
      <c r="O65" s="330">
        <v>0</v>
      </c>
      <c r="P65" s="331">
        <v>0</v>
      </c>
      <c r="Q65" s="331">
        <v>0</v>
      </c>
      <c r="R65" s="331">
        <v>0</v>
      </c>
      <c r="S65" s="124">
        <v>0</v>
      </c>
      <c r="T65" s="331">
        <v>0</v>
      </c>
      <c r="U65" s="331">
        <v>0</v>
      </c>
      <c r="V65" s="331">
        <v>0</v>
      </c>
      <c r="W65" s="331">
        <v>0</v>
      </c>
      <c r="X65" s="124">
        <v>0</v>
      </c>
      <c r="Y65" s="331">
        <v>0</v>
      </c>
      <c r="Z65" s="331">
        <v>0</v>
      </c>
      <c r="AA65" s="331">
        <v>0</v>
      </c>
      <c r="AB65" s="331">
        <v>0</v>
      </c>
      <c r="AC65" s="124">
        <v>0</v>
      </c>
      <c r="AD65" s="386">
        <v>0</v>
      </c>
      <c r="AE65" s="331">
        <v>0</v>
      </c>
      <c r="AF65" s="331">
        <v>0</v>
      </c>
      <c r="AG65" s="331">
        <v>0</v>
      </c>
      <c r="AH65" s="124">
        <v>0</v>
      </c>
      <c r="AI65" s="386">
        <v>0</v>
      </c>
      <c r="AJ65" s="331">
        <v>0</v>
      </c>
      <c r="AK65" s="331">
        <v>0</v>
      </c>
      <c r="AL65" s="331">
        <v>0</v>
      </c>
      <c r="AM65" s="124">
        <v>0</v>
      </c>
      <c r="AN65" s="330">
        <v>0</v>
      </c>
      <c r="AO65" s="331">
        <v>0</v>
      </c>
      <c r="AP65" s="331">
        <v>0</v>
      </c>
      <c r="AQ65" s="331">
        <v>0</v>
      </c>
      <c r="AR65" s="124">
        <v>0</v>
      </c>
      <c r="AS65" s="331">
        <v>0</v>
      </c>
      <c r="AT65" s="331">
        <v>0</v>
      </c>
      <c r="AU65" s="331">
        <v>0</v>
      </c>
      <c r="AV65" s="331">
        <v>0</v>
      </c>
      <c r="AW65" s="124">
        <v>0</v>
      </c>
      <c r="AX65" s="331">
        <v>0</v>
      </c>
      <c r="AY65" s="331">
        <v>0</v>
      </c>
      <c r="AZ65" s="331">
        <v>0</v>
      </c>
      <c r="BA65" s="331">
        <v>0</v>
      </c>
      <c r="BB65" s="124">
        <v>0</v>
      </c>
      <c r="BC65" s="386">
        <v>0</v>
      </c>
      <c r="BD65" s="331">
        <v>0</v>
      </c>
      <c r="BE65" s="331">
        <v>0</v>
      </c>
      <c r="BF65" s="331">
        <v>0</v>
      </c>
      <c r="BG65" s="124">
        <v>0</v>
      </c>
      <c r="BH65" s="386">
        <v>0</v>
      </c>
      <c r="BI65" s="331">
        <v>0</v>
      </c>
      <c r="BJ65" s="331">
        <v>0</v>
      </c>
      <c r="BK65" s="331">
        <v>0</v>
      </c>
      <c r="BL65" s="124">
        <v>0</v>
      </c>
      <c r="BM65" s="330">
        <v>0</v>
      </c>
      <c r="BN65" s="331">
        <v>0</v>
      </c>
      <c r="BO65" s="331">
        <v>0</v>
      </c>
      <c r="BP65" s="331">
        <v>0</v>
      </c>
      <c r="BQ65" s="124">
        <v>0</v>
      </c>
      <c r="BR65" s="331">
        <v>0</v>
      </c>
      <c r="BS65" s="331">
        <v>0</v>
      </c>
      <c r="BT65" s="331">
        <v>0</v>
      </c>
      <c r="BU65" s="331">
        <v>0</v>
      </c>
      <c r="BV65" s="124">
        <v>0</v>
      </c>
      <c r="BW65" s="331">
        <v>0</v>
      </c>
      <c r="BX65" s="331">
        <v>0</v>
      </c>
      <c r="BY65" s="331">
        <v>0</v>
      </c>
      <c r="BZ65" s="331">
        <v>0</v>
      </c>
      <c r="CA65" s="124">
        <v>0</v>
      </c>
      <c r="CB65" s="386">
        <v>0</v>
      </c>
      <c r="CC65" s="331">
        <v>0</v>
      </c>
      <c r="CD65" s="331">
        <v>0</v>
      </c>
      <c r="CE65" s="331">
        <v>0</v>
      </c>
      <c r="CF65" s="124">
        <v>0</v>
      </c>
      <c r="CG65" s="386">
        <v>0</v>
      </c>
      <c r="CH65" s="331">
        <v>0</v>
      </c>
      <c r="CI65" s="331">
        <v>0</v>
      </c>
      <c r="CJ65" s="331">
        <v>0</v>
      </c>
      <c r="CK65" s="124">
        <v>0</v>
      </c>
      <c r="CL65" s="330">
        <v>0</v>
      </c>
      <c r="CM65" s="331">
        <v>0</v>
      </c>
      <c r="CN65" s="331">
        <v>0</v>
      </c>
      <c r="CO65" s="331">
        <v>0</v>
      </c>
      <c r="CP65" s="124">
        <v>0</v>
      </c>
      <c r="CQ65" s="331">
        <v>0</v>
      </c>
      <c r="CR65" s="331">
        <v>0</v>
      </c>
      <c r="CS65" s="331">
        <v>0</v>
      </c>
      <c r="CT65" s="331">
        <v>0</v>
      </c>
      <c r="CU65" s="124">
        <v>0</v>
      </c>
      <c r="CV65" s="331">
        <v>0</v>
      </c>
      <c r="CW65" s="331">
        <v>0</v>
      </c>
      <c r="CX65" s="331">
        <v>0</v>
      </c>
      <c r="CY65" s="331">
        <v>0</v>
      </c>
      <c r="CZ65" s="124">
        <v>0</v>
      </c>
      <c r="DA65" s="386">
        <v>0</v>
      </c>
      <c r="DB65" s="331">
        <v>0</v>
      </c>
      <c r="DC65" s="331">
        <v>0</v>
      </c>
      <c r="DD65" s="331">
        <v>0</v>
      </c>
      <c r="DE65" s="124">
        <v>0</v>
      </c>
      <c r="DF65" s="386">
        <v>0</v>
      </c>
      <c r="DG65" s="331">
        <v>0</v>
      </c>
      <c r="DH65" s="331">
        <v>0</v>
      </c>
      <c r="DI65" s="331">
        <v>0</v>
      </c>
      <c r="DJ65" s="124">
        <v>0</v>
      </c>
      <c r="DK65" s="330">
        <v>0</v>
      </c>
      <c r="DL65" s="331">
        <v>0</v>
      </c>
      <c r="DM65" s="331">
        <v>0</v>
      </c>
      <c r="DN65" s="331">
        <v>0</v>
      </c>
      <c r="DO65" s="124">
        <v>0</v>
      </c>
      <c r="DP65" s="331">
        <v>0</v>
      </c>
      <c r="DQ65" s="331">
        <v>0</v>
      </c>
      <c r="DR65" s="331">
        <v>0</v>
      </c>
      <c r="DS65" s="331">
        <v>0</v>
      </c>
      <c r="DT65" s="124">
        <v>0</v>
      </c>
      <c r="DU65" s="331">
        <v>0</v>
      </c>
      <c r="DV65" s="331">
        <v>0</v>
      </c>
      <c r="DW65" s="331">
        <v>0</v>
      </c>
      <c r="DX65" s="331">
        <v>0</v>
      </c>
      <c r="DY65" s="124">
        <v>0</v>
      </c>
      <c r="DZ65" s="386">
        <v>0</v>
      </c>
      <c r="EA65" s="331">
        <v>0</v>
      </c>
      <c r="EB65" s="331">
        <v>0</v>
      </c>
      <c r="EC65" s="331">
        <v>0</v>
      </c>
      <c r="ED65" s="124">
        <v>0</v>
      </c>
      <c r="EE65" s="386">
        <v>0</v>
      </c>
      <c r="EF65" s="331">
        <v>0</v>
      </c>
      <c r="EG65" s="331">
        <v>0</v>
      </c>
      <c r="EH65" s="331">
        <v>0</v>
      </c>
      <c r="EI65" s="124">
        <v>0</v>
      </c>
      <c r="EJ65" s="330">
        <v>0</v>
      </c>
      <c r="EK65" s="331">
        <v>0</v>
      </c>
      <c r="EL65" s="331">
        <v>0</v>
      </c>
      <c r="EM65" s="331">
        <v>0</v>
      </c>
      <c r="EN65" s="124">
        <v>0</v>
      </c>
      <c r="EO65" s="331">
        <v>0</v>
      </c>
      <c r="EP65" s="331">
        <v>0</v>
      </c>
      <c r="EQ65" s="331">
        <v>0</v>
      </c>
      <c r="ER65" s="331">
        <v>0</v>
      </c>
      <c r="ES65" s="124">
        <v>0</v>
      </c>
      <c r="ET65" s="331">
        <v>0</v>
      </c>
      <c r="EU65" s="331">
        <v>0</v>
      </c>
      <c r="EV65" s="331">
        <v>0</v>
      </c>
      <c r="EW65" s="331">
        <v>0</v>
      </c>
      <c r="EX65" s="124">
        <v>0</v>
      </c>
      <c r="EY65" s="386">
        <v>0</v>
      </c>
      <c r="EZ65" s="331">
        <v>0</v>
      </c>
      <c r="FA65" s="331">
        <v>0</v>
      </c>
      <c r="FB65" s="331">
        <v>0</v>
      </c>
      <c r="FC65" s="124">
        <v>0</v>
      </c>
      <c r="FD65" s="386">
        <v>0</v>
      </c>
      <c r="FE65" s="331">
        <v>0</v>
      </c>
      <c r="FF65" s="331">
        <v>0</v>
      </c>
      <c r="FG65" s="331">
        <v>0</v>
      </c>
      <c r="FH65" s="124">
        <v>0</v>
      </c>
      <c r="FI65" s="330">
        <v>0</v>
      </c>
      <c r="FJ65" s="331">
        <v>0</v>
      </c>
      <c r="FK65" s="331">
        <v>0</v>
      </c>
      <c r="FL65" s="331">
        <v>0</v>
      </c>
      <c r="FM65" s="124">
        <v>0</v>
      </c>
      <c r="FN65" s="331">
        <v>0</v>
      </c>
      <c r="FO65" s="331">
        <v>0</v>
      </c>
      <c r="FP65" s="331">
        <v>0</v>
      </c>
      <c r="FQ65" s="331">
        <v>0</v>
      </c>
      <c r="FR65" s="124">
        <v>0</v>
      </c>
      <c r="FS65" s="331">
        <v>0</v>
      </c>
      <c r="FT65" s="331">
        <v>0</v>
      </c>
      <c r="FU65" s="331">
        <v>0</v>
      </c>
      <c r="FV65" s="331">
        <v>0</v>
      </c>
      <c r="FW65" s="124">
        <v>0</v>
      </c>
      <c r="FX65" s="386">
        <v>0</v>
      </c>
      <c r="FY65" s="331">
        <v>0</v>
      </c>
      <c r="FZ65" s="331">
        <v>0</v>
      </c>
      <c r="GA65" s="331">
        <v>0</v>
      </c>
      <c r="GB65" s="124">
        <v>0</v>
      </c>
      <c r="GC65" s="386">
        <v>0</v>
      </c>
      <c r="GD65" s="331">
        <v>0</v>
      </c>
      <c r="GE65" s="331">
        <v>0</v>
      </c>
      <c r="GF65" s="331">
        <v>0</v>
      </c>
      <c r="GG65" s="124">
        <v>0</v>
      </c>
      <c r="GH65" s="330">
        <v>0</v>
      </c>
      <c r="GI65" s="331">
        <v>0</v>
      </c>
      <c r="GJ65" s="331">
        <v>0</v>
      </c>
      <c r="GK65" s="331">
        <v>0</v>
      </c>
      <c r="GL65" s="124">
        <v>0</v>
      </c>
      <c r="GM65" s="331">
        <v>0</v>
      </c>
      <c r="GN65" s="331">
        <v>0</v>
      </c>
      <c r="GO65" s="331">
        <v>0</v>
      </c>
      <c r="GP65" s="331">
        <v>0</v>
      </c>
      <c r="GQ65" s="124">
        <v>0</v>
      </c>
      <c r="GR65" s="331">
        <v>0</v>
      </c>
      <c r="GS65" s="331">
        <v>0</v>
      </c>
      <c r="GT65" s="331">
        <v>0</v>
      </c>
      <c r="GU65" s="331">
        <v>0</v>
      </c>
      <c r="GV65" s="124">
        <v>0</v>
      </c>
      <c r="GW65" s="386">
        <v>0</v>
      </c>
      <c r="GX65" s="331">
        <v>0</v>
      </c>
      <c r="GY65" s="331">
        <v>0</v>
      </c>
      <c r="GZ65" s="331">
        <v>0</v>
      </c>
      <c r="HA65" s="124">
        <v>0</v>
      </c>
      <c r="HB65" s="386">
        <v>0</v>
      </c>
      <c r="HC65" s="331">
        <v>0</v>
      </c>
      <c r="HD65" s="331">
        <v>0</v>
      </c>
      <c r="HE65" s="331">
        <v>0</v>
      </c>
      <c r="HF65" s="124">
        <v>0</v>
      </c>
      <c r="HG65" s="330">
        <v>0</v>
      </c>
      <c r="HH65" s="331">
        <v>0</v>
      </c>
      <c r="HI65" s="331">
        <v>0</v>
      </c>
      <c r="HJ65" s="331">
        <v>0</v>
      </c>
      <c r="HK65" s="124">
        <v>0</v>
      </c>
      <c r="HL65" s="331">
        <v>0</v>
      </c>
      <c r="HM65" s="331">
        <v>0</v>
      </c>
      <c r="HN65" s="331">
        <v>0</v>
      </c>
      <c r="HO65" s="331">
        <v>0</v>
      </c>
      <c r="HP65" s="124">
        <v>0</v>
      </c>
      <c r="HQ65" s="331">
        <v>0</v>
      </c>
      <c r="HR65" s="331">
        <v>0</v>
      </c>
      <c r="HS65" s="331">
        <v>0</v>
      </c>
      <c r="HT65" s="331">
        <v>0</v>
      </c>
      <c r="HU65" s="124">
        <v>0</v>
      </c>
      <c r="HV65" s="386">
        <v>0</v>
      </c>
      <c r="HW65" s="331">
        <v>0</v>
      </c>
      <c r="HX65" s="331">
        <v>0</v>
      </c>
      <c r="HY65" s="331">
        <v>0</v>
      </c>
      <c r="HZ65" s="124">
        <v>0</v>
      </c>
      <c r="IA65" s="386">
        <v>28.8</v>
      </c>
      <c r="IB65" s="331">
        <v>241</v>
      </c>
      <c r="IC65" s="331">
        <v>207</v>
      </c>
      <c r="ID65" s="331">
        <v>34</v>
      </c>
      <c r="IE65" s="124">
        <v>0.14107883817427386</v>
      </c>
      <c r="IF65" s="330">
        <v>28.8</v>
      </c>
      <c r="IG65" s="331">
        <v>241</v>
      </c>
      <c r="IH65" s="331">
        <v>207</v>
      </c>
      <c r="II65" s="331">
        <v>34</v>
      </c>
      <c r="IJ65" s="124">
        <v>0.14107883817427386</v>
      </c>
      <c r="IK65" s="331">
        <v>0</v>
      </c>
      <c r="IL65" s="331">
        <v>0</v>
      </c>
      <c r="IM65" s="331">
        <v>0</v>
      </c>
      <c r="IN65" s="331">
        <v>0</v>
      </c>
      <c r="IO65" s="124">
        <v>0</v>
      </c>
      <c r="IP65" s="331">
        <v>28.8</v>
      </c>
      <c r="IQ65" s="331">
        <v>241</v>
      </c>
      <c r="IR65" s="331">
        <v>207</v>
      </c>
      <c r="IS65" s="331">
        <v>34</v>
      </c>
      <c r="IT65" s="124">
        <v>0.14107883817427386</v>
      </c>
      <c r="IU65" s="386">
        <v>0</v>
      </c>
      <c r="IV65" s="331">
        <v>0</v>
      </c>
      <c r="IW65" s="331">
        <v>0</v>
      </c>
      <c r="IX65" s="331">
        <v>0</v>
      </c>
      <c r="IY65" s="124">
        <v>0</v>
      </c>
      <c r="IZ65" s="386">
        <v>0</v>
      </c>
      <c r="JA65" s="331">
        <v>0</v>
      </c>
      <c r="JB65" s="331">
        <v>0</v>
      </c>
      <c r="JC65" s="331">
        <v>0</v>
      </c>
      <c r="JD65" s="124">
        <v>0</v>
      </c>
      <c r="JE65" s="330">
        <v>0</v>
      </c>
      <c r="JF65" s="331">
        <v>0</v>
      </c>
      <c r="JG65" s="331">
        <v>0</v>
      </c>
      <c r="JH65" s="331">
        <v>0</v>
      </c>
      <c r="JI65" s="124">
        <v>0</v>
      </c>
      <c r="JJ65" s="331">
        <v>28.8</v>
      </c>
      <c r="JK65" s="331">
        <v>241</v>
      </c>
      <c r="JL65" s="331">
        <v>207</v>
      </c>
      <c r="JM65" s="331">
        <v>34</v>
      </c>
      <c r="JN65" s="124">
        <v>0.14107883817427386</v>
      </c>
      <c r="JO65" s="331">
        <v>-28.8</v>
      </c>
      <c r="JP65" s="331">
        <v>-241</v>
      </c>
      <c r="JQ65" s="331">
        <v>-207</v>
      </c>
      <c r="JR65" s="331">
        <v>-34</v>
      </c>
      <c r="JS65" s="124">
        <v>-0.14107883817427386</v>
      </c>
      <c r="JT65" s="386">
        <v>0</v>
      </c>
      <c r="JU65" s="331">
        <v>0</v>
      </c>
      <c r="JV65" s="331">
        <v>0</v>
      </c>
      <c r="JW65" s="331">
        <v>0</v>
      </c>
      <c r="JX65" s="124">
        <v>0</v>
      </c>
      <c r="JY65" s="386">
        <v>1.2</v>
      </c>
      <c r="JZ65" s="331">
        <v>10</v>
      </c>
      <c r="KA65" s="331">
        <v>8</v>
      </c>
      <c r="KB65" s="331">
        <v>2</v>
      </c>
      <c r="KC65" s="124">
        <v>0.2</v>
      </c>
      <c r="KD65" s="330">
        <v>1.2</v>
      </c>
      <c r="KE65" s="331">
        <v>10</v>
      </c>
      <c r="KF65" s="331">
        <v>8</v>
      </c>
      <c r="KG65" s="331">
        <v>2</v>
      </c>
      <c r="KH65" s="124">
        <v>0.2</v>
      </c>
      <c r="KI65" s="331">
        <v>0</v>
      </c>
      <c r="KJ65" s="331">
        <v>0</v>
      </c>
      <c r="KK65" s="331">
        <v>0</v>
      </c>
      <c r="KL65" s="331">
        <v>0</v>
      </c>
      <c r="KM65" s="124">
        <v>0</v>
      </c>
      <c r="KN65" s="331">
        <v>1.2</v>
      </c>
      <c r="KO65" s="331">
        <v>10</v>
      </c>
      <c r="KP65" s="331">
        <v>8</v>
      </c>
      <c r="KQ65" s="331">
        <v>2</v>
      </c>
      <c r="KR65" s="124">
        <v>0.2</v>
      </c>
      <c r="KS65" s="330">
        <v>0</v>
      </c>
      <c r="KT65" s="331">
        <v>0</v>
      </c>
      <c r="KU65" s="331">
        <v>0</v>
      </c>
      <c r="KV65" s="331">
        <v>0</v>
      </c>
      <c r="KW65" s="124">
        <v>0</v>
      </c>
      <c r="KX65" s="331">
        <v>30</v>
      </c>
      <c r="KY65" s="331">
        <v>251</v>
      </c>
      <c r="KZ65" s="331">
        <v>215</v>
      </c>
      <c r="LA65" s="331">
        <v>36</v>
      </c>
      <c r="LB65" s="334">
        <v>0.14342629482071714</v>
      </c>
      <c r="LC65" s="330">
        <v>30</v>
      </c>
      <c r="LD65" s="331">
        <v>251</v>
      </c>
      <c r="LE65" s="331">
        <v>215</v>
      </c>
      <c r="LF65" s="331">
        <v>36</v>
      </c>
      <c r="LG65" s="334">
        <v>0.14342629482071714</v>
      </c>
    </row>
    <row r="66" spans="2:319">
      <c r="B66" s="1640"/>
      <c r="C66" s="1619"/>
      <c r="D66" s="333" t="s">
        <v>2871</v>
      </c>
      <c r="E66" s="330">
        <v>0</v>
      </c>
      <c r="F66" s="331">
        <v>0</v>
      </c>
      <c r="G66" s="331">
        <v>0</v>
      </c>
      <c r="H66" s="331">
        <v>0</v>
      </c>
      <c r="I66" s="124">
        <v>0</v>
      </c>
      <c r="J66" s="330">
        <v>0</v>
      </c>
      <c r="K66" s="331">
        <v>0</v>
      </c>
      <c r="L66" s="331">
        <v>0</v>
      </c>
      <c r="M66" s="331">
        <v>0</v>
      </c>
      <c r="N66" s="124">
        <v>0</v>
      </c>
      <c r="O66" s="330">
        <v>0</v>
      </c>
      <c r="P66" s="331">
        <v>0</v>
      </c>
      <c r="Q66" s="331">
        <v>0</v>
      </c>
      <c r="R66" s="331">
        <v>0</v>
      </c>
      <c r="S66" s="124">
        <v>0</v>
      </c>
      <c r="T66" s="331">
        <v>0</v>
      </c>
      <c r="U66" s="331">
        <v>0</v>
      </c>
      <c r="V66" s="331">
        <v>0</v>
      </c>
      <c r="W66" s="331">
        <v>0</v>
      </c>
      <c r="X66" s="124">
        <v>0</v>
      </c>
      <c r="Y66" s="331">
        <v>0</v>
      </c>
      <c r="Z66" s="331">
        <v>0</v>
      </c>
      <c r="AA66" s="331">
        <v>0</v>
      </c>
      <c r="AB66" s="331">
        <v>0</v>
      </c>
      <c r="AC66" s="124">
        <v>0</v>
      </c>
      <c r="AD66" s="330">
        <v>0</v>
      </c>
      <c r="AE66" s="331">
        <v>0</v>
      </c>
      <c r="AF66" s="331">
        <v>0</v>
      </c>
      <c r="AG66" s="331">
        <v>0</v>
      </c>
      <c r="AH66" s="124">
        <v>0</v>
      </c>
      <c r="AI66" s="330">
        <v>0</v>
      </c>
      <c r="AJ66" s="331">
        <v>0</v>
      </c>
      <c r="AK66" s="331">
        <v>0</v>
      </c>
      <c r="AL66" s="331">
        <v>0</v>
      </c>
      <c r="AM66" s="124">
        <v>0</v>
      </c>
      <c r="AN66" s="330">
        <v>0</v>
      </c>
      <c r="AO66" s="331">
        <v>0</v>
      </c>
      <c r="AP66" s="331">
        <v>0</v>
      </c>
      <c r="AQ66" s="331">
        <v>0</v>
      </c>
      <c r="AR66" s="124">
        <v>0</v>
      </c>
      <c r="AS66" s="331">
        <v>0</v>
      </c>
      <c r="AT66" s="331">
        <v>0</v>
      </c>
      <c r="AU66" s="331">
        <v>0</v>
      </c>
      <c r="AV66" s="331">
        <v>0</v>
      </c>
      <c r="AW66" s="124">
        <v>0</v>
      </c>
      <c r="AX66" s="331">
        <v>0</v>
      </c>
      <c r="AY66" s="331">
        <v>0</v>
      </c>
      <c r="AZ66" s="331">
        <v>0</v>
      </c>
      <c r="BA66" s="331">
        <v>0</v>
      </c>
      <c r="BB66" s="124">
        <v>0</v>
      </c>
      <c r="BC66" s="330">
        <v>0</v>
      </c>
      <c r="BD66" s="331">
        <v>0</v>
      </c>
      <c r="BE66" s="331">
        <v>0</v>
      </c>
      <c r="BF66" s="331">
        <v>0</v>
      </c>
      <c r="BG66" s="124">
        <v>0</v>
      </c>
      <c r="BH66" s="330">
        <v>0</v>
      </c>
      <c r="BI66" s="331">
        <v>0</v>
      </c>
      <c r="BJ66" s="331">
        <v>0</v>
      </c>
      <c r="BK66" s="331">
        <v>0</v>
      </c>
      <c r="BL66" s="124">
        <v>0</v>
      </c>
      <c r="BM66" s="330">
        <v>0</v>
      </c>
      <c r="BN66" s="331">
        <v>0</v>
      </c>
      <c r="BO66" s="331">
        <v>0</v>
      </c>
      <c r="BP66" s="331">
        <v>0</v>
      </c>
      <c r="BQ66" s="124">
        <v>0</v>
      </c>
      <c r="BR66" s="331">
        <v>0</v>
      </c>
      <c r="BS66" s="331">
        <v>0</v>
      </c>
      <c r="BT66" s="331">
        <v>0</v>
      </c>
      <c r="BU66" s="331">
        <v>0</v>
      </c>
      <c r="BV66" s="124">
        <v>0</v>
      </c>
      <c r="BW66" s="331">
        <v>0</v>
      </c>
      <c r="BX66" s="331">
        <v>0</v>
      </c>
      <c r="BY66" s="331">
        <v>0</v>
      </c>
      <c r="BZ66" s="331">
        <v>0</v>
      </c>
      <c r="CA66" s="124">
        <v>0</v>
      </c>
      <c r="CB66" s="330">
        <v>0</v>
      </c>
      <c r="CC66" s="331">
        <v>0</v>
      </c>
      <c r="CD66" s="331">
        <v>0</v>
      </c>
      <c r="CE66" s="331">
        <v>0</v>
      </c>
      <c r="CF66" s="124">
        <v>0</v>
      </c>
      <c r="CG66" s="330">
        <v>0</v>
      </c>
      <c r="CH66" s="331">
        <v>0</v>
      </c>
      <c r="CI66" s="331">
        <v>0</v>
      </c>
      <c r="CJ66" s="331">
        <v>0</v>
      </c>
      <c r="CK66" s="124">
        <v>0</v>
      </c>
      <c r="CL66" s="330">
        <v>0</v>
      </c>
      <c r="CM66" s="331">
        <v>0</v>
      </c>
      <c r="CN66" s="331">
        <v>0</v>
      </c>
      <c r="CO66" s="331">
        <v>0</v>
      </c>
      <c r="CP66" s="124">
        <v>0</v>
      </c>
      <c r="CQ66" s="331">
        <v>0</v>
      </c>
      <c r="CR66" s="331">
        <v>0</v>
      </c>
      <c r="CS66" s="331">
        <v>0</v>
      </c>
      <c r="CT66" s="331">
        <v>0</v>
      </c>
      <c r="CU66" s="124">
        <v>0</v>
      </c>
      <c r="CV66" s="331">
        <v>0</v>
      </c>
      <c r="CW66" s="331">
        <v>0</v>
      </c>
      <c r="CX66" s="331">
        <v>0</v>
      </c>
      <c r="CY66" s="331">
        <v>0</v>
      </c>
      <c r="CZ66" s="124">
        <v>0</v>
      </c>
      <c r="DA66" s="330">
        <v>0</v>
      </c>
      <c r="DB66" s="331">
        <v>0</v>
      </c>
      <c r="DC66" s="331">
        <v>0</v>
      </c>
      <c r="DD66" s="331">
        <v>0</v>
      </c>
      <c r="DE66" s="124">
        <v>0</v>
      </c>
      <c r="DF66" s="330">
        <v>0</v>
      </c>
      <c r="DG66" s="331">
        <v>0</v>
      </c>
      <c r="DH66" s="331">
        <v>0</v>
      </c>
      <c r="DI66" s="331">
        <v>0</v>
      </c>
      <c r="DJ66" s="124">
        <v>0</v>
      </c>
      <c r="DK66" s="330">
        <v>0</v>
      </c>
      <c r="DL66" s="331">
        <v>0</v>
      </c>
      <c r="DM66" s="331">
        <v>0</v>
      </c>
      <c r="DN66" s="331">
        <v>0</v>
      </c>
      <c r="DO66" s="124">
        <v>0</v>
      </c>
      <c r="DP66" s="331">
        <v>0</v>
      </c>
      <c r="DQ66" s="331">
        <v>0</v>
      </c>
      <c r="DR66" s="331">
        <v>0</v>
      </c>
      <c r="DS66" s="331">
        <v>0</v>
      </c>
      <c r="DT66" s="124">
        <v>0</v>
      </c>
      <c r="DU66" s="331">
        <v>0</v>
      </c>
      <c r="DV66" s="331">
        <v>0</v>
      </c>
      <c r="DW66" s="331">
        <v>0</v>
      </c>
      <c r="DX66" s="331">
        <v>0</v>
      </c>
      <c r="DY66" s="124">
        <v>0</v>
      </c>
      <c r="DZ66" s="330">
        <v>0</v>
      </c>
      <c r="EA66" s="331">
        <v>0</v>
      </c>
      <c r="EB66" s="331">
        <v>0</v>
      </c>
      <c r="EC66" s="331">
        <v>0</v>
      </c>
      <c r="ED66" s="124">
        <v>0</v>
      </c>
      <c r="EE66" s="330">
        <v>0</v>
      </c>
      <c r="EF66" s="331">
        <v>0</v>
      </c>
      <c r="EG66" s="331">
        <v>0</v>
      </c>
      <c r="EH66" s="331">
        <v>0</v>
      </c>
      <c r="EI66" s="124">
        <v>0</v>
      </c>
      <c r="EJ66" s="330">
        <v>0</v>
      </c>
      <c r="EK66" s="331">
        <v>0</v>
      </c>
      <c r="EL66" s="331">
        <v>0</v>
      </c>
      <c r="EM66" s="331">
        <v>0</v>
      </c>
      <c r="EN66" s="124">
        <v>0</v>
      </c>
      <c r="EO66" s="331">
        <v>0</v>
      </c>
      <c r="EP66" s="331">
        <v>0</v>
      </c>
      <c r="EQ66" s="331">
        <v>0</v>
      </c>
      <c r="ER66" s="331">
        <v>0</v>
      </c>
      <c r="ES66" s="124">
        <v>0</v>
      </c>
      <c r="ET66" s="331">
        <v>0</v>
      </c>
      <c r="EU66" s="331">
        <v>0</v>
      </c>
      <c r="EV66" s="331">
        <v>0</v>
      </c>
      <c r="EW66" s="331">
        <v>0</v>
      </c>
      <c r="EX66" s="124">
        <v>0</v>
      </c>
      <c r="EY66" s="330">
        <v>0</v>
      </c>
      <c r="EZ66" s="331">
        <v>0</v>
      </c>
      <c r="FA66" s="331">
        <v>0</v>
      </c>
      <c r="FB66" s="331">
        <v>0</v>
      </c>
      <c r="FC66" s="124">
        <v>0</v>
      </c>
      <c r="FD66" s="330">
        <v>0</v>
      </c>
      <c r="FE66" s="331">
        <v>0</v>
      </c>
      <c r="FF66" s="331">
        <v>0</v>
      </c>
      <c r="FG66" s="331">
        <v>0</v>
      </c>
      <c r="FH66" s="124">
        <v>0</v>
      </c>
      <c r="FI66" s="330">
        <v>0</v>
      </c>
      <c r="FJ66" s="331">
        <v>0</v>
      </c>
      <c r="FK66" s="331">
        <v>0</v>
      </c>
      <c r="FL66" s="331">
        <v>0</v>
      </c>
      <c r="FM66" s="124">
        <v>0</v>
      </c>
      <c r="FN66" s="331">
        <v>0</v>
      </c>
      <c r="FO66" s="331">
        <v>0</v>
      </c>
      <c r="FP66" s="331">
        <v>0</v>
      </c>
      <c r="FQ66" s="331">
        <v>0</v>
      </c>
      <c r="FR66" s="124">
        <v>0</v>
      </c>
      <c r="FS66" s="331">
        <v>0</v>
      </c>
      <c r="FT66" s="331">
        <v>0</v>
      </c>
      <c r="FU66" s="331">
        <v>0</v>
      </c>
      <c r="FV66" s="331">
        <v>0</v>
      </c>
      <c r="FW66" s="124">
        <v>0</v>
      </c>
      <c r="FX66" s="330">
        <v>0</v>
      </c>
      <c r="FY66" s="331">
        <v>0</v>
      </c>
      <c r="FZ66" s="331">
        <v>0</v>
      </c>
      <c r="GA66" s="331">
        <v>0</v>
      </c>
      <c r="GB66" s="124">
        <v>0</v>
      </c>
      <c r="GC66" s="330">
        <v>0</v>
      </c>
      <c r="GD66" s="331">
        <v>0</v>
      </c>
      <c r="GE66" s="331">
        <v>0</v>
      </c>
      <c r="GF66" s="331">
        <v>0</v>
      </c>
      <c r="GG66" s="124">
        <v>0</v>
      </c>
      <c r="GH66" s="330">
        <v>0</v>
      </c>
      <c r="GI66" s="331">
        <v>0</v>
      </c>
      <c r="GJ66" s="331">
        <v>0</v>
      </c>
      <c r="GK66" s="331">
        <v>0</v>
      </c>
      <c r="GL66" s="124">
        <v>0</v>
      </c>
      <c r="GM66" s="331">
        <v>0</v>
      </c>
      <c r="GN66" s="331">
        <v>0</v>
      </c>
      <c r="GO66" s="331">
        <v>0</v>
      </c>
      <c r="GP66" s="331">
        <v>0</v>
      </c>
      <c r="GQ66" s="124">
        <v>0</v>
      </c>
      <c r="GR66" s="331">
        <v>0</v>
      </c>
      <c r="GS66" s="331">
        <v>0</v>
      </c>
      <c r="GT66" s="331">
        <v>0</v>
      </c>
      <c r="GU66" s="331">
        <v>0</v>
      </c>
      <c r="GV66" s="124">
        <v>0</v>
      </c>
      <c r="GW66" s="330">
        <v>0</v>
      </c>
      <c r="GX66" s="331">
        <v>0</v>
      </c>
      <c r="GY66" s="331">
        <v>0</v>
      </c>
      <c r="GZ66" s="331">
        <v>0</v>
      </c>
      <c r="HA66" s="124">
        <v>0</v>
      </c>
      <c r="HB66" s="330">
        <v>0</v>
      </c>
      <c r="HC66" s="331">
        <v>0</v>
      </c>
      <c r="HD66" s="331">
        <v>0</v>
      </c>
      <c r="HE66" s="331">
        <v>0</v>
      </c>
      <c r="HF66" s="124">
        <v>0</v>
      </c>
      <c r="HG66" s="330">
        <v>0</v>
      </c>
      <c r="HH66" s="331">
        <v>0</v>
      </c>
      <c r="HI66" s="331">
        <v>0</v>
      </c>
      <c r="HJ66" s="331">
        <v>0</v>
      </c>
      <c r="HK66" s="124">
        <v>0</v>
      </c>
      <c r="HL66" s="331">
        <v>0</v>
      </c>
      <c r="HM66" s="331">
        <v>0</v>
      </c>
      <c r="HN66" s="331">
        <v>0</v>
      </c>
      <c r="HO66" s="331">
        <v>0</v>
      </c>
      <c r="HP66" s="124">
        <v>0</v>
      </c>
      <c r="HQ66" s="331">
        <v>0</v>
      </c>
      <c r="HR66" s="331">
        <v>0</v>
      </c>
      <c r="HS66" s="331">
        <v>0</v>
      </c>
      <c r="HT66" s="331">
        <v>0</v>
      </c>
      <c r="HU66" s="124">
        <v>0</v>
      </c>
      <c r="HV66" s="330">
        <v>0</v>
      </c>
      <c r="HW66" s="331">
        <v>0</v>
      </c>
      <c r="HX66" s="331">
        <v>0</v>
      </c>
      <c r="HY66" s="331">
        <v>0</v>
      </c>
      <c r="HZ66" s="124">
        <v>0</v>
      </c>
      <c r="IA66" s="330">
        <v>0</v>
      </c>
      <c r="IB66" s="331">
        <v>0</v>
      </c>
      <c r="IC66" s="331">
        <v>0</v>
      </c>
      <c r="ID66" s="331">
        <v>0</v>
      </c>
      <c r="IE66" s="124">
        <v>0</v>
      </c>
      <c r="IF66" s="330">
        <v>0</v>
      </c>
      <c r="IG66" s="331">
        <v>0</v>
      </c>
      <c r="IH66" s="331">
        <v>0</v>
      </c>
      <c r="II66" s="331">
        <v>0</v>
      </c>
      <c r="IJ66" s="124">
        <v>0</v>
      </c>
      <c r="IK66" s="331">
        <v>0</v>
      </c>
      <c r="IL66" s="331">
        <v>0</v>
      </c>
      <c r="IM66" s="331">
        <v>0</v>
      </c>
      <c r="IN66" s="331">
        <v>0</v>
      </c>
      <c r="IO66" s="124">
        <v>0</v>
      </c>
      <c r="IP66" s="331">
        <v>0</v>
      </c>
      <c r="IQ66" s="331">
        <v>0</v>
      </c>
      <c r="IR66" s="331">
        <v>0</v>
      </c>
      <c r="IS66" s="331">
        <v>0</v>
      </c>
      <c r="IT66" s="124">
        <v>0</v>
      </c>
      <c r="IU66" s="330">
        <v>0</v>
      </c>
      <c r="IV66" s="331">
        <v>0</v>
      </c>
      <c r="IW66" s="331">
        <v>0</v>
      </c>
      <c r="IX66" s="331">
        <v>0</v>
      </c>
      <c r="IY66" s="124">
        <v>0</v>
      </c>
      <c r="IZ66" s="330">
        <v>0</v>
      </c>
      <c r="JA66" s="331">
        <v>0</v>
      </c>
      <c r="JB66" s="331">
        <v>0</v>
      </c>
      <c r="JC66" s="331">
        <v>0</v>
      </c>
      <c r="JD66" s="124">
        <v>0</v>
      </c>
      <c r="JE66" s="330">
        <v>0</v>
      </c>
      <c r="JF66" s="331">
        <v>0</v>
      </c>
      <c r="JG66" s="331">
        <v>0</v>
      </c>
      <c r="JH66" s="331">
        <v>0</v>
      </c>
      <c r="JI66" s="124">
        <v>0</v>
      </c>
      <c r="JJ66" s="331">
        <v>0</v>
      </c>
      <c r="JK66" s="331">
        <v>0</v>
      </c>
      <c r="JL66" s="331">
        <v>0</v>
      </c>
      <c r="JM66" s="331">
        <v>0</v>
      </c>
      <c r="JN66" s="124">
        <v>0</v>
      </c>
      <c r="JO66" s="331">
        <v>0</v>
      </c>
      <c r="JP66" s="331">
        <v>0</v>
      </c>
      <c r="JQ66" s="331">
        <v>0</v>
      </c>
      <c r="JR66" s="331">
        <v>0</v>
      </c>
      <c r="JS66" s="124">
        <v>0</v>
      </c>
      <c r="JT66" s="330">
        <v>0</v>
      </c>
      <c r="JU66" s="331">
        <v>0</v>
      </c>
      <c r="JV66" s="331">
        <v>0</v>
      </c>
      <c r="JW66" s="331">
        <v>0</v>
      </c>
      <c r="JX66" s="124">
        <v>0</v>
      </c>
      <c r="JY66" s="330">
        <v>0</v>
      </c>
      <c r="JZ66" s="331">
        <v>0</v>
      </c>
      <c r="KA66" s="331">
        <v>0</v>
      </c>
      <c r="KB66" s="331">
        <v>0</v>
      </c>
      <c r="KC66" s="124">
        <v>0</v>
      </c>
      <c r="KD66" s="330">
        <v>0</v>
      </c>
      <c r="KE66" s="331">
        <v>0</v>
      </c>
      <c r="KF66" s="331">
        <v>0</v>
      </c>
      <c r="KG66" s="331">
        <v>0</v>
      </c>
      <c r="KH66" s="124">
        <v>0</v>
      </c>
      <c r="KI66" s="331">
        <v>0</v>
      </c>
      <c r="KJ66" s="331">
        <v>0</v>
      </c>
      <c r="KK66" s="331">
        <v>0</v>
      </c>
      <c r="KL66" s="331">
        <v>0</v>
      </c>
      <c r="KM66" s="124">
        <v>0</v>
      </c>
      <c r="KN66" s="331">
        <v>0</v>
      </c>
      <c r="KO66" s="331">
        <v>0</v>
      </c>
      <c r="KP66" s="331">
        <v>0</v>
      </c>
      <c r="KQ66" s="331">
        <v>0</v>
      </c>
      <c r="KR66" s="124">
        <v>0</v>
      </c>
      <c r="KS66" s="330">
        <v>0</v>
      </c>
      <c r="KT66" s="331">
        <v>0</v>
      </c>
      <c r="KU66" s="331">
        <v>0</v>
      </c>
      <c r="KV66" s="331">
        <v>0</v>
      </c>
      <c r="KW66" s="124">
        <v>0</v>
      </c>
      <c r="KX66" s="331">
        <v>0</v>
      </c>
      <c r="KY66" s="331">
        <v>0</v>
      </c>
      <c r="KZ66" s="331">
        <v>0</v>
      </c>
      <c r="LA66" s="331">
        <v>0</v>
      </c>
      <c r="LB66" s="334">
        <v>0</v>
      </c>
      <c r="LC66" s="330">
        <v>0</v>
      </c>
      <c r="LD66" s="331">
        <v>0</v>
      </c>
      <c r="LE66" s="331">
        <v>0</v>
      </c>
      <c r="LF66" s="331">
        <v>0</v>
      </c>
      <c r="LG66" s="334">
        <v>0</v>
      </c>
    </row>
    <row r="67" spans="2:319">
      <c r="B67" s="1640"/>
      <c r="C67" s="1619"/>
      <c r="D67" s="337" t="s">
        <v>2885</v>
      </c>
      <c r="E67" s="338">
        <v>0</v>
      </c>
      <c r="F67" s="339">
        <v>0</v>
      </c>
      <c r="G67" s="339">
        <v>0</v>
      </c>
      <c r="H67" s="339">
        <v>0</v>
      </c>
      <c r="I67" s="151">
        <v>0</v>
      </c>
      <c r="J67" s="338">
        <v>0</v>
      </c>
      <c r="K67" s="339">
        <v>0</v>
      </c>
      <c r="L67" s="339">
        <v>0</v>
      </c>
      <c r="M67" s="339">
        <v>0</v>
      </c>
      <c r="N67" s="151">
        <v>0</v>
      </c>
      <c r="O67" s="338">
        <v>0</v>
      </c>
      <c r="P67" s="339">
        <v>0</v>
      </c>
      <c r="Q67" s="339">
        <v>0</v>
      </c>
      <c r="R67" s="339">
        <v>0</v>
      </c>
      <c r="S67" s="151">
        <v>0</v>
      </c>
      <c r="T67" s="339">
        <v>0</v>
      </c>
      <c r="U67" s="339">
        <v>0</v>
      </c>
      <c r="V67" s="339">
        <v>0</v>
      </c>
      <c r="W67" s="339">
        <v>0</v>
      </c>
      <c r="X67" s="151">
        <v>0</v>
      </c>
      <c r="Y67" s="339">
        <v>0</v>
      </c>
      <c r="Z67" s="339">
        <v>0</v>
      </c>
      <c r="AA67" s="339">
        <v>0</v>
      </c>
      <c r="AB67" s="339">
        <v>0</v>
      </c>
      <c r="AC67" s="151">
        <v>0</v>
      </c>
      <c r="AD67" s="338">
        <v>0</v>
      </c>
      <c r="AE67" s="339">
        <v>0</v>
      </c>
      <c r="AF67" s="339">
        <v>0</v>
      </c>
      <c r="AG67" s="339">
        <v>0</v>
      </c>
      <c r="AH67" s="151">
        <v>0</v>
      </c>
      <c r="AI67" s="338">
        <v>0</v>
      </c>
      <c r="AJ67" s="339">
        <v>0</v>
      </c>
      <c r="AK67" s="339">
        <v>0</v>
      </c>
      <c r="AL67" s="339">
        <v>0</v>
      </c>
      <c r="AM67" s="151">
        <v>0</v>
      </c>
      <c r="AN67" s="338">
        <v>0</v>
      </c>
      <c r="AO67" s="339">
        <v>0</v>
      </c>
      <c r="AP67" s="339">
        <v>0</v>
      </c>
      <c r="AQ67" s="339">
        <v>0</v>
      </c>
      <c r="AR67" s="151">
        <v>0</v>
      </c>
      <c r="AS67" s="339">
        <v>0</v>
      </c>
      <c r="AT67" s="339">
        <v>0</v>
      </c>
      <c r="AU67" s="339">
        <v>0</v>
      </c>
      <c r="AV67" s="339">
        <v>0</v>
      </c>
      <c r="AW67" s="151">
        <v>0</v>
      </c>
      <c r="AX67" s="339">
        <v>0</v>
      </c>
      <c r="AY67" s="339">
        <v>0</v>
      </c>
      <c r="AZ67" s="339">
        <v>0</v>
      </c>
      <c r="BA67" s="339">
        <v>0</v>
      </c>
      <c r="BB67" s="151">
        <v>0</v>
      </c>
      <c r="BC67" s="338">
        <v>0</v>
      </c>
      <c r="BD67" s="339">
        <v>0</v>
      </c>
      <c r="BE67" s="339">
        <v>0</v>
      </c>
      <c r="BF67" s="339">
        <v>0</v>
      </c>
      <c r="BG67" s="151">
        <v>0</v>
      </c>
      <c r="BH67" s="338">
        <v>0</v>
      </c>
      <c r="BI67" s="339">
        <v>0</v>
      </c>
      <c r="BJ67" s="339">
        <v>0</v>
      </c>
      <c r="BK67" s="339">
        <v>0</v>
      </c>
      <c r="BL67" s="151">
        <v>0</v>
      </c>
      <c r="BM67" s="338">
        <v>0</v>
      </c>
      <c r="BN67" s="339">
        <v>0</v>
      </c>
      <c r="BO67" s="339">
        <v>0</v>
      </c>
      <c r="BP67" s="339">
        <v>0</v>
      </c>
      <c r="BQ67" s="151">
        <v>0</v>
      </c>
      <c r="BR67" s="339">
        <v>0</v>
      </c>
      <c r="BS67" s="339">
        <v>0</v>
      </c>
      <c r="BT67" s="339">
        <v>0</v>
      </c>
      <c r="BU67" s="339">
        <v>0</v>
      </c>
      <c r="BV67" s="151">
        <v>0</v>
      </c>
      <c r="BW67" s="339">
        <v>0</v>
      </c>
      <c r="BX67" s="339">
        <v>0</v>
      </c>
      <c r="BY67" s="339">
        <v>0</v>
      </c>
      <c r="BZ67" s="339">
        <v>0</v>
      </c>
      <c r="CA67" s="151">
        <v>0</v>
      </c>
      <c r="CB67" s="338">
        <v>0</v>
      </c>
      <c r="CC67" s="339">
        <v>0</v>
      </c>
      <c r="CD67" s="339">
        <v>0</v>
      </c>
      <c r="CE67" s="339">
        <v>0</v>
      </c>
      <c r="CF67" s="151">
        <v>0</v>
      </c>
      <c r="CG67" s="338">
        <v>0</v>
      </c>
      <c r="CH67" s="339">
        <v>0</v>
      </c>
      <c r="CI67" s="339">
        <v>0</v>
      </c>
      <c r="CJ67" s="339">
        <v>0</v>
      </c>
      <c r="CK67" s="151">
        <v>0</v>
      </c>
      <c r="CL67" s="338">
        <v>0</v>
      </c>
      <c r="CM67" s="339">
        <v>0</v>
      </c>
      <c r="CN67" s="339">
        <v>0</v>
      </c>
      <c r="CO67" s="339">
        <v>0</v>
      </c>
      <c r="CP67" s="151">
        <v>0</v>
      </c>
      <c r="CQ67" s="339">
        <v>0</v>
      </c>
      <c r="CR67" s="339">
        <v>0</v>
      </c>
      <c r="CS67" s="339">
        <v>0</v>
      </c>
      <c r="CT67" s="339">
        <v>0</v>
      </c>
      <c r="CU67" s="151">
        <v>0</v>
      </c>
      <c r="CV67" s="339">
        <v>0</v>
      </c>
      <c r="CW67" s="339">
        <v>0</v>
      </c>
      <c r="CX67" s="339">
        <v>0</v>
      </c>
      <c r="CY67" s="339">
        <v>0</v>
      </c>
      <c r="CZ67" s="151">
        <v>0</v>
      </c>
      <c r="DA67" s="338">
        <v>0</v>
      </c>
      <c r="DB67" s="339">
        <v>0</v>
      </c>
      <c r="DC67" s="339">
        <v>0</v>
      </c>
      <c r="DD67" s="339">
        <v>0</v>
      </c>
      <c r="DE67" s="151">
        <v>0</v>
      </c>
      <c r="DF67" s="338">
        <v>0</v>
      </c>
      <c r="DG67" s="339">
        <v>0</v>
      </c>
      <c r="DH67" s="339">
        <v>0</v>
      </c>
      <c r="DI67" s="339">
        <v>0</v>
      </c>
      <c r="DJ67" s="151">
        <v>0</v>
      </c>
      <c r="DK67" s="338">
        <v>0</v>
      </c>
      <c r="DL67" s="339">
        <v>0</v>
      </c>
      <c r="DM67" s="339">
        <v>0</v>
      </c>
      <c r="DN67" s="339">
        <v>0</v>
      </c>
      <c r="DO67" s="151">
        <v>0</v>
      </c>
      <c r="DP67" s="339">
        <v>0</v>
      </c>
      <c r="DQ67" s="339">
        <v>0</v>
      </c>
      <c r="DR67" s="339">
        <v>0</v>
      </c>
      <c r="DS67" s="339">
        <v>0</v>
      </c>
      <c r="DT67" s="151">
        <v>0</v>
      </c>
      <c r="DU67" s="339">
        <v>0</v>
      </c>
      <c r="DV67" s="339">
        <v>0</v>
      </c>
      <c r="DW67" s="339">
        <v>0</v>
      </c>
      <c r="DX67" s="339">
        <v>0</v>
      </c>
      <c r="DY67" s="151">
        <v>0</v>
      </c>
      <c r="DZ67" s="338">
        <v>0</v>
      </c>
      <c r="EA67" s="339">
        <v>0</v>
      </c>
      <c r="EB67" s="339">
        <v>0</v>
      </c>
      <c r="EC67" s="339">
        <v>0</v>
      </c>
      <c r="ED67" s="151">
        <v>0</v>
      </c>
      <c r="EE67" s="338">
        <v>0</v>
      </c>
      <c r="EF67" s="339">
        <v>0</v>
      </c>
      <c r="EG67" s="339">
        <v>0</v>
      </c>
      <c r="EH67" s="339">
        <v>0</v>
      </c>
      <c r="EI67" s="151">
        <v>0</v>
      </c>
      <c r="EJ67" s="338">
        <v>0</v>
      </c>
      <c r="EK67" s="339">
        <v>0</v>
      </c>
      <c r="EL67" s="339">
        <v>0</v>
      </c>
      <c r="EM67" s="339">
        <v>0</v>
      </c>
      <c r="EN67" s="151">
        <v>0</v>
      </c>
      <c r="EO67" s="339">
        <v>0</v>
      </c>
      <c r="EP67" s="339">
        <v>0</v>
      </c>
      <c r="EQ67" s="339">
        <v>0</v>
      </c>
      <c r="ER67" s="339">
        <v>0</v>
      </c>
      <c r="ES67" s="151">
        <v>0</v>
      </c>
      <c r="ET67" s="339">
        <v>0</v>
      </c>
      <c r="EU67" s="339">
        <v>0</v>
      </c>
      <c r="EV67" s="339">
        <v>0</v>
      </c>
      <c r="EW67" s="339">
        <v>0</v>
      </c>
      <c r="EX67" s="151">
        <v>0</v>
      </c>
      <c r="EY67" s="338">
        <v>0</v>
      </c>
      <c r="EZ67" s="339">
        <v>0</v>
      </c>
      <c r="FA67" s="339">
        <v>0</v>
      </c>
      <c r="FB67" s="339">
        <v>0</v>
      </c>
      <c r="FC67" s="151">
        <v>0</v>
      </c>
      <c r="FD67" s="338">
        <v>0</v>
      </c>
      <c r="FE67" s="339">
        <v>0</v>
      </c>
      <c r="FF67" s="339">
        <v>0</v>
      </c>
      <c r="FG67" s="339">
        <v>0</v>
      </c>
      <c r="FH67" s="151">
        <v>0</v>
      </c>
      <c r="FI67" s="338">
        <v>0</v>
      </c>
      <c r="FJ67" s="339">
        <v>0</v>
      </c>
      <c r="FK67" s="339">
        <v>0</v>
      </c>
      <c r="FL67" s="339">
        <v>0</v>
      </c>
      <c r="FM67" s="151">
        <v>0</v>
      </c>
      <c r="FN67" s="339">
        <v>0</v>
      </c>
      <c r="FO67" s="339">
        <v>0</v>
      </c>
      <c r="FP67" s="339">
        <v>0</v>
      </c>
      <c r="FQ67" s="339">
        <v>0</v>
      </c>
      <c r="FR67" s="151">
        <v>0</v>
      </c>
      <c r="FS67" s="339">
        <v>0</v>
      </c>
      <c r="FT67" s="339">
        <v>0</v>
      </c>
      <c r="FU67" s="339">
        <v>0</v>
      </c>
      <c r="FV67" s="339">
        <v>0</v>
      </c>
      <c r="FW67" s="151">
        <v>0</v>
      </c>
      <c r="FX67" s="338">
        <v>0</v>
      </c>
      <c r="FY67" s="339">
        <v>0</v>
      </c>
      <c r="FZ67" s="339">
        <v>0</v>
      </c>
      <c r="GA67" s="339">
        <v>0</v>
      </c>
      <c r="GB67" s="151">
        <v>0</v>
      </c>
      <c r="GC67" s="338">
        <v>0</v>
      </c>
      <c r="GD67" s="339">
        <v>0</v>
      </c>
      <c r="GE67" s="339">
        <v>0</v>
      </c>
      <c r="GF67" s="339">
        <v>0</v>
      </c>
      <c r="GG67" s="151">
        <v>0</v>
      </c>
      <c r="GH67" s="338">
        <v>0</v>
      </c>
      <c r="GI67" s="339">
        <v>0</v>
      </c>
      <c r="GJ67" s="339">
        <v>0</v>
      </c>
      <c r="GK67" s="339">
        <v>0</v>
      </c>
      <c r="GL67" s="151">
        <v>0</v>
      </c>
      <c r="GM67" s="339">
        <v>0</v>
      </c>
      <c r="GN67" s="339">
        <v>0</v>
      </c>
      <c r="GO67" s="339">
        <v>0</v>
      </c>
      <c r="GP67" s="339">
        <v>0</v>
      </c>
      <c r="GQ67" s="151">
        <v>0</v>
      </c>
      <c r="GR67" s="339">
        <v>0</v>
      </c>
      <c r="GS67" s="339">
        <v>0</v>
      </c>
      <c r="GT67" s="339">
        <v>0</v>
      </c>
      <c r="GU67" s="339">
        <v>0</v>
      </c>
      <c r="GV67" s="151">
        <v>0</v>
      </c>
      <c r="GW67" s="338">
        <v>0</v>
      </c>
      <c r="GX67" s="339">
        <v>0</v>
      </c>
      <c r="GY67" s="339">
        <v>0</v>
      </c>
      <c r="GZ67" s="339">
        <v>0</v>
      </c>
      <c r="HA67" s="151">
        <v>0</v>
      </c>
      <c r="HB67" s="338">
        <v>0</v>
      </c>
      <c r="HC67" s="339">
        <v>0</v>
      </c>
      <c r="HD67" s="339">
        <v>0</v>
      </c>
      <c r="HE67" s="339">
        <v>0</v>
      </c>
      <c r="HF67" s="151">
        <v>0</v>
      </c>
      <c r="HG67" s="338">
        <v>0</v>
      </c>
      <c r="HH67" s="339">
        <v>0</v>
      </c>
      <c r="HI67" s="339">
        <v>0</v>
      </c>
      <c r="HJ67" s="339">
        <v>0</v>
      </c>
      <c r="HK67" s="151">
        <v>0</v>
      </c>
      <c r="HL67" s="339">
        <v>0</v>
      </c>
      <c r="HM67" s="339">
        <v>0</v>
      </c>
      <c r="HN67" s="339">
        <v>0</v>
      </c>
      <c r="HO67" s="339">
        <v>0</v>
      </c>
      <c r="HP67" s="151">
        <v>0</v>
      </c>
      <c r="HQ67" s="339">
        <v>0</v>
      </c>
      <c r="HR67" s="339">
        <v>0</v>
      </c>
      <c r="HS67" s="339">
        <v>0</v>
      </c>
      <c r="HT67" s="339">
        <v>0</v>
      </c>
      <c r="HU67" s="151">
        <v>0</v>
      </c>
      <c r="HV67" s="338">
        <v>0</v>
      </c>
      <c r="HW67" s="339">
        <v>0</v>
      </c>
      <c r="HX67" s="339">
        <v>0</v>
      </c>
      <c r="HY67" s="339">
        <v>0</v>
      </c>
      <c r="HZ67" s="151">
        <v>0</v>
      </c>
      <c r="IA67" s="338">
        <v>0</v>
      </c>
      <c r="IB67" s="339">
        <v>0</v>
      </c>
      <c r="IC67" s="339">
        <v>0</v>
      </c>
      <c r="ID67" s="339">
        <v>0</v>
      </c>
      <c r="IE67" s="151">
        <v>0</v>
      </c>
      <c r="IF67" s="338">
        <v>0</v>
      </c>
      <c r="IG67" s="339">
        <v>0</v>
      </c>
      <c r="IH67" s="339">
        <v>0</v>
      </c>
      <c r="II67" s="339">
        <v>0</v>
      </c>
      <c r="IJ67" s="151">
        <v>0</v>
      </c>
      <c r="IK67" s="339">
        <v>0</v>
      </c>
      <c r="IL67" s="339">
        <v>0</v>
      </c>
      <c r="IM67" s="339">
        <v>0</v>
      </c>
      <c r="IN67" s="339">
        <v>0</v>
      </c>
      <c r="IO67" s="151">
        <v>0</v>
      </c>
      <c r="IP67" s="339">
        <v>0</v>
      </c>
      <c r="IQ67" s="339">
        <v>0</v>
      </c>
      <c r="IR67" s="339">
        <v>0</v>
      </c>
      <c r="IS67" s="339">
        <v>0</v>
      </c>
      <c r="IT67" s="151">
        <v>0</v>
      </c>
      <c r="IU67" s="338">
        <v>0</v>
      </c>
      <c r="IV67" s="339">
        <v>0</v>
      </c>
      <c r="IW67" s="339">
        <v>0</v>
      </c>
      <c r="IX67" s="339">
        <v>0</v>
      </c>
      <c r="IY67" s="151">
        <v>0</v>
      </c>
      <c r="IZ67" s="338">
        <v>0</v>
      </c>
      <c r="JA67" s="339">
        <v>0</v>
      </c>
      <c r="JB67" s="339">
        <v>0</v>
      </c>
      <c r="JC67" s="339">
        <v>0</v>
      </c>
      <c r="JD67" s="151">
        <v>0</v>
      </c>
      <c r="JE67" s="338">
        <v>0</v>
      </c>
      <c r="JF67" s="339">
        <v>0</v>
      </c>
      <c r="JG67" s="339">
        <v>0</v>
      </c>
      <c r="JH67" s="339">
        <v>0</v>
      </c>
      <c r="JI67" s="151">
        <v>0</v>
      </c>
      <c r="JJ67" s="339">
        <v>0</v>
      </c>
      <c r="JK67" s="339">
        <v>0</v>
      </c>
      <c r="JL67" s="339">
        <v>0</v>
      </c>
      <c r="JM67" s="339">
        <v>0</v>
      </c>
      <c r="JN67" s="151">
        <v>0</v>
      </c>
      <c r="JO67" s="339">
        <v>0</v>
      </c>
      <c r="JP67" s="339">
        <v>0</v>
      </c>
      <c r="JQ67" s="339">
        <v>0</v>
      </c>
      <c r="JR67" s="339">
        <v>0</v>
      </c>
      <c r="JS67" s="151">
        <v>0</v>
      </c>
      <c r="JT67" s="338">
        <v>0</v>
      </c>
      <c r="JU67" s="339">
        <v>0</v>
      </c>
      <c r="JV67" s="339">
        <v>0</v>
      </c>
      <c r="JW67" s="339">
        <v>0</v>
      </c>
      <c r="JX67" s="151">
        <v>0</v>
      </c>
      <c r="JY67" s="338">
        <v>0</v>
      </c>
      <c r="JZ67" s="339">
        <v>0</v>
      </c>
      <c r="KA67" s="339">
        <v>0</v>
      </c>
      <c r="KB67" s="339">
        <v>0</v>
      </c>
      <c r="KC67" s="151">
        <v>0</v>
      </c>
      <c r="KD67" s="338">
        <v>0</v>
      </c>
      <c r="KE67" s="339">
        <v>0</v>
      </c>
      <c r="KF67" s="339">
        <v>0</v>
      </c>
      <c r="KG67" s="339">
        <v>0</v>
      </c>
      <c r="KH67" s="151">
        <v>0</v>
      </c>
      <c r="KI67" s="339">
        <v>0</v>
      </c>
      <c r="KJ67" s="339">
        <v>0</v>
      </c>
      <c r="KK67" s="339">
        <v>0</v>
      </c>
      <c r="KL67" s="339">
        <v>0</v>
      </c>
      <c r="KM67" s="151">
        <v>0</v>
      </c>
      <c r="KN67" s="339">
        <v>0</v>
      </c>
      <c r="KO67" s="339">
        <v>0</v>
      </c>
      <c r="KP67" s="339">
        <v>0</v>
      </c>
      <c r="KQ67" s="339">
        <v>0</v>
      </c>
      <c r="KR67" s="151">
        <v>0</v>
      </c>
      <c r="KS67" s="338">
        <v>0</v>
      </c>
      <c r="KT67" s="339">
        <v>0</v>
      </c>
      <c r="KU67" s="339">
        <v>0</v>
      </c>
      <c r="KV67" s="339">
        <v>0</v>
      </c>
      <c r="KW67" s="151">
        <v>0</v>
      </c>
      <c r="KX67" s="339">
        <v>0</v>
      </c>
      <c r="KY67" s="339">
        <v>0</v>
      </c>
      <c r="KZ67" s="339">
        <v>0</v>
      </c>
      <c r="LA67" s="339">
        <v>0</v>
      </c>
      <c r="LB67" s="340">
        <v>0</v>
      </c>
      <c r="LC67" s="338">
        <v>0</v>
      </c>
      <c r="LD67" s="339">
        <v>0</v>
      </c>
      <c r="LE67" s="339">
        <v>0</v>
      </c>
      <c r="LF67" s="339">
        <v>0</v>
      </c>
      <c r="LG67" s="340">
        <v>0</v>
      </c>
    </row>
    <row r="68" spans="2:319">
      <c r="B68" s="1640"/>
      <c r="C68" s="1643"/>
      <c r="D68" s="341" t="s">
        <v>2899</v>
      </c>
      <c r="E68" s="342">
        <v>25.1</v>
      </c>
      <c r="F68" s="343">
        <v>8438</v>
      </c>
      <c r="G68" s="343">
        <v>7885</v>
      </c>
      <c r="H68" s="343">
        <v>553</v>
      </c>
      <c r="I68" s="344">
        <v>6.553685707513629E-2</v>
      </c>
      <c r="J68" s="342">
        <v>3.6</v>
      </c>
      <c r="K68" s="343">
        <v>1330</v>
      </c>
      <c r="L68" s="343">
        <v>1054</v>
      </c>
      <c r="M68" s="343">
        <v>276</v>
      </c>
      <c r="N68" s="344">
        <v>0.20751879699248121</v>
      </c>
      <c r="O68" s="342">
        <v>-21.5</v>
      </c>
      <c r="P68" s="343">
        <v>-7108</v>
      </c>
      <c r="Q68" s="343">
        <v>-6831</v>
      </c>
      <c r="R68" s="343">
        <v>-277</v>
      </c>
      <c r="S68" s="344">
        <v>0.14198193991734492</v>
      </c>
      <c r="T68" s="343">
        <v>1.9</v>
      </c>
      <c r="U68" s="343">
        <v>665</v>
      </c>
      <c r="V68" s="343">
        <v>578</v>
      </c>
      <c r="W68" s="343">
        <v>87</v>
      </c>
      <c r="X68" s="344">
        <v>0.13082706766917293</v>
      </c>
      <c r="Y68" s="343">
        <v>1.7000000000000002</v>
      </c>
      <c r="Z68" s="343">
        <v>665</v>
      </c>
      <c r="AA68" s="343">
        <v>476</v>
      </c>
      <c r="AB68" s="343">
        <v>189</v>
      </c>
      <c r="AC68" s="344">
        <v>-1.1154872248171993E-2</v>
      </c>
      <c r="AD68" s="342">
        <v>25.1</v>
      </c>
      <c r="AE68" s="343">
        <v>8438</v>
      </c>
      <c r="AF68" s="343">
        <v>7885</v>
      </c>
      <c r="AG68" s="343">
        <v>553</v>
      </c>
      <c r="AH68" s="344">
        <v>6.553685707513629E-2</v>
      </c>
      <c r="AI68" s="342">
        <v>8.1</v>
      </c>
      <c r="AJ68" s="343">
        <v>2636</v>
      </c>
      <c r="AK68" s="343">
        <v>2105</v>
      </c>
      <c r="AL68" s="343">
        <v>531</v>
      </c>
      <c r="AM68" s="344">
        <v>0.20144157814871017</v>
      </c>
      <c r="AN68" s="342">
        <v>-17</v>
      </c>
      <c r="AO68" s="343">
        <v>-5802</v>
      </c>
      <c r="AP68" s="343">
        <v>-5780</v>
      </c>
      <c r="AQ68" s="343">
        <v>-22</v>
      </c>
      <c r="AR68" s="344">
        <v>0.13590472107357388</v>
      </c>
      <c r="AS68" s="343">
        <v>3.6</v>
      </c>
      <c r="AT68" s="343">
        <v>1330</v>
      </c>
      <c r="AU68" s="343">
        <v>1054</v>
      </c>
      <c r="AV68" s="343">
        <v>276</v>
      </c>
      <c r="AW68" s="344">
        <v>0.20751879699248121</v>
      </c>
      <c r="AX68" s="343">
        <v>4.5</v>
      </c>
      <c r="AY68" s="343">
        <v>1306</v>
      </c>
      <c r="AZ68" s="343">
        <v>1051</v>
      </c>
      <c r="BA68" s="343">
        <v>255</v>
      </c>
      <c r="BB68" s="344">
        <v>7.1614075918907338E-2</v>
      </c>
      <c r="BC68" s="342">
        <v>25.1</v>
      </c>
      <c r="BD68" s="343">
        <v>8438</v>
      </c>
      <c r="BE68" s="343">
        <v>7885</v>
      </c>
      <c r="BF68" s="343">
        <v>553</v>
      </c>
      <c r="BG68" s="344">
        <v>6.553685707513629E-2</v>
      </c>
      <c r="BH68" s="342">
        <v>21.5</v>
      </c>
      <c r="BI68" s="343">
        <v>6457</v>
      </c>
      <c r="BJ68" s="343">
        <v>5370</v>
      </c>
      <c r="BK68" s="343">
        <v>1087</v>
      </c>
      <c r="BL68" s="344">
        <v>0.16834443239894689</v>
      </c>
      <c r="BM68" s="342">
        <v>-3.6000000000000014</v>
      </c>
      <c r="BN68" s="343">
        <v>-1981</v>
      </c>
      <c r="BO68" s="343">
        <v>-2515</v>
      </c>
      <c r="BP68" s="343">
        <v>534</v>
      </c>
      <c r="BQ68" s="344">
        <v>0.1028075753238106</v>
      </c>
      <c r="BR68" s="343">
        <v>8.1</v>
      </c>
      <c r="BS68" s="343">
        <v>2636</v>
      </c>
      <c r="BT68" s="343">
        <v>2105</v>
      </c>
      <c r="BU68" s="343">
        <v>531</v>
      </c>
      <c r="BV68" s="344">
        <v>0.20144157814871017</v>
      </c>
      <c r="BW68" s="343">
        <v>13.4</v>
      </c>
      <c r="BX68" s="343">
        <v>3821</v>
      </c>
      <c r="BY68" s="343">
        <v>3265</v>
      </c>
      <c r="BZ68" s="343">
        <v>556</v>
      </c>
      <c r="CA68" s="344">
        <v>9.8634002824899564E-2</v>
      </c>
      <c r="CB68" s="342">
        <v>25.1</v>
      </c>
      <c r="CC68" s="343">
        <v>8438</v>
      </c>
      <c r="CD68" s="343">
        <v>7885</v>
      </c>
      <c r="CE68" s="343">
        <v>553</v>
      </c>
      <c r="CF68" s="344">
        <v>6.553685707513629E-2</v>
      </c>
      <c r="CG68" s="342">
        <v>25.3</v>
      </c>
      <c r="CH68" s="343">
        <v>8503</v>
      </c>
      <c r="CI68" s="343">
        <v>6769</v>
      </c>
      <c r="CJ68" s="343">
        <v>1734</v>
      </c>
      <c r="CK68" s="344">
        <v>0.203928025402799</v>
      </c>
      <c r="CL68" s="342">
        <v>0.19999999999999929</v>
      </c>
      <c r="CM68" s="343">
        <v>65</v>
      </c>
      <c r="CN68" s="343">
        <v>-1116</v>
      </c>
      <c r="CO68" s="343">
        <v>1181</v>
      </c>
      <c r="CP68" s="344">
        <v>0.13839116832766271</v>
      </c>
      <c r="CQ68" s="343">
        <v>21.5</v>
      </c>
      <c r="CR68" s="343">
        <v>6457</v>
      </c>
      <c r="CS68" s="343">
        <v>5370</v>
      </c>
      <c r="CT68" s="343">
        <v>1087</v>
      </c>
      <c r="CU68" s="344">
        <v>0.16834443239894689</v>
      </c>
      <c r="CV68" s="343">
        <v>3.8000000000000007</v>
      </c>
      <c r="CW68" s="343">
        <v>2046</v>
      </c>
      <c r="CX68" s="343">
        <v>1399</v>
      </c>
      <c r="CY68" s="343">
        <v>647</v>
      </c>
      <c r="CZ68" s="344">
        <v>2.995326407128418E-2</v>
      </c>
      <c r="DA68" s="342">
        <v>25.1</v>
      </c>
      <c r="DB68" s="343">
        <v>8438</v>
      </c>
      <c r="DC68" s="343">
        <v>7885</v>
      </c>
      <c r="DD68" s="343">
        <v>553</v>
      </c>
      <c r="DE68" s="344">
        <v>6.553685707513629E-2</v>
      </c>
      <c r="DF68" s="342">
        <v>9.5</v>
      </c>
      <c r="DG68" s="343">
        <v>2944</v>
      </c>
      <c r="DH68" s="343">
        <v>2504</v>
      </c>
      <c r="DI68" s="343">
        <v>440</v>
      </c>
      <c r="DJ68" s="344">
        <v>0.14945652173913043</v>
      </c>
      <c r="DK68" s="342">
        <v>-15.600000000000001</v>
      </c>
      <c r="DL68" s="343">
        <v>-5494</v>
      </c>
      <c r="DM68" s="343">
        <v>-5381</v>
      </c>
      <c r="DN68" s="343">
        <v>-113</v>
      </c>
      <c r="DO68" s="344">
        <v>8.3919664663994142E-2</v>
      </c>
      <c r="DP68" s="343">
        <v>25.3</v>
      </c>
      <c r="DQ68" s="343">
        <v>8503</v>
      </c>
      <c r="DR68" s="343">
        <v>6769</v>
      </c>
      <c r="DS68" s="343">
        <v>1734</v>
      </c>
      <c r="DT68" s="344">
        <v>0.203928025402799</v>
      </c>
      <c r="DU68" s="343">
        <v>-15.8</v>
      </c>
      <c r="DV68" s="343">
        <v>-5559</v>
      </c>
      <c r="DW68" s="343">
        <v>-4265</v>
      </c>
      <c r="DX68" s="343">
        <v>-1294</v>
      </c>
      <c r="DY68" s="344">
        <v>0.12000836073880486</v>
      </c>
      <c r="DZ68" s="342">
        <v>25.1</v>
      </c>
      <c r="EA68" s="343">
        <v>8438</v>
      </c>
      <c r="EB68" s="343">
        <v>7885</v>
      </c>
      <c r="EC68" s="343">
        <v>553</v>
      </c>
      <c r="ED68" s="344">
        <v>6.553685707513629E-2</v>
      </c>
      <c r="EE68" s="342">
        <v>52.1</v>
      </c>
      <c r="EF68" s="343">
        <v>13318</v>
      </c>
      <c r="EG68" s="343">
        <v>11658</v>
      </c>
      <c r="EH68" s="343">
        <v>1660</v>
      </c>
      <c r="EI68" s="344">
        <v>0.12464333984081694</v>
      </c>
      <c r="EJ68" s="342">
        <v>27</v>
      </c>
      <c r="EK68" s="343">
        <v>4880</v>
      </c>
      <c r="EL68" s="343">
        <v>3773</v>
      </c>
      <c r="EM68" s="343">
        <v>1107</v>
      </c>
      <c r="EN68" s="344">
        <v>5.9106482765680646E-2</v>
      </c>
      <c r="EO68" s="343">
        <v>9.5</v>
      </c>
      <c r="EP68" s="343">
        <v>2944</v>
      </c>
      <c r="EQ68" s="343">
        <v>2504</v>
      </c>
      <c r="ER68" s="343">
        <v>440</v>
      </c>
      <c r="ES68" s="344">
        <v>0.14945652173913043</v>
      </c>
      <c r="ET68" s="343">
        <v>42.6</v>
      </c>
      <c r="EU68" s="343">
        <v>10374</v>
      </c>
      <c r="EV68" s="343">
        <v>9154</v>
      </c>
      <c r="EW68" s="343">
        <v>1220</v>
      </c>
      <c r="EX68" s="344">
        <v>9.0350038973449787E-2</v>
      </c>
      <c r="EY68" s="342">
        <v>25.1</v>
      </c>
      <c r="EZ68" s="343">
        <v>8438</v>
      </c>
      <c r="FA68" s="343">
        <v>7885</v>
      </c>
      <c r="FB68" s="343">
        <v>553</v>
      </c>
      <c r="FC68" s="344">
        <v>7.4109051145683183E-2</v>
      </c>
      <c r="FD68" s="342">
        <v>38.6</v>
      </c>
      <c r="FE68" s="343">
        <v>10982</v>
      </c>
      <c r="FF68" s="343">
        <v>8958</v>
      </c>
      <c r="FG68" s="343">
        <v>2024</v>
      </c>
      <c r="FH68" s="344">
        <v>0.18430158441085412</v>
      </c>
      <c r="FI68" s="342">
        <v>13.5</v>
      </c>
      <c r="FJ68" s="343">
        <v>2544</v>
      </c>
      <c r="FK68" s="343">
        <v>1073</v>
      </c>
      <c r="FL68" s="343">
        <v>1471</v>
      </c>
      <c r="FM68" s="344">
        <v>0.11019253326517094</v>
      </c>
      <c r="FN68" s="343">
        <v>52.1</v>
      </c>
      <c r="FO68" s="343">
        <v>13318</v>
      </c>
      <c r="FP68" s="343">
        <v>11658</v>
      </c>
      <c r="FQ68" s="343">
        <v>1660</v>
      </c>
      <c r="FR68" s="344">
        <v>0.12464333984081694</v>
      </c>
      <c r="FS68" s="343">
        <v>-13.5</v>
      </c>
      <c r="FT68" s="343">
        <v>-2336</v>
      </c>
      <c r="FU68" s="343">
        <v>-2700</v>
      </c>
      <c r="FV68" s="343">
        <v>364</v>
      </c>
      <c r="FW68" s="344">
        <v>1.4450806575646E-2</v>
      </c>
      <c r="FX68" s="342">
        <v>25.1</v>
      </c>
      <c r="FY68" s="343">
        <v>8438</v>
      </c>
      <c r="FZ68" s="343">
        <v>7885</v>
      </c>
      <c r="GA68" s="343">
        <v>553</v>
      </c>
      <c r="GB68" s="344">
        <v>7.4125570280252004E-2</v>
      </c>
      <c r="GC68" s="342">
        <v>1.5</v>
      </c>
      <c r="GD68" s="343">
        <v>614</v>
      </c>
      <c r="GE68" s="343">
        <v>433</v>
      </c>
      <c r="GF68" s="343">
        <v>181</v>
      </c>
      <c r="GG68" s="344">
        <v>0.2947882736156352</v>
      </c>
      <c r="GH68" s="342">
        <v>-23.6</v>
      </c>
      <c r="GI68" s="343">
        <v>-7824</v>
      </c>
      <c r="GJ68" s="343">
        <v>-7452</v>
      </c>
      <c r="GK68" s="343">
        <v>-372</v>
      </c>
      <c r="GL68" s="344">
        <v>0.22066270333538318</v>
      </c>
      <c r="GM68" s="343">
        <v>38.6</v>
      </c>
      <c r="GN68" s="343">
        <v>10982</v>
      </c>
      <c r="GO68" s="343">
        <v>8958</v>
      </c>
      <c r="GP68" s="343">
        <v>2024</v>
      </c>
      <c r="GQ68" s="344">
        <v>0.18430158441085412</v>
      </c>
      <c r="GR68" s="343">
        <v>-37.1</v>
      </c>
      <c r="GS68" s="343">
        <v>-10368</v>
      </c>
      <c r="GT68" s="343">
        <v>-8525</v>
      </c>
      <c r="GU68" s="343">
        <v>-1843</v>
      </c>
      <c r="GV68" s="344">
        <v>-3.6361118924529062E-2</v>
      </c>
      <c r="GW68" s="342">
        <v>25.1</v>
      </c>
      <c r="GX68" s="343">
        <v>8438</v>
      </c>
      <c r="GY68" s="343">
        <v>7885</v>
      </c>
      <c r="GZ68" s="343">
        <v>553</v>
      </c>
      <c r="HA68" s="344">
        <v>6.553685707513629E-2</v>
      </c>
      <c r="HB68" s="342">
        <v>56</v>
      </c>
      <c r="HC68" s="343">
        <v>15524</v>
      </c>
      <c r="HD68" s="343">
        <v>13653</v>
      </c>
      <c r="HE68" s="343">
        <v>1871</v>
      </c>
      <c r="HF68" s="344">
        <v>0.12052306106673538</v>
      </c>
      <c r="HG68" s="342">
        <v>30.9</v>
      </c>
      <c r="HH68" s="343">
        <v>7086</v>
      </c>
      <c r="HI68" s="343">
        <v>5768</v>
      </c>
      <c r="HJ68" s="343">
        <v>1318</v>
      </c>
      <c r="HK68" s="344">
        <v>5.4986203991599092E-2</v>
      </c>
      <c r="HL68" s="343">
        <v>1.5</v>
      </c>
      <c r="HM68" s="343">
        <v>614</v>
      </c>
      <c r="HN68" s="343">
        <v>433</v>
      </c>
      <c r="HO68" s="343">
        <v>181</v>
      </c>
      <c r="HP68" s="344">
        <v>0.2947882736156352</v>
      </c>
      <c r="HQ68" s="343">
        <v>54.5</v>
      </c>
      <c r="HR68" s="343">
        <v>14910</v>
      </c>
      <c r="HS68" s="343">
        <v>13220</v>
      </c>
      <c r="HT68" s="343">
        <v>1690</v>
      </c>
      <c r="HU68" s="344">
        <v>0.23980206962403611</v>
      </c>
      <c r="HV68" s="342">
        <v>25.1</v>
      </c>
      <c r="HW68" s="343">
        <v>8438</v>
      </c>
      <c r="HX68" s="343">
        <v>7885</v>
      </c>
      <c r="HY68" s="343">
        <v>553</v>
      </c>
      <c r="HZ68" s="344">
        <v>6.553685707513629E-2</v>
      </c>
      <c r="IA68" s="342">
        <v>15.6</v>
      </c>
      <c r="IB68" s="343">
        <v>4559</v>
      </c>
      <c r="IC68" s="343">
        <v>3987</v>
      </c>
      <c r="ID68" s="343">
        <v>572</v>
      </c>
      <c r="IE68" s="344">
        <v>0.12546611098925203</v>
      </c>
      <c r="IF68" s="342">
        <v>-9.5000000000000018</v>
      </c>
      <c r="IG68" s="343">
        <v>-3879</v>
      </c>
      <c r="IH68" s="343">
        <v>-3898</v>
      </c>
      <c r="II68" s="343">
        <v>19</v>
      </c>
      <c r="IJ68" s="344">
        <v>5.9929253914115743E-2</v>
      </c>
      <c r="IK68" s="343">
        <v>56</v>
      </c>
      <c r="IL68" s="343">
        <v>15524</v>
      </c>
      <c r="IM68" s="343">
        <v>13653</v>
      </c>
      <c r="IN68" s="343">
        <v>1871</v>
      </c>
      <c r="IO68" s="344">
        <v>0.12052306106673538</v>
      </c>
      <c r="IP68" s="343">
        <v>-40.4</v>
      </c>
      <c r="IQ68" s="343">
        <v>-10965</v>
      </c>
      <c r="IR68" s="343">
        <v>-9666</v>
      </c>
      <c r="IS68" s="343">
        <v>-1299</v>
      </c>
      <c r="IT68" s="344">
        <v>6.0593807152619639E-2</v>
      </c>
      <c r="IU68" s="342">
        <v>25.1</v>
      </c>
      <c r="IV68" s="343">
        <v>8438</v>
      </c>
      <c r="IW68" s="343">
        <v>7885</v>
      </c>
      <c r="IX68" s="343">
        <v>553</v>
      </c>
      <c r="IY68" s="344">
        <v>6.553685707513629E-2</v>
      </c>
      <c r="IZ68" s="342">
        <v>7.8</v>
      </c>
      <c r="JA68" s="343">
        <v>2046</v>
      </c>
      <c r="JB68" s="343">
        <v>1698</v>
      </c>
      <c r="JC68" s="343">
        <v>348</v>
      </c>
      <c r="JD68" s="344">
        <v>0.17008797653958943</v>
      </c>
      <c r="JE68" s="342">
        <v>-17.3</v>
      </c>
      <c r="JF68" s="343">
        <v>-6392</v>
      </c>
      <c r="JG68" s="343">
        <v>-6187</v>
      </c>
      <c r="JH68" s="343">
        <v>-205</v>
      </c>
      <c r="JI68" s="344">
        <v>0.10455111946445314</v>
      </c>
      <c r="JJ68" s="343">
        <v>15.6</v>
      </c>
      <c r="JK68" s="343">
        <v>4559</v>
      </c>
      <c r="JL68" s="343">
        <v>3987</v>
      </c>
      <c r="JM68" s="343">
        <v>572</v>
      </c>
      <c r="JN68" s="344">
        <v>0.12546611098925203</v>
      </c>
      <c r="JO68" s="343">
        <v>-7.8</v>
      </c>
      <c r="JP68" s="343">
        <v>-2513</v>
      </c>
      <c r="JQ68" s="343">
        <v>-2289</v>
      </c>
      <c r="JR68" s="343">
        <v>-224</v>
      </c>
      <c r="JS68" s="344">
        <v>2.0914991524798893E-2</v>
      </c>
      <c r="JT68" s="342">
        <v>25.1</v>
      </c>
      <c r="JU68" s="343">
        <v>8438</v>
      </c>
      <c r="JV68" s="343">
        <v>7885</v>
      </c>
      <c r="JW68" s="343">
        <v>553</v>
      </c>
      <c r="JX68" s="344">
        <v>6.553685707513629E-2</v>
      </c>
      <c r="JY68" s="342">
        <v>7.1</v>
      </c>
      <c r="JZ68" s="343">
        <v>2042</v>
      </c>
      <c r="KA68" s="343">
        <v>1716</v>
      </c>
      <c r="KB68" s="343">
        <v>326</v>
      </c>
      <c r="KC68" s="344">
        <v>0.15964740450538686</v>
      </c>
      <c r="KD68" s="342">
        <v>-18</v>
      </c>
      <c r="KE68" s="343">
        <v>-6396</v>
      </c>
      <c r="KF68" s="343">
        <v>-6169</v>
      </c>
      <c r="KG68" s="343">
        <v>-227</v>
      </c>
      <c r="KH68" s="344">
        <v>9.4110547430250574E-2</v>
      </c>
      <c r="KI68" s="343">
        <v>7.8</v>
      </c>
      <c r="KJ68" s="343">
        <v>2046</v>
      </c>
      <c r="KK68" s="343">
        <v>1698</v>
      </c>
      <c r="KL68" s="343">
        <v>348</v>
      </c>
      <c r="KM68" s="344">
        <v>0.17008797653958943</v>
      </c>
      <c r="KN68" s="343">
        <v>-0.70000000000000018</v>
      </c>
      <c r="KO68" s="343">
        <v>-4</v>
      </c>
      <c r="KP68" s="343">
        <v>18</v>
      </c>
      <c r="KQ68" s="343">
        <v>-22</v>
      </c>
      <c r="KR68" s="344">
        <v>7.5977429109338857E-2</v>
      </c>
      <c r="KS68" s="342">
        <v>301.2</v>
      </c>
      <c r="KT68" s="343">
        <v>101256</v>
      </c>
      <c r="KU68" s="343">
        <v>94620</v>
      </c>
      <c r="KV68" s="343">
        <v>6636</v>
      </c>
      <c r="KW68" s="344">
        <v>6.553685707513629E-2</v>
      </c>
      <c r="KX68" s="343">
        <v>246.7</v>
      </c>
      <c r="KY68" s="343">
        <v>70955</v>
      </c>
      <c r="KZ68" s="343">
        <v>59905</v>
      </c>
      <c r="LA68" s="343">
        <v>11050</v>
      </c>
      <c r="LB68" s="345">
        <v>0.15573250651821577</v>
      </c>
      <c r="LC68" s="342">
        <v>-54.5</v>
      </c>
      <c r="LD68" s="343">
        <v>-30301</v>
      </c>
      <c r="LE68" s="343">
        <v>-34715</v>
      </c>
      <c r="LF68" s="343">
        <v>4414</v>
      </c>
      <c r="LG68" s="345">
        <v>9.0195649443079479E-2</v>
      </c>
    </row>
    <row r="69" spans="2:319">
      <c r="B69" s="1640"/>
      <c r="C69" s="1644" t="s">
        <v>2906</v>
      </c>
      <c r="D69" s="346" t="s">
        <v>2876</v>
      </c>
      <c r="E69" s="347">
        <v>9.8000000000000007</v>
      </c>
      <c r="F69" s="385">
        <v>3062</v>
      </c>
      <c r="G69" s="348">
        <v>2860</v>
      </c>
      <c r="H69" s="348">
        <v>202</v>
      </c>
      <c r="I69" s="159">
        <v>6.5969954278249504E-2</v>
      </c>
      <c r="J69" s="347">
        <v>3.1</v>
      </c>
      <c r="K69" s="385">
        <v>1381</v>
      </c>
      <c r="L69" s="388">
        <v>1137</v>
      </c>
      <c r="M69" s="348">
        <v>244</v>
      </c>
      <c r="N69" s="159">
        <v>0.17668356263577117</v>
      </c>
      <c r="O69" s="347">
        <v>-6.7000000000000011</v>
      </c>
      <c r="P69" s="348">
        <v>-1681</v>
      </c>
      <c r="Q69" s="348">
        <v>-1723</v>
      </c>
      <c r="R69" s="348">
        <v>42</v>
      </c>
      <c r="S69" s="159">
        <v>0.11071360835752167</v>
      </c>
      <c r="T69" s="348">
        <v>5.2</v>
      </c>
      <c r="U69" s="348">
        <v>1786</v>
      </c>
      <c r="V69" s="348">
        <v>1432</v>
      </c>
      <c r="W69" s="348">
        <v>354</v>
      </c>
      <c r="X69" s="159">
        <v>0.19820828667413215</v>
      </c>
      <c r="Y69" s="348">
        <v>-2.1</v>
      </c>
      <c r="Z69" s="348">
        <v>-405</v>
      </c>
      <c r="AA69" s="348">
        <v>-295</v>
      </c>
      <c r="AB69" s="348">
        <v>-110</v>
      </c>
      <c r="AC69" s="159">
        <v>-2.1524724038360976E-2</v>
      </c>
      <c r="AD69" s="347">
        <v>9.8000000000000007</v>
      </c>
      <c r="AE69" s="385">
        <v>3062</v>
      </c>
      <c r="AF69" s="348">
        <v>2860</v>
      </c>
      <c r="AG69" s="348">
        <v>202</v>
      </c>
      <c r="AH69" s="159">
        <v>6.5969954278249504E-2</v>
      </c>
      <c r="AI69" s="347">
        <v>0</v>
      </c>
      <c r="AJ69" s="385">
        <v>0</v>
      </c>
      <c r="AK69" s="348">
        <v>0</v>
      </c>
      <c r="AL69" s="348">
        <v>0</v>
      </c>
      <c r="AM69" s="159">
        <v>0</v>
      </c>
      <c r="AN69" s="347">
        <v>-9.8000000000000007</v>
      </c>
      <c r="AO69" s="348">
        <v>-3062</v>
      </c>
      <c r="AP69" s="348">
        <v>-2860</v>
      </c>
      <c r="AQ69" s="348">
        <v>-202</v>
      </c>
      <c r="AR69" s="159">
        <v>-6.5969954278249504E-2</v>
      </c>
      <c r="AS69" s="348">
        <v>3.1</v>
      </c>
      <c r="AT69" s="348">
        <v>1381</v>
      </c>
      <c r="AU69" s="348">
        <v>1137</v>
      </c>
      <c r="AV69" s="348">
        <v>244</v>
      </c>
      <c r="AW69" s="159">
        <v>0.17668356263577117</v>
      </c>
      <c r="AX69" s="348">
        <v>-3.1</v>
      </c>
      <c r="AY69" s="348">
        <v>-1381</v>
      </c>
      <c r="AZ69" s="348">
        <v>-1137</v>
      </c>
      <c r="BA69" s="348">
        <v>-244</v>
      </c>
      <c r="BB69" s="159">
        <v>-0.17668356263577117</v>
      </c>
      <c r="BC69" s="347">
        <v>9.8000000000000007</v>
      </c>
      <c r="BD69" s="385">
        <v>3062</v>
      </c>
      <c r="BE69" s="348">
        <v>2860</v>
      </c>
      <c r="BF69" s="348">
        <v>202</v>
      </c>
      <c r="BG69" s="159">
        <v>6.5969954278249504E-2</v>
      </c>
      <c r="BH69" s="347">
        <v>6.3</v>
      </c>
      <c r="BI69" s="385">
        <v>2123</v>
      </c>
      <c r="BJ69" s="348">
        <v>1804</v>
      </c>
      <c r="BK69" s="348">
        <v>319</v>
      </c>
      <c r="BL69" s="159">
        <v>0.15025906735751296</v>
      </c>
      <c r="BM69" s="347">
        <v>-3.5000000000000009</v>
      </c>
      <c r="BN69" s="348">
        <v>-939</v>
      </c>
      <c r="BO69" s="348">
        <v>-1056</v>
      </c>
      <c r="BP69" s="348">
        <v>117</v>
      </c>
      <c r="BQ69" s="159">
        <v>8.4289113079263456E-2</v>
      </c>
      <c r="BR69" s="348">
        <v>0</v>
      </c>
      <c r="BS69" s="348">
        <v>0</v>
      </c>
      <c r="BT69" s="348">
        <v>0</v>
      </c>
      <c r="BU69" s="348">
        <v>0</v>
      </c>
      <c r="BV69" s="159">
        <v>0</v>
      </c>
      <c r="BW69" s="348">
        <v>6.3</v>
      </c>
      <c r="BX69" s="348">
        <v>2123</v>
      </c>
      <c r="BY69" s="348">
        <v>1804</v>
      </c>
      <c r="BZ69" s="348">
        <v>319</v>
      </c>
      <c r="CA69" s="159">
        <v>0.15025906735751296</v>
      </c>
      <c r="CB69" s="347">
        <v>9.8000000000000007</v>
      </c>
      <c r="CC69" s="385">
        <v>3062</v>
      </c>
      <c r="CD69" s="385">
        <v>2860</v>
      </c>
      <c r="CE69" s="348">
        <v>202</v>
      </c>
      <c r="CF69" s="159">
        <v>6.5969954278249504E-2</v>
      </c>
      <c r="CG69" s="347">
        <v>7.9</v>
      </c>
      <c r="CH69" s="385">
        <v>2800</v>
      </c>
      <c r="CI69" s="389">
        <v>3299</v>
      </c>
      <c r="CJ69" s="348">
        <v>-499</v>
      </c>
      <c r="CK69" s="159">
        <v>-0.17821428571428571</v>
      </c>
      <c r="CL69" s="347">
        <v>-1.9000000000000004</v>
      </c>
      <c r="CM69" s="348">
        <v>-262</v>
      </c>
      <c r="CN69" s="348">
        <v>439</v>
      </c>
      <c r="CO69" s="348">
        <v>-701</v>
      </c>
      <c r="CP69" s="159">
        <v>-0.24418423999253522</v>
      </c>
      <c r="CQ69" s="348">
        <v>6.3</v>
      </c>
      <c r="CR69" s="348">
        <v>2123</v>
      </c>
      <c r="CS69" s="348">
        <v>1804</v>
      </c>
      <c r="CT69" s="348">
        <v>319</v>
      </c>
      <c r="CU69" s="159">
        <v>0.15025906735751296</v>
      </c>
      <c r="CV69" s="348">
        <v>1.6000000000000005</v>
      </c>
      <c r="CW69" s="348">
        <v>677</v>
      </c>
      <c r="CX69" s="348">
        <v>1495</v>
      </c>
      <c r="CY69" s="348">
        <v>-818</v>
      </c>
      <c r="CZ69" s="159">
        <v>-0.3284733530717987</v>
      </c>
      <c r="DA69" s="347">
        <v>9.8000000000000007</v>
      </c>
      <c r="DB69" s="385">
        <v>3062</v>
      </c>
      <c r="DC69" s="348">
        <v>2860</v>
      </c>
      <c r="DD69" s="348">
        <v>202</v>
      </c>
      <c r="DE69" s="159">
        <v>6.5969954278249504E-2</v>
      </c>
      <c r="DF69" s="347">
        <v>29.4</v>
      </c>
      <c r="DG69" s="385">
        <v>9384</v>
      </c>
      <c r="DH69" s="387">
        <v>11543</v>
      </c>
      <c r="DI69" s="348">
        <v>-2159</v>
      </c>
      <c r="DJ69" s="159">
        <v>-0.23007246376811594</v>
      </c>
      <c r="DK69" s="347">
        <v>19.599999999999998</v>
      </c>
      <c r="DL69" s="348">
        <v>6322</v>
      </c>
      <c r="DM69" s="348">
        <v>8683</v>
      </c>
      <c r="DN69" s="348">
        <v>-2361</v>
      </c>
      <c r="DO69" s="159">
        <v>-0.29604241804636544</v>
      </c>
      <c r="DP69" s="348">
        <v>7.9</v>
      </c>
      <c r="DQ69" s="348">
        <v>2800</v>
      </c>
      <c r="DR69" s="348">
        <v>3299</v>
      </c>
      <c r="DS69" s="348">
        <v>-499</v>
      </c>
      <c r="DT69" s="159">
        <v>-0.17821428571428571</v>
      </c>
      <c r="DU69" s="348">
        <v>21.5</v>
      </c>
      <c r="DV69" s="348">
        <v>6584</v>
      </c>
      <c r="DW69" s="348">
        <v>8244</v>
      </c>
      <c r="DX69" s="348">
        <v>-1660</v>
      </c>
      <c r="DY69" s="159">
        <v>-5.1858178053830223E-2</v>
      </c>
      <c r="DZ69" s="347">
        <v>9.8000000000000007</v>
      </c>
      <c r="EA69" s="385">
        <v>3062</v>
      </c>
      <c r="EB69" s="348">
        <v>2860</v>
      </c>
      <c r="EC69" s="348">
        <v>202</v>
      </c>
      <c r="ED69" s="159">
        <v>6.5969954278249504E-2</v>
      </c>
      <c r="EE69" s="347">
        <v>0</v>
      </c>
      <c r="EF69" s="385">
        <v>0</v>
      </c>
      <c r="EG69" s="348">
        <v>0</v>
      </c>
      <c r="EH69" s="348">
        <v>0</v>
      </c>
      <c r="EI69" s="159">
        <v>0</v>
      </c>
      <c r="EJ69" s="347">
        <v>-9.8000000000000007</v>
      </c>
      <c r="EK69" s="348">
        <v>-3062</v>
      </c>
      <c r="EL69" s="348">
        <v>-2860</v>
      </c>
      <c r="EM69" s="348">
        <v>-202</v>
      </c>
      <c r="EN69" s="159">
        <v>-6.5969954278249504E-2</v>
      </c>
      <c r="EO69" s="348">
        <v>29.4</v>
      </c>
      <c r="EP69" s="348">
        <v>9384</v>
      </c>
      <c r="EQ69" s="348">
        <v>11543</v>
      </c>
      <c r="ER69" s="348">
        <v>-2159</v>
      </c>
      <c r="ES69" s="159">
        <v>-0.23007246376811594</v>
      </c>
      <c r="ET69" s="348">
        <v>-29.4</v>
      </c>
      <c r="EU69" s="348">
        <v>-9384</v>
      </c>
      <c r="EV69" s="348">
        <v>-11543</v>
      </c>
      <c r="EW69" s="348">
        <v>2159</v>
      </c>
      <c r="EX69" s="159">
        <v>0.23007246376811594</v>
      </c>
      <c r="EY69" s="347">
        <v>9.8000000000000007</v>
      </c>
      <c r="EZ69" s="385">
        <v>3062</v>
      </c>
      <c r="FA69" s="348">
        <v>2860</v>
      </c>
      <c r="FB69" s="348">
        <v>202</v>
      </c>
      <c r="FC69" s="159">
        <v>7.3964497041420121E-2</v>
      </c>
      <c r="FD69" s="347">
        <v>0</v>
      </c>
      <c r="FE69" s="385">
        <v>0</v>
      </c>
      <c r="FF69" s="348">
        <v>0</v>
      </c>
      <c r="FG69" s="348">
        <v>0</v>
      </c>
      <c r="FH69" s="159">
        <v>0</v>
      </c>
      <c r="FI69" s="347">
        <v>-9.8000000000000007</v>
      </c>
      <c r="FJ69" s="348">
        <v>-3062</v>
      </c>
      <c r="FK69" s="348">
        <v>-2860</v>
      </c>
      <c r="FL69" s="348">
        <v>-202</v>
      </c>
      <c r="FM69" s="159">
        <v>-7.3964497041420121E-2</v>
      </c>
      <c r="FN69" s="348">
        <v>0</v>
      </c>
      <c r="FO69" s="348">
        <v>0</v>
      </c>
      <c r="FP69" s="348">
        <v>0</v>
      </c>
      <c r="FQ69" s="348">
        <v>0</v>
      </c>
      <c r="FR69" s="159">
        <v>0</v>
      </c>
      <c r="FS69" s="348">
        <v>0</v>
      </c>
      <c r="FT69" s="348">
        <v>0</v>
      </c>
      <c r="FU69" s="348">
        <v>0</v>
      </c>
      <c r="FV69" s="348">
        <v>0</v>
      </c>
      <c r="FW69" s="159">
        <v>0</v>
      </c>
      <c r="FX69" s="347">
        <v>9.8000000000000007</v>
      </c>
      <c r="FY69" s="385">
        <v>3062</v>
      </c>
      <c r="FZ69" s="348">
        <v>2860</v>
      </c>
      <c r="GA69" s="348">
        <v>202</v>
      </c>
      <c r="GB69" s="159">
        <v>7.4289876183539688E-2</v>
      </c>
      <c r="GC69" s="347">
        <v>0</v>
      </c>
      <c r="GD69" s="385">
        <v>0</v>
      </c>
      <c r="GE69" s="348">
        <v>0</v>
      </c>
      <c r="GF69" s="348">
        <v>0</v>
      </c>
      <c r="GG69" s="159">
        <v>0</v>
      </c>
      <c r="GH69" s="347">
        <v>-9.8000000000000007</v>
      </c>
      <c r="GI69" s="348">
        <v>-3062</v>
      </c>
      <c r="GJ69" s="348">
        <v>-2860</v>
      </c>
      <c r="GK69" s="348">
        <v>-202</v>
      </c>
      <c r="GL69" s="159">
        <v>-7.4289876183539688E-2</v>
      </c>
      <c r="GM69" s="348">
        <v>0</v>
      </c>
      <c r="GN69" s="348">
        <v>0</v>
      </c>
      <c r="GO69" s="348">
        <v>0</v>
      </c>
      <c r="GP69" s="348">
        <v>0</v>
      </c>
      <c r="GQ69" s="159">
        <v>0</v>
      </c>
      <c r="GR69" s="348">
        <v>0</v>
      </c>
      <c r="GS69" s="348">
        <v>0</v>
      </c>
      <c r="GT69" s="348">
        <v>0</v>
      </c>
      <c r="GU69" s="348">
        <v>0</v>
      </c>
      <c r="GV69" s="159">
        <v>0</v>
      </c>
      <c r="GW69" s="347">
        <v>9.8000000000000007</v>
      </c>
      <c r="GX69" s="385">
        <v>3062</v>
      </c>
      <c r="GY69" s="348">
        <v>2860</v>
      </c>
      <c r="GZ69" s="348">
        <v>202</v>
      </c>
      <c r="HA69" s="159">
        <v>6.5969954278249504E-2</v>
      </c>
      <c r="HB69" s="347">
        <v>3.5</v>
      </c>
      <c r="HC69" s="385">
        <v>803</v>
      </c>
      <c r="HD69" s="348">
        <v>770</v>
      </c>
      <c r="HE69" s="348">
        <v>33</v>
      </c>
      <c r="HF69" s="159">
        <v>4.1095890410958902E-2</v>
      </c>
      <c r="HG69" s="347">
        <v>-6.3000000000000007</v>
      </c>
      <c r="HH69" s="348">
        <v>-2259</v>
      </c>
      <c r="HI69" s="348">
        <v>-2090</v>
      </c>
      <c r="HJ69" s="348">
        <v>-169</v>
      </c>
      <c r="HK69" s="159">
        <v>-2.4874063867290602E-2</v>
      </c>
      <c r="HL69" s="348">
        <v>0</v>
      </c>
      <c r="HM69" s="348">
        <v>0</v>
      </c>
      <c r="HN69" s="348">
        <v>0</v>
      </c>
      <c r="HO69" s="348">
        <v>0</v>
      </c>
      <c r="HP69" s="159">
        <v>0</v>
      </c>
      <c r="HQ69" s="348">
        <v>3.5</v>
      </c>
      <c r="HR69" s="348">
        <v>803</v>
      </c>
      <c r="HS69" s="348">
        <v>770</v>
      </c>
      <c r="HT69" s="348">
        <v>33</v>
      </c>
      <c r="HU69" s="159">
        <v>4.1095890410958902E-2</v>
      </c>
      <c r="HV69" s="347">
        <v>9.8000000000000007</v>
      </c>
      <c r="HW69" s="385">
        <v>3062</v>
      </c>
      <c r="HX69" s="348">
        <v>2860</v>
      </c>
      <c r="HY69" s="348">
        <v>202</v>
      </c>
      <c r="HZ69" s="159">
        <v>6.5969954278249504E-2</v>
      </c>
      <c r="IA69" s="390">
        <v>8.6999999999999993</v>
      </c>
      <c r="IB69" s="385">
        <v>3035</v>
      </c>
      <c r="IC69" s="391">
        <v>3418</v>
      </c>
      <c r="ID69" s="348">
        <v>-383</v>
      </c>
      <c r="IE69" s="159">
        <v>-0.12619439868204282</v>
      </c>
      <c r="IF69" s="347">
        <v>-1.1000000000000014</v>
      </c>
      <c r="IG69" s="348">
        <v>-27</v>
      </c>
      <c r="IH69" s="348">
        <v>558</v>
      </c>
      <c r="II69" s="348">
        <v>-585</v>
      </c>
      <c r="IJ69" s="159">
        <v>-0.19216435296029233</v>
      </c>
      <c r="IK69" s="348">
        <v>3.5</v>
      </c>
      <c r="IL69" s="348">
        <v>803</v>
      </c>
      <c r="IM69" s="348">
        <v>770</v>
      </c>
      <c r="IN69" s="348">
        <v>33</v>
      </c>
      <c r="IO69" s="159">
        <v>4.1095890410958902E-2</v>
      </c>
      <c r="IP69" s="348">
        <v>5.1999999999999993</v>
      </c>
      <c r="IQ69" s="348">
        <v>2232</v>
      </c>
      <c r="IR69" s="348">
        <v>2648</v>
      </c>
      <c r="IS69" s="348">
        <v>-416</v>
      </c>
      <c r="IT69" s="159">
        <v>-0.16729028909300173</v>
      </c>
      <c r="IU69" s="347">
        <v>12.4</v>
      </c>
      <c r="IV69" s="385">
        <v>3828</v>
      </c>
      <c r="IW69" s="348">
        <v>3576</v>
      </c>
      <c r="IX69" s="348">
        <v>252</v>
      </c>
      <c r="IY69" s="159">
        <v>6.5830721003134793E-2</v>
      </c>
      <c r="IZ69" s="347">
        <v>4.8</v>
      </c>
      <c r="JA69" s="385">
        <v>1273</v>
      </c>
      <c r="JB69" s="348">
        <v>1022</v>
      </c>
      <c r="JC69" s="348">
        <v>251</v>
      </c>
      <c r="JD69" s="159">
        <v>0.19717203456402199</v>
      </c>
      <c r="JE69" s="347">
        <v>-7.6000000000000005</v>
      </c>
      <c r="JF69" s="348">
        <v>-2555</v>
      </c>
      <c r="JG69" s="348">
        <v>-2554</v>
      </c>
      <c r="JH69" s="348">
        <v>-1</v>
      </c>
      <c r="JI69" s="159">
        <v>0.13134131356088719</v>
      </c>
      <c r="JJ69" s="348">
        <v>8.6999999999999993</v>
      </c>
      <c r="JK69" s="348">
        <v>3035</v>
      </c>
      <c r="JL69" s="348">
        <v>3418</v>
      </c>
      <c r="JM69" s="348">
        <v>-383</v>
      </c>
      <c r="JN69" s="159">
        <v>-0.12619439868204282</v>
      </c>
      <c r="JO69" s="348">
        <v>-3.8999999999999995</v>
      </c>
      <c r="JP69" s="348">
        <v>-1762</v>
      </c>
      <c r="JQ69" s="348">
        <v>-2396</v>
      </c>
      <c r="JR69" s="348">
        <v>634</v>
      </c>
      <c r="JS69" s="159">
        <v>0.32336643324606484</v>
      </c>
      <c r="JT69" s="347">
        <v>12.4</v>
      </c>
      <c r="JU69" s="385">
        <v>3828</v>
      </c>
      <c r="JV69" s="348">
        <v>3576</v>
      </c>
      <c r="JW69" s="348">
        <v>252</v>
      </c>
      <c r="JX69" s="159">
        <v>6.5830721003134793E-2</v>
      </c>
      <c r="JY69" s="347">
        <v>0</v>
      </c>
      <c r="JZ69" s="385">
        <v>0</v>
      </c>
      <c r="KA69" s="348">
        <v>0</v>
      </c>
      <c r="KB69" s="348">
        <v>0</v>
      </c>
      <c r="KC69" s="159">
        <v>0</v>
      </c>
      <c r="KD69" s="347">
        <v>-12.4</v>
      </c>
      <c r="KE69" s="348">
        <v>-3828</v>
      </c>
      <c r="KF69" s="348">
        <v>-3576</v>
      </c>
      <c r="KG69" s="348">
        <v>-252</v>
      </c>
      <c r="KH69" s="159">
        <v>-6.5830721003134793E-2</v>
      </c>
      <c r="KI69" s="348">
        <v>4.8</v>
      </c>
      <c r="KJ69" s="348">
        <v>1273</v>
      </c>
      <c r="KK69" s="348">
        <v>1022</v>
      </c>
      <c r="KL69" s="348">
        <v>251</v>
      </c>
      <c r="KM69" s="159">
        <v>0.19717203456402199</v>
      </c>
      <c r="KN69" s="348">
        <v>-4.8</v>
      </c>
      <c r="KO69" s="348">
        <v>-1273</v>
      </c>
      <c r="KP69" s="348">
        <v>-1022</v>
      </c>
      <c r="KQ69" s="348">
        <v>-251</v>
      </c>
      <c r="KR69" s="159">
        <v>-0.19717203456402199</v>
      </c>
      <c r="KS69" s="347">
        <v>122.8</v>
      </c>
      <c r="KT69" s="348">
        <v>38276</v>
      </c>
      <c r="KU69" s="348">
        <v>35752</v>
      </c>
      <c r="KV69" s="348">
        <v>2524</v>
      </c>
      <c r="KW69" s="159">
        <v>6.5942104713136163E-2</v>
      </c>
      <c r="KX69" s="348">
        <v>63.7</v>
      </c>
      <c r="KY69" s="348">
        <v>20799</v>
      </c>
      <c r="KZ69" s="348">
        <v>22993</v>
      </c>
      <c r="LA69" s="348">
        <v>-2194</v>
      </c>
      <c r="LB69" s="349">
        <v>-0.10548584066541661</v>
      </c>
      <c r="LC69" s="347">
        <v>-59.099999999999994</v>
      </c>
      <c r="LD69" s="348">
        <v>-17477</v>
      </c>
      <c r="LE69" s="348">
        <v>-12759</v>
      </c>
      <c r="LF69" s="348">
        <v>-4718</v>
      </c>
      <c r="LG69" s="349">
        <v>-0.17142794537855277</v>
      </c>
    </row>
    <row r="70" spans="2:319">
      <c r="B70" s="1640"/>
      <c r="C70" s="1619"/>
      <c r="D70" s="333" t="s">
        <v>2877</v>
      </c>
      <c r="E70" s="386">
        <v>0</v>
      </c>
      <c r="F70" s="331">
        <v>0</v>
      </c>
      <c r="G70" s="331">
        <v>0</v>
      </c>
      <c r="H70" s="331">
        <v>0</v>
      </c>
      <c r="I70" s="124">
        <v>0</v>
      </c>
      <c r="J70" s="386">
        <v>28.3</v>
      </c>
      <c r="K70" s="331">
        <v>5963</v>
      </c>
      <c r="L70" s="331">
        <v>5866</v>
      </c>
      <c r="M70" s="331">
        <v>97</v>
      </c>
      <c r="N70" s="124">
        <v>1.6266979708200568E-2</v>
      </c>
      <c r="O70" s="330">
        <v>28.3</v>
      </c>
      <c r="P70" s="331">
        <v>5963</v>
      </c>
      <c r="Q70" s="331">
        <v>5866</v>
      </c>
      <c r="R70" s="331">
        <v>97</v>
      </c>
      <c r="S70" s="124">
        <v>1.6266979708200568E-2</v>
      </c>
      <c r="T70" s="331">
        <v>0</v>
      </c>
      <c r="U70" s="331">
        <v>0</v>
      </c>
      <c r="V70" s="331">
        <v>0</v>
      </c>
      <c r="W70" s="331">
        <v>0</v>
      </c>
      <c r="X70" s="124">
        <v>0</v>
      </c>
      <c r="Y70" s="331">
        <v>28.3</v>
      </c>
      <c r="Z70" s="331">
        <v>5963</v>
      </c>
      <c r="AA70" s="331">
        <v>5866</v>
      </c>
      <c r="AB70" s="331">
        <v>97</v>
      </c>
      <c r="AC70" s="124">
        <v>1.6266979708200568E-2</v>
      </c>
      <c r="AD70" s="386">
        <v>0</v>
      </c>
      <c r="AE70" s="331">
        <v>0</v>
      </c>
      <c r="AF70" s="331">
        <v>0</v>
      </c>
      <c r="AG70" s="331">
        <v>0</v>
      </c>
      <c r="AH70" s="124">
        <v>0</v>
      </c>
      <c r="AI70" s="386">
        <v>28.3</v>
      </c>
      <c r="AJ70" s="331">
        <v>5688</v>
      </c>
      <c r="AK70" s="331">
        <v>5600</v>
      </c>
      <c r="AL70" s="331">
        <v>88</v>
      </c>
      <c r="AM70" s="124">
        <v>1.5471167369901548E-2</v>
      </c>
      <c r="AN70" s="330">
        <v>28.3</v>
      </c>
      <c r="AO70" s="331">
        <v>5688</v>
      </c>
      <c r="AP70" s="331">
        <v>5600</v>
      </c>
      <c r="AQ70" s="331">
        <v>88</v>
      </c>
      <c r="AR70" s="124">
        <v>1.5471167369901548E-2</v>
      </c>
      <c r="AS70" s="331">
        <v>28.3</v>
      </c>
      <c r="AT70" s="331">
        <v>5963</v>
      </c>
      <c r="AU70" s="331">
        <v>5866</v>
      </c>
      <c r="AV70" s="331">
        <v>97</v>
      </c>
      <c r="AW70" s="124">
        <v>1.6266979708200568E-2</v>
      </c>
      <c r="AX70" s="331">
        <v>0</v>
      </c>
      <c r="AY70" s="331">
        <v>-275</v>
      </c>
      <c r="AZ70" s="331">
        <v>-266</v>
      </c>
      <c r="BA70" s="331">
        <v>-9</v>
      </c>
      <c r="BB70" s="124">
        <v>-7.9581233829902065E-4</v>
      </c>
      <c r="BC70" s="386">
        <v>0</v>
      </c>
      <c r="BD70" s="331">
        <v>0</v>
      </c>
      <c r="BE70" s="331">
        <v>0</v>
      </c>
      <c r="BF70" s="331">
        <v>0</v>
      </c>
      <c r="BG70" s="124">
        <v>0</v>
      </c>
      <c r="BH70" s="386">
        <v>14.2</v>
      </c>
      <c r="BI70" s="331">
        <v>2750</v>
      </c>
      <c r="BJ70" s="331">
        <v>2707</v>
      </c>
      <c r="BK70" s="331">
        <v>43</v>
      </c>
      <c r="BL70" s="124">
        <v>1.5636363636363636E-2</v>
      </c>
      <c r="BM70" s="330">
        <v>14.2</v>
      </c>
      <c r="BN70" s="331">
        <v>2750</v>
      </c>
      <c r="BO70" s="331">
        <v>2707</v>
      </c>
      <c r="BP70" s="331">
        <v>43</v>
      </c>
      <c r="BQ70" s="124">
        <v>1.5636363636363636E-2</v>
      </c>
      <c r="BR70" s="331">
        <v>28.3</v>
      </c>
      <c r="BS70" s="331">
        <v>5688</v>
      </c>
      <c r="BT70" s="331">
        <v>5600</v>
      </c>
      <c r="BU70" s="331">
        <v>88</v>
      </c>
      <c r="BV70" s="124">
        <v>1.5471167369901548E-2</v>
      </c>
      <c r="BW70" s="331">
        <v>-14.100000000000001</v>
      </c>
      <c r="BX70" s="331">
        <v>-2938</v>
      </c>
      <c r="BY70" s="331">
        <v>-2893</v>
      </c>
      <c r="BZ70" s="331">
        <v>-45</v>
      </c>
      <c r="CA70" s="124">
        <v>1.651962664620879E-4</v>
      </c>
      <c r="CB70" s="386">
        <v>0</v>
      </c>
      <c r="CC70" s="331">
        <v>0</v>
      </c>
      <c r="CD70" s="331">
        <v>0</v>
      </c>
      <c r="CE70" s="331">
        <v>0</v>
      </c>
      <c r="CF70" s="124">
        <v>0</v>
      </c>
      <c r="CG70" s="386">
        <v>28.4</v>
      </c>
      <c r="CH70" s="331">
        <v>5699</v>
      </c>
      <c r="CI70" s="331">
        <v>5630</v>
      </c>
      <c r="CJ70" s="331">
        <v>69</v>
      </c>
      <c r="CK70" s="124">
        <v>1.210738726092297E-2</v>
      </c>
      <c r="CL70" s="330">
        <v>28.4</v>
      </c>
      <c r="CM70" s="331">
        <v>5699</v>
      </c>
      <c r="CN70" s="331">
        <v>5630</v>
      </c>
      <c r="CO70" s="331">
        <v>69</v>
      </c>
      <c r="CP70" s="124">
        <v>1.210738726092297E-2</v>
      </c>
      <c r="CQ70" s="331">
        <v>14.2</v>
      </c>
      <c r="CR70" s="331">
        <v>2750</v>
      </c>
      <c r="CS70" s="331">
        <v>2707</v>
      </c>
      <c r="CT70" s="331">
        <v>43</v>
      </c>
      <c r="CU70" s="124">
        <v>1.5636363636363636E-2</v>
      </c>
      <c r="CV70" s="331">
        <v>14.2</v>
      </c>
      <c r="CW70" s="331">
        <v>2949</v>
      </c>
      <c r="CX70" s="331">
        <v>2923</v>
      </c>
      <c r="CY70" s="331">
        <v>26</v>
      </c>
      <c r="CZ70" s="124">
        <v>-3.528976375440666E-3</v>
      </c>
      <c r="DA70" s="386">
        <v>0</v>
      </c>
      <c r="DB70" s="331">
        <v>0</v>
      </c>
      <c r="DC70" s="331">
        <v>0</v>
      </c>
      <c r="DD70" s="331">
        <v>0</v>
      </c>
      <c r="DE70" s="124">
        <v>0</v>
      </c>
      <c r="DF70" s="386">
        <v>0</v>
      </c>
      <c r="DG70" s="331">
        <v>0</v>
      </c>
      <c r="DH70" s="331">
        <v>0</v>
      </c>
      <c r="DI70" s="331">
        <v>0</v>
      </c>
      <c r="DJ70" s="124">
        <v>0</v>
      </c>
      <c r="DK70" s="330">
        <v>0</v>
      </c>
      <c r="DL70" s="331">
        <v>0</v>
      </c>
      <c r="DM70" s="331">
        <v>0</v>
      </c>
      <c r="DN70" s="331">
        <v>0</v>
      </c>
      <c r="DO70" s="124">
        <v>0</v>
      </c>
      <c r="DP70" s="331">
        <v>28.4</v>
      </c>
      <c r="DQ70" s="331">
        <v>5699</v>
      </c>
      <c r="DR70" s="331">
        <v>5630</v>
      </c>
      <c r="DS70" s="331">
        <v>69</v>
      </c>
      <c r="DT70" s="124">
        <v>1.210738726092297E-2</v>
      </c>
      <c r="DU70" s="331">
        <v>-28.4</v>
      </c>
      <c r="DV70" s="331">
        <v>-5699</v>
      </c>
      <c r="DW70" s="331">
        <v>-5630</v>
      </c>
      <c r="DX70" s="331">
        <v>-69</v>
      </c>
      <c r="DY70" s="124">
        <v>-1.210738726092297E-2</v>
      </c>
      <c r="DZ70" s="386">
        <v>0</v>
      </c>
      <c r="EA70" s="331">
        <v>0</v>
      </c>
      <c r="EB70" s="331">
        <v>0</v>
      </c>
      <c r="EC70" s="331">
        <v>0</v>
      </c>
      <c r="ED70" s="124">
        <v>0</v>
      </c>
      <c r="EE70" s="386">
        <v>14.3</v>
      </c>
      <c r="EF70" s="331">
        <v>2630</v>
      </c>
      <c r="EG70" s="331">
        <v>2605</v>
      </c>
      <c r="EH70" s="331">
        <v>25</v>
      </c>
      <c r="EI70" s="124">
        <v>9.5057034220532317E-3</v>
      </c>
      <c r="EJ70" s="330">
        <v>14.3</v>
      </c>
      <c r="EK70" s="331">
        <v>2630</v>
      </c>
      <c r="EL70" s="331">
        <v>2605</v>
      </c>
      <c r="EM70" s="331">
        <v>25</v>
      </c>
      <c r="EN70" s="124">
        <v>9.5057034220532317E-3</v>
      </c>
      <c r="EO70" s="331">
        <v>0</v>
      </c>
      <c r="EP70" s="331">
        <v>0</v>
      </c>
      <c r="EQ70" s="331">
        <v>0</v>
      </c>
      <c r="ER70" s="331">
        <v>0</v>
      </c>
      <c r="ES70" s="124">
        <v>0</v>
      </c>
      <c r="ET70" s="331">
        <v>14.3</v>
      </c>
      <c r="EU70" s="331">
        <v>2630</v>
      </c>
      <c r="EV70" s="331">
        <v>2605</v>
      </c>
      <c r="EW70" s="331">
        <v>25</v>
      </c>
      <c r="EX70" s="124">
        <v>9.5057034220532317E-3</v>
      </c>
      <c r="EY70" s="386">
        <v>0</v>
      </c>
      <c r="EZ70" s="331">
        <v>0</v>
      </c>
      <c r="FA70" s="331">
        <v>0</v>
      </c>
      <c r="FB70" s="331">
        <v>0</v>
      </c>
      <c r="FC70" s="124">
        <v>0</v>
      </c>
      <c r="FD70" s="386">
        <v>28.2</v>
      </c>
      <c r="FE70" s="331">
        <v>5051</v>
      </c>
      <c r="FF70" s="331">
        <v>4972</v>
      </c>
      <c r="FG70" s="331">
        <v>79</v>
      </c>
      <c r="FH70" s="124">
        <v>1.5640467234211048E-2</v>
      </c>
      <c r="FI70" s="330">
        <v>28.2</v>
      </c>
      <c r="FJ70" s="331">
        <v>5051</v>
      </c>
      <c r="FK70" s="331">
        <v>4972</v>
      </c>
      <c r="FL70" s="331">
        <v>79</v>
      </c>
      <c r="FM70" s="124">
        <v>1.5640467234211048E-2</v>
      </c>
      <c r="FN70" s="331">
        <v>14.3</v>
      </c>
      <c r="FO70" s="331">
        <v>2630</v>
      </c>
      <c r="FP70" s="331">
        <v>2605</v>
      </c>
      <c r="FQ70" s="331">
        <v>25</v>
      </c>
      <c r="FR70" s="124">
        <v>9.5057034220532317E-3</v>
      </c>
      <c r="FS70" s="331">
        <v>13.899999999999999</v>
      </c>
      <c r="FT70" s="331">
        <v>2421</v>
      </c>
      <c r="FU70" s="331">
        <v>2367</v>
      </c>
      <c r="FV70" s="331">
        <v>54</v>
      </c>
      <c r="FW70" s="124">
        <v>6.1347638121578164E-3</v>
      </c>
      <c r="FX70" s="386">
        <v>0</v>
      </c>
      <c r="FY70" s="331">
        <v>0</v>
      </c>
      <c r="FZ70" s="331">
        <v>0</v>
      </c>
      <c r="GA70" s="331">
        <v>0</v>
      </c>
      <c r="GB70" s="124">
        <v>0</v>
      </c>
      <c r="GC70" s="386">
        <v>28.5</v>
      </c>
      <c r="GD70" s="331">
        <v>4967</v>
      </c>
      <c r="GE70" s="335">
        <v>4875</v>
      </c>
      <c r="GF70" s="331">
        <v>92</v>
      </c>
      <c r="GG70" s="124">
        <v>1.8522246829071873E-2</v>
      </c>
      <c r="GH70" s="330">
        <v>28.5</v>
      </c>
      <c r="GI70" s="331">
        <v>4967</v>
      </c>
      <c r="GJ70" s="331">
        <v>4875</v>
      </c>
      <c r="GK70" s="331">
        <v>92</v>
      </c>
      <c r="GL70" s="124">
        <v>1.8522246829071873E-2</v>
      </c>
      <c r="GM70" s="331">
        <v>28.2</v>
      </c>
      <c r="GN70" s="331">
        <v>5051</v>
      </c>
      <c r="GO70" s="331">
        <v>4972</v>
      </c>
      <c r="GP70" s="331">
        <v>79</v>
      </c>
      <c r="GQ70" s="124">
        <v>1.5640467234211048E-2</v>
      </c>
      <c r="GR70" s="331">
        <v>0.30000000000000071</v>
      </c>
      <c r="GS70" s="331">
        <v>-84</v>
      </c>
      <c r="GT70" s="331">
        <v>-97</v>
      </c>
      <c r="GU70" s="331">
        <v>13</v>
      </c>
      <c r="GV70" s="124">
        <v>2.8817795948608248E-3</v>
      </c>
      <c r="GW70" s="386">
        <v>0</v>
      </c>
      <c r="GX70" s="331">
        <v>0</v>
      </c>
      <c r="GY70" s="331">
        <v>0</v>
      </c>
      <c r="GZ70" s="331">
        <v>0</v>
      </c>
      <c r="HA70" s="124">
        <v>0</v>
      </c>
      <c r="HB70" s="386">
        <v>28.4</v>
      </c>
      <c r="HC70" s="331">
        <v>5005</v>
      </c>
      <c r="HD70" s="331">
        <v>4913</v>
      </c>
      <c r="HE70" s="331">
        <v>92</v>
      </c>
      <c r="HF70" s="124">
        <v>1.8381618381618382E-2</v>
      </c>
      <c r="HG70" s="330">
        <v>28.4</v>
      </c>
      <c r="HH70" s="331">
        <v>5005</v>
      </c>
      <c r="HI70" s="331">
        <v>4913</v>
      </c>
      <c r="HJ70" s="331">
        <v>92</v>
      </c>
      <c r="HK70" s="124">
        <v>1.8381618381618382E-2</v>
      </c>
      <c r="HL70" s="331">
        <v>28.5</v>
      </c>
      <c r="HM70" s="331">
        <v>4967</v>
      </c>
      <c r="HN70" s="331">
        <v>4875</v>
      </c>
      <c r="HO70" s="331">
        <v>92</v>
      </c>
      <c r="HP70" s="124">
        <v>1.8522246829071873E-2</v>
      </c>
      <c r="HQ70" s="331">
        <v>-0.10000000000000142</v>
      </c>
      <c r="HR70" s="331">
        <v>38</v>
      </c>
      <c r="HS70" s="331">
        <v>38</v>
      </c>
      <c r="HT70" s="331">
        <v>0</v>
      </c>
      <c r="HU70" s="124">
        <v>-1.4062844745349121E-4</v>
      </c>
      <c r="HV70" s="386">
        <v>0</v>
      </c>
      <c r="HW70" s="331">
        <v>0</v>
      </c>
      <c r="HX70" s="331">
        <v>0</v>
      </c>
      <c r="HY70" s="331">
        <v>0</v>
      </c>
      <c r="HZ70" s="124">
        <v>0</v>
      </c>
      <c r="IA70" s="386">
        <v>28.4</v>
      </c>
      <c r="IB70" s="331">
        <v>5316</v>
      </c>
      <c r="IC70" s="331">
        <v>5227</v>
      </c>
      <c r="ID70" s="331">
        <v>89</v>
      </c>
      <c r="IE70" s="124">
        <v>1.6741911211437172E-2</v>
      </c>
      <c r="IF70" s="330">
        <v>28.4</v>
      </c>
      <c r="IG70" s="331">
        <v>5316</v>
      </c>
      <c r="IH70" s="331">
        <v>5227</v>
      </c>
      <c r="II70" s="331">
        <v>89</v>
      </c>
      <c r="IJ70" s="124">
        <v>1.6741911211437172E-2</v>
      </c>
      <c r="IK70" s="331">
        <v>28.4</v>
      </c>
      <c r="IL70" s="331">
        <v>5005</v>
      </c>
      <c r="IM70" s="331">
        <v>4913</v>
      </c>
      <c r="IN70" s="331">
        <v>92</v>
      </c>
      <c r="IO70" s="124">
        <v>1.8381618381618382E-2</v>
      </c>
      <c r="IP70" s="331">
        <v>0</v>
      </c>
      <c r="IQ70" s="331">
        <v>311</v>
      </c>
      <c r="IR70" s="331">
        <v>314</v>
      </c>
      <c r="IS70" s="331">
        <v>-3</v>
      </c>
      <c r="IT70" s="124">
        <v>-1.6397071701812101E-3</v>
      </c>
      <c r="IU70" s="386">
        <v>0</v>
      </c>
      <c r="IV70" s="331">
        <v>0</v>
      </c>
      <c r="IW70" s="331">
        <v>0</v>
      </c>
      <c r="IX70" s="331">
        <v>0</v>
      </c>
      <c r="IY70" s="124">
        <v>0</v>
      </c>
      <c r="IZ70" s="386">
        <v>28.4</v>
      </c>
      <c r="JA70" s="331">
        <v>5188</v>
      </c>
      <c r="JB70" s="354">
        <v>5098</v>
      </c>
      <c r="JC70" s="331">
        <v>90</v>
      </c>
      <c r="JD70" s="124">
        <v>1.7347725520431765E-2</v>
      </c>
      <c r="JE70" s="330">
        <v>28.4</v>
      </c>
      <c r="JF70" s="331">
        <v>5188</v>
      </c>
      <c r="JG70" s="331">
        <v>5098</v>
      </c>
      <c r="JH70" s="331">
        <v>90</v>
      </c>
      <c r="JI70" s="124">
        <v>1.7347725520431765E-2</v>
      </c>
      <c r="JJ70" s="331">
        <v>28.4</v>
      </c>
      <c r="JK70" s="331">
        <v>5316</v>
      </c>
      <c r="JL70" s="331">
        <v>5227</v>
      </c>
      <c r="JM70" s="331">
        <v>89</v>
      </c>
      <c r="JN70" s="124">
        <v>1.6741911211437172E-2</v>
      </c>
      <c r="JO70" s="331">
        <v>0</v>
      </c>
      <c r="JP70" s="331">
        <v>-128</v>
      </c>
      <c r="JQ70" s="331">
        <v>-129</v>
      </c>
      <c r="JR70" s="331">
        <v>1</v>
      </c>
      <c r="JS70" s="124">
        <v>6.0581430899459346E-4</v>
      </c>
      <c r="JT70" s="386">
        <v>0</v>
      </c>
      <c r="JU70" s="331">
        <v>0</v>
      </c>
      <c r="JV70" s="331">
        <v>0</v>
      </c>
      <c r="JW70" s="331">
        <v>0</v>
      </c>
      <c r="JX70" s="124">
        <v>0</v>
      </c>
      <c r="JY70" s="386">
        <v>14.2</v>
      </c>
      <c r="JZ70" s="331">
        <v>2555</v>
      </c>
      <c r="KA70" s="331">
        <v>2510</v>
      </c>
      <c r="KB70" s="331">
        <v>45</v>
      </c>
      <c r="KC70" s="124">
        <v>1.7612524461839529E-2</v>
      </c>
      <c r="KD70" s="330">
        <v>14.2</v>
      </c>
      <c r="KE70" s="331">
        <v>2555</v>
      </c>
      <c r="KF70" s="331">
        <v>2510</v>
      </c>
      <c r="KG70" s="331">
        <v>45</v>
      </c>
      <c r="KH70" s="124">
        <v>1.7612524461839529E-2</v>
      </c>
      <c r="KI70" s="331">
        <v>28.4</v>
      </c>
      <c r="KJ70" s="331">
        <v>5188</v>
      </c>
      <c r="KK70" s="331">
        <v>5098</v>
      </c>
      <c r="KL70" s="331">
        <v>90</v>
      </c>
      <c r="KM70" s="124">
        <v>1.7347725520431765E-2</v>
      </c>
      <c r="KN70" s="331">
        <v>-14.2</v>
      </c>
      <c r="KO70" s="331">
        <v>-2633</v>
      </c>
      <c r="KP70" s="331">
        <v>-2588</v>
      </c>
      <c r="KQ70" s="331">
        <v>-45</v>
      </c>
      <c r="KR70" s="124">
        <v>2.6479894140776436E-4</v>
      </c>
      <c r="KS70" s="330">
        <v>0</v>
      </c>
      <c r="KT70" s="331">
        <v>0</v>
      </c>
      <c r="KU70" s="331">
        <v>0</v>
      </c>
      <c r="KV70" s="331">
        <v>0</v>
      </c>
      <c r="KW70" s="124">
        <v>0</v>
      </c>
      <c r="KX70" s="331">
        <v>269.60000000000002</v>
      </c>
      <c r="KY70" s="331">
        <v>50812</v>
      </c>
      <c r="KZ70" s="331">
        <v>50003</v>
      </c>
      <c r="LA70" s="331">
        <v>809</v>
      </c>
      <c r="LB70" s="334">
        <v>1.5921435881287884E-2</v>
      </c>
      <c r="LC70" s="330">
        <v>269.60000000000002</v>
      </c>
      <c r="LD70" s="331">
        <v>50812</v>
      </c>
      <c r="LE70" s="331">
        <v>50003</v>
      </c>
      <c r="LF70" s="331">
        <v>809</v>
      </c>
      <c r="LG70" s="334">
        <v>1.5921435881287884E-2</v>
      </c>
    </row>
    <row r="71" spans="2:319">
      <c r="B71" s="1640"/>
      <c r="C71" s="1619"/>
      <c r="D71" s="333" t="s">
        <v>2880</v>
      </c>
      <c r="E71" s="386">
        <v>0</v>
      </c>
      <c r="F71" s="331">
        <v>0</v>
      </c>
      <c r="G71" s="331">
        <v>0</v>
      </c>
      <c r="H71" s="331">
        <v>0</v>
      </c>
      <c r="I71" s="124">
        <v>0</v>
      </c>
      <c r="J71" s="386">
        <v>0</v>
      </c>
      <c r="K71" s="331">
        <v>0</v>
      </c>
      <c r="L71" s="331">
        <v>0</v>
      </c>
      <c r="M71" s="331">
        <v>0</v>
      </c>
      <c r="N71" s="124">
        <v>0</v>
      </c>
      <c r="O71" s="330">
        <v>0</v>
      </c>
      <c r="P71" s="331">
        <v>0</v>
      </c>
      <c r="Q71" s="331">
        <v>0</v>
      </c>
      <c r="R71" s="331">
        <v>0</v>
      </c>
      <c r="S71" s="124">
        <v>0</v>
      </c>
      <c r="T71" s="331">
        <v>0</v>
      </c>
      <c r="U71" s="331">
        <v>0</v>
      </c>
      <c r="V71" s="331">
        <v>0</v>
      </c>
      <c r="W71" s="331">
        <v>0</v>
      </c>
      <c r="X71" s="124">
        <v>0</v>
      </c>
      <c r="Y71" s="331">
        <v>0</v>
      </c>
      <c r="Z71" s="331">
        <v>0</v>
      </c>
      <c r="AA71" s="331">
        <v>0</v>
      </c>
      <c r="AB71" s="331">
        <v>0</v>
      </c>
      <c r="AC71" s="124">
        <v>0</v>
      </c>
      <c r="AD71" s="386">
        <v>0</v>
      </c>
      <c r="AE71" s="331">
        <v>0</v>
      </c>
      <c r="AF71" s="331">
        <v>0</v>
      </c>
      <c r="AG71" s="331">
        <v>0</v>
      </c>
      <c r="AH71" s="124">
        <v>0</v>
      </c>
      <c r="AI71" s="386">
        <v>0</v>
      </c>
      <c r="AJ71" s="331">
        <v>0</v>
      </c>
      <c r="AK71" s="331">
        <v>0</v>
      </c>
      <c r="AL71" s="331">
        <v>0</v>
      </c>
      <c r="AM71" s="124">
        <v>0</v>
      </c>
      <c r="AN71" s="330">
        <v>0</v>
      </c>
      <c r="AO71" s="331">
        <v>0</v>
      </c>
      <c r="AP71" s="331">
        <v>0</v>
      </c>
      <c r="AQ71" s="331">
        <v>0</v>
      </c>
      <c r="AR71" s="124">
        <v>0</v>
      </c>
      <c r="AS71" s="331">
        <v>0</v>
      </c>
      <c r="AT71" s="331">
        <v>0</v>
      </c>
      <c r="AU71" s="331">
        <v>0</v>
      </c>
      <c r="AV71" s="331">
        <v>0</v>
      </c>
      <c r="AW71" s="124">
        <v>0</v>
      </c>
      <c r="AX71" s="331">
        <v>0</v>
      </c>
      <c r="AY71" s="331">
        <v>0</v>
      </c>
      <c r="AZ71" s="331">
        <v>0</v>
      </c>
      <c r="BA71" s="331">
        <v>0</v>
      </c>
      <c r="BB71" s="124">
        <v>0</v>
      </c>
      <c r="BC71" s="386">
        <v>0</v>
      </c>
      <c r="BD71" s="331">
        <v>0</v>
      </c>
      <c r="BE71" s="331">
        <v>0</v>
      </c>
      <c r="BF71" s="331">
        <v>0</v>
      </c>
      <c r="BG71" s="124">
        <v>0</v>
      </c>
      <c r="BH71" s="386">
        <v>0</v>
      </c>
      <c r="BI71" s="331">
        <v>0</v>
      </c>
      <c r="BJ71" s="331">
        <v>0</v>
      </c>
      <c r="BK71" s="331">
        <v>0</v>
      </c>
      <c r="BL71" s="124">
        <v>0</v>
      </c>
      <c r="BM71" s="330">
        <v>0</v>
      </c>
      <c r="BN71" s="331">
        <v>0</v>
      </c>
      <c r="BO71" s="331">
        <v>0</v>
      </c>
      <c r="BP71" s="331">
        <v>0</v>
      </c>
      <c r="BQ71" s="124">
        <v>0</v>
      </c>
      <c r="BR71" s="331">
        <v>0</v>
      </c>
      <c r="BS71" s="331">
        <v>0</v>
      </c>
      <c r="BT71" s="331">
        <v>0</v>
      </c>
      <c r="BU71" s="331">
        <v>0</v>
      </c>
      <c r="BV71" s="124">
        <v>0</v>
      </c>
      <c r="BW71" s="331">
        <v>0</v>
      </c>
      <c r="BX71" s="331">
        <v>0</v>
      </c>
      <c r="BY71" s="331">
        <v>0</v>
      </c>
      <c r="BZ71" s="331">
        <v>0</v>
      </c>
      <c r="CA71" s="124">
        <v>0</v>
      </c>
      <c r="CB71" s="386">
        <v>0</v>
      </c>
      <c r="CC71" s="331">
        <v>0</v>
      </c>
      <c r="CD71" s="331">
        <v>0</v>
      </c>
      <c r="CE71" s="331">
        <v>0</v>
      </c>
      <c r="CF71" s="124">
        <v>0</v>
      </c>
      <c r="CG71" s="386">
        <v>0</v>
      </c>
      <c r="CH71" s="331">
        <v>0</v>
      </c>
      <c r="CI71" s="331">
        <v>0</v>
      </c>
      <c r="CJ71" s="331">
        <v>0</v>
      </c>
      <c r="CK71" s="124">
        <v>0</v>
      </c>
      <c r="CL71" s="330">
        <v>0</v>
      </c>
      <c r="CM71" s="331">
        <v>0</v>
      </c>
      <c r="CN71" s="331">
        <v>0</v>
      </c>
      <c r="CO71" s="331">
        <v>0</v>
      </c>
      <c r="CP71" s="124">
        <v>0</v>
      </c>
      <c r="CQ71" s="331">
        <v>0</v>
      </c>
      <c r="CR71" s="331">
        <v>0</v>
      </c>
      <c r="CS71" s="331">
        <v>0</v>
      </c>
      <c r="CT71" s="331">
        <v>0</v>
      </c>
      <c r="CU71" s="124">
        <v>0</v>
      </c>
      <c r="CV71" s="331">
        <v>0</v>
      </c>
      <c r="CW71" s="331">
        <v>0</v>
      </c>
      <c r="CX71" s="331">
        <v>0</v>
      </c>
      <c r="CY71" s="331">
        <v>0</v>
      </c>
      <c r="CZ71" s="124">
        <v>0</v>
      </c>
      <c r="DA71" s="386">
        <v>0</v>
      </c>
      <c r="DB71" s="331">
        <v>0</v>
      </c>
      <c r="DC71" s="331">
        <v>0</v>
      </c>
      <c r="DD71" s="331">
        <v>0</v>
      </c>
      <c r="DE71" s="124">
        <v>0</v>
      </c>
      <c r="DF71" s="386">
        <v>0</v>
      </c>
      <c r="DG71" s="331">
        <v>0</v>
      </c>
      <c r="DH71" s="331">
        <v>0</v>
      </c>
      <c r="DI71" s="331">
        <v>0</v>
      </c>
      <c r="DJ71" s="124">
        <v>0</v>
      </c>
      <c r="DK71" s="330">
        <v>0</v>
      </c>
      <c r="DL71" s="331">
        <v>0</v>
      </c>
      <c r="DM71" s="331">
        <v>0</v>
      </c>
      <c r="DN71" s="331">
        <v>0</v>
      </c>
      <c r="DO71" s="124">
        <v>0</v>
      </c>
      <c r="DP71" s="331">
        <v>0</v>
      </c>
      <c r="DQ71" s="331">
        <v>0</v>
      </c>
      <c r="DR71" s="331">
        <v>0</v>
      </c>
      <c r="DS71" s="331">
        <v>0</v>
      </c>
      <c r="DT71" s="124">
        <v>0</v>
      </c>
      <c r="DU71" s="331">
        <v>0</v>
      </c>
      <c r="DV71" s="331">
        <v>0</v>
      </c>
      <c r="DW71" s="331">
        <v>0</v>
      </c>
      <c r="DX71" s="331">
        <v>0</v>
      </c>
      <c r="DY71" s="124">
        <v>0</v>
      </c>
      <c r="DZ71" s="386">
        <v>0</v>
      </c>
      <c r="EA71" s="331">
        <v>0</v>
      </c>
      <c r="EB71" s="331">
        <v>0</v>
      </c>
      <c r="EC71" s="331">
        <v>0</v>
      </c>
      <c r="ED71" s="124">
        <v>0</v>
      </c>
      <c r="EE71" s="386">
        <v>0</v>
      </c>
      <c r="EF71" s="331">
        <v>0</v>
      </c>
      <c r="EG71" s="331">
        <v>0</v>
      </c>
      <c r="EH71" s="331">
        <v>0</v>
      </c>
      <c r="EI71" s="124">
        <v>0</v>
      </c>
      <c r="EJ71" s="330">
        <v>0</v>
      </c>
      <c r="EK71" s="331">
        <v>0</v>
      </c>
      <c r="EL71" s="331">
        <v>0</v>
      </c>
      <c r="EM71" s="331">
        <v>0</v>
      </c>
      <c r="EN71" s="124">
        <v>0</v>
      </c>
      <c r="EO71" s="331">
        <v>0</v>
      </c>
      <c r="EP71" s="331">
        <v>0</v>
      </c>
      <c r="EQ71" s="331">
        <v>0</v>
      </c>
      <c r="ER71" s="331">
        <v>0</v>
      </c>
      <c r="ES71" s="124">
        <v>0</v>
      </c>
      <c r="ET71" s="331">
        <v>0</v>
      </c>
      <c r="EU71" s="331">
        <v>0</v>
      </c>
      <c r="EV71" s="331">
        <v>0</v>
      </c>
      <c r="EW71" s="331">
        <v>0</v>
      </c>
      <c r="EX71" s="124">
        <v>0</v>
      </c>
      <c r="EY71" s="386">
        <v>0</v>
      </c>
      <c r="EZ71" s="331">
        <v>0</v>
      </c>
      <c r="FA71" s="331">
        <v>0</v>
      </c>
      <c r="FB71" s="331">
        <v>0</v>
      </c>
      <c r="FC71" s="124">
        <v>0</v>
      </c>
      <c r="FD71" s="386">
        <v>0</v>
      </c>
      <c r="FE71" s="331">
        <v>0</v>
      </c>
      <c r="FF71" s="331">
        <v>0</v>
      </c>
      <c r="FG71" s="331">
        <v>0</v>
      </c>
      <c r="FH71" s="124">
        <v>0</v>
      </c>
      <c r="FI71" s="330">
        <v>0</v>
      </c>
      <c r="FJ71" s="331">
        <v>0</v>
      </c>
      <c r="FK71" s="331">
        <v>0</v>
      </c>
      <c r="FL71" s="331">
        <v>0</v>
      </c>
      <c r="FM71" s="124">
        <v>0</v>
      </c>
      <c r="FN71" s="331">
        <v>0</v>
      </c>
      <c r="FO71" s="331">
        <v>0</v>
      </c>
      <c r="FP71" s="331">
        <v>0</v>
      </c>
      <c r="FQ71" s="331">
        <v>0</v>
      </c>
      <c r="FR71" s="124">
        <v>0</v>
      </c>
      <c r="FS71" s="331">
        <v>0</v>
      </c>
      <c r="FT71" s="331">
        <v>0</v>
      </c>
      <c r="FU71" s="331">
        <v>0</v>
      </c>
      <c r="FV71" s="331">
        <v>0</v>
      </c>
      <c r="FW71" s="124">
        <v>0</v>
      </c>
      <c r="FX71" s="386">
        <v>0</v>
      </c>
      <c r="FY71" s="331">
        <v>0</v>
      </c>
      <c r="FZ71" s="331">
        <v>0</v>
      </c>
      <c r="GA71" s="331">
        <v>0</v>
      </c>
      <c r="GB71" s="124">
        <v>0</v>
      </c>
      <c r="GC71" s="386">
        <v>0</v>
      </c>
      <c r="GD71" s="331">
        <v>0</v>
      </c>
      <c r="GE71" s="331">
        <v>0</v>
      </c>
      <c r="GF71" s="331">
        <v>0</v>
      </c>
      <c r="GG71" s="124">
        <v>0</v>
      </c>
      <c r="GH71" s="330">
        <v>0</v>
      </c>
      <c r="GI71" s="331">
        <v>0</v>
      </c>
      <c r="GJ71" s="331">
        <v>0</v>
      </c>
      <c r="GK71" s="331">
        <v>0</v>
      </c>
      <c r="GL71" s="124">
        <v>0</v>
      </c>
      <c r="GM71" s="331">
        <v>0</v>
      </c>
      <c r="GN71" s="331">
        <v>0</v>
      </c>
      <c r="GO71" s="331">
        <v>0</v>
      </c>
      <c r="GP71" s="331">
        <v>0</v>
      </c>
      <c r="GQ71" s="124">
        <v>0</v>
      </c>
      <c r="GR71" s="331">
        <v>0</v>
      </c>
      <c r="GS71" s="331">
        <v>0</v>
      </c>
      <c r="GT71" s="331">
        <v>0</v>
      </c>
      <c r="GU71" s="331">
        <v>0</v>
      </c>
      <c r="GV71" s="124">
        <v>0</v>
      </c>
      <c r="GW71" s="386">
        <v>0</v>
      </c>
      <c r="GX71" s="331">
        <v>0</v>
      </c>
      <c r="GY71" s="331">
        <v>0</v>
      </c>
      <c r="GZ71" s="331">
        <v>0</v>
      </c>
      <c r="HA71" s="124">
        <v>0</v>
      </c>
      <c r="HB71" s="386">
        <v>0</v>
      </c>
      <c r="HC71" s="331">
        <v>0</v>
      </c>
      <c r="HD71" s="331">
        <v>0</v>
      </c>
      <c r="HE71" s="331">
        <v>0</v>
      </c>
      <c r="HF71" s="124">
        <v>0</v>
      </c>
      <c r="HG71" s="330">
        <v>0</v>
      </c>
      <c r="HH71" s="331">
        <v>0</v>
      </c>
      <c r="HI71" s="331">
        <v>0</v>
      </c>
      <c r="HJ71" s="331">
        <v>0</v>
      </c>
      <c r="HK71" s="124">
        <v>0</v>
      </c>
      <c r="HL71" s="331">
        <v>0</v>
      </c>
      <c r="HM71" s="331">
        <v>0</v>
      </c>
      <c r="HN71" s="331">
        <v>0</v>
      </c>
      <c r="HO71" s="331">
        <v>0</v>
      </c>
      <c r="HP71" s="124">
        <v>0</v>
      </c>
      <c r="HQ71" s="331">
        <v>0</v>
      </c>
      <c r="HR71" s="331">
        <v>0</v>
      </c>
      <c r="HS71" s="331">
        <v>0</v>
      </c>
      <c r="HT71" s="331">
        <v>0</v>
      </c>
      <c r="HU71" s="124">
        <v>0</v>
      </c>
      <c r="HV71" s="386">
        <v>0</v>
      </c>
      <c r="HW71" s="331">
        <v>0</v>
      </c>
      <c r="HX71" s="331">
        <v>0</v>
      </c>
      <c r="HY71" s="331">
        <v>0</v>
      </c>
      <c r="HZ71" s="124">
        <v>0</v>
      </c>
      <c r="IA71" s="386">
        <v>0</v>
      </c>
      <c r="IB71" s="331">
        <v>0</v>
      </c>
      <c r="IC71" s="331">
        <v>0</v>
      </c>
      <c r="ID71" s="331">
        <v>0</v>
      </c>
      <c r="IE71" s="124">
        <v>0</v>
      </c>
      <c r="IF71" s="330">
        <v>0</v>
      </c>
      <c r="IG71" s="331">
        <v>0</v>
      </c>
      <c r="IH71" s="331">
        <v>0</v>
      </c>
      <c r="II71" s="331">
        <v>0</v>
      </c>
      <c r="IJ71" s="124">
        <v>0</v>
      </c>
      <c r="IK71" s="331">
        <v>0</v>
      </c>
      <c r="IL71" s="331">
        <v>0</v>
      </c>
      <c r="IM71" s="331">
        <v>0</v>
      </c>
      <c r="IN71" s="331">
        <v>0</v>
      </c>
      <c r="IO71" s="124">
        <v>0</v>
      </c>
      <c r="IP71" s="331">
        <v>0</v>
      </c>
      <c r="IQ71" s="331">
        <v>0</v>
      </c>
      <c r="IR71" s="331">
        <v>0</v>
      </c>
      <c r="IS71" s="331">
        <v>0</v>
      </c>
      <c r="IT71" s="124">
        <v>0</v>
      </c>
      <c r="IU71" s="386">
        <v>0</v>
      </c>
      <c r="IV71" s="331">
        <v>0</v>
      </c>
      <c r="IW71" s="331">
        <v>0</v>
      </c>
      <c r="IX71" s="331">
        <v>0</v>
      </c>
      <c r="IY71" s="124">
        <v>0</v>
      </c>
      <c r="IZ71" s="386">
        <v>0</v>
      </c>
      <c r="JA71" s="331">
        <v>0</v>
      </c>
      <c r="JB71" s="331">
        <v>0</v>
      </c>
      <c r="JC71" s="331">
        <v>0</v>
      </c>
      <c r="JD71" s="124">
        <v>0</v>
      </c>
      <c r="JE71" s="330">
        <v>0</v>
      </c>
      <c r="JF71" s="331">
        <v>0</v>
      </c>
      <c r="JG71" s="331">
        <v>0</v>
      </c>
      <c r="JH71" s="331">
        <v>0</v>
      </c>
      <c r="JI71" s="124">
        <v>0</v>
      </c>
      <c r="JJ71" s="331">
        <v>0</v>
      </c>
      <c r="JK71" s="331">
        <v>0</v>
      </c>
      <c r="JL71" s="331">
        <v>0</v>
      </c>
      <c r="JM71" s="331">
        <v>0</v>
      </c>
      <c r="JN71" s="124">
        <v>0</v>
      </c>
      <c r="JO71" s="331">
        <v>0</v>
      </c>
      <c r="JP71" s="331">
        <v>0</v>
      </c>
      <c r="JQ71" s="331">
        <v>0</v>
      </c>
      <c r="JR71" s="331">
        <v>0</v>
      </c>
      <c r="JS71" s="124">
        <v>0</v>
      </c>
      <c r="JT71" s="386">
        <v>0</v>
      </c>
      <c r="JU71" s="331">
        <v>0</v>
      </c>
      <c r="JV71" s="331">
        <v>0</v>
      </c>
      <c r="JW71" s="331">
        <v>0</v>
      </c>
      <c r="JX71" s="124">
        <v>0</v>
      </c>
      <c r="JY71" s="386">
        <v>0</v>
      </c>
      <c r="JZ71" s="331">
        <v>0</v>
      </c>
      <c r="KA71" s="331">
        <v>0</v>
      </c>
      <c r="KB71" s="331">
        <v>0</v>
      </c>
      <c r="KC71" s="124">
        <v>0</v>
      </c>
      <c r="KD71" s="330">
        <v>0</v>
      </c>
      <c r="KE71" s="331">
        <v>0</v>
      </c>
      <c r="KF71" s="331">
        <v>0</v>
      </c>
      <c r="KG71" s="331">
        <v>0</v>
      </c>
      <c r="KH71" s="124">
        <v>0</v>
      </c>
      <c r="KI71" s="331">
        <v>0</v>
      </c>
      <c r="KJ71" s="331">
        <v>0</v>
      </c>
      <c r="KK71" s="331">
        <v>0</v>
      </c>
      <c r="KL71" s="331">
        <v>0</v>
      </c>
      <c r="KM71" s="124">
        <v>0</v>
      </c>
      <c r="KN71" s="331">
        <v>0</v>
      </c>
      <c r="KO71" s="331">
        <v>0</v>
      </c>
      <c r="KP71" s="331">
        <v>0</v>
      </c>
      <c r="KQ71" s="331">
        <v>0</v>
      </c>
      <c r="KR71" s="124">
        <v>0</v>
      </c>
      <c r="KS71" s="330">
        <v>0</v>
      </c>
      <c r="KT71" s="331">
        <v>0</v>
      </c>
      <c r="KU71" s="331">
        <v>0</v>
      </c>
      <c r="KV71" s="331">
        <v>0</v>
      </c>
      <c r="KW71" s="124">
        <v>0</v>
      </c>
      <c r="KX71" s="331">
        <v>0</v>
      </c>
      <c r="KY71" s="331">
        <v>0</v>
      </c>
      <c r="KZ71" s="331">
        <v>0</v>
      </c>
      <c r="LA71" s="331">
        <v>0</v>
      </c>
      <c r="LB71" s="334">
        <v>0</v>
      </c>
      <c r="LC71" s="330">
        <v>0</v>
      </c>
      <c r="LD71" s="331">
        <v>0</v>
      </c>
      <c r="LE71" s="331">
        <v>0</v>
      </c>
      <c r="LF71" s="331">
        <v>0</v>
      </c>
      <c r="LG71" s="334">
        <v>0</v>
      </c>
    </row>
    <row r="72" spans="2:319">
      <c r="B72" s="1640"/>
      <c r="C72" s="1619"/>
      <c r="D72" s="333" t="s">
        <v>2881</v>
      </c>
      <c r="E72" s="386">
        <v>0</v>
      </c>
      <c r="F72" s="331">
        <v>0</v>
      </c>
      <c r="G72" s="331">
        <v>0</v>
      </c>
      <c r="H72" s="331">
        <v>0</v>
      </c>
      <c r="I72" s="124">
        <v>0</v>
      </c>
      <c r="J72" s="386">
        <v>0.1</v>
      </c>
      <c r="K72" s="331">
        <v>107</v>
      </c>
      <c r="L72" s="331">
        <v>59</v>
      </c>
      <c r="M72" s="331">
        <v>48</v>
      </c>
      <c r="N72" s="124">
        <v>0.44859813084112149</v>
      </c>
      <c r="O72" s="330">
        <v>0.1</v>
      </c>
      <c r="P72" s="331">
        <v>107</v>
      </c>
      <c r="Q72" s="331">
        <v>59</v>
      </c>
      <c r="R72" s="331">
        <v>48</v>
      </c>
      <c r="S72" s="124">
        <v>0.44859813084112149</v>
      </c>
      <c r="T72" s="331">
        <v>0</v>
      </c>
      <c r="U72" s="331">
        <v>0</v>
      </c>
      <c r="V72" s="331">
        <v>0</v>
      </c>
      <c r="W72" s="331">
        <v>0</v>
      </c>
      <c r="X72" s="124">
        <v>0</v>
      </c>
      <c r="Y72" s="331">
        <v>0.1</v>
      </c>
      <c r="Z72" s="331">
        <v>107</v>
      </c>
      <c r="AA72" s="331">
        <v>59</v>
      </c>
      <c r="AB72" s="331">
        <v>48</v>
      </c>
      <c r="AC72" s="124">
        <v>0.44859813084112149</v>
      </c>
      <c r="AD72" s="386">
        <v>0</v>
      </c>
      <c r="AE72" s="331">
        <v>0</v>
      </c>
      <c r="AF72" s="331">
        <v>0</v>
      </c>
      <c r="AG72" s="331">
        <v>0</v>
      </c>
      <c r="AH72" s="124">
        <v>0</v>
      </c>
      <c r="AI72" s="386">
        <v>0</v>
      </c>
      <c r="AJ72" s="331">
        <v>0</v>
      </c>
      <c r="AK72" s="331">
        <v>0</v>
      </c>
      <c r="AL72" s="331">
        <v>0</v>
      </c>
      <c r="AM72" s="124">
        <v>0</v>
      </c>
      <c r="AN72" s="330">
        <v>0</v>
      </c>
      <c r="AO72" s="331">
        <v>0</v>
      </c>
      <c r="AP72" s="331">
        <v>0</v>
      </c>
      <c r="AQ72" s="331">
        <v>0</v>
      </c>
      <c r="AR72" s="124">
        <v>0</v>
      </c>
      <c r="AS72" s="331">
        <v>0.1</v>
      </c>
      <c r="AT72" s="331">
        <v>107</v>
      </c>
      <c r="AU72" s="331">
        <v>59</v>
      </c>
      <c r="AV72" s="331">
        <v>48</v>
      </c>
      <c r="AW72" s="124">
        <v>0.44859813084112149</v>
      </c>
      <c r="AX72" s="331">
        <v>-0.1</v>
      </c>
      <c r="AY72" s="331">
        <v>-107</v>
      </c>
      <c r="AZ72" s="331">
        <v>-59</v>
      </c>
      <c r="BA72" s="331">
        <v>-48</v>
      </c>
      <c r="BB72" s="124">
        <v>-0.44859813084112149</v>
      </c>
      <c r="BC72" s="386">
        <v>0</v>
      </c>
      <c r="BD72" s="331">
        <v>0</v>
      </c>
      <c r="BE72" s="331">
        <v>0</v>
      </c>
      <c r="BF72" s="331">
        <v>0</v>
      </c>
      <c r="BG72" s="124">
        <v>0</v>
      </c>
      <c r="BH72" s="386">
        <v>0</v>
      </c>
      <c r="BI72" s="331">
        <v>0</v>
      </c>
      <c r="BJ72" s="331">
        <v>0</v>
      </c>
      <c r="BK72" s="331">
        <v>0</v>
      </c>
      <c r="BL72" s="124">
        <v>0</v>
      </c>
      <c r="BM72" s="330">
        <v>0</v>
      </c>
      <c r="BN72" s="331">
        <v>0</v>
      </c>
      <c r="BO72" s="331">
        <v>0</v>
      </c>
      <c r="BP72" s="331">
        <v>0</v>
      </c>
      <c r="BQ72" s="124">
        <v>0</v>
      </c>
      <c r="BR72" s="331">
        <v>0</v>
      </c>
      <c r="BS72" s="331">
        <v>0</v>
      </c>
      <c r="BT72" s="331">
        <v>0</v>
      </c>
      <c r="BU72" s="331">
        <v>0</v>
      </c>
      <c r="BV72" s="124">
        <v>0</v>
      </c>
      <c r="BW72" s="331">
        <v>0</v>
      </c>
      <c r="BX72" s="331">
        <v>0</v>
      </c>
      <c r="BY72" s="331">
        <v>0</v>
      </c>
      <c r="BZ72" s="331">
        <v>0</v>
      </c>
      <c r="CA72" s="124">
        <v>0</v>
      </c>
      <c r="CB72" s="386">
        <v>0</v>
      </c>
      <c r="CC72" s="331">
        <v>0</v>
      </c>
      <c r="CD72" s="331">
        <v>0</v>
      </c>
      <c r="CE72" s="331">
        <v>0</v>
      </c>
      <c r="CF72" s="124">
        <v>0</v>
      </c>
      <c r="CG72" s="386">
        <v>0</v>
      </c>
      <c r="CH72" s="331">
        <v>0</v>
      </c>
      <c r="CI72" s="331">
        <v>0</v>
      </c>
      <c r="CJ72" s="331">
        <v>0</v>
      </c>
      <c r="CK72" s="124">
        <v>0</v>
      </c>
      <c r="CL72" s="330">
        <v>0</v>
      </c>
      <c r="CM72" s="331">
        <v>0</v>
      </c>
      <c r="CN72" s="331">
        <v>0</v>
      </c>
      <c r="CO72" s="331">
        <v>0</v>
      </c>
      <c r="CP72" s="124">
        <v>0</v>
      </c>
      <c r="CQ72" s="331">
        <v>0</v>
      </c>
      <c r="CR72" s="331">
        <v>0</v>
      </c>
      <c r="CS72" s="331">
        <v>0</v>
      </c>
      <c r="CT72" s="331">
        <v>0</v>
      </c>
      <c r="CU72" s="124">
        <v>0</v>
      </c>
      <c r="CV72" s="331">
        <v>0</v>
      </c>
      <c r="CW72" s="331">
        <v>0</v>
      </c>
      <c r="CX72" s="331">
        <v>0</v>
      </c>
      <c r="CY72" s="331">
        <v>0</v>
      </c>
      <c r="CZ72" s="124">
        <v>0</v>
      </c>
      <c r="DA72" s="386">
        <v>0</v>
      </c>
      <c r="DB72" s="331">
        <v>0</v>
      </c>
      <c r="DC72" s="331">
        <v>0</v>
      </c>
      <c r="DD72" s="331">
        <v>0</v>
      </c>
      <c r="DE72" s="124">
        <v>0</v>
      </c>
      <c r="DF72" s="386">
        <v>0</v>
      </c>
      <c r="DG72" s="331">
        <v>163</v>
      </c>
      <c r="DH72" s="331">
        <v>49</v>
      </c>
      <c r="DI72" s="331">
        <v>114</v>
      </c>
      <c r="DJ72" s="124">
        <v>0.69938650306748462</v>
      </c>
      <c r="DK72" s="330">
        <v>0</v>
      </c>
      <c r="DL72" s="331">
        <v>163</v>
      </c>
      <c r="DM72" s="331">
        <v>49</v>
      </c>
      <c r="DN72" s="331">
        <v>114</v>
      </c>
      <c r="DO72" s="124">
        <v>0.69938650306748462</v>
      </c>
      <c r="DP72" s="331">
        <v>0</v>
      </c>
      <c r="DQ72" s="331">
        <v>0</v>
      </c>
      <c r="DR72" s="331">
        <v>0</v>
      </c>
      <c r="DS72" s="331">
        <v>0</v>
      </c>
      <c r="DT72" s="124">
        <v>0</v>
      </c>
      <c r="DU72" s="331">
        <v>0</v>
      </c>
      <c r="DV72" s="331">
        <v>163</v>
      </c>
      <c r="DW72" s="331">
        <v>49</v>
      </c>
      <c r="DX72" s="331">
        <v>114</v>
      </c>
      <c r="DY72" s="124">
        <v>0.69938650306748462</v>
      </c>
      <c r="DZ72" s="386">
        <v>0</v>
      </c>
      <c r="EA72" s="331">
        <v>0</v>
      </c>
      <c r="EB72" s="331">
        <v>0</v>
      </c>
      <c r="EC72" s="331">
        <v>0</v>
      </c>
      <c r="ED72" s="124">
        <v>0</v>
      </c>
      <c r="EE72" s="386">
        <v>0</v>
      </c>
      <c r="EF72" s="331">
        <v>0</v>
      </c>
      <c r="EG72" s="331">
        <v>0</v>
      </c>
      <c r="EH72" s="331">
        <v>0</v>
      </c>
      <c r="EI72" s="124">
        <v>0</v>
      </c>
      <c r="EJ72" s="330">
        <v>0</v>
      </c>
      <c r="EK72" s="331">
        <v>0</v>
      </c>
      <c r="EL72" s="331">
        <v>0</v>
      </c>
      <c r="EM72" s="331">
        <v>0</v>
      </c>
      <c r="EN72" s="124">
        <v>0</v>
      </c>
      <c r="EO72" s="331">
        <v>0</v>
      </c>
      <c r="EP72" s="331">
        <v>163</v>
      </c>
      <c r="EQ72" s="331">
        <v>49</v>
      </c>
      <c r="ER72" s="331">
        <v>114</v>
      </c>
      <c r="ES72" s="124">
        <v>0.69938650306748462</v>
      </c>
      <c r="ET72" s="331">
        <v>0</v>
      </c>
      <c r="EU72" s="331">
        <v>-163</v>
      </c>
      <c r="EV72" s="331">
        <v>-49</v>
      </c>
      <c r="EW72" s="331">
        <v>-114</v>
      </c>
      <c r="EX72" s="124">
        <v>-0.69938650306748462</v>
      </c>
      <c r="EY72" s="386">
        <v>0</v>
      </c>
      <c r="EZ72" s="331">
        <v>0</v>
      </c>
      <c r="FA72" s="331">
        <v>0</v>
      </c>
      <c r="FB72" s="331">
        <v>0</v>
      </c>
      <c r="FC72" s="124">
        <v>0</v>
      </c>
      <c r="FD72" s="386">
        <v>0</v>
      </c>
      <c r="FE72" s="331">
        <v>0</v>
      </c>
      <c r="FF72" s="331">
        <v>0</v>
      </c>
      <c r="FG72" s="331">
        <v>0</v>
      </c>
      <c r="FH72" s="124">
        <v>0</v>
      </c>
      <c r="FI72" s="330">
        <v>0</v>
      </c>
      <c r="FJ72" s="331">
        <v>0</v>
      </c>
      <c r="FK72" s="331">
        <v>0</v>
      </c>
      <c r="FL72" s="331">
        <v>0</v>
      </c>
      <c r="FM72" s="124">
        <v>0</v>
      </c>
      <c r="FN72" s="331">
        <v>0</v>
      </c>
      <c r="FO72" s="331">
        <v>0</v>
      </c>
      <c r="FP72" s="331">
        <v>0</v>
      </c>
      <c r="FQ72" s="331">
        <v>0</v>
      </c>
      <c r="FR72" s="124">
        <v>0</v>
      </c>
      <c r="FS72" s="331">
        <v>0</v>
      </c>
      <c r="FT72" s="331">
        <v>0</v>
      </c>
      <c r="FU72" s="331">
        <v>0</v>
      </c>
      <c r="FV72" s="331">
        <v>0</v>
      </c>
      <c r="FW72" s="124">
        <v>0</v>
      </c>
      <c r="FX72" s="386">
        <v>0</v>
      </c>
      <c r="FY72" s="331">
        <v>0</v>
      </c>
      <c r="FZ72" s="331">
        <v>0</v>
      </c>
      <c r="GA72" s="331">
        <v>0</v>
      </c>
      <c r="GB72" s="124">
        <v>0</v>
      </c>
      <c r="GC72" s="386">
        <v>0</v>
      </c>
      <c r="GD72" s="331">
        <v>0</v>
      </c>
      <c r="GE72" s="331">
        <v>0</v>
      </c>
      <c r="GF72" s="331">
        <v>0</v>
      </c>
      <c r="GG72" s="124">
        <v>0</v>
      </c>
      <c r="GH72" s="330">
        <v>0</v>
      </c>
      <c r="GI72" s="331">
        <v>0</v>
      </c>
      <c r="GJ72" s="331">
        <v>0</v>
      </c>
      <c r="GK72" s="331">
        <v>0</v>
      </c>
      <c r="GL72" s="124">
        <v>0</v>
      </c>
      <c r="GM72" s="331">
        <v>0</v>
      </c>
      <c r="GN72" s="331">
        <v>0</v>
      </c>
      <c r="GO72" s="331">
        <v>0</v>
      </c>
      <c r="GP72" s="331">
        <v>0</v>
      </c>
      <c r="GQ72" s="124">
        <v>0</v>
      </c>
      <c r="GR72" s="331">
        <v>0</v>
      </c>
      <c r="GS72" s="331">
        <v>0</v>
      </c>
      <c r="GT72" s="331">
        <v>0</v>
      </c>
      <c r="GU72" s="331">
        <v>0</v>
      </c>
      <c r="GV72" s="124">
        <v>0</v>
      </c>
      <c r="GW72" s="386">
        <v>0</v>
      </c>
      <c r="GX72" s="331">
        <v>0</v>
      </c>
      <c r="GY72" s="331">
        <v>0</v>
      </c>
      <c r="GZ72" s="331">
        <v>0</v>
      </c>
      <c r="HA72" s="124">
        <v>0</v>
      </c>
      <c r="HB72" s="386">
        <v>0.8</v>
      </c>
      <c r="HC72" s="331">
        <v>138</v>
      </c>
      <c r="HD72" s="331">
        <v>130</v>
      </c>
      <c r="HE72" s="331">
        <v>8</v>
      </c>
      <c r="HF72" s="124">
        <v>5.7971014492753624E-2</v>
      </c>
      <c r="HG72" s="330">
        <v>0.8</v>
      </c>
      <c r="HH72" s="331">
        <v>138</v>
      </c>
      <c r="HI72" s="331">
        <v>130</v>
      </c>
      <c r="HJ72" s="331">
        <v>8</v>
      </c>
      <c r="HK72" s="124">
        <v>5.7971014492753624E-2</v>
      </c>
      <c r="HL72" s="331">
        <v>0</v>
      </c>
      <c r="HM72" s="331">
        <v>0</v>
      </c>
      <c r="HN72" s="331">
        <v>0</v>
      </c>
      <c r="HO72" s="331">
        <v>0</v>
      </c>
      <c r="HP72" s="124">
        <v>0</v>
      </c>
      <c r="HQ72" s="331">
        <v>0.8</v>
      </c>
      <c r="HR72" s="331">
        <v>138</v>
      </c>
      <c r="HS72" s="331">
        <v>130</v>
      </c>
      <c r="HT72" s="331">
        <v>8</v>
      </c>
      <c r="HU72" s="124">
        <v>5.7971014492753624E-2</v>
      </c>
      <c r="HV72" s="386">
        <v>0</v>
      </c>
      <c r="HW72" s="331">
        <v>0</v>
      </c>
      <c r="HX72" s="331">
        <v>0</v>
      </c>
      <c r="HY72" s="331">
        <v>0</v>
      </c>
      <c r="HZ72" s="124">
        <v>0</v>
      </c>
      <c r="IA72" s="386">
        <v>0</v>
      </c>
      <c r="IB72" s="331">
        <v>0</v>
      </c>
      <c r="IC72" s="331">
        <v>0</v>
      </c>
      <c r="ID72" s="331">
        <v>0</v>
      </c>
      <c r="IE72" s="124">
        <v>0</v>
      </c>
      <c r="IF72" s="330">
        <v>0</v>
      </c>
      <c r="IG72" s="331">
        <v>0</v>
      </c>
      <c r="IH72" s="331">
        <v>0</v>
      </c>
      <c r="II72" s="331">
        <v>0</v>
      </c>
      <c r="IJ72" s="124">
        <v>0</v>
      </c>
      <c r="IK72" s="331">
        <v>0.8</v>
      </c>
      <c r="IL72" s="331">
        <v>138</v>
      </c>
      <c r="IM72" s="331">
        <v>130</v>
      </c>
      <c r="IN72" s="331">
        <v>8</v>
      </c>
      <c r="IO72" s="124">
        <v>5.7971014492753624E-2</v>
      </c>
      <c r="IP72" s="331">
        <v>-0.8</v>
      </c>
      <c r="IQ72" s="331">
        <v>-138</v>
      </c>
      <c r="IR72" s="331">
        <v>-130</v>
      </c>
      <c r="IS72" s="331">
        <v>-8</v>
      </c>
      <c r="IT72" s="124">
        <v>-5.7971014492753624E-2</v>
      </c>
      <c r="IU72" s="386">
        <v>0</v>
      </c>
      <c r="IV72" s="331">
        <v>0</v>
      </c>
      <c r="IW72" s="331">
        <v>0</v>
      </c>
      <c r="IX72" s="331">
        <v>0</v>
      </c>
      <c r="IY72" s="124">
        <v>0</v>
      </c>
      <c r="IZ72" s="386">
        <v>0</v>
      </c>
      <c r="JA72" s="331">
        <v>0</v>
      </c>
      <c r="JB72" s="331">
        <v>0</v>
      </c>
      <c r="JC72" s="331">
        <v>0</v>
      </c>
      <c r="JD72" s="124">
        <v>0</v>
      </c>
      <c r="JE72" s="330">
        <v>0</v>
      </c>
      <c r="JF72" s="331">
        <v>0</v>
      </c>
      <c r="JG72" s="331">
        <v>0</v>
      </c>
      <c r="JH72" s="331">
        <v>0</v>
      </c>
      <c r="JI72" s="124">
        <v>0</v>
      </c>
      <c r="JJ72" s="331">
        <v>0</v>
      </c>
      <c r="JK72" s="331">
        <v>0</v>
      </c>
      <c r="JL72" s="331">
        <v>0</v>
      </c>
      <c r="JM72" s="331">
        <v>0</v>
      </c>
      <c r="JN72" s="124">
        <v>0</v>
      </c>
      <c r="JO72" s="331">
        <v>0</v>
      </c>
      <c r="JP72" s="331">
        <v>0</v>
      </c>
      <c r="JQ72" s="331">
        <v>0</v>
      </c>
      <c r="JR72" s="331">
        <v>0</v>
      </c>
      <c r="JS72" s="124">
        <v>0</v>
      </c>
      <c r="JT72" s="386">
        <v>0</v>
      </c>
      <c r="JU72" s="331">
        <v>0</v>
      </c>
      <c r="JV72" s="331">
        <v>0</v>
      </c>
      <c r="JW72" s="331">
        <v>0</v>
      </c>
      <c r="JX72" s="124">
        <v>0</v>
      </c>
      <c r="JY72" s="386">
        <v>0</v>
      </c>
      <c r="JZ72" s="331">
        <v>0</v>
      </c>
      <c r="KA72" s="331">
        <v>0</v>
      </c>
      <c r="KB72" s="331">
        <v>0</v>
      </c>
      <c r="KC72" s="124">
        <v>0</v>
      </c>
      <c r="KD72" s="330">
        <v>0</v>
      </c>
      <c r="KE72" s="331">
        <v>0</v>
      </c>
      <c r="KF72" s="331">
        <v>0</v>
      </c>
      <c r="KG72" s="331">
        <v>0</v>
      </c>
      <c r="KH72" s="124">
        <v>0</v>
      </c>
      <c r="KI72" s="331">
        <v>0</v>
      </c>
      <c r="KJ72" s="331">
        <v>0</v>
      </c>
      <c r="KK72" s="331">
        <v>0</v>
      </c>
      <c r="KL72" s="331">
        <v>0</v>
      </c>
      <c r="KM72" s="124">
        <v>0</v>
      </c>
      <c r="KN72" s="331">
        <v>0</v>
      </c>
      <c r="KO72" s="331">
        <v>0</v>
      </c>
      <c r="KP72" s="331">
        <v>0</v>
      </c>
      <c r="KQ72" s="331">
        <v>0</v>
      </c>
      <c r="KR72" s="124">
        <v>0</v>
      </c>
      <c r="KS72" s="330">
        <v>0</v>
      </c>
      <c r="KT72" s="331">
        <v>0</v>
      </c>
      <c r="KU72" s="331">
        <v>0</v>
      </c>
      <c r="KV72" s="331">
        <v>0</v>
      </c>
      <c r="KW72" s="124">
        <v>0</v>
      </c>
      <c r="KX72" s="331">
        <v>0.9</v>
      </c>
      <c r="KY72" s="331">
        <v>408</v>
      </c>
      <c r="KZ72" s="331">
        <v>238</v>
      </c>
      <c r="LA72" s="331">
        <v>170</v>
      </c>
      <c r="LB72" s="334">
        <v>0.41666666666666669</v>
      </c>
      <c r="LC72" s="330">
        <v>0.9</v>
      </c>
      <c r="LD72" s="331">
        <v>408</v>
      </c>
      <c r="LE72" s="331">
        <v>238</v>
      </c>
      <c r="LF72" s="331">
        <v>170</v>
      </c>
      <c r="LG72" s="334">
        <v>0.41666666666666669</v>
      </c>
    </row>
    <row r="73" spans="2:319">
      <c r="B73" s="1640"/>
      <c r="C73" s="1619"/>
      <c r="D73" s="333" t="s">
        <v>2882</v>
      </c>
      <c r="E73" s="386">
        <v>0</v>
      </c>
      <c r="F73" s="331">
        <v>0</v>
      </c>
      <c r="G73" s="331">
        <v>0</v>
      </c>
      <c r="H73" s="331">
        <v>0</v>
      </c>
      <c r="I73" s="124">
        <v>0</v>
      </c>
      <c r="J73" s="386">
        <v>0</v>
      </c>
      <c r="K73" s="331">
        <v>0</v>
      </c>
      <c r="L73" s="331">
        <v>0</v>
      </c>
      <c r="M73" s="331">
        <v>0</v>
      </c>
      <c r="N73" s="124">
        <v>0</v>
      </c>
      <c r="O73" s="330">
        <v>0</v>
      </c>
      <c r="P73" s="331">
        <v>0</v>
      </c>
      <c r="Q73" s="331">
        <v>0</v>
      </c>
      <c r="R73" s="331">
        <v>0</v>
      </c>
      <c r="S73" s="124">
        <v>0</v>
      </c>
      <c r="T73" s="331">
        <v>0</v>
      </c>
      <c r="U73" s="331">
        <v>0</v>
      </c>
      <c r="V73" s="331">
        <v>0</v>
      </c>
      <c r="W73" s="331">
        <v>0</v>
      </c>
      <c r="X73" s="124">
        <v>0</v>
      </c>
      <c r="Y73" s="331">
        <v>0</v>
      </c>
      <c r="Z73" s="331">
        <v>0</v>
      </c>
      <c r="AA73" s="331">
        <v>0</v>
      </c>
      <c r="AB73" s="331">
        <v>0</v>
      </c>
      <c r="AC73" s="124">
        <v>0</v>
      </c>
      <c r="AD73" s="386">
        <v>0</v>
      </c>
      <c r="AE73" s="331">
        <v>0</v>
      </c>
      <c r="AF73" s="331">
        <v>0</v>
      </c>
      <c r="AG73" s="331">
        <v>0</v>
      </c>
      <c r="AH73" s="124">
        <v>0</v>
      </c>
      <c r="AI73" s="386">
        <v>0</v>
      </c>
      <c r="AJ73" s="331">
        <v>0</v>
      </c>
      <c r="AK73" s="331">
        <v>0</v>
      </c>
      <c r="AL73" s="331">
        <v>0</v>
      </c>
      <c r="AM73" s="124">
        <v>0</v>
      </c>
      <c r="AN73" s="330">
        <v>0</v>
      </c>
      <c r="AO73" s="331">
        <v>0</v>
      </c>
      <c r="AP73" s="331">
        <v>0</v>
      </c>
      <c r="AQ73" s="331">
        <v>0</v>
      </c>
      <c r="AR73" s="124">
        <v>0</v>
      </c>
      <c r="AS73" s="331">
        <v>0</v>
      </c>
      <c r="AT73" s="331">
        <v>0</v>
      </c>
      <c r="AU73" s="331">
        <v>0</v>
      </c>
      <c r="AV73" s="331">
        <v>0</v>
      </c>
      <c r="AW73" s="124">
        <v>0</v>
      </c>
      <c r="AX73" s="331">
        <v>0</v>
      </c>
      <c r="AY73" s="331">
        <v>0</v>
      </c>
      <c r="AZ73" s="331">
        <v>0</v>
      </c>
      <c r="BA73" s="331">
        <v>0</v>
      </c>
      <c r="BB73" s="124">
        <v>0</v>
      </c>
      <c r="BC73" s="386">
        <v>0</v>
      </c>
      <c r="BD73" s="331">
        <v>0</v>
      </c>
      <c r="BE73" s="331">
        <v>0</v>
      </c>
      <c r="BF73" s="331">
        <v>0</v>
      </c>
      <c r="BG73" s="124">
        <v>0</v>
      </c>
      <c r="BH73" s="386">
        <v>0</v>
      </c>
      <c r="BI73" s="331">
        <v>0</v>
      </c>
      <c r="BJ73" s="331">
        <v>0</v>
      </c>
      <c r="BK73" s="331">
        <v>0</v>
      </c>
      <c r="BL73" s="124">
        <v>0</v>
      </c>
      <c r="BM73" s="330">
        <v>0</v>
      </c>
      <c r="BN73" s="331">
        <v>0</v>
      </c>
      <c r="BO73" s="331">
        <v>0</v>
      </c>
      <c r="BP73" s="331">
        <v>0</v>
      </c>
      <c r="BQ73" s="124">
        <v>0</v>
      </c>
      <c r="BR73" s="331">
        <v>0</v>
      </c>
      <c r="BS73" s="331">
        <v>0</v>
      </c>
      <c r="BT73" s="331">
        <v>0</v>
      </c>
      <c r="BU73" s="331">
        <v>0</v>
      </c>
      <c r="BV73" s="124">
        <v>0</v>
      </c>
      <c r="BW73" s="331">
        <v>0</v>
      </c>
      <c r="BX73" s="331">
        <v>0</v>
      </c>
      <c r="BY73" s="331">
        <v>0</v>
      </c>
      <c r="BZ73" s="331">
        <v>0</v>
      </c>
      <c r="CA73" s="124">
        <v>0</v>
      </c>
      <c r="CB73" s="386">
        <v>0</v>
      </c>
      <c r="CC73" s="331">
        <v>0</v>
      </c>
      <c r="CD73" s="331">
        <v>0</v>
      </c>
      <c r="CE73" s="331">
        <v>0</v>
      </c>
      <c r="CF73" s="124">
        <v>0</v>
      </c>
      <c r="CG73" s="386">
        <v>0</v>
      </c>
      <c r="CH73" s="331">
        <v>0</v>
      </c>
      <c r="CI73" s="331">
        <v>0</v>
      </c>
      <c r="CJ73" s="331">
        <v>0</v>
      </c>
      <c r="CK73" s="124">
        <v>0</v>
      </c>
      <c r="CL73" s="330">
        <v>0</v>
      </c>
      <c r="CM73" s="331">
        <v>0</v>
      </c>
      <c r="CN73" s="331">
        <v>0</v>
      </c>
      <c r="CO73" s="331">
        <v>0</v>
      </c>
      <c r="CP73" s="124">
        <v>0</v>
      </c>
      <c r="CQ73" s="331">
        <v>0</v>
      </c>
      <c r="CR73" s="331">
        <v>0</v>
      </c>
      <c r="CS73" s="331">
        <v>0</v>
      </c>
      <c r="CT73" s="331">
        <v>0</v>
      </c>
      <c r="CU73" s="124">
        <v>0</v>
      </c>
      <c r="CV73" s="331">
        <v>0</v>
      </c>
      <c r="CW73" s="331">
        <v>0</v>
      </c>
      <c r="CX73" s="331">
        <v>0</v>
      </c>
      <c r="CY73" s="331">
        <v>0</v>
      </c>
      <c r="CZ73" s="124">
        <v>0</v>
      </c>
      <c r="DA73" s="386">
        <v>0</v>
      </c>
      <c r="DB73" s="331">
        <v>0</v>
      </c>
      <c r="DC73" s="331">
        <v>0</v>
      </c>
      <c r="DD73" s="331">
        <v>0</v>
      </c>
      <c r="DE73" s="124">
        <v>0</v>
      </c>
      <c r="DF73" s="386">
        <v>0</v>
      </c>
      <c r="DG73" s="331">
        <v>0</v>
      </c>
      <c r="DH73" s="331">
        <v>0</v>
      </c>
      <c r="DI73" s="331">
        <v>0</v>
      </c>
      <c r="DJ73" s="124">
        <v>0</v>
      </c>
      <c r="DK73" s="330">
        <v>0</v>
      </c>
      <c r="DL73" s="331">
        <v>0</v>
      </c>
      <c r="DM73" s="331">
        <v>0</v>
      </c>
      <c r="DN73" s="331">
        <v>0</v>
      </c>
      <c r="DO73" s="124">
        <v>0</v>
      </c>
      <c r="DP73" s="331">
        <v>0</v>
      </c>
      <c r="DQ73" s="331">
        <v>0</v>
      </c>
      <c r="DR73" s="331">
        <v>0</v>
      </c>
      <c r="DS73" s="331">
        <v>0</v>
      </c>
      <c r="DT73" s="124">
        <v>0</v>
      </c>
      <c r="DU73" s="331">
        <v>0</v>
      </c>
      <c r="DV73" s="331">
        <v>0</v>
      </c>
      <c r="DW73" s="331">
        <v>0</v>
      </c>
      <c r="DX73" s="331">
        <v>0</v>
      </c>
      <c r="DY73" s="124">
        <v>0</v>
      </c>
      <c r="DZ73" s="386">
        <v>0</v>
      </c>
      <c r="EA73" s="331">
        <v>0</v>
      </c>
      <c r="EB73" s="331">
        <v>0</v>
      </c>
      <c r="EC73" s="331">
        <v>0</v>
      </c>
      <c r="ED73" s="124">
        <v>0</v>
      </c>
      <c r="EE73" s="386">
        <v>0</v>
      </c>
      <c r="EF73" s="331">
        <v>0</v>
      </c>
      <c r="EG73" s="331">
        <v>0</v>
      </c>
      <c r="EH73" s="331">
        <v>0</v>
      </c>
      <c r="EI73" s="124">
        <v>0</v>
      </c>
      <c r="EJ73" s="330">
        <v>0</v>
      </c>
      <c r="EK73" s="331">
        <v>0</v>
      </c>
      <c r="EL73" s="331">
        <v>0</v>
      </c>
      <c r="EM73" s="331">
        <v>0</v>
      </c>
      <c r="EN73" s="124">
        <v>0</v>
      </c>
      <c r="EO73" s="331">
        <v>0</v>
      </c>
      <c r="EP73" s="331">
        <v>0</v>
      </c>
      <c r="EQ73" s="331">
        <v>0</v>
      </c>
      <c r="ER73" s="331">
        <v>0</v>
      </c>
      <c r="ES73" s="124">
        <v>0</v>
      </c>
      <c r="ET73" s="331">
        <v>0</v>
      </c>
      <c r="EU73" s="331">
        <v>0</v>
      </c>
      <c r="EV73" s="331">
        <v>0</v>
      </c>
      <c r="EW73" s="331">
        <v>0</v>
      </c>
      <c r="EX73" s="124">
        <v>0</v>
      </c>
      <c r="EY73" s="386">
        <v>0</v>
      </c>
      <c r="EZ73" s="331">
        <v>0</v>
      </c>
      <c r="FA73" s="331">
        <v>0</v>
      </c>
      <c r="FB73" s="331">
        <v>0</v>
      </c>
      <c r="FC73" s="124">
        <v>0</v>
      </c>
      <c r="FD73" s="386">
        <v>0</v>
      </c>
      <c r="FE73" s="331">
        <v>0</v>
      </c>
      <c r="FF73" s="331">
        <v>0</v>
      </c>
      <c r="FG73" s="331">
        <v>0</v>
      </c>
      <c r="FH73" s="124">
        <v>0</v>
      </c>
      <c r="FI73" s="330">
        <v>0</v>
      </c>
      <c r="FJ73" s="331">
        <v>0</v>
      </c>
      <c r="FK73" s="331">
        <v>0</v>
      </c>
      <c r="FL73" s="331">
        <v>0</v>
      </c>
      <c r="FM73" s="124">
        <v>0</v>
      </c>
      <c r="FN73" s="331">
        <v>0</v>
      </c>
      <c r="FO73" s="331">
        <v>0</v>
      </c>
      <c r="FP73" s="331">
        <v>0</v>
      </c>
      <c r="FQ73" s="331">
        <v>0</v>
      </c>
      <c r="FR73" s="124">
        <v>0</v>
      </c>
      <c r="FS73" s="331">
        <v>0</v>
      </c>
      <c r="FT73" s="331">
        <v>0</v>
      </c>
      <c r="FU73" s="331">
        <v>0</v>
      </c>
      <c r="FV73" s="331">
        <v>0</v>
      </c>
      <c r="FW73" s="124">
        <v>0</v>
      </c>
      <c r="FX73" s="386">
        <v>0</v>
      </c>
      <c r="FY73" s="331">
        <v>0</v>
      </c>
      <c r="FZ73" s="331">
        <v>0</v>
      </c>
      <c r="GA73" s="331">
        <v>0</v>
      </c>
      <c r="GB73" s="124">
        <v>0</v>
      </c>
      <c r="GC73" s="386">
        <v>0</v>
      </c>
      <c r="GD73" s="331">
        <v>0</v>
      </c>
      <c r="GE73" s="331">
        <v>0</v>
      </c>
      <c r="GF73" s="331">
        <v>0</v>
      </c>
      <c r="GG73" s="124">
        <v>0</v>
      </c>
      <c r="GH73" s="330">
        <v>0</v>
      </c>
      <c r="GI73" s="331">
        <v>0</v>
      </c>
      <c r="GJ73" s="331">
        <v>0</v>
      </c>
      <c r="GK73" s="331">
        <v>0</v>
      </c>
      <c r="GL73" s="124">
        <v>0</v>
      </c>
      <c r="GM73" s="331">
        <v>0</v>
      </c>
      <c r="GN73" s="331">
        <v>0</v>
      </c>
      <c r="GO73" s="331">
        <v>0</v>
      </c>
      <c r="GP73" s="331">
        <v>0</v>
      </c>
      <c r="GQ73" s="124">
        <v>0</v>
      </c>
      <c r="GR73" s="331">
        <v>0</v>
      </c>
      <c r="GS73" s="331">
        <v>0</v>
      </c>
      <c r="GT73" s="331">
        <v>0</v>
      </c>
      <c r="GU73" s="331">
        <v>0</v>
      </c>
      <c r="GV73" s="124">
        <v>0</v>
      </c>
      <c r="GW73" s="386">
        <v>0</v>
      </c>
      <c r="GX73" s="331">
        <v>0</v>
      </c>
      <c r="GY73" s="331">
        <v>0</v>
      </c>
      <c r="GZ73" s="331">
        <v>0</v>
      </c>
      <c r="HA73" s="124">
        <v>0</v>
      </c>
      <c r="HB73" s="386">
        <v>0</v>
      </c>
      <c r="HC73" s="331">
        <v>0</v>
      </c>
      <c r="HD73" s="331">
        <v>0</v>
      </c>
      <c r="HE73" s="331">
        <v>0</v>
      </c>
      <c r="HF73" s="124">
        <v>0</v>
      </c>
      <c r="HG73" s="330">
        <v>0</v>
      </c>
      <c r="HH73" s="331">
        <v>0</v>
      </c>
      <c r="HI73" s="331">
        <v>0</v>
      </c>
      <c r="HJ73" s="331">
        <v>0</v>
      </c>
      <c r="HK73" s="124">
        <v>0</v>
      </c>
      <c r="HL73" s="331">
        <v>0</v>
      </c>
      <c r="HM73" s="331">
        <v>0</v>
      </c>
      <c r="HN73" s="331">
        <v>0</v>
      </c>
      <c r="HO73" s="331">
        <v>0</v>
      </c>
      <c r="HP73" s="124">
        <v>0</v>
      </c>
      <c r="HQ73" s="331">
        <v>0</v>
      </c>
      <c r="HR73" s="331">
        <v>0</v>
      </c>
      <c r="HS73" s="331">
        <v>0</v>
      </c>
      <c r="HT73" s="331">
        <v>0</v>
      </c>
      <c r="HU73" s="124">
        <v>0</v>
      </c>
      <c r="HV73" s="386">
        <v>0</v>
      </c>
      <c r="HW73" s="331">
        <v>0</v>
      </c>
      <c r="HX73" s="331">
        <v>0</v>
      </c>
      <c r="HY73" s="331">
        <v>0</v>
      </c>
      <c r="HZ73" s="124">
        <v>0</v>
      </c>
      <c r="IA73" s="386">
        <v>0</v>
      </c>
      <c r="IB73" s="331">
        <v>0</v>
      </c>
      <c r="IC73" s="331">
        <v>0</v>
      </c>
      <c r="ID73" s="331">
        <v>0</v>
      </c>
      <c r="IE73" s="124">
        <v>0</v>
      </c>
      <c r="IF73" s="330">
        <v>0</v>
      </c>
      <c r="IG73" s="331">
        <v>0</v>
      </c>
      <c r="IH73" s="331">
        <v>0</v>
      </c>
      <c r="II73" s="331">
        <v>0</v>
      </c>
      <c r="IJ73" s="124">
        <v>0</v>
      </c>
      <c r="IK73" s="331">
        <v>0</v>
      </c>
      <c r="IL73" s="331">
        <v>0</v>
      </c>
      <c r="IM73" s="331">
        <v>0</v>
      </c>
      <c r="IN73" s="331">
        <v>0</v>
      </c>
      <c r="IO73" s="124">
        <v>0</v>
      </c>
      <c r="IP73" s="331">
        <v>0</v>
      </c>
      <c r="IQ73" s="331">
        <v>0</v>
      </c>
      <c r="IR73" s="331">
        <v>0</v>
      </c>
      <c r="IS73" s="331">
        <v>0</v>
      </c>
      <c r="IT73" s="124">
        <v>0</v>
      </c>
      <c r="IU73" s="386">
        <v>0</v>
      </c>
      <c r="IV73" s="331">
        <v>0</v>
      </c>
      <c r="IW73" s="331">
        <v>0</v>
      </c>
      <c r="IX73" s="331">
        <v>0</v>
      </c>
      <c r="IY73" s="124">
        <v>0</v>
      </c>
      <c r="IZ73" s="386">
        <v>0</v>
      </c>
      <c r="JA73" s="331">
        <v>0</v>
      </c>
      <c r="JB73" s="331">
        <v>0</v>
      </c>
      <c r="JC73" s="331">
        <v>0</v>
      </c>
      <c r="JD73" s="124">
        <v>0</v>
      </c>
      <c r="JE73" s="330">
        <v>0</v>
      </c>
      <c r="JF73" s="331">
        <v>0</v>
      </c>
      <c r="JG73" s="331">
        <v>0</v>
      </c>
      <c r="JH73" s="331">
        <v>0</v>
      </c>
      <c r="JI73" s="124">
        <v>0</v>
      </c>
      <c r="JJ73" s="331">
        <v>0</v>
      </c>
      <c r="JK73" s="331">
        <v>0</v>
      </c>
      <c r="JL73" s="331">
        <v>0</v>
      </c>
      <c r="JM73" s="331">
        <v>0</v>
      </c>
      <c r="JN73" s="124">
        <v>0</v>
      </c>
      <c r="JO73" s="331">
        <v>0</v>
      </c>
      <c r="JP73" s="331">
        <v>0</v>
      </c>
      <c r="JQ73" s="331">
        <v>0</v>
      </c>
      <c r="JR73" s="331">
        <v>0</v>
      </c>
      <c r="JS73" s="124">
        <v>0</v>
      </c>
      <c r="JT73" s="386">
        <v>0</v>
      </c>
      <c r="JU73" s="331">
        <v>0</v>
      </c>
      <c r="JV73" s="331">
        <v>0</v>
      </c>
      <c r="JW73" s="331">
        <v>0</v>
      </c>
      <c r="JX73" s="124">
        <v>0</v>
      </c>
      <c r="JY73" s="386">
        <v>0</v>
      </c>
      <c r="JZ73" s="331">
        <v>0</v>
      </c>
      <c r="KA73" s="331">
        <v>0</v>
      </c>
      <c r="KB73" s="331">
        <v>0</v>
      </c>
      <c r="KC73" s="124">
        <v>0</v>
      </c>
      <c r="KD73" s="330">
        <v>0</v>
      </c>
      <c r="KE73" s="331">
        <v>0</v>
      </c>
      <c r="KF73" s="331">
        <v>0</v>
      </c>
      <c r="KG73" s="331">
        <v>0</v>
      </c>
      <c r="KH73" s="124">
        <v>0</v>
      </c>
      <c r="KI73" s="331">
        <v>0</v>
      </c>
      <c r="KJ73" s="331">
        <v>0</v>
      </c>
      <c r="KK73" s="331">
        <v>0</v>
      </c>
      <c r="KL73" s="331">
        <v>0</v>
      </c>
      <c r="KM73" s="124">
        <v>0</v>
      </c>
      <c r="KN73" s="331">
        <v>0</v>
      </c>
      <c r="KO73" s="331">
        <v>0</v>
      </c>
      <c r="KP73" s="331">
        <v>0</v>
      </c>
      <c r="KQ73" s="331">
        <v>0</v>
      </c>
      <c r="KR73" s="124">
        <v>0</v>
      </c>
      <c r="KS73" s="330">
        <v>0</v>
      </c>
      <c r="KT73" s="331">
        <v>0</v>
      </c>
      <c r="KU73" s="331">
        <v>0</v>
      </c>
      <c r="KV73" s="331">
        <v>0</v>
      </c>
      <c r="KW73" s="124">
        <v>0</v>
      </c>
      <c r="KX73" s="331">
        <v>0</v>
      </c>
      <c r="KY73" s="331">
        <v>0</v>
      </c>
      <c r="KZ73" s="331">
        <v>0</v>
      </c>
      <c r="LA73" s="331">
        <v>0</v>
      </c>
      <c r="LB73" s="334">
        <v>0</v>
      </c>
      <c r="LC73" s="330">
        <v>0</v>
      </c>
      <c r="LD73" s="331">
        <v>0</v>
      </c>
      <c r="LE73" s="331">
        <v>0</v>
      </c>
      <c r="LF73" s="331">
        <v>0</v>
      </c>
      <c r="LG73" s="334">
        <v>0</v>
      </c>
    </row>
    <row r="74" spans="2:319">
      <c r="B74" s="1640"/>
      <c r="C74" s="1619"/>
      <c r="D74" s="333" t="s">
        <v>2883</v>
      </c>
      <c r="E74" s="386">
        <v>0</v>
      </c>
      <c r="F74" s="331">
        <v>0</v>
      </c>
      <c r="G74" s="331">
        <v>0</v>
      </c>
      <c r="H74" s="331">
        <v>0</v>
      </c>
      <c r="I74" s="124">
        <v>0</v>
      </c>
      <c r="J74" s="386">
        <v>0</v>
      </c>
      <c r="K74" s="331">
        <v>0</v>
      </c>
      <c r="L74" s="331">
        <v>0</v>
      </c>
      <c r="M74" s="331">
        <v>0</v>
      </c>
      <c r="N74" s="124">
        <v>0</v>
      </c>
      <c r="O74" s="330">
        <v>0</v>
      </c>
      <c r="P74" s="331">
        <v>0</v>
      </c>
      <c r="Q74" s="331">
        <v>0</v>
      </c>
      <c r="R74" s="331">
        <v>0</v>
      </c>
      <c r="S74" s="124">
        <v>0</v>
      </c>
      <c r="T74" s="331">
        <v>0</v>
      </c>
      <c r="U74" s="331">
        <v>0</v>
      </c>
      <c r="V74" s="331">
        <v>0</v>
      </c>
      <c r="W74" s="331">
        <v>0</v>
      </c>
      <c r="X74" s="124">
        <v>0</v>
      </c>
      <c r="Y74" s="331">
        <v>0</v>
      </c>
      <c r="Z74" s="331">
        <v>0</v>
      </c>
      <c r="AA74" s="331">
        <v>0</v>
      </c>
      <c r="AB74" s="331">
        <v>0</v>
      </c>
      <c r="AC74" s="124">
        <v>0</v>
      </c>
      <c r="AD74" s="386">
        <v>0</v>
      </c>
      <c r="AE74" s="331">
        <v>0</v>
      </c>
      <c r="AF74" s="331">
        <v>0</v>
      </c>
      <c r="AG74" s="331">
        <v>0</v>
      </c>
      <c r="AH74" s="124">
        <v>0</v>
      </c>
      <c r="AI74" s="386">
        <v>0</v>
      </c>
      <c r="AJ74" s="331">
        <v>0</v>
      </c>
      <c r="AK74" s="331">
        <v>0</v>
      </c>
      <c r="AL74" s="331">
        <v>0</v>
      </c>
      <c r="AM74" s="124">
        <v>0</v>
      </c>
      <c r="AN74" s="330">
        <v>0</v>
      </c>
      <c r="AO74" s="331">
        <v>0</v>
      </c>
      <c r="AP74" s="331">
        <v>0</v>
      </c>
      <c r="AQ74" s="331">
        <v>0</v>
      </c>
      <c r="AR74" s="124">
        <v>0</v>
      </c>
      <c r="AS74" s="331">
        <v>0</v>
      </c>
      <c r="AT74" s="331">
        <v>0</v>
      </c>
      <c r="AU74" s="331">
        <v>0</v>
      </c>
      <c r="AV74" s="331">
        <v>0</v>
      </c>
      <c r="AW74" s="124">
        <v>0</v>
      </c>
      <c r="AX74" s="331">
        <v>0</v>
      </c>
      <c r="AY74" s="331">
        <v>0</v>
      </c>
      <c r="AZ74" s="331">
        <v>0</v>
      </c>
      <c r="BA74" s="331">
        <v>0</v>
      </c>
      <c r="BB74" s="124">
        <v>0</v>
      </c>
      <c r="BC74" s="386">
        <v>0</v>
      </c>
      <c r="BD74" s="331">
        <v>0</v>
      </c>
      <c r="BE74" s="331">
        <v>0</v>
      </c>
      <c r="BF74" s="331">
        <v>0</v>
      </c>
      <c r="BG74" s="124">
        <v>0</v>
      </c>
      <c r="BH74" s="386">
        <v>0</v>
      </c>
      <c r="BI74" s="331">
        <v>0</v>
      </c>
      <c r="BJ74" s="331">
        <v>0</v>
      </c>
      <c r="BK74" s="331">
        <v>0</v>
      </c>
      <c r="BL74" s="124">
        <v>0</v>
      </c>
      <c r="BM74" s="330">
        <v>0</v>
      </c>
      <c r="BN74" s="331">
        <v>0</v>
      </c>
      <c r="BO74" s="331">
        <v>0</v>
      </c>
      <c r="BP74" s="331">
        <v>0</v>
      </c>
      <c r="BQ74" s="124">
        <v>0</v>
      </c>
      <c r="BR74" s="331">
        <v>0</v>
      </c>
      <c r="BS74" s="331">
        <v>0</v>
      </c>
      <c r="BT74" s="331">
        <v>0</v>
      </c>
      <c r="BU74" s="331">
        <v>0</v>
      </c>
      <c r="BV74" s="124">
        <v>0</v>
      </c>
      <c r="BW74" s="331">
        <v>0</v>
      </c>
      <c r="BX74" s="331">
        <v>0</v>
      </c>
      <c r="BY74" s="331">
        <v>0</v>
      </c>
      <c r="BZ74" s="331">
        <v>0</v>
      </c>
      <c r="CA74" s="124">
        <v>0</v>
      </c>
      <c r="CB74" s="386">
        <v>0</v>
      </c>
      <c r="CC74" s="331">
        <v>0</v>
      </c>
      <c r="CD74" s="331">
        <v>0</v>
      </c>
      <c r="CE74" s="331">
        <v>0</v>
      </c>
      <c r="CF74" s="124">
        <v>0</v>
      </c>
      <c r="CG74" s="386">
        <v>0</v>
      </c>
      <c r="CH74" s="331">
        <v>0</v>
      </c>
      <c r="CI74" s="331">
        <v>0</v>
      </c>
      <c r="CJ74" s="331">
        <v>0</v>
      </c>
      <c r="CK74" s="124">
        <v>0</v>
      </c>
      <c r="CL74" s="330">
        <v>0</v>
      </c>
      <c r="CM74" s="331">
        <v>0</v>
      </c>
      <c r="CN74" s="331">
        <v>0</v>
      </c>
      <c r="CO74" s="331">
        <v>0</v>
      </c>
      <c r="CP74" s="124">
        <v>0</v>
      </c>
      <c r="CQ74" s="331">
        <v>0</v>
      </c>
      <c r="CR74" s="331">
        <v>0</v>
      </c>
      <c r="CS74" s="331">
        <v>0</v>
      </c>
      <c r="CT74" s="331">
        <v>0</v>
      </c>
      <c r="CU74" s="124">
        <v>0</v>
      </c>
      <c r="CV74" s="331">
        <v>0</v>
      </c>
      <c r="CW74" s="331">
        <v>0</v>
      </c>
      <c r="CX74" s="331">
        <v>0</v>
      </c>
      <c r="CY74" s="331">
        <v>0</v>
      </c>
      <c r="CZ74" s="124">
        <v>0</v>
      </c>
      <c r="DA74" s="386">
        <v>0</v>
      </c>
      <c r="DB74" s="331">
        <v>0</v>
      </c>
      <c r="DC74" s="331">
        <v>0</v>
      </c>
      <c r="DD74" s="331">
        <v>0</v>
      </c>
      <c r="DE74" s="124">
        <v>0</v>
      </c>
      <c r="DF74" s="386">
        <v>0</v>
      </c>
      <c r="DG74" s="331">
        <v>0</v>
      </c>
      <c r="DH74" s="331">
        <v>0</v>
      </c>
      <c r="DI74" s="331">
        <v>0</v>
      </c>
      <c r="DJ74" s="124">
        <v>0</v>
      </c>
      <c r="DK74" s="330">
        <v>0</v>
      </c>
      <c r="DL74" s="331">
        <v>0</v>
      </c>
      <c r="DM74" s="331">
        <v>0</v>
      </c>
      <c r="DN74" s="331">
        <v>0</v>
      </c>
      <c r="DO74" s="124">
        <v>0</v>
      </c>
      <c r="DP74" s="331">
        <v>0</v>
      </c>
      <c r="DQ74" s="331">
        <v>0</v>
      </c>
      <c r="DR74" s="331">
        <v>0</v>
      </c>
      <c r="DS74" s="331">
        <v>0</v>
      </c>
      <c r="DT74" s="124">
        <v>0</v>
      </c>
      <c r="DU74" s="331">
        <v>0</v>
      </c>
      <c r="DV74" s="331">
        <v>0</v>
      </c>
      <c r="DW74" s="331">
        <v>0</v>
      </c>
      <c r="DX74" s="331">
        <v>0</v>
      </c>
      <c r="DY74" s="124">
        <v>0</v>
      </c>
      <c r="DZ74" s="386">
        <v>0</v>
      </c>
      <c r="EA74" s="331">
        <v>0</v>
      </c>
      <c r="EB74" s="331">
        <v>0</v>
      </c>
      <c r="EC74" s="331">
        <v>0</v>
      </c>
      <c r="ED74" s="124">
        <v>0</v>
      </c>
      <c r="EE74" s="386">
        <v>0</v>
      </c>
      <c r="EF74" s="331">
        <v>0</v>
      </c>
      <c r="EG74" s="331">
        <v>0</v>
      </c>
      <c r="EH74" s="331">
        <v>0</v>
      </c>
      <c r="EI74" s="124">
        <v>0</v>
      </c>
      <c r="EJ74" s="330">
        <v>0</v>
      </c>
      <c r="EK74" s="331">
        <v>0</v>
      </c>
      <c r="EL74" s="331">
        <v>0</v>
      </c>
      <c r="EM74" s="331">
        <v>0</v>
      </c>
      <c r="EN74" s="124">
        <v>0</v>
      </c>
      <c r="EO74" s="331">
        <v>0</v>
      </c>
      <c r="EP74" s="331">
        <v>0</v>
      </c>
      <c r="EQ74" s="331">
        <v>0</v>
      </c>
      <c r="ER74" s="331">
        <v>0</v>
      </c>
      <c r="ES74" s="124">
        <v>0</v>
      </c>
      <c r="ET74" s="331">
        <v>0</v>
      </c>
      <c r="EU74" s="331">
        <v>0</v>
      </c>
      <c r="EV74" s="331">
        <v>0</v>
      </c>
      <c r="EW74" s="331">
        <v>0</v>
      </c>
      <c r="EX74" s="124">
        <v>0</v>
      </c>
      <c r="EY74" s="386">
        <v>0</v>
      </c>
      <c r="EZ74" s="331">
        <v>0</v>
      </c>
      <c r="FA74" s="331">
        <v>0</v>
      </c>
      <c r="FB74" s="331">
        <v>0</v>
      </c>
      <c r="FC74" s="124">
        <v>0</v>
      </c>
      <c r="FD74" s="386">
        <v>0</v>
      </c>
      <c r="FE74" s="331">
        <v>0</v>
      </c>
      <c r="FF74" s="331">
        <v>0</v>
      </c>
      <c r="FG74" s="331">
        <v>0</v>
      </c>
      <c r="FH74" s="124">
        <v>0</v>
      </c>
      <c r="FI74" s="330">
        <v>0</v>
      </c>
      <c r="FJ74" s="331">
        <v>0</v>
      </c>
      <c r="FK74" s="331">
        <v>0</v>
      </c>
      <c r="FL74" s="331">
        <v>0</v>
      </c>
      <c r="FM74" s="124">
        <v>0</v>
      </c>
      <c r="FN74" s="331">
        <v>0</v>
      </c>
      <c r="FO74" s="331">
        <v>0</v>
      </c>
      <c r="FP74" s="331">
        <v>0</v>
      </c>
      <c r="FQ74" s="331">
        <v>0</v>
      </c>
      <c r="FR74" s="124">
        <v>0</v>
      </c>
      <c r="FS74" s="331">
        <v>0</v>
      </c>
      <c r="FT74" s="331">
        <v>0</v>
      </c>
      <c r="FU74" s="331">
        <v>0</v>
      </c>
      <c r="FV74" s="331">
        <v>0</v>
      </c>
      <c r="FW74" s="124">
        <v>0</v>
      </c>
      <c r="FX74" s="386">
        <v>0</v>
      </c>
      <c r="FY74" s="331">
        <v>0</v>
      </c>
      <c r="FZ74" s="331">
        <v>0</v>
      </c>
      <c r="GA74" s="331">
        <v>0</v>
      </c>
      <c r="GB74" s="124">
        <v>0</v>
      </c>
      <c r="GC74" s="386">
        <v>0</v>
      </c>
      <c r="GD74" s="331">
        <v>0</v>
      </c>
      <c r="GE74" s="331">
        <v>0</v>
      </c>
      <c r="GF74" s="331">
        <v>0</v>
      </c>
      <c r="GG74" s="124">
        <v>0</v>
      </c>
      <c r="GH74" s="330">
        <v>0</v>
      </c>
      <c r="GI74" s="331">
        <v>0</v>
      </c>
      <c r="GJ74" s="331">
        <v>0</v>
      </c>
      <c r="GK74" s="331">
        <v>0</v>
      </c>
      <c r="GL74" s="124">
        <v>0</v>
      </c>
      <c r="GM74" s="331">
        <v>0</v>
      </c>
      <c r="GN74" s="331">
        <v>0</v>
      </c>
      <c r="GO74" s="331">
        <v>0</v>
      </c>
      <c r="GP74" s="331">
        <v>0</v>
      </c>
      <c r="GQ74" s="124">
        <v>0</v>
      </c>
      <c r="GR74" s="331">
        <v>0</v>
      </c>
      <c r="GS74" s="331">
        <v>0</v>
      </c>
      <c r="GT74" s="331">
        <v>0</v>
      </c>
      <c r="GU74" s="331">
        <v>0</v>
      </c>
      <c r="GV74" s="124">
        <v>0</v>
      </c>
      <c r="GW74" s="386">
        <v>0</v>
      </c>
      <c r="GX74" s="331">
        <v>0</v>
      </c>
      <c r="GY74" s="331">
        <v>0</v>
      </c>
      <c r="GZ74" s="331">
        <v>0</v>
      </c>
      <c r="HA74" s="124">
        <v>0</v>
      </c>
      <c r="HB74" s="386">
        <v>0</v>
      </c>
      <c r="HC74" s="331">
        <v>0</v>
      </c>
      <c r="HD74" s="331">
        <v>0</v>
      </c>
      <c r="HE74" s="331">
        <v>0</v>
      </c>
      <c r="HF74" s="124">
        <v>0</v>
      </c>
      <c r="HG74" s="330">
        <v>0</v>
      </c>
      <c r="HH74" s="331">
        <v>0</v>
      </c>
      <c r="HI74" s="331">
        <v>0</v>
      </c>
      <c r="HJ74" s="331">
        <v>0</v>
      </c>
      <c r="HK74" s="124">
        <v>0</v>
      </c>
      <c r="HL74" s="331">
        <v>0</v>
      </c>
      <c r="HM74" s="331">
        <v>0</v>
      </c>
      <c r="HN74" s="331">
        <v>0</v>
      </c>
      <c r="HO74" s="331">
        <v>0</v>
      </c>
      <c r="HP74" s="124">
        <v>0</v>
      </c>
      <c r="HQ74" s="331">
        <v>0</v>
      </c>
      <c r="HR74" s="331">
        <v>0</v>
      </c>
      <c r="HS74" s="331">
        <v>0</v>
      </c>
      <c r="HT74" s="331">
        <v>0</v>
      </c>
      <c r="HU74" s="124">
        <v>0</v>
      </c>
      <c r="HV74" s="386">
        <v>0</v>
      </c>
      <c r="HW74" s="331">
        <v>0</v>
      </c>
      <c r="HX74" s="331">
        <v>0</v>
      </c>
      <c r="HY74" s="331">
        <v>0</v>
      </c>
      <c r="HZ74" s="124">
        <v>0</v>
      </c>
      <c r="IA74" s="386">
        <v>0</v>
      </c>
      <c r="IB74" s="331">
        <v>0</v>
      </c>
      <c r="IC74" s="331">
        <v>0</v>
      </c>
      <c r="ID74" s="331">
        <v>0</v>
      </c>
      <c r="IE74" s="124">
        <v>0</v>
      </c>
      <c r="IF74" s="330">
        <v>0</v>
      </c>
      <c r="IG74" s="331">
        <v>0</v>
      </c>
      <c r="IH74" s="331">
        <v>0</v>
      </c>
      <c r="II74" s="331">
        <v>0</v>
      </c>
      <c r="IJ74" s="124">
        <v>0</v>
      </c>
      <c r="IK74" s="331">
        <v>0</v>
      </c>
      <c r="IL74" s="331">
        <v>0</v>
      </c>
      <c r="IM74" s="331">
        <v>0</v>
      </c>
      <c r="IN74" s="331">
        <v>0</v>
      </c>
      <c r="IO74" s="124">
        <v>0</v>
      </c>
      <c r="IP74" s="331">
        <v>0</v>
      </c>
      <c r="IQ74" s="331">
        <v>0</v>
      </c>
      <c r="IR74" s="331">
        <v>0</v>
      </c>
      <c r="IS74" s="331">
        <v>0</v>
      </c>
      <c r="IT74" s="124">
        <v>0</v>
      </c>
      <c r="IU74" s="386">
        <v>0</v>
      </c>
      <c r="IV74" s="331">
        <v>0</v>
      </c>
      <c r="IW74" s="331">
        <v>0</v>
      </c>
      <c r="IX74" s="331">
        <v>0</v>
      </c>
      <c r="IY74" s="124">
        <v>0</v>
      </c>
      <c r="IZ74" s="386">
        <v>0</v>
      </c>
      <c r="JA74" s="331">
        <v>0</v>
      </c>
      <c r="JB74" s="331">
        <v>0</v>
      </c>
      <c r="JC74" s="331">
        <v>0</v>
      </c>
      <c r="JD74" s="124">
        <v>0</v>
      </c>
      <c r="JE74" s="330">
        <v>0</v>
      </c>
      <c r="JF74" s="331">
        <v>0</v>
      </c>
      <c r="JG74" s="331">
        <v>0</v>
      </c>
      <c r="JH74" s="331">
        <v>0</v>
      </c>
      <c r="JI74" s="124">
        <v>0</v>
      </c>
      <c r="JJ74" s="331">
        <v>0</v>
      </c>
      <c r="JK74" s="331">
        <v>0</v>
      </c>
      <c r="JL74" s="331">
        <v>0</v>
      </c>
      <c r="JM74" s="331">
        <v>0</v>
      </c>
      <c r="JN74" s="124">
        <v>0</v>
      </c>
      <c r="JO74" s="331">
        <v>0</v>
      </c>
      <c r="JP74" s="331">
        <v>0</v>
      </c>
      <c r="JQ74" s="331">
        <v>0</v>
      </c>
      <c r="JR74" s="331">
        <v>0</v>
      </c>
      <c r="JS74" s="124">
        <v>0</v>
      </c>
      <c r="JT74" s="386">
        <v>0</v>
      </c>
      <c r="JU74" s="331">
        <v>0</v>
      </c>
      <c r="JV74" s="331">
        <v>0</v>
      </c>
      <c r="JW74" s="331">
        <v>0</v>
      </c>
      <c r="JX74" s="124">
        <v>0</v>
      </c>
      <c r="JY74" s="386">
        <v>0</v>
      </c>
      <c r="JZ74" s="331">
        <v>0</v>
      </c>
      <c r="KA74" s="331">
        <v>0</v>
      </c>
      <c r="KB74" s="331">
        <v>0</v>
      </c>
      <c r="KC74" s="124">
        <v>0</v>
      </c>
      <c r="KD74" s="330">
        <v>0</v>
      </c>
      <c r="KE74" s="331">
        <v>0</v>
      </c>
      <c r="KF74" s="331">
        <v>0</v>
      </c>
      <c r="KG74" s="331">
        <v>0</v>
      </c>
      <c r="KH74" s="124">
        <v>0</v>
      </c>
      <c r="KI74" s="331">
        <v>0</v>
      </c>
      <c r="KJ74" s="331">
        <v>0</v>
      </c>
      <c r="KK74" s="331">
        <v>0</v>
      </c>
      <c r="KL74" s="331">
        <v>0</v>
      </c>
      <c r="KM74" s="124">
        <v>0</v>
      </c>
      <c r="KN74" s="331">
        <v>0</v>
      </c>
      <c r="KO74" s="331">
        <v>0</v>
      </c>
      <c r="KP74" s="331">
        <v>0</v>
      </c>
      <c r="KQ74" s="331">
        <v>0</v>
      </c>
      <c r="KR74" s="124">
        <v>0</v>
      </c>
      <c r="KS74" s="330">
        <v>0</v>
      </c>
      <c r="KT74" s="331">
        <v>0</v>
      </c>
      <c r="KU74" s="331">
        <v>0</v>
      </c>
      <c r="KV74" s="331">
        <v>0</v>
      </c>
      <c r="KW74" s="124">
        <v>0</v>
      </c>
      <c r="KX74" s="331">
        <v>0</v>
      </c>
      <c r="KY74" s="331">
        <v>0</v>
      </c>
      <c r="KZ74" s="331">
        <v>0</v>
      </c>
      <c r="LA74" s="331">
        <v>0</v>
      </c>
      <c r="LB74" s="334">
        <v>0</v>
      </c>
      <c r="LC74" s="330">
        <v>0</v>
      </c>
      <c r="LD74" s="331">
        <v>0</v>
      </c>
      <c r="LE74" s="331">
        <v>0</v>
      </c>
      <c r="LF74" s="331">
        <v>0</v>
      </c>
      <c r="LG74" s="334">
        <v>0</v>
      </c>
    </row>
    <row r="75" spans="2:319">
      <c r="B75" s="1640"/>
      <c r="C75" s="1619"/>
      <c r="D75" s="333" t="s">
        <v>2871</v>
      </c>
      <c r="E75" s="330">
        <v>0</v>
      </c>
      <c r="F75" s="331">
        <v>0</v>
      </c>
      <c r="G75" s="331">
        <v>0</v>
      </c>
      <c r="H75" s="331">
        <v>0</v>
      </c>
      <c r="I75" s="124">
        <v>0</v>
      </c>
      <c r="J75" s="330">
        <v>0</v>
      </c>
      <c r="K75" s="331">
        <v>0</v>
      </c>
      <c r="L75" s="331">
        <v>0</v>
      </c>
      <c r="M75" s="331">
        <v>0</v>
      </c>
      <c r="N75" s="124">
        <v>0</v>
      </c>
      <c r="O75" s="330">
        <v>0</v>
      </c>
      <c r="P75" s="331">
        <v>0</v>
      </c>
      <c r="Q75" s="331">
        <v>0</v>
      </c>
      <c r="R75" s="331">
        <v>0</v>
      </c>
      <c r="S75" s="124">
        <v>0</v>
      </c>
      <c r="T75" s="331">
        <v>0</v>
      </c>
      <c r="U75" s="331">
        <v>0</v>
      </c>
      <c r="V75" s="331">
        <v>0</v>
      </c>
      <c r="W75" s="331">
        <v>0</v>
      </c>
      <c r="X75" s="124">
        <v>0</v>
      </c>
      <c r="Y75" s="331">
        <v>0</v>
      </c>
      <c r="Z75" s="331">
        <v>0</v>
      </c>
      <c r="AA75" s="331">
        <v>0</v>
      </c>
      <c r="AB75" s="331">
        <v>0</v>
      </c>
      <c r="AC75" s="124">
        <v>0</v>
      </c>
      <c r="AD75" s="330">
        <v>0</v>
      </c>
      <c r="AE75" s="331">
        <v>0</v>
      </c>
      <c r="AF75" s="331">
        <v>0</v>
      </c>
      <c r="AG75" s="331">
        <v>0</v>
      </c>
      <c r="AH75" s="124">
        <v>0</v>
      </c>
      <c r="AI75" s="330">
        <v>0</v>
      </c>
      <c r="AJ75" s="331">
        <v>0</v>
      </c>
      <c r="AK75" s="331">
        <v>0</v>
      </c>
      <c r="AL75" s="331">
        <v>0</v>
      </c>
      <c r="AM75" s="124">
        <v>0</v>
      </c>
      <c r="AN75" s="330">
        <v>0</v>
      </c>
      <c r="AO75" s="331">
        <v>0</v>
      </c>
      <c r="AP75" s="331">
        <v>0</v>
      </c>
      <c r="AQ75" s="331">
        <v>0</v>
      </c>
      <c r="AR75" s="124">
        <v>0</v>
      </c>
      <c r="AS75" s="331">
        <v>0</v>
      </c>
      <c r="AT75" s="331">
        <v>0</v>
      </c>
      <c r="AU75" s="331">
        <v>0</v>
      </c>
      <c r="AV75" s="331">
        <v>0</v>
      </c>
      <c r="AW75" s="124">
        <v>0</v>
      </c>
      <c r="AX75" s="331">
        <v>0</v>
      </c>
      <c r="AY75" s="331">
        <v>0</v>
      </c>
      <c r="AZ75" s="331">
        <v>0</v>
      </c>
      <c r="BA75" s="331">
        <v>0</v>
      </c>
      <c r="BB75" s="124">
        <v>0</v>
      </c>
      <c r="BC75" s="330">
        <v>0</v>
      </c>
      <c r="BD75" s="331">
        <v>0</v>
      </c>
      <c r="BE75" s="331">
        <v>0</v>
      </c>
      <c r="BF75" s="331">
        <v>0</v>
      </c>
      <c r="BG75" s="124">
        <v>0</v>
      </c>
      <c r="BH75" s="330">
        <v>0</v>
      </c>
      <c r="BI75" s="331">
        <v>0</v>
      </c>
      <c r="BJ75" s="331">
        <v>0</v>
      </c>
      <c r="BK75" s="331">
        <v>0</v>
      </c>
      <c r="BL75" s="124">
        <v>0</v>
      </c>
      <c r="BM75" s="330">
        <v>0</v>
      </c>
      <c r="BN75" s="331">
        <v>0</v>
      </c>
      <c r="BO75" s="331">
        <v>0</v>
      </c>
      <c r="BP75" s="331">
        <v>0</v>
      </c>
      <c r="BQ75" s="124">
        <v>0</v>
      </c>
      <c r="BR75" s="331">
        <v>0</v>
      </c>
      <c r="BS75" s="331">
        <v>0</v>
      </c>
      <c r="BT75" s="331">
        <v>0</v>
      </c>
      <c r="BU75" s="331">
        <v>0</v>
      </c>
      <c r="BV75" s="124">
        <v>0</v>
      </c>
      <c r="BW75" s="331">
        <v>0</v>
      </c>
      <c r="BX75" s="331">
        <v>0</v>
      </c>
      <c r="BY75" s="331">
        <v>0</v>
      </c>
      <c r="BZ75" s="331">
        <v>0</v>
      </c>
      <c r="CA75" s="124">
        <v>0</v>
      </c>
      <c r="CB75" s="330">
        <v>0</v>
      </c>
      <c r="CC75" s="331">
        <v>0</v>
      </c>
      <c r="CD75" s="331">
        <v>0</v>
      </c>
      <c r="CE75" s="331">
        <v>0</v>
      </c>
      <c r="CF75" s="124">
        <v>0</v>
      </c>
      <c r="CG75" s="330">
        <v>0</v>
      </c>
      <c r="CH75" s="331">
        <v>0</v>
      </c>
      <c r="CI75" s="331">
        <v>0</v>
      </c>
      <c r="CJ75" s="331">
        <v>0</v>
      </c>
      <c r="CK75" s="124">
        <v>0</v>
      </c>
      <c r="CL75" s="330">
        <v>0</v>
      </c>
      <c r="CM75" s="331">
        <v>0</v>
      </c>
      <c r="CN75" s="331">
        <v>0</v>
      </c>
      <c r="CO75" s="331">
        <v>0</v>
      </c>
      <c r="CP75" s="124">
        <v>0</v>
      </c>
      <c r="CQ75" s="331">
        <v>0</v>
      </c>
      <c r="CR75" s="331">
        <v>0</v>
      </c>
      <c r="CS75" s="331">
        <v>0</v>
      </c>
      <c r="CT75" s="331">
        <v>0</v>
      </c>
      <c r="CU75" s="124">
        <v>0</v>
      </c>
      <c r="CV75" s="331">
        <v>0</v>
      </c>
      <c r="CW75" s="331">
        <v>0</v>
      </c>
      <c r="CX75" s="331">
        <v>0</v>
      </c>
      <c r="CY75" s="331">
        <v>0</v>
      </c>
      <c r="CZ75" s="124">
        <v>0</v>
      </c>
      <c r="DA75" s="330">
        <v>0</v>
      </c>
      <c r="DB75" s="331">
        <v>0</v>
      </c>
      <c r="DC75" s="331">
        <v>0</v>
      </c>
      <c r="DD75" s="331">
        <v>0</v>
      </c>
      <c r="DE75" s="124">
        <v>0</v>
      </c>
      <c r="DF75" s="330">
        <v>0</v>
      </c>
      <c r="DG75" s="331">
        <v>0</v>
      </c>
      <c r="DH75" s="331">
        <v>0</v>
      </c>
      <c r="DI75" s="331">
        <v>0</v>
      </c>
      <c r="DJ75" s="124">
        <v>0</v>
      </c>
      <c r="DK75" s="330">
        <v>0</v>
      </c>
      <c r="DL75" s="331">
        <v>0</v>
      </c>
      <c r="DM75" s="331">
        <v>0</v>
      </c>
      <c r="DN75" s="331">
        <v>0</v>
      </c>
      <c r="DO75" s="124">
        <v>0</v>
      </c>
      <c r="DP75" s="331">
        <v>0</v>
      </c>
      <c r="DQ75" s="331">
        <v>0</v>
      </c>
      <c r="DR75" s="331">
        <v>0</v>
      </c>
      <c r="DS75" s="331">
        <v>0</v>
      </c>
      <c r="DT75" s="124">
        <v>0</v>
      </c>
      <c r="DU75" s="331">
        <v>0</v>
      </c>
      <c r="DV75" s="331">
        <v>0</v>
      </c>
      <c r="DW75" s="331">
        <v>0</v>
      </c>
      <c r="DX75" s="331">
        <v>0</v>
      </c>
      <c r="DY75" s="124">
        <v>0</v>
      </c>
      <c r="DZ75" s="330">
        <v>0</v>
      </c>
      <c r="EA75" s="331">
        <v>0</v>
      </c>
      <c r="EB75" s="331">
        <v>0</v>
      </c>
      <c r="EC75" s="331">
        <v>0</v>
      </c>
      <c r="ED75" s="124">
        <v>0</v>
      </c>
      <c r="EE75" s="330">
        <v>0</v>
      </c>
      <c r="EF75" s="331">
        <v>0</v>
      </c>
      <c r="EG75" s="331">
        <v>0</v>
      </c>
      <c r="EH75" s="331">
        <v>0</v>
      </c>
      <c r="EI75" s="124">
        <v>0</v>
      </c>
      <c r="EJ75" s="330">
        <v>0</v>
      </c>
      <c r="EK75" s="331">
        <v>0</v>
      </c>
      <c r="EL75" s="331">
        <v>0</v>
      </c>
      <c r="EM75" s="331">
        <v>0</v>
      </c>
      <c r="EN75" s="124">
        <v>0</v>
      </c>
      <c r="EO75" s="331">
        <v>0</v>
      </c>
      <c r="EP75" s="331">
        <v>0</v>
      </c>
      <c r="EQ75" s="331">
        <v>0</v>
      </c>
      <c r="ER75" s="331">
        <v>0</v>
      </c>
      <c r="ES75" s="124">
        <v>0</v>
      </c>
      <c r="ET75" s="331">
        <v>0</v>
      </c>
      <c r="EU75" s="331">
        <v>0</v>
      </c>
      <c r="EV75" s="331">
        <v>0</v>
      </c>
      <c r="EW75" s="331">
        <v>0</v>
      </c>
      <c r="EX75" s="124">
        <v>0</v>
      </c>
      <c r="EY75" s="330">
        <v>0</v>
      </c>
      <c r="EZ75" s="331">
        <v>0</v>
      </c>
      <c r="FA75" s="331">
        <v>0</v>
      </c>
      <c r="FB75" s="331">
        <v>0</v>
      </c>
      <c r="FC75" s="124">
        <v>0</v>
      </c>
      <c r="FD75" s="330">
        <v>0</v>
      </c>
      <c r="FE75" s="331">
        <v>0</v>
      </c>
      <c r="FF75" s="331">
        <v>0</v>
      </c>
      <c r="FG75" s="331">
        <v>0</v>
      </c>
      <c r="FH75" s="124">
        <v>0</v>
      </c>
      <c r="FI75" s="330">
        <v>0</v>
      </c>
      <c r="FJ75" s="331">
        <v>0</v>
      </c>
      <c r="FK75" s="331">
        <v>0</v>
      </c>
      <c r="FL75" s="331">
        <v>0</v>
      </c>
      <c r="FM75" s="124">
        <v>0</v>
      </c>
      <c r="FN75" s="331">
        <v>0</v>
      </c>
      <c r="FO75" s="331">
        <v>0</v>
      </c>
      <c r="FP75" s="331">
        <v>0</v>
      </c>
      <c r="FQ75" s="331">
        <v>0</v>
      </c>
      <c r="FR75" s="124">
        <v>0</v>
      </c>
      <c r="FS75" s="331">
        <v>0</v>
      </c>
      <c r="FT75" s="331">
        <v>0</v>
      </c>
      <c r="FU75" s="331">
        <v>0</v>
      </c>
      <c r="FV75" s="331">
        <v>0</v>
      </c>
      <c r="FW75" s="124">
        <v>0</v>
      </c>
      <c r="FX75" s="330">
        <v>0</v>
      </c>
      <c r="FY75" s="331">
        <v>0</v>
      </c>
      <c r="FZ75" s="331">
        <v>0</v>
      </c>
      <c r="GA75" s="331">
        <v>0</v>
      </c>
      <c r="GB75" s="124">
        <v>0</v>
      </c>
      <c r="GC75" s="330">
        <v>0</v>
      </c>
      <c r="GD75" s="331">
        <v>0</v>
      </c>
      <c r="GE75" s="331">
        <v>0</v>
      </c>
      <c r="GF75" s="331">
        <v>0</v>
      </c>
      <c r="GG75" s="124">
        <v>0</v>
      </c>
      <c r="GH75" s="330">
        <v>0</v>
      </c>
      <c r="GI75" s="331">
        <v>0</v>
      </c>
      <c r="GJ75" s="331">
        <v>0</v>
      </c>
      <c r="GK75" s="331">
        <v>0</v>
      </c>
      <c r="GL75" s="124">
        <v>0</v>
      </c>
      <c r="GM75" s="331">
        <v>0</v>
      </c>
      <c r="GN75" s="331">
        <v>0</v>
      </c>
      <c r="GO75" s="331">
        <v>0</v>
      </c>
      <c r="GP75" s="331">
        <v>0</v>
      </c>
      <c r="GQ75" s="124">
        <v>0</v>
      </c>
      <c r="GR75" s="331">
        <v>0</v>
      </c>
      <c r="GS75" s="331">
        <v>0</v>
      </c>
      <c r="GT75" s="331">
        <v>0</v>
      </c>
      <c r="GU75" s="331">
        <v>0</v>
      </c>
      <c r="GV75" s="124">
        <v>0</v>
      </c>
      <c r="GW75" s="330">
        <v>0</v>
      </c>
      <c r="GX75" s="331">
        <v>0</v>
      </c>
      <c r="GY75" s="331">
        <v>0</v>
      </c>
      <c r="GZ75" s="331">
        <v>0</v>
      </c>
      <c r="HA75" s="124">
        <v>0</v>
      </c>
      <c r="HB75" s="330">
        <v>0</v>
      </c>
      <c r="HC75" s="331">
        <v>0</v>
      </c>
      <c r="HD75" s="331">
        <v>0</v>
      </c>
      <c r="HE75" s="331">
        <v>0</v>
      </c>
      <c r="HF75" s="124">
        <v>0</v>
      </c>
      <c r="HG75" s="330">
        <v>0</v>
      </c>
      <c r="HH75" s="331">
        <v>0</v>
      </c>
      <c r="HI75" s="331">
        <v>0</v>
      </c>
      <c r="HJ75" s="331">
        <v>0</v>
      </c>
      <c r="HK75" s="124">
        <v>0</v>
      </c>
      <c r="HL75" s="331">
        <v>0</v>
      </c>
      <c r="HM75" s="331">
        <v>0</v>
      </c>
      <c r="HN75" s="331">
        <v>0</v>
      </c>
      <c r="HO75" s="331">
        <v>0</v>
      </c>
      <c r="HP75" s="124">
        <v>0</v>
      </c>
      <c r="HQ75" s="331">
        <v>0</v>
      </c>
      <c r="HR75" s="331">
        <v>0</v>
      </c>
      <c r="HS75" s="331">
        <v>0</v>
      </c>
      <c r="HT75" s="331">
        <v>0</v>
      </c>
      <c r="HU75" s="124">
        <v>0</v>
      </c>
      <c r="HV75" s="330">
        <v>0</v>
      </c>
      <c r="HW75" s="331">
        <v>0</v>
      </c>
      <c r="HX75" s="331">
        <v>0</v>
      </c>
      <c r="HY75" s="331">
        <v>0</v>
      </c>
      <c r="HZ75" s="124">
        <v>0</v>
      </c>
      <c r="IA75" s="330">
        <v>0</v>
      </c>
      <c r="IB75" s="331">
        <v>0</v>
      </c>
      <c r="IC75" s="331">
        <v>0</v>
      </c>
      <c r="ID75" s="331">
        <v>0</v>
      </c>
      <c r="IE75" s="124">
        <v>0</v>
      </c>
      <c r="IF75" s="330">
        <v>0</v>
      </c>
      <c r="IG75" s="331">
        <v>0</v>
      </c>
      <c r="IH75" s="331">
        <v>0</v>
      </c>
      <c r="II75" s="331">
        <v>0</v>
      </c>
      <c r="IJ75" s="124">
        <v>0</v>
      </c>
      <c r="IK75" s="331">
        <v>0</v>
      </c>
      <c r="IL75" s="331">
        <v>0</v>
      </c>
      <c r="IM75" s="331">
        <v>0</v>
      </c>
      <c r="IN75" s="331">
        <v>0</v>
      </c>
      <c r="IO75" s="124">
        <v>0</v>
      </c>
      <c r="IP75" s="331">
        <v>0</v>
      </c>
      <c r="IQ75" s="331">
        <v>0</v>
      </c>
      <c r="IR75" s="331">
        <v>0</v>
      </c>
      <c r="IS75" s="331">
        <v>0</v>
      </c>
      <c r="IT75" s="124">
        <v>0</v>
      </c>
      <c r="IU75" s="330">
        <v>0</v>
      </c>
      <c r="IV75" s="331">
        <v>0</v>
      </c>
      <c r="IW75" s="331">
        <v>0</v>
      </c>
      <c r="IX75" s="331">
        <v>0</v>
      </c>
      <c r="IY75" s="124">
        <v>0</v>
      </c>
      <c r="IZ75" s="330">
        <v>0</v>
      </c>
      <c r="JA75" s="331">
        <v>0</v>
      </c>
      <c r="JB75" s="331">
        <v>0</v>
      </c>
      <c r="JC75" s="331">
        <v>0</v>
      </c>
      <c r="JD75" s="124">
        <v>0</v>
      </c>
      <c r="JE75" s="330">
        <v>0</v>
      </c>
      <c r="JF75" s="331">
        <v>0</v>
      </c>
      <c r="JG75" s="331">
        <v>0</v>
      </c>
      <c r="JH75" s="331">
        <v>0</v>
      </c>
      <c r="JI75" s="124">
        <v>0</v>
      </c>
      <c r="JJ75" s="331">
        <v>0</v>
      </c>
      <c r="JK75" s="331">
        <v>0</v>
      </c>
      <c r="JL75" s="331">
        <v>0</v>
      </c>
      <c r="JM75" s="331">
        <v>0</v>
      </c>
      <c r="JN75" s="124">
        <v>0</v>
      </c>
      <c r="JO75" s="331">
        <v>0</v>
      </c>
      <c r="JP75" s="331">
        <v>0</v>
      </c>
      <c r="JQ75" s="331">
        <v>0</v>
      </c>
      <c r="JR75" s="331">
        <v>0</v>
      </c>
      <c r="JS75" s="124">
        <v>0</v>
      </c>
      <c r="JT75" s="330">
        <v>0</v>
      </c>
      <c r="JU75" s="331">
        <v>0</v>
      </c>
      <c r="JV75" s="331">
        <v>0</v>
      </c>
      <c r="JW75" s="331">
        <v>0</v>
      </c>
      <c r="JX75" s="124">
        <v>0</v>
      </c>
      <c r="JY75" s="330">
        <v>0</v>
      </c>
      <c r="JZ75" s="331">
        <v>0</v>
      </c>
      <c r="KA75" s="331">
        <v>0</v>
      </c>
      <c r="KB75" s="331">
        <v>0</v>
      </c>
      <c r="KC75" s="124">
        <v>0</v>
      </c>
      <c r="KD75" s="330">
        <v>0</v>
      </c>
      <c r="KE75" s="331">
        <v>0</v>
      </c>
      <c r="KF75" s="331">
        <v>0</v>
      </c>
      <c r="KG75" s="331">
        <v>0</v>
      </c>
      <c r="KH75" s="124">
        <v>0</v>
      </c>
      <c r="KI75" s="331">
        <v>0</v>
      </c>
      <c r="KJ75" s="331">
        <v>0</v>
      </c>
      <c r="KK75" s="331">
        <v>0</v>
      </c>
      <c r="KL75" s="331">
        <v>0</v>
      </c>
      <c r="KM75" s="124">
        <v>0</v>
      </c>
      <c r="KN75" s="331">
        <v>0</v>
      </c>
      <c r="KO75" s="331">
        <v>0</v>
      </c>
      <c r="KP75" s="331">
        <v>0</v>
      </c>
      <c r="KQ75" s="331">
        <v>0</v>
      </c>
      <c r="KR75" s="124">
        <v>0</v>
      </c>
      <c r="KS75" s="330">
        <v>0</v>
      </c>
      <c r="KT75" s="331">
        <v>0</v>
      </c>
      <c r="KU75" s="331">
        <v>0</v>
      </c>
      <c r="KV75" s="331">
        <v>0</v>
      </c>
      <c r="KW75" s="124">
        <v>0</v>
      </c>
      <c r="KX75" s="331">
        <v>0</v>
      </c>
      <c r="KY75" s="331">
        <v>0</v>
      </c>
      <c r="KZ75" s="331">
        <v>0</v>
      </c>
      <c r="LA75" s="331">
        <v>0</v>
      </c>
      <c r="LB75" s="334">
        <v>0</v>
      </c>
      <c r="LC75" s="330">
        <v>0</v>
      </c>
      <c r="LD75" s="331">
        <v>0</v>
      </c>
      <c r="LE75" s="331">
        <v>0</v>
      </c>
      <c r="LF75" s="331">
        <v>0</v>
      </c>
      <c r="LG75" s="334">
        <v>0</v>
      </c>
    </row>
    <row r="76" spans="2:319">
      <c r="B76" s="1640"/>
      <c r="C76" s="1619"/>
      <c r="D76" s="337" t="s">
        <v>2885</v>
      </c>
      <c r="E76" s="338">
        <v>0</v>
      </c>
      <c r="F76" s="339">
        <v>0</v>
      </c>
      <c r="G76" s="339">
        <v>0</v>
      </c>
      <c r="H76" s="339">
        <v>0</v>
      </c>
      <c r="I76" s="151">
        <v>0</v>
      </c>
      <c r="J76" s="338">
        <v>0</v>
      </c>
      <c r="K76" s="339">
        <v>0</v>
      </c>
      <c r="L76" s="339">
        <v>0</v>
      </c>
      <c r="M76" s="339">
        <v>0</v>
      </c>
      <c r="N76" s="151">
        <v>0</v>
      </c>
      <c r="O76" s="338">
        <v>0</v>
      </c>
      <c r="P76" s="339">
        <v>0</v>
      </c>
      <c r="Q76" s="339">
        <v>0</v>
      </c>
      <c r="R76" s="339">
        <v>0</v>
      </c>
      <c r="S76" s="151">
        <v>0</v>
      </c>
      <c r="T76" s="339">
        <v>0</v>
      </c>
      <c r="U76" s="339">
        <v>0</v>
      </c>
      <c r="V76" s="339">
        <v>0</v>
      </c>
      <c r="W76" s="339">
        <v>0</v>
      </c>
      <c r="X76" s="151">
        <v>0</v>
      </c>
      <c r="Y76" s="339">
        <v>0</v>
      </c>
      <c r="Z76" s="339">
        <v>0</v>
      </c>
      <c r="AA76" s="339">
        <v>0</v>
      </c>
      <c r="AB76" s="339">
        <v>0</v>
      </c>
      <c r="AC76" s="151">
        <v>0</v>
      </c>
      <c r="AD76" s="338">
        <v>0</v>
      </c>
      <c r="AE76" s="339">
        <v>0</v>
      </c>
      <c r="AF76" s="339">
        <v>0</v>
      </c>
      <c r="AG76" s="339">
        <v>0</v>
      </c>
      <c r="AH76" s="151">
        <v>0</v>
      </c>
      <c r="AI76" s="338">
        <v>0</v>
      </c>
      <c r="AJ76" s="339">
        <v>0</v>
      </c>
      <c r="AK76" s="339">
        <v>0</v>
      </c>
      <c r="AL76" s="339">
        <v>0</v>
      </c>
      <c r="AM76" s="151">
        <v>0</v>
      </c>
      <c r="AN76" s="338">
        <v>0</v>
      </c>
      <c r="AO76" s="339">
        <v>0</v>
      </c>
      <c r="AP76" s="339">
        <v>0</v>
      </c>
      <c r="AQ76" s="339">
        <v>0</v>
      </c>
      <c r="AR76" s="151">
        <v>0</v>
      </c>
      <c r="AS76" s="339">
        <v>0</v>
      </c>
      <c r="AT76" s="339">
        <v>0</v>
      </c>
      <c r="AU76" s="339">
        <v>0</v>
      </c>
      <c r="AV76" s="339">
        <v>0</v>
      </c>
      <c r="AW76" s="151">
        <v>0</v>
      </c>
      <c r="AX76" s="339">
        <v>0</v>
      </c>
      <c r="AY76" s="339">
        <v>0</v>
      </c>
      <c r="AZ76" s="339">
        <v>0</v>
      </c>
      <c r="BA76" s="339">
        <v>0</v>
      </c>
      <c r="BB76" s="151">
        <v>0</v>
      </c>
      <c r="BC76" s="338">
        <v>0</v>
      </c>
      <c r="BD76" s="339">
        <v>0</v>
      </c>
      <c r="BE76" s="339">
        <v>0</v>
      </c>
      <c r="BF76" s="339">
        <v>0</v>
      </c>
      <c r="BG76" s="151">
        <v>0</v>
      </c>
      <c r="BH76" s="338">
        <v>0</v>
      </c>
      <c r="BI76" s="339">
        <v>0</v>
      </c>
      <c r="BJ76" s="339">
        <v>0</v>
      </c>
      <c r="BK76" s="339">
        <v>0</v>
      </c>
      <c r="BL76" s="151">
        <v>0</v>
      </c>
      <c r="BM76" s="338">
        <v>0</v>
      </c>
      <c r="BN76" s="339">
        <v>0</v>
      </c>
      <c r="BO76" s="339">
        <v>0</v>
      </c>
      <c r="BP76" s="339">
        <v>0</v>
      </c>
      <c r="BQ76" s="151">
        <v>0</v>
      </c>
      <c r="BR76" s="339">
        <v>0</v>
      </c>
      <c r="BS76" s="339">
        <v>0</v>
      </c>
      <c r="BT76" s="339">
        <v>0</v>
      </c>
      <c r="BU76" s="339">
        <v>0</v>
      </c>
      <c r="BV76" s="151">
        <v>0</v>
      </c>
      <c r="BW76" s="339">
        <v>0</v>
      </c>
      <c r="BX76" s="339">
        <v>0</v>
      </c>
      <c r="BY76" s="339">
        <v>0</v>
      </c>
      <c r="BZ76" s="339">
        <v>0</v>
      </c>
      <c r="CA76" s="151">
        <v>0</v>
      </c>
      <c r="CB76" s="338">
        <v>0</v>
      </c>
      <c r="CC76" s="339">
        <v>0</v>
      </c>
      <c r="CD76" s="339">
        <v>0</v>
      </c>
      <c r="CE76" s="339">
        <v>0</v>
      </c>
      <c r="CF76" s="151">
        <v>0</v>
      </c>
      <c r="CG76" s="338">
        <v>0</v>
      </c>
      <c r="CH76" s="339">
        <v>0</v>
      </c>
      <c r="CI76" s="339">
        <v>0</v>
      </c>
      <c r="CJ76" s="339">
        <v>0</v>
      </c>
      <c r="CK76" s="151">
        <v>0</v>
      </c>
      <c r="CL76" s="338">
        <v>0</v>
      </c>
      <c r="CM76" s="339">
        <v>0</v>
      </c>
      <c r="CN76" s="339">
        <v>0</v>
      </c>
      <c r="CO76" s="339">
        <v>0</v>
      </c>
      <c r="CP76" s="151">
        <v>0</v>
      </c>
      <c r="CQ76" s="339">
        <v>0</v>
      </c>
      <c r="CR76" s="339">
        <v>0</v>
      </c>
      <c r="CS76" s="339">
        <v>0</v>
      </c>
      <c r="CT76" s="339">
        <v>0</v>
      </c>
      <c r="CU76" s="151">
        <v>0</v>
      </c>
      <c r="CV76" s="339">
        <v>0</v>
      </c>
      <c r="CW76" s="339">
        <v>0</v>
      </c>
      <c r="CX76" s="339">
        <v>0</v>
      </c>
      <c r="CY76" s="339">
        <v>0</v>
      </c>
      <c r="CZ76" s="151">
        <v>0</v>
      </c>
      <c r="DA76" s="338">
        <v>0</v>
      </c>
      <c r="DB76" s="339">
        <v>0</v>
      </c>
      <c r="DC76" s="339">
        <v>0</v>
      </c>
      <c r="DD76" s="339">
        <v>0</v>
      </c>
      <c r="DE76" s="151">
        <v>0</v>
      </c>
      <c r="DF76" s="338">
        <v>0</v>
      </c>
      <c r="DG76" s="339">
        <v>0</v>
      </c>
      <c r="DH76" s="339">
        <v>0</v>
      </c>
      <c r="DI76" s="339">
        <v>0</v>
      </c>
      <c r="DJ76" s="151">
        <v>0</v>
      </c>
      <c r="DK76" s="338">
        <v>0</v>
      </c>
      <c r="DL76" s="339">
        <v>0</v>
      </c>
      <c r="DM76" s="339">
        <v>0</v>
      </c>
      <c r="DN76" s="339">
        <v>0</v>
      </c>
      <c r="DO76" s="151">
        <v>0</v>
      </c>
      <c r="DP76" s="339">
        <v>0</v>
      </c>
      <c r="DQ76" s="339">
        <v>0</v>
      </c>
      <c r="DR76" s="339">
        <v>0</v>
      </c>
      <c r="DS76" s="339">
        <v>0</v>
      </c>
      <c r="DT76" s="151">
        <v>0</v>
      </c>
      <c r="DU76" s="339">
        <v>0</v>
      </c>
      <c r="DV76" s="339">
        <v>0</v>
      </c>
      <c r="DW76" s="339">
        <v>0</v>
      </c>
      <c r="DX76" s="339">
        <v>0</v>
      </c>
      <c r="DY76" s="151">
        <v>0</v>
      </c>
      <c r="DZ76" s="338">
        <v>0</v>
      </c>
      <c r="EA76" s="339">
        <v>0</v>
      </c>
      <c r="EB76" s="339">
        <v>0</v>
      </c>
      <c r="EC76" s="339">
        <v>0</v>
      </c>
      <c r="ED76" s="151">
        <v>0</v>
      </c>
      <c r="EE76" s="338">
        <v>0</v>
      </c>
      <c r="EF76" s="339">
        <v>0</v>
      </c>
      <c r="EG76" s="339">
        <v>0</v>
      </c>
      <c r="EH76" s="339">
        <v>0</v>
      </c>
      <c r="EI76" s="151">
        <v>0</v>
      </c>
      <c r="EJ76" s="338">
        <v>0</v>
      </c>
      <c r="EK76" s="339">
        <v>0</v>
      </c>
      <c r="EL76" s="339">
        <v>0</v>
      </c>
      <c r="EM76" s="339">
        <v>0</v>
      </c>
      <c r="EN76" s="151">
        <v>0</v>
      </c>
      <c r="EO76" s="339">
        <v>0</v>
      </c>
      <c r="EP76" s="339">
        <v>0</v>
      </c>
      <c r="EQ76" s="339">
        <v>0</v>
      </c>
      <c r="ER76" s="339">
        <v>0</v>
      </c>
      <c r="ES76" s="151">
        <v>0</v>
      </c>
      <c r="ET76" s="339">
        <v>0</v>
      </c>
      <c r="EU76" s="339">
        <v>0</v>
      </c>
      <c r="EV76" s="339">
        <v>0</v>
      </c>
      <c r="EW76" s="339">
        <v>0</v>
      </c>
      <c r="EX76" s="151">
        <v>0</v>
      </c>
      <c r="EY76" s="338">
        <v>0</v>
      </c>
      <c r="EZ76" s="339">
        <v>0</v>
      </c>
      <c r="FA76" s="339">
        <v>0</v>
      </c>
      <c r="FB76" s="339">
        <v>0</v>
      </c>
      <c r="FC76" s="151">
        <v>0</v>
      </c>
      <c r="FD76" s="338">
        <v>0</v>
      </c>
      <c r="FE76" s="339">
        <v>0</v>
      </c>
      <c r="FF76" s="339">
        <v>0</v>
      </c>
      <c r="FG76" s="339">
        <v>0</v>
      </c>
      <c r="FH76" s="151">
        <v>0</v>
      </c>
      <c r="FI76" s="338">
        <v>0</v>
      </c>
      <c r="FJ76" s="339">
        <v>0</v>
      </c>
      <c r="FK76" s="339">
        <v>0</v>
      </c>
      <c r="FL76" s="339">
        <v>0</v>
      </c>
      <c r="FM76" s="151">
        <v>0</v>
      </c>
      <c r="FN76" s="339">
        <v>0</v>
      </c>
      <c r="FO76" s="339">
        <v>0</v>
      </c>
      <c r="FP76" s="339">
        <v>0</v>
      </c>
      <c r="FQ76" s="339">
        <v>0</v>
      </c>
      <c r="FR76" s="151">
        <v>0</v>
      </c>
      <c r="FS76" s="339">
        <v>0</v>
      </c>
      <c r="FT76" s="339">
        <v>0</v>
      </c>
      <c r="FU76" s="339">
        <v>0</v>
      </c>
      <c r="FV76" s="339">
        <v>0</v>
      </c>
      <c r="FW76" s="151">
        <v>0</v>
      </c>
      <c r="FX76" s="338">
        <v>0</v>
      </c>
      <c r="FY76" s="339">
        <v>0</v>
      </c>
      <c r="FZ76" s="339">
        <v>0</v>
      </c>
      <c r="GA76" s="339">
        <v>0</v>
      </c>
      <c r="GB76" s="151">
        <v>0</v>
      </c>
      <c r="GC76" s="338">
        <v>0</v>
      </c>
      <c r="GD76" s="339">
        <v>0</v>
      </c>
      <c r="GE76" s="339">
        <v>0</v>
      </c>
      <c r="GF76" s="339">
        <v>0</v>
      </c>
      <c r="GG76" s="151">
        <v>0</v>
      </c>
      <c r="GH76" s="338">
        <v>0</v>
      </c>
      <c r="GI76" s="339">
        <v>0</v>
      </c>
      <c r="GJ76" s="339">
        <v>0</v>
      </c>
      <c r="GK76" s="339">
        <v>0</v>
      </c>
      <c r="GL76" s="151">
        <v>0</v>
      </c>
      <c r="GM76" s="339">
        <v>0</v>
      </c>
      <c r="GN76" s="339">
        <v>0</v>
      </c>
      <c r="GO76" s="339">
        <v>0</v>
      </c>
      <c r="GP76" s="339">
        <v>0</v>
      </c>
      <c r="GQ76" s="151">
        <v>0</v>
      </c>
      <c r="GR76" s="339">
        <v>0</v>
      </c>
      <c r="GS76" s="339">
        <v>0</v>
      </c>
      <c r="GT76" s="339">
        <v>0</v>
      </c>
      <c r="GU76" s="339">
        <v>0</v>
      </c>
      <c r="GV76" s="151">
        <v>0</v>
      </c>
      <c r="GW76" s="338">
        <v>0</v>
      </c>
      <c r="GX76" s="339">
        <v>0</v>
      </c>
      <c r="GY76" s="339">
        <v>0</v>
      </c>
      <c r="GZ76" s="339">
        <v>0</v>
      </c>
      <c r="HA76" s="151">
        <v>0</v>
      </c>
      <c r="HB76" s="338">
        <v>0</v>
      </c>
      <c r="HC76" s="339">
        <v>0</v>
      </c>
      <c r="HD76" s="339">
        <v>0</v>
      </c>
      <c r="HE76" s="339">
        <v>0</v>
      </c>
      <c r="HF76" s="151">
        <v>0</v>
      </c>
      <c r="HG76" s="338">
        <v>0</v>
      </c>
      <c r="HH76" s="339">
        <v>0</v>
      </c>
      <c r="HI76" s="339">
        <v>0</v>
      </c>
      <c r="HJ76" s="339">
        <v>0</v>
      </c>
      <c r="HK76" s="151">
        <v>0</v>
      </c>
      <c r="HL76" s="339">
        <v>0</v>
      </c>
      <c r="HM76" s="339">
        <v>0</v>
      </c>
      <c r="HN76" s="339">
        <v>0</v>
      </c>
      <c r="HO76" s="339">
        <v>0</v>
      </c>
      <c r="HP76" s="151">
        <v>0</v>
      </c>
      <c r="HQ76" s="339">
        <v>0</v>
      </c>
      <c r="HR76" s="339">
        <v>0</v>
      </c>
      <c r="HS76" s="339">
        <v>0</v>
      </c>
      <c r="HT76" s="339">
        <v>0</v>
      </c>
      <c r="HU76" s="151">
        <v>0</v>
      </c>
      <c r="HV76" s="338">
        <v>0</v>
      </c>
      <c r="HW76" s="339">
        <v>0</v>
      </c>
      <c r="HX76" s="339">
        <v>0</v>
      </c>
      <c r="HY76" s="339">
        <v>0</v>
      </c>
      <c r="HZ76" s="151">
        <v>0</v>
      </c>
      <c r="IA76" s="338">
        <v>0</v>
      </c>
      <c r="IB76" s="339">
        <v>0</v>
      </c>
      <c r="IC76" s="339">
        <v>0</v>
      </c>
      <c r="ID76" s="339">
        <v>0</v>
      </c>
      <c r="IE76" s="151">
        <v>0</v>
      </c>
      <c r="IF76" s="338">
        <v>0</v>
      </c>
      <c r="IG76" s="339">
        <v>0</v>
      </c>
      <c r="IH76" s="339">
        <v>0</v>
      </c>
      <c r="II76" s="339">
        <v>0</v>
      </c>
      <c r="IJ76" s="151">
        <v>0</v>
      </c>
      <c r="IK76" s="339">
        <v>0</v>
      </c>
      <c r="IL76" s="339">
        <v>0</v>
      </c>
      <c r="IM76" s="339">
        <v>0</v>
      </c>
      <c r="IN76" s="339">
        <v>0</v>
      </c>
      <c r="IO76" s="151">
        <v>0</v>
      </c>
      <c r="IP76" s="339">
        <v>0</v>
      </c>
      <c r="IQ76" s="339">
        <v>0</v>
      </c>
      <c r="IR76" s="339">
        <v>0</v>
      </c>
      <c r="IS76" s="339">
        <v>0</v>
      </c>
      <c r="IT76" s="151">
        <v>0</v>
      </c>
      <c r="IU76" s="338">
        <v>0</v>
      </c>
      <c r="IV76" s="339">
        <v>0</v>
      </c>
      <c r="IW76" s="339">
        <v>0</v>
      </c>
      <c r="IX76" s="339">
        <v>0</v>
      </c>
      <c r="IY76" s="151">
        <v>0</v>
      </c>
      <c r="IZ76" s="338">
        <v>0</v>
      </c>
      <c r="JA76" s="339">
        <v>0</v>
      </c>
      <c r="JB76" s="339">
        <v>0</v>
      </c>
      <c r="JC76" s="339">
        <v>0</v>
      </c>
      <c r="JD76" s="151">
        <v>0</v>
      </c>
      <c r="JE76" s="338">
        <v>0</v>
      </c>
      <c r="JF76" s="339">
        <v>0</v>
      </c>
      <c r="JG76" s="339">
        <v>0</v>
      </c>
      <c r="JH76" s="339">
        <v>0</v>
      </c>
      <c r="JI76" s="151">
        <v>0</v>
      </c>
      <c r="JJ76" s="339">
        <v>0</v>
      </c>
      <c r="JK76" s="339">
        <v>0</v>
      </c>
      <c r="JL76" s="339">
        <v>0</v>
      </c>
      <c r="JM76" s="339">
        <v>0</v>
      </c>
      <c r="JN76" s="151">
        <v>0</v>
      </c>
      <c r="JO76" s="339">
        <v>0</v>
      </c>
      <c r="JP76" s="339">
        <v>0</v>
      </c>
      <c r="JQ76" s="339">
        <v>0</v>
      </c>
      <c r="JR76" s="339">
        <v>0</v>
      </c>
      <c r="JS76" s="151">
        <v>0</v>
      </c>
      <c r="JT76" s="338">
        <v>0</v>
      </c>
      <c r="JU76" s="339">
        <v>0</v>
      </c>
      <c r="JV76" s="339">
        <v>0</v>
      </c>
      <c r="JW76" s="339">
        <v>0</v>
      </c>
      <c r="JX76" s="151">
        <v>0</v>
      </c>
      <c r="JY76" s="338">
        <v>0</v>
      </c>
      <c r="JZ76" s="339">
        <v>0</v>
      </c>
      <c r="KA76" s="339">
        <v>0</v>
      </c>
      <c r="KB76" s="339">
        <v>0</v>
      </c>
      <c r="KC76" s="151">
        <v>0</v>
      </c>
      <c r="KD76" s="338">
        <v>0</v>
      </c>
      <c r="KE76" s="339">
        <v>0</v>
      </c>
      <c r="KF76" s="339">
        <v>0</v>
      </c>
      <c r="KG76" s="339">
        <v>0</v>
      </c>
      <c r="KH76" s="151">
        <v>0</v>
      </c>
      <c r="KI76" s="339">
        <v>0</v>
      </c>
      <c r="KJ76" s="339">
        <v>0</v>
      </c>
      <c r="KK76" s="339">
        <v>0</v>
      </c>
      <c r="KL76" s="339">
        <v>0</v>
      </c>
      <c r="KM76" s="151">
        <v>0</v>
      </c>
      <c r="KN76" s="339">
        <v>0</v>
      </c>
      <c r="KO76" s="339">
        <v>0</v>
      </c>
      <c r="KP76" s="339">
        <v>0</v>
      </c>
      <c r="KQ76" s="339">
        <v>0</v>
      </c>
      <c r="KR76" s="151">
        <v>0</v>
      </c>
      <c r="KS76" s="338">
        <v>0</v>
      </c>
      <c r="KT76" s="339">
        <v>0</v>
      </c>
      <c r="KU76" s="339">
        <v>0</v>
      </c>
      <c r="KV76" s="339">
        <v>0</v>
      </c>
      <c r="KW76" s="151">
        <v>0</v>
      </c>
      <c r="KX76" s="339">
        <v>0</v>
      </c>
      <c r="KY76" s="339">
        <v>0</v>
      </c>
      <c r="KZ76" s="339">
        <v>0</v>
      </c>
      <c r="LA76" s="339">
        <v>0</v>
      </c>
      <c r="LB76" s="340">
        <v>0</v>
      </c>
      <c r="LC76" s="338">
        <v>0</v>
      </c>
      <c r="LD76" s="339">
        <v>0</v>
      </c>
      <c r="LE76" s="339">
        <v>0</v>
      </c>
      <c r="LF76" s="339">
        <v>0</v>
      </c>
      <c r="LG76" s="340">
        <v>0</v>
      </c>
    </row>
    <row r="77" spans="2:319">
      <c r="B77" s="1640"/>
      <c r="C77" s="1643"/>
      <c r="D77" s="341" t="s">
        <v>2899</v>
      </c>
      <c r="E77" s="342">
        <v>9.8000000000000007</v>
      </c>
      <c r="F77" s="343">
        <v>3062</v>
      </c>
      <c r="G77" s="343">
        <v>2860</v>
      </c>
      <c r="H77" s="343">
        <v>202</v>
      </c>
      <c r="I77" s="344">
        <v>6.5969954278249504E-2</v>
      </c>
      <c r="J77" s="342">
        <v>31.500000000000004</v>
      </c>
      <c r="K77" s="343">
        <v>7451</v>
      </c>
      <c r="L77" s="343">
        <v>7062</v>
      </c>
      <c r="M77" s="343">
        <v>389</v>
      </c>
      <c r="N77" s="344">
        <v>5.2207757348006978E-2</v>
      </c>
      <c r="O77" s="342">
        <v>21.700000000000003</v>
      </c>
      <c r="P77" s="343">
        <v>4389</v>
      </c>
      <c r="Q77" s="343">
        <v>4202</v>
      </c>
      <c r="R77" s="343">
        <v>187</v>
      </c>
      <c r="S77" s="344">
        <v>-1.3762196930242526E-2</v>
      </c>
      <c r="T77" s="343">
        <v>5.2</v>
      </c>
      <c r="U77" s="343">
        <v>1786</v>
      </c>
      <c r="V77" s="343">
        <v>1432</v>
      </c>
      <c r="W77" s="343">
        <v>354</v>
      </c>
      <c r="X77" s="344">
        <v>0.19820828667413215</v>
      </c>
      <c r="Y77" s="343">
        <v>26.3</v>
      </c>
      <c r="Z77" s="343">
        <v>5665</v>
      </c>
      <c r="AA77" s="343">
        <v>5630</v>
      </c>
      <c r="AB77" s="343">
        <v>35</v>
      </c>
      <c r="AC77" s="344">
        <v>0.21197048360437468</v>
      </c>
      <c r="AD77" s="342">
        <v>9.8000000000000007</v>
      </c>
      <c r="AE77" s="343">
        <v>3062</v>
      </c>
      <c r="AF77" s="343">
        <v>2860</v>
      </c>
      <c r="AG77" s="343">
        <v>202</v>
      </c>
      <c r="AH77" s="344">
        <v>6.5969954278249504E-2</v>
      </c>
      <c r="AI77" s="342">
        <v>28.3</v>
      </c>
      <c r="AJ77" s="343">
        <v>5688</v>
      </c>
      <c r="AK77" s="343">
        <v>5600</v>
      </c>
      <c r="AL77" s="343">
        <v>88</v>
      </c>
      <c r="AM77" s="344">
        <v>1.5471167369901548E-2</v>
      </c>
      <c r="AN77" s="342">
        <v>18.5</v>
      </c>
      <c r="AO77" s="343">
        <v>2626</v>
      </c>
      <c r="AP77" s="343">
        <v>2740</v>
      </c>
      <c r="AQ77" s="343">
        <v>-114</v>
      </c>
      <c r="AR77" s="344">
        <v>-5.0498786908347956E-2</v>
      </c>
      <c r="AS77" s="343">
        <v>31.500000000000004</v>
      </c>
      <c r="AT77" s="343">
        <v>7451</v>
      </c>
      <c r="AU77" s="343">
        <v>7062</v>
      </c>
      <c r="AV77" s="343">
        <v>389</v>
      </c>
      <c r="AW77" s="344">
        <v>5.2207757348006978E-2</v>
      </c>
      <c r="AX77" s="343">
        <v>-3.2</v>
      </c>
      <c r="AY77" s="343">
        <v>-1763</v>
      </c>
      <c r="AZ77" s="343">
        <v>-1462</v>
      </c>
      <c r="BA77" s="343">
        <v>-301</v>
      </c>
      <c r="BB77" s="344">
        <v>0.10270654425635493</v>
      </c>
      <c r="BC77" s="342">
        <v>9.8000000000000007</v>
      </c>
      <c r="BD77" s="343">
        <v>3062</v>
      </c>
      <c r="BE77" s="343">
        <v>2860</v>
      </c>
      <c r="BF77" s="343">
        <v>202</v>
      </c>
      <c r="BG77" s="344">
        <v>6.5969954278249504E-2</v>
      </c>
      <c r="BH77" s="342">
        <v>20.5</v>
      </c>
      <c r="BI77" s="343">
        <v>4873</v>
      </c>
      <c r="BJ77" s="343">
        <v>4511</v>
      </c>
      <c r="BK77" s="343">
        <v>362</v>
      </c>
      <c r="BL77" s="344">
        <v>7.4286886927970447E-2</v>
      </c>
      <c r="BM77" s="342">
        <v>10.7</v>
      </c>
      <c r="BN77" s="343">
        <v>1811</v>
      </c>
      <c r="BO77" s="343">
        <v>1651</v>
      </c>
      <c r="BP77" s="343">
        <v>160</v>
      </c>
      <c r="BQ77" s="344">
        <v>8.3169326497209428E-3</v>
      </c>
      <c r="BR77" s="343">
        <v>28.3</v>
      </c>
      <c r="BS77" s="343">
        <v>5688</v>
      </c>
      <c r="BT77" s="343">
        <v>5600</v>
      </c>
      <c r="BU77" s="343">
        <v>88</v>
      </c>
      <c r="BV77" s="344">
        <v>1.5471167369901548E-2</v>
      </c>
      <c r="BW77" s="343">
        <v>-7.8000000000000016</v>
      </c>
      <c r="BX77" s="343">
        <v>-815</v>
      </c>
      <c r="BY77" s="343">
        <v>-1089</v>
      </c>
      <c r="BZ77" s="343">
        <v>274</v>
      </c>
      <c r="CA77" s="344">
        <v>7.154234720180605E-3</v>
      </c>
      <c r="CB77" s="342">
        <v>9.8000000000000007</v>
      </c>
      <c r="CC77" s="343">
        <v>3062</v>
      </c>
      <c r="CD77" s="343">
        <v>2860</v>
      </c>
      <c r="CE77" s="343">
        <v>202</v>
      </c>
      <c r="CF77" s="344">
        <v>6.5969954278249504E-2</v>
      </c>
      <c r="CG77" s="342">
        <v>36.299999999999997</v>
      </c>
      <c r="CH77" s="343">
        <v>8499</v>
      </c>
      <c r="CI77" s="343">
        <v>8929</v>
      </c>
      <c r="CJ77" s="343">
        <v>-430</v>
      </c>
      <c r="CK77" s="344">
        <v>-5.0594187551476641E-2</v>
      </c>
      <c r="CL77" s="342">
        <v>26.5</v>
      </c>
      <c r="CM77" s="343">
        <v>5437</v>
      </c>
      <c r="CN77" s="343">
        <v>6069</v>
      </c>
      <c r="CO77" s="343">
        <v>-632</v>
      </c>
      <c r="CP77" s="344">
        <v>-0.11656414182972615</v>
      </c>
      <c r="CQ77" s="343">
        <v>20.5</v>
      </c>
      <c r="CR77" s="343">
        <v>4873</v>
      </c>
      <c r="CS77" s="343">
        <v>4511</v>
      </c>
      <c r="CT77" s="343">
        <v>362</v>
      </c>
      <c r="CU77" s="344">
        <v>7.4286886927970447E-2</v>
      </c>
      <c r="CV77" s="343">
        <v>15.8</v>
      </c>
      <c r="CW77" s="343">
        <v>3626</v>
      </c>
      <c r="CX77" s="343">
        <v>4418</v>
      </c>
      <c r="CY77" s="343">
        <v>-792</v>
      </c>
      <c r="CZ77" s="344">
        <v>0.19085102875769661</v>
      </c>
      <c r="DA77" s="342">
        <v>9.8000000000000007</v>
      </c>
      <c r="DB77" s="343">
        <v>3062</v>
      </c>
      <c r="DC77" s="343">
        <v>2860</v>
      </c>
      <c r="DD77" s="343">
        <v>202</v>
      </c>
      <c r="DE77" s="344">
        <v>6.5969954278249504E-2</v>
      </c>
      <c r="DF77" s="342">
        <v>29.4</v>
      </c>
      <c r="DG77" s="343">
        <v>9547</v>
      </c>
      <c r="DH77" s="343">
        <v>11592</v>
      </c>
      <c r="DI77" s="343">
        <v>-2045</v>
      </c>
      <c r="DJ77" s="344">
        <v>-0.21420341468524143</v>
      </c>
      <c r="DK77" s="342">
        <v>19.599999999999998</v>
      </c>
      <c r="DL77" s="343">
        <v>6485</v>
      </c>
      <c r="DM77" s="343">
        <v>8732</v>
      </c>
      <c r="DN77" s="343">
        <v>-2247</v>
      </c>
      <c r="DO77" s="344">
        <v>-0.28017336896349093</v>
      </c>
      <c r="DP77" s="343">
        <v>36.299999999999997</v>
      </c>
      <c r="DQ77" s="343">
        <v>8499</v>
      </c>
      <c r="DR77" s="343">
        <v>8929</v>
      </c>
      <c r="DS77" s="343">
        <v>-430</v>
      </c>
      <c r="DT77" s="344">
        <v>-5.0594187551476641E-2</v>
      </c>
      <c r="DU77" s="343">
        <v>-6.8999999999999986</v>
      </c>
      <c r="DV77" s="343">
        <v>1048</v>
      </c>
      <c r="DW77" s="343">
        <v>2663</v>
      </c>
      <c r="DX77" s="343">
        <v>-1615</v>
      </c>
      <c r="DY77" s="344">
        <v>0.22957918141201428</v>
      </c>
      <c r="DZ77" s="342">
        <v>9.8000000000000007</v>
      </c>
      <c r="EA77" s="343">
        <v>3062</v>
      </c>
      <c r="EB77" s="343">
        <v>2860</v>
      </c>
      <c r="EC77" s="343">
        <v>202</v>
      </c>
      <c r="ED77" s="344">
        <v>6.5969954278249504E-2</v>
      </c>
      <c r="EE77" s="342">
        <v>14.3</v>
      </c>
      <c r="EF77" s="343">
        <v>2630</v>
      </c>
      <c r="EG77" s="343">
        <v>2605</v>
      </c>
      <c r="EH77" s="343">
        <v>25</v>
      </c>
      <c r="EI77" s="344">
        <v>9.5057034220532317E-3</v>
      </c>
      <c r="EJ77" s="342">
        <v>4.5</v>
      </c>
      <c r="EK77" s="343">
        <v>-432</v>
      </c>
      <c r="EL77" s="343">
        <v>-255</v>
      </c>
      <c r="EM77" s="343">
        <v>-177</v>
      </c>
      <c r="EN77" s="344">
        <v>-5.6464250856196274E-2</v>
      </c>
      <c r="EO77" s="343">
        <v>29.4</v>
      </c>
      <c r="EP77" s="343">
        <v>9547</v>
      </c>
      <c r="EQ77" s="343">
        <v>11592</v>
      </c>
      <c r="ER77" s="343">
        <v>-2045</v>
      </c>
      <c r="ES77" s="344">
        <v>-0.21420341468524143</v>
      </c>
      <c r="ET77" s="343">
        <v>-15.099999999999998</v>
      </c>
      <c r="EU77" s="343">
        <v>-6917</v>
      </c>
      <c r="EV77" s="343">
        <v>-8987</v>
      </c>
      <c r="EW77" s="343">
        <v>2070</v>
      </c>
      <c r="EX77" s="344">
        <v>-0.15773916382904515</v>
      </c>
      <c r="EY77" s="342">
        <v>9.8000000000000007</v>
      </c>
      <c r="EZ77" s="343">
        <v>3062</v>
      </c>
      <c r="FA77" s="343">
        <v>2860</v>
      </c>
      <c r="FB77" s="343">
        <v>202</v>
      </c>
      <c r="FC77" s="344">
        <v>7.3964497041420121E-2</v>
      </c>
      <c r="FD77" s="342">
        <v>28.2</v>
      </c>
      <c r="FE77" s="343">
        <v>5051</v>
      </c>
      <c r="FF77" s="343">
        <v>4972</v>
      </c>
      <c r="FG77" s="343">
        <v>79</v>
      </c>
      <c r="FH77" s="344">
        <v>1.5640467234211048E-2</v>
      </c>
      <c r="FI77" s="342">
        <v>18.399999999999999</v>
      </c>
      <c r="FJ77" s="343">
        <v>1989</v>
      </c>
      <c r="FK77" s="343">
        <v>2112</v>
      </c>
      <c r="FL77" s="343">
        <v>-123</v>
      </c>
      <c r="FM77" s="344">
        <v>-5.8324029807209077E-2</v>
      </c>
      <c r="FN77" s="343">
        <v>14.3</v>
      </c>
      <c r="FO77" s="343">
        <v>2630</v>
      </c>
      <c r="FP77" s="343">
        <v>2605</v>
      </c>
      <c r="FQ77" s="343">
        <v>25</v>
      </c>
      <c r="FR77" s="344">
        <v>9.5057034220532317E-3</v>
      </c>
      <c r="FS77" s="343">
        <v>13.899999999999999</v>
      </c>
      <c r="FT77" s="343">
        <v>2421</v>
      </c>
      <c r="FU77" s="343">
        <v>2367</v>
      </c>
      <c r="FV77" s="343">
        <v>54</v>
      </c>
      <c r="FW77" s="344">
        <v>6.7829733229262307E-2</v>
      </c>
      <c r="FX77" s="342">
        <v>9.8000000000000007</v>
      </c>
      <c r="FY77" s="343">
        <v>3062</v>
      </c>
      <c r="FZ77" s="343">
        <v>2860</v>
      </c>
      <c r="GA77" s="343">
        <v>202</v>
      </c>
      <c r="GB77" s="344">
        <v>7.4289876183539688E-2</v>
      </c>
      <c r="GC77" s="342">
        <v>28.5</v>
      </c>
      <c r="GD77" s="343">
        <v>4967</v>
      </c>
      <c r="GE77" s="343">
        <v>4875</v>
      </c>
      <c r="GF77" s="343">
        <v>92</v>
      </c>
      <c r="GG77" s="344">
        <v>1.8522246829071873E-2</v>
      </c>
      <c r="GH77" s="342">
        <v>18.7</v>
      </c>
      <c r="GI77" s="343">
        <v>1905</v>
      </c>
      <c r="GJ77" s="343">
        <v>2015</v>
      </c>
      <c r="GK77" s="343">
        <v>-110</v>
      </c>
      <c r="GL77" s="344">
        <v>-5.5767629354467815E-2</v>
      </c>
      <c r="GM77" s="343">
        <v>28.2</v>
      </c>
      <c r="GN77" s="343">
        <v>5051</v>
      </c>
      <c r="GO77" s="343">
        <v>4972</v>
      </c>
      <c r="GP77" s="343">
        <v>79</v>
      </c>
      <c r="GQ77" s="344">
        <v>1.5640467234211048E-2</v>
      </c>
      <c r="GR77" s="343">
        <v>0.30000000000000071</v>
      </c>
      <c r="GS77" s="343">
        <v>-84</v>
      </c>
      <c r="GT77" s="343">
        <v>-97</v>
      </c>
      <c r="GU77" s="343">
        <v>13</v>
      </c>
      <c r="GV77" s="344">
        <v>7.140809658867886E-2</v>
      </c>
      <c r="GW77" s="342">
        <v>9.8000000000000007</v>
      </c>
      <c r="GX77" s="343">
        <v>3062</v>
      </c>
      <c r="GY77" s="343">
        <v>2860</v>
      </c>
      <c r="GZ77" s="343">
        <v>202</v>
      </c>
      <c r="HA77" s="344">
        <v>6.5969954278249504E-2</v>
      </c>
      <c r="HB77" s="342">
        <v>32.699999999999996</v>
      </c>
      <c r="HC77" s="343">
        <v>5946</v>
      </c>
      <c r="HD77" s="343">
        <v>5813</v>
      </c>
      <c r="HE77" s="343">
        <v>133</v>
      </c>
      <c r="HF77" s="344">
        <v>2.2367978472922972E-2</v>
      </c>
      <c r="HG77" s="342">
        <v>22.9</v>
      </c>
      <c r="HH77" s="343">
        <v>2884</v>
      </c>
      <c r="HI77" s="343">
        <v>2953</v>
      </c>
      <c r="HJ77" s="343">
        <v>-69</v>
      </c>
      <c r="HK77" s="344">
        <v>-4.3601975805326529E-2</v>
      </c>
      <c r="HL77" s="343">
        <v>28.5</v>
      </c>
      <c r="HM77" s="343">
        <v>4967</v>
      </c>
      <c r="HN77" s="343">
        <v>4875</v>
      </c>
      <c r="HO77" s="343">
        <v>92</v>
      </c>
      <c r="HP77" s="344">
        <v>1.8522246829071873E-2</v>
      </c>
      <c r="HQ77" s="343">
        <v>4.1999999999999984</v>
      </c>
      <c r="HR77" s="343">
        <v>979</v>
      </c>
      <c r="HS77" s="343">
        <v>938</v>
      </c>
      <c r="HT77" s="343">
        <v>41</v>
      </c>
      <c r="HU77" s="344">
        <v>6.2124222634398402E-2</v>
      </c>
      <c r="HV77" s="342">
        <v>9.8000000000000007</v>
      </c>
      <c r="HW77" s="343">
        <v>3062</v>
      </c>
      <c r="HX77" s="343">
        <v>2860</v>
      </c>
      <c r="HY77" s="343">
        <v>202</v>
      </c>
      <c r="HZ77" s="344">
        <v>6.5969954278249504E-2</v>
      </c>
      <c r="IA77" s="342">
        <v>37.099999999999994</v>
      </c>
      <c r="IB77" s="343">
        <v>8351</v>
      </c>
      <c r="IC77" s="343">
        <v>8645</v>
      </c>
      <c r="ID77" s="343">
        <v>-294</v>
      </c>
      <c r="IE77" s="344">
        <v>-3.5205364626990782E-2</v>
      </c>
      <c r="IF77" s="342">
        <v>27.299999999999997</v>
      </c>
      <c r="IG77" s="343">
        <v>5289</v>
      </c>
      <c r="IH77" s="343">
        <v>5785</v>
      </c>
      <c r="II77" s="343">
        <v>-496</v>
      </c>
      <c r="IJ77" s="344">
        <v>-0.10117531890524029</v>
      </c>
      <c r="IK77" s="343">
        <v>32.699999999999996</v>
      </c>
      <c r="IL77" s="343">
        <v>5946</v>
      </c>
      <c r="IM77" s="343">
        <v>5813</v>
      </c>
      <c r="IN77" s="343">
        <v>133</v>
      </c>
      <c r="IO77" s="344">
        <v>2.2367978472922972E-2</v>
      </c>
      <c r="IP77" s="343">
        <v>4.3999999999999995</v>
      </c>
      <c r="IQ77" s="343">
        <v>2405</v>
      </c>
      <c r="IR77" s="343">
        <v>2832</v>
      </c>
      <c r="IS77" s="343">
        <v>-427</v>
      </c>
      <c r="IT77" s="344">
        <v>0.12354329737816326</v>
      </c>
      <c r="IU77" s="342">
        <v>12.4</v>
      </c>
      <c r="IV77" s="343">
        <v>3828</v>
      </c>
      <c r="IW77" s="343">
        <v>3576</v>
      </c>
      <c r="IX77" s="343">
        <v>252</v>
      </c>
      <c r="IY77" s="344">
        <v>6.5830721003134793E-2</v>
      </c>
      <c r="IZ77" s="342">
        <v>33.199999999999996</v>
      </c>
      <c r="JA77" s="343">
        <v>6461</v>
      </c>
      <c r="JB77" s="343">
        <v>6120</v>
      </c>
      <c r="JC77" s="343">
        <v>341</v>
      </c>
      <c r="JD77" s="344">
        <v>5.2778207707785171E-2</v>
      </c>
      <c r="JE77" s="342">
        <v>20.799999999999997</v>
      </c>
      <c r="JF77" s="343">
        <v>2633</v>
      </c>
      <c r="JG77" s="343">
        <v>2544</v>
      </c>
      <c r="JH77" s="343">
        <v>89</v>
      </c>
      <c r="JI77" s="344">
        <v>-1.3052513295349621E-2</v>
      </c>
      <c r="JJ77" s="343">
        <v>37.099999999999994</v>
      </c>
      <c r="JK77" s="343">
        <v>8351</v>
      </c>
      <c r="JL77" s="343">
        <v>8645</v>
      </c>
      <c r="JM77" s="343">
        <v>-294</v>
      </c>
      <c r="JN77" s="344">
        <v>-3.5205364626990782E-2</v>
      </c>
      <c r="JO77" s="343">
        <v>-3.8999999999999995</v>
      </c>
      <c r="JP77" s="343">
        <v>-1890</v>
      </c>
      <c r="JQ77" s="343">
        <v>-2525</v>
      </c>
      <c r="JR77" s="343">
        <v>635</v>
      </c>
      <c r="JS77" s="344">
        <v>-2.215285133164116E-2</v>
      </c>
      <c r="JT77" s="342">
        <v>12.4</v>
      </c>
      <c r="JU77" s="343">
        <v>3828</v>
      </c>
      <c r="JV77" s="343">
        <v>3576</v>
      </c>
      <c r="JW77" s="343">
        <v>252</v>
      </c>
      <c r="JX77" s="344">
        <v>6.5830721003134793E-2</v>
      </c>
      <c r="JY77" s="342">
        <v>14.2</v>
      </c>
      <c r="JZ77" s="343">
        <v>2555</v>
      </c>
      <c r="KA77" s="343">
        <v>2510</v>
      </c>
      <c r="KB77" s="343">
        <v>45</v>
      </c>
      <c r="KC77" s="344">
        <v>1.7612524461839529E-2</v>
      </c>
      <c r="KD77" s="342">
        <v>1.7999999999999989</v>
      </c>
      <c r="KE77" s="343">
        <v>-1273</v>
      </c>
      <c r="KF77" s="343">
        <v>-1066</v>
      </c>
      <c r="KG77" s="343">
        <v>-207</v>
      </c>
      <c r="KH77" s="344">
        <v>-4.8218196541295263E-2</v>
      </c>
      <c r="KI77" s="343">
        <v>33.199999999999996</v>
      </c>
      <c r="KJ77" s="343">
        <v>6461</v>
      </c>
      <c r="KK77" s="343">
        <v>6120</v>
      </c>
      <c r="KL77" s="343">
        <v>341</v>
      </c>
      <c r="KM77" s="344">
        <v>5.2778207707785171E-2</v>
      </c>
      <c r="KN77" s="343">
        <v>-19</v>
      </c>
      <c r="KO77" s="343">
        <v>-3906</v>
      </c>
      <c r="KP77" s="343">
        <v>-3610</v>
      </c>
      <c r="KQ77" s="343">
        <v>-296</v>
      </c>
      <c r="KR77" s="344">
        <v>0.10099640424908043</v>
      </c>
      <c r="KS77" s="342">
        <v>122.8</v>
      </c>
      <c r="KT77" s="343">
        <v>38276</v>
      </c>
      <c r="KU77" s="343">
        <v>35752</v>
      </c>
      <c r="KV77" s="343">
        <v>2524</v>
      </c>
      <c r="KW77" s="344">
        <v>6.5942104713136163E-2</v>
      </c>
      <c r="KX77" s="343">
        <v>334.2</v>
      </c>
      <c r="KY77" s="343">
        <v>72019</v>
      </c>
      <c r="KZ77" s="343">
        <v>73234</v>
      </c>
      <c r="LA77" s="343">
        <v>-1215</v>
      </c>
      <c r="LB77" s="345">
        <v>-1.6870548049820185E-2</v>
      </c>
      <c r="LC77" s="342">
        <v>211.40000000000003</v>
      </c>
      <c r="LD77" s="343">
        <v>33743</v>
      </c>
      <c r="LE77" s="343">
        <v>37482</v>
      </c>
      <c r="LF77" s="343">
        <v>-3739</v>
      </c>
      <c r="LG77" s="345">
        <v>-8.2812652762956351E-2</v>
      </c>
    </row>
    <row r="78" spans="2:319">
      <c r="B78" s="1640"/>
      <c r="C78" s="1644" t="s">
        <v>2907</v>
      </c>
      <c r="D78" s="346" t="s">
        <v>2876</v>
      </c>
      <c r="E78" s="347">
        <v>0</v>
      </c>
      <c r="F78" s="385">
        <v>0</v>
      </c>
      <c r="G78" s="348">
        <v>0</v>
      </c>
      <c r="H78" s="348">
        <v>0</v>
      </c>
      <c r="I78" s="159">
        <v>0</v>
      </c>
      <c r="J78" s="347">
        <v>0</v>
      </c>
      <c r="K78" s="385">
        <v>0</v>
      </c>
      <c r="L78" s="348">
        <v>0</v>
      </c>
      <c r="M78" s="348">
        <v>0</v>
      </c>
      <c r="N78" s="159">
        <v>0</v>
      </c>
      <c r="O78" s="347">
        <v>0</v>
      </c>
      <c r="P78" s="348">
        <v>0</v>
      </c>
      <c r="Q78" s="348">
        <v>0</v>
      </c>
      <c r="R78" s="348">
        <v>0</v>
      </c>
      <c r="S78" s="159">
        <v>0</v>
      </c>
      <c r="T78" s="348">
        <v>0</v>
      </c>
      <c r="U78" s="348">
        <v>0</v>
      </c>
      <c r="V78" s="348">
        <v>0</v>
      </c>
      <c r="W78" s="348">
        <v>0</v>
      </c>
      <c r="X78" s="159">
        <v>0</v>
      </c>
      <c r="Y78" s="348">
        <v>0</v>
      </c>
      <c r="Z78" s="348">
        <v>0</v>
      </c>
      <c r="AA78" s="348">
        <v>0</v>
      </c>
      <c r="AB78" s="348">
        <v>0</v>
      </c>
      <c r="AC78" s="159">
        <v>0</v>
      </c>
      <c r="AD78" s="347">
        <v>0</v>
      </c>
      <c r="AE78" s="385">
        <v>0</v>
      </c>
      <c r="AF78" s="348">
        <v>0</v>
      </c>
      <c r="AG78" s="348">
        <v>0</v>
      </c>
      <c r="AH78" s="159">
        <v>0</v>
      </c>
      <c r="AI78" s="347">
        <v>0</v>
      </c>
      <c r="AJ78" s="385">
        <v>0</v>
      </c>
      <c r="AK78" s="348">
        <v>0</v>
      </c>
      <c r="AL78" s="348">
        <v>0</v>
      </c>
      <c r="AM78" s="159">
        <v>0</v>
      </c>
      <c r="AN78" s="347">
        <v>0</v>
      </c>
      <c r="AO78" s="348">
        <v>0</v>
      </c>
      <c r="AP78" s="348">
        <v>0</v>
      </c>
      <c r="AQ78" s="348">
        <v>0</v>
      </c>
      <c r="AR78" s="159">
        <v>0</v>
      </c>
      <c r="AS78" s="348">
        <v>0</v>
      </c>
      <c r="AT78" s="348">
        <v>0</v>
      </c>
      <c r="AU78" s="348">
        <v>0</v>
      </c>
      <c r="AV78" s="348">
        <v>0</v>
      </c>
      <c r="AW78" s="159">
        <v>0</v>
      </c>
      <c r="AX78" s="348">
        <v>0</v>
      </c>
      <c r="AY78" s="348">
        <v>0</v>
      </c>
      <c r="AZ78" s="348">
        <v>0</v>
      </c>
      <c r="BA78" s="348">
        <v>0</v>
      </c>
      <c r="BB78" s="159">
        <v>0</v>
      </c>
      <c r="BC78" s="347">
        <v>0</v>
      </c>
      <c r="BD78" s="385">
        <v>0</v>
      </c>
      <c r="BE78" s="348">
        <v>0</v>
      </c>
      <c r="BF78" s="348">
        <v>0</v>
      </c>
      <c r="BG78" s="159">
        <v>0</v>
      </c>
      <c r="BH78" s="347">
        <v>0</v>
      </c>
      <c r="BI78" s="385">
        <v>0</v>
      </c>
      <c r="BJ78" s="348">
        <v>0</v>
      </c>
      <c r="BK78" s="348">
        <v>0</v>
      </c>
      <c r="BL78" s="159">
        <v>0</v>
      </c>
      <c r="BM78" s="347">
        <v>0</v>
      </c>
      <c r="BN78" s="348">
        <v>0</v>
      </c>
      <c r="BO78" s="348">
        <v>0</v>
      </c>
      <c r="BP78" s="348">
        <v>0</v>
      </c>
      <c r="BQ78" s="159">
        <v>0</v>
      </c>
      <c r="BR78" s="348">
        <v>0</v>
      </c>
      <c r="BS78" s="348">
        <v>0</v>
      </c>
      <c r="BT78" s="348">
        <v>0</v>
      </c>
      <c r="BU78" s="348">
        <v>0</v>
      </c>
      <c r="BV78" s="159">
        <v>0</v>
      </c>
      <c r="BW78" s="348">
        <v>0</v>
      </c>
      <c r="BX78" s="348">
        <v>0</v>
      </c>
      <c r="BY78" s="348">
        <v>0</v>
      </c>
      <c r="BZ78" s="348">
        <v>0</v>
      </c>
      <c r="CA78" s="159">
        <v>0</v>
      </c>
      <c r="CB78" s="347">
        <v>0</v>
      </c>
      <c r="CC78" s="385">
        <v>0</v>
      </c>
      <c r="CD78" s="385">
        <v>0</v>
      </c>
      <c r="CE78" s="348">
        <v>0</v>
      </c>
      <c r="CF78" s="159">
        <v>0</v>
      </c>
      <c r="CG78" s="347">
        <v>0</v>
      </c>
      <c r="CH78" s="385">
        <v>0</v>
      </c>
      <c r="CI78" s="348">
        <v>0</v>
      </c>
      <c r="CJ78" s="348">
        <v>0</v>
      </c>
      <c r="CK78" s="159">
        <v>0</v>
      </c>
      <c r="CL78" s="347">
        <v>0</v>
      </c>
      <c r="CM78" s="348">
        <v>0</v>
      </c>
      <c r="CN78" s="348">
        <v>0</v>
      </c>
      <c r="CO78" s="348">
        <v>0</v>
      </c>
      <c r="CP78" s="159">
        <v>0</v>
      </c>
      <c r="CQ78" s="348">
        <v>0</v>
      </c>
      <c r="CR78" s="348">
        <v>0</v>
      </c>
      <c r="CS78" s="348">
        <v>0</v>
      </c>
      <c r="CT78" s="348">
        <v>0</v>
      </c>
      <c r="CU78" s="159">
        <v>0</v>
      </c>
      <c r="CV78" s="348">
        <v>0</v>
      </c>
      <c r="CW78" s="348">
        <v>0</v>
      </c>
      <c r="CX78" s="348">
        <v>0</v>
      </c>
      <c r="CY78" s="348">
        <v>0</v>
      </c>
      <c r="CZ78" s="159">
        <v>0</v>
      </c>
      <c r="DA78" s="347">
        <v>0</v>
      </c>
      <c r="DB78" s="385">
        <v>0</v>
      </c>
      <c r="DC78" s="348">
        <v>0</v>
      </c>
      <c r="DD78" s="348">
        <v>0</v>
      </c>
      <c r="DE78" s="159">
        <v>0</v>
      </c>
      <c r="DF78" s="347">
        <v>0</v>
      </c>
      <c r="DG78" s="385">
        <v>0</v>
      </c>
      <c r="DH78" s="348">
        <v>0</v>
      </c>
      <c r="DI78" s="348">
        <v>0</v>
      </c>
      <c r="DJ78" s="159">
        <v>0</v>
      </c>
      <c r="DK78" s="347">
        <v>0</v>
      </c>
      <c r="DL78" s="348">
        <v>0</v>
      </c>
      <c r="DM78" s="348">
        <v>0</v>
      </c>
      <c r="DN78" s="348">
        <v>0</v>
      </c>
      <c r="DO78" s="159">
        <v>0</v>
      </c>
      <c r="DP78" s="348">
        <v>0</v>
      </c>
      <c r="DQ78" s="348">
        <v>0</v>
      </c>
      <c r="DR78" s="348">
        <v>0</v>
      </c>
      <c r="DS78" s="348">
        <v>0</v>
      </c>
      <c r="DT78" s="159">
        <v>0</v>
      </c>
      <c r="DU78" s="348">
        <v>0</v>
      </c>
      <c r="DV78" s="348">
        <v>0</v>
      </c>
      <c r="DW78" s="348">
        <v>0</v>
      </c>
      <c r="DX78" s="348">
        <v>0</v>
      </c>
      <c r="DY78" s="159">
        <v>0</v>
      </c>
      <c r="DZ78" s="347">
        <v>0</v>
      </c>
      <c r="EA78" s="385">
        <v>0</v>
      </c>
      <c r="EB78" s="348">
        <v>0</v>
      </c>
      <c r="EC78" s="348">
        <v>0</v>
      </c>
      <c r="ED78" s="159">
        <v>0</v>
      </c>
      <c r="EE78" s="347">
        <v>0</v>
      </c>
      <c r="EF78" s="385">
        <v>0</v>
      </c>
      <c r="EG78" s="348">
        <v>0</v>
      </c>
      <c r="EH78" s="348">
        <v>0</v>
      </c>
      <c r="EI78" s="159">
        <v>0</v>
      </c>
      <c r="EJ78" s="347">
        <v>0</v>
      </c>
      <c r="EK78" s="348">
        <v>0</v>
      </c>
      <c r="EL78" s="348">
        <v>0</v>
      </c>
      <c r="EM78" s="348">
        <v>0</v>
      </c>
      <c r="EN78" s="159">
        <v>0</v>
      </c>
      <c r="EO78" s="348">
        <v>0</v>
      </c>
      <c r="EP78" s="348">
        <v>0</v>
      </c>
      <c r="EQ78" s="348">
        <v>0</v>
      </c>
      <c r="ER78" s="348">
        <v>0</v>
      </c>
      <c r="ES78" s="159">
        <v>0</v>
      </c>
      <c r="ET78" s="348">
        <v>0</v>
      </c>
      <c r="EU78" s="348">
        <v>0</v>
      </c>
      <c r="EV78" s="348">
        <v>0</v>
      </c>
      <c r="EW78" s="348">
        <v>0</v>
      </c>
      <c r="EX78" s="159">
        <v>0</v>
      </c>
      <c r="EY78" s="347">
        <v>0</v>
      </c>
      <c r="EZ78" s="385">
        <v>0</v>
      </c>
      <c r="FA78" s="348">
        <v>0</v>
      </c>
      <c r="FB78" s="348">
        <v>0</v>
      </c>
      <c r="FC78" s="159">
        <v>7.3964497041420121E-2</v>
      </c>
      <c r="FD78" s="347">
        <v>0</v>
      </c>
      <c r="FE78" s="385">
        <v>0</v>
      </c>
      <c r="FF78" s="348">
        <v>0</v>
      </c>
      <c r="FG78" s="348">
        <v>0</v>
      </c>
      <c r="FH78" s="159">
        <v>0</v>
      </c>
      <c r="FI78" s="347">
        <v>0</v>
      </c>
      <c r="FJ78" s="348">
        <v>0</v>
      </c>
      <c r="FK78" s="348">
        <v>0</v>
      </c>
      <c r="FL78" s="348">
        <v>0</v>
      </c>
      <c r="FM78" s="159">
        <v>-7.3964497041420121E-2</v>
      </c>
      <c r="FN78" s="348">
        <v>0</v>
      </c>
      <c r="FO78" s="348">
        <v>0</v>
      </c>
      <c r="FP78" s="348">
        <v>0</v>
      </c>
      <c r="FQ78" s="348">
        <v>0</v>
      </c>
      <c r="FR78" s="159">
        <v>0</v>
      </c>
      <c r="FS78" s="348">
        <v>0</v>
      </c>
      <c r="FT78" s="348">
        <v>0</v>
      </c>
      <c r="FU78" s="348">
        <v>0</v>
      </c>
      <c r="FV78" s="348">
        <v>0</v>
      </c>
      <c r="FW78" s="159">
        <v>0</v>
      </c>
      <c r="FX78" s="347">
        <v>0</v>
      </c>
      <c r="FY78" s="385">
        <v>0</v>
      </c>
      <c r="FZ78" s="348">
        <v>0</v>
      </c>
      <c r="GA78" s="348">
        <v>0</v>
      </c>
      <c r="GB78" s="159">
        <v>7.4289876183539688E-2</v>
      </c>
      <c r="GC78" s="347">
        <v>0</v>
      </c>
      <c r="GD78" s="385">
        <v>0</v>
      </c>
      <c r="GE78" s="348">
        <v>0</v>
      </c>
      <c r="GF78" s="348">
        <v>0</v>
      </c>
      <c r="GG78" s="159">
        <v>0</v>
      </c>
      <c r="GH78" s="347">
        <v>0</v>
      </c>
      <c r="GI78" s="348">
        <v>0</v>
      </c>
      <c r="GJ78" s="348">
        <v>0</v>
      </c>
      <c r="GK78" s="348">
        <v>0</v>
      </c>
      <c r="GL78" s="159">
        <v>-7.4289876183539688E-2</v>
      </c>
      <c r="GM78" s="348">
        <v>0</v>
      </c>
      <c r="GN78" s="348">
        <v>0</v>
      </c>
      <c r="GO78" s="348">
        <v>0</v>
      </c>
      <c r="GP78" s="348">
        <v>0</v>
      </c>
      <c r="GQ78" s="159">
        <v>0</v>
      </c>
      <c r="GR78" s="348">
        <v>0</v>
      </c>
      <c r="GS78" s="348">
        <v>0</v>
      </c>
      <c r="GT78" s="348">
        <v>0</v>
      </c>
      <c r="GU78" s="348">
        <v>0</v>
      </c>
      <c r="GV78" s="159">
        <v>0</v>
      </c>
      <c r="GW78" s="347">
        <v>0</v>
      </c>
      <c r="GX78" s="385">
        <v>0</v>
      </c>
      <c r="GY78" s="348">
        <v>0</v>
      </c>
      <c r="GZ78" s="348">
        <v>0</v>
      </c>
      <c r="HA78" s="159">
        <v>0</v>
      </c>
      <c r="HB78" s="347">
        <v>0</v>
      </c>
      <c r="HC78" s="385">
        <v>0</v>
      </c>
      <c r="HD78" s="348">
        <v>0</v>
      </c>
      <c r="HE78" s="348">
        <v>0</v>
      </c>
      <c r="HF78" s="159">
        <v>0</v>
      </c>
      <c r="HG78" s="347">
        <v>0</v>
      </c>
      <c r="HH78" s="348">
        <v>0</v>
      </c>
      <c r="HI78" s="348">
        <v>0</v>
      </c>
      <c r="HJ78" s="348">
        <v>0</v>
      </c>
      <c r="HK78" s="159">
        <v>0</v>
      </c>
      <c r="HL78" s="348">
        <v>0</v>
      </c>
      <c r="HM78" s="348">
        <v>0</v>
      </c>
      <c r="HN78" s="348">
        <v>0</v>
      </c>
      <c r="HO78" s="348">
        <v>0</v>
      </c>
      <c r="HP78" s="159">
        <v>0</v>
      </c>
      <c r="HQ78" s="348">
        <v>0</v>
      </c>
      <c r="HR78" s="348">
        <v>0</v>
      </c>
      <c r="HS78" s="348">
        <v>0</v>
      </c>
      <c r="HT78" s="348">
        <v>0</v>
      </c>
      <c r="HU78" s="159">
        <v>0</v>
      </c>
      <c r="HV78" s="347">
        <v>0</v>
      </c>
      <c r="HW78" s="385">
        <v>0</v>
      </c>
      <c r="HX78" s="348">
        <v>0</v>
      </c>
      <c r="HY78" s="348">
        <v>0</v>
      </c>
      <c r="HZ78" s="159">
        <v>0</v>
      </c>
      <c r="IA78" s="347">
        <v>0</v>
      </c>
      <c r="IB78" s="385">
        <v>0</v>
      </c>
      <c r="IC78" s="348">
        <v>0</v>
      </c>
      <c r="ID78" s="348">
        <v>0</v>
      </c>
      <c r="IE78" s="159">
        <v>0</v>
      </c>
      <c r="IF78" s="347">
        <v>0</v>
      </c>
      <c r="IG78" s="348">
        <v>0</v>
      </c>
      <c r="IH78" s="348">
        <v>0</v>
      </c>
      <c r="II78" s="348">
        <v>0</v>
      </c>
      <c r="IJ78" s="159">
        <v>0</v>
      </c>
      <c r="IK78" s="348">
        <v>0</v>
      </c>
      <c r="IL78" s="348">
        <v>0</v>
      </c>
      <c r="IM78" s="348">
        <v>0</v>
      </c>
      <c r="IN78" s="348">
        <v>0</v>
      </c>
      <c r="IO78" s="159">
        <v>0</v>
      </c>
      <c r="IP78" s="348">
        <v>0</v>
      </c>
      <c r="IQ78" s="348">
        <v>0</v>
      </c>
      <c r="IR78" s="348">
        <v>0</v>
      </c>
      <c r="IS78" s="348">
        <v>0</v>
      </c>
      <c r="IT78" s="159">
        <v>0</v>
      </c>
      <c r="IU78" s="347">
        <v>0</v>
      </c>
      <c r="IV78" s="385">
        <v>0</v>
      </c>
      <c r="IW78" s="348">
        <v>0</v>
      </c>
      <c r="IX78" s="348">
        <v>0</v>
      </c>
      <c r="IY78" s="159">
        <v>0</v>
      </c>
      <c r="IZ78" s="347">
        <v>0</v>
      </c>
      <c r="JA78" s="385">
        <v>0</v>
      </c>
      <c r="JB78" s="348">
        <v>0</v>
      </c>
      <c r="JC78" s="348">
        <v>0</v>
      </c>
      <c r="JD78" s="159">
        <v>0</v>
      </c>
      <c r="JE78" s="347">
        <v>0</v>
      </c>
      <c r="JF78" s="348">
        <v>0</v>
      </c>
      <c r="JG78" s="348">
        <v>0</v>
      </c>
      <c r="JH78" s="348">
        <v>0</v>
      </c>
      <c r="JI78" s="159">
        <v>0</v>
      </c>
      <c r="JJ78" s="348">
        <v>0</v>
      </c>
      <c r="JK78" s="348">
        <v>0</v>
      </c>
      <c r="JL78" s="348">
        <v>0</v>
      </c>
      <c r="JM78" s="348">
        <v>0</v>
      </c>
      <c r="JN78" s="159">
        <v>0</v>
      </c>
      <c r="JO78" s="348">
        <v>0</v>
      </c>
      <c r="JP78" s="348">
        <v>0</v>
      </c>
      <c r="JQ78" s="348">
        <v>0</v>
      </c>
      <c r="JR78" s="348">
        <v>0</v>
      </c>
      <c r="JS78" s="159">
        <v>0</v>
      </c>
      <c r="JT78" s="347">
        <v>0</v>
      </c>
      <c r="JU78" s="385">
        <v>0</v>
      </c>
      <c r="JV78" s="348">
        <v>0</v>
      </c>
      <c r="JW78" s="348">
        <v>0</v>
      </c>
      <c r="JX78" s="159">
        <v>0</v>
      </c>
      <c r="JY78" s="347">
        <v>0</v>
      </c>
      <c r="JZ78" s="385">
        <v>0</v>
      </c>
      <c r="KA78" s="348">
        <v>0</v>
      </c>
      <c r="KB78" s="348">
        <v>0</v>
      </c>
      <c r="KC78" s="159">
        <v>0</v>
      </c>
      <c r="KD78" s="347">
        <v>0</v>
      </c>
      <c r="KE78" s="348">
        <v>0</v>
      </c>
      <c r="KF78" s="348">
        <v>0</v>
      </c>
      <c r="KG78" s="348">
        <v>0</v>
      </c>
      <c r="KH78" s="159">
        <v>0</v>
      </c>
      <c r="KI78" s="348">
        <v>0</v>
      </c>
      <c r="KJ78" s="348">
        <v>0</v>
      </c>
      <c r="KK78" s="348">
        <v>0</v>
      </c>
      <c r="KL78" s="348">
        <v>0</v>
      </c>
      <c r="KM78" s="159">
        <v>0</v>
      </c>
      <c r="KN78" s="348">
        <v>0</v>
      </c>
      <c r="KO78" s="348">
        <v>0</v>
      </c>
      <c r="KP78" s="348">
        <v>0</v>
      </c>
      <c r="KQ78" s="348">
        <v>0</v>
      </c>
      <c r="KR78" s="159">
        <v>0</v>
      </c>
      <c r="KS78" s="347">
        <v>0</v>
      </c>
      <c r="KT78" s="348">
        <v>0</v>
      </c>
      <c r="KU78" s="348">
        <v>0</v>
      </c>
      <c r="KV78" s="348">
        <v>0</v>
      </c>
      <c r="KW78" s="159">
        <v>0</v>
      </c>
      <c r="KX78" s="348">
        <v>0</v>
      </c>
      <c r="KY78" s="348">
        <v>0</v>
      </c>
      <c r="KZ78" s="348">
        <v>0</v>
      </c>
      <c r="LA78" s="348">
        <v>0</v>
      </c>
      <c r="LB78" s="349">
        <v>0</v>
      </c>
      <c r="LC78" s="347">
        <v>0</v>
      </c>
      <c r="LD78" s="348">
        <v>0</v>
      </c>
      <c r="LE78" s="348">
        <v>0</v>
      </c>
      <c r="LF78" s="348">
        <v>0</v>
      </c>
      <c r="LG78" s="349">
        <v>0</v>
      </c>
    </row>
    <row r="79" spans="2:319">
      <c r="B79" s="1640"/>
      <c r="C79" s="1619"/>
      <c r="D79" s="333" t="s">
        <v>2877</v>
      </c>
      <c r="E79" s="386">
        <v>80</v>
      </c>
      <c r="F79" s="331">
        <v>18460</v>
      </c>
      <c r="G79" s="331">
        <v>18278</v>
      </c>
      <c r="H79" s="331">
        <v>182</v>
      </c>
      <c r="I79" s="124">
        <v>9.8591549295774655E-3</v>
      </c>
      <c r="J79" s="386">
        <v>0</v>
      </c>
      <c r="K79" s="331">
        <v>0</v>
      </c>
      <c r="L79" s="331">
        <v>0</v>
      </c>
      <c r="M79" s="331">
        <v>0</v>
      </c>
      <c r="N79" s="124">
        <v>0</v>
      </c>
      <c r="O79" s="330">
        <v>-80</v>
      </c>
      <c r="P79" s="331">
        <v>-18460</v>
      </c>
      <c r="Q79" s="331">
        <v>-18278</v>
      </c>
      <c r="R79" s="331">
        <v>-182</v>
      </c>
      <c r="S79" s="124">
        <v>-9.8591549295774655E-3</v>
      </c>
      <c r="T79" s="331">
        <v>0</v>
      </c>
      <c r="U79" s="331">
        <v>0</v>
      </c>
      <c r="V79" s="331">
        <v>0</v>
      </c>
      <c r="W79" s="331">
        <v>0</v>
      </c>
      <c r="X79" s="124">
        <v>0</v>
      </c>
      <c r="Y79" s="331">
        <v>0</v>
      </c>
      <c r="Z79" s="331">
        <v>0</v>
      </c>
      <c r="AA79" s="331">
        <v>0</v>
      </c>
      <c r="AB79" s="331">
        <v>0</v>
      </c>
      <c r="AC79" s="124">
        <v>0</v>
      </c>
      <c r="AD79" s="386">
        <v>80</v>
      </c>
      <c r="AE79" s="331">
        <v>18460</v>
      </c>
      <c r="AF79" s="331">
        <v>18278</v>
      </c>
      <c r="AG79" s="331">
        <v>182</v>
      </c>
      <c r="AH79" s="124">
        <v>9.8591549295774655E-3</v>
      </c>
      <c r="AI79" s="386">
        <v>0</v>
      </c>
      <c r="AJ79" s="331">
        <v>0</v>
      </c>
      <c r="AK79" s="331">
        <v>0</v>
      </c>
      <c r="AL79" s="331">
        <v>0</v>
      </c>
      <c r="AM79" s="124">
        <v>0</v>
      </c>
      <c r="AN79" s="330">
        <v>-80</v>
      </c>
      <c r="AO79" s="331">
        <v>-18460</v>
      </c>
      <c r="AP79" s="331">
        <v>-18278</v>
      </c>
      <c r="AQ79" s="331">
        <v>-182</v>
      </c>
      <c r="AR79" s="124">
        <v>-9.8591549295774655E-3</v>
      </c>
      <c r="AS79" s="331">
        <v>0</v>
      </c>
      <c r="AT79" s="331">
        <v>0</v>
      </c>
      <c r="AU79" s="331">
        <v>0</v>
      </c>
      <c r="AV79" s="331">
        <v>0</v>
      </c>
      <c r="AW79" s="124">
        <v>0</v>
      </c>
      <c r="AX79" s="331">
        <v>0</v>
      </c>
      <c r="AY79" s="331">
        <v>0</v>
      </c>
      <c r="AZ79" s="331">
        <v>0</v>
      </c>
      <c r="BA79" s="331">
        <v>0</v>
      </c>
      <c r="BB79" s="124">
        <v>0</v>
      </c>
      <c r="BC79" s="386">
        <v>80</v>
      </c>
      <c r="BD79" s="331">
        <v>18460</v>
      </c>
      <c r="BE79" s="331">
        <v>18278</v>
      </c>
      <c r="BF79" s="331">
        <v>182</v>
      </c>
      <c r="BG79" s="124">
        <v>9.8591549295774655E-3</v>
      </c>
      <c r="BH79" s="386">
        <v>0</v>
      </c>
      <c r="BI79" s="331">
        <v>0</v>
      </c>
      <c r="BJ79" s="331">
        <v>0</v>
      </c>
      <c r="BK79" s="331">
        <v>0</v>
      </c>
      <c r="BL79" s="124">
        <v>0</v>
      </c>
      <c r="BM79" s="330">
        <v>-80</v>
      </c>
      <c r="BN79" s="331">
        <v>-18460</v>
      </c>
      <c r="BO79" s="331">
        <v>-18278</v>
      </c>
      <c r="BP79" s="331">
        <v>-182</v>
      </c>
      <c r="BQ79" s="124">
        <v>-9.8591549295774655E-3</v>
      </c>
      <c r="BR79" s="331">
        <v>0</v>
      </c>
      <c r="BS79" s="331">
        <v>0</v>
      </c>
      <c r="BT79" s="331">
        <v>0</v>
      </c>
      <c r="BU79" s="331">
        <v>0</v>
      </c>
      <c r="BV79" s="124">
        <v>0</v>
      </c>
      <c r="BW79" s="331">
        <v>0</v>
      </c>
      <c r="BX79" s="331">
        <v>0</v>
      </c>
      <c r="BY79" s="331">
        <v>0</v>
      </c>
      <c r="BZ79" s="331">
        <v>0</v>
      </c>
      <c r="CA79" s="124">
        <v>0</v>
      </c>
      <c r="CB79" s="386">
        <v>80</v>
      </c>
      <c r="CC79" s="331">
        <v>18460</v>
      </c>
      <c r="CD79" s="331">
        <v>18278</v>
      </c>
      <c r="CE79" s="331">
        <v>182</v>
      </c>
      <c r="CF79" s="124">
        <v>9.8591549295774655E-3</v>
      </c>
      <c r="CG79" s="386">
        <v>0</v>
      </c>
      <c r="CH79" s="331">
        <v>0</v>
      </c>
      <c r="CI79" s="331">
        <v>0</v>
      </c>
      <c r="CJ79" s="331">
        <v>0</v>
      </c>
      <c r="CK79" s="124">
        <v>0</v>
      </c>
      <c r="CL79" s="330">
        <v>-80</v>
      </c>
      <c r="CM79" s="331">
        <v>-18460</v>
      </c>
      <c r="CN79" s="331">
        <v>-18278</v>
      </c>
      <c r="CO79" s="331">
        <v>-182</v>
      </c>
      <c r="CP79" s="124">
        <v>-9.8591549295774655E-3</v>
      </c>
      <c r="CQ79" s="331">
        <v>0</v>
      </c>
      <c r="CR79" s="331">
        <v>0</v>
      </c>
      <c r="CS79" s="331">
        <v>0</v>
      </c>
      <c r="CT79" s="331">
        <v>0</v>
      </c>
      <c r="CU79" s="124">
        <v>0</v>
      </c>
      <c r="CV79" s="331">
        <v>0</v>
      </c>
      <c r="CW79" s="331">
        <v>0</v>
      </c>
      <c r="CX79" s="331">
        <v>0</v>
      </c>
      <c r="CY79" s="331">
        <v>0</v>
      </c>
      <c r="CZ79" s="124">
        <v>0</v>
      </c>
      <c r="DA79" s="386">
        <v>80</v>
      </c>
      <c r="DB79" s="331">
        <v>18460</v>
      </c>
      <c r="DC79" s="331">
        <v>18278</v>
      </c>
      <c r="DD79" s="331">
        <v>182</v>
      </c>
      <c r="DE79" s="124">
        <v>9.8591549295774655E-3</v>
      </c>
      <c r="DF79" s="386">
        <v>0</v>
      </c>
      <c r="DG79" s="331">
        <v>0</v>
      </c>
      <c r="DH79" s="331">
        <v>0</v>
      </c>
      <c r="DI79" s="331">
        <v>0</v>
      </c>
      <c r="DJ79" s="124">
        <v>0</v>
      </c>
      <c r="DK79" s="330">
        <v>-80</v>
      </c>
      <c r="DL79" s="331">
        <v>-18460</v>
      </c>
      <c r="DM79" s="331">
        <v>-18278</v>
      </c>
      <c r="DN79" s="331">
        <v>-182</v>
      </c>
      <c r="DO79" s="124">
        <v>-9.8591549295774655E-3</v>
      </c>
      <c r="DP79" s="331">
        <v>0</v>
      </c>
      <c r="DQ79" s="331">
        <v>0</v>
      </c>
      <c r="DR79" s="331">
        <v>0</v>
      </c>
      <c r="DS79" s="331">
        <v>0</v>
      </c>
      <c r="DT79" s="124">
        <v>0</v>
      </c>
      <c r="DU79" s="331">
        <v>0</v>
      </c>
      <c r="DV79" s="331">
        <v>0</v>
      </c>
      <c r="DW79" s="331">
        <v>0</v>
      </c>
      <c r="DX79" s="331">
        <v>0</v>
      </c>
      <c r="DY79" s="124">
        <v>0</v>
      </c>
      <c r="DZ79" s="386">
        <v>80</v>
      </c>
      <c r="EA79" s="331">
        <v>18460</v>
      </c>
      <c r="EB79" s="331">
        <v>18278</v>
      </c>
      <c r="EC79" s="331">
        <v>182</v>
      </c>
      <c r="ED79" s="124">
        <v>9.8591549295774655E-3</v>
      </c>
      <c r="EE79" s="386">
        <v>197</v>
      </c>
      <c r="EF79" s="331">
        <v>36172</v>
      </c>
      <c r="EG79" s="331">
        <v>36004</v>
      </c>
      <c r="EH79" s="331">
        <v>168</v>
      </c>
      <c r="EI79" s="124">
        <v>4.6444763905783481E-3</v>
      </c>
      <c r="EJ79" s="330">
        <v>117</v>
      </c>
      <c r="EK79" s="331">
        <v>17712</v>
      </c>
      <c r="EL79" s="331">
        <v>17726</v>
      </c>
      <c r="EM79" s="331">
        <v>-14</v>
      </c>
      <c r="EN79" s="124">
        <v>-5.2146785389991174E-3</v>
      </c>
      <c r="EO79" s="331">
        <v>0</v>
      </c>
      <c r="EP79" s="331">
        <v>0</v>
      </c>
      <c r="EQ79" s="331">
        <v>0</v>
      </c>
      <c r="ER79" s="331">
        <v>0</v>
      </c>
      <c r="ES79" s="124">
        <v>0</v>
      </c>
      <c r="ET79" s="331">
        <v>197</v>
      </c>
      <c r="EU79" s="331">
        <v>36172</v>
      </c>
      <c r="EV79" s="331">
        <v>36004</v>
      </c>
      <c r="EW79" s="331">
        <v>168</v>
      </c>
      <c r="EX79" s="124">
        <v>4.6444763905783481E-3</v>
      </c>
      <c r="EY79" s="386">
        <v>80</v>
      </c>
      <c r="EZ79" s="331">
        <v>18460</v>
      </c>
      <c r="FA79" s="331">
        <v>18278</v>
      </c>
      <c r="FB79" s="331">
        <v>182</v>
      </c>
      <c r="FC79" s="124">
        <v>0</v>
      </c>
      <c r="FD79" s="386">
        <v>196.5</v>
      </c>
      <c r="FE79" s="331">
        <v>34620</v>
      </c>
      <c r="FF79" s="331">
        <v>34625</v>
      </c>
      <c r="FG79" s="331">
        <v>-5</v>
      </c>
      <c r="FH79" s="124">
        <v>-1.4442518775274407E-4</v>
      </c>
      <c r="FI79" s="330">
        <v>116.5</v>
      </c>
      <c r="FJ79" s="331">
        <v>16160</v>
      </c>
      <c r="FK79" s="331">
        <v>16347</v>
      </c>
      <c r="FL79" s="331">
        <v>-187</v>
      </c>
      <c r="FM79" s="124">
        <v>-1.4442518775274407E-4</v>
      </c>
      <c r="FN79" s="331">
        <v>197</v>
      </c>
      <c r="FO79" s="331">
        <v>36172</v>
      </c>
      <c r="FP79" s="331">
        <v>36004</v>
      </c>
      <c r="FQ79" s="331">
        <v>168</v>
      </c>
      <c r="FR79" s="124">
        <v>4.6444763905783481E-3</v>
      </c>
      <c r="FS79" s="331">
        <v>-0.5</v>
      </c>
      <c r="FT79" s="331">
        <v>-1552</v>
      </c>
      <c r="FU79" s="331">
        <v>-1379</v>
      </c>
      <c r="FV79" s="331">
        <v>-173</v>
      </c>
      <c r="FW79" s="124">
        <v>-4.7889015783310921E-3</v>
      </c>
      <c r="FX79" s="386">
        <v>80</v>
      </c>
      <c r="FY79" s="331">
        <v>18460</v>
      </c>
      <c r="FZ79" s="331">
        <v>18278</v>
      </c>
      <c r="GA79" s="331">
        <v>182</v>
      </c>
      <c r="GB79" s="124">
        <v>0</v>
      </c>
      <c r="GC79" s="386">
        <v>793</v>
      </c>
      <c r="GD79" s="331">
        <v>132384</v>
      </c>
      <c r="GE79" s="331">
        <v>135437</v>
      </c>
      <c r="GF79" s="331">
        <v>-3053</v>
      </c>
      <c r="GG79" s="124">
        <v>-2.3061699299008944E-2</v>
      </c>
      <c r="GH79" s="330">
        <v>713</v>
      </c>
      <c r="GI79" s="331">
        <v>113924</v>
      </c>
      <c r="GJ79" s="331">
        <v>117159</v>
      </c>
      <c r="GK79" s="331">
        <v>-3235</v>
      </c>
      <c r="GL79" s="124">
        <v>-2.3061699299008944E-2</v>
      </c>
      <c r="GM79" s="331">
        <v>196.5</v>
      </c>
      <c r="GN79" s="331">
        <v>34620</v>
      </c>
      <c r="GO79" s="331">
        <v>34625</v>
      </c>
      <c r="GP79" s="331">
        <v>-5</v>
      </c>
      <c r="GQ79" s="124">
        <v>-1.4442518775274407E-4</v>
      </c>
      <c r="GR79" s="331">
        <v>596.5</v>
      </c>
      <c r="GS79" s="331">
        <v>97764</v>
      </c>
      <c r="GT79" s="331">
        <v>100812</v>
      </c>
      <c r="GU79" s="331">
        <v>-3048</v>
      </c>
      <c r="GV79" s="124">
        <v>-2.29172741112562E-2</v>
      </c>
      <c r="GW79" s="386">
        <v>80</v>
      </c>
      <c r="GX79" s="331">
        <v>18460</v>
      </c>
      <c r="GY79" s="331">
        <v>18278</v>
      </c>
      <c r="GZ79" s="331">
        <v>182</v>
      </c>
      <c r="HA79" s="124">
        <v>9.8591549295774655E-3</v>
      </c>
      <c r="HB79" s="386">
        <v>790.3</v>
      </c>
      <c r="HC79" s="331">
        <v>134064</v>
      </c>
      <c r="HD79" s="331">
        <v>136735</v>
      </c>
      <c r="HE79" s="331">
        <v>-2671</v>
      </c>
      <c r="HF79" s="124">
        <v>-1.9923320205275093E-2</v>
      </c>
      <c r="HG79" s="330">
        <v>710.3</v>
      </c>
      <c r="HH79" s="331">
        <v>115604</v>
      </c>
      <c r="HI79" s="331">
        <v>118457</v>
      </c>
      <c r="HJ79" s="331">
        <v>-2853</v>
      </c>
      <c r="HK79" s="124">
        <v>-2.9782475134852559E-2</v>
      </c>
      <c r="HL79" s="331">
        <v>793</v>
      </c>
      <c r="HM79" s="331">
        <v>132384</v>
      </c>
      <c r="HN79" s="331">
        <v>135437</v>
      </c>
      <c r="HO79" s="331">
        <v>-3053</v>
      </c>
      <c r="HP79" s="124">
        <v>-2.3061699299008944E-2</v>
      </c>
      <c r="HQ79" s="331">
        <v>-2.7000000000000455</v>
      </c>
      <c r="HR79" s="331">
        <v>1680</v>
      </c>
      <c r="HS79" s="331">
        <v>1298</v>
      </c>
      <c r="HT79" s="331">
        <v>382</v>
      </c>
      <c r="HU79" s="124">
        <v>3.1383790937338507E-3</v>
      </c>
      <c r="HV79" s="386">
        <v>80</v>
      </c>
      <c r="HW79" s="331">
        <v>18460</v>
      </c>
      <c r="HX79" s="331">
        <v>18278</v>
      </c>
      <c r="HY79" s="331">
        <v>182</v>
      </c>
      <c r="HZ79" s="124">
        <v>9.8591549295774655E-3</v>
      </c>
      <c r="IA79" s="386">
        <v>793.7</v>
      </c>
      <c r="IB79" s="331">
        <v>144109</v>
      </c>
      <c r="IC79" s="331">
        <v>145934</v>
      </c>
      <c r="ID79" s="331">
        <v>-1825</v>
      </c>
      <c r="IE79" s="124">
        <v>-1.2664025147631307E-2</v>
      </c>
      <c r="IF79" s="330">
        <v>713.7</v>
      </c>
      <c r="IG79" s="331">
        <v>125649</v>
      </c>
      <c r="IH79" s="331">
        <v>127656</v>
      </c>
      <c r="II79" s="331">
        <v>-2007</v>
      </c>
      <c r="IJ79" s="124">
        <v>-2.2523180077208771E-2</v>
      </c>
      <c r="IK79" s="331">
        <v>790.3</v>
      </c>
      <c r="IL79" s="331">
        <v>134064</v>
      </c>
      <c r="IM79" s="331">
        <v>136735</v>
      </c>
      <c r="IN79" s="331">
        <v>-2671</v>
      </c>
      <c r="IO79" s="124">
        <v>-1.9923320205275093E-2</v>
      </c>
      <c r="IP79" s="331">
        <v>3.4000000000000909</v>
      </c>
      <c r="IQ79" s="331">
        <v>10045</v>
      </c>
      <c r="IR79" s="331">
        <v>9199</v>
      </c>
      <c r="IS79" s="331">
        <v>846</v>
      </c>
      <c r="IT79" s="124">
        <v>7.2592950576437863E-3</v>
      </c>
      <c r="IU79" s="386">
        <v>80</v>
      </c>
      <c r="IV79" s="331">
        <v>18460</v>
      </c>
      <c r="IW79" s="331">
        <v>18278</v>
      </c>
      <c r="IX79" s="331">
        <v>182</v>
      </c>
      <c r="IY79" s="124">
        <v>9.8591549295774655E-3</v>
      </c>
      <c r="IZ79" s="386">
        <v>795.3</v>
      </c>
      <c r="JA79" s="354">
        <v>142639</v>
      </c>
      <c r="JB79" s="331">
        <v>142920</v>
      </c>
      <c r="JC79" s="331">
        <v>-281</v>
      </c>
      <c r="JD79" s="124">
        <v>-1.9700082025252562E-3</v>
      </c>
      <c r="JE79" s="330">
        <v>715.3</v>
      </c>
      <c r="JF79" s="331">
        <v>124179</v>
      </c>
      <c r="JG79" s="331">
        <v>124642</v>
      </c>
      <c r="JH79" s="331">
        <v>-463</v>
      </c>
      <c r="JI79" s="124">
        <v>-1.1829163132102721E-2</v>
      </c>
      <c r="JJ79" s="331">
        <v>793.7</v>
      </c>
      <c r="JK79" s="331">
        <v>144109</v>
      </c>
      <c r="JL79" s="331">
        <v>145934</v>
      </c>
      <c r="JM79" s="331">
        <v>-1825</v>
      </c>
      <c r="JN79" s="124">
        <v>-1.2664025147631307E-2</v>
      </c>
      <c r="JO79" s="331">
        <v>1.5999999999999091</v>
      </c>
      <c r="JP79" s="331">
        <v>-1470</v>
      </c>
      <c r="JQ79" s="331">
        <v>-3014</v>
      </c>
      <c r="JR79" s="331">
        <v>1544</v>
      </c>
      <c r="JS79" s="124">
        <v>1.0694016945106051E-2</v>
      </c>
      <c r="JT79" s="386">
        <v>80</v>
      </c>
      <c r="JU79" s="331">
        <v>18460</v>
      </c>
      <c r="JV79" s="331">
        <v>18278</v>
      </c>
      <c r="JW79" s="331">
        <v>182</v>
      </c>
      <c r="JX79" s="124">
        <v>9.8591549295774655E-3</v>
      </c>
      <c r="JY79" s="386">
        <v>792.2</v>
      </c>
      <c r="JZ79" s="331">
        <v>137976</v>
      </c>
      <c r="KA79" s="331">
        <v>139727</v>
      </c>
      <c r="KB79" s="331">
        <v>-1751</v>
      </c>
      <c r="KC79" s="124">
        <v>-1.2690612860207572E-2</v>
      </c>
      <c r="KD79" s="330">
        <v>712.2</v>
      </c>
      <c r="KE79" s="331">
        <v>119516</v>
      </c>
      <c r="KF79" s="331">
        <v>121449</v>
      </c>
      <c r="KG79" s="331">
        <v>-1933</v>
      </c>
      <c r="KH79" s="124">
        <v>-2.2549767789785038E-2</v>
      </c>
      <c r="KI79" s="331">
        <v>795.3</v>
      </c>
      <c r="KJ79" s="331">
        <v>142639</v>
      </c>
      <c r="KK79" s="331">
        <v>142920</v>
      </c>
      <c r="KL79" s="331">
        <v>-281</v>
      </c>
      <c r="KM79" s="124">
        <v>-1.9700082025252562E-3</v>
      </c>
      <c r="KN79" s="331">
        <v>-3.0999999999999091</v>
      </c>
      <c r="KO79" s="331">
        <v>-4663</v>
      </c>
      <c r="KP79" s="331">
        <v>-3193</v>
      </c>
      <c r="KQ79" s="331">
        <v>-1470</v>
      </c>
      <c r="KR79" s="124">
        <v>-1.0720604657682316E-2</v>
      </c>
      <c r="KS79" s="330">
        <v>960</v>
      </c>
      <c r="KT79" s="331">
        <v>221520</v>
      </c>
      <c r="KU79" s="331">
        <v>219336</v>
      </c>
      <c r="KV79" s="331">
        <v>2184</v>
      </c>
      <c r="KW79" s="124">
        <v>9.8591549295774655E-3</v>
      </c>
      <c r="KX79" s="331">
        <v>4358</v>
      </c>
      <c r="KY79" s="331">
        <v>761964</v>
      </c>
      <c r="KZ79" s="331">
        <v>771382</v>
      </c>
      <c r="LA79" s="331">
        <v>-9418</v>
      </c>
      <c r="LB79" s="334">
        <v>-1.2360163997249214E-2</v>
      </c>
      <c r="LC79" s="330">
        <v>3398</v>
      </c>
      <c r="LD79" s="331">
        <v>540444</v>
      </c>
      <c r="LE79" s="331">
        <v>552046</v>
      </c>
      <c r="LF79" s="331">
        <v>-11602</v>
      </c>
      <c r="LG79" s="334">
        <v>-2.221931892682668E-2</v>
      </c>
    </row>
    <row r="80" spans="2:319">
      <c r="B80" s="1640"/>
      <c r="C80" s="1619"/>
      <c r="D80" s="333" t="s">
        <v>2880</v>
      </c>
      <c r="E80" s="386">
        <v>0</v>
      </c>
      <c r="F80" s="331">
        <v>0</v>
      </c>
      <c r="G80" s="331">
        <v>0</v>
      </c>
      <c r="H80" s="331">
        <v>0</v>
      </c>
      <c r="I80" s="124">
        <v>0</v>
      </c>
      <c r="J80" s="386">
        <v>0</v>
      </c>
      <c r="K80" s="331">
        <v>0</v>
      </c>
      <c r="L80" s="331">
        <v>0</v>
      </c>
      <c r="M80" s="331">
        <v>0</v>
      </c>
      <c r="N80" s="124">
        <v>0</v>
      </c>
      <c r="O80" s="330">
        <v>0</v>
      </c>
      <c r="P80" s="331">
        <v>0</v>
      </c>
      <c r="Q80" s="331">
        <v>0</v>
      </c>
      <c r="R80" s="331">
        <v>0</v>
      </c>
      <c r="S80" s="124">
        <v>0</v>
      </c>
      <c r="T80" s="331">
        <v>0</v>
      </c>
      <c r="U80" s="331">
        <v>0</v>
      </c>
      <c r="V80" s="331">
        <v>0</v>
      </c>
      <c r="W80" s="331">
        <v>0</v>
      </c>
      <c r="X80" s="124">
        <v>0</v>
      </c>
      <c r="Y80" s="331">
        <v>0</v>
      </c>
      <c r="Z80" s="331">
        <v>0</v>
      </c>
      <c r="AA80" s="331">
        <v>0</v>
      </c>
      <c r="AB80" s="331">
        <v>0</v>
      </c>
      <c r="AC80" s="124">
        <v>0</v>
      </c>
      <c r="AD80" s="386">
        <v>0</v>
      </c>
      <c r="AE80" s="331">
        <v>0</v>
      </c>
      <c r="AF80" s="331">
        <v>0</v>
      </c>
      <c r="AG80" s="331">
        <v>0</v>
      </c>
      <c r="AH80" s="124">
        <v>0</v>
      </c>
      <c r="AI80" s="386">
        <v>0</v>
      </c>
      <c r="AJ80" s="331">
        <v>0</v>
      </c>
      <c r="AK80" s="331">
        <v>0</v>
      </c>
      <c r="AL80" s="331">
        <v>0</v>
      </c>
      <c r="AM80" s="124">
        <v>0</v>
      </c>
      <c r="AN80" s="330">
        <v>0</v>
      </c>
      <c r="AO80" s="331">
        <v>0</v>
      </c>
      <c r="AP80" s="331">
        <v>0</v>
      </c>
      <c r="AQ80" s="331">
        <v>0</v>
      </c>
      <c r="AR80" s="124">
        <v>0</v>
      </c>
      <c r="AS80" s="331">
        <v>0</v>
      </c>
      <c r="AT80" s="331">
        <v>0</v>
      </c>
      <c r="AU80" s="331">
        <v>0</v>
      </c>
      <c r="AV80" s="331">
        <v>0</v>
      </c>
      <c r="AW80" s="124">
        <v>0</v>
      </c>
      <c r="AX80" s="331">
        <v>0</v>
      </c>
      <c r="AY80" s="331">
        <v>0</v>
      </c>
      <c r="AZ80" s="331">
        <v>0</v>
      </c>
      <c r="BA80" s="331">
        <v>0</v>
      </c>
      <c r="BB80" s="124">
        <v>0</v>
      </c>
      <c r="BC80" s="386">
        <v>0</v>
      </c>
      <c r="BD80" s="331">
        <v>0</v>
      </c>
      <c r="BE80" s="331">
        <v>0</v>
      </c>
      <c r="BF80" s="331">
        <v>0</v>
      </c>
      <c r="BG80" s="124">
        <v>0</v>
      </c>
      <c r="BH80" s="386">
        <v>0</v>
      </c>
      <c r="BI80" s="331">
        <v>0</v>
      </c>
      <c r="BJ80" s="331">
        <v>0</v>
      </c>
      <c r="BK80" s="331">
        <v>0</v>
      </c>
      <c r="BL80" s="124">
        <v>0</v>
      </c>
      <c r="BM80" s="330">
        <v>0</v>
      </c>
      <c r="BN80" s="331">
        <v>0</v>
      </c>
      <c r="BO80" s="331">
        <v>0</v>
      </c>
      <c r="BP80" s="331">
        <v>0</v>
      </c>
      <c r="BQ80" s="124">
        <v>0</v>
      </c>
      <c r="BR80" s="331">
        <v>0</v>
      </c>
      <c r="BS80" s="331">
        <v>0</v>
      </c>
      <c r="BT80" s="331">
        <v>0</v>
      </c>
      <c r="BU80" s="331">
        <v>0</v>
      </c>
      <c r="BV80" s="124">
        <v>0</v>
      </c>
      <c r="BW80" s="331">
        <v>0</v>
      </c>
      <c r="BX80" s="331">
        <v>0</v>
      </c>
      <c r="BY80" s="331">
        <v>0</v>
      </c>
      <c r="BZ80" s="331">
        <v>0</v>
      </c>
      <c r="CA80" s="124">
        <v>0</v>
      </c>
      <c r="CB80" s="386">
        <v>0</v>
      </c>
      <c r="CC80" s="331">
        <v>0</v>
      </c>
      <c r="CD80" s="331">
        <v>0</v>
      </c>
      <c r="CE80" s="331">
        <v>0</v>
      </c>
      <c r="CF80" s="124">
        <v>0</v>
      </c>
      <c r="CG80" s="386">
        <v>0</v>
      </c>
      <c r="CH80" s="331">
        <v>0</v>
      </c>
      <c r="CI80" s="331">
        <v>0</v>
      </c>
      <c r="CJ80" s="331">
        <v>0</v>
      </c>
      <c r="CK80" s="124">
        <v>0</v>
      </c>
      <c r="CL80" s="330">
        <v>0</v>
      </c>
      <c r="CM80" s="331">
        <v>0</v>
      </c>
      <c r="CN80" s="331">
        <v>0</v>
      </c>
      <c r="CO80" s="331">
        <v>0</v>
      </c>
      <c r="CP80" s="124">
        <v>0</v>
      </c>
      <c r="CQ80" s="331">
        <v>0</v>
      </c>
      <c r="CR80" s="331">
        <v>0</v>
      </c>
      <c r="CS80" s="331">
        <v>0</v>
      </c>
      <c r="CT80" s="331">
        <v>0</v>
      </c>
      <c r="CU80" s="124">
        <v>0</v>
      </c>
      <c r="CV80" s="331">
        <v>0</v>
      </c>
      <c r="CW80" s="331">
        <v>0</v>
      </c>
      <c r="CX80" s="331">
        <v>0</v>
      </c>
      <c r="CY80" s="331">
        <v>0</v>
      </c>
      <c r="CZ80" s="124">
        <v>0</v>
      </c>
      <c r="DA80" s="386">
        <v>0</v>
      </c>
      <c r="DB80" s="331">
        <v>0</v>
      </c>
      <c r="DC80" s="331">
        <v>0</v>
      </c>
      <c r="DD80" s="331">
        <v>0</v>
      </c>
      <c r="DE80" s="124">
        <v>0</v>
      </c>
      <c r="DF80" s="386">
        <v>0</v>
      </c>
      <c r="DG80" s="331">
        <v>0</v>
      </c>
      <c r="DH80" s="331">
        <v>0</v>
      </c>
      <c r="DI80" s="331">
        <v>0</v>
      </c>
      <c r="DJ80" s="124">
        <v>0</v>
      </c>
      <c r="DK80" s="330">
        <v>0</v>
      </c>
      <c r="DL80" s="331">
        <v>0</v>
      </c>
      <c r="DM80" s="331">
        <v>0</v>
      </c>
      <c r="DN80" s="331">
        <v>0</v>
      </c>
      <c r="DO80" s="124">
        <v>0</v>
      </c>
      <c r="DP80" s="331">
        <v>0</v>
      </c>
      <c r="DQ80" s="331">
        <v>0</v>
      </c>
      <c r="DR80" s="331">
        <v>0</v>
      </c>
      <c r="DS80" s="331">
        <v>0</v>
      </c>
      <c r="DT80" s="124">
        <v>0</v>
      </c>
      <c r="DU80" s="331">
        <v>0</v>
      </c>
      <c r="DV80" s="331">
        <v>0</v>
      </c>
      <c r="DW80" s="331">
        <v>0</v>
      </c>
      <c r="DX80" s="331">
        <v>0</v>
      </c>
      <c r="DY80" s="124">
        <v>0</v>
      </c>
      <c r="DZ80" s="386">
        <v>0</v>
      </c>
      <c r="EA80" s="331">
        <v>0</v>
      </c>
      <c r="EB80" s="331">
        <v>0</v>
      </c>
      <c r="EC80" s="331">
        <v>0</v>
      </c>
      <c r="ED80" s="124">
        <v>0</v>
      </c>
      <c r="EE80" s="386">
        <v>0</v>
      </c>
      <c r="EF80" s="331">
        <v>0</v>
      </c>
      <c r="EG80" s="331">
        <v>0</v>
      </c>
      <c r="EH80" s="331">
        <v>0</v>
      </c>
      <c r="EI80" s="124">
        <v>0</v>
      </c>
      <c r="EJ80" s="330">
        <v>0</v>
      </c>
      <c r="EK80" s="331">
        <v>0</v>
      </c>
      <c r="EL80" s="331">
        <v>0</v>
      </c>
      <c r="EM80" s="331">
        <v>0</v>
      </c>
      <c r="EN80" s="124">
        <v>0</v>
      </c>
      <c r="EO80" s="331">
        <v>0</v>
      </c>
      <c r="EP80" s="331">
        <v>0</v>
      </c>
      <c r="EQ80" s="331">
        <v>0</v>
      </c>
      <c r="ER80" s="331">
        <v>0</v>
      </c>
      <c r="ES80" s="124">
        <v>0</v>
      </c>
      <c r="ET80" s="331">
        <v>0</v>
      </c>
      <c r="EU80" s="331">
        <v>0</v>
      </c>
      <c r="EV80" s="331">
        <v>0</v>
      </c>
      <c r="EW80" s="331">
        <v>0</v>
      </c>
      <c r="EX80" s="124">
        <v>0</v>
      </c>
      <c r="EY80" s="386">
        <v>0</v>
      </c>
      <c r="EZ80" s="331">
        <v>0</v>
      </c>
      <c r="FA80" s="331">
        <v>0</v>
      </c>
      <c r="FB80" s="331">
        <v>0</v>
      </c>
      <c r="FC80" s="124">
        <v>0</v>
      </c>
      <c r="FD80" s="386">
        <v>0</v>
      </c>
      <c r="FE80" s="331">
        <v>0</v>
      </c>
      <c r="FF80" s="331">
        <v>0</v>
      </c>
      <c r="FG80" s="331">
        <v>0</v>
      </c>
      <c r="FH80" s="124">
        <v>0</v>
      </c>
      <c r="FI80" s="330">
        <v>0</v>
      </c>
      <c r="FJ80" s="331">
        <v>0</v>
      </c>
      <c r="FK80" s="331">
        <v>0</v>
      </c>
      <c r="FL80" s="331">
        <v>0</v>
      </c>
      <c r="FM80" s="124">
        <v>0</v>
      </c>
      <c r="FN80" s="331">
        <v>0</v>
      </c>
      <c r="FO80" s="331">
        <v>0</v>
      </c>
      <c r="FP80" s="331">
        <v>0</v>
      </c>
      <c r="FQ80" s="331">
        <v>0</v>
      </c>
      <c r="FR80" s="124">
        <v>0</v>
      </c>
      <c r="FS80" s="331">
        <v>0</v>
      </c>
      <c r="FT80" s="331">
        <v>0</v>
      </c>
      <c r="FU80" s="331">
        <v>0</v>
      </c>
      <c r="FV80" s="331">
        <v>0</v>
      </c>
      <c r="FW80" s="124">
        <v>0</v>
      </c>
      <c r="FX80" s="386">
        <v>0</v>
      </c>
      <c r="FY80" s="331">
        <v>0</v>
      </c>
      <c r="FZ80" s="331">
        <v>0</v>
      </c>
      <c r="GA80" s="331">
        <v>0</v>
      </c>
      <c r="GB80" s="124">
        <v>0</v>
      </c>
      <c r="GC80" s="386">
        <v>0</v>
      </c>
      <c r="GD80" s="331">
        <v>0</v>
      </c>
      <c r="GE80" s="331">
        <v>0</v>
      </c>
      <c r="GF80" s="331">
        <v>0</v>
      </c>
      <c r="GG80" s="124">
        <v>0</v>
      </c>
      <c r="GH80" s="330">
        <v>0</v>
      </c>
      <c r="GI80" s="331">
        <v>0</v>
      </c>
      <c r="GJ80" s="331">
        <v>0</v>
      </c>
      <c r="GK80" s="331">
        <v>0</v>
      </c>
      <c r="GL80" s="124">
        <v>0</v>
      </c>
      <c r="GM80" s="331">
        <v>0</v>
      </c>
      <c r="GN80" s="331">
        <v>0</v>
      </c>
      <c r="GO80" s="331">
        <v>0</v>
      </c>
      <c r="GP80" s="331">
        <v>0</v>
      </c>
      <c r="GQ80" s="124">
        <v>0</v>
      </c>
      <c r="GR80" s="331">
        <v>0</v>
      </c>
      <c r="GS80" s="331">
        <v>0</v>
      </c>
      <c r="GT80" s="331">
        <v>0</v>
      </c>
      <c r="GU80" s="331">
        <v>0</v>
      </c>
      <c r="GV80" s="124">
        <v>0</v>
      </c>
      <c r="GW80" s="386">
        <v>0</v>
      </c>
      <c r="GX80" s="331">
        <v>0</v>
      </c>
      <c r="GY80" s="331">
        <v>0</v>
      </c>
      <c r="GZ80" s="331">
        <v>0</v>
      </c>
      <c r="HA80" s="124">
        <v>0</v>
      </c>
      <c r="HB80" s="386">
        <v>0</v>
      </c>
      <c r="HC80" s="331">
        <v>0</v>
      </c>
      <c r="HD80" s="331">
        <v>0</v>
      </c>
      <c r="HE80" s="331">
        <v>0</v>
      </c>
      <c r="HF80" s="124">
        <v>0</v>
      </c>
      <c r="HG80" s="330">
        <v>0</v>
      </c>
      <c r="HH80" s="331">
        <v>0</v>
      </c>
      <c r="HI80" s="331">
        <v>0</v>
      </c>
      <c r="HJ80" s="331">
        <v>0</v>
      </c>
      <c r="HK80" s="124">
        <v>0</v>
      </c>
      <c r="HL80" s="331">
        <v>0</v>
      </c>
      <c r="HM80" s="331">
        <v>0</v>
      </c>
      <c r="HN80" s="331">
        <v>0</v>
      </c>
      <c r="HO80" s="331">
        <v>0</v>
      </c>
      <c r="HP80" s="124">
        <v>0</v>
      </c>
      <c r="HQ80" s="331">
        <v>0</v>
      </c>
      <c r="HR80" s="331">
        <v>0</v>
      </c>
      <c r="HS80" s="331">
        <v>0</v>
      </c>
      <c r="HT80" s="331">
        <v>0</v>
      </c>
      <c r="HU80" s="124">
        <v>0</v>
      </c>
      <c r="HV80" s="386">
        <v>0</v>
      </c>
      <c r="HW80" s="331">
        <v>0</v>
      </c>
      <c r="HX80" s="331">
        <v>0</v>
      </c>
      <c r="HY80" s="331">
        <v>0</v>
      </c>
      <c r="HZ80" s="124">
        <v>0</v>
      </c>
      <c r="IA80" s="386">
        <v>0</v>
      </c>
      <c r="IB80" s="331">
        <v>0</v>
      </c>
      <c r="IC80" s="331">
        <v>0</v>
      </c>
      <c r="ID80" s="331">
        <v>0</v>
      </c>
      <c r="IE80" s="124">
        <v>0</v>
      </c>
      <c r="IF80" s="330">
        <v>0</v>
      </c>
      <c r="IG80" s="331">
        <v>0</v>
      </c>
      <c r="IH80" s="331">
        <v>0</v>
      </c>
      <c r="II80" s="331">
        <v>0</v>
      </c>
      <c r="IJ80" s="124">
        <v>0</v>
      </c>
      <c r="IK80" s="331">
        <v>0</v>
      </c>
      <c r="IL80" s="331">
        <v>0</v>
      </c>
      <c r="IM80" s="331">
        <v>0</v>
      </c>
      <c r="IN80" s="331">
        <v>0</v>
      </c>
      <c r="IO80" s="124">
        <v>0</v>
      </c>
      <c r="IP80" s="331">
        <v>0</v>
      </c>
      <c r="IQ80" s="331">
        <v>0</v>
      </c>
      <c r="IR80" s="331">
        <v>0</v>
      </c>
      <c r="IS80" s="331">
        <v>0</v>
      </c>
      <c r="IT80" s="124">
        <v>0</v>
      </c>
      <c r="IU80" s="386">
        <v>0</v>
      </c>
      <c r="IV80" s="331">
        <v>0</v>
      </c>
      <c r="IW80" s="331">
        <v>0</v>
      </c>
      <c r="IX80" s="331">
        <v>0</v>
      </c>
      <c r="IY80" s="124">
        <v>0</v>
      </c>
      <c r="IZ80" s="386">
        <v>0</v>
      </c>
      <c r="JA80" s="331">
        <v>0</v>
      </c>
      <c r="JB80" s="331">
        <v>0</v>
      </c>
      <c r="JC80" s="331">
        <v>0</v>
      </c>
      <c r="JD80" s="124">
        <v>0</v>
      </c>
      <c r="JE80" s="330">
        <v>0</v>
      </c>
      <c r="JF80" s="331">
        <v>0</v>
      </c>
      <c r="JG80" s="331">
        <v>0</v>
      </c>
      <c r="JH80" s="331">
        <v>0</v>
      </c>
      <c r="JI80" s="124">
        <v>0</v>
      </c>
      <c r="JJ80" s="331">
        <v>0</v>
      </c>
      <c r="JK80" s="331">
        <v>0</v>
      </c>
      <c r="JL80" s="331">
        <v>0</v>
      </c>
      <c r="JM80" s="331">
        <v>0</v>
      </c>
      <c r="JN80" s="124">
        <v>0</v>
      </c>
      <c r="JO80" s="331">
        <v>0</v>
      </c>
      <c r="JP80" s="331">
        <v>0</v>
      </c>
      <c r="JQ80" s="331">
        <v>0</v>
      </c>
      <c r="JR80" s="331">
        <v>0</v>
      </c>
      <c r="JS80" s="124">
        <v>0</v>
      </c>
      <c r="JT80" s="386">
        <v>0</v>
      </c>
      <c r="JU80" s="331">
        <v>0</v>
      </c>
      <c r="JV80" s="331">
        <v>0</v>
      </c>
      <c r="JW80" s="331">
        <v>0</v>
      </c>
      <c r="JX80" s="124">
        <v>0</v>
      </c>
      <c r="JY80" s="386">
        <v>0</v>
      </c>
      <c r="JZ80" s="331">
        <v>0</v>
      </c>
      <c r="KA80" s="331">
        <v>0</v>
      </c>
      <c r="KB80" s="331">
        <v>0</v>
      </c>
      <c r="KC80" s="124">
        <v>0</v>
      </c>
      <c r="KD80" s="330">
        <v>0</v>
      </c>
      <c r="KE80" s="331">
        <v>0</v>
      </c>
      <c r="KF80" s="331">
        <v>0</v>
      </c>
      <c r="KG80" s="331">
        <v>0</v>
      </c>
      <c r="KH80" s="124">
        <v>0</v>
      </c>
      <c r="KI80" s="331">
        <v>0</v>
      </c>
      <c r="KJ80" s="331">
        <v>0</v>
      </c>
      <c r="KK80" s="331">
        <v>0</v>
      </c>
      <c r="KL80" s="331">
        <v>0</v>
      </c>
      <c r="KM80" s="124">
        <v>0</v>
      </c>
      <c r="KN80" s="331">
        <v>0</v>
      </c>
      <c r="KO80" s="331">
        <v>0</v>
      </c>
      <c r="KP80" s="331">
        <v>0</v>
      </c>
      <c r="KQ80" s="331">
        <v>0</v>
      </c>
      <c r="KR80" s="124">
        <v>0</v>
      </c>
      <c r="KS80" s="330">
        <v>0</v>
      </c>
      <c r="KT80" s="331">
        <v>0</v>
      </c>
      <c r="KU80" s="331">
        <v>0</v>
      </c>
      <c r="KV80" s="331">
        <v>0</v>
      </c>
      <c r="KW80" s="124">
        <v>0</v>
      </c>
      <c r="KX80" s="331">
        <v>0</v>
      </c>
      <c r="KY80" s="331">
        <v>0</v>
      </c>
      <c r="KZ80" s="331">
        <v>0</v>
      </c>
      <c r="LA80" s="331">
        <v>0</v>
      </c>
      <c r="LB80" s="334">
        <v>0</v>
      </c>
      <c r="LC80" s="330">
        <v>0</v>
      </c>
      <c r="LD80" s="331">
        <v>0</v>
      </c>
      <c r="LE80" s="331">
        <v>0</v>
      </c>
      <c r="LF80" s="331">
        <v>0</v>
      </c>
      <c r="LG80" s="334">
        <v>0</v>
      </c>
    </row>
    <row r="81" spans="2:319">
      <c r="B81" s="1640"/>
      <c r="C81" s="1619"/>
      <c r="D81" s="333" t="s">
        <v>2881</v>
      </c>
      <c r="E81" s="386">
        <v>0</v>
      </c>
      <c r="F81" s="331">
        <v>0</v>
      </c>
      <c r="G81" s="331">
        <v>0</v>
      </c>
      <c r="H81" s="331">
        <v>0</v>
      </c>
      <c r="I81" s="124">
        <v>0</v>
      </c>
      <c r="J81" s="386">
        <v>0</v>
      </c>
      <c r="K81" s="331">
        <v>0</v>
      </c>
      <c r="L81" s="331">
        <v>0</v>
      </c>
      <c r="M81" s="331">
        <v>0</v>
      </c>
      <c r="N81" s="124">
        <v>0</v>
      </c>
      <c r="O81" s="330">
        <v>0</v>
      </c>
      <c r="P81" s="331">
        <v>0</v>
      </c>
      <c r="Q81" s="331">
        <v>0</v>
      </c>
      <c r="R81" s="331">
        <v>0</v>
      </c>
      <c r="S81" s="124">
        <v>0</v>
      </c>
      <c r="T81" s="331">
        <v>0</v>
      </c>
      <c r="U81" s="331">
        <v>0</v>
      </c>
      <c r="V81" s="331">
        <v>0</v>
      </c>
      <c r="W81" s="331">
        <v>0</v>
      </c>
      <c r="X81" s="124">
        <v>0</v>
      </c>
      <c r="Y81" s="331">
        <v>0</v>
      </c>
      <c r="Z81" s="331">
        <v>0</v>
      </c>
      <c r="AA81" s="331">
        <v>0</v>
      </c>
      <c r="AB81" s="331">
        <v>0</v>
      </c>
      <c r="AC81" s="124">
        <v>0</v>
      </c>
      <c r="AD81" s="386">
        <v>0</v>
      </c>
      <c r="AE81" s="331">
        <v>0</v>
      </c>
      <c r="AF81" s="331">
        <v>0</v>
      </c>
      <c r="AG81" s="331">
        <v>0</v>
      </c>
      <c r="AH81" s="124">
        <v>0</v>
      </c>
      <c r="AI81" s="386">
        <v>0</v>
      </c>
      <c r="AJ81" s="331">
        <v>0</v>
      </c>
      <c r="AK81" s="331">
        <v>0</v>
      </c>
      <c r="AL81" s="331">
        <v>0</v>
      </c>
      <c r="AM81" s="124">
        <v>0</v>
      </c>
      <c r="AN81" s="330">
        <v>0</v>
      </c>
      <c r="AO81" s="331">
        <v>0</v>
      </c>
      <c r="AP81" s="331">
        <v>0</v>
      </c>
      <c r="AQ81" s="331">
        <v>0</v>
      </c>
      <c r="AR81" s="124">
        <v>0</v>
      </c>
      <c r="AS81" s="331">
        <v>0</v>
      </c>
      <c r="AT81" s="331">
        <v>0</v>
      </c>
      <c r="AU81" s="331">
        <v>0</v>
      </c>
      <c r="AV81" s="331">
        <v>0</v>
      </c>
      <c r="AW81" s="124">
        <v>0</v>
      </c>
      <c r="AX81" s="331">
        <v>0</v>
      </c>
      <c r="AY81" s="331">
        <v>0</v>
      </c>
      <c r="AZ81" s="331">
        <v>0</v>
      </c>
      <c r="BA81" s="331">
        <v>0</v>
      </c>
      <c r="BB81" s="124">
        <v>0</v>
      </c>
      <c r="BC81" s="386">
        <v>0</v>
      </c>
      <c r="BD81" s="331">
        <v>0</v>
      </c>
      <c r="BE81" s="331">
        <v>0</v>
      </c>
      <c r="BF81" s="331">
        <v>0</v>
      </c>
      <c r="BG81" s="124">
        <v>0</v>
      </c>
      <c r="BH81" s="386">
        <v>0</v>
      </c>
      <c r="BI81" s="331">
        <v>0</v>
      </c>
      <c r="BJ81" s="331">
        <v>0</v>
      </c>
      <c r="BK81" s="331">
        <v>0</v>
      </c>
      <c r="BL81" s="124">
        <v>0</v>
      </c>
      <c r="BM81" s="330">
        <v>0</v>
      </c>
      <c r="BN81" s="331">
        <v>0</v>
      </c>
      <c r="BO81" s="331">
        <v>0</v>
      </c>
      <c r="BP81" s="331">
        <v>0</v>
      </c>
      <c r="BQ81" s="124">
        <v>0</v>
      </c>
      <c r="BR81" s="331">
        <v>0</v>
      </c>
      <c r="BS81" s="331">
        <v>0</v>
      </c>
      <c r="BT81" s="331">
        <v>0</v>
      </c>
      <c r="BU81" s="331">
        <v>0</v>
      </c>
      <c r="BV81" s="124">
        <v>0</v>
      </c>
      <c r="BW81" s="331">
        <v>0</v>
      </c>
      <c r="BX81" s="331">
        <v>0</v>
      </c>
      <c r="BY81" s="331">
        <v>0</v>
      </c>
      <c r="BZ81" s="331">
        <v>0</v>
      </c>
      <c r="CA81" s="124">
        <v>0</v>
      </c>
      <c r="CB81" s="386">
        <v>0</v>
      </c>
      <c r="CC81" s="331">
        <v>0</v>
      </c>
      <c r="CD81" s="331">
        <v>0</v>
      </c>
      <c r="CE81" s="331">
        <v>0</v>
      </c>
      <c r="CF81" s="124">
        <v>0</v>
      </c>
      <c r="CG81" s="386">
        <v>0</v>
      </c>
      <c r="CH81" s="331">
        <v>0</v>
      </c>
      <c r="CI81" s="331">
        <v>0</v>
      </c>
      <c r="CJ81" s="331">
        <v>0</v>
      </c>
      <c r="CK81" s="124">
        <v>0</v>
      </c>
      <c r="CL81" s="330">
        <v>0</v>
      </c>
      <c r="CM81" s="331">
        <v>0</v>
      </c>
      <c r="CN81" s="331">
        <v>0</v>
      </c>
      <c r="CO81" s="331">
        <v>0</v>
      </c>
      <c r="CP81" s="124">
        <v>0</v>
      </c>
      <c r="CQ81" s="331">
        <v>0</v>
      </c>
      <c r="CR81" s="331">
        <v>0</v>
      </c>
      <c r="CS81" s="331">
        <v>0</v>
      </c>
      <c r="CT81" s="331">
        <v>0</v>
      </c>
      <c r="CU81" s="124">
        <v>0</v>
      </c>
      <c r="CV81" s="331">
        <v>0</v>
      </c>
      <c r="CW81" s="331">
        <v>0</v>
      </c>
      <c r="CX81" s="331">
        <v>0</v>
      </c>
      <c r="CY81" s="331">
        <v>0</v>
      </c>
      <c r="CZ81" s="124">
        <v>0</v>
      </c>
      <c r="DA81" s="386">
        <v>0</v>
      </c>
      <c r="DB81" s="331">
        <v>0</v>
      </c>
      <c r="DC81" s="331">
        <v>0</v>
      </c>
      <c r="DD81" s="331">
        <v>0</v>
      </c>
      <c r="DE81" s="124">
        <v>0</v>
      </c>
      <c r="DF81" s="386">
        <v>0</v>
      </c>
      <c r="DG81" s="331">
        <v>0</v>
      </c>
      <c r="DH81" s="331">
        <v>0</v>
      </c>
      <c r="DI81" s="331">
        <v>0</v>
      </c>
      <c r="DJ81" s="124">
        <v>0</v>
      </c>
      <c r="DK81" s="330">
        <v>0</v>
      </c>
      <c r="DL81" s="331">
        <v>0</v>
      </c>
      <c r="DM81" s="331">
        <v>0</v>
      </c>
      <c r="DN81" s="331">
        <v>0</v>
      </c>
      <c r="DO81" s="124">
        <v>0</v>
      </c>
      <c r="DP81" s="331">
        <v>0</v>
      </c>
      <c r="DQ81" s="331">
        <v>0</v>
      </c>
      <c r="DR81" s="331">
        <v>0</v>
      </c>
      <c r="DS81" s="331">
        <v>0</v>
      </c>
      <c r="DT81" s="124">
        <v>0</v>
      </c>
      <c r="DU81" s="331">
        <v>0</v>
      </c>
      <c r="DV81" s="331">
        <v>0</v>
      </c>
      <c r="DW81" s="331">
        <v>0</v>
      </c>
      <c r="DX81" s="331">
        <v>0</v>
      </c>
      <c r="DY81" s="124">
        <v>0</v>
      </c>
      <c r="DZ81" s="386">
        <v>0</v>
      </c>
      <c r="EA81" s="331">
        <v>0</v>
      </c>
      <c r="EB81" s="331">
        <v>0</v>
      </c>
      <c r="EC81" s="331">
        <v>0</v>
      </c>
      <c r="ED81" s="124">
        <v>0</v>
      </c>
      <c r="EE81" s="386">
        <v>0</v>
      </c>
      <c r="EF81" s="331">
        <v>0</v>
      </c>
      <c r="EG81" s="331">
        <v>0</v>
      </c>
      <c r="EH81" s="331">
        <v>0</v>
      </c>
      <c r="EI81" s="124">
        <v>0</v>
      </c>
      <c r="EJ81" s="330">
        <v>0</v>
      </c>
      <c r="EK81" s="331">
        <v>0</v>
      </c>
      <c r="EL81" s="331">
        <v>0</v>
      </c>
      <c r="EM81" s="331">
        <v>0</v>
      </c>
      <c r="EN81" s="124">
        <v>0</v>
      </c>
      <c r="EO81" s="331">
        <v>0</v>
      </c>
      <c r="EP81" s="331">
        <v>0</v>
      </c>
      <c r="EQ81" s="331">
        <v>0</v>
      </c>
      <c r="ER81" s="331">
        <v>0</v>
      </c>
      <c r="ES81" s="124">
        <v>0</v>
      </c>
      <c r="ET81" s="331">
        <v>0</v>
      </c>
      <c r="EU81" s="331">
        <v>0</v>
      </c>
      <c r="EV81" s="331">
        <v>0</v>
      </c>
      <c r="EW81" s="331">
        <v>0</v>
      </c>
      <c r="EX81" s="124">
        <v>0</v>
      </c>
      <c r="EY81" s="386">
        <v>0</v>
      </c>
      <c r="EZ81" s="331">
        <v>0</v>
      </c>
      <c r="FA81" s="331">
        <v>0</v>
      </c>
      <c r="FB81" s="331">
        <v>0</v>
      </c>
      <c r="FC81" s="124">
        <v>0</v>
      </c>
      <c r="FD81" s="386">
        <v>0</v>
      </c>
      <c r="FE81" s="331">
        <v>0</v>
      </c>
      <c r="FF81" s="331">
        <v>0</v>
      </c>
      <c r="FG81" s="331">
        <v>0</v>
      </c>
      <c r="FH81" s="124">
        <v>0</v>
      </c>
      <c r="FI81" s="330">
        <v>0</v>
      </c>
      <c r="FJ81" s="331">
        <v>0</v>
      </c>
      <c r="FK81" s="331">
        <v>0</v>
      </c>
      <c r="FL81" s="331">
        <v>0</v>
      </c>
      <c r="FM81" s="124">
        <v>0</v>
      </c>
      <c r="FN81" s="331">
        <v>0</v>
      </c>
      <c r="FO81" s="331">
        <v>0</v>
      </c>
      <c r="FP81" s="331">
        <v>0</v>
      </c>
      <c r="FQ81" s="331">
        <v>0</v>
      </c>
      <c r="FR81" s="124">
        <v>0</v>
      </c>
      <c r="FS81" s="331">
        <v>0</v>
      </c>
      <c r="FT81" s="331">
        <v>0</v>
      </c>
      <c r="FU81" s="331">
        <v>0</v>
      </c>
      <c r="FV81" s="331">
        <v>0</v>
      </c>
      <c r="FW81" s="124">
        <v>0</v>
      </c>
      <c r="FX81" s="386">
        <v>0</v>
      </c>
      <c r="FY81" s="331">
        <v>0</v>
      </c>
      <c r="FZ81" s="331">
        <v>0</v>
      </c>
      <c r="GA81" s="331">
        <v>0</v>
      </c>
      <c r="GB81" s="124">
        <v>0</v>
      </c>
      <c r="GC81" s="386">
        <v>0</v>
      </c>
      <c r="GD81" s="331">
        <v>0</v>
      </c>
      <c r="GE81" s="331">
        <v>0</v>
      </c>
      <c r="GF81" s="331">
        <v>0</v>
      </c>
      <c r="GG81" s="124">
        <v>0</v>
      </c>
      <c r="GH81" s="330">
        <v>0</v>
      </c>
      <c r="GI81" s="331">
        <v>0</v>
      </c>
      <c r="GJ81" s="331">
        <v>0</v>
      </c>
      <c r="GK81" s="331">
        <v>0</v>
      </c>
      <c r="GL81" s="124">
        <v>0</v>
      </c>
      <c r="GM81" s="331">
        <v>0</v>
      </c>
      <c r="GN81" s="331">
        <v>0</v>
      </c>
      <c r="GO81" s="331">
        <v>0</v>
      </c>
      <c r="GP81" s="331">
        <v>0</v>
      </c>
      <c r="GQ81" s="124">
        <v>0</v>
      </c>
      <c r="GR81" s="331">
        <v>0</v>
      </c>
      <c r="GS81" s="331">
        <v>0</v>
      </c>
      <c r="GT81" s="331">
        <v>0</v>
      </c>
      <c r="GU81" s="331">
        <v>0</v>
      </c>
      <c r="GV81" s="124">
        <v>0</v>
      </c>
      <c r="GW81" s="386">
        <v>0</v>
      </c>
      <c r="GX81" s="331">
        <v>0</v>
      </c>
      <c r="GY81" s="331">
        <v>0</v>
      </c>
      <c r="GZ81" s="331">
        <v>0</v>
      </c>
      <c r="HA81" s="124">
        <v>0</v>
      </c>
      <c r="HB81" s="386">
        <v>0</v>
      </c>
      <c r="HC81" s="331">
        <v>0</v>
      </c>
      <c r="HD81" s="331">
        <v>0</v>
      </c>
      <c r="HE81" s="331">
        <v>0</v>
      </c>
      <c r="HF81" s="124">
        <v>0</v>
      </c>
      <c r="HG81" s="330">
        <v>0</v>
      </c>
      <c r="HH81" s="331">
        <v>0</v>
      </c>
      <c r="HI81" s="331">
        <v>0</v>
      </c>
      <c r="HJ81" s="331">
        <v>0</v>
      </c>
      <c r="HK81" s="124">
        <v>0</v>
      </c>
      <c r="HL81" s="331">
        <v>0</v>
      </c>
      <c r="HM81" s="331">
        <v>0</v>
      </c>
      <c r="HN81" s="331">
        <v>0</v>
      </c>
      <c r="HO81" s="331">
        <v>0</v>
      </c>
      <c r="HP81" s="124">
        <v>0</v>
      </c>
      <c r="HQ81" s="331">
        <v>0</v>
      </c>
      <c r="HR81" s="331">
        <v>0</v>
      </c>
      <c r="HS81" s="331">
        <v>0</v>
      </c>
      <c r="HT81" s="331">
        <v>0</v>
      </c>
      <c r="HU81" s="124">
        <v>0</v>
      </c>
      <c r="HV81" s="386">
        <v>0</v>
      </c>
      <c r="HW81" s="331">
        <v>0</v>
      </c>
      <c r="HX81" s="331">
        <v>0</v>
      </c>
      <c r="HY81" s="331">
        <v>0</v>
      </c>
      <c r="HZ81" s="124">
        <v>0</v>
      </c>
      <c r="IA81" s="386">
        <v>0</v>
      </c>
      <c r="IB81" s="331">
        <v>0</v>
      </c>
      <c r="IC81" s="331">
        <v>0</v>
      </c>
      <c r="ID81" s="331">
        <v>0</v>
      </c>
      <c r="IE81" s="124">
        <v>0</v>
      </c>
      <c r="IF81" s="330">
        <v>0</v>
      </c>
      <c r="IG81" s="331">
        <v>0</v>
      </c>
      <c r="IH81" s="331">
        <v>0</v>
      </c>
      <c r="II81" s="331">
        <v>0</v>
      </c>
      <c r="IJ81" s="124">
        <v>0</v>
      </c>
      <c r="IK81" s="331">
        <v>0</v>
      </c>
      <c r="IL81" s="331">
        <v>0</v>
      </c>
      <c r="IM81" s="331">
        <v>0</v>
      </c>
      <c r="IN81" s="331">
        <v>0</v>
      </c>
      <c r="IO81" s="124">
        <v>0</v>
      </c>
      <c r="IP81" s="331">
        <v>0</v>
      </c>
      <c r="IQ81" s="331">
        <v>0</v>
      </c>
      <c r="IR81" s="331">
        <v>0</v>
      </c>
      <c r="IS81" s="331">
        <v>0</v>
      </c>
      <c r="IT81" s="124">
        <v>0</v>
      </c>
      <c r="IU81" s="386">
        <v>0</v>
      </c>
      <c r="IV81" s="331">
        <v>0</v>
      </c>
      <c r="IW81" s="331">
        <v>0</v>
      </c>
      <c r="IX81" s="331">
        <v>0</v>
      </c>
      <c r="IY81" s="124">
        <v>0</v>
      </c>
      <c r="IZ81" s="386">
        <v>0</v>
      </c>
      <c r="JA81" s="331">
        <v>0</v>
      </c>
      <c r="JB81" s="331">
        <v>0</v>
      </c>
      <c r="JC81" s="331">
        <v>0</v>
      </c>
      <c r="JD81" s="124">
        <v>0</v>
      </c>
      <c r="JE81" s="330">
        <v>0</v>
      </c>
      <c r="JF81" s="331">
        <v>0</v>
      </c>
      <c r="JG81" s="331">
        <v>0</v>
      </c>
      <c r="JH81" s="331">
        <v>0</v>
      </c>
      <c r="JI81" s="124">
        <v>0</v>
      </c>
      <c r="JJ81" s="331">
        <v>0</v>
      </c>
      <c r="JK81" s="331">
        <v>0</v>
      </c>
      <c r="JL81" s="331">
        <v>0</v>
      </c>
      <c r="JM81" s="331">
        <v>0</v>
      </c>
      <c r="JN81" s="124">
        <v>0</v>
      </c>
      <c r="JO81" s="331">
        <v>0</v>
      </c>
      <c r="JP81" s="331">
        <v>0</v>
      </c>
      <c r="JQ81" s="331">
        <v>0</v>
      </c>
      <c r="JR81" s="331">
        <v>0</v>
      </c>
      <c r="JS81" s="124">
        <v>0</v>
      </c>
      <c r="JT81" s="386">
        <v>0</v>
      </c>
      <c r="JU81" s="331">
        <v>0</v>
      </c>
      <c r="JV81" s="331">
        <v>0</v>
      </c>
      <c r="JW81" s="331">
        <v>0</v>
      </c>
      <c r="JX81" s="124">
        <v>0</v>
      </c>
      <c r="JY81" s="386">
        <v>0</v>
      </c>
      <c r="JZ81" s="331">
        <v>0</v>
      </c>
      <c r="KA81" s="331">
        <v>0</v>
      </c>
      <c r="KB81" s="331">
        <v>0</v>
      </c>
      <c r="KC81" s="124">
        <v>0</v>
      </c>
      <c r="KD81" s="330">
        <v>0</v>
      </c>
      <c r="KE81" s="331">
        <v>0</v>
      </c>
      <c r="KF81" s="331">
        <v>0</v>
      </c>
      <c r="KG81" s="331">
        <v>0</v>
      </c>
      <c r="KH81" s="124">
        <v>0</v>
      </c>
      <c r="KI81" s="331">
        <v>0</v>
      </c>
      <c r="KJ81" s="331">
        <v>0</v>
      </c>
      <c r="KK81" s="331">
        <v>0</v>
      </c>
      <c r="KL81" s="331">
        <v>0</v>
      </c>
      <c r="KM81" s="124">
        <v>0</v>
      </c>
      <c r="KN81" s="331">
        <v>0</v>
      </c>
      <c r="KO81" s="331">
        <v>0</v>
      </c>
      <c r="KP81" s="331">
        <v>0</v>
      </c>
      <c r="KQ81" s="331">
        <v>0</v>
      </c>
      <c r="KR81" s="124">
        <v>0</v>
      </c>
      <c r="KS81" s="330">
        <v>0</v>
      </c>
      <c r="KT81" s="331">
        <v>0</v>
      </c>
      <c r="KU81" s="331">
        <v>0</v>
      </c>
      <c r="KV81" s="331">
        <v>0</v>
      </c>
      <c r="KW81" s="124">
        <v>0</v>
      </c>
      <c r="KX81" s="331">
        <v>0</v>
      </c>
      <c r="KY81" s="331">
        <v>0</v>
      </c>
      <c r="KZ81" s="331">
        <v>0</v>
      </c>
      <c r="LA81" s="331">
        <v>0</v>
      </c>
      <c r="LB81" s="334">
        <v>0</v>
      </c>
      <c r="LC81" s="330">
        <v>0</v>
      </c>
      <c r="LD81" s="331">
        <v>0</v>
      </c>
      <c r="LE81" s="331">
        <v>0</v>
      </c>
      <c r="LF81" s="331">
        <v>0</v>
      </c>
      <c r="LG81" s="334">
        <v>0</v>
      </c>
    </row>
    <row r="82" spans="2:319">
      <c r="B82" s="1640"/>
      <c r="C82" s="1619"/>
      <c r="D82" s="333" t="s">
        <v>2882</v>
      </c>
      <c r="E82" s="386">
        <v>0</v>
      </c>
      <c r="F82" s="331">
        <v>0</v>
      </c>
      <c r="G82" s="331">
        <v>0</v>
      </c>
      <c r="H82" s="331">
        <v>0</v>
      </c>
      <c r="I82" s="124">
        <v>0</v>
      </c>
      <c r="J82" s="386">
        <v>0</v>
      </c>
      <c r="K82" s="331">
        <v>0</v>
      </c>
      <c r="L82" s="331">
        <v>0</v>
      </c>
      <c r="M82" s="331">
        <v>0</v>
      </c>
      <c r="N82" s="124">
        <v>0</v>
      </c>
      <c r="O82" s="330">
        <v>0</v>
      </c>
      <c r="P82" s="331">
        <v>0</v>
      </c>
      <c r="Q82" s="331">
        <v>0</v>
      </c>
      <c r="R82" s="331">
        <v>0</v>
      </c>
      <c r="S82" s="124">
        <v>0</v>
      </c>
      <c r="T82" s="331">
        <v>0</v>
      </c>
      <c r="U82" s="331">
        <v>0</v>
      </c>
      <c r="V82" s="331">
        <v>0</v>
      </c>
      <c r="W82" s="331">
        <v>0</v>
      </c>
      <c r="X82" s="124">
        <v>0</v>
      </c>
      <c r="Y82" s="331">
        <v>0</v>
      </c>
      <c r="Z82" s="331">
        <v>0</v>
      </c>
      <c r="AA82" s="331">
        <v>0</v>
      </c>
      <c r="AB82" s="331">
        <v>0</v>
      </c>
      <c r="AC82" s="124">
        <v>0</v>
      </c>
      <c r="AD82" s="386">
        <v>0</v>
      </c>
      <c r="AE82" s="331">
        <v>0</v>
      </c>
      <c r="AF82" s="331">
        <v>0</v>
      </c>
      <c r="AG82" s="331">
        <v>0</v>
      </c>
      <c r="AH82" s="124">
        <v>0</v>
      </c>
      <c r="AI82" s="386">
        <v>0</v>
      </c>
      <c r="AJ82" s="331">
        <v>0</v>
      </c>
      <c r="AK82" s="331">
        <v>0</v>
      </c>
      <c r="AL82" s="331">
        <v>0</v>
      </c>
      <c r="AM82" s="124">
        <v>0</v>
      </c>
      <c r="AN82" s="330">
        <v>0</v>
      </c>
      <c r="AO82" s="331">
        <v>0</v>
      </c>
      <c r="AP82" s="331">
        <v>0</v>
      </c>
      <c r="AQ82" s="331">
        <v>0</v>
      </c>
      <c r="AR82" s="124">
        <v>0</v>
      </c>
      <c r="AS82" s="331">
        <v>0</v>
      </c>
      <c r="AT82" s="331">
        <v>0</v>
      </c>
      <c r="AU82" s="331">
        <v>0</v>
      </c>
      <c r="AV82" s="331">
        <v>0</v>
      </c>
      <c r="AW82" s="124">
        <v>0</v>
      </c>
      <c r="AX82" s="331">
        <v>0</v>
      </c>
      <c r="AY82" s="331">
        <v>0</v>
      </c>
      <c r="AZ82" s="331">
        <v>0</v>
      </c>
      <c r="BA82" s="331">
        <v>0</v>
      </c>
      <c r="BB82" s="124">
        <v>0</v>
      </c>
      <c r="BC82" s="386">
        <v>0</v>
      </c>
      <c r="BD82" s="331">
        <v>0</v>
      </c>
      <c r="BE82" s="331">
        <v>0</v>
      </c>
      <c r="BF82" s="331">
        <v>0</v>
      </c>
      <c r="BG82" s="124">
        <v>0</v>
      </c>
      <c r="BH82" s="386">
        <v>0</v>
      </c>
      <c r="BI82" s="331">
        <v>0</v>
      </c>
      <c r="BJ82" s="331">
        <v>0</v>
      </c>
      <c r="BK82" s="331">
        <v>0</v>
      </c>
      <c r="BL82" s="124">
        <v>0</v>
      </c>
      <c r="BM82" s="330">
        <v>0</v>
      </c>
      <c r="BN82" s="331">
        <v>0</v>
      </c>
      <c r="BO82" s="331">
        <v>0</v>
      </c>
      <c r="BP82" s="331">
        <v>0</v>
      </c>
      <c r="BQ82" s="124">
        <v>0</v>
      </c>
      <c r="BR82" s="331">
        <v>0</v>
      </c>
      <c r="BS82" s="331">
        <v>0</v>
      </c>
      <c r="BT82" s="331">
        <v>0</v>
      </c>
      <c r="BU82" s="331">
        <v>0</v>
      </c>
      <c r="BV82" s="124">
        <v>0</v>
      </c>
      <c r="BW82" s="331">
        <v>0</v>
      </c>
      <c r="BX82" s="331">
        <v>0</v>
      </c>
      <c r="BY82" s="331">
        <v>0</v>
      </c>
      <c r="BZ82" s="331">
        <v>0</v>
      </c>
      <c r="CA82" s="124">
        <v>0</v>
      </c>
      <c r="CB82" s="386">
        <v>0</v>
      </c>
      <c r="CC82" s="331">
        <v>0</v>
      </c>
      <c r="CD82" s="331">
        <v>0</v>
      </c>
      <c r="CE82" s="331">
        <v>0</v>
      </c>
      <c r="CF82" s="124">
        <v>0</v>
      </c>
      <c r="CG82" s="386">
        <v>0</v>
      </c>
      <c r="CH82" s="331">
        <v>0</v>
      </c>
      <c r="CI82" s="331">
        <v>0</v>
      </c>
      <c r="CJ82" s="331">
        <v>0</v>
      </c>
      <c r="CK82" s="124">
        <v>0</v>
      </c>
      <c r="CL82" s="330">
        <v>0</v>
      </c>
      <c r="CM82" s="331">
        <v>0</v>
      </c>
      <c r="CN82" s="331">
        <v>0</v>
      </c>
      <c r="CO82" s="331">
        <v>0</v>
      </c>
      <c r="CP82" s="124">
        <v>0</v>
      </c>
      <c r="CQ82" s="331">
        <v>0</v>
      </c>
      <c r="CR82" s="331">
        <v>0</v>
      </c>
      <c r="CS82" s="331">
        <v>0</v>
      </c>
      <c r="CT82" s="331">
        <v>0</v>
      </c>
      <c r="CU82" s="124">
        <v>0</v>
      </c>
      <c r="CV82" s="331">
        <v>0</v>
      </c>
      <c r="CW82" s="331">
        <v>0</v>
      </c>
      <c r="CX82" s="331">
        <v>0</v>
      </c>
      <c r="CY82" s="331">
        <v>0</v>
      </c>
      <c r="CZ82" s="124">
        <v>0</v>
      </c>
      <c r="DA82" s="386">
        <v>0</v>
      </c>
      <c r="DB82" s="331">
        <v>0</v>
      </c>
      <c r="DC82" s="331">
        <v>0</v>
      </c>
      <c r="DD82" s="331">
        <v>0</v>
      </c>
      <c r="DE82" s="124">
        <v>0</v>
      </c>
      <c r="DF82" s="386">
        <v>0</v>
      </c>
      <c r="DG82" s="331">
        <v>0</v>
      </c>
      <c r="DH82" s="331">
        <v>0</v>
      </c>
      <c r="DI82" s="331">
        <v>0</v>
      </c>
      <c r="DJ82" s="124">
        <v>0</v>
      </c>
      <c r="DK82" s="330">
        <v>0</v>
      </c>
      <c r="DL82" s="331">
        <v>0</v>
      </c>
      <c r="DM82" s="331">
        <v>0</v>
      </c>
      <c r="DN82" s="331">
        <v>0</v>
      </c>
      <c r="DO82" s="124">
        <v>0</v>
      </c>
      <c r="DP82" s="331">
        <v>0</v>
      </c>
      <c r="DQ82" s="331">
        <v>0</v>
      </c>
      <c r="DR82" s="331">
        <v>0</v>
      </c>
      <c r="DS82" s="331">
        <v>0</v>
      </c>
      <c r="DT82" s="124">
        <v>0</v>
      </c>
      <c r="DU82" s="331">
        <v>0</v>
      </c>
      <c r="DV82" s="331">
        <v>0</v>
      </c>
      <c r="DW82" s="331">
        <v>0</v>
      </c>
      <c r="DX82" s="331">
        <v>0</v>
      </c>
      <c r="DY82" s="124">
        <v>0</v>
      </c>
      <c r="DZ82" s="386">
        <v>0</v>
      </c>
      <c r="EA82" s="331">
        <v>0</v>
      </c>
      <c r="EB82" s="331">
        <v>0</v>
      </c>
      <c r="EC82" s="331">
        <v>0</v>
      </c>
      <c r="ED82" s="124">
        <v>0</v>
      </c>
      <c r="EE82" s="386">
        <v>0</v>
      </c>
      <c r="EF82" s="331">
        <v>0</v>
      </c>
      <c r="EG82" s="331">
        <v>0</v>
      </c>
      <c r="EH82" s="331">
        <v>0</v>
      </c>
      <c r="EI82" s="124">
        <v>0</v>
      </c>
      <c r="EJ82" s="330">
        <v>0</v>
      </c>
      <c r="EK82" s="331">
        <v>0</v>
      </c>
      <c r="EL82" s="331">
        <v>0</v>
      </c>
      <c r="EM82" s="331">
        <v>0</v>
      </c>
      <c r="EN82" s="124">
        <v>0</v>
      </c>
      <c r="EO82" s="331">
        <v>0</v>
      </c>
      <c r="EP82" s="331">
        <v>0</v>
      </c>
      <c r="EQ82" s="331">
        <v>0</v>
      </c>
      <c r="ER82" s="331">
        <v>0</v>
      </c>
      <c r="ES82" s="124">
        <v>0</v>
      </c>
      <c r="ET82" s="331">
        <v>0</v>
      </c>
      <c r="EU82" s="331">
        <v>0</v>
      </c>
      <c r="EV82" s="331">
        <v>0</v>
      </c>
      <c r="EW82" s="331">
        <v>0</v>
      </c>
      <c r="EX82" s="124">
        <v>0</v>
      </c>
      <c r="EY82" s="386">
        <v>0</v>
      </c>
      <c r="EZ82" s="331">
        <v>0</v>
      </c>
      <c r="FA82" s="331">
        <v>0</v>
      </c>
      <c r="FB82" s="331">
        <v>0</v>
      </c>
      <c r="FC82" s="124">
        <v>0</v>
      </c>
      <c r="FD82" s="386">
        <v>0</v>
      </c>
      <c r="FE82" s="331">
        <v>0</v>
      </c>
      <c r="FF82" s="331">
        <v>0</v>
      </c>
      <c r="FG82" s="331">
        <v>0</v>
      </c>
      <c r="FH82" s="124">
        <v>0</v>
      </c>
      <c r="FI82" s="330">
        <v>0</v>
      </c>
      <c r="FJ82" s="331">
        <v>0</v>
      </c>
      <c r="FK82" s="331">
        <v>0</v>
      </c>
      <c r="FL82" s="331">
        <v>0</v>
      </c>
      <c r="FM82" s="124">
        <v>0</v>
      </c>
      <c r="FN82" s="331">
        <v>0</v>
      </c>
      <c r="FO82" s="331">
        <v>0</v>
      </c>
      <c r="FP82" s="331">
        <v>0</v>
      </c>
      <c r="FQ82" s="331">
        <v>0</v>
      </c>
      <c r="FR82" s="124">
        <v>0</v>
      </c>
      <c r="FS82" s="331">
        <v>0</v>
      </c>
      <c r="FT82" s="331">
        <v>0</v>
      </c>
      <c r="FU82" s="331">
        <v>0</v>
      </c>
      <c r="FV82" s="331">
        <v>0</v>
      </c>
      <c r="FW82" s="124">
        <v>0</v>
      </c>
      <c r="FX82" s="386">
        <v>0</v>
      </c>
      <c r="FY82" s="331">
        <v>0</v>
      </c>
      <c r="FZ82" s="331">
        <v>0</v>
      </c>
      <c r="GA82" s="331">
        <v>0</v>
      </c>
      <c r="GB82" s="124">
        <v>0</v>
      </c>
      <c r="GC82" s="386">
        <v>0</v>
      </c>
      <c r="GD82" s="331">
        <v>0</v>
      </c>
      <c r="GE82" s="331">
        <v>0</v>
      </c>
      <c r="GF82" s="331">
        <v>0</v>
      </c>
      <c r="GG82" s="124">
        <v>0</v>
      </c>
      <c r="GH82" s="330">
        <v>0</v>
      </c>
      <c r="GI82" s="331">
        <v>0</v>
      </c>
      <c r="GJ82" s="331">
        <v>0</v>
      </c>
      <c r="GK82" s="331">
        <v>0</v>
      </c>
      <c r="GL82" s="124">
        <v>0</v>
      </c>
      <c r="GM82" s="331">
        <v>0</v>
      </c>
      <c r="GN82" s="331">
        <v>0</v>
      </c>
      <c r="GO82" s="331">
        <v>0</v>
      </c>
      <c r="GP82" s="331">
        <v>0</v>
      </c>
      <c r="GQ82" s="124">
        <v>0</v>
      </c>
      <c r="GR82" s="331">
        <v>0</v>
      </c>
      <c r="GS82" s="331">
        <v>0</v>
      </c>
      <c r="GT82" s="331">
        <v>0</v>
      </c>
      <c r="GU82" s="331">
        <v>0</v>
      </c>
      <c r="GV82" s="124">
        <v>0</v>
      </c>
      <c r="GW82" s="386">
        <v>0</v>
      </c>
      <c r="GX82" s="331">
        <v>0</v>
      </c>
      <c r="GY82" s="331">
        <v>0</v>
      </c>
      <c r="GZ82" s="331">
        <v>0</v>
      </c>
      <c r="HA82" s="124">
        <v>0</v>
      </c>
      <c r="HB82" s="386">
        <v>0</v>
      </c>
      <c r="HC82" s="331">
        <v>0</v>
      </c>
      <c r="HD82" s="331">
        <v>0</v>
      </c>
      <c r="HE82" s="331">
        <v>0</v>
      </c>
      <c r="HF82" s="124">
        <v>0</v>
      </c>
      <c r="HG82" s="330">
        <v>0</v>
      </c>
      <c r="HH82" s="331">
        <v>0</v>
      </c>
      <c r="HI82" s="331">
        <v>0</v>
      </c>
      <c r="HJ82" s="331">
        <v>0</v>
      </c>
      <c r="HK82" s="124">
        <v>0</v>
      </c>
      <c r="HL82" s="331">
        <v>0</v>
      </c>
      <c r="HM82" s="331">
        <v>0</v>
      </c>
      <c r="HN82" s="331">
        <v>0</v>
      </c>
      <c r="HO82" s="331">
        <v>0</v>
      </c>
      <c r="HP82" s="124">
        <v>0</v>
      </c>
      <c r="HQ82" s="331">
        <v>0</v>
      </c>
      <c r="HR82" s="331">
        <v>0</v>
      </c>
      <c r="HS82" s="331">
        <v>0</v>
      </c>
      <c r="HT82" s="331">
        <v>0</v>
      </c>
      <c r="HU82" s="124">
        <v>0</v>
      </c>
      <c r="HV82" s="386">
        <v>0</v>
      </c>
      <c r="HW82" s="331">
        <v>0</v>
      </c>
      <c r="HX82" s="331">
        <v>0</v>
      </c>
      <c r="HY82" s="331">
        <v>0</v>
      </c>
      <c r="HZ82" s="124">
        <v>0</v>
      </c>
      <c r="IA82" s="386">
        <v>0</v>
      </c>
      <c r="IB82" s="331">
        <v>0</v>
      </c>
      <c r="IC82" s="331">
        <v>0</v>
      </c>
      <c r="ID82" s="331">
        <v>0</v>
      </c>
      <c r="IE82" s="124">
        <v>0</v>
      </c>
      <c r="IF82" s="330">
        <v>0</v>
      </c>
      <c r="IG82" s="331">
        <v>0</v>
      </c>
      <c r="IH82" s="331">
        <v>0</v>
      </c>
      <c r="II82" s="331">
        <v>0</v>
      </c>
      <c r="IJ82" s="124">
        <v>0</v>
      </c>
      <c r="IK82" s="331">
        <v>0</v>
      </c>
      <c r="IL82" s="331">
        <v>0</v>
      </c>
      <c r="IM82" s="331">
        <v>0</v>
      </c>
      <c r="IN82" s="331">
        <v>0</v>
      </c>
      <c r="IO82" s="124">
        <v>0</v>
      </c>
      <c r="IP82" s="331">
        <v>0</v>
      </c>
      <c r="IQ82" s="331">
        <v>0</v>
      </c>
      <c r="IR82" s="331">
        <v>0</v>
      </c>
      <c r="IS82" s="331">
        <v>0</v>
      </c>
      <c r="IT82" s="124">
        <v>0</v>
      </c>
      <c r="IU82" s="386">
        <v>0</v>
      </c>
      <c r="IV82" s="331">
        <v>0</v>
      </c>
      <c r="IW82" s="331">
        <v>0</v>
      </c>
      <c r="IX82" s="331">
        <v>0</v>
      </c>
      <c r="IY82" s="124">
        <v>0</v>
      </c>
      <c r="IZ82" s="386">
        <v>0</v>
      </c>
      <c r="JA82" s="331">
        <v>0</v>
      </c>
      <c r="JB82" s="331">
        <v>0</v>
      </c>
      <c r="JC82" s="331">
        <v>0</v>
      </c>
      <c r="JD82" s="124">
        <v>0</v>
      </c>
      <c r="JE82" s="330">
        <v>0</v>
      </c>
      <c r="JF82" s="331">
        <v>0</v>
      </c>
      <c r="JG82" s="331">
        <v>0</v>
      </c>
      <c r="JH82" s="331">
        <v>0</v>
      </c>
      <c r="JI82" s="124">
        <v>0</v>
      </c>
      <c r="JJ82" s="331">
        <v>0</v>
      </c>
      <c r="JK82" s="331">
        <v>0</v>
      </c>
      <c r="JL82" s="331">
        <v>0</v>
      </c>
      <c r="JM82" s="331">
        <v>0</v>
      </c>
      <c r="JN82" s="124">
        <v>0</v>
      </c>
      <c r="JO82" s="331">
        <v>0</v>
      </c>
      <c r="JP82" s="331">
        <v>0</v>
      </c>
      <c r="JQ82" s="331">
        <v>0</v>
      </c>
      <c r="JR82" s="331">
        <v>0</v>
      </c>
      <c r="JS82" s="124">
        <v>0</v>
      </c>
      <c r="JT82" s="386">
        <v>0</v>
      </c>
      <c r="JU82" s="331">
        <v>0</v>
      </c>
      <c r="JV82" s="331">
        <v>0</v>
      </c>
      <c r="JW82" s="331">
        <v>0</v>
      </c>
      <c r="JX82" s="124">
        <v>0</v>
      </c>
      <c r="JY82" s="386">
        <v>0</v>
      </c>
      <c r="JZ82" s="331">
        <v>0</v>
      </c>
      <c r="KA82" s="331">
        <v>0</v>
      </c>
      <c r="KB82" s="331">
        <v>0</v>
      </c>
      <c r="KC82" s="124">
        <v>0</v>
      </c>
      <c r="KD82" s="330">
        <v>0</v>
      </c>
      <c r="KE82" s="331">
        <v>0</v>
      </c>
      <c r="KF82" s="331">
        <v>0</v>
      </c>
      <c r="KG82" s="331">
        <v>0</v>
      </c>
      <c r="KH82" s="124">
        <v>0</v>
      </c>
      <c r="KI82" s="331">
        <v>0</v>
      </c>
      <c r="KJ82" s="331">
        <v>0</v>
      </c>
      <c r="KK82" s="331">
        <v>0</v>
      </c>
      <c r="KL82" s="331">
        <v>0</v>
      </c>
      <c r="KM82" s="124">
        <v>0</v>
      </c>
      <c r="KN82" s="331">
        <v>0</v>
      </c>
      <c r="KO82" s="331">
        <v>0</v>
      </c>
      <c r="KP82" s="331">
        <v>0</v>
      </c>
      <c r="KQ82" s="331">
        <v>0</v>
      </c>
      <c r="KR82" s="124">
        <v>0</v>
      </c>
      <c r="KS82" s="330">
        <v>0</v>
      </c>
      <c r="KT82" s="331">
        <v>0</v>
      </c>
      <c r="KU82" s="331">
        <v>0</v>
      </c>
      <c r="KV82" s="331">
        <v>0</v>
      </c>
      <c r="KW82" s="124">
        <v>0</v>
      </c>
      <c r="KX82" s="331">
        <v>0</v>
      </c>
      <c r="KY82" s="331">
        <v>0</v>
      </c>
      <c r="KZ82" s="331">
        <v>0</v>
      </c>
      <c r="LA82" s="331">
        <v>0</v>
      </c>
      <c r="LB82" s="334">
        <v>0</v>
      </c>
      <c r="LC82" s="330">
        <v>0</v>
      </c>
      <c r="LD82" s="331">
        <v>0</v>
      </c>
      <c r="LE82" s="331">
        <v>0</v>
      </c>
      <c r="LF82" s="331">
        <v>0</v>
      </c>
      <c r="LG82" s="334">
        <v>0</v>
      </c>
    </row>
    <row r="83" spans="2:319">
      <c r="B83" s="1640"/>
      <c r="C83" s="1619"/>
      <c r="D83" s="333" t="s">
        <v>2883</v>
      </c>
      <c r="E83" s="386">
        <v>0</v>
      </c>
      <c r="F83" s="331">
        <v>0</v>
      </c>
      <c r="G83" s="331">
        <v>0</v>
      </c>
      <c r="H83" s="331">
        <v>0</v>
      </c>
      <c r="I83" s="124">
        <v>0</v>
      </c>
      <c r="J83" s="386">
        <v>0</v>
      </c>
      <c r="K83" s="331">
        <v>0</v>
      </c>
      <c r="L83" s="331">
        <v>0</v>
      </c>
      <c r="M83" s="331">
        <v>0</v>
      </c>
      <c r="N83" s="124">
        <v>0</v>
      </c>
      <c r="O83" s="330">
        <v>0</v>
      </c>
      <c r="P83" s="331">
        <v>0</v>
      </c>
      <c r="Q83" s="331">
        <v>0</v>
      </c>
      <c r="R83" s="331">
        <v>0</v>
      </c>
      <c r="S83" s="124">
        <v>0</v>
      </c>
      <c r="T83" s="331">
        <v>0</v>
      </c>
      <c r="U83" s="331">
        <v>0</v>
      </c>
      <c r="V83" s="331">
        <v>0</v>
      </c>
      <c r="W83" s="331">
        <v>0</v>
      </c>
      <c r="X83" s="124">
        <v>0</v>
      </c>
      <c r="Y83" s="331">
        <v>0</v>
      </c>
      <c r="Z83" s="331">
        <v>0</v>
      </c>
      <c r="AA83" s="331">
        <v>0</v>
      </c>
      <c r="AB83" s="331">
        <v>0</v>
      </c>
      <c r="AC83" s="124">
        <v>0</v>
      </c>
      <c r="AD83" s="386">
        <v>0</v>
      </c>
      <c r="AE83" s="331">
        <v>0</v>
      </c>
      <c r="AF83" s="331">
        <v>0</v>
      </c>
      <c r="AG83" s="331">
        <v>0</v>
      </c>
      <c r="AH83" s="124">
        <v>0</v>
      </c>
      <c r="AI83" s="386">
        <v>0</v>
      </c>
      <c r="AJ83" s="331">
        <v>0</v>
      </c>
      <c r="AK83" s="331">
        <v>0</v>
      </c>
      <c r="AL83" s="331">
        <v>0</v>
      </c>
      <c r="AM83" s="124">
        <v>0</v>
      </c>
      <c r="AN83" s="330">
        <v>0</v>
      </c>
      <c r="AO83" s="331">
        <v>0</v>
      </c>
      <c r="AP83" s="331">
        <v>0</v>
      </c>
      <c r="AQ83" s="331">
        <v>0</v>
      </c>
      <c r="AR83" s="124">
        <v>0</v>
      </c>
      <c r="AS83" s="331">
        <v>0</v>
      </c>
      <c r="AT83" s="331">
        <v>0</v>
      </c>
      <c r="AU83" s="331">
        <v>0</v>
      </c>
      <c r="AV83" s="331">
        <v>0</v>
      </c>
      <c r="AW83" s="124">
        <v>0</v>
      </c>
      <c r="AX83" s="331">
        <v>0</v>
      </c>
      <c r="AY83" s="331">
        <v>0</v>
      </c>
      <c r="AZ83" s="331">
        <v>0</v>
      </c>
      <c r="BA83" s="331">
        <v>0</v>
      </c>
      <c r="BB83" s="124">
        <v>0</v>
      </c>
      <c r="BC83" s="386">
        <v>0</v>
      </c>
      <c r="BD83" s="331">
        <v>0</v>
      </c>
      <c r="BE83" s="331">
        <v>0</v>
      </c>
      <c r="BF83" s="331">
        <v>0</v>
      </c>
      <c r="BG83" s="124">
        <v>0</v>
      </c>
      <c r="BH83" s="386">
        <v>0</v>
      </c>
      <c r="BI83" s="331">
        <v>0</v>
      </c>
      <c r="BJ83" s="331">
        <v>0</v>
      </c>
      <c r="BK83" s="331">
        <v>0</v>
      </c>
      <c r="BL83" s="124">
        <v>0</v>
      </c>
      <c r="BM83" s="330">
        <v>0</v>
      </c>
      <c r="BN83" s="331">
        <v>0</v>
      </c>
      <c r="BO83" s="331">
        <v>0</v>
      </c>
      <c r="BP83" s="331">
        <v>0</v>
      </c>
      <c r="BQ83" s="124">
        <v>0</v>
      </c>
      <c r="BR83" s="331">
        <v>0</v>
      </c>
      <c r="BS83" s="331">
        <v>0</v>
      </c>
      <c r="BT83" s="331">
        <v>0</v>
      </c>
      <c r="BU83" s="331">
        <v>0</v>
      </c>
      <c r="BV83" s="124">
        <v>0</v>
      </c>
      <c r="BW83" s="331">
        <v>0</v>
      </c>
      <c r="BX83" s="331">
        <v>0</v>
      </c>
      <c r="BY83" s="331">
        <v>0</v>
      </c>
      <c r="BZ83" s="331">
        <v>0</v>
      </c>
      <c r="CA83" s="124">
        <v>0</v>
      </c>
      <c r="CB83" s="386">
        <v>0</v>
      </c>
      <c r="CC83" s="331">
        <v>0</v>
      </c>
      <c r="CD83" s="331">
        <v>0</v>
      </c>
      <c r="CE83" s="331">
        <v>0</v>
      </c>
      <c r="CF83" s="124">
        <v>0</v>
      </c>
      <c r="CG83" s="386">
        <v>0</v>
      </c>
      <c r="CH83" s="331">
        <v>0</v>
      </c>
      <c r="CI83" s="331">
        <v>0</v>
      </c>
      <c r="CJ83" s="331">
        <v>0</v>
      </c>
      <c r="CK83" s="124">
        <v>0</v>
      </c>
      <c r="CL83" s="330">
        <v>0</v>
      </c>
      <c r="CM83" s="331">
        <v>0</v>
      </c>
      <c r="CN83" s="331">
        <v>0</v>
      </c>
      <c r="CO83" s="331">
        <v>0</v>
      </c>
      <c r="CP83" s="124">
        <v>0</v>
      </c>
      <c r="CQ83" s="331">
        <v>0</v>
      </c>
      <c r="CR83" s="331">
        <v>0</v>
      </c>
      <c r="CS83" s="331">
        <v>0</v>
      </c>
      <c r="CT83" s="331">
        <v>0</v>
      </c>
      <c r="CU83" s="124">
        <v>0</v>
      </c>
      <c r="CV83" s="331">
        <v>0</v>
      </c>
      <c r="CW83" s="331">
        <v>0</v>
      </c>
      <c r="CX83" s="331">
        <v>0</v>
      </c>
      <c r="CY83" s="331">
        <v>0</v>
      </c>
      <c r="CZ83" s="124">
        <v>0</v>
      </c>
      <c r="DA83" s="386">
        <v>0</v>
      </c>
      <c r="DB83" s="331">
        <v>0</v>
      </c>
      <c r="DC83" s="331">
        <v>0</v>
      </c>
      <c r="DD83" s="331">
        <v>0</v>
      </c>
      <c r="DE83" s="124">
        <v>0</v>
      </c>
      <c r="DF83" s="386">
        <v>0</v>
      </c>
      <c r="DG83" s="331">
        <v>0</v>
      </c>
      <c r="DH83" s="331">
        <v>0</v>
      </c>
      <c r="DI83" s="331">
        <v>0</v>
      </c>
      <c r="DJ83" s="124">
        <v>0</v>
      </c>
      <c r="DK83" s="330">
        <v>0</v>
      </c>
      <c r="DL83" s="331">
        <v>0</v>
      </c>
      <c r="DM83" s="331">
        <v>0</v>
      </c>
      <c r="DN83" s="331">
        <v>0</v>
      </c>
      <c r="DO83" s="124">
        <v>0</v>
      </c>
      <c r="DP83" s="331">
        <v>0</v>
      </c>
      <c r="DQ83" s="331">
        <v>0</v>
      </c>
      <c r="DR83" s="331">
        <v>0</v>
      </c>
      <c r="DS83" s="331">
        <v>0</v>
      </c>
      <c r="DT83" s="124">
        <v>0</v>
      </c>
      <c r="DU83" s="331">
        <v>0</v>
      </c>
      <c r="DV83" s="331">
        <v>0</v>
      </c>
      <c r="DW83" s="331">
        <v>0</v>
      </c>
      <c r="DX83" s="331">
        <v>0</v>
      </c>
      <c r="DY83" s="124">
        <v>0</v>
      </c>
      <c r="DZ83" s="386">
        <v>0</v>
      </c>
      <c r="EA83" s="331">
        <v>0</v>
      </c>
      <c r="EB83" s="331">
        <v>0</v>
      </c>
      <c r="EC83" s="331">
        <v>0</v>
      </c>
      <c r="ED83" s="124">
        <v>0</v>
      </c>
      <c r="EE83" s="386">
        <v>0</v>
      </c>
      <c r="EF83" s="331">
        <v>0</v>
      </c>
      <c r="EG83" s="331">
        <v>0</v>
      </c>
      <c r="EH83" s="331">
        <v>0</v>
      </c>
      <c r="EI83" s="124">
        <v>0</v>
      </c>
      <c r="EJ83" s="330">
        <v>0</v>
      </c>
      <c r="EK83" s="331">
        <v>0</v>
      </c>
      <c r="EL83" s="331">
        <v>0</v>
      </c>
      <c r="EM83" s="331">
        <v>0</v>
      </c>
      <c r="EN83" s="124">
        <v>0</v>
      </c>
      <c r="EO83" s="331">
        <v>0</v>
      </c>
      <c r="EP83" s="331">
        <v>0</v>
      </c>
      <c r="EQ83" s="331">
        <v>0</v>
      </c>
      <c r="ER83" s="331">
        <v>0</v>
      </c>
      <c r="ES83" s="124">
        <v>0</v>
      </c>
      <c r="ET83" s="331">
        <v>0</v>
      </c>
      <c r="EU83" s="331">
        <v>0</v>
      </c>
      <c r="EV83" s="331">
        <v>0</v>
      </c>
      <c r="EW83" s="331">
        <v>0</v>
      </c>
      <c r="EX83" s="124">
        <v>0</v>
      </c>
      <c r="EY83" s="386">
        <v>0</v>
      </c>
      <c r="EZ83" s="331">
        <v>0</v>
      </c>
      <c r="FA83" s="331">
        <v>0</v>
      </c>
      <c r="FB83" s="331">
        <v>0</v>
      </c>
      <c r="FC83" s="124">
        <v>0</v>
      </c>
      <c r="FD83" s="386">
        <v>0</v>
      </c>
      <c r="FE83" s="331">
        <v>0</v>
      </c>
      <c r="FF83" s="331">
        <v>0</v>
      </c>
      <c r="FG83" s="331">
        <v>0</v>
      </c>
      <c r="FH83" s="124">
        <v>0</v>
      </c>
      <c r="FI83" s="330">
        <v>0</v>
      </c>
      <c r="FJ83" s="331">
        <v>0</v>
      </c>
      <c r="FK83" s="331">
        <v>0</v>
      </c>
      <c r="FL83" s="331">
        <v>0</v>
      </c>
      <c r="FM83" s="124">
        <v>0</v>
      </c>
      <c r="FN83" s="331">
        <v>0</v>
      </c>
      <c r="FO83" s="331">
        <v>0</v>
      </c>
      <c r="FP83" s="331">
        <v>0</v>
      </c>
      <c r="FQ83" s="331">
        <v>0</v>
      </c>
      <c r="FR83" s="124">
        <v>0</v>
      </c>
      <c r="FS83" s="331">
        <v>0</v>
      </c>
      <c r="FT83" s="331">
        <v>0</v>
      </c>
      <c r="FU83" s="331">
        <v>0</v>
      </c>
      <c r="FV83" s="331">
        <v>0</v>
      </c>
      <c r="FW83" s="124">
        <v>0</v>
      </c>
      <c r="FX83" s="386">
        <v>0</v>
      </c>
      <c r="FY83" s="331">
        <v>0</v>
      </c>
      <c r="FZ83" s="331">
        <v>0</v>
      </c>
      <c r="GA83" s="331">
        <v>0</v>
      </c>
      <c r="GB83" s="124">
        <v>0</v>
      </c>
      <c r="GC83" s="386">
        <v>0</v>
      </c>
      <c r="GD83" s="331">
        <v>0</v>
      </c>
      <c r="GE83" s="331">
        <v>0</v>
      </c>
      <c r="GF83" s="331">
        <v>0</v>
      </c>
      <c r="GG83" s="124">
        <v>0</v>
      </c>
      <c r="GH83" s="330">
        <v>0</v>
      </c>
      <c r="GI83" s="331">
        <v>0</v>
      </c>
      <c r="GJ83" s="331">
        <v>0</v>
      </c>
      <c r="GK83" s="331">
        <v>0</v>
      </c>
      <c r="GL83" s="124">
        <v>0</v>
      </c>
      <c r="GM83" s="331">
        <v>0</v>
      </c>
      <c r="GN83" s="331">
        <v>0</v>
      </c>
      <c r="GO83" s="331">
        <v>0</v>
      </c>
      <c r="GP83" s="331">
        <v>0</v>
      </c>
      <c r="GQ83" s="124">
        <v>0</v>
      </c>
      <c r="GR83" s="331">
        <v>0</v>
      </c>
      <c r="GS83" s="331">
        <v>0</v>
      </c>
      <c r="GT83" s="331">
        <v>0</v>
      </c>
      <c r="GU83" s="331">
        <v>0</v>
      </c>
      <c r="GV83" s="124">
        <v>0</v>
      </c>
      <c r="GW83" s="386">
        <v>0</v>
      </c>
      <c r="GX83" s="331">
        <v>0</v>
      </c>
      <c r="GY83" s="331">
        <v>0</v>
      </c>
      <c r="GZ83" s="331">
        <v>0</v>
      </c>
      <c r="HA83" s="124">
        <v>0</v>
      </c>
      <c r="HB83" s="386">
        <v>0</v>
      </c>
      <c r="HC83" s="331">
        <v>0</v>
      </c>
      <c r="HD83" s="331">
        <v>0</v>
      </c>
      <c r="HE83" s="331">
        <v>0</v>
      </c>
      <c r="HF83" s="124">
        <v>0</v>
      </c>
      <c r="HG83" s="330">
        <v>0</v>
      </c>
      <c r="HH83" s="331">
        <v>0</v>
      </c>
      <c r="HI83" s="331">
        <v>0</v>
      </c>
      <c r="HJ83" s="331">
        <v>0</v>
      </c>
      <c r="HK83" s="124">
        <v>0</v>
      </c>
      <c r="HL83" s="331">
        <v>0</v>
      </c>
      <c r="HM83" s="331">
        <v>0</v>
      </c>
      <c r="HN83" s="331">
        <v>0</v>
      </c>
      <c r="HO83" s="331">
        <v>0</v>
      </c>
      <c r="HP83" s="124">
        <v>0</v>
      </c>
      <c r="HQ83" s="331">
        <v>0</v>
      </c>
      <c r="HR83" s="331">
        <v>0</v>
      </c>
      <c r="HS83" s="331">
        <v>0</v>
      </c>
      <c r="HT83" s="331">
        <v>0</v>
      </c>
      <c r="HU83" s="124">
        <v>0</v>
      </c>
      <c r="HV83" s="386">
        <v>0</v>
      </c>
      <c r="HW83" s="331">
        <v>0</v>
      </c>
      <c r="HX83" s="331">
        <v>0</v>
      </c>
      <c r="HY83" s="331">
        <v>0</v>
      </c>
      <c r="HZ83" s="124">
        <v>0</v>
      </c>
      <c r="IA83" s="386">
        <v>0</v>
      </c>
      <c r="IB83" s="331">
        <v>0</v>
      </c>
      <c r="IC83" s="331">
        <v>0</v>
      </c>
      <c r="ID83" s="331">
        <v>0</v>
      </c>
      <c r="IE83" s="124">
        <v>0</v>
      </c>
      <c r="IF83" s="330">
        <v>0</v>
      </c>
      <c r="IG83" s="331">
        <v>0</v>
      </c>
      <c r="IH83" s="331">
        <v>0</v>
      </c>
      <c r="II83" s="331">
        <v>0</v>
      </c>
      <c r="IJ83" s="124">
        <v>0</v>
      </c>
      <c r="IK83" s="331">
        <v>0</v>
      </c>
      <c r="IL83" s="331">
        <v>0</v>
      </c>
      <c r="IM83" s="331">
        <v>0</v>
      </c>
      <c r="IN83" s="331">
        <v>0</v>
      </c>
      <c r="IO83" s="124">
        <v>0</v>
      </c>
      <c r="IP83" s="331">
        <v>0</v>
      </c>
      <c r="IQ83" s="331">
        <v>0</v>
      </c>
      <c r="IR83" s="331">
        <v>0</v>
      </c>
      <c r="IS83" s="331">
        <v>0</v>
      </c>
      <c r="IT83" s="124">
        <v>0</v>
      </c>
      <c r="IU83" s="386">
        <v>0</v>
      </c>
      <c r="IV83" s="331">
        <v>0</v>
      </c>
      <c r="IW83" s="331">
        <v>0</v>
      </c>
      <c r="IX83" s="331">
        <v>0</v>
      </c>
      <c r="IY83" s="124">
        <v>0</v>
      </c>
      <c r="IZ83" s="386">
        <v>0</v>
      </c>
      <c r="JA83" s="331">
        <v>0</v>
      </c>
      <c r="JB83" s="331">
        <v>0</v>
      </c>
      <c r="JC83" s="331">
        <v>0</v>
      </c>
      <c r="JD83" s="124">
        <v>0</v>
      </c>
      <c r="JE83" s="330">
        <v>0</v>
      </c>
      <c r="JF83" s="331">
        <v>0</v>
      </c>
      <c r="JG83" s="331">
        <v>0</v>
      </c>
      <c r="JH83" s="331">
        <v>0</v>
      </c>
      <c r="JI83" s="124">
        <v>0</v>
      </c>
      <c r="JJ83" s="331">
        <v>0</v>
      </c>
      <c r="JK83" s="331">
        <v>0</v>
      </c>
      <c r="JL83" s="331">
        <v>0</v>
      </c>
      <c r="JM83" s="331">
        <v>0</v>
      </c>
      <c r="JN83" s="124">
        <v>0</v>
      </c>
      <c r="JO83" s="331">
        <v>0</v>
      </c>
      <c r="JP83" s="331">
        <v>0</v>
      </c>
      <c r="JQ83" s="331">
        <v>0</v>
      </c>
      <c r="JR83" s="331">
        <v>0</v>
      </c>
      <c r="JS83" s="124">
        <v>0</v>
      </c>
      <c r="JT83" s="386">
        <v>0</v>
      </c>
      <c r="JU83" s="331">
        <v>0</v>
      </c>
      <c r="JV83" s="331">
        <v>0</v>
      </c>
      <c r="JW83" s="331">
        <v>0</v>
      </c>
      <c r="JX83" s="124">
        <v>0</v>
      </c>
      <c r="JY83" s="386">
        <v>0</v>
      </c>
      <c r="JZ83" s="331">
        <v>0</v>
      </c>
      <c r="KA83" s="331">
        <v>0</v>
      </c>
      <c r="KB83" s="331">
        <v>0</v>
      </c>
      <c r="KC83" s="124">
        <v>0</v>
      </c>
      <c r="KD83" s="330">
        <v>0</v>
      </c>
      <c r="KE83" s="331">
        <v>0</v>
      </c>
      <c r="KF83" s="331">
        <v>0</v>
      </c>
      <c r="KG83" s="331">
        <v>0</v>
      </c>
      <c r="KH83" s="124">
        <v>0</v>
      </c>
      <c r="KI83" s="331">
        <v>0</v>
      </c>
      <c r="KJ83" s="331">
        <v>0</v>
      </c>
      <c r="KK83" s="331">
        <v>0</v>
      </c>
      <c r="KL83" s="331">
        <v>0</v>
      </c>
      <c r="KM83" s="124">
        <v>0</v>
      </c>
      <c r="KN83" s="331">
        <v>0</v>
      </c>
      <c r="KO83" s="331">
        <v>0</v>
      </c>
      <c r="KP83" s="331">
        <v>0</v>
      </c>
      <c r="KQ83" s="331">
        <v>0</v>
      </c>
      <c r="KR83" s="124">
        <v>0</v>
      </c>
      <c r="KS83" s="330">
        <v>0</v>
      </c>
      <c r="KT83" s="331">
        <v>0</v>
      </c>
      <c r="KU83" s="331">
        <v>0</v>
      </c>
      <c r="KV83" s="331">
        <v>0</v>
      </c>
      <c r="KW83" s="124">
        <v>0</v>
      </c>
      <c r="KX83" s="331">
        <v>0</v>
      </c>
      <c r="KY83" s="331">
        <v>0</v>
      </c>
      <c r="KZ83" s="331">
        <v>0</v>
      </c>
      <c r="LA83" s="331">
        <v>0</v>
      </c>
      <c r="LB83" s="334">
        <v>0</v>
      </c>
      <c r="LC83" s="330">
        <v>0</v>
      </c>
      <c r="LD83" s="331">
        <v>0</v>
      </c>
      <c r="LE83" s="331">
        <v>0</v>
      </c>
      <c r="LF83" s="331">
        <v>0</v>
      </c>
      <c r="LG83" s="334">
        <v>0</v>
      </c>
    </row>
    <row r="84" spans="2:319">
      <c r="B84" s="1640"/>
      <c r="C84" s="1619"/>
      <c r="D84" s="333" t="s">
        <v>2871</v>
      </c>
      <c r="E84" s="330">
        <v>0</v>
      </c>
      <c r="F84" s="331">
        <v>0</v>
      </c>
      <c r="G84" s="331">
        <v>0</v>
      </c>
      <c r="H84" s="331">
        <v>0</v>
      </c>
      <c r="I84" s="124">
        <v>0</v>
      </c>
      <c r="J84" s="330">
        <v>0</v>
      </c>
      <c r="K84" s="331">
        <v>0</v>
      </c>
      <c r="L84" s="331">
        <v>0</v>
      </c>
      <c r="M84" s="331">
        <v>0</v>
      </c>
      <c r="N84" s="124">
        <v>0</v>
      </c>
      <c r="O84" s="330">
        <v>0</v>
      </c>
      <c r="P84" s="331">
        <v>0</v>
      </c>
      <c r="Q84" s="331">
        <v>0</v>
      </c>
      <c r="R84" s="331">
        <v>0</v>
      </c>
      <c r="S84" s="124">
        <v>0</v>
      </c>
      <c r="T84" s="331">
        <v>0</v>
      </c>
      <c r="U84" s="331">
        <v>0</v>
      </c>
      <c r="V84" s="331">
        <v>0</v>
      </c>
      <c r="W84" s="331">
        <v>0</v>
      </c>
      <c r="X84" s="124">
        <v>0</v>
      </c>
      <c r="Y84" s="331">
        <v>0</v>
      </c>
      <c r="Z84" s="331">
        <v>0</v>
      </c>
      <c r="AA84" s="331">
        <v>0</v>
      </c>
      <c r="AB84" s="331">
        <v>0</v>
      </c>
      <c r="AC84" s="124">
        <v>0</v>
      </c>
      <c r="AD84" s="330">
        <v>0</v>
      </c>
      <c r="AE84" s="331">
        <v>0</v>
      </c>
      <c r="AF84" s="331">
        <v>0</v>
      </c>
      <c r="AG84" s="331">
        <v>0</v>
      </c>
      <c r="AH84" s="124">
        <v>0</v>
      </c>
      <c r="AI84" s="330">
        <v>0</v>
      </c>
      <c r="AJ84" s="331">
        <v>0</v>
      </c>
      <c r="AK84" s="331">
        <v>0</v>
      </c>
      <c r="AL84" s="331">
        <v>0</v>
      </c>
      <c r="AM84" s="124">
        <v>0</v>
      </c>
      <c r="AN84" s="330">
        <v>0</v>
      </c>
      <c r="AO84" s="331">
        <v>0</v>
      </c>
      <c r="AP84" s="331">
        <v>0</v>
      </c>
      <c r="AQ84" s="331">
        <v>0</v>
      </c>
      <c r="AR84" s="124">
        <v>0</v>
      </c>
      <c r="AS84" s="331">
        <v>0</v>
      </c>
      <c r="AT84" s="331">
        <v>0</v>
      </c>
      <c r="AU84" s="331">
        <v>0</v>
      </c>
      <c r="AV84" s="331">
        <v>0</v>
      </c>
      <c r="AW84" s="124">
        <v>0</v>
      </c>
      <c r="AX84" s="331">
        <v>0</v>
      </c>
      <c r="AY84" s="331">
        <v>0</v>
      </c>
      <c r="AZ84" s="331">
        <v>0</v>
      </c>
      <c r="BA84" s="331">
        <v>0</v>
      </c>
      <c r="BB84" s="124">
        <v>0</v>
      </c>
      <c r="BC84" s="330">
        <v>0</v>
      </c>
      <c r="BD84" s="331">
        <v>0</v>
      </c>
      <c r="BE84" s="331">
        <v>0</v>
      </c>
      <c r="BF84" s="331">
        <v>0</v>
      </c>
      <c r="BG84" s="124">
        <v>0</v>
      </c>
      <c r="BH84" s="330">
        <v>0</v>
      </c>
      <c r="BI84" s="331">
        <v>0</v>
      </c>
      <c r="BJ84" s="331">
        <v>0</v>
      </c>
      <c r="BK84" s="331">
        <v>0</v>
      </c>
      <c r="BL84" s="124">
        <v>0</v>
      </c>
      <c r="BM84" s="330">
        <v>0</v>
      </c>
      <c r="BN84" s="331">
        <v>0</v>
      </c>
      <c r="BO84" s="331">
        <v>0</v>
      </c>
      <c r="BP84" s="331">
        <v>0</v>
      </c>
      <c r="BQ84" s="124">
        <v>0</v>
      </c>
      <c r="BR84" s="331">
        <v>0</v>
      </c>
      <c r="BS84" s="331">
        <v>0</v>
      </c>
      <c r="BT84" s="331">
        <v>0</v>
      </c>
      <c r="BU84" s="331">
        <v>0</v>
      </c>
      <c r="BV84" s="124">
        <v>0</v>
      </c>
      <c r="BW84" s="331">
        <v>0</v>
      </c>
      <c r="BX84" s="331">
        <v>0</v>
      </c>
      <c r="BY84" s="331">
        <v>0</v>
      </c>
      <c r="BZ84" s="331">
        <v>0</v>
      </c>
      <c r="CA84" s="124">
        <v>0</v>
      </c>
      <c r="CB84" s="330">
        <v>0</v>
      </c>
      <c r="CC84" s="331">
        <v>0</v>
      </c>
      <c r="CD84" s="331">
        <v>0</v>
      </c>
      <c r="CE84" s="331">
        <v>0</v>
      </c>
      <c r="CF84" s="124">
        <v>0</v>
      </c>
      <c r="CG84" s="330">
        <v>0</v>
      </c>
      <c r="CH84" s="331">
        <v>0</v>
      </c>
      <c r="CI84" s="331">
        <v>0</v>
      </c>
      <c r="CJ84" s="331">
        <v>0</v>
      </c>
      <c r="CK84" s="124">
        <v>0</v>
      </c>
      <c r="CL84" s="330">
        <v>0</v>
      </c>
      <c r="CM84" s="331">
        <v>0</v>
      </c>
      <c r="CN84" s="331">
        <v>0</v>
      </c>
      <c r="CO84" s="331">
        <v>0</v>
      </c>
      <c r="CP84" s="124">
        <v>0</v>
      </c>
      <c r="CQ84" s="331">
        <v>0</v>
      </c>
      <c r="CR84" s="331">
        <v>0</v>
      </c>
      <c r="CS84" s="331">
        <v>0</v>
      </c>
      <c r="CT84" s="331">
        <v>0</v>
      </c>
      <c r="CU84" s="124">
        <v>0</v>
      </c>
      <c r="CV84" s="331">
        <v>0</v>
      </c>
      <c r="CW84" s="331">
        <v>0</v>
      </c>
      <c r="CX84" s="331">
        <v>0</v>
      </c>
      <c r="CY84" s="331">
        <v>0</v>
      </c>
      <c r="CZ84" s="124">
        <v>0</v>
      </c>
      <c r="DA84" s="330">
        <v>0</v>
      </c>
      <c r="DB84" s="331">
        <v>0</v>
      </c>
      <c r="DC84" s="331">
        <v>0</v>
      </c>
      <c r="DD84" s="331">
        <v>0</v>
      </c>
      <c r="DE84" s="124">
        <v>0</v>
      </c>
      <c r="DF84" s="330">
        <v>0</v>
      </c>
      <c r="DG84" s="331">
        <v>0</v>
      </c>
      <c r="DH84" s="331">
        <v>0</v>
      </c>
      <c r="DI84" s="331">
        <v>0</v>
      </c>
      <c r="DJ84" s="124">
        <v>0</v>
      </c>
      <c r="DK84" s="330">
        <v>0</v>
      </c>
      <c r="DL84" s="331">
        <v>0</v>
      </c>
      <c r="DM84" s="331">
        <v>0</v>
      </c>
      <c r="DN84" s="331">
        <v>0</v>
      </c>
      <c r="DO84" s="124">
        <v>0</v>
      </c>
      <c r="DP84" s="331">
        <v>0</v>
      </c>
      <c r="DQ84" s="331">
        <v>0</v>
      </c>
      <c r="DR84" s="331">
        <v>0</v>
      </c>
      <c r="DS84" s="331">
        <v>0</v>
      </c>
      <c r="DT84" s="124">
        <v>0</v>
      </c>
      <c r="DU84" s="331">
        <v>0</v>
      </c>
      <c r="DV84" s="331">
        <v>0</v>
      </c>
      <c r="DW84" s="331">
        <v>0</v>
      </c>
      <c r="DX84" s="331">
        <v>0</v>
      </c>
      <c r="DY84" s="124">
        <v>0</v>
      </c>
      <c r="DZ84" s="330">
        <v>0</v>
      </c>
      <c r="EA84" s="331">
        <v>0</v>
      </c>
      <c r="EB84" s="331">
        <v>0</v>
      </c>
      <c r="EC84" s="331">
        <v>0</v>
      </c>
      <c r="ED84" s="124">
        <v>0</v>
      </c>
      <c r="EE84" s="330">
        <v>0</v>
      </c>
      <c r="EF84" s="331">
        <v>0</v>
      </c>
      <c r="EG84" s="331">
        <v>0</v>
      </c>
      <c r="EH84" s="331">
        <v>0</v>
      </c>
      <c r="EI84" s="124">
        <v>0</v>
      </c>
      <c r="EJ84" s="330">
        <v>0</v>
      </c>
      <c r="EK84" s="331">
        <v>0</v>
      </c>
      <c r="EL84" s="331">
        <v>0</v>
      </c>
      <c r="EM84" s="331">
        <v>0</v>
      </c>
      <c r="EN84" s="124">
        <v>0</v>
      </c>
      <c r="EO84" s="331">
        <v>0</v>
      </c>
      <c r="EP84" s="331">
        <v>0</v>
      </c>
      <c r="EQ84" s="331">
        <v>0</v>
      </c>
      <c r="ER84" s="331">
        <v>0</v>
      </c>
      <c r="ES84" s="124">
        <v>0</v>
      </c>
      <c r="ET84" s="331">
        <v>0</v>
      </c>
      <c r="EU84" s="331">
        <v>0</v>
      </c>
      <c r="EV84" s="331">
        <v>0</v>
      </c>
      <c r="EW84" s="331">
        <v>0</v>
      </c>
      <c r="EX84" s="124">
        <v>0</v>
      </c>
      <c r="EY84" s="330">
        <v>0</v>
      </c>
      <c r="EZ84" s="331">
        <v>0</v>
      </c>
      <c r="FA84" s="331">
        <v>0</v>
      </c>
      <c r="FB84" s="331">
        <v>0</v>
      </c>
      <c r="FC84" s="124">
        <v>0</v>
      </c>
      <c r="FD84" s="330">
        <v>0</v>
      </c>
      <c r="FE84" s="331">
        <v>0</v>
      </c>
      <c r="FF84" s="331">
        <v>0</v>
      </c>
      <c r="FG84" s="331">
        <v>0</v>
      </c>
      <c r="FH84" s="124">
        <v>0</v>
      </c>
      <c r="FI84" s="330">
        <v>0</v>
      </c>
      <c r="FJ84" s="331">
        <v>0</v>
      </c>
      <c r="FK84" s="331">
        <v>0</v>
      </c>
      <c r="FL84" s="331">
        <v>0</v>
      </c>
      <c r="FM84" s="124">
        <v>0</v>
      </c>
      <c r="FN84" s="331">
        <v>0</v>
      </c>
      <c r="FO84" s="331">
        <v>0</v>
      </c>
      <c r="FP84" s="331">
        <v>0</v>
      </c>
      <c r="FQ84" s="331">
        <v>0</v>
      </c>
      <c r="FR84" s="124">
        <v>0</v>
      </c>
      <c r="FS84" s="331">
        <v>0</v>
      </c>
      <c r="FT84" s="331">
        <v>0</v>
      </c>
      <c r="FU84" s="331">
        <v>0</v>
      </c>
      <c r="FV84" s="331">
        <v>0</v>
      </c>
      <c r="FW84" s="124">
        <v>0</v>
      </c>
      <c r="FX84" s="330">
        <v>0</v>
      </c>
      <c r="FY84" s="331">
        <v>0</v>
      </c>
      <c r="FZ84" s="331">
        <v>0</v>
      </c>
      <c r="GA84" s="331">
        <v>0</v>
      </c>
      <c r="GB84" s="124">
        <v>0</v>
      </c>
      <c r="GC84" s="330">
        <v>0</v>
      </c>
      <c r="GD84" s="331">
        <v>0</v>
      </c>
      <c r="GE84" s="331">
        <v>0</v>
      </c>
      <c r="GF84" s="331">
        <v>0</v>
      </c>
      <c r="GG84" s="124">
        <v>0</v>
      </c>
      <c r="GH84" s="330">
        <v>0</v>
      </c>
      <c r="GI84" s="331">
        <v>0</v>
      </c>
      <c r="GJ84" s="331">
        <v>0</v>
      </c>
      <c r="GK84" s="331">
        <v>0</v>
      </c>
      <c r="GL84" s="124">
        <v>0</v>
      </c>
      <c r="GM84" s="331">
        <v>0</v>
      </c>
      <c r="GN84" s="331">
        <v>0</v>
      </c>
      <c r="GO84" s="331">
        <v>0</v>
      </c>
      <c r="GP84" s="331">
        <v>0</v>
      </c>
      <c r="GQ84" s="124">
        <v>0</v>
      </c>
      <c r="GR84" s="331">
        <v>0</v>
      </c>
      <c r="GS84" s="331">
        <v>0</v>
      </c>
      <c r="GT84" s="331">
        <v>0</v>
      </c>
      <c r="GU84" s="331">
        <v>0</v>
      </c>
      <c r="GV84" s="124">
        <v>0</v>
      </c>
      <c r="GW84" s="330">
        <v>0</v>
      </c>
      <c r="GX84" s="331">
        <v>0</v>
      </c>
      <c r="GY84" s="331">
        <v>0</v>
      </c>
      <c r="GZ84" s="331">
        <v>0</v>
      </c>
      <c r="HA84" s="124">
        <v>0</v>
      </c>
      <c r="HB84" s="330">
        <v>0</v>
      </c>
      <c r="HC84" s="331">
        <v>0</v>
      </c>
      <c r="HD84" s="331">
        <v>0</v>
      </c>
      <c r="HE84" s="331">
        <v>0</v>
      </c>
      <c r="HF84" s="124">
        <v>0</v>
      </c>
      <c r="HG84" s="330">
        <v>0</v>
      </c>
      <c r="HH84" s="331">
        <v>0</v>
      </c>
      <c r="HI84" s="331">
        <v>0</v>
      </c>
      <c r="HJ84" s="331">
        <v>0</v>
      </c>
      <c r="HK84" s="124">
        <v>0</v>
      </c>
      <c r="HL84" s="331">
        <v>0</v>
      </c>
      <c r="HM84" s="331">
        <v>0</v>
      </c>
      <c r="HN84" s="331">
        <v>0</v>
      </c>
      <c r="HO84" s="331">
        <v>0</v>
      </c>
      <c r="HP84" s="124">
        <v>0</v>
      </c>
      <c r="HQ84" s="331">
        <v>0</v>
      </c>
      <c r="HR84" s="331">
        <v>0</v>
      </c>
      <c r="HS84" s="331">
        <v>0</v>
      </c>
      <c r="HT84" s="331">
        <v>0</v>
      </c>
      <c r="HU84" s="124">
        <v>0</v>
      </c>
      <c r="HV84" s="330">
        <v>0</v>
      </c>
      <c r="HW84" s="331">
        <v>0</v>
      </c>
      <c r="HX84" s="331">
        <v>0</v>
      </c>
      <c r="HY84" s="331">
        <v>0</v>
      </c>
      <c r="HZ84" s="124">
        <v>0</v>
      </c>
      <c r="IA84" s="330">
        <v>0</v>
      </c>
      <c r="IB84" s="331">
        <v>0</v>
      </c>
      <c r="IC84" s="331">
        <v>0</v>
      </c>
      <c r="ID84" s="331">
        <v>0</v>
      </c>
      <c r="IE84" s="124">
        <v>0</v>
      </c>
      <c r="IF84" s="330">
        <v>0</v>
      </c>
      <c r="IG84" s="331">
        <v>0</v>
      </c>
      <c r="IH84" s="331">
        <v>0</v>
      </c>
      <c r="II84" s="331">
        <v>0</v>
      </c>
      <c r="IJ84" s="124">
        <v>0</v>
      </c>
      <c r="IK84" s="331">
        <v>0</v>
      </c>
      <c r="IL84" s="331">
        <v>0</v>
      </c>
      <c r="IM84" s="331">
        <v>0</v>
      </c>
      <c r="IN84" s="331">
        <v>0</v>
      </c>
      <c r="IO84" s="124">
        <v>0</v>
      </c>
      <c r="IP84" s="331">
        <v>0</v>
      </c>
      <c r="IQ84" s="331">
        <v>0</v>
      </c>
      <c r="IR84" s="331">
        <v>0</v>
      </c>
      <c r="IS84" s="331">
        <v>0</v>
      </c>
      <c r="IT84" s="124">
        <v>0</v>
      </c>
      <c r="IU84" s="330">
        <v>0</v>
      </c>
      <c r="IV84" s="331">
        <v>0</v>
      </c>
      <c r="IW84" s="331">
        <v>0</v>
      </c>
      <c r="IX84" s="331">
        <v>0</v>
      </c>
      <c r="IY84" s="124">
        <v>0</v>
      </c>
      <c r="IZ84" s="330">
        <v>0</v>
      </c>
      <c r="JA84" s="331">
        <v>0</v>
      </c>
      <c r="JB84" s="331">
        <v>0</v>
      </c>
      <c r="JC84" s="331">
        <v>0</v>
      </c>
      <c r="JD84" s="124">
        <v>0</v>
      </c>
      <c r="JE84" s="330">
        <v>0</v>
      </c>
      <c r="JF84" s="331">
        <v>0</v>
      </c>
      <c r="JG84" s="331">
        <v>0</v>
      </c>
      <c r="JH84" s="331">
        <v>0</v>
      </c>
      <c r="JI84" s="124">
        <v>0</v>
      </c>
      <c r="JJ84" s="331">
        <v>0</v>
      </c>
      <c r="JK84" s="331">
        <v>0</v>
      </c>
      <c r="JL84" s="331">
        <v>0</v>
      </c>
      <c r="JM84" s="331">
        <v>0</v>
      </c>
      <c r="JN84" s="124">
        <v>0</v>
      </c>
      <c r="JO84" s="331">
        <v>0</v>
      </c>
      <c r="JP84" s="331">
        <v>0</v>
      </c>
      <c r="JQ84" s="331">
        <v>0</v>
      </c>
      <c r="JR84" s="331">
        <v>0</v>
      </c>
      <c r="JS84" s="124">
        <v>0</v>
      </c>
      <c r="JT84" s="330">
        <v>0</v>
      </c>
      <c r="JU84" s="331">
        <v>0</v>
      </c>
      <c r="JV84" s="331">
        <v>0</v>
      </c>
      <c r="JW84" s="331">
        <v>0</v>
      </c>
      <c r="JX84" s="124">
        <v>0</v>
      </c>
      <c r="JY84" s="330">
        <v>0</v>
      </c>
      <c r="JZ84" s="331">
        <v>0</v>
      </c>
      <c r="KA84" s="331">
        <v>0</v>
      </c>
      <c r="KB84" s="331">
        <v>0</v>
      </c>
      <c r="KC84" s="124">
        <v>0</v>
      </c>
      <c r="KD84" s="330">
        <v>0</v>
      </c>
      <c r="KE84" s="331">
        <v>0</v>
      </c>
      <c r="KF84" s="331">
        <v>0</v>
      </c>
      <c r="KG84" s="331">
        <v>0</v>
      </c>
      <c r="KH84" s="124">
        <v>0</v>
      </c>
      <c r="KI84" s="331">
        <v>0</v>
      </c>
      <c r="KJ84" s="331">
        <v>0</v>
      </c>
      <c r="KK84" s="331">
        <v>0</v>
      </c>
      <c r="KL84" s="331">
        <v>0</v>
      </c>
      <c r="KM84" s="124">
        <v>0</v>
      </c>
      <c r="KN84" s="331">
        <v>0</v>
      </c>
      <c r="KO84" s="331">
        <v>0</v>
      </c>
      <c r="KP84" s="331">
        <v>0</v>
      </c>
      <c r="KQ84" s="331">
        <v>0</v>
      </c>
      <c r="KR84" s="124">
        <v>0</v>
      </c>
      <c r="KS84" s="330">
        <v>0</v>
      </c>
      <c r="KT84" s="331">
        <v>0</v>
      </c>
      <c r="KU84" s="331">
        <v>0</v>
      </c>
      <c r="KV84" s="331">
        <v>0</v>
      </c>
      <c r="KW84" s="124">
        <v>0</v>
      </c>
      <c r="KX84" s="331">
        <v>0</v>
      </c>
      <c r="KY84" s="331">
        <v>0</v>
      </c>
      <c r="KZ84" s="331">
        <v>0</v>
      </c>
      <c r="LA84" s="331">
        <v>0</v>
      </c>
      <c r="LB84" s="334">
        <v>0</v>
      </c>
      <c r="LC84" s="330">
        <v>0</v>
      </c>
      <c r="LD84" s="331">
        <v>0</v>
      </c>
      <c r="LE84" s="331">
        <v>0</v>
      </c>
      <c r="LF84" s="331">
        <v>0</v>
      </c>
      <c r="LG84" s="334">
        <v>0</v>
      </c>
    </row>
    <row r="85" spans="2:319">
      <c r="B85" s="1640"/>
      <c r="C85" s="1619"/>
      <c r="D85" s="337" t="s">
        <v>2885</v>
      </c>
      <c r="E85" s="338">
        <v>0</v>
      </c>
      <c r="F85" s="339">
        <v>0</v>
      </c>
      <c r="G85" s="339">
        <v>0</v>
      </c>
      <c r="H85" s="339">
        <v>0</v>
      </c>
      <c r="I85" s="151">
        <v>0</v>
      </c>
      <c r="J85" s="338">
        <v>0</v>
      </c>
      <c r="K85" s="339">
        <v>0</v>
      </c>
      <c r="L85" s="339">
        <v>0</v>
      </c>
      <c r="M85" s="339">
        <v>0</v>
      </c>
      <c r="N85" s="151">
        <v>0</v>
      </c>
      <c r="O85" s="338">
        <v>0</v>
      </c>
      <c r="P85" s="339">
        <v>0</v>
      </c>
      <c r="Q85" s="339">
        <v>0</v>
      </c>
      <c r="R85" s="339">
        <v>0</v>
      </c>
      <c r="S85" s="151">
        <v>0</v>
      </c>
      <c r="T85" s="339">
        <v>0</v>
      </c>
      <c r="U85" s="339">
        <v>0</v>
      </c>
      <c r="V85" s="339">
        <v>0</v>
      </c>
      <c r="W85" s="339">
        <v>0</v>
      </c>
      <c r="X85" s="151">
        <v>0</v>
      </c>
      <c r="Y85" s="339">
        <v>0</v>
      </c>
      <c r="Z85" s="339">
        <v>0</v>
      </c>
      <c r="AA85" s="339">
        <v>0</v>
      </c>
      <c r="AB85" s="339">
        <v>0</v>
      </c>
      <c r="AC85" s="151">
        <v>0</v>
      </c>
      <c r="AD85" s="338">
        <v>0</v>
      </c>
      <c r="AE85" s="339">
        <v>0</v>
      </c>
      <c r="AF85" s="339">
        <v>0</v>
      </c>
      <c r="AG85" s="339">
        <v>0</v>
      </c>
      <c r="AH85" s="151">
        <v>0</v>
      </c>
      <c r="AI85" s="338">
        <v>0</v>
      </c>
      <c r="AJ85" s="339">
        <v>0</v>
      </c>
      <c r="AK85" s="339">
        <v>0</v>
      </c>
      <c r="AL85" s="339">
        <v>0</v>
      </c>
      <c r="AM85" s="151">
        <v>0</v>
      </c>
      <c r="AN85" s="338">
        <v>0</v>
      </c>
      <c r="AO85" s="339">
        <v>0</v>
      </c>
      <c r="AP85" s="339">
        <v>0</v>
      </c>
      <c r="AQ85" s="339">
        <v>0</v>
      </c>
      <c r="AR85" s="151">
        <v>0</v>
      </c>
      <c r="AS85" s="339">
        <v>0</v>
      </c>
      <c r="AT85" s="339">
        <v>0</v>
      </c>
      <c r="AU85" s="339">
        <v>0</v>
      </c>
      <c r="AV85" s="339">
        <v>0</v>
      </c>
      <c r="AW85" s="151">
        <v>0</v>
      </c>
      <c r="AX85" s="339">
        <v>0</v>
      </c>
      <c r="AY85" s="339">
        <v>0</v>
      </c>
      <c r="AZ85" s="339">
        <v>0</v>
      </c>
      <c r="BA85" s="339">
        <v>0</v>
      </c>
      <c r="BB85" s="151">
        <v>0</v>
      </c>
      <c r="BC85" s="338">
        <v>0</v>
      </c>
      <c r="BD85" s="339">
        <v>0</v>
      </c>
      <c r="BE85" s="339">
        <v>0</v>
      </c>
      <c r="BF85" s="339">
        <v>0</v>
      </c>
      <c r="BG85" s="151">
        <v>0</v>
      </c>
      <c r="BH85" s="338">
        <v>0</v>
      </c>
      <c r="BI85" s="339">
        <v>0</v>
      </c>
      <c r="BJ85" s="339">
        <v>0</v>
      </c>
      <c r="BK85" s="339">
        <v>0</v>
      </c>
      <c r="BL85" s="151">
        <v>0</v>
      </c>
      <c r="BM85" s="338">
        <v>0</v>
      </c>
      <c r="BN85" s="339">
        <v>0</v>
      </c>
      <c r="BO85" s="339">
        <v>0</v>
      </c>
      <c r="BP85" s="339">
        <v>0</v>
      </c>
      <c r="BQ85" s="151">
        <v>0</v>
      </c>
      <c r="BR85" s="339">
        <v>0</v>
      </c>
      <c r="BS85" s="339">
        <v>0</v>
      </c>
      <c r="BT85" s="339">
        <v>0</v>
      </c>
      <c r="BU85" s="339">
        <v>0</v>
      </c>
      <c r="BV85" s="151">
        <v>0</v>
      </c>
      <c r="BW85" s="339">
        <v>0</v>
      </c>
      <c r="BX85" s="339">
        <v>0</v>
      </c>
      <c r="BY85" s="339">
        <v>0</v>
      </c>
      <c r="BZ85" s="339">
        <v>0</v>
      </c>
      <c r="CA85" s="151">
        <v>0</v>
      </c>
      <c r="CB85" s="338">
        <v>0</v>
      </c>
      <c r="CC85" s="339">
        <v>0</v>
      </c>
      <c r="CD85" s="339">
        <v>0</v>
      </c>
      <c r="CE85" s="339">
        <v>0</v>
      </c>
      <c r="CF85" s="151">
        <v>0</v>
      </c>
      <c r="CG85" s="338">
        <v>0</v>
      </c>
      <c r="CH85" s="339">
        <v>0</v>
      </c>
      <c r="CI85" s="339">
        <v>0</v>
      </c>
      <c r="CJ85" s="339">
        <v>0</v>
      </c>
      <c r="CK85" s="151">
        <v>0</v>
      </c>
      <c r="CL85" s="338">
        <v>0</v>
      </c>
      <c r="CM85" s="339">
        <v>0</v>
      </c>
      <c r="CN85" s="339">
        <v>0</v>
      </c>
      <c r="CO85" s="339">
        <v>0</v>
      </c>
      <c r="CP85" s="151">
        <v>0</v>
      </c>
      <c r="CQ85" s="339">
        <v>0</v>
      </c>
      <c r="CR85" s="339">
        <v>0</v>
      </c>
      <c r="CS85" s="339">
        <v>0</v>
      </c>
      <c r="CT85" s="339">
        <v>0</v>
      </c>
      <c r="CU85" s="151">
        <v>0</v>
      </c>
      <c r="CV85" s="339">
        <v>0</v>
      </c>
      <c r="CW85" s="339">
        <v>0</v>
      </c>
      <c r="CX85" s="339">
        <v>0</v>
      </c>
      <c r="CY85" s="339">
        <v>0</v>
      </c>
      <c r="CZ85" s="151">
        <v>0</v>
      </c>
      <c r="DA85" s="338">
        <v>0</v>
      </c>
      <c r="DB85" s="339">
        <v>0</v>
      </c>
      <c r="DC85" s="339">
        <v>0</v>
      </c>
      <c r="DD85" s="339">
        <v>0</v>
      </c>
      <c r="DE85" s="151">
        <v>0</v>
      </c>
      <c r="DF85" s="338">
        <v>0</v>
      </c>
      <c r="DG85" s="339">
        <v>0</v>
      </c>
      <c r="DH85" s="339">
        <v>0</v>
      </c>
      <c r="DI85" s="339">
        <v>0</v>
      </c>
      <c r="DJ85" s="151">
        <v>0</v>
      </c>
      <c r="DK85" s="338">
        <v>0</v>
      </c>
      <c r="DL85" s="339">
        <v>0</v>
      </c>
      <c r="DM85" s="339">
        <v>0</v>
      </c>
      <c r="DN85" s="339">
        <v>0</v>
      </c>
      <c r="DO85" s="151">
        <v>0</v>
      </c>
      <c r="DP85" s="339">
        <v>0</v>
      </c>
      <c r="DQ85" s="339">
        <v>0</v>
      </c>
      <c r="DR85" s="339">
        <v>0</v>
      </c>
      <c r="DS85" s="339">
        <v>0</v>
      </c>
      <c r="DT85" s="151">
        <v>0</v>
      </c>
      <c r="DU85" s="339">
        <v>0</v>
      </c>
      <c r="DV85" s="339">
        <v>0</v>
      </c>
      <c r="DW85" s="339">
        <v>0</v>
      </c>
      <c r="DX85" s="339">
        <v>0</v>
      </c>
      <c r="DY85" s="151">
        <v>0</v>
      </c>
      <c r="DZ85" s="338">
        <v>0</v>
      </c>
      <c r="EA85" s="339">
        <v>0</v>
      </c>
      <c r="EB85" s="339">
        <v>0</v>
      </c>
      <c r="EC85" s="339">
        <v>0</v>
      </c>
      <c r="ED85" s="151">
        <v>0</v>
      </c>
      <c r="EE85" s="338">
        <v>0</v>
      </c>
      <c r="EF85" s="339">
        <v>0</v>
      </c>
      <c r="EG85" s="339">
        <v>0</v>
      </c>
      <c r="EH85" s="339">
        <v>0</v>
      </c>
      <c r="EI85" s="151">
        <v>0</v>
      </c>
      <c r="EJ85" s="338">
        <v>0</v>
      </c>
      <c r="EK85" s="339">
        <v>0</v>
      </c>
      <c r="EL85" s="339">
        <v>0</v>
      </c>
      <c r="EM85" s="339">
        <v>0</v>
      </c>
      <c r="EN85" s="151">
        <v>0</v>
      </c>
      <c r="EO85" s="339">
        <v>0</v>
      </c>
      <c r="EP85" s="339">
        <v>0</v>
      </c>
      <c r="EQ85" s="339">
        <v>0</v>
      </c>
      <c r="ER85" s="339">
        <v>0</v>
      </c>
      <c r="ES85" s="151">
        <v>0</v>
      </c>
      <c r="ET85" s="339">
        <v>0</v>
      </c>
      <c r="EU85" s="339">
        <v>0</v>
      </c>
      <c r="EV85" s="339">
        <v>0</v>
      </c>
      <c r="EW85" s="339">
        <v>0</v>
      </c>
      <c r="EX85" s="151">
        <v>0</v>
      </c>
      <c r="EY85" s="338">
        <v>0</v>
      </c>
      <c r="EZ85" s="339">
        <v>0</v>
      </c>
      <c r="FA85" s="339">
        <v>0</v>
      </c>
      <c r="FB85" s="339">
        <v>0</v>
      </c>
      <c r="FC85" s="151">
        <v>0</v>
      </c>
      <c r="FD85" s="338">
        <v>0</v>
      </c>
      <c r="FE85" s="339">
        <v>0</v>
      </c>
      <c r="FF85" s="339">
        <v>0</v>
      </c>
      <c r="FG85" s="339">
        <v>0</v>
      </c>
      <c r="FH85" s="151">
        <v>0</v>
      </c>
      <c r="FI85" s="338">
        <v>0</v>
      </c>
      <c r="FJ85" s="339">
        <v>0</v>
      </c>
      <c r="FK85" s="339">
        <v>0</v>
      </c>
      <c r="FL85" s="339">
        <v>0</v>
      </c>
      <c r="FM85" s="151">
        <v>0</v>
      </c>
      <c r="FN85" s="339">
        <v>0</v>
      </c>
      <c r="FO85" s="339">
        <v>0</v>
      </c>
      <c r="FP85" s="339">
        <v>0</v>
      </c>
      <c r="FQ85" s="339">
        <v>0</v>
      </c>
      <c r="FR85" s="151">
        <v>0</v>
      </c>
      <c r="FS85" s="339">
        <v>0</v>
      </c>
      <c r="FT85" s="339">
        <v>0</v>
      </c>
      <c r="FU85" s="339">
        <v>0</v>
      </c>
      <c r="FV85" s="339">
        <v>0</v>
      </c>
      <c r="FW85" s="151">
        <v>0</v>
      </c>
      <c r="FX85" s="338">
        <v>0</v>
      </c>
      <c r="FY85" s="339">
        <v>0</v>
      </c>
      <c r="FZ85" s="339">
        <v>0</v>
      </c>
      <c r="GA85" s="339">
        <v>0</v>
      </c>
      <c r="GB85" s="151">
        <v>0</v>
      </c>
      <c r="GC85" s="338">
        <v>0</v>
      </c>
      <c r="GD85" s="339">
        <v>0</v>
      </c>
      <c r="GE85" s="339">
        <v>0</v>
      </c>
      <c r="GF85" s="339">
        <v>0</v>
      </c>
      <c r="GG85" s="151">
        <v>0</v>
      </c>
      <c r="GH85" s="338">
        <v>0</v>
      </c>
      <c r="GI85" s="339">
        <v>0</v>
      </c>
      <c r="GJ85" s="339">
        <v>0</v>
      </c>
      <c r="GK85" s="339">
        <v>0</v>
      </c>
      <c r="GL85" s="151">
        <v>0</v>
      </c>
      <c r="GM85" s="339">
        <v>0</v>
      </c>
      <c r="GN85" s="339">
        <v>0</v>
      </c>
      <c r="GO85" s="339">
        <v>0</v>
      </c>
      <c r="GP85" s="339">
        <v>0</v>
      </c>
      <c r="GQ85" s="151">
        <v>0</v>
      </c>
      <c r="GR85" s="339">
        <v>0</v>
      </c>
      <c r="GS85" s="339">
        <v>0</v>
      </c>
      <c r="GT85" s="339">
        <v>0</v>
      </c>
      <c r="GU85" s="339">
        <v>0</v>
      </c>
      <c r="GV85" s="151">
        <v>0</v>
      </c>
      <c r="GW85" s="338">
        <v>0</v>
      </c>
      <c r="GX85" s="339">
        <v>0</v>
      </c>
      <c r="GY85" s="339">
        <v>0</v>
      </c>
      <c r="GZ85" s="339">
        <v>0</v>
      </c>
      <c r="HA85" s="151">
        <v>0</v>
      </c>
      <c r="HB85" s="338">
        <v>0</v>
      </c>
      <c r="HC85" s="339">
        <v>0</v>
      </c>
      <c r="HD85" s="339">
        <v>0</v>
      </c>
      <c r="HE85" s="339">
        <v>0</v>
      </c>
      <c r="HF85" s="151">
        <v>0</v>
      </c>
      <c r="HG85" s="338">
        <v>0</v>
      </c>
      <c r="HH85" s="339">
        <v>0</v>
      </c>
      <c r="HI85" s="339">
        <v>0</v>
      </c>
      <c r="HJ85" s="339">
        <v>0</v>
      </c>
      <c r="HK85" s="151">
        <v>0</v>
      </c>
      <c r="HL85" s="339">
        <v>0</v>
      </c>
      <c r="HM85" s="339">
        <v>0</v>
      </c>
      <c r="HN85" s="339">
        <v>0</v>
      </c>
      <c r="HO85" s="339">
        <v>0</v>
      </c>
      <c r="HP85" s="151">
        <v>0</v>
      </c>
      <c r="HQ85" s="339">
        <v>0</v>
      </c>
      <c r="HR85" s="339">
        <v>0</v>
      </c>
      <c r="HS85" s="339">
        <v>0</v>
      </c>
      <c r="HT85" s="339">
        <v>0</v>
      </c>
      <c r="HU85" s="151">
        <v>0</v>
      </c>
      <c r="HV85" s="338">
        <v>0</v>
      </c>
      <c r="HW85" s="339">
        <v>0</v>
      </c>
      <c r="HX85" s="339">
        <v>0</v>
      </c>
      <c r="HY85" s="339">
        <v>0</v>
      </c>
      <c r="HZ85" s="151">
        <v>0</v>
      </c>
      <c r="IA85" s="338">
        <v>0</v>
      </c>
      <c r="IB85" s="339">
        <v>0</v>
      </c>
      <c r="IC85" s="339">
        <v>0</v>
      </c>
      <c r="ID85" s="339">
        <v>0</v>
      </c>
      <c r="IE85" s="151">
        <v>0</v>
      </c>
      <c r="IF85" s="338">
        <v>0</v>
      </c>
      <c r="IG85" s="339">
        <v>0</v>
      </c>
      <c r="IH85" s="339">
        <v>0</v>
      </c>
      <c r="II85" s="339">
        <v>0</v>
      </c>
      <c r="IJ85" s="151">
        <v>0</v>
      </c>
      <c r="IK85" s="339">
        <v>0</v>
      </c>
      <c r="IL85" s="339">
        <v>0</v>
      </c>
      <c r="IM85" s="339">
        <v>0</v>
      </c>
      <c r="IN85" s="339">
        <v>0</v>
      </c>
      <c r="IO85" s="151">
        <v>0</v>
      </c>
      <c r="IP85" s="339">
        <v>0</v>
      </c>
      <c r="IQ85" s="339">
        <v>0</v>
      </c>
      <c r="IR85" s="339">
        <v>0</v>
      </c>
      <c r="IS85" s="339">
        <v>0</v>
      </c>
      <c r="IT85" s="151">
        <v>0</v>
      </c>
      <c r="IU85" s="338">
        <v>0</v>
      </c>
      <c r="IV85" s="339">
        <v>0</v>
      </c>
      <c r="IW85" s="339">
        <v>0</v>
      </c>
      <c r="IX85" s="339">
        <v>0</v>
      </c>
      <c r="IY85" s="151">
        <v>0</v>
      </c>
      <c r="IZ85" s="338">
        <v>0</v>
      </c>
      <c r="JA85" s="339">
        <v>0</v>
      </c>
      <c r="JB85" s="339">
        <v>0</v>
      </c>
      <c r="JC85" s="339">
        <v>0</v>
      </c>
      <c r="JD85" s="151">
        <v>0</v>
      </c>
      <c r="JE85" s="338">
        <v>0</v>
      </c>
      <c r="JF85" s="339">
        <v>0</v>
      </c>
      <c r="JG85" s="339">
        <v>0</v>
      </c>
      <c r="JH85" s="339">
        <v>0</v>
      </c>
      <c r="JI85" s="151">
        <v>0</v>
      </c>
      <c r="JJ85" s="339">
        <v>0</v>
      </c>
      <c r="JK85" s="339">
        <v>0</v>
      </c>
      <c r="JL85" s="339">
        <v>0</v>
      </c>
      <c r="JM85" s="339">
        <v>0</v>
      </c>
      <c r="JN85" s="151">
        <v>0</v>
      </c>
      <c r="JO85" s="339">
        <v>0</v>
      </c>
      <c r="JP85" s="339">
        <v>0</v>
      </c>
      <c r="JQ85" s="339">
        <v>0</v>
      </c>
      <c r="JR85" s="339">
        <v>0</v>
      </c>
      <c r="JS85" s="151">
        <v>0</v>
      </c>
      <c r="JT85" s="338">
        <v>0</v>
      </c>
      <c r="JU85" s="339">
        <v>0</v>
      </c>
      <c r="JV85" s="339">
        <v>0</v>
      </c>
      <c r="JW85" s="339">
        <v>0</v>
      </c>
      <c r="JX85" s="151">
        <v>0</v>
      </c>
      <c r="JY85" s="338">
        <v>0</v>
      </c>
      <c r="JZ85" s="339">
        <v>0</v>
      </c>
      <c r="KA85" s="339">
        <v>0</v>
      </c>
      <c r="KB85" s="339">
        <v>0</v>
      </c>
      <c r="KC85" s="151">
        <v>0</v>
      </c>
      <c r="KD85" s="338">
        <v>0</v>
      </c>
      <c r="KE85" s="339">
        <v>0</v>
      </c>
      <c r="KF85" s="339">
        <v>0</v>
      </c>
      <c r="KG85" s="339">
        <v>0</v>
      </c>
      <c r="KH85" s="151">
        <v>0</v>
      </c>
      <c r="KI85" s="339">
        <v>0</v>
      </c>
      <c r="KJ85" s="339">
        <v>0</v>
      </c>
      <c r="KK85" s="339">
        <v>0</v>
      </c>
      <c r="KL85" s="339">
        <v>0</v>
      </c>
      <c r="KM85" s="151">
        <v>0</v>
      </c>
      <c r="KN85" s="339">
        <v>0</v>
      </c>
      <c r="KO85" s="339">
        <v>0</v>
      </c>
      <c r="KP85" s="339">
        <v>0</v>
      </c>
      <c r="KQ85" s="339">
        <v>0</v>
      </c>
      <c r="KR85" s="151">
        <v>0</v>
      </c>
      <c r="KS85" s="338">
        <v>0</v>
      </c>
      <c r="KT85" s="339">
        <v>0</v>
      </c>
      <c r="KU85" s="339">
        <v>0</v>
      </c>
      <c r="KV85" s="339">
        <v>0</v>
      </c>
      <c r="KW85" s="151">
        <v>0</v>
      </c>
      <c r="KX85" s="339">
        <v>0</v>
      </c>
      <c r="KY85" s="339">
        <v>0</v>
      </c>
      <c r="KZ85" s="339">
        <v>0</v>
      </c>
      <c r="LA85" s="339">
        <v>0</v>
      </c>
      <c r="LB85" s="340">
        <v>0</v>
      </c>
      <c r="LC85" s="338">
        <v>0</v>
      </c>
      <c r="LD85" s="339">
        <v>0</v>
      </c>
      <c r="LE85" s="339">
        <v>0</v>
      </c>
      <c r="LF85" s="339">
        <v>0</v>
      </c>
      <c r="LG85" s="340">
        <v>0</v>
      </c>
    </row>
    <row r="86" spans="2:319">
      <c r="B86" s="1640"/>
      <c r="C86" s="1643"/>
      <c r="D86" s="341" t="s">
        <v>2899</v>
      </c>
      <c r="E86" s="342">
        <v>80</v>
      </c>
      <c r="F86" s="343">
        <v>18460</v>
      </c>
      <c r="G86" s="343">
        <v>18278</v>
      </c>
      <c r="H86" s="343">
        <v>182</v>
      </c>
      <c r="I86" s="344">
        <v>9.8591549295774655E-3</v>
      </c>
      <c r="J86" s="342">
        <v>0</v>
      </c>
      <c r="K86" s="343">
        <v>0</v>
      </c>
      <c r="L86" s="343">
        <v>0</v>
      </c>
      <c r="M86" s="343">
        <v>0</v>
      </c>
      <c r="N86" s="344">
        <v>0</v>
      </c>
      <c r="O86" s="342">
        <v>-80</v>
      </c>
      <c r="P86" s="343">
        <v>-18460</v>
      </c>
      <c r="Q86" s="343">
        <v>-18278</v>
      </c>
      <c r="R86" s="343">
        <v>-182</v>
      </c>
      <c r="S86" s="344">
        <v>-9.8591549295774655E-3</v>
      </c>
      <c r="T86" s="343">
        <v>0</v>
      </c>
      <c r="U86" s="343">
        <v>0</v>
      </c>
      <c r="V86" s="343">
        <v>0</v>
      </c>
      <c r="W86" s="343">
        <v>0</v>
      </c>
      <c r="X86" s="344">
        <v>0</v>
      </c>
      <c r="Y86" s="343">
        <v>0</v>
      </c>
      <c r="Z86" s="343">
        <v>0</v>
      </c>
      <c r="AA86" s="343">
        <v>0</v>
      </c>
      <c r="AB86" s="343">
        <v>0</v>
      </c>
      <c r="AC86" s="344">
        <v>9.8591549295774655E-3</v>
      </c>
      <c r="AD86" s="342">
        <v>80</v>
      </c>
      <c r="AE86" s="343">
        <v>18460</v>
      </c>
      <c r="AF86" s="343">
        <v>18278</v>
      </c>
      <c r="AG86" s="343">
        <v>182</v>
      </c>
      <c r="AH86" s="344">
        <v>9.8591549295774655E-3</v>
      </c>
      <c r="AI86" s="342">
        <v>0</v>
      </c>
      <c r="AJ86" s="343">
        <v>0</v>
      </c>
      <c r="AK86" s="343">
        <v>0</v>
      </c>
      <c r="AL86" s="343">
        <v>0</v>
      </c>
      <c r="AM86" s="344">
        <v>0</v>
      </c>
      <c r="AN86" s="342">
        <v>-80</v>
      </c>
      <c r="AO86" s="343">
        <v>-18460</v>
      </c>
      <c r="AP86" s="343">
        <v>-18278</v>
      </c>
      <c r="AQ86" s="343">
        <v>-182</v>
      </c>
      <c r="AR86" s="344">
        <v>-9.8591549295774655E-3</v>
      </c>
      <c r="AS86" s="343">
        <v>0</v>
      </c>
      <c r="AT86" s="343">
        <v>0</v>
      </c>
      <c r="AU86" s="343">
        <v>0</v>
      </c>
      <c r="AV86" s="343">
        <v>0</v>
      </c>
      <c r="AW86" s="344">
        <v>0</v>
      </c>
      <c r="AX86" s="343">
        <v>0</v>
      </c>
      <c r="AY86" s="343">
        <v>0</v>
      </c>
      <c r="AZ86" s="343">
        <v>0</v>
      </c>
      <c r="BA86" s="343">
        <v>0</v>
      </c>
      <c r="BB86" s="344">
        <v>9.8591549295774655E-3</v>
      </c>
      <c r="BC86" s="342">
        <v>80</v>
      </c>
      <c r="BD86" s="343">
        <v>18460</v>
      </c>
      <c r="BE86" s="343">
        <v>18278</v>
      </c>
      <c r="BF86" s="343">
        <v>182</v>
      </c>
      <c r="BG86" s="344">
        <v>9.8591549295774655E-3</v>
      </c>
      <c r="BH86" s="342">
        <v>0</v>
      </c>
      <c r="BI86" s="343">
        <v>0</v>
      </c>
      <c r="BJ86" s="343">
        <v>0</v>
      </c>
      <c r="BK86" s="343">
        <v>0</v>
      </c>
      <c r="BL86" s="344">
        <v>0</v>
      </c>
      <c r="BM86" s="342">
        <v>-80</v>
      </c>
      <c r="BN86" s="343">
        <v>-18460</v>
      </c>
      <c r="BO86" s="343">
        <v>-18278</v>
      </c>
      <c r="BP86" s="343">
        <v>-182</v>
      </c>
      <c r="BQ86" s="344">
        <v>-9.8591549295774655E-3</v>
      </c>
      <c r="BR86" s="343">
        <v>0</v>
      </c>
      <c r="BS86" s="343">
        <v>0</v>
      </c>
      <c r="BT86" s="343">
        <v>0</v>
      </c>
      <c r="BU86" s="343">
        <v>0</v>
      </c>
      <c r="BV86" s="344">
        <v>0</v>
      </c>
      <c r="BW86" s="343">
        <v>0</v>
      </c>
      <c r="BX86" s="343">
        <v>0</v>
      </c>
      <c r="BY86" s="343">
        <v>0</v>
      </c>
      <c r="BZ86" s="343">
        <v>0</v>
      </c>
      <c r="CA86" s="344">
        <v>9.8591549295774655E-3</v>
      </c>
      <c r="CB86" s="342">
        <v>80</v>
      </c>
      <c r="CC86" s="343">
        <v>18460</v>
      </c>
      <c r="CD86" s="343">
        <v>18278</v>
      </c>
      <c r="CE86" s="343">
        <v>182</v>
      </c>
      <c r="CF86" s="344">
        <v>9.8591549295774655E-3</v>
      </c>
      <c r="CG86" s="342">
        <v>0</v>
      </c>
      <c r="CH86" s="343">
        <v>0</v>
      </c>
      <c r="CI86" s="343">
        <v>0</v>
      </c>
      <c r="CJ86" s="343">
        <v>0</v>
      </c>
      <c r="CK86" s="344">
        <v>0</v>
      </c>
      <c r="CL86" s="342">
        <v>-80</v>
      </c>
      <c r="CM86" s="343">
        <v>-18460</v>
      </c>
      <c r="CN86" s="343">
        <v>-18278</v>
      </c>
      <c r="CO86" s="343">
        <v>-182</v>
      </c>
      <c r="CP86" s="344">
        <v>-9.8591549295774655E-3</v>
      </c>
      <c r="CQ86" s="343">
        <v>0</v>
      </c>
      <c r="CR86" s="343">
        <v>0</v>
      </c>
      <c r="CS86" s="343">
        <v>0</v>
      </c>
      <c r="CT86" s="343">
        <v>0</v>
      </c>
      <c r="CU86" s="344">
        <v>0</v>
      </c>
      <c r="CV86" s="343">
        <v>0</v>
      </c>
      <c r="CW86" s="343">
        <v>0</v>
      </c>
      <c r="CX86" s="343">
        <v>0</v>
      </c>
      <c r="CY86" s="343">
        <v>0</v>
      </c>
      <c r="CZ86" s="344">
        <v>9.8591549295774655E-3</v>
      </c>
      <c r="DA86" s="342">
        <v>80</v>
      </c>
      <c r="DB86" s="343">
        <v>18460</v>
      </c>
      <c r="DC86" s="343">
        <v>18278</v>
      </c>
      <c r="DD86" s="343">
        <v>182</v>
      </c>
      <c r="DE86" s="344">
        <v>9.8591549295774655E-3</v>
      </c>
      <c r="DF86" s="342">
        <v>0</v>
      </c>
      <c r="DG86" s="343">
        <v>0</v>
      </c>
      <c r="DH86" s="343">
        <v>0</v>
      </c>
      <c r="DI86" s="343">
        <v>0</v>
      </c>
      <c r="DJ86" s="344">
        <v>0</v>
      </c>
      <c r="DK86" s="342">
        <v>-80</v>
      </c>
      <c r="DL86" s="343">
        <v>-18460</v>
      </c>
      <c r="DM86" s="343">
        <v>-18278</v>
      </c>
      <c r="DN86" s="343">
        <v>-182</v>
      </c>
      <c r="DO86" s="344">
        <v>-9.8591549295774655E-3</v>
      </c>
      <c r="DP86" s="343">
        <v>0</v>
      </c>
      <c r="DQ86" s="343">
        <v>0</v>
      </c>
      <c r="DR86" s="343">
        <v>0</v>
      </c>
      <c r="DS86" s="343">
        <v>0</v>
      </c>
      <c r="DT86" s="344">
        <v>0</v>
      </c>
      <c r="DU86" s="343">
        <v>0</v>
      </c>
      <c r="DV86" s="343">
        <v>0</v>
      </c>
      <c r="DW86" s="343">
        <v>0</v>
      </c>
      <c r="DX86" s="343">
        <v>0</v>
      </c>
      <c r="DY86" s="344">
        <v>9.8591549295774655E-3</v>
      </c>
      <c r="DZ86" s="342">
        <v>80</v>
      </c>
      <c r="EA86" s="343">
        <v>18460</v>
      </c>
      <c r="EB86" s="343">
        <v>18278</v>
      </c>
      <c r="EC86" s="343">
        <v>182</v>
      </c>
      <c r="ED86" s="344">
        <v>9.8591549295774655E-3</v>
      </c>
      <c r="EE86" s="342">
        <v>197</v>
      </c>
      <c r="EF86" s="343">
        <v>36172</v>
      </c>
      <c r="EG86" s="343">
        <v>36004</v>
      </c>
      <c r="EH86" s="343">
        <v>168</v>
      </c>
      <c r="EI86" s="344">
        <v>4.6444763905783481E-3</v>
      </c>
      <c r="EJ86" s="342">
        <v>117</v>
      </c>
      <c r="EK86" s="343">
        <v>17712</v>
      </c>
      <c r="EL86" s="343">
        <v>17726</v>
      </c>
      <c r="EM86" s="343">
        <v>-14</v>
      </c>
      <c r="EN86" s="344">
        <v>-5.2146785389991174E-3</v>
      </c>
      <c r="EO86" s="343">
        <v>0</v>
      </c>
      <c r="EP86" s="343">
        <v>0</v>
      </c>
      <c r="EQ86" s="343">
        <v>0</v>
      </c>
      <c r="ER86" s="343">
        <v>0</v>
      </c>
      <c r="ES86" s="344">
        <v>0</v>
      </c>
      <c r="ET86" s="343">
        <v>197</v>
      </c>
      <c r="EU86" s="343">
        <v>36172</v>
      </c>
      <c r="EV86" s="343">
        <v>36004</v>
      </c>
      <c r="EW86" s="343">
        <v>168</v>
      </c>
      <c r="EX86" s="344">
        <v>5.2146785389991174E-3</v>
      </c>
      <c r="EY86" s="342">
        <v>80</v>
      </c>
      <c r="EZ86" s="343">
        <v>18460</v>
      </c>
      <c r="FA86" s="343">
        <v>18278</v>
      </c>
      <c r="FB86" s="343">
        <v>182</v>
      </c>
      <c r="FC86" s="344">
        <v>7.3964497041420121E-2</v>
      </c>
      <c r="FD86" s="342">
        <v>196.5</v>
      </c>
      <c r="FE86" s="343">
        <v>34620</v>
      </c>
      <c r="FF86" s="343">
        <v>34625</v>
      </c>
      <c r="FG86" s="343">
        <v>-5</v>
      </c>
      <c r="FH86" s="344">
        <v>-1.4442518775274407E-4</v>
      </c>
      <c r="FI86" s="342">
        <v>116.5</v>
      </c>
      <c r="FJ86" s="343">
        <v>16160</v>
      </c>
      <c r="FK86" s="343">
        <v>16347</v>
      </c>
      <c r="FL86" s="343">
        <v>-187</v>
      </c>
      <c r="FM86" s="344">
        <v>-7.4108922229172869E-2</v>
      </c>
      <c r="FN86" s="343">
        <v>197</v>
      </c>
      <c r="FO86" s="343">
        <v>36172</v>
      </c>
      <c r="FP86" s="343">
        <v>36004</v>
      </c>
      <c r="FQ86" s="343">
        <v>168</v>
      </c>
      <c r="FR86" s="344">
        <v>4.6444763905783481E-3</v>
      </c>
      <c r="FS86" s="343">
        <v>-0.5</v>
      </c>
      <c r="FT86" s="343">
        <v>-1552</v>
      </c>
      <c r="FU86" s="343">
        <v>-1379</v>
      </c>
      <c r="FV86" s="343">
        <v>-173</v>
      </c>
      <c r="FW86" s="344">
        <v>7.8753398619751211E-2</v>
      </c>
      <c r="FX86" s="342">
        <v>80</v>
      </c>
      <c r="FY86" s="343">
        <v>18460</v>
      </c>
      <c r="FZ86" s="343">
        <v>18278</v>
      </c>
      <c r="GA86" s="343">
        <v>182</v>
      </c>
      <c r="GB86" s="344">
        <v>7.4289876183539688E-2</v>
      </c>
      <c r="GC86" s="342">
        <v>793</v>
      </c>
      <c r="GD86" s="343">
        <v>132384</v>
      </c>
      <c r="GE86" s="343">
        <v>135437</v>
      </c>
      <c r="GF86" s="343">
        <v>-3053</v>
      </c>
      <c r="GG86" s="344">
        <v>-2.3061699299008944E-2</v>
      </c>
      <c r="GH86" s="342">
        <v>713</v>
      </c>
      <c r="GI86" s="343">
        <v>113924</v>
      </c>
      <c r="GJ86" s="343">
        <v>117159</v>
      </c>
      <c r="GK86" s="343">
        <v>-3235</v>
      </c>
      <c r="GL86" s="344">
        <v>-9.7351575482548636E-2</v>
      </c>
      <c r="GM86" s="343">
        <v>196.5</v>
      </c>
      <c r="GN86" s="343">
        <v>34620</v>
      </c>
      <c r="GO86" s="343">
        <v>34625</v>
      </c>
      <c r="GP86" s="343">
        <v>-5</v>
      </c>
      <c r="GQ86" s="344">
        <v>-1.4442518775274407E-4</v>
      </c>
      <c r="GR86" s="343">
        <v>596.5</v>
      </c>
      <c r="GS86" s="343">
        <v>97764</v>
      </c>
      <c r="GT86" s="343">
        <v>100812</v>
      </c>
      <c r="GU86" s="343">
        <v>-3048</v>
      </c>
      <c r="GV86" s="344">
        <v>9.7207150294795888E-2</v>
      </c>
      <c r="GW86" s="342">
        <v>80</v>
      </c>
      <c r="GX86" s="343">
        <v>18460</v>
      </c>
      <c r="GY86" s="343">
        <v>18278</v>
      </c>
      <c r="GZ86" s="343">
        <v>182</v>
      </c>
      <c r="HA86" s="344">
        <v>9.8591549295774655E-3</v>
      </c>
      <c r="HB86" s="342">
        <v>790.3</v>
      </c>
      <c r="HC86" s="343">
        <v>134064</v>
      </c>
      <c r="HD86" s="343">
        <v>136735</v>
      </c>
      <c r="HE86" s="343">
        <v>-2671</v>
      </c>
      <c r="HF86" s="344">
        <v>-1.9923320205275093E-2</v>
      </c>
      <c r="HG86" s="342">
        <v>710.3</v>
      </c>
      <c r="HH86" s="343">
        <v>115604</v>
      </c>
      <c r="HI86" s="343">
        <v>118457</v>
      </c>
      <c r="HJ86" s="343">
        <v>-2853</v>
      </c>
      <c r="HK86" s="344">
        <v>-2.9782475134852559E-2</v>
      </c>
      <c r="HL86" s="343">
        <v>793</v>
      </c>
      <c r="HM86" s="343">
        <v>132384</v>
      </c>
      <c r="HN86" s="343">
        <v>135437</v>
      </c>
      <c r="HO86" s="343">
        <v>-3053</v>
      </c>
      <c r="HP86" s="344">
        <v>-2.3061699299008944E-2</v>
      </c>
      <c r="HQ86" s="343">
        <v>-2.7000000000000455</v>
      </c>
      <c r="HR86" s="343">
        <v>1680</v>
      </c>
      <c r="HS86" s="343">
        <v>1298</v>
      </c>
      <c r="HT86" s="343">
        <v>382</v>
      </c>
      <c r="HU86" s="344">
        <v>6.7207758358436148E-3</v>
      </c>
      <c r="HV86" s="342">
        <v>80</v>
      </c>
      <c r="HW86" s="343">
        <v>18460</v>
      </c>
      <c r="HX86" s="343">
        <v>18278</v>
      </c>
      <c r="HY86" s="343">
        <v>182</v>
      </c>
      <c r="HZ86" s="344">
        <v>9.8591549295774655E-3</v>
      </c>
      <c r="IA86" s="342">
        <v>793.7</v>
      </c>
      <c r="IB86" s="343">
        <v>144109</v>
      </c>
      <c r="IC86" s="343">
        <v>145934</v>
      </c>
      <c r="ID86" s="343">
        <v>-1825</v>
      </c>
      <c r="IE86" s="344">
        <v>-1.2664025147631307E-2</v>
      </c>
      <c r="IF86" s="342">
        <v>713.7</v>
      </c>
      <c r="IG86" s="343">
        <v>125649</v>
      </c>
      <c r="IH86" s="343">
        <v>127656</v>
      </c>
      <c r="II86" s="343">
        <v>-2007</v>
      </c>
      <c r="IJ86" s="344">
        <v>-2.2523180077208771E-2</v>
      </c>
      <c r="IK86" s="343">
        <v>790.3</v>
      </c>
      <c r="IL86" s="343">
        <v>134064</v>
      </c>
      <c r="IM86" s="343">
        <v>136735</v>
      </c>
      <c r="IN86" s="343">
        <v>-2671</v>
      </c>
      <c r="IO86" s="344">
        <v>-1.9923320205275093E-2</v>
      </c>
      <c r="IP86" s="343">
        <v>3.4000000000000909</v>
      </c>
      <c r="IQ86" s="343">
        <v>10045</v>
      </c>
      <c r="IR86" s="343">
        <v>9199</v>
      </c>
      <c r="IS86" s="343">
        <v>846</v>
      </c>
      <c r="IT86" s="344">
        <v>2.5998598719336775E-3</v>
      </c>
      <c r="IU86" s="342">
        <v>80</v>
      </c>
      <c r="IV86" s="343">
        <v>18460</v>
      </c>
      <c r="IW86" s="343">
        <v>18278</v>
      </c>
      <c r="IX86" s="343">
        <v>182</v>
      </c>
      <c r="IY86" s="344">
        <v>9.8591549295774655E-3</v>
      </c>
      <c r="IZ86" s="342">
        <v>795.3</v>
      </c>
      <c r="JA86" s="343">
        <v>142639</v>
      </c>
      <c r="JB86" s="343">
        <v>142920</v>
      </c>
      <c r="JC86" s="343">
        <v>-281</v>
      </c>
      <c r="JD86" s="344">
        <v>-1.9700082025252562E-3</v>
      </c>
      <c r="JE86" s="342">
        <v>715.3</v>
      </c>
      <c r="JF86" s="343">
        <v>124179</v>
      </c>
      <c r="JG86" s="343">
        <v>124642</v>
      </c>
      <c r="JH86" s="343">
        <v>-463</v>
      </c>
      <c r="JI86" s="344">
        <v>-1.1829163132102721E-2</v>
      </c>
      <c r="JJ86" s="343">
        <v>793.7</v>
      </c>
      <c r="JK86" s="343">
        <v>144109</v>
      </c>
      <c r="JL86" s="343">
        <v>145934</v>
      </c>
      <c r="JM86" s="343">
        <v>-1825</v>
      </c>
      <c r="JN86" s="344">
        <v>-1.2664025147631307E-2</v>
      </c>
      <c r="JO86" s="343">
        <v>1.5999999999999091</v>
      </c>
      <c r="JP86" s="343">
        <v>-1470</v>
      </c>
      <c r="JQ86" s="343">
        <v>-3014</v>
      </c>
      <c r="JR86" s="343">
        <v>1544</v>
      </c>
      <c r="JS86" s="344">
        <v>-8.3486201552858581E-4</v>
      </c>
      <c r="JT86" s="342">
        <v>80</v>
      </c>
      <c r="JU86" s="343">
        <v>18460</v>
      </c>
      <c r="JV86" s="343">
        <v>18278</v>
      </c>
      <c r="JW86" s="343">
        <v>182</v>
      </c>
      <c r="JX86" s="344">
        <v>9.8591549295774655E-3</v>
      </c>
      <c r="JY86" s="342">
        <v>792.2</v>
      </c>
      <c r="JZ86" s="343">
        <v>137976</v>
      </c>
      <c r="KA86" s="343">
        <v>139727</v>
      </c>
      <c r="KB86" s="343">
        <v>-1751</v>
      </c>
      <c r="KC86" s="344">
        <v>-1.2690612860207572E-2</v>
      </c>
      <c r="KD86" s="342">
        <v>712.2</v>
      </c>
      <c r="KE86" s="343">
        <v>119516</v>
      </c>
      <c r="KF86" s="343">
        <v>121449</v>
      </c>
      <c r="KG86" s="343">
        <v>-1933</v>
      </c>
      <c r="KH86" s="344">
        <v>-2.2549767789785038E-2</v>
      </c>
      <c r="KI86" s="343">
        <v>795.3</v>
      </c>
      <c r="KJ86" s="343">
        <v>142639</v>
      </c>
      <c r="KK86" s="343">
        <v>142920</v>
      </c>
      <c r="KL86" s="343">
        <v>-281</v>
      </c>
      <c r="KM86" s="344">
        <v>-1.9700082025252562E-3</v>
      </c>
      <c r="KN86" s="343">
        <v>-3.0999999999999091</v>
      </c>
      <c r="KO86" s="343">
        <v>-4663</v>
      </c>
      <c r="KP86" s="343">
        <v>-3193</v>
      </c>
      <c r="KQ86" s="343">
        <v>-1470</v>
      </c>
      <c r="KR86" s="344">
        <v>2.0579759587259782E-2</v>
      </c>
      <c r="KS86" s="342">
        <v>960</v>
      </c>
      <c r="KT86" s="343">
        <v>221520</v>
      </c>
      <c r="KU86" s="343">
        <v>219336</v>
      </c>
      <c r="KV86" s="343">
        <v>2184</v>
      </c>
      <c r="KW86" s="344">
        <v>9.8591549295774655E-3</v>
      </c>
      <c r="KX86" s="343">
        <v>4358</v>
      </c>
      <c r="KY86" s="343">
        <v>761964</v>
      </c>
      <c r="KZ86" s="343">
        <v>771382</v>
      </c>
      <c r="LA86" s="343">
        <v>-9418</v>
      </c>
      <c r="LB86" s="345">
        <v>-1.2360163997249214E-2</v>
      </c>
      <c r="LC86" s="342">
        <v>3398</v>
      </c>
      <c r="LD86" s="343">
        <v>540444</v>
      </c>
      <c r="LE86" s="343">
        <v>552046</v>
      </c>
      <c r="LF86" s="343">
        <v>-11602</v>
      </c>
      <c r="LG86" s="345">
        <v>-2.221931892682668E-2</v>
      </c>
    </row>
    <row r="87" spans="2:319">
      <c r="B87" s="1640"/>
      <c r="C87" s="1644" t="s">
        <v>2884</v>
      </c>
      <c r="D87" s="346" t="s">
        <v>2876</v>
      </c>
      <c r="E87" s="347">
        <v>0</v>
      </c>
      <c r="F87" s="385">
        <v>0</v>
      </c>
      <c r="G87" s="348">
        <v>0</v>
      </c>
      <c r="H87" s="348">
        <v>0</v>
      </c>
      <c r="I87" s="159">
        <v>0</v>
      </c>
      <c r="J87" s="392">
        <v>0</v>
      </c>
      <c r="K87" s="393">
        <v>0</v>
      </c>
      <c r="L87" s="393">
        <v>0</v>
      </c>
      <c r="M87" s="393">
        <v>0</v>
      </c>
      <c r="N87" s="394">
        <v>0</v>
      </c>
      <c r="O87" s="347">
        <v>0</v>
      </c>
      <c r="P87" s="348">
        <v>0</v>
      </c>
      <c r="Q87" s="348">
        <v>0</v>
      </c>
      <c r="R87" s="348">
        <v>0</v>
      </c>
      <c r="S87" s="159">
        <v>0</v>
      </c>
      <c r="T87" s="348">
        <v>0</v>
      </c>
      <c r="U87" s="348">
        <v>0</v>
      </c>
      <c r="V87" s="348">
        <v>0</v>
      </c>
      <c r="W87" s="348">
        <v>0</v>
      </c>
      <c r="X87" s="159">
        <v>0</v>
      </c>
      <c r="Y87" s="348">
        <v>0</v>
      </c>
      <c r="Z87" s="348">
        <v>0</v>
      </c>
      <c r="AA87" s="348">
        <v>0</v>
      </c>
      <c r="AB87" s="348">
        <v>0</v>
      </c>
      <c r="AC87" s="159">
        <v>0</v>
      </c>
      <c r="AD87" s="347">
        <v>0</v>
      </c>
      <c r="AE87" s="385">
        <v>0</v>
      </c>
      <c r="AF87" s="348">
        <v>0</v>
      </c>
      <c r="AG87" s="348">
        <v>0</v>
      </c>
      <c r="AH87" s="159">
        <v>0</v>
      </c>
      <c r="AI87" s="392">
        <v>3.3</v>
      </c>
      <c r="AJ87" s="393">
        <v>779</v>
      </c>
      <c r="AK87" s="393">
        <v>736</v>
      </c>
      <c r="AL87" s="393">
        <v>43</v>
      </c>
      <c r="AM87" s="394">
        <v>5.5198973042362001E-2</v>
      </c>
      <c r="AN87" s="347">
        <v>3.3</v>
      </c>
      <c r="AO87" s="348">
        <v>779</v>
      </c>
      <c r="AP87" s="348">
        <v>736</v>
      </c>
      <c r="AQ87" s="348">
        <v>43</v>
      </c>
      <c r="AR87" s="159">
        <v>5.5198973042362001E-2</v>
      </c>
      <c r="AS87" s="348">
        <v>0</v>
      </c>
      <c r="AT87" s="348">
        <v>0</v>
      </c>
      <c r="AU87" s="348">
        <v>0</v>
      </c>
      <c r="AV87" s="348">
        <v>0</v>
      </c>
      <c r="AW87" s="159">
        <v>0</v>
      </c>
      <c r="AX87" s="348">
        <v>3.3</v>
      </c>
      <c r="AY87" s="348">
        <v>779</v>
      </c>
      <c r="AZ87" s="348">
        <v>736</v>
      </c>
      <c r="BA87" s="348">
        <v>43</v>
      </c>
      <c r="BB87" s="159">
        <v>5.5198973042362001E-2</v>
      </c>
      <c r="BC87" s="347">
        <v>0</v>
      </c>
      <c r="BD87" s="385">
        <v>0</v>
      </c>
      <c r="BE87" s="348">
        <v>0</v>
      </c>
      <c r="BF87" s="348">
        <v>0</v>
      </c>
      <c r="BG87" s="159">
        <v>0</v>
      </c>
      <c r="BH87" s="395">
        <v>51.1</v>
      </c>
      <c r="BI87" s="393">
        <v>15865</v>
      </c>
      <c r="BJ87" s="396">
        <v>13022</v>
      </c>
      <c r="BK87" s="393">
        <v>2843</v>
      </c>
      <c r="BL87" s="394">
        <v>0.17919949574535141</v>
      </c>
      <c r="BM87" s="347">
        <v>51.1</v>
      </c>
      <c r="BN87" s="348">
        <v>15865</v>
      </c>
      <c r="BO87" s="348">
        <v>13022</v>
      </c>
      <c r="BP87" s="348">
        <v>2843</v>
      </c>
      <c r="BQ87" s="159">
        <v>0.17919949574535141</v>
      </c>
      <c r="BR87" s="348">
        <v>3.3</v>
      </c>
      <c r="BS87" s="348">
        <v>779</v>
      </c>
      <c r="BT87" s="348">
        <v>736</v>
      </c>
      <c r="BU87" s="348">
        <v>43</v>
      </c>
      <c r="BV87" s="159">
        <v>5.5198973042362001E-2</v>
      </c>
      <c r="BW87" s="348">
        <v>47.800000000000004</v>
      </c>
      <c r="BX87" s="348">
        <v>15086</v>
      </c>
      <c r="BY87" s="348">
        <v>12286</v>
      </c>
      <c r="BZ87" s="348">
        <v>2800</v>
      </c>
      <c r="CA87" s="159">
        <v>0.1240005227029894</v>
      </c>
      <c r="CB87" s="347">
        <v>0</v>
      </c>
      <c r="CC87" s="385">
        <v>0</v>
      </c>
      <c r="CD87" s="348">
        <v>0</v>
      </c>
      <c r="CE87" s="348">
        <v>0</v>
      </c>
      <c r="CF87" s="159">
        <v>0</v>
      </c>
      <c r="CG87" s="392">
        <v>0.2</v>
      </c>
      <c r="CH87" s="393">
        <v>91</v>
      </c>
      <c r="CI87" s="393">
        <v>71</v>
      </c>
      <c r="CJ87" s="393">
        <v>20</v>
      </c>
      <c r="CK87" s="394">
        <v>0.21978021978021978</v>
      </c>
      <c r="CL87" s="347">
        <v>0.2</v>
      </c>
      <c r="CM87" s="348">
        <v>91</v>
      </c>
      <c r="CN87" s="348">
        <v>71</v>
      </c>
      <c r="CO87" s="348">
        <v>20</v>
      </c>
      <c r="CP87" s="159">
        <v>0.21978021978021978</v>
      </c>
      <c r="CQ87" s="348">
        <v>51.1</v>
      </c>
      <c r="CR87" s="348">
        <v>15865</v>
      </c>
      <c r="CS87" s="348">
        <v>13022</v>
      </c>
      <c r="CT87" s="348">
        <v>2843</v>
      </c>
      <c r="CU87" s="159">
        <v>0.17919949574535141</v>
      </c>
      <c r="CV87" s="348">
        <v>-50.9</v>
      </c>
      <c r="CW87" s="348">
        <v>-15774</v>
      </c>
      <c r="CX87" s="348">
        <v>-12951</v>
      </c>
      <c r="CY87" s="348">
        <v>-2823</v>
      </c>
      <c r="CZ87" s="159">
        <v>4.0580724034868371E-2</v>
      </c>
      <c r="DA87" s="347">
        <v>0</v>
      </c>
      <c r="DB87" s="385">
        <v>0</v>
      </c>
      <c r="DC87" s="348">
        <v>0</v>
      </c>
      <c r="DD87" s="348">
        <v>0</v>
      </c>
      <c r="DE87" s="159">
        <v>0</v>
      </c>
      <c r="DF87" s="395">
        <v>42.2</v>
      </c>
      <c r="DG87" s="397">
        <v>12503</v>
      </c>
      <c r="DH87" s="397">
        <v>10785</v>
      </c>
      <c r="DI87" s="393">
        <v>1718</v>
      </c>
      <c r="DJ87" s="394">
        <v>0.13740702231464449</v>
      </c>
      <c r="DK87" s="347">
        <v>42.2</v>
      </c>
      <c r="DL87" s="348">
        <v>12503</v>
      </c>
      <c r="DM87" s="348">
        <v>10785</v>
      </c>
      <c r="DN87" s="348">
        <v>1718</v>
      </c>
      <c r="DO87" s="159">
        <v>0.13740702231464449</v>
      </c>
      <c r="DP87" s="348">
        <v>0.2</v>
      </c>
      <c r="DQ87" s="348">
        <v>91</v>
      </c>
      <c r="DR87" s="348">
        <v>71</v>
      </c>
      <c r="DS87" s="348">
        <v>20</v>
      </c>
      <c r="DT87" s="159">
        <v>0.21978021978021978</v>
      </c>
      <c r="DU87" s="348">
        <v>42</v>
      </c>
      <c r="DV87" s="348">
        <v>12412</v>
      </c>
      <c r="DW87" s="348">
        <v>10714</v>
      </c>
      <c r="DX87" s="348">
        <v>1698</v>
      </c>
      <c r="DY87" s="159">
        <v>-8.2373197465575282E-2</v>
      </c>
      <c r="DZ87" s="347">
        <v>0</v>
      </c>
      <c r="EA87" s="385">
        <v>0</v>
      </c>
      <c r="EB87" s="348">
        <v>0</v>
      </c>
      <c r="EC87" s="348">
        <v>0</v>
      </c>
      <c r="ED87" s="159">
        <v>0</v>
      </c>
      <c r="EE87" s="392">
        <v>9.1</v>
      </c>
      <c r="EF87" s="393">
        <v>2743</v>
      </c>
      <c r="EG87" s="396">
        <v>2503</v>
      </c>
      <c r="EH87" s="393">
        <v>240</v>
      </c>
      <c r="EI87" s="394">
        <v>8.7495442945679916E-2</v>
      </c>
      <c r="EJ87" s="347">
        <v>9.1</v>
      </c>
      <c r="EK87" s="348">
        <v>2743</v>
      </c>
      <c r="EL87" s="348">
        <v>2503</v>
      </c>
      <c r="EM87" s="348">
        <v>240</v>
      </c>
      <c r="EN87" s="159">
        <v>8.7495442945679916E-2</v>
      </c>
      <c r="EO87" s="348">
        <v>42.2</v>
      </c>
      <c r="EP87" s="348">
        <v>12503</v>
      </c>
      <c r="EQ87" s="348">
        <v>10785</v>
      </c>
      <c r="ER87" s="348">
        <v>1718</v>
      </c>
      <c r="ES87" s="159">
        <v>0.13740702231464449</v>
      </c>
      <c r="ET87" s="348">
        <v>-33.1</v>
      </c>
      <c r="EU87" s="348">
        <v>-9760</v>
      </c>
      <c r="EV87" s="348">
        <v>-8282</v>
      </c>
      <c r="EW87" s="348">
        <v>-1478</v>
      </c>
      <c r="EX87" s="159">
        <v>-4.9911579368964579E-2</v>
      </c>
      <c r="EY87" s="347">
        <v>0</v>
      </c>
      <c r="EZ87" s="385">
        <v>0</v>
      </c>
      <c r="FA87" s="348">
        <v>0</v>
      </c>
      <c r="FB87" s="348">
        <v>0</v>
      </c>
      <c r="FC87" s="159">
        <v>0</v>
      </c>
      <c r="FD87" s="398">
        <v>46.1</v>
      </c>
      <c r="FE87" s="393">
        <v>12513</v>
      </c>
      <c r="FF87" s="399">
        <v>9997</v>
      </c>
      <c r="FG87" s="393">
        <v>2516</v>
      </c>
      <c r="FH87" s="394">
        <v>0.20107088627827061</v>
      </c>
      <c r="FI87" s="347">
        <v>46.1</v>
      </c>
      <c r="FJ87" s="348">
        <v>12513</v>
      </c>
      <c r="FK87" s="348">
        <v>9997</v>
      </c>
      <c r="FL87" s="348">
        <v>2516</v>
      </c>
      <c r="FM87" s="159">
        <v>0.20107088627827061</v>
      </c>
      <c r="FN87" s="348">
        <v>9.1</v>
      </c>
      <c r="FO87" s="348">
        <v>2743</v>
      </c>
      <c r="FP87" s="348">
        <v>2503</v>
      </c>
      <c r="FQ87" s="348">
        <v>240</v>
      </c>
      <c r="FR87" s="159">
        <v>8.7495442945679916E-2</v>
      </c>
      <c r="FS87" s="348">
        <v>37</v>
      </c>
      <c r="FT87" s="348">
        <v>9770</v>
      </c>
      <c r="FU87" s="348">
        <v>7494</v>
      </c>
      <c r="FV87" s="348">
        <v>2276</v>
      </c>
      <c r="FW87" s="159">
        <v>0.11357544333259069</v>
      </c>
      <c r="FX87" s="347">
        <v>0</v>
      </c>
      <c r="FY87" s="385">
        <v>0</v>
      </c>
      <c r="FZ87" s="348">
        <v>0</v>
      </c>
      <c r="GA87" s="348">
        <v>0</v>
      </c>
      <c r="GB87" s="159">
        <v>0</v>
      </c>
      <c r="GC87" s="395">
        <v>31.4</v>
      </c>
      <c r="GD87" s="393">
        <v>7339</v>
      </c>
      <c r="GE87" s="397">
        <v>6534</v>
      </c>
      <c r="GF87" s="393">
        <v>805</v>
      </c>
      <c r="GG87" s="394">
        <v>0.10968796838806377</v>
      </c>
      <c r="GH87" s="347">
        <v>31.4</v>
      </c>
      <c r="GI87" s="348">
        <v>7339</v>
      </c>
      <c r="GJ87" s="348">
        <v>6534</v>
      </c>
      <c r="GK87" s="348">
        <v>805</v>
      </c>
      <c r="GL87" s="159">
        <v>0.10968796838806377</v>
      </c>
      <c r="GM87" s="348">
        <v>46.1</v>
      </c>
      <c r="GN87" s="348">
        <v>12513</v>
      </c>
      <c r="GO87" s="348">
        <v>9997</v>
      </c>
      <c r="GP87" s="348">
        <v>2516</v>
      </c>
      <c r="GQ87" s="159">
        <v>0.20107088627827061</v>
      </c>
      <c r="GR87" s="348">
        <v>-14.700000000000003</v>
      </c>
      <c r="GS87" s="348">
        <v>-5174</v>
      </c>
      <c r="GT87" s="348">
        <v>-3463</v>
      </c>
      <c r="GU87" s="348">
        <v>-1711</v>
      </c>
      <c r="GV87" s="159">
        <v>-9.1382917890206833E-2</v>
      </c>
      <c r="GW87" s="347">
        <v>0</v>
      </c>
      <c r="GX87" s="385">
        <v>0</v>
      </c>
      <c r="GY87" s="348">
        <v>0</v>
      </c>
      <c r="GZ87" s="348">
        <v>0</v>
      </c>
      <c r="HA87" s="159">
        <v>0</v>
      </c>
      <c r="HB87" s="392">
        <v>14.9</v>
      </c>
      <c r="HC87" s="393">
        <v>5833</v>
      </c>
      <c r="HD87" s="397">
        <v>4741</v>
      </c>
      <c r="HE87" s="393">
        <v>1092</v>
      </c>
      <c r="HF87" s="394">
        <v>0.18721069775415738</v>
      </c>
      <c r="HG87" s="347">
        <v>14.9</v>
      </c>
      <c r="HH87" s="348">
        <v>5833</v>
      </c>
      <c r="HI87" s="348">
        <v>4741</v>
      </c>
      <c r="HJ87" s="348">
        <v>1092</v>
      </c>
      <c r="HK87" s="159">
        <v>0.18721069775415738</v>
      </c>
      <c r="HL87" s="348">
        <v>31.4</v>
      </c>
      <c r="HM87" s="348">
        <v>7339</v>
      </c>
      <c r="HN87" s="348">
        <v>6534</v>
      </c>
      <c r="HO87" s="348">
        <v>805</v>
      </c>
      <c r="HP87" s="159">
        <v>0.10968796838806377</v>
      </c>
      <c r="HQ87" s="348">
        <v>-16.5</v>
      </c>
      <c r="HR87" s="348">
        <v>-1506</v>
      </c>
      <c r="HS87" s="348">
        <v>-1793</v>
      </c>
      <c r="HT87" s="348">
        <v>287</v>
      </c>
      <c r="HU87" s="159">
        <v>7.7522729366093612E-2</v>
      </c>
      <c r="HV87" s="347">
        <v>0</v>
      </c>
      <c r="HW87" s="385">
        <v>0</v>
      </c>
      <c r="HX87" s="348">
        <v>0</v>
      </c>
      <c r="HY87" s="348">
        <v>0</v>
      </c>
      <c r="HZ87" s="159">
        <v>0</v>
      </c>
      <c r="IA87" s="392">
        <v>0.8</v>
      </c>
      <c r="IB87" s="393">
        <v>0</v>
      </c>
      <c r="IC87" s="400">
        <v>172</v>
      </c>
      <c r="ID87" s="393">
        <v>-172</v>
      </c>
      <c r="IE87" s="394">
        <v>0</v>
      </c>
      <c r="IF87" s="347">
        <v>0.8</v>
      </c>
      <c r="IG87" s="348">
        <v>0</v>
      </c>
      <c r="IH87" s="348">
        <v>172</v>
      </c>
      <c r="II87" s="348">
        <v>-172</v>
      </c>
      <c r="IJ87" s="159">
        <v>0</v>
      </c>
      <c r="IK87" s="348">
        <v>14.9</v>
      </c>
      <c r="IL87" s="348">
        <v>5833</v>
      </c>
      <c r="IM87" s="348">
        <v>4741</v>
      </c>
      <c r="IN87" s="348">
        <v>1092</v>
      </c>
      <c r="IO87" s="159">
        <v>0.18721069775415738</v>
      </c>
      <c r="IP87" s="348">
        <v>-14.1</v>
      </c>
      <c r="IQ87" s="348">
        <v>-5833</v>
      </c>
      <c r="IR87" s="348">
        <v>-4569</v>
      </c>
      <c r="IS87" s="348">
        <v>-1264</v>
      </c>
      <c r="IT87" s="159">
        <v>-0.18721069775415738</v>
      </c>
      <c r="IU87" s="347">
        <v>0</v>
      </c>
      <c r="IV87" s="385">
        <v>0</v>
      </c>
      <c r="IW87" s="348">
        <v>0</v>
      </c>
      <c r="IX87" s="348">
        <v>0</v>
      </c>
      <c r="IY87" s="159">
        <v>0</v>
      </c>
      <c r="IZ87" s="392">
        <v>39.299999999999997</v>
      </c>
      <c r="JA87" s="401">
        <v>12859</v>
      </c>
      <c r="JB87" s="401">
        <v>11459</v>
      </c>
      <c r="JC87" s="393">
        <v>1400</v>
      </c>
      <c r="JD87" s="394">
        <v>0.10887316276537834</v>
      </c>
      <c r="JE87" s="347">
        <v>39.299999999999997</v>
      </c>
      <c r="JF87" s="348">
        <v>12859</v>
      </c>
      <c r="JG87" s="348">
        <v>11459</v>
      </c>
      <c r="JH87" s="348">
        <v>1400</v>
      </c>
      <c r="JI87" s="159">
        <v>0.10887316276537834</v>
      </c>
      <c r="JJ87" s="348">
        <v>0.8</v>
      </c>
      <c r="JK87" s="348">
        <v>0</v>
      </c>
      <c r="JL87" s="348">
        <v>172</v>
      </c>
      <c r="JM87" s="348">
        <v>-172</v>
      </c>
      <c r="JN87" s="159">
        <v>0</v>
      </c>
      <c r="JO87" s="348">
        <v>38.5</v>
      </c>
      <c r="JP87" s="348">
        <v>12859</v>
      </c>
      <c r="JQ87" s="348">
        <v>11287</v>
      </c>
      <c r="JR87" s="348">
        <v>1572</v>
      </c>
      <c r="JS87" s="159">
        <v>0.10887316276537834</v>
      </c>
      <c r="JT87" s="347">
        <v>0</v>
      </c>
      <c r="JU87" s="385">
        <v>0</v>
      </c>
      <c r="JV87" s="348">
        <v>0</v>
      </c>
      <c r="JW87" s="348">
        <v>0</v>
      </c>
      <c r="JX87" s="159">
        <v>0</v>
      </c>
      <c r="JY87" s="392">
        <v>26.9</v>
      </c>
      <c r="JZ87" s="393">
        <v>8795</v>
      </c>
      <c r="KA87" s="402">
        <v>8119</v>
      </c>
      <c r="KB87" s="393">
        <v>676</v>
      </c>
      <c r="KC87" s="394">
        <v>7.6861853325753265E-2</v>
      </c>
      <c r="KD87" s="347">
        <v>26.9</v>
      </c>
      <c r="KE87" s="348">
        <v>8795</v>
      </c>
      <c r="KF87" s="348">
        <v>8119</v>
      </c>
      <c r="KG87" s="348">
        <v>676</v>
      </c>
      <c r="KH87" s="159">
        <v>7.6861853325753265E-2</v>
      </c>
      <c r="KI87" s="348">
        <v>39.299999999999997</v>
      </c>
      <c r="KJ87" s="348">
        <v>12859</v>
      </c>
      <c r="KK87" s="348">
        <v>11459</v>
      </c>
      <c r="KL87" s="348">
        <v>1400</v>
      </c>
      <c r="KM87" s="159">
        <v>0.10887316276537834</v>
      </c>
      <c r="KN87" s="348">
        <v>-12.399999999999999</v>
      </c>
      <c r="KO87" s="348">
        <v>-4064</v>
      </c>
      <c r="KP87" s="348">
        <v>-3340</v>
      </c>
      <c r="KQ87" s="348">
        <v>-724</v>
      </c>
      <c r="KR87" s="159">
        <v>-3.2011309439625074E-2</v>
      </c>
      <c r="KS87" s="347">
        <v>0</v>
      </c>
      <c r="KT87" s="348">
        <v>0</v>
      </c>
      <c r="KU87" s="348">
        <v>0</v>
      </c>
      <c r="KV87" s="348">
        <v>0</v>
      </c>
      <c r="KW87" s="159">
        <v>0</v>
      </c>
      <c r="KX87" s="348">
        <v>265.3</v>
      </c>
      <c r="KY87" s="348">
        <v>79320</v>
      </c>
      <c r="KZ87" s="348">
        <v>68139</v>
      </c>
      <c r="LA87" s="348">
        <v>11181</v>
      </c>
      <c r="LB87" s="349">
        <v>0.14096066565809379</v>
      </c>
      <c r="LC87" s="347">
        <v>265.3</v>
      </c>
      <c r="LD87" s="348">
        <v>79320</v>
      </c>
      <c r="LE87" s="348">
        <v>68139</v>
      </c>
      <c r="LF87" s="348">
        <v>11181</v>
      </c>
      <c r="LG87" s="349">
        <v>0.14096066565809379</v>
      </c>
    </row>
    <row r="88" spans="2:319">
      <c r="B88" s="1640"/>
      <c r="C88" s="1619"/>
      <c r="D88" s="333" t="s">
        <v>2877</v>
      </c>
      <c r="E88" s="386">
        <v>0</v>
      </c>
      <c r="F88" s="331">
        <v>0</v>
      </c>
      <c r="G88" s="331">
        <v>0</v>
      </c>
      <c r="H88" s="331">
        <v>0</v>
      </c>
      <c r="I88" s="124">
        <v>0</v>
      </c>
      <c r="J88" s="330">
        <v>199.3</v>
      </c>
      <c r="K88" s="331">
        <v>41465</v>
      </c>
      <c r="L88" s="331">
        <v>41381</v>
      </c>
      <c r="M88" s="331">
        <v>84</v>
      </c>
      <c r="N88" s="124">
        <v>2.0258048956951647E-3</v>
      </c>
      <c r="O88" s="330">
        <v>199.3</v>
      </c>
      <c r="P88" s="331">
        <v>41465</v>
      </c>
      <c r="Q88" s="331">
        <v>41381</v>
      </c>
      <c r="R88" s="331">
        <v>84</v>
      </c>
      <c r="S88" s="124">
        <v>2.0258048956951647E-3</v>
      </c>
      <c r="T88" s="331">
        <v>61.3</v>
      </c>
      <c r="U88" s="331">
        <v>13568</v>
      </c>
      <c r="V88" s="331">
        <v>13615</v>
      </c>
      <c r="W88" s="331">
        <v>-47</v>
      </c>
      <c r="X88" s="124">
        <v>-3.4640330188679246E-3</v>
      </c>
      <c r="Y88" s="331">
        <v>138</v>
      </c>
      <c r="Z88" s="331">
        <v>27897</v>
      </c>
      <c r="AA88" s="331">
        <v>27766</v>
      </c>
      <c r="AB88" s="331">
        <v>131</v>
      </c>
      <c r="AC88" s="124">
        <v>5.4898379145630893E-3</v>
      </c>
      <c r="AD88" s="386">
        <v>0</v>
      </c>
      <c r="AE88" s="331">
        <v>0</v>
      </c>
      <c r="AF88" s="331">
        <v>0</v>
      </c>
      <c r="AG88" s="331">
        <v>0</v>
      </c>
      <c r="AH88" s="124">
        <v>0</v>
      </c>
      <c r="AI88" s="330">
        <v>120.8</v>
      </c>
      <c r="AJ88" s="335">
        <v>24556</v>
      </c>
      <c r="AK88" s="335">
        <v>23910</v>
      </c>
      <c r="AL88" s="331">
        <v>646</v>
      </c>
      <c r="AM88" s="124">
        <v>2.6307216158983546E-2</v>
      </c>
      <c r="AN88" s="330">
        <v>120.8</v>
      </c>
      <c r="AO88" s="331">
        <v>24556</v>
      </c>
      <c r="AP88" s="331">
        <v>23910</v>
      </c>
      <c r="AQ88" s="331">
        <v>646</v>
      </c>
      <c r="AR88" s="124">
        <v>2.6307216158983546E-2</v>
      </c>
      <c r="AS88" s="331">
        <v>199.3</v>
      </c>
      <c r="AT88" s="331">
        <v>41465</v>
      </c>
      <c r="AU88" s="331">
        <v>41381</v>
      </c>
      <c r="AV88" s="331">
        <v>84</v>
      </c>
      <c r="AW88" s="124">
        <v>2.0258048956951647E-3</v>
      </c>
      <c r="AX88" s="331">
        <v>-78.500000000000014</v>
      </c>
      <c r="AY88" s="331">
        <v>-16909</v>
      </c>
      <c r="AZ88" s="331">
        <v>-17471</v>
      </c>
      <c r="BA88" s="331">
        <v>562</v>
      </c>
      <c r="BB88" s="124">
        <v>2.428141126328838E-2</v>
      </c>
      <c r="BC88" s="386">
        <v>0</v>
      </c>
      <c r="BD88" s="331">
        <v>0</v>
      </c>
      <c r="BE88" s="331">
        <v>0</v>
      </c>
      <c r="BF88" s="331">
        <v>0</v>
      </c>
      <c r="BG88" s="124">
        <v>0</v>
      </c>
      <c r="BH88" s="330">
        <v>101.2</v>
      </c>
      <c r="BI88" s="331">
        <v>19516</v>
      </c>
      <c r="BJ88" s="336">
        <v>19333</v>
      </c>
      <c r="BK88" s="331">
        <v>183</v>
      </c>
      <c r="BL88" s="124">
        <v>9.3769215003074394E-3</v>
      </c>
      <c r="BM88" s="330">
        <v>101.2</v>
      </c>
      <c r="BN88" s="331">
        <v>19516</v>
      </c>
      <c r="BO88" s="331">
        <v>19333</v>
      </c>
      <c r="BP88" s="331">
        <v>183</v>
      </c>
      <c r="BQ88" s="124">
        <v>9.3769215003074394E-3</v>
      </c>
      <c r="BR88" s="331">
        <v>120.8</v>
      </c>
      <c r="BS88" s="331">
        <v>24556</v>
      </c>
      <c r="BT88" s="331">
        <v>23910</v>
      </c>
      <c r="BU88" s="331">
        <v>646</v>
      </c>
      <c r="BV88" s="124">
        <v>2.6307216158983546E-2</v>
      </c>
      <c r="BW88" s="331">
        <v>-19.599999999999994</v>
      </c>
      <c r="BX88" s="331">
        <v>-5040</v>
      </c>
      <c r="BY88" s="331">
        <v>-4577</v>
      </c>
      <c r="BZ88" s="331">
        <v>-463</v>
      </c>
      <c r="CA88" s="124">
        <v>-1.6930294658676105E-2</v>
      </c>
      <c r="CB88" s="386">
        <v>0</v>
      </c>
      <c r="CC88" s="331">
        <v>0</v>
      </c>
      <c r="CD88" s="331">
        <v>0</v>
      </c>
      <c r="CE88" s="331">
        <v>0</v>
      </c>
      <c r="CF88" s="124">
        <v>0</v>
      </c>
      <c r="CG88" s="330">
        <v>101.8</v>
      </c>
      <c r="CH88" s="331">
        <v>20023</v>
      </c>
      <c r="CI88" s="331">
        <v>20203</v>
      </c>
      <c r="CJ88" s="331">
        <v>-180</v>
      </c>
      <c r="CK88" s="124">
        <v>-8.9896618888278476E-3</v>
      </c>
      <c r="CL88" s="330">
        <v>101.8</v>
      </c>
      <c r="CM88" s="331">
        <v>20023</v>
      </c>
      <c r="CN88" s="331">
        <v>20203</v>
      </c>
      <c r="CO88" s="331">
        <v>-180</v>
      </c>
      <c r="CP88" s="124">
        <v>-8.9896618888278476E-3</v>
      </c>
      <c r="CQ88" s="331">
        <v>101.2</v>
      </c>
      <c r="CR88" s="331">
        <v>19516</v>
      </c>
      <c r="CS88" s="331">
        <v>19333</v>
      </c>
      <c r="CT88" s="331">
        <v>183</v>
      </c>
      <c r="CU88" s="124">
        <v>9.3769215003074394E-3</v>
      </c>
      <c r="CV88" s="331">
        <v>0.59999999999999432</v>
      </c>
      <c r="CW88" s="331">
        <v>507</v>
      </c>
      <c r="CX88" s="331">
        <v>870</v>
      </c>
      <c r="CY88" s="331">
        <v>-363</v>
      </c>
      <c r="CZ88" s="124">
        <v>-1.8366583389135285E-2</v>
      </c>
      <c r="DA88" s="386">
        <v>0</v>
      </c>
      <c r="DB88" s="331">
        <v>0</v>
      </c>
      <c r="DC88" s="331">
        <v>0</v>
      </c>
      <c r="DD88" s="331">
        <v>0</v>
      </c>
      <c r="DE88" s="124">
        <v>0</v>
      </c>
      <c r="DF88" s="330">
        <v>101.9</v>
      </c>
      <c r="DG88" s="335">
        <v>20085</v>
      </c>
      <c r="DH88" s="335">
        <v>20123</v>
      </c>
      <c r="DI88" s="331">
        <v>-38</v>
      </c>
      <c r="DJ88" s="124">
        <v>-1.8919591735125716E-3</v>
      </c>
      <c r="DK88" s="330">
        <v>101.9</v>
      </c>
      <c r="DL88" s="331">
        <v>20085</v>
      </c>
      <c r="DM88" s="331">
        <v>20123</v>
      </c>
      <c r="DN88" s="331">
        <v>-38</v>
      </c>
      <c r="DO88" s="124">
        <v>-1.8919591735125716E-3</v>
      </c>
      <c r="DP88" s="331">
        <v>101.8</v>
      </c>
      <c r="DQ88" s="331">
        <v>20023</v>
      </c>
      <c r="DR88" s="331">
        <v>20203</v>
      </c>
      <c r="DS88" s="331">
        <v>-180</v>
      </c>
      <c r="DT88" s="124">
        <v>-8.9896618888278476E-3</v>
      </c>
      <c r="DU88" s="331">
        <v>0.10000000000000853</v>
      </c>
      <c r="DV88" s="331">
        <v>62</v>
      </c>
      <c r="DW88" s="331">
        <v>-80</v>
      </c>
      <c r="DX88" s="331">
        <v>142</v>
      </c>
      <c r="DY88" s="124">
        <v>7.0977027153152758E-3</v>
      </c>
      <c r="DZ88" s="386">
        <v>0</v>
      </c>
      <c r="EA88" s="331">
        <v>0</v>
      </c>
      <c r="EB88" s="331">
        <v>0</v>
      </c>
      <c r="EC88" s="331">
        <v>0</v>
      </c>
      <c r="ED88" s="124">
        <v>0</v>
      </c>
      <c r="EE88" s="350">
        <v>100.80000000000001</v>
      </c>
      <c r="EF88" s="331">
        <v>18490</v>
      </c>
      <c r="EG88" s="335">
        <v>18434</v>
      </c>
      <c r="EH88" s="331">
        <v>56</v>
      </c>
      <c r="EI88" s="124">
        <v>3.0286641427798812E-3</v>
      </c>
      <c r="EJ88" s="330">
        <v>100.80000000000001</v>
      </c>
      <c r="EK88" s="331">
        <v>18490</v>
      </c>
      <c r="EL88" s="331">
        <v>18434</v>
      </c>
      <c r="EM88" s="331">
        <v>56</v>
      </c>
      <c r="EN88" s="124">
        <v>3.0286641427798812E-3</v>
      </c>
      <c r="EO88" s="331">
        <v>101.9</v>
      </c>
      <c r="EP88" s="331">
        <v>20085</v>
      </c>
      <c r="EQ88" s="331">
        <v>20123</v>
      </c>
      <c r="ER88" s="331">
        <v>-38</v>
      </c>
      <c r="ES88" s="124">
        <v>-1.8919591735125716E-3</v>
      </c>
      <c r="ET88" s="331">
        <v>-1.0999999999999943</v>
      </c>
      <c r="EU88" s="331">
        <v>-1595</v>
      </c>
      <c r="EV88" s="331">
        <v>-1689</v>
      </c>
      <c r="EW88" s="331">
        <v>94</v>
      </c>
      <c r="EX88" s="124">
        <v>4.920623316292453E-3</v>
      </c>
      <c r="EY88" s="386">
        <v>0</v>
      </c>
      <c r="EZ88" s="331">
        <v>0</v>
      </c>
      <c r="FA88" s="331">
        <v>0</v>
      </c>
      <c r="FB88" s="331">
        <v>0</v>
      </c>
      <c r="FC88" s="124">
        <v>0</v>
      </c>
      <c r="FD88" s="403">
        <v>101</v>
      </c>
      <c r="FE88" s="331">
        <v>17784</v>
      </c>
      <c r="FF88" s="331">
        <v>17805</v>
      </c>
      <c r="FG88" s="331">
        <v>-21</v>
      </c>
      <c r="FH88" s="124">
        <v>-1.1808367071524967E-3</v>
      </c>
      <c r="FI88" s="330">
        <v>101</v>
      </c>
      <c r="FJ88" s="331">
        <v>17784</v>
      </c>
      <c r="FK88" s="331">
        <v>17805</v>
      </c>
      <c r="FL88" s="331">
        <v>-21</v>
      </c>
      <c r="FM88" s="124">
        <v>-1.1808367071524967E-3</v>
      </c>
      <c r="FN88" s="331">
        <v>100.80000000000001</v>
      </c>
      <c r="FO88" s="331">
        <v>18490</v>
      </c>
      <c r="FP88" s="331">
        <v>18434</v>
      </c>
      <c r="FQ88" s="331">
        <v>56</v>
      </c>
      <c r="FR88" s="124">
        <v>3.0286641427798812E-3</v>
      </c>
      <c r="FS88" s="331">
        <v>0.19999999999998863</v>
      </c>
      <c r="FT88" s="331">
        <v>-706</v>
      </c>
      <c r="FU88" s="331">
        <v>-629</v>
      </c>
      <c r="FV88" s="331">
        <v>-77</v>
      </c>
      <c r="FW88" s="124">
        <v>-4.2095008499323777E-3</v>
      </c>
      <c r="FX88" s="386">
        <v>0</v>
      </c>
      <c r="FY88" s="331">
        <v>0</v>
      </c>
      <c r="FZ88" s="331">
        <v>0</v>
      </c>
      <c r="GA88" s="331">
        <v>0</v>
      </c>
      <c r="GB88" s="124">
        <v>0</v>
      </c>
      <c r="GC88" s="330">
        <v>61.3</v>
      </c>
      <c r="GD88" s="331">
        <v>10264</v>
      </c>
      <c r="GE88" s="331">
        <v>10462</v>
      </c>
      <c r="GF88" s="331">
        <v>-198</v>
      </c>
      <c r="GG88" s="124">
        <v>-1.9290724863600936E-2</v>
      </c>
      <c r="GH88" s="330">
        <v>61.3</v>
      </c>
      <c r="GI88" s="331">
        <v>10264</v>
      </c>
      <c r="GJ88" s="331">
        <v>10462</v>
      </c>
      <c r="GK88" s="331">
        <v>-198</v>
      </c>
      <c r="GL88" s="124">
        <v>-1.9290724863600936E-2</v>
      </c>
      <c r="GM88" s="331">
        <v>101</v>
      </c>
      <c r="GN88" s="331">
        <v>17784</v>
      </c>
      <c r="GO88" s="331">
        <v>17805</v>
      </c>
      <c r="GP88" s="331">
        <v>-21</v>
      </c>
      <c r="GQ88" s="124">
        <v>-1.1808367071524967E-3</v>
      </c>
      <c r="GR88" s="331">
        <v>-39.700000000000003</v>
      </c>
      <c r="GS88" s="331">
        <v>-7520</v>
      </c>
      <c r="GT88" s="331">
        <v>-7343</v>
      </c>
      <c r="GU88" s="331">
        <v>-177</v>
      </c>
      <c r="GV88" s="124">
        <v>-1.8109888156448439E-2</v>
      </c>
      <c r="GW88" s="386">
        <v>0</v>
      </c>
      <c r="GX88" s="331">
        <v>0</v>
      </c>
      <c r="GY88" s="331">
        <v>0</v>
      </c>
      <c r="GZ88" s="331">
        <v>0</v>
      </c>
      <c r="HA88" s="124">
        <v>0</v>
      </c>
      <c r="HB88" s="330">
        <v>143</v>
      </c>
      <c r="HC88" s="331">
        <v>24377</v>
      </c>
      <c r="HD88" s="331">
        <v>24743</v>
      </c>
      <c r="HE88" s="331">
        <v>-366</v>
      </c>
      <c r="HF88" s="124">
        <v>-1.5014152684907906E-2</v>
      </c>
      <c r="HG88" s="330">
        <v>143</v>
      </c>
      <c r="HH88" s="331">
        <v>24377</v>
      </c>
      <c r="HI88" s="331">
        <v>24743</v>
      </c>
      <c r="HJ88" s="331">
        <v>-366</v>
      </c>
      <c r="HK88" s="124">
        <v>-1.5014152684907906E-2</v>
      </c>
      <c r="HL88" s="331">
        <v>61.3</v>
      </c>
      <c r="HM88" s="331">
        <v>10264</v>
      </c>
      <c r="HN88" s="331">
        <v>10462</v>
      </c>
      <c r="HO88" s="331">
        <v>-198</v>
      </c>
      <c r="HP88" s="124">
        <v>-1.9290724863600936E-2</v>
      </c>
      <c r="HQ88" s="331">
        <v>81.7</v>
      </c>
      <c r="HR88" s="331">
        <v>14113</v>
      </c>
      <c r="HS88" s="331">
        <v>14281</v>
      </c>
      <c r="HT88" s="331">
        <v>-168</v>
      </c>
      <c r="HU88" s="124">
        <v>4.2765721786930302E-3</v>
      </c>
      <c r="HV88" s="386">
        <v>0</v>
      </c>
      <c r="HW88" s="331">
        <v>0</v>
      </c>
      <c r="HX88" s="331">
        <v>0</v>
      </c>
      <c r="HY88" s="331">
        <v>0</v>
      </c>
      <c r="HZ88" s="124">
        <v>0</v>
      </c>
      <c r="IA88" s="330">
        <v>62</v>
      </c>
      <c r="IB88" s="331">
        <v>11268</v>
      </c>
      <c r="IC88" s="331">
        <v>11401</v>
      </c>
      <c r="ID88" s="331">
        <v>-133</v>
      </c>
      <c r="IE88" s="124">
        <v>-1.1803336883209089E-2</v>
      </c>
      <c r="IF88" s="330">
        <v>62</v>
      </c>
      <c r="IG88" s="331">
        <v>11268</v>
      </c>
      <c r="IH88" s="331">
        <v>11401</v>
      </c>
      <c r="II88" s="331">
        <v>-133</v>
      </c>
      <c r="IJ88" s="124">
        <v>-1.1803336883209089E-2</v>
      </c>
      <c r="IK88" s="331">
        <v>143</v>
      </c>
      <c r="IL88" s="331">
        <v>24377</v>
      </c>
      <c r="IM88" s="331">
        <v>24743</v>
      </c>
      <c r="IN88" s="331">
        <v>-366</v>
      </c>
      <c r="IO88" s="124">
        <v>-1.5014152684907906E-2</v>
      </c>
      <c r="IP88" s="331">
        <v>-81</v>
      </c>
      <c r="IQ88" s="331">
        <v>-13109</v>
      </c>
      <c r="IR88" s="331">
        <v>-13342</v>
      </c>
      <c r="IS88" s="331">
        <v>233</v>
      </c>
      <c r="IT88" s="124">
        <v>3.2108158016988173E-3</v>
      </c>
      <c r="IU88" s="386">
        <v>0</v>
      </c>
      <c r="IV88" s="331">
        <v>0</v>
      </c>
      <c r="IW88" s="331">
        <v>0</v>
      </c>
      <c r="IX88" s="331">
        <v>0</v>
      </c>
      <c r="IY88" s="124">
        <v>0</v>
      </c>
      <c r="IZ88" s="330">
        <v>194.5</v>
      </c>
      <c r="JA88" s="354">
        <v>35105</v>
      </c>
      <c r="JB88" s="354">
        <v>34956</v>
      </c>
      <c r="JC88" s="331">
        <v>149</v>
      </c>
      <c r="JD88" s="124">
        <v>4.2444096282580829E-3</v>
      </c>
      <c r="JE88" s="330">
        <v>194.5</v>
      </c>
      <c r="JF88" s="331">
        <v>35105</v>
      </c>
      <c r="JG88" s="331">
        <v>34956</v>
      </c>
      <c r="JH88" s="331">
        <v>149</v>
      </c>
      <c r="JI88" s="124">
        <v>4.2444096282580829E-3</v>
      </c>
      <c r="JJ88" s="331">
        <v>62</v>
      </c>
      <c r="JK88" s="331">
        <v>11268</v>
      </c>
      <c r="JL88" s="331">
        <v>11401</v>
      </c>
      <c r="JM88" s="331">
        <v>-133</v>
      </c>
      <c r="JN88" s="124">
        <v>-1.1803336883209089E-2</v>
      </c>
      <c r="JO88" s="331">
        <v>132.5</v>
      </c>
      <c r="JP88" s="331">
        <v>23837</v>
      </c>
      <c r="JQ88" s="331">
        <v>23555</v>
      </c>
      <c r="JR88" s="331">
        <v>282</v>
      </c>
      <c r="JS88" s="124">
        <v>1.6047746511467172E-2</v>
      </c>
      <c r="JT88" s="386">
        <v>0</v>
      </c>
      <c r="JU88" s="331">
        <v>0</v>
      </c>
      <c r="JV88" s="331">
        <v>0</v>
      </c>
      <c r="JW88" s="331">
        <v>0</v>
      </c>
      <c r="JX88" s="124">
        <v>0</v>
      </c>
      <c r="JY88" s="330">
        <v>173.2</v>
      </c>
      <c r="JZ88" s="331">
        <v>30422</v>
      </c>
      <c r="KA88" s="331">
        <v>30541</v>
      </c>
      <c r="KB88" s="331">
        <v>-119</v>
      </c>
      <c r="KC88" s="124">
        <v>-3.9116428900138056E-3</v>
      </c>
      <c r="KD88" s="330">
        <v>173.2</v>
      </c>
      <c r="KE88" s="331">
        <v>30422</v>
      </c>
      <c r="KF88" s="331">
        <v>30541</v>
      </c>
      <c r="KG88" s="331">
        <v>-119</v>
      </c>
      <c r="KH88" s="124">
        <v>-3.9116428900138056E-3</v>
      </c>
      <c r="KI88" s="331">
        <v>194.5</v>
      </c>
      <c r="KJ88" s="331">
        <v>35105</v>
      </c>
      <c r="KK88" s="331">
        <v>34956</v>
      </c>
      <c r="KL88" s="331">
        <v>149</v>
      </c>
      <c r="KM88" s="124">
        <v>4.2444096282580829E-3</v>
      </c>
      <c r="KN88" s="331">
        <v>-21.300000000000011</v>
      </c>
      <c r="KO88" s="331">
        <v>-4683</v>
      </c>
      <c r="KP88" s="331">
        <v>-4415</v>
      </c>
      <c r="KQ88" s="331">
        <v>-268</v>
      </c>
      <c r="KR88" s="124">
        <v>-8.1560525182718877E-3</v>
      </c>
      <c r="KS88" s="330">
        <v>0</v>
      </c>
      <c r="KT88" s="331">
        <v>0</v>
      </c>
      <c r="KU88" s="331">
        <v>0</v>
      </c>
      <c r="KV88" s="331">
        <v>0</v>
      </c>
      <c r="KW88" s="124">
        <v>0</v>
      </c>
      <c r="KX88" s="331">
        <v>1460.8</v>
      </c>
      <c r="KY88" s="331">
        <v>273355</v>
      </c>
      <c r="KZ88" s="331">
        <v>273292</v>
      </c>
      <c r="LA88" s="331">
        <v>63</v>
      </c>
      <c r="LB88" s="334">
        <v>2.3046953595141849E-4</v>
      </c>
      <c r="LC88" s="330">
        <v>1460.8</v>
      </c>
      <c r="LD88" s="331">
        <v>273355</v>
      </c>
      <c r="LE88" s="331">
        <v>273292</v>
      </c>
      <c r="LF88" s="331">
        <v>63</v>
      </c>
      <c r="LG88" s="334">
        <v>2.3046953595141849E-4</v>
      </c>
    </row>
    <row r="89" spans="2:319">
      <c r="B89" s="1640"/>
      <c r="C89" s="1619"/>
      <c r="D89" s="333" t="s">
        <v>2880</v>
      </c>
      <c r="E89" s="386">
        <v>0</v>
      </c>
      <c r="F89" s="331">
        <v>0</v>
      </c>
      <c r="G89" s="331">
        <v>0</v>
      </c>
      <c r="H89" s="331">
        <v>0</v>
      </c>
      <c r="I89" s="124">
        <v>0</v>
      </c>
      <c r="J89" s="330">
        <v>0</v>
      </c>
      <c r="K89" s="331">
        <v>0</v>
      </c>
      <c r="L89" s="331">
        <v>0</v>
      </c>
      <c r="M89" s="331">
        <v>0</v>
      </c>
      <c r="N89" s="124">
        <v>0</v>
      </c>
      <c r="O89" s="330">
        <v>0</v>
      </c>
      <c r="P89" s="331">
        <v>0</v>
      </c>
      <c r="Q89" s="331">
        <v>0</v>
      </c>
      <c r="R89" s="331">
        <v>0</v>
      </c>
      <c r="S89" s="124">
        <v>0</v>
      </c>
      <c r="T89" s="331">
        <v>0</v>
      </c>
      <c r="U89" s="331">
        <v>0</v>
      </c>
      <c r="V89" s="331">
        <v>0</v>
      </c>
      <c r="W89" s="331">
        <v>0</v>
      </c>
      <c r="X89" s="124">
        <v>0</v>
      </c>
      <c r="Y89" s="331">
        <v>0</v>
      </c>
      <c r="Z89" s="331">
        <v>0</v>
      </c>
      <c r="AA89" s="331">
        <v>0</v>
      </c>
      <c r="AB89" s="331">
        <v>0</v>
      </c>
      <c r="AC89" s="124">
        <v>0</v>
      </c>
      <c r="AD89" s="386">
        <v>0</v>
      </c>
      <c r="AE89" s="331">
        <v>0</v>
      </c>
      <c r="AF89" s="331">
        <v>0</v>
      </c>
      <c r="AG89" s="331">
        <v>0</v>
      </c>
      <c r="AH89" s="124">
        <v>0</v>
      </c>
      <c r="AI89" s="330">
        <v>0</v>
      </c>
      <c r="AJ89" s="331">
        <v>0</v>
      </c>
      <c r="AK89" s="331">
        <v>0</v>
      </c>
      <c r="AL89" s="331">
        <v>0</v>
      </c>
      <c r="AM89" s="124">
        <v>0</v>
      </c>
      <c r="AN89" s="330">
        <v>0</v>
      </c>
      <c r="AO89" s="331">
        <v>0</v>
      </c>
      <c r="AP89" s="331">
        <v>0</v>
      </c>
      <c r="AQ89" s="331">
        <v>0</v>
      </c>
      <c r="AR89" s="124">
        <v>0</v>
      </c>
      <c r="AS89" s="331">
        <v>0</v>
      </c>
      <c r="AT89" s="331">
        <v>0</v>
      </c>
      <c r="AU89" s="331">
        <v>0</v>
      </c>
      <c r="AV89" s="331">
        <v>0</v>
      </c>
      <c r="AW89" s="124">
        <v>0</v>
      </c>
      <c r="AX89" s="331">
        <v>0</v>
      </c>
      <c r="AY89" s="331">
        <v>0</v>
      </c>
      <c r="AZ89" s="331">
        <v>0</v>
      </c>
      <c r="BA89" s="331">
        <v>0</v>
      </c>
      <c r="BB89" s="124">
        <v>0</v>
      </c>
      <c r="BC89" s="386">
        <v>0</v>
      </c>
      <c r="BD89" s="331">
        <v>0</v>
      </c>
      <c r="BE89" s="331">
        <v>0</v>
      </c>
      <c r="BF89" s="331">
        <v>0</v>
      </c>
      <c r="BG89" s="124">
        <v>0</v>
      </c>
      <c r="BH89" s="330">
        <v>0</v>
      </c>
      <c r="BI89" s="331">
        <v>0</v>
      </c>
      <c r="BJ89" s="331">
        <v>0</v>
      </c>
      <c r="BK89" s="331">
        <v>0</v>
      </c>
      <c r="BL89" s="124">
        <v>0</v>
      </c>
      <c r="BM89" s="330">
        <v>0</v>
      </c>
      <c r="BN89" s="331">
        <v>0</v>
      </c>
      <c r="BO89" s="331">
        <v>0</v>
      </c>
      <c r="BP89" s="331">
        <v>0</v>
      </c>
      <c r="BQ89" s="124">
        <v>0</v>
      </c>
      <c r="BR89" s="331">
        <v>0</v>
      </c>
      <c r="BS89" s="331">
        <v>0</v>
      </c>
      <c r="BT89" s="331">
        <v>0</v>
      </c>
      <c r="BU89" s="331">
        <v>0</v>
      </c>
      <c r="BV89" s="124">
        <v>0</v>
      </c>
      <c r="BW89" s="331">
        <v>0</v>
      </c>
      <c r="BX89" s="331">
        <v>0</v>
      </c>
      <c r="BY89" s="331">
        <v>0</v>
      </c>
      <c r="BZ89" s="331">
        <v>0</v>
      </c>
      <c r="CA89" s="124">
        <v>0</v>
      </c>
      <c r="CB89" s="386">
        <v>0</v>
      </c>
      <c r="CC89" s="331">
        <v>0</v>
      </c>
      <c r="CD89" s="331">
        <v>0</v>
      </c>
      <c r="CE89" s="331">
        <v>0</v>
      </c>
      <c r="CF89" s="124">
        <v>0</v>
      </c>
      <c r="CG89" s="330">
        <v>0</v>
      </c>
      <c r="CH89" s="331">
        <v>0</v>
      </c>
      <c r="CI89" s="331">
        <v>0</v>
      </c>
      <c r="CJ89" s="331">
        <v>0</v>
      </c>
      <c r="CK89" s="124">
        <v>0</v>
      </c>
      <c r="CL89" s="330">
        <v>0</v>
      </c>
      <c r="CM89" s="331">
        <v>0</v>
      </c>
      <c r="CN89" s="331">
        <v>0</v>
      </c>
      <c r="CO89" s="331">
        <v>0</v>
      </c>
      <c r="CP89" s="124">
        <v>0</v>
      </c>
      <c r="CQ89" s="331">
        <v>0</v>
      </c>
      <c r="CR89" s="331">
        <v>0</v>
      </c>
      <c r="CS89" s="331">
        <v>0</v>
      </c>
      <c r="CT89" s="331">
        <v>0</v>
      </c>
      <c r="CU89" s="124">
        <v>0</v>
      </c>
      <c r="CV89" s="331">
        <v>0</v>
      </c>
      <c r="CW89" s="331">
        <v>0</v>
      </c>
      <c r="CX89" s="331">
        <v>0</v>
      </c>
      <c r="CY89" s="331">
        <v>0</v>
      </c>
      <c r="CZ89" s="124">
        <v>0</v>
      </c>
      <c r="DA89" s="386">
        <v>0</v>
      </c>
      <c r="DB89" s="331">
        <v>0</v>
      </c>
      <c r="DC89" s="331">
        <v>0</v>
      </c>
      <c r="DD89" s="331">
        <v>0</v>
      </c>
      <c r="DE89" s="124">
        <v>0</v>
      </c>
      <c r="DF89" s="330">
        <v>0</v>
      </c>
      <c r="DG89" s="331">
        <v>0</v>
      </c>
      <c r="DH89" s="331">
        <v>0</v>
      </c>
      <c r="DI89" s="331">
        <v>0</v>
      </c>
      <c r="DJ89" s="124">
        <v>0</v>
      </c>
      <c r="DK89" s="330">
        <v>0</v>
      </c>
      <c r="DL89" s="331">
        <v>0</v>
      </c>
      <c r="DM89" s="331">
        <v>0</v>
      </c>
      <c r="DN89" s="331">
        <v>0</v>
      </c>
      <c r="DO89" s="124">
        <v>0</v>
      </c>
      <c r="DP89" s="331">
        <v>0</v>
      </c>
      <c r="DQ89" s="331">
        <v>0</v>
      </c>
      <c r="DR89" s="331">
        <v>0</v>
      </c>
      <c r="DS89" s="331">
        <v>0</v>
      </c>
      <c r="DT89" s="124">
        <v>0</v>
      </c>
      <c r="DU89" s="331">
        <v>0</v>
      </c>
      <c r="DV89" s="331">
        <v>0</v>
      </c>
      <c r="DW89" s="331">
        <v>0</v>
      </c>
      <c r="DX89" s="331">
        <v>0</v>
      </c>
      <c r="DY89" s="124">
        <v>0</v>
      </c>
      <c r="DZ89" s="386">
        <v>0</v>
      </c>
      <c r="EA89" s="331">
        <v>0</v>
      </c>
      <c r="EB89" s="331">
        <v>0</v>
      </c>
      <c r="EC89" s="331">
        <v>0</v>
      </c>
      <c r="ED89" s="124">
        <v>0</v>
      </c>
      <c r="EE89" s="330">
        <v>0</v>
      </c>
      <c r="EF89" s="331">
        <v>0</v>
      </c>
      <c r="EG89" s="331">
        <v>0</v>
      </c>
      <c r="EH89" s="331">
        <v>0</v>
      </c>
      <c r="EI89" s="124">
        <v>0</v>
      </c>
      <c r="EJ89" s="330">
        <v>0</v>
      </c>
      <c r="EK89" s="331">
        <v>0</v>
      </c>
      <c r="EL89" s="331">
        <v>0</v>
      </c>
      <c r="EM89" s="331">
        <v>0</v>
      </c>
      <c r="EN89" s="124">
        <v>0</v>
      </c>
      <c r="EO89" s="331">
        <v>0</v>
      </c>
      <c r="EP89" s="331">
        <v>0</v>
      </c>
      <c r="EQ89" s="331">
        <v>0</v>
      </c>
      <c r="ER89" s="331">
        <v>0</v>
      </c>
      <c r="ES89" s="124">
        <v>0</v>
      </c>
      <c r="ET89" s="331">
        <v>0</v>
      </c>
      <c r="EU89" s="331">
        <v>0</v>
      </c>
      <c r="EV89" s="331">
        <v>0</v>
      </c>
      <c r="EW89" s="331">
        <v>0</v>
      </c>
      <c r="EX89" s="124">
        <v>0</v>
      </c>
      <c r="EY89" s="386">
        <v>0</v>
      </c>
      <c r="EZ89" s="331">
        <v>0</v>
      </c>
      <c r="FA89" s="331">
        <v>0</v>
      </c>
      <c r="FB89" s="331">
        <v>0</v>
      </c>
      <c r="FC89" s="124">
        <v>0</v>
      </c>
      <c r="FD89" s="330">
        <v>0</v>
      </c>
      <c r="FE89" s="331">
        <v>0</v>
      </c>
      <c r="FF89" s="331">
        <v>0</v>
      </c>
      <c r="FG89" s="331">
        <v>0</v>
      </c>
      <c r="FH89" s="124">
        <v>0</v>
      </c>
      <c r="FI89" s="330">
        <v>0</v>
      </c>
      <c r="FJ89" s="331">
        <v>0</v>
      </c>
      <c r="FK89" s="331">
        <v>0</v>
      </c>
      <c r="FL89" s="331">
        <v>0</v>
      </c>
      <c r="FM89" s="124">
        <v>0</v>
      </c>
      <c r="FN89" s="331">
        <v>0</v>
      </c>
      <c r="FO89" s="331">
        <v>0</v>
      </c>
      <c r="FP89" s="331">
        <v>0</v>
      </c>
      <c r="FQ89" s="331">
        <v>0</v>
      </c>
      <c r="FR89" s="124">
        <v>0</v>
      </c>
      <c r="FS89" s="331">
        <v>0</v>
      </c>
      <c r="FT89" s="331">
        <v>0</v>
      </c>
      <c r="FU89" s="331">
        <v>0</v>
      </c>
      <c r="FV89" s="331">
        <v>0</v>
      </c>
      <c r="FW89" s="124">
        <v>0</v>
      </c>
      <c r="FX89" s="386">
        <v>0</v>
      </c>
      <c r="FY89" s="331">
        <v>0</v>
      </c>
      <c r="FZ89" s="331">
        <v>0</v>
      </c>
      <c r="GA89" s="331">
        <v>0</v>
      </c>
      <c r="GB89" s="124">
        <v>0</v>
      </c>
      <c r="GC89" s="330">
        <v>0</v>
      </c>
      <c r="GD89" s="331">
        <v>0</v>
      </c>
      <c r="GE89" s="331">
        <v>0</v>
      </c>
      <c r="GF89" s="331">
        <v>0</v>
      </c>
      <c r="GG89" s="124">
        <v>0</v>
      </c>
      <c r="GH89" s="330">
        <v>0</v>
      </c>
      <c r="GI89" s="331">
        <v>0</v>
      </c>
      <c r="GJ89" s="331">
        <v>0</v>
      </c>
      <c r="GK89" s="331">
        <v>0</v>
      </c>
      <c r="GL89" s="124">
        <v>0</v>
      </c>
      <c r="GM89" s="331">
        <v>0</v>
      </c>
      <c r="GN89" s="331">
        <v>0</v>
      </c>
      <c r="GO89" s="331">
        <v>0</v>
      </c>
      <c r="GP89" s="331">
        <v>0</v>
      </c>
      <c r="GQ89" s="124">
        <v>0</v>
      </c>
      <c r="GR89" s="331">
        <v>0</v>
      </c>
      <c r="GS89" s="331">
        <v>0</v>
      </c>
      <c r="GT89" s="331">
        <v>0</v>
      </c>
      <c r="GU89" s="331">
        <v>0</v>
      </c>
      <c r="GV89" s="124">
        <v>0</v>
      </c>
      <c r="GW89" s="386">
        <v>0</v>
      </c>
      <c r="GX89" s="331">
        <v>0</v>
      </c>
      <c r="GY89" s="331">
        <v>0</v>
      </c>
      <c r="GZ89" s="331">
        <v>0</v>
      </c>
      <c r="HA89" s="124">
        <v>0</v>
      </c>
      <c r="HB89" s="330">
        <v>0</v>
      </c>
      <c r="HC89" s="331">
        <v>0</v>
      </c>
      <c r="HD89" s="331">
        <v>0</v>
      </c>
      <c r="HE89" s="331">
        <v>0</v>
      </c>
      <c r="HF89" s="124">
        <v>0</v>
      </c>
      <c r="HG89" s="330">
        <v>0</v>
      </c>
      <c r="HH89" s="331">
        <v>0</v>
      </c>
      <c r="HI89" s="331">
        <v>0</v>
      </c>
      <c r="HJ89" s="331">
        <v>0</v>
      </c>
      <c r="HK89" s="124">
        <v>0</v>
      </c>
      <c r="HL89" s="331">
        <v>0</v>
      </c>
      <c r="HM89" s="331">
        <v>0</v>
      </c>
      <c r="HN89" s="331">
        <v>0</v>
      </c>
      <c r="HO89" s="331">
        <v>0</v>
      </c>
      <c r="HP89" s="124">
        <v>0</v>
      </c>
      <c r="HQ89" s="331">
        <v>0</v>
      </c>
      <c r="HR89" s="331">
        <v>0</v>
      </c>
      <c r="HS89" s="331">
        <v>0</v>
      </c>
      <c r="HT89" s="331">
        <v>0</v>
      </c>
      <c r="HU89" s="124">
        <v>0</v>
      </c>
      <c r="HV89" s="386">
        <v>0</v>
      </c>
      <c r="HW89" s="331">
        <v>0</v>
      </c>
      <c r="HX89" s="331">
        <v>0</v>
      </c>
      <c r="HY89" s="331">
        <v>0</v>
      </c>
      <c r="HZ89" s="124">
        <v>0</v>
      </c>
      <c r="IA89" s="330">
        <v>0</v>
      </c>
      <c r="IB89" s="331">
        <v>0</v>
      </c>
      <c r="IC89" s="331">
        <v>0</v>
      </c>
      <c r="ID89" s="331">
        <v>0</v>
      </c>
      <c r="IE89" s="124">
        <v>0</v>
      </c>
      <c r="IF89" s="330">
        <v>0</v>
      </c>
      <c r="IG89" s="331">
        <v>0</v>
      </c>
      <c r="IH89" s="331">
        <v>0</v>
      </c>
      <c r="II89" s="331">
        <v>0</v>
      </c>
      <c r="IJ89" s="124">
        <v>0</v>
      </c>
      <c r="IK89" s="331">
        <v>0</v>
      </c>
      <c r="IL89" s="331">
        <v>0</v>
      </c>
      <c r="IM89" s="331">
        <v>0</v>
      </c>
      <c r="IN89" s="331">
        <v>0</v>
      </c>
      <c r="IO89" s="124">
        <v>0</v>
      </c>
      <c r="IP89" s="331">
        <v>0</v>
      </c>
      <c r="IQ89" s="331">
        <v>0</v>
      </c>
      <c r="IR89" s="331">
        <v>0</v>
      </c>
      <c r="IS89" s="331">
        <v>0</v>
      </c>
      <c r="IT89" s="124">
        <v>0</v>
      </c>
      <c r="IU89" s="386">
        <v>0</v>
      </c>
      <c r="IV89" s="331">
        <v>0</v>
      </c>
      <c r="IW89" s="331">
        <v>0</v>
      </c>
      <c r="IX89" s="331">
        <v>0</v>
      </c>
      <c r="IY89" s="124">
        <v>0</v>
      </c>
      <c r="IZ89" s="330">
        <v>0</v>
      </c>
      <c r="JA89" s="331">
        <v>0</v>
      </c>
      <c r="JB89" s="331">
        <v>0</v>
      </c>
      <c r="JC89" s="331">
        <v>0</v>
      </c>
      <c r="JD89" s="124">
        <v>0</v>
      </c>
      <c r="JE89" s="330">
        <v>0</v>
      </c>
      <c r="JF89" s="331">
        <v>0</v>
      </c>
      <c r="JG89" s="331">
        <v>0</v>
      </c>
      <c r="JH89" s="331">
        <v>0</v>
      </c>
      <c r="JI89" s="124">
        <v>0</v>
      </c>
      <c r="JJ89" s="331">
        <v>0</v>
      </c>
      <c r="JK89" s="331">
        <v>0</v>
      </c>
      <c r="JL89" s="331">
        <v>0</v>
      </c>
      <c r="JM89" s="331">
        <v>0</v>
      </c>
      <c r="JN89" s="124">
        <v>0</v>
      </c>
      <c r="JO89" s="331">
        <v>0</v>
      </c>
      <c r="JP89" s="331">
        <v>0</v>
      </c>
      <c r="JQ89" s="331">
        <v>0</v>
      </c>
      <c r="JR89" s="331">
        <v>0</v>
      </c>
      <c r="JS89" s="124">
        <v>0</v>
      </c>
      <c r="JT89" s="386">
        <v>0</v>
      </c>
      <c r="JU89" s="331">
        <v>0</v>
      </c>
      <c r="JV89" s="331">
        <v>0</v>
      </c>
      <c r="JW89" s="331">
        <v>0</v>
      </c>
      <c r="JX89" s="124">
        <v>0</v>
      </c>
      <c r="JY89" s="330">
        <v>0</v>
      </c>
      <c r="JZ89" s="331">
        <v>0</v>
      </c>
      <c r="KA89" s="331">
        <v>0</v>
      </c>
      <c r="KB89" s="331">
        <v>0</v>
      </c>
      <c r="KC89" s="124">
        <v>0</v>
      </c>
      <c r="KD89" s="330">
        <v>0</v>
      </c>
      <c r="KE89" s="331">
        <v>0</v>
      </c>
      <c r="KF89" s="331">
        <v>0</v>
      </c>
      <c r="KG89" s="331">
        <v>0</v>
      </c>
      <c r="KH89" s="124">
        <v>0</v>
      </c>
      <c r="KI89" s="331">
        <v>0</v>
      </c>
      <c r="KJ89" s="331">
        <v>0</v>
      </c>
      <c r="KK89" s="331">
        <v>0</v>
      </c>
      <c r="KL89" s="331">
        <v>0</v>
      </c>
      <c r="KM89" s="124">
        <v>0</v>
      </c>
      <c r="KN89" s="331">
        <v>0</v>
      </c>
      <c r="KO89" s="331">
        <v>0</v>
      </c>
      <c r="KP89" s="331">
        <v>0</v>
      </c>
      <c r="KQ89" s="331">
        <v>0</v>
      </c>
      <c r="KR89" s="124">
        <v>0</v>
      </c>
      <c r="KS89" s="330">
        <v>0</v>
      </c>
      <c r="KT89" s="331">
        <v>0</v>
      </c>
      <c r="KU89" s="331">
        <v>0</v>
      </c>
      <c r="KV89" s="331">
        <v>0</v>
      </c>
      <c r="KW89" s="124">
        <v>0</v>
      </c>
      <c r="KX89" s="331">
        <v>0</v>
      </c>
      <c r="KY89" s="331">
        <v>0</v>
      </c>
      <c r="KZ89" s="331">
        <v>0</v>
      </c>
      <c r="LA89" s="331">
        <v>0</v>
      </c>
      <c r="LB89" s="334">
        <v>0</v>
      </c>
      <c r="LC89" s="330">
        <v>0</v>
      </c>
      <c r="LD89" s="331">
        <v>0</v>
      </c>
      <c r="LE89" s="331">
        <v>0</v>
      </c>
      <c r="LF89" s="331">
        <v>0</v>
      </c>
      <c r="LG89" s="334">
        <v>0</v>
      </c>
    </row>
    <row r="90" spans="2:319">
      <c r="B90" s="1640"/>
      <c r="C90" s="1619"/>
      <c r="D90" s="333" t="s">
        <v>2881</v>
      </c>
      <c r="E90" s="386">
        <v>0</v>
      </c>
      <c r="F90" s="331">
        <v>0</v>
      </c>
      <c r="G90" s="331">
        <v>0</v>
      </c>
      <c r="H90" s="331">
        <v>0</v>
      </c>
      <c r="I90" s="124">
        <v>0</v>
      </c>
      <c r="J90" s="330">
        <v>0</v>
      </c>
      <c r="K90" s="331">
        <v>0</v>
      </c>
      <c r="L90" s="331">
        <v>0</v>
      </c>
      <c r="M90" s="331">
        <v>0</v>
      </c>
      <c r="N90" s="124">
        <v>0</v>
      </c>
      <c r="O90" s="330">
        <v>0</v>
      </c>
      <c r="P90" s="331">
        <v>0</v>
      </c>
      <c r="Q90" s="331">
        <v>0</v>
      </c>
      <c r="R90" s="331">
        <v>0</v>
      </c>
      <c r="S90" s="124">
        <v>0</v>
      </c>
      <c r="T90" s="331">
        <v>0</v>
      </c>
      <c r="U90" s="331">
        <v>0</v>
      </c>
      <c r="V90" s="331">
        <v>0</v>
      </c>
      <c r="W90" s="331">
        <v>0</v>
      </c>
      <c r="X90" s="124">
        <v>0</v>
      </c>
      <c r="Y90" s="331">
        <v>0</v>
      </c>
      <c r="Z90" s="331">
        <v>0</v>
      </c>
      <c r="AA90" s="331">
        <v>0</v>
      </c>
      <c r="AB90" s="331">
        <v>0</v>
      </c>
      <c r="AC90" s="124">
        <v>0</v>
      </c>
      <c r="AD90" s="386">
        <v>0</v>
      </c>
      <c r="AE90" s="331">
        <v>0</v>
      </c>
      <c r="AF90" s="331">
        <v>0</v>
      </c>
      <c r="AG90" s="331">
        <v>0</v>
      </c>
      <c r="AH90" s="124">
        <v>0</v>
      </c>
      <c r="AI90" s="330">
        <v>0</v>
      </c>
      <c r="AJ90" s="331">
        <v>0</v>
      </c>
      <c r="AK90" s="331">
        <v>0</v>
      </c>
      <c r="AL90" s="331">
        <v>0</v>
      </c>
      <c r="AM90" s="124">
        <v>0</v>
      </c>
      <c r="AN90" s="330">
        <v>0</v>
      </c>
      <c r="AO90" s="331">
        <v>0</v>
      </c>
      <c r="AP90" s="331">
        <v>0</v>
      </c>
      <c r="AQ90" s="331">
        <v>0</v>
      </c>
      <c r="AR90" s="124">
        <v>0</v>
      </c>
      <c r="AS90" s="331">
        <v>0</v>
      </c>
      <c r="AT90" s="331">
        <v>0</v>
      </c>
      <c r="AU90" s="331">
        <v>0</v>
      </c>
      <c r="AV90" s="331">
        <v>0</v>
      </c>
      <c r="AW90" s="124">
        <v>0</v>
      </c>
      <c r="AX90" s="331">
        <v>0</v>
      </c>
      <c r="AY90" s="331">
        <v>0</v>
      </c>
      <c r="AZ90" s="331">
        <v>0</v>
      </c>
      <c r="BA90" s="331">
        <v>0</v>
      </c>
      <c r="BB90" s="124">
        <v>0</v>
      </c>
      <c r="BC90" s="386">
        <v>0</v>
      </c>
      <c r="BD90" s="331">
        <v>0</v>
      </c>
      <c r="BE90" s="331">
        <v>0</v>
      </c>
      <c r="BF90" s="331">
        <v>0</v>
      </c>
      <c r="BG90" s="124">
        <v>0</v>
      </c>
      <c r="BH90" s="330">
        <v>0</v>
      </c>
      <c r="BI90" s="331">
        <v>0</v>
      </c>
      <c r="BJ90" s="331">
        <v>0</v>
      </c>
      <c r="BK90" s="331">
        <v>0</v>
      </c>
      <c r="BL90" s="124">
        <v>0</v>
      </c>
      <c r="BM90" s="330">
        <v>0</v>
      </c>
      <c r="BN90" s="331">
        <v>0</v>
      </c>
      <c r="BO90" s="331">
        <v>0</v>
      </c>
      <c r="BP90" s="331">
        <v>0</v>
      </c>
      <c r="BQ90" s="124">
        <v>0</v>
      </c>
      <c r="BR90" s="331">
        <v>0</v>
      </c>
      <c r="BS90" s="331">
        <v>0</v>
      </c>
      <c r="BT90" s="331">
        <v>0</v>
      </c>
      <c r="BU90" s="331">
        <v>0</v>
      </c>
      <c r="BV90" s="124">
        <v>0</v>
      </c>
      <c r="BW90" s="331">
        <v>0</v>
      </c>
      <c r="BX90" s="331">
        <v>0</v>
      </c>
      <c r="BY90" s="331">
        <v>0</v>
      </c>
      <c r="BZ90" s="331">
        <v>0</v>
      </c>
      <c r="CA90" s="124">
        <v>0</v>
      </c>
      <c r="CB90" s="386">
        <v>0</v>
      </c>
      <c r="CC90" s="331">
        <v>0</v>
      </c>
      <c r="CD90" s="331">
        <v>0</v>
      </c>
      <c r="CE90" s="331">
        <v>0</v>
      </c>
      <c r="CF90" s="124">
        <v>0</v>
      </c>
      <c r="CG90" s="330">
        <v>0</v>
      </c>
      <c r="CH90" s="331">
        <v>0</v>
      </c>
      <c r="CI90" s="331">
        <v>0</v>
      </c>
      <c r="CJ90" s="331">
        <v>0</v>
      </c>
      <c r="CK90" s="124">
        <v>0</v>
      </c>
      <c r="CL90" s="330">
        <v>0</v>
      </c>
      <c r="CM90" s="331">
        <v>0</v>
      </c>
      <c r="CN90" s="331">
        <v>0</v>
      </c>
      <c r="CO90" s="331">
        <v>0</v>
      </c>
      <c r="CP90" s="124">
        <v>0</v>
      </c>
      <c r="CQ90" s="331">
        <v>0</v>
      </c>
      <c r="CR90" s="331">
        <v>0</v>
      </c>
      <c r="CS90" s="331">
        <v>0</v>
      </c>
      <c r="CT90" s="331">
        <v>0</v>
      </c>
      <c r="CU90" s="124">
        <v>0</v>
      </c>
      <c r="CV90" s="331">
        <v>0</v>
      </c>
      <c r="CW90" s="331">
        <v>0</v>
      </c>
      <c r="CX90" s="331">
        <v>0</v>
      </c>
      <c r="CY90" s="331">
        <v>0</v>
      </c>
      <c r="CZ90" s="124">
        <v>0</v>
      </c>
      <c r="DA90" s="386">
        <v>0</v>
      </c>
      <c r="DB90" s="331">
        <v>0</v>
      </c>
      <c r="DC90" s="331">
        <v>0</v>
      </c>
      <c r="DD90" s="331">
        <v>0</v>
      </c>
      <c r="DE90" s="124">
        <v>0</v>
      </c>
      <c r="DF90" s="330">
        <v>0</v>
      </c>
      <c r="DG90" s="331">
        <v>0</v>
      </c>
      <c r="DH90" s="331">
        <v>0</v>
      </c>
      <c r="DI90" s="331">
        <v>0</v>
      </c>
      <c r="DJ90" s="124">
        <v>0</v>
      </c>
      <c r="DK90" s="330">
        <v>0</v>
      </c>
      <c r="DL90" s="331">
        <v>0</v>
      </c>
      <c r="DM90" s="331">
        <v>0</v>
      </c>
      <c r="DN90" s="331">
        <v>0</v>
      </c>
      <c r="DO90" s="124">
        <v>0</v>
      </c>
      <c r="DP90" s="331">
        <v>0</v>
      </c>
      <c r="DQ90" s="331">
        <v>0</v>
      </c>
      <c r="DR90" s="331">
        <v>0</v>
      </c>
      <c r="DS90" s="331">
        <v>0</v>
      </c>
      <c r="DT90" s="124">
        <v>0</v>
      </c>
      <c r="DU90" s="331">
        <v>0</v>
      </c>
      <c r="DV90" s="331">
        <v>0</v>
      </c>
      <c r="DW90" s="331">
        <v>0</v>
      </c>
      <c r="DX90" s="331">
        <v>0</v>
      </c>
      <c r="DY90" s="124">
        <v>0</v>
      </c>
      <c r="DZ90" s="386">
        <v>0</v>
      </c>
      <c r="EA90" s="331">
        <v>0</v>
      </c>
      <c r="EB90" s="331">
        <v>0</v>
      </c>
      <c r="EC90" s="331">
        <v>0</v>
      </c>
      <c r="ED90" s="124">
        <v>0</v>
      </c>
      <c r="EE90" s="330">
        <v>0</v>
      </c>
      <c r="EF90" s="331">
        <v>0</v>
      </c>
      <c r="EG90" s="331">
        <v>0</v>
      </c>
      <c r="EH90" s="331">
        <v>0</v>
      </c>
      <c r="EI90" s="124">
        <v>0</v>
      </c>
      <c r="EJ90" s="330">
        <v>0</v>
      </c>
      <c r="EK90" s="331">
        <v>0</v>
      </c>
      <c r="EL90" s="331">
        <v>0</v>
      </c>
      <c r="EM90" s="331">
        <v>0</v>
      </c>
      <c r="EN90" s="124">
        <v>0</v>
      </c>
      <c r="EO90" s="331">
        <v>0</v>
      </c>
      <c r="EP90" s="331">
        <v>0</v>
      </c>
      <c r="EQ90" s="331">
        <v>0</v>
      </c>
      <c r="ER90" s="331">
        <v>0</v>
      </c>
      <c r="ES90" s="124">
        <v>0</v>
      </c>
      <c r="ET90" s="331">
        <v>0</v>
      </c>
      <c r="EU90" s="331">
        <v>0</v>
      </c>
      <c r="EV90" s="331">
        <v>0</v>
      </c>
      <c r="EW90" s="331">
        <v>0</v>
      </c>
      <c r="EX90" s="124">
        <v>0</v>
      </c>
      <c r="EY90" s="386">
        <v>0</v>
      </c>
      <c r="EZ90" s="331">
        <v>0</v>
      </c>
      <c r="FA90" s="331">
        <v>0</v>
      </c>
      <c r="FB90" s="331">
        <v>0</v>
      </c>
      <c r="FC90" s="124">
        <v>0</v>
      </c>
      <c r="FD90" s="330">
        <v>0</v>
      </c>
      <c r="FE90" s="331">
        <v>0</v>
      </c>
      <c r="FF90" s="331">
        <v>0</v>
      </c>
      <c r="FG90" s="331">
        <v>0</v>
      </c>
      <c r="FH90" s="124">
        <v>0</v>
      </c>
      <c r="FI90" s="330">
        <v>0</v>
      </c>
      <c r="FJ90" s="331">
        <v>0</v>
      </c>
      <c r="FK90" s="331">
        <v>0</v>
      </c>
      <c r="FL90" s="331">
        <v>0</v>
      </c>
      <c r="FM90" s="124">
        <v>0</v>
      </c>
      <c r="FN90" s="331">
        <v>0</v>
      </c>
      <c r="FO90" s="331">
        <v>0</v>
      </c>
      <c r="FP90" s="331">
        <v>0</v>
      </c>
      <c r="FQ90" s="331">
        <v>0</v>
      </c>
      <c r="FR90" s="124">
        <v>0</v>
      </c>
      <c r="FS90" s="331">
        <v>0</v>
      </c>
      <c r="FT90" s="331">
        <v>0</v>
      </c>
      <c r="FU90" s="331">
        <v>0</v>
      </c>
      <c r="FV90" s="331">
        <v>0</v>
      </c>
      <c r="FW90" s="124">
        <v>0</v>
      </c>
      <c r="FX90" s="386">
        <v>0</v>
      </c>
      <c r="FY90" s="331">
        <v>0</v>
      </c>
      <c r="FZ90" s="331">
        <v>0</v>
      </c>
      <c r="GA90" s="331">
        <v>0</v>
      </c>
      <c r="GB90" s="124">
        <v>0</v>
      </c>
      <c r="GC90" s="330">
        <v>0</v>
      </c>
      <c r="GD90" s="331">
        <v>0</v>
      </c>
      <c r="GE90" s="331">
        <v>0</v>
      </c>
      <c r="GF90" s="331">
        <v>0</v>
      </c>
      <c r="GG90" s="124">
        <v>0</v>
      </c>
      <c r="GH90" s="330">
        <v>0</v>
      </c>
      <c r="GI90" s="331">
        <v>0</v>
      </c>
      <c r="GJ90" s="331">
        <v>0</v>
      </c>
      <c r="GK90" s="331">
        <v>0</v>
      </c>
      <c r="GL90" s="124">
        <v>0</v>
      </c>
      <c r="GM90" s="331">
        <v>0</v>
      </c>
      <c r="GN90" s="331">
        <v>0</v>
      </c>
      <c r="GO90" s="331">
        <v>0</v>
      </c>
      <c r="GP90" s="331">
        <v>0</v>
      </c>
      <c r="GQ90" s="124">
        <v>0</v>
      </c>
      <c r="GR90" s="331">
        <v>0</v>
      </c>
      <c r="GS90" s="331">
        <v>0</v>
      </c>
      <c r="GT90" s="331">
        <v>0</v>
      </c>
      <c r="GU90" s="331">
        <v>0</v>
      </c>
      <c r="GV90" s="124">
        <v>0</v>
      </c>
      <c r="GW90" s="386">
        <v>0</v>
      </c>
      <c r="GX90" s="331">
        <v>0</v>
      </c>
      <c r="GY90" s="331">
        <v>0</v>
      </c>
      <c r="GZ90" s="331">
        <v>0</v>
      </c>
      <c r="HA90" s="124">
        <v>0</v>
      </c>
      <c r="HB90" s="330">
        <v>0.8</v>
      </c>
      <c r="HC90" s="331">
        <v>191</v>
      </c>
      <c r="HD90" s="331">
        <v>219</v>
      </c>
      <c r="HE90" s="331">
        <v>-28</v>
      </c>
      <c r="HF90" s="124">
        <v>-0.14659685863874344</v>
      </c>
      <c r="HG90" s="330">
        <v>0.8</v>
      </c>
      <c r="HH90" s="331">
        <v>191</v>
      </c>
      <c r="HI90" s="331">
        <v>219</v>
      </c>
      <c r="HJ90" s="331">
        <v>-28</v>
      </c>
      <c r="HK90" s="124">
        <v>-0.14659685863874344</v>
      </c>
      <c r="HL90" s="331">
        <v>0</v>
      </c>
      <c r="HM90" s="331">
        <v>0</v>
      </c>
      <c r="HN90" s="331">
        <v>0</v>
      </c>
      <c r="HO90" s="331">
        <v>0</v>
      </c>
      <c r="HP90" s="124">
        <v>0</v>
      </c>
      <c r="HQ90" s="331">
        <v>0.8</v>
      </c>
      <c r="HR90" s="331">
        <v>191</v>
      </c>
      <c r="HS90" s="331">
        <v>219</v>
      </c>
      <c r="HT90" s="331">
        <v>-28</v>
      </c>
      <c r="HU90" s="124">
        <v>-0.14659685863874344</v>
      </c>
      <c r="HV90" s="386">
        <v>0</v>
      </c>
      <c r="HW90" s="331">
        <v>0</v>
      </c>
      <c r="HX90" s="331">
        <v>0</v>
      </c>
      <c r="HY90" s="331">
        <v>0</v>
      </c>
      <c r="HZ90" s="124">
        <v>0</v>
      </c>
      <c r="IA90" s="330">
        <v>0</v>
      </c>
      <c r="IB90" s="331">
        <v>0</v>
      </c>
      <c r="IC90" s="331">
        <v>0</v>
      </c>
      <c r="ID90" s="331">
        <v>0</v>
      </c>
      <c r="IE90" s="124">
        <v>0</v>
      </c>
      <c r="IF90" s="330">
        <v>0</v>
      </c>
      <c r="IG90" s="331">
        <v>0</v>
      </c>
      <c r="IH90" s="331">
        <v>0</v>
      </c>
      <c r="II90" s="331">
        <v>0</v>
      </c>
      <c r="IJ90" s="124">
        <v>0</v>
      </c>
      <c r="IK90" s="331">
        <v>0.8</v>
      </c>
      <c r="IL90" s="331">
        <v>191</v>
      </c>
      <c r="IM90" s="331">
        <v>219</v>
      </c>
      <c r="IN90" s="331">
        <v>-28</v>
      </c>
      <c r="IO90" s="124">
        <v>-0.14659685863874344</v>
      </c>
      <c r="IP90" s="331">
        <v>-0.8</v>
      </c>
      <c r="IQ90" s="331">
        <v>-191</v>
      </c>
      <c r="IR90" s="331">
        <v>-219</v>
      </c>
      <c r="IS90" s="331">
        <v>28</v>
      </c>
      <c r="IT90" s="124">
        <v>0.14659685863874344</v>
      </c>
      <c r="IU90" s="386">
        <v>0</v>
      </c>
      <c r="IV90" s="331">
        <v>0</v>
      </c>
      <c r="IW90" s="331">
        <v>0</v>
      </c>
      <c r="IX90" s="331">
        <v>0</v>
      </c>
      <c r="IY90" s="124">
        <v>0</v>
      </c>
      <c r="IZ90" s="330">
        <v>0</v>
      </c>
      <c r="JA90" s="331">
        <v>0</v>
      </c>
      <c r="JB90" s="331">
        <v>0</v>
      </c>
      <c r="JC90" s="331">
        <v>0</v>
      </c>
      <c r="JD90" s="124">
        <v>0</v>
      </c>
      <c r="JE90" s="330">
        <v>0</v>
      </c>
      <c r="JF90" s="331">
        <v>0</v>
      </c>
      <c r="JG90" s="331">
        <v>0</v>
      </c>
      <c r="JH90" s="331">
        <v>0</v>
      </c>
      <c r="JI90" s="124">
        <v>0</v>
      </c>
      <c r="JJ90" s="331">
        <v>0</v>
      </c>
      <c r="JK90" s="331">
        <v>0</v>
      </c>
      <c r="JL90" s="331">
        <v>0</v>
      </c>
      <c r="JM90" s="331">
        <v>0</v>
      </c>
      <c r="JN90" s="124">
        <v>0</v>
      </c>
      <c r="JO90" s="331">
        <v>0</v>
      </c>
      <c r="JP90" s="331">
        <v>0</v>
      </c>
      <c r="JQ90" s="331">
        <v>0</v>
      </c>
      <c r="JR90" s="331">
        <v>0</v>
      </c>
      <c r="JS90" s="124">
        <v>0</v>
      </c>
      <c r="JT90" s="386">
        <v>0</v>
      </c>
      <c r="JU90" s="331">
        <v>0</v>
      </c>
      <c r="JV90" s="331">
        <v>0</v>
      </c>
      <c r="JW90" s="331">
        <v>0</v>
      </c>
      <c r="JX90" s="124">
        <v>0</v>
      </c>
      <c r="JY90" s="330">
        <v>0</v>
      </c>
      <c r="JZ90" s="331">
        <v>0</v>
      </c>
      <c r="KA90" s="331">
        <v>0</v>
      </c>
      <c r="KB90" s="331">
        <v>0</v>
      </c>
      <c r="KC90" s="124">
        <v>0</v>
      </c>
      <c r="KD90" s="330">
        <v>0</v>
      </c>
      <c r="KE90" s="331">
        <v>0</v>
      </c>
      <c r="KF90" s="331">
        <v>0</v>
      </c>
      <c r="KG90" s="331">
        <v>0</v>
      </c>
      <c r="KH90" s="124">
        <v>0</v>
      </c>
      <c r="KI90" s="331">
        <v>0</v>
      </c>
      <c r="KJ90" s="331">
        <v>0</v>
      </c>
      <c r="KK90" s="331">
        <v>0</v>
      </c>
      <c r="KL90" s="331">
        <v>0</v>
      </c>
      <c r="KM90" s="124">
        <v>0</v>
      </c>
      <c r="KN90" s="331">
        <v>0</v>
      </c>
      <c r="KO90" s="331">
        <v>0</v>
      </c>
      <c r="KP90" s="331">
        <v>0</v>
      </c>
      <c r="KQ90" s="331">
        <v>0</v>
      </c>
      <c r="KR90" s="124">
        <v>0</v>
      </c>
      <c r="KS90" s="330">
        <v>0</v>
      </c>
      <c r="KT90" s="331">
        <v>0</v>
      </c>
      <c r="KU90" s="331">
        <v>0</v>
      </c>
      <c r="KV90" s="331">
        <v>0</v>
      </c>
      <c r="KW90" s="124">
        <v>0</v>
      </c>
      <c r="KX90" s="331">
        <v>0.8</v>
      </c>
      <c r="KY90" s="331">
        <v>191</v>
      </c>
      <c r="KZ90" s="331">
        <v>219</v>
      </c>
      <c r="LA90" s="331">
        <v>-28</v>
      </c>
      <c r="LB90" s="334">
        <v>-0.14659685863874344</v>
      </c>
      <c r="LC90" s="330">
        <v>0.8</v>
      </c>
      <c r="LD90" s="331">
        <v>191</v>
      </c>
      <c r="LE90" s="331">
        <v>219</v>
      </c>
      <c r="LF90" s="331">
        <v>-28</v>
      </c>
      <c r="LG90" s="334">
        <v>-0.14659685863874344</v>
      </c>
    </row>
    <row r="91" spans="2:319">
      <c r="B91" s="1640"/>
      <c r="C91" s="1619"/>
      <c r="D91" s="333" t="s">
        <v>2882</v>
      </c>
      <c r="E91" s="386">
        <v>0</v>
      </c>
      <c r="F91" s="331">
        <v>0</v>
      </c>
      <c r="G91" s="331">
        <v>0</v>
      </c>
      <c r="H91" s="331">
        <v>0</v>
      </c>
      <c r="I91" s="124">
        <v>0</v>
      </c>
      <c r="J91" s="330">
        <v>0</v>
      </c>
      <c r="K91" s="331">
        <v>0</v>
      </c>
      <c r="L91" s="331">
        <v>0</v>
      </c>
      <c r="M91" s="331">
        <v>0</v>
      </c>
      <c r="N91" s="124">
        <v>0</v>
      </c>
      <c r="O91" s="330">
        <v>0</v>
      </c>
      <c r="P91" s="331">
        <v>0</v>
      </c>
      <c r="Q91" s="331">
        <v>0</v>
      </c>
      <c r="R91" s="331">
        <v>0</v>
      </c>
      <c r="S91" s="124">
        <v>0</v>
      </c>
      <c r="T91" s="331">
        <v>0</v>
      </c>
      <c r="U91" s="331">
        <v>0</v>
      </c>
      <c r="V91" s="331">
        <v>0</v>
      </c>
      <c r="W91" s="331">
        <v>0</v>
      </c>
      <c r="X91" s="124">
        <v>0</v>
      </c>
      <c r="Y91" s="331">
        <v>0</v>
      </c>
      <c r="Z91" s="331">
        <v>0</v>
      </c>
      <c r="AA91" s="331">
        <v>0</v>
      </c>
      <c r="AB91" s="331">
        <v>0</v>
      </c>
      <c r="AC91" s="124">
        <v>0</v>
      </c>
      <c r="AD91" s="386">
        <v>0</v>
      </c>
      <c r="AE91" s="331">
        <v>0</v>
      </c>
      <c r="AF91" s="331">
        <v>0</v>
      </c>
      <c r="AG91" s="331">
        <v>0</v>
      </c>
      <c r="AH91" s="124">
        <v>0</v>
      </c>
      <c r="AI91" s="330">
        <v>0</v>
      </c>
      <c r="AJ91" s="331">
        <v>0</v>
      </c>
      <c r="AK91" s="331">
        <v>0</v>
      </c>
      <c r="AL91" s="331">
        <v>0</v>
      </c>
      <c r="AM91" s="124">
        <v>0</v>
      </c>
      <c r="AN91" s="330">
        <v>0</v>
      </c>
      <c r="AO91" s="331">
        <v>0</v>
      </c>
      <c r="AP91" s="331">
        <v>0</v>
      </c>
      <c r="AQ91" s="331">
        <v>0</v>
      </c>
      <c r="AR91" s="124">
        <v>0</v>
      </c>
      <c r="AS91" s="331">
        <v>0</v>
      </c>
      <c r="AT91" s="331">
        <v>0</v>
      </c>
      <c r="AU91" s="331">
        <v>0</v>
      </c>
      <c r="AV91" s="331">
        <v>0</v>
      </c>
      <c r="AW91" s="124">
        <v>0</v>
      </c>
      <c r="AX91" s="331">
        <v>0</v>
      </c>
      <c r="AY91" s="331">
        <v>0</v>
      </c>
      <c r="AZ91" s="331">
        <v>0</v>
      </c>
      <c r="BA91" s="331">
        <v>0</v>
      </c>
      <c r="BB91" s="124">
        <v>0</v>
      </c>
      <c r="BC91" s="386">
        <v>0</v>
      </c>
      <c r="BD91" s="331">
        <v>0</v>
      </c>
      <c r="BE91" s="331">
        <v>0</v>
      </c>
      <c r="BF91" s="331">
        <v>0</v>
      </c>
      <c r="BG91" s="124">
        <v>0</v>
      </c>
      <c r="BH91" s="330">
        <v>0</v>
      </c>
      <c r="BI91" s="331">
        <v>0</v>
      </c>
      <c r="BJ91" s="331">
        <v>0</v>
      </c>
      <c r="BK91" s="331">
        <v>0</v>
      </c>
      <c r="BL91" s="124">
        <v>0</v>
      </c>
      <c r="BM91" s="330">
        <v>0</v>
      </c>
      <c r="BN91" s="331">
        <v>0</v>
      </c>
      <c r="BO91" s="331">
        <v>0</v>
      </c>
      <c r="BP91" s="331">
        <v>0</v>
      </c>
      <c r="BQ91" s="124">
        <v>0</v>
      </c>
      <c r="BR91" s="331">
        <v>0</v>
      </c>
      <c r="BS91" s="331">
        <v>0</v>
      </c>
      <c r="BT91" s="331">
        <v>0</v>
      </c>
      <c r="BU91" s="331">
        <v>0</v>
      </c>
      <c r="BV91" s="124">
        <v>0</v>
      </c>
      <c r="BW91" s="331">
        <v>0</v>
      </c>
      <c r="BX91" s="331">
        <v>0</v>
      </c>
      <c r="BY91" s="331">
        <v>0</v>
      </c>
      <c r="BZ91" s="331">
        <v>0</v>
      </c>
      <c r="CA91" s="124">
        <v>0</v>
      </c>
      <c r="CB91" s="386">
        <v>0</v>
      </c>
      <c r="CC91" s="331">
        <v>0</v>
      </c>
      <c r="CD91" s="331">
        <v>0</v>
      </c>
      <c r="CE91" s="331">
        <v>0</v>
      </c>
      <c r="CF91" s="124">
        <v>0</v>
      </c>
      <c r="CG91" s="330">
        <v>0</v>
      </c>
      <c r="CH91" s="331">
        <v>0</v>
      </c>
      <c r="CI91" s="331">
        <v>0</v>
      </c>
      <c r="CJ91" s="331">
        <v>0</v>
      </c>
      <c r="CK91" s="124">
        <v>0</v>
      </c>
      <c r="CL91" s="330">
        <v>0</v>
      </c>
      <c r="CM91" s="331">
        <v>0</v>
      </c>
      <c r="CN91" s="331">
        <v>0</v>
      </c>
      <c r="CO91" s="331">
        <v>0</v>
      </c>
      <c r="CP91" s="124">
        <v>0</v>
      </c>
      <c r="CQ91" s="331">
        <v>0</v>
      </c>
      <c r="CR91" s="331">
        <v>0</v>
      </c>
      <c r="CS91" s="331">
        <v>0</v>
      </c>
      <c r="CT91" s="331">
        <v>0</v>
      </c>
      <c r="CU91" s="124">
        <v>0</v>
      </c>
      <c r="CV91" s="331">
        <v>0</v>
      </c>
      <c r="CW91" s="331">
        <v>0</v>
      </c>
      <c r="CX91" s="331">
        <v>0</v>
      </c>
      <c r="CY91" s="331">
        <v>0</v>
      </c>
      <c r="CZ91" s="124">
        <v>0</v>
      </c>
      <c r="DA91" s="386">
        <v>0</v>
      </c>
      <c r="DB91" s="331">
        <v>0</v>
      </c>
      <c r="DC91" s="331">
        <v>0</v>
      </c>
      <c r="DD91" s="331">
        <v>0</v>
      </c>
      <c r="DE91" s="124">
        <v>0</v>
      </c>
      <c r="DF91" s="330">
        <v>0</v>
      </c>
      <c r="DG91" s="331">
        <v>0</v>
      </c>
      <c r="DH91" s="331">
        <v>0</v>
      </c>
      <c r="DI91" s="331">
        <v>0</v>
      </c>
      <c r="DJ91" s="124">
        <v>0</v>
      </c>
      <c r="DK91" s="330">
        <v>0</v>
      </c>
      <c r="DL91" s="331">
        <v>0</v>
      </c>
      <c r="DM91" s="331">
        <v>0</v>
      </c>
      <c r="DN91" s="331">
        <v>0</v>
      </c>
      <c r="DO91" s="124">
        <v>0</v>
      </c>
      <c r="DP91" s="331">
        <v>0</v>
      </c>
      <c r="DQ91" s="331">
        <v>0</v>
      </c>
      <c r="DR91" s="331">
        <v>0</v>
      </c>
      <c r="DS91" s="331">
        <v>0</v>
      </c>
      <c r="DT91" s="124">
        <v>0</v>
      </c>
      <c r="DU91" s="331">
        <v>0</v>
      </c>
      <c r="DV91" s="331">
        <v>0</v>
      </c>
      <c r="DW91" s="331">
        <v>0</v>
      </c>
      <c r="DX91" s="331">
        <v>0</v>
      </c>
      <c r="DY91" s="124">
        <v>0</v>
      </c>
      <c r="DZ91" s="386">
        <v>0</v>
      </c>
      <c r="EA91" s="331">
        <v>0</v>
      </c>
      <c r="EB91" s="331">
        <v>0</v>
      </c>
      <c r="EC91" s="331">
        <v>0</v>
      </c>
      <c r="ED91" s="124">
        <v>0</v>
      </c>
      <c r="EE91" s="330">
        <v>0</v>
      </c>
      <c r="EF91" s="331">
        <v>0</v>
      </c>
      <c r="EG91" s="331">
        <v>0</v>
      </c>
      <c r="EH91" s="331">
        <v>0</v>
      </c>
      <c r="EI91" s="124">
        <v>0</v>
      </c>
      <c r="EJ91" s="330">
        <v>0</v>
      </c>
      <c r="EK91" s="331">
        <v>0</v>
      </c>
      <c r="EL91" s="331">
        <v>0</v>
      </c>
      <c r="EM91" s="331">
        <v>0</v>
      </c>
      <c r="EN91" s="124">
        <v>0</v>
      </c>
      <c r="EO91" s="331">
        <v>0</v>
      </c>
      <c r="EP91" s="331">
        <v>0</v>
      </c>
      <c r="EQ91" s="331">
        <v>0</v>
      </c>
      <c r="ER91" s="331">
        <v>0</v>
      </c>
      <c r="ES91" s="124">
        <v>0</v>
      </c>
      <c r="ET91" s="331">
        <v>0</v>
      </c>
      <c r="EU91" s="331">
        <v>0</v>
      </c>
      <c r="EV91" s="331">
        <v>0</v>
      </c>
      <c r="EW91" s="331">
        <v>0</v>
      </c>
      <c r="EX91" s="124">
        <v>0</v>
      </c>
      <c r="EY91" s="386">
        <v>0</v>
      </c>
      <c r="EZ91" s="331">
        <v>0</v>
      </c>
      <c r="FA91" s="331">
        <v>0</v>
      </c>
      <c r="FB91" s="331">
        <v>0</v>
      </c>
      <c r="FC91" s="124">
        <v>0</v>
      </c>
      <c r="FD91" s="330">
        <v>0</v>
      </c>
      <c r="FE91" s="331">
        <v>0</v>
      </c>
      <c r="FF91" s="331">
        <v>0</v>
      </c>
      <c r="FG91" s="331">
        <v>0</v>
      </c>
      <c r="FH91" s="124">
        <v>0</v>
      </c>
      <c r="FI91" s="330">
        <v>0</v>
      </c>
      <c r="FJ91" s="331">
        <v>0</v>
      </c>
      <c r="FK91" s="331">
        <v>0</v>
      </c>
      <c r="FL91" s="331">
        <v>0</v>
      </c>
      <c r="FM91" s="124">
        <v>0</v>
      </c>
      <c r="FN91" s="331">
        <v>0</v>
      </c>
      <c r="FO91" s="331">
        <v>0</v>
      </c>
      <c r="FP91" s="331">
        <v>0</v>
      </c>
      <c r="FQ91" s="331">
        <v>0</v>
      </c>
      <c r="FR91" s="124">
        <v>0</v>
      </c>
      <c r="FS91" s="331">
        <v>0</v>
      </c>
      <c r="FT91" s="331">
        <v>0</v>
      </c>
      <c r="FU91" s="331">
        <v>0</v>
      </c>
      <c r="FV91" s="331">
        <v>0</v>
      </c>
      <c r="FW91" s="124">
        <v>0</v>
      </c>
      <c r="FX91" s="386">
        <v>0</v>
      </c>
      <c r="FY91" s="331">
        <v>0</v>
      </c>
      <c r="FZ91" s="331">
        <v>0</v>
      </c>
      <c r="GA91" s="331">
        <v>0</v>
      </c>
      <c r="GB91" s="124">
        <v>0</v>
      </c>
      <c r="GC91" s="330">
        <v>0</v>
      </c>
      <c r="GD91" s="331">
        <v>0</v>
      </c>
      <c r="GE91" s="331">
        <v>0</v>
      </c>
      <c r="GF91" s="331">
        <v>0</v>
      </c>
      <c r="GG91" s="124">
        <v>0</v>
      </c>
      <c r="GH91" s="330">
        <v>0</v>
      </c>
      <c r="GI91" s="331">
        <v>0</v>
      </c>
      <c r="GJ91" s="331">
        <v>0</v>
      </c>
      <c r="GK91" s="331">
        <v>0</v>
      </c>
      <c r="GL91" s="124">
        <v>0</v>
      </c>
      <c r="GM91" s="331">
        <v>0</v>
      </c>
      <c r="GN91" s="331">
        <v>0</v>
      </c>
      <c r="GO91" s="331">
        <v>0</v>
      </c>
      <c r="GP91" s="331">
        <v>0</v>
      </c>
      <c r="GQ91" s="124">
        <v>0</v>
      </c>
      <c r="GR91" s="331">
        <v>0</v>
      </c>
      <c r="GS91" s="331">
        <v>0</v>
      </c>
      <c r="GT91" s="331">
        <v>0</v>
      </c>
      <c r="GU91" s="331">
        <v>0</v>
      </c>
      <c r="GV91" s="124">
        <v>0</v>
      </c>
      <c r="GW91" s="386">
        <v>0</v>
      </c>
      <c r="GX91" s="331">
        <v>0</v>
      </c>
      <c r="GY91" s="331">
        <v>0</v>
      </c>
      <c r="GZ91" s="331">
        <v>0</v>
      </c>
      <c r="HA91" s="124">
        <v>0</v>
      </c>
      <c r="HB91" s="330">
        <v>0</v>
      </c>
      <c r="HC91" s="331">
        <v>0</v>
      </c>
      <c r="HD91" s="331">
        <v>0</v>
      </c>
      <c r="HE91" s="331">
        <v>0</v>
      </c>
      <c r="HF91" s="124">
        <v>0</v>
      </c>
      <c r="HG91" s="330">
        <v>0</v>
      </c>
      <c r="HH91" s="331">
        <v>0</v>
      </c>
      <c r="HI91" s="331">
        <v>0</v>
      </c>
      <c r="HJ91" s="331">
        <v>0</v>
      </c>
      <c r="HK91" s="124">
        <v>0</v>
      </c>
      <c r="HL91" s="331">
        <v>0</v>
      </c>
      <c r="HM91" s="331">
        <v>0</v>
      </c>
      <c r="HN91" s="331">
        <v>0</v>
      </c>
      <c r="HO91" s="331">
        <v>0</v>
      </c>
      <c r="HP91" s="124">
        <v>0</v>
      </c>
      <c r="HQ91" s="331">
        <v>0</v>
      </c>
      <c r="HR91" s="331">
        <v>0</v>
      </c>
      <c r="HS91" s="331">
        <v>0</v>
      </c>
      <c r="HT91" s="331">
        <v>0</v>
      </c>
      <c r="HU91" s="124">
        <v>0</v>
      </c>
      <c r="HV91" s="386">
        <v>0</v>
      </c>
      <c r="HW91" s="331">
        <v>0</v>
      </c>
      <c r="HX91" s="331">
        <v>0</v>
      </c>
      <c r="HY91" s="331">
        <v>0</v>
      </c>
      <c r="HZ91" s="124">
        <v>0</v>
      </c>
      <c r="IA91" s="330">
        <v>0</v>
      </c>
      <c r="IB91" s="331">
        <v>0</v>
      </c>
      <c r="IC91" s="331">
        <v>0</v>
      </c>
      <c r="ID91" s="331">
        <v>0</v>
      </c>
      <c r="IE91" s="124">
        <v>0</v>
      </c>
      <c r="IF91" s="330">
        <v>0</v>
      </c>
      <c r="IG91" s="331">
        <v>0</v>
      </c>
      <c r="IH91" s="331">
        <v>0</v>
      </c>
      <c r="II91" s="331">
        <v>0</v>
      </c>
      <c r="IJ91" s="124">
        <v>0</v>
      </c>
      <c r="IK91" s="331">
        <v>0</v>
      </c>
      <c r="IL91" s="331">
        <v>0</v>
      </c>
      <c r="IM91" s="331">
        <v>0</v>
      </c>
      <c r="IN91" s="331">
        <v>0</v>
      </c>
      <c r="IO91" s="124">
        <v>0</v>
      </c>
      <c r="IP91" s="331">
        <v>0</v>
      </c>
      <c r="IQ91" s="331">
        <v>0</v>
      </c>
      <c r="IR91" s="331">
        <v>0</v>
      </c>
      <c r="IS91" s="331">
        <v>0</v>
      </c>
      <c r="IT91" s="124">
        <v>0</v>
      </c>
      <c r="IU91" s="386">
        <v>0</v>
      </c>
      <c r="IV91" s="331">
        <v>0</v>
      </c>
      <c r="IW91" s="331">
        <v>0</v>
      </c>
      <c r="IX91" s="331">
        <v>0</v>
      </c>
      <c r="IY91" s="124">
        <v>0</v>
      </c>
      <c r="IZ91" s="330">
        <v>0</v>
      </c>
      <c r="JA91" s="331">
        <v>0</v>
      </c>
      <c r="JB91" s="331">
        <v>0</v>
      </c>
      <c r="JC91" s="331">
        <v>0</v>
      </c>
      <c r="JD91" s="124">
        <v>0</v>
      </c>
      <c r="JE91" s="330">
        <v>0</v>
      </c>
      <c r="JF91" s="331">
        <v>0</v>
      </c>
      <c r="JG91" s="331">
        <v>0</v>
      </c>
      <c r="JH91" s="331">
        <v>0</v>
      </c>
      <c r="JI91" s="124">
        <v>0</v>
      </c>
      <c r="JJ91" s="331">
        <v>0</v>
      </c>
      <c r="JK91" s="331">
        <v>0</v>
      </c>
      <c r="JL91" s="331">
        <v>0</v>
      </c>
      <c r="JM91" s="331">
        <v>0</v>
      </c>
      <c r="JN91" s="124">
        <v>0</v>
      </c>
      <c r="JO91" s="331">
        <v>0</v>
      </c>
      <c r="JP91" s="331">
        <v>0</v>
      </c>
      <c r="JQ91" s="331">
        <v>0</v>
      </c>
      <c r="JR91" s="331">
        <v>0</v>
      </c>
      <c r="JS91" s="124">
        <v>0</v>
      </c>
      <c r="JT91" s="386">
        <v>0</v>
      </c>
      <c r="JU91" s="331">
        <v>0</v>
      </c>
      <c r="JV91" s="331">
        <v>0</v>
      </c>
      <c r="JW91" s="331">
        <v>0</v>
      </c>
      <c r="JX91" s="124">
        <v>0</v>
      </c>
      <c r="JY91" s="330">
        <v>0</v>
      </c>
      <c r="JZ91" s="331">
        <v>0</v>
      </c>
      <c r="KA91" s="331">
        <v>0</v>
      </c>
      <c r="KB91" s="331">
        <v>0</v>
      </c>
      <c r="KC91" s="124">
        <v>0</v>
      </c>
      <c r="KD91" s="330">
        <v>0</v>
      </c>
      <c r="KE91" s="331">
        <v>0</v>
      </c>
      <c r="KF91" s="331">
        <v>0</v>
      </c>
      <c r="KG91" s="331">
        <v>0</v>
      </c>
      <c r="KH91" s="124">
        <v>0</v>
      </c>
      <c r="KI91" s="331">
        <v>0</v>
      </c>
      <c r="KJ91" s="331">
        <v>0</v>
      </c>
      <c r="KK91" s="331">
        <v>0</v>
      </c>
      <c r="KL91" s="331">
        <v>0</v>
      </c>
      <c r="KM91" s="124">
        <v>0</v>
      </c>
      <c r="KN91" s="331">
        <v>0</v>
      </c>
      <c r="KO91" s="331">
        <v>0</v>
      </c>
      <c r="KP91" s="331">
        <v>0</v>
      </c>
      <c r="KQ91" s="331">
        <v>0</v>
      </c>
      <c r="KR91" s="124">
        <v>0</v>
      </c>
      <c r="KS91" s="330">
        <v>0</v>
      </c>
      <c r="KT91" s="331">
        <v>0</v>
      </c>
      <c r="KU91" s="331">
        <v>0</v>
      </c>
      <c r="KV91" s="331">
        <v>0</v>
      </c>
      <c r="KW91" s="124">
        <v>0</v>
      </c>
      <c r="KX91" s="331">
        <v>0</v>
      </c>
      <c r="KY91" s="331">
        <v>0</v>
      </c>
      <c r="KZ91" s="331">
        <v>0</v>
      </c>
      <c r="LA91" s="331">
        <v>0</v>
      </c>
      <c r="LB91" s="334">
        <v>0</v>
      </c>
      <c r="LC91" s="330">
        <v>0</v>
      </c>
      <c r="LD91" s="331">
        <v>0</v>
      </c>
      <c r="LE91" s="331">
        <v>0</v>
      </c>
      <c r="LF91" s="331">
        <v>0</v>
      </c>
      <c r="LG91" s="334">
        <v>0</v>
      </c>
    </row>
    <row r="92" spans="2:319">
      <c r="B92" s="1640"/>
      <c r="C92" s="1619"/>
      <c r="D92" s="333" t="s">
        <v>2883</v>
      </c>
      <c r="E92" s="386">
        <v>0</v>
      </c>
      <c r="F92" s="331">
        <v>0</v>
      </c>
      <c r="G92" s="331">
        <v>0</v>
      </c>
      <c r="H92" s="331">
        <v>0</v>
      </c>
      <c r="I92" s="124">
        <v>0</v>
      </c>
      <c r="J92" s="330">
        <v>0</v>
      </c>
      <c r="K92" s="331">
        <v>0</v>
      </c>
      <c r="L92" s="331">
        <v>0</v>
      </c>
      <c r="M92" s="331">
        <v>0</v>
      </c>
      <c r="N92" s="124">
        <v>0</v>
      </c>
      <c r="O92" s="330">
        <v>0</v>
      </c>
      <c r="P92" s="331">
        <v>0</v>
      </c>
      <c r="Q92" s="331">
        <v>0</v>
      </c>
      <c r="R92" s="331">
        <v>0</v>
      </c>
      <c r="S92" s="124">
        <v>0</v>
      </c>
      <c r="T92" s="331">
        <v>0.5</v>
      </c>
      <c r="U92" s="331">
        <v>53</v>
      </c>
      <c r="V92" s="331">
        <v>31</v>
      </c>
      <c r="W92" s="331">
        <v>22</v>
      </c>
      <c r="X92" s="124">
        <v>0.41509433962264153</v>
      </c>
      <c r="Y92" s="331">
        <v>-0.5</v>
      </c>
      <c r="Z92" s="331">
        <v>-53</v>
      </c>
      <c r="AA92" s="331">
        <v>-31</v>
      </c>
      <c r="AB92" s="331">
        <v>-22</v>
      </c>
      <c r="AC92" s="124">
        <v>-0.41509433962264153</v>
      </c>
      <c r="AD92" s="386">
        <v>0</v>
      </c>
      <c r="AE92" s="331">
        <v>0</v>
      </c>
      <c r="AF92" s="331">
        <v>0</v>
      </c>
      <c r="AG92" s="331">
        <v>0</v>
      </c>
      <c r="AH92" s="124">
        <v>0</v>
      </c>
      <c r="AI92" s="330">
        <v>0</v>
      </c>
      <c r="AJ92" s="331">
        <v>0</v>
      </c>
      <c r="AK92" s="331">
        <v>0</v>
      </c>
      <c r="AL92" s="331">
        <v>0</v>
      </c>
      <c r="AM92" s="124">
        <v>0</v>
      </c>
      <c r="AN92" s="330">
        <v>0</v>
      </c>
      <c r="AO92" s="331">
        <v>0</v>
      </c>
      <c r="AP92" s="331">
        <v>0</v>
      </c>
      <c r="AQ92" s="331">
        <v>0</v>
      </c>
      <c r="AR92" s="124">
        <v>0</v>
      </c>
      <c r="AS92" s="331">
        <v>0</v>
      </c>
      <c r="AT92" s="331">
        <v>0</v>
      </c>
      <c r="AU92" s="331">
        <v>0</v>
      </c>
      <c r="AV92" s="331">
        <v>0</v>
      </c>
      <c r="AW92" s="124">
        <v>0</v>
      </c>
      <c r="AX92" s="331">
        <v>0</v>
      </c>
      <c r="AY92" s="331">
        <v>0</v>
      </c>
      <c r="AZ92" s="331">
        <v>0</v>
      </c>
      <c r="BA92" s="331">
        <v>0</v>
      </c>
      <c r="BB92" s="124">
        <v>0</v>
      </c>
      <c r="BC92" s="386">
        <v>0</v>
      </c>
      <c r="BD92" s="331">
        <v>0</v>
      </c>
      <c r="BE92" s="331">
        <v>0</v>
      </c>
      <c r="BF92" s="331">
        <v>0</v>
      </c>
      <c r="BG92" s="124">
        <v>0</v>
      </c>
      <c r="BH92" s="330">
        <v>0</v>
      </c>
      <c r="BI92" s="331">
        <v>0</v>
      </c>
      <c r="BJ92" s="331">
        <v>0</v>
      </c>
      <c r="BK92" s="331">
        <v>0</v>
      </c>
      <c r="BL92" s="124">
        <v>0</v>
      </c>
      <c r="BM92" s="330">
        <v>0</v>
      </c>
      <c r="BN92" s="331">
        <v>0</v>
      </c>
      <c r="BO92" s="331">
        <v>0</v>
      </c>
      <c r="BP92" s="331">
        <v>0</v>
      </c>
      <c r="BQ92" s="124">
        <v>0</v>
      </c>
      <c r="BR92" s="331">
        <v>0</v>
      </c>
      <c r="BS92" s="331">
        <v>0</v>
      </c>
      <c r="BT92" s="331">
        <v>0</v>
      </c>
      <c r="BU92" s="331">
        <v>0</v>
      </c>
      <c r="BV92" s="124">
        <v>0</v>
      </c>
      <c r="BW92" s="331">
        <v>0</v>
      </c>
      <c r="BX92" s="331">
        <v>0</v>
      </c>
      <c r="BY92" s="331">
        <v>0</v>
      </c>
      <c r="BZ92" s="331">
        <v>0</v>
      </c>
      <c r="CA92" s="124">
        <v>0</v>
      </c>
      <c r="CB92" s="386">
        <v>0</v>
      </c>
      <c r="CC92" s="331">
        <v>0</v>
      </c>
      <c r="CD92" s="331">
        <v>0</v>
      </c>
      <c r="CE92" s="331">
        <v>0</v>
      </c>
      <c r="CF92" s="124">
        <v>0</v>
      </c>
      <c r="CG92" s="330">
        <v>0</v>
      </c>
      <c r="CH92" s="331">
        <v>0</v>
      </c>
      <c r="CI92" s="331">
        <v>0</v>
      </c>
      <c r="CJ92" s="331">
        <v>0</v>
      </c>
      <c r="CK92" s="124">
        <v>0</v>
      </c>
      <c r="CL92" s="330">
        <v>0</v>
      </c>
      <c r="CM92" s="331">
        <v>0</v>
      </c>
      <c r="CN92" s="331">
        <v>0</v>
      </c>
      <c r="CO92" s="331">
        <v>0</v>
      </c>
      <c r="CP92" s="124">
        <v>0</v>
      </c>
      <c r="CQ92" s="331">
        <v>0</v>
      </c>
      <c r="CR92" s="331">
        <v>0</v>
      </c>
      <c r="CS92" s="331">
        <v>0</v>
      </c>
      <c r="CT92" s="331">
        <v>0</v>
      </c>
      <c r="CU92" s="124">
        <v>0</v>
      </c>
      <c r="CV92" s="331">
        <v>0</v>
      </c>
      <c r="CW92" s="331">
        <v>0</v>
      </c>
      <c r="CX92" s="331">
        <v>0</v>
      </c>
      <c r="CY92" s="331">
        <v>0</v>
      </c>
      <c r="CZ92" s="124">
        <v>0</v>
      </c>
      <c r="DA92" s="386">
        <v>0</v>
      </c>
      <c r="DB92" s="331">
        <v>0</v>
      </c>
      <c r="DC92" s="331">
        <v>0</v>
      </c>
      <c r="DD92" s="331">
        <v>0</v>
      </c>
      <c r="DE92" s="124">
        <v>0</v>
      </c>
      <c r="DF92" s="330">
        <v>0</v>
      </c>
      <c r="DG92" s="331">
        <v>0</v>
      </c>
      <c r="DH92" s="331">
        <v>0</v>
      </c>
      <c r="DI92" s="331">
        <v>0</v>
      </c>
      <c r="DJ92" s="124">
        <v>0</v>
      </c>
      <c r="DK92" s="330">
        <v>0</v>
      </c>
      <c r="DL92" s="331">
        <v>0</v>
      </c>
      <c r="DM92" s="331">
        <v>0</v>
      </c>
      <c r="DN92" s="331">
        <v>0</v>
      </c>
      <c r="DO92" s="124">
        <v>0</v>
      </c>
      <c r="DP92" s="331">
        <v>0</v>
      </c>
      <c r="DQ92" s="331">
        <v>0</v>
      </c>
      <c r="DR92" s="331">
        <v>0</v>
      </c>
      <c r="DS92" s="331">
        <v>0</v>
      </c>
      <c r="DT92" s="124">
        <v>0</v>
      </c>
      <c r="DU92" s="331">
        <v>0</v>
      </c>
      <c r="DV92" s="331">
        <v>0</v>
      </c>
      <c r="DW92" s="331">
        <v>0</v>
      </c>
      <c r="DX92" s="331">
        <v>0</v>
      </c>
      <c r="DY92" s="124">
        <v>0</v>
      </c>
      <c r="DZ92" s="386">
        <v>0</v>
      </c>
      <c r="EA92" s="331">
        <v>0</v>
      </c>
      <c r="EB92" s="331">
        <v>0</v>
      </c>
      <c r="EC92" s="331">
        <v>0</v>
      </c>
      <c r="ED92" s="124">
        <v>0</v>
      </c>
      <c r="EE92" s="330">
        <v>0</v>
      </c>
      <c r="EF92" s="331">
        <v>0</v>
      </c>
      <c r="EG92" s="331">
        <v>0</v>
      </c>
      <c r="EH92" s="331">
        <v>0</v>
      </c>
      <c r="EI92" s="124">
        <v>0</v>
      </c>
      <c r="EJ92" s="330">
        <v>0</v>
      </c>
      <c r="EK92" s="331">
        <v>0</v>
      </c>
      <c r="EL92" s="331">
        <v>0</v>
      </c>
      <c r="EM92" s="331">
        <v>0</v>
      </c>
      <c r="EN92" s="124">
        <v>0</v>
      </c>
      <c r="EO92" s="331">
        <v>0</v>
      </c>
      <c r="EP92" s="331">
        <v>0</v>
      </c>
      <c r="EQ92" s="331">
        <v>0</v>
      </c>
      <c r="ER92" s="331">
        <v>0</v>
      </c>
      <c r="ES92" s="124">
        <v>0</v>
      </c>
      <c r="ET92" s="331">
        <v>0</v>
      </c>
      <c r="EU92" s="331">
        <v>0</v>
      </c>
      <c r="EV92" s="331">
        <v>0</v>
      </c>
      <c r="EW92" s="331">
        <v>0</v>
      </c>
      <c r="EX92" s="124">
        <v>0</v>
      </c>
      <c r="EY92" s="386">
        <v>0</v>
      </c>
      <c r="EZ92" s="331">
        <v>0</v>
      </c>
      <c r="FA92" s="331">
        <v>0</v>
      </c>
      <c r="FB92" s="331">
        <v>0</v>
      </c>
      <c r="FC92" s="124">
        <v>0</v>
      </c>
      <c r="FD92" s="330">
        <v>0</v>
      </c>
      <c r="FE92" s="331">
        <v>0</v>
      </c>
      <c r="FF92" s="331">
        <v>0</v>
      </c>
      <c r="FG92" s="331">
        <v>0</v>
      </c>
      <c r="FH92" s="124">
        <v>0</v>
      </c>
      <c r="FI92" s="330">
        <v>0</v>
      </c>
      <c r="FJ92" s="331">
        <v>0</v>
      </c>
      <c r="FK92" s="331">
        <v>0</v>
      </c>
      <c r="FL92" s="331">
        <v>0</v>
      </c>
      <c r="FM92" s="124">
        <v>0</v>
      </c>
      <c r="FN92" s="331">
        <v>0</v>
      </c>
      <c r="FO92" s="331">
        <v>0</v>
      </c>
      <c r="FP92" s="331">
        <v>0</v>
      </c>
      <c r="FQ92" s="331">
        <v>0</v>
      </c>
      <c r="FR92" s="124">
        <v>0</v>
      </c>
      <c r="FS92" s="331">
        <v>0</v>
      </c>
      <c r="FT92" s="331">
        <v>0</v>
      </c>
      <c r="FU92" s="331">
        <v>0</v>
      </c>
      <c r="FV92" s="331">
        <v>0</v>
      </c>
      <c r="FW92" s="124">
        <v>0</v>
      </c>
      <c r="FX92" s="386">
        <v>0</v>
      </c>
      <c r="FY92" s="331">
        <v>0</v>
      </c>
      <c r="FZ92" s="331">
        <v>0</v>
      </c>
      <c r="GA92" s="331">
        <v>0</v>
      </c>
      <c r="GB92" s="124">
        <v>0</v>
      </c>
      <c r="GC92" s="330">
        <v>0</v>
      </c>
      <c r="GD92" s="331">
        <v>0</v>
      </c>
      <c r="GE92" s="331">
        <v>0</v>
      </c>
      <c r="GF92" s="331">
        <v>0</v>
      </c>
      <c r="GG92" s="124">
        <v>0</v>
      </c>
      <c r="GH92" s="330">
        <v>0</v>
      </c>
      <c r="GI92" s="331">
        <v>0</v>
      </c>
      <c r="GJ92" s="331">
        <v>0</v>
      </c>
      <c r="GK92" s="331">
        <v>0</v>
      </c>
      <c r="GL92" s="124">
        <v>0</v>
      </c>
      <c r="GM92" s="331">
        <v>0</v>
      </c>
      <c r="GN92" s="331">
        <v>0</v>
      </c>
      <c r="GO92" s="331">
        <v>0</v>
      </c>
      <c r="GP92" s="331">
        <v>0</v>
      </c>
      <c r="GQ92" s="124">
        <v>0</v>
      </c>
      <c r="GR92" s="331">
        <v>0</v>
      </c>
      <c r="GS92" s="331">
        <v>0</v>
      </c>
      <c r="GT92" s="331">
        <v>0</v>
      </c>
      <c r="GU92" s="331">
        <v>0</v>
      </c>
      <c r="GV92" s="124">
        <v>0</v>
      </c>
      <c r="GW92" s="386">
        <v>0</v>
      </c>
      <c r="GX92" s="331">
        <v>0</v>
      </c>
      <c r="GY92" s="331">
        <v>0</v>
      </c>
      <c r="GZ92" s="331">
        <v>0</v>
      </c>
      <c r="HA92" s="124">
        <v>0</v>
      </c>
      <c r="HB92" s="330">
        <v>0</v>
      </c>
      <c r="HC92" s="331">
        <v>0</v>
      </c>
      <c r="HD92" s="331">
        <v>0</v>
      </c>
      <c r="HE92" s="331">
        <v>0</v>
      </c>
      <c r="HF92" s="124">
        <v>0</v>
      </c>
      <c r="HG92" s="330">
        <v>0</v>
      </c>
      <c r="HH92" s="331">
        <v>0</v>
      </c>
      <c r="HI92" s="331">
        <v>0</v>
      </c>
      <c r="HJ92" s="331">
        <v>0</v>
      </c>
      <c r="HK92" s="124">
        <v>0</v>
      </c>
      <c r="HL92" s="331">
        <v>0</v>
      </c>
      <c r="HM92" s="331">
        <v>0</v>
      </c>
      <c r="HN92" s="331">
        <v>0</v>
      </c>
      <c r="HO92" s="331">
        <v>0</v>
      </c>
      <c r="HP92" s="124">
        <v>0</v>
      </c>
      <c r="HQ92" s="331">
        <v>0</v>
      </c>
      <c r="HR92" s="331">
        <v>0</v>
      </c>
      <c r="HS92" s="331">
        <v>0</v>
      </c>
      <c r="HT92" s="331">
        <v>0</v>
      </c>
      <c r="HU92" s="124">
        <v>0</v>
      </c>
      <c r="HV92" s="386">
        <v>0</v>
      </c>
      <c r="HW92" s="331">
        <v>0</v>
      </c>
      <c r="HX92" s="331">
        <v>0</v>
      </c>
      <c r="HY92" s="331">
        <v>0</v>
      </c>
      <c r="HZ92" s="124">
        <v>0</v>
      </c>
      <c r="IA92" s="330">
        <v>0</v>
      </c>
      <c r="IB92" s="331">
        <v>0</v>
      </c>
      <c r="IC92" s="331">
        <v>0</v>
      </c>
      <c r="ID92" s="331">
        <v>0</v>
      </c>
      <c r="IE92" s="124">
        <v>0</v>
      </c>
      <c r="IF92" s="330">
        <v>0</v>
      </c>
      <c r="IG92" s="331">
        <v>0</v>
      </c>
      <c r="IH92" s="331">
        <v>0</v>
      </c>
      <c r="II92" s="331">
        <v>0</v>
      </c>
      <c r="IJ92" s="124">
        <v>0</v>
      </c>
      <c r="IK92" s="331">
        <v>0</v>
      </c>
      <c r="IL92" s="331">
        <v>0</v>
      </c>
      <c r="IM92" s="331">
        <v>0</v>
      </c>
      <c r="IN92" s="331">
        <v>0</v>
      </c>
      <c r="IO92" s="124">
        <v>0</v>
      </c>
      <c r="IP92" s="331">
        <v>0</v>
      </c>
      <c r="IQ92" s="331">
        <v>0</v>
      </c>
      <c r="IR92" s="331">
        <v>0</v>
      </c>
      <c r="IS92" s="331">
        <v>0</v>
      </c>
      <c r="IT92" s="124">
        <v>0</v>
      </c>
      <c r="IU92" s="386">
        <v>0</v>
      </c>
      <c r="IV92" s="331">
        <v>0</v>
      </c>
      <c r="IW92" s="331">
        <v>0</v>
      </c>
      <c r="IX92" s="331">
        <v>0</v>
      </c>
      <c r="IY92" s="124">
        <v>0</v>
      </c>
      <c r="IZ92" s="330">
        <v>0</v>
      </c>
      <c r="JA92" s="331">
        <v>0</v>
      </c>
      <c r="JB92" s="331">
        <v>0</v>
      </c>
      <c r="JC92" s="331">
        <v>0</v>
      </c>
      <c r="JD92" s="124">
        <v>0</v>
      </c>
      <c r="JE92" s="330">
        <v>0</v>
      </c>
      <c r="JF92" s="331">
        <v>0</v>
      </c>
      <c r="JG92" s="331">
        <v>0</v>
      </c>
      <c r="JH92" s="331">
        <v>0</v>
      </c>
      <c r="JI92" s="124">
        <v>0</v>
      </c>
      <c r="JJ92" s="331">
        <v>0</v>
      </c>
      <c r="JK92" s="331">
        <v>0</v>
      </c>
      <c r="JL92" s="331">
        <v>0</v>
      </c>
      <c r="JM92" s="331">
        <v>0</v>
      </c>
      <c r="JN92" s="124">
        <v>0</v>
      </c>
      <c r="JO92" s="331">
        <v>0</v>
      </c>
      <c r="JP92" s="331">
        <v>0</v>
      </c>
      <c r="JQ92" s="331">
        <v>0</v>
      </c>
      <c r="JR92" s="331">
        <v>0</v>
      </c>
      <c r="JS92" s="124">
        <v>0</v>
      </c>
      <c r="JT92" s="386">
        <v>0</v>
      </c>
      <c r="JU92" s="331">
        <v>0</v>
      </c>
      <c r="JV92" s="331">
        <v>0</v>
      </c>
      <c r="JW92" s="331">
        <v>0</v>
      </c>
      <c r="JX92" s="124">
        <v>0</v>
      </c>
      <c r="JY92" s="330">
        <v>0</v>
      </c>
      <c r="JZ92" s="331">
        <v>0</v>
      </c>
      <c r="KA92" s="331">
        <v>0</v>
      </c>
      <c r="KB92" s="331">
        <v>0</v>
      </c>
      <c r="KC92" s="124">
        <v>0</v>
      </c>
      <c r="KD92" s="330">
        <v>0</v>
      </c>
      <c r="KE92" s="331">
        <v>0</v>
      </c>
      <c r="KF92" s="331">
        <v>0</v>
      </c>
      <c r="KG92" s="331">
        <v>0</v>
      </c>
      <c r="KH92" s="124">
        <v>0</v>
      </c>
      <c r="KI92" s="331">
        <v>0</v>
      </c>
      <c r="KJ92" s="331">
        <v>0</v>
      </c>
      <c r="KK92" s="331">
        <v>0</v>
      </c>
      <c r="KL92" s="331">
        <v>0</v>
      </c>
      <c r="KM92" s="124">
        <v>0</v>
      </c>
      <c r="KN92" s="331">
        <v>0</v>
      </c>
      <c r="KO92" s="331">
        <v>0</v>
      </c>
      <c r="KP92" s="331">
        <v>0</v>
      </c>
      <c r="KQ92" s="331">
        <v>0</v>
      </c>
      <c r="KR92" s="124">
        <v>0</v>
      </c>
      <c r="KS92" s="330">
        <v>0</v>
      </c>
      <c r="KT92" s="331">
        <v>0</v>
      </c>
      <c r="KU92" s="331">
        <v>0</v>
      </c>
      <c r="KV92" s="331">
        <v>0</v>
      </c>
      <c r="KW92" s="124">
        <v>0</v>
      </c>
      <c r="KX92" s="331">
        <v>0</v>
      </c>
      <c r="KY92" s="331">
        <v>0</v>
      </c>
      <c r="KZ92" s="331">
        <v>0</v>
      </c>
      <c r="LA92" s="331">
        <v>0</v>
      </c>
      <c r="LB92" s="334">
        <v>0</v>
      </c>
      <c r="LC92" s="330">
        <v>0</v>
      </c>
      <c r="LD92" s="331">
        <v>0</v>
      </c>
      <c r="LE92" s="331">
        <v>0</v>
      </c>
      <c r="LF92" s="331">
        <v>0</v>
      </c>
      <c r="LG92" s="334">
        <v>0</v>
      </c>
    </row>
    <row r="93" spans="2:319">
      <c r="B93" s="1640"/>
      <c r="C93" s="1619"/>
      <c r="D93" s="333" t="s">
        <v>2871</v>
      </c>
      <c r="E93" s="330">
        <v>0</v>
      </c>
      <c r="F93" s="331">
        <v>0</v>
      </c>
      <c r="G93" s="331">
        <v>0</v>
      </c>
      <c r="H93" s="331">
        <v>0</v>
      </c>
      <c r="I93" s="124">
        <v>0</v>
      </c>
      <c r="J93" s="330">
        <v>0</v>
      </c>
      <c r="K93" s="331">
        <v>0</v>
      </c>
      <c r="L93" s="331">
        <v>0</v>
      </c>
      <c r="M93" s="331">
        <v>0</v>
      </c>
      <c r="N93" s="124">
        <v>0</v>
      </c>
      <c r="O93" s="330">
        <v>0</v>
      </c>
      <c r="P93" s="331">
        <v>0</v>
      </c>
      <c r="Q93" s="331">
        <v>0</v>
      </c>
      <c r="R93" s="331">
        <v>0</v>
      </c>
      <c r="S93" s="124">
        <v>0</v>
      </c>
      <c r="T93" s="331">
        <v>0</v>
      </c>
      <c r="U93" s="331">
        <v>0</v>
      </c>
      <c r="V93" s="331">
        <v>0</v>
      </c>
      <c r="W93" s="331">
        <v>0</v>
      </c>
      <c r="X93" s="124">
        <v>0</v>
      </c>
      <c r="Y93" s="331">
        <v>0</v>
      </c>
      <c r="Z93" s="331">
        <v>0</v>
      </c>
      <c r="AA93" s="331">
        <v>0</v>
      </c>
      <c r="AB93" s="331">
        <v>0</v>
      </c>
      <c r="AC93" s="124">
        <v>0</v>
      </c>
      <c r="AD93" s="330">
        <v>0</v>
      </c>
      <c r="AE93" s="331">
        <v>0</v>
      </c>
      <c r="AF93" s="331">
        <v>0</v>
      </c>
      <c r="AG93" s="331">
        <v>0</v>
      </c>
      <c r="AH93" s="124">
        <v>0</v>
      </c>
      <c r="AI93" s="330">
        <v>0</v>
      </c>
      <c r="AJ93" s="331">
        <v>0</v>
      </c>
      <c r="AK93" s="331">
        <v>0</v>
      </c>
      <c r="AL93" s="331">
        <v>0</v>
      </c>
      <c r="AM93" s="124">
        <v>0</v>
      </c>
      <c r="AN93" s="330">
        <v>0</v>
      </c>
      <c r="AO93" s="331">
        <v>0</v>
      </c>
      <c r="AP93" s="331">
        <v>0</v>
      </c>
      <c r="AQ93" s="331">
        <v>0</v>
      </c>
      <c r="AR93" s="124">
        <v>0</v>
      </c>
      <c r="AS93" s="331">
        <v>0</v>
      </c>
      <c r="AT93" s="331">
        <v>0</v>
      </c>
      <c r="AU93" s="331">
        <v>0</v>
      </c>
      <c r="AV93" s="331">
        <v>0</v>
      </c>
      <c r="AW93" s="124">
        <v>0</v>
      </c>
      <c r="AX93" s="331">
        <v>0</v>
      </c>
      <c r="AY93" s="331">
        <v>0</v>
      </c>
      <c r="AZ93" s="331">
        <v>0</v>
      </c>
      <c r="BA93" s="331">
        <v>0</v>
      </c>
      <c r="BB93" s="124">
        <v>0</v>
      </c>
      <c r="BC93" s="330">
        <v>0</v>
      </c>
      <c r="BD93" s="331">
        <v>0</v>
      </c>
      <c r="BE93" s="331">
        <v>0</v>
      </c>
      <c r="BF93" s="331">
        <v>0</v>
      </c>
      <c r="BG93" s="124">
        <v>0</v>
      </c>
      <c r="BH93" s="330">
        <v>0</v>
      </c>
      <c r="BI93" s="331">
        <v>0</v>
      </c>
      <c r="BJ93" s="331">
        <v>0</v>
      </c>
      <c r="BK93" s="331">
        <v>0</v>
      </c>
      <c r="BL93" s="124">
        <v>0</v>
      </c>
      <c r="BM93" s="330">
        <v>0</v>
      </c>
      <c r="BN93" s="331">
        <v>0</v>
      </c>
      <c r="BO93" s="331">
        <v>0</v>
      </c>
      <c r="BP93" s="331">
        <v>0</v>
      </c>
      <c r="BQ93" s="124">
        <v>0</v>
      </c>
      <c r="BR93" s="331">
        <v>0</v>
      </c>
      <c r="BS93" s="331">
        <v>0</v>
      </c>
      <c r="BT93" s="331">
        <v>0</v>
      </c>
      <c r="BU93" s="331">
        <v>0</v>
      </c>
      <c r="BV93" s="124">
        <v>0</v>
      </c>
      <c r="BW93" s="331">
        <v>0</v>
      </c>
      <c r="BX93" s="331">
        <v>0</v>
      </c>
      <c r="BY93" s="331">
        <v>0</v>
      </c>
      <c r="BZ93" s="331">
        <v>0</v>
      </c>
      <c r="CA93" s="124">
        <v>0</v>
      </c>
      <c r="CB93" s="330">
        <v>0</v>
      </c>
      <c r="CC93" s="331">
        <v>0</v>
      </c>
      <c r="CD93" s="331">
        <v>0</v>
      </c>
      <c r="CE93" s="331">
        <v>0</v>
      </c>
      <c r="CF93" s="124">
        <v>0</v>
      </c>
      <c r="CG93" s="330">
        <v>0</v>
      </c>
      <c r="CH93" s="331">
        <v>0</v>
      </c>
      <c r="CI93" s="331">
        <v>0</v>
      </c>
      <c r="CJ93" s="331">
        <v>0</v>
      </c>
      <c r="CK93" s="124">
        <v>0</v>
      </c>
      <c r="CL93" s="330">
        <v>0</v>
      </c>
      <c r="CM93" s="331">
        <v>0</v>
      </c>
      <c r="CN93" s="331">
        <v>0</v>
      </c>
      <c r="CO93" s="331">
        <v>0</v>
      </c>
      <c r="CP93" s="124">
        <v>0</v>
      </c>
      <c r="CQ93" s="331">
        <v>0</v>
      </c>
      <c r="CR93" s="331">
        <v>0</v>
      </c>
      <c r="CS93" s="331">
        <v>0</v>
      </c>
      <c r="CT93" s="331">
        <v>0</v>
      </c>
      <c r="CU93" s="124">
        <v>0</v>
      </c>
      <c r="CV93" s="331">
        <v>0</v>
      </c>
      <c r="CW93" s="331">
        <v>0</v>
      </c>
      <c r="CX93" s="331">
        <v>0</v>
      </c>
      <c r="CY93" s="331">
        <v>0</v>
      </c>
      <c r="CZ93" s="124">
        <v>0</v>
      </c>
      <c r="DA93" s="330">
        <v>0</v>
      </c>
      <c r="DB93" s="331">
        <v>0</v>
      </c>
      <c r="DC93" s="331">
        <v>0</v>
      </c>
      <c r="DD93" s="331">
        <v>0</v>
      </c>
      <c r="DE93" s="124">
        <v>0</v>
      </c>
      <c r="DF93" s="330">
        <v>0</v>
      </c>
      <c r="DG93" s="331">
        <v>0</v>
      </c>
      <c r="DH93" s="331">
        <v>0</v>
      </c>
      <c r="DI93" s="331">
        <v>0</v>
      </c>
      <c r="DJ93" s="124">
        <v>0</v>
      </c>
      <c r="DK93" s="330">
        <v>0</v>
      </c>
      <c r="DL93" s="331">
        <v>0</v>
      </c>
      <c r="DM93" s="331">
        <v>0</v>
      </c>
      <c r="DN93" s="331">
        <v>0</v>
      </c>
      <c r="DO93" s="124">
        <v>0</v>
      </c>
      <c r="DP93" s="331">
        <v>0</v>
      </c>
      <c r="DQ93" s="331">
        <v>0</v>
      </c>
      <c r="DR93" s="331">
        <v>0</v>
      </c>
      <c r="DS93" s="331">
        <v>0</v>
      </c>
      <c r="DT93" s="124">
        <v>0</v>
      </c>
      <c r="DU93" s="331">
        <v>0</v>
      </c>
      <c r="DV93" s="331">
        <v>0</v>
      </c>
      <c r="DW93" s="331">
        <v>0</v>
      </c>
      <c r="DX93" s="331">
        <v>0</v>
      </c>
      <c r="DY93" s="124">
        <v>0</v>
      </c>
      <c r="DZ93" s="330">
        <v>0</v>
      </c>
      <c r="EA93" s="331">
        <v>0</v>
      </c>
      <c r="EB93" s="331">
        <v>0</v>
      </c>
      <c r="EC93" s="331">
        <v>0</v>
      </c>
      <c r="ED93" s="124">
        <v>0</v>
      </c>
      <c r="EE93" s="330">
        <v>0</v>
      </c>
      <c r="EF93" s="331">
        <v>0</v>
      </c>
      <c r="EG93" s="331">
        <v>0</v>
      </c>
      <c r="EH93" s="331">
        <v>0</v>
      </c>
      <c r="EI93" s="124">
        <v>0</v>
      </c>
      <c r="EJ93" s="330">
        <v>0</v>
      </c>
      <c r="EK93" s="331">
        <v>0</v>
      </c>
      <c r="EL93" s="331">
        <v>0</v>
      </c>
      <c r="EM93" s="331">
        <v>0</v>
      </c>
      <c r="EN93" s="124">
        <v>0</v>
      </c>
      <c r="EO93" s="331">
        <v>0</v>
      </c>
      <c r="EP93" s="331">
        <v>0</v>
      </c>
      <c r="EQ93" s="331">
        <v>0</v>
      </c>
      <c r="ER93" s="331">
        <v>0</v>
      </c>
      <c r="ES93" s="124">
        <v>0</v>
      </c>
      <c r="ET93" s="331">
        <v>0</v>
      </c>
      <c r="EU93" s="331">
        <v>0</v>
      </c>
      <c r="EV93" s="331">
        <v>0</v>
      </c>
      <c r="EW93" s="331">
        <v>0</v>
      </c>
      <c r="EX93" s="124">
        <v>0</v>
      </c>
      <c r="EY93" s="330">
        <v>0</v>
      </c>
      <c r="EZ93" s="331">
        <v>0</v>
      </c>
      <c r="FA93" s="331">
        <v>0</v>
      </c>
      <c r="FB93" s="331">
        <v>0</v>
      </c>
      <c r="FC93" s="124">
        <v>0</v>
      </c>
      <c r="FD93" s="330">
        <v>0</v>
      </c>
      <c r="FE93" s="331">
        <v>0</v>
      </c>
      <c r="FF93" s="331">
        <v>0</v>
      </c>
      <c r="FG93" s="331">
        <v>0</v>
      </c>
      <c r="FH93" s="124">
        <v>0</v>
      </c>
      <c r="FI93" s="330">
        <v>0</v>
      </c>
      <c r="FJ93" s="331">
        <v>0</v>
      </c>
      <c r="FK93" s="331">
        <v>0</v>
      </c>
      <c r="FL93" s="331">
        <v>0</v>
      </c>
      <c r="FM93" s="124">
        <v>0</v>
      </c>
      <c r="FN93" s="331">
        <v>0</v>
      </c>
      <c r="FO93" s="331">
        <v>0</v>
      </c>
      <c r="FP93" s="331">
        <v>0</v>
      </c>
      <c r="FQ93" s="331">
        <v>0</v>
      </c>
      <c r="FR93" s="124">
        <v>0</v>
      </c>
      <c r="FS93" s="331">
        <v>0</v>
      </c>
      <c r="FT93" s="331">
        <v>0</v>
      </c>
      <c r="FU93" s="331">
        <v>0</v>
      </c>
      <c r="FV93" s="331">
        <v>0</v>
      </c>
      <c r="FW93" s="124">
        <v>0</v>
      </c>
      <c r="FX93" s="330">
        <v>0</v>
      </c>
      <c r="FY93" s="331">
        <v>0</v>
      </c>
      <c r="FZ93" s="331">
        <v>0</v>
      </c>
      <c r="GA93" s="331">
        <v>0</v>
      </c>
      <c r="GB93" s="124">
        <v>0</v>
      </c>
      <c r="GC93" s="330">
        <v>0</v>
      </c>
      <c r="GD93" s="331">
        <v>0</v>
      </c>
      <c r="GE93" s="331">
        <v>0</v>
      </c>
      <c r="GF93" s="331">
        <v>0</v>
      </c>
      <c r="GG93" s="124">
        <v>0</v>
      </c>
      <c r="GH93" s="330">
        <v>0</v>
      </c>
      <c r="GI93" s="331">
        <v>0</v>
      </c>
      <c r="GJ93" s="331">
        <v>0</v>
      </c>
      <c r="GK93" s="331">
        <v>0</v>
      </c>
      <c r="GL93" s="124">
        <v>0</v>
      </c>
      <c r="GM93" s="331">
        <v>0</v>
      </c>
      <c r="GN93" s="331">
        <v>0</v>
      </c>
      <c r="GO93" s="331">
        <v>0</v>
      </c>
      <c r="GP93" s="331">
        <v>0</v>
      </c>
      <c r="GQ93" s="124">
        <v>0</v>
      </c>
      <c r="GR93" s="331">
        <v>0</v>
      </c>
      <c r="GS93" s="331">
        <v>0</v>
      </c>
      <c r="GT93" s="331">
        <v>0</v>
      </c>
      <c r="GU93" s="331">
        <v>0</v>
      </c>
      <c r="GV93" s="124">
        <v>0</v>
      </c>
      <c r="GW93" s="330">
        <v>0</v>
      </c>
      <c r="GX93" s="331">
        <v>0</v>
      </c>
      <c r="GY93" s="331">
        <v>0</v>
      </c>
      <c r="GZ93" s="331">
        <v>0</v>
      </c>
      <c r="HA93" s="124">
        <v>0</v>
      </c>
      <c r="HB93" s="330">
        <v>0</v>
      </c>
      <c r="HC93" s="331">
        <v>0</v>
      </c>
      <c r="HD93" s="331">
        <v>0</v>
      </c>
      <c r="HE93" s="331">
        <v>0</v>
      </c>
      <c r="HF93" s="124">
        <v>0</v>
      </c>
      <c r="HG93" s="330">
        <v>0</v>
      </c>
      <c r="HH93" s="331">
        <v>0</v>
      </c>
      <c r="HI93" s="331">
        <v>0</v>
      </c>
      <c r="HJ93" s="331">
        <v>0</v>
      </c>
      <c r="HK93" s="124">
        <v>0</v>
      </c>
      <c r="HL93" s="331">
        <v>0</v>
      </c>
      <c r="HM93" s="331">
        <v>0</v>
      </c>
      <c r="HN93" s="331">
        <v>0</v>
      </c>
      <c r="HO93" s="331">
        <v>0</v>
      </c>
      <c r="HP93" s="124">
        <v>0</v>
      </c>
      <c r="HQ93" s="331">
        <v>0</v>
      </c>
      <c r="HR93" s="331">
        <v>0</v>
      </c>
      <c r="HS93" s="331">
        <v>0</v>
      </c>
      <c r="HT93" s="331">
        <v>0</v>
      </c>
      <c r="HU93" s="124">
        <v>0</v>
      </c>
      <c r="HV93" s="330">
        <v>0</v>
      </c>
      <c r="HW93" s="331">
        <v>0</v>
      </c>
      <c r="HX93" s="331">
        <v>0</v>
      </c>
      <c r="HY93" s="331">
        <v>0</v>
      </c>
      <c r="HZ93" s="124">
        <v>0</v>
      </c>
      <c r="IA93" s="330">
        <v>0</v>
      </c>
      <c r="IB93" s="331">
        <v>0</v>
      </c>
      <c r="IC93" s="331">
        <v>0</v>
      </c>
      <c r="ID93" s="331">
        <v>0</v>
      </c>
      <c r="IE93" s="124">
        <v>0</v>
      </c>
      <c r="IF93" s="330">
        <v>0</v>
      </c>
      <c r="IG93" s="331">
        <v>0</v>
      </c>
      <c r="IH93" s="331">
        <v>0</v>
      </c>
      <c r="II93" s="331">
        <v>0</v>
      </c>
      <c r="IJ93" s="124">
        <v>0</v>
      </c>
      <c r="IK93" s="331">
        <v>0</v>
      </c>
      <c r="IL93" s="331">
        <v>0</v>
      </c>
      <c r="IM93" s="331">
        <v>0</v>
      </c>
      <c r="IN93" s="331">
        <v>0</v>
      </c>
      <c r="IO93" s="124">
        <v>0</v>
      </c>
      <c r="IP93" s="331">
        <v>0</v>
      </c>
      <c r="IQ93" s="331">
        <v>0</v>
      </c>
      <c r="IR93" s="331">
        <v>0</v>
      </c>
      <c r="IS93" s="331">
        <v>0</v>
      </c>
      <c r="IT93" s="124">
        <v>0</v>
      </c>
      <c r="IU93" s="330">
        <v>0</v>
      </c>
      <c r="IV93" s="331">
        <v>0</v>
      </c>
      <c r="IW93" s="331">
        <v>0</v>
      </c>
      <c r="IX93" s="331">
        <v>0</v>
      </c>
      <c r="IY93" s="124">
        <v>0</v>
      </c>
      <c r="IZ93" s="330">
        <v>0</v>
      </c>
      <c r="JA93" s="331">
        <v>0</v>
      </c>
      <c r="JB93" s="331">
        <v>0</v>
      </c>
      <c r="JC93" s="331">
        <v>0</v>
      </c>
      <c r="JD93" s="124">
        <v>0</v>
      </c>
      <c r="JE93" s="330">
        <v>0</v>
      </c>
      <c r="JF93" s="331">
        <v>0</v>
      </c>
      <c r="JG93" s="331">
        <v>0</v>
      </c>
      <c r="JH93" s="331">
        <v>0</v>
      </c>
      <c r="JI93" s="124">
        <v>0</v>
      </c>
      <c r="JJ93" s="331">
        <v>0</v>
      </c>
      <c r="JK93" s="331">
        <v>0</v>
      </c>
      <c r="JL93" s="331">
        <v>0</v>
      </c>
      <c r="JM93" s="331">
        <v>0</v>
      </c>
      <c r="JN93" s="124">
        <v>0</v>
      </c>
      <c r="JO93" s="331">
        <v>0</v>
      </c>
      <c r="JP93" s="331">
        <v>0</v>
      </c>
      <c r="JQ93" s="331">
        <v>0</v>
      </c>
      <c r="JR93" s="331">
        <v>0</v>
      </c>
      <c r="JS93" s="124">
        <v>0</v>
      </c>
      <c r="JT93" s="330">
        <v>0</v>
      </c>
      <c r="JU93" s="331">
        <v>0</v>
      </c>
      <c r="JV93" s="331">
        <v>0</v>
      </c>
      <c r="JW93" s="331">
        <v>0</v>
      </c>
      <c r="JX93" s="124">
        <v>0</v>
      </c>
      <c r="JY93" s="330">
        <v>0</v>
      </c>
      <c r="JZ93" s="331">
        <v>0</v>
      </c>
      <c r="KA93" s="331">
        <v>0</v>
      </c>
      <c r="KB93" s="331">
        <v>0</v>
      </c>
      <c r="KC93" s="124">
        <v>0</v>
      </c>
      <c r="KD93" s="330">
        <v>0</v>
      </c>
      <c r="KE93" s="331">
        <v>0</v>
      </c>
      <c r="KF93" s="331">
        <v>0</v>
      </c>
      <c r="KG93" s="331">
        <v>0</v>
      </c>
      <c r="KH93" s="124">
        <v>0</v>
      </c>
      <c r="KI93" s="331">
        <v>0</v>
      </c>
      <c r="KJ93" s="331">
        <v>0</v>
      </c>
      <c r="KK93" s="331">
        <v>0</v>
      </c>
      <c r="KL93" s="331">
        <v>0</v>
      </c>
      <c r="KM93" s="124">
        <v>0</v>
      </c>
      <c r="KN93" s="331">
        <v>0</v>
      </c>
      <c r="KO93" s="331">
        <v>0</v>
      </c>
      <c r="KP93" s="331">
        <v>0</v>
      </c>
      <c r="KQ93" s="331">
        <v>0</v>
      </c>
      <c r="KR93" s="124">
        <v>0</v>
      </c>
      <c r="KS93" s="330">
        <v>0</v>
      </c>
      <c r="KT93" s="331">
        <v>0</v>
      </c>
      <c r="KU93" s="331">
        <v>0</v>
      </c>
      <c r="KV93" s="331">
        <v>0</v>
      </c>
      <c r="KW93" s="124">
        <v>0</v>
      </c>
      <c r="KX93" s="331">
        <v>0</v>
      </c>
      <c r="KY93" s="331">
        <v>0</v>
      </c>
      <c r="KZ93" s="331">
        <v>0</v>
      </c>
      <c r="LA93" s="331">
        <v>0</v>
      </c>
      <c r="LB93" s="334">
        <v>0</v>
      </c>
      <c r="LC93" s="330">
        <v>0</v>
      </c>
      <c r="LD93" s="331">
        <v>0</v>
      </c>
      <c r="LE93" s="331">
        <v>0</v>
      </c>
      <c r="LF93" s="331">
        <v>0</v>
      </c>
      <c r="LG93" s="334">
        <v>0</v>
      </c>
    </row>
    <row r="94" spans="2:319">
      <c r="B94" s="1640"/>
      <c r="C94" s="1619"/>
      <c r="D94" s="337" t="s">
        <v>2885</v>
      </c>
      <c r="E94" s="338">
        <v>0</v>
      </c>
      <c r="F94" s="339">
        <v>0</v>
      </c>
      <c r="G94" s="339">
        <v>0</v>
      </c>
      <c r="H94" s="339">
        <v>0</v>
      </c>
      <c r="I94" s="151">
        <v>0</v>
      </c>
      <c r="J94" s="338">
        <v>0</v>
      </c>
      <c r="K94" s="339">
        <v>0</v>
      </c>
      <c r="L94" s="339">
        <v>0</v>
      </c>
      <c r="M94" s="339">
        <v>0</v>
      </c>
      <c r="N94" s="151">
        <v>0</v>
      </c>
      <c r="O94" s="338">
        <v>0</v>
      </c>
      <c r="P94" s="339">
        <v>0</v>
      </c>
      <c r="Q94" s="339">
        <v>0</v>
      </c>
      <c r="R94" s="339">
        <v>0</v>
      </c>
      <c r="S94" s="151">
        <v>0</v>
      </c>
      <c r="T94" s="339">
        <v>0</v>
      </c>
      <c r="U94" s="339">
        <v>0</v>
      </c>
      <c r="V94" s="339">
        <v>0</v>
      </c>
      <c r="W94" s="339">
        <v>0</v>
      </c>
      <c r="X94" s="151">
        <v>0</v>
      </c>
      <c r="Y94" s="339">
        <v>0</v>
      </c>
      <c r="Z94" s="339">
        <v>0</v>
      </c>
      <c r="AA94" s="339">
        <v>0</v>
      </c>
      <c r="AB94" s="339">
        <v>0</v>
      </c>
      <c r="AC94" s="151">
        <v>0</v>
      </c>
      <c r="AD94" s="338">
        <v>0</v>
      </c>
      <c r="AE94" s="339">
        <v>0</v>
      </c>
      <c r="AF94" s="339">
        <v>0</v>
      </c>
      <c r="AG94" s="339">
        <v>0</v>
      </c>
      <c r="AH94" s="151">
        <v>0</v>
      </c>
      <c r="AI94" s="338">
        <v>0</v>
      </c>
      <c r="AJ94" s="339">
        <v>0</v>
      </c>
      <c r="AK94" s="339">
        <v>0</v>
      </c>
      <c r="AL94" s="339">
        <v>0</v>
      </c>
      <c r="AM94" s="151">
        <v>0</v>
      </c>
      <c r="AN94" s="338">
        <v>0</v>
      </c>
      <c r="AO94" s="339">
        <v>0</v>
      </c>
      <c r="AP94" s="339">
        <v>0</v>
      </c>
      <c r="AQ94" s="339">
        <v>0</v>
      </c>
      <c r="AR94" s="151">
        <v>0</v>
      </c>
      <c r="AS94" s="339">
        <v>0</v>
      </c>
      <c r="AT94" s="339">
        <v>0</v>
      </c>
      <c r="AU94" s="339">
        <v>0</v>
      </c>
      <c r="AV94" s="339">
        <v>0</v>
      </c>
      <c r="AW94" s="151">
        <v>0</v>
      </c>
      <c r="AX94" s="339">
        <v>0</v>
      </c>
      <c r="AY94" s="339">
        <v>0</v>
      </c>
      <c r="AZ94" s="339">
        <v>0</v>
      </c>
      <c r="BA94" s="339">
        <v>0</v>
      </c>
      <c r="BB94" s="151">
        <v>0</v>
      </c>
      <c r="BC94" s="338">
        <v>0</v>
      </c>
      <c r="BD94" s="339">
        <v>0</v>
      </c>
      <c r="BE94" s="339">
        <v>0</v>
      </c>
      <c r="BF94" s="339">
        <v>0</v>
      </c>
      <c r="BG94" s="151">
        <v>0</v>
      </c>
      <c r="BH94" s="338">
        <v>0</v>
      </c>
      <c r="BI94" s="339">
        <v>0</v>
      </c>
      <c r="BJ94" s="339">
        <v>0</v>
      </c>
      <c r="BK94" s="339">
        <v>0</v>
      </c>
      <c r="BL94" s="151">
        <v>0</v>
      </c>
      <c r="BM94" s="338">
        <v>0</v>
      </c>
      <c r="BN94" s="339">
        <v>0</v>
      </c>
      <c r="BO94" s="339">
        <v>0</v>
      </c>
      <c r="BP94" s="339">
        <v>0</v>
      </c>
      <c r="BQ94" s="151">
        <v>0</v>
      </c>
      <c r="BR94" s="339">
        <v>0</v>
      </c>
      <c r="BS94" s="339">
        <v>0</v>
      </c>
      <c r="BT94" s="339">
        <v>0</v>
      </c>
      <c r="BU94" s="339">
        <v>0</v>
      </c>
      <c r="BV94" s="151">
        <v>0</v>
      </c>
      <c r="BW94" s="339">
        <v>0</v>
      </c>
      <c r="BX94" s="339">
        <v>0</v>
      </c>
      <c r="BY94" s="339">
        <v>0</v>
      </c>
      <c r="BZ94" s="339">
        <v>0</v>
      </c>
      <c r="CA94" s="151">
        <v>0</v>
      </c>
      <c r="CB94" s="338">
        <v>0</v>
      </c>
      <c r="CC94" s="339">
        <v>0</v>
      </c>
      <c r="CD94" s="339">
        <v>0</v>
      </c>
      <c r="CE94" s="339">
        <v>0</v>
      </c>
      <c r="CF94" s="151">
        <v>0</v>
      </c>
      <c r="CG94" s="338">
        <v>0</v>
      </c>
      <c r="CH94" s="339">
        <v>0</v>
      </c>
      <c r="CI94" s="339">
        <v>0</v>
      </c>
      <c r="CJ94" s="339">
        <v>0</v>
      </c>
      <c r="CK94" s="151">
        <v>0</v>
      </c>
      <c r="CL94" s="338">
        <v>0</v>
      </c>
      <c r="CM94" s="339">
        <v>0</v>
      </c>
      <c r="CN94" s="339">
        <v>0</v>
      </c>
      <c r="CO94" s="339">
        <v>0</v>
      </c>
      <c r="CP94" s="151">
        <v>0</v>
      </c>
      <c r="CQ94" s="339">
        <v>0</v>
      </c>
      <c r="CR94" s="339">
        <v>0</v>
      </c>
      <c r="CS94" s="339">
        <v>0</v>
      </c>
      <c r="CT94" s="339">
        <v>0</v>
      </c>
      <c r="CU94" s="151">
        <v>0</v>
      </c>
      <c r="CV94" s="339">
        <v>0</v>
      </c>
      <c r="CW94" s="339">
        <v>0</v>
      </c>
      <c r="CX94" s="339">
        <v>0</v>
      </c>
      <c r="CY94" s="339">
        <v>0</v>
      </c>
      <c r="CZ94" s="151">
        <v>0</v>
      </c>
      <c r="DA94" s="338">
        <v>0</v>
      </c>
      <c r="DB94" s="339">
        <v>0</v>
      </c>
      <c r="DC94" s="339">
        <v>0</v>
      </c>
      <c r="DD94" s="339">
        <v>0</v>
      </c>
      <c r="DE94" s="151">
        <v>0</v>
      </c>
      <c r="DF94" s="338">
        <v>0</v>
      </c>
      <c r="DG94" s="339">
        <v>0</v>
      </c>
      <c r="DH94" s="339">
        <v>0</v>
      </c>
      <c r="DI94" s="339">
        <v>0</v>
      </c>
      <c r="DJ94" s="151">
        <v>0</v>
      </c>
      <c r="DK94" s="338">
        <v>0</v>
      </c>
      <c r="DL94" s="339">
        <v>0</v>
      </c>
      <c r="DM94" s="339">
        <v>0</v>
      </c>
      <c r="DN94" s="339">
        <v>0</v>
      </c>
      <c r="DO94" s="151">
        <v>0</v>
      </c>
      <c r="DP94" s="339">
        <v>0</v>
      </c>
      <c r="DQ94" s="339">
        <v>0</v>
      </c>
      <c r="DR94" s="339">
        <v>0</v>
      </c>
      <c r="DS94" s="339">
        <v>0</v>
      </c>
      <c r="DT94" s="151">
        <v>0</v>
      </c>
      <c r="DU94" s="339">
        <v>0</v>
      </c>
      <c r="DV94" s="339">
        <v>0</v>
      </c>
      <c r="DW94" s="339">
        <v>0</v>
      </c>
      <c r="DX94" s="339">
        <v>0</v>
      </c>
      <c r="DY94" s="151">
        <v>0</v>
      </c>
      <c r="DZ94" s="338">
        <v>0</v>
      </c>
      <c r="EA94" s="339">
        <v>0</v>
      </c>
      <c r="EB94" s="339">
        <v>0</v>
      </c>
      <c r="EC94" s="339">
        <v>0</v>
      </c>
      <c r="ED94" s="151">
        <v>0</v>
      </c>
      <c r="EE94" s="338">
        <v>0</v>
      </c>
      <c r="EF94" s="339">
        <v>0</v>
      </c>
      <c r="EG94" s="339">
        <v>0</v>
      </c>
      <c r="EH94" s="339">
        <v>0</v>
      </c>
      <c r="EI94" s="151">
        <v>0</v>
      </c>
      <c r="EJ94" s="338">
        <v>0</v>
      </c>
      <c r="EK94" s="339">
        <v>0</v>
      </c>
      <c r="EL94" s="339">
        <v>0</v>
      </c>
      <c r="EM94" s="339">
        <v>0</v>
      </c>
      <c r="EN94" s="151">
        <v>0</v>
      </c>
      <c r="EO94" s="339">
        <v>0</v>
      </c>
      <c r="EP94" s="339">
        <v>0</v>
      </c>
      <c r="EQ94" s="339">
        <v>0</v>
      </c>
      <c r="ER94" s="339">
        <v>0</v>
      </c>
      <c r="ES94" s="151">
        <v>0</v>
      </c>
      <c r="ET94" s="339">
        <v>0</v>
      </c>
      <c r="EU94" s="339">
        <v>0</v>
      </c>
      <c r="EV94" s="339">
        <v>0</v>
      </c>
      <c r="EW94" s="339">
        <v>0</v>
      </c>
      <c r="EX94" s="151">
        <v>0</v>
      </c>
      <c r="EY94" s="338">
        <v>0</v>
      </c>
      <c r="EZ94" s="339">
        <v>0</v>
      </c>
      <c r="FA94" s="339">
        <v>0</v>
      </c>
      <c r="FB94" s="339">
        <v>0</v>
      </c>
      <c r="FC94" s="151">
        <v>0</v>
      </c>
      <c r="FD94" s="338">
        <v>0</v>
      </c>
      <c r="FE94" s="339">
        <v>0</v>
      </c>
      <c r="FF94" s="339">
        <v>0</v>
      </c>
      <c r="FG94" s="339">
        <v>0</v>
      </c>
      <c r="FH94" s="151">
        <v>0</v>
      </c>
      <c r="FI94" s="338">
        <v>0</v>
      </c>
      <c r="FJ94" s="339">
        <v>0</v>
      </c>
      <c r="FK94" s="339">
        <v>0</v>
      </c>
      <c r="FL94" s="339">
        <v>0</v>
      </c>
      <c r="FM94" s="151">
        <v>0</v>
      </c>
      <c r="FN94" s="339">
        <v>0</v>
      </c>
      <c r="FO94" s="339">
        <v>0</v>
      </c>
      <c r="FP94" s="339">
        <v>0</v>
      </c>
      <c r="FQ94" s="339">
        <v>0</v>
      </c>
      <c r="FR94" s="151">
        <v>0</v>
      </c>
      <c r="FS94" s="339">
        <v>0</v>
      </c>
      <c r="FT94" s="339">
        <v>0</v>
      </c>
      <c r="FU94" s="339">
        <v>0</v>
      </c>
      <c r="FV94" s="339">
        <v>0</v>
      </c>
      <c r="FW94" s="151">
        <v>0</v>
      </c>
      <c r="FX94" s="338">
        <v>0</v>
      </c>
      <c r="FY94" s="339">
        <v>0</v>
      </c>
      <c r="FZ94" s="339">
        <v>0</v>
      </c>
      <c r="GA94" s="339">
        <v>0</v>
      </c>
      <c r="GB94" s="151">
        <v>0</v>
      </c>
      <c r="GC94" s="338">
        <v>0</v>
      </c>
      <c r="GD94" s="339">
        <v>0</v>
      </c>
      <c r="GE94" s="339">
        <v>0</v>
      </c>
      <c r="GF94" s="339">
        <v>0</v>
      </c>
      <c r="GG94" s="151">
        <v>0</v>
      </c>
      <c r="GH94" s="338">
        <v>0</v>
      </c>
      <c r="GI94" s="339">
        <v>0</v>
      </c>
      <c r="GJ94" s="339">
        <v>0</v>
      </c>
      <c r="GK94" s="339">
        <v>0</v>
      </c>
      <c r="GL94" s="151">
        <v>0</v>
      </c>
      <c r="GM94" s="339">
        <v>0</v>
      </c>
      <c r="GN94" s="339">
        <v>0</v>
      </c>
      <c r="GO94" s="339">
        <v>0</v>
      </c>
      <c r="GP94" s="339">
        <v>0</v>
      </c>
      <c r="GQ94" s="151">
        <v>0</v>
      </c>
      <c r="GR94" s="339">
        <v>0</v>
      </c>
      <c r="GS94" s="339">
        <v>0</v>
      </c>
      <c r="GT94" s="339">
        <v>0</v>
      </c>
      <c r="GU94" s="339">
        <v>0</v>
      </c>
      <c r="GV94" s="151">
        <v>0</v>
      </c>
      <c r="GW94" s="338">
        <v>0</v>
      </c>
      <c r="GX94" s="339">
        <v>0</v>
      </c>
      <c r="GY94" s="339">
        <v>0</v>
      </c>
      <c r="GZ94" s="339">
        <v>0</v>
      </c>
      <c r="HA94" s="151">
        <v>0</v>
      </c>
      <c r="HB94" s="338">
        <v>0</v>
      </c>
      <c r="HC94" s="339">
        <v>0</v>
      </c>
      <c r="HD94" s="339">
        <v>0</v>
      </c>
      <c r="HE94" s="339">
        <v>0</v>
      </c>
      <c r="HF94" s="151">
        <v>0</v>
      </c>
      <c r="HG94" s="338">
        <v>0</v>
      </c>
      <c r="HH94" s="339">
        <v>0</v>
      </c>
      <c r="HI94" s="339">
        <v>0</v>
      </c>
      <c r="HJ94" s="339">
        <v>0</v>
      </c>
      <c r="HK94" s="151">
        <v>0</v>
      </c>
      <c r="HL94" s="339">
        <v>0</v>
      </c>
      <c r="HM94" s="339">
        <v>0</v>
      </c>
      <c r="HN94" s="339">
        <v>0</v>
      </c>
      <c r="HO94" s="339">
        <v>0</v>
      </c>
      <c r="HP94" s="151">
        <v>0</v>
      </c>
      <c r="HQ94" s="339">
        <v>0</v>
      </c>
      <c r="HR94" s="339">
        <v>0</v>
      </c>
      <c r="HS94" s="339">
        <v>0</v>
      </c>
      <c r="HT94" s="339">
        <v>0</v>
      </c>
      <c r="HU94" s="151">
        <v>0</v>
      </c>
      <c r="HV94" s="338">
        <v>0</v>
      </c>
      <c r="HW94" s="339">
        <v>0</v>
      </c>
      <c r="HX94" s="339">
        <v>0</v>
      </c>
      <c r="HY94" s="339">
        <v>0</v>
      </c>
      <c r="HZ94" s="151">
        <v>0</v>
      </c>
      <c r="IA94" s="338">
        <v>0</v>
      </c>
      <c r="IB94" s="339">
        <v>0</v>
      </c>
      <c r="IC94" s="339">
        <v>0</v>
      </c>
      <c r="ID94" s="339">
        <v>0</v>
      </c>
      <c r="IE94" s="151">
        <v>0</v>
      </c>
      <c r="IF94" s="338">
        <v>0</v>
      </c>
      <c r="IG94" s="339">
        <v>0</v>
      </c>
      <c r="IH94" s="339">
        <v>0</v>
      </c>
      <c r="II94" s="339">
        <v>0</v>
      </c>
      <c r="IJ94" s="151">
        <v>0</v>
      </c>
      <c r="IK94" s="339">
        <v>0</v>
      </c>
      <c r="IL94" s="339">
        <v>0</v>
      </c>
      <c r="IM94" s="339">
        <v>0</v>
      </c>
      <c r="IN94" s="339">
        <v>0</v>
      </c>
      <c r="IO94" s="151">
        <v>0</v>
      </c>
      <c r="IP94" s="339">
        <v>0</v>
      </c>
      <c r="IQ94" s="339">
        <v>0</v>
      </c>
      <c r="IR94" s="339">
        <v>0</v>
      </c>
      <c r="IS94" s="339">
        <v>0</v>
      </c>
      <c r="IT94" s="151">
        <v>0</v>
      </c>
      <c r="IU94" s="338">
        <v>0</v>
      </c>
      <c r="IV94" s="339">
        <v>0</v>
      </c>
      <c r="IW94" s="339">
        <v>0</v>
      </c>
      <c r="IX94" s="339">
        <v>0</v>
      </c>
      <c r="IY94" s="151">
        <v>0</v>
      </c>
      <c r="IZ94" s="338">
        <v>0</v>
      </c>
      <c r="JA94" s="339">
        <v>0</v>
      </c>
      <c r="JB94" s="339">
        <v>0</v>
      </c>
      <c r="JC94" s="339">
        <v>0</v>
      </c>
      <c r="JD94" s="151">
        <v>0</v>
      </c>
      <c r="JE94" s="338">
        <v>0</v>
      </c>
      <c r="JF94" s="339">
        <v>0</v>
      </c>
      <c r="JG94" s="339">
        <v>0</v>
      </c>
      <c r="JH94" s="339">
        <v>0</v>
      </c>
      <c r="JI94" s="151">
        <v>0</v>
      </c>
      <c r="JJ94" s="339">
        <v>0</v>
      </c>
      <c r="JK94" s="339">
        <v>0</v>
      </c>
      <c r="JL94" s="339">
        <v>0</v>
      </c>
      <c r="JM94" s="339">
        <v>0</v>
      </c>
      <c r="JN94" s="151">
        <v>0</v>
      </c>
      <c r="JO94" s="339">
        <v>0</v>
      </c>
      <c r="JP94" s="339">
        <v>0</v>
      </c>
      <c r="JQ94" s="339">
        <v>0</v>
      </c>
      <c r="JR94" s="339">
        <v>0</v>
      </c>
      <c r="JS94" s="151">
        <v>0</v>
      </c>
      <c r="JT94" s="338">
        <v>0</v>
      </c>
      <c r="JU94" s="339">
        <v>0</v>
      </c>
      <c r="JV94" s="339">
        <v>0</v>
      </c>
      <c r="JW94" s="339">
        <v>0</v>
      </c>
      <c r="JX94" s="151">
        <v>0</v>
      </c>
      <c r="JY94" s="338">
        <v>0</v>
      </c>
      <c r="JZ94" s="339">
        <v>0</v>
      </c>
      <c r="KA94" s="339">
        <v>0</v>
      </c>
      <c r="KB94" s="339">
        <v>0</v>
      </c>
      <c r="KC94" s="151">
        <v>0</v>
      </c>
      <c r="KD94" s="338">
        <v>0</v>
      </c>
      <c r="KE94" s="339">
        <v>0</v>
      </c>
      <c r="KF94" s="339">
        <v>0</v>
      </c>
      <c r="KG94" s="339">
        <v>0</v>
      </c>
      <c r="KH94" s="151">
        <v>0</v>
      </c>
      <c r="KI94" s="339">
        <v>0</v>
      </c>
      <c r="KJ94" s="339">
        <v>0</v>
      </c>
      <c r="KK94" s="339">
        <v>0</v>
      </c>
      <c r="KL94" s="339">
        <v>0</v>
      </c>
      <c r="KM94" s="151">
        <v>0</v>
      </c>
      <c r="KN94" s="339">
        <v>0</v>
      </c>
      <c r="KO94" s="339">
        <v>0</v>
      </c>
      <c r="KP94" s="339">
        <v>0</v>
      </c>
      <c r="KQ94" s="339">
        <v>0</v>
      </c>
      <c r="KR94" s="151">
        <v>0</v>
      </c>
      <c r="KS94" s="338">
        <v>0</v>
      </c>
      <c r="KT94" s="339">
        <v>0</v>
      </c>
      <c r="KU94" s="339">
        <v>0</v>
      </c>
      <c r="KV94" s="339">
        <v>0</v>
      </c>
      <c r="KW94" s="151">
        <v>0</v>
      </c>
      <c r="KX94" s="339">
        <v>0</v>
      </c>
      <c r="KY94" s="339">
        <v>0</v>
      </c>
      <c r="KZ94" s="339">
        <v>0</v>
      </c>
      <c r="LA94" s="339">
        <v>0</v>
      </c>
      <c r="LB94" s="340">
        <v>0</v>
      </c>
      <c r="LC94" s="338">
        <v>0</v>
      </c>
      <c r="LD94" s="339">
        <v>0</v>
      </c>
      <c r="LE94" s="339">
        <v>0</v>
      </c>
      <c r="LF94" s="339">
        <v>0</v>
      </c>
      <c r="LG94" s="340">
        <v>0</v>
      </c>
    </row>
    <row r="95" spans="2:319">
      <c r="B95" s="1640"/>
      <c r="C95" s="1643"/>
      <c r="D95" s="341" t="s">
        <v>2899</v>
      </c>
      <c r="E95" s="342">
        <v>0</v>
      </c>
      <c r="F95" s="343">
        <v>0</v>
      </c>
      <c r="G95" s="343">
        <v>0</v>
      </c>
      <c r="H95" s="343">
        <v>0</v>
      </c>
      <c r="I95" s="344">
        <v>0</v>
      </c>
      <c r="J95" s="342">
        <v>199.3</v>
      </c>
      <c r="K95" s="343">
        <v>41465</v>
      </c>
      <c r="L95" s="343">
        <v>41381</v>
      </c>
      <c r="M95" s="343">
        <v>84</v>
      </c>
      <c r="N95" s="344">
        <v>2.0258048956951647E-3</v>
      </c>
      <c r="O95" s="342">
        <v>199.3</v>
      </c>
      <c r="P95" s="343">
        <v>41465</v>
      </c>
      <c r="Q95" s="343">
        <v>41381</v>
      </c>
      <c r="R95" s="343">
        <v>84</v>
      </c>
      <c r="S95" s="344">
        <v>2.0258048956951647E-3</v>
      </c>
      <c r="T95" s="343">
        <v>61.3</v>
      </c>
      <c r="U95" s="343">
        <v>13621</v>
      </c>
      <c r="V95" s="343">
        <v>13646</v>
      </c>
      <c r="W95" s="343">
        <v>-25</v>
      </c>
      <c r="X95" s="344">
        <v>-1.8354012187064093E-3</v>
      </c>
      <c r="Y95" s="343">
        <v>138</v>
      </c>
      <c r="Z95" s="343">
        <v>27844</v>
      </c>
      <c r="AA95" s="343">
        <v>27735</v>
      </c>
      <c r="AB95" s="343">
        <v>109</v>
      </c>
      <c r="AC95" s="344">
        <v>-3.861206114401574E-3</v>
      </c>
      <c r="AD95" s="342">
        <v>0</v>
      </c>
      <c r="AE95" s="343">
        <v>0</v>
      </c>
      <c r="AF95" s="343">
        <v>0</v>
      </c>
      <c r="AG95" s="343">
        <v>0</v>
      </c>
      <c r="AH95" s="344">
        <v>0</v>
      </c>
      <c r="AI95" s="342">
        <v>124.1</v>
      </c>
      <c r="AJ95" s="343">
        <v>25335</v>
      </c>
      <c r="AK95" s="343">
        <v>24646</v>
      </c>
      <c r="AL95" s="343">
        <v>689</v>
      </c>
      <c r="AM95" s="344">
        <v>2.7195579238208013E-2</v>
      </c>
      <c r="AN95" s="342">
        <v>124.1</v>
      </c>
      <c r="AO95" s="343">
        <v>25335</v>
      </c>
      <c r="AP95" s="343">
        <v>24646</v>
      </c>
      <c r="AQ95" s="343">
        <v>689</v>
      </c>
      <c r="AR95" s="344">
        <v>2.7195579238208013E-2</v>
      </c>
      <c r="AS95" s="343">
        <v>199.3</v>
      </c>
      <c r="AT95" s="343">
        <v>41465</v>
      </c>
      <c r="AU95" s="343">
        <v>41381</v>
      </c>
      <c r="AV95" s="343">
        <v>84</v>
      </c>
      <c r="AW95" s="344">
        <v>2.0258048956951647E-3</v>
      </c>
      <c r="AX95" s="343">
        <v>-75.200000000000017</v>
      </c>
      <c r="AY95" s="343">
        <v>-16130</v>
      </c>
      <c r="AZ95" s="343">
        <v>-16735</v>
      </c>
      <c r="BA95" s="343">
        <v>605</v>
      </c>
      <c r="BB95" s="344">
        <v>-2.516977434251285E-2</v>
      </c>
      <c r="BC95" s="342">
        <v>0</v>
      </c>
      <c r="BD95" s="343">
        <v>0</v>
      </c>
      <c r="BE95" s="343">
        <v>0</v>
      </c>
      <c r="BF95" s="343">
        <v>0</v>
      </c>
      <c r="BG95" s="344">
        <v>0</v>
      </c>
      <c r="BH95" s="342">
        <v>152.30000000000001</v>
      </c>
      <c r="BI95" s="343">
        <v>35381</v>
      </c>
      <c r="BJ95" s="343">
        <v>32355</v>
      </c>
      <c r="BK95" s="343">
        <v>3026</v>
      </c>
      <c r="BL95" s="344">
        <v>8.5526129843701421E-2</v>
      </c>
      <c r="BM95" s="342">
        <v>152.30000000000001</v>
      </c>
      <c r="BN95" s="343">
        <v>35381</v>
      </c>
      <c r="BO95" s="343">
        <v>32355</v>
      </c>
      <c r="BP95" s="343">
        <v>3026</v>
      </c>
      <c r="BQ95" s="344">
        <v>8.5526129843701421E-2</v>
      </c>
      <c r="BR95" s="343">
        <v>124.1</v>
      </c>
      <c r="BS95" s="343">
        <v>25335</v>
      </c>
      <c r="BT95" s="343">
        <v>24646</v>
      </c>
      <c r="BU95" s="343">
        <v>689</v>
      </c>
      <c r="BV95" s="344">
        <v>2.7195579238208013E-2</v>
      </c>
      <c r="BW95" s="343">
        <v>28.20000000000001</v>
      </c>
      <c r="BX95" s="343">
        <v>10046</v>
      </c>
      <c r="BY95" s="343">
        <v>7709</v>
      </c>
      <c r="BZ95" s="343">
        <v>2337</v>
      </c>
      <c r="CA95" s="344">
        <v>-5.8330550605493407E-2</v>
      </c>
      <c r="CB95" s="342">
        <v>0</v>
      </c>
      <c r="CC95" s="343">
        <v>0</v>
      </c>
      <c r="CD95" s="343">
        <v>0</v>
      </c>
      <c r="CE95" s="343">
        <v>0</v>
      </c>
      <c r="CF95" s="344">
        <v>0</v>
      </c>
      <c r="CG95" s="342">
        <v>102</v>
      </c>
      <c r="CH95" s="343">
        <v>20114</v>
      </c>
      <c r="CI95" s="343">
        <v>20274</v>
      </c>
      <c r="CJ95" s="343">
        <v>-160</v>
      </c>
      <c r="CK95" s="344">
        <v>-7.9546584468529382E-3</v>
      </c>
      <c r="CL95" s="342">
        <v>102</v>
      </c>
      <c r="CM95" s="343">
        <v>20114</v>
      </c>
      <c r="CN95" s="343">
        <v>20274</v>
      </c>
      <c r="CO95" s="343">
        <v>-160</v>
      </c>
      <c r="CP95" s="344">
        <v>-7.9546584468529382E-3</v>
      </c>
      <c r="CQ95" s="343">
        <v>152.30000000000001</v>
      </c>
      <c r="CR95" s="343">
        <v>35381</v>
      </c>
      <c r="CS95" s="343">
        <v>32355</v>
      </c>
      <c r="CT95" s="343">
        <v>3026</v>
      </c>
      <c r="CU95" s="344">
        <v>8.5526129843701421E-2</v>
      </c>
      <c r="CV95" s="343">
        <v>-50.300000000000004</v>
      </c>
      <c r="CW95" s="343">
        <v>-15267</v>
      </c>
      <c r="CX95" s="343">
        <v>-12081</v>
      </c>
      <c r="CY95" s="343">
        <v>-3186</v>
      </c>
      <c r="CZ95" s="344">
        <v>9.3480788290554354E-2</v>
      </c>
      <c r="DA95" s="342">
        <v>0</v>
      </c>
      <c r="DB95" s="343">
        <v>0</v>
      </c>
      <c r="DC95" s="343">
        <v>0</v>
      </c>
      <c r="DD95" s="343">
        <v>0</v>
      </c>
      <c r="DE95" s="344">
        <v>0</v>
      </c>
      <c r="DF95" s="342">
        <v>144.10000000000002</v>
      </c>
      <c r="DG95" s="343">
        <v>32588</v>
      </c>
      <c r="DH95" s="343">
        <v>30908</v>
      </c>
      <c r="DI95" s="343">
        <v>1680</v>
      </c>
      <c r="DJ95" s="344">
        <v>5.1552718792193447E-2</v>
      </c>
      <c r="DK95" s="342">
        <v>144.10000000000002</v>
      </c>
      <c r="DL95" s="343">
        <v>32588</v>
      </c>
      <c r="DM95" s="343">
        <v>30908</v>
      </c>
      <c r="DN95" s="343">
        <v>1680</v>
      </c>
      <c r="DO95" s="344">
        <v>5.1552718792193447E-2</v>
      </c>
      <c r="DP95" s="343">
        <v>102</v>
      </c>
      <c r="DQ95" s="343">
        <v>20114</v>
      </c>
      <c r="DR95" s="343">
        <v>20274</v>
      </c>
      <c r="DS95" s="343">
        <v>-160</v>
      </c>
      <c r="DT95" s="344">
        <v>-7.9546584468529382E-3</v>
      </c>
      <c r="DU95" s="343">
        <v>42.100000000000009</v>
      </c>
      <c r="DV95" s="343">
        <v>12474</v>
      </c>
      <c r="DW95" s="343">
        <v>10634</v>
      </c>
      <c r="DX95" s="343">
        <v>1840</v>
      </c>
      <c r="DY95" s="344">
        <v>-5.9507377239046387E-2</v>
      </c>
      <c r="DZ95" s="342">
        <v>0</v>
      </c>
      <c r="EA95" s="343">
        <v>0</v>
      </c>
      <c r="EB95" s="343">
        <v>0</v>
      </c>
      <c r="EC95" s="343">
        <v>0</v>
      </c>
      <c r="ED95" s="344">
        <v>0</v>
      </c>
      <c r="EE95" s="342">
        <v>109.9</v>
      </c>
      <c r="EF95" s="343">
        <v>21233</v>
      </c>
      <c r="EG95" s="343">
        <v>20937</v>
      </c>
      <c r="EH95" s="343">
        <v>296</v>
      </c>
      <c r="EI95" s="344">
        <v>1.3940564216078746E-2</v>
      </c>
      <c r="EJ95" s="342">
        <v>109.9</v>
      </c>
      <c r="EK95" s="343">
        <v>21233</v>
      </c>
      <c r="EL95" s="343">
        <v>20937</v>
      </c>
      <c r="EM95" s="343">
        <v>296</v>
      </c>
      <c r="EN95" s="344">
        <v>1.3940564216078746E-2</v>
      </c>
      <c r="EO95" s="343">
        <v>144.10000000000002</v>
      </c>
      <c r="EP95" s="343">
        <v>32588</v>
      </c>
      <c r="EQ95" s="343">
        <v>30908</v>
      </c>
      <c r="ER95" s="343">
        <v>1680</v>
      </c>
      <c r="ES95" s="344">
        <v>5.1552718792193447E-2</v>
      </c>
      <c r="ET95" s="343">
        <v>-34.199999999999996</v>
      </c>
      <c r="EU95" s="343">
        <v>-11355</v>
      </c>
      <c r="EV95" s="343">
        <v>-9971</v>
      </c>
      <c r="EW95" s="343">
        <v>-1384</v>
      </c>
      <c r="EX95" s="344">
        <v>3.7612154576114699E-2</v>
      </c>
      <c r="EY95" s="342">
        <v>0</v>
      </c>
      <c r="EZ95" s="343">
        <v>0</v>
      </c>
      <c r="FA95" s="343">
        <v>0</v>
      </c>
      <c r="FB95" s="343">
        <v>0</v>
      </c>
      <c r="FC95" s="344">
        <v>0</v>
      </c>
      <c r="FD95" s="342">
        <v>147.1</v>
      </c>
      <c r="FE95" s="343">
        <v>30297</v>
      </c>
      <c r="FF95" s="343">
        <v>27802</v>
      </c>
      <c r="FG95" s="343">
        <v>2495</v>
      </c>
      <c r="FH95" s="344">
        <v>8.2351387926197311E-2</v>
      </c>
      <c r="FI95" s="342">
        <v>147.1</v>
      </c>
      <c r="FJ95" s="343">
        <v>30297</v>
      </c>
      <c r="FK95" s="343">
        <v>27802</v>
      </c>
      <c r="FL95" s="343">
        <v>2495</v>
      </c>
      <c r="FM95" s="344">
        <v>8.2351387926197311E-2</v>
      </c>
      <c r="FN95" s="343">
        <v>109.9</v>
      </c>
      <c r="FO95" s="343">
        <v>21233</v>
      </c>
      <c r="FP95" s="343">
        <v>20937</v>
      </c>
      <c r="FQ95" s="343">
        <v>296</v>
      </c>
      <c r="FR95" s="344">
        <v>1.3940564216078746E-2</v>
      </c>
      <c r="FS95" s="343">
        <v>37.199999999999989</v>
      </c>
      <c r="FT95" s="343">
        <v>9064</v>
      </c>
      <c r="FU95" s="343">
        <v>6865</v>
      </c>
      <c r="FV95" s="343">
        <v>2199</v>
      </c>
      <c r="FW95" s="344">
        <v>-6.8410823710118571E-2</v>
      </c>
      <c r="FX95" s="342">
        <v>0</v>
      </c>
      <c r="FY95" s="343">
        <v>0</v>
      </c>
      <c r="FZ95" s="343">
        <v>0</v>
      </c>
      <c r="GA95" s="343">
        <v>0</v>
      </c>
      <c r="GB95" s="344">
        <v>0</v>
      </c>
      <c r="GC95" s="342">
        <v>92.699999999999989</v>
      </c>
      <c r="GD95" s="343">
        <v>17603</v>
      </c>
      <c r="GE95" s="343">
        <v>16996</v>
      </c>
      <c r="GF95" s="343">
        <v>607</v>
      </c>
      <c r="GG95" s="344">
        <v>3.4482758620689655E-2</v>
      </c>
      <c r="GH95" s="342">
        <v>92.699999999999989</v>
      </c>
      <c r="GI95" s="343">
        <v>17603</v>
      </c>
      <c r="GJ95" s="343">
        <v>16996</v>
      </c>
      <c r="GK95" s="343">
        <v>607</v>
      </c>
      <c r="GL95" s="344">
        <v>3.4482758620689655E-2</v>
      </c>
      <c r="GM95" s="343">
        <v>147.1</v>
      </c>
      <c r="GN95" s="343">
        <v>30297</v>
      </c>
      <c r="GO95" s="343">
        <v>27802</v>
      </c>
      <c r="GP95" s="343">
        <v>2495</v>
      </c>
      <c r="GQ95" s="344">
        <v>8.2351387926197311E-2</v>
      </c>
      <c r="GR95" s="343">
        <v>-54.400000000000006</v>
      </c>
      <c r="GS95" s="343">
        <v>-12694</v>
      </c>
      <c r="GT95" s="343">
        <v>-10806</v>
      </c>
      <c r="GU95" s="343">
        <v>-1888</v>
      </c>
      <c r="GV95" s="344">
        <v>4.7868629305507657E-2</v>
      </c>
      <c r="GW95" s="342">
        <v>0</v>
      </c>
      <c r="GX95" s="343">
        <v>0</v>
      </c>
      <c r="GY95" s="343">
        <v>0</v>
      </c>
      <c r="GZ95" s="343">
        <v>0</v>
      </c>
      <c r="HA95" s="344">
        <v>0</v>
      </c>
      <c r="HB95" s="342">
        <v>158.70000000000002</v>
      </c>
      <c r="HC95" s="343">
        <v>30401</v>
      </c>
      <c r="HD95" s="343">
        <v>29703</v>
      </c>
      <c r="HE95" s="343">
        <v>698</v>
      </c>
      <c r="HF95" s="344">
        <v>2.2959771060162493E-2</v>
      </c>
      <c r="HG95" s="342">
        <v>158.70000000000002</v>
      </c>
      <c r="HH95" s="343">
        <v>30401</v>
      </c>
      <c r="HI95" s="343">
        <v>29703</v>
      </c>
      <c r="HJ95" s="343">
        <v>698</v>
      </c>
      <c r="HK95" s="344">
        <v>2.2959771060162493E-2</v>
      </c>
      <c r="HL95" s="343">
        <v>92.699999999999989</v>
      </c>
      <c r="HM95" s="343">
        <v>17603</v>
      </c>
      <c r="HN95" s="343">
        <v>16996</v>
      </c>
      <c r="HO95" s="343">
        <v>607</v>
      </c>
      <c r="HP95" s="344">
        <v>3.4482758620689655E-2</v>
      </c>
      <c r="HQ95" s="343">
        <v>66</v>
      </c>
      <c r="HR95" s="343">
        <v>12798</v>
      </c>
      <c r="HS95" s="343">
        <v>12707</v>
      </c>
      <c r="HT95" s="343">
        <v>91</v>
      </c>
      <c r="HU95" s="344">
        <v>1.1522987560527161E-2</v>
      </c>
      <c r="HV95" s="342">
        <v>0</v>
      </c>
      <c r="HW95" s="343">
        <v>0</v>
      </c>
      <c r="HX95" s="343">
        <v>0</v>
      </c>
      <c r="HY95" s="343">
        <v>0</v>
      </c>
      <c r="HZ95" s="344">
        <v>0</v>
      </c>
      <c r="IA95" s="342">
        <v>62.8</v>
      </c>
      <c r="IB95" s="343">
        <v>11268</v>
      </c>
      <c r="IC95" s="343">
        <v>11573</v>
      </c>
      <c r="ID95" s="343">
        <v>-305</v>
      </c>
      <c r="IE95" s="344">
        <v>-2.7067802626908059E-2</v>
      </c>
      <c r="IF95" s="342">
        <v>62.8</v>
      </c>
      <c r="IG95" s="343">
        <v>11268</v>
      </c>
      <c r="IH95" s="343">
        <v>11573</v>
      </c>
      <c r="II95" s="343">
        <v>-305</v>
      </c>
      <c r="IJ95" s="344">
        <v>-2.7067802626908059E-2</v>
      </c>
      <c r="IK95" s="343">
        <v>158.70000000000002</v>
      </c>
      <c r="IL95" s="343">
        <v>30401</v>
      </c>
      <c r="IM95" s="343">
        <v>29703</v>
      </c>
      <c r="IN95" s="343">
        <v>698</v>
      </c>
      <c r="IO95" s="344">
        <v>2.2959771060162493E-2</v>
      </c>
      <c r="IP95" s="343">
        <v>-95.899999999999991</v>
      </c>
      <c r="IQ95" s="343">
        <v>-19133</v>
      </c>
      <c r="IR95" s="343">
        <v>-18130</v>
      </c>
      <c r="IS95" s="343">
        <v>-1003</v>
      </c>
      <c r="IT95" s="344">
        <v>5.0027573687070552E-2</v>
      </c>
      <c r="IU95" s="342">
        <v>0</v>
      </c>
      <c r="IV95" s="343">
        <v>0</v>
      </c>
      <c r="IW95" s="343">
        <v>0</v>
      </c>
      <c r="IX95" s="343">
        <v>0</v>
      </c>
      <c r="IY95" s="344">
        <v>0</v>
      </c>
      <c r="IZ95" s="342">
        <v>233.8</v>
      </c>
      <c r="JA95" s="343">
        <v>47964</v>
      </c>
      <c r="JB95" s="343">
        <v>46415</v>
      </c>
      <c r="JC95" s="343">
        <v>1549</v>
      </c>
      <c r="JD95" s="344">
        <v>3.2295054624301558E-2</v>
      </c>
      <c r="JE95" s="342">
        <v>233.8</v>
      </c>
      <c r="JF95" s="343">
        <v>47964</v>
      </c>
      <c r="JG95" s="343">
        <v>46415</v>
      </c>
      <c r="JH95" s="343">
        <v>1549</v>
      </c>
      <c r="JI95" s="344">
        <v>3.2295054624301558E-2</v>
      </c>
      <c r="JJ95" s="343">
        <v>62.8</v>
      </c>
      <c r="JK95" s="343">
        <v>11268</v>
      </c>
      <c r="JL95" s="343">
        <v>11573</v>
      </c>
      <c r="JM95" s="343">
        <v>-305</v>
      </c>
      <c r="JN95" s="344">
        <v>-2.7067802626908059E-2</v>
      </c>
      <c r="JO95" s="343">
        <v>171</v>
      </c>
      <c r="JP95" s="343">
        <v>36696</v>
      </c>
      <c r="JQ95" s="343">
        <v>34842</v>
      </c>
      <c r="JR95" s="343">
        <v>1854</v>
      </c>
      <c r="JS95" s="344">
        <v>-5.9362857251209614E-2</v>
      </c>
      <c r="JT95" s="342">
        <v>0</v>
      </c>
      <c r="JU95" s="343">
        <v>0</v>
      </c>
      <c r="JV95" s="343">
        <v>0</v>
      </c>
      <c r="JW95" s="343">
        <v>0</v>
      </c>
      <c r="JX95" s="344">
        <v>0</v>
      </c>
      <c r="JY95" s="342">
        <v>200.1</v>
      </c>
      <c r="JZ95" s="343">
        <v>39217</v>
      </c>
      <c r="KA95" s="343">
        <v>38660</v>
      </c>
      <c r="KB95" s="343">
        <v>557</v>
      </c>
      <c r="KC95" s="344">
        <v>1.4203024198689344E-2</v>
      </c>
      <c r="KD95" s="342">
        <v>200.1</v>
      </c>
      <c r="KE95" s="343">
        <v>39217</v>
      </c>
      <c r="KF95" s="343">
        <v>38660</v>
      </c>
      <c r="KG95" s="343">
        <v>557</v>
      </c>
      <c r="KH95" s="344">
        <v>1.4203024198689344E-2</v>
      </c>
      <c r="KI95" s="343">
        <v>233.8</v>
      </c>
      <c r="KJ95" s="343">
        <v>47964</v>
      </c>
      <c r="KK95" s="343">
        <v>46415</v>
      </c>
      <c r="KL95" s="343">
        <v>1549</v>
      </c>
      <c r="KM95" s="344">
        <v>3.2295054624301558E-2</v>
      </c>
      <c r="KN95" s="343">
        <v>-33.70000000000001</v>
      </c>
      <c r="KO95" s="343">
        <v>-8747</v>
      </c>
      <c r="KP95" s="343">
        <v>-7755</v>
      </c>
      <c r="KQ95" s="343">
        <v>-992</v>
      </c>
      <c r="KR95" s="344">
        <v>1.8092030425612214E-2</v>
      </c>
      <c r="KS95" s="342">
        <v>0</v>
      </c>
      <c r="KT95" s="343">
        <v>0</v>
      </c>
      <c r="KU95" s="343">
        <v>0</v>
      </c>
      <c r="KV95" s="343">
        <v>0</v>
      </c>
      <c r="KW95" s="344">
        <v>0</v>
      </c>
      <c r="KX95" s="343">
        <v>1726.8999999999999</v>
      </c>
      <c r="KY95" s="343">
        <v>352866</v>
      </c>
      <c r="KZ95" s="343">
        <v>341650</v>
      </c>
      <c r="LA95" s="343">
        <v>11216</v>
      </c>
      <c r="LB95" s="345">
        <v>3.1785436964740156E-2</v>
      </c>
      <c r="LC95" s="342">
        <v>1726.8999999999999</v>
      </c>
      <c r="LD95" s="343">
        <v>352866</v>
      </c>
      <c r="LE95" s="343">
        <v>341650</v>
      </c>
      <c r="LF95" s="343">
        <v>11216</v>
      </c>
      <c r="LG95" s="345">
        <v>3.1785436964740156E-2</v>
      </c>
    </row>
    <row r="96" spans="2:319">
      <c r="B96" s="1640"/>
      <c r="C96" s="1623" t="s">
        <v>2902</v>
      </c>
      <c r="D96" s="358" t="s">
        <v>2876</v>
      </c>
      <c r="E96" s="404">
        <v>40.5</v>
      </c>
      <c r="F96" s="362">
        <v>13016</v>
      </c>
      <c r="G96" s="362">
        <v>12231</v>
      </c>
      <c r="H96" s="360">
        <v>785</v>
      </c>
      <c r="I96" s="361">
        <v>6.0310387215734479E-2</v>
      </c>
      <c r="J96" s="404">
        <v>14.1</v>
      </c>
      <c r="K96" s="362">
        <v>4568</v>
      </c>
      <c r="L96" s="362">
        <v>3858</v>
      </c>
      <c r="M96" s="360">
        <v>710</v>
      </c>
      <c r="N96" s="361">
        <v>0.1554290718038529</v>
      </c>
      <c r="O96" s="404">
        <v>-26.4</v>
      </c>
      <c r="P96" s="362">
        <v>-8448</v>
      </c>
      <c r="Q96" s="362">
        <v>-8373</v>
      </c>
      <c r="R96" s="360">
        <v>-75</v>
      </c>
      <c r="S96" s="361">
        <v>9.5118684588118424E-2</v>
      </c>
      <c r="T96" s="360">
        <v>7.1</v>
      </c>
      <c r="U96" s="360">
        <v>2451</v>
      </c>
      <c r="V96" s="360">
        <v>2010</v>
      </c>
      <c r="W96" s="360">
        <v>441</v>
      </c>
      <c r="X96" s="361">
        <v>0.1799265605875153</v>
      </c>
      <c r="Y96" s="360">
        <v>7</v>
      </c>
      <c r="Z96" s="360">
        <v>2117</v>
      </c>
      <c r="AA96" s="360">
        <v>1848</v>
      </c>
      <c r="AB96" s="360">
        <v>269</v>
      </c>
      <c r="AC96" s="361">
        <v>-2.4497488783662397E-2</v>
      </c>
      <c r="AD96" s="404">
        <v>40.5</v>
      </c>
      <c r="AE96" s="362">
        <v>13016</v>
      </c>
      <c r="AF96" s="362">
        <v>12231</v>
      </c>
      <c r="AG96" s="360">
        <v>785</v>
      </c>
      <c r="AH96" s="361">
        <v>6.0310387215734479E-2</v>
      </c>
      <c r="AI96" s="404">
        <v>29.2</v>
      </c>
      <c r="AJ96" s="362">
        <v>8213</v>
      </c>
      <c r="AK96" s="362">
        <v>7129</v>
      </c>
      <c r="AL96" s="360">
        <v>1084</v>
      </c>
      <c r="AM96" s="361">
        <v>0.13198587605016437</v>
      </c>
      <c r="AN96" s="404">
        <v>-11.3</v>
      </c>
      <c r="AO96" s="362">
        <v>-4803</v>
      </c>
      <c r="AP96" s="362">
        <v>-5102</v>
      </c>
      <c r="AQ96" s="360">
        <v>299</v>
      </c>
      <c r="AR96" s="361">
        <v>7.1675488834429896E-2</v>
      </c>
      <c r="AS96" s="360">
        <v>14.1</v>
      </c>
      <c r="AT96" s="360">
        <v>4568</v>
      </c>
      <c r="AU96" s="360">
        <v>3858</v>
      </c>
      <c r="AV96" s="360">
        <v>710</v>
      </c>
      <c r="AW96" s="361">
        <v>0.1554290718038529</v>
      </c>
      <c r="AX96" s="360">
        <v>15.1</v>
      </c>
      <c r="AY96" s="360">
        <v>3645</v>
      </c>
      <c r="AZ96" s="360">
        <v>3271</v>
      </c>
      <c r="BA96" s="360">
        <v>374</v>
      </c>
      <c r="BB96" s="361">
        <v>-2.3443195753688528E-2</v>
      </c>
      <c r="BC96" s="404">
        <v>40.5</v>
      </c>
      <c r="BD96" s="362">
        <v>13016</v>
      </c>
      <c r="BE96" s="362">
        <v>12231</v>
      </c>
      <c r="BF96" s="360">
        <v>785</v>
      </c>
      <c r="BG96" s="361">
        <v>6.0310387215734479E-2</v>
      </c>
      <c r="BH96" s="404">
        <v>78.900000000000006</v>
      </c>
      <c r="BI96" s="362">
        <v>24445</v>
      </c>
      <c r="BJ96" s="362">
        <v>20196</v>
      </c>
      <c r="BK96" s="360">
        <v>4249</v>
      </c>
      <c r="BL96" s="361">
        <v>0.17381877684598077</v>
      </c>
      <c r="BM96" s="404">
        <v>38.4</v>
      </c>
      <c r="BN96" s="362">
        <v>11429</v>
      </c>
      <c r="BO96" s="362">
        <v>7965</v>
      </c>
      <c r="BP96" s="360">
        <v>3464</v>
      </c>
      <c r="BQ96" s="361">
        <v>0.11350838963024629</v>
      </c>
      <c r="BR96" s="360">
        <v>29.2</v>
      </c>
      <c r="BS96" s="360">
        <v>8213</v>
      </c>
      <c r="BT96" s="360">
        <v>7129</v>
      </c>
      <c r="BU96" s="360">
        <v>1084</v>
      </c>
      <c r="BV96" s="361">
        <v>0.13198587605016437</v>
      </c>
      <c r="BW96" s="360">
        <v>49.7</v>
      </c>
      <c r="BX96" s="360">
        <v>16232</v>
      </c>
      <c r="BY96" s="360">
        <v>13067</v>
      </c>
      <c r="BZ96" s="360">
        <v>3165</v>
      </c>
      <c r="CA96" s="361">
        <v>4.1832900795816391E-2</v>
      </c>
      <c r="CB96" s="404">
        <v>40.5</v>
      </c>
      <c r="CC96" s="362">
        <v>13016</v>
      </c>
      <c r="CD96" s="362">
        <v>12231</v>
      </c>
      <c r="CE96" s="360">
        <v>785</v>
      </c>
      <c r="CF96" s="361">
        <v>6.0310387215734479E-2</v>
      </c>
      <c r="CG96" s="404">
        <v>40.800000000000004</v>
      </c>
      <c r="CH96" s="362">
        <v>13248</v>
      </c>
      <c r="CI96" s="362">
        <v>11796</v>
      </c>
      <c r="CJ96" s="360">
        <v>1452</v>
      </c>
      <c r="CK96" s="361">
        <v>0.10960144927536232</v>
      </c>
      <c r="CL96" s="404">
        <v>0.29999999999999966</v>
      </c>
      <c r="CM96" s="362">
        <v>232</v>
      </c>
      <c r="CN96" s="362">
        <v>-435</v>
      </c>
      <c r="CO96" s="360">
        <v>667</v>
      </c>
      <c r="CP96" s="361">
        <v>4.9291062059627841E-2</v>
      </c>
      <c r="CQ96" s="360">
        <v>78.900000000000006</v>
      </c>
      <c r="CR96" s="360">
        <v>24445</v>
      </c>
      <c r="CS96" s="360">
        <v>20196</v>
      </c>
      <c r="CT96" s="360">
        <v>4249</v>
      </c>
      <c r="CU96" s="361">
        <v>0.17381877684598077</v>
      </c>
      <c r="CV96" s="360">
        <v>-38.1</v>
      </c>
      <c r="CW96" s="360">
        <v>-11197</v>
      </c>
      <c r="CX96" s="360">
        <v>-8400</v>
      </c>
      <c r="CY96" s="360">
        <v>-2797</v>
      </c>
      <c r="CZ96" s="361">
        <v>-6.4217327570618446E-2</v>
      </c>
      <c r="DA96" s="404">
        <v>40.5</v>
      </c>
      <c r="DB96" s="362">
        <v>13016</v>
      </c>
      <c r="DC96" s="362">
        <v>12231</v>
      </c>
      <c r="DD96" s="360">
        <v>785</v>
      </c>
      <c r="DE96" s="361">
        <v>6.0310387215734479E-2</v>
      </c>
      <c r="DF96" s="404">
        <v>81.099999999999994</v>
      </c>
      <c r="DG96" s="362">
        <v>24831</v>
      </c>
      <c r="DH96" s="362">
        <v>24832</v>
      </c>
      <c r="DI96" s="360">
        <v>-1</v>
      </c>
      <c r="DJ96" s="361">
        <v>-4.0272240344730375E-5</v>
      </c>
      <c r="DK96" s="404">
        <v>40.599999999999994</v>
      </c>
      <c r="DL96" s="362">
        <v>11815</v>
      </c>
      <c r="DM96" s="362">
        <v>12601</v>
      </c>
      <c r="DN96" s="360">
        <v>-786</v>
      </c>
      <c r="DO96" s="361">
        <v>-6.035065945607921E-2</v>
      </c>
      <c r="DP96" s="360">
        <v>40.800000000000004</v>
      </c>
      <c r="DQ96" s="360">
        <v>13248</v>
      </c>
      <c r="DR96" s="360">
        <v>11796</v>
      </c>
      <c r="DS96" s="360">
        <v>1452</v>
      </c>
      <c r="DT96" s="361">
        <v>0.10960144927536232</v>
      </c>
      <c r="DU96" s="360">
        <v>40.29999999999999</v>
      </c>
      <c r="DV96" s="360">
        <v>11583</v>
      </c>
      <c r="DW96" s="360">
        <v>13036</v>
      </c>
      <c r="DX96" s="360">
        <v>-1453</v>
      </c>
      <c r="DY96" s="361">
        <v>-0.10964172151570704</v>
      </c>
      <c r="DZ96" s="404">
        <v>40.5</v>
      </c>
      <c r="EA96" s="362">
        <v>13016</v>
      </c>
      <c r="EB96" s="362">
        <v>12231</v>
      </c>
      <c r="EC96" s="360">
        <v>785</v>
      </c>
      <c r="ED96" s="361">
        <v>6.0310387215734479E-2</v>
      </c>
      <c r="EE96" s="404">
        <v>68.599999999999994</v>
      </c>
      <c r="EF96" s="362">
        <v>17818</v>
      </c>
      <c r="EG96" s="362">
        <v>15821</v>
      </c>
      <c r="EH96" s="360">
        <v>1997</v>
      </c>
      <c r="EI96" s="361">
        <v>0.11207767426198227</v>
      </c>
      <c r="EJ96" s="404">
        <v>28.1</v>
      </c>
      <c r="EK96" s="362">
        <v>4802</v>
      </c>
      <c r="EL96" s="362">
        <v>3590</v>
      </c>
      <c r="EM96" s="360">
        <v>1212</v>
      </c>
      <c r="EN96" s="361">
        <v>5.1767287046247792E-2</v>
      </c>
      <c r="EO96" s="360">
        <v>81.099999999999994</v>
      </c>
      <c r="EP96" s="360">
        <v>24831</v>
      </c>
      <c r="EQ96" s="360">
        <v>24832</v>
      </c>
      <c r="ER96" s="360">
        <v>-1</v>
      </c>
      <c r="ES96" s="361">
        <v>-4.0272240344730375E-5</v>
      </c>
      <c r="ET96" s="360">
        <v>-12.5</v>
      </c>
      <c r="EU96" s="360">
        <v>-7013</v>
      </c>
      <c r="EV96" s="360">
        <v>-9011</v>
      </c>
      <c r="EW96" s="360">
        <v>1998</v>
      </c>
      <c r="EX96" s="361">
        <v>0.112117946502327</v>
      </c>
      <c r="EY96" s="404">
        <v>40.5</v>
      </c>
      <c r="EZ96" s="362">
        <v>13016</v>
      </c>
      <c r="FA96" s="362">
        <v>12231</v>
      </c>
      <c r="FB96" s="360">
        <v>785</v>
      </c>
      <c r="FC96" s="361">
        <v>6.0310387215734479E-2</v>
      </c>
      <c r="FD96" s="404">
        <v>95.2</v>
      </c>
      <c r="FE96" s="362">
        <v>26077</v>
      </c>
      <c r="FF96" s="362">
        <v>21302</v>
      </c>
      <c r="FG96" s="360">
        <v>4775</v>
      </c>
      <c r="FH96" s="361">
        <v>0.18311155424320283</v>
      </c>
      <c r="FI96" s="404">
        <v>54.7</v>
      </c>
      <c r="FJ96" s="362">
        <v>13061</v>
      </c>
      <c r="FK96" s="362">
        <v>9071</v>
      </c>
      <c r="FL96" s="360">
        <v>3990</v>
      </c>
      <c r="FM96" s="361">
        <v>0.12280116702746835</v>
      </c>
      <c r="FN96" s="360">
        <v>68.599999999999994</v>
      </c>
      <c r="FO96" s="360">
        <v>17818</v>
      </c>
      <c r="FP96" s="360">
        <v>15821</v>
      </c>
      <c r="FQ96" s="360">
        <v>1997</v>
      </c>
      <c r="FR96" s="361">
        <v>0.11207767426198227</v>
      </c>
      <c r="FS96" s="360">
        <v>26.600000000000009</v>
      </c>
      <c r="FT96" s="360">
        <v>8259</v>
      </c>
      <c r="FU96" s="360">
        <v>5481</v>
      </c>
      <c r="FV96" s="360">
        <v>2778</v>
      </c>
      <c r="FW96" s="361">
        <v>7.1033879981220557E-2</v>
      </c>
      <c r="FX96" s="404">
        <v>40.5</v>
      </c>
      <c r="FY96" s="362">
        <v>13016</v>
      </c>
      <c r="FZ96" s="362">
        <v>12231</v>
      </c>
      <c r="GA96" s="360">
        <v>785</v>
      </c>
      <c r="GB96" s="361">
        <v>6.0310387215734479E-2</v>
      </c>
      <c r="GC96" s="404">
        <v>32.9</v>
      </c>
      <c r="GD96" s="362">
        <v>7953</v>
      </c>
      <c r="GE96" s="362">
        <v>6967</v>
      </c>
      <c r="GF96" s="360">
        <v>986</v>
      </c>
      <c r="GG96" s="361">
        <v>0.12397837294102854</v>
      </c>
      <c r="GH96" s="404">
        <v>-7.6000000000000014</v>
      </c>
      <c r="GI96" s="362">
        <v>-5063</v>
      </c>
      <c r="GJ96" s="362">
        <v>-5264</v>
      </c>
      <c r="GK96" s="360">
        <v>201</v>
      </c>
      <c r="GL96" s="361">
        <v>6.3667985725294057E-2</v>
      </c>
      <c r="GM96" s="360">
        <v>95.2</v>
      </c>
      <c r="GN96" s="360">
        <v>26077</v>
      </c>
      <c r="GO96" s="360">
        <v>21302</v>
      </c>
      <c r="GP96" s="360">
        <v>4775</v>
      </c>
      <c r="GQ96" s="361">
        <v>0.18311155424320283</v>
      </c>
      <c r="GR96" s="360">
        <v>-62.300000000000004</v>
      </c>
      <c r="GS96" s="360">
        <v>-18124</v>
      </c>
      <c r="GT96" s="360">
        <v>-14335</v>
      </c>
      <c r="GU96" s="360">
        <v>-3789</v>
      </c>
      <c r="GV96" s="361">
        <v>-5.9133181302174292E-2</v>
      </c>
      <c r="GW96" s="404">
        <v>40.5</v>
      </c>
      <c r="GX96" s="362">
        <v>13016</v>
      </c>
      <c r="GY96" s="362">
        <v>12231</v>
      </c>
      <c r="GZ96" s="360">
        <v>785</v>
      </c>
      <c r="HA96" s="361">
        <v>6.0310387215734479E-2</v>
      </c>
      <c r="HB96" s="404">
        <v>82.4</v>
      </c>
      <c r="HC96" s="362">
        <v>24110</v>
      </c>
      <c r="HD96" s="362">
        <v>20833</v>
      </c>
      <c r="HE96" s="360">
        <v>3277</v>
      </c>
      <c r="HF96" s="361">
        <v>0.13591870593114891</v>
      </c>
      <c r="HG96" s="404">
        <v>41.9</v>
      </c>
      <c r="HH96" s="362">
        <v>11094</v>
      </c>
      <c r="HI96" s="362">
        <v>8602</v>
      </c>
      <c r="HJ96" s="360">
        <v>2492</v>
      </c>
      <c r="HK96" s="361">
        <v>7.560831871541443E-2</v>
      </c>
      <c r="HL96" s="360">
        <v>32.9</v>
      </c>
      <c r="HM96" s="360">
        <v>7953</v>
      </c>
      <c r="HN96" s="360">
        <v>6967</v>
      </c>
      <c r="HO96" s="360">
        <v>986</v>
      </c>
      <c r="HP96" s="361">
        <v>0.12397837294102854</v>
      </c>
      <c r="HQ96" s="360">
        <v>49.500000000000007</v>
      </c>
      <c r="HR96" s="360">
        <v>16157</v>
      </c>
      <c r="HS96" s="360">
        <v>13866</v>
      </c>
      <c r="HT96" s="360">
        <v>2291</v>
      </c>
      <c r="HU96" s="361">
        <v>1.1940332990120373E-2</v>
      </c>
      <c r="HV96" s="404">
        <v>40.5</v>
      </c>
      <c r="HW96" s="362">
        <v>13016</v>
      </c>
      <c r="HX96" s="362">
        <v>12231</v>
      </c>
      <c r="HY96" s="360">
        <v>785</v>
      </c>
      <c r="HZ96" s="361">
        <v>6.0310387215734479E-2</v>
      </c>
      <c r="IA96" s="404">
        <v>25.099999999999998</v>
      </c>
      <c r="IB96" s="362">
        <v>7353</v>
      </c>
      <c r="IC96" s="362">
        <v>7370</v>
      </c>
      <c r="ID96" s="360">
        <v>-17</v>
      </c>
      <c r="IE96" s="361">
        <v>-2.3119815041479667E-3</v>
      </c>
      <c r="IF96" s="404">
        <v>-15.400000000000002</v>
      </c>
      <c r="IG96" s="362">
        <v>-5663</v>
      </c>
      <c r="IH96" s="362">
        <v>-4861</v>
      </c>
      <c r="II96" s="360">
        <v>-802</v>
      </c>
      <c r="IJ96" s="361">
        <v>-6.2622368719882443E-2</v>
      </c>
      <c r="IK96" s="360">
        <v>82.4</v>
      </c>
      <c r="IL96" s="360">
        <v>24110</v>
      </c>
      <c r="IM96" s="360">
        <v>20833</v>
      </c>
      <c r="IN96" s="360">
        <v>3277</v>
      </c>
      <c r="IO96" s="361">
        <v>0.13591870593114891</v>
      </c>
      <c r="IP96" s="360">
        <v>-57.300000000000011</v>
      </c>
      <c r="IQ96" s="360">
        <v>-16757</v>
      </c>
      <c r="IR96" s="360">
        <v>-13463</v>
      </c>
      <c r="IS96" s="360">
        <v>-3294</v>
      </c>
      <c r="IT96" s="361">
        <v>-0.13823068743529687</v>
      </c>
      <c r="IU96" s="404">
        <v>43.1</v>
      </c>
      <c r="IV96" s="362">
        <v>13782</v>
      </c>
      <c r="IW96" s="362">
        <v>12947</v>
      </c>
      <c r="IX96" s="360">
        <v>835</v>
      </c>
      <c r="IY96" s="361">
        <v>6.0586271948918878E-2</v>
      </c>
      <c r="IZ96" s="404">
        <v>51.9</v>
      </c>
      <c r="JA96" s="362">
        <v>16178</v>
      </c>
      <c r="JB96" s="362">
        <v>14179</v>
      </c>
      <c r="JC96" s="360">
        <v>1999</v>
      </c>
      <c r="JD96" s="361">
        <v>0.12356286314748424</v>
      </c>
      <c r="JE96" s="404">
        <v>8.7999999999999972</v>
      </c>
      <c r="JF96" s="362">
        <v>2396</v>
      </c>
      <c r="JG96" s="362">
        <v>1232</v>
      </c>
      <c r="JH96" s="360">
        <v>1164</v>
      </c>
      <c r="JI96" s="361">
        <v>6.2976591198565357E-2</v>
      </c>
      <c r="JJ96" s="360">
        <v>25.099999999999998</v>
      </c>
      <c r="JK96" s="360">
        <v>7353</v>
      </c>
      <c r="JL96" s="360">
        <v>7370</v>
      </c>
      <c r="JM96" s="360">
        <v>-17</v>
      </c>
      <c r="JN96" s="361">
        <v>-2.3119815041479667E-3</v>
      </c>
      <c r="JO96" s="360">
        <v>26.8</v>
      </c>
      <c r="JP96" s="360">
        <v>8825</v>
      </c>
      <c r="JQ96" s="360">
        <v>6809</v>
      </c>
      <c r="JR96" s="360">
        <v>2016</v>
      </c>
      <c r="JS96" s="361">
        <v>0.12587484465163221</v>
      </c>
      <c r="JT96" s="404">
        <v>43.1</v>
      </c>
      <c r="JU96" s="362">
        <v>13782</v>
      </c>
      <c r="JV96" s="362">
        <v>12947</v>
      </c>
      <c r="JW96" s="360">
        <v>835</v>
      </c>
      <c r="JX96" s="361">
        <v>6.0586271948918878E-2</v>
      </c>
      <c r="JY96" s="404">
        <v>41.3</v>
      </c>
      <c r="JZ96" s="362">
        <v>12677</v>
      </c>
      <c r="KA96" s="362">
        <v>11396</v>
      </c>
      <c r="KB96" s="360">
        <v>1281</v>
      </c>
      <c r="KC96" s="361">
        <v>0.10104914411927111</v>
      </c>
      <c r="KD96" s="404">
        <v>-1.7999999999999972</v>
      </c>
      <c r="KE96" s="362">
        <v>-1105</v>
      </c>
      <c r="KF96" s="362">
        <v>-1551</v>
      </c>
      <c r="KG96" s="360">
        <v>446</v>
      </c>
      <c r="KH96" s="361">
        <v>4.0462872170352236E-2</v>
      </c>
      <c r="KI96" s="360">
        <v>51.9</v>
      </c>
      <c r="KJ96" s="360">
        <v>16178</v>
      </c>
      <c r="KK96" s="360">
        <v>14179</v>
      </c>
      <c r="KL96" s="360">
        <v>1999</v>
      </c>
      <c r="KM96" s="361">
        <v>0.12356286314748424</v>
      </c>
      <c r="KN96" s="360">
        <v>-10.600000000000001</v>
      </c>
      <c r="KO96" s="360">
        <v>-3501</v>
      </c>
      <c r="KP96" s="360">
        <v>-2783</v>
      </c>
      <c r="KQ96" s="360">
        <v>-718</v>
      </c>
      <c r="KR96" s="361">
        <v>-2.2513719028213128E-2</v>
      </c>
      <c r="KS96" s="405">
        <v>491.2</v>
      </c>
      <c r="KT96" s="362">
        <v>157724</v>
      </c>
      <c r="KU96" s="406">
        <v>148204</v>
      </c>
      <c r="KV96" s="360">
        <v>9520</v>
      </c>
      <c r="KW96" s="361">
        <v>6.0358601100656842E-2</v>
      </c>
      <c r="KX96" s="359">
        <v>641.5</v>
      </c>
      <c r="KY96" s="360">
        <v>187471</v>
      </c>
      <c r="KZ96" s="360">
        <v>165679</v>
      </c>
      <c r="LA96" s="360">
        <v>21792</v>
      </c>
      <c r="LB96" s="361">
        <v>0.11624197875938146</v>
      </c>
      <c r="LC96" s="359">
        <v>150.30000000000001</v>
      </c>
      <c r="LD96" s="360">
        <v>29747</v>
      </c>
      <c r="LE96" s="360">
        <v>17475</v>
      </c>
      <c r="LF96" s="360">
        <v>12272</v>
      </c>
      <c r="LG96" s="361">
        <v>5.5883377658724614E-2</v>
      </c>
    </row>
    <row r="97" spans="2:319">
      <c r="B97" s="1640"/>
      <c r="C97" s="1623"/>
      <c r="D97" s="365" t="s">
        <v>2877</v>
      </c>
      <c r="E97" s="366">
        <v>680</v>
      </c>
      <c r="F97" s="367">
        <v>156913</v>
      </c>
      <c r="G97" s="367">
        <v>155360</v>
      </c>
      <c r="H97" s="367">
        <v>1553</v>
      </c>
      <c r="I97" s="368">
        <v>9.8972041832098047E-3</v>
      </c>
      <c r="J97" s="366">
        <v>1011.3</v>
      </c>
      <c r="K97" s="367">
        <v>211463</v>
      </c>
      <c r="L97" s="367">
        <v>209941</v>
      </c>
      <c r="M97" s="367">
        <v>1522</v>
      </c>
      <c r="N97" s="368">
        <v>7.1974766271168007E-3</v>
      </c>
      <c r="O97" s="366">
        <v>331.30000000000007</v>
      </c>
      <c r="P97" s="367">
        <v>54550</v>
      </c>
      <c r="Q97" s="367">
        <v>54581</v>
      </c>
      <c r="R97" s="367">
        <v>-31</v>
      </c>
      <c r="S97" s="368">
        <v>-2.699727556093004E-3</v>
      </c>
      <c r="T97" s="367">
        <v>672.69999999999993</v>
      </c>
      <c r="U97" s="367">
        <v>149213</v>
      </c>
      <c r="V97" s="367">
        <v>149643</v>
      </c>
      <c r="W97" s="367">
        <v>-430</v>
      </c>
      <c r="X97" s="368">
        <v>-2.8817864395193449E-3</v>
      </c>
      <c r="Y97" s="367">
        <v>338.6</v>
      </c>
      <c r="Z97" s="367">
        <v>62250</v>
      </c>
      <c r="AA97" s="367">
        <v>60298</v>
      </c>
      <c r="AB97" s="367">
        <v>1952</v>
      </c>
      <c r="AC97" s="368">
        <v>1.0079263066636146E-2</v>
      </c>
      <c r="AD97" s="366">
        <v>680</v>
      </c>
      <c r="AE97" s="367">
        <v>156913</v>
      </c>
      <c r="AF97" s="367">
        <v>155360</v>
      </c>
      <c r="AG97" s="367">
        <v>1553</v>
      </c>
      <c r="AH97" s="368">
        <v>9.8972041832098047E-3</v>
      </c>
      <c r="AI97" s="366">
        <v>886.09999999999991</v>
      </c>
      <c r="AJ97" s="367">
        <v>179953</v>
      </c>
      <c r="AK97" s="367">
        <v>175379</v>
      </c>
      <c r="AL97" s="367">
        <v>4574</v>
      </c>
      <c r="AM97" s="368">
        <v>2.5417747967524853E-2</v>
      </c>
      <c r="AN97" s="366">
        <v>206.10000000000002</v>
      </c>
      <c r="AO97" s="367">
        <v>23040</v>
      </c>
      <c r="AP97" s="367">
        <v>20019</v>
      </c>
      <c r="AQ97" s="367">
        <v>3021</v>
      </c>
      <c r="AR97" s="368">
        <v>1.5520543784315048E-2</v>
      </c>
      <c r="AS97" s="367">
        <v>1011.3</v>
      </c>
      <c r="AT97" s="367">
        <v>211463</v>
      </c>
      <c r="AU97" s="367">
        <v>209941</v>
      </c>
      <c r="AV97" s="367">
        <v>1522</v>
      </c>
      <c r="AW97" s="368">
        <v>7.1974766271168007E-3</v>
      </c>
      <c r="AX97" s="367">
        <v>-125.20000000000005</v>
      </c>
      <c r="AY97" s="367">
        <v>-31510</v>
      </c>
      <c r="AZ97" s="367">
        <v>-34562</v>
      </c>
      <c r="BA97" s="367">
        <v>3052</v>
      </c>
      <c r="BB97" s="368">
        <v>1.8220271340408052E-2</v>
      </c>
      <c r="BC97" s="366">
        <v>570</v>
      </c>
      <c r="BD97" s="367">
        <v>131530</v>
      </c>
      <c r="BE97" s="367">
        <v>130229</v>
      </c>
      <c r="BF97" s="367">
        <v>1301</v>
      </c>
      <c r="BG97" s="368">
        <v>9.8912795559948294E-3</v>
      </c>
      <c r="BH97" s="366">
        <v>852.40000000000009</v>
      </c>
      <c r="BI97" s="367">
        <v>164815</v>
      </c>
      <c r="BJ97" s="367">
        <v>162796</v>
      </c>
      <c r="BK97" s="367">
        <v>2019</v>
      </c>
      <c r="BL97" s="368">
        <v>1.2250098595394837E-2</v>
      </c>
      <c r="BM97" s="366">
        <v>282.39999999999998</v>
      </c>
      <c r="BN97" s="367">
        <v>33285</v>
      </c>
      <c r="BO97" s="367">
        <v>32567</v>
      </c>
      <c r="BP97" s="367">
        <v>718</v>
      </c>
      <c r="BQ97" s="368">
        <v>2.3588190394000074E-3</v>
      </c>
      <c r="BR97" s="367">
        <v>886.09999999999991</v>
      </c>
      <c r="BS97" s="367">
        <v>179953</v>
      </c>
      <c r="BT97" s="367">
        <v>175379</v>
      </c>
      <c r="BU97" s="367">
        <v>4574</v>
      </c>
      <c r="BV97" s="368">
        <v>2.5417747967524853E-2</v>
      </c>
      <c r="BW97" s="367">
        <v>-33.699999999999818</v>
      </c>
      <c r="BX97" s="367">
        <v>-15138</v>
      </c>
      <c r="BY97" s="367">
        <v>-12583</v>
      </c>
      <c r="BZ97" s="367">
        <v>-2555</v>
      </c>
      <c r="CA97" s="368">
        <v>-1.3167649372130016E-2</v>
      </c>
      <c r="CB97" s="366">
        <v>880</v>
      </c>
      <c r="CC97" s="367">
        <v>203064</v>
      </c>
      <c r="CD97" s="367">
        <v>201054</v>
      </c>
      <c r="CE97" s="367">
        <v>2010</v>
      </c>
      <c r="CF97" s="368">
        <v>9.8983571681834307E-3</v>
      </c>
      <c r="CG97" s="366">
        <v>1044.3</v>
      </c>
      <c r="CH97" s="367">
        <v>205128</v>
      </c>
      <c r="CI97" s="367">
        <v>207329</v>
      </c>
      <c r="CJ97" s="367">
        <v>-2201</v>
      </c>
      <c r="CK97" s="368">
        <v>-1.072988572988573E-2</v>
      </c>
      <c r="CL97" s="366">
        <v>164.3</v>
      </c>
      <c r="CM97" s="367">
        <v>2064</v>
      </c>
      <c r="CN97" s="367">
        <v>6275</v>
      </c>
      <c r="CO97" s="367">
        <v>-4211</v>
      </c>
      <c r="CP97" s="368">
        <v>-2.0628242898069159E-2</v>
      </c>
      <c r="CQ97" s="367">
        <v>852.40000000000009</v>
      </c>
      <c r="CR97" s="367">
        <v>164815</v>
      </c>
      <c r="CS97" s="367">
        <v>162796</v>
      </c>
      <c r="CT97" s="367">
        <v>2019</v>
      </c>
      <c r="CU97" s="368">
        <v>1.2250098595394837E-2</v>
      </c>
      <c r="CV97" s="367">
        <v>191.89999999999986</v>
      </c>
      <c r="CW97" s="367">
        <v>40313</v>
      </c>
      <c r="CX97" s="367">
        <v>44533</v>
      </c>
      <c r="CY97" s="367">
        <v>-4220</v>
      </c>
      <c r="CZ97" s="368">
        <v>-2.2979984325280568E-2</v>
      </c>
      <c r="DA97" s="366">
        <v>760</v>
      </c>
      <c r="DB97" s="367">
        <v>175373</v>
      </c>
      <c r="DC97" s="367">
        <v>173638</v>
      </c>
      <c r="DD97" s="367">
        <v>1735</v>
      </c>
      <c r="DE97" s="368">
        <v>9.8931990671312E-3</v>
      </c>
      <c r="DF97" s="366">
        <v>893</v>
      </c>
      <c r="DG97" s="367">
        <v>176088</v>
      </c>
      <c r="DH97" s="367">
        <v>176342</v>
      </c>
      <c r="DI97" s="367">
        <v>-254</v>
      </c>
      <c r="DJ97" s="368">
        <v>-1.4424605878878742E-3</v>
      </c>
      <c r="DK97" s="366">
        <v>133.00000000000003</v>
      </c>
      <c r="DL97" s="367">
        <v>715</v>
      </c>
      <c r="DM97" s="367">
        <v>2704</v>
      </c>
      <c r="DN97" s="367">
        <v>-1989</v>
      </c>
      <c r="DO97" s="368">
        <v>-1.1335659655019075E-2</v>
      </c>
      <c r="DP97" s="367">
        <v>1044.3</v>
      </c>
      <c r="DQ97" s="367">
        <v>205128</v>
      </c>
      <c r="DR97" s="367">
        <v>207329</v>
      </c>
      <c r="DS97" s="367">
        <v>-2201</v>
      </c>
      <c r="DT97" s="368">
        <v>-1.072988572988573E-2</v>
      </c>
      <c r="DU97" s="367">
        <v>-151.29999999999995</v>
      </c>
      <c r="DV97" s="367">
        <v>-29040</v>
      </c>
      <c r="DW97" s="367">
        <v>-30987</v>
      </c>
      <c r="DX97" s="367">
        <v>1947</v>
      </c>
      <c r="DY97" s="368">
        <v>9.2874251419978564E-3</v>
      </c>
      <c r="DZ97" s="366">
        <v>620</v>
      </c>
      <c r="EA97" s="367">
        <v>143068</v>
      </c>
      <c r="EB97" s="367">
        <v>141652</v>
      </c>
      <c r="EC97" s="367">
        <v>1416</v>
      </c>
      <c r="ED97" s="368">
        <v>9.8973914502194765E-3</v>
      </c>
      <c r="EE97" s="366">
        <v>1005.5999999999999</v>
      </c>
      <c r="EF97" s="367">
        <v>184724</v>
      </c>
      <c r="EG97" s="367">
        <v>183771</v>
      </c>
      <c r="EH97" s="367">
        <v>953</v>
      </c>
      <c r="EI97" s="368">
        <v>5.1590480933717334E-3</v>
      </c>
      <c r="EJ97" s="366">
        <v>385.6</v>
      </c>
      <c r="EK97" s="367">
        <v>41656</v>
      </c>
      <c r="EL97" s="367">
        <v>42119</v>
      </c>
      <c r="EM97" s="367">
        <v>-463</v>
      </c>
      <c r="EN97" s="368">
        <v>-4.7383433568477431E-3</v>
      </c>
      <c r="EO97" s="367">
        <v>893</v>
      </c>
      <c r="EP97" s="367">
        <v>176088</v>
      </c>
      <c r="EQ97" s="367">
        <v>176342</v>
      </c>
      <c r="ER97" s="367">
        <v>-254</v>
      </c>
      <c r="ES97" s="368">
        <v>-1.4424605878878742E-3</v>
      </c>
      <c r="ET97" s="367">
        <v>112.59999999999991</v>
      </c>
      <c r="EU97" s="367">
        <v>8636</v>
      </c>
      <c r="EV97" s="367">
        <v>7429</v>
      </c>
      <c r="EW97" s="367">
        <v>1207</v>
      </c>
      <c r="EX97" s="368">
        <v>6.6015086812596076E-3</v>
      </c>
      <c r="EY97" s="366">
        <v>990</v>
      </c>
      <c r="EZ97" s="367">
        <v>228447</v>
      </c>
      <c r="FA97" s="367">
        <v>226186</v>
      </c>
      <c r="FB97" s="367">
        <v>2261</v>
      </c>
      <c r="FC97" s="368">
        <v>9.8972628224489705E-3</v>
      </c>
      <c r="FD97" s="366">
        <v>965.7</v>
      </c>
      <c r="FE97" s="367">
        <v>170480</v>
      </c>
      <c r="FF97" s="367">
        <v>170148</v>
      </c>
      <c r="FG97" s="367">
        <v>332</v>
      </c>
      <c r="FH97" s="368">
        <v>1.9474425152510558E-3</v>
      </c>
      <c r="FI97" s="366">
        <v>-24.300000000000011</v>
      </c>
      <c r="FJ97" s="367">
        <v>-57967</v>
      </c>
      <c r="FK97" s="367">
        <v>-56038</v>
      </c>
      <c r="FL97" s="367">
        <v>-1929</v>
      </c>
      <c r="FM97" s="368">
        <v>-7.9498203071979145E-3</v>
      </c>
      <c r="FN97" s="367">
        <v>1005.5999999999999</v>
      </c>
      <c r="FO97" s="367">
        <v>184724</v>
      </c>
      <c r="FP97" s="367">
        <v>183771</v>
      </c>
      <c r="FQ97" s="367">
        <v>953</v>
      </c>
      <c r="FR97" s="368">
        <v>5.1590480933717334E-3</v>
      </c>
      <c r="FS97" s="367">
        <v>-39.899999999999864</v>
      </c>
      <c r="FT97" s="367">
        <v>-14244</v>
      </c>
      <c r="FU97" s="367">
        <v>-13623</v>
      </c>
      <c r="FV97" s="367">
        <v>-621</v>
      </c>
      <c r="FW97" s="368">
        <v>-3.2116055781206774E-3</v>
      </c>
      <c r="FX97" s="366">
        <v>480</v>
      </c>
      <c r="FY97" s="367">
        <v>110762</v>
      </c>
      <c r="FZ97" s="367">
        <v>109666</v>
      </c>
      <c r="GA97" s="367">
        <v>1096</v>
      </c>
      <c r="GB97" s="368">
        <v>9.8950903739549664E-3</v>
      </c>
      <c r="GC97" s="366">
        <v>1578.1</v>
      </c>
      <c r="GD97" s="367">
        <v>264270</v>
      </c>
      <c r="GE97" s="367">
        <v>269526</v>
      </c>
      <c r="GF97" s="367">
        <v>-5256</v>
      </c>
      <c r="GG97" s="368">
        <v>-1.9888750141900328E-2</v>
      </c>
      <c r="GH97" s="366">
        <v>1098.0999999999999</v>
      </c>
      <c r="GI97" s="367">
        <v>153508</v>
      </c>
      <c r="GJ97" s="367">
        <v>159860</v>
      </c>
      <c r="GK97" s="367">
        <v>-6352</v>
      </c>
      <c r="GL97" s="368">
        <v>-2.9783840515855295E-2</v>
      </c>
      <c r="GM97" s="367">
        <v>965.7</v>
      </c>
      <c r="GN97" s="367">
        <v>170480</v>
      </c>
      <c r="GO97" s="367">
        <v>170148</v>
      </c>
      <c r="GP97" s="367">
        <v>332</v>
      </c>
      <c r="GQ97" s="368">
        <v>1.9474425152510558E-3</v>
      </c>
      <c r="GR97" s="367">
        <v>612.39999999999986</v>
      </c>
      <c r="GS97" s="367">
        <v>93790</v>
      </c>
      <c r="GT97" s="367">
        <v>99378</v>
      </c>
      <c r="GU97" s="367">
        <v>-5588</v>
      </c>
      <c r="GV97" s="368">
        <v>-2.1836192657151383E-2</v>
      </c>
      <c r="GW97" s="366">
        <v>430</v>
      </c>
      <c r="GX97" s="367">
        <v>99224</v>
      </c>
      <c r="GY97" s="367">
        <v>98243</v>
      </c>
      <c r="GZ97" s="367">
        <v>981</v>
      </c>
      <c r="HA97" s="368">
        <v>9.8867209546077556E-3</v>
      </c>
      <c r="HB97" s="366">
        <v>1455.9</v>
      </c>
      <c r="HC97" s="367">
        <v>248286</v>
      </c>
      <c r="HD97" s="367">
        <v>251887</v>
      </c>
      <c r="HE97" s="367">
        <v>-3601</v>
      </c>
      <c r="HF97" s="368">
        <v>-1.4503435554159316E-2</v>
      </c>
      <c r="HG97" s="366">
        <v>1025.9000000000001</v>
      </c>
      <c r="HH97" s="367">
        <v>149062</v>
      </c>
      <c r="HI97" s="367">
        <v>153644</v>
      </c>
      <c r="HJ97" s="367">
        <v>-4582</v>
      </c>
      <c r="HK97" s="368">
        <v>-2.4390156508767073E-2</v>
      </c>
      <c r="HL97" s="367">
        <v>1578.1</v>
      </c>
      <c r="HM97" s="367">
        <v>264270</v>
      </c>
      <c r="HN97" s="367">
        <v>269526</v>
      </c>
      <c r="HO97" s="367">
        <v>-5256</v>
      </c>
      <c r="HP97" s="368">
        <v>-1.9888750141900328E-2</v>
      </c>
      <c r="HQ97" s="367">
        <v>-122.19999999999982</v>
      </c>
      <c r="HR97" s="367">
        <v>-15984</v>
      </c>
      <c r="HS97" s="367">
        <v>-17639</v>
      </c>
      <c r="HT97" s="367">
        <v>1655</v>
      </c>
      <c r="HU97" s="368">
        <v>5.3853145877410125E-3</v>
      </c>
      <c r="HV97" s="366">
        <v>660</v>
      </c>
      <c r="HW97" s="367">
        <v>152298</v>
      </c>
      <c r="HX97" s="367">
        <v>150791</v>
      </c>
      <c r="HY97" s="367">
        <v>1507</v>
      </c>
      <c r="HZ97" s="368">
        <v>9.8950741309800517E-3</v>
      </c>
      <c r="IA97" s="366">
        <v>1381</v>
      </c>
      <c r="IB97" s="367">
        <v>251537</v>
      </c>
      <c r="IC97" s="367">
        <v>253924</v>
      </c>
      <c r="ID97" s="367">
        <v>-2387</v>
      </c>
      <c r="IE97" s="368">
        <v>-9.4896575851663965E-3</v>
      </c>
      <c r="IF97" s="366">
        <v>721</v>
      </c>
      <c r="IG97" s="367">
        <v>99239</v>
      </c>
      <c r="IH97" s="367">
        <v>103133</v>
      </c>
      <c r="II97" s="367">
        <v>-3894</v>
      </c>
      <c r="IJ97" s="368">
        <v>-1.938473171614645E-2</v>
      </c>
      <c r="IK97" s="367">
        <v>1455.9</v>
      </c>
      <c r="IL97" s="367">
        <v>248286</v>
      </c>
      <c r="IM97" s="367">
        <v>251887</v>
      </c>
      <c r="IN97" s="367">
        <v>-3601</v>
      </c>
      <c r="IO97" s="368">
        <v>-1.4503435554159316E-2</v>
      </c>
      <c r="IP97" s="367">
        <v>-74.900000000000091</v>
      </c>
      <c r="IQ97" s="367">
        <v>3251</v>
      </c>
      <c r="IR97" s="367">
        <v>2037</v>
      </c>
      <c r="IS97" s="367">
        <v>1214</v>
      </c>
      <c r="IT97" s="368">
        <v>5.0137779689929194E-3</v>
      </c>
      <c r="IU97" s="366">
        <v>630</v>
      </c>
      <c r="IV97" s="367">
        <v>145375</v>
      </c>
      <c r="IW97" s="367">
        <v>143937</v>
      </c>
      <c r="IX97" s="367">
        <v>1438</v>
      </c>
      <c r="IY97" s="368">
        <v>9.8916595012897672E-3</v>
      </c>
      <c r="IZ97" s="366">
        <v>1513.9</v>
      </c>
      <c r="JA97" s="367">
        <v>272630</v>
      </c>
      <c r="JB97" s="367">
        <v>272053</v>
      </c>
      <c r="JC97" s="367">
        <v>577</v>
      </c>
      <c r="JD97" s="368">
        <v>2.116421523676778E-3</v>
      </c>
      <c r="JE97" s="366">
        <v>883.9</v>
      </c>
      <c r="JF97" s="367">
        <v>127255</v>
      </c>
      <c r="JG97" s="367">
        <v>128116</v>
      </c>
      <c r="JH97" s="367">
        <v>-861</v>
      </c>
      <c r="JI97" s="368">
        <v>-7.7752379776129896E-3</v>
      </c>
      <c r="JJ97" s="367">
        <v>1381</v>
      </c>
      <c r="JK97" s="367">
        <v>251537</v>
      </c>
      <c r="JL97" s="367">
        <v>253924</v>
      </c>
      <c r="JM97" s="367">
        <v>-2387</v>
      </c>
      <c r="JN97" s="368">
        <v>-9.4896575851663965E-3</v>
      </c>
      <c r="JO97" s="367">
        <v>132.90000000000009</v>
      </c>
      <c r="JP97" s="367">
        <v>21093</v>
      </c>
      <c r="JQ97" s="367">
        <v>18129</v>
      </c>
      <c r="JR97" s="367">
        <v>2964</v>
      </c>
      <c r="JS97" s="368">
        <v>1.1606079108843174E-2</v>
      </c>
      <c r="JT97" s="366">
        <v>650</v>
      </c>
      <c r="JU97" s="367">
        <v>149990</v>
      </c>
      <c r="JV97" s="367">
        <v>148506</v>
      </c>
      <c r="JW97" s="367">
        <v>1484</v>
      </c>
      <c r="JX97" s="368">
        <v>9.893992932862191E-3</v>
      </c>
      <c r="JY97" s="366">
        <v>1724.1000000000001</v>
      </c>
      <c r="JZ97" s="367">
        <v>301907</v>
      </c>
      <c r="KA97" s="367">
        <v>304091</v>
      </c>
      <c r="KB97" s="367">
        <v>-2184</v>
      </c>
      <c r="KC97" s="368">
        <v>-7.2340157730691901E-3</v>
      </c>
      <c r="KD97" s="366">
        <v>1074.1000000000001</v>
      </c>
      <c r="KE97" s="367">
        <v>151917</v>
      </c>
      <c r="KF97" s="367">
        <v>155585</v>
      </c>
      <c r="KG97" s="367">
        <v>-3668</v>
      </c>
      <c r="KH97" s="368">
        <v>-1.7128008705931383E-2</v>
      </c>
      <c r="KI97" s="367">
        <v>1513.9</v>
      </c>
      <c r="KJ97" s="367">
        <v>272630</v>
      </c>
      <c r="KK97" s="367">
        <v>272053</v>
      </c>
      <c r="KL97" s="367">
        <v>577</v>
      </c>
      <c r="KM97" s="368">
        <v>2.116421523676778E-3</v>
      </c>
      <c r="KN97" s="367">
        <v>210.20000000000005</v>
      </c>
      <c r="KO97" s="367">
        <v>29277</v>
      </c>
      <c r="KP97" s="367">
        <v>32038</v>
      </c>
      <c r="KQ97" s="367">
        <v>-2761</v>
      </c>
      <c r="KR97" s="368">
        <v>-9.3504372967459677E-3</v>
      </c>
      <c r="KS97" s="405">
        <v>8030</v>
      </c>
      <c r="KT97" s="367">
        <v>1852957</v>
      </c>
      <c r="KU97" s="406">
        <v>1834622</v>
      </c>
      <c r="KV97" s="367">
        <v>18335</v>
      </c>
      <c r="KW97" s="368">
        <v>9.8949948649644862E-3</v>
      </c>
      <c r="KX97" s="366">
        <v>14311.4</v>
      </c>
      <c r="KY97" s="367">
        <v>2631281</v>
      </c>
      <c r="KZ97" s="367">
        <v>2637187</v>
      </c>
      <c r="LA97" s="367">
        <v>-5906</v>
      </c>
      <c r="LB97" s="368">
        <v>-2.2445341261537631E-3</v>
      </c>
      <c r="LC97" s="366">
        <v>6281.4000000000005</v>
      </c>
      <c r="LD97" s="367">
        <v>778324</v>
      </c>
      <c r="LE97" s="367">
        <v>802565</v>
      </c>
      <c r="LF97" s="367">
        <v>-24241</v>
      </c>
      <c r="LG97" s="368">
        <v>-1.213952899111825E-2</v>
      </c>
    </row>
    <row r="98" spans="2:319">
      <c r="B98" s="1640"/>
      <c r="C98" s="1623"/>
      <c r="D98" s="365" t="s">
        <v>2880</v>
      </c>
      <c r="E98" s="366">
        <v>0</v>
      </c>
      <c r="F98" s="367">
        <v>0</v>
      </c>
      <c r="G98" s="367">
        <v>0</v>
      </c>
      <c r="H98" s="367">
        <v>0</v>
      </c>
      <c r="I98" s="368">
        <v>0</v>
      </c>
      <c r="J98" s="366">
        <v>0</v>
      </c>
      <c r="K98" s="367">
        <v>0</v>
      </c>
      <c r="L98" s="367">
        <v>0</v>
      </c>
      <c r="M98" s="367">
        <v>0</v>
      </c>
      <c r="N98" s="368">
        <v>0</v>
      </c>
      <c r="O98" s="366">
        <v>0</v>
      </c>
      <c r="P98" s="367">
        <v>0</v>
      </c>
      <c r="Q98" s="367">
        <v>0</v>
      </c>
      <c r="R98" s="367">
        <v>0</v>
      </c>
      <c r="S98" s="368">
        <v>0</v>
      </c>
      <c r="T98" s="367">
        <v>0</v>
      </c>
      <c r="U98" s="367">
        <v>0</v>
      </c>
      <c r="V98" s="367">
        <v>0</v>
      </c>
      <c r="W98" s="367">
        <v>0</v>
      </c>
      <c r="X98" s="368">
        <v>0</v>
      </c>
      <c r="Y98" s="367">
        <v>0</v>
      </c>
      <c r="Z98" s="367">
        <v>0</v>
      </c>
      <c r="AA98" s="367">
        <v>0</v>
      </c>
      <c r="AB98" s="367">
        <v>0</v>
      </c>
      <c r="AC98" s="368">
        <v>0</v>
      </c>
      <c r="AD98" s="366">
        <v>0</v>
      </c>
      <c r="AE98" s="367">
        <v>0</v>
      </c>
      <c r="AF98" s="367">
        <v>0</v>
      </c>
      <c r="AG98" s="367">
        <v>0</v>
      </c>
      <c r="AH98" s="368">
        <v>0</v>
      </c>
      <c r="AI98" s="366">
        <v>0</v>
      </c>
      <c r="AJ98" s="367">
        <v>0</v>
      </c>
      <c r="AK98" s="367">
        <v>0</v>
      </c>
      <c r="AL98" s="367">
        <v>0</v>
      </c>
      <c r="AM98" s="368">
        <v>0</v>
      </c>
      <c r="AN98" s="366">
        <v>0</v>
      </c>
      <c r="AO98" s="367">
        <v>0</v>
      </c>
      <c r="AP98" s="367">
        <v>0</v>
      </c>
      <c r="AQ98" s="367">
        <v>0</v>
      </c>
      <c r="AR98" s="368">
        <v>0</v>
      </c>
      <c r="AS98" s="367">
        <v>0</v>
      </c>
      <c r="AT98" s="367">
        <v>0</v>
      </c>
      <c r="AU98" s="367">
        <v>0</v>
      </c>
      <c r="AV98" s="367">
        <v>0</v>
      </c>
      <c r="AW98" s="368">
        <v>0</v>
      </c>
      <c r="AX98" s="367">
        <v>0</v>
      </c>
      <c r="AY98" s="367">
        <v>0</v>
      </c>
      <c r="AZ98" s="367">
        <v>0</v>
      </c>
      <c r="BA98" s="367">
        <v>0</v>
      </c>
      <c r="BB98" s="368">
        <v>0</v>
      </c>
      <c r="BC98" s="366">
        <v>0</v>
      </c>
      <c r="BD98" s="367">
        <v>0</v>
      </c>
      <c r="BE98" s="367">
        <v>0</v>
      </c>
      <c r="BF98" s="367">
        <v>0</v>
      </c>
      <c r="BG98" s="368">
        <v>0</v>
      </c>
      <c r="BH98" s="366">
        <v>0</v>
      </c>
      <c r="BI98" s="367">
        <v>0</v>
      </c>
      <c r="BJ98" s="367">
        <v>0</v>
      </c>
      <c r="BK98" s="367">
        <v>0</v>
      </c>
      <c r="BL98" s="368">
        <v>0</v>
      </c>
      <c r="BM98" s="366">
        <v>0</v>
      </c>
      <c r="BN98" s="367">
        <v>0</v>
      </c>
      <c r="BO98" s="367">
        <v>0</v>
      </c>
      <c r="BP98" s="367">
        <v>0</v>
      </c>
      <c r="BQ98" s="368">
        <v>0</v>
      </c>
      <c r="BR98" s="367">
        <v>0</v>
      </c>
      <c r="BS98" s="367">
        <v>0</v>
      </c>
      <c r="BT98" s="367">
        <v>0</v>
      </c>
      <c r="BU98" s="367">
        <v>0</v>
      </c>
      <c r="BV98" s="368">
        <v>0</v>
      </c>
      <c r="BW98" s="367">
        <v>0</v>
      </c>
      <c r="BX98" s="367">
        <v>0</v>
      </c>
      <c r="BY98" s="367">
        <v>0</v>
      </c>
      <c r="BZ98" s="367">
        <v>0</v>
      </c>
      <c r="CA98" s="368">
        <v>0</v>
      </c>
      <c r="CB98" s="366">
        <v>0</v>
      </c>
      <c r="CC98" s="367">
        <v>0</v>
      </c>
      <c r="CD98" s="367">
        <v>0</v>
      </c>
      <c r="CE98" s="367">
        <v>0</v>
      </c>
      <c r="CF98" s="368">
        <v>0</v>
      </c>
      <c r="CG98" s="366">
        <v>0</v>
      </c>
      <c r="CH98" s="367">
        <v>0</v>
      </c>
      <c r="CI98" s="367">
        <v>0</v>
      </c>
      <c r="CJ98" s="367">
        <v>0</v>
      </c>
      <c r="CK98" s="368">
        <v>0</v>
      </c>
      <c r="CL98" s="366">
        <v>0</v>
      </c>
      <c r="CM98" s="367">
        <v>0</v>
      </c>
      <c r="CN98" s="367">
        <v>0</v>
      </c>
      <c r="CO98" s="367">
        <v>0</v>
      </c>
      <c r="CP98" s="368">
        <v>0</v>
      </c>
      <c r="CQ98" s="367">
        <v>0</v>
      </c>
      <c r="CR98" s="367">
        <v>0</v>
      </c>
      <c r="CS98" s="367">
        <v>0</v>
      </c>
      <c r="CT98" s="367">
        <v>0</v>
      </c>
      <c r="CU98" s="368">
        <v>0</v>
      </c>
      <c r="CV98" s="367">
        <v>0</v>
      </c>
      <c r="CW98" s="367">
        <v>0</v>
      </c>
      <c r="CX98" s="367">
        <v>0</v>
      </c>
      <c r="CY98" s="367">
        <v>0</v>
      </c>
      <c r="CZ98" s="368">
        <v>0</v>
      </c>
      <c r="DA98" s="366">
        <v>0</v>
      </c>
      <c r="DB98" s="367">
        <v>0</v>
      </c>
      <c r="DC98" s="367">
        <v>0</v>
      </c>
      <c r="DD98" s="367">
        <v>0</v>
      </c>
      <c r="DE98" s="368">
        <v>0</v>
      </c>
      <c r="DF98" s="366">
        <v>0</v>
      </c>
      <c r="DG98" s="367">
        <v>0</v>
      </c>
      <c r="DH98" s="367">
        <v>0</v>
      </c>
      <c r="DI98" s="367">
        <v>0</v>
      </c>
      <c r="DJ98" s="368">
        <v>0</v>
      </c>
      <c r="DK98" s="366">
        <v>0</v>
      </c>
      <c r="DL98" s="367">
        <v>0</v>
      </c>
      <c r="DM98" s="367">
        <v>0</v>
      </c>
      <c r="DN98" s="367">
        <v>0</v>
      </c>
      <c r="DO98" s="368">
        <v>0</v>
      </c>
      <c r="DP98" s="367">
        <v>0</v>
      </c>
      <c r="DQ98" s="367">
        <v>0</v>
      </c>
      <c r="DR98" s="367">
        <v>0</v>
      </c>
      <c r="DS98" s="367">
        <v>0</v>
      </c>
      <c r="DT98" s="368">
        <v>0</v>
      </c>
      <c r="DU98" s="367">
        <v>0</v>
      </c>
      <c r="DV98" s="367">
        <v>0</v>
      </c>
      <c r="DW98" s="367">
        <v>0</v>
      </c>
      <c r="DX98" s="367">
        <v>0</v>
      </c>
      <c r="DY98" s="368">
        <v>0</v>
      </c>
      <c r="DZ98" s="366">
        <v>0</v>
      </c>
      <c r="EA98" s="367">
        <v>0</v>
      </c>
      <c r="EB98" s="367">
        <v>0</v>
      </c>
      <c r="EC98" s="367">
        <v>0</v>
      </c>
      <c r="ED98" s="368">
        <v>0</v>
      </c>
      <c r="EE98" s="366">
        <v>0</v>
      </c>
      <c r="EF98" s="367">
        <v>0</v>
      </c>
      <c r="EG98" s="367">
        <v>0</v>
      </c>
      <c r="EH98" s="367">
        <v>0</v>
      </c>
      <c r="EI98" s="368">
        <v>0</v>
      </c>
      <c r="EJ98" s="366">
        <v>0</v>
      </c>
      <c r="EK98" s="367">
        <v>0</v>
      </c>
      <c r="EL98" s="367">
        <v>0</v>
      </c>
      <c r="EM98" s="367">
        <v>0</v>
      </c>
      <c r="EN98" s="368">
        <v>0</v>
      </c>
      <c r="EO98" s="367">
        <v>0</v>
      </c>
      <c r="EP98" s="367">
        <v>0</v>
      </c>
      <c r="EQ98" s="367">
        <v>0</v>
      </c>
      <c r="ER98" s="367">
        <v>0</v>
      </c>
      <c r="ES98" s="368">
        <v>0</v>
      </c>
      <c r="ET98" s="367">
        <v>0</v>
      </c>
      <c r="EU98" s="367">
        <v>0</v>
      </c>
      <c r="EV98" s="367">
        <v>0</v>
      </c>
      <c r="EW98" s="367">
        <v>0</v>
      </c>
      <c r="EX98" s="368">
        <v>0</v>
      </c>
      <c r="EY98" s="366">
        <v>0</v>
      </c>
      <c r="EZ98" s="367">
        <v>0</v>
      </c>
      <c r="FA98" s="367">
        <v>0</v>
      </c>
      <c r="FB98" s="367">
        <v>0</v>
      </c>
      <c r="FC98" s="368">
        <v>0</v>
      </c>
      <c r="FD98" s="366">
        <v>0</v>
      </c>
      <c r="FE98" s="367">
        <v>0</v>
      </c>
      <c r="FF98" s="367">
        <v>0</v>
      </c>
      <c r="FG98" s="367">
        <v>0</v>
      </c>
      <c r="FH98" s="368">
        <v>0</v>
      </c>
      <c r="FI98" s="366">
        <v>0</v>
      </c>
      <c r="FJ98" s="367">
        <v>0</v>
      </c>
      <c r="FK98" s="367">
        <v>0</v>
      </c>
      <c r="FL98" s="367">
        <v>0</v>
      </c>
      <c r="FM98" s="368">
        <v>0</v>
      </c>
      <c r="FN98" s="367">
        <v>0</v>
      </c>
      <c r="FO98" s="367">
        <v>0</v>
      </c>
      <c r="FP98" s="367">
        <v>0</v>
      </c>
      <c r="FQ98" s="367">
        <v>0</v>
      </c>
      <c r="FR98" s="368">
        <v>0</v>
      </c>
      <c r="FS98" s="367">
        <v>0</v>
      </c>
      <c r="FT98" s="367">
        <v>0</v>
      </c>
      <c r="FU98" s="367">
        <v>0</v>
      </c>
      <c r="FV98" s="367">
        <v>0</v>
      </c>
      <c r="FW98" s="368">
        <v>0</v>
      </c>
      <c r="FX98" s="366">
        <v>0</v>
      </c>
      <c r="FY98" s="367">
        <v>0</v>
      </c>
      <c r="FZ98" s="367">
        <v>0</v>
      </c>
      <c r="GA98" s="367">
        <v>0</v>
      </c>
      <c r="GB98" s="368">
        <v>0</v>
      </c>
      <c r="GC98" s="366">
        <v>0</v>
      </c>
      <c r="GD98" s="367">
        <v>0</v>
      </c>
      <c r="GE98" s="367">
        <v>0</v>
      </c>
      <c r="GF98" s="367">
        <v>0</v>
      </c>
      <c r="GG98" s="368">
        <v>0</v>
      </c>
      <c r="GH98" s="366">
        <v>0</v>
      </c>
      <c r="GI98" s="367">
        <v>0</v>
      </c>
      <c r="GJ98" s="367">
        <v>0</v>
      </c>
      <c r="GK98" s="367">
        <v>0</v>
      </c>
      <c r="GL98" s="368">
        <v>0</v>
      </c>
      <c r="GM98" s="367">
        <v>0</v>
      </c>
      <c r="GN98" s="367">
        <v>0</v>
      </c>
      <c r="GO98" s="367">
        <v>0</v>
      </c>
      <c r="GP98" s="367">
        <v>0</v>
      </c>
      <c r="GQ98" s="368">
        <v>0</v>
      </c>
      <c r="GR98" s="367">
        <v>0</v>
      </c>
      <c r="GS98" s="367">
        <v>0</v>
      </c>
      <c r="GT98" s="367">
        <v>0</v>
      </c>
      <c r="GU98" s="367">
        <v>0</v>
      </c>
      <c r="GV98" s="368">
        <v>0</v>
      </c>
      <c r="GW98" s="366">
        <v>0</v>
      </c>
      <c r="GX98" s="367">
        <v>0</v>
      </c>
      <c r="GY98" s="367">
        <v>0</v>
      </c>
      <c r="GZ98" s="367">
        <v>0</v>
      </c>
      <c r="HA98" s="368">
        <v>0</v>
      </c>
      <c r="HB98" s="366">
        <v>0</v>
      </c>
      <c r="HC98" s="367">
        <v>0</v>
      </c>
      <c r="HD98" s="367">
        <v>0</v>
      </c>
      <c r="HE98" s="367">
        <v>0</v>
      </c>
      <c r="HF98" s="368">
        <v>0</v>
      </c>
      <c r="HG98" s="366">
        <v>0</v>
      </c>
      <c r="HH98" s="367">
        <v>0</v>
      </c>
      <c r="HI98" s="367">
        <v>0</v>
      </c>
      <c r="HJ98" s="367">
        <v>0</v>
      </c>
      <c r="HK98" s="368">
        <v>0</v>
      </c>
      <c r="HL98" s="367">
        <v>0</v>
      </c>
      <c r="HM98" s="367">
        <v>0</v>
      </c>
      <c r="HN98" s="367">
        <v>0</v>
      </c>
      <c r="HO98" s="367">
        <v>0</v>
      </c>
      <c r="HP98" s="368">
        <v>0</v>
      </c>
      <c r="HQ98" s="367">
        <v>0</v>
      </c>
      <c r="HR98" s="367">
        <v>0</v>
      </c>
      <c r="HS98" s="367">
        <v>0</v>
      </c>
      <c r="HT98" s="367">
        <v>0</v>
      </c>
      <c r="HU98" s="368">
        <v>0</v>
      </c>
      <c r="HV98" s="366">
        <v>0</v>
      </c>
      <c r="HW98" s="367">
        <v>0</v>
      </c>
      <c r="HX98" s="367">
        <v>0</v>
      </c>
      <c r="HY98" s="367">
        <v>0</v>
      </c>
      <c r="HZ98" s="368">
        <v>0</v>
      </c>
      <c r="IA98" s="366">
        <v>0</v>
      </c>
      <c r="IB98" s="367">
        <v>0</v>
      </c>
      <c r="IC98" s="367">
        <v>0</v>
      </c>
      <c r="ID98" s="367">
        <v>0</v>
      </c>
      <c r="IE98" s="368">
        <v>0</v>
      </c>
      <c r="IF98" s="366">
        <v>0</v>
      </c>
      <c r="IG98" s="367">
        <v>0</v>
      </c>
      <c r="IH98" s="367">
        <v>0</v>
      </c>
      <c r="II98" s="367">
        <v>0</v>
      </c>
      <c r="IJ98" s="368">
        <v>0</v>
      </c>
      <c r="IK98" s="367">
        <v>0</v>
      </c>
      <c r="IL98" s="367">
        <v>0</v>
      </c>
      <c r="IM98" s="367">
        <v>0</v>
      </c>
      <c r="IN98" s="367">
        <v>0</v>
      </c>
      <c r="IO98" s="368">
        <v>0</v>
      </c>
      <c r="IP98" s="367">
        <v>0</v>
      </c>
      <c r="IQ98" s="367">
        <v>0</v>
      </c>
      <c r="IR98" s="367">
        <v>0</v>
      </c>
      <c r="IS98" s="367">
        <v>0</v>
      </c>
      <c r="IT98" s="368">
        <v>0</v>
      </c>
      <c r="IU98" s="366">
        <v>0</v>
      </c>
      <c r="IV98" s="367">
        <v>0</v>
      </c>
      <c r="IW98" s="367">
        <v>0</v>
      </c>
      <c r="IX98" s="367">
        <v>0</v>
      </c>
      <c r="IY98" s="368">
        <v>0</v>
      </c>
      <c r="IZ98" s="366">
        <v>0</v>
      </c>
      <c r="JA98" s="367">
        <v>0</v>
      </c>
      <c r="JB98" s="367">
        <v>0</v>
      </c>
      <c r="JC98" s="367">
        <v>0</v>
      </c>
      <c r="JD98" s="368">
        <v>0</v>
      </c>
      <c r="JE98" s="366">
        <v>0</v>
      </c>
      <c r="JF98" s="367">
        <v>0</v>
      </c>
      <c r="JG98" s="367">
        <v>0</v>
      </c>
      <c r="JH98" s="367">
        <v>0</v>
      </c>
      <c r="JI98" s="368">
        <v>0</v>
      </c>
      <c r="JJ98" s="367">
        <v>0</v>
      </c>
      <c r="JK98" s="367">
        <v>0</v>
      </c>
      <c r="JL98" s="367">
        <v>0</v>
      </c>
      <c r="JM98" s="367">
        <v>0</v>
      </c>
      <c r="JN98" s="368">
        <v>0</v>
      </c>
      <c r="JO98" s="367">
        <v>0</v>
      </c>
      <c r="JP98" s="367">
        <v>0</v>
      </c>
      <c r="JQ98" s="367">
        <v>0</v>
      </c>
      <c r="JR98" s="367">
        <v>0</v>
      </c>
      <c r="JS98" s="368">
        <v>0</v>
      </c>
      <c r="JT98" s="366">
        <v>0</v>
      </c>
      <c r="JU98" s="367">
        <v>0</v>
      </c>
      <c r="JV98" s="367">
        <v>0</v>
      </c>
      <c r="JW98" s="367">
        <v>0</v>
      </c>
      <c r="JX98" s="368">
        <v>0</v>
      </c>
      <c r="JY98" s="366">
        <v>0</v>
      </c>
      <c r="JZ98" s="367">
        <v>0</v>
      </c>
      <c r="KA98" s="367">
        <v>0</v>
      </c>
      <c r="KB98" s="367">
        <v>0</v>
      </c>
      <c r="KC98" s="368">
        <v>0</v>
      </c>
      <c r="KD98" s="366">
        <v>0</v>
      </c>
      <c r="KE98" s="367">
        <v>0</v>
      </c>
      <c r="KF98" s="367">
        <v>0</v>
      </c>
      <c r="KG98" s="367">
        <v>0</v>
      </c>
      <c r="KH98" s="368">
        <v>0</v>
      </c>
      <c r="KI98" s="367">
        <v>0</v>
      </c>
      <c r="KJ98" s="367">
        <v>0</v>
      </c>
      <c r="KK98" s="367">
        <v>0</v>
      </c>
      <c r="KL98" s="367">
        <v>0</v>
      </c>
      <c r="KM98" s="368">
        <v>0</v>
      </c>
      <c r="KN98" s="367">
        <v>0</v>
      </c>
      <c r="KO98" s="367">
        <v>0</v>
      </c>
      <c r="KP98" s="367">
        <v>0</v>
      </c>
      <c r="KQ98" s="367">
        <v>0</v>
      </c>
      <c r="KR98" s="368">
        <v>0</v>
      </c>
      <c r="KS98" s="405">
        <v>0</v>
      </c>
      <c r="KT98" s="367">
        <v>0</v>
      </c>
      <c r="KU98" s="406">
        <v>0</v>
      </c>
      <c r="KV98" s="367">
        <v>0</v>
      </c>
      <c r="KW98" s="368">
        <v>0</v>
      </c>
      <c r="KX98" s="366">
        <v>0</v>
      </c>
      <c r="KY98" s="367">
        <v>0</v>
      </c>
      <c r="KZ98" s="367">
        <v>0</v>
      </c>
      <c r="LA98" s="367">
        <v>0</v>
      </c>
      <c r="LB98" s="368">
        <v>0</v>
      </c>
      <c r="LC98" s="366">
        <v>0</v>
      </c>
      <c r="LD98" s="367">
        <v>0</v>
      </c>
      <c r="LE98" s="367">
        <v>0</v>
      </c>
      <c r="LF98" s="367">
        <v>0</v>
      </c>
      <c r="LG98" s="368">
        <v>0</v>
      </c>
    </row>
    <row r="99" spans="2:319">
      <c r="B99" s="1640"/>
      <c r="C99" s="1623"/>
      <c r="D99" s="365" t="s">
        <v>2881</v>
      </c>
      <c r="E99" s="366">
        <v>39.200000000000003</v>
      </c>
      <c r="F99" s="367">
        <v>7403</v>
      </c>
      <c r="G99" s="367">
        <v>7255</v>
      </c>
      <c r="H99" s="367">
        <v>148</v>
      </c>
      <c r="I99" s="368">
        <v>1.9991895177630691E-2</v>
      </c>
      <c r="J99" s="366">
        <v>61</v>
      </c>
      <c r="K99" s="367">
        <v>10139</v>
      </c>
      <c r="L99" s="367">
        <v>9594</v>
      </c>
      <c r="M99" s="367">
        <v>545</v>
      </c>
      <c r="N99" s="368">
        <v>5.3752835585363451E-2</v>
      </c>
      <c r="O99" s="366">
        <v>21.799999999999997</v>
      </c>
      <c r="P99" s="367">
        <v>2736</v>
      </c>
      <c r="Q99" s="367">
        <v>2339</v>
      </c>
      <c r="R99" s="367">
        <v>397</v>
      </c>
      <c r="S99" s="368">
        <v>3.376094040773276E-2</v>
      </c>
      <c r="T99" s="367">
        <v>35.4</v>
      </c>
      <c r="U99" s="367">
        <v>5576</v>
      </c>
      <c r="V99" s="367">
        <v>5629</v>
      </c>
      <c r="W99" s="367">
        <v>-53</v>
      </c>
      <c r="X99" s="368">
        <v>-9.5050215208034427E-3</v>
      </c>
      <c r="Y99" s="367">
        <v>25.6</v>
      </c>
      <c r="Z99" s="367">
        <v>4563</v>
      </c>
      <c r="AA99" s="367">
        <v>3965</v>
      </c>
      <c r="AB99" s="367">
        <v>598</v>
      </c>
      <c r="AC99" s="368">
        <v>6.3257857106166895E-2</v>
      </c>
      <c r="AD99" s="366">
        <v>39.200000000000003</v>
      </c>
      <c r="AE99" s="367">
        <v>7403</v>
      </c>
      <c r="AF99" s="367">
        <v>7255</v>
      </c>
      <c r="AG99" s="367">
        <v>148</v>
      </c>
      <c r="AH99" s="368">
        <v>1.9991895177630691E-2</v>
      </c>
      <c r="AI99" s="366">
        <v>65</v>
      </c>
      <c r="AJ99" s="367">
        <v>11141</v>
      </c>
      <c r="AK99" s="367">
        <v>10325</v>
      </c>
      <c r="AL99" s="367">
        <v>816</v>
      </c>
      <c r="AM99" s="368">
        <v>7.3242976393501483E-2</v>
      </c>
      <c r="AN99" s="366">
        <v>25.799999999999997</v>
      </c>
      <c r="AO99" s="367">
        <v>3738</v>
      </c>
      <c r="AP99" s="367">
        <v>3070</v>
      </c>
      <c r="AQ99" s="367">
        <v>668</v>
      </c>
      <c r="AR99" s="368">
        <v>5.3251081215870792E-2</v>
      </c>
      <c r="AS99" s="367">
        <v>61</v>
      </c>
      <c r="AT99" s="367">
        <v>10139</v>
      </c>
      <c r="AU99" s="367">
        <v>9594</v>
      </c>
      <c r="AV99" s="367">
        <v>545</v>
      </c>
      <c r="AW99" s="368">
        <v>5.3752835585363451E-2</v>
      </c>
      <c r="AX99" s="367">
        <v>4</v>
      </c>
      <c r="AY99" s="367">
        <v>1002</v>
      </c>
      <c r="AZ99" s="367">
        <v>731</v>
      </c>
      <c r="BA99" s="367">
        <v>271</v>
      </c>
      <c r="BB99" s="368">
        <v>1.9490140808138032E-2</v>
      </c>
      <c r="BC99" s="366">
        <v>39.200000000000003</v>
      </c>
      <c r="BD99" s="367">
        <v>7403</v>
      </c>
      <c r="BE99" s="367">
        <v>7255</v>
      </c>
      <c r="BF99" s="367">
        <v>148</v>
      </c>
      <c r="BG99" s="368">
        <v>1.9991895177630691E-2</v>
      </c>
      <c r="BH99" s="366">
        <v>113.8</v>
      </c>
      <c r="BI99" s="367">
        <v>18936</v>
      </c>
      <c r="BJ99" s="367">
        <v>17281</v>
      </c>
      <c r="BK99" s="367">
        <v>1655</v>
      </c>
      <c r="BL99" s="368">
        <v>8.7399662019433888E-2</v>
      </c>
      <c r="BM99" s="366">
        <v>74.599999999999994</v>
      </c>
      <c r="BN99" s="367">
        <v>11533</v>
      </c>
      <c r="BO99" s="367">
        <v>10026</v>
      </c>
      <c r="BP99" s="367">
        <v>1507</v>
      </c>
      <c r="BQ99" s="368">
        <v>6.7407766841803191E-2</v>
      </c>
      <c r="BR99" s="367">
        <v>65</v>
      </c>
      <c r="BS99" s="367">
        <v>11141</v>
      </c>
      <c r="BT99" s="367">
        <v>10325</v>
      </c>
      <c r="BU99" s="367">
        <v>816</v>
      </c>
      <c r="BV99" s="368">
        <v>7.3242976393501483E-2</v>
      </c>
      <c r="BW99" s="367">
        <v>48.8</v>
      </c>
      <c r="BX99" s="367">
        <v>7795</v>
      </c>
      <c r="BY99" s="367">
        <v>6956</v>
      </c>
      <c r="BZ99" s="367">
        <v>839</v>
      </c>
      <c r="CA99" s="368">
        <v>1.4156685625932405E-2</v>
      </c>
      <c r="CB99" s="366">
        <v>39.200000000000003</v>
      </c>
      <c r="CC99" s="367">
        <v>7403</v>
      </c>
      <c r="CD99" s="367">
        <v>7255</v>
      </c>
      <c r="CE99" s="367">
        <v>148</v>
      </c>
      <c r="CF99" s="368">
        <v>1.9991895177630691E-2</v>
      </c>
      <c r="CG99" s="366">
        <v>120.4</v>
      </c>
      <c r="CH99" s="367">
        <v>19731</v>
      </c>
      <c r="CI99" s="367">
        <v>18085</v>
      </c>
      <c r="CJ99" s="367">
        <v>1646</v>
      </c>
      <c r="CK99" s="368">
        <v>8.3422026253104256E-2</v>
      </c>
      <c r="CL99" s="366">
        <v>81.2</v>
      </c>
      <c r="CM99" s="367">
        <v>12328</v>
      </c>
      <c r="CN99" s="367">
        <v>10830</v>
      </c>
      <c r="CO99" s="367">
        <v>1498</v>
      </c>
      <c r="CP99" s="368">
        <v>6.3430131075473573E-2</v>
      </c>
      <c r="CQ99" s="367">
        <v>113.8</v>
      </c>
      <c r="CR99" s="367">
        <v>18936</v>
      </c>
      <c r="CS99" s="367">
        <v>17281</v>
      </c>
      <c r="CT99" s="367">
        <v>1655</v>
      </c>
      <c r="CU99" s="368">
        <v>8.7399662019433888E-2</v>
      </c>
      <c r="CV99" s="367">
        <v>6.6000000000000085</v>
      </c>
      <c r="CW99" s="367">
        <v>795</v>
      </c>
      <c r="CX99" s="367">
        <v>804</v>
      </c>
      <c r="CY99" s="367">
        <v>-9</v>
      </c>
      <c r="CZ99" s="368">
        <v>-3.9776357663296319E-3</v>
      </c>
      <c r="DA99" s="366">
        <v>39.200000000000003</v>
      </c>
      <c r="DB99" s="367">
        <v>7403</v>
      </c>
      <c r="DC99" s="367">
        <v>7255</v>
      </c>
      <c r="DD99" s="367">
        <v>148</v>
      </c>
      <c r="DE99" s="368">
        <v>1.9991895177630691E-2</v>
      </c>
      <c r="DF99" s="366">
        <v>93.3</v>
      </c>
      <c r="DG99" s="367">
        <v>14745</v>
      </c>
      <c r="DH99" s="367">
        <v>14014</v>
      </c>
      <c r="DI99" s="367">
        <v>731</v>
      </c>
      <c r="DJ99" s="368">
        <v>4.9576127500847743E-2</v>
      </c>
      <c r="DK99" s="366">
        <v>54.099999999999994</v>
      </c>
      <c r="DL99" s="367">
        <v>7342</v>
      </c>
      <c r="DM99" s="367">
        <v>6759</v>
      </c>
      <c r="DN99" s="367">
        <v>583</v>
      </c>
      <c r="DO99" s="368">
        <v>2.9584232323217052E-2</v>
      </c>
      <c r="DP99" s="367">
        <v>120.4</v>
      </c>
      <c r="DQ99" s="367">
        <v>19731</v>
      </c>
      <c r="DR99" s="367">
        <v>18085</v>
      </c>
      <c r="DS99" s="367">
        <v>1646</v>
      </c>
      <c r="DT99" s="368">
        <v>8.3422026253104256E-2</v>
      </c>
      <c r="DU99" s="367">
        <v>-27.100000000000009</v>
      </c>
      <c r="DV99" s="367">
        <v>-4986</v>
      </c>
      <c r="DW99" s="367">
        <v>-4071</v>
      </c>
      <c r="DX99" s="367">
        <v>-915</v>
      </c>
      <c r="DY99" s="368">
        <v>-3.3845898752256513E-2</v>
      </c>
      <c r="DZ99" s="366">
        <v>39.200000000000003</v>
      </c>
      <c r="EA99" s="367">
        <v>7403</v>
      </c>
      <c r="EB99" s="367">
        <v>7255</v>
      </c>
      <c r="EC99" s="367">
        <v>148</v>
      </c>
      <c r="ED99" s="368">
        <v>1.9991895177630691E-2</v>
      </c>
      <c r="EE99" s="366">
        <v>85.8</v>
      </c>
      <c r="EF99" s="367">
        <v>13511</v>
      </c>
      <c r="EG99" s="367">
        <v>13023</v>
      </c>
      <c r="EH99" s="367">
        <v>488</v>
      </c>
      <c r="EI99" s="368">
        <v>3.6118718081563174E-2</v>
      </c>
      <c r="EJ99" s="366">
        <v>46.599999999999994</v>
      </c>
      <c r="EK99" s="367">
        <v>6108</v>
      </c>
      <c r="EL99" s="367">
        <v>5768</v>
      </c>
      <c r="EM99" s="367">
        <v>340</v>
      </c>
      <c r="EN99" s="368">
        <v>1.6126822903932483E-2</v>
      </c>
      <c r="EO99" s="367">
        <v>93.3</v>
      </c>
      <c r="EP99" s="367">
        <v>14745</v>
      </c>
      <c r="EQ99" s="367">
        <v>14014</v>
      </c>
      <c r="ER99" s="367">
        <v>731</v>
      </c>
      <c r="ES99" s="368">
        <v>4.9576127500847743E-2</v>
      </c>
      <c r="ET99" s="367">
        <v>-7.5</v>
      </c>
      <c r="EU99" s="367">
        <v>-1234</v>
      </c>
      <c r="EV99" s="367">
        <v>-991</v>
      </c>
      <c r="EW99" s="367">
        <v>-243</v>
      </c>
      <c r="EX99" s="368">
        <v>-1.3457409419284569E-2</v>
      </c>
      <c r="EY99" s="366">
        <v>39.200000000000003</v>
      </c>
      <c r="EZ99" s="367">
        <v>7403</v>
      </c>
      <c r="FA99" s="367">
        <v>7255</v>
      </c>
      <c r="FB99" s="367">
        <v>148</v>
      </c>
      <c r="FC99" s="368">
        <v>1.9991895177630691E-2</v>
      </c>
      <c r="FD99" s="366">
        <v>81.400000000000006</v>
      </c>
      <c r="FE99" s="367">
        <v>13297</v>
      </c>
      <c r="FF99" s="367">
        <v>12271</v>
      </c>
      <c r="FG99" s="367">
        <v>1026</v>
      </c>
      <c r="FH99" s="368">
        <v>7.7160261713168379E-2</v>
      </c>
      <c r="FI99" s="366">
        <v>42.2</v>
      </c>
      <c r="FJ99" s="367">
        <v>5894</v>
      </c>
      <c r="FK99" s="367">
        <v>5016</v>
      </c>
      <c r="FL99" s="367">
        <v>878</v>
      </c>
      <c r="FM99" s="368">
        <v>5.7168366535537689E-2</v>
      </c>
      <c r="FN99" s="367">
        <v>85.8</v>
      </c>
      <c r="FO99" s="367">
        <v>13511</v>
      </c>
      <c r="FP99" s="367">
        <v>13023</v>
      </c>
      <c r="FQ99" s="367">
        <v>488</v>
      </c>
      <c r="FR99" s="368">
        <v>3.6118718081563174E-2</v>
      </c>
      <c r="FS99" s="367">
        <v>-4.3999999999999915</v>
      </c>
      <c r="FT99" s="367">
        <v>-214</v>
      </c>
      <c r="FU99" s="367">
        <v>-752</v>
      </c>
      <c r="FV99" s="367">
        <v>538</v>
      </c>
      <c r="FW99" s="368">
        <v>4.1041543631605205E-2</v>
      </c>
      <c r="FX99" s="366">
        <v>39.200000000000003</v>
      </c>
      <c r="FY99" s="367">
        <v>7403</v>
      </c>
      <c r="FZ99" s="367">
        <v>7255</v>
      </c>
      <c r="GA99" s="367">
        <v>148</v>
      </c>
      <c r="GB99" s="368">
        <v>1.9991895177630691E-2</v>
      </c>
      <c r="GC99" s="366">
        <v>72.7</v>
      </c>
      <c r="GD99" s="367">
        <v>12078</v>
      </c>
      <c r="GE99" s="367">
        <v>10909</v>
      </c>
      <c r="GF99" s="367">
        <v>1169</v>
      </c>
      <c r="GG99" s="368">
        <v>9.6787547607219734E-2</v>
      </c>
      <c r="GH99" s="366">
        <v>33.5</v>
      </c>
      <c r="GI99" s="367">
        <v>4675</v>
      </c>
      <c r="GJ99" s="367">
        <v>3654</v>
      </c>
      <c r="GK99" s="367">
        <v>1021</v>
      </c>
      <c r="GL99" s="368">
        <v>7.6795652429589051E-2</v>
      </c>
      <c r="GM99" s="367">
        <v>81.400000000000006</v>
      </c>
      <c r="GN99" s="367">
        <v>13297</v>
      </c>
      <c r="GO99" s="367">
        <v>12271</v>
      </c>
      <c r="GP99" s="367">
        <v>1026</v>
      </c>
      <c r="GQ99" s="368">
        <v>7.7160261713168379E-2</v>
      </c>
      <c r="GR99" s="367">
        <v>-8.7000000000000028</v>
      </c>
      <c r="GS99" s="367">
        <v>-1219</v>
      </c>
      <c r="GT99" s="367">
        <v>-1362</v>
      </c>
      <c r="GU99" s="367">
        <v>143</v>
      </c>
      <c r="GV99" s="368">
        <v>1.9627285894051355E-2</v>
      </c>
      <c r="GW99" s="366">
        <v>39.200000000000003</v>
      </c>
      <c r="GX99" s="367">
        <v>7403</v>
      </c>
      <c r="GY99" s="367">
        <v>7255</v>
      </c>
      <c r="GZ99" s="367">
        <v>148</v>
      </c>
      <c r="HA99" s="368">
        <v>1.9991895177630691E-2</v>
      </c>
      <c r="HB99" s="366">
        <v>59.999999999999993</v>
      </c>
      <c r="HC99" s="367">
        <v>10841</v>
      </c>
      <c r="HD99" s="367">
        <v>9904</v>
      </c>
      <c r="HE99" s="367">
        <v>937</v>
      </c>
      <c r="HF99" s="368">
        <v>8.6431141038649573E-2</v>
      </c>
      <c r="HG99" s="366">
        <v>20.799999999999997</v>
      </c>
      <c r="HH99" s="367">
        <v>3438</v>
      </c>
      <c r="HI99" s="367">
        <v>2649</v>
      </c>
      <c r="HJ99" s="367">
        <v>789</v>
      </c>
      <c r="HK99" s="368">
        <v>6.6439245861018875E-2</v>
      </c>
      <c r="HL99" s="367">
        <v>72.7</v>
      </c>
      <c r="HM99" s="367">
        <v>12078</v>
      </c>
      <c r="HN99" s="367">
        <v>10909</v>
      </c>
      <c r="HO99" s="367">
        <v>1169</v>
      </c>
      <c r="HP99" s="368">
        <v>9.6787547607219734E-2</v>
      </c>
      <c r="HQ99" s="367">
        <v>-12.70000000000001</v>
      </c>
      <c r="HR99" s="367">
        <v>-1237</v>
      </c>
      <c r="HS99" s="367">
        <v>-1005</v>
      </c>
      <c r="HT99" s="367">
        <v>-232</v>
      </c>
      <c r="HU99" s="368">
        <v>-1.0356406568570162E-2</v>
      </c>
      <c r="HV99" s="366">
        <v>39.200000000000003</v>
      </c>
      <c r="HW99" s="367">
        <v>7403</v>
      </c>
      <c r="HX99" s="367">
        <v>7255</v>
      </c>
      <c r="HY99" s="367">
        <v>148</v>
      </c>
      <c r="HZ99" s="368">
        <v>1.9991895177630691E-2</v>
      </c>
      <c r="IA99" s="366">
        <v>87.7</v>
      </c>
      <c r="IB99" s="367">
        <v>14699</v>
      </c>
      <c r="IC99" s="367">
        <v>13168</v>
      </c>
      <c r="ID99" s="367">
        <v>1531</v>
      </c>
      <c r="IE99" s="368">
        <v>0.10415674535682699</v>
      </c>
      <c r="IF99" s="366">
        <v>48.5</v>
      </c>
      <c r="IG99" s="367">
        <v>7296</v>
      </c>
      <c r="IH99" s="367">
        <v>5913</v>
      </c>
      <c r="II99" s="367">
        <v>1383</v>
      </c>
      <c r="IJ99" s="368">
        <v>8.416485017919631E-2</v>
      </c>
      <c r="IK99" s="367">
        <v>59.999999999999993</v>
      </c>
      <c r="IL99" s="367">
        <v>10841</v>
      </c>
      <c r="IM99" s="367">
        <v>9904</v>
      </c>
      <c r="IN99" s="367">
        <v>937</v>
      </c>
      <c r="IO99" s="368">
        <v>8.6431141038649573E-2</v>
      </c>
      <c r="IP99" s="367">
        <v>27.70000000000001</v>
      </c>
      <c r="IQ99" s="367">
        <v>3858</v>
      </c>
      <c r="IR99" s="367">
        <v>3264</v>
      </c>
      <c r="IS99" s="367">
        <v>594</v>
      </c>
      <c r="IT99" s="368">
        <v>1.7725604318177421E-2</v>
      </c>
      <c r="IU99" s="366">
        <v>39.200000000000003</v>
      </c>
      <c r="IV99" s="367">
        <v>7403</v>
      </c>
      <c r="IW99" s="367">
        <v>7255</v>
      </c>
      <c r="IX99" s="367">
        <v>148</v>
      </c>
      <c r="IY99" s="368">
        <v>1.9991895177630691E-2</v>
      </c>
      <c r="IZ99" s="366">
        <v>83.3</v>
      </c>
      <c r="JA99" s="367">
        <v>14299</v>
      </c>
      <c r="JB99" s="367">
        <v>12739</v>
      </c>
      <c r="JC99" s="367">
        <v>1560</v>
      </c>
      <c r="JD99" s="368">
        <v>0.10909853835932583</v>
      </c>
      <c r="JE99" s="366">
        <v>44.099999999999994</v>
      </c>
      <c r="JF99" s="367">
        <v>6896</v>
      </c>
      <c r="JG99" s="367">
        <v>5484</v>
      </c>
      <c r="JH99" s="367">
        <v>1412</v>
      </c>
      <c r="JI99" s="368">
        <v>8.9106643181695144E-2</v>
      </c>
      <c r="JJ99" s="367">
        <v>87.7</v>
      </c>
      <c r="JK99" s="367">
        <v>14699</v>
      </c>
      <c r="JL99" s="367">
        <v>13168</v>
      </c>
      <c r="JM99" s="367">
        <v>1531</v>
      </c>
      <c r="JN99" s="368">
        <v>0.10415674535682699</v>
      </c>
      <c r="JO99" s="367">
        <v>-4.4000000000000057</v>
      </c>
      <c r="JP99" s="367">
        <v>-400</v>
      </c>
      <c r="JQ99" s="367">
        <v>-429</v>
      </c>
      <c r="JR99" s="367">
        <v>29</v>
      </c>
      <c r="JS99" s="368">
        <v>4.9417930024988344E-3</v>
      </c>
      <c r="JT99" s="366">
        <v>39.200000000000003</v>
      </c>
      <c r="JU99" s="367">
        <v>7403</v>
      </c>
      <c r="JV99" s="367">
        <v>7255</v>
      </c>
      <c r="JW99" s="367">
        <v>148</v>
      </c>
      <c r="JX99" s="368">
        <v>1.9991895177630691E-2</v>
      </c>
      <c r="JY99" s="366">
        <v>80.2</v>
      </c>
      <c r="JZ99" s="367">
        <v>13862</v>
      </c>
      <c r="KA99" s="367">
        <v>12201</v>
      </c>
      <c r="KB99" s="367">
        <v>1661</v>
      </c>
      <c r="KC99" s="368">
        <v>0.11982397922377723</v>
      </c>
      <c r="KD99" s="366">
        <v>41</v>
      </c>
      <c r="KE99" s="367">
        <v>6459</v>
      </c>
      <c r="KF99" s="367">
        <v>4946</v>
      </c>
      <c r="KG99" s="367">
        <v>1513</v>
      </c>
      <c r="KH99" s="368">
        <v>9.9832084046146546E-2</v>
      </c>
      <c r="KI99" s="367">
        <v>83.3</v>
      </c>
      <c r="KJ99" s="367">
        <v>14299</v>
      </c>
      <c r="KK99" s="367">
        <v>12739</v>
      </c>
      <c r="KL99" s="367">
        <v>1560</v>
      </c>
      <c r="KM99" s="368">
        <v>0.10909853835932583</v>
      </c>
      <c r="KN99" s="367">
        <v>-3.0999999999999943</v>
      </c>
      <c r="KO99" s="367">
        <v>-437</v>
      </c>
      <c r="KP99" s="367">
        <v>-538</v>
      </c>
      <c r="KQ99" s="367">
        <v>101</v>
      </c>
      <c r="KR99" s="368">
        <v>1.0725440864451402E-2</v>
      </c>
      <c r="KS99" s="405">
        <v>470.39999999999992</v>
      </c>
      <c r="KT99" s="367">
        <v>88836</v>
      </c>
      <c r="KU99" s="406">
        <v>87060</v>
      </c>
      <c r="KV99" s="367">
        <v>1776</v>
      </c>
      <c r="KW99" s="368">
        <v>1.9991895177630691E-2</v>
      </c>
      <c r="KX99" s="366">
        <v>1004.6</v>
      </c>
      <c r="KY99" s="367">
        <v>167279</v>
      </c>
      <c r="KZ99" s="367">
        <v>153514</v>
      </c>
      <c r="LA99" s="367">
        <v>13765</v>
      </c>
      <c r="LB99" s="368">
        <v>8.2287675081749653E-2</v>
      </c>
      <c r="LC99" s="366">
        <v>534.20000000000016</v>
      </c>
      <c r="LD99" s="367">
        <v>78443</v>
      </c>
      <c r="LE99" s="367">
        <v>66454</v>
      </c>
      <c r="LF99" s="367">
        <v>11989</v>
      </c>
      <c r="LG99" s="368">
        <v>6.2295779904118963E-2</v>
      </c>
    </row>
    <row r="100" spans="2:319">
      <c r="B100" s="1640"/>
      <c r="C100" s="1623"/>
      <c r="D100" s="365" t="s">
        <v>2882</v>
      </c>
      <c r="E100" s="366">
        <v>0</v>
      </c>
      <c r="F100" s="367">
        <v>0</v>
      </c>
      <c r="G100" s="367">
        <v>0</v>
      </c>
      <c r="H100" s="367">
        <v>0</v>
      </c>
      <c r="I100" s="368">
        <v>0</v>
      </c>
      <c r="J100" s="366">
        <v>0</v>
      </c>
      <c r="K100" s="367">
        <v>0</v>
      </c>
      <c r="L100" s="367">
        <v>0</v>
      </c>
      <c r="M100" s="367">
        <v>0</v>
      </c>
      <c r="N100" s="368">
        <v>0</v>
      </c>
      <c r="O100" s="366">
        <v>0</v>
      </c>
      <c r="P100" s="367">
        <v>0</v>
      </c>
      <c r="Q100" s="367">
        <v>0</v>
      </c>
      <c r="R100" s="367">
        <v>0</v>
      </c>
      <c r="S100" s="368">
        <v>0</v>
      </c>
      <c r="T100" s="367">
        <v>0</v>
      </c>
      <c r="U100" s="367">
        <v>0</v>
      </c>
      <c r="V100" s="367">
        <v>0</v>
      </c>
      <c r="W100" s="367">
        <v>0</v>
      </c>
      <c r="X100" s="368">
        <v>0</v>
      </c>
      <c r="Y100" s="367">
        <v>0</v>
      </c>
      <c r="Z100" s="367">
        <v>0</v>
      </c>
      <c r="AA100" s="367">
        <v>0</v>
      </c>
      <c r="AB100" s="367">
        <v>0</v>
      </c>
      <c r="AC100" s="368">
        <v>0</v>
      </c>
      <c r="AD100" s="366">
        <v>0</v>
      </c>
      <c r="AE100" s="367">
        <v>0</v>
      </c>
      <c r="AF100" s="367">
        <v>0</v>
      </c>
      <c r="AG100" s="367">
        <v>0</v>
      </c>
      <c r="AH100" s="368">
        <v>0</v>
      </c>
      <c r="AI100" s="366">
        <v>0</v>
      </c>
      <c r="AJ100" s="367">
        <v>0</v>
      </c>
      <c r="AK100" s="367">
        <v>0</v>
      </c>
      <c r="AL100" s="367">
        <v>0</v>
      </c>
      <c r="AM100" s="368">
        <v>0</v>
      </c>
      <c r="AN100" s="366">
        <v>0</v>
      </c>
      <c r="AO100" s="367">
        <v>0</v>
      </c>
      <c r="AP100" s="367">
        <v>0</v>
      </c>
      <c r="AQ100" s="367">
        <v>0</v>
      </c>
      <c r="AR100" s="368">
        <v>0</v>
      </c>
      <c r="AS100" s="367">
        <v>0</v>
      </c>
      <c r="AT100" s="367">
        <v>0</v>
      </c>
      <c r="AU100" s="367">
        <v>0</v>
      </c>
      <c r="AV100" s="367">
        <v>0</v>
      </c>
      <c r="AW100" s="368">
        <v>0</v>
      </c>
      <c r="AX100" s="367">
        <v>0</v>
      </c>
      <c r="AY100" s="367">
        <v>0</v>
      </c>
      <c r="AZ100" s="367">
        <v>0</v>
      </c>
      <c r="BA100" s="367">
        <v>0</v>
      </c>
      <c r="BB100" s="368">
        <v>0</v>
      </c>
      <c r="BC100" s="366">
        <v>0</v>
      </c>
      <c r="BD100" s="367">
        <v>0</v>
      </c>
      <c r="BE100" s="367">
        <v>0</v>
      </c>
      <c r="BF100" s="367">
        <v>0</v>
      </c>
      <c r="BG100" s="368">
        <v>0</v>
      </c>
      <c r="BH100" s="366">
        <v>0</v>
      </c>
      <c r="BI100" s="367">
        <v>0</v>
      </c>
      <c r="BJ100" s="367">
        <v>0</v>
      </c>
      <c r="BK100" s="367">
        <v>0</v>
      </c>
      <c r="BL100" s="368">
        <v>0</v>
      </c>
      <c r="BM100" s="366">
        <v>0</v>
      </c>
      <c r="BN100" s="367">
        <v>0</v>
      </c>
      <c r="BO100" s="367">
        <v>0</v>
      </c>
      <c r="BP100" s="367">
        <v>0</v>
      </c>
      <c r="BQ100" s="368">
        <v>0</v>
      </c>
      <c r="BR100" s="367">
        <v>0</v>
      </c>
      <c r="BS100" s="367">
        <v>0</v>
      </c>
      <c r="BT100" s="367">
        <v>0</v>
      </c>
      <c r="BU100" s="367">
        <v>0</v>
      </c>
      <c r="BV100" s="368">
        <v>0</v>
      </c>
      <c r="BW100" s="367">
        <v>0</v>
      </c>
      <c r="BX100" s="367">
        <v>0</v>
      </c>
      <c r="BY100" s="367">
        <v>0</v>
      </c>
      <c r="BZ100" s="367">
        <v>0</v>
      </c>
      <c r="CA100" s="368">
        <v>0</v>
      </c>
      <c r="CB100" s="366">
        <v>0</v>
      </c>
      <c r="CC100" s="367">
        <v>0</v>
      </c>
      <c r="CD100" s="367">
        <v>0</v>
      </c>
      <c r="CE100" s="367">
        <v>0</v>
      </c>
      <c r="CF100" s="368">
        <v>0</v>
      </c>
      <c r="CG100" s="366">
        <v>0</v>
      </c>
      <c r="CH100" s="367">
        <v>0</v>
      </c>
      <c r="CI100" s="367">
        <v>0</v>
      </c>
      <c r="CJ100" s="367">
        <v>0</v>
      </c>
      <c r="CK100" s="368">
        <v>0</v>
      </c>
      <c r="CL100" s="366">
        <v>0</v>
      </c>
      <c r="CM100" s="367">
        <v>0</v>
      </c>
      <c r="CN100" s="367">
        <v>0</v>
      </c>
      <c r="CO100" s="367">
        <v>0</v>
      </c>
      <c r="CP100" s="368">
        <v>0</v>
      </c>
      <c r="CQ100" s="367">
        <v>0</v>
      </c>
      <c r="CR100" s="367">
        <v>0</v>
      </c>
      <c r="CS100" s="367">
        <v>0</v>
      </c>
      <c r="CT100" s="367">
        <v>0</v>
      </c>
      <c r="CU100" s="368">
        <v>0</v>
      </c>
      <c r="CV100" s="367">
        <v>0</v>
      </c>
      <c r="CW100" s="367">
        <v>0</v>
      </c>
      <c r="CX100" s="367">
        <v>0</v>
      </c>
      <c r="CY100" s="367">
        <v>0</v>
      </c>
      <c r="CZ100" s="368">
        <v>0</v>
      </c>
      <c r="DA100" s="366">
        <v>0</v>
      </c>
      <c r="DB100" s="367">
        <v>0</v>
      </c>
      <c r="DC100" s="367">
        <v>0</v>
      </c>
      <c r="DD100" s="367">
        <v>0</v>
      </c>
      <c r="DE100" s="368">
        <v>0</v>
      </c>
      <c r="DF100" s="366">
        <v>0</v>
      </c>
      <c r="DG100" s="367">
        <v>0</v>
      </c>
      <c r="DH100" s="367">
        <v>0</v>
      </c>
      <c r="DI100" s="367">
        <v>0</v>
      </c>
      <c r="DJ100" s="368">
        <v>0</v>
      </c>
      <c r="DK100" s="366">
        <v>0</v>
      </c>
      <c r="DL100" s="367">
        <v>0</v>
      </c>
      <c r="DM100" s="367">
        <v>0</v>
      </c>
      <c r="DN100" s="367">
        <v>0</v>
      </c>
      <c r="DO100" s="368">
        <v>0</v>
      </c>
      <c r="DP100" s="367">
        <v>0</v>
      </c>
      <c r="DQ100" s="367">
        <v>0</v>
      </c>
      <c r="DR100" s="367">
        <v>0</v>
      </c>
      <c r="DS100" s="367">
        <v>0</v>
      </c>
      <c r="DT100" s="368">
        <v>0</v>
      </c>
      <c r="DU100" s="367">
        <v>0</v>
      </c>
      <c r="DV100" s="367">
        <v>0</v>
      </c>
      <c r="DW100" s="367">
        <v>0</v>
      </c>
      <c r="DX100" s="367">
        <v>0</v>
      </c>
      <c r="DY100" s="368">
        <v>0</v>
      </c>
      <c r="DZ100" s="366">
        <v>0</v>
      </c>
      <c r="EA100" s="367">
        <v>0</v>
      </c>
      <c r="EB100" s="367">
        <v>0</v>
      </c>
      <c r="EC100" s="367">
        <v>0</v>
      </c>
      <c r="ED100" s="368">
        <v>0</v>
      </c>
      <c r="EE100" s="366">
        <v>0</v>
      </c>
      <c r="EF100" s="367">
        <v>0</v>
      </c>
      <c r="EG100" s="367">
        <v>0</v>
      </c>
      <c r="EH100" s="367">
        <v>0</v>
      </c>
      <c r="EI100" s="368">
        <v>0</v>
      </c>
      <c r="EJ100" s="366">
        <v>0</v>
      </c>
      <c r="EK100" s="367">
        <v>0</v>
      </c>
      <c r="EL100" s="367">
        <v>0</v>
      </c>
      <c r="EM100" s="367">
        <v>0</v>
      </c>
      <c r="EN100" s="368">
        <v>0</v>
      </c>
      <c r="EO100" s="367">
        <v>0</v>
      </c>
      <c r="EP100" s="367">
        <v>0</v>
      </c>
      <c r="EQ100" s="367">
        <v>0</v>
      </c>
      <c r="ER100" s="367">
        <v>0</v>
      </c>
      <c r="ES100" s="368">
        <v>0</v>
      </c>
      <c r="ET100" s="367">
        <v>0</v>
      </c>
      <c r="EU100" s="367">
        <v>0</v>
      </c>
      <c r="EV100" s="367">
        <v>0</v>
      </c>
      <c r="EW100" s="367">
        <v>0</v>
      </c>
      <c r="EX100" s="368">
        <v>0</v>
      </c>
      <c r="EY100" s="366">
        <v>0</v>
      </c>
      <c r="EZ100" s="367">
        <v>0</v>
      </c>
      <c r="FA100" s="367">
        <v>0</v>
      </c>
      <c r="FB100" s="367">
        <v>0</v>
      </c>
      <c r="FC100" s="368">
        <v>0</v>
      </c>
      <c r="FD100" s="366">
        <v>0</v>
      </c>
      <c r="FE100" s="367">
        <v>0</v>
      </c>
      <c r="FF100" s="367">
        <v>0</v>
      </c>
      <c r="FG100" s="367">
        <v>0</v>
      </c>
      <c r="FH100" s="368">
        <v>0</v>
      </c>
      <c r="FI100" s="366">
        <v>0</v>
      </c>
      <c r="FJ100" s="367">
        <v>0</v>
      </c>
      <c r="FK100" s="367">
        <v>0</v>
      </c>
      <c r="FL100" s="367">
        <v>0</v>
      </c>
      <c r="FM100" s="368">
        <v>0</v>
      </c>
      <c r="FN100" s="367">
        <v>0</v>
      </c>
      <c r="FO100" s="367">
        <v>0</v>
      </c>
      <c r="FP100" s="367">
        <v>0</v>
      </c>
      <c r="FQ100" s="367">
        <v>0</v>
      </c>
      <c r="FR100" s="368">
        <v>0</v>
      </c>
      <c r="FS100" s="367">
        <v>0</v>
      </c>
      <c r="FT100" s="367">
        <v>0</v>
      </c>
      <c r="FU100" s="367">
        <v>0</v>
      </c>
      <c r="FV100" s="367">
        <v>0</v>
      </c>
      <c r="FW100" s="368">
        <v>0</v>
      </c>
      <c r="FX100" s="366">
        <v>0</v>
      </c>
      <c r="FY100" s="367">
        <v>0</v>
      </c>
      <c r="FZ100" s="367">
        <v>0</v>
      </c>
      <c r="GA100" s="367">
        <v>0</v>
      </c>
      <c r="GB100" s="368">
        <v>0</v>
      </c>
      <c r="GC100" s="366">
        <v>0</v>
      </c>
      <c r="GD100" s="367">
        <v>0</v>
      </c>
      <c r="GE100" s="367">
        <v>0</v>
      </c>
      <c r="GF100" s="367">
        <v>0</v>
      </c>
      <c r="GG100" s="368">
        <v>0</v>
      </c>
      <c r="GH100" s="366">
        <v>0</v>
      </c>
      <c r="GI100" s="367">
        <v>0</v>
      </c>
      <c r="GJ100" s="367">
        <v>0</v>
      </c>
      <c r="GK100" s="367">
        <v>0</v>
      </c>
      <c r="GL100" s="368">
        <v>0</v>
      </c>
      <c r="GM100" s="367">
        <v>0</v>
      </c>
      <c r="GN100" s="367">
        <v>0</v>
      </c>
      <c r="GO100" s="367">
        <v>0</v>
      </c>
      <c r="GP100" s="367">
        <v>0</v>
      </c>
      <c r="GQ100" s="368">
        <v>0</v>
      </c>
      <c r="GR100" s="367">
        <v>0</v>
      </c>
      <c r="GS100" s="367">
        <v>0</v>
      </c>
      <c r="GT100" s="367">
        <v>0</v>
      </c>
      <c r="GU100" s="367">
        <v>0</v>
      </c>
      <c r="GV100" s="368">
        <v>0</v>
      </c>
      <c r="GW100" s="366">
        <v>0</v>
      </c>
      <c r="GX100" s="367">
        <v>0</v>
      </c>
      <c r="GY100" s="367">
        <v>0</v>
      </c>
      <c r="GZ100" s="367">
        <v>0</v>
      </c>
      <c r="HA100" s="368">
        <v>0</v>
      </c>
      <c r="HB100" s="366">
        <v>0</v>
      </c>
      <c r="HC100" s="367">
        <v>0</v>
      </c>
      <c r="HD100" s="367">
        <v>0</v>
      </c>
      <c r="HE100" s="367">
        <v>0</v>
      </c>
      <c r="HF100" s="368">
        <v>0</v>
      </c>
      <c r="HG100" s="366">
        <v>0</v>
      </c>
      <c r="HH100" s="367">
        <v>0</v>
      </c>
      <c r="HI100" s="367">
        <v>0</v>
      </c>
      <c r="HJ100" s="367">
        <v>0</v>
      </c>
      <c r="HK100" s="368">
        <v>0</v>
      </c>
      <c r="HL100" s="367">
        <v>0</v>
      </c>
      <c r="HM100" s="367">
        <v>0</v>
      </c>
      <c r="HN100" s="367">
        <v>0</v>
      </c>
      <c r="HO100" s="367">
        <v>0</v>
      </c>
      <c r="HP100" s="368">
        <v>0</v>
      </c>
      <c r="HQ100" s="367">
        <v>0</v>
      </c>
      <c r="HR100" s="367">
        <v>0</v>
      </c>
      <c r="HS100" s="367">
        <v>0</v>
      </c>
      <c r="HT100" s="367">
        <v>0</v>
      </c>
      <c r="HU100" s="368">
        <v>0</v>
      </c>
      <c r="HV100" s="366">
        <v>0</v>
      </c>
      <c r="HW100" s="367">
        <v>0</v>
      </c>
      <c r="HX100" s="367">
        <v>0</v>
      </c>
      <c r="HY100" s="367">
        <v>0</v>
      </c>
      <c r="HZ100" s="368">
        <v>0</v>
      </c>
      <c r="IA100" s="366">
        <v>0</v>
      </c>
      <c r="IB100" s="367">
        <v>0</v>
      </c>
      <c r="IC100" s="367">
        <v>0</v>
      </c>
      <c r="ID100" s="367">
        <v>0</v>
      </c>
      <c r="IE100" s="368">
        <v>0</v>
      </c>
      <c r="IF100" s="366">
        <v>0</v>
      </c>
      <c r="IG100" s="367">
        <v>0</v>
      </c>
      <c r="IH100" s="367">
        <v>0</v>
      </c>
      <c r="II100" s="367">
        <v>0</v>
      </c>
      <c r="IJ100" s="368">
        <v>0</v>
      </c>
      <c r="IK100" s="367">
        <v>0</v>
      </c>
      <c r="IL100" s="367">
        <v>0</v>
      </c>
      <c r="IM100" s="367">
        <v>0</v>
      </c>
      <c r="IN100" s="367">
        <v>0</v>
      </c>
      <c r="IO100" s="368">
        <v>0</v>
      </c>
      <c r="IP100" s="367">
        <v>0</v>
      </c>
      <c r="IQ100" s="367">
        <v>0</v>
      </c>
      <c r="IR100" s="367">
        <v>0</v>
      </c>
      <c r="IS100" s="367">
        <v>0</v>
      </c>
      <c r="IT100" s="368">
        <v>0</v>
      </c>
      <c r="IU100" s="366">
        <v>0</v>
      </c>
      <c r="IV100" s="367">
        <v>0</v>
      </c>
      <c r="IW100" s="367">
        <v>0</v>
      </c>
      <c r="IX100" s="367">
        <v>0</v>
      </c>
      <c r="IY100" s="368">
        <v>0</v>
      </c>
      <c r="IZ100" s="366">
        <v>0</v>
      </c>
      <c r="JA100" s="367">
        <v>0</v>
      </c>
      <c r="JB100" s="367">
        <v>0</v>
      </c>
      <c r="JC100" s="367">
        <v>0</v>
      </c>
      <c r="JD100" s="368">
        <v>0</v>
      </c>
      <c r="JE100" s="366">
        <v>0</v>
      </c>
      <c r="JF100" s="367">
        <v>0</v>
      </c>
      <c r="JG100" s="367">
        <v>0</v>
      </c>
      <c r="JH100" s="367">
        <v>0</v>
      </c>
      <c r="JI100" s="368">
        <v>0</v>
      </c>
      <c r="JJ100" s="367">
        <v>0</v>
      </c>
      <c r="JK100" s="367">
        <v>0</v>
      </c>
      <c r="JL100" s="367">
        <v>0</v>
      </c>
      <c r="JM100" s="367">
        <v>0</v>
      </c>
      <c r="JN100" s="368">
        <v>0</v>
      </c>
      <c r="JO100" s="367">
        <v>0</v>
      </c>
      <c r="JP100" s="367">
        <v>0</v>
      </c>
      <c r="JQ100" s="367">
        <v>0</v>
      </c>
      <c r="JR100" s="367">
        <v>0</v>
      </c>
      <c r="JS100" s="368">
        <v>0</v>
      </c>
      <c r="JT100" s="366">
        <v>0</v>
      </c>
      <c r="JU100" s="367">
        <v>0</v>
      </c>
      <c r="JV100" s="367">
        <v>0</v>
      </c>
      <c r="JW100" s="367">
        <v>0</v>
      </c>
      <c r="JX100" s="368">
        <v>0</v>
      </c>
      <c r="JY100" s="366">
        <v>0</v>
      </c>
      <c r="JZ100" s="367">
        <v>0</v>
      </c>
      <c r="KA100" s="367">
        <v>0</v>
      </c>
      <c r="KB100" s="367">
        <v>0</v>
      </c>
      <c r="KC100" s="368">
        <v>0</v>
      </c>
      <c r="KD100" s="366">
        <v>0</v>
      </c>
      <c r="KE100" s="367">
        <v>0</v>
      </c>
      <c r="KF100" s="367">
        <v>0</v>
      </c>
      <c r="KG100" s="367">
        <v>0</v>
      </c>
      <c r="KH100" s="368">
        <v>0</v>
      </c>
      <c r="KI100" s="367">
        <v>0</v>
      </c>
      <c r="KJ100" s="367">
        <v>0</v>
      </c>
      <c r="KK100" s="367">
        <v>0</v>
      </c>
      <c r="KL100" s="367">
        <v>0</v>
      </c>
      <c r="KM100" s="368">
        <v>0</v>
      </c>
      <c r="KN100" s="367">
        <v>0</v>
      </c>
      <c r="KO100" s="367">
        <v>0</v>
      </c>
      <c r="KP100" s="367">
        <v>0</v>
      </c>
      <c r="KQ100" s="367">
        <v>0</v>
      </c>
      <c r="KR100" s="368">
        <v>0</v>
      </c>
      <c r="KS100" s="405">
        <v>0</v>
      </c>
      <c r="KT100" s="367">
        <v>0</v>
      </c>
      <c r="KU100" s="406">
        <v>0</v>
      </c>
      <c r="KV100" s="367">
        <v>0</v>
      </c>
      <c r="KW100" s="368">
        <v>0</v>
      </c>
      <c r="KX100" s="366">
        <v>0</v>
      </c>
      <c r="KY100" s="367">
        <v>0</v>
      </c>
      <c r="KZ100" s="367">
        <v>0</v>
      </c>
      <c r="LA100" s="367">
        <v>0</v>
      </c>
      <c r="LB100" s="368">
        <v>0</v>
      </c>
      <c r="LC100" s="366">
        <v>0</v>
      </c>
      <c r="LD100" s="367">
        <v>0</v>
      </c>
      <c r="LE100" s="367">
        <v>0</v>
      </c>
      <c r="LF100" s="367">
        <v>0</v>
      </c>
      <c r="LG100" s="368">
        <v>0</v>
      </c>
    </row>
    <row r="101" spans="2:319">
      <c r="B101" s="1640"/>
      <c r="C101" s="1623"/>
      <c r="D101" s="365" t="s">
        <v>2883</v>
      </c>
      <c r="E101" s="366">
        <v>0</v>
      </c>
      <c r="F101" s="367">
        <v>0</v>
      </c>
      <c r="G101" s="367">
        <v>0</v>
      </c>
      <c r="H101" s="367">
        <v>0</v>
      </c>
      <c r="I101" s="368">
        <v>0</v>
      </c>
      <c r="J101" s="366">
        <v>0</v>
      </c>
      <c r="K101" s="367">
        <v>0</v>
      </c>
      <c r="L101" s="367">
        <v>0</v>
      </c>
      <c r="M101" s="367">
        <v>0</v>
      </c>
      <c r="N101" s="368">
        <v>0</v>
      </c>
      <c r="O101" s="366">
        <v>0</v>
      </c>
      <c r="P101" s="367">
        <v>0</v>
      </c>
      <c r="Q101" s="367">
        <v>0</v>
      </c>
      <c r="R101" s="367">
        <v>0</v>
      </c>
      <c r="S101" s="368">
        <v>0</v>
      </c>
      <c r="T101" s="367">
        <v>0.5</v>
      </c>
      <c r="U101" s="367">
        <v>53</v>
      </c>
      <c r="V101" s="367">
        <v>31</v>
      </c>
      <c r="W101" s="367">
        <v>22</v>
      </c>
      <c r="X101" s="368">
        <v>0.41509433962264153</v>
      </c>
      <c r="Y101" s="367">
        <v>-0.5</v>
      </c>
      <c r="Z101" s="367">
        <v>-53</v>
      </c>
      <c r="AA101" s="367">
        <v>-31</v>
      </c>
      <c r="AB101" s="367">
        <v>-22</v>
      </c>
      <c r="AC101" s="368">
        <v>-0.41509433962264153</v>
      </c>
      <c r="AD101" s="366">
        <v>0</v>
      </c>
      <c r="AE101" s="367">
        <v>0</v>
      </c>
      <c r="AF101" s="367">
        <v>0</v>
      </c>
      <c r="AG101" s="367">
        <v>0</v>
      </c>
      <c r="AH101" s="368">
        <v>0</v>
      </c>
      <c r="AI101" s="366">
        <v>0</v>
      </c>
      <c r="AJ101" s="367">
        <v>0</v>
      </c>
      <c r="AK101" s="367">
        <v>0</v>
      </c>
      <c r="AL101" s="367">
        <v>0</v>
      </c>
      <c r="AM101" s="368">
        <v>0</v>
      </c>
      <c r="AN101" s="366">
        <v>0</v>
      </c>
      <c r="AO101" s="367">
        <v>0</v>
      </c>
      <c r="AP101" s="367">
        <v>0</v>
      </c>
      <c r="AQ101" s="367">
        <v>0</v>
      </c>
      <c r="AR101" s="368">
        <v>0</v>
      </c>
      <c r="AS101" s="367">
        <v>0</v>
      </c>
      <c r="AT101" s="367">
        <v>0</v>
      </c>
      <c r="AU101" s="367">
        <v>0</v>
      </c>
      <c r="AV101" s="367">
        <v>0</v>
      </c>
      <c r="AW101" s="368">
        <v>0</v>
      </c>
      <c r="AX101" s="367">
        <v>0</v>
      </c>
      <c r="AY101" s="367">
        <v>0</v>
      </c>
      <c r="AZ101" s="367">
        <v>0</v>
      </c>
      <c r="BA101" s="367">
        <v>0</v>
      </c>
      <c r="BB101" s="368">
        <v>0</v>
      </c>
      <c r="BC101" s="366">
        <v>0</v>
      </c>
      <c r="BD101" s="367">
        <v>0</v>
      </c>
      <c r="BE101" s="367">
        <v>0</v>
      </c>
      <c r="BF101" s="367">
        <v>0</v>
      </c>
      <c r="BG101" s="368">
        <v>0</v>
      </c>
      <c r="BH101" s="366">
        <v>0</v>
      </c>
      <c r="BI101" s="367">
        <v>0</v>
      </c>
      <c r="BJ101" s="367">
        <v>0</v>
      </c>
      <c r="BK101" s="367">
        <v>0</v>
      </c>
      <c r="BL101" s="368">
        <v>0</v>
      </c>
      <c r="BM101" s="366">
        <v>0</v>
      </c>
      <c r="BN101" s="367">
        <v>0</v>
      </c>
      <c r="BO101" s="367">
        <v>0</v>
      </c>
      <c r="BP101" s="367">
        <v>0</v>
      </c>
      <c r="BQ101" s="368">
        <v>0</v>
      </c>
      <c r="BR101" s="367">
        <v>0</v>
      </c>
      <c r="BS101" s="367">
        <v>0</v>
      </c>
      <c r="BT101" s="367">
        <v>0</v>
      </c>
      <c r="BU101" s="367">
        <v>0</v>
      </c>
      <c r="BV101" s="368">
        <v>0</v>
      </c>
      <c r="BW101" s="367">
        <v>0</v>
      </c>
      <c r="BX101" s="367">
        <v>0</v>
      </c>
      <c r="BY101" s="367">
        <v>0</v>
      </c>
      <c r="BZ101" s="367">
        <v>0</v>
      </c>
      <c r="CA101" s="368">
        <v>0</v>
      </c>
      <c r="CB101" s="366">
        <v>0</v>
      </c>
      <c r="CC101" s="367">
        <v>0</v>
      </c>
      <c r="CD101" s="367">
        <v>0</v>
      </c>
      <c r="CE101" s="367">
        <v>0</v>
      </c>
      <c r="CF101" s="368">
        <v>0</v>
      </c>
      <c r="CG101" s="366">
        <v>0</v>
      </c>
      <c r="CH101" s="367">
        <v>0</v>
      </c>
      <c r="CI101" s="367">
        <v>0</v>
      </c>
      <c r="CJ101" s="367">
        <v>0</v>
      </c>
      <c r="CK101" s="368">
        <v>0</v>
      </c>
      <c r="CL101" s="366">
        <v>0</v>
      </c>
      <c r="CM101" s="367">
        <v>0</v>
      </c>
      <c r="CN101" s="367">
        <v>0</v>
      </c>
      <c r="CO101" s="367">
        <v>0</v>
      </c>
      <c r="CP101" s="368">
        <v>0</v>
      </c>
      <c r="CQ101" s="367">
        <v>0</v>
      </c>
      <c r="CR101" s="367">
        <v>0</v>
      </c>
      <c r="CS101" s="367">
        <v>0</v>
      </c>
      <c r="CT101" s="367">
        <v>0</v>
      </c>
      <c r="CU101" s="368">
        <v>0</v>
      </c>
      <c r="CV101" s="367">
        <v>0</v>
      </c>
      <c r="CW101" s="367">
        <v>0</v>
      </c>
      <c r="CX101" s="367">
        <v>0</v>
      </c>
      <c r="CY101" s="367">
        <v>0</v>
      </c>
      <c r="CZ101" s="368">
        <v>0</v>
      </c>
      <c r="DA101" s="366">
        <v>0</v>
      </c>
      <c r="DB101" s="367">
        <v>0</v>
      </c>
      <c r="DC101" s="367">
        <v>0</v>
      </c>
      <c r="DD101" s="367">
        <v>0</v>
      </c>
      <c r="DE101" s="368">
        <v>0</v>
      </c>
      <c r="DF101" s="366">
        <v>0</v>
      </c>
      <c r="DG101" s="367">
        <v>0</v>
      </c>
      <c r="DH101" s="367">
        <v>0</v>
      </c>
      <c r="DI101" s="367">
        <v>0</v>
      </c>
      <c r="DJ101" s="368">
        <v>0</v>
      </c>
      <c r="DK101" s="366">
        <v>0</v>
      </c>
      <c r="DL101" s="367">
        <v>0</v>
      </c>
      <c r="DM101" s="367">
        <v>0</v>
      </c>
      <c r="DN101" s="367">
        <v>0</v>
      </c>
      <c r="DO101" s="368">
        <v>0</v>
      </c>
      <c r="DP101" s="367">
        <v>0</v>
      </c>
      <c r="DQ101" s="367">
        <v>0</v>
      </c>
      <c r="DR101" s="367">
        <v>0</v>
      </c>
      <c r="DS101" s="367">
        <v>0</v>
      </c>
      <c r="DT101" s="368">
        <v>0</v>
      </c>
      <c r="DU101" s="367">
        <v>0</v>
      </c>
      <c r="DV101" s="367">
        <v>0</v>
      </c>
      <c r="DW101" s="367">
        <v>0</v>
      </c>
      <c r="DX101" s="367">
        <v>0</v>
      </c>
      <c r="DY101" s="368">
        <v>0</v>
      </c>
      <c r="DZ101" s="366">
        <v>0</v>
      </c>
      <c r="EA101" s="367">
        <v>0</v>
      </c>
      <c r="EB101" s="367">
        <v>0</v>
      </c>
      <c r="EC101" s="367">
        <v>0</v>
      </c>
      <c r="ED101" s="368">
        <v>0</v>
      </c>
      <c r="EE101" s="366">
        <v>0</v>
      </c>
      <c r="EF101" s="367">
        <v>0</v>
      </c>
      <c r="EG101" s="367">
        <v>0</v>
      </c>
      <c r="EH101" s="367">
        <v>0</v>
      </c>
      <c r="EI101" s="368">
        <v>0</v>
      </c>
      <c r="EJ101" s="366">
        <v>0</v>
      </c>
      <c r="EK101" s="367">
        <v>0</v>
      </c>
      <c r="EL101" s="367">
        <v>0</v>
      </c>
      <c r="EM101" s="367">
        <v>0</v>
      </c>
      <c r="EN101" s="368">
        <v>0</v>
      </c>
      <c r="EO101" s="367">
        <v>0</v>
      </c>
      <c r="EP101" s="367">
        <v>0</v>
      </c>
      <c r="EQ101" s="367">
        <v>0</v>
      </c>
      <c r="ER101" s="367">
        <v>0</v>
      </c>
      <c r="ES101" s="368">
        <v>0</v>
      </c>
      <c r="ET101" s="367">
        <v>0</v>
      </c>
      <c r="EU101" s="367">
        <v>0</v>
      </c>
      <c r="EV101" s="367">
        <v>0</v>
      </c>
      <c r="EW101" s="367">
        <v>0</v>
      </c>
      <c r="EX101" s="368">
        <v>0</v>
      </c>
      <c r="EY101" s="366">
        <v>0</v>
      </c>
      <c r="EZ101" s="367">
        <v>0</v>
      </c>
      <c r="FA101" s="367">
        <v>0</v>
      </c>
      <c r="FB101" s="367">
        <v>0</v>
      </c>
      <c r="FC101" s="368">
        <v>0</v>
      </c>
      <c r="FD101" s="366">
        <v>0</v>
      </c>
      <c r="FE101" s="367">
        <v>0</v>
      </c>
      <c r="FF101" s="367">
        <v>0</v>
      </c>
      <c r="FG101" s="367">
        <v>0</v>
      </c>
      <c r="FH101" s="368">
        <v>0</v>
      </c>
      <c r="FI101" s="366">
        <v>0</v>
      </c>
      <c r="FJ101" s="367">
        <v>0</v>
      </c>
      <c r="FK101" s="367">
        <v>0</v>
      </c>
      <c r="FL101" s="367">
        <v>0</v>
      </c>
      <c r="FM101" s="368">
        <v>0</v>
      </c>
      <c r="FN101" s="367">
        <v>0</v>
      </c>
      <c r="FO101" s="367">
        <v>0</v>
      </c>
      <c r="FP101" s="367">
        <v>0</v>
      </c>
      <c r="FQ101" s="367">
        <v>0</v>
      </c>
      <c r="FR101" s="368">
        <v>0</v>
      </c>
      <c r="FS101" s="367">
        <v>0</v>
      </c>
      <c r="FT101" s="367">
        <v>0</v>
      </c>
      <c r="FU101" s="367">
        <v>0</v>
      </c>
      <c r="FV101" s="367">
        <v>0</v>
      </c>
      <c r="FW101" s="368">
        <v>0</v>
      </c>
      <c r="FX101" s="366">
        <v>0</v>
      </c>
      <c r="FY101" s="367">
        <v>0</v>
      </c>
      <c r="FZ101" s="367">
        <v>0</v>
      </c>
      <c r="GA101" s="367">
        <v>0</v>
      </c>
      <c r="GB101" s="368">
        <v>0</v>
      </c>
      <c r="GC101" s="366">
        <v>0</v>
      </c>
      <c r="GD101" s="367">
        <v>0</v>
      </c>
      <c r="GE101" s="367">
        <v>0</v>
      </c>
      <c r="GF101" s="367">
        <v>0</v>
      </c>
      <c r="GG101" s="368">
        <v>0</v>
      </c>
      <c r="GH101" s="366">
        <v>0</v>
      </c>
      <c r="GI101" s="367">
        <v>0</v>
      </c>
      <c r="GJ101" s="367">
        <v>0</v>
      </c>
      <c r="GK101" s="367">
        <v>0</v>
      </c>
      <c r="GL101" s="368">
        <v>0</v>
      </c>
      <c r="GM101" s="367">
        <v>0</v>
      </c>
      <c r="GN101" s="367">
        <v>0</v>
      </c>
      <c r="GO101" s="367">
        <v>0</v>
      </c>
      <c r="GP101" s="367">
        <v>0</v>
      </c>
      <c r="GQ101" s="368">
        <v>0</v>
      </c>
      <c r="GR101" s="367">
        <v>0</v>
      </c>
      <c r="GS101" s="367">
        <v>0</v>
      </c>
      <c r="GT101" s="367">
        <v>0</v>
      </c>
      <c r="GU101" s="367">
        <v>0</v>
      </c>
      <c r="GV101" s="368">
        <v>0</v>
      </c>
      <c r="GW101" s="366">
        <v>0</v>
      </c>
      <c r="GX101" s="367">
        <v>0</v>
      </c>
      <c r="GY101" s="367">
        <v>0</v>
      </c>
      <c r="GZ101" s="367">
        <v>0</v>
      </c>
      <c r="HA101" s="368">
        <v>0</v>
      </c>
      <c r="HB101" s="366">
        <v>0</v>
      </c>
      <c r="HC101" s="367">
        <v>0</v>
      </c>
      <c r="HD101" s="367">
        <v>0</v>
      </c>
      <c r="HE101" s="367">
        <v>0</v>
      </c>
      <c r="HF101" s="368">
        <v>0</v>
      </c>
      <c r="HG101" s="366">
        <v>0</v>
      </c>
      <c r="HH101" s="367">
        <v>0</v>
      </c>
      <c r="HI101" s="367">
        <v>0</v>
      </c>
      <c r="HJ101" s="367">
        <v>0</v>
      </c>
      <c r="HK101" s="368">
        <v>0</v>
      </c>
      <c r="HL101" s="367">
        <v>0</v>
      </c>
      <c r="HM101" s="367">
        <v>0</v>
      </c>
      <c r="HN101" s="367">
        <v>0</v>
      </c>
      <c r="HO101" s="367">
        <v>0</v>
      </c>
      <c r="HP101" s="368">
        <v>0</v>
      </c>
      <c r="HQ101" s="367">
        <v>0</v>
      </c>
      <c r="HR101" s="367">
        <v>0</v>
      </c>
      <c r="HS101" s="367">
        <v>0</v>
      </c>
      <c r="HT101" s="367">
        <v>0</v>
      </c>
      <c r="HU101" s="368">
        <v>0</v>
      </c>
      <c r="HV101" s="366">
        <v>0</v>
      </c>
      <c r="HW101" s="367">
        <v>0</v>
      </c>
      <c r="HX101" s="367">
        <v>0</v>
      </c>
      <c r="HY101" s="367">
        <v>0</v>
      </c>
      <c r="HZ101" s="368">
        <v>0</v>
      </c>
      <c r="IA101" s="366">
        <v>28.8</v>
      </c>
      <c r="IB101" s="367">
        <v>241</v>
      </c>
      <c r="IC101" s="367">
        <v>207</v>
      </c>
      <c r="ID101" s="367">
        <v>34</v>
      </c>
      <c r="IE101" s="368">
        <v>0.14107883817427386</v>
      </c>
      <c r="IF101" s="366">
        <v>28.8</v>
      </c>
      <c r="IG101" s="367">
        <v>241</v>
      </c>
      <c r="IH101" s="367">
        <v>207</v>
      </c>
      <c r="II101" s="367">
        <v>34</v>
      </c>
      <c r="IJ101" s="368">
        <v>0.14107883817427386</v>
      </c>
      <c r="IK101" s="367">
        <v>0</v>
      </c>
      <c r="IL101" s="367">
        <v>0</v>
      </c>
      <c r="IM101" s="367">
        <v>0</v>
      </c>
      <c r="IN101" s="367">
        <v>0</v>
      </c>
      <c r="IO101" s="368">
        <v>0</v>
      </c>
      <c r="IP101" s="367">
        <v>28.8</v>
      </c>
      <c r="IQ101" s="367">
        <v>241</v>
      </c>
      <c r="IR101" s="367">
        <v>207</v>
      </c>
      <c r="IS101" s="367">
        <v>34</v>
      </c>
      <c r="IT101" s="368">
        <v>0.14107883817427386</v>
      </c>
      <c r="IU101" s="366">
        <v>0</v>
      </c>
      <c r="IV101" s="367">
        <v>0</v>
      </c>
      <c r="IW101" s="367">
        <v>0</v>
      </c>
      <c r="IX101" s="367">
        <v>0</v>
      </c>
      <c r="IY101" s="368">
        <v>0</v>
      </c>
      <c r="IZ101" s="366">
        <v>0</v>
      </c>
      <c r="JA101" s="367">
        <v>0</v>
      </c>
      <c r="JB101" s="367">
        <v>0</v>
      </c>
      <c r="JC101" s="367">
        <v>0</v>
      </c>
      <c r="JD101" s="368">
        <v>0</v>
      </c>
      <c r="JE101" s="366">
        <v>0</v>
      </c>
      <c r="JF101" s="367">
        <v>0</v>
      </c>
      <c r="JG101" s="367">
        <v>0</v>
      </c>
      <c r="JH101" s="367">
        <v>0</v>
      </c>
      <c r="JI101" s="368">
        <v>0</v>
      </c>
      <c r="JJ101" s="367">
        <v>28.8</v>
      </c>
      <c r="JK101" s="367">
        <v>241</v>
      </c>
      <c r="JL101" s="367">
        <v>207</v>
      </c>
      <c r="JM101" s="367">
        <v>34</v>
      </c>
      <c r="JN101" s="368">
        <v>0.14107883817427386</v>
      </c>
      <c r="JO101" s="367">
        <v>-28.8</v>
      </c>
      <c r="JP101" s="367">
        <v>-241</v>
      </c>
      <c r="JQ101" s="367">
        <v>-207</v>
      </c>
      <c r="JR101" s="367">
        <v>-34</v>
      </c>
      <c r="JS101" s="368">
        <v>-0.14107883817427386</v>
      </c>
      <c r="JT101" s="366">
        <v>0</v>
      </c>
      <c r="JU101" s="367">
        <v>0</v>
      </c>
      <c r="JV101" s="367">
        <v>0</v>
      </c>
      <c r="JW101" s="367">
        <v>0</v>
      </c>
      <c r="JX101" s="368">
        <v>0</v>
      </c>
      <c r="JY101" s="366">
        <v>1.2</v>
      </c>
      <c r="JZ101" s="367">
        <v>10</v>
      </c>
      <c r="KA101" s="367">
        <v>8</v>
      </c>
      <c r="KB101" s="367">
        <v>2</v>
      </c>
      <c r="KC101" s="368">
        <v>0.2</v>
      </c>
      <c r="KD101" s="366">
        <v>1.2</v>
      </c>
      <c r="KE101" s="367">
        <v>10</v>
      </c>
      <c r="KF101" s="367">
        <v>8</v>
      </c>
      <c r="KG101" s="367">
        <v>2</v>
      </c>
      <c r="KH101" s="368">
        <v>0.2</v>
      </c>
      <c r="KI101" s="367">
        <v>0</v>
      </c>
      <c r="KJ101" s="367">
        <v>0</v>
      </c>
      <c r="KK101" s="367">
        <v>0</v>
      </c>
      <c r="KL101" s="367">
        <v>0</v>
      </c>
      <c r="KM101" s="368">
        <v>0</v>
      </c>
      <c r="KN101" s="367">
        <v>1.2</v>
      </c>
      <c r="KO101" s="367">
        <v>10</v>
      </c>
      <c r="KP101" s="367">
        <v>8</v>
      </c>
      <c r="KQ101" s="367">
        <v>2</v>
      </c>
      <c r="KR101" s="368">
        <v>0.2</v>
      </c>
      <c r="KS101" s="405">
        <v>0</v>
      </c>
      <c r="KT101" s="367">
        <v>0</v>
      </c>
      <c r="KU101" s="406">
        <v>0</v>
      </c>
      <c r="KV101" s="367">
        <v>0</v>
      </c>
      <c r="KW101" s="368">
        <v>0</v>
      </c>
      <c r="KX101" s="366">
        <v>30</v>
      </c>
      <c r="KY101" s="367">
        <v>251</v>
      </c>
      <c r="KZ101" s="367">
        <v>215</v>
      </c>
      <c r="LA101" s="367">
        <v>36</v>
      </c>
      <c r="LB101" s="368">
        <v>0.14342629482071714</v>
      </c>
      <c r="LC101" s="366">
        <v>30</v>
      </c>
      <c r="LD101" s="367">
        <v>251</v>
      </c>
      <c r="LE101" s="367">
        <v>215</v>
      </c>
      <c r="LF101" s="367">
        <v>36</v>
      </c>
      <c r="LG101" s="368">
        <v>0.14342629482071714</v>
      </c>
    </row>
    <row r="102" spans="2:319">
      <c r="B102" s="1640"/>
      <c r="C102" s="1623"/>
      <c r="D102" s="365" t="s">
        <v>2871</v>
      </c>
      <c r="E102" s="366">
        <v>0</v>
      </c>
      <c r="F102" s="367">
        <v>0</v>
      </c>
      <c r="G102" s="367">
        <v>0</v>
      </c>
      <c r="H102" s="367">
        <v>0</v>
      </c>
      <c r="I102" s="368">
        <v>0</v>
      </c>
      <c r="J102" s="366">
        <v>0</v>
      </c>
      <c r="K102" s="367">
        <v>0</v>
      </c>
      <c r="L102" s="367">
        <v>0</v>
      </c>
      <c r="M102" s="367">
        <v>0</v>
      </c>
      <c r="N102" s="368">
        <v>0</v>
      </c>
      <c r="O102" s="366">
        <v>0</v>
      </c>
      <c r="P102" s="367">
        <v>0</v>
      </c>
      <c r="Q102" s="367">
        <v>0</v>
      </c>
      <c r="R102" s="367">
        <v>0</v>
      </c>
      <c r="S102" s="368">
        <v>0</v>
      </c>
      <c r="T102" s="367">
        <v>0</v>
      </c>
      <c r="U102" s="367">
        <v>0</v>
      </c>
      <c r="V102" s="367">
        <v>0</v>
      </c>
      <c r="W102" s="367">
        <v>0</v>
      </c>
      <c r="X102" s="368">
        <v>0</v>
      </c>
      <c r="Y102" s="367">
        <v>0</v>
      </c>
      <c r="Z102" s="367">
        <v>0</v>
      </c>
      <c r="AA102" s="367">
        <v>0</v>
      </c>
      <c r="AB102" s="367">
        <v>0</v>
      </c>
      <c r="AC102" s="368">
        <v>0</v>
      </c>
      <c r="AD102" s="366">
        <v>0</v>
      </c>
      <c r="AE102" s="367">
        <v>0</v>
      </c>
      <c r="AF102" s="367">
        <v>0</v>
      </c>
      <c r="AG102" s="367">
        <v>0</v>
      </c>
      <c r="AH102" s="368">
        <v>0</v>
      </c>
      <c r="AI102" s="366">
        <v>0</v>
      </c>
      <c r="AJ102" s="367">
        <v>0</v>
      </c>
      <c r="AK102" s="367">
        <v>0</v>
      </c>
      <c r="AL102" s="367">
        <v>0</v>
      </c>
      <c r="AM102" s="368">
        <v>0</v>
      </c>
      <c r="AN102" s="366">
        <v>0</v>
      </c>
      <c r="AO102" s="367">
        <v>0</v>
      </c>
      <c r="AP102" s="367">
        <v>0</v>
      </c>
      <c r="AQ102" s="367">
        <v>0</v>
      </c>
      <c r="AR102" s="368">
        <v>0</v>
      </c>
      <c r="AS102" s="367">
        <v>0</v>
      </c>
      <c r="AT102" s="367">
        <v>0</v>
      </c>
      <c r="AU102" s="367">
        <v>0</v>
      </c>
      <c r="AV102" s="367">
        <v>0</v>
      </c>
      <c r="AW102" s="368">
        <v>0</v>
      </c>
      <c r="AX102" s="367">
        <v>0</v>
      </c>
      <c r="AY102" s="367">
        <v>0</v>
      </c>
      <c r="AZ102" s="367">
        <v>0</v>
      </c>
      <c r="BA102" s="367">
        <v>0</v>
      </c>
      <c r="BB102" s="368">
        <v>0</v>
      </c>
      <c r="BC102" s="366">
        <v>0</v>
      </c>
      <c r="BD102" s="367">
        <v>0</v>
      </c>
      <c r="BE102" s="367">
        <v>0</v>
      </c>
      <c r="BF102" s="367">
        <v>0</v>
      </c>
      <c r="BG102" s="368">
        <v>0</v>
      </c>
      <c r="BH102" s="366">
        <v>0</v>
      </c>
      <c r="BI102" s="367">
        <v>0</v>
      </c>
      <c r="BJ102" s="367">
        <v>0</v>
      </c>
      <c r="BK102" s="367">
        <v>0</v>
      </c>
      <c r="BL102" s="368">
        <v>0</v>
      </c>
      <c r="BM102" s="366">
        <v>0</v>
      </c>
      <c r="BN102" s="367">
        <v>0</v>
      </c>
      <c r="BO102" s="367">
        <v>0</v>
      </c>
      <c r="BP102" s="367">
        <v>0</v>
      </c>
      <c r="BQ102" s="368">
        <v>0</v>
      </c>
      <c r="BR102" s="367">
        <v>0</v>
      </c>
      <c r="BS102" s="367">
        <v>0</v>
      </c>
      <c r="BT102" s="367">
        <v>0</v>
      </c>
      <c r="BU102" s="367">
        <v>0</v>
      </c>
      <c r="BV102" s="368">
        <v>0</v>
      </c>
      <c r="BW102" s="367">
        <v>0</v>
      </c>
      <c r="BX102" s="367">
        <v>0</v>
      </c>
      <c r="BY102" s="367">
        <v>0</v>
      </c>
      <c r="BZ102" s="367">
        <v>0</v>
      </c>
      <c r="CA102" s="368">
        <v>0</v>
      </c>
      <c r="CB102" s="366">
        <v>0</v>
      </c>
      <c r="CC102" s="367">
        <v>0</v>
      </c>
      <c r="CD102" s="367">
        <v>0</v>
      </c>
      <c r="CE102" s="367">
        <v>0</v>
      </c>
      <c r="CF102" s="368">
        <v>0</v>
      </c>
      <c r="CG102" s="366">
        <v>0</v>
      </c>
      <c r="CH102" s="367">
        <v>0</v>
      </c>
      <c r="CI102" s="367">
        <v>0</v>
      </c>
      <c r="CJ102" s="367">
        <v>0</v>
      </c>
      <c r="CK102" s="368">
        <v>0</v>
      </c>
      <c r="CL102" s="366">
        <v>0</v>
      </c>
      <c r="CM102" s="367">
        <v>0</v>
      </c>
      <c r="CN102" s="367">
        <v>0</v>
      </c>
      <c r="CO102" s="367">
        <v>0</v>
      </c>
      <c r="CP102" s="368">
        <v>0</v>
      </c>
      <c r="CQ102" s="367">
        <v>0</v>
      </c>
      <c r="CR102" s="367">
        <v>0</v>
      </c>
      <c r="CS102" s="367">
        <v>0</v>
      </c>
      <c r="CT102" s="367">
        <v>0</v>
      </c>
      <c r="CU102" s="368">
        <v>0</v>
      </c>
      <c r="CV102" s="367">
        <v>0</v>
      </c>
      <c r="CW102" s="367">
        <v>0</v>
      </c>
      <c r="CX102" s="367">
        <v>0</v>
      </c>
      <c r="CY102" s="367">
        <v>0</v>
      </c>
      <c r="CZ102" s="368">
        <v>0</v>
      </c>
      <c r="DA102" s="366">
        <v>0</v>
      </c>
      <c r="DB102" s="367">
        <v>0</v>
      </c>
      <c r="DC102" s="367">
        <v>0</v>
      </c>
      <c r="DD102" s="367">
        <v>0</v>
      </c>
      <c r="DE102" s="368">
        <v>0</v>
      </c>
      <c r="DF102" s="366">
        <v>0</v>
      </c>
      <c r="DG102" s="367">
        <v>0</v>
      </c>
      <c r="DH102" s="367">
        <v>0</v>
      </c>
      <c r="DI102" s="367">
        <v>0</v>
      </c>
      <c r="DJ102" s="368">
        <v>0</v>
      </c>
      <c r="DK102" s="366">
        <v>0</v>
      </c>
      <c r="DL102" s="367">
        <v>0</v>
      </c>
      <c r="DM102" s="367">
        <v>0</v>
      </c>
      <c r="DN102" s="367">
        <v>0</v>
      </c>
      <c r="DO102" s="368">
        <v>0</v>
      </c>
      <c r="DP102" s="367">
        <v>0</v>
      </c>
      <c r="DQ102" s="367">
        <v>0</v>
      </c>
      <c r="DR102" s="367">
        <v>0</v>
      </c>
      <c r="DS102" s="367">
        <v>0</v>
      </c>
      <c r="DT102" s="368">
        <v>0</v>
      </c>
      <c r="DU102" s="367">
        <v>0</v>
      </c>
      <c r="DV102" s="367">
        <v>0</v>
      </c>
      <c r="DW102" s="367">
        <v>0</v>
      </c>
      <c r="DX102" s="367">
        <v>0</v>
      </c>
      <c r="DY102" s="368">
        <v>0</v>
      </c>
      <c r="DZ102" s="366">
        <v>0</v>
      </c>
      <c r="EA102" s="367">
        <v>0</v>
      </c>
      <c r="EB102" s="367">
        <v>0</v>
      </c>
      <c r="EC102" s="367">
        <v>0</v>
      </c>
      <c r="ED102" s="368">
        <v>0</v>
      </c>
      <c r="EE102" s="366">
        <v>0</v>
      </c>
      <c r="EF102" s="367">
        <v>0</v>
      </c>
      <c r="EG102" s="367">
        <v>0</v>
      </c>
      <c r="EH102" s="367">
        <v>0</v>
      </c>
      <c r="EI102" s="368">
        <v>0</v>
      </c>
      <c r="EJ102" s="366">
        <v>0</v>
      </c>
      <c r="EK102" s="367">
        <v>0</v>
      </c>
      <c r="EL102" s="367">
        <v>0</v>
      </c>
      <c r="EM102" s="367">
        <v>0</v>
      </c>
      <c r="EN102" s="368">
        <v>0</v>
      </c>
      <c r="EO102" s="367">
        <v>0</v>
      </c>
      <c r="EP102" s="367">
        <v>0</v>
      </c>
      <c r="EQ102" s="367">
        <v>0</v>
      </c>
      <c r="ER102" s="367">
        <v>0</v>
      </c>
      <c r="ES102" s="368">
        <v>0</v>
      </c>
      <c r="ET102" s="367">
        <v>0</v>
      </c>
      <c r="EU102" s="367">
        <v>0</v>
      </c>
      <c r="EV102" s="367">
        <v>0</v>
      </c>
      <c r="EW102" s="367">
        <v>0</v>
      </c>
      <c r="EX102" s="368">
        <v>0</v>
      </c>
      <c r="EY102" s="366">
        <v>0</v>
      </c>
      <c r="EZ102" s="367">
        <v>0</v>
      </c>
      <c r="FA102" s="367">
        <v>0</v>
      </c>
      <c r="FB102" s="367">
        <v>0</v>
      </c>
      <c r="FC102" s="368">
        <v>0</v>
      </c>
      <c r="FD102" s="366">
        <v>0</v>
      </c>
      <c r="FE102" s="367">
        <v>0</v>
      </c>
      <c r="FF102" s="367">
        <v>0</v>
      </c>
      <c r="FG102" s="367">
        <v>0</v>
      </c>
      <c r="FH102" s="368">
        <v>0</v>
      </c>
      <c r="FI102" s="366">
        <v>0</v>
      </c>
      <c r="FJ102" s="367">
        <v>0</v>
      </c>
      <c r="FK102" s="367">
        <v>0</v>
      </c>
      <c r="FL102" s="367">
        <v>0</v>
      </c>
      <c r="FM102" s="368">
        <v>0</v>
      </c>
      <c r="FN102" s="367">
        <v>0</v>
      </c>
      <c r="FO102" s="367">
        <v>0</v>
      </c>
      <c r="FP102" s="367">
        <v>0</v>
      </c>
      <c r="FQ102" s="367">
        <v>0</v>
      </c>
      <c r="FR102" s="368">
        <v>0</v>
      </c>
      <c r="FS102" s="367">
        <v>0</v>
      </c>
      <c r="FT102" s="367">
        <v>0</v>
      </c>
      <c r="FU102" s="367">
        <v>0</v>
      </c>
      <c r="FV102" s="367">
        <v>0</v>
      </c>
      <c r="FW102" s="368">
        <v>0</v>
      </c>
      <c r="FX102" s="366">
        <v>0</v>
      </c>
      <c r="FY102" s="367">
        <v>0</v>
      </c>
      <c r="FZ102" s="367">
        <v>0</v>
      </c>
      <c r="GA102" s="367">
        <v>0</v>
      </c>
      <c r="GB102" s="368">
        <v>0</v>
      </c>
      <c r="GC102" s="366">
        <v>0</v>
      </c>
      <c r="GD102" s="367">
        <v>0</v>
      </c>
      <c r="GE102" s="367">
        <v>0</v>
      </c>
      <c r="GF102" s="367">
        <v>0</v>
      </c>
      <c r="GG102" s="368">
        <v>0</v>
      </c>
      <c r="GH102" s="366">
        <v>0</v>
      </c>
      <c r="GI102" s="367">
        <v>0</v>
      </c>
      <c r="GJ102" s="367">
        <v>0</v>
      </c>
      <c r="GK102" s="367">
        <v>0</v>
      </c>
      <c r="GL102" s="368">
        <v>0</v>
      </c>
      <c r="GM102" s="367">
        <v>0</v>
      </c>
      <c r="GN102" s="367">
        <v>0</v>
      </c>
      <c r="GO102" s="367">
        <v>0</v>
      </c>
      <c r="GP102" s="367">
        <v>0</v>
      </c>
      <c r="GQ102" s="368">
        <v>0</v>
      </c>
      <c r="GR102" s="367">
        <v>0</v>
      </c>
      <c r="GS102" s="367">
        <v>0</v>
      </c>
      <c r="GT102" s="367">
        <v>0</v>
      </c>
      <c r="GU102" s="367">
        <v>0</v>
      </c>
      <c r="GV102" s="368">
        <v>0</v>
      </c>
      <c r="GW102" s="366">
        <v>0</v>
      </c>
      <c r="GX102" s="367">
        <v>0</v>
      </c>
      <c r="GY102" s="367">
        <v>0</v>
      </c>
      <c r="GZ102" s="367">
        <v>0</v>
      </c>
      <c r="HA102" s="368">
        <v>0</v>
      </c>
      <c r="HB102" s="366">
        <v>0</v>
      </c>
      <c r="HC102" s="367">
        <v>0</v>
      </c>
      <c r="HD102" s="367">
        <v>0</v>
      </c>
      <c r="HE102" s="367">
        <v>0</v>
      </c>
      <c r="HF102" s="368">
        <v>0</v>
      </c>
      <c r="HG102" s="366">
        <v>0</v>
      </c>
      <c r="HH102" s="367">
        <v>0</v>
      </c>
      <c r="HI102" s="367">
        <v>0</v>
      </c>
      <c r="HJ102" s="367">
        <v>0</v>
      </c>
      <c r="HK102" s="368">
        <v>0</v>
      </c>
      <c r="HL102" s="367">
        <v>0</v>
      </c>
      <c r="HM102" s="367">
        <v>0</v>
      </c>
      <c r="HN102" s="367">
        <v>0</v>
      </c>
      <c r="HO102" s="367">
        <v>0</v>
      </c>
      <c r="HP102" s="368">
        <v>0</v>
      </c>
      <c r="HQ102" s="367">
        <v>0</v>
      </c>
      <c r="HR102" s="367">
        <v>0</v>
      </c>
      <c r="HS102" s="367">
        <v>0</v>
      </c>
      <c r="HT102" s="367">
        <v>0</v>
      </c>
      <c r="HU102" s="368">
        <v>0</v>
      </c>
      <c r="HV102" s="366">
        <v>0</v>
      </c>
      <c r="HW102" s="367">
        <v>0</v>
      </c>
      <c r="HX102" s="367">
        <v>0</v>
      </c>
      <c r="HY102" s="367">
        <v>0</v>
      </c>
      <c r="HZ102" s="368">
        <v>0</v>
      </c>
      <c r="IA102" s="366">
        <v>0</v>
      </c>
      <c r="IB102" s="367">
        <v>0</v>
      </c>
      <c r="IC102" s="367">
        <v>0</v>
      </c>
      <c r="ID102" s="367">
        <v>0</v>
      </c>
      <c r="IE102" s="368">
        <v>0</v>
      </c>
      <c r="IF102" s="366">
        <v>0</v>
      </c>
      <c r="IG102" s="367">
        <v>0</v>
      </c>
      <c r="IH102" s="367">
        <v>0</v>
      </c>
      <c r="II102" s="367">
        <v>0</v>
      </c>
      <c r="IJ102" s="368">
        <v>0</v>
      </c>
      <c r="IK102" s="367">
        <v>0</v>
      </c>
      <c r="IL102" s="367">
        <v>0</v>
      </c>
      <c r="IM102" s="367">
        <v>0</v>
      </c>
      <c r="IN102" s="367">
        <v>0</v>
      </c>
      <c r="IO102" s="368">
        <v>0</v>
      </c>
      <c r="IP102" s="367">
        <v>0</v>
      </c>
      <c r="IQ102" s="367">
        <v>0</v>
      </c>
      <c r="IR102" s="367">
        <v>0</v>
      </c>
      <c r="IS102" s="367">
        <v>0</v>
      </c>
      <c r="IT102" s="368">
        <v>0</v>
      </c>
      <c r="IU102" s="366">
        <v>0</v>
      </c>
      <c r="IV102" s="367">
        <v>0</v>
      </c>
      <c r="IW102" s="367">
        <v>0</v>
      </c>
      <c r="IX102" s="367">
        <v>0</v>
      </c>
      <c r="IY102" s="368">
        <v>0</v>
      </c>
      <c r="IZ102" s="366">
        <v>0</v>
      </c>
      <c r="JA102" s="367">
        <v>0</v>
      </c>
      <c r="JB102" s="367">
        <v>0</v>
      </c>
      <c r="JC102" s="367">
        <v>0</v>
      </c>
      <c r="JD102" s="368">
        <v>0</v>
      </c>
      <c r="JE102" s="366">
        <v>0</v>
      </c>
      <c r="JF102" s="367">
        <v>0</v>
      </c>
      <c r="JG102" s="367">
        <v>0</v>
      </c>
      <c r="JH102" s="367">
        <v>0</v>
      </c>
      <c r="JI102" s="368">
        <v>0</v>
      </c>
      <c r="JJ102" s="367">
        <v>0</v>
      </c>
      <c r="JK102" s="367">
        <v>0</v>
      </c>
      <c r="JL102" s="367">
        <v>0</v>
      </c>
      <c r="JM102" s="367">
        <v>0</v>
      </c>
      <c r="JN102" s="368">
        <v>0</v>
      </c>
      <c r="JO102" s="367">
        <v>0</v>
      </c>
      <c r="JP102" s="367">
        <v>0</v>
      </c>
      <c r="JQ102" s="367">
        <v>0</v>
      </c>
      <c r="JR102" s="367">
        <v>0</v>
      </c>
      <c r="JS102" s="368">
        <v>0</v>
      </c>
      <c r="JT102" s="366">
        <v>0</v>
      </c>
      <c r="JU102" s="367">
        <v>0</v>
      </c>
      <c r="JV102" s="367">
        <v>0</v>
      </c>
      <c r="JW102" s="367">
        <v>0</v>
      </c>
      <c r="JX102" s="368">
        <v>0</v>
      </c>
      <c r="JY102" s="366">
        <v>0</v>
      </c>
      <c r="JZ102" s="367">
        <v>0</v>
      </c>
      <c r="KA102" s="367">
        <v>0</v>
      </c>
      <c r="KB102" s="367">
        <v>0</v>
      </c>
      <c r="KC102" s="368">
        <v>0</v>
      </c>
      <c r="KD102" s="366">
        <v>0</v>
      </c>
      <c r="KE102" s="367">
        <v>0</v>
      </c>
      <c r="KF102" s="367">
        <v>0</v>
      </c>
      <c r="KG102" s="367">
        <v>0</v>
      </c>
      <c r="KH102" s="368">
        <v>0</v>
      </c>
      <c r="KI102" s="367">
        <v>0</v>
      </c>
      <c r="KJ102" s="367">
        <v>0</v>
      </c>
      <c r="KK102" s="367">
        <v>0</v>
      </c>
      <c r="KL102" s="367">
        <v>0</v>
      </c>
      <c r="KM102" s="368">
        <v>0</v>
      </c>
      <c r="KN102" s="367">
        <v>0</v>
      </c>
      <c r="KO102" s="367">
        <v>0</v>
      </c>
      <c r="KP102" s="367">
        <v>0</v>
      </c>
      <c r="KQ102" s="367">
        <v>0</v>
      </c>
      <c r="KR102" s="368">
        <v>0</v>
      </c>
      <c r="KS102" s="405">
        <v>0</v>
      </c>
      <c r="KT102" s="367">
        <v>0</v>
      </c>
      <c r="KU102" s="406">
        <v>0</v>
      </c>
      <c r="KV102" s="367">
        <v>0</v>
      </c>
      <c r="KW102" s="368">
        <v>0</v>
      </c>
      <c r="KX102" s="366">
        <v>0</v>
      </c>
      <c r="KY102" s="367">
        <v>0</v>
      </c>
      <c r="KZ102" s="367">
        <v>0</v>
      </c>
      <c r="LA102" s="367">
        <v>0</v>
      </c>
      <c r="LB102" s="368">
        <v>0</v>
      </c>
      <c r="LC102" s="366">
        <v>0</v>
      </c>
      <c r="LD102" s="367">
        <v>0</v>
      </c>
      <c r="LE102" s="367">
        <v>0</v>
      </c>
      <c r="LF102" s="367">
        <v>0</v>
      </c>
      <c r="LG102" s="368">
        <v>0</v>
      </c>
    </row>
    <row r="103" spans="2:319">
      <c r="B103" s="1640"/>
      <c r="C103" s="1623"/>
      <c r="D103" s="370" t="s">
        <v>2885</v>
      </c>
      <c r="E103" s="371">
        <v>0</v>
      </c>
      <c r="F103" s="372">
        <v>0</v>
      </c>
      <c r="G103" s="372">
        <v>0</v>
      </c>
      <c r="H103" s="372">
        <v>0</v>
      </c>
      <c r="I103" s="373">
        <v>0</v>
      </c>
      <c r="J103" s="371">
        <v>0</v>
      </c>
      <c r="K103" s="372">
        <v>0</v>
      </c>
      <c r="L103" s="372">
        <v>0</v>
      </c>
      <c r="M103" s="372">
        <v>0</v>
      </c>
      <c r="N103" s="373">
        <v>0</v>
      </c>
      <c r="O103" s="371">
        <v>0</v>
      </c>
      <c r="P103" s="372">
        <v>0</v>
      </c>
      <c r="Q103" s="372">
        <v>0</v>
      </c>
      <c r="R103" s="372">
        <v>0</v>
      </c>
      <c r="S103" s="373">
        <v>0</v>
      </c>
      <c r="T103" s="372">
        <v>0</v>
      </c>
      <c r="U103" s="372">
        <v>0</v>
      </c>
      <c r="V103" s="372">
        <v>0</v>
      </c>
      <c r="W103" s="372">
        <v>0</v>
      </c>
      <c r="X103" s="373">
        <v>0</v>
      </c>
      <c r="Y103" s="372">
        <v>0</v>
      </c>
      <c r="Z103" s="372">
        <v>0</v>
      </c>
      <c r="AA103" s="372">
        <v>0</v>
      </c>
      <c r="AB103" s="372">
        <v>0</v>
      </c>
      <c r="AC103" s="373">
        <v>0</v>
      </c>
      <c r="AD103" s="371">
        <v>0</v>
      </c>
      <c r="AE103" s="372">
        <v>0</v>
      </c>
      <c r="AF103" s="372">
        <v>0</v>
      </c>
      <c r="AG103" s="372">
        <v>0</v>
      </c>
      <c r="AH103" s="373">
        <v>0</v>
      </c>
      <c r="AI103" s="371">
        <v>0</v>
      </c>
      <c r="AJ103" s="372">
        <v>0</v>
      </c>
      <c r="AK103" s="372">
        <v>0</v>
      </c>
      <c r="AL103" s="372">
        <v>0</v>
      </c>
      <c r="AM103" s="373">
        <v>0</v>
      </c>
      <c r="AN103" s="371">
        <v>0</v>
      </c>
      <c r="AO103" s="372">
        <v>0</v>
      </c>
      <c r="AP103" s="372">
        <v>0</v>
      </c>
      <c r="AQ103" s="372">
        <v>0</v>
      </c>
      <c r="AR103" s="373">
        <v>0</v>
      </c>
      <c r="AS103" s="372">
        <v>0</v>
      </c>
      <c r="AT103" s="372">
        <v>0</v>
      </c>
      <c r="AU103" s="372">
        <v>0</v>
      </c>
      <c r="AV103" s="372">
        <v>0</v>
      </c>
      <c r="AW103" s="373">
        <v>0</v>
      </c>
      <c r="AX103" s="372">
        <v>0</v>
      </c>
      <c r="AY103" s="372">
        <v>0</v>
      </c>
      <c r="AZ103" s="372">
        <v>0</v>
      </c>
      <c r="BA103" s="372">
        <v>0</v>
      </c>
      <c r="BB103" s="373">
        <v>0</v>
      </c>
      <c r="BC103" s="371">
        <v>0</v>
      </c>
      <c r="BD103" s="372">
        <v>0</v>
      </c>
      <c r="BE103" s="372">
        <v>0</v>
      </c>
      <c r="BF103" s="372">
        <v>0</v>
      </c>
      <c r="BG103" s="373">
        <v>0</v>
      </c>
      <c r="BH103" s="371">
        <v>0</v>
      </c>
      <c r="BI103" s="372">
        <v>0</v>
      </c>
      <c r="BJ103" s="372">
        <v>0</v>
      </c>
      <c r="BK103" s="372">
        <v>0</v>
      </c>
      <c r="BL103" s="373">
        <v>0</v>
      </c>
      <c r="BM103" s="371">
        <v>0</v>
      </c>
      <c r="BN103" s="372">
        <v>0</v>
      </c>
      <c r="BO103" s="372">
        <v>0</v>
      </c>
      <c r="BP103" s="372">
        <v>0</v>
      </c>
      <c r="BQ103" s="373">
        <v>0</v>
      </c>
      <c r="BR103" s="372">
        <v>0</v>
      </c>
      <c r="BS103" s="372">
        <v>0</v>
      </c>
      <c r="BT103" s="372">
        <v>0</v>
      </c>
      <c r="BU103" s="372">
        <v>0</v>
      </c>
      <c r="BV103" s="373">
        <v>0</v>
      </c>
      <c r="BW103" s="372">
        <v>0</v>
      </c>
      <c r="BX103" s="372">
        <v>0</v>
      </c>
      <c r="BY103" s="372">
        <v>0</v>
      </c>
      <c r="BZ103" s="372">
        <v>0</v>
      </c>
      <c r="CA103" s="373">
        <v>0</v>
      </c>
      <c r="CB103" s="371">
        <v>0</v>
      </c>
      <c r="CC103" s="372">
        <v>0</v>
      </c>
      <c r="CD103" s="372">
        <v>0</v>
      </c>
      <c r="CE103" s="372">
        <v>0</v>
      </c>
      <c r="CF103" s="373">
        <v>0</v>
      </c>
      <c r="CG103" s="371">
        <v>0</v>
      </c>
      <c r="CH103" s="372">
        <v>0</v>
      </c>
      <c r="CI103" s="372">
        <v>0</v>
      </c>
      <c r="CJ103" s="372">
        <v>0</v>
      </c>
      <c r="CK103" s="373">
        <v>0</v>
      </c>
      <c r="CL103" s="371">
        <v>0</v>
      </c>
      <c r="CM103" s="372">
        <v>0</v>
      </c>
      <c r="CN103" s="372">
        <v>0</v>
      </c>
      <c r="CO103" s="372">
        <v>0</v>
      </c>
      <c r="CP103" s="373">
        <v>0</v>
      </c>
      <c r="CQ103" s="372">
        <v>0</v>
      </c>
      <c r="CR103" s="372">
        <v>0</v>
      </c>
      <c r="CS103" s="372">
        <v>0</v>
      </c>
      <c r="CT103" s="372">
        <v>0</v>
      </c>
      <c r="CU103" s="373">
        <v>0</v>
      </c>
      <c r="CV103" s="372">
        <v>0</v>
      </c>
      <c r="CW103" s="372">
        <v>0</v>
      </c>
      <c r="CX103" s="372">
        <v>0</v>
      </c>
      <c r="CY103" s="372">
        <v>0</v>
      </c>
      <c r="CZ103" s="373">
        <v>0</v>
      </c>
      <c r="DA103" s="371">
        <v>0</v>
      </c>
      <c r="DB103" s="372">
        <v>0</v>
      </c>
      <c r="DC103" s="372">
        <v>0</v>
      </c>
      <c r="DD103" s="372">
        <v>0</v>
      </c>
      <c r="DE103" s="373">
        <v>0</v>
      </c>
      <c r="DF103" s="371">
        <v>0</v>
      </c>
      <c r="DG103" s="372">
        <v>0</v>
      </c>
      <c r="DH103" s="372">
        <v>0</v>
      </c>
      <c r="DI103" s="372">
        <v>0</v>
      </c>
      <c r="DJ103" s="373">
        <v>0</v>
      </c>
      <c r="DK103" s="371">
        <v>0</v>
      </c>
      <c r="DL103" s="372">
        <v>0</v>
      </c>
      <c r="DM103" s="372">
        <v>0</v>
      </c>
      <c r="DN103" s="372">
        <v>0</v>
      </c>
      <c r="DO103" s="373">
        <v>0</v>
      </c>
      <c r="DP103" s="372">
        <v>0</v>
      </c>
      <c r="DQ103" s="372">
        <v>0</v>
      </c>
      <c r="DR103" s="372">
        <v>0</v>
      </c>
      <c r="DS103" s="372">
        <v>0</v>
      </c>
      <c r="DT103" s="373">
        <v>0</v>
      </c>
      <c r="DU103" s="372">
        <v>0</v>
      </c>
      <c r="DV103" s="372">
        <v>0</v>
      </c>
      <c r="DW103" s="372">
        <v>0</v>
      </c>
      <c r="DX103" s="372">
        <v>0</v>
      </c>
      <c r="DY103" s="373">
        <v>0</v>
      </c>
      <c r="DZ103" s="371">
        <v>0</v>
      </c>
      <c r="EA103" s="372">
        <v>0</v>
      </c>
      <c r="EB103" s="372">
        <v>0</v>
      </c>
      <c r="EC103" s="372">
        <v>0</v>
      </c>
      <c r="ED103" s="373">
        <v>0</v>
      </c>
      <c r="EE103" s="371">
        <v>0</v>
      </c>
      <c r="EF103" s="372">
        <v>0</v>
      </c>
      <c r="EG103" s="372">
        <v>0</v>
      </c>
      <c r="EH103" s="372">
        <v>0</v>
      </c>
      <c r="EI103" s="373">
        <v>0</v>
      </c>
      <c r="EJ103" s="371">
        <v>0</v>
      </c>
      <c r="EK103" s="372">
        <v>0</v>
      </c>
      <c r="EL103" s="372">
        <v>0</v>
      </c>
      <c r="EM103" s="372">
        <v>0</v>
      </c>
      <c r="EN103" s="373">
        <v>0</v>
      </c>
      <c r="EO103" s="372">
        <v>0</v>
      </c>
      <c r="EP103" s="372">
        <v>0</v>
      </c>
      <c r="EQ103" s="372">
        <v>0</v>
      </c>
      <c r="ER103" s="372">
        <v>0</v>
      </c>
      <c r="ES103" s="373">
        <v>0</v>
      </c>
      <c r="ET103" s="372">
        <v>0</v>
      </c>
      <c r="EU103" s="372">
        <v>0</v>
      </c>
      <c r="EV103" s="372">
        <v>0</v>
      </c>
      <c r="EW103" s="372">
        <v>0</v>
      </c>
      <c r="EX103" s="373">
        <v>0</v>
      </c>
      <c r="EY103" s="371">
        <v>0</v>
      </c>
      <c r="EZ103" s="372">
        <v>0</v>
      </c>
      <c r="FA103" s="372">
        <v>0</v>
      </c>
      <c r="FB103" s="372">
        <v>0</v>
      </c>
      <c r="FC103" s="373">
        <v>0</v>
      </c>
      <c r="FD103" s="371">
        <v>0</v>
      </c>
      <c r="FE103" s="372">
        <v>0</v>
      </c>
      <c r="FF103" s="372">
        <v>0</v>
      </c>
      <c r="FG103" s="372">
        <v>0</v>
      </c>
      <c r="FH103" s="373">
        <v>0</v>
      </c>
      <c r="FI103" s="371">
        <v>0</v>
      </c>
      <c r="FJ103" s="372">
        <v>0</v>
      </c>
      <c r="FK103" s="372">
        <v>0</v>
      </c>
      <c r="FL103" s="372">
        <v>0</v>
      </c>
      <c r="FM103" s="373">
        <v>0</v>
      </c>
      <c r="FN103" s="372">
        <v>0</v>
      </c>
      <c r="FO103" s="372">
        <v>0</v>
      </c>
      <c r="FP103" s="372">
        <v>0</v>
      </c>
      <c r="FQ103" s="372">
        <v>0</v>
      </c>
      <c r="FR103" s="373">
        <v>0</v>
      </c>
      <c r="FS103" s="372">
        <v>0</v>
      </c>
      <c r="FT103" s="372">
        <v>0</v>
      </c>
      <c r="FU103" s="372">
        <v>0</v>
      </c>
      <c r="FV103" s="372">
        <v>0</v>
      </c>
      <c r="FW103" s="373">
        <v>0</v>
      </c>
      <c r="FX103" s="371">
        <v>0</v>
      </c>
      <c r="FY103" s="372">
        <v>0</v>
      </c>
      <c r="FZ103" s="372">
        <v>0</v>
      </c>
      <c r="GA103" s="372">
        <v>0</v>
      </c>
      <c r="GB103" s="373">
        <v>0</v>
      </c>
      <c r="GC103" s="371">
        <v>0</v>
      </c>
      <c r="GD103" s="372">
        <v>0</v>
      </c>
      <c r="GE103" s="372">
        <v>0</v>
      </c>
      <c r="GF103" s="372">
        <v>0</v>
      </c>
      <c r="GG103" s="373">
        <v>0</v>
      </c>
      <c r="GH103" s="371">
        <v>0</v>
      </c>
      <c r="GI103" s="372">
        <v>0</v>
      </c>
      <c r="GJ103" s="372">
        <v>0</v>
      </c>
      <c r="GK103" s="372">
        <v>0</v>
      </c>
      <c r="GL103" s="373">
        <v>0</v>
      </c>
      <c r="GM103" s="372">
        <v>0</v>
      </c>
      <c r="GN103" s="372">
        <v>0</v>
      </c>
      <c r="GO103" s="372">
        <v>0</v>
      </c>
      <c r="GP103" s="372">
        <v>0</v>
      </c>
      <c r="GQ103" s="373">
        <v>0</v>
      </c>
      <c r="GR103" s="372">
        <v>0</v>
      </c>
      <c r="GS103" s="372">
        <v>0</v>
      </c>
      <c r="GT103" s="372">
        <v>0</v>
      </c>
      <c r="GU103" s="372">
        <v>0</v>
      </c>
      <c r="GV103" s="373">
        <v>0</v>
      </c>
      <c r="GW103" s="371">
        <v>0</v>
      </c>
      <c r="GX103" s="372">
        <v>0</v>
      </c>
      <c r="GY103" s="372">
        <v>0</v>
      </c>
      <c r="GZ103" s="372">
        <v>0</v>
      </c>
      <c r="HA103" s="373">
        <v>0</v>
      </c>
      <c r="HB103" s="371">
        <v>0</v>
      </c>
      <c r="HC103" s="372">
        <v>0</v>
      </c>
      <c r="HD103" s="372">
        <v>0</v>
      </c>
      <c r="HE103" s="372">
        <v>0</v>
      </c>
      <c r="HF103" s="373">
        <v>0</v>
      </c>
      <c r="HG103" s="371">
        <v>0</v>
      </c>
      <c r="HH103" s="372">
        <v>0</v>
      </c>
      <c r="HI103" s="372">
        <v>0</v>
      </c>
      <c r="HJ103" s="372">
        <v>0</v>
      </c>
      <c r="HK103" s="373">
        <v>0</v>
      </c>
      <c r="HL103" s="372">
        <v>0</v>
      </c>
      <c r="HM103" s="372">
        <v>0</v>
      </c>
      <c r="HN103" s="372">
        <v>0</v>
      </c>
      <c r="HO103" s="372">
        <v>0</v>
      </c>
      <c r="HP103" s="373">
        <v>0</v>
      </c>
      <c r="HQ103" s="372">
        <v>0</v>
      </c>
      <c r="HR103" s="372">
        <v>0</v>
      </c>
      <c r="HS103" s="372">
        <v>0</v>
      </c>
      <c r="HT103" s="372">
        <v>0</v>
      </c>
      <c r="HU103" s="373">
        <v>0</v>
      </c>
      <c r="HV103" s="371">
        <v>0</v>
      </c>
      <c r="HW103" s="372">
        <v>0</v>
      </c>
      <c r="HX103" s="372">
        <v>0</v>
      </c>
      <c r="HY103" s="372">
        <v>0</v>
      </c>
      <c r="HZ103" s="373">
        <v>0</v>
      </c>
      <c r="IA103" s="371">
        <v>0</v>
      </c>
      <c r="IB103" s="372">
        <v>0</v>
      </c>
      <c r="IC103" s="372">
        <v>0</v>
      </c>
      <c r="ID103" s="372">
        <v>0</v>
      </c>
      <c r="IE103" s="373">
        <v>0</v>
      </c>
      <c r="IF103" s="371">
        <v>0</v>
      </c>
      <c r="IG103" s="372">
        <v>0</v>
      </c>
      <c r="IH103" s="372">
        <v>0</v>
      </c>
      <c r="II103" s="372">
        <v>0</v>
      </c>
      <c r="IJ103" s="373">
        <v>0</v>
      </c>
      <c r="IK103" s="372">
        <v>0</v>
      </c>
      <c r="IL103" s="372">
        <v>0</v>
      </c>
      <c r="IM103" s="372">
        <v>0</v>
      </c>
      <c r="IN103" s="372">
        <v>0</v>
      </c>
      <c r="IO103" s="373">
        <v>0</v>
      </c>
      <c r="IP103" s="372">
        <v>0</v>
      </c>
      <c r="IQ103" s="372">
        <v>0</v>
      </c>
      <c r="IR103" s="372">
        <v>0</v>
      </c>
      <c r="IS103" s="372">
        <v>0</v>
      </c>
      <c r="IT103" s="373">
        <v>0</v>
      </c>
      <c r="IU103" s="371">
        <v>0</v>
      </c>
      <c r="IV103" s="372">
        <v>0</v>
      </c>
      <c r="IW103" s="372">
        <v>0</v>
      </c>
      <c r="IX103" s="372">
        <v>0</v>
      </c>
      <c r="IY103" s="373">
        <v>0</v>
      </c>
      <c r="IZ103" s="371">
        <v>0</v>
      </c>
      <c r="JA103" s="372">
        <v>0</v>
      </c>
      <c r="JB103" s="372">
        <v>0</v>
      </c>
      <c r="JC103" s="372">
        <v>0</v>
      </c>
      <c r="JD103" s="373">
        <v>0</v>
      </c>
      <c r="JE103" s="371">
        <v>0</v>
      </c>
      <c r="JF103" s="372">
        <v>0</v>
      </c>
      <c r="JG103" s="372">
        <v>0</v>
      </c>
      <c r="JH103" s="372">
        <v>0</v>
      </c>
      <c r="JI103" s="373">
        <v>0</v>
      </c>
      <c r="JJ103" s="372">
        <v>0</v>
      </c>
      <c r="JK103" s="372">
        <v>0</v>
      </c>
      <c r="JL103" s="372">
        <v>0</v>
      </c>
      <c r="JM103" s="372">
        <v>0</v>
      </c>
      <c r="JN103" s="373">
        <v>0</v>
      </c>
      <c r="JO103" s="372">
        <v>0</v>
      </c>
      <c r="JP103" s="372">
        <v>0</v>
      </c>
      <c r="JQ103" s="372">
        <v>0</v>
      </c>
      <c r="JR103" s="372">
        <v>0</v>
      </c>
      <c r="JS103" s="373">
        <v>0</v>
      </c>
      <c r="JT103" s="371">
        <v>0</v>
      </c>
      <c r="JU103" s="372">
        <v>0</v>
      </c>
      <c r="JV103" s="372">
        <v>0</v>
      </c>
      <c r="JW103" s="372">
        <v>0</v>
      </c>
      <c r="JX103" s="373">
        <v>0</v>
      </c>
      <c r="JY103" s="371">
        <v>0</v>
      </c>
      <c r="JZ103" s="372">
        <v>0</v>
      </c>
      <c r="KA103" s="372">
        <v>0</v>
      </c>
      <c r="KB103" s="372">
        <v>0</v>
      </c>
      <c r="KC103" s="373">
        <v>0</v>
      </c>
      <c r="KD103" s="371">
        <v>0</v>
      </c>
      <c r="KE103" s="372">
        <v>0</v>
      </c>
      <c r="KF103" s="372">
        <v>0</v>
      </c>
      <c r="KG103" s="372">
        <v>0</v>
      </c>
      <c r="KH103" s="373">
        <v>0</v>
      </c>
      <c r="KI103" s="372">
        <v>0</v>
      </c>
      <c r="KJ103" s="372">
        <v>0</v>
      </c>
      <c r="KK103" s="372">
        <v>0</v>
      </c>
      <c r="KL103" s="372">
        <v>0</v>
      </c>
      <c r="KM103" s="373">
        <v>0</v>
      </c>
      <c r="KN103" s="372">
        <v>0</v>
      </c>
      <c r="KO103" s="372">
        <v>0</v>
      </c>
      <c r="KP103" s="372">
        <v>0</v>
      </c>
      <c r="KQ103" s="372">
        <v>0</v>
      </c>
      <c r="KR103" s="373">
        <v>0</v>
      </c>
      <c r="KS103" s="405">
        <v>0</v>
      </c>
      <c r="KT103" s="372">
        <v>0</v>
      </c>
      <c r="KU103" s="406">
        <v>0</v>
      </c>
      <c r="KV103" s="372">
        <v>0</v>
      </c>
      <c r="KW103" s="373">
        <v>0</v>
      </c>
      <c r="KX103" s="371">
        <v>0</v>
      </c>
      <c r="KY103" s="372">
        <v>0</v>
      </c>
      <c r="KZ103" s="372">
        <v>0</v>
      </c>
      <c r="LA103" s="372">
        <v>0</v>
      </c>
      <c r="LB103" s="373">
        <v>0</v>
      </c>
      <c r="LC103" s="371">
        <v>0</v>
      </c>
      <c r="LD103" s="372">
        <v>0</v>
      </c>
      <c r="LE103" s="372">
        <v>0</v>
      </c>
      <c r="LF103" s="372">
        <v>0</v>
      </c>
      <c r="LG103" s="373">
        <v>0</v>
      </c>
    </row>
    <row r="104" spans="2:319" ht="13.5" thickBot="1">
      <c r="B104" s="1641"/>
      <c r="C104" s="1624"/>
      <c r="D104" s="375" t="s">
        <v>2899</v>
      </c>
      <c r="E104" s="376">
        <v>759.7</v>
      </c>
      <c r="F104" s="377">
        <v>177332</v>
      </c>
      <c r="G104" s="377">
        <v>174846</v>
      </c>
      <c r="H104" s="377">
        <v>2486</v>
      </c>
      <c r="I104" s="378">
        <v>1.4018902397762389E-2</v>
      </c>
      <c r="J104" s="376">
        <v>1086.3999999999999</v>
      </c>
      <c r="K104" s="377">
        <v>226170</v>
      </c>
      <c r="L104" s="377">
        <v>223393</v>
      </c>
      <c r="M104" s="377">
        <v>2777</v>
      </c>
      <c r="N104" s="378">
        <v>1.227837467391785E-2</v>
      </c>
      <c r="O104" s="376">
        <v>326.7000000000001</v>
      </c>
      <c r="P104" s="377">
        <v>48838</v>
      </c>
      <c r="Q104" s="377">
        <v>48547</v>
      </c>
      <c r="R104" s="377">
        <v>291</v>
      </c>
      <c r="S104" s="378">
        <v>-1.7405277238445385E-3</v>
      </c>
      <c r="T104" s="377">
        <v>715.19999999999993</v>
      </c>
      <c r="U104" s="377">
        <v>157293</v>
      </c>
      <c r="V104" s="377">
        <v>157313</v>
      </c>
      <c r="W104" s="377">
        <v>-20</v>
      </c>
      <c r="X104" s="378">
        <v>-1.271512400424685E-4</v>
      </c>
      <c r="Y104" s="377">
        <v>371.20000000000005</v>
      </c>
      <c r="Z104" s="377">
        <v>68877</v>
      </c>
      <c r="AA104" s="377">
        <v>66080</v>
      </c>
      <c r="AB104" s="377">
        <v>2797</v>
      </c>
      <c r="AC104" s="378">
        <v>4.0608621165265618E-2</v>
      </c>
      <c r="AD104" s="376">
        <v>759.7</v>
      </c>
      <c r="AE104" s="377">
        <v>177332</v>
      </c>
      <c r="AF104" s="377">
        <v>174846</v>
      </c>
      <c r="AG104" s="377">
        <v>2486</v>
      </c>
      <c r="AH104" s="378">
        <v>1.4018902397762389E-2</v>
      </c>
      <c r="AI104" s="376">
        <v>980.3</v>
      </c>
      <c r="AJ104" s="377">
        <v>199307</v>
      </c>
      <c r="AK104" s="377">
        <v>192833</v>
      </c>
      <c r="AL104" s="377">
        <v>6474</v>
      </c>
      <c r="AM104" s="378">
        <v>3.2482552042828398E-2</v>
      </c>
      <c r="AN104" s="376">
        <v>220.60000000000002</v>
      </c>
      <c r="AO104" s="377">
        <v>21975</v>
      </c>
      <c r="AP104" s="377">
        <v>17987</v>
      </c>
      <c r="AQ104" s="377">
        <v>3988</v>
      </c>
      <c r="AR104" s="378">
        <v>1.846364964506601E-2</v>
      </c>
      <c r="AS104" s="377">
        <v>1086.3999999999999</v>
      </c>
      <c r="AT104" s="377">
        <v>226170</v>
      </c>
      <c r="AU104" s="377">
        <v>223393</v>
      </c>
      <c r="AV104" s="377">
        <v>2777</v>
      </c>
      <c r="AW104" s="378">
        <v>1.227837467391785E-2</v>
      </c>
      <c r="AX104" s="377">
        <v>-106.10000000000005</v>
      </c>
      <c r="AY104" s="377">
        <v>-26863</v>
      </c>
      <c r="AZ104" s="377">
        <v>-30560</v>
      </c>
      <c r="BA104" s="377">
        <v>3697</v>
      </c>
      <c r="BB104" s="378">
        <v>-0.13762424152179578</v>
      </c>
      <c r="BC104" s="376">
        <v>649.70000000000005</v>
      </c>
      <c r="BD104" s="377">
        <v>151949</v>
      </c>
      <c r="BE104" s="377">
        <v>149715</v>
      </c>
      <c r="BF104" s="377">
        <v>2234</v>
      </c>
      <c r="BG104" s="378">
        <v>1.4702301430085093E-2</v>
      </c>
      <c r="BH104" s="376">
        <v>1045.1000000000001</v>
      </c>
      <c r="BI104" s="377">
        <v>208196</v>
      </c>
      <c r="BJ104" s="377">
        <v>200273</v>
      </c>
      <c r="BK104" s="377">
        <v>7923</v>
      </c>
      <c r="BL104" s="378">
        <v>3.8055486176487539E-2</v>
      </c>
      <c r="BM104" s="376">
        <v>395.4</v>
      </c>
      <c r="BN104" s="377">
        <v>56247</v>
      </c>
      <c r="BO104" s="377">
        <v>50558</v>
      </c>
      <c r="BP104" s="377">
        <v>5689</v>
      </c>
      <c r="BQ104" s="378">
        <v>2.3353184746402446E-2</v>
      </c>
      <c r="BR104" s="377">
        <v>980.3</v>
      </c>
      <c r="BS104" s="377">
        <v>199307</v>
      </c>
      <c r="BT104" s="377">
        <v>192833</v>
      </c>
      <c r="BU104" s="377">
        <v>6474</v>
      </c>
      <c r="BV104" s="378">
        <v>3.2482552042828398E-2</v>
      </c>
      <c r="BW104" s="377">
        <v>64.800000000000182</v>
      </c>
      <c r="BX104" s="377">
        <v>8889</v>
      </c>
      <c r="BY104" s="377">
        <v>7440</v>
      </c>
      <c r="BZ104" s="377">
        <v>1449</v>
      </c>
      <c r="CA104" s="378">
        <v>0.16301046236922037</v>
      </c>
      <c r="CB104" s="376">
        <v>959.7</v>
      </c>
      <c r="CC104" s="377">
        <v>223483</v>
      </c>
      <c r="CD104" s="377">
        <v>220540</v>
      </c>
      <c r="CE104" s="377">
        <v>2943</v>
      </c>
      <c r="CF104" s="378">
        <v>1.316878688759324E-2</v>
      </c>
      <c r="CG104" s="376">
        <v>1205.5</v>
      </c>
      <c r="CH104" s="377">
        <v>238107</v>
      </c>
      <c r="CI104" s="377">
        <v>237210</v>
      </c>
      <c r="CJ104" s="377">
        <v>897</v>
      </c>
      <c r="CK104" s="378">
        <v>3.767213899633358E-3</v>
      </c>
      <c r="CL104" s="376">
        <v>245.8</v>
      </c>
      <c r="CM104" s="377">
        <v>14624</v>
      </c>
      <c r="CN104" s="377">
        <v>16670</v>
      </c>
      <c r="CO104" s="377">
        <v>-2046</v>
      </c>
      <c r="CP104" s="378">
        <v>-9.4015729879598827E-3</v>
      </c>
      <c r="CQ104" s="377">
        <v>1045.1000000000001</v>
      </c>
      <c r="CR104" s="377">
        <v>208196</v>
      </c>
      <c r="CS104" s="377">
        <v>200273</v>
      </c>
      <c r="CT104" s="377">
        <v>7923</v>
      </c>
      <c r="CU104" s="378">
        <v>3.8055486176487539E-2</v>
      </c>
      <c r="CV104" s="377">
        <v>160.39999999999986</v>
      </c>
      <c r="CW104" s="377">
        <v>29911</v>
      </c>
      <c r="CX104" s="377">
        <v>36937</v>
      </c>
      <c r="CY104" s="377">
        <v>-7026</v>
      </c>
      <c r="CZ104" s="378">
        <v>-0.2348968606867039</v>
      </c>
      <c r="DA104" s="376">
        <v>839.7</v>
      </c>
      <c r="DB104" s="377">
        <v>195792</v>
      </c>
      <c r="DC104" s="377">
        <v>193124</v>
      </c>
      <c r="DD104" s="377">
        <v>2668</v>
      </c>
      <c r="DE104" s="378">
        <v>1.3626705891966986E-2</v>
      </c>
      <c r="DF104" s="376">
        <v>1067.4000000000001</v>
      </c>
      <c r="DG104" s="377">
        <v>215664</v>
      </c>
      <c r="DH104" s="377">
        <v>215188</v>
      </c>
      <c r="DI104" s="377">
        <v>476</v>
      </c>
      <c r="DJ104" s="378">
        <v>2.2071370279694341E-3</v>
      </c>
      <c r="DK104" s="376">
        <v>227.70000000000002</v>
      </c>
      <c r="DL104" s="377">
        <v>19872</v>
      </c>
      <c r="DM104" s="377">
        <v>22064</v>
      </c>
      <c r="DN104" s="377">
        <v>-2192</v>
      </c>
      <c r="DO104" s="378">
        <v>-1.1419568863997552E-2</v>
      </c>
      <c r="DP104" s="377">
        <v>1205.5</v>
      </c>
      <c r="DQ104" s="377">
        <v>238107</v>
      </c>
      <c r="DR104" s="377">
        <v>237210</v>
      </c>
      <c r="DS104" s="377">
        <v>897</v>
      </c>
      <c r="DT104" s="378">
        <v>3.767213899633358E-3</v>
      </c>
      <c r="DU104" s="377">
        <v>-138.09999999999997</v>
      </c>
      <c r="DV104" s="377">
        <v>-22443</v>
      </c>
      <c r="DW104" s="377">
        <v>-22022</v>
      </c>
      <c r="DX104" s="377">
        <v>-421</v>
      </c>
      <c r="DY104" s="378">
        <v>1.8758632981330483E-2</v>
      </c>
      <c r="DZ104" s="376">
        <v>699.7</v>
      </c>
      <c r="EA104" s="377">
        <v>163487</v>
      </c>
      <c r="EB104" s="377">
        <v>161138</v>
      </c>
      <c r="EC104" s="377">
        <v>2349</v>
      </c>
      <c r="ED104" s="378">
        <v>1.4368114895985613E-2</v>
      </c>
      <c r="EE104" s="376">
        <v>1159.9999999999998</v>
      </c>
      <c r="EF104" s="377">
        <v>216053</v>
      </c>
      <c r="EG104" s="377">
        <v>212615</v>
      </c>
      <c r="EH104" s="377">
        <v>3438</v>
      </c>
      <c r="EI104" s="378">
        <v>1.5912762146325206E-2</v>
      </c>
      <c r="EJ104" s="376">
        <v>460.30000000000007</v>
      </c>
      <c r="EK104" s="377">
        <v>52566</v>
      </c>
      <c r="EL104" s="377">
        <v>51477</v>
      </c>
      <c r="EM104" s="377">
        <v>1089</v>
      </c>
      <c r="EN104" s="378">
        <v>1.5446472503395925E-3</v>
      </c>
      <c r="EO104" s="377">
        <v>1067.4000000000001</v>
      </c>
      <c r="EP104" s="377">
        <v>215664</v>
      </c>
      <c r="EQ104" s="377">
        <v>215188</v>
      </c>
      <c r="ER104" s="377">
        <v>476</v>
      </c>
      <c r="ES104" s="378">
        <v>2.2071370279694341E-3</v>
      </c>
      <c r="ET104" s="377">
        <v>92.599999999999909</v>
      </c>
      <c r="EU104" s="377">
        <v>389</v>
      </c>
      <c r="EV104" s="377">
        <v>-2573</v>
      </c>
      <c r="EW104" s="377">
        <v>2962</v>
      </c>
      <c r="EX104" s="378">
        <v>7.6143958868894606</v>
      </c>
      <c r="EY104" s="376">
        <v>1069.7</v>
      </c>
      <c r="EZ104" s="377">
        <v>248866</v>
      </c>
      <c r="FA104" s="377">
        <v>245672</v>
      </c>
      <c r="FB104" s="377">
        <v>3194</v>
      </c>
      <c r="FC104" s="378">
        <v>1.2834216003793206E-2</v>
      </c>
      <c r="FD104" s="376">
        <v>1142.3000000000002</v>
      </c>
      <c r="FE104" s="377">
        <v>209854</v>
      </c>
      <c r="FF104" s="377">
        <v>203721</v>
      </c>
      <c r="FG104" s="377">
        <v>6133</v>
      </c>
      <c r="FH104" s="378">
        <v>2.922508029391863E-2</v>
      </c>
      <c r="FI104" s="376">
        <v>72.599999999999994</v>
      </c>
      <c r="FJ104" s="377">
        <v>-39012</v>
      </c>
      <c r="FK104" s="377">
        <v>-41951</v>
      </c>
      <c r="FL104" s="377">
        <v>2939</v>
      </c>
      <c r="FM104" s="378">
        <v>1.6390864290125422E-2</v>
      </c>
      <c r="FN104" s="377">
        <v>1159.9999999999998</v>
      </c>
      <c r="FO104" s="377">
        <v>216053</v>
      </c>
      <c r="FP104" s="377">
        <v>212615</v>
      </c>
      <c r="FQ104" s="377">
        <v>3438</v>
      </c>
      <c r="FR104" s="378">
        <v>1.5912762146325206E-2</v>
      </c>
      <c r="FS104" s="377">
        <v>-17.699999999999847</v>
      </c>
      <c r="FT104" s="377">
        <v>-6199</v>
      </c>
      <c r="FU104" s="377">
        <v>-8894</v>
      </c>
      <c r="FV104" s="377">
        <v>2695</v>
      </c>
      <c r="FW104" s="378">
        <v>-0.43474753992579446</v>
      </c>
      <c r="FX104" s="376">
        <v>559.70000000000005</v>
      </c>
      <c r="FY104" s="377">
        <v>131181</v>
      </c>
      <c r="FZ104" s="377">
        <v>129152</v>
      </c>
      <c r="GA104" s="377">
        <v>2029</v>
      </c>
      <c r="GB104" s="378">
        <v>1.546717893597396E-2</v>
      </c>
      <c r="GC104" s="376">
        <v>1683.7</v>
      </c>
      <c r="GD104" s="377">
        <v>284301</v>
      </c>
      <c r="GE104" s="377">
        <v>287402</v>
      </c>
      <c r="GF104" s="377">
        <v>-3101</v>
      </c>
      <c r="GG104" s="378">
        <v>-1.0907453719825115E-2</v>
      </c>
      <c r="GH104" s="376">
        <v>1124</v>
      </c>
      <c r="GI104" s="377">
        <v>153120</v>
      </c>
      <c r="GJ104" s="377">
        <v>158250</v>
      </c>
      <c r="GK104" s="377">
        <v>-5130</v>
      </c>
      <c r="GL104" s="378">
        <v>-2.6374632655799077E-2</v>
      </c>
      <c r="GM104" s="377">
        <v>1142.3000000000002</v>
      </c>
      <c r="GN104" s="377">
        <v>209854</v>
      </c>
      <c r="GO104" s="377">
        <v>203721</v>
      </c>
      <c r="GP104" s="377">
        <v>6133</v>
      </c>
      <c r="GQ104" s="378">
        <v>2.922508029391863E-2</v>
      </c>
      <c r="GR104" s="377">
        <v>541.39999999999986</v>
      </c>
      <c r="GS104" s="377">
        <v>74447</v>
      </c>
      <c r="GT104" s="377">
        <v>83681</v>
      </c>
      <c r="GU104" s="377">
        <v>-9234</v>
      </c>
      <c r="GV104" s="378">
        <v>-0.12403454806775289</v>
      </c>
      <c r="GW104" s="376">
        <v>509.7</v>
      </c>
      <c r="GX104" s="377">
        <v>119643</v>
      </c>
      <c r="GY104" s="377">
        <v>117729</v>
      </c>
      <c r="GZ104" s="377">
        <v>1914</v>
      </c>
      <c r="HA104" s="378">
        <v>1.5997592838695118E-2</v>
      </c>
      <c r="HB104" s="376">
        <v>1598.3000000000002</v>
      </c>
      <c r="HC104" s="377">
        <v>283237</v>
      </c>
      <c r="HD104" s="377">
        <v>282624</v>
      </c>
      <c r="HE104" s="377">
        <v>613</v>
      </c>
      <c r="HF104" s="378">
        <v>2.1642652619537702E-3</v>
      </c>
      <c r="HG104" s="376">
        <v>1088.6000000000001</v>
      </c>
      <c r="HH104" s="377">
        <v>163594</v>
      </c>
      <c r="HI104" s="377">
        <v>164895</v>
      </c>
      <c r="HJ104" s="377">
        <v>-1301</v>
      </c>
      <c r="HK104" s="378">
        <v>-1.3833327576741349E-2</v>
      </c>
      <c r="HL104" s="377">
        <v>1683.7</v>
      </c>
      <c r="HM104" s="377">
        <v>284301</v>
      </c>
      <c r="HN104" s="377">
        <v>287402</v>
      </c>
      <c r="HO104" s="377">
        <v>-3101</v>
      </c>
      <c r="HP104" s="378">
        <v>-1.0907453719825115E-2</v>
      </c>
      <c r="HQ104" s="377">
        <v>-85.399999999999835</v>
      </c>
      <c r="HR104" s="377">
        <v>-1064</v>
      </c>
      <c r="HS104" s="377">
        <v>-4778</v>
      </c>
      <c r="HT104" s="377">
        <v>3714</v>
      </c>
      <c r="HU104" s="378">
        <v>-3.4906015037593985</v>
      </c>
      <c r="HV104" s="376">
        <v>739.7</v>
      </c>
      <c r="HW104" s="377">
        <v>172717</v>
      </c>
      <c r="HX104" s="377">
        <v>170277</v>
      </c>
      <c r="HY104" s="377">
        <v>2440</v>
      </c>
      <c r="HZ104" s="378">
        <v>1.412715598348744E-2</v>
      </c>
      <c r="IA104" s="376">
        <v>1493.8</v>
      </c>
      <c r="IB104" s="377">
        <v>273830</v>
      </c>
      <c r="IC104" s="377">
        <v>274669</v>
      </c>
      <c r="ID104" s="377">
        <v>-839</v>
      </c>
      <c r="IE104" s="378">
        <v>-3.0639447832596866E-3</v>
      </c>
      <c r="IF104" s="376">
        <v>754.1</v>
      </c>
      <c r="IG104" s="377">
        <v>101113</v>
      </c>
      <c r="IH104" s="377">
        <v>104392</v>
      </c>
      <c r="II104" s="377">
        <v>-3279</v>
      </c>
      <c r="IJ104" s="378">
        <v>-1.7191100766747125E-2</v>
      </c>
      <c r="IK104" s="377">
        <v>1598.3000000000002</v>
      </c>
      <c r="IL104" s="377">
        <v>283237</v>
      </c>
      <c r="IM104" s="377">
        <v>282624</v>
      </c>
      <c r="IN104" s="377">
        <v>613</v>
      </c>
      <c r="IO104" s="378">
        <v>2.1642652619537702E-3</v>
      </c>
      <c r="IP104" s="377">
        <v>-104.50000000000009</v>
      </c>
      <c r="IQ104" s="377">
        <v>-9407</v>
      </c>
      <c r="IR104" s="377">
        <v>-7955</v>
      </c>
      <c r="IS104" s="377">
        <v>-1452</v>
      </c>
      <c r="IT104" s="378">
        <v>0.15435314127777186</v>
      </c>
      <c r="IU104" s="376">
        <v>712.30000000000007</v>
      </c>
      <c r="IV104" s="377">
        <v>166560</v>
      </c>
      <c r="IW104" s="377">
        <v>164139</v>
      </c>
      <c r="IX104" s="377">
        <v>2421</v>
      </c>
      <c r="IY104" s="378">
        <v>1.4535302593659942E-2</v>
      </c>
      <c r="IZ104" s="376">
        <v>1649.1000000000001</v>
      </c>
      <c r="JA104" s="377">
        <v>303107</v>
      </c>
      <c r="JB104" s="377">
        <v>298971</v>
      </c>
      <c r="JC104" s="377">
        <v>4136</v>
      </c>
      <c r="JD104" s="378">
        <v>1.3645346362835566E-2</v>
      </c>
      <c r="JE104" s="376">
        <v>936.8</v>
      </c>
      <c r="JF104" s="377">
        <v>136547</v>
      </c>
      <c r="JG104" s="377">
        <v>134832</v>
      </c>
      <c r="JH104" s="377">
        <v>1715</v>
      </c>
      <c r="JI104" s="378">
        <v>-8.8995623082437601E-4</v>
      </c>
      <c r="JJ104" s="377">
        <v>1493.8</v>
      </c>
      <c r="JK104" s="377">
        <v>273830</v>
      </c>
      <c r="JL104" s="377">
        <v>274669</v>
      </c>
      <c r="JM104" s="377">
        <v>-839</v>
      </c>
      <c r="JN104" s="378">
        <v>-3.0639447832596866E-3</v>
      </c>
      <c r="JO104" s="377">
        <v>155.3000000000001</v>
      </c>
      <c r="JP104" s="377">
        <v>29277</v>
      </c>
      <c r="JQ104" s="377">
        <v>24302</v>
      </c>
      <c r="JR104" s="377">
        <v>4975</v>
      </c>
      <c r="JS104" s="378">
        <v>0.16992861290432762</v>
      </c>
      <c r="JT104" s="376">
        <v>732.30000000000007</v>
      </c>
      <c r="JU104" s="377">
        <v>171175</v>
      </c>
      <c r="JV104" s="377">
        <v>168708</v>
      </c>
      <c r="JW104" s="377">
        <v>2467</v>
      </c>
      <c r="JX104" s="378">
        <v>1.4412151307141813E-2</v>
      </c>
      <c r="JY104" s="376">
        <v>1845.6000000000001</v>
      </c>
      <c r="JZ104" s="377">
        <v>328456</v>
      </c>
      <c r="KA104" s="377">
        <v>327696</v>
      </c>
      <c r="KB104" s="377">
        <v>760</v>
      </c>
      <c r="KC104" s="378">
        <v>2.3138563460554837E-3</v>
      </c>
      <c r="KD104" s="376">
        <v>1113.3000000000002</v>
      </c>
      <c r="KE104" s="377">
        <v>157281</v>
      </c>
      <c r="KF104" s="377">
        <v>158988</v>
      </c>
      <c r="KG104" s="377">
        <v>-1707</v>
      </c>
      <c r="KH104" s="378">
        <v>-1.2098294961086329E-2</v>
      </c>
      <c r="KI104" s="377">
        <v>1649.1000000000001</v>
      </c>
      <c r="KJ104" s="377">
        <v>303107</v>
      </c>
      <c r="KK104" s="377">
        <v>298971</v>
      </c>
      <c r="KL104" s="377">
        <v>4136</v>
      </c>
      <c r="KM104" s="378">
        <v>1.3645346362835566E-2</v>
      </c>
      <c r="KN104" s="377">
        <v>196.50000000000006</v>
      </c>
      <c r="KO104" s="377">
        <v>25349</v>
      </c>
      <c r="KP104" s="377">
        <v>28725</v>
      </c>
      <c r="KQ104" s="377">
        <v>-3376</v>
      </c>
      <c r="KR104" s="378">
        <v>-0.13318079608663064</v>
      </c>
      <c r="KS104" s="376">
        <v>8991.6</v>
      </c>
      <c r="KT104" s="377">
        <v>2099517</v>
      </c>
      <c r="KU104" s="377">
        <v>2069886</v>
      </c>
      <c r="KV104" s="377">
        <v>29631</v>
      </c>
      <c r="KW104" s="378">
        <v>1.4113246046590715E-2</v>
      </c>
      <c r="KX104" s="376">
        <v>15957.5</v>
      </c>
      <c r="KY104" s="377">
        <v>2986282</v>
      </c>
      <c r="KZ104" s="377">
        <v>2956595</v>
      </c>
      <c r="LA104" s="377">
        <v>29687</v>
      </c>
      <c r="LB104" s="378">
        <v>9.941124113529801E-3</v>
      </c>
      <c r="LC104" s="376">
        <v>6965.9000000000005</v>
      </c>
      <c r="LD104" s="377">
        <v>886765</v>
      </c>
      <c r="LE104" s="377">
        <v>886709</v>
      </c>
      <c r="LF104" s="377">
        <v>56</v>
      </c>
      <c r="LG104" s="378">
        <v>-4.1721219330609141E-3</v>
      </c>
    </row>
    <row r="105" spans="2:319">
      <c r="B105" s="1633" t="s">
        <v>2908</v>
      </c>
      <c r="C105" s="1634"/>
      <c r="D105" s="407" t="s">
        <v>2876</v>
      </c>
      <c r="E105" s="408">
        <v>40</v>
      </c>
      <c r="F105" s="409">
        <v>12769</v>
      </c>
      <c r="G105" s="410">
        <v>11771</v>
      </c>
      <c r="H105" s="410">
        <v>998</v>
      </c>
      <c r="I105" s="411">
        <v>7.8158039000704838E-2</v>
      </c>
      <c r="J105" s="408">
        <v>22.9</v>
      </c>
      <c r="K105" s="409">
        <v>6898</v>
      </c>
      <c r="L105" s="410">
        <v>6415</v>
      </c>
      <c r="M105" s="410">
        <v>483</v>
      </c>
      <c r="N105" s="411">
        <v>7.0020295737895047E-2</v>
      </c>
      <c r="O105" s="408">
        <v>-17.100000000000001</v>
      </c>
      <c r="P105" s="410">
        <v>-5871</v>
      </c>
      <c r="Q105" s="410">
        <v>-5356</v>
      </c>
      <c r="R105" s="410">
        <v>-515</v>
      </c>
      <c r="S105" s="411">
        <v>-8.1377432628097907E-3</v>
      </c>
      <c r="T105" s="410">
        <v>12.1</v>
      </c>
      <c r="U105" s="410">
        <v>3909</v>
      </c>
      <c r="V105" s="410">
        <v>3635</v>
      </c>
      <c r="W105" s="410">
        <v>274</v>
      </c>
      <c r="X105" s="411">
        <v>7.0094653364031728E-2</v>
      </c>
      <c r="Y105" s="410">
        <v>10.799999999999999</v>
      </c>
      <c r="Z105" s="410">
        <v>2989</v>
      </c>
      <c r="AA105" s="410">
        <v>2780</v>
      </c>
      <c r="AB105" s="410">
        <v>209</v>
      </c>
      <c r="AC105" s="411">
        <v>-7.4357626136681287E-5</v>
      </c>
      <c r="AD105" s="408">
        <v>40</v>
      </c>
      <c r="AE105" s="409">
        <v>12769</v>
      </c>
      <c r="AF105" s="410">
        <v>11771</v>
      </c>
      <c r="AG105" s="410">
        <v>998</v>
      </c>
      <c r="AH105" s="411">
        <v>7.8158039000704838E-2</v>
      </c>
      <c r="AI105" s="408">
        <v>15.2</v>
      </c>
      <c r="AJ105" s="409">
        <v>4517</v>
      </c>
      <c r="AK105" s="410">
        <v>4201</v>
      </c>
      <c r="AL105" s="410">
        <v>316</v>
      </c>
      <c r="AM105" s="411">
        <v>6.9957936683639588E-2</v>
      </c>
      <c r="AN105" s="408">
        <v>-24.8</v>
      </c>
      <c r="AO105" s="410">
        <v>-8252</v>
      </c>
      <c r="AP105" s="410">
        <v>-7570</v>
      </c>
      <c r="AQ105" s="410">
        <v>-682</v>
      </c>
      <c r="AR105" s="411">
        <v>-8.2001023170652498E-3</v>
      </c>
      <c r="AS105" s="410">
        <v>22.9</v>
      </c>
      <c r="AT105" s="410">
        <v>6898</v>
      </c>
      <c r="AU105" s="410">
        <v>6415</v>
      </c>
      <c r="AV105" s="410">
        <v>483</v>
      </c>
      <c r="AW105" s="411">
        <v>7.0020295737895047E-2</v>
      </c>
      <c r="AX105" s="410">
        <v>-7.6999999999999993</v>
      </c>
      <c r="AY105" s="410">
        <v>-2381</v>
      </c>
      <c r="AZ105" s="410">
        <v>-2214</v>
      </c>
      <c r="BA105" s="410">
        <v>-167</v>
      </c>
      <c r="BB105" s="411">
        <v>-6.2359054255459179E-5</v>
      </c>
      <c r="BC105" s="408">
        <v>40</v>
      </c>
      <c r="BD105" s="409">
        <v>12769</v>
      </c>
      <c r="BE105" s="410">
        <v>11771</v>
      </c>
      <c r="BF105" s="410">
        <v>998</v>
      </c>
      <c r="BG105" s="411">
        <v>7.8158039000704838E-2</v>
      </c>
      <c r="BH105" s="412">
        <v>17.700000000000003</v>
      </c>
      <c r="BI105" s="413">
        <v>5058</v>
      </c>
      <c r="BJ105" s="380">
        <v>4704</v>
      </c>
      <c r="BK105" s="410">
        <v>354</v>
      </c>
      <c r="BL105" s="411">
        <v>6.9988137603795963E-2</v>
      </c>
      <c r="BM105" s="408">
        <v>-22.299999999999997</v>
      </c>
      <c r="BN105" s="410">
        <v>-7711</v>
      </c>
      <c r="BO105" s="410">
        <v>-7067</v>
      </c>
      <c r="BP105" s="410">
        <v>-644</v>
      </c>
      <c r="BQ105" s="411">
        <v>-8.1699013969088741E-3</v>
      </c>
      <c r="BR105" s="410">
        <v>15.2</v>
      </c>
      <c r="BS105" s="410">
        <v>4517</v>
      </c>
      <c r="BT105" s="410">
        <v>4201</v>
      </c>
      <c r="BU105" s="410">
        <v>316</v>
      </c>
      <c r="BV105" s="411">
        <v>6.9957936683639588E-2</v>
      </c>
      <c r="BW105" s="410">
        <v>2.5000000000000036</v>
      </c>
      <c r="BX105" s="410">
        <v>541</v>
      </c>
      <c r="BY105" s="410">
        <v>503</v>
      </c>
      <c r="BZ105" s="410">
        <v>38</v>
      </c>
      <c r="CA105" s="411">
        <v>3.0200920156375766E-5</v>
      </c>
      <c r="CB105" s="408">
        <v>40</v>
      </c>
      <c r="CC105" s="409">
        <v>12769</v>
      </c>
      <c r="CD105" s="409">
        <v>11771</v>
      </c>
      <c r="CE105" s="410">
        <v>998</v>
      </c>
      <c r="CF105" s="411">
        <v>7.8158039000704838E-2</v>
      </c>
      <c r="CG105" s="408">
        <v>17.600000000000001</v>
      </c>
      <c r="CH105" s="413">
        <v>5169</v>
      </c>
      <c r="CI105" s="380">
        <v>4807</v>
      </c>
      <c r="CJ105" s="410">
        <v>362</v>
      </c>
      <c r="CK105" s="411">
        <v>7.0032888372992846E-2</v>
      </c>
      <c r="CL105" s="408">
        <v>-22.4</v>
      </c>
      <c r="CM105" s="410">
        <v>-7600</v>
      </c>
      <c r="CN105" s="410">
        <v>-6964</v>
      </c>
      <c r="CO105" s="410">
        <v>-636</v>
      </c>
      <c r="CP105" s="411">
        <v>-8.1251506277119911E-3</v>
      </c>
      <c r="CQ105" s="410">
        <v>17.700000000000003</v>
      </c>
      <c r="CR105" s="410">
        <v>5058</v>
      </c>
      <c r="CS105" s="410">
        <v>4704</v>
      </c>
      <c r="CT105" s="410">
        <v>354</v>
      </c>
      <c r="CU105" s="411">
        <v>6.9988137603795963E-2</v>
      </c>
      <c r="CV105" s="410">
        <v>-0.10000000000000142</v>
      </c>
      <c r="CW105" s="410">
        <v>111</v>
      </c>
      <c r="CX105" s="410">
        <v>103</v>
      </c>
      <c r="CY105" s="410">
        <v>8</v>
      </c>
      <c r="CZ105" s="411">
        <v>4.4750769196882922E-5</v>
      </c>
      <c r="DA105" s="408">
        <v>40</v>
      </c>
      <c r="DB105" s="409">
        <v>12769</v>
      </c>
      <c r="DC105" s="410">
        <v>11771</v>
      </c>
      <c r="DD105" s="410">
        <v>998</v>
      </c>
      <c r="DE105" s="411">
        <v>7.8158039000704838E-2</v>
      </c>
      <c r="DF105" s="408">
        <v>13.3</v>
      </c>
      <c r="DG105" s="409">
        <v>3912</v>
      </c>
      <c r="DH105" s="410">
        <v>3638</v>
      </c>
      <c r="DI105" s="410">
        <v>274</v>
      </c>
      <c r="DJ105" s="411">
        <v>7.0040899795501016E-2</v>
      </c>
      <c r="DK105" s="408">
        <v>-26.7</v>
      </c>
      <c r="DL105" s="410">
        <v>-8857</v>
      </c>
      <c r="DM105" s="410">
        <v>-8133</v>
      </c>
      <c r="DN105" s="410">
        <v>-724</v>
      </c>
      <c r="DO105" s="411">
        <v>-8.1171392052038216E-3</v>
      </c>
      <c r="DP105" s="410">
        <v>17.600000000000001</v>
      </c>
      <c r="DQ105" s="410">
        <v>5169</v>
      </c>
      <c r="DR105" s="410">
        <v>4807</v>
      </c>
      <c r="DS105" s="410">
        <v>362</v>
      </c>
      <c r="DT105" s="411">
        <v>7.0032888372992846E-2</v>
      </c>
      <c r="DU105" s="410">
        <v>-4.3000000000000007</v>
      </c>
      <c r="DV105" s="410">
        <v>-1257</v>
      </c>
      <c r="DW105" s="410">
        <v>-1169</v>
      </c>
      <c r="DX105" s="410">
        <v>-88</v>
      </c>
      <c r="DY105" s="411">
        <v>8.0114225081695523E-6</v>
      </c>
      <c r="DZ105" s="408">
        <v>40</v>
      </c>
      <c r="EA105" s="409">
        <v>12769</v>
      </c>
      <c r="EB105" s="410">
        <v>11771</v>
      </c>
      <c r="EC105" s="410">
        <v>998</v>
      </c>
      <c r="ED105" s="411">
        <v>7.8158039000704838E-2</v>
      </c>
      <c r="EE105" s="408">
        <v>17</v>
      </c>
      <c r="EF105" s="409">
        <v>4745</v>
      </c>
      <c r="EG105" s="410">
        <v>4412</v>
      </c>
      <c r="EH105" s="410">
        <v>333</v>
      </c>
      <c r="EI105" s="411">
        <v>7.0179135932560588E-2</v>
      </c>
      <c r="EJ105" s="408">
        <v>-23</v>
      </c>
      <c r="EK105" s="410">
        <v>-8024</v>
      </c>
      <c r="EL105" s="410">
        <v>-7359</v>
      </c>
      <c r="EM105" s="410">
        <v>-665</v>
      </c>
      <c r="EN105" s="411">
        <v>-7.9789030681442497E-3</v>
      </c>
      <c r="EO105" s="410">
        <v>13.3</v>
      </c>
      <c r="EP105" s="410">
        <v>3912</v>
      </c>
      <c r="EQ105" s="410">
        <v>3638</v>
      </c>
      <c r="ER105" s="410">
        <v>274</v>
      </c>
      <c r="ES105" s="411">
        <v>7.0040899795501016E-2</v>
      </c>
      <c r="ET105" s="410">
        <v>3.6999999999999993</v>
      </c>
      <c r="EU105" s="410">
        <v>833</v>
      </c>
      <c r="EV105" s="410">
        <v>774</v>
      </c>
      <c r="EW105" s="410">
        <v>59</v>
      </c>
      <c r="EX105" s="411">
        <v>1.3823613705957194E-4</v>
      </c>
      <c r="EY105" s="408">
        <v>40</v>
      </c>
      <c r="EZ105" s="409">
        <v>12769</v>
      </c>
      <c r="FA105" s="410">
        <v>11771</v>
      </c>
      <c r="FB105" s="410">
        <v>998</v>
      </c>
      <c r="FC105" s="411">
        <v>0.13237391417088032</v>
      </c>
      <c r="FD105" s="408">
        <v>14.7</v>
      </c>
      <c r="FE105" s="409">
        <v>4007</v>
      </c>
      <c r="FF105" s="410">
        <v>3726</v>
      </c>
      <c r="FG105" s="410">
        <v>281</v>
      </c>
      <c r="FH105" s="411">
        <v>7.0127277264786625E-2</v>
      </c>
      <c r="FI105" s="408">
        <v>-25.3</v>
      </c>
      <c r="FJ105" s="410">
        <v>-8762</v>
      </c>
      <c r="FK105" s="410">
        <v>-8045</v>
      </c>
      <c r="FL105" s="410">
        <v>-717</v>
      </c>
      <c r="FM105" s="411">
        <v>-6.2246636906093694E-2</v>
      </c>
      <c r="FN105" s="410">
        <v>17</v>
      </c>
      <c r="FO105" s="410">
        <v>4745</v>
      </c>
      <c r="FP105" s="410">
        <v>4412</v>
      </c>
      <c r="FQ105" s="410">
        <v>333</v>
      </c>
      <c r="FR105" s="411">
        <v>7.0179135932560588E-2</v>
      </c>
      <c r="FS105" s="410">
        <v>-2.3000000000000007</v>
      </c>
      <c r="FT105" s="410">
        <v>-738</v>
      </c>
      <c r="FU105" s="410">
        <v>-686</v>
      </c>
      <c r="FV105" s="410">
        <v>-52</v>
      </c>
      <c r="FW105" s="411">
        <v>-5.1858667773962974E-5</v>
      </c>
      <c r="FX105" s="408">
        <v>40</v>
      </c>
      <c r="FY105" s="409">
        <v>12769</v>
      </c>
      <c r="FZ105" s="410">
        <v>11771</v>
      </c>
      <c r="GA105" s="410">
        <v>998</v>
      </c>
      <c r="GB105" s="411">
        <v>0.13237391417088032</v>
      </c>
      <c r="GC105" s="408">
        <v>19.3</v>
      </c>
      <c r="GD105" s="409">
        <v>5102</v>
      </c>
      <c r="GE105" s="410">
        <v>4745</v>
      </c>
      <c r="GF105" s="410">
        <v>357</v>
      </c>
      <c r="GG105" s="411">
        <v>6.9972559780478241E-2</v>
      </c>
      <c r="GH105" s="408">
        <v>-20.7</v>
      </c>
      <c r="GI105" s="410">
        <v>-7667</v>
      </c>
      <c r="GJ105" s="410">
        <v>-7026</v>
      </c>
      <c r="GK105" s="410">
        <v>-641</v>
      </c>
      <c r="GL105" s="411">
        <v>-6.2401354390402078E-2</v>
      </c>
      <c r="GM105" s="410">
        <v>14.7</v>
      </c>
      <c r="GN105" s="410">
        <v>4007</v>
      </c>
      <c r="GO105" s="410">
        <v>3726</v>
      </c>
      <c r="GP105" s="410">
        <v>281</v>
      </c>
      <c r="GQ105" s="411">
        <v>7.0127277264786625E-2</v>
      </c>
      <c r="GR105" s="410">
        <v>4.6000000000000014</v>
      </c>
      <c r="GS105" s="410">
        <v>1095</v>
      </c>
      <c r="GT105" s="410">
        <v>1019</v>
      </c>
      <c r="GU105" s="410">
        <v>76</v>
      </c>
      <c r="GV105" s="411">
        <v>-1.5471748430838372E-4</v>
      </c>
      <c r="GW105" s="408">
        <v>40</v>
      </c>
      <c r="GX105" s="409">
        <v>12769</v>
      </c>
      <c r="GY105" s="410">
        <v>11771</v>
      </c>
      <c r="GZ105" s="410">
        <v>998</v>
      </c>
      <c r="HA105" s="411">
        <v>7.8158039000704838E-2</v>
      </c>
      <c r="HB105" s="412">
        <v>24.200000000000003</v>
      </c>
      <c r="HC105" s="409">
        <v>6414</v>
      </c>
      <c r="HD105" s="380">
        <v>5964</v>
      </c>
      <c r="HE105" s="410">
        <v>450</v>
      </c>
      <c r="HF105" s="411">
        <v>7.015902712815715E-2</v>
      </c>
      <c r="HG105" s="408">
        <v>-15.799999999999997</v>
      </c>
      <c r="HH105" s="410">
        <v>-6355</v>
      </c>
      <c r="HI105" s="410">
        <v>-5807</v>
      </c>
      <c r="HJ105" s="410">
        <v>-548</v>
      </c>
      <c r="HK105" s="411">
        <v>-7.9990118725476872E-3</v>
      </c>
      <c r="HL105" s="410">
        <v>19.3</v>
      </c>
      <c r="HM105" s="410">
        <v>5102</v>
      </c>
      <c r="HN105" s="410">
        <v>4745</v>
      </c>
      <c r="HO105" s="410">
        <v>357</v>
      </c>
      <c r="HP105" s="411">
        <v>6.9972559780478241E-2</v>
      </c>
      <c r="HQ105" s="410">
        <v>4.9000000000000021</v>
      </c>
      <c r="HR105" s="410">
        <v>1312</v>
      </c>
      <c r="HS105" s="410">
        <v>1219</v>
      </c>
      <c r="HT105" s="410">
        <v>93</v>
      </c>
      <c r="HU105" s="411">
        <v>1.8646734767890916E-4</v>
      </c>
      <c r="HV105" s="408">
        <v>40</v>
      </c>
      <c r="HW105" s="409">
        <v>12769</v>
      </c>
      <c r="HX105" s="410">
        <v>11771</v>
      </c>
      <c r="HY105" s="410">
        <v>998</v>
      </c>
      <c r="HZ105" s="411">
        <v>7.8158039000704838E-2</v>
      </c>
      <c r="IA105" s="408">
        <v>15.6</v>
      </c>
      <c r="IB105" s="409">
        <v>4407</v>
      </c>
      <c r="IC105" s="410">
        <v>4098</v>
      </c>
      <c r="ID105" s="410">
        <v>309</v>
      </c>
      <c r="IE105" s="411">
        <v>7.0115724982981617E-2</v>
      </c>
      <c r="IF105" s="408">
        <v>-24.4</v>
      </c>
      <c r="IG105" s="410">
        <v>-8362</v>
      </c>
      <c r="IH105" s="410">
        <v>-7673</v>
      </c>
      <c r="II105" s="410">
        <v>-689</v>
      </c>
      <c r="IJ105" s="411">
        <v>-8.0423140177232205E-3</v>
      </c>
      <c r="IK105" s="410">
        <v>24.200000000000003</v>
      </c>
      <c r="IL105" s="410">
        <v>6414</v>
      </c>
      <c r="IM105" s="410">
        <v>5964</v>
      </c>
      <c r="IN105" s="410">
        <v>450</v>
      </c>
      <c r="IO105" s="411">
        <v>7.015902712815715E-2</v>
      </c>
      <c r="IP105" s="410">
        <v>-8.6000000000000032</v>
      </c>
      <c r="IQ105" s="410">
        <v>-2007</v>
      </c>
      <c r="IR105" s="410">
        <v>-1866</v>
      </c>
      <c r="IS105" s="410">
        <v>-141</v>
      </c>
      <c r="IT105" s="411">
        <v>-4.3302145175533324E-5</v>
      </c>
      <c r="IU105" s="408">
        <v>40</v>
      </c>
      <c r="IV105" s="409">
        <v>12769</v>
      </c>
      <c r="IW105" s="410">
        <v>11771</v>
      </c>
      <c r="IX105" s="410">
        <v>998</v>
      </c>
      <c r="IY105" s="411">
        <v>7.8158039000704838E-2</v>
      </c>
      <c r="IZ105" s="408">
        <v>18.100000000000001</v>
      </c>
      <c r="JA105" s="414">
        <v>4911</v>
      </c>
      <c r="JB105" s="410">
        <v>4567</v>
      </c>
      <c r="JC105" s="410">
        <v>344</v>
      </c>
      <c r="JD105" s="411">
        <v>7.0046833638770109E-2</v>
      </c>
      <c r="JE105" s="408">
        <v>-21.9</v>
      </c>
      <c r="JF105" s="410">
        <v>-7858</v>
      </c>
      <c r="JG105" s="410">
        <v>-7204</v>
      </c>
      <c r="JH105" s="410">
        <v>-654</v>
      </c>
      <c r="JI105" s="411">
        <v>-8.1112053619347285E-3</v>
      </c>
      <c r="JJ105" s="410">
        <v>15.6</v>
      </c>
      <c r="JK105" s="410">
        <v>4407</v>
      </c>
      <c r="JL105" s="410">
        <v>4098</v>
      </c>
      <c r="JM105" s="410">
        <v>309</v>
      </c>
      <c r="JN105" s="411">
        <v>7.0115724982981617E-2</v>
      </c>
      <c r="JO105" s="410">
        <v>2.5000000000000018</v>
      </c>
      <c r="JP105" s="410">
        <v>504</v>
      </c>
      <c r="JQ105" s="410">
        <v>469</v>
      </c>
      <c r="JR105" s="410">
        <v>35</v>
      </c>
      <c r="JS105" s="411">
        <v>-6.8891344211507999E-5</v>
      </c>
      <c r="JT105" s="408">
        <v>40</v>
      </c>
      <c r="JU105" s="409">
        <v>12769</v>
      </c>
      <c r="JV105" s="410">
        <v>11771</v>
      </c>
      <c r="JW105" s="410">
        <v>998</v>
      </c>
      <c r="JX105" s="411">
        <v>7.8158039000704838E-2</v>
      </c>
      <c r="JY105" s="408">
        <v>16</v>
      </c>
      <c r="JZ105" s="409">
        <v>4299</v>
      </c>
      <c r="KA105" s="410">
        <v>3998</v>
      </c>
      <c r="KB105" s="410">
        <v>301</v>
      </c>
      <c r="KC105" s="411">
        <v>7.0016282856478249E-2</v>
      </c>
      <c r="KD105" s="408">
        <v>-24</v>
      </c>
      <c r="KE105" s="410">
        <v>-8470</v>
      </c>
      <c r="KF105" s="410">
        <v>-7773</v>
      </c>
      <c r="KG105" s="410">
        <v>-697</v>
      </c>
      <c r="KH105" s="411">
        <v>-8.141756144226589E-3</v>
      </c>
      <c r="KI105" s="410">
        <v>18.100000000000001</v>
      </c>
      <c r="KJ105" s="410">
        <v>4911</v>
      </c>
      <c r="KK105" s="410">
        <v>4567</v>
      </c>
      <c r="KL105" s="410">
        <v>344</v>
      </c>
      <c r="KM105" s="411">
        <v>7.0046833638770109E-2</v>
      </c>
      <c r="KN105" s="410">
        <v>-2.1000000000000014</v>
      </c>
      <c r="KO105" s="410">
        <v>-612</v>
      </c>
      <c r="KP105" s="410">
        <v>-569</v>
      </c>
      <c r="KQ105" s="410">
        <v>-43</v>
      </c>
      <c r="KR105" s="411">
        <v>-3.0550782291860479E-5</v>
      </c>
      <c r="KS105" s="408">
        <v>480</v>
      </c>
      <c r="KT105" s="410">
        <v>153228</v>
      </c>
      <c r="KU105" s="410">
        <v>141252</v>
      </c>
      <c r="KV105" s="410">
        <v>11976</v>
      </c>
      <c r="KW105" s="411">
        <v>7.8158039000704838E-2</v>
      </c>
      <c r="KX105" s="410">
        <v>211.60000000000002</v>
      </c>
      <c r="KY105" s="410">
        <v>59439</v>
      </c>
      <c r="KZ105" s="410">
        <v>55275</v>
      </c>
      <c r="LA105" s="410">
        <v>4164</v>
      </c>
      <c r="LB105" s="415">
        <v>7.0055014384495032E-2</v>
      </c>
      <c r="LC105" s="408">
        <v>-268.39999999999998</v>
      </c>
      <c r="LD105" s="410">
        <v>-93789</v>
      </c>
      <c r="LE105" s="410">
        <v>-85977</v>
      </c>
      <c r="LF105" s="410">
        <v>-7812</v>
      </c>
      <c r="LG105" s="415">
        <v>-8.1030246162098057E-3</v>
      </c>
    </row>
    <row r="106" spans="2:319">
      <c r="B106" s="1635"/>
      <c r="C106" s="1636"/>
      <c r="D106" s="416" t="s">
        <v>2877</v>
      </c>
      <c r="E106" s="417">
        <v>0</v>
      </c>
      <c r="F106" s="367">
        <v>0</v>
      </c>
      <c r="G106" s="367">
        <v>0</v>
      </c>
      <c r="H106" s="367">
        <v>0</v>
      </c>
      <c r="I106" s="368">
        <v>0</v>
      </c>
      <c r="J106" s="417">
        <v>0</v>
      </c>
      <c r="K106" s="367">
        <v>0</v>
      </c>
      <c r="L106" s="367">
        <v>0</v>
      </c>
      <c r="M106" s="367">
        <v>0</v>
      </c>
      <c r="N106" s="368">
        <v>0</v>
      </c>
      <c r="O106" s="366">
        <v>0</v>
      </c>
      <c r="P106" s="367">
        <v>0</v>
      </c>
      <c r="Q106" s="367">
        <v>0</v>
      </c>
      <c r="R106" s="367">
        <v>0</v>
      </c>
      <c r="S106" s="368">
        <v>0</v>
      </c>
      <c r="T106" s="367">
        <v>0</v>
      </c>
      <c r="U106" s="367">
        <v>0</v>
      </c>
      <c r="V106" s="367">
        <v>0</v>
      </c>
      <c r="W106" s="367">
        <v>0</v>
      </c>
      <c r="X106" s="368">
        <v>0</v>
      </c>
      <c r="Y106" s="367">
        <v>0</v>
      </c>
      <c r="Z106" s="367">
        <v>0</v>
      </c>
      <c r="AA106" s="367">
        <v>0</v>
      </c>
      <c r="AB106" s="367">
        <v>0</v>
      </c>
      <c r="AC106" s="368">
        <v>0</v>
      </c>
      <c r="AD106" s="417">
        <v>0</v>
      </c>
      <c r="AE106" s="367">
        <v>0</v>
      </c>
      <c r="AF106" s="367">
        <v>0</v>
      </c>
      <c r="AG106" s="367">
        <v>0</v>
      </c>
      <c r="AH106" s="368">
        <v>0</v>
      </c>
      <c r="AI106" s="417">
        <v>0</v>
      </c>
      <c r="AJ106" s="367">
        <v>0</v>
      </c>
      <c r="AK106" s="367">
        <v>0</v>
      </c>
      <c r="AL106" s="367">
        <v>0</v>
      </c>
      <c r="AM106" s="368">
        <v>0</v>
      </c>
      <c r="AN106" s="366">
        <v>0</v>
      </c>
      <c r="AO106" s="367">
        <v>0</v>
      </c>
      <c r="AP106" s="367">
        <v>0</v>
      </c>
      <c r="AQ106" s="367">
        <v>0</v>
      </c>
      <c r="AR106" s="368">
        <v>0</v>
      </c>
      <c r="AS106" s="367">
        <v>0</v>
      </c>
      <c r="AT106" s="367">
        <v>0</v>
      </c>
      <c r="AU106" s="367">
        <v>0</v>
      </c>
      <c r="AV106" s="367">
        <v>0</v>
      </c>
      <c r="AW106" s="368">
        <v>0</v>
      </c>
      <c r="AX106" s="367">
        <v>0</v>
      </c>
      <c r="AY106" s="367">
        <v>0</v>
      </c>
      <c r="AZ106" s="367">
        <v>0</v>
      </c>
      <c r="BA106" s="367">
        <v>0</v>
      </c>
      <c r="BB106" s="368">
        <v>0</v>
      </c>
      <c r="BC106" s="417">
        <v>0</v>
      </c>
      <c r="BD106" s="367">
        <v>0</v>
      </c>
      <c r="BE106" s="367">
        <v>0</v>
      </c>
      <c r="BF106" s="367">
        <v>0</v>
      </c>
      <c r="BG106" s="368">
        <v>0</v>
      </c>
      <c r="BH106" s="417">
        <v>0</v>
      </c>
      <c r="BI106" s="367">
        <v>0</v>
      </c>
      <c r="BJ106" s="367">
        <v>0</v>
      </c>
      <c r="BK106" s="367">
        <v>0</v>
      </c>
      <c r="BL106" s="368">
        <v>0</v>
      </c>
      <c r="BM106" s="366">
        <v>0</v>
      </c>
      <c r="BN106" s="367">
        <v>0</v>
      </c>
      <c r="BO106" s="367">
        <v>0</v>
      </c>
      <c r="BP106" s="367">
        <v>0</v>
      </c>
      <c r="BQ106" s="368">
        <v>0</v>
      </c>
      <c r="BR106" s="367">
        <v>0</v>
      </c>
      <c r="BS106" s="367">
        <v>0</v>
      </c>
      <c r="BT106" s="367">
        <v>0</v>
      </c>
      <c r="BU106" s="367">
        <v>0</v>
      </c>
      <c r="BV106" s="368">
        <v>0</v>
      </c>
      <c r="BW106" s="367">
        <v>0</v>
      </c>
      <c r="BX106" s="367">
        <v>0</v>
      </c>
      <c r="BY106" s="367">
        <v>0</v>
      </c>
      <c r="BZ106" s="367">
        <v>0</v>
      </c>
      <c r="CA106" s="368">
        <v>0</v>
      </c>
      <c r="CB106" s="417">
        <v>0</v>
      </c>
      <c r="CC106" s="367">
        <v>0</v>
      </c>
      <c r="CD106" s="367">
        <v>0</v>
      </c>
      <c r="CE106" s="367">
        <v>0</v>
      </c>
      <c r="CF106" s="368">
        <v>0</v>
      </c>
      <c r="CG106" s="417">
        <v>0</v>
      </c>
      <c r="CH106" s="367">
        <v>0</v>
      </c>
      <c r="CI106" s="367">
        <v>0</v>
      </c>
      <c r="CJ106" s="367">
        <v>0</v>
      </c>
      <c r="CK106" s="368">
        <v>0</v>
      </c>
      <c r="CL106" s="366">
        <v>0</v>
      </c>
      <c r="CM106" s="367">
        <v>0</v>
      </c>
      <c r="CN106" s="367">
        <v>0</v>
      </c>
      <c r="CO106" s="367">
        <v>0</v>
      </c>
      <c r="CP106" s="368">
        <v>0</v>
      </c>
      <c r="CQ106" s="367">
        <v>0</v>
      </c>
      <c r="CR106" s="367">
        <v>0</v>
      </c>
      <c r="CS106" s="367">
        <v>0</v>
      </c>
      <c r="CT106" s="367">
        <v>0</v>
      </c>
      <c r="CU106" s="368">
        <v>0</v>
      </c>
      <c r="CV106" s="367">
        <v>0</v>
      </c>
      <c r="CW106" s="367">
        <v>0</v>
      </c>
      <c r="CX106" s="367">
        <v>0</v>
      </c>
      <c r="CY106" s="367">
        <v>0</v>
      </c>
      <c r="CZ106" s="368">
        <v>0</v>
      </c>
      <c r="DA106" s="417">
        <v>0</v>
      </c>
      <c r="DB106" s="367">
        <v>0</v>
      </c>
      <c r="DC106" s="367">
        <v>0</v>
      </c>
      <c r="DD106" s="367">
        <v>0</v>
      </c>
      <c r="DE106" s="368">
        <v>0</v>
      </c>
      <c r="DF106" s="417">
        <v>0</v>
      </c>
      <c r="DG106" s="367">
        <v>0</v>
      </c>
      <c r="DH106" s="367">
        <v>0</v>
      </c>
      <c r="DI106" s="367">
        <v>0</v>
      </c>
      <c r="DJ106" s="368">
        <v>0</v>
      </c>
      <c r="DK106" s="366">
        <v>0</v>
      </c>
      <c r="DL106" s="367">
        <v>0</v>
      </c>
      <c r="DM106" s="367">
        <v>0</v>
      </c>
      <c r="DN106" s="367">
        <v>0</v>
      </c>
      <c r="DO106" s="368">
        <v>0</v>
      </c>
      <c r="DP106" s="367">
        <v>0</v>
      </c>
      <c r="DQ106" s="367">
        <v>0</v>
      </c>
      <c r="DR106" s="367">
        <v>0</v>
      </c>
      <c r="DS106" s="367">
        <v>0</v>
      </c>
      <c r="DT106" s="368">
        <v>0</v>
      </c>
      <c r="DU106" s="367">
        <v>0</v>
      </c>
      <c r="DV106" s="367">
        <v>0</v>
      </c>
      <c r="DW106" s="367">
        <v>0</v>
      </c>
      <c r="DX106" s="367">
        <v>0</v>
      </c>
      <c r="DY106" s="368">
        <v>0</v>
      </c>
      <c r="DZ106" s="417">
        <v>0</v>
      </c>
      <c r="EA106" s="367">
        <v>0</v>
      </c>
      <c r="EB106" s="367">
        <v>0</v>
      </c>
      <c r="EC106" s="367">
        <v>0</v>
      </c>
      <c r="ED106" s="368">
        <v>0</v>
      </c>
      <c r="EE106" s="417">
        <v>0</v>
      </c>
      <c r="EF106" s="367">
        <v>0</v>
      </c>
      <c r="EG106" s="367">
        <v>0</v>
      </c>
      <c r="EH106" s="367">
        <v>0</v>
      </c>
      <c r="EI106" s="368">
        <v>0</v>
      </c>
      <c r="EJ106" s="366">
        <v>0</v>
      </c>
      <c r="EK106" s="367">
        <v>0</v>
      </c>
      <c r="EL106" s="367">
        <v>0</v>
      </c>
      <c r="EM106" s="367">
        <v>0</v>
      </c>
      <c r="EN106" s="368">
        <v>0</v>
      </c>
      <c r="EO106" s="367">
        <v>0</v>
      </c>
      <c r="EP106" s="367">
        <v>0</v>
      </c>
      <c r="EQ106" s="367">
        <v>0</v>
      </c>
      <c r="ER106" s="367">
        <v>0</v>
      </c>
      <c r="ES106" s="368">
        <v>0</v>
      </c>
      <c r="ET106" s="367">
        <v>0</v>
      </c>
      <c r="EU106" s="367">
        <v>0</v>
      </c>
      <c r="EV106" s="367">
        <v>0</v>
      </c>
      <c r="EW106" s="367">
        <v>0</v>
      </c>
      <c r="EX106" s="368">
        <v>0</v>
      </c>
      <c r="EY106" s="417">
        <v>0</v>
      </c>
      <c r="EZ106" s="367">
        <v>0</v>
      </c>
      <c r="FA106" s="367">
        <v>0</v>
      </c>
      <c r="FB106" s="367">
        <v>0</v>
      </c>
      <c r="FC106" s="368">
        <v>0</v>
      </c>
      <c r="FD106" s="417">
        <v>0</v>
      </c>
      <c r="FE106" s="367">
        <v>0</v>
      </c>
      <c r="FF106" s="367">
        <v>0</v>
      </c>
      <c r="FG106" s="367">
        <v>0</v>
      </c>
      <c r="FH106" s="368">
        <v>0</v>
      </c>
      <c r="FI106" s="366">
        <v>0</v>
      </c>
      <c r="FJ106" s="367">
        <v>0</v>
      </c>
      <c r="FK106" s="367">
        <v>0</v>
      </c>
      <c r="FL106" s="367">
        <v>0</v>
      </c>
      <c r="FM106" s="368">
        <v>0</v>
      </c>
      <c r="FN106" s="367">
        <v>0</v>
      </c>
      <c r="FO106" s="367">
        <v>0</v>
      </c>
      <c r="FP106" s="367">
        <v>0</v>
      </c>
      <c r="FQ106" s="367">
        <v>0</v>
      </c>
      <c r="FR106" s="368">
        <v>0</v>
      </c>
      <c r="FS106" s="367">
        <v>0</v>
      </c>
      <c r="FT106" s="367">
        <v>0</v>
      </c>
      <c r="FU106" s="367">
        <v>0</v>
      </c>
      <c r="FV106" s="367">
        <v>0</v>
      </c>
      <c r="FW106" s="368">
        <v>0</v>
      </c>
      <c r="FX106" s="417">
        <v>0</v>
      </c>
      <c r="FY106" s="367">
        <v>0</v>
      </c>
      <c r="FZ106" s="367">
        <v>0</v>
      </c>
      <c r="GA106" s="367">
        <v>0</v>
      </c>
      <c r="GB106" s="368">
        <v>0</v>
      </c>
      <c r="GC106" s="417">
        <v>0</v>
      </c>
      <c r="GD106" s="367">
        <v>0</v>
      </c>
      <c r="GE106" s="367">
        <v>0</v>
      </c>
      <c r="GF106" s="367">
        <v>0</v>
      </c>
      <c r="GG106" s="368">
        <v>0</v>
      </c>
      <c r="GH106" s="366">
        <v>0</v>
      </c>
      <c r="GI106" s="367">
        <v>0</v>
      </c>
      <c r="GJ106" s="367">
        <v>0</v>
      </c>
      <c r="GK106" s="367">
        <v>0</v>
      </c>
      <c r="GL106" s="368">
        <v>0</v>
      </c>
      <c r="GM106" s="367">
        <v>0</v>
      </c>
      <c r="GN106" s="367">
        <v>0</v>
      </c>
      <c r="GO106" s="367">
        <v>0</v>
      </c>
      <c r="GP106" s="367">
        <v>0</v>
      </c>
      <c r="GQ106" s="368">
        <v>0</v>
      </c>
      <c r="GR106" s="367">
        <v>0</v>
      </c>
      <c r="GS106" s="367">
        <v>0</v>
      </c>
      <c r="GT106" s="367">
        <v>0</v>
      </c>
      <c r="GU106" s="367">
        <v>0</v>
      </c>
      <c r="GV106" s="368">
        <v>0</v>
      </c>
      <c r="GW106" s="417">
        <v>0</v>
      </c>
      <c r="GX106" s="367">
        <v>0</v>
      </c>
      <c r="GY106" s="367">
        <v>0</v>
      </c>
      <c r="GZ106" s="367">
        <v>0</v>
      </c>
      <c r="HA106" s="368">
        <v>0</v>
      </c>
      <c r="HB106" s="417">
        <v>0</v>
      </c>
      <c r="HC106" s="367">
        <v>0</v>
      </c>
      <c r="HD106" s="367">
        <v>0</v>
      </c>
      <c r="HE106" s="367">
        <v>0</v>
      </c>
      <c r="HF106" s="368">
        <v>0</v>
      </c>
      <c r="HG106" s="366">
        <v>0</v>
      </c>
      <c r="HH106" s="367">
        <v>0</v>
      </c>
      <c r="HI106" s="367">
        <v>0</v>
      </c>
      <c r="HJ106" s="367">
        <v>0</v>
      </c>
      <c r="HK106" s="368">
        <v>0</v>
      </c>
      <c r="HL106" s="367">
        <v>0</v>
      </c>
      <c r="HM106" s="367">
        <v>0</v>
      </c>
      <c r="HN106" s="367">
        <v>0</v>
      </c>
      <c r="HO106" s="367">
        <v>0</v>
      </c>
      <c r="HP106" s="368">
        <v>0</v>
      </c>
      <c r="HQ106" s="367">
        <v>0</v>
      </c>
      <c r="HR106" s="367">
        <v>0</v>
      </c>
      <c r="HS106" s="367">
        <v>0</v>
      </c>
      <c r="HT106" s="367">
        <v>0</v>
      </c>
      <c r="HU106" s="368">
        <v>0</v>
      </c>
      <c r="HV106" s="417">
        <v>0</v>
      </c>
      <c r="HW106" s="367">
        <v>0</v>
      </c>
      <c r="HX106" s="367">
        <v>0</v>
      </c>
      <c r="HY106" s="367">
        <v>0</v>
      </c>
      <c r="HZ106" s="368">
        <v>0</v>
      </c>
      <c r="IA106" s="417">
        <v>0</v>
      </c>
      <c r="IB106" s="367">
        <v>0</v>
      </c>
      <c r="IC106" s="367">
        <v>0</v>
      </c>
      <c r="ID106" s="367">
        <v>0</v>
      </c>
      <c r="IE106" s="368">
        <v>0</v>
      </c>
      <c r="IF106" s="366">
        <v>0</v>
      </c>
      <c r="IG106" s="367">
        <v>0</v>
      </c>
      <c r="IH106" s="367">
        <v>0</v>
      </c>
      <c r="II106" s="367">
        <v>0</v>
      </c>
      <c r="IJ106" s="368">
        <v>0</v>
      </c>
      <c r="IK106" s="367">
        <v>0</v>
      </c>
      <c r="IL106" s="367">
        <v>0</v>
      </c>
      <c r="IM106" s="367">
        <v>0</v>
      </c>
      <c r="IN106" s="367">
        <v>0</v>
      </c>
      <c r="IO106" s="368">
        <v>0</v>
      </c>
      <c r="IP106" s="367">
        <v>0</v>
      </c>
      <c r="IQ106" s="367">
        <v>0</v>
      </c>
      <c r="IR106" s="367">
        <v>0</v>
      </c>
      <c r="IS106" s="367">
        <v>0</v>
      </c>
      <c r="IT106" s="368">
        <v>0</v>
      </c>
      <c r="IU106" s="417">
        <v>0</v>
      </c>
      <c r="IV106" s="367">
        <v>0</v>
      </c>
      <c r="IW106" s="367">
        <v>0</v>
      </c>
      <c r="IX106" s="367">
        <v>0</v>
      </c>
      <c r="IY106" s="368">
        <v>0</v>
      </c>
      <c r="IZ106" s="417">
        <v>0</v>
      </c>
      <c r="JA106" s="367">
        <v>0</v>
      </c>
      <c r="JB106" s="367">
        <v>0</v>
      </c>
      <c r="JC106" s="367">
        <v>0</v>
      </c>
      <c r="JD106" s="368">
        <v>0</v>
      </c>
      <c r="JE106" s="366">
        <v>0</v>
      </c>
      <c r="JF106" s="367">
        <v>0</v>
      </c>
      <c r="JG106" s="367">
        <v>0</v>
      </c>
      <c r="JH106" s="367">
        <v>0</v>
      </c>
      <c r="JI106" s="368">
        <v>0</v>
      </c>
      <c r="JJ106" s="367">
        <v>0</v>
      </c>
      <c r="JK106" s="367">
        <v>0</v>
      </c>
      <c r="JL106" s="367">
        <v>0</v>
      </c>
      <c r="JM106" s="367">
        <v>0</v>
      </c>
      <c r="JN106" s="368">
        <v>0</v>
      </c>
      <c r="JO106" s="367">
        <v>0</v>
      </c>
      <c r="JP106" s="367">
        <v>0</v>
      </c>
      <c r="JQ106" s="367">
        <v>0</v>
      </c>
      <c r="JR106" s="367">
        <v>0</v>
      </c>
      <c r="JS106" s="368">
        <v>0</v>
      </c>
      <c r="JT106" s="417">
        <v>0</v>
      </c>
      <c r="JU106" s="367">
        <v>0</v>
      </c>
      <c r="JV106" s="367">
        <v>0</v>
      </c>
      <c r="JW106" s="367">
        <v>0</v>
      </c>
      <c r="JX106" s="368">
        <v>0</v>
      </c>
      <c r="JY106" s="417">
        <v>0</v>
      </c>
      <c r="JZ106" s="367">
        <v>0</v>
      </c>
      <c r="KA106" s="367">
        <v>0</v>
      </c>
      <c r="KB106" s="367">
        <v>0</v>
      </c>
      <c r="KC106" s="368">
        <v>0</v>
      </c>
      <c r="KD106" s="366">
        <v>0</v>
      </c>
      <c r="KE106" s="367">
        <v>0</v>
      </c>
      <c r="KF106" s="367">
        <v>0</v>
      </c>
      <c r="KG106" s="367">
        <v>0</v>
      </c>
      <c r="KH106" s="368">
        <v>0</v>
      </c>
      <c r="KI106" s="367">
        <v>0</v>
      </c>
      <c r="KJ106" s="367">
        <v>0</v>
      </c>
      <c r="KK106" s="367">
        <v>0</v>
      </c>
      <c r="KL106" s="367">
        <v>0</v>
      </c>
      <c r="KM106" s="368">
        <v>0</v>
      </c>
      <c r="KN106" s="367">
        <v>0</v>
      </c>
      <c r="KO106" s="367">
        <v>0</v>
      </c>
      <c r="KP106" s="367">
        <v>0</v>
      </c>
      <c r="KQ106" s="367">
        <v>0</v>
      </c>
      <c r="KR106" s="368">
        <v>0</v>
      </c>
      <c r="KS106" s="366">
        <v>0</v>
      </c>
      <c r="KT106" s="367">
        <v>0</v>
      </c>
      <c r="KU106" s="367">
        <v>0</v>
      </c>
      <c r="KV106" s="367">
        <v>0</v>
      </c>
      <c r="KW106" s="368">
        <v>0</v>
      </c>
      <c r="KX106" s="367">
        <v>0</v>
      </c>
      <c r="KY106" s="367">
        <v>0</v>
      </c>
      <c r="KZ106" s="367">
        <v>0</v>
      </c>
      <c r="LA106" s="367">
        <v>0</v>
      </c>
      <c r="LB106" s="369">
        <v>0</v>
      </c>
      <c r="LC106" s="366">
        <v>0</v>
      </c>
      <c r="LD106" s="367">
        <v>0</v>
      </c>
      <c r="LE106" s="367">
        <v>0</v>
      </c>
      <c r="LF106" s="367">
        <v>0</v>
      </c>
      <c r="LG106" s="369">
        <v>0</v>
      </c>
    </row>
    <row r="107" spans="2:319">
      <c r="B107" s="1635"/>
      <c r="C107" s="1636"/>
      <c r="D107" s="416" t="s">
        <v>2880</v>
      </c>
      <c r="E107" s="417">
        <v>1600</v>
      </c>
      <c r="F107" s="367">
        <v>5544</v>
      </c>
      <c r="G107" s="367">
        <v>5280</v>
      </c>
      <c r="H107" s="367">
        <v>264</v>
      </c>
      <c r="I107" s="368">
        <v>4.7619047619047616E-2</v>
      </c>
      <c r="J107" s="418">
        <v>1604.8</v>
      </c>
      <c r="K107" s="367">
        <v>5846</v>
      </c>
      <c r="L107" s="367">
        <v>5300</v>
      </c>
      <c r="M107" s="367">
        <v>546</v>
      </c>
      <c r="N107" s="368">
        <v>9.3397194663017449E-2</v>
      </c>
      <c r="O107" s="366">
        <v>4.7999999999999545</v>
      </c>
      <c r="P107" s="367">
        <v>302</v>
      </c>
      <c r="Q107" s="367">
        <v>20</v>
      </c>
      <c r="R107" s="367">
        <v>282</v>
      </c>
      <c r="S107" s="368">
        <v>4.5778147043969833E-2</v>
      </c>
      <c r="T107" s="367">
        <v>1517.2</v>
      </c>
      <c r="U107" s="367">
        <v>5548</v>
      </c>
      <c r="V107" s="367">
        <v>5012</v>
      </c>
      <c r="W107" s="367">
        <v>536</v>
      </c>
      <c r="X107" s="368">
        <v>9.6611391492429699E-2</v>
      </c>
      <c r="Y107" s="367">
        <v>87.599999999999909</v>
      </c>
      <c r="Z107" s="367">
        <v>298</v>
      </c>
      <c r="AA107" s="367">
        <v>288</v>
      </c>
      <c r="AB107" s="367">
        <v>10</v>
      </c>
      <c r="AC107" s="368">
        <v>-3.2141968294122497E-3</v>
      </c>
      <c r="AD107" s="417">
        <v>1600</v>
      </c>
      <c r="AE107" s="367">
        <v>5544</v>
      </c>
      <c r="AF107" s="367">
        <v>5280</v>
      </c>
      <c r="AG107" s="367">
        <v>264</v>
      </c>
      <c r="AH107" s="368">
        <v>4.7619047619047616E-2</v>
      </c>
      <c r="AI107" s="419">
        <v>1522.3000000000002</v>
      </c>
      <c r="AJ107" s="367">
        <v>5249</v>
      </c>
      <c r="AK107" s="367">
        <v>5028</v>
      </c>
      <c r="AL107" s="367">
        <v>221</v>
      </c>
      <c r="AM107" s="368">
        <v>4.21032577633835E-2</v>
      </c>
      <c r="AN107" s="366">
        <v>-77.699999999999818</v>
      </c>
      <c r="AO107" s="367">
        <v>-295</v>
      </c>
      <c r="AP107" s="367">
        <v>-252</v>
      </c>
      <c r="AQ107" s="367">
        <v>-43</v>
      </c>
      <c r="AR107" s="368">
        <v>-5.5157898556641161E-3</v>
      </c>
      <c r="AS107" s="367">
        <v>1604.8</v>
      </c>
      <c r="AT107" s="367">
        <v>5846</v>
      </c>
      <c r="AU107" s="367">
        <v>5300</v>
      </c>
      <c r="AV107" s="367">
        <v>546</v>
      </c>
      <c r="AW107" s="368">
        <v>9.3397194663017449E-2</v>
      </c>
      <c r="AX107" s="367">
        <v>-82.499999999999773</v>
      </c>
      <c r="AY107" s="367">
        <v>-597</v>
      </c>
      <c r="AZ107" s="367">
        <v>-272</v>
      </c>
      <c r="BA107" s="367">
        <v>-325</v>
      </c>
      <c r="BB107" s="368">
        <v>-5.1293936899633949E-2</v>
      </c>
      <c r="BC107" s="417">
        <v>1600</v>
      </c>
      <c r="BD107" s="367">
        <v>5544</v>
      </c>
      <c r="BE107" s="367">
        <v>5280</v>
      </c>
      <c r="BF107" s="367">
        <v>264</v>
      </c>
      <c r="BG107" s="368">
        <v>4.7619047619047616E-2</v>
      </c>
      <c r="BH107" s="417">
        <v>1664.2</v>
      </c>
      <c r="BI107" s="367">
        <v>5406</v>
      </c>
      <c r="BJ107" s="367">
        <v>5496</v>
      </c>
      <c r="BK107" s="367">
        <v>-90</v>
      </c>
      <c r="BL107" s="368">
        <v>-1.6648168701442843E-2</v>
      </c>
      <c r="BM107" s="366">
        <v>64.200000000000045</v>
      </c>
      <c r="BN107" s="367">
        <v>-138</v>
      </c>
      <c r="BO107" s="367">
        <v>216</v>
      </c>
      <c r="BP107" s="367">
        <v>-354</v>
      </c>
      <c r="BQ107" s="368">
        <v>-6.4267216320490456E-2</v>
      </c>
      <c r="BR107" s="367">
        <v>1522.3000000000002</v>
      </c>
      <c r="BS107" s="367">
        <v>5249</v>
      </c>
      <c r="BT107" s="367">
        <v>5028</v>
      </c>
      <c r="BU107" s="367">
        <v>221</v>
      </c>
      <c r="BV107" s="368">
        <v>4.21032577633835E-2</v>
      </c>
      <c r="BW107" s="367">
        <v>141.89999999999986</v>
      </c>
      <c r="BX107" s="367">
        <v>157</v>
      </c>
      <c r="BY107" s="367">
        <v>468</v>
      </c>
      <c r="BZ107" s="367">
        <v>-311</v>
      </c>
      <c r="CA107" s="368">
        <v>-5.875142646482634E-2</v>
      </c>
      <c r="CB107" s="417">
        <v>1600</v>
      </c>
      <c r="CC107" s="367">
        <v>5544</v>
      </c>
      <c r="CD107" s="367">
        <v>5280</v>
      </c>
      <c r="CE107" s="367">
        <v>264</v>
      </c>
      <c r="CF107" s="368">
        <v>4.7619047619047616E-2</v>
      </c>
      <c r="CG107" s="417">
        <v>1617.3</v>
      </c>
      <c r="CH107" s="367">
        <v>5550</v>
      </c>
      <c r="CI107" s="335">
        <v>5342</v>
      </c>
      <c r="CJ107" s="367">
        <v>208</v>
      </c>
      <c r="CK107" s="368">
        <v>3.7477477477477476E-2</v>
      </c>
      <c r="CL107" s="366">
        <v>17.299999999999955</v>
      </c>
      <c r="CM107" s="367">
        <v>6</v>
      </c>
      <c r="CN107" s="367">
        <v>62</v>
      </c>
      <c r="CO107" s="367">
        <v>-56</v>
      </c>
      <c r="CP107" s="368">
        <v>-1.014157014157014E-2</v>
      </c>
      <c r="CQ107" s="367">
        <v>1664.2</v>
      </c>
      <c r="CR107" s="367">
        <v>5406</v>
      </c>
      <c r="CS107" s="367">
        <v>5496</v>
      </c>
      <c r="CT107" s="367">
        <v>-90</v>
      </c>
      <c r="CU107" s="368">
        <v>-1.6648168701442843E-2</v>
      </c>
      <c r="CV107" s="367">
        <v>-46.900000000000091</v>
      </c>
      <c r="CW107" s="367">
        <v>144</v>
      </c>
      <c r="CX107" s="367">
        <v>-154</v>
      </c>
      <c r="CY107" s="367">
        <v>298</v>
      </c>
      <c r="CZ107" s="368">
        <v>5.4125646178920322E-2</v>
      </c>
      <c r="DA107" s="417">
        <v>1600</v>
      </c>
      <c r="DB107" s="367">
        <v>5544</v>
      </c>
      <c r="DC107" s="367">
        <v>5280</v>
      </c>
      <c r="DD107" s="367">
        <v>264</v>
      </c>
      <c r="DE107" s="368">
        <v>4.7619047619047616E-2</v>
      </c>
      <c r="DF107" s="417">
        <v>1660.6</v>
      </c>
      <c r="DG107" s="367">
        <v>5745</v>
      </c>
      <c r="DH107" s="367">
        <v>5485</v>
      </c>
      <c r="DI107" s="367">
        <v>260</v>
      </c>
      <c r="DJ107" s="368">
        <v>4.5256744995648392E-2</v>
      </c>
      <c r="DK107" s="366">
        <v>60.599999999999909</v>
      </c>
      <c r="DL107" s="367">
        <v>201</v>
      </c>
      <c r="DM107" s="367">
        <v>205</v>
      </c>
      <c r="DN107" s="367">
        <v>-4</v>
      </c>
      <c r="DO107" s="368">
        <v>-2.3623026233992248E-3</v>
      </c>
      <c r="DP107" s="367">
        <v>1617.3</v>
      </c>
      <c r="DQ107" s="367">
        <v>5550</v>
      </c>
      <c r="DR107" s="367">
        <v>5342</v>
      </c>
      <c r="DS107" s="367">
        <v>208</v>
      </c>
      <c r="DT107" s="368">
        <v>3.7477477477477476E-2</v>
      </c>
      <c r="DU107" s="367">
        <v>43.299999999999955</v>
      </c>
      <c r="DV107" s="367">
        <v>195</v>
      </c>
      <c r="DW107" s="367">
        <v>143</v>
      </c>
      <c r="DX107" s="367">
        <v>52</v>
      </c>
      <c r="DY107" s="368">
        <v>7.7792675181709153E-3</v>
      </c>
      <c r="DZ107" s="417">
        <v>1600</v>
      </c>
      <c r="EA107" s="367">
        <v>5544</v>
      </c>
      <c r="EB107" s="367">
        <v>5280</v>
      </c>
      <c r="EC107" s="367">
        <v>264</v>
      </c>
      <c r="ED107" s="368">
        <v>4.7619047619047616E-2</v>
      </c>
      <c r="EE107" s="417">
        <v>1468.6</v>
      </c>
      <c r="EF107" s="367">
        <v>5035</v>
      </c>
      <c r="EG107" s="367">
        <v>4850</v>
      </c>
      <c r="EH107" s="367">
        <v>185</v>
      </c>
      <c r="EI107" s="368">
        <v>3.6742800397219465E-2</v>
      </c>
      <c r="EJ107" s="366">
        <v>-131.40000000000009</v>
      </c>
      <c r="EK107" s="367">
        <v>-509</v>
      </c>
      <c r="EL107" s="367">
        <v>-430</v>
      </c>
      <c r="EM107" s="367">
        <v>-79</v>
      </c>
      <c r="EN107" s="368">
        <v>-1.0876247221828152E-2</v>
      </c>
      <c r="EO107" s="367">
        <v>1660.6</v>
      </c>
      <c r="EP107" s="367">
        <v>5745</v>
      </c>
      <c r="EQ107" s="367">
        <v>5485</v>
      </c>
      <c r="ER107" s="367">
        <v>260</v>
      </c>
      <c r="ES107" s="368">
        <v>4.5256744995648392E-2</v>
      </c>
      <c r="ET107" s="367">
        <v>-192</v>
      </c>
      <c r="EU107" s="367">
        <v>-710</v>
      </c>
      <c r="EV107" s="367">
        <v>-635</v>
      </c>
      <c r="EW107" s="367">
        <v>-75</v>
      </c>
      <c r="EX107" s="368">
        <v>-8.5139445984289269E-3</v>
      </c>
      <c r="EY107" s="417">
        <v>1600</v>
      </c>
      <c r="EZ107" s="367">
        <v>5544</v>
      </c>
      <c r="FA107" s="367">
        <v>5280</v>
      </c>
      <c r="FB107" s="367">
        <v>264</v>
      </c>
      <c r="FC107" s="368">
        <v>8.3248038212214256E-2</v>
      </c>
      <c r="FD107" s="417">
        <v>1553.9</v>
      </c>
      <c r="FE107" s="367">
        <v>5350</v>
      </c>
      <c r="FF107" s="420">
        <v>5133</v>
      </c>
      <c r="FG107" s="367">
        <v>217</v>
      </c>
      <c r="FH107" s="368">
        <v>4.0560747663551402E-2</v>
      </c>
      <c r="FI107" s="366">
        <v>-46.099999999999909</v>
      </c>
      <c r="FJ107" s="367">
        <v>-194</v>
      </c>
      <c r="FK107" s="367">
        <v>-147</v>
      </c>
      <c r="FL107" s="367">
        <v>-47</v>
      </c>
      <c r="FM107" s="368">
        <v>-4.2687290548662854E-2</v>
      </c>
      <c r="FN107" s="367">
        <v>1468.6</v>
      </c>
      <c r="FO107" s="367">
        <v>5035</v>
      </c>
      <c r="FP107" s="367">
        <v>4850</v>
      </c>
      <c r="FQ107" s="367">
        <v>185</v>
      </c>
      <c r="FR107" s="368">
        <v>3.6742800397219465E-2</v>
      </c>
      <c r="FS107" s="367">
        <v>85.300000000000182</v>
      </c>
      <c r="FT107" s="367">
        <v>315</v>
      </c>
      <c r="FU107" s="367">
        <v>283</v>
      </c>
      <c r="FV107" s="367">
        <v>32</v>
      </c>
      <c r="FW107" s="368">
        <v>3.8179472663319378E-3</v>
      </c>
      <c r="FX107" s="417">
        <v>1600</v>
      </c>
      <c r="FY107" s="367">
        <v>5544</v>
      </c>
      <c r="FZ107" s="367">
        <v>5280</v>
      </c>
      <c r="GA107" s="367">
        <v>264</v>
      </c>
      <c r="GB107" s="368">
        <v>8.3422459893048126E-2</v>
      </c>
      <c r="GC107" s="417">
        <v>1568.3</v>
      </c>
      <c r="GD107" s="367">
        <v>5426</v>
      </c>
      <c r="GE107" s="367">
        <v>5180</v>
      </c>
      <c r="GF107" s="367">
        <v>246</v>
      </c>
      <c r="GG107" s="368">
        <v>4.5337265020272764E-2</v>
      </c>
      <c r="GH107" s="366">
        <v>-31.700000000000045</v>
      </c>
      <c r="GI107" s="367">
        <v>-118</v>
      </c>
      <c r="GJ107" s="367">
        <v>-100</v>
      </c>
      <c r="GK107" s="367">
        <v>-18</v>
      </c>
      <c r="GL107" s="368">
        <v>-3.8085194872775362E-2</v>
      </c>
      <c r="GM107" s="367">
        <v>1553.9</v>
      </c>
      <c r="GN107" s="367">
        <v>5350</v>
      </c>
      <c r="GO107" s="367">
        <v>5133</v>
      </c>
      <c r="GP107" s="367">
        <v>217</v>
      </c>
      <c r="GQ107" s="368">
        <v>4.0560747663551402E-2</v>
      </c>
      <c r="GR107" s="367">
        <v>14.399999999999864</v>
      </c>
      <c r="GS107" s="367">
        <v>76</v>
      </c>
      <c r="GT107" s="367">
        <v>47</v>
      </c>
      <c r="GU107" s="367">
        <v>29</v>
      </c>
      <c r="GV107" s="368">
        <v>4.7765173567213617E-3</v>
      </c>
      <c r="GW107" s="417">
        <v>1600</v>
      </c>
      <c r="GX107" s="367">
        <v>5544</v>
      </c>
      <c r="GY107" s="367">
        <v>5280</v>
      </c>
      <c r="GZ107" s="367">
        <v>264</v>
      </c>
      <c r="HA107" s="368">
        <v>4.7619047619047616E-2</v>
      </c>
      <c r="HB107" s="417">
        <v>1927.4</v>
      </c>
      <c r="HC107" s="367">
        <v>6619</v>
      </c>
      <c r="HD107" s="367">
        <v>6366</v>
      </c>
      <c r="HE107" s="367">
        <v>253</v>
      </c>
      <c r="HF107" s="368">
        <v>3.8223296570478925E-2</v>
      </c>
      <c r="HG107" s="366">
        <v>327.40000000000009</v>
      </c>
      <c r="HH107" s="367">
        <v>1075</v>
      </c>
      <c r="HI107" s="367">
        <v>1086</v>
      </c>
      <c r="HJ107" s="367">
        <v>-11</v>
      </c>
      <c r="HK107" s="368">
        <v>-9.3957510485686915E-3</v>
      </c>
      <c r="HL107" s="367">
        <v>1568.3</v>
      </c>
      <c r="HM107" s="367">
        <v>5426</v>
      </c>
      <c r="HN107" s="367">
        <v>5180</v>
      </c>
      <c r="HO107" s="367">
        <v>246</v>
      </c>
      <c r="HP107" s="368">
        <v>4.5337265020272764E-2</v>
      </c>
      <c r="HQ107" s="367">
        <v>359.10000000000014</v>
      </c>
      <c r="HR107" s="367">
        <v>1193</v>
      </c>
      <c r="HS107" s="367">
        <v>1186</v>
      </c>
      <c r="HT107" s="367">
        <v>7</v>
      </c>
      <c r="HU107" s="368">
        <v>-7.1139684497938394E-3</v>
      </c>
      <c r="HV107" s="417">
        <v>1600</v>
      </c>
      <c r="HW107" s="367">
        <v>5544</v>
      </c>
      <c r="HX107" s="367">
        <v>5280</v>
      </c>
      <c r="HY107" s="367">
        <v>264</v>
      </c>
      <c r="HZ107" s="368">
        <v>4.7619047619047616E-2</v>
      </c>
      <c r="IA107" s="417">
        <v>1132.0999999999999</v>
      </c>
      <c r="IB107" s="367">
        <v>3911</v>
      </c>
      <c r="IC107" s="367">
        <v>3739</v>
      </c>
      <c r="ID107" s="367">
        <v>172</v>
      </c>
      <c r="IE107" s="368">
        <v>4.3978522117105602E-2</v>
      </c>
      <c r="IF107" s="366">
        <v>-467.90000000000009</v>
      </c>
      <c r="IG107" s="367">
        <v>-1633</v>
      </c>
      <c r="IH107" s="367">
        <v>-1541</v>
      </c>
      <c r="II107" s="367">
        <v>-92</v>
      </c>
      <c r="IJ107" s="368">
        <v>-3.6405255019420144E-3</v>
      </c>
      <c r="IK107" s="367">
        <v>1927.4</v>
      </c>
      <c r="IL107" s="367">
        <v>6619</v>
      </c>
      <c r="IM107" s="367">
        <v>6366</v>
      </c>
      <c r="IN107" s="367">
        <v>253</v>
      </c>
      <c r="IO107" s="368">
        <v>3.8223296570478925E-2</v>
      </c>
      <c r="IP107" s="367">
        <v>-795.30000000000018</v>
      </c>
      <c r="IQ107" s="367">
        <v>-2708</v>
      </c>
      <c r="IR107" s="367">
        <v>-2627</v>
      </c>
      <c r="IS107" s="367">
        <v>-81</v>
      </c>
      <c r="IT107" s="368">
        <v>5.7552255466266772E-3</v>
      </c>
      <c r="IU107" s="417">
        <v>1600</v>
      </c>
      <c r="IV107" s="367">
        <v>5544</v>
      </c>
      <c r="IW107" s="367">
        <v>5280</v>
      </c>
      <c r="IX107" s="367">
        <v>264</v>
      </c>
      <c r="IY107" s="368">
        <v>4.7619047619047616E-2</v>
      </c>
      <c r="IZ107" s="417">
        <v>1527</v>
      </c>
      <c r="JA107" s="367">
        <v>5260</v>
      </c>
      <c r="JB107" s="367">
        <v>5043</v>
      </c>
      <c r="JC107" s="367">
        <v>217</v>
      </c>
      <c r="JD107" s="368">
        <v>4.1254752851711027E-2</v>
      </c>
      <c r="JE107" s="366">
        <v>-73</v>
      </c>
      <c r="JF107" s="367">
        <v>-284</v>
      </c>
      <c r="JG107" s="367">
        <v>-237</v>
      </c>
      <c r="JH107" s="367">
        <v>-47</v>
      </c>
      <c r="JI107" s="368">
        <v>-6.3642947673365896E-3</v>
      </c>
      <c r="JJ107" s="367">
        <v>1132.0999999999999</v>
      </c>
      <c r="JK107" s="367">
        <v>3911</v>
      </c>
      <c r="JL107" s="367">
        <v>3739</v>
      </c>
      <c r="JM107" s="367">
        <v>172</v>
      </c>
      <c r="JN107" s="368">
        <v>4.3978522117105602E-2</v>
      </c>
      <c r="JO107" s="367">
        <v>394.90000000000009</v>
      </c>
      <c r="JP107" s="367">
        <v>1349</v>
      </c>
      <c r="JQ107" s="367">
        <v>1304</v>
      </c>
      <c r="JR107" s="367">
        <v>45</v>
      </c>
      <c r="JS107" s="368">
        <v>-2.7237692653945753E-3</v>
      </c>
      <c r="JT107" s="417">
        <v>1600</v>
      </c>
      <c r="JU107" s="367">
        <v>5544</v>
      </c>
      <c r="JV107" s="367">
        <v>5280</v>
      </c>
      <c r="JW107" s="367">
        <v>264</v>
      </c>
      <c r="JX107" s="368">
        <v>4.7619047619047616E-2</v>
      </c>
      <c r="JY107" s="417">
        <v>1512</v>
      </c>
      <c r="JZ107" s="367">
        <v>5219</v>
      </c>
      <c r="KA107" s="367">
        <v>4994</v>
      </c>
      <c r="KB107" s="367">
        <v>225</v>
      </c>
      <c r="KC107" s="368">
        <v>4.3111707223606056E-2</v>
      </c>
      <c r="KD107" s="366">
        <v>-88</v>
      </c>
      <c r="KE107" s="367">
        <v>-325</v>
      </c>
      <c r="KF107" s="367">
        <v>-286</v>
      </c>
      <c r="KG107" s="367">
        <v>-39</v>
      </c>
      <c r="KH107" s="368">
        <v>-4.50734039544156E-3</v>
      </c>
      <c r="KI107" s="367">
        <v>1527</v>
      </c>
      <c r="KJ107" s="367">
        <v>5260</v>
      </c>
      <c r="KK107" s="367">
        <v>5043</v>
      </c>
      <c r="KL107" s="367">
        <v>217</v>
      </c>
      <c r="KM107" s="368">
        <v>4.1254752851711027E-2</v>
      </c>
      <c r="KN107" s="367">
        <v>-15</v>
      </c>
      <c r="KO107" s="367">
        <v>-41</v>
      </c>
      <c r="KP107" s="367">
        <v>-49</v>
      </c>
      <c r="KQ107" s="367">
        <v>8</v>
      </c>
      <c r="KR107" s="368">
        <v>1.8569543718950296E-3</v>
      </c>
      <c r="KS107" s="366">
        <v>19200</v>
      </c>
      <c r="KT107" s="367">
        <v>66528</v>
      </c>
      <c r="KU107" s="367">
        <v>63360</v>
      </c>
      <c r="KV107" s="367">
        <v>3168</v>
      </c>
      <c r="KW107" s="368">
        <v>4.7619047619047616E-2</v>
      </c>
      <c r="KX107" s="367">
        <v>18758.5</v>
      </c>
      <c r="KY107" s="367">
        <v>64616</v>
      </c>
      <c r="KZ107" s="367">
        <v>61956</v>
      </c>
      <c r="LA107" s="367">
        <v>2660</v>
      </c>
      <c r="LB107" s="369">
        <v>4.1166274606908505E-2</v>
      </c>
      <c r="LC107" s="366">
        <v>-441.5</v>
      </c>
      <c r="LD107" s="367">
        <v>-1912</v>
      </c>
      <c r="LE107" s="367">
        <v>-1404</v>
      </c>
      <c r="LF107" s="367">
        <v>-508</v>
      </c>
      <c r="LG107" s="369">
        <v>-6.4527730121391111E-3</v>
      </c>
    </row>
    <row r="108" spans="2:319">
      <c r="B108" s="1635"/>
      <c r="C108" s="1636"/>
      <c r="D108" s="416" t="s">
        <v>2881</v>
      </c>
      <c r="E108" s="417">
        <v>18</v>
      </c>
      <c r="F108" s="367">
        <v>3975</v>
      </c>
      <c r="G108" s="367">
        <v>3389</v>
      </c>
      <c r="H108" s="367">
        <v>586</v>
      </c>
      <c r="I108" s="368">
        <v>0.14742138364779875</v>
      </c>
      <c r="J108" s="417">
        <v>26.5</v>
      </c>
      <c r="K108" s="367">
        <v>5930</v>
      </c>
      <c r="L108" s="383">
        <v>3313</v>
      </c>
      <c r="M108" s="367">
        <v>2617</v>
      </c>
      <c r="N108" s="368">
        <v>0.44131534569983139</v>
      </c>
      <c r="O108" s="366">
        <v>8.5</v>
      </c>
      <c r="P108" s="367">
        <v>1955</v>
      </c>
      <c r="Q108" s="367">
        <v>-76</v>
      </c>
      <c r="R108" s="367">
        <v>2031</v>
      </c>
      <c r="S108" s="368">
        <v>0.29389396205203266</v>
      </c>
      <c r="T108" s="367">
        <v>34.200000000000003</v>
      </c>
      <c r="U108" s="367">
        <v>7672</v>
      </c>
      <c r="V108" s="367">
        <v>5897</v>
      </c>
      <c r="W108" s="367">
        <v>1775</v>
      </c>
      <c r="X108" s="368">
        <v>0.23136079249217936</v>
      </c>
      <c r="Y108" s="367">
        <v>-7.7000000000000028</v>
      </c>
      <c r="Z108" s="367">
        <v>-1742</v>
      </c>
      <c r="AA108" s="367">
        <v>-2584</v>
      </c>
      <c r="AB108" s="367">
        <v>842</v>
      </c>
      <c r="AC108" s="368">
        <v>0.20995455320765202</v>
      </c>
      <c r="AD108" s="417">
        <v>24</v>
      </c>
      <c r="AE108" s="367">
        <v>5263</v>
      </c>
      <c r="AF108" s="367">
        <v>4492</v>
      </c>
      <c r="AG108" s="367">
        <v>771</v>
      </c>
      <c r="AH108" s="368">
        <v>0.14649439483184495</v>
      </c>
      <c r="AI108" s="417">
        <v>25.6</v>
      </c>
      <c r="AJ108" s="335">
        <v>5744</v>
      </c>
      <c r="AK108" s="335">
        <v>3269</v>
      </c>
      <c r="AL108" s="367">
        <v>2475</v>
      </c>
      <c r="AM108" s="368">
        <v>0.43088440111420612</v>
      </c>
      <c r="AN108" s="366">
        <v>1.6000000000000014</v>
      </c>
      <c r="AO108" s="367">
        <v>481</v>
      </c>
      <c r="AP108" s="367">
        <v>-1223</v>
      </c>
      <c r="AQ108" s="367">
        <v>1704</v>
      </c>
      <c r="AR108" s="368">
        <v>0.28439000628236116</v>
      </c>
      <c r="AS108" s="367">
        <v>26.5</v>
      </c>
      <c r="AT108" s="367">
        <v>5930</v>
      </c>
      <c r="AU108" s="367">
        <v>3313</v>
      </c>
      <c r="AV108" s="367">
        <v>2617</v>
      </c>
      <c r="AW108" s="368">
        <v>0.44131534569983139</v>
      </c>
      <c r="AX108" s="367">
        <v>-0.89999999999999858</v>
      </c>
      <c r="AY108" s="367">
        <v>-186</v>
      </c>
      <c r="AZ108" s="367">
        <v>-44</v>
      </c>
      <c r="BA108" s="367">
        <v>-142</v>
      </c>
      <c r="BB108" s="368">
        <v>-1.0430944585625268E-2</v>
      </c>
      <c r="BC108" s="417">
        <v>30</v>
      </c>
      <c r="BD108" s="367">
        <v>6456</v>
      </c>
      <c r="BE108" s="367">
        <v>5526</v>
      </c>
      <c r="BF108" s="367">
        <v>930</v>
      </c>
      <c r="BG108" s="368">
        <v>0.14405204460966542</v>
      </c>
      <c r="BH108" s="417">
        <v>19</v>
      </c>
      <c r="BI108" s="367">
        <v>4469</v>
      </c>
      <c r="BJ108" s="367">
        <v>2360</v>
      </c>
      <c r="BK108" s="367">
        <v>2109</v>
      </c>
      <c r="BL108" s="368">
        <v>0.47191765495636606</v>
      </c>
      <c r="BM108" s="366">
        <v>-11</v>
      </c>
      <c r="BN108" s="367">
        <v>-1987</v>
      </c>
      <c r="BO108" s="367">
        <v>-3166</v>
      </c>
      <c r="BP108" s="367">
        <v>1179</v>
      </c>
      <c r="BQ108" s="368">
        <v>0.32786561034670064</v>
      </c>
      <c r="BR108" s="367">
        <v>25.6</v>
      </c>
      <c r="BS108" s="367">
        <v>5744</v>
      </c>
      <c r="BT108" s="367">
        <v>3269</v>
      </c>
      <c r="BU108" s="367">
        <v>2475</v>
      </c>
      <c r="BV108" s="368">
        <v>0.43088440111420612</v>
      </c>
      <c r="BW108" s="367">
        <v>-6.6000000000000014</v>
      </c>
      <c r="BX108" s="367">
        <v>-1275</v>
      </c>
      <c r="BY108" s="367">
        <v>-909</v>
      </c>
      <c r="BZ108" s="367">
        <v>-366</v>
      </c>
      <c r="CA108" s="368">
        <v>4.1033253842159945E-2</v>
      </c>
      <c r="CB108" s="417">
        <v>30</v>
      </c>
      <c r="CC108" s="367">
        <v>6461</v>
      </c>
      <c r="CD108" s="367">
        <v>5529</v>
      </c>
      <c r="CE108" s="367">
        <v>932</v>
      </c>
      <c r="CF108" s="368">
        <v>0.144250116081102</v>
      </c>
      <c r="CG108" s="417">
        <v>22.7</v>
      </c>
      <c r="CH108" s="367">
        <v>3170</v>
      </c>
      <c r="CI108" s="367">
        <v>2818</v>
      </c>
      <c r="CJ108" s="367">
        <v>352</v>
      </c>
      <c r="CK108" s="368">
        <v>0.1110410094637224</v>
      </c>
      <c r="CL108" s="366">
        <v>-7.3000000000000007</v>
      </c>
      <c r="CM108" s="367">
        <v>-3291</v>
      </c>
      <c r="CN108" s="367">
        <v>-2711</v>
      </c>
      <c r="CO108" s="367">
        <v>-580</v>
      </c>
      <c r="CP108" s="368">
        <v>-3.3209106617379594E-2</v>
      </c>
      <c r="CQ108" s="367">
        <v>19</v>
      </c>
      <c r="CR108" s="367">
        <v>4469</v>
      </c>
      <c r="CS108" s="367">
        <v>2360</v>
      </c>
      <c r="CT108" s="367">
        <v>2109</v>
      </c>
      <c r="CU108" s="368">
        <v>0.47191765495636606</v>
      </c>
      <c r="CV108" s="367">
        <v>3.6999999999999993</v>
      </c>
      <c r="CW108" s="367">
        <v>-1299</v>
      </c>
      <c r="CX108" s="367">
        <v>458</v>
      </c>
      <c r="CY108" s="367">
        <v>-1757</v>
      </c>
      <c r="CZ108" s="368">
        <v>-0.36087664549264364</v>
      </c>
      <c r="DA108" s="417">
        <v>32</v>
      </c>
      <c r="DB108" s="367">
        <v>6884</v>
      </c>
      <c r="DC108" s="367">
        <v>5892</v>
      </c>
      <c r="DD108" s="367">
        <v>992</v>
      </c>
      <c r="DE108" s="368">
        <v>0.14410226612434632</v>
      </c>
      <c r="DF108" s="417">
        <v>15.1</v>
      </c>
      <c r="DG108" s="367">
        <v>2098</v>
      </c>
      <c r="DH108" s="367">
        <v>1855</v>
      </c>
      <c r="DI108" s="367">
        <v>243</v>
      </c>
      <c r="DJ108" s="368">
        <v>0.11582459485224023</v>
      </c>
      <c r="DK108" s="366">
        <v>-16.899999999999999</v>
      </c>
      <c r="DL108" s="367">
        <v>-4786</v>
      </c>
      <c r="DM108" s="367">
        <v>-4037</v>
      </c>
      <c r="DN108" s="367">
        <v>-749</v>
      </c>
      <c r="DO108" s="368">
        <v>-2.8277671272106092E-2</v>
      </c>
      <c r="DP108" s="367">
        <v>22.7</v>
      </c>
      <c r="DQ108" s="367">
        <v>3170</v>
      </c>
      <c r="DR108" s="367">
        <v>2818</v>
      </c>
      <c r="DS108" s="367">
        <v>352</v>
      </c>
      <c r="DT108" s="368">
        <v>0.1110410094637224</v>
      </c>
      <c r="DU108" s="367">
        <v>-7.6</v>
      </c>
      <c r="DV108" s="367">
        <v>-1072</v>
      </c>
      <c r="DW108" s="367">
        <v>-963</v>
      </c>
      <c r="DX108" s="367">
        <v>-109</v>
      </c>
      <c r="DY108" s="368">
        <v>4.783585388517822E-3</v>
      </c>
      <c r="DZ108" s="417">
        <v>35</v>
      </c>
      <c r="EA108" s="367">
        <v>7567</v>
      </c>
      <c r="EB108" s="367">
        <v>6472</v>
      </c>
      <c r="EC108" s="367">
        <v>1095</v>
      </c>
      <c r="ED108" s="368">
        <v>0.14470728161754989</v>
      </c>
      <c r="EE108" s="417">
        <v>25.3</v>
      </c>
      <c r="EF108" s="367">
        <v>3260</v>
      </c>
      <c r="EG108" s="335">
        <v>2988</v>
      </c>
      <c r="EH108" s="367">
        <v>272</v>
      </c>
      <c r="EI108" s="368">
        <v>8.3435582822085894E-2</v>
      </c>
      <c r="EJ108" s="366">
        <v>-9.6999999999999993</v>
      </c>
      <c r="EK108" s="367">
        <v>-4307</v>
      </c>
      <c r="EL108" s="367">
        <v>-3484</v>
      </c>
      <c r="EM108" s="367">
        <v>-823</v>
      </c>
      <c r="EN108" s="368">
        <v>-6.1271698795464E-2</v>
      </c>
      <c r="EO108" s="367">
        <v>15.1</v>
      </c>
      <c r="EP108" s="367">
        <v>2098</v>
      </c>
      <c r="EQ108" s="367">
        <v>1855</v>
      </c>
      <c r="ER108" s="367">
        <v>243</v>
      </c>
      <c r="ES108" s="368">
        <v>0.11582459485224023</v>
      </c>
      <c r="ET108" s="367">
        <v>10.200000000000001</v>
      </c>
      <c r="EU108" s="367">
        <v>1162</v>
      </c>
      <c r="EV108" s="367">
        <v>1133</v>
      </c>
      <c r="EW108" s="367">
        <v>29</v>
      </c>
      <c r="EX108" s="368">
        <v>-3.2389012030154332E-2</v>
      </c>
      <c r="EY108" s="417">
        <v>39</v>
      </c>
      <c r="EZ108" s="367">
        <v>8494</v>
      </c>
      <c r="FA108" s="367">
        <v>7257</v>
      </c>
      <c r="FB108" s="367">
        <v>1237</v>
      </c>
      <c r="FC108" s="368">
        <v>0.15018050541516245</v>
      </c>
      <c r="FD108" s="417">
        <v>31.9</v>
      </c>
      <c r="FE108" s="367">
        <v>4226</v>
      </c>
      <c r="FF108" s="367">
        <v>3884</v>
      </c>
      <c r="FG108" s="367">
        <v>342</v>
      </c>
      <c r="FH108" s="368">
        <v>8.092759110269758E-2</v>
      </c>
      <c r="FI108" s="366">
        <v>-7.1000000000000014</v>
      </c>
      <c r="FJ108" s="367">
        <v>-4268</v>
      </c>
      <c r="FK108" s="367">
        <v>-3373</v>
      </c>
      <c r="FL108" s="367">
        <v>-895</v>
      </c>
      <c r="FM108" s="368">
        <v>-6.9252914312464872E-2</v>
      </c>
      <c r="FN108" s="367">
        <v>25.3</v>
      </c>
      <c r="FO108" s="367">
        <v>3260</v>
      </c>
      <c r="FP108" s="367">
        <v>2988</v>
      </c>
      <c r="FQ108" s="367">
        <v>272</v>
      </c>
      <c r="FR108" s="368">
        <v>8.3435582822085894E-2</v>
      </c>
      <c r="FS108" s="367">
        <v>6.5999999999999979</v>
      </c>
      <c r="FT108" s="367">
        <v>966</v>
      </c>
      <c r="FU108" s="367">
        <v>896</v>
      </c>
      <c r="FV108" s="367">
        <v>70</v>
      </c>
      <c r="FW108" s="368">
        <v>-2.5079917193883139E-3</v>
      </c>
      <c r="FX108" s="417">
        <v>44</v>
      </c>
      <c r="FY108" s="367">
        <v>9655</v>
      </c>
      <c r="FZ108" s="367">
        <v>8240</v>
      </c>
      <c r="GA108" s="367">
        <v>1415</v>
      </c>
      <c r="GB108" s="368">
        <v>0.15018050541516245</v>
      </c>
      <c r="GC108" s="417">
        <v>27.6</v>
      </c>
      <c r="GD108" s="367">
        <v>3482</v>
      </c>
      <c r="GE108" s="367">
        <v>3186</v>
      </c>
      <c r="GF108" s="367">
        <v>296</v>
      </c>
      <c r="GG108" s="368">
        <v>8.5008615738081564E-2</v>
      </c>
      <c r="GH108" s="366">
        <v>-16.399999999999999</v>
      </c>
      <c r="GI108" s="367">
        <v>-6173</v>
      </c>
      <c r="GJ108" s="367">
        <v>-5054</v>
      </c>
      <c r="GK108" s="367">
        <v>-1119</v>
      </c>
      <c r="GL108" s="368">
        <v>-6.5171889677080888E-2</v>
      </c>
      <c r="GM108" s="367">
        <v>31.9</v>
      </c>
      <c r="GN108" s="367">
        <v>4226</v>
      </c>
      <c r="GO108" s="367">
        <v>3884</v>
      </c>
      <c r="GP108" s="367">
        <v>342</v>
      </c>
      <c r="GQ108" s="368">
        <v>8.092759110269758E-2</v>
      </c>
      <c r="GR108" s="367">
        <v>-4.2999999999999972</v>
      </c>
      <c r="GS108" s="367">
        <v>-744</v>
      </c>
      <c r="GT108" s="367">
        <v>-698</v>
      </c>
      <c r="GU108" s="367">
        <v>-46</v>
      </c>
      <c r="GV108" s="368">
        <v>4.0810246353839841E-3</v>
      </c>
      <c r="GW108" s="417">
        <v>53</v>
      </c>
      <c r="GX108" s="367">
        <v>11754</v>
      </c>
      <c r="GY108" s="367">
        <v>10016</v>
      </c>
      <c r="GZ108" s="367">
        <v>1738</v>
      </c>
      <c r="HA108" s="368">
        <v>0.14786455674663945</v>
      </c>
      <c r="HB108" s="417">
        <v>27.2</v>
      </c>
      <c r="HC108" s="367">
        <v>3566</v>
      </c>
      <c r="HD108" s="367">
        <v>3261</v>
      </c>
      <c r="HE108" s="367">
        <v>305</v>
      </c>
      <c r="HF108" s="368">
        <v>8.5530005608524959E-2</v>
      </c>
      <c r="HG108" s="366">
        <v>-25.8</v>
      </c>
      <c r="HH108" s="367">
        <v>-8188</v>
      </c>
      <c r="HI108" s="367">
        <v>-6755</v>
      </c>
      <c r="HJ108" s="367">
        <v>-1433</v>
      </c>
      <c r="HK108" s="368">
        <v>-6.2334551138114494E-2</v>
      </c>
      <c r="HL108" s="367">
        <v>27.6</v>
      </c>
      <c r="HM108" s="367">
        <v>3482</v>
      </c>
      <c r="HN108" s="367">
        <v>3186</v>
      </c>
      <c r="HO108" s="367">
        <v>296</v>
      </c>
      <c r="HP108" s="368">
        <v>8.5008615738081564E-2</v>
      </c>
      <c r="HQ108" s="367">
        <v>-0.40000000000000213</v>
      </c>
      <c r="HR108" s="367">
        <v>84</v>
      </c>
      <c r="HS108" s="367">
        <v>75</v>
      </c>
      <c r="HT108" s="367">
        <v>9</v>
      </c>
      <c r="HU108" s="368">
        <v>5.2138987044339502E-4</v>
      </c>
      <c r="HV108" s="417">
        <v>58</v>
      </c>
      <c r="HW108" s="367">
        <v>12949</v>
      </c>
      <c r="HX108" s="367">
        <v>11023</v>
      </c>
      <c r="HY108" s="367">
        <v>1926</v>
      </c>
      <c r="HZ108" s="368">
        <v>0.14873735423584833</v>
      </c>
      <c r="IA108" s="417">
        <v>22.5</v>
      </c>
      <c r="IB108" s="367">
        <v>2958</v>
      </c>
      <c r="IC108" s="367">
        <v>2709</v>
      </c>
      <c r="ID108" s="367">
        <v>249</v>
      </c>
      <c r="IE108" s="368">
        <v>8.4178498985801223E-2</v>
      </c>
      <c r="IF108" s="366">
        <v>-35.5</v>
      </c>
      <c r="IG108" s="367">
        <v>-9991</v>
      </c>
      <c r="IH108" s="367">
        <v>-8314</v>
      </c>
      <c r="II108" s="367">
        <v>-1677</v>
      </c>
      <c r="IJ108" s="368">
        <v>-6.4558855250047106E-2</v>
      </c>
      <c r="IK108" s="367">
        <v>27.2</v>
      </c>
      <c r="IL108" s="367">
        <v>3566</v>
      </c>
      <c r="IM108" s="367">
        <v>3261</v>
      </c>
      <c r="IN108" s="367">
        <v>305</v>
      </c>
      <c r="IO108" s="368">
        <v>8.5530005608524959E-2</v>
      </c>
      <c r="IP108" s="367">
        <v>-4.6999999999999993</v>
      </c>
      <c r="IQ108" s="367">
        <v>-608</v>
      </c>
      <c r="IR108" s="367">
        <v>-552</v>
      </c>
      <c r="IS108" s="367">
        <v>-56</v>
      </c>
      <c r="IT108" s="368">
        <v>-1.351506622723736E-3</v>
      </c>
      <c r="IU108" s="417">
        <v>58</v>
      </c>
      <c r="IV108" s="367">
        <v>12949</v>
      </c>
      <c r="IW108" s="367">
        <v>11023</v>
      </c>
      <c r="IX108" s="367">
        <v>1926</v>
      </c>
      <c r="IY108" s="368">
        <v>0.14873735423584833</v>
      </c>
      <c r="IZ108" s="417">
        <v>29.3</v>
      </c>
      <c r="JA108" s="367">
        <v>3833</v>
      </c>
      <c r="JB108" s="367">
        <v>3514</v>
      </c>
      <c r="JC108" s="367">
        <v>319</v>
      </c>
      <c r="JD108" s="368">
        <v>8.3224628228541611E-2</v>
      </c>
      <c r="JE108" s="366">
        <v>-28.7</v>
      </c>
      <c r="JF108" s="367">
        <v>-9116</v>
      </c>
      <c r="JG108" s="367">
        <v>-7509</v>
      </c>
      <c r="JH108" s="367">
        <v>-1607</v>
      </c>
      <c r="JI108" s="368">
        <v>-6.5512726007306718E-2</v>
      </c>
      <c r="JJ108" s="367">
        <v>22.5</v>
      </c>
      <c r="JK108" s="367">
        <v>2958</v>
      </c>
      <c r="JL108" s="367">
        <v>2709</v>
      </c>
      <c r="JM108" s="367">
        <v>249</v>
      </c>
      <c r="JN108" s="368">
        <v>8.4178498985801223E-2</v>
      </c>
      <c r="JO108" s="367">
        <v>6.8000000000000007</v>
      </c>
      <c r="JP108" s="367">
        <v>875</v>
      </c>
      <c r="JQ108" s="367">
        <v>805</v>
      </c>
      <c r="JR108" s="367">
        <v>70</v>
      </c>
      <c r="JS108" s="368">
        <v>-9.5387075725961168E-4</v>
      </c>
      <c r="JT108" s="417">
        <v>66</v>
      </c>
      <c r="JU108" s="367">
        <v>14836</v>
      </c>
      <c r="JV108" s="367">
        <v>12617</v>
      </c>
      <c r="JW108" s="367">
        <v>2219</v>
      </c>
      <c r="JX108" s="368">
        <v>0.14956861687786466</v>
      </c>
      <c r="JY108" s="417">
        <v>24.9</v>
      </c>
      <c r="JZ108" s="367">
        <v>3370</v>
      </c>
      <c r="KA108" s="367">
        <v>3094</v>
      </c>
      <c r="KB108" s="367">
        <v>276</v>
      </c>
      <c r="KC108" s="368">
        <v>8.189910979228486E-2</v>
      </c>
      <c r="KD108" s="366">
        <v>-41.1</v>
      </c>
      <c r="KE108" s="367">
        <v>-11466</v>
      </c>
      <c r="KF108" s="367">
        <v>-9523</v>
      </c>
      <c r="KG108" s="367">
        <v>-1943</v>
      </c>
      <c r="KH108" s="368">
        <v>-6.7669507085579797E-2</v>
      </c>
      <c r="KI108" s="367">
        <v>29.3</v>
      </c>
      <c r="KJ108" s="367">
        <v>3833</v>
      </c>
      <c r="KK108" s="367">
        <v>3514</v>
      </c>
      <c r="KL108" s="367">
        <v>319</v>
      </c>
      <c r="KM108" s="368">
        <v>8.3224628228541611E-2</v>
      </c>
      <c r="KN108" s="367">
        <v>-4.4000000000000021</v>
      </c>
      <c r="KO108" s="367">
        <v>-463</v>
      </c>
      <c r="KP108" s="367">
        <v>-420</v>
      </c>
      <c r="KQ108" s="367">
        <v>-43</v>
      </c>
      <c r="KR108" s="368">
        <v>-1.3255184362567507E-3</v>
      </c>
      <c r="KS108" s="366">
        <v>487</v>
      </c>
      <c r="KT108" s="367">
        <v>107243</v>
      </c>
      <c r="KU108" s="367">
        <v>91476</v>
      </c>
      <c r="KV108" s="367">
        <v>15767</v>
      </c>
      <c r="KW108" s="368">
        <v>0.1470212508042483</v>
      </c>
      <c r="KX108" s="367">
        <v>297.59999999999997</v>
      </c>
      <c r="KY108" s="367">
        <v>46106</v>
      </c>
      <c r="KZ108" s="367">
        <v>36251</v>
      </c>
      <c r="LA108" s="367">
        <v>9855</v>
      </c>
      <c r="LB108" s="369">
        <v>0.21374658395870386</v>
      </c>
      <c r="LC108" s="366">
        <v>-189.40000000000003</v>
      </c>
      <c r="LD108" s="367">
        <v>-61137</v>
      </c>
      <c r="LE108" s="367">
        <v>-55225</v>
      </c>
      <c r="LF108" s="367">
        <v>-5912</v>
      </c>
      <c r="LG108" s="369">
        <v>6.6725333154455557E-2</v>
      </c>
    </row>
    <row r="109" spans="2:319">
      <c r="B109" s="1635"/>
      <c r="C109" s="1636"/>
      <c r="D109" s="416" t="s">
        <v>2882</v>
      </c>
      <c r="E109" s="417">
        <v>0</v>
      </c>
      <c r="F109" s="367">
        <v>0</v>
      </c>
      <c r="G109" s="367">
        <v>0</v>
      </c>
      <c r="H109" s="367">
        <v>0</v>
      </c>
      <c r="I109" s="368">
        <v>0</v>
      </c>
      <c r="J109" s="417">
        <v>0</v>
      </c>
      <c r="K109" s="367">
        <v>0</v>
      </c>
      <c r="L109" s="367">
        <v>0</v>
      </c>
      <c r="M109" s="367">
        <v>0</v>
      </c>
      <c r="N109" s="368">
        <v>0</v>
      </c>
      <c r="O109" s="366">
        <v>0</v>
      </c>
      <c r="P109" s="367">
        <v>0</v>
      </c>
      <c r="Q109" s="367">
        <v>0</v>
      </c>
      <c r="R109" s="367">
        <v>0</v>
      </c>
      <c r="S109" s="368">
        <v>0</v>
      </c>
      <c r="T109" s="367">
        <v>0</v>
      </c>
      <c r="U109" s="367">
        <v>0</v>
      </c>
      <c r="V109" s="367">
        <v>0</v>
      </c>
      <c r="W109" s="367">
        <v>0</v>
      </c>
      <c r="X109" s="368">
        <v>0</v>
      </c>
      <c r="Y109" s="367">
        <v>0</v>
      </c>
      <c r="Z109" s="367">
        <v>0</v>
      </c>
      <c r="AA109" s="367">
        <v>0</v>
      </c>
      <c r="AB109" s="367">
        <v>0</v>
      </c>
      <c r="AC109" s="368">
        <v>0</v>
      </c>
      <c r="AD109" s="417">
        <v>0</v>
      </c>
      <c r="AE109" s="367">
        <v>0</v>
      </c>
      <c r="AF109" s="367">
        <v>0</v>
      </c>
      <c r="AG109" s="367">
        <v>0</v>
      </c>
      <c r="AH109" s="368">
        <v>0</v>
      </c>
      <c r="AI109" s="417">
        <v>0</v>
      </c>
      <c r="AJ109" s="367">
        <v>0</v>
      </c>
      <c r="AK109" s="367">
        <v>0</v>
      </c>
      <c r="AL109" s="367">
        <v>0</v>
      </c>
      <c r="AM109" s="368">
        <v>0</v>
      </c>
      <c r="AN109" s="366">
        <v>0</v>
      </c>
      <c r="AO109" s="367">
        <v>0</v>
      </c>
      <c r="AP109" s="367">
        <v>0</v>
      </c>
      <c r="AQ109" s="367">
        <v>0</v>
      </c>
      <c r="AR109" s="368">
        <v>0</v>
      </c>
      <c r="AS109" s="367">
        <v>0</v>
      </c>
      <c r="AT109" s="367">
        <v>0</v>
      </c>
      <c r="AU109" s="367">
        <v>0</v>
      </c>
      <c r="AV109" s="367">
        <v>0</v>
      </c>
      <c r="AW109" s="368">
        <v>0</v>
      </c>
      <c r="AX109" s="367">
        <v>0</v>
      </c>
      <c r="AY109" s="367">
        <v>0</v>
      </c>
      <c r="AZ109" s="367">
        <v>0</v>
      </c>
      <c r="BA109" s="367">
        <v>0</v>
      </c>
      <c r="BB109" s="368">
        <v>0</v>
      </c>
      <c r="BC109" s="417">
        <v>0</v>
      </c>
      <c r="BD109" s="367">
        <v>0</v>
      </c>
      <c r="BE109" s="367">
        <v>0</v>
      </c>
      <c r="BF109" s="367">
        <v>0</v>
      </c>
      <c r="BG109" s="368">
        <v>0</v>
      </c>
      <c r="BH109" s="417">
        <v>0</v>
      </c>
      <c r="BI109" s="367">
        <v>0</v>
      </c>
      <c r="BJ109" s="367">
        <v>0</v>
      </c>
      <c r="BK109" s="367">
        <v>0</v>
      </c>
      <c r="BL109" s="368">
        <v>0</v>
      </c>
      <c r="BM109" s="366">
        <v>0</v>
      </c>
      <c r="BN109" s="367">
        <v>0</v>
      </c>
      <c r="BO109" s="367">
        <v>0</v>
      </c>
      <c r="BP109" s="367">
        <v>0</v>
      </c>
      <c r="BQ109" s="368">
        <v>0</v>
      </c>
      <c r="BR109" s="367">
        <v>0</v>
      </c>
      <c r="BS109" s="367">
        <v>0</v>
      </c>
      <c r="BT109" s="367">
        <v>0</v>
      </c>
      <c r="BU109" s="367">
        <v>0</v>
      </c>
      <c r="BV109" s="368">
        <v>0</v>
      </c>
      <c r="BW109" s="367">
        <v>0</v>
      </c>
      <c r="BX109" s="367">
        <v>0</v>
      </c>
      <c r="BY109" s="367">
        <v>0</v>
      </c>
      <c r="BZ109" s="367">
        <v>0</v>
      </c>
      <c r="CA109" s="368">
        <v>0</v>
      </c>
      <c r="CB109" s="417">
        <v>0</v>
      </c>
      <c r="CC109" s="367">
        <v>0</v>
      </c>
      <c r="CD109" s="367">
        <v>0</v>
      </c>
      <c r="CE109" s="367">
        <v>0</v>
      </c>
      <c r="CF109" s="368">
        <v>0</v>
      </c>
      <c r="CG109" s="417">
        <v>0</v>
      </c>
      <c r="CH109" s="367">
        <v>0</v>
      </c>
      <c r="CI109" s="367">
        <v>0</v>
      </c>
      <c r="CJ109" s="367">
        <v>0</v>
      </c>
      <c r="CK109" s="368">
        <v>0</v>
      </c>
      <c r="CL109" s="366">
        <v>0</v>
      </c>
      <c r="CM109" s="367">
        <v>0</v>
      </c>
      <c r="CN109" s="367">
        <v>0</v>
      </c>
      <c r="CO109" s="367">
        <v>0</v>
      </c>
      <c r="CP109" s="368">
        <v>0</v>
      </c>
      <c r="CQ109" s="367">
        <v>0</v>
      </c>
      <c r="CR109" s="367">
        <v>0</v>
      </c>
      <c r="CS109" s="367">
        <v>0</v>
      </c>
      <c r="CT109" s="367">
        <v>0</v>
      </c>
      <c r="CU109" s="368">
        <v>0</v>
      </c>
      <c r="CV109" s="367">
        <v>0</v>
      </c>
      <c r="CW109" s="367">
        <v>0</v>
      </c>
      <c r="CX109" s="367">
        <v>0</v>
      </c>
      <c r="CY109" s="367">
        <v>0</v>
      </c>
      <c r="CZ109" s="368">
        <v>0</v>
      </c>
      <c r="DA109" s="417">
        <v>0</v>
      </c>
      <c r="DB109" s="367">
        <v>0</v>
      </c>
      <c r="DC109" s="367">
        <v>0</v>
      </c>
      <c r="DD109" s="367">
        <v>0</v>
      </c>
      <c r="DE109" s="368">
        <v>0</v>
      </c>
      <c r="DF109" s="417">
        <v>0</v>
      </c>
      <c r="DG109" s="367">
        <v>0</v>
      </c>
      <c r="DH109" s="367">
        <v>0</v>
      </c>
      <c r="DI109" s="367">
        <v>0</v>
      </c>
      <c r="DJ109" s="368">
        <v>0</v>
      </c>
      <c r="DK109" s="366">
        <v>0</v>
      </c>
      <c r="DL109" s="367">
        <v>0</v>
      </c>
      <c r="DM109" s="367">
        <v>0</v>
      </c>
      <c r="DN109" s="367">
        <v>0</v>
      </c>
      <c r="DO109" s="368">
        <v>0</v>
      </c>
      <c r="DP109" s="367">
        <v>0</v>
      </c>
      <c r="DQ109" s="367">
        <v>0</v>
      </c>
      <c r="DR109" s="367">
        <v>0</v>
      </c>
      <c r="DS109" s="367">
        <v>0</v>
      </c>
      <c r="DT109" s="368">
        <v>0</v>
      </c>
      <c r="DU109" s="367">
        <v>0</v>
      </c>
      <c r="DV109" s="367">
        <v>0</v>
      </c>
      <c r="DW109" s="367">
        <v>0</v>
      </c>
      <c r="DX109" s="367">
        <v>0</v>
      </c>
      <c r="DY109" s="368">
        <v>0</v>
      </c>
      <c r="DZ109" s="417">
        <v>0</v>
      </c>
      <c r="EA109" s="367">
        <v>0</v>
      </c>
      <c r="EB109" s="367">
        <v>0</v>
      </c>
      <c r="EC109" s="367">
        <v>0</v>
      </c>
      <c r="ED109" s="368">
        <v>0</v>
      </c>
      <c r="EE109" s="417">
        <v>0</v>
      </c>
      <c r="EF109" s="367">
        <v>0</v>
      </c>
      <c r="EG109" s="367">
        <v>0</v>
      </c>
      <c r="EH109" s="367">
        <v>0</v>
      </c>
      <c r="EI109" s="368">
        <v>0</v>
      </c>
      <c r="EJ109" s="366">
        <v>0</v>
      </c>
      <c r="EK109" s="367">
        <v>0</v>
      </c>
      <c r="EL109" s="367">
        <v>0</v>
      </c>
      <c r="EM109" s="367">
        <v>0</v>
      </c>
      <c r="EN109" s="368">
        <v>0</v>
      </c>
      <c r="EO109" s="367">
        <v>0</v>
      </c>
      <c r="EP109" s="367">
        <v>0</v>
      </c>
      <c r="EQ109" s="367">
        <v>0</v>
      </c>
      <c r="ER109" s="367">
        <v>0</v>
      </c>
      <c r="ES109" s="368">
        <v>0</v>
      </c>
      <c r="ET109" s="367">
        <v>0</v>
      </c>
      <c r="EU109" s="367">
        <v>0</v>
      </c>
      <c r="EV109" s="367">
        <v>0</v>
      </c>
      <c r="EW109" s="367">
        <v>0</v>
      </c>
      <c r="EX109" s="368">
        <v>0</v>
      </c>
      <c r="EY109" s="417">
        <v>0</v>
      </c>
      <c r="EZ109" s="367">
        <v>0</v>
      </c>
      <c r="FA109" s="367">
        <v>0</v>
      </c>
      <c r="FB109" s="367">
        <v>0</v>
      </c>
      <c r="FC109" s="368">
        <v>0</v>
      </c>
      <c r="FD109" s="417">
        <v>0</v>
      </c>
      <c r="FE109" s="367">
        <v>0</v>
      </c>
      <c r="FF109" s="367">
        <v>0</v>
      </c>
      <c r="FG109" s="367">
        <v>0</v>
      </c>
      <c r="FH109" s="368">
        <v>0</v>
      </c>
      <c r="FI109" s="366">
        <v>0</v>
      </c>
      <c r="FJ109" s="367">
        <v>0</v>
      </c>
      <c r="FK109" s="367">
        <v>0</v>
      </c>
      <c r="FL109" s="367">
        <v>0</v>
      </c>
      <c r="FM109" s="368">
        <v>0</v>
      </c>
      <c r="FN109" s="367">
        <v>0</v>
      </c>
      <c r="FO109" s="367">
        <v>0</v>
      </c>
      <c r="FP109" s="367">
        <v>0</v>
      </c>
      <c r="FQ109" s="367">
        <v>0</v>
      </c>
      <c r="FR109" s="368">
        <v>0</v>
      </c>
      <c r="FS109" s="367">
        <v>0</v>
      </c>
      <c r="FT109" s="367">
        <v>0</v>
      </c>
      <c r="FU109" s="367">
        <v>0</v>
      </c>
      <c r="FV109" s="367">
        <v>0</v>
      </c>
      <c r="FW109" s="368">
        <v>0</v>
      </c>
      <c r="FX109" s="417">
        <v>0</v>
      </c>
      <c r="FY109" s="367">
        <v>0</v>
      </c>
      <c r="FZ109" s="367">
        <v>0</v>
      </c>
      <c r="GA109" s="367">
        <v>0</v>
      </c>
      <c r="GB109" s="368">
        <v>0</v>
      </c>
      <c r="GC109" s="417">
        <v>0</v>
      </c>
      <c r="GD109" s="367">
        <v>0</v>
      </c>
      <c r="GE109" s="367">
        <v>0</v>
      </c>
      <c r="GF109" s="367">
        <v>0</v>
      </c>
      <c r="GG109" s="368">
        <v>0</v>
      </c>
      <c r="GH109" s="366">
        <v>0</v>
      </c>
      <c r="GI109" s="367">
        <v>0</v>
      </c>
      <c r="GJ109" s="367">
        <v>0</v>
      </c>
      <c r="GK109" s="367">
        <v>0</v>
      </c>
      <c r="GL109" s="368">
        <v>0</v>
      </c>
      <c r="GM109" s="367">
        <v>0</v>
      </c>
      <c r="GN109" s="367">
        <v>0</v>
      </c>
      <c r="GO109" s="367">
        <v>0</v>
      </c>
      <c r="GP109" s="367">
        <v>0</v>
      </c>
      <c r="GQ109" s="368">
        <v>0</v>
      </c>
      <c r="GR109" s="367">
        <v>0</v>
      </c>
      <c r="GS109" s="367">
        <v>0</v>
      </c>
      <c r="GT109" s="367">
        <v>0</v>
      </c>
      <c r="GU109" s="367">
        <v>0</v>
      </c>
      <c r="GV109" s="368">
        <v>0</v>
      </c>
      <c r="GW109" s="417">
        <v>0</v>
      </c>
      <c r="GX109" s="367">
        <v>0</v>
      </c>
      <c r="GY109" s="367">
        <v>0</v>
      </c>
      <c r="GZ109" s="367">
        <v>0</v>
      </c>
      <c r="HA109" s="368">
        <v>0</v>
      </c>
      <c r="HB109" s="417">
        <v>0</v>
      </c>
      <c r="HC109" s="367">
        <v>0</v>
      </c>
      <c r="HD109" s="367">
        <v>0</v>
      </c>
      <c r="HE109" s="367">
        <v>0</v>
      </c>
      <c r="HF109" s="368">
        <v>0</v>
      </c>
      <c r="HG109" s="366">
        <v>0</v>
      </c>
      <c r="HH109" s="367">
        <v>0</v>
      </c>
      <c r="HI109" s="367">
        <v>0</v>
      </c>
      <c r="HJ109" s="367">
        <v>0</v>
      </c>
      <c r="HK109" s="368">
        <v>0</v>
      </c>
      <c r="HL109" s="367">
        <v>0</v>
      </c>
      <c r="HM109" s="367">
        <v>0</v>
      </c>
      <c r="HN109" s="367">
        <v>0</v>
      </c>
      <c r="HO109" s="367">
        <v>0</v>
      </c>
      <c r="HP109" s="368">
        <v>0</v>
      </c>
      <c r="HQ109" s="367">
        <v>0</v>
      </c>
      <c r="HR109" s="367">
        <v>0</v>
      </c>
      <c r="HS109" s="367">
        <v>0</v>
      </c>
      <c r="HT109" s="367">
        <v>0</v>
      </c>
      <c r="HU109" s="368">
        <v>0</v>
      </c>
      <c r="HV109" s="417">
        <v>0</v>
      </c>
      <c r="HW109" s="367">
        <v>0</v>
      </c>
      <c r="HX109" s="367">
        <v>0</v>
      </c>
      <c r="HY109" s="367">
        <v>0</v>
      </c>
      <c r="HZ109" s="368">
        <v>0</v>
      </c>
      <c r="IA109" s="417">
        <v>0</v>
      </c>
      <c r="IB109" s="367">
        <v>0</v>
      </c>
      <c r="IC109" s="367">
        <v>0</v>
      </c>
      <c r="ID109" s="367">
        <v>0</v>
      </c>
      <c r="IE109" s="368">
        <v>0</v>
      </c>
      <c r="IF109" s="366">
        <v>0</v>
      </c>
      <c r="IG109" s="367">
        <v>0</v>
      </c>
      <c r="IH109" s="367">
        <v>0</v>
      </c>
      <c r="II109" s="367">
        <v>0</v>
      </c>
      <c r="IJ109" s="368">
        <v>0</v>
      </c>
      <c r="IK109" s="367">
        <v>0</v>
      </c>
      <c r="IL109" s="367">
        <v>0</v>
      </c>
      <c r="IM109" s="367">
        <v>0</v>
      </c>
      <c r="IN109" s="367">
        <v>0</v>
      </c>
      <c r="IO109" s="368">
        <v>0</v>
      </c>
      <c r="IP109" s="367">
        <v>0</v>
      </c>
      <c r="IQ109" s="367">
        <v>0</v>
      </c>
      <c r="IR109" s="367">
        <v>0</v>
      </c>
      <c r="IS109" s="367">
        <v>0</v>
      </c>
      <c r="IT109" s="368">
        <v>0</v>
      </c>
      <c r="IU109" s="417">
        <v>0</v>
      </c>
      <c r="IV109" s="367">
        <v>0</v>
      </c>
      <c r="IW109" s="367">
        <v>0</v>
      </c>
      <c r="IX109" s="367">
        <v>0</v>
      </c>
      <c r="IY109" s="368">
        <v>0</v>
      </c>
      <c r="IZ109" s="417">
        <v>0</v>
      </c>
      <c r="JA109" s="367">
        <v>0</v>
      </c>
      <c r="JB109" s="367">
        <v>0</v>
      </c>
      <c r="JC109" s="367">
        <v>0</v>
      </c>
      <c r="JD109" s="368">
        <v>0</v>
      </c>
      <c r="JE109" s="366">
        <v>0</v>
      </c>
      <c r="JF109" s="367">
        <v>0</v>
      </c>
      <c r="JG109" s="367">
        <v>0</v>
      </c>
      <c r="JH109" s="367">
        <v>0</v>
      </c>
      <c r="JI109" s="368">
        <v>0</v>
      </c>
      <c r="JJ109" s="367">
        <v>0</v>
      </c>
      <c r="JK109" s="367">
        <v>0</v>
      </c>
      <c r="JL109" s="367">
        <v>0</v>
      </c>
      <c r="JM109" s="367">
        <v>0</v>
      </c>
      <c r="JN109" s="368">
        <v>0</v>
      </c>
      <c r="JO109" s="367">
        <v>0</v>
      </c>
      <c r="JP109" s="367">
        <v>0</v>
      </c>
      <c r="JQ109" s="367">
        <v>0</v>
      </c>
      <c r="JR109" s="367">
        <v>0</v>
      </c>
      <c r="JS109" s="368">
        <v>0</v>
      </c>
      <c r="JT109" s="417">
        <v>0</v>
      </c>
      <c r="JU109" s="367">
        <v>0</v>
      </c>
      <c r="JV109" s="367">
        <v>0</v>
      </c>
      <c r="JW109" s="367">
        <v>0</v>
      </c>
      <c r="JX109" s="368">
        <v>0</v>
      </c>
      <c r="JY109" s="417">
        <v>0</v>
      </c>
      <c r="JZ109" s="367">
        <v>0</v>
      </c>
      <c r="KA109" s="367">
        <v>0</v>
      </c>
      <c r="KB109" s="367">
        <v>0</v>
      </c>
      <c r="KC109" s="368">
        <v>0</v>
      </c>
      <c r="KD109" s="366">
        <v>0</v>
      </c>
      <c r="KE109" s="367">
        <v>0</v>
      </c>
      <c r="KF109" s="367">
        <v>0</v>
      </c>
      <c r="KG109" s="367">
        <v>0</v>
      </c>
      <c r="KH109" s="368">
        <v>0</v>
      </c>
      <c r="KI109" s="367">
        <v>0</v>
      </c>
      <c r="KJ109" s="367">
        <v>0</v>
      </c>
      <c r="KK109" s="367">
        <v>0</v>
      </c>
      <c r="KL109" s="367">
        <v>0</v>
      </c>
      <c r="KM109" s="368">
        <v>0</v>
      </c>
      <c r="KN109" s="367">
        <v>0</v>
      </c>
      <c r="KO109" s="367">
        <v>0</v>
      </c>
      <c r="KP109" s="367">
        <v>0</v>
      </c>
      <c r="KQ109" s="367">
        <v>0</v>
      </c>
      <c r="KR109" s="368">
        <v>0</v>
      </c>
      <c r="KS109" s="366">
        <v>0</v>
      </c>
      <c r="KT109" s="367">
        <v>0</v>
      </c>
      <c r="KU109" s="367">
        <v>0</v>
      </c>
      <c r="KV109" s="367">
        <v>0</v>
      </c>
      <c r="KW109" s="368">
        <v>0</v>
      </c>
      <c r="KX109" s="367">
        <v>0</v>
      </c>
      <c r="KY109" s="367">
        <v>0</v>
      </c>
      <c r="KZ109" s="367">
        <v>0</v>
      </c>
      <c r="LA109" s="367">
        <v>0</v>
      </c>
      <c r="LB109" s="369">
        <v>0</v>
      </c>
      <c r="LC109" s="366">
        <v>0</v>
      </c>
      <c r="LD109" s="367">
        <v>0</v>
      </c>
      <c r="LE109" s="367">
        <v>0</v>
      </c>
      <c r="LF109" s="367">
        <v>0</v>
      </c>
      <c r="LG109" s="369">
        <v>0</v>
      </c>
    </row>
    <row r="110" spans="2:319">
      <c r="B110" s="1635"/>
      <c r="C110" s="1636"/>
      <c r="D110" s="416" t="s">
        <v>2883</v>
      </c>
      <c r="E110" s="417">
        <v>0</v>
      </c>
      <c r="F110" s="367">
        <v>0</v>
      </c>
      <c r="G110" s="367">
        <v>0</v>
      </c>
      <c r="H110" s="367">
        <v>0</v>
      </c>
      <c r="I110" s="368">
        <v>0</v>
      </c>
      <c r="J110" s="417">
        <v>0</v>
      </c>
      <c r="K110" s="367">
        <v>0</v>
      </c>
      <c r="L110" s="367">
        <v>0</v>
      </c>
      <c r="M110" s="367">
        <v>0</v>
      </c>
      <c r="N110" s="368">
        <v>0</v>
      </c>
      <c r="O110" s="366">
        <v>0</v>
      </c>
      <c r="P110" s="367">
        <v>0</v>
      </c>
      <c r="Q110" s="367">
        <v>0</v>
      </c>
      <c r="R110" s="367">
        <v>0</v>
      </c>
      <c r="S110" s="368">
        <v>0</v>
      </c>
      <c r="T110" s="367">
        <v>0</v>
      </c>
      <c r="U110" s="367">
        <v>0</v>
      </c>
      <c r="V110" s="367">
        <v>0</v>
      </c>
      <c r="W110" s="367">
        <v>0</v>
      </c>
      <c r="X110" s="368">
        <v>0</v>
      </c>
      <c r="Y110" s="367">
        <v>0</v>
      </c>
      <c r="Z110" s="367">
        <v>0</v>
      </c>
      <c r="AA110" s="367">
        <v>0</v>
      </c>
      <c r="AB110" s="367">
        <v>0</v>
      </c>
      <c r="AC110" s="368">
        <v>0</v>
      </c>
      <c r="AD110" s="417">
        <v>0</v>
      </c>
      <c r="AE110" s="367">
        <v>0</v>
      </c>
      <c r="AF110" s="367">
        <v>0</v>
      </c>
      <c r="AG110" s="367">
        <v>0</v>
      </c>
      <c r="AH110" s="368">
        <v>0</v>
      </c>
      <c r="AI110" s="417">
        <v>0</v>
      </c>
      <c r="AJ110" s="367">
        <v>0</v>
      </c>
      <c r="AK110" s="367">
        <v>0</v>
      </c>
      <c r="AL110" s="367">
        <v>0</v>
      </c>
      <c r="AM110" s="368">
        <v>0</v>
      </c>
      <c r="AN110" s="366">
        <v>0</v>
      </c>
      <c r="AO110" s="367">
        <v>0</v>
      </c>
      <c r="AP110" s="367">
        <v>0</v>
      </c>
      <c r="AQ110" s="367">
        <v>0</v>
      </c>
      <c r="AR110" s="368">
        <v>0</v>
      </c>
      <c r="AS110" s="367">
        <v>0</v>
      </c>
      <c r="AT110" s="367">
        <v>0</v>
      </c>
      <c r="AU110" s="367">
        <v>0</v>
      </c>
      <c r="AV110" s="367">
        <v>0</v>
      </c>
      <c r="AW110" s="368">
        <v>0</v>
      </c>
      <c r="AX110" s="367">
        <v>0</v>
      </c>
      <c r="AY110" s="367">
        <v>0</v>
      </c>
      <c r="AZ110" s="367">
        <v>0</v>
      </c>
      <c r="BA110" s="367">
        <v>0</v>
      </c>
      <c r="BB110" s="368">
        <v>0</v>
      </c>
      <c r="BC110" s="417">
        <v>0</v>
      </c>
      <c r="BD110" s="367">
        <v>0</v>
      </c>
      <c r="BE110" s="367">
        <v>0</v>
      </c>
      <c r="BF110" s="367">
        <v>0</v>
      </c>
      <c r="BG110" s="368">
        <v>0</v>
      </c>
      <c r="BH110" s="417">
        <v>0</v>
      </c>
      <c r="BI110" s="367">
        <v>0</v>
      </c>
      <c r="BJ110" s="367">
        <v>0</v>
      </c>
      <c r="BK110" s="367">
        <v>0</v>
      </c>
      <c r="BL110" s="368">
        <v>0</v>
      </c>
      <c r="BM110" s="366">
        <v>0</v>
      </c>
      <c r="BN110" s="367">
        <v>0</v>
      </c>
      <c r="BO110" s="367">
        <v>0</v>
      </c>
      <c r="BP110" s="367">
        <v>0</v>
      </c>
      <c r="BQ110" s="368">
        <v>0</v>
      </c>
      <c r="BR110" s="367">
        <v>0</v>
      </c>
      <c r="BS110" s="367">
        <v>0</v>
      </c>
      <c r="BT110" s="367">
        <v>0</v>
      </c>
      <c r="BU110" s="367">
        <v>0</v>
      </c>
      <c r="BV110" s="368">
        <v>0</v>
      </c>
      <c r="BW110" s="367">
        <v>0</v>
      </c>
      <c r="BX110" s="367">
        <v>0</v>
      </c>
      <c r="BY110" s="367">
        <v>0</v>
      </c>
      <c r="BZ110" s="367">
        <v>0</v>
      </c>
      <c r="CA110" s="368">
        <v>0</v>
      </c>
      <c r="CB110" s="417">
        <v>0</v>
      </c>
      <c r="CC110" s="367">
        <v>0</v>
      </c>
      <c r="CD110" s="367">
        <v>0</v>
      </c>
      <c r="CE110" s="367">
        <v>0</v>
      </c>
      <c r="CF110" s="368">
        <v>0</v>
      </c>
      <c r="CG110" s="417">
        <v>0</v>
      </c>
      <c r="CH110" s="367">
        <v>0</v>
      </c>
      <c r="CI110" s="367">
        <v>0</v>
      </c>
      <c r="CJ110" s="367">
        <v>0</v>
      </c>
      <c r="CK110" s="368">
        <v>0</v>
      </c>
      <c r="CL110" s="366">
        <v>0</v>
      </c>
      <c r="CM110" s="367">
        <v>0</v>
      </c>
      <c r="CN110" s="367">
        <v>0</v>
      </c>
      <c r="CO110" s="367">
        <v>0</v>
      </c>
      <c r="CP110" s="368">
        <v>0</v>
      </c>
      <c r="CQ110" s="367">
        <v>0</v>
      </c>
      <c r="CR110" s="367">
        <v>0</v>
      </c>
      <c r="CS110" s="367">
        <v>0</v>
      </c>
      <c r="CT110" s="367">
        <v>0</v>
      </c>
      <c r="CU110" s="368">
        <v>0</v>
      </c>
      <c r="CV110" s="367">
        <v>0</v>
      </c>
      <c r="CW110" s="367">
        <v>0</v>
      </c>
      <c r="CX110" s="367">
        <v>0</v>
      </c>
      <c r="CY110" s="367">
        <v>0</v>
      </c>
      <c r="CZ110" s="368">
        <v>0</v>
      </c>
      <c r="DA110" s="417">
        <v>0</v>
      </c>
      <c r="DB110" s="367">
        <v>0</v>
      </c>
      <c r="DC110" s="367">
        <v>0</v>
      </c>
      <c r="DD110" s="367">
        <v>0</v>
      </c>
      <c r="DE110" s="368">
        <v>0</v>
      </c>
      <c r="DF110" s="417">
        <v>0</v>
      </c>
      <c r="DG110" s="367">
        <v>0</v>
      </c>
      <c r="DH110" s="367">
        <v>0</v>
      </c>
      <c r="DI110" s="367">
        <v>0</v>
      </c>
      <c r="DJ110" s="368">
        <v>0</v>
      </c>
      <c r="DK110" s="366">
        <v>0</v>
      </c>
      <c r="DL110" s="367">
        <v>0</v>
      </c>
      <c r="DM110" s="367">
        <v>0</v>
      </c>
      <c r="DN110" s="367">
        <v>0</v>
      </c>
      <c r="DO110" s="368">
        <v>0</v>
      </c>
      <c r="DP110" s="367">
        <v>0</v>
      </c>
      <c r="DQ110" s="367">
        <v>0</v>
      </c>
      <c r="DR110" s="367">
        <v>0</v>
      </c>
      <c r="DS110" s="367">
        <v>0</v>
      </c>
      <c r="DT110" s="368">
        <v>0</v>
      </c>
      <c r="DU110" s="367">
        <v>0</v>
      </c>
      <c r="DV110" s="367">
        <v>0</v>
      </c>
      <c r="DW110" s="367">
        <v>0</v>
      </c>
      <c r="DX110" s="367">
        <v>0</v>
      </c>
      <c r="DY110" s="368">
        <v>0</v>
      </c>
      <c r="DZ110" s="417">
        <v>0</v>
      </c>
      <c r="EA110" s="367">
        <v>0</v>
      </c>
      <c r="EB110" s="367">
        <v>0</v>
      </c>
      <c r="EC110" s="367">
        <v>0</v>
      </c>
      <c r="ED110" s="368">
        <v>0</v>
      </c>
      <c r="EE110" s="417">
        <v>0</v>
      </c>
      <c r="EF110" s="367">
        <v>0</v>
      </c>
      <c r="EG110" s="367">
        <v>0</v>
      </c>
      <c r="EH110" s="367">
        <v>0</v>
      </c>
      <c r="EI110" s="368">
        <v>0</v>
      </c>
      <c r="EJ110" s="366">
        <v>0</v>
      </c>
      <c r="EK110" s="367">
        <v>0</v>
      </c>
      <c r="EL110" s="367">
        <v>0</v>
      </c>
      <c r="EM110" s="367">
        <v>0</v>
      </c>
      <c r="EN110" s="368">
        <v>0</v>
      </c>
      <c r="EO110" s="367">
        <v>0</v>
      </c>
      <c r="EP110" s="367">
        <v>0</v>
      </c>
      <c r="EQ110" s="367">
        <v>0</v>
      </c>
      <c r="ER110" s="367">
        <v>0</v>
      </c>
      <c r="ES110" s="368">
        <v>0</v>
      </c>
      <c r="ET110" s="367">
        <v>0</v>
      </c>
      <c r="EU110" s="367">
        <v>0</v>
      </c>
      <c r="EV110" s="367">
        <v>0</v>
      </c>
      <c r="EW110" s="367">
        <v>0</v>
      </c>
      <c r="EX110" s="368">
        <v>0</v>
      </c>
      <c r="EY110" s="417">
        <v>0</v>
      </c>
      <c r="EZ110" s="367">
        <v>0</v>
      </c>
      <c r="FA110" s="367">
        <v>0</v>
      </c>
      <c r="FB110" s="367">
        <v>0</v>
      </c>
      <c r="FC110" s="368">
        <v>0</v>
      </c>
      <c r="FD110" s="417">
        <v>0</v>
      </c>
      <c r="FE110" s="367">
        <v>0</v>
      </c>
      <c r="FF110" s="367">
        <v>0</v>
      </c>
      <c r="FG110" s="367">
        <v>0</v>
      </c>
      <c r="FH110" s="368">
        <v>0</v>
      </c>
      <c r="FI110" s="366">
        <v>0</v>
      </c>
      <c r="FJ110" s="367">
        <v>0</v>
      </c>
      <c r="FK110" s="367">
        <v>0</v>
      </c>
      <c r="FL110" s="367">
        <v>0</v>
      </c>
      <c r="FM110" s="368">
        <v>0</v>
      </c>
      <c r="FN110" s="367">
        <v>0</v>
      </c>
      <c r="FO110" s="367">
        <v>0</v>
      </c>
      <c r="FP110" s="367">
        <v>0</v>
      </c>
      <c r="FQ110" s="367">
        <v>0</v>
      </c>
      <c r="FR110" s="368">
        <v>0</v>
      </c>
      <c r="FS110" s="367">
        <v>0</v>
      </c>
      <c r="FT110" s="367">
        <v>0</v>
      </c>
      <c r="FU110" s="367">
        <v>0</v>
      </c>
      <c r="FV110" s="367">
        <v>0</v>
      </c>
      <c r="FW110" s="368">
        <v>0</v>
      </c>
      <c r="FX110" s="417">
        <v>0</v>
      </c>
      <c r="FY110" s="367">
        <v>0</v>
      </c>
      <c r="FZ110" s="367">
        <v>0</v>
      </c>
      <c r="GA110" s="367">
        <v>0</v>
      </c>
      <c r="GB110" s="368">
        <v>0</v>
      </c>
      <c r="GC110" s="417">
        <v>0</v>
      </c>
      <c r="GD110" s="367">
        <v>0</v>
      </c>
      <c r="GE110" s="367">
        <v>0</v>
      </c>
      <c r="GF110" s="367">
        <v>0</v>
      </c>
      <c r="GG110" s="368">
        <v>0</v>
      </c>
      <c r="GH110" s="366">
        <v>0</v>
      </c>
      <c r="GI110" s="367">
        <v>0</v>
      </c>
      <c r="GJ110" s="367">
        <v>0</v>
      </c>
      <c r="GK110" s="367">
        <v>0</v>
      </c>
      <c r="GL110" s="368">
        <v>0</v>
      </c>
      <c r="GM110" s="367">
        <v>0</v>
      </c>
      <c r="GN110" s="367">
        <v>0</v>
      </c>
      <c r="GO110" s="367">
        <v>0</v>
      </c>
      <c r="GP110" s="367">
        <v>0</v>
      </c>
      <c r="GQ110" s="368">
        <v>0</v>
      </c>
      <c r="GR110" s="367">
        <v>0</v>
      </c>
      <c r="GS110" s="367">
        <v>0</v>
      </c>
      <c r="GT110" s="367">
        <v>0</v>
      </c>
      <c r="GU110" s="367">
        <v>0</v>
      </c>
      <c r="GV110" s="368">
        <v>0</v>
      </c>
      <c r="GW110" s="417">
        <v>0</v>
      </c>
      <c r="GX110" s="367">
        <v>0</v>
      </c>
      <c r="GY110" s="367">
        <v>0</v>
      </c>
      <c r="GZ110" s="367">
        <v>0</v>
      </c>
      <c r="HA110" s="368">
        <v>0</v>
      </c>
      <c r="HB110" s="417">
        <v>0</v>
      </c>
      <c r="HC110" s="367">
        <v>0</v>
      </c>
      <c r="HD110" s="367">
        <v>0</v>
      </c>
      <c r="HE110" s="367">
        <v>0</v>
      </c>
      <c r="HF110" s="368">
        <v>0</v>
      </c>
      <c r="HG110" s="366">
        <v>0</v>
      </c>
      <c r="HH110" s="367">
        <v>0</v>
      </c>
      <c r="HI110" s="367">
        <v>0</v>
      </c>
      <c r="HJ110" s="367">
        <v>0</v>
      </c>
      <c r="HK110" s="368">
        <v>0</v>
      </c>
      <c r="HL110" s="367">
        <v>0</v>
      </c>
      <c r="HM110" s="367">
        <v>0</v>
      </c>
      <c r="HN110" s="367">
        <v>0</v>
      </c>
      <c r="HO110" s="367">
        <v>0</v>
      </c>
      <c r="HP110" s="368">
        <v>0</v>
      </c>
      <c r="HQ110" s="367">
        <v>0</v>
      </c>
      <c r="HR110" s="367">
        <v>0</v>
      </c>
      <c r="HS110" s="367">
        <v>0</v>
      </c>
      <c r="HT110" s="367">
        <v>0</v>
      </c>
      <c r="HU110" s="368">
        <v>0</v>
      </c>
      <c r="HV110" s="417">
        <v>0</v>
      </c>
      <c r="HW110" s="367">
        <v>0</v>
      </c>
      <c r="HX110" s="367">
        <v>0</v>
      </c>
      <c r="HY110" s="367">
        <v>0</v>
      </c>
      <c r="HZ110" s="368">
        <v>0</v>
      </c>
      <c r="IA110" s="417">
        <v>0</v>
      </c>
      <c r="IB110" s="367">
        <v>0</v>
      </c>
      <c r="IC110" s="367">
        <v>0</v>
      </c>
      <c r="ID110" s="367">
        <v>0</v>
      </c>
      <c r="IE110" s="368">
        <v>0</v>
      </c>
      <c r="IF110" s="366">
        <v>0</v>
      </c>
      <c r="IG110" s="367">
        <v>0</v>
      </c>
      <c r="IH110" s="367">
        <v>0</v>
      </c>
      <c r="II110" s="367">
        <v>0</v>
      </c>
      <c r="IJ110" s="368">
        <v>0</v>
      </c>
      <c r="IK110" s="367">
        <v>0</v>
      </c>
      <c r="IL110" s="367">
        <v>0</v>
      </c>
      <c r="IM110" s="367">
        <v>0</v>
      </c>
      <c r="IN110" s="367">
        <v>0</v>
      </c>
      <c r="IO110" s="368">
        <v>0</v>
      </c>
      <c r="IP110" s="367">
        <v>0</v>
      </c>
      <c r="IQ110" s="367">
        <v>0</v>
      </c>
      <c r="IR110" s="367">
        <v>0</v>
      </c>
      <c r="IS110" s="367">
        <v>0</v>
      </c>
      <c r="IT110" s="368">
        <v>0</v>
      </c>
      <c r="IU110" s="417">
        <v>0</v>
      </c>
      <c r="IV110" s="367">
        <v>0</v>
      </c>
      <c r="IW110" s="367">
        <v>0</v>
      </c>
      <c r="IX110" s="367">
        <v>0</v>
      </c>
      <c r="IY110" s="368">
        <v>0</v>
      </c>
      <c r="IZ110" s="417">
        <v>0</v>
      </c>
      <c r="JA110" s="367">
        <v>0</v>
      </c>
      <c r="JB110" s="367">
        <v>0</v>
      </c>
      <c r="JC110" s="367">
        <v>0</v>
      </c>
      <c r="JD110" s="368">
        <v>0</v>
      </c>
      <c r="JE110" s="366">
        <v>0</v>
      </c>
      <c r="JF110" s="367">
        <v>0</v>
      </c>
      <c r="JG110" s="367">
        <v>0</v>
      </c>
      <c r="JH110" s="367">
        <v>0</v>
      </c>
      <c r="JI110" s="368">
        <v>0</v>
      </c>
      <c r="JJ110" s="367">
        <v>0</v>
      </c>
      <c r="JK110" s="367">
        <v>0</v>
      </c>
      <c r="JL110" s="367">
        <v>0</v>
      </c>
      <c r="JM110" s="367">
        <v>0</v>
      </c>
      <c r="JN110" s="368">
        <v>0</v>
      </c>
      <c r="JO110" s="367">
        <v>0</v>
      </c>
      <c r="JP110" s="367">
        <v>0</v>
      </c>
      <c r="JQ110" s="367">
        <v>0</v>
      </c>
      <c r="JR110" s="367">
        <v>0</v>
      </c>
      <c r="JS110" s="368">
        <v>0</v>
      </c>
      <c r="JT110" s="417">
        <v>0</v>
      </c>
      <c r="JU110" s="367">
        <v>0</v>
      </c>
      <c r="JV110" s="367">
        <v>0</v>
      </c>
      <c r="JW110" s="367">
        <v>0</v>
      </c>
      <c r="JX110" s="368">
        <v>0</v>
      </c>
      <c r="JY110" s="417">
        <v>0</v>
      </c>
      <c r="JZ110" s="367">
        <v>0</v>
      </c>
      <c r="KA110" s="367">
        <v>0</v>
      </c>
      <c r="KB110" s="367">
        <v>0</v>
      </c>
      <c r="KC110" s="368">
        <v>0</v>
      </c>
      <c r="KD110" s="366">
        <v>0</v>
      </c>
      <c r="KE110" s="367">
        <v>0</v>
      </c>
      <c r="KF110" s="367">
        <v>0</v>
      </c>
      <c r="KG110" s="367">
        <v>0</v>
      </c>
      <c r="KH110" s="368">
        <v>0</v>
      </c>
      <c r="KI110" s="367">
        <v>0</v>
      </c>
      <c r="KJ110" s="367">
        <v>0</v>
      </c>
      <c r="KK110" s="367">
        <v>0</v>
      </c>
      <c r="KL110" s="367">
        <v>0</v>
      </c>
      <c r="KM110" s="368">
        <v>0</v>
      </c>
      <c r="KN110" s="367">
        <v>0</v>
      </c>
      <c r="KO110" s="367">
        <v>0</v>
      </c>
      <c r="KP110" s="367">
        <v>0</v>
      </c>
      <c r="KQ110" s="367">
        <v>0</v>
      </c>
      <c r="KR110" s="368">
        <v>0</v>
      </c>
      <c r="KS110" s="366">
        <v>0</v>
      </c>
      <c r="KT110" s="367">
        <v>0</v>
      </c>
      <c r="KU110" s="367">
        <v>0</v>
      </c>
      <c r="KV110" s="367">
        <v>0</v>
      </c>
      <c r="KW110" s="368">
        <v>0</v>
      </c>
      <c r="KX110" s="367">
        <v>0</v>
      </c>
      <c r="KY110" s="367">
        <v>0</v>
      </c>
      <c r="KZ110" s="367">
        <v>0</v>
      </c>
      <c r="LA110" s="367">
        <v>0</v>
      </c>
      <c r="LB110" s="369">
        <v>0</v>
      </c>
      <c r="LC110" s="366">
        <v>0</v>
      </c>
      <c r="LD110" s="367">
        <v>0</v>
      </c>
      <c r="LE110" s="367">
        <v>0</v>
      </c>
      <c r="LF110" s="367">
        <v>0</v>
      </c>
      <c r="LG110" s="369">
        <v>0</v>
      </c>
    </row>
    <row r="111" spans="2:319">
      <c r="B111" s="1635"/>
      <c r="C111" s="1636"/>
      <c r="D111" s="416" t="s">
        <v>2871</v>
      </c>
      <c r="E111" s="366">
        <v>0</v>
      </c>
      <c r="F111" s="367">
        <v>0</v>
      </c>
      <c r="G111" s="367">
        <v>0</v>
      </c>
      <c r="H111" s="367">
        <v>0</v>
      </c>
      <c r="I111" s="368">
        <v>0</v>
      </c>
      <c r="J111" s="366">
        <v>48.8</v>
      </c>
      <c r="K111" s="367">
        <v>804</v>
      </c>
      <c r="L111" s="367">
        <v>780</v>
      </c>
      <c r="M111" s="367">
        <v>24</v>
      </c>
      <c r="N111" s="368">
        <v>2.9850746268656716E-2</v>
      </c>
      <c r="O111" s="366">
        <v>48.8</v>
      </c>
      <c r="P111" s="367">
        <v>804</v>
      </c>
      <c r="Q111" s="367">
        <v>780</v>
      </c>
      <c r="R111" s="367">
        <v>24</v>
      </c>
      <c r="S111" s="368">
        <v>2.9850746268656716E-2</v>
      </c>
      <c r="T111" s="367">
        <v>46.3</v>
      </c>
      <c r="U111" s="367">
        <v>763</v>
      </c>
      <c r="V111" s="367">
        <v>739</v>
      </c>
      <c r="W111" s="367">
        <v>24</v>
      </c>
      <c r="X111" s="368">
        <v>3.1454783748361727E-2</v>
      </c>
      <c r="Y111" s="367">
        <v>2.5</v>
      </c>
      <c r="Z111" s="367">
        <v>41</v>
      </c>
      <c r="AA111" s="367">
        <v>41</v>
      </c>
      <c r="AB111" s="367">
        <v>0</v>
      </c>
      <c r="AC111" s="368">
        <v>-1.604037479705011E-3</v>
      </c>
      <c r="AD111" s="366">
        <v>0</v>
      </c>
      <c r="AE111" s="367">
        <v>0</v>
      </c>
      <c r="AF111" s="367">
        <v>0</v>
      </c>
      <c r="AG111" s="367">
        <v>0</v>
      </c>
      <c r="AH111" s="368">
        <v>0</v>
      </c>
      <c r="AI111" s="366">
        <v>44</v>
      </c>
      <c r="AJ111" s="367">
        <v>725</v>
      </c>
      <c r="AK111" s="367">
        <v>703</v>
      </c>
      <c r="AL111" s="367">
        <v>22</v>
      </c>
      <c r="AM111" s="368">
        <v>3.0344827586206897E-2</v>
      </c>
      <c r="AN111" s="366">
        <v>44</v>
      </c>
      <c r="AO111" s="367">
        <v>725</v>
      </c>
      <c r="AP111" s="367">
        <v>703</v>
      </c>
      <c r="AQ111" s="367">
        <v>22</v>
      </c>
      <c r="AR111" s="368">
        <v>3.0344827586206897E-2</v>
      </c>
      <c r="AS111" s="367">
        <v>48.8</v>
      </c>
      <c r="AT111" s="367">
        <v>804</v>
      </c>
      <c r="AU111" s="367">
        <v>780</v>
      </c>
      <c r="AV111" s="367">
        <v>24</v>
      </c>
      <c r="AW111" s="368">
        <v>2.9850746268656716E-2</v>
      </c>
      <c r="AX111" s="367">
        <v>-4.7999999999999972</v>
      </c>
      <c r="AY111" s="367">
        <v>-79</v>
      </c>
      <c r="AZ111" s="367">
        <v>-77</v>
      </c>
      <c r="BA111" s="367">
        <v>-2</v>
      </c>
      <c r="BB111" s="368">
        <v>4.9408131755018098E-4</v>
      </c>
      <c r="BC111" s="366">
        <v>0</v>
      </c>
      <c r="BD111" s="367">
        <v>0</v>
      </c>
      <c r="BE111" s="367">
        <v>0</v>
      </c>
      <c r="BF111" s="367">
        <v>0</v>
      </c>
      <c r="BG111" s="368">
        <v>0</v>
      </c>
      <c r="BH111" s="366">
        <v>43.5</v>
      </c>
      <c r="BI111" s="367">
        <v>718</v>
      </c>
      <c r="BJ111" s="335">
        <v>696</v>
      </c>
      <c r="BK111" s="367">
        <v>22</v>
      </c>
      <c r="BL111" s="368">
        <v>3.0640668523676879E-2</v>
      </c>
      <c r="BM111" s="366">
        <v>43.5</v>
      </c>
      <c r="BN111" s="367">
        <v>718</v>
      </c>
      <c r="BO111" s="367">
        <v>696</v>
      </c>
      <c r="BP111" s="367">
        <v>22</v>
      </c>
      <c r="BQ111" s="368">
        <v>3.0640668523676879E-2</v>
      </c>
      <c r="BR111" s="367">
        <v>44</v>
      </c>
      <c r="BS111" s="367">
        <v>725</v>
      </c>
      <c r="BT111" s="367">
        <v>703</v>
      </c>
      <c r="BU111" s="367">
        <v>22</v>
      </c>
      <c r="BV111" s="368">
        <v>3.0344827586206897E-2</v>
      </c>
      <c r="BW111" s="367">
        <v>-0.5</v>
      </c>
      <c r="BX111" s="367">
        <v>-7</v>
      </c>
      <c r="BY111" s="367">
        <v>-7</v>
      </c>
      <c r="BZ111" s="367">
        <v>0</v>
      </c>
      <c r="CA111" s="368">
        <v>2.9584093746998219E-4</v>
      </c>
      <c r="CB111" s="366">
        <v>0</v>
      </c>
      <c r="CC111" s="367">
        <v>0</v>
      </c>
      <c r="CD111" s="367">
        <v>0</v>
      </c>
      <c r="CE111" s="367">
        <v>0</v>
      </c>
      <c r="CF111" s="368">
        <v>0</v>
      </c>
      <c r="CG111" s="366">
        <v>43.1</v>
      </c>
      <c r="CH111" s="367">
        <v>712</v>
      </c>
      <c r="CI111" s="367">
        <v>690</v>
      </c>
      <c r="CJ111" s="367">
        <v>22</v>
      </c>
      <c r="CK111" s="368">
        <v>3.0898876404494381E-2</v>
      </c>
      <c r="CL111" s="366">
        <v>43.1</v>
      </c>
      <c r="CM111" s="367">
        <v>712</v>
      </c>
      <c r="CN111" s="367">
        <v>690</v>
      </c>
      <c r="CO111" s="367">
        <v>22</v>
      </c>
      <c r="CP111" s="368">
        <v>3.0898876404494381E-2</v>
      </c>
      <c r="CQ111" s="367">
        <v>43.5</v>
      </c>
      <c r="CR111" s="367">
        <v>718</v>
      </c>
      <c r="CS111" s="367">
        <v>696</v>
      </c>
      <c r="CT111" s="367">
        <v>22</v>
      </c>
      <c r="CU111" s="368">
        <v>3.0640668523676879E-2</v>
      </c>
      <c r="CV111" s="367">
        <v>-0.39999999999999858</v>
      </c>
      <c r="CW111" s="367">
        <v>-6</v>
      </c>
      <c r="CX111" s="367">
        <v>-6</v>
      </c>
      <c r="CY111" s="367">
        <v>0</v>
      </c>
      <c r="CZ111" s="368">
        <v>2.5820788081750215E-4</v>
      </c>
      <c r="DA111" s="366">
        <v>0</v>
      </c>
      <c r="DB111" s="367">
        <v>0</v>
      </c>
      <c r="DC111" s="367">
        <v>0</v>
      </c>
      <c r="DD111" s="367">
        <v>0</v>
      </c>
      <c r="DE111" s="368">
        <v>0</v>
      </c>
      <c r="DF111" s="366">
        <v>44.8</v>
      </c>
      <c r="DG111" s="367">
        <v>739</v>
      </c>
      <c r="DH111" s="367">
        <v>717</v>
      </c>
      <c r="DI111" s="367">
        <v>22</v>
      </c>
      <c r="DJ111" s="368">
        <v>2.9769959404600813E-2</v>
      </c>
      <c r="DK111" s="366">
        <v>44.8</v>
      </c>
      <c r="DL111" s="367">
        <v>739</v>
      </c>
      <c r="DM111" s="367">
        <v>717</v>
      </c>
      <c r="DN111" s="367">
        <v>22</v>
      </c>
      <c r="DO111" s="368">
        <v>2.9769959404600813E-2</v>
      </c>
      <c r="DP111" s="367">
        <v>43.1</v>
      </c>
      <c r="DQ111" s="367">
        <v>712</v>
      </c>
      <c r="DR111" s="367">
        <v>690</v>
      </c>
      <c r="DS111" s="367">
        <v>22</v>
      </c>
      <c r="DT111" s="368">
        <v>3.0898876404494381E-2</v>
      </c>
      <c r="DU111" s="367">
        <v>1.6999999999999957</v>
      </c>
      <c r="DV111" s="367">
        <v>27</v>
      </c>
      <c r="DW111" s="367">
        <v>27</v>
      </c>
      <c r="DX111" s="367">
        <v>0</v>
      </c>
      <c r="DY111" s="368">
        <v>-1.1289169998935679E-3</v>
      </c>
      <c r="DZ111" s="366">
        <v>0</v>
      </c>
      <c r="EA111" s="367">
        <v>0</v>
      </c>
      <c r="EB111" s="367">
        <v>0</v>
      </c>
      <c r="EC111" s="367">
        <v>0</v>
      </c>
      <c r="ED111" s="368">
        <v>0</v>
      </c>
      <c r="EE111" s="366">
        <v>39.200000000000003</v>
      </c>
      <c r="EF111" s="367">
        <v>647</v>
      </c>
      <c r="EG111" s="335">
        <v>627</v>
      </c>
      <c r="EH111" s="367">
        <v>20</v>
      </c>
      <c r="EI111" s="368">
        <v>3.0911901081916538E-2</v>
      </c>
      <c r="EJ111" s="366">
        <v>39.200000000000003</v>
      </c>
      <c r="EK111" s="367">
        <v>647</v>
      </c>
      <c r="EL111" s="367">
        <v>627</v>
      </c>
      <c r="EM111" s="367">
        <v>20</v>
      </c>
      <c r="EN111" s="368">
        <v>3.0911901081916538E-2</v>
      </c>
      <c r="EO111" s="367">
        <v>44.8</v>
      </c>
      <c r="EP111" s="367">
        <v>739</v>
      </c>
      <c r="EQ111" s="367">
        <v>717</v>
      </c>
      <c r="ER111" s="367">
        <v>22</v>
      </c>
      <c r="ES111" s="368">
        <v>2.9769959404600813E-2</v>
      </c>
      <c r="ET111" s="367">
        <v>-5.5999999999999943</v>
      </c>
      <c r="EU111" s="367">
        <v>-92</v>
      </c>
      <c r="EV111" s="367">
        <v>-90</v>
      </c>
      <c r="EW111" s="367">
        <v>-2</v>
      </c>
      <c r="EX111" s="368">
        <v>1.1419416773157248E-3</v>
      </c>
      <c r="EY111" s="366">
        <v>0</v>
      </c>
      <c r="EZ111" s="367">
        <v>0</v>
      </c>
      <c r="FA111" s="367">
        <v>0</v>
      </c>
      <c r="FB111" s="367">
        <v>0</v>
      </c>
      <c r="FC111" s="368">
        <v>0</v>
      </c>
      <c r="FD111" s="366">
        <v>41.1</v>
      </c>
      <c r="FE111" s="367">
        <v>679</v>
      </c>
      <c r="FF111" s="367">
        <v>658</v>
      </c>
      <c r="FG111" s="367">
        <v>21</v>
      </c>
      <c r="FH111" s="368">
        <v>3.0927835051546393E-2</v>
      </c>
      <c r="FI111" s="366">
        <v>41.1</v>
      </c>
      <c r="FJ111" s="367">
        <v>679</v>
      </c>
      <c r="FK111" s="367">
        <v>658</v>
      </c>
      <c r="FL111" s="367">
        <v>21</v>
      </c>
      <c r="FM111" s="368">
        <v>3.0927835051546393E-2</v>
      </c>
      <c r="FN111" s="367">
        <v>39.200000000000003</v>
      </c>
      <c r="FO111" s="367">
        <v>647</v>
      </c>
      <c r="FP111" s="367">
        <v>627</v>
      </c>
      <c r="FQ111" s="367">
        <v>20</v>
      </c>
      <c r="FR111" s="368">
        <v>3.0911901081916538E-2</v>
      </c>
      <c r="FS111" s="367">
        <v>1.8999999999999986</v>
      </c>
      <c r="FT111" s="367">
        <v>32</v>
      </c>
      <c r="FU111" s="367">
        <v>31</v>
      </c>
      <c r="FV111" s="367">
        <v>1</v>
      </c>
      <c r="FW111" s="368">
        <v>1.5933969629854799E-5</v>
      </c>
      <c r="FX111" s="366">
        <v>0</v>
      </c>
      <c r="FY111" s="367">
        <v>0</v>
      </c>
      <c r="FZ111" s="367">
        <v>0</v>
      </c>
      <c r="GA111" s="367">
        <v>0</v>
      </c>
      <c r="GB111" s="368">
        <v>0</v>
      </c>
      <c r="GC111" s="366">
        <v>46.7</v>
      </c>
      <c r="GD111" s="367">
        <v>771</v>
      </c>
      <c r="GE111" s="367">
        <v>748</v>
      </c>
      <c r="GF111" s="367">
        <v>23</v>
      </c>
      <c r="GG111" s="368">
        <v>2.9831387808041506E-2</v>
      </c>
      <c r="GH111" s="366">
        <v>46.7</v>
      </c>
      <c r="GI111" s="367">
        <v>771</v>
      </c>
      <c r="GJ111" s="367">
        <v>748</v>
      </c>
      <c r="GK111" s="367">
        <v>23</v>
      </c>
      <c r="GL111" s="368">
        <v>2.9831387808041506E-2</v>
      </c>
      <c r="GM111" s="367">
        <v>41.1</v>
      </c>
      <c r="GN111" s="367">
        <v>679</v>
      </c>
      <c r="GO111" s="367">
        <v>658</v>
      </c>
      <c r="GP111" s="367">
        <v>21</v>
      </c>
      <c r="GQ111" s="368">
        <v>3.0927835051546393E-2</v>
      </c>
      <c r="GR111" s="367">
        <v>5.6000000000000014</v>
      </c>
      <c r="GS111" s="367">
        <v>92</v>
      </c>
      <c r="GT111" s="367">
        <v>90</v>
      </c>
      <c r="GU111" s="367">
        <v>2</v>
      </c>
      <c r="GV111" s="368">
        <v>-1.0964472435048868E-3</v>
      </c>
      <c r="GW111" s="366">
        <v>0</v>
      </c>
      <c r="GX111" s="367">
        <v>0</v>
      </c>
      <c r="GY111" s="367">
        <v>0</v>
      </c>
      <c r="GZ111" s="367">
        <v>0</v>
      </c>
      <c r="HA111" s="368">
        <v>0</v>
      </c>
      <c r="HB111" s="366">
        <v>48.4</v>
      </c>
      <c r="HC111" s="367">
        <v>799</v>
      </c>
      <c r="HD111" s="335">
        <v>775</v>
      </c>
      <c r="HE111" s="367">
        <v>24</v>
      </c>
      <c r="HF111" s="368">
        <v>3.0037546933667083E-2</v>
      </c>
      <c r="HG111" s="366">
        <v>48.4</v>
      </c>
      <c r="HH111" s="367">
        <v>799</v>
      </c>
      <c r="HI111" s="367">
        <v>775</v>
      </c>
      <c r="HJ111" s="367">
        <v>24</v>
      </c>
      <c r="HK111" s="368">
        <v>3.0037546933667083E-2</v>
      </c>
      <c r="HL111" s="367">
        <v>46.7</v>
      </c>
      <c r="HM111" s="367">
        <v>771</v>
      </c>
      <c r="HN111" s="367">
        <v>748</v>
      </c>
      <c r="HO111" s="367">
        <v>23</v>
      </c>
      <c r="HP111" s="368">
        <v>2.9831387808041506E-2</v>
      </c>
      <c r="HQ111" s="367">
        <v>1.6999999999999957</v>
      </c>
      <c r="HR111" s="367">
        <v>28</v>
      </c>
      <c r="HS111" s="367">
        <v>27</v>
      </c>
      <c r="HT111" s="367">
        <v>1</v>
      </c>
      <c r="HU111" s="368">
        <v>2.0615912562557681E-4</v>
      </c>
      <c r="HV111" s="366">
        <v>0</v>
      </c>
      <c r="HW111" s="367">
        <v>0</v>
      </c>
      <c r="HX111" s="367">
        <v>0</v>
      </c>
      <c r="HY111" s="367">
        <v>0</v>
      </c>
      <c r="HZ111" s="368">
        <v>0</v>
      </c>
      <c r="IA111" s="366">
        <v>34.5</v>
      </c>
      <c r="IB111" s="367">
        <v>569</v>
      </c>
      <c r="IC111" s="384">
        <v>552</v>
      </c>
      <c r="ID111" s="367">
        <v>17</v>
      </c>
      <c r="IE111" s="368">
        <v>2.9876977152899824E-2</v>
      </c>
      <c r="IF111" s="366">
        <v>34.5</v>
      </c>
      <c r="IG111" s="367">
        <v>569</v>
      </c>
      <c r="IH111" s="367">
        <v>552</v>
      </c>
      <c r="II111" s="367">
        <v>17</v>
      </c>
      <c r="IJ111" s="368">
        <v>2.9876977152899824E-2</v>
      </c>
      <c r="IK111" s="367">
        <v>48.4</v>
      </c>
      <c r="IL111" s="367">
        <v>799</v>
      </c>
      <c r="IM111" s="367">
        <v>775</v>
      </c>
      <c r="IN111" s="367">
        <v>24</v>
      </c>
      <c r="IO111" s="368">
        <v>3.0037546933667083E-2</v>
      </c>
      <c r="IP111" s="367">
        <v>-13.899999999999999</v>
      </c>
      <c r="IQ111" s="367">
        <v>-230</v>
      </c>
      <c r="IR111" s="367">
        <v>-223</v>
      </c>
      <c r="IS111" s="367">
        <v>-7</v>
      </c>
      <c r="IT111" s="368">
        <v>-1.6056978076725917E-4</v>
      </c>
      <c r="IU111" s="366">
        <v>0</v>
      </c>
      <c r="IV111" s="367">
        <v>0</v>
      </c>
      <c r="IW111" s="367">
        <v>0</v>
      </c>
      <c r="IX111" s="367">
        <v>0</v>
      </c>
      <c r="IY111" s="368">
        <v>0</v>
      </c>
      <c r="IZ111" s="366">
        <v>40.700000000000003</v>
      </c>
      <c r="JA111" s="367">
        <v>671</v>
      </c>
      <c r="JB111" s="367">
        <v>651</v>
      </c>
      <c r="JC111" s="367">
        <v>20</v>
      </c>
      <c r="JD111" s="368">
        <v>2.9806259314456036E-2</v>
      </c>
      <c r="JE111" s="366">
        <v>40.700000000000003</v>
      </c>
      <c r="JF111" s="367">
        <v>671</v>
      </c>
      <c r="JG111" s="367">
        <v>651</v>
      </c>
      <c r="JH111" s="367">
        <v>20</v>
      </c>
      <c r="JI111" s="368">
        <v>2.9806259314456036E-2</v>
      </c>
      <c r="JJ111" s="367">
        <v>34.5</v>
      </c>
      <c r="JK111" s="367">
        <v>569</v>
      </c>
      <c r="JL111" s="367">
        <v>552</v>
      </c>
      <c r="JM111" s="367">
        <v>17</v>
      </c>
      <c r="JN111" s="368">
        <v>2.9876977152899824E-2</v>
      </c>
      <c r="JO111" s="367">
        <v>6.2000000000000028</v>
      </c>
      <c r="JP111" s="367">
        <v>102</v>
      </c>
      <c r="JQ111" s="367">
        <v>99</v>
      </c>
      <c r="JR111" s="367">
        <v>3</v>
      </c>
      <c r="JS111" s="368">
        <v>-7.0717838443788011E-5</v>
      </c>
      <c r="JT111" s="366">
        <v>0</v>
      </c>
      <c r="JU111" s="367">
        <v>0</v>
      </c>
      <c r="JV111" s="367">
        <v>0</v>
      </c>
      <c r="JW111" s="367">
        <v>0</v>
      </c>
      <c r="JX111" s="368">
        <v>0</v>
      </c>
      <c r="JY111" s="366">
        <v>48.3</v>
      </c>
      <c r="JZ111" s="367">
        <v>796</v>
      </c>
      <c r="KA111" s="367">
        <v>772</v>
      </c>
      <c r="KB111" s="367">
        <v>24</v>
      </c>
      <c r="KC111" s="368">
        <v>3.015075376884422E-2</v>
      </c>
      <c r="KD111" s="366">
        <v>48.3</v>
      </c>
      <c r="KE111" s="367">
        <v>796</v>
      </c>
      <c r="KF111" s="367">
        <v>772</v>
      </c>
      <c r="KG111" s="367">
        <v>24</v>
      </c>
      <c r="KH111" s="368">
        <v>3.015075376884422E-2</v>
      </c>
      <c r="KI111" s="367">
        <v>40.700000000000003</v>
      </c>
      <c r="KJ111" s="367">
        <v>671</v>
      </c>
      <c r="KK111" s="367">
        <v>651</v>
      </c>
      <c r="KL111" s="367">
        <v>20</v>
      </c>
      <c r="KM111" s="368">
        <v>2.9806259314456036E-2</v>
      </c>
      <c r="KN111" s="367">
        <v>7.5999999999999943</v>
      </c>
      <c r="KO111" s="367">
        <v>125</v>
      </c>
      <c r="KP111" s="367">
        <v>121</v>
      </c>
      <c r="KQ111" s="367">
        <v>4</v>
      </c>
      <c r="KR111" s="368">
        <v>3.4449445438818407E-4</v>
      </c>
      <c r="KS111" s="366">
        <v>0</v>
      </c>
      <c r="KT111" s="367">
        <v>0</v>
      </c>
      <c r="KU111" s="367">
        <v>0</v>
      </c>
      <c r="KV111" s="367">
        <v>0</v>
      </c>
      <c r="KW111" s="368">
        <v>0</v>
      </c>
      <c r="KX111" s="367">
        <v>523.09999999999991</v>
      </c>
      <c r="KY111" s="367">
        <v>8630</v>
      </c>
      <c r="KZ111" s="367">
        <v>8369</v>
      </c>
      <c r="LA111" s="367">
        <v>261</v>
      </c>
      <c r="LB111" s="369">
        <v>3.0243337195828505E-2</v>
      </c>
      <c r="LC111" s="366">
        <v>523.09999999999991</v>
      </c>
      <c r="LD111" s="367">
        <v>8630</v>
      </c>
      <c r="LE111" s="367">
        <v>8369</v>
      </c>
      <c r="LF111" s="367">
        <v>261</v>
      </c>
      <c r="LG111" s="369">
        <v>3.0243337195828505E-2</v>
      </c>
    </row>
    <row r="112" spans="2:319">
      <c r="B112" s="1635"/>
      <c r="C112" s="1636"/>
      <c r="D112" s="421" t="s">
        <v>2885</v>
      </c>
      <c r="E112" s="371">
        <v>0</v>
      </c>
      <c r="F112" s="372">
        <v>0</v>
      </c>
      <c r="G112" s="372">
        <v>0</v>
      </c>
      <c r="H112" s="372">
        <v>0</v>
      </c>
      <c r="I112" s="373">
        <v>0</v>
      </c>
      <c r="J112" s="371">
        <v>0</v>
      </c>
      <c r="K112" s="372">
        <v>0</v>
      </c>
      <c r="L112" s="372">
        <v>0</v>
      </c>
      <c r="M112" s="372">
        <v>0</v>
      </c>
      <c r="N112" s="373">
        <v>0</v>
      </c>
      <c r="O112" s="371">
        <v>0</v>
      </c>
      <c r="P112" s="372">
        <v>0</v>
      </c>
      <c r="Q112" s="372">
        <v>0</v>
      </c>
      <c r="R112" s="372">
        <v>0</v>
      </c>
      <c r="S112" s="373">
        <v>0</v>
      </c>
      <c r="T112" s="372">
        <v>0</v>
      </c>
      <c r="U112" s="372">
        <v>0</v>
      </c>
      <c r="V112" s="372">
        <v>0</v>
      </c>
      <c r="W112" s="372">
        <v>0</v>
      </c>
      <c r="X112" s="373">
        <v>0</v>
      </c>
      <c r="Y112" s="372">
        <v>0</v>
      </c>
      <c r="Z112" s="372">
        <v>0</v>
      </c>
      <c r="AA112" s="372">
        <v>0</v>
      </c>
      <c r="AB112" s="372">
        <v>0</v>
      </c>
      <c r="AC112" s="373">
        <v>0</v>
      </c>
      <c r="AD112" s="371">
        <v>0</v>
      </c>
      <c r="AE112" s="372">
        <v>0</v>
      </c>
      <c r="AF112" s="372">
        <v>0</v>
      </c>
      <c r="AG112" s="372">
        <v>0</v>
      </c>
      <c r="AH112" s="373">
        <v>0</v>
      </c>
      <c r="AI112" s="371">
        <v>0</v>
      </c>
      <c r="AJ112" s="372">
        <v>0</v>
      </c>
      <c r="AK112" s="372">
        <v>0</v>
      </c>
      <c r="AL112" s="372">
        <v>0</v>
      </c>
      <c r="AM112" s="373">
        <v>0</v>
      </c>
      <c r="AN112" s="371">
        <v>0</v>
      </c>
      <c r="AO112" s="372">
        <v>0</v>
      </c>
      <c r="AP112" s="372">
        <v>0</v>
      </c>
      <c r="AQ112" s="372">
        <v>0</v>
      </c>
      <c r="AR112" s="373">
        <v>0</v>
      </c>
      <c r="AS112" s="372">
        <v>0</v>
      </c>
      <c r="AT112" s="372">
        <v>0</v>
      </c>
      <c r="AU112" s="372">
        <v>0</v>
      </c>
      <c r="AV112" s="372">
        <v>0</v>
      </c>
      <c r="AW112" s="373">
        <v>0</v>
      </c>
      <c r="AX112" s="372">
        <v>0</v>
      </c>
      <c r="AY112" s="372">
        <v>0</v>
      </c>
      <c r="AZ112" s="372">
        <v>0</v>
      </c>
      <c r="BA112" s="372">
        <v>0</v>
      </c>
      <c r="BB112" s="373">
        <v>0</v>
      </c>
      <c r="BC112" s="371">
        <v>0</v>
      </c>
      <c r="BD112" s="372">
        <v>0</v>
      </c>
      <c r="BE112" s="372">
        <v>0</v>
      </c>
      <c r="BF112" s="372">
        <v>0</v>
      </c>
      <c r="BG112" s="373">
        <v>0</v>
      </c>
      <c r="BH112" s="371">
        <v>0</v>
      </c>
      <c r="BI112" s="372">
        <v>0</v>
      </c>
      <c r="BJ112" s="372">
        <v>0</v>
      </c>
      <c r="BK112" s="372">
        <v>0</v>
      </c>
      <c r="BL112" s="373">
        <v>0</v>
      </c>
      <c r="BM112" s="371">
        <v>0</v>
      </c>
      <c r="BN112" s="372">
        <v>0</v>
      </c>
      <c r="BO112" s="372">
        <v>0</v>
      </c>
      <c r="BP112" s="372">
        <v>0</v>
      </c>
      <c r="BQ112" s="373">
        <v>0</v>
      </c>
      <c r="BR112" s="372">
        <v>0</v>
      </c>
      <c r="BS112" s="372">
        <v>0</v>
      </c>
      <c r="BT112" s="372">
        <v>0</v>
      </c>
      <c r="BU112" s="372">
        <v>0</v>
      </c>
      <c r="BV112" s="373">
        <v>0</v>
      </c>
      <c r="BW112" s="372">
        <v>0</v>
      </c>
      <c r="BX112" s="372">
        <v>0</v>
      </c>
      <c r="BY112" s="372">
        <v>0</v>
      </c>
      <c r="BZ112" s="372">
        <v>0</v>
      </c>
      <c r="CA112" s="373">
        <v>0</v>
      </c>
      <c r="CB112" s="371">
        <v>0</v>
      </c>
      <c r="CC112" s="372">
        <v>0</v>
      </c>
      <c r="CD112" s="372">
        <v>0</v>
      </c>
      <c r="CE112" s="372">
        <v>0</v>
      </c>
      <c r="CF112" s="373">
        <v>0</v>
      </c>
      <c r="CG112" s="371">
        <v>0</v>
      </c>
      <c r="CH112" s="372">
        <v>0</v>
      </c>
      <c r="CI112" s="372">
        <v>0</v>
      </c>
      <c r="CJ112" s="372">
        <v>0</v>
      </c>
      <c r="CK112" s="373">
        <v>0</v>
      </c>
      <c r="CL112" s="371">
        <v>0</v>
      </c>
      <c r="CM112" s="372">
        <v>0</v>
      </c>
      <c r="CN112" s="372">
        <v>0</v>
      </c>
      <c r="CO112" s="372">
        <v>0</v>
      </c>
      <c r="CP112" s="373">
        <v>0</v>
      </c>
      <c r="CQ112" s="372">
        <v>0</v>
      </c>
      <c r="CR112" s="372">
        <v>0</v>
      </c>
      <c r="CS112" s="372">
        <v>0</v>
      </c>
      <c r="CT112" s="372">
        <v>0</v>
      </c>
      <c r="CU112" s="373">
        <v>0</v>
      </c>
      <c r="CV112" s="372">
        <v>0</v>
      </c>
      <c r="CW112" s="372">
        <v>0</v>
      </c>
      <c r="CX112" s="372">
        <v>0</v>
      </c>
      <c r="CY112" s="372">
        <v>0</v>
      </c>
      <c r="CZ112" s="373">
        <v>0</v>
      </c>
      <c r="DA112" s="371">
        <v>0</v>
      </c>
      <c r="DB112" s="372">
        <v>0</v>
      </c>
      <c r="DC112" s="372">
        <v>0</v>
      </c>
      <c r="DD112" s="372">
        <v>0</v>
      </c>
      <c r="DE112" s="373">
        <v>0</v>
      </c>
      <c r="DF112" s="371">
        <v>0</v>
      </c>
      <c r="DG112" s="372">
        <v>0</v>
      </c>
      <c r="DH112" s="372">
        <v>0</v>
      </c>
      <c r="DI112" s="372">
        <v>0</v>
      </c>
      <c r="DJ112" s="373">
        <v>0</v>
      </c>
      <c r="DK112" s="371">
        <v>0</v>
      </c>
      <c r="DL112" s="372">
        <v>0</v>
      </c>
      <c r="DM112" s="372">
        <v>0</v>
      </c>
      <c r="DN112" s="372">
        <v>0</v>
      </c>
      <c r="DO112" s="373">
        <v>0</v>
      </c>
      <c r="DP112" s="372">
        <v>0</v>
      </c>
      <c r="DQ112" s="372">
        <v>0</v>
      </c>
      <c r="DR112" s="372">
        <v>0</v>
      </c>
      <c r="DS112" s="372">
        <v>0</v>
      </c>
      <c r="DT112" s="373">
        <v>0</v>
      </c>
      <c r="DU112" s="372">
        <v>0</v>
      </c>
      <c r="DV112" s="372">
        <v>0</v>
      </c>
      <c r="DW112" s="372">
        <v>0</v>
      </c>
      <c r="DX112" s="372">
        <v>0</v>
      </c>
      <c r="DY112" s="373">
        <v>0</v>
      </c>
      <c r="DZ112" s="371">
        <v>0</v>
      </c>
      <c r="EA112" s="372">
        <v>0</v>
      </c>
      <c r="EB112" s="372">
        <v>0</v>
      </c>
      <c r="EC112" s="372">
        <v>0</v>
      </c>
      <c r="ED112" s="373">
        <v>0</v>
      </c>
      <c r="EE112" s="371">
        <v>0</v>
      </c>
      <c r="EF112" s="372">
        <v>0</v>
      </c>
      <c r="EG112" s="372">
        <v>0</v>
      </c>
      <c r="EH112" s="372">
        <v>0</v>
      </c>
      <c r="EI112" s="373">
        <v>0</v>
      </c>
      <c r="EJ112" s="371">
        <v>0</v>
      </c>
      <c r="EK112" s="372">
        <v>0</v>
      </c>
      <c r="EL112" s="372">
        <v>0</v>
      </c>
      <c r="EM112" s="372">
        <v>0</v>
      </c>
      <c r="EN112" s="373">
        <v>0</v>
      </c>
      <c r="EO112" s="372">
        <v>0</v>
      </c>
      <c r="EP112" s="372">
        <v>0</v>
      </c>
      <c r="EQ112" s="372">
        <v>0</v>
      </c>
      <c r="ER112" s="372">
        <v>0</v>
      </c>
      <c r="ES112" s="373">
        <v>0</v>
      </c>
      <c r="ET112" s="372">
        <v>0</v>
      </c>
      <c r="EU112" s="372">
        <v>0</v>
      </c>
      <c r="EV112" s="372">
        <v>0</v>
      </c>
      <c r="EW112" s="372">
        <v>0</v>
      </c>
      <c r="EX112" s="373">
        <v>0</v>
      </c>
      <c r="EY112" s="371">
        <v>0</v>
      </c>
      <c r="EZ112" s="372">
        <v>0</v>
      </c>
      <c r="FA112" s="372">
        <v>0</v>
      </c>
      <c r="FB112" s="372">
        <v>0</v>
      </c>
      <c r="FC112" s="373">
        <v>0</v>
      </c>
      <c r="FD112" s="371">
        <v>0</v>
      </c>
      <c r="FE112" s="372">
        <v>0</v>
      </c>
      <c r="FF112" s="372">
        <v>0</v>
      </c>
      <c r="FG112" s="372">
        <v>0</v>
      </c>
      <c r="FH112" s="373">
        <v>0</v>
      </c>
      <c r="FI112" s="371">
        <v>0</v>
      </c>
      <c r="FJ112" s="372">
        <v>0</v>
      </c>
      <c r="FK112" s="372">
        <v>0</v>
      </c>
      <c r="FL112" s="372">
        <v>0</v>
      </c>
      <c r="FM112" s="373">
        <v>0</v>
      </c>
      <c r="FN112" s="372">
        <v>0</v>
      </c>
      <c r="FO112" s="372">
        <v>0</v>
      </c>
      <c r="FP112" s="372">
        <v>0</v>
      </c>
      <c r="FQ112" s="372">
        <v>0</v>
      </c>
      <c r="FR112" s="373">
        <v>0</v>
      </c>
      <c r="FS112" s="372">
        <v>0</v>
      </c>
      <c r="FT112" s="372">
        <v>0</v>
      </c>
      <c r="FU112" s="372">
        <v>0</v>
      </c>
      <c r="FV112" s="372">
        <v>0</v>
      </c>
      <c r="FW112" s="373">
        <v>0</v>
      </c>
      <c r="FX112" s="371">
        <v>0</v>
      </c>
      <c r="FY112" s="372">
        <v>0</v>
      </c>
      <c r="FZ112" s="372">
        <v>0</v>
      </c>
      <c r="GA112" s="372">
        <v>0</v>
      </c>
      <c r="GB112" s="373">
        <v>0</v>
      </c>
      <c r="GC112" s="371">
        <v>0</v>
      </c>
      <c r="GD112" s="372">
        <v>0</v>
      </c>
      <c r="GE112" s="372">
        <v>0</v>
      </c>
      <c r="GF112" s="372">
        <v>0</v>
      </c>
      <c r="GG112" s="373">
        <v>0</v>
      </c>
      <c r="GH112" s="371">
        <v>0</v>
      </c>
      <c r="GI112" s="372">
        <v>0</v>
      </c>
      <c r="GJ112" s="372">
        <v>0</v>
      </c>
      <c r="GK112" s="372">
        <v>0</v>
      </c>
      <c r="GL112" s="373">
        <v>0</v>
      </c>
      <c r="GM112" s="372">
        <v>0</v>
      </c>
      <c r="GN112" s="372">
        <v>0</v>
      </c>
      <c r="GO112" s="372">
        <v>0</v>
      </c>
      <c r="GP112" s="372">
        <v>0</v>
      </c>
      <c r="GQ112" s="373">
        <v>0</v>
      </c>
      <c r="GR112" s="372">
        <v>0</v>
      </c>
      <c r="GS112" s="372">
        <v>0</v>
      </c>
      <c r="GT112" s="372">
        <v>0</v>
      </c>
      <c r="GU112" s="372">
        <v>0</v>
      </c>
      <c r="GV112" s="373">
        <v>0</v>
      </c>
      <c r="GW112" s="371">
        <v>0</v>
      </c>
      <c r="GX112" s="372">
        <v>0</v>
      </c>
      <c r="GY112" s="372">
        <v>0</v>
      </c>
      <c r="GZ112" s="372">
        <v>0</v>
      </c>
      <c r="HA112" s="373">
        <v>0</v>
      </c>
      <c r="HB112" s="371">
        <v>0</v>
      </c>
      <c r="HC112" s="372">
        <v>0</v>
      </c>
      <c r="HD112" s="372">
        <v>0</v>
      </c>
      <c r="HE112" s="372">
        <v>0</v>
      </c>
      <c r="HF112" s="373">
        <v>0</v>
      </c>
      <c r="HG112" s="371">
        <v>0</v>
      </c>
      <c r="HH112" s="372">
        <v>0</v>
      </c>
      <c r="HI112" s="372">
        <v>0</v>
      </c>
      <c r="HJ112" s="372">
        <v>0</v>
      </c>
      <c r="HK112" s="373">
        <v>0</v>
      </c>
      <c r="HL112" s="372">
        <v>0</v>
      </c>
      <c r="HM112" s="372">
        <v>0</v>
      </c>
      <c r="HN112" s="372">
        <v>0</v>
      </c>
      <c r="HO112" s="372">
        <v>0</v>
      </c>
      <c r="HP112" s="373">
        <v>0</v>
      </c>
      <c r="HQ112" s="372">
        <v>0</v>
      </c>
      <c r="HR112" s="372">
        <v>0</v>
      </c>
      <c r="HS112" s="372">
        <v>0</v>
      </c>
      <c r="HT112" s="372">
        <v>0</v>
      </c>
      <c r="HU112" s="373">
        <v>0</v>
      </c>
      <c r="HV112" s="371">
        <v>0</v>
      </c>
      <c r="HW112" s="372">
        <v>0</v>
      </c>
      <c r="HX112" s="372">
        <v>0</v>
      </c>
      <c r="HY112" s="372">
        <v>0</v>
      </c>
      <c r="HZ112" s="373">
        <v>0</v>
      </c>
      <c r="IA112" s="371">
        <v>0</v>
      </c>
      <c r="IB112" s="372">
        <v>0</v>
      </c>
      <c r="IC112" s="372">
        <v>0</v>
      </c>
      <c r="ID112" s="372">
        <v>0</v>
      </c>
      <c r="IE112" s="373">
        <v>0</v>
      </c>
      <c r="IF112" s="371">
        <v>0</v>
      </c>
      <c r="IG112" s="372">
        <v>0</v>
      </c>
      <c r="IH112" s="372">
        <v>0</v>
      </c>
      <c r="II112" s="372">
        <v>0</v>
      </c>
      <c r="IJ112" s="373">
        <v>0</v>
      </c>
      <c r="IK112" s="372">
        <v>0</v>
      </c>
      <c r="IL112" s="372">
        <v>0</v>
      </c>
      <c r="IM112" s="372">
        <v>0</v>
      </c>
      <c r="IN112" s="372">
        <v>0</v>
      </c>
      <c r="IO112" s="373">
        <v>0</v>
      </c>
      <c r="IP112" s="372">
        <v>0</v>
      </c>
      <c r="IQ112" s="372">
        <v>0</v>
      </c>
      <c r="IR112" s="372">
        <v>0</v>
      </c>
      <c r="IS112" s="372">
        <v>0</v>
      </c>
      <c r="IT112" s="373">
        <v>0</v>
      </c>
      <c r="IU112" s="371">
        <v>0</v>
      </c>
      <c r="IV112" s="372">
        <v>0</v>
      </c>
      <c r="IW112" s="372">
        <v>0</v>
      </c>
      <c r="IX112" s="372">
        <v>0</v>
      </c>
      <c r="IY112" s="373">
        <v>0</v>
      </c>
      <c r="IZ112" s="371">
        <v>0</v>
      </c>
      <c r="JA112" s="372">
        <v>0</v>
      </c>
      <c r="JB112" s="372">
        <v>0</v>
      </c>
      <c r="JC112" s="372">
        <v>0</v>
      </c>
      <c r="JD112" s="373">
        <v>0</v>
      </c>
      <c r="JE112" s="371">
        <v>0</v>
      </c>
      <c r="JF112" s="372">
        <v>0</v>
      </c>
      <c r="JG112" s="372">
        <v>0</v>
      </c>
      <c r="JH112" s="372">
        <v>0</v>
      </c>
      <c r="JI112" s="373">
        <v>0</v>
      </c>
      <c r="JJ112" s="372">
        <v>0</v>
      </c>
      <c r="JK112" s="372">
        <v>0</v>
      </c>
      <c r="JL112" s="372">
        <v>0</v>
      </c>
      <c r="JM112" s="372">
        <v>0</v>
      </c>
      <c r="JN112" s="373">
        <v>0</v>
      </c>
      <c r="JO112" s="372">
        <v>0</v>
      </c>
      <c r="JP112" s="372">
        <v>0</v>
      </c>
      <c r="JQ112" s="372">
        <v>0</v>
      </c>
      <c r="JR112" s="372">
        <v>0</v>
      </c>
      <c r="JS112" s="373">
        <v>0</v>
      </c>
      <c r="JT112" s="371">
        <v>0</v>
      </c>
      <c r="JU112" s="372">
        <v>0</v>
      </c>
      <c r="JV112" s="372">
        <v>0</v>
      </c>
      <c r="JW112" s="372">
        <v>0</v>
      </c>
      <c r="JX112" s="373">
        <v>0</v>
      </c>
      <c r="JY112" s="371">
        <v>0</v>
      </c>
      <c r="JZ112" s="372">
        <v>0</v>
      </c>
      <c r="KA112" s="372">
        <v>0</v>
      </c>
      <c r="KB112" s="372">
        <v>0</v>
      </c>
      <c r="KC112" s="373">
        <v>0</v>
      </c>
      <c r="KD112" s="371">
        <v>0</v>
      </c>
      <c r="KE112" s="372">
        <v>0</v>
      </c>
      <c r="KF112" s="372">
        <v>0</v>
      </c>
      <c r="KG112" s="372">
        <v>0</v>
      </c>
      <c r="KH112" s="373">
        <v>0</v>
      </c>
      <c r="KI112" s="372">
        <v>0</v>
      </c>
      <c r="KJ112" s="372">
        <v>0</v>
      </c>
      <c r="KK112" s="372">
        <v>0</v>
      </c>
      <c r="KL112" s="372">
        <v>0</v>
      </c>
      <c r="KM112" s="373">
        <v>0</v>
      </c>
      <c r="KN112" s="372">
        <v>0</v>
      </c>
      <c r="KO112" s="372">
        <v>0</v>
      </c>
      <c r="KP112" s="372">
        <v>0</v>
      </c>
      <c r="KQ112" s="372">
        <v>0</v>
      </c>
      <c r="KR112" s="373">
        <v>0</v>
      </c>
      <c r="KS112" s="371">
        <v>0</v>
      </c>
      <c r="KT112" s="372">
        <v>0</v>
      </c>
      <c r="KU112" s="372">
        <v>0</v>
      </c>
      <c r="KV112" s="372">
        <v>0</v>
      </c>
      <c r="KW112" s="373">
        <v>0</v>
      </c>
      <c r="KX112" s="372">
        <v>0</v>
      </c>
      <c r="KY112" s="372">
        <v>0</v>
      </c>
      <c r="KZ112" s="372">
        <v>0</v>
      </c>
      <c r="LA112" s="372">
        <v>0</v>
      </c>
      <c r="LB112" s="374">
        <v>0</v>
      </c>
      <c r="LC112" s="371">
        <v>0</v>
      </c>
      <c r="LD112" s="372">
        <v>0</v>
      </c>
      <c r="LE112" s="372">
        <v>0</v>
      </c>
      <c r="LF112" s="372">
        <v>0</v>
      </c>
      <c r="LG112" s="374">
        <v>0</v>
      </c>
    </row>
    <row r="113" spans="2:319" ht="13.5" thickBot="1">
      <c r="B113" s="1637"/>
      <c r="C113" s="1638"/>
      <c r="D113" s="422" t="s">
        <v>2899</v>
      </c>
      <c r="E113" s="376">
        <v>1658</v>
      </c>
      <c r="F113" s="377">
        <v>22288</v>
      </c>
      <c r="G113" s="377">
        <v>20440</v>
      </c>
      <c r="H113" s="377">
        <v>1848</v>
      </c>
      <c r="I113" s="378">
        <v>8.2914572864321606E-2</v>
      </c>
      <c r="J113" s="376">
        <v>1654.2</v>
      </c>
      <c r="K113" s="377">
        <v>19478</v>
      </c>
      <c r="L113" s="377">
        <v>15808</v>
      </c>
      <c r="M113" s="377">
        <v>3670</v>
      </c>
      <c r="N113" s="378">
        <v>0.18841770202279495</v>
      </c>
      <c r="O113" s="376">
        <v>-3.8000000000000469</v>
      </c>
      <c r="P113" s="377">
        <v>-2810</v>
      </c>
      <c r="Q113" s="377">
        <v>-4632</v>
      </c>
      <c r="R113" s="377">
        <v>1822</v>
      </c>
      <c r="S113" s="378">
        <v>0.10550312915847335</v>
      </c>
      <c r="T113" s="377">
        <v>1563.5</v>
      </c>
      <c r="U113" s="377">
        <v>17892</v>
      </c>
      <c r="V113" s="377">
        <v>15283</v>
      </c>
      <c r="W113" s="377">
        <v>2609</v>
      </c>
      <c r="X113" s="378">
        <v>0.145819360608093</v>
      </c>
      <c r="Y113" s="377">
        <v>90.699999999999903</v>
      </c>
      <c r="Z113" s="377">
        <v>1586</v>
      </c>
      <c r="AA113" s="377">
        <v>525</v>
      </c>
      <c r="AB113" s="377">
        <v>1061</v>
      </c>
      <c r="AC113" s="378">
        <v>4.0316231449619655E-2</v>
      </c>
      <c r="AD113" s="376">
        <v>1664</v>
      </c>
      <c r="AE113" s="377">
        <v>23576</v>
      </c>
      <c r="AF113" s="377">
        <v>21543</v>
      </c>
      <c r="AG113" s="377">
        <v>2033</v>
      </c>
      <c r="AH113" s="378">
        <v>8.6231761112996269E-2</v>
      </c>
      <c r="AI113" s="376">
        <v>1563.1000000000001</v>
      </c>
      <c r="AJ113" s="377">
        <v>16235</v>
      </c>
      <c r="AK113" s="377">
        <v>13201</v>
      </c>
      <c r="AL113" s="377">
        <v>3034</v>
      </c>
      <c r="AM113" s="378">
        <v>0.18688019710502002</v>
      </c>
      <c r="AN113" s="376">
        <v>-100.89999999999981</v>
      </c>
      <c r="AO113" s="377">
        <v>-7341</v>
      </c>
      <c r="AP113" s="377">
        <v>-8342</v>
      </c>
      <c r="AQ113" s="377">
        <v>1001</v>
      </c>
      <c r="AR113" s="378">
        <v>0.10064843599202375</v>
      </c>
      <c r="AS113" s="377">
        <v>1654.2</v>
      </c>
      <c r="AT113" s="377">
        <v>19478</v>
      </c>
      <c r="AU113" s="377">
        <v>15808</v>
      </c>
      <c r="AV113" s="377">
        <v>3670</v>
      </c>
      <c r="AW113" s="378">
        <v>0.18841770202279495</v>
      </c>
      <c r="AX113" s="377">
        <v>-91.099999999999767</v>
      </c>
      <c r="AY113" s="377">
        <v>-3243</v>
      </c>
      <c r="AZ113" s="377">
        <v>-2607</v>
      </c>
      <c r="BA113" s="377">
        <v>-636</v>
      </c>
      <c r="BB113" s="378">
        <v>8.7769266030771204E-2</v>
      </c>
      <c r="BC113" s="376">
        <v>1670</v>
      </c>
      <c r="BD113" s="377">
        <v>24769</v>
      </c>
      <c r="BE113" s="377">
        <v>22577</v>
      </c>
      <c r="BF113" s="377">
        <v>2192</v>
      </c>
      <c r="BG113" s="378">
        <v>8.8497718922847107E-2</v>
      </c>
      <c r="BH113" s="376">
        <v>1700.9</v>
      </c>
      <c r="BI113" s="377">
        <v>15651</v>
      </c>
      <c r="BJ113" s="377">
        <v>13256</v>
      </c>
      <c r="BK113" s="377">
        <v>2395</v>
      </c>
      <c r="BL113" s="378">
        <v>0.15302536579132323</v>
      </c>
      <c r="BM113" s="376">
        <v>30.900000000000048</v>
      </c>
      <c r="BN113" s="377">
        <v>-9118</v>
      </c>
      <c r="BO113" s="377">
        <v>-9321</v>
      </c>
      <c r="BP113" s="377">
        <v>203</v>
      </c>
      <c r="BQ113" s="378">
        <v>6.4527646868476118E-2</v>
      </c>
      <c r="BR113" s="377">
        <v>1563.1000000000001</v>
      </c>
      <c r="BS113" s="377">
        <v>16235</v>
      </c>
      <c r="BT113" s="377">
        <v>13201</v>
      </c>
      <c r="BU113" s="377">
        <v>3034</v>
      </c>
      <c r="BV113" s="378">
        <v>0.18688019710502002</v>
      </c>
      <c r="BW113" s="377">
        <v>137.79999999999987</v>
      </c>
      <c r="BX113" s="377">
        <v>-584</v>
      </c>
      <c r="BY113" s="377">
        <v>55</v>
      </c>
      <c r="BZ113" s="377">
        <v>-639</v>
      </c>
      <c r="CA113" s="378">
        <v>0.1223525502365439</v>
      </c>
      <c r="CB113" s="376">
        <v>1670</v>
      </c>
      <c r="CC113" s="377">
        <v>24774</v>
      </c>
      <c r="CD113" s="377">
        <v>22580</v>
      </c>
      <c r="CE113" s="377">
        <v>2194</v>
      </c>
      <c r="CF113" s="378">
        <v>8.856058771292484E-2</v>
      </c>
      <c r="CG113" s="376">
        <v>1657.6</v>
      </c>
      <c r="CH113" s="377">
        <v>14601</v>
      </c>
      <c r="CI113" s="377">
        <v>13657</v>
      </c>
      <c r="CJ113" s="377">
        <v>944</v>
      </c>
      <c r="CK113" s="378">
        <v>6.4653105951647152E-2</v>
      </c>
      <c r="CL113" s="376">
        <v>-12.400000000000045</v>
      </c>
      <c r="CM113" s="377">
        <v>-10173</v>
      </c>
      <c r="CN113" s="377">
        <v>-8923</v>
      </c>
      <c r="CO113" s="377">
        <v>-1250</v>
      </c>
      <c r="CP113" s="378">
        <v>-2.3907481761277688E-2</v>
      </c>
      <c r="CQ113" s="377">
        <v>1700.9</v>
      </c>
      <c r="CR113" s="377">
        <v>15651</v>
      </c>
      <c r="CS113" s="377">
        <v>13256</v>
      </c>
      <c r="CT113" s="377">
        <v>2395</v>
      </c>
      <c r="CU113" s="378">
        <v>0.15302536579132323</v>
      </c>
      <c r="CV113" s="377">
        <v>-43.300000000000097</v>
      </c>
      <c r="CW113" s="377">
        <v>-1050</v>
      </c>
      <c r="CX113" s="377">
        <v>401</v>
      </c>
      <c r="CY113" s="377">
        <v>-1451</v>
      </c>
      <c r="CZ113" s="378">
        <v>0.17693284755260091</v>
      </c>
      <c r="DA113" s="376">
        <v>1672</v>
      </c>
      <c r="DB113" s="377">
        <v>25197</v>
      </c>
      <c r="DC113" s="377">
        <v>22943</v>
      </c>
      <c r="DD113" s="377">
        <v>2254</v>
      </c>
      <c r="DE113" s="378">
        <v>8.9455093860380197E-2</v>
      </c>
      <c r="DF113" s="376">
        <v>1688.9999999999998</v>
      </c>
      <c r="DG113" s="377">
        <v>12494</v>
      </c>
      <c r="DH113" s="377">
        <v>11695</v>
      </c>
      <c r="DI113" s="377">
        <v>799</v>
      </c>
      <c r="DJ113" s="378">
        <v>6.3950696334240442E-2</v>
      </c>
      <c r="DK113" s="376">
        <v>16.999999999999908</v>
      </c>
      <c r="DL113" s="377">
        <v>-12703</v>
      </c>
      <c r="DM113" s="377">
        <v>-11248</v>
      </c>
      <c r="DN113" s="377">
        <v>-1455</v>
      </c>
      <c r="DO113" s="378">
        <v>-2.5504397526139755E-2</v>
      </c>
      <c r="DP113" s="377">
        <v>1657.6</v>
      </c>
      <c r="DQ113" s="377">
        <v>14601</v>
      </c>
      <c r="DR113" s="377">
        <v>13657</v>
      </c>
      <c r="DS113" s="377">
        <v>944</v>
      </c>
      <c r="DT113" s="378">
        <v>6.4653105951647152E-2</v>
      </c>
      <c r="DU113" s="377">
        <v>31.399999999999956</v>
      </c>
      <c r="DV113" s="377">
        <v>-2107</v>
      </c>
      <c r="DW113" s="377">
        <v>-1962</v>
      </c>
      <c r="DX113" s="377">
        <v>-145</v>
      </c>
      <c r="DY113" s="378">
        <v>9.0157503477786907E-2</v>
      </c>
      <c r="DZ113" s="376">
        <v>1675</v>
      </c>
      <c r="EA113" s="377">
        <v>25880</v>
      </c>
      <c r="EB113" s="377">
        <v>23523</v>
      </c>
      <c r="EC113" s="377">
        <v>2357</v>
      </c>
      <c r="ED113" s="378">
        <v>9.1074188562596595E-2</v>
      </c>
      <c r="EE113" s="376">
        <v>1510.8999999999999</v>
      </c>
      <c r="EF113" s="377">
        <v>13687</v>
      </c>
      <c r="EG113" s="377">
        <v>12877</v>
      </c>
      <c r="EH113" s="377">
        <v>810</v>
      </c>
      <c r="EI113" s="378">
        <v>5.9180244027179078E-2</v>
      </c>
      <c r="EJ113" s="376">
        <v>-164.10000000000008</v>
      </c>
      <c r="EK113" s="377">
        <v>-12193</v>
      </c>
      <c r="EL113" s="377">
        <v>-10646</v>
      </c>
      <c r="EM113" s="377">
        <v>-1547</v>
      </c>
      <c r="EN113" s="378">
        <v>-3.1893944535417516E-2</v>
      </c>
      <c r="EO113" s="377">
        <v>1688.9999999999998</v>
      </c>
      <c r="EP113" s="377">
        <v>12494</v>
      </c>
      <c r="EQ113" s="377">
        <v>11695</v>
      </c>
      <c r="ER113" s="377">
        <v>799</v>
      </c>
      <c r="ES113" s="378">
        <v>6.3950696334240442E-2</v>
      </c>
      <c r="ET113" s="377">
        <v>-178.10000000000002</v>
      </c>
      <c r="EU113" s="377">
        <v>1193</v>
      </c>
      <c r="EV113" s="377">
        <v>1182</v>
      </c>
      <c r="EW113" s="377">
        <v>11</v>
      </c>
      <c r="EX113" s="378">
        <v>9.5844640869657965E-2</v>
      </c>
      <c r="EY113" s="376">
        <v>1679</v>
      </c>
      <c r="EZ113" s="377">
        <v>26807</v>
      </c>
      <c r="FA113" s="377">
        <v>24308</v>
      </c>
      <c r="FB113" s="377">
        <v>2499</v>
      </c>
      <c r="FC113" s="378">
        <v>0.12076037577735632</v>
      </c>
      <c r="FD113" s="376">
        <v>1600.5000000000002</v>
      </c>
      <c r="FE113" s="377">
        <v>14262</v>
      </c>
      <c r="FF113" s="377">
        <v>13401</v>
      </c>
      <c r="FG113" s="377">
        <v>861</v>
      </c>
      <c r="FH113" s="378">
        <v>6.0370214556163232E-2</v>
      </c>
      <c r="FI113" s="376">
        <v>-78.499999999999915</v>
      </c>
      <c r="FJ113" s="377">
        <v>-12545</v>
      </c>
      <c r="FK113" s="377">
        <v>-10907</v>
      </c>
      <c r="FL113" s="377">
        <v>-1638</v>
      </c>
      <c r="FM113" s="378">
        <v>-6.0390161221193089E-2</v>
      </c>
      <c r="FN113" s="377">
        <v>1510.8999999999999</v>
      </c>
      <c r="FO113" s="377">
        <v>13687</v>
      </c>
      <c r="FP113" s="377">
        <v>12877</v>
      </c>
      <c r="FQ113" s="377">
        <v>810</v>
      </c>
      <c r="FR113" s="378">
        <v>5.9180244027179078E-2</v>
      </c>
      <c r="FS113" s="377">
        <v>89.600000000000179</v>
      </c>
      <c r="FT113" s="377">
        <v>575</v>
      </c>
      <c r="FU113" s="377">
        <v>524</v>
      </c>
      <c r="FV113" s="377">
        <v>51</v>
      </c>
      <c r="FW113" s="378">
        <v>0.11957040524837217</v>
      </c>
      <c r="FX113" s="376">
        <v>1684</v>
      </c>
      <c r="FY113" s="377">
        <v>27968</v>
      </c>
      <c r="FZ113" s="377">
        <v>25291</v>
      </c>
      <c r="GA113" s="377">
        <v>2677</v>
      </c>
      <c r="GB113" s="378">
        <v>0.11971227949991436</v>
      </c>
      <c r="GC113" s="376">
        <v>1615.1999999999998</v>
      </c>
      <c r="GD113" s="377">
        <v>14781</v>
      </c>
      <c r="GE113" s="377">
        <v>13859</v>
      </c>
      <c r="GF113" s="377">
        <v>922</v>
      </c>
      <c r="GG113" s="378">
        <v>6.237737636154523E-2</v>
      </c>
      <c r="GH113" s="376">
        <v>-68.80000000000004</v>
      </c>
      <c r="GI113" s="377">
        <v>-13187</v>
      </c>
      <c r="GJ113" s="377">
        <v>-11432</v>
      </c>
      <c r="GK113" s="377">
        <v>-1755</v>
      </c>
      <c r="GL113" s="378">
        <v>-5.7334903138369135E-2</v>
      </c>
      <c r="GM113" s="377">
        <v>1600.5000000000002</v>
      </c>
      <c r="GN113" s="377">
        <v>14262</v>
      </c>
      <c r="GO113" s="377">
        <v>13401</v>
      </c>
      <c r="GP113" s="377">
        <v>861</v>
      </c>
      <c r="GQ113" s="378">
        <v>6.0370214556163232E-2</v>
      </c>
      <c r="GR113" s="377">
        <v>14.699999999999868</v>
      </c>
      <c r="GS113" s="377">
        <v>519</v>
      </c>
      <c r="GT113" s="377">
        <v>458</v>
      </c>
      <c r="GU113" s="377">
        <v>61</v>
      </c>
      <c r="GV113" s="378">
        <v>0.11770511769453237</v>
      </c>
      <c r="GW113" s="376">
        <v>1693</v>
      </c>
      <c r="GX113" s="377">
        <v>30067</v>
      </c>
      <c r="GY113" s="377">
        <v>27067</v>
      </c>
      <c r="GZ113" s="377">
        <v>3000</v>
      </c>
      <c r="HA113" s="378">
        <v>9.9777164332989651E-2</v>
      </c>
      <c r="HB113" s="376">
        <v>1978.8000000000002</v>
      </c>
      <c r="HC113" s="377">
        <v>17398</v>
      </c>
      <c r="HD113" s="377">
        <v>16366</v>
      </c>
      <c r="HE113" s="377">
        <v>1032</v>
      </c>
      <c r="HF113" s="378">
        <v>5.9317162892286467E-2</v>
      </c>
      <c r="HG113" s="376">
        <v>285.80000000000007</v>
      </c>
      <c r="HH113" s="377">
        <v>-12669</v>
      </c>
      <c r="HI113" s="377">
        <v>-10701</v>
      </c>
      <c r="HJ113" s="377">
        <v>-1968</v>
      </c>
      <c r="HK113" s="378">
        <v>-4.0460001440703185E-2</v>
      </c>
      <c r="HL113" s="377">
        <v>1615.1999999999998</v>
      </c>
      <c r="HM113" s="377">
        <v>14781</v>
      </c>
      <c r="HN113" s="377">
        <v>13859</v>
      </c>
      <c r="HO113" s="377">
        <v>922</v>
      </c>
      <c r="HP113" s="378">
        <v>6.237737636154523E-2</v>
      </c>
      <c r="HQ113" s="377">
        <v>363.60000000000014</v>
      </c>
      <c r="HR113" s="377">
        <v>2617</v>
      </c>
      <c r="HS113" s="377">
        <v>2507</v>
      </c>
      <c r="HT113" s="377">
        <v>110</v>
      </c>
      <c r="HU113" s="378">
        <v>0.10283737780224841</v>
      </c>
      <c r="HV113" s="376">
        <v>1698</v>
      </c>
      <c r="HW113" s="377">
        <v>31262</v>
      </c>
      <c r="HX113" s="377">
        <v>28074</v>
      </c>
      <c r="HY113" s="377">
        <v>3188</v>
      </c>
      <c r="HZ113" s="378">
        <v>0.10197684089309705</v>
      </c>
      <c r="IA113" s="376">
        <v>1170.1999999999998</v>
      </c>
      <c r="IB113" s="377">
        <v>11845</v>
      </c>
      <c r="IC113" s="377">
        <v>11098</v>
      </c>
      <c r="ID113" s="377">
        <v>747</v>
      </c>
      <c r="IE113" s="378">
        <v>6.3064584212747993E-2</v>
      </c>
      <c r="IF113" s="376">
        <v>-527.80000000000007</v>
      </c>
      <c r="IG113" s="377">
        <v>-19417</v>
      </c>
      <c r="IH113" s="377">
        <v>-16976</v>
      </c>
      <c r="II113" s="377">
        <v>-2441</v>
      </c>
      <c r="IJ113" s="378">
        <v>-3.8912256680349061E-2</v>
      </c>
      <c r="IK113" s="377">
        <v>1978.8000000000002</v>
      </c>
      <c r="IL113" s="377">
        <v>17398</v>
      </c>
      <c r="IM113" s="377">
        <v>16366</v>
      </c>
      <c r="IN113" s="377">
        <v>1032</v>
      </c>
      <c r="IO113" s="378">
        <v>5.9317162892286467E-2</v>
      </c>
      <c r="IP113" s="377">
        <v>-808.60000000000025</v>
      </c>
      <c r="IQ113" s="377">
        <v>-5553</v>
      </c>
      <c r="IR113" s="377">
        <v>-5268</v>
      </c>
      <c r="IS113" s="377">
        <v>-285</v>
      </c>
      <c r="IT113" s="378">
        <v>9.8229419572635535E-2</v>
      </c>
      <c r="IU113" s="376">
        <v>1698</v>
      </c>
      <c r="IV113" s="377">
        <v>31262</v>
      </c>
      <c r="IW113" s="377">
        <v>28074</v>
      </c>
      <c r="IX113" s="377">
        <v>3188</v>
      </c>
      <c r="IY113" s="378">
        <v>0.10197684089309705</v>
      </c>
      <c r="IZ113" s="376">
        <v>1574.3999999999999</v>
      </c>
      <c r="JA113" s="377">
        <v>14675</v>
      </c>
      <c r="JB113" s="377">
        <v>13775</v>
      </c>
      <c r="JC113" s="377">
        <v>900</v>
      </c>
      <c r="JD113" s="378">
        <v>6.1328790459965928E-2</v>
      </c>
      <c r="JE113" s="376">
        <v>-123.60000000000001</v>
      </c>
      <c r="JF113" s="377">
        <v>-16587</v>
      </c>
      <c r="JG113" s="377">
        <v>-14299</v>
      </c>
      <c r="JH113" s="377">
        <v>-2288</v>
      </c>
      <c r="JI113" s="378">
        <v>-4.0648050433131126E-2</v>
      </c>
      <c r="JJ113" s="377">
        <v>1170.1999999999998</v>
      </c>
      <c r="JK113" s="377">
        <v>11845</v>
      </c>
      <c r="JL113" s="377">
        <v>11098</v>
      </c>
      <c r="JM113" s="377">
        <v>747</v>
      </c>
      <c r="JN113" s="378">
        <v>6.3064584212747993E-2</v>
      </c>
      <c r="JO113" s="377">
        <v>404.2000000000001</v>
      </c>
      <c r="JP113" s="377">
        <v>2830</v>
      </c>
      <c r="JQ113" s="377">
        <v>2677</v>
      </c>
      <c r="JR113" s="377">
        <v>153</v>
      </c>
      <c r="JS113" s="378">
        <v>0.10371263464587913</v>
      </c>
      <c r="JT113" s="376">
        <v>1706</v>
      </c>
      <c r="JU113" s="377">
        <v>33149</v>
      </c>
      <c r="JV113" s="377">
        <v>29668</v>
      </c>
      <c r="JW113" s="377">
        <v>3481</v>
      </c>
      <c r="JX113" s="378">
        <v>0.10501070922199765</v>
      </c>
      <c r="JY113" s="376">
        <v>1552.9</v>
      </c>
      <c r="JZ113" s="377">
        <v>13684</v>
      </c>
      <c r="KA113" s="377">
        <v>12858</v>
      </c>
      <c r="KB113" s="377">
        <v>826</v>
      </c>
      <c r="KC113" s="378">
        <v>6.0362467114878693E-2</v>
      </c>
      <c r="KD113" s="376">
        <v>-153.1</v>
      </c>
      <c r="KE113" s="377">
        <v>-19465</v>
      </c>
      <c r="KF113" s="377">
        <v>-16810</v>
      </c>
      <c r="KG113" s="377">
        <v>-2655</v>
      </c>
      <c r="KH113" s="378">
        <v>-4.4648242107118957E-2</v>
      </c>
      <c r="KI113" s="377">
        <v>1574.3999999999999</v>
      </c>
      <c r="KJ113" s="377">
        <v>14675</v>
      </c>
      <c r="KK113" s="377">
        <v>13775</v>
      </c>
      <c r="KL113" s="377">
        <v>900</v>
      </c>
      <c r="KM113" s="378">
        <v>6.1328790459965928E-2</v>
      </c>
      <c r="KN113" s="377">
        <v>-21.500000000000004</v>
      </c>
      <c r="KO113" s="377">
        <v>-991</v>
      </c>
      <c r="KP113" s="377">
        <v>-917</v>
      </c>
      <c r="KQ113" s="377">
        <v>-74</v>
      </c>
      <c r="KR113" s="378">
        <v>0.10597703256708488</v>
      </c>
      <c r="KS113" s="376">
        <v>20167</v>
      </c>
      <c r="KT113" s="377">
        <v>326999</v>
      </c>
      <c r="KU113" s="377">
        <v>296088</v>
      </c>
      <c r="KV113" s="377">
        <v>30911</v>
      </c>
      <c r="KW113" s="378">
        <v>9.452934106832131E-2</v>
      </c>
      <c r="KX113" s="377">
        <v>19267.699999999997</v>
      </c>
      <c r="KY113" s="377">
        <v>178791</v>
      </c>
      <c r="KZ113" s="377">
        <v>161851</v>
      </c>
      <c r="LA113" s="377">
        <v>16940</v>
      </c>
      <c r="LB113" s="379">
        <v>9.4747498475874062E-2</v>
      </c>
      <c r="LC113" s="376">
        <v>-899.3</v>
      </c>
      <c r="LD113" s="377">
        <v>-148208</v>
      </c>
      <c r="LE113" s="377">
        <v>-134237</v>
      </c>
      <c r="LF113" s="377">
        <v>-13971</v>
      </c>
      <c r="LG113" s="379">
        <v>2.1815740755275204E-4</v>
      </c>
    </row>
    <row r="114" spans="2:319">
      <c r="B114" s="1633" t="s">
        <v>2909</v>
      </c>
      <c r="C114" s="1634"/>
      <c r="D114" s="407" t="s">
        <v>2876</v>
      </c>
      <c r="E114" s="408">
        <v>0</v>
      </c>
      <c r="F114" s="409">
        <v>0</v>
      </c>
      <c r="G114" s="410">
        <v>0</v>
      </c>
      <c r="H114" s="410">
        <v>0</v>
      </c>
      <c r="I114" s="411">
        <v>0</v>
      </c>
      <c r="J114" s="408">
        <v>0</v>
      </c>
      <c r="K114" s="409">
        <v>0</v>
      </c>
      <c r="L114" s="410">
        <v>0</v>
      </c>
      <c r="M114" s="410">
        <v>0</v>
      </c>
      <c r="N114" s="411">
        <v>0</v>
      </c>
      <c r="O114" s="408">
        <v>0</v>
      </c>
      <c r="P114" s="410">
        <v>0</v>
      </c>
      <c r="Q114" s="410">
        <v>0</v>
      </c>
      <c r="R114" s="410">
        <v>0</v>
      </c>
      <c r="S114" s="411">
        <v>0</v>
      </c>
      <c r="T114" s="410">
        <v>0</v>
      </c>
      <c r="U114" s="410">
        <v>0</v>
      </c>
      <c r="V114" s="410">
        <v>0</v>
      </c>
      <c r="W114" s="410">
        <v>0</v>
      </c>
      <c r="X114" s="411">
        <v>0</v>
      </c>
      <c r="Y114" s="410">
        <v>0</v>
      </c>
      <c r="Z114" s="410">
        <v>0</v>
      </c>
      <c r="AA114" s="410">
        <v>0</v>
      </c>
      <c r="AB114" s="410">
        <v>0</v>
      </c>
      <c r="AC114" s="411">
        <v>0</v>
      </c>
      <c r="AD114" s="408">
        <v>0</v>
      </c>
      <c r="AE114" s="409">
        <v>0</v>
      </c>
      <c r="AF114" s="410">
        <v>0</v>
      </c>
      <c r="AG114" s="410">
        <v>0</v>
      </c>
      <c r="AH114" s="411">
        <v>0</v>
      </c>
      <c r="AI114" s="408">
        <v>0</v>
      </c>
      <c r="AJ114" s="409">
        <v>0</v>
      </c>
      <c r="AK114" s="410">
        <v>0</v>
      </c>
      <c r="AL114" s="410">
        <v>0</v>
      </c>
      <c r="AM114" s="411">
        <v>0</v>
      </c>
      <c r="AN114" s="408">
        <v>0</v>
      </c>
      <c r="AO114" s="410">
        <v>0</v>
      </c>
      <c r="AP114" s="410">
        <v>0</v>
      </c>
      <c r="AQ114" s="410">
        <v>0</v>
      </c>
      <c r="AR114" s="411">
        <v>0</v>
      </c>
      <c r="AS114" s="410">
        <v>0</v>
      </c>
      <c r="AT114" s="410">
        <v>0</v>
      </c>
      <c r="AU114" s="410">
        <v>0</v>
      </c>
      <c r="AV114" s="410">
        <v>0</v>
      </c>
      <c r="AW114" s="411">
        <v>0</v>
      </c>
      <c r="AX114" s="410">
        <v>0</v>
      </c>
      <c r="AY114" s="410">
        <v>0</v>
      </c>
      <c r="AZ114" s="410">
        <v>0</v>
      </c>
      <c r="BA114" s="410">
        <v>0</v>
      </c>
      <c r="BB114" s="411">
        <v>0</v>
      </c>
      <c r="BC114" s="408">
        <v>0</v>
      </c>
      <c r="BD114" s="409">
        <v>0</v>
      </c>
      <c r="BE114" s="410">
        <v>0</v>
      </c>
      <c r="BF114" s="410">
        <v>0</v>
      </c>
      <c r="BG114" s="411">
        <v>0</v>
      </c>
      <c r="BH114" s="408">
        <v>0</v>
      </c>
      <c r="BI114" s="409">
        <v>0</v>
      </c>
      <c r="BJ114" s="410">
        <v>0</v>
      </c>
      <c r="BK114" s="410">
        <v>0</v>
      </c>
      <c r="BL114" s="411">
        <v>0</v>
      </c>
      <c r="BM114" s="408">
        <v>0</v>
      </c>
      <c r="BN114" s="410">
        <v>0</v>
      </c>
      <c r="BO114" s="410">
        <v>0</v>
      </c>
      <c r="BP114" s="410">
        <v>0</v>
      </c>
      <c r="BQ114" s="411">
        <v>0</v>
      </c>
      <c r="BR114" s="410">
        <v>0</v>
      </c>
      <c r="BS114" s="410">
        <v>0</v>
      </c>
      <c r="BT114" s="410">
        <v>0</v>
      </c>
      <c r="BU114" s="410">
        <v>0</v>
      </c>
      <c r="BV114" s="411">
        <v>0</v>
      </c>
      <c r="BW114" s="410">
        <v>0</v>
      </c>
      <c r="BX114" s="410">
        <v>0</v>
      </c>
      <c r="BY114" s="410">
        <v>0</v>
      </c>
      <c r="BZ114" s="410">
        <v>0</v>
      </c>
      <c r="CA114" s="411">
        <v>0</v>
      </c>
      <c r="CB114" s="408">
        <v>0</v>
      </c>
      <c r="CC114" s="409">
        <v>0</v>
      </c>
      <c r="CD114" s="409">
        <v>0</v>
      </c>
      <c r="CE114" s="410">
        <v>0</v>
      </c>
      <c r="CF114" s="411">
        <v>0</v>
      </c>
      <c r="CG114" s="408">
        <v>0</v>
      </c>
      <c r="CH114" s="409">
        <v>0</v>
      </c>
      <c r="CI114" s="410">
        <v>0</v>
      </c>
      <c r="CJ114" s="410">
        <v>0</v>
      </c>
      <c r="CK114" s="411">
        <v>0</v>
      </c>
      <c r="CL114" s="408">
        <v>0</v>
      </c>
      <c r="CM114" s="410">
        <v>0</v>
      </c>
      <c r="CN114" s="410">
        <v>0</v>
      </c>
      <c r="CO114" s="410">
        <v>0</v>
      </c>
      <c r="CP114" s="411">
        <v>0</v>
      </c>
      <c r="CQ114" s="410">
        <v>0</v>
      </c>
      <c r="CR114" s="410">
        <v>0</v>
      </c>
      <c r="CS114" s="410">
        <v>0</v>
      </c>
      <c r="CT114" s="410">
        <v>0</v>
      </c>
      <c r="CU114" s="411">
        <v>0</v>
      </c>
      <c r="CV114" s="410">
        <v>0</v>
      </c>
      <c r="CW114" s="410">
        <v>0</v>
      </c>
      <c r="CX114" s="410">
        <v>0</v>
      </c>
      <c r="CY114" s="410">
        <v>0</v>
      </c>
      <c r="CZ114" s="411">
        <v>0</v>
      </c>
      <c r="DA114" s="408">
        <v>0</v>
      </c>
      <c r="DB114" s="409">
        <v>0</v>
      </c>
      <c r="DC114" s="410">
        <v>0</v>
      </c>
      <c r="DD114" s="410">
        <v>0</v>
      </c>
      <c r="DE114" s="411">
        <v>0</v>
      </c>
      <c r="DF114" s="408">
        <v>0</v>
      </c>
      <c r="DG114" s="409">
        <v>0</v>
      </c>
      <c r="DH114" s="410">
        <v>0</v>
      </c>
      <c r="DI114" s="410">
        <v>0</v>
      </c>
      <c r="DJ114" s="411">
        <v>0</v>
      </c>
      <c r="DK114" s="408">
        <v>0</v>
      </c>
      <c r="DL114" s="410">
        <v>0</v>
      </c>
      <c r="DM114" s="410">
        <v>0</v>
      </c>
      <c r="DN114" s="410">
        <v>0</v>
      </c>
      <c r="DO114" s="411">
        <v>0</v>
      </c>
      <c r="DP114" s="410">
        <v>0</v>
      </c>
      <c r="DQ114" s="410">
        <v>0</v>
      </c>
      <c r="DR114" s="410">
        <v>0</v>
      </c>
      <c r="DS114" s="410">
        <v>0</v>
      </c>
      <c r="DT114" s="411">
        <v>0</v>
      </c>
      <c r="DU114" s="410">
        <v>0</v>
      </c>
      <c r="DV114" s="410">
        <v>0</v>
      </c>
      <c r="DW114" s="410">
        <v>0</v>
      </c>
      <c r="DX114" s="410">
        <v>0</v>
      </c>
      <c r="DY114" s="411">
        <v>0</v>
      </c>
      <c r="DZ114" s="408">
        <v>0</v>
      </c>
      <c r="EA114" s="409">
        <v>0</v>
      </c>
      <c r="EB114" s="410">
        <v>0</v>
      </c>
      <c r="EC114" s="410">
        <v>0</v>
      </c>
      <c r="ED114" s="411">
        <v>0</v>
      </c>
      <c r="EE114" s="408">
        <v>0</v>
      </c>
      <c r="EF114" s="409">
        <v>0</v>
      </c>
      <c r="EG114" s="410">
        <v>0</v>
      </c>
      <c r="EH114" s="410">
        <v>0</v>
      </c>
      <c r="EI114" s="411">
        <v>0</v>
      </c>
      <c r="EJ114" s="408">
        <v>0</v>
      </c>
      <c r="EK114" s="410">
        <v>0</v>
      </c>
      <c r="EL114" s="410">
        <v>0</v>
      </c>
      <c r="EM114" s="410">
        <v>0</v>
      </c>
      <c r="EN114" s="411">
        <v>0</v>
      </c>
      <c r="EO114" s="410">
        <v>0</v>
      </c>
      <c r="EP114" s="410">
        <v>0</v>
      </c>
      <c r="EQ114" s="410">
        <v>0</v>
      </c>
      <c r="ER114" s="410">
        <v>0</v>
      </c>
      <c r="ES114" s="411">
        <v>0</v>
      </c>
      <c r="ET114" s="410">
        <v>0</v>
      </c>
      <c r="EU114" s="410">
        <v>0</v>
      </c>
      <c r="EV114" s="410">
        <v>0</v>
      </c>
      <c r="EW114" s="410">
        <v>0</v>
      </c>
      <c r="EX114" s="411">
        <v>0</v>
      </c>
      <c r="EY114" s="408">
        <v>0</v>
      </c>
      <c r="EZ114" s="409">
        <v>0</v>
      </c>
      <c r="FA114" s="410">
        <v>0</v>
      </c>
      <c r="FB114" s="410">
        <v>0</v>
      </c>
      <c r="FC114" s="411">
        <v>0</v>
      </c>
      <c r="FD114" s="408">
        <v>0</v>
      </c>
      <c r="FE114" s="409">
        <v>0</v>
      </c>
      <c r="FF114" s="410">
        <v>0</v>
      </c>
      <c r="FG114" s="410">
        <v>0</v>
      </c>
      <c r="FH114" s="411">
        <v>0</v>
      </c>
      <c r="FI114" s="408">
        <v>0</v>
      </c>
      <c r="FJ114" s="410">
        <v>0</v>
      </c>
      <c r="FK114" s="410">
        <v>0</v>
      </c>
      <c r="FL114" s="410">
        <v>0</v>
      </c>
      <c r="FM114" s="411">
        <v>0</v>
      </c>
      <c r="FN114" s="410">
        <v>0</v>
      </c>
      <c r="FO114" s="410">
        <v>0</v>
      </c>
      <c r="FP114" s="410">
        <v>0</v>
      </c>
      <c r="FQ114" s="410">
        <v>0</v>
      </c>
      <c r="FR114" s="411">
        <v>0</v>
      </c>
      <c r="FS114" s="410">
        <v>0</v>
      </c>
      <c r="FT114" s="410">
        <v>0</v>
      </c>
      <c r="FU114" s="410">
        <v>0</v>
      </c>
      <c r="FV114" s="410">
        <v>0</v>
      </c>
      <c r="FW114" s="411">
        <v>0</v>
      </c>
      <c r="FX114" s="408">
        <v>0</v>
      </c>
      <c r="FY114" s="409">
        <v>0</v>
      </c>
      <c r="FZ114" s="410">
        <v>0</v>
      </c>
      <c r="GA114" s="410">
        <v>0</v>
      </c>
      <c r="GB114" s="411">
        <v>0</v>
      </c>
      <c r="GC114" s="408">
        <v>0</v>
      </c>
      <c r="GD114" s="409">
        <v>0</v>
      </c>
      <c r="GE114" s="410">
        <v>0</v>
      </c>
      <c r="GF114" s="410">
        <v>0</v>
      </c>
      <c r="GG114" s="411">
        <v>0</v>
      </c>
      <c r="GH114" s="408">
        <v>0</v>
      </c>
      <c r="GI114" s="410">
        <v>0</v>
      </c>
      <c r="GJ114" s="410">
        <v>0</v>
      </c>
      <c r="GK114" s="410">
        <v>0</v>
      </c>
      <c r="GL114" s="411">
        <v>0</v>
      </c>
      <c r="GM114" s="410">
        <v>0</v>
      </c>
      <c r="GN114" s="410">
        <v>0</v>
      </c>
      <c r="GO114" s="410">
        <v>0</v>
      </c>
      <c r="GP114" s="410">
        <v>0</v>
      </c>
      <c r="GQ114" s="411">
        <v>0</v>
      </c>
      <c r="GR114" s="410">
        <v>0</v>
      </c>
      <c r="GS114" s="410">
        <v>0</v>
      </c>
      <c r="GT114" s="410">
        <v>0</v>
      </c>
      <c r="GU114" s="410">
        <v>0</v>
      </c>
      <c r="GV114" s="411">
        <v>0</v>
      </c>
      <c r="GW114" s="408">
        <v>0</v>
      </c>
      <c r="GX114" s="409">
        <v>0</v>
      </c>
      <c r="GY114" s="410">
        <v>0</v>
      </c>
      <c r="GZ114" s="410">
        <v>0</v>
      </c>
      <c r="HA114" s="411">
        <v>0</v>
      </c>
      <c r="HB114" s="408">
        <v>0</v>
      </c>
      <c r="HC114" s="409">
        <v>0</v>
      </c>
      <c r="HD114" s="410">
        <v>0</v>
      </c>
      <c r="HE114" s="410">
        <v>0</v>
      </c>
      <c r="HF114" s="411">
        <v>0</v>
      </c>
      <c r="HG114" s="408">
        <v>0</v>
      </c>
      <c r="HH114" s="410">
        <v>0</v>
      </c>
      <c r="HI114" s="410">
        <v>0</v>
      </c>
      <c r="HJ114" s="410">
        <v>0</v>
      </c>
      <c r="HK114" s="411">
        <v>0</v>
      </c>
      <c r="HL114" s="410">
        <v>0</v>
      </c>
      <c r="HM114" s="410">
        <v>0</v>
      </c>
      <c r="HN114" s="410">
        <v>0</v>
      </c>
      <c r="HO114" s="410">
        <v>0</v>
      </c>
      <c r="HP114" s="411">
        <v>0</v>
      </c>
      <c r="HQ114" s="410">
        <v>0</v>
      </c>
      <c r="HR114" s="410">
        <v>0</v>
      </c>
      <c r="HS114" s="410">
        <v>0</v>
      </c>
      <c r="HT114" s="410">
        <v>0</v>
      </c>
      <c r="HU114" s="411">
        <v>0</v>
      </c>
      <c r="HV114" s="408">
        <v>0</v>
      </c>
      <c r="HW114" s="409">
        <v>0</v>
      </c>
      <c r="HX114" s="410">
        <v>0</v>
      </c>
      <c r="HY114" s="410">
        <v>0</v>
      </c>
      <c r="HZ114" s="411">
        <v>0</v>
      </c>
      <c r="IA114" s="408">
        <v>0</v>
      </c>
      <c r="IB114" s="409">
        <v>0</v>
      </c>
      <c r="IC114" s="410">
        <v>0</v>
      </c>
      <c r="ID114" s="410">
        <v>0</v>
      </c>
      <c r="IE114" s="411">
        <v>0</v>
      </c>
      <c r="IF114" s="408">
        <v>0</v>
      </c>
      <c r="IG114" s="410">
        <v>0</v>
      </c>
      <c r="IH114" s="410">
        <v>0</v>
      </c>
      <c r="II114" s="410">
        <v>0</v>
      </c>
      <c r="IJ114" s="411">
        <v>0</v>
      </c>
      <c r="IK114" s="410">
        <v>0</v>
      </c>
      <c r="IL114" s="410">
        <v>0</v>
      </c>
      <c r="IM114" s="410">
        <v>0</v>
      </c>
      <c r="IN114" s="410">
        <v>0</v>
      </c>
      <c r="IO114" s="411">
        <v>0</v>
      </c>
      <c r="IP114" s="410">
        <v>0</v>
      </c>
      <c r="IQ114" s="410">
        <v>0</v>
      </c>
      <c r="IR114" s="410">
        <v>0</v>
      </c>
      <c r="IS114" s="410">
        <v>0</v>
      </c>
      <c r="IT114" s="411">
        <v>0</v>
      </c>
      <c r="IU114" s="408">
        <v>0</v>
      </c>
      <c r="IV114" s="409">
        <v>0</v>
      </c>
      <c r="IW114" s="410">
        <v>0</v>
      </c>
      <c r="IX114" s="410">
        <v>0</v>
      </c>
      <c r="IY114" s="411">
        <v>0</v>
      </c>
      <c r="IZ114" s="408">
        <v>0</v>
      </c>
      <c r="JA114" s="409">
        <v>0</v>
      </c>
      <c r="JB114" s="410">
        <v>0</v>
      </c>
      <c r="JC114" s="410">
        <v>0</v>
      </c>
      <c r="JD114" s="411">
        <v>0</v>
      </c>
      <c r="JE114" s="408">
        <v>0</v>
      </c>
      <c r="JF114" s="410">
        <v>0</v>
      </c>
      <c r="JG114" s="410">
        <v>0</v>
      </c>
      <c r="JH114" s="410">
        <v>0</v>
      </c>
      <c r="JI114" s="411">
        <v>0</v>
      </c>
      <c r="JJ114" s="410">
        <v>0</v>
      </c>
      <c r="JK114" s="410">
        <v>0</v>
      </c>
      <c r="JL114" s="410">
        <v>0</v>
      </c>
      <c r="JM114" s="410">
        <v>0</v>
      </c>
      <c r="JN114" s="411">
        <v>0</v>
      </c>
      <c r="JO114" s="410">
        <v>0</v>
      </c>
      <c r="JP114" s="410">
        <v>0</v>
      </c>
      <c r="JQ114" s="410">
        <v>0</v>
      </c>
      <c r="JR114" s="410">
        <v>0</v>
      </c>
      <c r="JS114" s="411">
        <v>0</v>
      </c>
      <c r="JT114" s="408">
        <v>0</v>
      </c>
      <c r="JU114" s="409">
        <v>0</v>
      </c>
      <c r="JV114" s="410">
        <v>0</v>
      </c>
      <c r="JW114" s="410">
        <v>0</v>
      </c>
      <c r="JX114" s="411">
        <v>0</v>
      </c>
      <c r="JY114" s="408">
        <v>0</v>
      </c>
      <c r="JZ114" s="409">
        <v>0</v>
      </c>
      <c r="KA114" s="410">
        <v>0</v>
      </c>
      <c r="KB114" s="410">
        <v>0</v>
      </c>
      <c r="KC114" s="411">
        <v>0</v>
      </c>
      <c r="KD114" s="408">
        <v>0</v>
      </c>
      <c r="KE114" s="410">
        <v>0</v>
      </c>
      <c r="KF114" s="410">
        <v>0</v>
      </c>
      <c r="KG114" s="410">
        <v>0</v>
      </c>
      <c r="KH114" s="411">
        <v>0</v>
      </c>
      <c r="KI114" s="410">
        <v>0</v>
      </c>
      <c r="KJ114" s="410">
        <v>0</v>
      </c>
      <c r="KK114" s="410">
        <v>0</v>
      </c>
      <c r="KL114" s="410">
        <v>0</v>
      </c>
      <c r="KM114" s="411">
        <v>0</v>
      </c>
      <c r="KN114" s="410">
        <v>0</v>
      </c>
      <c r="KO114" s="410">
        <v>0</v>
      </c>
      <c r="KP114" s="410">
        <v>0</v>
      </c>
      <c r="KQ114" s="410">
        <v>0</v>
      </c>
      <c r="KR114" s="411">
        <v>0</v>
      </c>
      <c r="KS114" s="408">
        <v>0</v>
      </c>
      <c r="KT114" s="410">
        <v>0</v>
      </c>
      <c r="KU114" s="410">
        <v>0</v>
      </c>
      <c r="KV114" s="410">
        <v>0</v>
      </c>
      <c r="KW114" s="411">
        <v>0</v>
      </c>
      <c r="KX114" s="410">
        <v>0</v>
      </c>
      <c r="KY114" s="410">
        <v>0</v>
      </c>
      <c r="KZ114" s="410">
        <v>0</v>
      </c>
      <c r="LA114" s="410">
        <v>0</v>
      </c>
      <c r="LB114" s="415">
        <v>0</v>
      </c>
      <c r="LC114" s="408">
        <v>0</v>
      </c>
      <c r="LD114" s="410">
        <v>0</v>
      </c>
      <c r="LE114" s="410">
        <v>0</v>
      </c>
      <c r="LF114" s="410">
        <v>0</v>
      </c>
      <c r="LG114" s="415">
        <v>0</v>
      </c>
    </row>
    <row r="115" spans="2:319">
      <c r="B115" s="1635"/>
      <c r="C115" s="1636"/>
      <c r="D115" s="416" t="s">
        <v>2877</v>
      </c>
      <c r="E115" s="417">
        <v>20</v>
      </c>
      <c r="F115" s="367">
        <v>4694</v>
      </c>
      <c r="G115" s="367">
        <v>4602</v>
      </c>
      <c r="H115" s="367">
        <v>92</v>
      </c>
      <c r="I115" s="368">
        <v>1.9599488708990202E-2</v>
      </c>
      <c r="J115" s="417">
        <v>7.1</v>
      </c>
      <c r="K115" s="367">
        <v>1526</v>
      </c>
      <c r="L115" s="367">
        <v>1491</v>
      </c>
      <c r="M115" s="367">
        <v>35</v>
      </c>
      <c r="N115" s="368">
        <v>2.2935779816513763E-2</v>
      </c>
      <c r="O115" s="366">
        <v>-12.9</v>
      </c>
      <c r="P115" s="367">
        <v>-3168</v>
      </c>
      <c r="Q115" s="367">
        <v>-3111</v>
      </c>
      <c r="R115" s="367">
        <v>-57</v>
      </c>
      <c r="S115" s="368">
        <v>3.3362911075235611E-3</v>
      </c>
      <c r="T115" s="367">
        <v>12.7</v>
      </c>
      <c r="U115" s="367">
        <v>2917</v>
      </c>
      <c r="V115" s="367">
        <v>2861</v>
      </c>
      <c r="W115" s="367">
        <v>56</v>
      </c>
      <c r="X115" s="368">
        <v>1.9197805965032566E-2</v>
      </c>
      <c r="Y115" s="367">
        <v>-5.6</v>
      </c>
      <c r="Z115" s="367">
        <v>-1391</v>
      </c>
      <c r="AA115" s="367">
        <v>-1370</v>
      </c>
      <c r="AB115" s="367">
        <v>-21</v>
      </c>
      <c r="AC115" s="368">
        <v>3.7379738514811967E-3</v>
      </c>
      <c r="AD115" s="417">
        <v>20</v>
      </c>
      <c r="AE115" s="367">
        <v>4694</v>
      </c>
      <c r="AF115" s="367">
        <v>4602</v>
      </c>
      <c r="AG115" s="367">
        <v>92</v>
      </c>
      <c r="AH115" s="368">
        <v>1.9599488708990202E-2</v>
      </c>
      <c r="AI115" s="417">
        <v>12.2</v>
      </c>
      <c r="AJ115" s="367">
        <v>2487</v>
      </c>
      <c r="AK115" s="367">
        <v>2427</v>
      </c>
      <c r="AL115" s="367">
        <v>60</v>
      </c>
      <c r="AM115" s="368">
        <v>2.4125452352231604E-2</v>
      </c>
      <c r="AN115" s="366">
        <v>-7.8000000000000007</v>
      </c>
      <c r="AO115" s="367">
        <v>-2207</v>
      </c>
      <c r="AP115" s="367">
        <v>-2175</v>
      </c>
      <c r="AQ115" s="367">
        <v>-32</v>
      </c>
      <c r="AR115" s="368">
        <v>4.525963643241402E-3</v>
      </c>
      <c r="AS115" s="367">
        <v>7.1</v>
      </c>
      <c r="AT115" s="367">
        <v>1526</v>
      </c>
      <c r="AU115" s="367">
        <v>1491</v>
      </c>
      <c r="AV115" s="367">
        <v>35</v>
      </c>
      <c r="AW115" s="368">
        <v>2.2935779816513763E-2</v>
      </c>
      <c r="AX115" s="367">
        <v>5.0999999999999996</v>
      </c>
      <c r="AY115" s="367">
        <v>961</v>
      </c>
      <c r="AZ115" s="367">
        <v>936</v>
      </c>
      <c r="BA115" s="367">
        <v>25</v>
      </c>
      <c r="BB115" s="368">
        <v>1.1896725357178409E-3</v>
      </c>
      <c r="BC115" s="417">
        <v>20</v>
      </c>
      <c r="BD115" s="367">
        <v>4694</v>
      </c>
      <c r="BE115" s="367">
        <v>4602</v>
      </c>
      <c r="BF115" s="367">
        <v>92</v>
      </c>
      <c r="BG115" s="368">
        <v>1.9599488708990202E-2</v>
      </c>
      <c r="BH115" s="417">
        <v>12.2</v>
      </c>
      <c r="BI115" s="367">
        <v>2411</v>
      </c>
      <c r="BJ115" s="367">
        <v>2353</v>
      </c>
      <c r="BK115" s="367">
        <v>58</v>
      </c>
      <c r="BL115" s="368">
        <v>2.4056408129406886E-2</v>
      </c>
      <c r="BM115" s="366">
        <v>-7.8000000000000007</v>
      </c>
      <c r="BN115" s="367">
        <v>-2283</v>
      </c>
      <c r="BO115" s="367">
        <v>-2249</v>
      </c>
      <c r="BP115" s="367">
        <v>-34</v>
      </c>
      <c r="BQ115" s="368">
        <v>4.4569194204166843E-3</v>
      </c>
      <c r="BR115" s="367">
        <v>12.2</v>
      </c>
      <c r="BS115" s="367">
        <v>2487</v>
      </c>
      <c r="BT115" s="367">
        <v>2427</v>
      </c>
      <c r="BU115" s="367">
        <v>60</v>
      </c>
      <c r="BV115" s="368">
        <v>2.4125452352231604E-2</v>
      </c>
      <c r="BW115" s="367">
        <v>0</v>
      </c>
      <c r="BX115" s="367">
        <v>-76</v>
      </c>
      <c r="BY115" s="367">
        <v>-74</v>
      </c>
      <c r="BZ115" s="367">
        <v>-2</v>
      </c>
      <c r="CA115" s="368">
        <v>-6.9044222824717755E-5</v>
      </c>
      <c r="CB115" s="417">
        <v>20</v>
      </c>
      <c r="CC115" s="367">
        <v>4694</v>
      </c>
      <c r="CD115" s="367">
        <v>4602</v>
      </c>
      <c r="CE115" s="367">
        <v>92</v>
      </c>
      <c r="CF115" s="368">
        <v>1.9599488708990202E-2</v>
      </c>
      <c r="CG115" s="417">
        <v>15.1</v>
      </c>
      <c r="CH115" s="367">
        <v>3092</v>
      </c>
      <c r="CI115" s="367">
        <v>3021</v>
      </c>
      <c r="CJ115" s="367">
        <v>71</v>
      </c>
      <c r="CK115" s="368">
        <v>2.2962483829236741E-2</v>
      </c>
      <c r="CL115" s="366">
        <v>-4.9000000000000004</v>
      </c>
      <c r="CM115" s="367">
        <v>-1602</v>
      </c>
      <c r="CN115" s="367">
        <v>-1581</v>
      </c>
      <c r="CO115" s="367">
        <v>-21</v>
      </c>
      <c r="CP115" s="368">
        <v>3.362995120246539E-3</v>
      </c>
      <c r="CQ115" s="367">
        <v>12.2</v>
      </c>
      <c r="CR115" s="367">
        <v>2411</v>
      </c>
      <c r="CS115" s="367">
        <v>2353</v>
      </c>
      <c r="CT115" s="367">
        <v>58</v>
      </c>
      <c r="CU115" s="368">
        <v>2.4056408129406886E-2</v>
      </c>
      <c r="CV115" s="367">
        <v>2.9000000000000004</v>
      </c>
      <c r="CW115" s="367">
        <v>681</v>
      </c>
      <c r="CX115" s="367">
        <v>668</v>
      </c>
      <c r="CY115" s="367">
        <v>13</v>
      </c>
      <c r="CZ115" s="368">
        <v>-1.0939243001701453E-3</v>
      </c>
      <c r="DA115" s="417">
        <v>20</v>
      </c>
      <c r="DB115" s="367">
        <v>4694</v>
      </c>
      <c r="DC115" s="367">
        <v>4602</v>
      </c>
      <c r="DD115" s="367">
        <v>92</v>
      </c>
      <c r="DE115" s="368">
        <v>1.9599488708990202E-2</v>
      </c>
      <c r="DF115" s="417">
        <v>7.4</v>
      </c>
      <c r="DG115" s="367">
        <v>1526</v>
      </c>
      <c r="DH115" s="335">
        <v>1490</v>
      </c>
      <c r="DI115" s="367">
        <v>36</v>
      </c>
      <c r="DJ115" s="368">
        <v>2.3591087811271297E-2</v>
      </c>
      <c r="DK115" s="366">
        <v>-12.6</v>
      </c>
      <c r="DL115" s="367">
        <v>-3168</v>
      </c>
      <c r="DM115" s="367">
        <v>-3112</v>
      </c>
      <c r="DN115" s="367">
        <v>-56</v>
      </c>
      <c r="DO115" s="368">
        <v>3.9915991022810952E-3</v>
      </c>
      <c r="DP115" s="367">
        <v>15.1</v>
      </c>
      <c r="DQ115" s="367">
        <v>3092</v>
      </c>
      <c r="DR115" s="367">
        <v>3021</v>
      </c>
      <c r="DS115" s="367">
        <v>71</v>
      </c>
      <c r="DT115" s="368">
        <v>2.2962483829236741E-2</v>
      </c>
      <c r="DU115" s="367">
        <v>-7.6999999999999993</v>
      </c>
      <c r="DV115" s="367">
        <v>-1566</v>
      </c>
      <c r="DW115" s="367">
        <v>-1531</v>
      </c>
      <c r="DX115" s="367">
        <v>-35</v>
      </c>
      <c r="DY115" s="368">
        <v>6.2860398203455625E-4</v>
      </c>
      <c r="DZ115" s="417">
        <v>20</v>
      </c>
      <c r="EA115" s="367">
        <v>4694</v>
      </c>
      <c r="EB115" s="367">
        <v>4602</v>
      </c>
      <c r="EC115" s="367">
        <v>92</v>
      </c>
      <c r="ED115" s="368">
        <v>1.9599488708990202E-2</v>
      </c>
      <c r="EE115" s="417">
        <v>19.8</v>
      </c>
      <c r="EF115" s="367">
        <v>3747</v>
      </c>
      <c r="EG115" s="367">
        <v>3654</v>
      </c>
      <c r="EH115" s="367">
        <v>93</v>
      </c>
      <c r="EI115" s="368">
        <v>2.4819855884707767E-2</v>
      </c>
      <c r="EJ115" s="366">
        <v>-0.19999999999999929</v>
      </c>
      <c r="EK115" s="367">
        <v>-947</v>
      </c>
      <c r="EL115" s="367">
        <v>-948</v>
      </c>
      <c r="EM115" s="367">
        <v>1</v>
      </c>
      <c r="EN115" s="368">
        <v>5.2203671757175656E-3</v>
      </c>
      <c r="EO115" s="367">
        <v>7.4</v>
      </c>
      <c r="EP115" s="367">
        <v>1526</v>
      </c>
      <c r="EQ115" s="367">
        <v>1490</v>
      </c>
      <c r="ER115" s="367">
        <v>36</v>
      </c>
      <c r="ES115" s="368">
        <v>2.3591087811271297E-2</v>
      </c>
      <c r="ET115" s="367">
        <v>12.4</v>
      </c>
      <c r="EU115" s="367">
        <v>2221</v>
      </c>
      <c r="EV115" s="367">
        <v>2164</v>
      </c>
      <c r="EW115" s="367">
        <v>57</v>
      </c>
      <c r="EX115" s="368">
        <v>1.2287680734364703E-3</v>
      </c>
      <c r="EY115" s="417">
        <v>20</v>
      </c>
      <c r="EZ115" s="367">
        <v>4694</v>
      </c>
      <c r="FA115" s="367">
        <v>4602</v>
      </c>
      <c r="FB115" s="367">
        <v>92</v>
      </c>
      <c r="FC115" s="368">
        <v>9.8960910440376044E-3</v>
      </c>
      <c r="FD115" s="417">
        <v>10.4</v>
      </c>
      <c r="FE115" s="367">
        <v>1914</v>
      </c>
      <c r="FF115" s="367">
        <v>1852</v>
      </c>
      <c r="FG115" s="367">
        <v>62</v>
      </c>
      <c r="FH115" s="368">
        <v>3.2392894461859979E-2</v>
      </c>
      <c r="FI115" s="366">
        <v>-9.6</v>
      </c>
      <c r="FJ115" s="367">
        <v>-2780</v>
      </c>
      <c r="FK115" s="367">
        <v>-2750</v>
      </c>
      <c r="FL115" s="367">
        <v>-30</v>
      </c>
      <c r="FM115" s="368">
        <v>2.2496803417822377E-2</v>
      </c>
      <c r="FN115" s="367">
        <v>19.8</v>
      </c>
      <c r="FO115" s="367">
        <v>3747</v>
      </c>
      <c r="FP115" s="367">
        <v>3654</v>
      </c>
      <c r="FQ115" s="367">
        <v>93</v>
      </c>
      <c r="FR115" s="368">
        <v>2.4819855884707767E-2</v>
      </c>
      <c r="FS115" s="367">
        <v>-9.4</v>
      </c>
      <c r="FT115" s="367">
        <v>-1833</v>
      </c>
      <c r="FU115" s="367">
        <v>-1802</v>
      </c>
      <c r="FV115" s="367">
        <v>-31</v>
      </c>
      <c r="FW115" s="368">
        <v>7.5730385771522121E-3</v>
      </c>
      <c r="FX115" s="417">
        <v>20</v>
      </c>
      <c r="FY115" s="367">
        <v>4694</v>
      </c>
      <c r="FZ115" s="367">
        <v>4602</v>
      </c>
      <c r="GA115" s="367">
        <v>92</v>
      </c>
      <c r="GB115" s="368">
        <v>9.8960910440376044E-3</v>
      </c>
      <c r="GC115" s="417">
        <v>10</v>
      </c>
      <c r="GD115" s="367">
        <v>1788</v>
      </c>
      <c r="GE115" s="367">
        <v>1728</v>
      </c>
      <c r="GF115" s="367">
        <v>60</v>
      </c>
      <c r="GG115" s="368">
        <v>3.3557046979865772E-2</v>
      </c>
      <c r="GH115" s="366">
        <v>-10</v>
      </c>
      <c r="GI115" s="367">
        <v>-2906</v>
      </c>
      <c r="GJ115" s="367">
        <v>-2874</v>
      </c>
      <c r="GK115" s="367">
        <v>-32</v>
      </c>
      <c r="GL115" s="368">
        <v>2.3660955935828169E-2</v>
      </c>
      <c r="GM115" s="367">
        <v>10.4</v>
      </c>
      <c r="GN115" s="367">
        <v>1914</v>
      </c>
      <c r="GO115" s="367">
        <v>1852</v>
      </c>
      <c r="GP115" s="367">
        <v>62</v>
      </c>
      <c r="GQ115" s="368">
        <v>3.2392894461859979E-2</v>
      </c>
      <c r="GR115" s="367">
        <v>-0.40000000000000036</v>
      </c>
      <c r="GS115" s="367">
        <v>-126</v>
      </c>
      <c r="GT115" s="367">
        <v>-124</v>
      </c>
      <c r="GU115" s="367">
        <v>-2</v>
      </c>
      <c r="GV115" s="368">
        <v>1.1641525180057927E-3</v>
      </c>
      <c r="GW115" s="417">
        <v>20</v>
      </c>
      <c r="GX115" s="367">
        <v>4694</v>
      </c>
      <c r="GY115" s="367">
        <v>4602</v>
      </c>
      <c r="GZ115" s="367">
        <v>92</v>
      </c>
      <c r="HA115" s="368">
        <v>1.9599488708990202E-2</v>
      </c>
      <c r="HB115" s="417">
        <v>14.8</v>
      </c>
      <c r="HC115" s="367">
        <v>2684</v>
      </c>
      <c r="HD115" s="367">
        <v>2594</v>
      </c>
      <c r="HE115" s="367">
        <v>90</v>
      </c>
      <c r="HF115" s="368">
        <v>3.3532041728763042E-2</v>
      </c>
      <c r="HG115" s="366">
        <v>-5.1999999999999993</v>
      </c>
      <c r="HH115" s="367">
        <v>-2010</v>
      </c>
      <c r="HI115" s="367">
        <v>-2008</v>
      </c>
      <c r="HJ115" s="367">
        <v>-2</v>
      </c>
      <c r="HK115" s="368">
        <v>1.393255301977284E-2</v>
      </c>
      <c r="HL115" s="367">
        <v>10</v>
      </c>
      <c r="HM115" s="367">
        <v>1788</v>
      </c>
      <c r="HN115" s="367">
        <v>1728</v>
      </c>
      <c r="HO115" s="367">
        <v>60</v>
      </c>
      <c r="HP115" s="368">
        <v>3.3557046979865772E-2</v>
      </c>
      <c r="HQ115" s="367">
        <v>4.8000000000000007</v>
      </c>
      <c r="HR115" s="367">
        <v>896</v>
      </c>
      <c r="HS115" s="367">
        <v>866</v>
      </c>
      <c r="HT115" s="367">
        <v>30</v>
      </c>
      <c r="HU115" s="368">
        <v>-2.5005251102730441E-5</v>
      </c>
      <c r="HV115" s="417">
        <v>20</v>
      </c>
      <c r="HW115" s="367">
        <v>4694</v>
      </c>
      <c r="HX115" s="367">
        <v>4602</v>
      </c>
      <c r="HY115" s="367">
        <v>92</v>
      </c>
      <c r="HZ115" s="368">
        <v>1.9599488708990202E-2</v>
      </c>
      <c r="IA115" s="417">
        <v>21.1</v>
      </c>
      <c r="IB115" s="367">
        <v>4032</v>
      </c>
      <c r="IC115" s="367">
        <v>3906</v>
      </c>
      <c r="ID115" s="367">
        <v>126</v>
      </c>
      <c r="IE115" s="368">
        <v>3.125E-2</v>
      </c>
      <c r="IF115" s="366">
        <v>1.1000000000000014</v>
      </c>
      <c r="IG115" s="367">
        <v>-662</v>
      </c>
      <c r="IH115" s="367">
        <v>-696</v>
      </c>
      <c r="II115" s="367">
        <v>34</v>
      </c>
      <c r="IJ115" s="368">
        <v>1.1650511291009798E-2</v>
      </c>
      <c r="IK115" s="367">
        <v>14.8</v>
      </c>
      <c r="IL115" s="367">
        <v>2684</v>
      </c>
      <c r="IM115" s="367">
        <v>2594</v>
      </c>
      <c r="IN115" s="367">
        <v>90</v>
      </c>
      <c r="IO115" s="368">
        <v>3.3532041728763042E-2</v>
      </c>
      <c r="IP115" s="367">
        <v>6.3000000000000007</v>
      </c>
      <c r="IQ115" s="367">
        <v>1348</v>
      </c>
      <c r="IR115" s="367">
        <v>1312</v>
      </c>
      <c r="IS115" s="367">
        <v>36</v>
      </c>
      <c r="IT115" s="368">
        <v>-2.2820417287630415E-3</v>
      </c>
      <c r="IU115" s="417">
        <v>20</v>
      </c>
      <c r="IV115" s="367">
        <v>4694</v>
      </c>
      <c r="IW115" s="367">
        <v>4602</v>
      </c>
      <c r="IX115" s="367">
        <v>92</v>
      </c>
      <c r="IY115" s="368">
        <v>1.9599488708990202E-2</v>
      </c>
      <c r="IZ115" s="417">
        <v>2.4</v>
      </c>
      <c r="JA115" s="367">
        <v>470</v>
      </c>
      <c r="JB115" s="354">
        <v>454</v>
      </c>
      <c r="JC115" s="367">
        <v>16</v>
      </c>
      <c r="JD115" s="368">
        <v>3.4042553191489362E-2</v>
      </c>
      <c r="JE115" s="366">
        <v>-17.600000000000001</v>
      </c>
      <c r="JF115" s="367">
        <v>-4224</v>
      </c>
      <c r="JG115" s="367">
        <v>-4148</v>
      </c>
      <c r="JH115" s="367">
        <v>-76</v>
      </c>
      <c r="JI115" s="368">
        <v>1.4443064482499161E-2</v>
      </c>
      <c r="JJ115" s="367">
        <v>21.1</v>
      </c>
      <c r="JK115" s="367">
        <v>4032</v>
      </c>
      <c r="JL115" s="367">
        <v>3906</v>
      </c>
      <c r="JM115" s="367">
        <v>126</v>
      </c>
      <c r="JN115" s="368">
        <v>3.125E-2</v>
      </c>
      <c r="JO115" s="367">
        <v>-18.700000000000003</v>
      </c>
      <c r="JP115" s="367">
        <v>-3562</v>
      </c>
      <c r="JQ115" s="367">
        <v>-3452</v>
      </c>
      <c r="JR115" s="367">
        <v>-110</v>
      </c>
      <c r="JS115" s="368">
        <v>2.7925531914893623E-3</v>
      </c>
      <c r="JT115" s="417">
        <v>20</v>
      </c>
      <c r="JU115" s="367">
        <v>4694</v>
      </c>
      <c r="JV115" s="367">
        <v>4602</v>
      </c>
      <c r="JW115" s="367">
        <v>92</v>
      </c>
      <c r="JX115" s="368">
        <v>1.9599488708990202E-2</v>
      </c>
      <c r="JY115" s="417">
        <v>9</v>
      </c>
      <c r="JZ115" s="367">
        <v>1645</v>
      </c>
      <c r="KA115" s="423">
        <v>1594</v>
      </c>
      <c r="KB115" s="367">
        <v>51</v>
      </c>
      <c r="KC115" s="368">
        <v>3.1003039513677812E-2</v>
      </c>
      <c r="KD115" s="366">
        <v>-11</v>
      </c>
      <c r="KE115" s="367">
        <v>-3049</v>
      </c>
      <c r="KF115" s="367">
        <v>-3008</v>
      </c>
      <c r="KG115" s="367">
        <v>-41</v>
      </c>
      <c r="KH115" s="368">
        <v>1.140355080468761E-2</v>
      </c>
      <c r="KI115" s="367">
        <v>2.4</v>
      </c>
      <c r="KJ115" s="367">
        <v>470</v>
      </c>
      <c r="KK115" s="367">
        <v>454</v>
      </c>
      <c r="KL115" s="367">
        <v>16</v>
      </c>
      <c r="KM115" s="368">
        <v>3.4042553191489362E-2</v>
      </c>
      <c r="KN115" s="367">
        <v>6.6</v>
      </c>
      <c r="KO115" s="367">
        <v>1175</v>
      </c>
      <c r="KP115" s="367">
        <v>1140</v>
      </c>
      <c r="KQ115" s="367">
        <v>35</v>
      </c>
      <c r="KR115" s="368">
        <v>-3.0395136778115506E-3</v>
      </c>
      <c r="KS115" s="366">
        <v>240</v>
      </c>
      <c r="KT115" s="367">
        <v>56328</v>
      </c>
      <c r="KU115" s="367">
        <v>55224</v>
      </c>
      <c r="KV115" s="367">
        <v>1104</v>
      </c>
      <c r="KW115" s="368">
        <v>1.9599488708990202E-2</v>
      </c>
      <c r="KX115" s="367">
        <v>141.5</v>
      </c>
      <c r="KY115" s="367">
        <v>27322</v>
      </c>
      <c r="KZ115" s="367">
        <v>26564</v>
      </c>
      <c r="LA115" s="367">
        <v>758</v>
      </c>
      <c r="LB115" s="369">
        <v>2.7743210599516874E-2</v>
      </c>
      <c r="LC115" s="366">
        <v>-98.5</v>
      </c>
      <c r="LD115" s="367">
        <v>-29006</v>
      </c>
      <c r="LE115" s="367">
        <v>-28660</v>
      </c>
      <c r="LF115" s="367">
        <v>-346</v>
      </c>
      <c r="LG115" s="369">
        <v>8.1437218905266728E-3</v>
      </c>
    </row>
    <row r="116" spans="2:319">
      <c r="B116" s="1635"/>
      <c r="C116" s="1636"/>
      <c r="D116" s="416" t="s">
        <v>2880</v>
      </c>
      <c r="E116" s="417">
        <v>0</v>
      </c>
      <c r="F116" s="367">
        <v>0</v>
      </c>
      <c r="G116" s="367">
        <v>0</v>
      </c>
      <c r="H116" s="367">
        <v>0</v>
      </c>
      <c r="I116" s="368">
        <v>0</v>
      </c>
      <c r="J116" s="417">
        <v>0</v>
      </c>
      <c r="K116" s="367">
        <v>0</v>
      </c>
      <c r="L116" s="367">
        <v>0</v>
      </c>
      <c r="M116" s="367">
        <v>0</v>
      </c>
      <c r="N116" s="368">
        <v>0</v>
      </c>
      <c r="O116" s="366">
        <v>0</v>
      </c>
      <c r="P116" s="367">
        <v>0</v>
      </c>
      <c r="Q116" s="367">
        <v>0</v>
      </c>
      <c r="R116" s="367">
        <v>0</v>
      </c>
      <c r="S116" s="368">
        <v>0</v>
      </c>
      <c r="T116" s="367">
        <v>0</v>
      </c>
      <c r="U116" s="367">
        <v>0</v>
      </c>
      <c r="V116" s="367">
        <v>0</v>
      </c>
      <c r="W116" s="367">
        <v>0</v>
      </c>
      <c r="X116" s="368">
        <v>0</v>
      </c>
      <c r="Y116" s="367">
        <v>0</v>
      </c>
      <c r="Z116" s="367">
        <v>0</v>
      </c>
      <c r="AA116" s="367">
        <v>0</v>
      </c>
      <c r="AB116" s="367">
        <v>0</v>
      </c>
      <c r="AC116" s="368">
        <v>0</v>
      </c>
      <c r="AD116" s="417">
        <v>0</v>
      </c>
      <c r="AE116" s="367">
        <v>0</v>
      </c>
      <c r="AF116" s="367">
        <v>0</v>
      </c>
      <c r="AG116" s="367">
        <v>0</v>
      </c>
      <c r="AH116" s="368">
        <v>0</v>
      </c>
      <c r="AI116" s="417">
        <v>0</v>
      </c>
      <c r="AJ116" s="367">
        <v>0</v>
      </c>
      <c r="AK116" s="367">
        <v>0</v>
      </c>
      <c r="AL116" s="367">
        <v>0</v>
      </c>
      <c r="AM116" s="368">
        <v>0</v>
      </c>
      <c r="AN116" s="366">
        <v>0</v>
      </c>
      <c r="AO116" s="367">
        <v>0</v>
      </c>
      <c r="AP116" s="367">
        <v>0</v>
      </c>
      <c r="AQ116" s="367">
        <v>0</v>
      </c>
      <c r="AR116" s="368">
        <v>0</v>
      </c>
      <c r="AS116" s="367">
        <v>0</v>
      </c>
      <c r="AT116" s="367">
        <v>0</v>
      </c>
      <c r="AU116" s="367">
        <v>0</v>
      </c>
      <c r="AV116" s="367">
        <v>0</v>
      </c>
      <c r="AW116" s="368">
        <v>0</v>
      </c>
      <c r="AX116" s="367">
        <v>0</v>
      </c>
      <c r="AY116" s="367">
        <v>0</v>
      </c>
      <c r="AZ116" s="367">
        <v>0</v>
      </c>
      <c r="BA116" s="367">
        <v>0</v>
      </c>
      <c r="BB116" s="368">
        <v>0</v>
      </c>
      <c r="BC116" s="417">
        <v>0</v>
      </c>
      <c r="BD116" s="367">
        <v>0</v>
      </c>
      <c r="BE116" s="367">
        <v>0</v>
      </c>
      <c r="BF116" s="367">
        <v>0</v>
      </c>
      <c r="BG116" s="368">
        <v>0</v>
      </c>
      <c r="BH116" s="417">
        <v>0</v>
      </c>
      <c r="BI116" s="367">
        <v>0</v>
      </c>
      <c r="BJ116" s="367">
        <v>0</v>
      </c>
      <c r="BK116" s="367">
        <v>0</v>
      </c>
      <c r="BL116" s="368">
        <v>0</v>
      </c>
      <c r="BM116" s="366">
        <v>0</v>
      </c>
      <c r="BN116" s="367">
        <v>0</v>
      </c>
      <c r="BO116" s="367">
        <v>0</v>
      </c>
      <c r="BP116" s="367">
        <v>0</v>
      </c>
      <c r="BQ116" s="368">
        <v>0</v>
      </c>
      <c r="BR116" s="367">
        <v>0</v>
      </c>
      <c r="BS116" s="367">
        <v>0</v>
      </c>
      <c r="BT116" s="367">
        <v>0</v>
      </c>
      <c r="BU116" s="367">
        <v>0</v>
      </c>
      <c r="BV116" s="368">
        <v>0</v>
      </c>
      <c r="BW116" s="367">
        <v>0</v>
      </c>
      <c r="BX116" s="367">
        <v>0</v>
      </c>
      <c r="BY116" s="367">
        <v>0</v>
      </c>
      <c r="BZ116" s="367">
        <v>0</v>
      </c>
      <c r="CA116" s="368">
        <v>0</v>
      </c>
      <c r="CB116" s="417">
        <v>0</v>
      </c>
      <c r="CC116" s="367">
        <v>0</v>
      </c>
      <c r="CD116" s="367">
        <v>0</v>
      </c>
      <c r="CE116" s="367">
        <v>0</v>
      </c>
      <c r="CF116" s="368">
        <v>0</v>
      </c>
      <c r="CG116" s="417">
        <v>0</v>
      </c>
      <c r="CH116" s="367">
        <v>0</v>
      </c>
      <c r="CI116" s="367">
        <v>0</v>
      </c>
      <c r="CJ116" s="367">
        <v>0</v>
      </c>
      <c r="CK116" s="368">
        <v>0</v>
      </c>
      <c r="CL116" s="366">
        <v>0</v>
      </c>
      <c r="CM116" s="367">
        <v>0</v>
      </c>
      <c r="CN116" s="367">
        <v>0</v>
      </c>
      <c r="CO116" s="367">
        <v>0</v>
      </c>
      <c r="CP116" s="368">
        <v>0</v>
      </c>
      <c r="CQ116" s="367">
        <v>0</v>
      </c>
      <c r="CR116" s="367">
        <v>0</v>
      </c>
      <c r="CS116" s="367">
        <v>0</v>
      </c>
      <c r="CT116" s="367">
        <v>0</v>
      </c>
      <c r="CU116" s="368">
        <v>0</v>
      </c>
      <c r="CV116" s="367">
        <v>0</v>
      </c>
      <c r="CW116" s="367">
        <v>0</v>
      </c>
      <c r="CX116" s="367">
        <v>0</v>
      </c>
      <c r="CY116" s="367">
        <v>0</v>
      </c>
      <c r="CZ116" s="368">
        <v>0</v>
      </c>
      <c r="DA116" s="417">
        <v>0</v>
      </c>
      <c r="DB116" s="367">
        <v>0</v>
      </c>
      <c r="DC116" s="367">
        <v>0</v>
      </c>
      <c r="DD116" s="367">
        <v>0</v>
      </c>
      <c r="DE116" s="368">
        <v>0</v>
      </c>
      <c r="DF116" s="417">
        <v>0</v>
      </c>
      <c r="DG116" s="367">
        <v>0</v>
      </c>
      <c r="DH116" s="367">
        <v>0</v>
      </c>
      <c r="DI116" s="367">
        <v>0</v>
      </c>
      <c r="DJ116" s="368">
        <v>0</v>
      </c>
      <c r="DK116" s="366">
        <v>0</v>
      </c>
      <c r="DL116" s="367">
        <v>0</v>
      </c>
      <c r="DM116" s="367">
        <v>0</v>
      </c>
      <c r="DN116" s="367">
        <v>0</v>
      </c>
      <c r="DO116" s="368">
        <v>0</v>
      </c>
      <c r="DP116" s="367">
        <v>0</v>
      </c>
      <c r="DQ116" s="367">
        <v>0</v>
      </c>
      <c r="DR116" s="367">
        <v>0</v>
      </c>
      <c r="DS116" s="367">
        <v>0</v>
      </c>
      <c r="DT116" s="368">
        <v>0</v>
      </c>
      <c r="DU116" s="367">
        <v>0</v>
      </c>
      <c r="DV116" s="367">
        <v>0</v>
      </c>
      <c r="DW116" s="367">
        <v>0</v>
      </c>
      <c r="DX116" s="367">
        <v>0</v>
      </c>
      <c r="DY116" s="368">
        <v>0</v>
      </c>
      <c r="DZ116" s="417">
        <v>0</v>
      </c>
      <c r="EA116" s="367">
        <v>0</v>
      </c>
      <c r="EB116" s="367">
        <v>0</v>
      </c>
      <c r="EC116" s="367">
        <v>0</v>
      </c>
      <c r="ED116" s="368">
        <v>0</v>
      </c>
      <c r="EE116" s="417">
        <v>0</v>
      </c>
      <c r="EF116" s="367">
        <v>0</v>
      </c>
      <c r="EG116" s="367">
        <v>0</v>
      </c>
      <c r="EH116" s="367">
        <v>0</v>
      </c>
      <c r="EI116" s="368">
        <v>0</v>
      </c>
      <c r="EJ116" s="366">
        <v>0</v>
      </c>
      <c r="EK116" s="367">
        <v>0</v>
      </c>
      <c r="EL116" s="367">
        <v>0</v>
      </c>
      <c r="EM116" s="367">
        <v>0</v>
      </c>
      <c r="EN116" s="368">
        <v>0</v>
      </c>
      <c r="EO116" s="367">
        <v>0</v>
      </c>
      <c r="EP116" s="367">
        <v>0</v>
      </c>
      <c r="EQ116" s="367">
        <v>0</v>
      </c>
      <c r="ER116" s="367">
        <v>0</v>
      </c>
      <c r="ES116" s="368">
        <v>0</v>
      </c>
      <c r="ET116" s="367">
        <v>0</v>
      </c>
      <c r="EU116" s="367">
        <v>0</v>
      </c>
      <c r="EV116" s="367">
        <v>0</v>
      </c>
      <c r="EW116" s="367">
        <v>0</v>
      </c>
      <c r="EX116" s="368">
        <v>0</v>
      </c>
      <c r="EY116" s="417">
        <v>0</v>
      </c>
      <c r="EZ116" s="367">
        <v>0</v>
      </c>
      <c r="FA116" s="367">
        <v>0</v>
      </c>
      <c r="FB116" s="367">
        <v>0</v>
      </c>
      <c r="FC116" s="368">
        <v>0</v>
      </c>
      <c r="FD116" s="417">
        <v>0</v>
      </c>
      <c r="FE116" s="367">
        <v>0</v>
      </c>
      <c r="FF116" s="367">
        <v>0</v>
      </c>
      <c r="FG116" s="367">
        <v>0</v>
      </c>
      <c r="FH116" s="368">
        <v>0</v>
      </c>
      <c r="FI116" s="366">
        <v>0</v>
      </c>
      <c r="FJ116" s="367">
        <v>0</v>
      </c>
      <c r="FK116" s="367">
        <v>0</v>
      </c>
      <c r="FL116" s="367">
        <v>0</v>
      </c>
      <c r="FM116" s="368">
        <v>0</v>
      </c>
      <c r="FN116" s="367">
        <v>0</v>
      </c>
      <c r="FO116" s="367">
        <v>0</v>
      </c>
      <c r="FP116" s="367">
        <v>0</v>
      </c>
      <c r="FQ116" s="367">
        <v>0</v>
      </c>
      <c r="FR116" s="368">
        <v>0</v>
      </c>
      <c r="FS116" s="367">
        <v>0</v>
      </c>
      <c r="FT116" s="367">
        <v>0</v>
      </c>
      <c r="FU116" s="367">
        <v>0</v>
      </c>
      <c r="FV116" s="367">
        <v>0</v>
      </c>
      <c r="FW116" s="368">
        <v>0</v>
      </c>
      <c r="FX116" s="417">
        <v>0</v>
      </c>
      <c r="FY116" s="367">
        <v>0</v>
      </c>
      <c r="FZ116" s="367">
        <v>0</v>
      </c>
      <c r="GA116" s="367">
        <v>0</v>
      </c>
      <c r="GB116" s="368">
        <v>0</v>
      </c>
      <c r="GC116" s="417">
        <v>0</v>
      </c>
      <c r="GD116" s="367">
        <v>0</v>
      </c>
      <c r="GE116" s="367">
        <v>0</v>
      </c>
      <c r="GF116" s="367">
        <v>0</v>
      </c>
      <c r="GG116" s="368">
        <v>0</v>
      </c>
      <c r="GH116" s="366">
        <v>0</v>
      </c>
      <c r="GI116" s="367">
        <v>0</v>
      </c>
      <c r="GJ116" s="367">
        <v>0</v>
      </c>
      <c r="GK116" s="367">
        <v>0</v>
      </c>
      <c r="GL116" s="368">
        <v>0</v>
      </c>
      <c r="GM116" s="367">
        <v>0</v>
      </c>
      <c r="GN116" s="367">
        <v>0</v>
      </c>
      <c r="GO116" s="367">
        <v>0</v>
      </c>
      <c r="GP116" s="367">
        <v>0</v>
      </c>
      <c r="GQ116" s="368">
        <v>0</v>
      </c>
      <c r="GR116" s="367">
        <v>0</v>
      </c>
      <c r="GS116" s="367">
        <v>0</v>
      </c>
      <c r="GT116" s="367">
        <v>0</v>
      </c>
      <c r="GU116" s="367">
        <v>0</v>
      </c>
      <c r="GV116" s="368">
        <v>0</v>
      </c>
      <c r="GW116" s="417">
        <v>0</v>
      </c>
      <c r="GX116" s="367">
        <v>0</v>
      </c>
      <c r="GY116" s="367">
        <v>0</v>
      </c>
      <c r="GZ116" s="367">
        <v>0</v>
      </c>
      <c r="HA116" s="368">
        <v>0</v>
      </c>
      <c r="HB116" s="417">
        <v>0</v>
      </c>
      <c r="HC116" s="367">
        <v>0</v>
      </c>
      <c r="HD116" s="367">
        <v>0</v>
      </c>
      <c r="HE116" s="367">
        <v>0</v>
      </c>
      <c r="HF116" s="368">
        <v>0</v>
      </c>
      <c r="HG116" s="366">
        <v>0</v>
      </c>
      <c r="HH116" s="367">
        <v>0</v>
      </c>
      <c r="HI116" s="367">
        <v>0</v>
      </c>
      <c r="HJ116" s="367">
        <v>0</v>
      </c>
      <c r="HK116" s="368">
        <v>0</v>
      </c>
      <c r="HL116" s="367">
        <v>0</v>
      </c>
      <c r="HM116" s="367">
        <v>0</v>
      </c>
      <c r="HN116" s="367">
        <v>0</v>
      </c>
      <c r="HO116" s="367">
        <v>0</v>
      </c>
      <c r="HP116" s="368">
        <v>0</v>
      </c>
      <c r="HQ116" s="367">
        <v>0</v>
      </c>
      <c r="HR116" s="367">
        <v>0</v>
      </c>
      <c r="HS116" s="367">
        <v>0</v>
      </c>
      <c r="HT116" s="367">
        <v>0</v>
      </c>
      <c r="HU116" s="368">
        <v>0</v>
      </c>
      <c r="HV116" s="417">
        <v>0</v>
      </c>
      <c r="HW116" s="367">
        <v>0</v>
      </c>
      <c r="HX116" s="367">
        <v>0</v>
      </c>
      <c r="HY116" s="367">
        <v>0</v>
      </c>
      <c r="HZ116" s="368">
        <v>0</v>
      </c>
      <c r="IA116" s="417">
        <v>0</v>
      </c>
      <c r="IB116" s="367">
        <v>0</v>
      </c>
      <c r="IC116" s="367">
        <v>0</v>
      </c>
      <c r="ID116" s="367">
        <v>0</v>
      </c>
      <c r="IE116" s="368">
        <v>0</v>
      </c>
      <c r="IF116" s="366">
        <v>0</v>
      </c>
      <c r="IG116" s="367">
        <v>0</v>
      </c>
      <c r="IH116" s="367">
        <v>0</v>
      </c>
      <c r="II116" s="367">
        <v>0</v>
      </c>
      <c r="IJ116" s="368">
        <v>0</v>
      </c>
      <c r="IK116" s="367">
        <v>0</v>
      </c>
      <c r="IL116" s="367">
        <v>0</v>
      </c>
      <c r="IM116" s="367">
        <v>0</v>
      </c>
      <c r="IN116" s="367">
        <v>0</v>
      </c>
      <c r="IO116" s="368">
        <v>0</v>
      </c>
      <c r="IP116" s="367">
        <v>0</v>
      </c>
      <c r="IQ116" s="367">
        <v>0</v>
      </c>
      <c r="IR116" s="367">
        <v>0</v>
      </c>
      <c r="IS116" s="367">
        <v>0</v>
      </c>
      <c r="IT116" s="368">
        <v>0</v>
      </c>
      <c r="IU116" s="417">
        <v>0</v>
      </c>
      <c r="IV116" s="367">
        <v>0</v>
      </c>
      <c r="IW116" s="367">
        <v>0</v>
      </c>
      <c r="IX116" s="367">
        <v>0</v>
      </c>
      <c r="IY116" s="368">
        <v>0</v>
      </c>
      <c r="IZ116" s="417">
        <v>0</v>
      </c>
      <c r="JA116" s="367">
        <v>0</v>
      </c>
      <c r="JB116" s="367">
        <v>0</v>
      </c>
      <c r="JC116" s="367">
        <v>0</v>
      </c>
      <c r="JD116" s="368">
        <v>0</v>
      </c>
      <c r="JE116" s="366">
        <v>0</v>
      </c>
      <c r="JF116" s="367">
        <v>0</v>
      </c>
      <c r="JG116" s="367">
        <v>0</v>
      </c>
      <c r="JH116" s="367">
        <v>0</v>
      </c>
      <c r="JI116" s="368">
        <v>0</v>
      </c>
      <c r="JJ116" s="367">
        <v>0</v>
      </c>
      <c r="JK116" s="367">
        <v>0</v>
      </c>
      <c r="JL116" s="367">
        <v>0</v>
      </c>
      <c r="JM116" s="367">
        <v>0</v>
      </c>
      <c r="JN116" s="368">
        <v>0</v>
      </c>
      <c r="JO116" s="367">
        <v>0</v>
      </c>
      <c r="JP116" s="367">
        <v>0</v>
      </c>
      <c r="JQ116" s="367">
        <v>0</v>
      </c>
      <c r="JR116" s="367">
        <v>0</v>
      </c>
      <c r="JS116" s="368">
        <v>0</v>
      </c>
      <c r="JT116" s="417">
        <v>0</v>
      </c>
      <c r="JU116" s="367">
        <v>0</v>
      </c>
      <c r="JV116" s="367">
        <v>0</v>
      </c>
      <c r="JW116" s="367">
        <v>0</v>
      </c>
      <c r="JX116" s="368">
        <v>0</v>
      </c>
      <c r="JY116" s="417">
        <v>0</v>
      </c>
      <c r="JZ116" s="367">
        <v>0</v>
      </c>
      <c r="KA116" s="367">
        <v>0</v>
      </c>
      <c r="KB116" s="367">
        <v>0</v>
      </c>
      <c r="KC116" s="368">
        <v>0</v>
      </c>
      <c r="KD116" s="366">
        <v>0</v>
      </c>
      <c r="KE116" s="367">
        <v>0</v>
      </c>
      <c r="KF116" s="367">
        <v>0</v>
      </c>
      <c r="KG116" s="367">
        <v>0</v>
      </c>
      <c r="KH116" s="368">
        <v>0</v>
      </c>
      <c r="KI116" s="367">
        <v>0</v>
      </c>
      <c r="KJ116" s="367">
        <v>0</v>
      </c>
      <c r="KK116" s="367">
        <v>0</v>
      </c>
      <c r="KL116" s="367">
        <v>0</v>
      </c>
      <c r="KM116" s="368">
        <v>0</v>
      </c>
      <c r="KN116" s="367">
        <v>0</v>
      </c>
      <c r="KO116" s="367">
        <v>0</v>
      </c>
      <c r="KP116" s="367">
        <v>0</v>
      </c>
      <c r="KQ116" s="367">
        <v>0</v>
      </c>
      <c r="KR116" s="368">
        <v>0</v>
      </c>
      <c r="KS116" s="366">
        <v>0</v>
      </c>
      <c r="KT116" s="367">
        <v>0</v>
      </c>
      <c r="KU116" s="367">
        <v>0</v>
      </c>
      <c r="KV116" s="367">
        <v>0</v>
      </c>
      <c r="KW116" s="368">
        <v>0</v>
      </c>
      <c r="KX116" s="367">
        <v>0</v>
      </c>
      <c r="KY116" s="367">
        <v>0</v>
      </c>
      <c r="KZ116" s="367">
        <v>0</v>
      </c>
      <c r="LA116" s="367">
        <v>0</v>
      </c>
      <c r="LB116" s="369">
        <v>0</v>
      </c>
      <c r="LC116" s="366">
        <v>0</v>
      </c>
      <c r="LD116" s="367">
        <v>0</v>
      </c>
      <c r="LE116" s="367">
        <v>0</v>
      </c>
      <c r="LF116" s="367">
        <v>0</v>
      </c>
      <c r="LG116" s="369">
        <v>0</v>
      </c>
    </row>
    <row r="117" spans="2:319">
      <c r="B117" s="1635"/>
      <c r="C117" s="1636"/>
      <c r="D117" s="416" t="s">
        <v>2881</v>
      </c>
      <c r="E117" s="417">
        <v>0</v>
      </c>
      <c r="F117" s="367">
        <v>0</v>
      </c>
      <c r="G117" s="367">
        <v>0</v>
      </c>
      <c r="H117" s="367">
        <v>0</v>
      </c>
      <c r="I117" s="368">
        <v>0</v>
      </c>
      <c r="J117" s="417">
        <v>0</v>
      </c>
      <c r="K117" s="367">
        <v>0</v>
      </c>
      <c r="L117" s="367">
        <v>0</v>
      </c>
      <c r="M117" s="367">
        <v>0</v>
      </c>
      <c r="N117" s="368">
        <v>0</v>
      </c>
      <c r="O117" s="366">
        <v>0</v>
      </c>
      <c r="P117" s="367">
        <v>0</v>
      </c>
      <c r="Q117" s="367">
        <v>0</v>
      </c>
      <c r="R117" s="367">
        <v>0</v>
      </c>
      <c r="S117" s="368">
        <v>0</v>
      </c>
      <c r="T117" s="367">
        <v>0</v>
      </c>
      <c r="U117" s="367">
        <v>0</v>
      </c>
      <c r="V117" s="367">
        <v>0</v>
      </c>
      <c r="W117" s="367">
        <v>0</v>
      </c>
      <c r="X117" s="368">
        <v>0</v>
      </c>
      <c r="Y117" s="367">
        <v>0</v>
      </c>
      <c r="Z117" s="367">
        <v>0</v>
      </c>
      <c r="AA117" s="367">
        <v>0</v>
      </c>
      <c r="AB117" s="367">
        <v>0</v>
      </c>
      <c r="AC117" s="368">
        <v>0</v>
      </c>
      <c r="AD117" s="417">
        <v>0</v>
      </c>
      <c r="AE117" s="367">
        <v>0</v>
      </c>
      <c r="AF117" s="367">
        <v>0</v>
      </c>
      <c r="AG117" s="367">
        <v>0</v>
      </c>
      <c r="AH117" s="368">
        <v>0</v>
      </c>
      <c r="AI117" s="417">
        <v>0</v>
      </c>
      <c r="AJ117" s="367">
        <v>0</v>
      </c>
      <c r="AK117" s="367">
        <v>0</v>
      </c>
      <c r="AL117" s="367">
        <v>0</v>
      </c>
      <c r="AM117" s="368">
        <v>0</v>
      </c>
      <c r="AN117" s="366">
        <v>0</v>
      </c>
      <c r="AO117" s="367">
        <v>0</v>
      </c>
      <c r="AP117" s="367">
        <v>0</v>
      </c>
      <c r="AQ117" s="367">
        <v>0</v>
      </c>
      <c r="AR117" s="368">
        <v>0</v>
      </c>
      <c r="AS117" s="367">
        <v>0</v>
      </c>
      <c r="AT117" s="367">
        <v>0</v>
      </c>
      <c r="AU117" s="367">
        <v>0</v>
      </c>
      <c r="AV117" s="367">
        <v>0</v>
      </c>
      <c r="AW117" s="368">
        <v>0</v>
      </c>
      <c r="AX117" s="367">
        <v>0</v>
      </c>
      <c r="AY117" s="367">
        <v>0</v>
      </c>
      <c r="AZ117" s="367">
        <v>0</v>
      </c>
      <c r="BA117" s="367">
        <v>0</v>
      </c>
      <c r="BB117" s="368">
        <v>0</v>
      </c>
      <c r="BC117" s="417">
        <v>0</v>
      </c>
      <c r="BD117" s="367">
        <v>0</v>
      </c>
      <c r="BE117" s="367">
        <v>0</v>
      </c>
      <c r="BF117" s="367">
        <v>0</v>
      </c>
      <c r="BG117" s="368">
        <v>0</v>
      </c>
      <c r="BH117" s="417">
        <v>0</v>
      </c>
      <c r="BI117" s="367">
        <v>0</v>
      </c>
      <c r="BJ117" s="367">
        <v>0</v>
      </c>
      <c r="BK117" s="367">
        <v>0</v>
      </c>
      <c r="BL117" s="368">
        <v>0</v>
      </c>
      <c r="BM117" s="366">
        <v>0</v>
      </c>
      <c r="BN117" s="367">
        <v>0</v>
      </c>
      <c r="BO117" s="367">
        <v>0</v>
      </c>
      <c r="BP117" s="367">
        <v>0</v>
      </c>
      <c r="BQ117" s="368">
        <v>0</v>
      </c>
      <c r="BR117" s="367">
        <v>0</v>
      </c>
      <c r="BS117" s="367">
        <v>0</v>
      </c>
      <c r="BT117" s="367">
        <v>0</v>
      </c>
      <c r="BU117" s="367">
        <v>0</v>
      </c>
      <c r="BV117" s="368">
        <v>0</v>
      </c>
      <c r="BW117" s="367">
        <v>0</v>
      </c>
      <c r="BX117" s="367">
        <v>0</v>
      </c>
      <c r="BY117" s="367">
        <v>0</v>
      </c>
      <c r="BZ117" s="367">
        <v>0</v>
      </c>
      <c r="CA117" s="368">
        <v>0</v>
      </c>
      <c r="CB117" s="417">
        <v>0</v>
      </c>
      <c r="CC117" s="367">
        <v>0</v>
      </c>
      <c r="CD117" s="367">
        <v>0</v>
      </c>
      <c r="CE117" s="367">
        <v>0</v>
      </c>
      <c r="CF117" s="368">
        <v>0</v>
      </c>
      <c r="CG117" s="417">
        <v>0</v>
      </c>
      <c r="CH117" s="367">
        <v>0</v>
      </c>
      <c r="CI117" s="367">
        <v>0</v>
      </c>
      <c r="CJ117" s="367">
        <v>0</v>
      </c>
      <c r="CK117" s="368">
        <v>0</v>
      </c>
      <c r="CL117" s="366">
        <v>0</v>
      </c>
      <c r="CM117" s="367">
        <v>0</v>
      </c>
      <c r="CN117" s="367">
        <v>0</v>
      </c>
      <c r="CO117" s="367">
        <v>0</v>
      </c>
      <c r="CP117" s="368">
        <v>0</v>
      </c>
      <c r="CQ117" s="367">
        <v>0</v>
      </c>
      <c r="CR117" s="367">
        <v>0</v>
      </c>
      <c r="CS117" s="367">
        <v>0</v>
      </c>
      <c r="CT117" s="367">
        <v>0</v>
      </c>
      <c r="CU117" s="368">
        <v>0</v>
      </c>
      <c r="CV117" s="367">
        <v>0</v>
      </c>
      <c r="CW117" s="367">
        <v>0</v>
      </c>
      <c r="CX117" s="367">
        <v>0</v>
      </c>
      <c r="CY117" s="367">
        <v>0</v>
      </c>
      <c r="CZ117" s="368">
        <v>0</v>
      </c>
      <c r="DA117" s="417">
        <v>0</v>
      </c>
      <c r="DB117" s="367">
        <v>0</v>
      </c>
      <c r="DC117" s="367">
        <v>0</v>
      </c>
      <c r="DD117" s="367">
        <v>0</v>
      </c>
      <c r="DE117" s="368">
        <v>0</v>
      </c>
      <c r="DF117" s="417">
        <v>0</v>
      </c>
      <c r="DG117" s="367">
        <v>0</v>
      </c>
      <c r="DH117" s="367">
        <v>0</v>
      </c>
      <c r="DI117" s="367">
        <v>0</v>
      </c>
      <c r="DJ117" s="368">
        <v>0</v>
      </c>
      <c r="DK117" s="366">
        <v>0</v>
      </c>
      <c r="DL117" s="367">
        <v>0</v>
      </c>
      <c r="DM117" s="367">
        <v>0</v>
      </c>
      <c r="DN117" s="367">
        <v>0</v>
      </c>
      <c r="DO117" s="368">
        <v>0</v>
      </c>
      <c r="DP117" s="367">
        <v>0</v>
      </c>
      <c r="DQ117" s="367">
        <v>0</v>
      </c>
      <c r="DR117" s="367">
        <v>0</v>
      </c>
      <c r="DS117" s="367">
        <v>0</v>
      </c>
      <c r="DT117" s="368">
        <v>0</v>
      </c>
      <c r="DU117" s="367">
        <v>0</v>
      </c>
      <c r="DV117" s="367">
        <v>0</v>
      </c>
      <c r="DW117" s="367">
        <v>0</v>
      </c>
      <c r="DX117" s="367">
        <v>0</v>
      </c>
      <c r="DY117" s="368">
        <v>0</v>
      </c>
      <c r="DZ117" s="417">
        <v>0</v>
      </c>
      <c r="EA117" s="367">
        <v>0</v>
      </c>
      <c r="EB117" s="367">
        <v>0</v>
      </c>
      <c r="EC117" s="367">
        <v>0</v>
      </c>
      <c r="ED117" s="368">
        <v>0</v>
      </c>
      <c r="EE117" s="417">
        <v>0</v>
      </c>
      <c r="EF117" s="367">
        <v>0</v>
      </c>
      <c r="EG117" s="367">
        <v>0</v>
      </c>
      <c r="EH117" s="367">
        <v>0</v>
      </c>
      <c r="EI117" s="368">
        <v>0</v>
      </c>
      <c r="EJ117" s="366">
        <v>0</v>
      </c>
      <c r="EK117" s="367">
        <v>0</v>
      </c>
      <c r="EL117" s="367">
        <v>0</v>
      </c>
      <c r="EM117" s="367">
        <v>0</v>
      </c>
      <c r="EN117" s="368">
        <v>0</v>
      </c>
      <c r="EO117" s="367">
        <v>0</v>
      </c>
      <c r="EP117" s="367">
        <v>0</v>
      </c>
      <c r="EQ117" s="367">
        <v>0</v>
      </c>
      <c r="ER117" s="367">
        <v>0</v>
      </c>
      <c r="ES117" s="368">
        <v>0</v>
      </c>
      <c r="ET117" s="367">
        <v>0</v>
      </c>
      <c r="EU117" s="367">
        <v>0</v>
      </c>
      <c r="EV117" s="367">
        <v>0</v>
      </c>
      <c r="EW117" s="367">
        <v>0</v>
      </c>
      <c r="EX117" s="368">
        <v>0</v>
      </c>
      <c r="EY117" s="417">
        <v>0</v>
      </c>
      <c r="EZ117" s="367">
        <v>0</v>
      </c>
      <c r="FA117" s="367">
        <v>0</v>
      </c>
      <c r="FB117" s="367">
        <v>0</v>
      </c>
      <c r="FC117" s="368">
        <v>0</v>
      </c>
      <c r="FD117" s="417">
        <v>0</v>
      </c>
      <c r="FE117" s="367">
        <v>0</v>
      </c>
      <c r="FF117" s="367">
        <v>0</v>
      </c>
      <c r="FG117" s="367">
        <v>0</v>
      </c>
      <c r="FH117" s="368">
        <v>0</v>
      </c>
      <c r="FI117" s="366">
        <v>0</v>
      </c>
      <c r="FJ117" s="367">
        <v>0</v>
      </c>
      <c r="FK117" s="367">
        <v>0</v>
      </c>
      <c r="FL117" s="367">
        <v>0</v>
      </c>
      <c r="FM117" s="368">
        <v>0</v>
      </c>
      <c r="FN117" s="367">
        <v>0</v>
      </c>
      <c r="FO117" s="367">
        <v>0</v>
      </c>
      <c r="FP117" s="367">
        <v>0</v>
      </c>
      <c r="FQ117" s="367">
        <v>0</v>
      </c>
      <c r="FR117" s="368">
        <v>0</v>
      </c>
      <c r="FS117" s="367">
        <v>0</v>
      </c>
      <c r="FT117" s="367">
        <v>0</v>
      </c>
      <c r="FU117" s="367">
        <v>0</v>
      </c>
      <c r="FV117" s="367">
        <v>0</v>
      </c>
      <c r="FW117" s="368">
        <v>0</v>
      </c>
      <c r="FX117" s="417">
        <v>0</v>
      </c>
      <c r="FY117" s="367">
        <v>0</v>
      </c>
      <c r="FZ117" s="367">
        <v>0</v>
      </c>
      <c r="GA117" s="367">
        <v>0</v>
      </c>
      <c r="GB117" s="368">
        <v>0</v>
      </c>
      <c r="GC117" s="417">
        <v>0</v>
      </c>
      <c r="GD117" s="367">
        <v>0</v>
      </c>
      <c r="GE117" s="367">
        <v>0</v>
      </c>
      <c r="GF117" s="367">
        <v>0</v>
      </c>
      <c r="GG117" s="368">
        <v>0</v>
      </c>
      <c r="GH117" s="366">
        <v>0</v>
      </c>
      <c r="GI117" s="367">
        <v>0</v>
      </c>
      <c r="GJ117" s="367">
        <v>0</v>
      </c>
      <c r="GK117" s="367">
        <v>0</v>
      </c>
      <c r="GL117" s="368">
        <v>0</v>
      </c>
      <c r="GM117" s="367">
        <v>0</v>
      </c>
      <c r="GN117" s="367">
        <v>0</v>
      </c>
      <c r="GO117" s="367">
        <v>0</v>
      </c>
      <c r="GP117" s="367">
        <v>0</v>
      </c>
      <c r="GQ117" s="368">
        <v>0</v>
      </c>
      <c r="GR117" s="367">
        <v>0</v>
      </c>
      <c r="GS117" s="367">
        <v>0</v>
      </c>
      <c r="GT117" s="367">
        <v>0</v>
      </c>
      <c r="GU117" s="367">
        <v>0</v>
      </c>
      <c r="GV117" s="368">
        <v>0</v>
      </c>
      <c r="GW117" s="417">
        <v>0</v>
      </c>
      <c r="GX117" s="367">
        <v>0</v>
      </c>
      <c r="GY117" s="367">
        <v>0</v>
      </c>
      <c r="GZ117" s="367">
        <v>0</v>
      </c>
      <c r="HA117" s="368">
        <v>0</v>
      </c>
      <c r="HB117" s="417">
        <v>0</v>
      </c>
      <c r="HC117" s="367">
        <v>0</v>
      </c>
      <c r="HD117" s="367">
        <v>0</v>
      </c>
      <c r="HE117" s="367">
        <v>0</v>
      </c>
      <c r="HF117" s="368">
        <v>0</v>
      </c>
      <c r="HG117" s="366">
        <v>0</v>
      </c>
      <c r="HH117" s="367">
        <v>0</v>
      </c>
      <c r="HI117" s="367">
        <v>0</v>
      </c>
      <c r="HJ117" s="367">
        <v>0</v>
      </c>
      <c r="HK117" s="368">
        <v>0</v>
      </c>
      <c r="HL117" s="367">
        <v>0</v>
      </c>
      <c r="HM117" s="367">
        <v>0</v>
      </c>
      <c r="HN117" s="367">
        <v>0</v>
      </c>
      <c r="HO117" s="367">
        <v>0</v>
      </c>
      <c r="HP117" s="368">
        <v>0</v>
      </c>
      <c r="HQ117" s="367">
        <v>0</v>
      </c>
      <c r="HR117" s="367">
        <v>0</v>
      </c>
      <c r="HS117" s="367">
        <v>0</v>
      </c>
      <c r="HT117" s="367">
        <v>0</v>
      </c>
      <c r="HU117" s="368">
        <v>0</v>
      </c>
      <c r="HV117" s="417">
        <v>0</v>
      </c>
      <c r="HW117" s="367">
        <v>0</v>
      </c>
      <c r="HX117" s="367">
        <v>0</v>
      </c>
      <c r="HY117" s="367">
        <v>0</v>
      </c>
      <c r="HZ117" s="368">
        <v>0</v>
      </c>
      <c r="IA117" s="417">
        <v>0</v>
      </c>
      <c r="IB117" s="367">
        <v>0</v>
      </c>
      <c r="IC117" s="367">
        <v>0</v>
      </c>
      <c r="ID117" s="367">
        <v>0</v>
      </c>
      <c r="IE117" s="368">
        <v>0</v>
      </c>
      <c r="IF117" s="366">
        <v>0</v>
      </c>
      <c r="IG117" s="367">
        <v>0</v>
      </c>
      <c r="IH117" s="367">
        <v>0</v>
      </c>
      <c r="II117" s="367">
        <v>0</v>
      </c>
      <c r="IJ117" s="368">
        <v>0</v>
      </c>
      <c r="IK117" s="367">
        <v>0</v>
      </c>
      <c r="IL117" s="367">
        <v>0</v>
      </c>
      <c r="IM117" s="367">
        <v>0</v>
      </c>
      <c r="IN117" s="367">
        <v>0</v>
      </c>
      <c r="IO117" s="368">
        <v>0</v>
      </c>
      <c r="IP117" s="367">
        <v>0</v>
      </c>
      <c r="IQ117" s="367">
        <v>0</v>
      </c>
      <c r="IR117" s="367">
        <v>0</v>
      </c>
      <c r="IS117" s="367">
        <v>0</v>
      </c>
      <c r="IT117" s="368">
        <v>0</v>
      </c>
      <c r="IU117" s="417">
        <v>0</v>
      </c>
      <c r="IV117" s="367">
        <v>0</v>
      </c>
      <c r="IW117" s="367">
        <v>0</v>
      </c>
      <c r="IX117" s="367">
        <v>0</v>
      </c>
      <c r="IY117" s="368">
        <v>0</v>
      </c>
      <c r="IZ117" s="417">
        <v>0</v>
      </c>
      <c r="JA117" s="367">
        <v>0</v>
      </c>
      <c r="JB117" s="367">
        <v>0</v>
      </c>
      <c r="JC117" s="367">
        <v>0</v>
      </c>
      <c r="JD117" s="368">
        <v>0</v>
      </c>
      <c r="JE117" s="366">
        <v>0</v>
      </c>
      <c r="JF117" s="367">
        <v>0</v>
      </c>
      <c r="JG117" s="367">
        <v>0</v>
      </c>
      <c r="JH117" s="367">
        <v>0</v>
      </c>
      <c r="JI117" s="368">
        <v>0</v>
      </c>
      <c r="JJ117" s="367">
        <v>0</v>
      </c>
      <c r="JK117" s="367">
        <v>0</v>
      </c>
      <c r="JL117" s="367">
        <v>0</v>
      </c>
      <c r="JM117" s="367">
        <v>0</v>
      </c>
      <c r="JN117" s="368">
        <v>0</v>
      </c>
      <c r="JO117" s="367">
        <v>0</v>
      </c>
      <c r="JP117" s="367">
        <v>0</v>
      </c>
      <c r="JQ117" s="367">
        <v>0</v>
      </c>
      <c r="JR117" s="367">
        <v>0</v>
      </c>
      <c r="JS117" s="368">
        <v>0</v>
      </c>
      <c r="JT117" s="417">
        <v>0</v>
      </c>
      <c r="JU117" s="367">
        <v>0</v>
      </c>
      <c r="JV117" s="367">
        <v>0</v>
      </c>
      <c r="JW117" s="367">
        <v>0</v>
      </c>
      <c r="JX117" s="368">
        <v>0</v>
      </c>
      <c r="JY117" s="417">
        <v>0</v>
      </c>
      <c r="JZ117" s="367">
        <v>0</v>
      </c>
      <c r="KA117" s="367">
        <v>0</v>
      </c>
      <c r="KB117" s="367">
        <v>0</v>
      </c>
      <c r="KC117" s="368">
        <v>0</v>
      </c>
      <c r="KD117" s="366">
        <v>0</v>
      </c>
      <c r="KE117" s="367">
        <v>0</v>
      </c>
      <c r="KF117" s="367">
        <v>0</v>
      </c>
      <c r="KG117" s="367">
        <v>0</v>
      </c>
      <c r="KH117" s="368">
        <v>0</v>
      </c>
      <c r="KI117" s="367">
        <v>0</v>
      </c>
      <c r="KJ117" s="367">
        <v>0</v>
      </c>
      <c r="KK117" s="367">
        <v>0</v>
      </c>
      <c r="KL117" s="367">
        <v>0</v>
      </c>
      <c r="KM117" s="368">
        <v>0</v>
      </c>
      <c r="KN117" s="367">
        <v>0</v>
      </c>
      <c r="KO117" s="367">
        <v>0</v>
      </c>
      <c r="KP117" s="367">
        <v>0</v>
      </c>
      <c r="KQ117" s="367">
        <v>0</v>
      </c>
      <c r="KR117" s="368">
        <v>0</v>
      </c>
      <c r="KS117" s="366">
        <v>0</v>
      </c>
      <c r="KT117" s="367">
        <v>0</v>
      </c>
      <c r="KU117" s="367">
        <v>0</v>
      </c>
      <c r="KV117" s="367">
        <v>0</v>
      </c>
      <c r="KW117" s="368">
        <v>0</v>
      </c>
      <c r="KX117" s="367">
        <v>0</v>
      </c>
      <c r="KY117" s="367">
        <v>0</v>
      </c>
      <c r="KZ117" s="367">
        <v>0</v>
      </c>
      <c r="LA117" s="367">
        <v>0</v>
      </c>
      <c r="LB117" s="369">
        <v>0</v>
      </c>
      <c r="LC117" s="366">
        <v>0</v>
      </c>
      <c r="LD117" s="367">
        <v>0</v>
      </c>
      <c r="LE117" s="367">
        <v>0</v>
      </c>
      <c r="LF117" s="367">
        <v>0</v>
      </c>
      <c r="LG117" s="369">
        <v>0</v>
      </c>
    </row>
    <row r="118" spans="2:319">
      <c r="B118" s="1635"/>
      <c r="C118" s="1636"/>
      <c r="D118" s="416" t="s">
        <v>2882</v>
      </c>
      <c r="E118" s="417">
        <v>0</v>
      </c>
      <c r="F118" s="367">
        <v>0</v>
      </c>
      <c r="G118" s="367">
        <v>0</v>
      </c>
      <c r="H118" s="367">
        <v>0</v>
      </c>
      <c r="I118" s="368">
        <v>0</v>
      </c>
      <c r="J118" s="417">
        <v>0</v>
      </c>
      <c r="K118" s="367">
        <v>0</v>
      </c>
      <c r="L118" s="367">
        <v>0</v>
      </c>
      <c r="M118" s="367">
        <v>0</v>
      </c>
      <c r="N118" s="368">
        <v>0</v>
      </c>
      <c r="O118" s="366">
        <v>0</v>
      </c>
      <c r="P118" s="367">
        <v>0</v>
      </c>
      <c r="Q118" s="367">
        <v>0</v>
      </c>
      <c r="R118" s="367">
        <v>0</v>
      </c>
      <c r="S118" s="368">
        <v>0</v>
      </c>
      <c r="T118" s="367">
        <v>0</v>
      </c>
      <c r="U118" s="367">
        <v>0</v>
      </c>
      <c r="V118" s="367">
        <v>0</v>
      </c>
      <c r="W118" s="367">
        <v>0</v>
      </c>
      <c r="X118" s="368">
        <v>0</v>
      </c>
      <c r="Y118" s="367">
        <v>0</v>
      </c>
      <c r="Z118" s="367">
        <v>0</v>
      </c>
      <c r="AA118" s="367">
        <v>0</v>
      </c>
      <c r="AB118" s="367">
        <v>0</v>
      </c>
      <c r="AC118" s="368">
        <v>0</v>
      </c>
      <c r="AD118" s="417">
        <v>0</v>
      </c>
      <c r="AE118" s="367">
        <v>0</v>
      </c>
      <c r="AF118" s="367">
        <v>0</v>
      </c>
      <c r="AG118" s="367">
        <v>0</v>
      </c>
      <c r="AH118" s="368">
        <v>0</v>
      </c>
      <c r="AI118" s="417">
        <v>0</v>
      </c>
      <c r="AJ118" s="367">
        <v>0</v>
      </c>
      <c r="AK118" s="367">
        <v>0</v>
      </c>
      <c r="AL118" s="367">
        <v>0</v>
      </c>
      <c r="AM118" s="368">
        <v>0</v>
      </c>
      <c r="AN118" s="366">
        <v>0</v>
      </c>
      <c r="AO118" s="367">
        <v>0</v>
      </c>
      <c r="AP118" s="367">
        <v>0</v>
      </c>
      <c r="AQ118" s="367">
        <v>0</v>
      </c>
      <c r="AR118" s="368">
        <v>0</v>
      </c>
      <c r="AS118" s="367">
        <v>0</v>
      </c>
      <c r="AT118" s="367">
        <v>0</v>
      </c>
      <c r="AU118" s="367">
        <v>0</v>
      </c>
      <c r="AV118" s="367">
        <v>0</v>
      </c>
      <c r="AW118" s="368">
        <v>0</v>
      </c>
      <c r="AX118" s="367">
        <v>0</v>
      </c>
      <c r="AY118" s="367">
        <v>0</v>
      </c>
      <c r="AZ118" s="367">
        <v>0</v>
      </c>
      <c r="BA118" s="367">
        <v>0</v>
      </c>
      <c r="BB118" s="368">
        <v>0</v>
      </c>
      <c r="BC118" s="417">
        <v>0</v>
      </c>
      <c r="BD118" s="367">
        <v>0</v>
      </c>
      <c r="BE118" s="367">
        <v>0</v>
      </c>
      <c r="BF118" s="367">
        <v>0</v>
      </c>
      <c r="BG118" s="368">
        <v>0</v>
      </c>
      <c r="BH118" s="417">
        <v>0</v>
      </c>
      <c r="BI118" s="367">
        <v>0</v>
      </c>
      <c r="BJ118" s="367">
        <v>0</v>
      </c>
      <c r="BK118" s="367">
        <v>0</v>
      </c>
      <c r="BL118" s="368">
        <v>0</v>
      </c>
      <c r="BM118" s="366">
        <v>0</v>
      </c>
      <c r="BN118" s="367">
        <v>0</v>
      </c>
      <c r="BO118" s="367">
        <v>0</v>
      </c>
      <c r="BP118" s="367">
        <v>0</v>
      </c>
      <c r="BQ118" s="368">
        <v>0</v>
      </c>
      <c r="BR118" s="367">
        <v>0</v>
      </c>
      <c r="BS118" s="367">
        <v>0</v>
      </c>
      <c r="BT118" s="367">
        <v>0</v>
      </c>
      <c r="BU118" s="367">
        <v>0</v>
      </c>
      <c r="BV118" s="368">
        <v>0</v>
      </c>
      <c r="BW118" s="367">
        <v>0</v>
      </c>
      <c r="BX118" s="367">
        <v>0</v>
      </c>
      <c r="BY118" s="367">
        <v>0</v>
      </c>
      <c r="BZ118" s="367">
        <v>0</v>
      </c>
      <c r="CA118" s="368">
        <v>0</v>
      </c>
      <c r="CB118" s="417">
        <v>0</v>
      </c>
      <c r="CC118" s="367">
        <v>0</v>
      </c>
      <c r="CD118" s="367">
        <v>0</v>
      </c>
      <c r="CE118" s="367">
        <v>0</v>
      </c>
      <c r="CF118" s="368">
        <v>0</v>
      </c>
      <c r="CG118" s="417">
        <v>0</v>
      </c>
      <c r="CH118" s="367">
        <v>0</v>
      </c>
      <c r="CI118" s="367">
        <v>0</v>
      </c>
      <c r="CJ118" s="367">
        <v>0</v>
      </c>
      <c r="CK118" s="368">
        <v>0</v>
      </c>
      <c r="CL118" s="366">
        <v>0</v>
      </c>
      <c r="CM118" s="367">
        <v>0</v>
      </c>
      <c r="CN118" s="367">
        <v>0</v>
      </c>
      <c r="CO118" s="367">
        <v>0</v>
      </c>
      <c r="CP118" s="368">
        <v>0</v>
      </c>
      <c r="CQ118" s="367">
        <v>0</v>
      </c>
      <c r="CR118" s="367">
        <v>0</v>
      </c>
      <c r="CS118" s="367">
        <v>0</v>
      </c>
      <c r="CT118" s="367">
        <v>0</v>
      </c>
      <c r="CU118" s="368">
        <v>0</v>
      </c>
      <c r="CV118" s="367">
        <v>0</v>
      </c>
      <c r="CW118" s="367">
        <v>0</v>
      </c>
      <c r="CX118" s="367">
        <v>0</v>
      </c>
      <c r="CY118" s="367">
        <v>0</v>
      </c>
      <c r="CZ118" s="368">
        <v>0</v>
      </c>
      <c r="DA118" s="417">
        <v>0</v>
      </c>
      <c r="DB118" s="367">
        <v>0</v>
      </c>
      <c r="DC118" s="367">
        <v>0</v>
      </c>
      <c r="DD118" s="367">
        <v>0</v>
      </c>
      <c r="DE118" s="368">
        <v>0</v>
      </c>
      <c r="DF118" s="417">
        <v>0</v>
      </c>
      <c r="DG118" s="367">
        <v>0</v>
      </c>
      <c r="DH118" s="367">
        <v>0</v>
      </c>
      <c r="DI118" s="367">
        <v>0</v>
      </c>
      <c r="DJ118" s="368">
        <v>0</v>
      </c>
      <c r="DK118" s="366">
        <v>0</v>
      </c>
      <c r="DL118" s="367">
        <v>0</v>
      </c>
      <c r="DM118" s="367">
        <v>0</v>
      </c>
      <c r="DN118" s="367">
        <v>0</v>
      </c>
      <c r="DO118" s="368">
        <v>0</v>
      </c>
      <c r="DP118" s="367">
        <v>0</v>
      </c>
      <c r="DQ118" s="367">
        <v>0</v>
      </c>
      <c r="DR118" s="367">
        <v>0</v>
      </c>
      <c r="DS118" s="367">
        <v>0</v>
      </c>
      <c r="DT118" s="368">
        <v>0</v>
      </c>
      <c r="DU118" s="367">
        <v>0</v>
      </c>
      <c r="DV118" s="367">
        <v>0</v>
      </c>
      <c r="DW118" s="367">
        <v>0</v>
      </c>
      <c r="DX118" s="367">
        <v>0</v>
      </c>
      <c r="DY118" s="368">
        <v>0</v>
      </c>
      <c r="DZ118" s="417">
        <v>0</v>
      </c>
      <c r="EA118" s="367">
        <v>0</v>
      </c>
      <c r="EB118" s="367">
        <v>0</v>
      </c>
      <c r="EC118" s="367">
        <v>0</v>
      </c>
      <c r="ED118" s="368">
        <v>0</v>
      </c>
      <c r="EE118" s="417">
        <v>0</v>
      </c>
      <c r="EF118" s="367">
        <v>0</v>
      </c>
      <c r="EG118" s="367">
        <v>0</v>
      </c>
      <c r="EH118" s="367">
        <v>0</v>
      </c>
      <c r="EI118" s="368">
        <v>0</v>
      </c>
      <c r="EJ118" s="366">
        <v>0</v>
      </c>
      <c r="EK118" s="367">
        <v>0</v>
      </c>
      <c r="EL118" s="367">
        <v>0</v>
      </c>
      <c r="EM118" s="367">
        <v>0</v>
      </c>
      <c r="EN118" s="368">
        <v>0</v>
      </c>
      <c r="EO118" s="367">
        <v>0</v>
      </c>
      <c r="EP118" s="367">
        <v>0</v>
      </c>
      <c r="EQ118" s="367">
        <v>0</v>
      </c>
      <c r="ER118" s="367">
        <v>0</v>
      </c>
      <c r="ES118" s="368">
        <v>0</v>
      </c>
      <c r="ET118" s="367">
        <v>0</v>
      </c>
      <c r="EU118" s="367">
        <v>0</v>
      </c>
      <c r="EV118" s="367">
        <v>0</v>
      </c>
      <c r="EW118" s="367">
        <v>0</v>
      </c>
      <c r="EX118" s="368">
        <v>0</v>
      </c>
      <c r="EY118" s="417">
        <v>0</v>
      </c>
      <c r="EZ118" s="367">
        <v>0</v>
      </c>
      <c r="FA118" s="367">
        <v>0</v>
      </c>
      <c r="FB118" s="367">
        <v>0</v>
      </c>
      <c r="FC118" s="368">
        <v>0</v>
      </c>
      <c r="FD118" s="417">
        <v>0</v>
      </c>
      <c r="FE118" s="367">
        <v>0</v>
      </c>
      <c r="FF118" s="367">
        <v>0</v>
      </c>
      <c r="FG118" s="367">
        <v>0</v>
      </c>
      <c r="FH118" s="368">
        <v>0</v>
      </c>
      <c r="FI118" s="366">
        <v>0</v>
      </c>
      <c r="FJ118" s="367">
        <v>0</v>
      </c>
      <c r="FK118" s="367">
        <v>0</v>
      </c>
      <c r="FL118" s="367">
        <v>0</v>
      </c>
      <c r="FM118" s="368">
        <v>0</v>
      </c>
      <c r="FN118" s="367">
        <v>0</v>
      </c>
      <c r="FO118" s="367">
        <v>0</v>
      </c>
      <c r="FP118" s="367">
        <v>0</v>
      </c>
      <c r="FQ118" s="367">
        <v>0</v>
      </c>
      <c r="FR118" s="368">
        <v>0</v>
      </c>
      <c r="FS118" s="367">
        <v>0</v>
      </c>
      <c r="FT118" s="367">
        <v>0</v>
      </c>
      <c r="FU118" s="367">
        <v>0</v>
      </c>
      <c r="FV118" s="367">
        <v>0</v>
      </c>
      <c r="FW118" s="368">
        <v>0</v>
      </c>
      <c r="FX118" s="417">
        <v>0</v>
      </c>
      <c r="FY118" s="367">
        <v>0</v>
      </c>
      <c r="FZ118" s="367">
        <v>0</v>
      </c>
      <c r="GA118" s="367">
        <v>0</v>
      </c>
      <c r="GB118" s="368">
        <v>0</v>
      </c>
      <c r="GC118" s="417">
        <v>0</v>
      </c>
      <c r="GD118" s="367">
        <v>0</v>
      </c>
      <c r="GE118" s="367">
        <v>0</v>
      </c>
      <c r="GF118" s="367">
        <v>0</v>
      </c>
      <c r="GG118" s="368">
        <v>0</v>
      </c>
      <c r="GH118" s="366">
        <v>0</v>
      </c>
      <c r="GI118" s="367">
        <v>0</v>
      </c>
      <c r="GJ118" s="367">
        <v>0</v>
      </c>
      <c r="GK118" s="367">
        <v>0</v>
      </c>
      <c r="GL118" s="368">
        <v>0</v>
      </c>
      <c r="GM118" s="367">
        <v>0</v>
      </c>
      <c r="GN118" s="367">
        <v>0</v>
      </c>
      <c r="GO118" s="367">
        <v>0</v>
      </c>
      <c r="GP118" s="367">
        <v>0</v>
      </c>
      <c r="GQ118" s="368">
        <v>0</v>
      </c>
      <c r="GR118" s="367">
        <v>0</v>
      </c>
      <c r="GS118" s="367">
        <v>0</v>
      </c>
      <c r="GT118" s="367">
        <v>0</v>
      </c>
      <c r="GU118" s="367">
        <v>0</v>
      </c>
      <c r="GV118" s="368">
        <v>0</v>
      </c>
      <c r="GW118" s="417">
        <v>0</v>
      </c>
      <c r="GX118" s="367">
        <v>0</v>
      </c>
      <c r="GY118" s="367">
        <v>0</v>
      </c>
      <c r="GZ118" s="367">
        <v>0</v>
      </c>
      <c r="HA118" s="368">
        <v>0</v>
      </c>
      <c r="HB118" s="417">
        <v>0</v>
      </c>
      <c r="HC118" s="367">
        <v>0</v>
      </c>
      <c r="HD118" s="367">
        <v>0</v>
      </c>
      <c r="HE118" s="367">
        <v>0</v>
      </c>
      <c r="HF118" s="368">
        <v>0</v>
      </c>
      <c r="HG118" s="366">
        <v>0</v>
      </c>
      <c r="HH118" s="367">
        <v>0</v>
      </c>
      <c r="HI118" s="367">
        <v>0</v>
      </c>
      <c r="HJ118" s="367">
        <v>0</v>
      </c>
      <c r="HK118" s="368">
        <v>0</v>
      </c>
      <c r="HL118" s="367">
        <v>0</v>
      </c>
      <c r="HM118" s="367">
        <v>0</v>
      </c>
      <c r="HN118" s="367">
        <v>0</v>
      </c>
      <c r="HO118" s="367">
        <v>0</v>
      </c>
      <c r="HP118" s="368">
        <v>0</v>
      </c>
      <c r="HQ118" s="367">
        <v>0</v>
      </c>
      <c r="HR118" s="367">
        <v>0</v>
      </c>
      <c r="HS118" s="367">
        <v>0</v>
      </c>
      <c r="HT118" s="367">
        <v>0</v>
      </c>
      <c r="HU118" s="368">
        <v>0</v>
      </c>
      <c r="HV118" s="417">
        <v>0</v>
      </c>
      <c r="HW118" s="367">
        <v>0</v>
      </c>
      <c r="HX118" s="367">
        <v>0</v>
      </c>
      <c r="HY118" s="367">
        <v>0</v>
      </c>
      <c r="HZ118" s="368">
        <v>0</v>
      </c>
      <c r="IA118" s="417">
        <v>0</v>
      </c>
      <c r="IB118" s="367">
        <v>0</v>
      </c>
      <c r="IC118" s="367">
        <v>0</v>
      </c>
      <c r="ID118" s="367">
        <v>0</v>
      </c>
      <c r="IE118" s="368">
        <v>0</v>
      </c>
      <c r="IF118" s="366">
        <v>0</v>
      </c>
      <c r="IG118" s="367">
        <v>0</v>
      </c>
      <c r="IH118" s="367">
        <v>0</v>
      </c>
      <c r="II118" s="367">
        <v>0</v>
      </c>
      <c r="IJ118" s="368">
        <v>0</v>
      </c>
      <c r="IK118" s="367">
        <v>0</v>
      </c>
      <c r="IL118" s="367">
        <v>0</v>
      </c>
      <c r="IM118" s="367">
        <v>0</v>
      </c>
      <c r="IN118" s="367">
        <v>0</v>
      </c>
      <c r="IO118" s="368">
        <v>0</v>
      </c>
      <c r="IP118" s="367">
        <v>0</v>
      </c>
      <c r="IQ118" s="367">
        <v>0</v>
      </c>
      <c r="IR118" s="367">
        <v>0</v>
      </c>
      <c r="IS118" s="367">
        <v>0</v>
      </c>
      <c r="IT118" s="368">
        <v>0</v>
      </c>
      <c r="IU118" s="417">
        <v>0</v>
      </c>
      <c r="IV118" s="367">
        <v>0</v>
      </c>
      <c r="IW118" s="367">
        <v>0</v>
      </c>
      <c r="IX118" s="367">
        <v>0</v>
      </c>
      <c r="IY118" s="368">
        <v>0</v>
      </c>
      <c r="IZ118" s="417">
        <v>0</v>
      </c>
      <c r="JA118" s="367">
        <v>0</v>
      </c>
      <c r="JB118" s="367">
        <v>0</v>
      </c>
      <c r="JC118" s="367">
        <v>0</v>
      </c>
      <c r="JD118" s="368">
        <v>0</v>
      </c>
      <c r="JE118" s="366">
        <v>0</v>
      </c>
      <c r="JF118" s="367">
        <v>0</v>
      </c>
      <c r="JG118" s="367">
        <v>0</v>
      </c>
      <c r="JH118" s="367">
        <v>0</v>
      </c>
      <c r="JI118" s="368">
        <v>0</v>
      </c>
      <c r="JJ118" s="367">
        <v>0</v>
      </c>
      <c r="JK118" s="367">
        <v>0</v>
      </c>
      <c r="JL118" s="367">
        <v>0</v>
      </c>
      <c r="JM118" s="367">
        <v>0</v>
      </c>
      <c r="JN118" s="368">
        <v>0</v>
      </c>
      <c r="JO118" s="367">
        <v>0</v>
      </c>
      <c r="JP118" s="367">
        <v>0</v>
      </c>
      <c r="JQ118" s="367">
        <v>0</v>
      </c>
      <c r="JR118" s="367">
        <v>0</v>
      </c>
      <c r="JS118" s="368">
        <v>0</v>
      </c>
      <c r="JT118" s="417">
        <v>0</v>
      </c>
      <c r="JU118" s="367">
        <v>0</v>
      </c>
      <c r="JV118" s="367">
        <v>0</v>
      </c>
      <c r="JW118" s="367">
        <v>0</v>
      </c>
      <c r="JX118" s="368">
        <v>0</v>
      </c>
      <c r="JY118" s="417">
        <v>0</v>
      </c>
      <c r="JZ118" s="367">
        <v>0</v>
      </c>
      <c r="KA118" s="367">
        <v>0</v>
      </c>
      <c r="KB118" s="367">
        <v>0</v>
      </c>
      <c r="KC118" s="368">
        <v>0</v>
      </c>
      <c r="KD118" s="366">
        <v>0</v>
      </c>
      <c r="KE118" s="367">
        <v>0</v>
      </c>
      <c r="KF118" s="367">
        <v>0</v>
      </c>
      <c r="KG118" s="367">
        <v>0</v>
      </c>
      <c r="KH118" s="368">
        <v>0</v>
      </c>
      <c r="KI118" s="367">
        <v>0</v>
      </c>
      <c r="KJ118" s="367">
        <v>0</v>
      </c>
      <c r="KK118" s="367">
        <v>0</v>
      </c>
      <c r="KL118" s="367">
        <v>0</v>
      </c>
      <c r="KM118" s="368">
        <v>0</v>
      </c>
      <c r="KN118" s="367">
        <v>0</v>
      </c>
      <c r="KO118" s="367">
        <v>0</v>
      </c>
      <c r="KP118" s="367">
        <v>0</v>
      </c>
      <c r="KQ118" s="367">
        <v>0</v>
      </c>
      <c r="KR118" s="368">
        <v>0</v>
      </c>
      <c r="KS118" s="366">
        <v>0</v>
      </c>
      <c r="KT118" s="367">
        <v>0</v>
      </c>
      <c r="KU118" s="367">
        <v>0</v>
      </c>
      <c r="KV118" s="367">
        <v>0</v>
      </c>
      <c r="KW118" s="368">
        <v>0</v>
      </c>
      <c r="KX118" s="367">
        <v>0</v>
      </c>
      <c r="KY118" s="367">
        <v>0</v>
      </c>
      <c r="KZ118" s="367">
        <v>0</v>
      </c>
      <c r="LA118" s="367">
        <v>0</v>
      </c>
      <c r="LB118" s="369">
        <v>0</v>
      </c>
      <c r="LC118" s="366">
        <v>0</v>
      </c>
      <c r="LD118" s="367">
        <v>0</v>
      </c>
      <c r="LE118" s="367">
        <v>0</v>
      </c>
      <c r="LF118" s="367">
        <v>0</v>
      </c>
      <c r="LG118" s="369">
        <v>0</v>
      </c>
    </row>
    <row r="119" spans="2:319">
      <c r="B119" s="1635"/>
      <c r="C119" s="1636"/>
      <c r="D119" s="416" t="s">
        <v>2883</v>
      </c>
      <c r="E119" s="417">
        <v>0</v>
      </c>
      <c r="F119" s="367">
        <v>0</v>
      </c>
      <c r="G119" s="367">
        <v>0</v>
      </c>
      <c r="H119" s="367">
        <v>0</v>
      </c>
      <c r="I119" s="368">
        <v>0</v>
      </c>
      <c r="J119" s="417">
        <v>0</v>
      </c>
      <c r="K119" s="367">
        <v>0</v>
      </c>
      <c r="L119" s="367">
        <v>0</v>
      </c>
      <c r="M119" s="367">
        <v>0</v>
      </c>
      <c r="N119" s="368">
        <v>0</v>
      </c>
      <c r="O119" s="366">
        <v>0</v>
      </c>
      <c r="P119" s="367">
        <v>0</v>
      </c>
      <c r="Q119" s="367">
        <v>0</v>
      </c>
      <c r="R119" s="367">
        <v>0</v>
      </c>
      <c r="S119" s="368">
        <v>0</v>
      </c>
      <c r="T119" s="367">
        <v>0</v>
      </c>
      <c r="U119" s="367">
        <v>0</v>
      </c>
      <c r="V119" s="367">
        <v>0</v>
      </c>
      <c r="W119" s="367">
        <v>0</v>
      </c>
      <c r="X119" s="368">
        <v>0</v>
      </c>
      <c r="Y119" s="367">
        <v>0</v>
      </c>
      <c r="Z119" s="367">
        <v>0</v>
      </c>
      <c r="AA119" s="367">
        <v>0</v>
      </c>
      <c r="AB119" s="367">
        <v>0</v>
      </c>
      <c r="AC119" s="368">
        <v>0</v>
      </c>
      <c r="AD119" s="417">
        <v>0</v>
      </c>
      <c r="AE119" s="367">
        <v>0</v>
      </c>
      <c r="AF119" s="367">
        <v>0</v>
      </c>
      <c r="AG119" s="367">
        <v>0</v>
      </c>
      <c r="AH119" s="368">
        <v>0</v>
      </c>
      <c r="AI119" s="417">
        <v>0</v>
      </c>
      <c r="AJ119" s="367">
        <v>0</v>
      </c>
      <c r="AK119" s="367">
        <v>0</v>
      </c>
      <c r="AL119" s="367">
        <v>0</v>
      </c>
      <c r="AM119" s="368">
        <v>0</v>
      </c>
      <c r="AN119" s="366">
        <v>0</v>
      </c>
      <c r="AO119" s="367">
        <v>0</v>
      </c>
      <c r="AP119" s="367">
        <v>0</v>
      </c>
      <c r="AQ119" s="367">
        <v>0</v>
      </c>
      <c r="AR119" s="368">
        <v>0</v>
      </c>
      <c r="AS119" s="367">
        <v>0</v>
      </c>
      <c r="AT119" s="367">
        <v>0</v>
      </c>
      <c r="AU119" s="367">
        <v>0</v>
      </c>
      <c r="AV119" s="367">
        <v>0</v>
      </c>
      <c r="AW119" s="368">
        <v>0</v>
      </c>
      <c r="AX119" s="367">
        <v>0</v>
      </c>
      <c r="AY119" s="367">
        <v>0</v>
      </c>
      <c r="AZ119" s="367">
        <v>0</v>
      </c>
      <c r="BA119" s="367">
        <v>0</v>
      </c>
      <c r="BB119" s="368">
        <v>0</v>
      </c>
      <c r="BC119" s="417">
        <v>0</v>
      </c>
      <c r="BD119" s="367">
        <v>0</v>
      </c>
      <c r="BE119" s="367">
        <v>0</v>
      </c>
      <c r="BF119" s="367">
        <v>0</v>
      </c>
      <c r="BG119" s="368">
        <v>0</v>
      </c>
      <c r="BH119" s="417">
        <v>0</v>
      </c>
      <c r="BI119" s="367">
        <v>0</v>
      </c>
      <c r="BJ119" s="367">
        <v>0</v>
      </c>
      <c r="BK119" s="367">
        <v>0</v>
      </c>
      <c r="BL119" s="368">
        <v>0</v>
      </c>
      <c r="BM119" s="366">
        <v>0</v>
      </c>
      <c r="BN119" s="367">
        <v>0</v>
      </c>
      <c r="BO119" s="367">
        <v>0</v>
      </c>
      <c r="BP119" s="367">
        <v>0</v>
      </c>
      <c r="BQ119" s="368">
        <v>0</v>
      </c>
      <c r="BR119" s="367">
        <v>0</v>
      </c>
      <c r="BS119" s="367">
        <v>0</v>
      </c>
      <c r="BT119" s="367">
        <v>0</v>
      </c>
      <c r="BU119" s="367">
        <v>0</v>
      </c>
      <c r="BV119" s="368">
        <v>0</v>
      </c>
      <c r="BW119" s="367">
        <v>0</v>
      </c>
      <c r="BX119" s="367">
        <v>0</v>
      </c>
      <c r="BY119" s="367">
        <v>0</v>
      </c>
      <c r="BZ119" s="367">
        <v>0</v>
      </c>
      <c r="CA119" s="368">
        <v>0</v>
      </c>
      <c r="CB119" s="417">
        <v>0</v>
      </c>
      <c r="CC119" s="367">
        <v>0</v>
      </c>
      <c r="CD119" s="367">
        <v>0</v>
      </c>
      <c r="CE119" s="367">
        <v>0</v>
      </c>
      <c r="CF119" s="368">
        <v>0</v>
      </c>
      <c r="CG119" s="417">
        <v>0</v>
      </c>
      <c r="CH119" s="367">
        <v>0</v>
      </c>
      <c r="CI119" s="367">
        <v>0</v>
      </c>
      <c r="CJ119" s="367">
        <v>0</v>
      </c>
      <c r="CK119" s="368">
        <v>0</v>
      </c>
      <c r="CL119" s="366">
        <v>0</v>
      </c>
      <c r="CM119" s="367">
        <v>0</v>
      </c>
      <c r="CN119" s="367">
        <v>0</v>
      </c>
      <c r="CO119" s="367">
        <v>0</v>
      </c>
      <c r="CP119" s="368">
        <v>0</v>
      </c>
      <c r="CQ119" s="367">
        <v>0</v>
      </c>
      <c r="CR119" s="367">
        <v>0</v>
      </c>
      <c r="CS119" s="367">
        <v>0</v>
      </c>
      <c r="CT119" s="367">
        <v>0</v>
      </c>
      <c r="CU119" s="368">
        <v>0</v>
      </c>
      <c r="CV119" s="367">
        <v>0</v>
      </c>
      <c r="CW119" s="367">
        <v>0</v>
      </c>
      <c r="CX119" s="367">
        <v>0</v>
      </c>
      <c r="CY119" s="367">
        <v>0</v>
      </c>
      <c r="CZ119" s="368">
        <v>0</v>
      </c>
      <c r="DA119" s="417">
        <v>0</v>
      </c>
      <c r="DB119" s="367">
        <v>0</v>
      </c>
      <c r="DC119" s="367">
        <v>0</v>
      </c>
      <c r="DD119" s="367">
        <v>0</v>
      </c>
      <c r="DE119" s="368">
        <v>0</v>
      </c>
      <c r="DF119" s="417">
        <v>0</v>
      </c>
      <c r="DG119" s="367">
        <v>0</v>
      </c>
      <c r="DH119" s="367">
        <v>0</v>
      </c>
      <c r="DI119" s="367">
        <v>0</v>
      </c>
      <c r="DJ119" s="368">
        <v>0</v>
      </c>
      <c r="DK119" s="366">
        <v>0</v>
      </c>
      <c r="DL119" s="367">
        <v>0</v>
      </c>
      <c r="DM119" s="367">
        <v>0</v>
      </c>
      <c r="DN119" s="367">
        <v>0</v>
      </c>
      <c r="DO119" s="368">
        <v>0</v>
      </c>
      <c r="DP119" s="367">
        <v>0</v>
      </c>
      <c r="DQ119" s="367">
        <v>0</v>
      </c>
      <c r="DR119" s="367">
        <v>0</v>
      </c>
      <c r="DS119" s="367">
        <v>0</v>
      </c>
      <c r="DT119" s="368">
        <v>0</v>
      </c>
      <c r="DU119" s="367">
        <v>0</v>
      </c>
      <c r="DV119" s="367">
        <v>0</v>
      </c>
      <c r="DW119" s="367">
        <v>0</v>
      </c>
      <c r="DX119" s="367">
        <v>0</v>
      </c>
      <c r="DY119" s="368">
        <v>0</v>
      </c>
      <c r="DZ119" s="417">
        <v>0</v>
      </c>
      <c r="EA119" s="367">
        <v>0</v>
      </c>
      <c r="EB119" s="367">
        <v>0</v>
      </c>
      <c r="EC119" s="367">
        <v>0</v>
      </c>
      <c r="ED119" s="368">
        <v>0</v>
      </c>
      <c r="EE119" s="417">
        <v>0</v>
      </c>
      <c r="EF119" s="367">
        <v>0</v>
      </c>
      <c r="EG119" s="367">
        <v>0</v>
      </c>
      <c r="EH119" s="367">
        <v>0</v>
      </c>
      <c r="EI119" s="368">
        <v>0</v>
      </c>
      <c r="EJ119" s="366">
        <v>0</v>
      </c>
      <c r="EK119" s="367">
        <v>0</v>
      </c>
      <c r="EL119" s="367">
        <v>0</v>
      </c>
      <c r="EM119" s="367">
        <v>0</v>
      </c>
      <c r="EN119" s="368">
        <v>0</v>
      </c>
      <c r="EO119" s="367">
        <v>0</v>
      </c>
      <c r="EP119" s="367">
        <v>0</v>
      </c>
      <c r="EQ119" s="367">
        <v>0</v>
      </c>
      <c r="ER119" s="367">
        <v>0</v>
      </c>
      <c r="ES119" s="368">
        <v>0</v>
      </c>
      <c r="ET119" s="367">
        <v>0</v>
      </c>
      <c r="EU119" s="367">
        <v>0</v>
      </c>
      <c r="EV119" s="367">
        <v>0</v>
      </c>
      <c r="EW119" s="367">
        <v>0</v>
      </c>
      <c r="EX119" s="368">
        <v>0</v>
      </c>
      <c r="EY119" s="417">
        <v>0</v>
      </c>
      <c r="EZ119" s="367">
        <v>0</v>
      </c>
      <c r="FA119" s="367">
        <v>0</v>
      </c>
      <c r="FB119" s="367">
        <v>0</v>
      </c>
      <c r="FC119" s="368">
        <v>0</v>
      </c>
      <c r="FD119" s="417">
        <v>0</v>
      </c>
      <c r="FE119" s="367">
        <v>0</v>
      </c>
      <c r="FF119" s="367">
        <v>0</v>
      </c>
      <c r="FG119" s="367">
        <v>0</v>
      </c>
      <c r="FH119" s="368">
        <v>0</v>
      </c>
      <c r="FI119" s="366">
        <v>0</v>
      </c>
      <c r="FJ119" s="367">
        <v>0</v>
      </c>
      <c r="FK119" s="367">
        <v>0</v>
      </c>
      <c r="FL119" s="367">
        <v>0</v>
      </c>
      <c r="FM119" s="368">
        <v>0</v>
      </c>
      <c r="FN119" s="367">
        <v>0</v>
      </c>
      <c r="FO119" s="367">
        <v>0</v>
      </c>
      <c r="FP119" s="367">
        <v>0</v>
      </c>
      <c r="FQ119" s="367">
        <v>0</v>
      </c>
      <c r="FR119" s="368">
        <v>0</v>
      </c>
      <c r="FS119" s="367">
        <v>0</v>
      </c>
      <c r="FT119" s="367">
        <v>0</v>
      </c>
      <c r="FU119" s="367">
        <v>0</v>
      </c>
      <c r="FV119" s="367">
        <v>0</v>
      </c>
      <c r="FW119" s="368">
        <v>0</v>
      </c>
      <c r="FX119" s="417">
        <v>0</v>
      </c>
      <c r="FY119" s="367">
        <v>0</v>
      </c>
      <c r="FZ119" s="367">
        <v>0</v>
      </c>
      <c r="GA119" s="367">
        <v>0</v>
      </c>
      <c r="GB119" s="368">
        <v>0</v>
      </c>
      <c r="GC119" s="417">
        <v>0</v>
      </c>
      <c r="GD119" s="367">
        <v>0</v>
      </c>
      <c r="GE119" s="367">
        <v>0</v>
      </c>
      <c r="GF119" s="367">
        <v>0</v>
      </c>
      <c r="GG119" s="368">
        <v>0</v>
      </c>
      <c r="GH119" s="366">
        <v>0</v>
      </c>
      <c r="GI119" s="367">
        <v>0</v>
      </c>
      <c r="GJ119" s="367">
        <v>0</v>
      </c>
      <c r="GK119" s="367">
        <v>0</v>
      </c>
      <c r="GL119" s="368">
        <v>0</v>
      </c>
      <c r="GM119" s="367">
        <v>0</v>
      </c>
      <c r="GN119" s="367">
        <v>0</v>
      </c>
      <c r="GO119" s="367">
        <v>0</v>
      </c>
      <c r="GP119" s="367">
        <v>0</v>
      </c>
      <c r="GQ119" s="368">
        <v>0</v>
      </c>
      <c r="GR119" s="367">
        <v>0</v>
      </c>
      <c r="GS119" s="367">
        <v>0</v>
      </c>
      <c r="GT119" s="367">
        <v>0</v>
      </c>
      <c r="GU119" s="367">
        <v>0</v>
      </c>
      <c r="GV119" s="368">
        <v>0</v>
      </c>
      <c r="GW119" s="417">
        <v>0</v>
      </c>
      <c r="GX119" s="367">
        <v>0</v>
      </c>
      <c r="GY119" s="367">
        <v>0</v>
      </c>
      <c r="GZ119" s="367">
        <v>0</v>
      </c>
      <c r="HA119" s="368">
        <v>0</v>
      </c>
      <c r="HB119" s="417">
        <v>0</v>
      </c>
      <c r="HC119" s="367">
        <v>0</v>
      </c>
      <c r="HD119" s="367">
        <v>0</v>
      </c>
      <c r="HE119" s="367">
        <v>0</v>
      </c>
      <c r="HF119" s="368">
        <v>0</v>
      </c>
      <c r="HG119" s="366">
        <v>0</v>
      </c>
      <c r="HH119" s="367">
        <v>0</v>
      </c>
      <c r="HI119" s="367">
        <v>0</v>
      </c>
      <c r="HJ119" s="367">
        <v>0</v>
      </c>
      <c r="HK119" s="368">
        <v>0</v>
      </c>
      <c r="HL119" s="367">
        <v>0</v>
      </c>
      <c r="HM119" s="367">
        <v>0</v>
      </c>
      <c r="HN119" s="367">
        <v>0</v>
      </c>
      <c r="HO119" s="367">
        <v>0</v>
      </c>
      <c r="HP119" s="368">
        <v>0</v>
      </c>
      <c r="HQ119" s="367">
        <v>0</v>
      </c>
      <c r="HR119" s="367">
        <v>0</v>
      </c>
      <c r="HS119" s="367">
        <v>0</v>
      </c>
      <c r="HT119" s="367">
        <v>0</v>
      </c>
      <c r="HU119" s="368">
        <v>0</v>
      </c>
      <c r="HV119" s="417">
        <v>0</v>
      </c>
      <c r="HW119" s="367">
        <v>0</v>
      </c>
      <c r="HX119" s="367">
        <v>0</v>
      </c>
      <c r="HY119" s="367">
        <v>0</v>
      </c>
      <c r="HZ119" s="368">
        <v>0</v>
      </c>
      <c r="IA119" s="417">
        <v>0</v>
      </c>
      <c r="IB119" s="367">
        <v>0</v>
      </c>
      <c r="IC119" s="367">
        <v>0</v>
      </c>
      <c r="ID119" s="367">
        <v>0</v>
      </c>
      <c r="IE119" s="368">
        <v>0</v>
      </c>
      <c r="IF119" s="366">
        <v>0</v>
      </c>
      <c r="IG119" s="367">
        <v>0</v>
      </c>
      <c r="IH119" s="367">
        <v>0</v>
      </c>
      <c r="II119" s="367">
        <v>0</v>
      </c>
      <c r="IJ119" s="368">
        <v>0</v>
      </c>
      <c r="IK119" s="367">
        <v>0</v>
      </c>
      <c r="IL119" s="367">
        <v>0</v>
      </c>
      <c r="IM119" s="367">
        <v>0</v>
      </c>
      <c r="IN119" s="367">
        <v>0</v>
      </c>
      <c r="IO119" s="368">
        <v>0</v>
      </c>
      <c r="IP119" s="367">
        <v>0</v>
      </c>
      <c r="IQ119" s="367">
        <v>0</v>
      </c>
      <c r="IR119" s="367">
        <v>0</v>
      </c>
      <c r="IS119" s="367">
        <v>0</v>
      </c>
      <c r="IT119" s="368">
        <v>0</v>
      </c>
      <c r="IU119" s="417">
        <v>0</v>
      </c>
      <c r="IV119" s="367">
        <v>0</v>
      </c>
      <c r="IW119" s="367">
        <v>0</v>
      </c>
      <c r="IX119" s="367">
        <v>0</v>
      </c>
      <c r="IY119" s="368">
        <v>0</v>
      </c>
      <c r="IZ119" s="417">
        <v>0</v>
      </c>
      <c r="JA119" s="367">
        <v>0</v>
      </c>
      <c r="JB119" s="367">
        <v>0</v>
      </c>
      <c r="JC119" s="367">
        <v>0</v>
      </c>
      <c r="JD119" s="368">
        <v>0</v>
      </c>
      <c r="JE119" s="366">
        <v>0</v>
      </c>
      <c r="JF119" s="367">
        <v>0</v>
      </c>
      <c r="JG119" s="367">
        <v>0</v>
      </c>
      <c r="JH119" s="367">
        <v>0</v>
      </c>
      <c r="JI119" s="368">
        <v>0</v>
      </c>
      <c r="JJ119" s="367">
        <v>0</v>
      </c>
      <c r="JK119" s="367">
        <v>0</v>
      </c>
      <c r="JL119" s="367">
        <v>0</v>
      </c>
      <c r="JM119" s="367">
        <v>0</v>
      </c>
      <c r="JN119" s="368">
        <v>0</v>
      </c>
      <c r="JO119" s="367">
        <v>0</v>
      </c>
      <c r="JP119" s="367">
        <v>0</v>
      </c>
      <c r="JQ119" s="367">
        <v>0</v>
      </c>
      <c r="JR119" s="367">
        <v>0</v>
      </c>
      <c r="JS119" s="368">
        <v>0</v>
      </c>
      <c r="JT119" s="417">
        <v>0</v>
      </c>
      <c r="JU119" s="367">
        <v>0</v>
      </c>
      <c r="JV119" s="367">
        <v>0</v>
      </c>
      <c r="JW119" s="367">
        <v>0</v>
      </c>
      <c r="JX119" s="368">
        <v>0</v>
      </c>
      <c r="JY119" s="417">
        <v>0</v>
      </c>
      <c r="JZ119" s="367">
        <v>0</v>
      </c>
      <c r="KA119" s="367">
        <v>0</v>
      </c>
      <c r="KB119" s="367">
        <v>0</v>
      </c>
      <c r="KC119" s="368">
        <v>0</v>
      </c>
      <c r="KD119" s="366">
        <v>0</v>
      </c>
      <c r="KE119" s="367">
        <v>0</v>
      </c>
      <c r="KF119" s="367">
        <v>0</v>
      </c>
      <c r="KG119" s="367">
        <v>0</v>
      </c>
      <c r="KH119" s="368">
        <v>0</v>
      </c>
      <c r="KI119" s="367">
        <v>0</v>
      </c>
      <c r="KJ119" s="367">
        <v>0</v>
      </c>
      <c r="KK119" s="367">
        <v>0</v>
      </c>
      <c r="KL119" s="367">
        <v>0</v>
      </c>
      <c r="KM119" s="368">
        <v>0</v>
      </c>
      <c r="KN119" s="367">
        <v>0</v>
      </c>
      <c r="KO119" s="367">
        <v>0</v>
      </c>
      <c r="KP119" s="367">
        <v>0</v>
      </c>
      <c r="KQ119" s="367">
        <v>0</v>
      </c>
      <c r="KR119" s="368">
        <v>0</v>
      </c>
      <c r="KS119" s="366">
        <v>0</v>
      </c>
      <c r="KT119" s="367">
        <v>0</v>
      </c>
      <c r="KU119" s="367">
        <v>0</v>
      </c>
      <c r="KV119" s="367">
        <v>0</v>
      </c>
      <c r="KW119" s="368">
        <v>0</v>
      </c>
      <c r="KX119" s="367">
        <v>0</v>
      </c>
      <c r="KY119" s="367">
        <v>0</v>
      </c>
      <c r="KZ119" s="367">
        <v>0</v>
      </c>
      <c r="LA119" s="367">
        <v>0</v>
      </c>
      <c r="LB119" s="369">
        <v>0</v>
      </c>
      <c r="LC119" s="366">
        <v>0</v>
      </c>
      <c r="LD119" s="367">
        <v>0</v>
      </c>
      <c r="LE119" s="367">
        <v>0</v>
      </c>
      <c r="LF119" s="367">
        <v>0</v>
      </c>
      <c r="LG119" s="369">
        <v>0</v>
      </c>
    </row>
    <row r="120" spans="2:319">
      <c r="B120" s="1635"/>
      <c r="C120" s="1636"/>
      <c r="D120" s="416" t="s">
        <v>2871</v>
      </c>
      <c r="E120" s="366">
        <v>0</v>
      </c>
      <c r="F120" s="367">
        <v>0</v>
      </c>
      <c r="G120" s="367">
        <v>0</v>
      </c>
      <c r="H120" s="367">
        <v>0</v>
      </c>
      <c r="I120" s="368">
        <v>0</v>
      </c>
      <c r="J120" s="366">
        <v>0</v>
      </c>
      <c r="K120" s="367">
        <v>0</v>
      </c>
      <c r="L120" s="367">
        <v>0</v>
      </c>
      <c r="M120" s="367">
        <v>0</v>
      </c>
      <c r="N120" s="368">
        <v>0</v>
      </c>
      <c r="O120" s="366">
        <v>0</v>
      </c>
      <c r="P120" s="367">
        <v>0</v>
      </c>
      <c r="Q120" s="367">
        <v>0</v>
      </c>
      <c r="R120" s="367">
        <v>0</v>
      </c>
      <c r="S120" s="368">
        <v>0</v>
      </c>
      <c r="T120" s="367">
        <v>0</v>
      </c>
      <c r="U120" s="367">
        <v>0</v>
      </c>
      <c r="V120" s="367">
        <v>0</v>
      </c>
      <c r="W120" s="367">
        <v>0</v>
      </c>
      <c r="X120" s="368">
        <v>0</v>
      </c>
      <c r="Y120" s="367">
        <v>0</v>
      </c>
      <c r="Z120" s="367">
        <v>0</v>
      </c>
      <c r="AA120" s="367">
        <v>0</v>
      </c>
      <c r="AB120" s="367">
        <v>0</v>
      </c>
      <c r="AC120" s="368">
        <v>0</v>
      </c>
      <c r="AD120" s="366">
        <v>0</v>
      </c>
      <c r="AE120" s="367">
        <v>0</v>
      </c>
      <c r="AF120" s="367">
        <v>0</v>
      </c>
      <c r="AG120" s="367">
        <v>0</v>
      </c>
      <c r="AH120" s="368">
        <v>0</v>
      </c>
      <c r="AI120" s="366">
        <v>0</v>
      </c>
      <c r="AJ120" s="367">
        <v>0</v>
      </c>
      <c r="AK120" s="367">
        <v>0</v>
      </c>
      <c r="AL120" s="367">
        <v>0</v>
      </c>
      <c r="AM120" s="368">
        <v>0</v>
      </c>
      <c r="AN120" s="366">
        <v>0</v>
      </c>
      <c r="AO120" s="367">
        <v>0</v>
      </c>
      <c r="AP120" s="367">
        <v>0</v>
      </c>
      <c r="AQ120" s="367">
        <v>0</v>
      </c>
      <c r="AR120" s="368">
        <v>0</v>
      </c>
      <c r="AS120" s="367">
        <v>0</v>
      </c>
      <c r="AT120" s="367">
        <v>0</v>
      </c>
      <c r="AU120" s="367">
        <v>0</v>
      </c>
      <c r="AV120" s="367">
        <v>0</v>
      </c>
      <c r="AW120" s="368">
        <v>0</v>
      </c>
      <c r="AX120" s="367">
        <v>0</v>
      </c>
      <c r="AY120" s="367">
        <v>0</v>
      </c>
      <c r="AZ120" s="367">
        <v>0</v>
      </c>
      <c r="BA120" s="367">
        <v>0</v>
      </c>
      <c r="BB120" s="368">
        <v>0</v>
      </c>
      <c r="BC120" s="366">
        <v>0</v>
      </c>
      <c r="BD120" s="367">
        <v>0</v>
      </c>
      <c r="BE120" s="367">
        <v>0</v>
      </c>
      <c r="BF120" s="367">
        <v>0</v>
      </c>
      <c r="BG120" s="368">
        <v>0</v>
      </c>
      <c r="BH120" s="366">
        <v>0</v>
      </c>
      <c r="BI120" s="367">
        <v>0</v>
      </c>
      <c r="BJ120" s="367">
        <v>0</v>
      </c>
      <c r="BK120" s="367">
        <v>0</v>
      </c>
      <c r="BL120" s="368">
        <v>0</v>
      </c>
      <c r="BM120" s="366">
        <v>0</v>
      </c>
      <c r="BN120" s="367">
        <v>0</v>
      </c>
      <c r="BO120" s="367">
        <v>0</v>
      </c>
      <c r="BP120" s="367">
        <v>0</v>
      </c>
      <c r="BQ120" s="368">
        <v>0</v>
      </c>
      <c r="BR120" s="367">
        <v>0</v>
      </c>
      <c r="BS120" s="367">
        <v>0</v>
      </c>
      <c r="BT120" s="367">
        <v>0</v>
      </c>
      <c r="BU120" s="367">
        <v>0</v>
      </c>
      <c r="BV120" s="368">
        <v>0</v>
      </c>
      <c r="BW120" s="367">
        <v>0</v>
      </c>
      <c r="BX120" s="367">
        <v>0</v>
      </c>
      <c r="BY120" s="367">
        <v>0</v>
      </c>
      <c r="BZ120" s="367">
        <v>0</v>
      </c>
      <c r="CA120" s="368">
        <v>0</v>
      </c>
      <c r="CB120" s="366">
        <v>0</v>
      </c>
      <c r="CC120" s="367">
        <v>0</v>
      </c>
      <c r="CD120" s="367">
        <v>0</v>
      </c>
      <c r="CE120" s="367">
        <v>0</v>
      </c>
      <c r="CF120" s="368">
        <v>0</v>
      </c>
      <c r="CG120" s="366">
        <v>0</v>
      </c>
      <c r="CH120" s="367">
        <v>0</v>
      </c>
      <c r="CI120" s="367">
        <v>0</v>
      </c>
      <c r="CJ120" s="367">
        <v>0</v>
      </c>
      <c r="CK120" s="368">
        <v>0</v>
      </c>
      <c r="CL120" s="366">
        <v>0</v>
      </c>
      <c r="CM120" s="367">
        <v>0</v>
      </c>
      <c r="CN120" s="367">
        <v>0</v>
      </c>
      <c r="CO120" s="367">
        <v>0</v>
      </c>
      <c r="CP120" s="368">
        <v>0</v>
      </c>
      <c r="CQ120" s="367">
        <v>0</v>
      </c>
      <c r="CR120" s="367">
        <v>0</v>
      </c>
      <c r="CS120" s="367">
        <v>0</v>
      </c>
      <c r="CT120" s="367">
        <v>0</v>
      </c>
      <c r="CU120" s="368">
        <v>0</v>
      </c>
      <c r="CV120" s="367">
        <v>0</v>
      </c>
      <c r="CW120" s="367">
        <v>0</v>
      </c>
      <c r="CX120" s="367">
        <v>0</v>
      </c>
      <c r="CY120" s="367">
        <v>0</v>
      </c>
      <c r="CZ120" s="368">
        <v>0</v>
      </c>
      <c r="DA120" s="366">
        <v>0</v>
      </c>
      <c r="DB120" s="367">
        <v>0</v>
      </c>
      <c r="DC120" s="367">
        <v>0</v>
      </c>
      <c r="DD120" s="367">
        <v>0</v>
      </c>
      <c r="DE120" s="368">
        <v>0</v>
      </c>
      <c r="DF120" s="366">
        <v>0</v>
      </c>
      <c r="DG120" s="367">
        <v>0</v>
      </c>
      <c r="DH120" s="367">
        <v>0</v>
      </c>
      <c r="DI120" s="367">
        <v>0</v>
      </c>
      <c r="DJ120" s="368">
        <v>0</v>
      </c>
      <c r="DK120" s="366">
        <v>0</v>
      </c>
      <c r="DL120" s="367">
        <v>0</v>
      </c>
      <c r="DM120" s="367">
        <v>0</v>
      </c>
      <c r="DN120" s="367">
        <v>0</v>
      </c>
      <c r="DO120" s="368">
        <v>0</v>
      </c>
      <c r="DP120" s="367">
        <v>0</v>
      </c>
      <c r="DQ120" s="367">
        <v>0</v>
      </c>
      <c r="DR120" s="367">
        <v>0</v>
      </c>
      <c r="DS120" s="367">
        <v>0</v>
      </c>
      <c r="DT120" s="368">
        <v>0</v>
      </c>
      <c r="DU120" s="367">
        <v>0</v>
      </c>
      <c r="DV120" s="367">
        <v>0</v>
      </c>
      <c r="DW120" s="367">
        <v>0</v>
      </c>
      <c r="DX120" s="367">
        <v>0</v>
      </c>
      <c r="DY120" s="368">
        <v>0</v>
      </c>
      <c r="DZ120" s="366">
        <v>0</v>
      </c>
      <c r="EA120" s="367">
        <v>0</v>
      </c>
      <c r="EB120" s="367">
        <v>0</v>
      </c>
      <c r="EC120" s="367">
        <v>0</v>
      </c>
      <c r="ED120" s="368">
        <v>0</v>
      </c>
      <c r="EE120" s="366">
        <v>0</v>
      </c>
      <c r="EF120" s="367">
        <v>0</v>
      </c>
      <c r="EG120" s="367">
        <v>0</v>
      </c>
      <c r="EH120" s="367">
        <v>0</v>
      </c>
      <c r="EI120" s="368">
        <v>0</v>
      </c>
      <c r="EJ120" s="366">
        <v>0</v>
      </c>
      <c r="EK120" s="367">
        <v>0</v>
      </c>
      <c r="EL120" s="367">
        <v>0</v>
      </c>
      <c r="EM120" s="367">
        <v>0</v>
      </c>
      <c r="EN120" s="368">
        <v>0</v>
      </c>
      <c r="EO120" s="367">
        <v>0</v>
      </c>
      <c r="EP120" s="367">
        <v>0</v>
      </c>
      <c r="EQ120" s="367">
        <v>0</v>
      </c>
      <c r="ER120" s="367">
        <v>0</v>
      </c>
      <c r="ES120" s="368">
        <v>0</v>
      </c>
      <c r="ET120" s="367">
        <v>0</v>
      </c>
      <c r="EU120" s="367">
        <v>0</v>
      </c>
      <c r="EV120" s="367">
        <v>0</v>
      </c>
      <c r="EW120" s="367">
        <v>0</v>
      </c>
      <c r="EX120" s="368">
        <v>0</v>
      </c>
      <c r="EY120" s="366">
        <v>0</v>
      </c>
      <c r="EZ120" s="367">
        <v>0</v>
      </c>
      <c r="FA120" s="367">
        <v>0</v>
      </c>
      <c r="FB120" s="367">
        <v>0</v>
      </c>
      <c r="FC120" s="368">
        <v>0</v>
      </c>
      <c r="FD120" s="366">
        <v>0</v>
      </c>
      <c r="FE120" s="367">
        <v>0</v>
      </c>
      <c r="FF120" s="367">
        <v>0</v>
      </c>
      <c r="FG120" s="367">
        <v>0</v>
      </c>
      <c r="FH120" s="368">
        <v>0</v>
      </c>
      <c r="FI120" s="366">
        <v>0</v>
      </c>
      <c r="FJ120" s="367">
        <v>0</v>
      </c>
      <c r="FK120" s="367">
        <v>0</v>
      </c>
      <c r="FL120" s="367">
        <v>0</v>
      </c>
      <c r="FM120" s="368">
        <v>0</v>
      </c>
      <c r="FN120" s="367">
        <v>0</v>
      </c>
      <c r="FO120" s="367">
        <v>0</v>
      </c>
      <c r="FP120" s="367">
        <v>0</v>
      </c>
      <c r="FQ120" s="367">
        <v>0</v>
      </c>
      <c r="FR120" s="368">
        <v>0</v>
      </c>
      <c r="FS120" s="367">
        <v>0</v>
      </c>
      <c r="FT120" s="367">
        <v>0</v>
      </c>
      <c r="FU120" s="367">
        <v>0</v>
      </c>
      <c r="FV120" s="367">
        <v>0</v>
      </c>
      <c r="FW120" s="368">
        <v>0</v>
      </c>
      <c r="FX120" s="366">
        <v>0</v>
      </c>
      <c r="FY120" s="367">
        <v>0</v>
      </c>
      <c r="FZ120" s="367">
        <v>0</v>
      </c>
      <c r="GA120" s="367">
        <v>0</v>
      </c>
      <c r="GB120" s="368">
        <v>0</v>
      </c>
      <c r="GC120" s="366">
        <v>0</v>
      </c>
      <c r="GD120" s="367">
        <v>0</v>
      </c>
      <c r="GE120" s="367">
        <v>0</v>
      </c>
      <c r="GF120" s="367">
        <v>0</v>
      </c>
      <c r="GG120" s="368">
        <v>0</v>
      </c>
      <c r="GH120" s="366">
        <v>0</v>
      </c>
      <c r="GI120" s="367">
        <v>0</v>
      </c>
      <c r="GJ120" s="367">
        <v>0</v>
      </c>
      <c r="GK120" s="367">
        <v>0</v>
      </c>
      <c r="GL120" s="368">
        <v>0</v>
      </c>
      <c r="GM120" s="367">
        <v>0</v>
      </c>
      <c r="GN120" s="367">
        <v>0</v>
      </c>
      <c r="GO120" s="367">
        <v>0</v>
      </c>
      <c r="GP120" s="367">
        <v>0</v>
      </c>
      <c r="GQ120" s="368">
        <v>0</v>
      </c>
      <c r="GR120" s="367">
        <v>0</v>
      </c>
      <c r="GS120" s="367">
        <v>0</v>
      </c>
      <c r="GT120" s="367">
        <v>0</v>
      </c>
      <c r="GU120" s="367">
        <v>0</v>
      </c>
      <c r="GV120" s="368">
        <v>0</v>
      </c>
      <c r="GW120" s="366">
        <v>0</v>
      </c>
      <c r="GX120" s="367">
        <v>0</v>
      </c>
      <c r="GY120" s="367">
        <v>0</v>
      </c>
      <c r="GZ120" s="367">
        <v>0</v>
      </c>
      <c r="HA120" s="368">
        <v>0</v>
      </c>
      <c r="HB120" s="366">
        <v>0</v>
      </c>
      <c r="HC120" s="367">
        <v>0</v>
      </c>
      <c r="HD120" s="367">
        <v>0</v>
      </c>
      <c r="HE120" s="367">
        <v>0</v>
      </c>
      <c r="HF120" s="368">
        <v>0</v>
      </c>
      <c r="HG120" s="366">
        <v>0</v>
      </c>
      <c r="HH120" s="367">
        <v>0</v>
      </c>
      <c r="HI120" s="367">
        <v>0</v>
      </c>
      <c r="HJ120" s="367">
        <v>0</v>
      </c>
      <c r="HK120" s="368">
        <v>0</v>
      </c>
      <c r="HL120" s="367">
        <v>0</v>
      </c>
      <c r="HM120" s="367">
        <v>0</v>
      </c>
      <c r="HN120" s="367">
        <v>0</v>
      </c>
      <c r="HO120" s="367">
        <v>0</v>
      </c>
      <c r="HP120" s="368">
        <v>0</v>
      </c>
      <c r="HQ120" s="367">
        <v>0</v>
      </c>
      <c r="HR120" s="367">
        <v>0</v>
      </c>
      <c r="HS120" s="367">
        <v>0</v>
      </c>
      <c r="HT120" s="367">
        <v>0</v>
      </c>
      <c r="HU120" s="368">
        <v>0</v>
      </c>
      <c r="HV120" s="366">
        <v>0</v>
      </c>
      <c r="HW120" s="367">
        <v>0</v>
      </c>
      <c r="HX120" s="367">
        <v>0</v>
      </c>
      <c r="HY120" s="367">
        <v>0</v>
      </c>
      <c r="HZ120" s="368">
        <v>0</v>
      </c>
      <c r="IA120" s="366">
        <v>0</v>
      </c>
      <c r="IB120" s="367">
        <v>0</v>
      </c>
      <c r="IC120" s="367">
        <v>0</v>
      </c>
      <c r="ID120" s="367">
        <v>0</v>
      </c>
      <c r="IE120" s="368">
        <v>0</v>
      </c>
      <c r="IF120" s="366">
        <v>0</v>
      </c>
      <c r="IG120" s="367">
        <v>0</v>
      </c>
      <c r="IH120" s="367">
        <v>0</v>
      </c>
      <c r="II120" s="367">
        <v>0</v>
      </c>
      <c r="IJ120" s="368">
        <v>0</v>
      </c>
      <c r="IK120" s="367">
        <v>0</v>
      </c>
      <c r="IL120" s="367">
        <v>0</v>
      </c>
      <c r="IM120" s="367">
        <v>0</v>
      </c>
      <c r="IN120" s="367">
        <v>0</v>
      </c>
      <c r="IO120" s="368">
        <v>0</v>
      </c>
      <c r="IP120" s="367">
        <v>0</v>
      </c>
      <c r="IQ120" s="367">
        <v>0</v>
      </c>
      <c r="IR120" s="367">
        <v>0</v>
      </c>
      <c r="IS120" s="367">
        <v>0</v>
      </c>
      <c r="IT120" s="368">
        <v>0</v>
      </c>
      <c r="IU120" s="366">
        <v>0</v>
      </c>
      <c r="IV120" s="367">
        <v>0</v>
      </c>
      <c r="IW120" s="367">
        <v>0</v>
      </c>
      <c r="IX120" s="367">
        <v>0</v>
      </c>
      <c r="IY120" s="368">
        <v>0</v>
      </c>
      <c r="IZ120" s="366">
        <v>0</v>
      </c>
      <c r="JA120" s="367">
        <v>0</v>
      </c>
      <c r="JB120" s="367">
        <v>0</v>
      </c>
      <c r="JC120" s="367">
        <v>0</v>
      </c>
      <c r="JD120" s="368">
        <v>0</v>
      </c>
      <c r="JE120" s="366">
        <v>0</v>
      </c>
      <c r="JF120" s="367">
        <v>0</v>
      </c>
      <c r="JG120" s="367">
        <v>0</v>
      </c>
      <c r="JH120" s="367">
        <v>0</v>
      </c>
      <c r="JI120" s="368">
        <v>0</v>
      </c>
      <c r="JJ120" s="367">
        <v>0</v>
      </c>
      <c r="JK120" s="367">
        <v>0</v>
      </c>
      <c r="JL120" s="367">
        <v>0</v>
      </c>
      <c r="JM120" s="367">
        <v>0</v>
      </c>
      <c r="JN120" s="368">
        <v>0</v>
      </c>
      <c r="JO120" s="367">
        <v>0</v>
      </c>
      <c r="JP120" s="367">
        <v>0</v>
      </c>
      <c r="JQ120" s="367">
        <v>0</v>
      </c>
      <c r="JR120" s="367">
        <v>0</v>
      </c>
      <c r="JS120" s="368">
        <v>0</v>
      </c>
      <c r="JT120" s="366">
        <v>0</v>
      </c>
      <c r="JU120" s="367">
        <v>0</v>
      </c>
      <c r="JV120" s="367">
        <v>0</v>
      </c>
      <c r="JW120" s="367">
        <v>0</v>
      </c>
      <c r="JX120" s="368">
        <v>0</v>
      </c>
      <c r="JY120" s="366">
        <v>0</v>
      </c>
      <c r="JZ120" s="367">
        <v>0</v>
      </c>
      <c r="KA120" s="367">
        <v>0</v>
      </c>
      <c r="KB120" s="367">
        <v>0</v>
      </c>
      <c r="KC120" s="368">
        <v>0</v>
      </c>
      <c r="KD120" s="366">
        <v>0</v>
      </c>
      <c r="KE120" s="367">
        <v>0</v>
      </c>
      <c r="KF120" s="367">
        <v>0</v>
      </c>
      <c r="KG120" s="367">
        <v>0</v>
      </c>
      <c r="KH120" s="368">
        <v>0</v>
      </c>
      <c r="KI120" s="367">
        <v>0</v>
      </c>
      <c r="KJ120" s="367">
        <v>0</v>
      </c>
      <c r="KK120" s="367">
        <v>0</v>
      </c>
      <c r="KL120" s="367">
        <v>0</v>
      </c>
      <c r="KM120" s="368">
        <v>0</v>
      </c>
      <c r="KN120" s="367">
        <v>0</v>
      </c>
      <c r="KO120" s="367">
        <v>0</v>
      </c>
      <c r="KP120" s="367">
        <v>0</v>
      </c>
      <c r="KQ120" s="367">
        <v>0</v>
      </c>
      <c r="KR120" s="368">
        <v>0</v>
      </c>
      <c r="KS120" s="366">
        <v>0</v>
      </c>
      <c r="KT120" s="367">
        <v>0</v>
      </c>
      <c r="KU120" s="367">
        <v>0</v>
      </c>
      <c r="KV120" s="367">
        <v>0</v>
      </c>
      <c r="KW120" s="368">
        <v>0</v>
      </c>
      <c r="KX120" s="367">
        <v>0</v>
      </c>
      <c r="KY120" s="367">
        <v>0</v>
      </c>
      <c r="KZ120" s="367">
        <v>0</v>
      </c>
      <c r="LA120" s="367">
        <v>0</v>
      </c>
      <c r="LB120" s="369">
        <v>0</v>
      </c>
      <c r="LC120" s="366">
        <v>0</v>
      </c>
      <c r="LD120" s="367">
        <v>0</v>
      </c>
      <c r="LE120" s="367">
        <v>0</v>
      </c>
      <c r="LF120" s="367">
        <v>0</v>
      </c>
      <c r="LG120" s="369">
        <v>0</v>
      </c>
    </row>
    <row r="121" spans="2:319">
      <c r="B121" s="1635"/>
      <c r="C121" s="1636"/>
      <c r="D121" s="421" t="s">
        <v>2885</v>
      </c>
      <c r="E121" s="371">
        <v>0</v>
      </c>
      <c r="F121" s="372">
        <v>0</v>
      </c>
      <c r="G121" s="372">
        <v>0</v>
      </c>
      <c r="H121" s="372">
        <v>0</v>
      </c>
      <c r="I121" s="373">
        <v>0</v>
      </c>
      <c r="J121" s="371">
        <v>0</v>
      </c>
      <c r="K121" s="372">
        <v>0</v>
      </c>
      <c r="L121" s="372">
        <v>0</v>
      </c>
      <c r="M121" s="372">
        <v>0</v>
      </c>
      <c r="N121" s="373">
        <v>0</v>
      </c>
      <c r="O121" s="371">
        <v>0</v>
      </c>
      <c r="P121" s="372">
        <v>0</v>
      </c>
      <c r="Q121" s="372">
        <v>0</v>
      </c>
      <c r="R121" s="372">
        <v>0</v>
      </c>
      <c r="S121" s="373">
        <v>0</v>
      </c>
      <c r="T121" s="372">
        <v>0</v>
      </c>
      <c r="U121" s="372">
        <v>0</v>
      </c>
      <c r="V121" s="372">
        <v>0</v>
      </c>
      <c r="W121" s="372">
        <v>0</v>
      </c>
      <c r="X121" s="373">
        <v>0</v>
      </c>
      <c r="Y121" s="372">
        <v>0</v>
      </c>
      <c r="Z121" s="372">
        <v>0</v>
      </c>
      <c r="AA121" s="372">
        <v>0</v>
      </c>
      <c r="AB121" s="372">
        <v>0</v>
      </c>
      <c r="AC121" s="373">
        <v>0</v>
      </c>
      <c r="AD121" s="371">
        <v>0</v>
      </c>
      <c r="AE121" s="372">
        <v>0</v>
      </c>
      <c r="AF121" s="372">
        <v>0</v>
      </c>
      <c r="AG121" s="372">
        <v>0</v>
      </c>
      <c r="AH121" s="373">
        <v>0</v>
      </c>
      <c r="AI121" s="371">
        <v>0</v>
      </c>
      <c r="AJ121" s="372">
        <v>0</v>
      </c>
      <c r="AK121" s="372">
        <v>0</v>
      </c>
      <c r="AL121" s="372">
        <v>0</v>
      </c>
      <c r="AM121" s="373">
        <v>0</v>
      </c>
      <c r="AN121" s="371">
        <v>0</v>
      </c>
      <c r="AO121" s="372">
        <v>0</v>
      </c>
      <c r="AP121" s="372">
        <v>0</v>
      </c>
      <c r="AQ121" s="372">
        <v>0</v>
      </c>
      <c r="AR121" s="373">
        <v>0</v>
      </c>
      <c r="AS121" s="372">
        <v>0</v>
      </c>
      <c r="AT121" s="372">
        <v>0</v>
      </c>
      <c r="AU121" s="372">
        <v>0</v>
      </c>
      <c r="AV121" s="372">
        <v>0</v>
      </c>
      <c r="AW121" s="373">
        <v>0</v>
      </c>
      <c r="AX121" s="372">
        <v>0</v>
      </c>
      <c r="AY121" s="372">
        <v>0</v>
      </c>
      <c r="AZ121" s="372">
        <v>0</v>
      </c>
      <c r="BA121" s="372">
        <v>0</v>
      </c>
      <c r="BB121" s="373">
        <v>0</v>
      </c>
      <c r="BC121" s="371">
        <v>0</v>
      </c>
      <c r="BD121" s="372">
        <v>0</v>
      </c>
      <c r="BE121" s="372">
        <v>0</v>
      </c>
      <c r="BF121" s="372">
        <v>0</v>
      </c>
      <c r="BG121" s="373">
        <v>0</v>
      </c>
      <c r="BH121" s="371">
        <v>0</v>
      </c>
      <c r="BI121" s="372">
        <v>0</v>
      </c>
      <c r="BJ121" s="372">
        <v>0</v>
      </c>
      <c r="BK121" s="372">
        <v>0</v>
      </c>
      <c r="BL121" s="373">
        <v>0</v>
      </c>
      <c r="BM121" s="371">
        <v>0</v>
      </c>
      <c r="BN121" s="372">
        <v>0</v>
      </c>
      <c r="BO121" s="372">
        <v>0</v>
      </c>
      <c r="BP121" s="372">
        <v>0</v>
      </c>
      <c r="BQ121" s="373">
        <v>0</v>
      </c>
      <c r="BR121" s="372">
        <v>0</v>
      </c>
      <c r="BS121" s="372">
        <v>0</v>
      </c>
      <c r="BT121" s="372">
        <v>0</v>
      </c>
      <c r="BU121" s="372">
        <v>0</v>
      </c>
      <c r="BV121" s="373">
        <v>0</v>
      </c>
      <c r="BW121" s="372">
        <v>0</v>
      </c>
      <c r="BX121" s="372">
        <v>0</v>
      </c>
      <c r="BY121" s="372">
        <v>0</v>
      </c>
      <c r="BZ121" s="372">
        <v>0</v>
      </c>
      <c r="CA121" s="373">
        <v>0</v>
      </c>
      <c r="CB121" s="371">
        <v>0</v>
      </c>
      <c r="CC121" s="372">
        <v>0</v>
      </c>
      <c r="CD121" s="372">
        <v>0</v>
      </c>
      <c r="CE121" s="372">
        <v>0</v>
      </c>
      <c r="CF121" s="373">
        <v>0</v>
      </c>
      <c r="CG121" s="371">
        <v>0</v>
      </c>
      <c r="CH121" s="372">
        <v>0</v>
      </c>
      <c r="CI121" s="372">
        <v>0</v>
      </c>
      <c r="CJ121" s="372">
        <v>0</v>
      </c>
      <c r="CK121" s="373">
        <v>0</v>
      </c>
      <c r="CL121" s="371">
        <v>0</v>
      </c>
      <c r="CM121" s="372">
        <v>0</v>
      </c>
      <c r="CN121" s="372">
        <v>0</v>
      </c>
      <c r="CO121" s="372">
        <v>0</v>
      </c>
      <c r="CP121" s="373">
        <v>0</v>
      </c>
      <c r="CQ121" s="372">
        <v>0</v>
      </c>
      <c r="CR121" s="372">
        <v>0</v>
      </c>
      <c r="CS121" s="372">
        <v>0</v>
      </c>
      <c r="CT121" s="372">
        <v>0</v>
      </c>
      <c r="CU121" s="373">
        <v>0</v>
      </c>
      <c r="CV121" s="372">
        <v>0</v>
      </c>
      <c r="CW121" s="372">
        <v>0</v>
      </c>
      <c r="CX121" s="372">
        <v>0</v>
      </c>
      <c r="CY121" s="372">
        <v>0</v>
      </c>
      <c r="CZ121" s="373">
        <v>0</v>
      </c>
      <c r="DA121" s="371">
        <v>0</v>
      </c>
      <c r="DB121" s="372">
        <v>0</v>
      </c>
      <c r="DC121" s="372">
        <v>0</v>
      </c>
      <c r="DD121" s="372">
        <v>0</v>
      </c>
      <c r="DE121" s="373">
        <v>0</v>
      </c>
      <c r="DF121" s="371">
        <v>0</v>
      </c>
      <c r="DG121" s="372">
        <v>0</v>
      </c>
      <c r="DH121" s="372">
        <v>0</v>
      </c>
      <c r="DI121" s="372">
        <v>0</v>
      </c>
      <c r="DJ121" s="373">
        <v>0</v>
      </c>
      <c r="DK121" s="371">
        <v>0</v>
      </c>
      <c r="DL121" s="372">
        <v>0</v>
      </c>
      <c r="DM121" s="372">
        <v>0</v>
      </c>
      <c r="DN121" s="372">
        <v>0</v>
      </c>
      <c r="DO121" s="373">
        <v>0</v>
      </c>
      <c r="DP121" s="372">
        <v>0</v>
      </c>
      <c r="DQ121" s="372">
        <v>0</v>
      </c>
      <c r="DR121" s="372">
        <v>0</v>
      </c>
      <c r="DS121" s="372">
        <v>0</v>
      </c>
      <c r="DT121" s="373">
        <v>0</v>
      </c>
      <c r="DU121" s="372">
        <v>0</v>
      </c>
      <c r="DV121" s="372">
        <v>0</v>
      </c>
      <c r="DW121" s="372">
        <v>0</v>
      </c>
      <c r="DX121" s="372">
        <v>0</v>
      </c>
      <c r="DY121" s="373">
        <v>0</v>
      </c>
      <c r="DZ121" s="371">
        <v>0</v>
      </c>
      <c r="EA121" s="372">
        <v>0</v>
      </c>
      <c r="EB121" s="372">
        <v>0</v>
      </c>
      <c r="EC121" s="372">
        <v>0</v>
      </c>
      <c r="ED121" s="373">
        <v>0</v>
      </c>
      <c r="EE121" s="371">
        <v>0</v>
      </c>
      <c r="EF121" s="372">
        <v>0</v>
      </c>
      <c r="EG121" s="372">
        <v>0</v>
      </c>
      <c r="EH121" s="372">
        <v>0</v>
      </c>
      <c r="EI121" s="373">
        <v>0</v>
      </c>
      <c r="EJ121" s="371">
        <v>0</v>
      </c>
      <c r="EK121" s="372">
        <v>0</v>
      </c>
      <c r="EL121" s="372">
        <v>0</v>
      </c>
      <c r="EM121" s="372">
        <v>0</v>
      </c>
      <c r="EN121" s="373">
        <v>0</v>
      </c>
      <c r="EO121" s="372">
        <v>0</v>
      </c>
      <c r="EP121" s="372">
        <v>0</v>
      </c>
      <c r="EQ121" s="372">
        <v>0</v>
      </c>
      <c r="ER121" s="372">
        <v>0</v>
      </c>
      <c r="ES121" s="373">
        <v>0</v>
      </c>
      <c r="ET121" s="372">
        <v>0</v>
      </c>
      <c r="EU121" s="372">
        <v>0</v>
      </c>
      <c r="EV121" s="372">
        <v>0</v>
      </c>
      <c r="EW121" s="372">
        <v>0</v>
      </c>
      <c r="EX121" s="373">
        <v>0</v>
      </c>
      <c r="EY121" s="371">
        <v>0</v>
      </c>
      <c r="EZ121" s="372">
        <v>0</v>
      </c>
      <c r="FA121" s="372">
        <v>0</v>
      </c>
      <c r="FB121" s="372">
        <v>0</v>
      </c>
      <c r="FC121" s="373">
        <v>0</v>
      </c>
      <c r="FD121" s="371">
        <v>0</v>
      </c>
      <c r="FE121" s="372">
        <v>0</v>
      </c>
      <c r="FF121" s="372">
        <v>0</v>
      </c>
      <c r="FG121" s="372">
        <v>0</v>
      </c>
      <c r="FH121" s="373">
        <v>0</v>
      </c>
      <c r="FI121" s="371">
        <v>0</v>
      </c>
      <c r="FJ121" s="372">
        <v>0</v>
      </c>
      <c r="FK121" s="372">
        <v>0</v>
      </c>
      <c r="FL121" s="372">
        <v>0</v>
      </c>
      <c r="FM121" s="373">
        <v>0</v>
      </c>
      <c r="FN121" s="372">
        <v>0</v>
      </c>
      <c r="FO121" s="372">
        <v>0</v>
      </c>
      <c r="FP121" s="372">
        <v>0</v>
      </c>
      <c r="FQ121" s="372">
        <v>0</v>
      </c>
      <c r="FR121" s="373">
        <v>0</v>
      </c>
      <c r="FS121" s="372">
        <v>0</v>
      </c>
      <c r="FT121" s="372">
        <v>0</v>
      </c>
      <c r="FU121" s="372">
        <v>0</v>
      </c>
      <c r="FV121" s="372">
        <v>0</v>
      </c>
      <c r="FW121" s="373">
        <v>0</v>
      </c>
      <c r="FX121" s="371">
        <v>0</v>
      </c>
      <c r="FY121" s="372">
        <v>0</v>
      </c>
      <c r="FZ121" s="372">
        <v>0</v>
      </c>
      <c r="GA121" s="372">
        <v>0</v>
      </c>
      <c r="GB121" s="373">
        <v>0</v>
      </c>
      <c r="GC121" s="371">
        <v>0</v>
      </c>
      <c r="GD121" s="372">
        <v>0</v>
      </c>
      <c r="GE121" s="372">
        <v>0</v>
      </c>
      <c r="GF121" s="372">
        <v>0</v>
      </c>
      <c r="GG121" s="373">
        <v>0</v>
      </c>
      <c r="GH121" s="371">
        <v>0</v>
      </c>
      <c r="GI121" s="372">
        <v>0</v>
      </c>
      <c r="GJ121" s="372">
        <v>0</v>
      </c>
      <c r="GK121" s="372">
        <v>0</v>
      </c>
      <c r="GL121" s="373">
        <v>0</v>
      </c>
      <c r="GM121" s="372">
        <v>0</v>
      </c>
      <c r="GN121" s="372">
        <v>0</v>
      </c>
      <c r="GO121" s="372">
        <v>0</v>
      </c>
      <c r="GP121" s="372">
        <v>0</v>
      </c>
      <c r="GQ121" s="373">
        <v>0</v>
      </c>
      <c r="GR121" s="372">
        <v>0</v>
      </c>
      <c r="GS121" s="372">
        <v>0</v>
      </c>
      <c r="GT121" s="372">
        <v>0</v>
      </c>
      <c r="GU121" s="372">
        <v>0</v>
      </c>
      <c r="GV121" s="373">
        <v>0</v>
      </c>
      <c r="GW121" s="371">
        <v>0</v>
      </c>
      <c r="GX121" s="372">
        <v>0</v>
      </c>
      <c r="GY121" s="372">
        <v>0</v>
      </c>
      <c r="GZ121" s="372">
        <v>0</v>
      </c>
      <c r="HA121" s="373">
        <v>0</v>
      </c>
      <c r="HB121" s="371">
        <v>0</v>
      </c>
      <c r="HC121" s="372">
        <v>0</v>
      </c>
      <c r="HD121" s="372">
        <v>0</v>
      </c>
      <c r="HE121" s="372">
        <v>0</v>
      </c>
      <c r="HF121" s="373">
        <v>0</v>
      </c>
      <c r="HG121" s="371">
        <v>0</v>
      </c>
      <c r="HH121" s="372">
        <v>0</v>
      </c>
      <c r="HI121" s="372">
        <v>0</v>
      </c>
      <c r="HJ121" s="372">
        <v>0</v>
      </c>
      <c r="HK121" s="373">
        <v>0</v>
      </c>
      <c r="HL121" s="372">
        <v>0</v>
      </c>
      <c r="HM121" s="372">
        <v>0</v>
      </c>
      <c r="HN121" s="372">
        <v>0</v>
      </c>
      <c r="HO121" s="372">
        <v>0</v>
      </c>
      <c r="HP121" s="373">
        <v>0</v>
      </c>
      <c r="HQ121" s="372">
        <v>0</v>
      </c>
      <c r="HR121" s="372">
        <v>0</v>
      </c>
      <c r="HS121" s="372">
        <v>0</v>
      </c>
      <c r="HT121" s="372">
        <v>0</v>
      </c>
      <c r="HU121" s="373">
        <v>0</v>
      </c>
      <c r="HV121" s="371">
        <v>0</v>
      </c>
      <c r="HW121" s="372">
        <v>0</v>
      </c>
      <c r="HX121" s="372">
        <v>0</v>
      </c>
      <c r="HY121" s="372">
        <v>0</v>
      </c>
      <c r="HZ121" s="373">
        <v>0</v>
      </c>
      <c r="IA121" s="371">
        <v>0</v>
      </c>
      <c r="IB121" s="372">
        <v>0</v>
      </c>
      <c r="IC121" s="372">
        <v>0</v>
      </c>
      <c r="ID121" s="372">
        <v>0</v>
      </c>
      <c r="IE121" s="373">
        <v>0</v>
      </c>
      <c r="IF121" s="371">
        <v>0</v>
      </c>
      <c r="IG121" s="372">
        <v>0</v>
      </c>
      <c r="IH121" s="372">
        <v>0</v>
      </c>
      <c r="II121" s="372">
        <v>0</v>
      </c>
      <c r="IJ121" s="373">
        <v>0</v>
      </c>
      <c r="IK121" s="372">
        <v>0</v>
      </c>
      <c r="IL121" s="372">
        <v>0</v>
      </c>
      <c r="IM121" s="372">
        <v>0</v>
      </c>
      <c r="IN121" s="372">
        <v>0</v>
      </c>
      <c r="IO121" s="373">
        <v>0</v>
      </c>
      <c r="IP121" s="372">
        <v>0</v>
      </c>
      <c r="IQ121" s="372">
        <v>0</v>
      </c>
      <c r="IR121" s="372">
        <v>0</v>
      </c>
      <c r="IS121" s="372">
        <v>0</v>
      </c>
      <c r="IT121" s="373">
        <v>0</v>
      </c>
      <c r="IU121" s="371">
        <v>0</v>
      </c>
      <c r="IV121" s="372">
        <v>0</v>
      </c>
      <c r="IW121" s="372">
        <v>0</v>
      </c>
      <c r="IX121" s="372">
        <v>0</v>
      </c>
      <c r="IY121" s="373">
        <v>0</v>
      </c>
      <c r="IZ121" s="371">
        <v>0</v>
      </c>
      <c r="JA121" s="372">
        <v>0</v>
      </c>
      <c r="JB121" s="372">
        <v>0</v>
      </c>
      <c r="JC121" s="372">
        <v>0</v>
      </c>
      <c r="JD121" s="373">
        <v>0</v>
      </c>
      <c r="JE121" s="371">
        <v>0</v>
      </c>
      <c r="JF121" s="372">
        <v>0</v>
      </c>
      <c r="JG121" s="372">
        <v>0</v>
      </c>
      <c r="JH121" s="372">
        <v>0</v>
      </c>
      <c r="JI121" s="373">
        <v>0</v>
      </c>
      <c r="JJ121" s="372">
        <v>0</v>
      </c>
      <c r="JK121" s="372">
        <v>0</v>
      </c>
      <c r="JL121" s="372">
        <v>0</v>
      </c>
      <c r="JM121" s="372">
        <v>0</v>
      </c>
      <c r="JN121" s="373">
        <v>0</v>
      </c>
      <c r="JO121" s="372">
        <v>0</v>
      </c>
      <c r="JP121" s="372">
        <v>0</v>
      </c>
      <c r="JQ121" s="372">
        <v>0</v>
      </c>
      <c r="JR121" s="372">
        <v>0</v>
      </c>
      <c r="JS121" s="373">
        <v>0</v>
      </c>
      <c r="JT121" s="371">
        <v>0</v>
      </c>
      <c r="JU121" s="372">
        <v>0</v>
      </c>
      <c r="JV121" s="372">
        <v>0</v>
      </c>
      <c r="JW121" s="372">
        <v>0</v>
      </c>
      <c r="JX121" s="373">
        <v>0</v>
      </c>
      <c r="JY121" s="371">
        <v>0</v>
      </c>
      <c r="JZ121" s="372">
        <v>0</v>
      </c>
      <c r="KA121" s="372">
        <v>0</v>
      </c>
      <c r="KB121" s="372">
        <v>0</v>
      </c>
      <c r="KC121" s="373">
        <v>0</v>
      </c>
      <c r="KD121" s="371">
        <v>0</v>
      </c>
      <c r="KE121" s="372">
        <v>0</v>
      </c>
      <c r="KF121" s="372">
        <v>0</v>
      </c>
      <c r="KG121" s="372">
        <v>0</v>
      </c>
      <c r="KH121" s="373">
        <v>0</v>
      </c>
      <c r="KI121" s="372">
        <v>0</v>
      </c>
      <c r="KJ121" s="372">
        <v>0</v>
      </c>
      <c r="KK121" s="372">
        <v>0</v>
      </c>
      <c r="KL121" s="372">
        <v>0</v>
      </c>
      <c r="KM121" s="373">
        <v>0</v>
      </c>
      <c r="KN121" s="372">
        <v>0</v>
      </c>
      <c r="KO121" s="372">
        <v>0</v>
      </c>
      <c r="KP121" s="372">
        <v>0</v>
      </c>
      <c r="KQ121" s="372">
        <v>0</v>
      </c>
      <c r="KR121" s="373">
        <v>0</v>
      </c>
      <c r="KS121" s="371">
        <v>0</v>
      </c>
      <c r="KT121" s="372">
        <v>0</v>
      </c>
      <c r="KU121" s="372">
        <v>0</v>
      </c>
      <c r="KV121" s="372">
        <v>0</v>
      </c>
      <c r="KW121" s="373">
        <v>0</v>
      </c>
      <c r="KX121" s="372">
        <v>0</v>
      </c>
      <c r="KY121" s="372">
        <v>0</v>
      </c>
      <c r="KZ121" s="372">
        <v>0</v>
      </c>
      <c r="LA121" s="372">
        <v>0</v>
      </c>
      <c r="LB121" s="374">
        <v>0</v>
      </c>
      <c r="LC121" s="371">
        <v>0</v>
      </c>
      <c r="LD121" s="372">
        <v>0</v>
      </c>
      <c r="LE121" s="372">
        <v>0</v>
      </c>
      <c r="LF121" s="372">
        <v>0</v>
      </c>
      <c r="LG121" s="374">
        <v>0</v>
      </c>
    </row>
    <row r="122" spans="2:319" ht="13.5" thickBot="1">
      <c r="B122" s="1637"/>
      <c r="C122" s="1638"/>
      <c r="D122" s="422" t="s">
        <v>2899</v>
      </c>
      <c r="E122" s="376">
        <v>20</v>
      </c>
      <c r="F122" s="377">
        <v>4694</v>
      </c>
      <c r="G122" s="377">
        <v>4602</v>
      </c>
      <c r="H122" s="377">
        <v>92</v>
      </c>
      <c r="I122" s="378">
        <v>1.9599488708990202E-2</v>
      </c>
      <c r="J122" s="376">
        <v>7.1</v>
      </c>
      <c r="K122" s="377">
        <v>1526</v>
      </c>
      <c r="L122" s="377">
        <v>1491</v>
      </c>
      <c r="M122" s="377">
        <v>35</v>
      </c>
      <c r="N122" s="378">
        <v>2.2935779816513763E-2</v>
      </c>
      <c r="O122" s="376">
        <v>-12.9</v>
      </c>
      <c r="P122" s="377">
        <v>-3168</v>
      </c>
      <c r="Q122" s="377">
        <v>-3111</v>
      </c>
      <c r="R122" s="377">
        <v>-57</v>
      </c>
      <c r="S122" s="378">
        <v>3.3362911075235611E-3</v>
      </c>
      <c r="T122" s="377">
        <v>12.7</v>
      </c>
      <c r="U122" s="377">
        <v>2917</v>
      </c>
      <c r="V122" s="377">
        <v>2861</v>
      </c>
      <c r="W122" s="377">
        <v>56</v>
      </c>
      <c r="X122" s="378">
        <v>1.9197805965032566E-2</v>
      </c>
      <c r="Y122" s="377">
        <v>-5.6</v>
      </c>
      <c r="Z122" s="377">
        <v>-1391</v>
      </c>
      <c r="AA122" s="377">
        <v>-1370</v>
      </c>
      <c r="AB122" s="377">
        <v>-21</v>
      </c>
      <c r="AC122" s="378">
        <v>1.5861514857509005E-2</v>
      </c>
      <c r="AD122" s="376">
        <v>20</v>
      </c>
      <c r="AE122" s="377">
        <v>4694</v>
      </c>
      <c r="AF122" s="377">
        <v>4602</v>
      </c>
      <c r="AG122" s="377">
        <v>92</v>
      </c>
      <c r="AH122" s="378">
        <v>1.9599488708990202E-2</v>
      </c>
      <c r="AI122" s="376">
        <v>12.2</v>
      </c>
      <c r="AJ122" s="377">
        <v>2487</v>
      </c>
      <c r="AK122" s="377">
        <v>2427</v>
      </c>
      <c r="AL122" s="377">
        <v>60</v>
      </c>
      <c r="AM122" s="378">
        <v>2.4125452352231604E-2</v>
      </c>
      <c r="AN122" s="376">
        <v>-7.8000000000000007</v>
      </c>
      <c r="AO122" s="377">
        <v>-2207</v>
      </c>
      <c r="AP122" s="377">
        <v>-2175</v>
      </c>
      <c r="AQ122" s="377">
        <v>-32</v>
      </c>
      <c r="AR122" s="378">
        <v>4.525963643241402E-3</v>
      </c>
      <c r="AS122" s="377">
        <v>7.1</v>
      </c>
      <c r="AT122" s="377">
        <v>1526</v>
      </c>
      <c r="AU122" s="377">
        <v>1491</v>
      </c>
      <c r="AV122" s="377">
        <v>35</v>
      </c>
      <c r="AW122" s="378">
        <v>2.2935779816513763E-2</v>
      </c>
      <c r="AX122" s="377">
        <v>5.0999999999999996</v>
      </c>
      <c r="AY122" s="377">
        <v>961</v>
      </c>
      <c r="AZ122" s="377">
        <v>936</v>
      </c>
      <c r="BA122" s="377">
        <v>25</v>
      </c>
      <c r="BB122" s="378">
        <v>1.8409816173272361E-2</v>
      </c>
      <c r="BC122" s="376">
        <v>20</v>
      </c>
      <c r="BD122" s="377">
        <v>4694</v>
      </c>
      <c r="BE122" s="377">
        <v>4602</v>
      </c>
      <c r="BF122" s="377">
        <v>92</v>
      </c>
      <c r="BG122" s="378">
        <v>1.9599488708990202E-2</v>
      </c>
      <c r="BH122" s="376">
        <v>12.2</v>
      </c>
      <c r="BI122" s="377">
        <v>2411</v>
      </c>
      <c r="BJ122" s="377">
        <v>2353</v>
      </c>
      <c r="BK122" s="377">
        <v>58</v>
      </c>
      <c r="BL122" s="378">
        <v>2.4056408129406886E-2</v>
      </c>
      <c r="BM122" s="376">
        <v>-7.8000000000000007</v>
      </c>
      <c r="BN122" s="377">
        <v>-2283</v>
      </c>
      <c r="BO122" s="377">
        <v>-2249</v>
      </c>
      <c r="BP122" s="377">
        <v>-34</v>
      </c>
      <c r="BQ122" s="378">
        <v>4.4569194204166843E-3</v>
      </c>
      <c r="BR122" s="377">
        <v>12.2</v>
      </c>
      <c r="BS122" s="377">
        <v>2487</v>
      </c>
      <c r="BT122" s="377">
        <v>2427</v>
      </c>
      <c r="BU122" s="377">
        <v>60</v>
      </c>
      <c r="BV122" s="378">
        <v>2.4125452352231604E-2</v>
      </c>
      <c r="BW122" s="377">
        <v>0</v>
      </c>
      <c r="BX122" s="377">
        <v>-76</v>
      </c>
      <c r="BY122" s="377">
        <v>-74</v>
      </c>
      <c r="BZ122" s="377">
        <v>-2</v>
      </c>
      <c r="CA122" s="378">
        <v>1.9668532931814919E-2</v>
      </c>
      <c r="CB122" s="376">
        <v>20</v>
      </c>
      <c r="CC122" s="377">
        <v>4694</v>
      </c>
      <c r="CD122" s="377">
        <v>4602</v>
      </c>
      <c r="CE122" s="377">
        <v>92</v>
      </c>
      <c r="CF122" s="378">
        <v>1.9599488708990202E-2</v>
      </c>
      <c r="CG122" s="376">
        <v>15.1</v>
      </c>
      <c r="CH122" s="377">
        <v>3092</v>
      </c>
      <c r="CI122" s="377">
        <v>3021</v>
      </c>
      <c r="CJ122" s="377">
        <v>71</v>
      </c>
      <c r="CK122" s="378">
        <v>2.2962483829236741E-2</v>
      </c>
      <c r="CL122" s="376">
        <v>-4.9000000000000004</v>
      </c>
      <c r="CM122" s="377">
        <v>-1602</v>
      </c>
      <c r="CN122" s="377">
        <v>-1581</v>
      </c>
      <c r="CO122" s="377">
        <v>-21</v>
      </c>
      <c r="CP122" s="378">
        <v>3.362995120246539E-3</v>
      </c>
      <c r="CQ122" s="377">
        <v>12.2</v>
      </c>
      <c r="CR122" s="377">
        <v>2411</v>
      </c>
      <c r="CS122" s="377">
        <v>2353</v>
      </c>
      <c r="CT122" s="377">
        <v>58</v>
      </c>
      <c r="CU122" s="378">
        <v>2.4056408129406886E-2</v>
      </c>
      <c r="CV122" s="377">
        <v>2.9000000000000004</v>
      </c>
      <c r="CW122" s="377">
        <v>681</v>
      </c>
      <c r="CX122" s="377">
        <v>668</v>
      </c>
      <c r="CY122" s="377">
        <v>13</v>
      </c>
      <c r="CZ122" s="378">
        <v>2.0693413009160347E-2</v>
      </c>
      <c r="DA122" s="376">
        <v>20</v>
      </c>
      <c r="DB122" s="377">
        <v>4694</v>
      </c>
      <c r="DC122" s="377">
        <v>4602</v>
      </c>
      <c r="DD122" s="377">
        <v>92</v>
      </c>
      <c r="DE122" s="378">
        <v>1.9599488708990202E-2</v>
      </c>
      <c r="DF122" s="376">
        <v>7.4</v>
      </c>
      <c r="DG122" s="377">
        <v>1526</v>
      </c>
      <c r="DH122" s="377">
        <v>1490</v>
      </c>
      <c r="DI122" s="377">
        <v>36</v>
      </c>
      <c r="DJ122" s="378">
        <v>2.3591087811271297E-2</v>
      </c>
      <c r="DK122" s="376">
        <v>-12.6</v>
      </c>
      <c r="DL122" s="377">
        <v>-3168</v>
      </c>
      <c r="DM122" s="377">
        <v>-3112</v>
      </c>
      <c r="DN122" s="377">
        <v>-56</v>
      </c>
      <c r="DO122" s="378">
        <v>3.9915991022810952E-3</v>
      </c>
      <c r="DP122" s="377">
        <v>15.1</v>
      </c>
      <c r="DQ122" s="377">
        <v>3092</v>
      </c>
      <c r="DR122" s="377">
        <v>3021</v>
      </c>
      <c r="DS122" s="377">
        <v>71</v>
      </c>
      <c r="DT122" s="378">
        <v>2.2962483829236741E-2</v>
      </c>
      <c r="DU122" s="377">
        <v>-7.6999999999999993</v>
      </c>
      <c r="DV122" s="377">
        <v>-1566</v>
      </c>
      <c r="DW122" s="377">
        <v>-1531</v>
      </c>
      <c r="DX122" s="377">
        <v>-35</v>
      </c>
      <c r="DY122" s="378">
        <v>1.8970884726955645E-2</v>
      </c>
      <c r="DZ122" s="376">
        <v>20</v>
      </c>
      <c r="EA122" s="377">
        <v>4694</v>
      </c>
      <c r="EB122" s="377">
        <v>4602</v>
      </c>
      <c r="EC122" s="377">
        <v>92</v>
      </c>
      <c r="ED122" s="378">
        <v>1.9599488708990202E-2</v>
      </c>
      <c r="EE122" s="376">
        <v>19.8</v>
      </c>
      <c r="EF122" s="377">
        <v>3747</v>
      </c>
      <c r="EG122" s="377">
        <v>3654</v>
      </c>
      <c r="EH122" s="377">
        <v>93</v>
      </c>
      <c r="EI122" s="378">
        <v>2.4819855884707767E-2</v>
      </c>
      <c r="EJ122" s="376">
        <v>-0.19999999999999929</v>
      </c>
      <c r="EK122" s="377">
        <v>-947</v>
      </c>
      <c r="EL122" s="377">
        <v>-948</v>
      </c>
      <c r="EM122" s="377">
        <v>1</v>
      </c>
      <c r="EN122" s="378">
        <v>5.2203671757175656E-3</v>
      </c>
      <c r="EO122" s="377">
        <v>7.4</v>
      </c>
      <c r="EP122" s="377">
        <v>1526</v>
      </c>
      <c r="EQ122" s="377">
        <v>1490</v>
      </c>
      <c r="ER122" s="377">
        <v>36</v>
      </c>
      <c r="ES122" s="378">
        <v>2.3591087811271297E-2</v>
      </c>
      <c r="ET122" s="377">
        <v>12.4</v>
      </c>
      <c r="EU122" s="377">
        <v>2221</v>
      </c>
      <c r="EV122" s="377">
        <v>2164</v>
      </c>
      <c r="EW122" s="377">
        <v>57</v>
      </c>
      <c r="EX122" s="378">
        <v>1.8370720635553731E-2</v>
      </c>
      <c r="EY122" s="376">
        <v>20</v>
      </c>
      <c r="EZ122" s="377">
        <v>4694</v>
      </c>
      <c r="FA122" s="377">
        <v>4602</v>
      </c>
      <c r="FB122" s="377">
        <v>92</v>
      </c>
      <c r="FC122" s="378">
        <v>9.8960910440376044E-3</v>
      </c>
      <c r="FD122" s="376">
        <v>10.4</v>
      </c>
      <c r="FE122" s="377">
        <v>1914</v>
      </c>
      <c r="FF122" s="377">
        <v>1852</v>
      </c>
      <c r="FG122" s="377">
        <v>62</v>
      </c>
      <c r="FH122" s="378">
        <v>3.2392894461859979E-2</v>
      </c>
      <c r="FI122" s="376">
        <v>-9.6</v>
      </c>
      <c r="FJ122" s="377">
        <v>-2780</v>
      </c>
      <c r="FK122" s="377">
        <v>-2750</v>
      </c>
      <c r="FL122" s="377">
        <v>-30</v>
      </c>
      <c r="FM122" s="378">
        <v>2.2496803417822377E-2</v>
      </c>
      <c r="FN122" s="377">
        <v>19.8</v>
      </c>
      <c r="FO122" s="377">
        <v>3747</v>
      </c>
      <c r="FP122" s="377">
        <v>3654</v>
      </c>
      <c r="FQ122" s="377">
        <v>93</v>
      </c>
      <c r="FR122" s="378">
        <v>2.4819855884707767E-2</v>
      </c>
      <c r="FS122" s="377">
        <v>-9.4</v>
      </c>
      <c r="FT122" s="377">
        <v>-1833</v>
      </c>
      <c r="FU122" s="377">
        <v>-1802</v>
      </c>
      <c r="FV122" s="377">
        <v>-31</v>
      </c>
      <c r="FW122" s="378">
        <v>2.3230524668853905E-3</v>
      </c>
      <c r="FX122" s="376">
        <v>20</v>
      </c>
      <c r="FY122" s="377">
        <v>4694</v>
      </c>
      <c r="FZ122" s="377">
        <v>4602</v>
      </c>
      <c r="GA122" s="377">
        <v>92</v>
      </c>
      <c r="GB122" s="378">
        <v>9.8960910440376044E-3</v>
      </c>
      <c r="GC122" s="376">
        <v>10</v>
      </c>
      <c r="GD122" s="377">
        <v>1788</v>
      </c>
      <c r="GE122" s="377">
        <v>1728</v>
      </c>
      <c r="GF122" s="377">
        <v>60</v>
      </c>
      <c r="GG122" s="378">
        <v>3.3557046979865772E-2</v>
      </c>
      <c r="GH122" s="376">
        <v>-10</v>
      </c>
      <c r="GI122" s="377">
        <v>-2906</v>
      </c>
      <c r="GJ122" s="377">
        <v>-2874</v>
      </c>
      <c r="GK122" s="377">
        <v>-32</v>
      </c>
      <c r="GL122" s="378">
        <v>2.3660955935828169E-2</v>
      </c>
      <c r="GM122" s="377">
        <v>10.4</v>
      </c>
      <c r="GN122" s="377">
        <v>1914</v>
      </c>
      <c r="GO122" s="377">
        <v>1852</v>
      </c>
      <c r="GP122" s="377">
        <v>62</v>
      </c>
      <c r="GQ122" s="378">
        <v>3.2392894461859979E-2</v>
      </c>
      <c r="GR122" s="377">
        <v>-0.40000000000000036</v>
      </c>
      <c r="GS122" s="377">
        <v>-126</v>
      </c>
      <c r="GT122" s="377">
        <v>-124</v>
      </c>
      <c r="GU122" s="377">
        <v>-2</v>
      </c>
      <c r="GV122" s="378">
        <v>8.73193852603181E-3</v>
      </c>
      <c r="GW122" s="376">
        <v>20</v>
      </c>
      <c r="GX122" s="377">
        <v>4694</v>
      </c>
      <c r="GY122" s="377">
        <v>4602</v>
      </c>
      <c r="GZ122" s="377">
        <v>92</v>
      </c>
      <c r="HA122" s="378">
        <v>1.9599488708990202E-2</v>
      </c>
      <c r="HB122" s="376">
        <v>14.8</v>
      </c>
      <c r="HC122" s="377">
        <v>2684</v>
      </c>
      <c r="HD122" s="377">
        <v>2594</v>
      </c>
      <c r="HE122" s="377">
        <v>90</v>
      </c>
      <c r="HF122" s="378">
        <v>3.3532041728763042E-2</v>
      </c>
      <c r="HG122" s="376">
        <v>-5.1999999999999993</v>
      </c>
      <c r="HH122" s="377">
        <v>-2010</v>
      </c>
      <c r="HI122" s="377">
        <v>-2008</v>
      </c>
      <c r="HJ122" s="377">
        <v>-2</v>
      </c>
      <c r="HK122" s="378">
        <v>1.393255301977284E-2</v>
      </c>
      <c r="HL122" s="377">
        <v>10</v>
      </c>
      <c r="HM122" s="377">
        <v>1788</v>
      </c>
      <c r="HN122" s="377">
        <v>1728</v>
      </c>
      <c r="HO122" s="377">
        <v>60</v>
      </c>
      <c r="HP122" s="378">
        <v>3.3557046979865772E-2</v>
      </c>
      <c r="HQ122" s="377">
        <v>4.8000000000000007</v>
      </c>
      <c r="HR122" s="377">
        <v>896</v>
      </c>
      <c r="HS122" s="377">
        <v>866</v>
      </c>
      <c r="HT122" s="377">
        <v>30</v>
      </c>
      <c r="HU122" s="378">
        <v>1.9624493960092932E-2</v>
      </c>
      <c r="HV122" s="376">
        <v>20</v>
      </c>
      <c r="HW122" s="377">
        <v>4694</v>
      </c>
      <c r="HX122" s="377">
        <v>4602</v>
      </c>
      <c r="HY122" s="377">
        <v>92</v>
      </c>
      <c r="HZ122" s="378">
        <v>1.9599488708990202E-2</v>
      </c>
      <c r="IA122" s="376">
        <v>21.1</v>
      </c>
      <c r="IB122" s="377">
        <v>4032</v>
      </c>
      <c r="IC122" s="377">
        <v>3906</v>
      </c>
      <c r="ID122" s="377">
        <v>126</v>
      </c>
      <c r="IE122" s="378">
        <v>3.125E-2</v>
      </c>
      <c r="IF122" s="376">
        <v>1.1000000000000014</v>
      </c>
      <c r="IG122" s="377">
        <v>-662</v>
      </c>
      <c r="IH122" s="377">
        <v>-696</v>
      </c>
      <c r="II122" s="377">
        <v>34</v>
      </c>
      <c r="IJ122" s="378">
        <v>1.1650511291009798E-2</v>
      </c>
      <c r="IK122" s="377">
        <v>14.8</v>
      </c>
      <c r="IL122" s="377">
        <v>2684</v>
      </c>
      <c r="IM122" s="377">
        <v>2594</v>
      </c>
      <c r="IN122" s="377">
        <v>90</v>
      </c>
      <c r="IO122" s="378">
        <v>3.3532041728763042E-2</v>
      </c>
      <c r="IP122" s="377">
        <v>6.3000000000000007</v>
      </c>
      <c r="IQ122" s="377">
        <v>1348</v>
      </c>
      <c r="IR122" s="377">
        <v>1312</v>
      </c>
      <c r="IS122" s="377">
        <v>36</v>
      </c>
      <c r="IT122" s="378">
        <v>2.1881530437753243E-2</v>
      </c>
      <c r="IU122" s="376">
        <v>20</v>
      </c>
      <c r="IV122" s="377">
        <v>4694</v>
      </c>
      <c r="IW122" s="377">
        <v>4602</v>
      </c>
      <c r="IX122" s="377">
        <v>92</v>
      </c>
      <c r="IY122" s="378">
        <v>1.9599488708990202E-2</v>
      </c>
      <c r="IZ122" s="376">
        <v>2.4</v>
      </c>
      <c r="JA122" s="377">
        <v>470</v>
      </c>
      <c r="JB122" s="377">
        <v>454</v>
      </c>
      <c r="JC122" s="377">
        <v>16</v>
      </c>
      <c r="JD122" s="378">
        <v>3.4042553191489362E-2</v>
      </c>
      <c r="JE122" s="376">
        <v>-17.600000000000001</v>
      </c>
      <c r="JF122" s="377">
        <v>-4224</v>
      </c>
      <c r="JG122" s="377">
        <v>-4148</v>
      </c>
      <c r="JH122" s="377">
        <v>-76</v>
      </c>
      <c r="JI122" s="378">
        <v>1.4443064482499161E-2</v>
      </c>
      <c r="JJ122" s="377">
        <v>21.1</v>
      </c>
      <c r="JK122" s="377">
        <v>4032</v>
      </c>
      <c r="JL122" s="377">
        <v>3906</v>
      </c>
      <c r="JM122" s="377">
        <v>126</v>
      </c>
      <c r="JN122" s="378">
        <v>3.125E-2</v>
      </c>
      <c r="JO122" s="377">
        <v>-18.700000000000003</v>
      </c>
      <c r="JP122" s="377">
        <v>-3562</v>
      </c>
      <c r="JQ122" s="377">
        <v>-3452</v>
      </c>
      <c r="JR122" s="377">
        <v>-110</v>
      </c>
      <c r="JS122" s="378">
        <v>1.6806935517500839E-2</v>
      </c>
      <c r="JT122" s="376">
        <v>20</v>
      </c>
      <c r="JU122" s="377">
        <v>4694</v>
      </c>
      <c r="JV122" s="377">
        <v>4602</v>
      </c>
      <c r="JW122" s="377">
        <v>92</v>
      </c>
      <c r="JX122" s="378">
        <v>1.9599488708990202E-2</v>
      </c>
      <c r="JY122" s="376">
        <v>9</v>
      </c>
      <c r="JZ122" s="377">
        <v>1645</v>
      </c>
      <c r="KA122" s="377">
        <v>1594</v>
      </c>
      <c r="KB122" s="377">
        <v>51</v>
      </c>
      <c r="KC122" s="378">
        <v>3.1003039513677812E-2</v>
      </c>
      <c r="KD122" s="376">
        <v>-11</v>
      </c>
      <c r="KE122" s="377">
        <v>-3049</v>
      </c>
      <c r="KF122" s="377">
        <v>-3008</v>
      </c>
      <c r="KG122" s="377">
        <v>-41</v>
      </c>
      <c r="KH122" s="378">
        <v>1.140355080468761E-2</v>
      </c>
      <c r="KI122" s="377">
        <v>2.4</v>
      </c>
      <c r="KJ122" s="377">
        <v>470</v>
      </c>
      <c r="KK122" s="377">
        <v>454</v>
      </c>
      <c r="KL122" s="377">
        <v>16</v>
      </c>
      <c r="KM122" s="378">
        <v>3.4042553191489362E-2</v>
      </c>
      <c r="KN122" s="377">
        <v>6.6</v>
      </c>
      <c r="KO122" s="377">
        <v>1175</v>
      </c>
      <c r="KP122" s="377">
        <v>1140</v>
      </c>
      <c r="KQ122" s="377">
        <v>35</v>
      </c>
      <c r="KR122" s="378">
        <v>2.2639002386801752E-2</v>
      </c>
      <c r="KS122" s="376">
        <v>240</v>
      </c>
      <c r="KT122" s="377">
        <v>56328</v>
      </c>
      <c r="KU122" s="377">
        <v>55224</v>
      </c>
      <c r="KV122" s="377">
        <v>1104</v>
      </c>
      <c r="KW122" s="378">
        <v>1.9599488708990202E-2</v>
      </c>
      <c r="KX122" s="377">
        <v>141.5</v>
      </c>
      <c r="KY122" s="377">
        <v>27322</v>
      </c>
      <c r="KZ122" s="377">
        <v>26564</v>
      </c>
      <c r="LA122" s="377">
        <v>758</v>
      </c>
      <c r="LB122" s="379">
        <v>2.7743210599516874E-2</v>
      </c>
      <c r="LC122" s="376">
        <v>-98.5</v>
      </c>
      <c r="LD122" s="377">
        <v>-29006</v>
      </c>
      <c r="LE122" s="377">
        <v>-28660</v>
      </c>
      <c r="LF122" s="377">
        <v>-346</v>
      </c>
      <c r="LG122" s="379">
        <v>8.1437218905266728E-3</v>
      </c>
    </row>
    <row r="123" spans="2:319">
      <c r="B123" s="1633" t="s">
        <v>2910</v>
      </c>
      <c r="C123" s="1634"/>
      <c r="D123" s="407" t="s">
        <v>2876</v>
      </c>
      <c r="E123" s="408">
        <v>117.19999999999999</v>
      </c>
      <c r="F123" s="410">
        <v>36906</v>
      </c>
      <c r="G123" s="410">
        <v>34332</v>
      </c>
      <c r="H123" s="410">
        <v>2574</v>
      </c>
      <c r="I123" s="411">
        <v>6.9744756950089415E-2</v>
      </c>
      <c r="J123" s="408">
        <v>189.2</v>
      </c>
      <c r="K123" s="382">
        <v>75121</v>
      </c>
      <c r="L123" s="382">
        <v>67989</v>
      </c>
      <c r="M123" s="410">
        <v>7132</v>
      </c>
      <c r="N123" s="411">
        <v>9.4940163203365235E-2</v>
      </c>
      <c r="O123" s="408">
        <v>72</v>
      </c>
      <c r="P123" s="410">
        <v>38215</v>
      </c>
      <c r="Q123" s="410">
        <v>33657</v>
      </c>
      <c r="R123" s="410">
        <v>4558</v>
      </c>
      <c r="S123" s="411">
        <v>2.5195406253275821E-2</v>
      </c>
      <c r="T123" s="410">
        <v>149.80000000000001</v>
      </c>
      <c r="U123" s="410">
        <v>45561</v>
      </c>
      <c r="V123" s="410">
        <v>42719</v>
      </c>
      <c r="W123" s="410">
        <v>2842</v>
      </c>
      <c r="X123" s="411">
        <v>6.2377910932595863E-2</v>
      </c>
      <c r="Y123" s="410">
        <v>39.399999999999977</v>
      </c>
      <c r="Z123" s="410">
        <v>29560</v>
      </c>
      <c r="AA123" s="410">
        <v>25270</v>
      </c>
      <c r="AB123" s="410">
        <v>4290</v>
      </c>
      <c r="AC123" s="411">
        <v>3.2562252270769372E-2</v>
      </c>
      <c r="AD123" s="408">
        <v>165.8</v>
      </c>
      <c r="AE123" s="410">
        <v>53959</v>
      </c>
      <c r="AF123" s="410">
        <v>49958</v>
      </c>
      <c r="AG123" s="410">
        <v>4001</v>
      </c>
      <c r="AH123" s="411">
        <v>7.414889082451491E-2</v>
      </c>
      <c r="AI123" s="408">
        <v>359.2</v>
      </c>
      <c r="AJ123" s="410">
        <v>97829</v>
      </c>
      <c r="AK123" s="410">
        <v>88547</v>
      </c>
      <c r="AL123" s="410">
        <v>9282</v>
      </c>
      <c r="AM123" s="411">
        <v>9.4879841355835187E-2</v>
      </c>
      <c r="AN123" s="408">
        <v>193.39999999999998</v>
      </c>
      <c r="AO123" s="410">
        <v>43870</v>
      </c>
      <c r="AP123" s="410">
        <v>38589</v>
      </c>
      <c r="AQ123" s="410">
        <v>5281</v>
      </c>
      <c r="AR123" s="411">
        <v>2.0730950531320277E-2</v>
      </c>
      <c r="AS123" s="410">
        <v>189.2</v>
      </c>
      <c r="AT123" s="410">
        <v>75121</v>
      </c>
      <c r="AU123" s="410">
        <v>67989</v>
      </c>
      <c r="AV123" s="410">
        <v>7132</v>
      </c>
      <c r="AW123" s="411">
        <v>9.4940163203365235E-2</v>
      </c>
      <c r="AX123" s="410">
        <v>170</v>
      </c>
      <c r="AY123" s="410">
        <v>22708</v>
      </c>
      <c r="AZ123" s="410">
        <v>20558</v>
      </c>
      <c r="BA123" s="410">
        <v>2150</v>
      </c>
      <c r="BB123" s="411">
        <v>-6.0321847530048212E-5</v>
      </c>
      <c r="BC123" s="408">
        <v>145.99999999999997</v>
      </c>
      <c r="BD123" s="410">
        <v>50263</v>
      </c>
      <c r="BE123" s="410">
        <v>46676</v>
      </c>
      <c r="BF123" s="410">
        <v>3587</v>
      </c>
      <c r="BG123" s="411">
        <v>7.1364622087818075E-2</v>
      </c>
      <c r="BH123" s="408">
        <v>95.7</v>
      </c>
      <c r="BI123" s="410">
        <v>30893</v>
      </c>
      <c r="BJ123" s="410">
        <v>26722</v>
      </c>
      <c r="BK123" s="410">
        <v>4171</v>
      </c>
      <c r="BL123" s="411">
        <v>0.13501440455766678</v>
      </c>
      <c r="BM123" s="408">
        <v>-50.299999999999969</v>
      </c>
      <c r="BN123" s="410">
        <v>-19370</v>
      </c>
      <c r="BO123" s="410">
        <v>-19954</v>
      </c>
      <c r="BP123" s="410">
        <v>584</v>
      </c>
      <c r="BQ123" s="411">
        <v>6.3649782469848704E-2</v>
      </c>
      <c r="BR123" s="410">
        <v>359.2</v>
      </c>
      <c r="BS123" s="410">
        <v>97829</v>
      </c>
      <c r="BT123" s="410">
        <v>88547</v>
      </c>
      <c r="BU123" s="410">
        <v>9282</v>
      </c>
      <c r="BV123" s="411">
        <v>9.4879841355835187E-2</v>
      </c>
      <c r="BW123" s="410">
        <v>-263.5</v>
      </c>
      <c r="BX123" s="410">
        <v>-66936</v>
      </c>
      <c r="BY123" s="410">
        <v>-61825</v>
      </c>
      <c r="BZ123" s="410">
        <v>-5111</v>
      </c>
      <c r="CA123" s="411">
        <v>4.0134563201831591E-2</v>
      </c>
      <c r="CB123" s="408">
        <v>227.3</v>
      </c>
      <c r="CC123" s="410">
        <v>74717</v>
      </c>
      <c r="CD123" s="410">
        <v>69873</v>
      </c>
      <c r="CE123" s="410">
        <v>4844</v>
      </c>
      <c r="CF123" s="411">
        <v>6.4831296759773546E-2</v>
      </c>
      <c r="CG123" s="408">
        <v>234.2</v>
      </c>
      <c r="CH123" s="410">
        <v>64789</v>
      </c>
      <c r="CI123" s="410">
        <v>60812</v>
      </c>
      <c r="CJ123" s="410">
        <v>3977</v>
      </c>
      <c r="CK123" s="411">
        <v>6.1383876892682397E-2</v>
      </c>
      <c r="CL123" s="408">
        <v>6.8999999999999773</v>
      </c>
      <c r="CM123" s="410">
        <v>-9928</v>
      </c>
      <c r="CN123" s="410">
        <v>-9061</v>
      </c>
      <c r="CO123" s="410">
        <v>-867</v>
      </c>
      <c r="CP123" s="411">
        <v>-3.4474198670911491E-3</v>
      </c>
      <c r="CQ123" s="410">
        <v>95.7</v>
      </c>
      <c r="CR123" s="410">
        <v>30893</v>
      </c>
      <c r="CS123" s="410">
        <v>26722</v>
      </c>
      <c r="CT123" s="410">
        <v>4171</v>
      </c>
      <c r="CU123" s="411">
        <v>0.13501440455766678</v>
      </c>
      <c r="CV123" s="410">
        <v>138.5</v>
      </c>
      <c r="CW123" s="410">
        <v>33896</v>
      </c>
      <c r="CX123" s="410">
        <v>34090</v>
      </c>
      <c r="CY123" s="410">
        <v>-194</v>
      </c>
      <c r="CZ123" s="411">
        <v>-7.3630527664984374E-2</v>
      </c>
      <c r="DA123" s="408">
        <v>108.1</v>
      </c>
      <c r="DB123" s="410">
        <v>38222</v>
      </c>
      <c r="DC123" s="410">
        <v>35579</v>
      </c>
      <c r="DD123" s="410">
        <v>2643</v>
      </c>
      <c r="DE123" s="411">
        <v>6.9148657841033953E-2</v>
      </c>
      <c r="DF123" s="408">
        <v>162.30000000000001</v>
      </c>
      <c r="DG123" s="410">
        <v>42929</v>
      </c>
      <c r="DH123" s="380">
        <v>41415</v>
      </c>
      <c r="DI123" s="410">
        <v>1514</v>
      </c>
      <c r="DJ123" s="411">
        <v>3.5267534766707818E-2</v>
      </c>
      <c r="DK123" s="408">
        <v>54.200000000000017</v>
      </c>
      <c r="DL123" s="410">
        <v>4707</v>
      </c>
      <c r="DM123" s="410">
        <v>5836</v>
      </c>
      <c r="DN123" s="410">
        <v>-1129</v>
      </c>
      <c r="DO123" s="411">
        <v>-3.3881123074326135E-2</v>
      </c>
      <c r="DP123" s="410">
        <v>234.2</v>
      </c>
      <c r="DQ123" s="410">
        <v>64789</v>
      </c>
      <c r="DR123" s="410">
        <v>60812</v>
      </c>
      <c r="DS123" s="410">
        <v>3977</v>
      </c>
      <c r="DT123" s="411">
        <v>6.1383876892682397E-2</v>
      </c>
      <c r="DU123" s="410">
        <v>-71.899999999999977</v>
      </c>
      <c r="DV123" s="410">
        <v>-21860</v>
      </c>
      <c r="DW123" s="410">
        <v>-19397</v>
      </c>
      <c r="DX123" s="410">
        <v>-2463</v>
      </c>
      <c r="DY123" s="411">
        <v>-2.6116342125974579E-2</v>
      </c>
      <c r="DZ123" s="408">
        <v>287.60000000000002</v>
      </c>
      <c r="EA123" s="410">
        <v>103172</v>
      </c>
      <c r="EB123" s="410">
        <v>96602</v>
      </c>
      <c r="EC123" s="410">
        <v>6570</v>
      </c>
      <c r="ED123" s="411">
        <v>6.3680068235567794E-2</v>
      </c>
      <c r="EE123" s="408">
        <v>42.7</v>
      </c>
      <c r="EF123" s="380">
        <v>12998</v>
      </c>
      <c r="EG123" s="380">
        <v>11621</v>
      </c>
      <c r="EH123" s="410">
        <v>1377</v>
      </c>
      <c r="EI123" s="411">
        <v>0.10593937528850593</v>
      </c>
      <c r="EJ123" s="408">
        <v>-244.90000000000003</v>
      </c>
      <c r="EK123" s="410">
        <v>-90174</v>
      </c>
      <c r="EL123" s="410">
        <v>-84981</v>
      </c>
      <c r="EM123" s="410">
        <v>-5193</v>
      </c>
      <c r="EN123" s="411">
        <v>4.2259307052938136E-2</v>
      </c>
      <c r="EO123" s="410">
        <v>162.30000000000001</v>
      </c>
      <c r="EP123" s="410">
        <v>42929</v>
      </c>
      <c r="EQ123" s="410">
        <v>41415</v>
      </c>
      <c r="ER123" s="410">
        <v>1514</v>
      </c>
      <c r="ES123" s="411">
        <v>3.5267534766707818E-2</v>
      </c>
      <c r="ET123" s="410">
        <v>-119.60000000000001</v>
      </c>
      <c r="EU123" s="410">
        <v>-29931</v>
      </c>
      <c r="EV123" s="410">
        <v>-29794</v>
      </c>
      <c r="EW123" s="410">
        <v>-137</v>
      </c>
      <c r="EX123" s="411">
        <v>7.0671840521798118E-2</v>
      </c>
      <c r="EY123" s="408">
        <v>207.4</v>
      </c>
      <c r="EZ123" s="410">
        <v>65047</v>
      </c>
      <c r="FA123" s="410">
        <v>60774</v>
      </c>
      <c r="FB123" s="410">
        <v>4273</v>
      </c>
      <c r="FC123" s="411">
        <v>0.10456789935498277</v>
      </c>
      <c r="FD123" s="408">
        <v>75.8</v>
      </c>
      <c r="FE123" s="410">
        <v>20640</v>
      </c>
      <c r="FF123" s="410">
        <v>18329</v>
      </c>
      <c r="FG123" s="410">
        <v>2311</v>
      </c>
      <c r="FH123" s="411">
        <v>0.11196705426356589</v>
      </c>
      <c r="FI123" s="408">
        <v>-131.60000000000002</v>
      </c>
      <c r="FJ123" s="410">
        <v>-44407</v>
      </c>
      <c r="FK123" s="410">
        <v>-42445</v>
      </c>
      <c r="FL123" s="410">
        <v>-1962</v>
      </c>
      <c r="FM123" s="411">
        <v>7.3991549085831165E-3</v>
      </c>
      <c r="FN123" s="410">
        <v>42.7</v>
      </c>
      <c r="FO123" s="410">
        <v>12998</v>
      </c>
      <c r="FP123" s="410">
        <v>11621</v>
      </c>
      <c r="FQ123" s="410">
        <v>1377</v>
      </c>
      <c r="FR123" s="411">
        <v>0.10593937528850593</v>
      </c>
      <c r="FS123" s="410">
        <v>33.099999999999994</v>
      </c>
      <c r="FT123" s="410">
        <v>7642</v>
      </c>
      <c r="FU123" s="410">
        <v>6708</v>
      </c>
      <c r="FV123" s="410">
        <v>934</v>
      </c>
      <c r="FW123" s="411">
        <v>6.027678975059958E-3</v>
      </c>
      <c r="FX123" s="408">
        <v>264.89999999999998</v>
      </c>
      <c r="FY123" s="410">
        <v>86859</v>
      </c>
      <c r="FZ123" s="410">
        <v>81097</v>
      </c>
      <c r="GA123" s="410">
        <v>5762</v>
      </c>
      <c r="GB123" s="411">
        <v>0.10560495413257602</v>
      </c>
      <c r="GC123" s="408">
        <v>73.400000000000006</v>
      </c>
      <c r="GD123" s="410">
        <v>26972</v>
      </c>
      <c r="GE123" s="380">
        <v>24295</v>
      </c>
      <c r="GF123" s="410">
        <v>2677</v>
      </c>
      <c r="GG123" s="411">
        <v>9.9251075189084978E-2</v>
      </c>
      <c r="GH123" s="408">
        <v>-191.49999999999997</v>
      </c>
      <c r="GI123" s="410">
        <v>-59887</v>
      </c>
      <c r="GJ123" s="410">
        <v>-56802</v>
      </c>
      <c r="GK123" s="410">
        <v>-3085</v>
      </c>
      <c r="GL123" s="411">
        <v>-6.3538789434910425E-3</v>
      </c>
      <c r="GM123" s="410">
        <v>75.8</v>
      </c>
      <c r="GN123" s="410">
        <v>20640</v>
      </c>
      <c r="GO123" s="410">
        <v>18329</v>
      </c>
      <c r="GP123" s="410">
        <v>2311</v>
      </c>
      <c r="GQ123" s="411">
        <v>0.11196705426356589</v>
      </c>
      <c r="GR123" s="410">
        <v>-2.3999999999999915</v>
      </c>
      <c r="GS123" s="410">
        <v>6332</v>
      </c>
      <c r="GT123" s="410">
        <v>5966</v>
      </c>
      <c r="GU123" s="410">
        <v>366</v>
      </c>
      <c r="GV123" s="411">
        <v>-1.271597907448091E-2</v>
      </c>
      <c r="GW123" s="408">
        <v>136.89999999999998</v>
      </c>
      <c r="GX123" s="410">
        <v>49882</v>
      </c>
      <c r="GY123" s="410">
        <v>46351</v>
      </c>
      <c r="GZ123" s="410">
        <v>3531</v>
      </c>
      <c r="HA123" s="411">
        <v>7.0787057455595201E-2</v>
      </c>
      <c r="HB123" s="408">
        <v>76</v>
      </c>
      <c r="HC123" s="380">
        <v>22093</v>
      </c>
      <c r="HD123" s="380">
        <v>19502</v>
      </c>
      <c r="HE123" s="410">
        <v>2591</v>
      </c>
      <c r="HF123" s="411">
        <v>0.11727696555470059</v>
      </c>
      <c r="HG123" s="408">
        <v>-60.899999999999977</v>
      </c>
      <c r="HH123" s="410">
        <v>-27789</v>
      </c>
      <c r="HI123" s="410">
        <v>-26849</v>
      </c>
      <c r="HJ123" s="410">
        <v>-940</v>
      </c>
      <c r="HK123" s="411">
        <v>4.6489908099105387E-2</v>
      </c>
      <c r="HL123" s="410">
        <v>73.400000000000006</v>
      </c>
      <c r="HM123" s="410">
        <v>26972</v>
      </c>
      <c r="HN123" s="410">
        <v>24295</v>
      </c>
      <c r="HO123" s="410">
        <v>2677</v>
      </c>
      <c r="HP123" s="411">
        <v>9.9251075189084978E-2</v>
      </c>
      <c r="HQ123" s="410">
        <v>2.5999999999999943</v>
      </c>
      <c r="HR123" s="410">
        <v>-4879</v>
      </c>
      <c r="HS123" s="410">
        <v>-4793</v>
      </c>
      <c r="HT123" s="410">
        <v>-86</v>
      </c>
      <c r="HU123" s="411">
        <v>1.802589036561561E-2</v>
      </c>
      <c r="HV123" s="408">
        <v>133.30000000000001</v>
      </c>
      <c r="HW123" s="410">
        <v>49285</v>
      </c>
      <c r="HX123" s="410">
        <v>45844</v>
      </c>
      <c r="HY123" s="410">
        <v>3441</v>
      </c>
      <c r="HZ123" s="411">
        <v>6.9818403165263263E-2</v>
      </c>
      <c r="IA123" s="408">
        <v>36.9</v>
      </c>
      <c r="IB123" s="410">
        <v>10503</v>
      </c>
      <c r="IC123" s="424">
        <v>9907</v>
      </c>
      <c r="ID123" s="410">
        <v>596</v>
      </c>
      <c r="IE123" s="411">
        <v>5.6745691707131299E-2</v>
      </c>
      <c r="IF123" s="408">
        <v>-96.4</v>
      </c>
      <c r="IG123" s="410">
        <v>-38782</v>
      </c>
      <c r="IH123" s="410">
        <v>-35937</v>
      </c>
      <c r="II123" s="410">
        <v>-2845</v>
      </c>
      <c r="IJ123" s="411">
        <v>-1.3072711458131964E-2</v>
      </c>
      <c r="IK123" s="410">
        <v>76</v>
      </c>
      <c r="IL123" s="410">
        <v>22093</v>
      </c>
      <c r="IM123" s="410">
        <v>19502</v>
      </c>
      <c r="IN123" s="410">
        <v>2591</v>
      </c>
      <c r="IO123" s="411">
        <v>0.11727696555470059</v>
      </c>
      <c r="IP123" s="410">
        <v>-39.1</v>
      </c>
      <c r="IQ123" s="410">
        <v>-11590</v>
      </c>
      <c r="IR123" s="410">
        <v>-9595</v>
      </c>
      <c r="IS123" s="410">
        <v>-1995</v>
      </c>
      <c r="IT123" s="411">
        <v>-6.0531273847569289E-2</v>
      </c>
      <c r="IU123" s="408">
        <v>36.699999999999989</v>
      </c>
      <c r="IV123" s="410">
        <v>13465</v>
      </c>
      <c r="IW123" s="410">
        <v>12393</v>
      </c>
      <c r="IX123" s="410">
        <v>1072</v>
      </c>
      <c r="IY123" s="411">
        <v>7.9613813590790936E-2</v>
      </c>
      <c r="IZ123" s="408">
        <v>111.1</v>
      </c>
      <c r="JA123" s="425">
        <v>32025</v>
      </c>
      <c r="JB123" s="425">
        <v>28747</v>
      </c>
      <c r="JC123" s="410">
        <v>3278</v>
      </c>
      <c r="JD123" s="411">
        <v>0.10235753317720531</v>
      </c>
      <c r="JE123" s="408">
        <v>74.400000000000006</v>
      </c>
      <c r="JF123" s="410">
        <v>18560</v>
      </c>
      <c r="JG123" s="410">
        <v>16354</v>
      </c>
      <c r="JH123" s="410">
        <v>2206</v>
      </c>
      <c r="JI123" s="411">
        <v>2.2743719586414371E-2</v>
      </c>
      <c r="JJ123" s="410">
        <v>36.9</v>
      </c>
      <c r="JK123" s="410">
        <v>10503</v>
      </c>
      <c r="JL123" s="410">
        <v>9907</v>
      </c>
      <c r="JM123" s="410">
        <v>596</v>
      </c>
      <c r="JN123" s="411">
        <v>5.6745691707131299E-2</v>
      </c>
      <c r="JO123" s="410">
        <v>74.199999999999989</v>
      </c>
      <c r="JP123" s="410">
        <v>21522</v>
      </c>
      <c r="JQ123" s="410">
        <v>18840</v>
      </c>
      <c r="JR123" s="410">
        <v>2682</v>
      </c>
      <c r="JS123" s="411">
        <v>4.5611841470074008E-2</v>
      </c>
      <c r="JT123" s="408">
        <v>34.799999999999983</v>
      </c>
      <c r="JU123" s="410">
        <v>12586</v>
      </c>
      <c r="JV123" s="410">
        <v>11498</v>
      </c>
      <c r="JW123" s="410">
        <v>1088</v>
      </c>
      <c r="JX123" s="411">
        <v>8.6445256634355636E-2</v>
      </c>
      <c r="JY123" s="408">
        <v>156.5</v>
      </c>
      <c r="JZ123" s="410">
        <v>39686</v>
      </c>
      <c r="KA123" s="410">
        <v>37882</v>
      </c>
      <c r="KB123" s="410">
        <v>1804</v>
      </c>
      <c r="KC123" s="411">
        <v>4.5456836163886509E-2</v>
      </c>
      <c r="KD123" s="408">
        <v>121.70000000000002</v>
      </c>
      <c r="KE123" s="410">
        <v>27100</v>
      </c>
      <c r="KF123" s="410">
        <v>26384</v>
      </c>
      <c r="KG123" s="410">
        <v>716</v>
      </c>
      <c r="KH123" s="411">
        <v>-4.0988420470469127E-2</v>
      </c>
      <c r="KI123" s="410">
        <v>111.1</v>
      </c>
      <c r="KJ123" s="410">
        <v>32025</v>
      </c>
      <c r="KK123" s="410">
        <v>28747</v>
      </c>
      <c r="KL123" s="410">
        <v>3278</v>
      </c>
      <c r="KM123" s="411">
        <v>0.10235753317720531</v>
      </c>
      <c r="KN123" s="410">
        <v>45.400000000000006</v>
      </c>
      <c r="KO123" s="410">
        <v>7661</v>
      </c>
      <c r="KP123" s="410">
        <v>9135</v>
      </c>
      <c r="KQ123" s="410">
        <v>-1474</v>
      </c>
      <c r="KR123" s="411">
        <v>-5.6900697013318798E-2</v>
      </c>
      <c r="KS123" s="408">
        <v>1866.0000000000002</v>
      </c>
      <c r="KT123" s="410">
        <v>634363</v>
      </c>
      <c r="KU123" s="410">
        <v>590977</v>
      </c>
      <c r="KV123" s="410">
        <v>43386</v>
      </c>
      <c r="KW123" s="411">
        <v>6.8393017877776602E-2</v>
      </c>
      <c r="KX123" s="410">
        <v>1613</v>
      </c>
      <c r="KY123" s="410">
        <v>476478</v>
      </c>
      <c r="KZ123" s="410">
        <v>435768</v>
      </c>
      <c r="LA123" s="410">
        <v>40710</v>
      </c>
      <c r="LB123" s="415">
        <v>8.5439411683225663E-2</v>
      </c>
      <c r="LC123" s="408">
        <v>-253.00000000000023</v>
      </c>
      <c r="LD123" s="410">
        <v>-157885</v>
      </c>
      <c r="LE123" s="410">
        <v>-155209</v>
      </c>
      <c r="LF123" s="410">
        <v>-2676</v>
      </c>
      <c r="LG123" s="415">
        <v>1.7046393805449062E-2</v>
      </c>
    </row>
    <row r="124" spans="2:319">
      <c r="B124" s="1635"/>
      <c r="C124" s="1636"/>
      <c r="D124" s="416" t="s">
        <v>2877</v>
      </c>
      <c r="E124" s="417">
        <v>30</v>
      </c>
      <c r="F124" s="367">
        <v>8949</v>
      </c>
      <c r="G124" s="426">
        <v>7472</v>
      </c>
      <c r="H124" s="367">
        <v>1477</v>
      </c>
      <c r="I124" s="368">
        <v>0.16504637389652474</v>
      </c>
      <c r="J124" s="417">
        <v>25.2</v>
      </c>
      <c r="K124" s="383">
        <v>7325</v>
      </c>
      <c r="L124" s="427">
        <v>5805</v>
      </c>
      <c r="M124" s="367">
        <v>1520</v>
      </c>
      <c r="N124" s="368">
        <v>0.20750853242320819</v>
      </c>
      <c r="O124" s="366">
        <v>-4.8000000000000007</v>
      </c>
      <c r="P124" s="367">
        <v>-1624</v>
      </c>
      <c r="Q124" s="367">
        <v>-1667</v>
      </c>
      <c r="R124" s="367">
        <v>43</v>
      </c>
      <c r="S124" s="368">
        <v>4.2462158526683447E-2</v>
      </c>
      <c r="T124" s="367">
        <v>32.4</v>
      </c>
      <c r="U124" s="367">
        <v>9331</v>
      </c>
      <c r="V124" s="367">
        <v>7921</v>
      </c>
      <c r="W124" s="367">
        <v>1410</v>
      </c>
      <c r="X124" s="368">
        <v>0.15110920587289681</v>
      </c>
      <c r="Y124" s="367">
        <v>-7.1999999999999993</v>
      </c>
      <c r="Z124" s="367">
        <v>-2006</v>
      </c>
      <c r="AA124" s="367">
        <v>-2116</v>
      </c>
      <c r="AB124" s="367">
        <v>110</v>
      </c>
      <c r="AC124" s="368">
        <v>5.6399326550311379E-2</v>
      </c>
      <c r="AD124" s="417">
        <v>30</v>
      </c>
      <c r="AE124" s="367">
        <v>8949</v>
      </c>
      <c r="AF124" s="426">
        <v>7472</v>
      </c>
      <c r="AG124" s="367">
        <v>1477</v>
      </c>
      <c r="AH124" s="368">
        <v>0.16504637389652474</v>
      </c>
      <c r="AI124" s="417">
        <v>28.7</v>
      </c>
      <c r="AJ124" s="367">
        <v>8062</v>
      </c>
      <c r="AK124" s="426">
        <v>6325</v>
      </c>
      <c r="AL124" s="367">
        <v>1737</v>
      </c>
      <c r="AM124" s="368">
        <v>0.21545522202927314</v>
      </c>
      <c r="AN124" s="366">
        <v>-1.3000000000000007</v>
      </c>
      <c r="AO124" s="367">
        <v>-887</v>
      </c>
      <c r="AP124" s="367">
        <v>-1147</v>
      </c>
      <c r="AQ124" s="367">
        <v>260</v>
      </c>
      <c r="AR124" s="368">
        <v>5.0408848132748402E-2</v>
      </c>
      <c r="AS124" s="367">
        <v>25.2</v>
      </c>
      <c r="AT124" s="367">
        <v>7325</v>
      </c>
      <c r="AU124" s="367">
        <v>5805</v>
      </c>
      <c r="AV124" s="367">
        <v>1520</v>
      </c>
      <c r="AW124" s="368">
        <v>0.20750853242320819</v>
      </c>
      <c r="AX124" s="367">
        <v>3.5</v>
      </c>
      <c r="AY124" s="367">
        <v>737</v>
      </c>
      <c r="AZ124" s="367">
        <v>520</v>
      </c>
      <c r="BA124" s="367">
        <v>217</v>
      </c>
      <c r="BB124" s="368">
        <v>7.946689606064955E-3</v>
      </c>
      <c r="BC124" s="417">
        <v>30</v>
      </c>
      <c r="BD124" s="367">
        <v>8949</v>
      </c>
      <c r="BE124" s="426">
        <v>7472</v>
      </c>
      <c r="BF124" s="367">
        <v>1477</v>
      </c>
      <c r="BG124" s="368">
        <v>0.16504637389652474</v>
      </c>
      <c r="BH124" s="417">
        <v>12</v>
      </c>
      <c r="BI124" s="367">
        <v>2556</v>
      </c>
      <c r="BJ124" s="426">
        <v>2454</v>
      </c>
      <c r="BK124" s="367">
        <v>102</v>
      </c>
      <c r="BL124" s="368">
        <v>3.9906103286384977E-2</v>
      </c>
      <c r="BM124" s="366">
        <v>-18</v>
      </c>
      <c r="BN124" s="367">
        <v>-6393</v>
      </c>
      <c r="BO124" s="367">
        <v>-5018</v>
      </c>
      <c r="BP124" s="367">
        <v>-1375</v>
      </c>
      <c r="BQ124" s="368">
        <v>-0.12514027061013977</v>
      </c>
      <c r="BR124" s="367">
        <v>28.7</v>
      </c>
      <c r="BS124" s="367">
        <v>8062</v>
      </c>
      <c r="BT124" s="367">
        <v>6325</v>
      </c>
      <c r="BU124" s="367">
        <v>1737</v>
      </c>
      <c r="BV124" s="368">
        <v>0.21545522202927314</v>
      </c>
      <c r="BW124" s="367">
        <v>-16.7</v>
      </c>
      <c r="BX124" s="367">
        <v>-5506</v>
      </c>
      <c r="BY124" s="367">
        <v>-3871</v>
      </c>
      <c r="BZ124" s="367">
        <v>-1635</v>
      </c>
      <c r="CA124" s="368">
        <v>-0.17554911874288817</v>
      </c>
      <c r="CB124" s="417">
        <v>30</v>
      </c>
      <c r="CC124" s="367">
        <v>8949</v>
      </c>
      <c r="CD124" s="367">
        <v>7472</v>
      </c>
      <c r="CE124" s="367">
        <v>1477</v>
      </c>
      <c r="CF124" s="368">
        <v>0.16504637389652474</v>
      </c>
      <c r="CG124" s="417">
        <v>12</v>
      </c>
      <c r="CH124" s="367">
        <v>2652</v>
      </c>
      <c r="CI124" s="426">
        <v>2551</v>
      </c>
      <c r="CJ124" s="367">
        <v>101</v>
      </c>
      <c r="CK124" s="368">
        <v>3.8084464555052787E-2</v>
      </c>
      <c r="CL124" s="366">
        <v>-18</v>
      </c>
      <c r="CM124" s="367">
        <v>-6297</v>
      </c>
      <c r="CN124" s="367">
        <v>-4921</v>
      </c>
      <c r="CO124" s="367">
        <v>-1376</v>
      </c>
      <c r="CP124" s="368">
        <v>-0.12696190934147195</v>
      </c>
      <c r="CQ124" s="367">
        <v>12</v>
      </c>
      <c r="CR124" s="367">
        <v>2556</v>
      </c>
      <c r="CS124" s="367">
        <v>2454</v>
      </c>
      <c r="CT124" s="367">
        <v>102</v>
      </c>
      <c r="CU124" s="368">
        <v>3.9906103286384977E-2</v>
      </c>
      <c r="CV124" s="367">
        <v>0</v>
      </c>
      <c r="CW124" s="367">
        <v>96</v>
      </c>
      <c r="CX124" s="367">
        <v>97</v>
      </c>
      <c r="CY124" s="367">
        <v>-1</v>
      </c>
      <c r="CZ124" s="368">
        <v>-1.8216387313321897E-3</v>
      </c>
      <c r="DA124" s="417">
        <v>30</v>
      </c>
      <c r="DB124" s="367">
        <v>8949</v>
      </c>
      <c r="DC124" s="426">
        <v>7472</v>
      </c>
      <c r="DD124" s="367">
        <v>1477</v>
      </c>
      <c r="DE124" s="368">
        <v>0.16504637389652474</v>
      </c>
      <c r="DF124" s="419">
        <v>12.1</v>
      </c>
      <c r="DG124" s="367">
        <v>2628</v>
      </c>
      <c r="DH124" s="426">
        <v>2527</v>
      </c>
      <c r="DI124" s="367">
        <v>101</v>
      </c>
      <c r="DJ124" s="368">
        <v>3.8432267884322677E-2</v>
      </c>
      <c r="DK124" s="366">
        <v>-17.899999999999999</v>
      </c>
      <c r="DL124" s="367">
        <v>-6321</v>
      </c>
      <c r="DM124" s="367">
        <v>-4945</v>
      </c>
      <c r="DN124" s="367">
        <v>-1376</v>
      </c>
      <c r="DO124" s="368">
        <v>-0.12661410601220208</v>
      </c>
      <c r="DP124" s="367">
        <v>12</v>
      </c>
      <c r="DQ124" s="367">
        <v>2652</v>
      </c>
      <c r="DR124" s="367">
        <v>2551</v>
      </c>
      <c r="DS124" s="367">
        <v>101</v>
      </c>
      <c r="DT124" s="368">
        <v>3.8084464555052787E-2</v>
      </c>
      <c r="DU124" s="367">
        <v>9.9999999999999645E-2</v>
      </c>
      <c r="DV124" s="367">
        <v>-24</v>
      </c>
      <c r="DW124" s="367">
        <v>-24</v>
      </c>
      <c r="DX124" s="367">
        <v>0</v>
      </c>
      <c r="DY124" s="368">
        <v>3.4780332926988983E-4</v>
      </c>
      <c r="DZ124" s="417">
        <v>30</v>
      </c>
      <c r="EA124" s="367">
        <v>8949</v>
      </c>
      <c r="EB124" s="426">
        <v>7472</v>
      </c>
      <c r="EC124" s="367">
        <v>1477</v>
      </c>
      <c r="ED124" s="368">
        <v>0.16504637389652474</v>
      </c>
      <c r="EE124" s="417">
        <v>27.2</v>
      </c>
      <c r="EF124" s="367">
        <v>5101</v>
      </c>
      <c r="EG124" s="426">
        <v>5126</v>
      </c>
      <c r="EH124" s="367">
        <v>-25</v>
      </c>
      <c r="EI124" s="368">
        <v>-4.9009998039600076E-3</v>
      </c>
      <c r="EJ124" s="366">
        <v>-2.8000000000000007</v>
      </c>
      <c r="EK124" s="367">
        <v>-3848</v>
      </c>
      <c r="EL124" s="367">
        <v>-2346</v>
      </c>
      <c r="EM124" s="367">
        <v>-1502</v>
      </c>
      <c r="EN124" s="368">
        <v>-0.16994737370048474</v>
      </c>
      <c r="EO124" s="367">
        <v>12.1</v>
      </c>
      <c r="EP124" s="367">
        <v>2628</v>
      </c>
      <c r="EQ124" s="367">
        <v>2527</v>
      </c>
      <c r="ER124" s="367">
        <v>101</v>
      </c>
      <c r="ES124" s="368">
        <v>3.8432267884322677E-2</v>
      </c>
      <c r="ET124" s="367">
        <v>15.1</v>
      </c>
      <c r="EU124" s="367">
        <v>2473</v>
      </c>
      <c r="EV124" s="367">
        <v>2599</v>
      </c>
      <c r="EW124" s="367">
        <v>-126</v>
      </c>
      <c r="EX124" s="368">
        <v>-4.3333267688282683E-2</v>
      </c>
      <c r="EY124" s="417">
        <v>30</v>
      </c>
      <c r="EZ124" s="367">
        <v>8949</v>
      </c>
      <c r="FA124" s="426">
        <v>7472</v>
      </c>
      <c r="FB124" s="367">
        <v>1477</v>
      </c>
      <c r="FC124" s="368">
        <v>0.1955180253329003</v>
      </c>
      <c r="FD124" s="417">
        <v>12</v>
      </c>
      <c r="FE124" s="367">
        <v>2388</v>
      </c>
      <c r="FF124" s="426">
        <v>2272</v>
      </c>
      <c r="FG124" s="367">
        <v>116</v>
      </c>
      <c r="FH124" s="368">
        <v>4.8576214405360134E-2</v>
      </c>
      <c r="FI124" s="366">
        <v>-18</v>
      </c>
      <c r="FJ124" s="367">
        <v>-6561</v>
      </c>
      <c r="FK124" s="367">
        <v>-5200</v>
      </c>
      <c r="FL124" s="367">
        <v>-1361</v>
      </c>
      <c r="FM124" s="368">
        <v>-0.14694181092754016</v>
      </c>
      <c r="FN124" s="367">
        <v>27.2</v>
      </c>
      <c r="FO124" s="367">
        <v>5101</v>
      </c>
      <c r="FP124" s="367">
        <v>5126</v>
      </c>
      <c r="FQ124" s="367">
        <v>-25</v>
      </c>
      <c r="FR124" s="368">
        <v>-4.9009998039600076E-3</v>
      </c>
      <c r="FS124" s="367">
        <v>-15.2</v>
      </c>
      <c r="FT124" s="367">
        <v>-2713</v>
      </c>
      <c r="FU124" s="367">
        <v>-2854</v>
      </c>
      <c r="FV124" s="367">
        <v>141</v>
      </c>
      <c r="FW124" s="368">
        <v>5.347721420932014E-2</v>
      </c>
      <c r="FX124" s="417">
        <v>30</v>
      </c>
      <c r="FY124" s="367">
        <v>8949</v>
      </c>
      <c r="FZ124" s="426">
        <v>7472</v>
      </c>
      <c r="GA124" s="367">
        <v>1477</v>
      </c>
      <c r="GB124" s="368">
        <v>0.1955180253329003</v>
      </c>
      <c r="GC124" s="417">
        <v>12.9</v>
      </c>
      <c r="GD124" s="367">
        <v>2480</v>
      </c>
      <c r="GE124" s="426">
        <v>2378</v>
      </c>
      <c r="GF124" s="367">
        <v>102</v>
      </c>
      <c r="GG124" s="368">
        <v>4.1129032258064517E-2</v>
      </c>
      <c r="GH124" s="366">
        <v>-17.100000000000001</v>
      </c>
      <c r="GI124" s="367">
        <v>-6469</v>
      </c>
      <c r="GJ124" s="367">
        <v>-5094</v>
      </c>
      <c r="GK124" s="367">
        <v>-1375</v>
      </c>
      <c r="GL124" s="368">
        <v>-0.15438899307483578</v>
      </c>
      <c r="GM124" s="367">
        <v>12</v>
      </c>
      <c r="GN124" s="367">
        <v>2388</v>
      </c>
      <c r="GO124" s="367">
        <v>2272</v>
      </c>
      <c r="GP124" s="367">
        <v>116</v>
      </c>
      <c r="GQ124" s="368">
        <v>4.8576214405360134E-2</v>
      </c>
      <c r="GR124" s="367">
        <v>0.90000000000000036</v>
      </c>
      <c r="GS124" s="367">
        <v>92</v>
      </c>
      <c r="GT124" s="367">
        <v>106</v>
      </c>
      <c r="GU124" s="367">
        <v>-14</v>
      </c>
      <c r="GV124" s="368">
        <v>-7.4471821472956168E-3</v>
      </c>
      <c r="GW124" s="417">
        <v>30</v>
      </c>
      <c r="GX124" s="367">
        <v>8949</v>
      </c>
      <c r="GY124" s="426">
        <v>7472</v>
      </c>
      <c r="GZ124" s="367">
        <v>1477</v>
      </c>
      <c r="HA124" s="368">
        <v>0.16504637389652474</v>
      </c>
      <c r="HB124" s="417">
        <v>11.8</v>
      </c>
      <c r="HC124" s="367">
        <v>2288</v>
      </c>
      <c r="HD124" s="426">
        <v>2196</v>
      </c>
      <c r="HE124" s="367">
        <v>92</v>
      </c>
      <c r="HF124" s="368">
        <v>4.0209790209790208E-2</v>
      </c>
      <c r="HG124" s="366">
        <v>-18.2</v>
      </c>
      <c r="HH124" s="367">
        <v>-6661</v>
      </c>
      <c r="HI124" s="367">
        <v>-5276</v>
      </c>
      <c r="HJ124" s="367">
        <v>-1385</v>
      </c>
      <c r="HK124" s="368">
        <v>-0.12483658368673453</v>
      </c>
      <c r="HL124" s="367">
        <v>12.9</v>
      </c>
      <c r="HM124" s="367">
        <v>2480</v>
      </c>
      <c r="HN124" s="367">
        <v>2378</v>
      </c>
      <c r="HO124" s="367">
        <v>102</v>
      </c>
      <c r="HP124" s="368">
        <v>4.1129032258064517E-2</v>
      </c>
      <c r="HQ124" s="367">
        <v>-1.0999999999999996</v>
      </c>
      <c r="HR124" s="367">
        <v>-192</v>
      </c>
      <c r="HS124" s="367">
        <v>-182</v>
      </c>
      <c r="HT124" s="367">
        <v>-10</v>
      </c>
      <c r="HU124" s="368">
        <v>-9.1924204827430883E-4</v>
      </c>
      <c r="HV124" s="417">
        <v>30</v>
      </c>
      <c r="HW124" s="367">
        <v>8949</v>
      </c>
      <c r="HX124" s="426">
        <v>7472</v>
      </c>
      <c r="HY124" s="367">
        <v>1477</v>
      </c>
      <c r="HZ124" s="368">
        <v>0.16504637389652474</v>
      </c>
      <c r="IA124" s="428">
        <v>11.5</v>
      </c>
      <c r="IB124" s="367">
        <v>2348</v>
      </c>
      <c r="IC124" s="426">
        <v>2251</v>
      </c>
      <c r="ID124" s="367">
        <v>97</v>
      </c>
      <c r="IE124" s="368">
        <v>4.1311754684838158E-2</v>
      </c>
      <c r="IF124" s="366">
        <v>-18.5</v>
      </c>
      <c r="IG124" s="367">
        <v>-6601</v>
      </c>
      <c r="IH124" s="367">
        <v>-5221</v>
      </c>
      <c r="II124" s="367">
        <v>-1380</v>
      </c>
      <c r="IJ124" s="368">
        <v>-0.12373461921168658</v>
      </c>
      <c r="IK124" s="367">
        <v>11.8</v>
      </c>
      <c r="IL124" s="367">
        <v>2288</v>
      </c>
      <c r="IM124" s="367">
        <v>2196</v>
      </c>
      <c r="IN124" s="367">
        <v>92</v>
      </c>
      <c r="IO124" s="368">
        <v>4.0209790209790208E-2</v>
      </c>
      <c r="IP124" s="367">
        <v>-0.30000000000000071</v>
      </c>
      <c r="IQ124" s="367">
        <v>60</v>
      </c>
      <c r="IR124" s="367">
        <v>55</v>
      </c>
      <c r="IS124" s="367">
        <v>5</v>
      </c>
      <c r="IT124" s="368">
        <v>1.1019644750479493E-3</v>
      </c>
      <c r="IU124" s="417">
        <v>30</v>
      </c>
      <c r="IV124" s="367">
        <v>8949</v>
      </c>
      <c r="IW124" s="426">
        <v>7472</v>
      </c>
      <c r="IX124" s="367">
        <v>1477</v>
      </c>
      <c r="IY124" s="368">
        <v>0.16504637389652474</v>
      </c>
      <c r="IZ124" s="417">
        <v>4.8</v>
      </c>
      <c r="JA124" s="367">
        <v>970</v>
      </c>
      <c r="JB124" s="426">
        <v>928</v>
      </c>
      <c r="JC124" s="367">
        <v>42</v>
      </c>
      <c r="JD124" s="368">
        <v>4.3298969072164947E-2</v>
      </c>
      <c r="JE124" s="366">
        <v>-25.2</v>
      </c>
      <c r="JF124" s="367">
        <v>-7979</v>
      </c>
      <c r="JG124" s="367">
        <v>-6544</v>
      </c>
      <c r="JH124" s="367">
        <v>-1435</v>
      </c>
      <c r="JI124" s="368">
        <v>-0.12174740482435979</v>
      </c>
      <c r="JJ124" s="367">
        <v>11.5</v>
      </c>
      <c r="JK124" s="367">
        <v>2348</v>
      </c>
      <c r="JL124" s="367">
        <v>2251</v>
      </c>
      <c r="JM124" s="367">
        <v>97</v>
      </c>
      <c r="JN124" s="368">
        <v>4.1311754684838158E-2</v>
      </c>
      <c r="JO124" s="367">
        <v>-6.7</v>
      </c>
      <c r="JP124" s="367">
        <v>-1378</v>
      </c>
      <c r="JQ124" s="367">
        <v>-1323</v>
      </c>
      <c r="JR124" s="367">
        <v>-55</v>
      </c>
      <c r="JS124" s="368">
        <v>1.9872143873267897E-3</v>
      </c>
      <c r="JT124" s="417">
        <v>30</v>
      </c>
      <c r="JU124" s="367">
        <v>8949</v>
      </c>
      <c r="JV124" s="426">
        <v>7472</v>
      </c>
      <c r="JW124" s="367">
        <v>1477</v>
      </c>
      <c r="JX124" s="368">
        <v>0.16504637389652474</v>
      </c>
      <c r="JY124" s="417">
        <v>1</v>
      </c>
      <c r="JZ124" s="367">
        <v>189</v>
      </c>
      <c r="KA124" s="429">
        <v>186</v>
      </c>
      <c r="KB124" s="367">
        <v>3</v>
      </c>
      <c r="KC124" s="368">
        <v>1.5873015873015872E-2</v>
      </c>
      <c r="KD124" s="366">
        <v>-29</v>
      </c>
      <c r="KE124" s="367">
        <v>-8760</v>
      </c>
      <c r="KF124" s="367">
        <v>-7286</v>
      </c>
      <c r="KG124" s="367">
        <v>-1474</v>
      </c>
      <c r="KH124" s="368">
        <v>-0.14917335802350887</v>
      </c>
      <c r="KI124" s="367">
        <v>4.8</v>
      </c>
      <c r="KJ124" s="367">
        <v>970</v>
      </c>
      <c r="KK124" s="367">
        <v>928</v>
      </c>
      <c r="KL124" s="367">
        <v>42</v>
      </c>
      <c r="KM124" s="368">
        <v>4.3298969072164947E-2</v>
      </c>
      <c r="KN124" s="367">
        <v>-3.8</v>
      </c>
      <c r="KO124" s="367">
        <v>-781</v>
      </c>
      <c r="KP124" s="367">
        <v>-742</v>
      </c>
      <c r="KQ124" s="367">
        <v>-39</v>
      </c>
      <c r="KR124" s="368">
        <v>-2.7425953199149075E-2</v>
      </c>
      <c r="KS124" s="366">
        <v>360</v>
      </c>
      <c r="KT124" s="367">
        <v>107388</v>
      </c>
      <c r="KU124" s="367">
        <v>89664</v>
      </c>
      <c r="KV124" s="367">
        <v>17724</v>
      </c>
      <c r="KW124" s="368">
        <v>0.16504637389652474</v>
      </c>
      <c r="KX124" s="367">
        <v>171.20000000000002</v>
      </c>
      <c r="KY124" s="367">
        <v>38987</v>
      </c>
      <c r="KZ124" s="367">
        <v>34999</v>
      </c>
      <c r="LA124" s="367">
        <v>3988</v>
      </c>
      <c r="LB124" s="369">
        <v>0.10229050709210763</v>
      </c>
      <c r="LC124" s="366">
        <v>-188.79999999999998</v>
      </c>
      <c r="LD124" s="367">
        <v>-68401</v>
      </c>
      <c r="LE124" s="367">
        <v>-54665</v>
      </c>
      <c r="LF124" s="367">
        <v>-13736</v>
      </c>
      <c r="LG124" s="369">
        <v>-6.275586680441711E-2</v>
      </c>
    </row>
    <row r="125" spans="2:319">
      <c r="B125" s="1635"/>
      <c r="C125" s="1636"/>
      <c r="D125" s="416" t="s">
        <v>2880</v>
      </c>
      <c r="E125" s="417">
        <v>0</v>
      </c>
      <c r="F125" s="367">
        <v>0</v>
      </c>
      <c r="G125" s="426">
        <v>0</v>
      </c>
      <c r="H125" s="367">
        <v>0</v>
      </c>
      <c r="I125" s="368">
        <v>0</v>
      </c>
      <c r="J125" s="417">
        <v>0</v>
      </c>
      <c r="K125" s="367">
        <v>0</v>
      </c>
      <c r="L125" s="426">
        <v>0</v>
      </c>
      <c r="M125" s="367">
        <v>0</v>
      </c>
      <c r="N125" s="368">
        <v>0</v>
      </c>
      <c r="O125" s="366">
        <v>0</v>
      </c>
      <c r="P125" s="367">
        <v>0</v>
      </c>
      <c r="Q125" s="367">
        <v>0</v>
      </c>
      <c r="R125" s="367">
        <v>0</v>
      </c>
      <c r="S125" s="368">
        <v>0</v>
      </c>
      <c r="T125" s="367">
        <v>0</v>
      </c>
      <c r="U125" s="367">
        <v>0</v>
      </c>
      <c r="V125" s="367">
        <v>0</v>
      </c>
      <c r="W125" s="367">
        <v>0</v>
      </c>
      <c r="X125" s="368">
        <v>0</v>
      </c>
      <c r="Y125" s="367">
        <v>0</v>
      </c>
      <c r="Z125" s="367">
        <v>0</v>
      </c>
      <c r="AA125" s="367">
        <v>0</v>
      </c>
      <c r="AB125" s="367">
        <v>0</v>
      </c>
      <c r="AC125" s="368">
        <v>0</v>
      </c>
      <c r="AD125" s="417">
        <v>0</v>
      </c>
      <c r="AE125" s="367">
        <v>0</v>
      </c>
      <c r="AF125" s="426">
        <v>0</v>
      </c>
      <c r="AG125" s="367">
        <v>0</v>
      </c>
      <c r="AH125" s="368">
        <v>0</v>
      </c>
      <c r="AI125" s="417">
        <v>0</v>
      </c>
      <c r="AJ125" s="367">
        <v>0</v>
      </c>
      <c r="AK125" s="426">
        <v>0</v>
      </c>
      <c r="AL125" s="367">
        <v>0</v>
      </c>
      <c r="AM125" s="368">
        <v>0</v>
      </c>
      <c r="AN125" s="366">
        <v>0</v>
      </c>
      <c r="AO125" s="367">
        <v>0</v>
      </c>
      <c r="AP125" s="367">
        <v>0</v>
      </c>
      <c r="AQ125" s="367">
        <v>0</v>
      </c>
      <c r="AR125" s="368">
        <v>0</v>
      </c>
      <c r="AS125" s="367">
        <v>0</v>
      </c>
      <c r="AT125" s="367">
        <v>0</v>
      </c>
      <c r="AU125" s="367">
        <v>0</v>
      </c>
      <c r="AV125" s="367">
        <v>0</v>
      </c>
      <c r="AW125" s="368">
        <v>0</v>
      </c>
      <c r="AX125" s="367">
        <v>0</v>
      </c>
      <c r="AY125" s="367">
        <v>0</v>
      </c>
      <c r="AZ125" s="367">
        <v>0</v>
      </c>
      <c r="BA125" s="367">
        <v>0</v>
      </c>
      <c r="BB125" s="368">
        <v>0</v>
      </c>
      <c r="BC125" s="417">
        <v>0</v>
      </c>
      <c r="BD125" s="367">
        <v>0</v>
      </c>
      <c r="BE125" s="426">
        <v>0</v>
      </c>
      <c r="BF125" s="367">
        <v>0</v>
      </c>
      <c r="BG125" s="368">
        <v>0</v>
      </c>
      <c r="BH125" s="417">
        <v>0</v>
      </c>
      <c r="BI125" s="367">
        <v>0</v>
      </c>
      <c r="BJ125" s="426">
        <v>0</v>
      </c>
      <c r="BK125" s="367">
        <v>0</v>
      </c>
      <c r="BL125" s="368">
        <v>0</v>
      </c>
      <c r="BM125" s="366">
        <v>0</v>
      </c>
      <c r="BN125" s="367">
        <v>0</v>
      </c>
      <c r="BO125" s="367">
        <v>0</v>
      </c>
      <c r="BP125" s="367">
        <v>0</v>
      </c>
      <c r="BQ125" s="368">
        <v>0</v>
      </c>
      <c r="BR125" s="367">
        <v>0</v>
      </c>
      <c r="BS125" s="367">
        <v>0</v>
      </c>
      <c r="BT125" s="367">
        <v>0</v>
      </c>
      <c r="BU125" s="367">
        <v>0</v>
      </c>
      <c r="BV125" s="368">
        <v>0</v>
      </c>
      <c r="BW125" s="367">
        <v>0</v>
      </c>
      <c r="BX125" s="367">
        <v>0</v>
      </c>
      <c r="BY125" s="367">
        <v>0</v>
      </c>
      <c r="BZ125" s="367">
        <v>0</v>
      </c>
      <c r="CA125" s="368">
        <v>0</v>
      </c>
      <c r="CB125" s="417">
        <v>0</v>
      </c>
      <c r="CC125" s="367">
        <v>0</v>
      </c>
      <c r="CD125" s="367">
        <v>0</v>
      </c>
      <c r="CE125" s="367">
        <v>0</v>
      </c>
      <c r="CF125" s="368">
        <v>0</v>
      </c>
      <c r="CG125" s="417">
        <v>0</v>
      </c>
      <c r="CH125" s="367">
        <v>0</v>
      </c>
      <c r="CI125" s="426">
        <v>0</v>
      </c>
      <c r="CJ125" s="367">
        <v>0</v>
      </c>
      <c r="CK125" s="368">
        <v>0</v>
      </c>
      <c r="CL125" s="366">
        <v>0</v>
      </c>
      <c r="CM125" s="367">
        <v>0</v>
      </c>
      <c r="CN125" s="367">
        <v>0</v>
      </c>
      <c r="CO125" s="367">
        <v>0</v>
      </c>
      <c r="CP125" s="368">
        <v>0</v>
      </c>
      <c r="CQ125" s="367">
        <v>0</v>
      </c>
      <c r="CR125" s="367">
        <v>0</v>
      </c>
      <c r="CS125" s="367">
        <v>0</v>
      </c>
      <c r="CT125" s="367">
        <v>0</v>
      </c>
      <c r="CU125" s="368">
        <v>0</v>
      </c>
      <c r="CV125" s="367">
        <v>0</v>
      </c>
      <c r="CW125" s="367">
        <v>0</v>
      </c>
      <c r="CX125" s="367">
        <v>0</v>
      </c>
      <c r="CY125" s="367">
        <v>0</v>
      </c>
      <c r="CZ125" s="368">
        <v>0</v>
      </c>
      <c r="DA125" s="417">
        <v>0</v>
      </c>
      <c r="DB125" s="367">
        <v>0</v>
      </c>
      <c r="DC125" s="426">
        <v>0</v>
      </c>
      <c r="DD125" s="367">
        <v>0</v>
      </c>
      <c r="DE125" s="368">
        <v>0</v>
      </c>
      <c r="DF125" s="417">
        <v>0</v>
      </c>
      <c r="DG125" s="367">
        <v>0</v>
      </c>
      <c r="DH125" s="426">
        <v>0</v>
      </c>
      <c r="DI125" s="367">
        <v>0</v>
      </c>
      <c r="DJ125" s="368">
        <v>0</v>
      </c>
      <c r="DK125" s="366">
        <v>0</v>
      </c>
      <c r="DL125" s="367">
        <v>0</v>
      </c>
      <c r="DM125" s="367">
        <v>0</v>
      </c>
      <c r="DN125" s="367">
        <v>0</v>
      </c>
      <c r="DO125" s="368">
        <v>0</v>
      </c>
      <c r="DP125" s="367">
        <v>0</v>
      </c>
      <c r="DQ125" s="367">
        <v>0</v>
      </c>
      <c r="DR125" s="367">
        <v>0</v>
      </c>
      <c r="DS125" s="367">
        <v>0</v>
      </c>
      <c r="DT125" s="368">
        <v>0</v>
      </c>
      <c r="DU125" s="367">
        <v>0</v>
      </c>
      <c r="DV125" s="367">
        <v>0</v>
      </c>
      <c r="DW125" s="367">
        <v>0</v>
      </c>
      <c r="DX125" s="367">
        <v>0</v>
      </c>
      <c r="DY125" s="368">
        <v>0</v>
      </c>
      <c r="DZ125" s="417">
        <v>0</v>
      </c>
      <c r="EA125" s="367">
        <v>0</v>
      </c>
      <c r="EB125" s="426">
        <v>0</v>
      </c>
      <c r="EC125" s="367">
        <v>0</v>
      </c>
      <c r="ED125" s="368">
        <v>0</v>
      </c>
      <c r="EE125" s="417">
        <v>0</v>
      </c>
      <c r="EF125" s="367">
        <v>0</v>
      </c>
      <c r="EG125" s="426">
        <v>0</v>
      </c>
      <c r="EH125" s="367">
        <v>0</v>
      </c>
      <c r="EI125" s="368">
        <v>0</v>
      </c>
      <c r="EJ125" s="366">
        <v>0</v>
      </c>
      <c r="EK125" s="367">
        <v>0</v>
      </c>
      <c r="EL125" s="367">
        <v>0</v>
      </c>
      <c r="EM125" s="367">
        <v>0</v>
      </c>
      <c r="EN125" s="368">
        <v>0</v>
      </c>
      <c r="EO125" s="367">
        <v>0</v>
      </c>
      <c r="EP125" s="367">
        <v>0</v>
      </c>
      <c r="EQ125" s="367">
        <v>0</v>
      </c>
      <c r="ER125" s="367">
        <v>0</v>
      </c>
      <c r="ES125" s="368">
        <v>0</v>
      </c>
      <c r="ET125" s="367">
        <v>0</v>
      </c>
      <c r="EU125" s="367">
        <v>0</v>
      </c>
      <c r="EV125" s="367">
        <v>0</v>
      </c>
      <c r="EW125" s="367">
        <v>0</v>
      </c>
      <c r="EX125" s="368">
        <v>0</v>
      </c>
      <c r="EY125" s="417">
        <v>0</v>
      </c>
      <c r="EZ125" s="367">
        <v>0</v>
      </c>
      <c r="FA125" s="426">
        <v>0</v>
      </c>
      <c r="FB125" s="367">
        <v>0</v>
      </c>
      <c r="FC125" s="368">
        <v>0</v>
      </c>
      <c r="FD125" s="417">
        <v>0</v>
      </c>
      <c r="FE125" s="367">
        <v>0</v>
      </c>
      <c r="FF125" s="426">
        <v>0</v>
      </c>
      <c r="FG125" s="367">
        <v>0</v>
      </c>
      <c r="FH125" s="368">
        <v>0</v>
      </c>
      <c r="FI125" s="366">
        <v>0</v>
      </c>
      <c r="FJ125" s="367">
        <v>0</v>
      </c>
      <c r="FK125" s="367">
        <v>0</v>
      </c>
      <c r="FL125" s="367">
        <v>0</v>
      </c>
      <c r="FM125" s="368">
        <v>0</v>
      </c>
      <c r="FN125" s="367">
        <v>0</v>
      </c>
      <c r="FO125" s="367">
        <v>0</v>
      </c>
      <c r="FP125" s="367">
        <v>0</v>
      </c>
      <c r="FQ125" s="367">
        <v>0</v>
      </c>
      <c r="FR125" s="368">
        <v>0</v>
      </c>
      <c r="FS125" s="367">
        <v>0</v>
      </c>
      <c r="FT125" s="367">
        <v>0</v>
      </c>
      <c r="FU125" s="367">
        <v>0</v>
      </c>
      <c r="FV125" s="367">
        <v>0</v>
      </c>
      <c r="FW125" s="368">
        <v>0</v>
      </c>
      <c r="FX125" s="417">
        <v>0</v>
      </c>
      <c r="FY125" s="367">
        <v>0</v>
      </c>
      <c r="FZ125" s="426">
        <v>0</v>
      </c>
      <c r="GA125" s="367">
        <v>0</v>
      </c>
      <c r="GB125" s="368">
        <v>0</v>
      </c>
      <c r="GC125" s="417">
        <v>0</v>
      </c>
      <c r="GD125" s="367">
        <v>0</v>
      </c>
      <c r="GE125" s="426">
        <v>0</v>
      </c>
      <c r="GF125" s="367">
        <v>0</v>
      </c>
      <c r="GG125" s="368">
        <v>0</v>
      </c>
      <c r="GH125" s="366">
        <v>0</v>
      </c>
      <c r="GI125" s="367">
        <v>0</v>
      </c>
      <c r="GJ125" s="367">
        <v>0</v>
      </c>
      <c r="GK125" s="367">
        <v>0</v>
      </c>
      <c r="GL125" s="368">
        <v>0</v>
      </c>
      <c r="GM125" s="367">
        <v>0</v>
      </c>
      <c r="GN125" s="367">
        <v>0</v>
      </c>
      <c r="GO125" s="367">
        <v>0</v>
      </c>
      <c r="GP125" s="367">
        <v>0</v>
      </c>
      <c r="GQ125" s="368">
        <v>0</v>
      </c>
      <c r="GR125" s="367">
        <v>0</v>
      </c>
      <c r="GS125" s="367">
        <v>0</v>
      </c>
      <c r="GT125" s="367">
        <v>0</v>
      </c>
      <c r="GU125" s="367">
        <v>0</v>
      </c>
      <c r="GV125" s="368">
        <v>0</v>
      </c>
      <c r="GW125" s="417">
        <v>0</v>
      </c>
      <c r="GX125" s="367">
        <v>0</v>
      </c>
      <c r="GY125" s="426">
        <v>0</v>
      </c>
      <c r="GZ125" s="367">
        <v>0</v>
      </c>
      <c r="HA125" s="368">
        <v>0</v>
      </c>
      <c r="HB125" s="417">
        <v>0</v>
      </c>
      <c r="HC125" s="367">
        <v>0</v>
      </c>
      <c r="HD125" s="426">
        <v>0</v>
      </c>
      <c r="HE125" s="367">
        <v>0</v>
      </c>
      <c r="HF125" s="368">
        <v>0</v>
      </c>
      <c r="HG125" s="366">
        <v>0</v>
      </c>
      <c r="HH125" s="367">
        <v>0</v>
      </c>
      <c r="HI125" s="367">
        <v>0</v>
      </c>
      <c r="HJ125" s="367">
        <v>0</v>
      </c>
      <c r="HK125" s="368">
        <v>0</v>
      </c>
      <c r="HL125" s="367">
        <v>0</v>
      </c>
      <c r="HM125" s="367">
        <v>0</v>
      </c>
      <c r="HN125" s="367">
        <v>0</v>
      </c>
      <c r="HO125" s="367">
        <v>0</v>
      </c>
      <c r="HP125" s="368">
        <v>0</v>
      </c>
      <c r="HQ125" s="367">
        <v>0</v>
      </c>
      <c r="HR125" s="367">
        <v>0</v>
      </c>
      <c r="HS125" s="367">
        <v>0</v>
      </c>
      <c r="HT125" s="367">
        <v>0</v>
      </c>
      <c r="HU125" s="368">
        <v>0</v>
      </c>
      <c r="HV125" s="417">
        <v>0</v>
      </c>
      <c r="HW125" s="367">
        <v>0</v>
      </c>
      <c r="HX125" s="426">
        <v>0</v>
      </c>
      <c r="HY125" s="367">
        <v>0</v>
      </c>
      <c r="HZ125" s="368">
        <v>0</v>
      </c>
      <c r="IA125" s="417">
        <v>0</v>
      </c>
      <c r="IB125" s="367">
        <v>0</v>
      </c>
      <c r="IC125" s="426">
        <v>0</v>
      </c>
      <c r="ID125" s="367">
        <v>0</v>
      </c>
      <c r="IE125" s="368">
        <v>0</v>
      </c>
      <c r="IF125" s="366">
        <v>0</v>
      </c>
      <c r="IG125" s="367">
        <v>0</v>
      </c>
      <c r="IH125" s="367">
        <v>0</v>
      </c>
      <c r="II125" s="367">
        <v>0</v>
      </c>
      <c r="IJ125" s="368">
        <v>0</v>
      </c>
      <c r="IK125" s="367">
        <v>0</v>
      </c>
      <c r="IL125" s="367">
        <v>0</v>
      </c>
      <c r="IM125" s="367">
        <v>0</v>
      </c>
      <c r="IN125" s="367">
        <v>0</v>
      </c>
      <c r="IO125" s="368">
        <v>0</v>
      </c>
      <c r="IP125" s="367">
        <v>0</v>
      </c>
      <c r="IQ125" s="367">
        <v>0</v>
      </c>
      <c r="IR125" s="367">
        <v>0</v>
      </c>
      <c r="IS125" s="367">
        <v>0</v>
      </c>
      <c r="IT125" s="368">
        <v>0</v>
      </c>
      <c r="IU125" s="417">
        <v>0</v>
      </c>
      <c r="IV125" s="367">
        <v>0</v>
      </c>
      <c r="IW125" s="426">
        <v>0</v>
      </c>
      <c r="IX125" s="367">
        <v>0</v>
      </c>
      <c r="IY125" s="368">
        <v>0</v>
      </c>
      <c r="IZ125" s="417">
        <v>0</v>
      </c>
      <c r="JA125" s="367">
        <v>0</v>
      </c>
      <c r="JB125" s="426">
        <v>0</v>
      </c>
      <c r="JC125" s="367">
        <v>0</v>
      </c>
      <c r="JD125" s="368">
        <v>0</v>
      </c>
      <c r="JE125" s="366">
        <v>0</v>
      </c>
      <c r="JF125" s="367">
        <v>0</v>
      </c>
      <c r="JG125" s="367">
        <v>0</v>
      </c>
      <c r="JH125" s="367">
        <v>0</v>
      </c>
      <c r="JI125" s="368">
        <v>0</v>
      </c>
      <c r="JJ125" s="367">
        <v>0</v>
      </c>
      <c r="JK125" s="367">
        <v>0</v>
      </c>
      <c r="JL125" s="367">
        <v>0</v>
      </c>
      <c r="JM125" s="367">
        <v>0</v>
      </c>
      <c r="JN125" s="368">
        <v>0</v>
      </c>
      <c r="JO125" s="367">
        <v>0</v>
      </c>
      <c r="JP125" s="367">
        <v>0</v>
      </c>
      <c r="JQ125" s="367">
        <v>0</v>
      </c>
      <c r="JR125" s="367">
        <v>0</v>
      </c>
      <c r="JS125" s="368">
        <v>0</v>
      </c>
      <c r="JT125" s="417">
        <v>0</v>
      </c>
      <c r="JU125" s="367">
        <v>0</v>
      </c>
      <c r="JV125" s="426">
        <v>0</v>
      </c>
      <c r="JW125" s="367">
        <v>0</v>
      </c>
      <c r="JX125" s="368">
        <v>0</v>
      </c>
      <c r="JY125" s="417">
        <v>0</v>
      </c>
      <c r="JZ125" s="367">
        <v>0</v>
      </c>
      <c r="KA125" s="426">
        <v>0</v>
      </c>
      <c r="KB125" s="367">
        <v>0</v>
      </c>
      <c r="KC125" s="368">
        <v>0</v>
      </c>
      <c r="KD125" s="366">
        <v>0</v>
      </c>
      <c r="KE125" s="367">
        <v>0</v>
      </c>
      <c r="KF125" s="367">
        <v>0</v>
      </c>
      <c r="KG125" s="367">
        <v>0</v>
      </c>
      <c r="KH125" s="368">
        <v>0</v>
      </c>
      <c r="KI125" s="367">
        <v>0</v>
      </c>
      <c r="KJ125" s="367">
        <v>0</v>
      </c>
      <c r="KK125" s="367">
        <v>0</v>
      </c>
      <c r="KL125" s="367">
        <v>0</v>
      </c>
      <c r="KM125" s="368">
        <v>0</v>
      </c>
      <c r="KN125" s="367">
        <v>0</v>
      </c>
      <c r="KO125" s="367">
        <v>0</v>
      </c>
      <c r="KP125" s="367">
        <v>0</v>
      </c>
      <c r="KQ125" s="367">
        <v>0</v>
      </c>
      <c r="KR125" s="368">
        <v>0</v>
      </c>
      <c r="KS125" s="366">
        <v>0</v>
      </c>
      <c r="KT125" s="367">
        <v>0</v>
      </c>
      <c r="KU125" s="367">
        <v>0</v>
      </c>
      <c r="KV125" s="367">
        <v>0</v>
      </c>
      <c r="KW125" s="368">
        <v>0</v>
      </c>
      <c r="KX125" s="367">
        <v>0</v>
      </c>
      <c r="KY125" s="367">
        <v>0</v>
      </c>
      <c r="KZ125" s="367">
        <v>0</v>
      </c>
      <c r="LA125" s="367">
        <v>0</v>
      </c>
      <c r="LB125" s="369">
        <v>0</v>
      </c>
      <c r="LC125" s="366">
        <v>0</v>
      </c>
      <c r="LD125" s="367">
        <v>0</v>
      </c>
      <c r="LE125" s="367">
        <v>0</v>
      </c>
      <c r="LF125" s="367">
        <v>0</v>
      </c>
      <c r="LG125" s="369">
        <v>0</v>
      </c>
    </row>
    <row r="126" spans="2:319">
      <c r="B126" s="1635"/>
      <c r="C126" s="1636"/>
      <c r="D126" s="416" t="s">
        <v>2881</v>
      </c>
      <c r="E126" s="417">
        <v>0</v>
      </c>
      <c r="F126" s="367">
        <v>0</v>
      </c>
      <c r="G126" s="426">
        <v>0</v>
      </c>
      <c r="H126" s="367">
        <v>0</v>
      </c>
      <c r="I126" s="368">
        <v>0</v>
      </c>
      <c r="J126" s="417">
        <v>2.9</v>
      </c>
      <c r="K126" s="367">
        <v>1178</v>
      </c>
      <c r="L126" s="426">
        <v>1127</v>
      </c>
      <c r="M126" s="367">
        <v>51</v>
      </c>
      <c r="N126" s="368">
        <v>4.32937181663837E-2</v>
      </c>
      <c r="O126" s="366">
        <v>2.9</v>
      </c>
      <c r="P126" s="367">
        <v>1178</v>
      </c>
      <c r="Q126" s="367">
        <v>1127</v>
      </c>
      <c r="R126" s="367">
        <v>51</v>
      </c>
      <c r="S126" s="368">
        <v>4.32937181663837E-2</v>
      </c>
      <c r="T126" s="367">
        <v>7.2</v>
      </c>
      <c r="U126" s="367">
        <v>1466</v>
      </c>
      <c r="V126" s="367">
        <v>1357</v>
      </c>
      <c r="W126" s="367">
        <v>109</v>
      </c>
      <c r="X126" s="368">
        <v>7.4351978171896316E-2</v>
      </c>
      <c r="Y126" s="367">
        <v>-4.3000000000000007</v>
      </c>
      <c r="Z126" s="367">
        <v>-288</v>
      </c>
      <c r="AA126" s="367">
        <v>-230</v>
      </c>
      <c r="AB126" s="367">
        <v>-58</v>
      </c>
      <c r="AC126" s="368">
        <v>-3.1058260005512615E-2</v>
      </c>
      <c r="AD126" s="417">
        <v>0</v>
      </c>
      <c r="AE126" s="367">
        <v>0</v>
      </c>
      <c r="AF126" s="426">
        <v>0</v>
      </c>
      <c r="AG126" s="367">
        <v>0</v>
      </c>
      <c r="AH126" s="368">
        <v>0</v>
      </c>
      <c r="AI126" s="417">
        <v>16.399999999999999</v>
      </c>
      <c r="AJ126" s="335">
        <v>2801</v>
      </c>
      <c r="AK126" s="430">
        <v>2313</v>
      </c>
      <c r="AL126" s="367">
        <v>488</v>
      </c>
      <c r="AM126" s="368">
        <v>0.17422349161013923</v>
      </c>
      <c r="AN126" s="366">
        <v>16.399999999999999</v>
      </c>
      <c r="AO126" s="367">
        <v>2801</v>
      </c>
      <c r="AP126" s="367">
        <v>2313</v>
      </c>
      <c r="AQ126" s="367">
        <v>488</v>
      </c>
      <c r="AR126" s="368">
        <v>0.17422349161013923</v>
      </c>
      <c r="AS126" s="367">
        <v>2.9</v>
      </c>
      <c r="AT126" s="367">
        <v>1178</v>
      </c>
      <c r="AU126" s="367">
        <v>1127</v>
      </c>
      <c r="AV126" s="367">
        <v>51</v>
      </c>
      <c r="AW126" s="368">
        <v>4.32937181663837E-2</v>
      </c>
      <c r="AX126" s="367">
        <v>13.499999999999998</v>
      </c>
      <c r="AY126" s="367">
        <v>1623</v>
      </c>
      <c r="AZ126" s="367">
        <v>1186</v>
      </c>
      <c r="BA126" s="367">
        <v>437</v>
      </c>
      <c r="BB126" s="368">
        <v>0.13092977344375553</v>
      </c>
      <c r="BC126" s="417">
        <v>0</v>
      </c>
      <c r="BD126" s="367">
        <v>0</v>
      </c>
      <c r="BE126" s="426">
        <v>0</v>
      </c>
      <c r="BF126" s="367">
        <v>0</v>
      </c>
      <c r="BG126" s="368">
        <v>0</v>
      </c>
      <c r="BH126" s="417">
        <v>1.4</v>
      </c>
      <c r="BI126" s="367">
        <v>265</v>
      </c>
      <c r="BJ126" s="426">
        <v>191</v>
      </c>
      <c r="BK126" s="367">
        <v>74</v>
      </c>
      <c r="BL126" s="368">
        <v>0.27924528301886792</v>
      </c>
      <c r="BM126" s="366">
        <v>1.4</v>
      </c>
      <c r="BN126" s="367">
        <v>265</v>
      </c>
      <c r="BO126" s="367">
        <v>191</v>
      </c>
      <c r="BP126" s="367">
        <v>74</v>
      </c>
      <c r="BQ126" s="368">
        <v>0.27924528301886792</v>
      </c>
      <c r="BR126" s="367">
        <v>16.399999999999999</v>
      </c>
      <c r="BS126" s="367">
        <v>2801</v>
      </c>
      <c r="BT126" s="367">
        <v>2313</v>
      </c>
      <c r="BU126" s="367">
        <v>488</v>
      </c>
      <c r="BV126" s="368">
        <v>0.17422349161013923</v>
      </c>
      <c r="BW126" s="367">
        <v>-14.999999999999998</v>
      </c>
      <c r="BX126" s="367">
        <v>-2536</v>
      </c>
      <c r="BY126" s="367">
        <v>-2122</v>
      </c>
      <c r="BZ126" s="367">
        <v>-414</v>
      </c>
      <c r="CA126" s="368">
        <v>0.10502179140872869</v>
      </c>
      <c r="CB126" s="417">
        <v>0</v>
      </c>
      <c r="CC126" s="367">
        <v>0</v>
      </c>
      <c r="CD126" s="367">
        <v>0</v>
      </c>
      <c r="CE126" s="367">
        <v>0</v>
      </c>
      <c r="CF126" s="368">
        <v>0</v>
      </c>
      <c r="CG126" s="417">
        <v>7</v>
      </c>
      <c r="CH126" s="367">
        <v>1334</v>
      </c>
      <c r="CI126" s="426">
        <v>1135</v>
      </c>
      <c r="CJ126" s="367">
        <v>199</v>
      </c>
      <c r="CK126" s="368">
        <v>0.14917541229385306</v>
      </c>
      <c r="CL126" s="366">
        <v>7</v>
      </c>
      <c r="CM126" s="367">
        <v>1334</v>
      </c>
      <c r="CN126" s="367">
        <v>1135</v>
      </c>
      <c r="CO126" s="367">
        <v>199</v>
      </c>
      <c r="CP126" s="368">
        <v>0.14917541229385306</v>
      </c>
      <c r="CQ126" s="367">
        <v>1.4</v>
      </c>
      <c r="CR126" s="367">
        <v>265</v>
      </c>
      <c r="CS126" s="367">
        <v>191</v>
      </c>
      <c r="CT126" s="367">
        <v>74</v>
      </c>
      <c r="CU126" s="368">
        <v>0.27924528301886792</v>
      </c>
      <c r="CV126" s="367">
        <v>5.6</v>
      </c>
      <c r="CW126" s="367">
        <v>1069</v>
      </c>
      <c r="CX126" s="367">
        <v>944</v>
      </c>
      <c r="CY126" s="367">
        <v>125</v>
      </c>
      <c r="CZ126" s="368">
        <v>-0.13006987072501486</v>
      </c>
      <c r="DA126" s="417">
        <v>0</v>
      </c>
      <c r="DB126" s="367">
        <v>0</v>
      </c>
      <c r="DC126" s="426">
        <v>0</v>
      </c>
      <c r="DD126" s="367">
        <v>0</v>
      </c>
      <c r="DE126" s="368">
        <v>0</v>
      </c>
      <c r="DF126" s="417">
        <v>1.1000000000000001</v>
      </c>
      <c r="DG126" s="367">
        <v>344</v>
      </c>
      <c r="DH126" s="426">
        <v>298</v>
      </c>
      <c r="DI126" s="367">
        <v>46</v>
      </c>
      <c r="DJ126" s="368">
        <v>0.13372093023255813</v>
      </c>
      <c r="DK126" s="366">
        <v>1.1000000000000001</v>
      </c>
      <c r="DL126" s="367">
        <v>344</v>
      </c>
      <c r="DM126" s="367">
        <v>298</v>
      </c>
      <c r="DN126" s="367">
        <v>46</v>
      </c>
      <c r="DO126" s="368">
        <v>0.13372093023255813</v>
      </c>
      <c r="DP126" s="367">
        <v>7</v>
      </c>
      <c r="DQ126" s="367">
        <v>1334</v>
      </c>
      <c r="DR126" s="367">
        <v>1135</v>
      </c>
      <c r="DS126" s="367">
        <v>199</v>
      </c>
      <c r="DT126" s="368">
        <v>0.14917541229385306</v>
      </c>
      <c r="DU126" s="367">
        <v>-5.9</v>
      </c>
      <c r="DV126" s="367">
        <v>-990</v>
      </c>
      <c r="DW126" s="367">
        <v>-837</v>
      </c>
      <c r="DX126" s="367">
        <v>-153</v>
      </c>
      <c r="DY126" s="368">
        <v>-1.5454482061294933E-2</v>
      </c>
      <c r="DZ126" s="417">
        <v>0</v>
      </c>
      <c r="EA126" s="367">
        <v>0</v>
      </c>
      <c r="EB126" s="426">
        <v>0</v>
      </c>
      <c r="EC126" s="367">
        <v>0</v>
      </c>
      <c r="ED126" s="368">
        <v>0</v>
      </c>
      <c r="EE126" s="417">
        <v>0.7</v>
      </c>
      <c r="EF126" s="367">
        <v>145</v>
      </c>
      <c r="EG126" s="426">
        <v>121</v>
      </c>
      <c r="EH126" s="367">
        <v>24</v>
      </c>
      <c r="EI126" s="368">
        <v>0.16551724137931034</v>
      </c>
      <c r="EJ126" s="366">
        <v>0.7</v>
      </c>
      <c r="EK126" s="367">
        <v>145</v>
      </c>
      <c r="EL126" s="367">
        <v>121</v>
      </c>
      <c r="EM126" s="367">
        <v>24</v>
      </c>
      <c r="EN126" s="368">
        <v>0.16551724137931034</v>
      </c>
      <c r="EO126" s="367">
        <v>1.1000000000000001</v>
      </c>
      <c r="EP126" s="367">
        <v>344</v>
      </c>
      <c r="EQ126" s="367">
        <v>298</v>
      </c>
      <c r="ER126" s="367">
        <v>46</v>
      </c>
      <c r="ES126" s="368">
        <v>0.13372093023255813</v>
      </c>
      <c r="ET126" s="367">
        <v>-0.40000000000000013</v>
      </c>
      <c r="EU126" s="367">
        <v>-199</v>
      </c>
      <c r="EV126" s="367">
        <v>-177</v>
      </c>
      <c r="EW126" s="367">
        <v>-22</v>
      </c>
      <c r="EX126" s="368">
        <v>3.1796311146752215E-2</v>
      </c>
      <c r="EY126" s="417">
        <v>3.6</v>
      </c>
      <c r="EZ126" s="367">
        <v>895</v>
      </c>
      <c r="FA126" s="426">
        <v>720</v>
      </c>
      <c r="FB126" s="367">
        <v>175</v>
      </c>
      <c r="FC126" s="368">
        <v>0.27485928705440899</v>
      </c>
      <c r="FD126" s="417">
        <v>8.3000000000000007</v>
      </c>
      <c r="FE126" s="420">
        <v>1661</v>
      </c>
      <c r="FF126" s="426">
        <v>1489</v>
      </c>
      <c r="FG126" s="367">
        <v>172</v>
      </c>
      <c r="FH126" s="368">
        <v>0.10355207706201083</v>
      </c>
      <c r="FI126" s="366">
        <v>4.7000000000000011</v>
      </c>
      <c r="FJ126" s="367">
        <v>766</v>
      </c>
      <c r="FK126" s="367">
        <v>769</v>
      </c>
      <c r="FL126" s="367">
        <v>-3</v>
      </c>
      <c r="FM126" s="368">
        <v>-0.17130720999239815</v>
      </c>
      <c r="FN126" s="367">
        <v>0.7</v>
      </c>
      <c r="FO126" s="367">
        <v>145</v>
      </c>
      <c r="FP126" s="367">
        <v>121</v>
      </c>
      <c r="FQ126" s="367">
        <v>24</v>
      </c>
      <c r="FR126" s="368">
        <v>0.16551724137931034</v>
      </c>
      <c r="FS126" s="367">
        <v>7.6000000000000005</v>
      </c>
      <c r="FT126" s="367">
        <v>1516</v>
      </c>
      <c r="FU126" s="367">
        <v>1368</v>
      </c>
      <c r="FV126" s="367">
        <v>148</v>
      </c>
      <c r="FW126" s="368">
        <v>-6.1965164317299509E-2</v>
      </c>
      <c r="FX126" s="417">
        <v>3.6</v>
      </c>
      <c r="FY126" s="367">
        <v>895</v>
      </c>
      <c r="FZ126" s="426">
        <v>720</v>
      </c>
      <c r="GA126" s="367">
        <v>175</v>
      </c>
      <c r="GB126" s="368">
        <v>0.2739043824701195</v>
      </c>
      <c r="GC126" s="417">
        <v>0</v>
      </c>
      <c r="GD126" s="367">
        <v>0</v>
      </c>
      <c r="GE126" s="426">
        <v>0</v>
      </c>
      <c r="GF126" s="367">
        <v>0</v>
      </c>
      <c r="GG126" s="368">
        <v>0</v>
      </c>
      <c r="GH126" s="366">
        <v>-3.6</v>
      </c>
      <c r="GI126" s="367">
        <v>-895</v>
      </c>
      <c r="GJ126" s="367">
        <v>-720</v>
      </c>
      <c r="GK126" s="367">
        <v>-175</v>
      </c>
      <c r="GL126" s="368">
        <v>-0.2739043824701195</v>
      </c>
      <c r="GM126" s="367">
        <v>8.3000000000000007</v>
      </c>
      <c r="GN126" s="367">
        <v>1661</v>
      </c>
      <c r="GO126" s="367">
        <v>1489</v>
      </c>
      <c r="GP126" s="367">
        <v>172</v>
      </c>
      <c r="GQ126" s="368">
        <v>0.10355207706201083</v>
      </c>
      <c r="GR126" s="367">
        <v>-8.3000000000000007</v>
      </c>
      <c r="GS126" s="367">
        <v>-1661</v>
      </c>
      <c r="GT126" s="367">
        <v>-1489</v>
      </c>
      <c r="GU126" s="367">
        <v>-172</v>
      </c>
      <c r="GV126" s="368">
        <v>-0.10355207706201083</v>
      </c>
      <c r="GW126" s="417">
        <v>0</v>
      </c>
      <c r="GX126" s="367">
        <v>0</v>
      </c>
      <c r="GY126" s="426">
        <v>0</v>
      </c>
      <c r="GZ126" s="367">
        <v>0</v>
      </c>
      <c r="HA126" s="368">
        <v>0</v>
      </c>
      <c r="HB126" s="417">
        <v>10.9</v>
      </c>
      <c r="HC126" s="367">
        <v>1433</v>
      </c>
      <c r="HD126" s="426">
        <v>1224</v>
      </c>
      <c r="HE126" s="367">
        <v>209</v>
      </c>
      <c r="HF126" s="368">
        <v>0.14584787159804605</v>
      </c>
      <c r="HG126" s="366">
        <v>10.9</v>
      </c>
      <c r="HH126" s="367">
        <v>1433</v>
      </c>
      <c r="HI126" s="367">
        <v>1224</v>
      </c>
      <c r="HJ126" s="367">
        <v>209</v>
      </c>
      <c r="HK126" s="368">
        <v>0.14584787159804605</v>
      </c>
      <c r="HL126" s="367">
        <v>0</v>
      </c>
      <c r="HM126" s="367">
        <v>0</v>
      </c>
      <c r="HN126" s="367">
        <v>0</v>
      </c>
      <c r="HO126" s="367">
        <v>0</v>
      </c>
      <c r="HP126" s="368">
        <v>0</v>
      </c>
      <c r="HQ126" s="367">
        <v>10.9</v>
      </c>
      <c r="HR126" s="367">
        <v>1433</v>
      </c>
      <c r="HS126" s="367">
        <v>1224</v>
      </c>
      <c r="HT126" s="367">
        <v>209</v>
      </c>
      <c r="HU126" s="368">
        <v>0.14584787159804605</v>
      </c>
      <c r="HV126" s="417">
        <v>0</v>
      </c>
      <c r="HW126" s="367">
        <v>0</v>
      </c>
      <c r="HX126" s="426">
        <v>0</v>
      </c>
      <c r="HY126" s="367">
        <v>0</v>
      </c>
      <c r="HZ126" s="368">
        <v>0</v>
      </c>
      <c r="IA126" s="417">
        <v>0.2</v>
      </c>
      <c r="IB126" s="367">
        <v>97</v>
      </c>
      <c r="IC126" s="426">
        <v>76</v>
      </c>
      <c r="ID126" s="367">
        <v>21</v>
      </c>
      <c r="IE126" s="368">
        <v>0.21649484536082475</v>
      </c>
      <c r="IF126" s="366">
        <v>0.2</v>
      </c>
      <c r="IG126" s="367">
        <v>97</v>
      </c>
      <c r="IH126" s="367">
        <v>76</v>
      </c>
      <c r="II126" s="367">
        <v>21</v>
      </c>
      <c r="IJ126" s="368">
        <v>0.21649484536082475</v>
      </c>
      <c r="IK126" s="367">
        <v>10.9</v>
      </c>
      <c r="IL126" s="367">
        <v>1433</v>
      </c>
      <c r="IM126" s="367">
        <v>1224</v>
      </c>
      <c r="IN126" s="367">
        <v>209</v>
      </c>
      <c r="IO126" s="368">
        <v>0.14584787159804605</v>
      </c>
      <c r="IP126" s="367">
        <v>-10.700000000000001</v>
      </c>
      <c r="IQ126" s="367">
        <v>-1336</v>
      </c>
      <c r="IR126" s="367">
        <v>-1148</v>
      </c>
      <c r="IS126" s="367">
        <v>-188</v>
      </c>
      <c r="IT126" s="368">
        <v>7.0646973762778703E-2</v>
      </c>
      <c r="IU126" s="417">
        <v>0</v>
      </c>
      <c r="IV126" s="367">
        <v>0</v>
      </c>
      <c r="IW126" s="426">
        <v>0</v>
      </c>
      <c r="IX126" s="367">
        <v>0</v>
      </c>
      <c r="IY126" s="368">
        <v>0</v>
      </c>
      <c r="IZ126" s="417">
        <v>0</v>
      </c>
      <c r="JA126" s="367">
        <v>0</v>
      </c>
      <c r="JB126" s="426">
        <v>0</v>
      </c>
      <c r="JC126" s="367">
        <v>0</v>
      </c>
      <c r="JD126" s="368">
        <v>0</v>
      </c>
      <c r="JE126" s="366">
        <v>0</v>
      </c>
      <c r="JF126" s="367">
        <v>0</v>
      </c>
      <c r="JG126" s="367">
        <v>0</v>
      </c>
      <c r="JH126" s="367">
        <v>0</v>
      </c>
      <c r="JI126" s="368">
        <v>0</v>
      </c>
      <c r="JJ126" s="367">
        <v>0.2</v>
      </c>
      <c r="JK126" s="367">
        <v>97</v>
      </c>
      <c r="JL126" s="367">
        <v>76</v>
      </c>
      <c r="JM126" s="367">
        <v>21</v>
      </c>
      <c r="JN126" s="368">
        <v>0.21649484536082475</v>
      </c>
      <c r="JO126" s="367">
        <v>-0.2</v>
      </c>
      <c r="JP126" s="367">
        <v>-97</v>
      </c>
      <c r="JQ126" s="367">
        <v>-76</v>
      </c>
      <c r="JR126" s="367">
        <v>-21</v>
      </c>
      <c r="JS126" s="368">
        <v>-0.21649484536082475</v>
      </c>
      <c r="JT126" s="417">
        <v>0</v>
      </c>
      <c r="JU126" s="367">
        <v>0</v>
      </c>
      <c r="JV126" s="426">
        <v>0</v>
      </c>
      <c r="JW126" s="367">
        <v>0</v>
      </c>
      <c r="JX126" s="368">
        <v>0</v>
      </c>
      <c r="JY126" s="417">
        <v>9.6</v>
      </c>
      <c r="JZ126" s="423">
        <v>1831</v>
      </c>
      <c r="KA126" s="426">
        <v>1562</v>
      </c>
      <c r="KB126" s="367">
        <v>269</v>
      </c>
      <c r="KC126" s="368">
        <v>0.14691425450573456</v>
      </c>
      <c r="KD126" s="366">
        <v>9.6</v>
      </c>
      <c r="KE126" s="367">
        <v>1831</v>
      </c>
      <c r="KF126" s="367">
        <v>1562</v>
      </c>
      <c r="KG126" s="367">
        <v>269</v>
      </c>
      <c r="KH126" s="368">
        <v>0.14691425450573456</v>
      </c>
      <c r="KI126" s="367">
        <v>0</v>
      </c>
      <c r="KJ126" s="367">
        <v>0</v>
      </c>
      <c r="KK126" s="367">
        <v>0</v>
      </c>
      <c r="KL126" s="367">
        <v>0</v>
      </c>
      <c r="KM126" s="368">
        <v>0</v>
      </c>
      <c r="KN126" s="367">
        <v>9.6</v>
      </c>
      <c r="KO126" s="367">
        <v>1831</v>
      </c>
      <c r="KP126" s="367">
        <v>1562</v>
      </c>
      <c r="KQ126" s="367">
        <v>269</v>
      </c>
      <c r="KR126" s="368">
        <v>0.14691425450573456</v>
      </c>
      <c r="KS126" s="366">
        <v>7.2</v>
      </c>
      <c r="KT126" s="367">
        <v>1790</v>
      </c>
      <c r="KU126" s="367">
        <v>1440</v>
      </c>
      <c r="KV126" s="367">
        <v>350</v>
      </c>
      <c r="KW126" s="368">
        <v>0.19553072625698323</v>
      </c>
      <c r="KX126" s="367">
        <v>58.5</v>
      </c>
      <c r="KY126" s="367">
        <v>11089</v>
      </c>
      <c r="KZ126" s="367">
        <v>9536</v>
      </c>
      <c r="LA126" s="367">
        <v>1553</v>
      </c>
      <c r="LB126" s="369">
        <v>0.14004869690684463</v>
      </c>
      <c r="LC126" s="366">
        <v>51.3</v>
      </c>
      <c r="LD126" s="367">
        <v>9299</v>
      </c>
      <c r="LE126" s="367">
        <v>8096</v>
      </c>
      <c r="LF126" s="367">
        <v>1203</v>
      </c>
      <c r="LG126" s="369">
        <v>-5.5482029350138601E-2</v>
      </c>
    </row>
    <row r="127" spans="2:319">
      <c r="B127" s="1635"/>
      <c r="C127" s="1636"/>
      <c r="D127" s="416" t="s">
        <v>2882</v>
      </c>
      <c r="E127" s="417">
        <v>0</v>
      </c>
      <c r="F127" s="367">
        <v>0</v>
      </c>
      <c r="G127" s="426">
        <v>0</v>
      </c>
      <c r="H127" s="367">
        <v>0</v>
      </c>
      <c r="I127" s="368">
        <v>0</v>
      </c>
      <c r="J127" s="417">
        <v>0</v>
      </c>
      <c r="K127" s="367">
        <v>0</v>
      </c>
      <c r="L127" s="426">
        <v>0</v>
      </c>
      <c r="M127" s="367">
        <v>0</v>
      </c>
      <c r="N127" s="368">
        <v>0</v>
      </c>
      <c r="O127" s="366">
        <v>0</v>
      </c>
      <c r="P127" s="367">
        <v>0</v>
      </c>
      <c r="Q127" s="367">
        <v>0</v>
      </c>
      <c r="R127" s="367">
        <v>0</v>
      </c>
      <c r="S127" s="368">
        <v>0</v>
      </c>
      <c r="T127" s="367">
        <v>0</v>
      </c>
      <c r="U127" s="367">
        <v>0</v>
      </c>
      <c r="V127" s="367">
        <v>0</v>
      </c>
      <c r="W127" s="367">
        <v>0</v>
      </c>
      <c r="X127" s="368">
        <v>0</v>
      </c>
      <c r="Y127" s="367">
        <v>0</v>
      </c>
      <c r="Z127" s="367">
        <v>0</v>
      </c>
      <c r="AA127" s="367">
        <v>0</v>
      </c>
      <c r="AB127" s="367">
        <v>0</v>
      </c>
      <c r="AC127" s="368">
        <v>0</v>
      </c>
      <c r="AD127" s="417">
        <v>0</v>
      </c>
      <c r="AE127" s="367">
        <v>0</v>
      </c>
      <c r="AF127" s="426">
        <v>0</v>
      </c>
      <c r="AG127" s="367">
        <v>0</v>
      </c>
      <c r="AH127" s="368">
        <v>0</v>
      </c>
      <c r="AI127" s="417">
        <v>0</v>
      </c>
      <c r="AJ127" s="367">
        <v>0</v>
      </c>
      <c r="AK127" s="426">
        <v>0</v>
      </c>
      <c r="AL127" s="367">
        <v>0</v>
      </c>
      <c r="AM127" s="368">
        <v>0</v>
      </c>
      <c r="AN127" s="366">
        <v>0</v>
      </c>
      <c r="AO127" s="367">
        <v>0</v>
      </c>
      <c r="AP127" s="367">
        <v>0</v>
      </c>
      <c r="AQ127" s="367">
        <v>0</v>
      </c>
      <c r="AR127" s="368">
        <v>0</v>
      </c>
      <c r="AS127" s="367">
        <v>0</v>
      </c>
      <c r="AT127" s="367">
        <v>0</v>
      </c>
      <c r="AU127" s="367">
        <v>0</v>
      </c>
      <c r="AV127" s="367">
        <v>0</v>
      </c>
      <c r="AW127" s="368">
        <v>0</v>
      </c>
      <c r="AX127" s="367">
        <v>0</v>
      </c>
      <c r="AY127" s="367">
        <v>0</v>
      </c>
      <c r="AZ127" s="367">
        <v>0</v>
      </c>
      <c r="BA127" s="367">
        <v>0</v>
      </c>
      <c r="BB127" s="368">
        <v>0</v>
      </c>
      <c r="BC127" s="417">
        <v>0</v>
      </c>
      <c r="BD127" s="367">
        <v>0</v>
      </c>
      <c r="BE127" s="426">
        <v>0</v>
      </c>
      <c r="BF127" s="367">
        <v>0</v>
      </c>
      <c r="BG127" s="368">
        <v>0</v>
      </c>
      <c r="BH127" s="417">
        <v>0</v>
      </c>
      <c r="BI127" s="367">
        <v>0</v>
      </c>
      <c r="BJ127" s="426">
        <v>0</v>
      </c>
      <c r="BK127" s="367">
        <v>0</v>
      </c>
      <c r="BL127" s="368">
        <v>0</v>
      </c>
      <c r="BM127" s="366">
        <v>0</v>
      </c>
      <c r="BN127" s="367">
        <v>0</v>
      </c>
      <c r="BO127" s="367">
        <v>0</v>
      </c>
      <c r="BP127" s="367">
        <v>0</v>
      </c>
      <c r="BQ127" s="368">
        <v>0</v>
      </c>
      <c r="BR127" s="367">
        <v>0</v>
      </c>
      <c r="BS127" s="367">
        <v>0</v>
      </c>
      <c r="BT127" s="367">
        <v>0</v>
      </c>
      <c r="BU127" s="367">
        <v>0</v>
      </c>
      <c r="BV127" s="368">
        <v>0</v>
      </c>
      <c r="BW127" s="367">
        <v>0</v>
      </c>
      <c r="BX127" s="367">
        <v>0</v>
      </c>
      <c r="BY127" s="367">
        <v>0</v>
      </c>
      <c r="BZ127" s="367">
        <v>0</v>
      </c>
      <c r="CA127" s="368">
        <v>0</v>
      </c>
      <c r="CB127" s="417">
        <v>0</v>
      </c>
      <c r="CC127" s="367">
        <v>0</v>
      </c>
      <c r="CD127" s="367">
        <v>0</v>
      </c>
      <c r="CE127" s="367">
        <v>0</v>
      </c>
      <c r="CF127" s="368">
        <v>0</v>
      </c>
      <c r="CG127" s="417">
        <v>0</v>
      </c>
      <c r="CH127" s="367">
        <v>0</v>
      </c>
      <c r="CI127" s="426">
        <v>0</v>
      </c>
      <c r="CJ127" s="367">
        <v>0</v>
      </c>
      <c r="CK127" s="368">
        <v>0</v>
      </c>
      <c r="CL127" s="366">
        <v>0</v>
      </c>
      <c r="CM127" s="367">
        <v>0</v>
      </c>
      <c r="CN127" s="367">
        <v>0</v>
      </c>
      <c r="CO127" s="367">
        <v>0</v>
      </c>
      <c r="CP127" s="368">
        <v>0</v>
      </c>
      <c r="CQ127" s="367">
        <v>0</v>
      </c>
      <c r="CR127" s="367">
        <v>0</v>
      </c>
      <c r="CS127" s="367">
        <v>0</v>
      </c>
      <c r="CT127" s="367">
        <v>0</v>
      </c>
      <c r="CU127" s="368">
        <v>0</v>
      </c>
      <c r="CV127" s="367">
        <v>0</v>
      </c>
      <c r="CW127" s="367">
        <v>0</v>
      </c>
      <c r="CX127" s="367">
        <v>0</v>
      </c>
      <c r="CY127" s="367">
        <v>0</v>
      </c>
      <c r="CZ127" s="368">
        <v>0</v>
      </c>
      <c r="DA127" s="417">
        <v>0</v>
      </c>
      <c r="DB127" s="367">
        <v>0</v>
      </c>
      <c r="DC127" s="426">
        <v>0</v>
      </c>
      <c r="DD127" s="367">
        <v>0</v>
      </c>
      <c r="DE127" s="368">
        <v>0</v>
      </c>
      <c r="DF127" s="417">
        <v>0</v>
      </c>
      <c r="DG127" s="367">
        <v>0</v>
      </c>
      <c r="DH127" s="426">
        <v>0</v>
      </c>
      <c r="DI127" s="367">
        <v>0</v>
      </c>
      <c r="DJ127" s="368">
        <v>0</v>
      </c>
      <c r="DK127" s="366">
        <v>0</v>
      </c>
      <c r="DL127" s="367">
        <v>0</v>
      </c>
      <c r="DM127" s="367">
        <v>0</v>
      </c>
      <c r="DN127" s="367">
        <v>0</v>
      </c>
      <c r="DO127" s="368">
        <v>0</v>
      </c>
      <c r="DP127" s="367">
        <v>0</v>
      </c>
      <c r="DQ127" s="367">
        <v>0</v>
      </c>
      <c r="DR127" s="367">
        <v>0</v>
      </c>
      <c r="DS127" s="367">
        <v>0</v>
      </c>
      <c r="DT127" s="368">
        <v>0</v>
      </c>
      <c r="DU127" s="367">
        <v>0</v>
      </c>
      <c r="DV127" s="367">
        <v>0</v>
      </c>
      <c r="DW127" s="367">
        <v>0</v>
      </c>
      <c r="DX127" s="367">
        <v>0</v>
      </c>
      <c r="DY127" s="368">
        <v>0</v>
      </c>
      <c r="DZ127" s="417">
        <v>0</v>
      </c>
      <c r="EA127" s="367">
        <v>0</v>
      </c>
      <c r="EB127" s="426">
        <v>0</v>
      </c>
      <c r="EC127" s="367">
        <v>0</v>
      </c>
      <c r="ED127" s="368">
        <v>0</v>
      </c>
      <c r="EE127" s="417">
        <v>0</v>
      </c>
      <c r="EF127" s="367">
        <v>0</v>
      </c>
      <c r="EG127" s="426">
        <v>0</v>
      </c>
      <c r="EH127" s="367">
        <v>0</v>
      </c>
      <c r="EI127" s="368">
        <v>0</v>
      </c>
      <c r="EJ127" s="366">
        <v>0</v>
      </c>
      <c r="EK127" s="367">
        <v>0</v>
      </c>
      <c r="EL127" s="367">
        <v>0</v>
      </c>
      <c r="EM127" s="367">
        <v>0</v>
      </c>
      <c r="EN127" s="368">
        <v>0</v>
      </c>
      <c r="EO127" s="367">
        <v>0</v>
      </c>
      <c r="EP127" s="367">
        <v>0</v>
      </c>
      <c r="EQ127" s="367">
        <v>0</v>
      </c>
      <c r="ER127" s="367">
        <v>0</v>
      </c>
      <c r="ES127" s="368">
        <v>0</v>
      </c>
      <c r="ET127" s="367">
        <v>0</v>
      </c>
      <c r="EU127" s="367">
        <v>0</v>
      </c>
      <c r="EV127" s="367">
        <v>0</v>
      </c>
      <c r="EW127" s="367">
        <v>0</v>
      </c>
      <c r="EX127" s="368">
        <v>0</v>
      </c>
      <c r="EY127" s="417">
        <v>0</v>
      </c>
      <c r="EZ127" s="367">
        <v>0</v>
      </c>
      <c r="FA127" s="426">
        <v>0</v>
      </c>
      <c r="FB127" s="367">
        <v>0</v>
      </c>
      <c r="FC127" s="368">
        <v>0</v>
      </c>
      <c r="FD127" s="417">
        <v>0</v>
      </c>
      <c r="FE127" s="367">
        <v>0</v>
      </c>
      <c r="FF127" s="426">
        <v>0</v>
      </c>
      <c r="FG127" s="367">
        <v>0</v>
      </c>
      <c r="FH127" s="368">
        <v>0</v>
      </c>
      <c r="FI127" s="366">
        <v>0</v>
      </c>
      <c r="FJ127" s="367">
        <v>0</v>
      </c>
      <c r="FK127" s="367">
        <v>0</v>
      </c>
      <c r="FL127" s="367">
        <v>0</v>
      </c>
      <c r="FM127" s="368">
        <v>0</v>
      </c>
      <c r="FN127" s="367">
        <v>0</v>
      </c>
      <c r="FO127" s="367">
        <v>0</v>
      </c>
      <c r="FP127" s="367">
        <v>0</v>
      </c>
      <c r="FQ127" s="367">
        <v>0</v>
      </c>
      <c r="FR127" s="368">
        <v>0</v>
      </c>
      <c r="FS127" s="367">
        <v>0</v>
      </c>
      <c r="FT127" s="367">
        <v>0</v>
      </c>
      <c r="FU127" s="367">
        <v>0</v>
      </c>
      <c r="FV127" s="367">
        <v>0</v>
      </c>
      <c r="FW127" s="368">
        <v>0</v>
      </c>
      <c r="FX127" s="417">
        <v>0</v>
      </c>
      <c r="FY127" s="367">
        <v>0</v>
      </c>
      <c r="FZ127" s="426">
        <v>0</v>
      </c>
      <c r="GA127" s="367">
        <v>0</v>
      </c>
      <c r="GB127" s="368">
        <v>0</v>
      </c>
      <c r="GC127" s="417">
        <v>0</v>
      </c>
      <c r="GD127" s="367">
        <v>0</v>
      </c>
      <c r="GE127" s="426">
        <v>0</v>
      </c>
      <c r="GF127" s="367">
        <v>0</v>
      </c>
      <c r="GG127" s="368">
        <v>0</v>
      </c>
      <c r="GH127" s="366">
        <v>0</v>
      </c>
      <c r="GI127" s="367">
        <v>0</v>
      </c>
      <c r="GJ127" s="367">
        <v>0</v>
      </c>
      <c r="GK127" s="367">
        <v>0</v>
      </c>
      <c r="GL127" s="368">
        <v>0</v>
      </c>
      <c r="GM127" s="367">
        <v>0</v>
      </c>
      <c r="GN127" s="367">
        <v>0</v>
      </c>
      <c r="GO127" s="367">
        <v>0</v>
      </c>
      <c r="GP127" s="367">
        <v>0</v>
      </c>
      <c r="GQ127" s="368">
        <v>0</v>
      </c>
      <c r="GR127" s="367">
        <v>0</v>
      </c>
      <c r="GS127" s="367">
        <v>0</v>
      </c>
      <c r="GT127" s="367">
        <v>0</v>
      </c>
      <c r="GU127" s="367">
        <v>0</v>
      </c>
      <c r="GV127" s="368">
        <v>0</v>
      </c>
      <c r="GW127" s="417">
        <v>0</v>
      </c>
      <c r="GX127" s="367">
        <v>0</v>
      </c>
      <c r="GY127" s="426">
        <v>0</v>
      </c>
      <c r="GZ127" s="367">
        <v>0</v>
      </c>
      <c r="HA127" s="368">
        <v>0</v>
      </c>
      <c r="HB127" s="417">
        <v>0</v>
      </c>
      <c r="HC127" s="367">
        <v>0</v>
      </c>
      <c r="HD127" s="426">
        <v>0</v>
      </c>
      <c r="HE127" s="367">
        <v>0</v>
      </c>
      <c r="HF127" s="368">
        <v>0</v>
      </c>
      <c r="HG127" s="366">
        <v>0</v>
      </c>
      <c r="HH127" s="367">
        <v>0</v>
      </c>
      <c r="HI127" s="367">
        <v>0</v>
      </c>
      <c r="HJ127" s="367">
        <v>0</v>
      </c>
      <c r="HK127" s="368">
        <v>0</v>
      </c>
      <c r="HL127" s="367">
        <v>0</v>
      </c>
      <c r="HM127" s="367">
        <v>0</v>
      </c>
      <c r="HN127" s="367">
        <v>0</v>
      </c>
      <c r="HO127" s="367">
        <v>0</v>
      </c>
      <c r="HP127" s="368">
        <v>0</v>
      </c>
      <c r="HQ127" s="367">
        <v>0</v>
      </c>
      <c r="HR127" s="367">
        <v>0</v>
      </c>
      <c r="HS127" s="367">
        <v>0</v>
      </c>
      <c r="HT127" s="367">
        <v>0</v>
      </c>
      <c r="HU127" s="368">
        <v>0</v>
      </c>
      <c r="HV127" s="417">
        <v>0</v>
      </c>
      <c r="HW127" s="367">
        <v>0</v>
      </c>
      <c r="HX127" s="426">
        <v>0</v>
      </c>
      <c r="HY127" s="367">
        <v>0</v>
      </c>
      <c r="HZ127" s="368">
        <v>0</v>
      </c>
      <c r="IA127" s="417">
        <v>0</v>
      </c>
      <c r="IB127" s="367">
        <v>0</v>
      </c>
      <c r="IC127" s="426">
        <v>0</v>
      </c>
      <c r="ID127" s="367">
        <v>0</v>
      </c>
      <c r="IE127" s="368">
        <v>0</v>
      </c>
      <c r="IF127" s="366">
        <v>0</v>
      </c>
      <c r="IG127" s="367">
        <v>0</v>
      </c>
      <c r="IH127" s="367">
        <v>0</v>
      </c>
      <c r="II127" s="367">
        <v>0</v>
      </c>
      <c r="IJ127" s="368">
        <v>0</v>
      </c>
      <c r="IK127" s="367">
        <v>0</v>
      </c>
      <c r="IL127" s="367">
        <v>0</v>
      </c>
      <c r="IM127" s="367">
        <v>0</v>
      </c>
      <c r="IN127" s="367">
        <v>0</v>
      </c>
      <c r="IO127" s="368">
        <v>0</v>
      </c>
      <c r="IP127" s="367">
        <v>0</v>
      </c>
      <c r="IQ127" s="367">
        <v>0</v>
      </c>
      <c r="IR127" s="367">
        <v>0</v>
      </c>
      <c r="IS127" s="367">
        <v>0</v>
      </c>
      <c r="IT127" s="368">
        <v>0</v>
      </c>
      <c r="IU127" s="417">
        <v>0</v>
      </c>
      <c r="IV127" s="367">
        <v>0</v>
      </c>
      <c r="IW127" s="426">
        <v>0</v>
      </c>
      <c r="IX127" s="367">
        <v>0</v>
      </c>
      <c r="IY127" s="368">
        <v>0</v>
      </c>
      <c r="IZ127" s="417">
        <v>0</v>
      </c>
      <c r="JA127" s="367">
        <v>0</v>
      </c>
      <c r="JB127" s="426">
        <v>0</v>
      </c>
      <c r="JC127" s="367">
        <v>0</v>
      </c>
      <c r="JD127" s="368">
        <v>0</v>
      </c>
      <c r="JE127" s="366">
        <v>0</v>
      </c>
      <c r="JF127" s="367">
        <v>0</v>
      </c>
      <c r="JG127" s="367">
        <v>0</v>
      </c>
      <c r="JH127" s="367">
        <v>0</v>
      </c>
      <c r="JI127" s="368">
        <v>0</v>
      </c>
      <c r="JJ127" s="367">
        <v>0</v>
      </c>
      <c r="JK127" s="367">
        <v>0</v>
      </c>
      <c r="JL127" s="367">
        <v>0</v>
      </c>
      <c r="JM127" s="367">
        <v>0</v>
      </c>
      <c r="JN127" s="368">
        <v>0</v>
      </c>
      <c r="JO127" s="367">
        <v>0</v>
      </c>
      <c r="JP127" s="367">
        <v>0</v>
      </c>
      <c r="JQ127" s="367">
        <v>0</v>
      </c>
      <c r="JR127" s="367">
        <v>0</v>
      </c>
      <c r="JS127" s="368">
        <v>0</v>
      </c>
      <c r="JT127" s="417">
        <v>0</v>
      </c>
      <c r="JU127" s="367">
        <v>0</v>
      </c>
      <c r="JV127" s="426">
        <v>0</v>
      </c>
      <c r="JW127" s="367">
        <v>0</v>
      </c>
      <c r="JX127" s="368">
        <v>0</v>
      </c>
      <c r="JY127" s="417">
        <v>0</v>
      </c>
      <c r="JZ127" s="367">
        <v>0</v>
      </c>
      <c r="KA127" s="426">
        <v>0</v>
      </c>
      <c r="KB127" s="367">
        <v>0</v>
      </c>
      <c r="KC127" s="368">
        <v>0</v>
      </c>
      <c r="KD127" s="366">
        <v>0</v>
      </c>
      <c r="KE127" s="367">
        <v>0</v>
      </c>
      <c r="KF127" s="367">
        <v>0</v>
      </c>
      <c r="KG127" s="367">
        <v>0</v>
      </c>
      <c r="KH127" s="368">
        <v>0</v>
      </c>
      <c r="KI127" s="367">
        <v>0</v>
      </c>
      <c r="KJ127" s="367">
        <v>0</v>
      </c>
      <c r="KK127" s="367">
        <v>0</v>
      </c>
      <c r="KL127" s="367">
        <v>0</v>
      </c>
      <c r="KM127" s="368">
        <v>0</v>
      </c>
      <c r="KN127" s="367">
        <v>0</v>
      </c>
      <c r="KO127" s="367">
        <v>0</v>
      </c>
      <c r="KP127" s="367">
        <v>0</v>
      </c>
      <c r="KQ127" s="367">
        <v>0</v>
      </c>
      <c r="KR127" s="368">
        <v>0</v>
      </c>
      <c r="KS127" s="366">
        <v>0</v>
      </c>
      <c r="KT127" s="367">
        <v>0</v>
      </c>
      <c r="KU127" s="367">
        <v>0</v>
      </c>
      <c r="KV127" s="367">
        <v>0</v>
      </c>
      <c r="KW127" s="368">
        <v>0</v>
      </c>
      <c r="KX127" s="367">
        <v>0</v>
      </c>
      <c r="KY127" s="367">
        <v>0</v>
      </c>
      <c r="KZ127" s="367">
        <v>0</v>
      </c>
      <c r="LA127" s="367">
        <v>0</v>
      </c>
      <c r="LB127" s="369">
        <v>0</v>
      </c>
      <c r="LC127" s="366">
        <v>0</v>
      </c>
      <c r="LD127" s="367">
        <v>0</v>
      </c>
      <c r="LE127" s="367">
        <v>0</v>
      </c>
      <c r="LF127" s="367">
        <v>0</v>
      </c>
      <c r="LG127" s="369">
        <v>0</v>
      </c>
    </row>
    <row r="128" spans="2:319">
      <c r="B128" s="1635"/>
      <c r="C128" s="1636"/>
      <c r="D128" s="416" t="s">
        <v>2883</v>
      </c>
      <c r="E128" s="417">
        <v>5</v>
      </c>
      <c r="F128" s="367">
        <v>59</v>
      </c>
      <c r="G128" s="426">
        <v>56</v>
      </c>
      <c r="H128" s="367">
        <v>3</v>
      </c>
      <c r="I128" s="368">
        <v>5.0847457627118647E-2</v>
      </c>
      <c r="J128" s="417">
        <v>16.600000000000001</v>
      </c>
      <c r="K128" s="367">
        <v>141</v>
      </c>
      <c r="L128" s="426">
        <v>119</v>
      </c>
      <c r="M128" s="367">
        <v>22</v>
      </c>
      <c r="N128" s="368">
        <v>0.15602836879432624</v>
      </c>
      <c r="O128" s="366">
        <v>11.600000000000001</v>
      </c>
      <c r="P128" s="367">
        <v>82</v>
      </c>
      <c r="Q128" s="367">
        <v>63</v>
      </c>
      <c r="R128" s="367">
        <v>19</v>
      </c>
      <c r="S128" s="368">
        <v>0.1051809111672076</v>
      </c>
      <c r="T128" s="367">
        <v>6.6</v>
      </c>
      <c r="U128" s="367">
        <v>56</v>
      </c>
      <c r="V128" s="367">
        <v>47</v>
      </c>
      <c r="W128" s="367">
        <v>9</v>
      </c>
      <c r="X128" s="368">
        <v>0.16071428571428573</v>
      </c>
      <c r="Y128" s="367">
        <v>10.000000000000002</v>
      </c>
      <c r="Z128" s="367">
        <v>85</v>
      </c>
      <c r="AA128" s="367">
        <v>72</v>
      </c>
      <c r="AB128" s="367">
        <v>13</v>
      </c>
      <c r="AC128" s="368">
        <v>-4.6859169199594819E-3</v>
      </c>
      <c r="AD128" s="417">
        <v>5</v>
      </c>
      <c r="AE128" s="367">
        <v>59</v>
      </c>
      <c r="AF128" s="426">
        <v>56</v>
      </c>
      <c r="AG128" s="367">
        <v>3</v>
      </c>
      <c r="AH128" s="368">
        <v>5.0847457627118647E-2</v>
      </c>
      <c r="AI128" s="417">
        <v>1.2</v>
      </c>
      <c r="AJ128" s="367">
        <v>10</v>
      </c>
      <c r="AK128" s="426">
        <v>9</v>
      </c>
      <c r="AL128" s="367">
        <v>1</v>
      </c>
      <c r="AM128" s="368">
        <v>0.1</v>
      </c>
      <c r="AN128" s="366">
        <v>-3.8</v>
      </c>
      <c r="AO128" s="367">
        <v>-49</v>
      </c>
      <c r="AP128" s="367">
        <v>-47</v>
      </c>
      <c r="AQ128" s="367">
        <v>-2</v>
      </c>
      <c r="AR128" s="368">
        <v>4.9152542372881358E-2</v>
      </c>
      <c r="AS128" s="367">
        <v>16.600000000000001</v>
      </c>
      <c r="AT128" s="367">
        <v>141</v>
      </c>
      <c r="AU128" s="367">
        <v>119</v>
      </c>
      <c r="AV128" s="367">
        <v>22</v>
      </c>
      <c r="AW128" s="368">
        <v>0.15602836879432624</v>
      </c>
      <c r="AX128" s="367">
        <v>-15.400000000000002</v>
      </c>
      <c r="AY128" s="367">
        <v>-131</v>
      </c>
      <c r="AZ128" s="367">
        <v>-110</v>
      </c>
      <c r="BA128" s="367">
        <v>-21</v>
      </c>
      <c r="BB128" s="368">
        <v>-5.6028368794326239E-2</v>
      </c>
      <c r="BC128" s="417">
        <v>5</v>
      </c>
      <c r="BD128" s="367">
        <v>59</v>
      </c>
      <c r="BE128" s="426">
        <v>56</v>
      </c>
      <c r="BF128" s="367">
        <v>3</v>
      </c>
      <c r="BG128" s="368">
        <v>5.0847457627118647E-2</v>
      </c>
      <c r="BH128" s="417">
        <v>6.1</v>
      </c>
      <c r="BI128" s="367">
        <v>58</v>
      </c>
      <c r="BJ128" s="426">
        <v>47</v>
      </c>
      <c r="BK128" s="367">
        <v>11</v>
      </c>
      <c r="BL128" s="368">
        <v>0.18965517241379309</v>
      </c>
      <c r="BM128" s="366">
        <v>1.0999999999999996</v>
      </c>
      <c r="BN128" s="367">
        <v>-1</v>
      </c>
      <c r="BO128" s="367">
        <v>-9</v>
      </c>
      <c r="BP128" s="367">
        <v>8</v>
      </c>
      <c r="BQ128" s="368">
        <v>0.13880771478667445</v>
      </c>
      <c r="BR128" s="367">
        <v>1.2</v>
      </c>
      <c r="BS128" s="367">
        <v>10</v>
      </c>
      <c r="BT128" s="367">
        <v>9</v>
      </c>
      <c r="BU128" s="367">
        <v>1</v>
      </c>
      <c r="BV128" s="368">
        <v>0.1</v>
      </c>
      <c r="BW128" s="367">
        <v>4.8999999999999995</v>
      </c>
      <c r="BX128" s="367">
        <v>48</v>
      </c>
      <c r="BY128" s="367">
        <v>38</v>
      </c>
      <c r="BZ128" s="367">
        <v>10</v>
      </c>
      <c r="CA128" s="368">
        <v>8.9655172413793088E-2</v>
      </c>
      <c r="CB128" s="417">
        <v>5</v>
      </c>
      <c r="CC128" s="367">
        <v>59</v>
      </c>
      <c r="CD128" s="367">
        <v>56</v>
      </c>
      <c r="CE128" s="367">
        <v>3</v>
      </c>
      <c r="CF128" s="368">
        <v>5.0847457627118647E-2</v>
      </c>
      <c r="CG128" s="417">
        <v>17.100000000000001</v>
      </c>
      <c r="CH128" s="335">
        <v>146</v>
      </c>
      <c r="CI128" s="426">
        <v>123</v>
      </c>
      <c r="CJ128" s="367">
        <v>23</v>
      </c>
      <c r="CK128" s="368">
        <v>0.15753424657534246</v>
      </c>
      <c r="CL128" s="366">
        <v>12.100000000000001</v>
      </c>
      <c r="CM128" s="367">
        <v>87</v>
      </c>
      <c r="CN128" s="367">
        <v>67</v>
      </c>
      <c r="CO128" s="367">
        <v>20</v>
      </c>
      <c r="CP128" s="368">
        <v>0.10668678894822381</v>
      </c>
      <c r="CQ128" s="367">
        <v>6.1</v>
      </c>
      <c r="CR128" s="367">
        <v>58</v>
      </c>
      <c r="CS128" s="367">
        <v>47</v>
      </c>
      <c r="CT128" s="367">
        <v>11</v>
      </c>
      <c r="CU128" s="368">
        <v>0.18965517241379309</v>
      </c>
      <c r="CV128" s="367">
        <v>11.000000000000002</v>
      </c>
      <c r="CW128" s="367">
        <v>88</v>
      </c>
      <c r="CX128" s="367">
        <v>76</v>
      </c>
      <c r="CY128" s="367">
        <v>12</v>
      </c>
      <c r="CZ128" s="368">
        <v>-3.2120925838450637E-2</v>
      </c>
      <c r="DA128" s="417">
        <v>5</v>
      </c>
      <c r="DB128" s="367">
        <v>59</v>
      </c>
      <c r="DC128" s="426">
        <v>56</v>
      </c>
      <c r="DD128" s="367">
        <v>3</v>
      </c>
      <c r="DE128" s="368">
        <v>5.0847457627118647E-2</v>
      </c>
      <c r="DF128" s="417">
        <v>5.0999999999999996</v>
      </c>
      <c r="DG128" s="367">
        <v>49</v>
      </c>
      <c r="DH128" s="426">
        <v>40</v>
      </c>
      <c r="DI128" s="367">
        <v>9</v>
      </c>
      <c r="DJ128" s="368">
        <v>0.18367346938775511</v>
      </c>
      <c r="DK128" s="366">
        <v>9.9999999999999645E-2</v>
      </c>
      <c r="DL128" s="367">
        <v>-10</v>
      </c>
      <c r="DM128" s="367">
        <v>-16</v>
      </c>
      <c r="DN128" s="367">
        <v>6</v>
      </c>
      <c r="DO128" s="368">
        <v>0.13282601176063646</v>
      </c>
      <c r="DP128" s="367">
        <v>17.100000000000001</v>
      </c>
      <c r="DQ128" s="367">
        <v>146</v>
      </c>
      <c r="DR128" s="367">
        <v>123</v>
      </c>
      <c r="DS128" s="367">
        <v>23</v>
      </c>
      <c r="DT128" s="368">
        <v>0.15753424657534246</v>
      </c>
      <c r="DU128" s="367">
        <v>-12.000000000000002</v>
      </c>
      <c r="DV128" s="367">
        <v>-97</v>
      </c>
      <c r="DW128" s="367">
        <v>-83</v>
      </c>
      <c r="DX128" s="367">
        <v>-14</v>
      </c>
      <c r="DY128" s="368">
        <v>2.6139222812412655E-2</v>
      </c>
      <c r="DZ128" s="417">
        <v>5</v>
      </c>
      <c r="EA128" s="367">
        <v>59</v>
      </c>
      <c r="EB128" s="426">
        <v>56</v>
      </c>
      <c r="EC128" s="367">
        <v>3</v>
      </c>
      <c r="ED128" s="368">
        <v>5.0847457627118647E-2</v>
      </c>
      <c r="EE128" s="417">
        <v>4.0999999999999996</v>
      </c>
      <c r="EF128" s="367">
        <v>35</v>
      </c>
      <c r="EG128" s="426">
        <v>29</v>
      </c>
      <c r="EH128" s="367">
        <v>6</v>
      </c>
      <c r="EI128" s="368">
        <v>0.17142857142857143</v>
      </c>
      <c r="EJ128" s="366">
        <v>-0.90000000000000036</v>
      </c>
      <c r="EK128" s="367">
        <v>-24</v>
      </c>
      <c r="EL128" s="367">
        <v>-27</v>
      </c>
      <c r="EM128" s="367">
        <v>3</v>
      </c>
      <c r="EN128" s="368">
        <v>0.12058111380145278</v>
      </c>
      <c r="EO128" s="367">
        <v>5.0999999999999996</v>
      </c>
      <c r="EP128" s="367">
        <v>49</v>
      </c>
      <c r="EQ128" s="367">
        <v>40</v>
      </c>
      <c r="ER128" s="367">
        <v>9</v>
      </c>
      <c r="ES128" s="368">
        <v>0.18367346938775511</v>
      </c>
      <c r="ET128" s="367">
        <v>-1</v>
      </c>
      <c r="EU128" s="367">
        <v>-14</v>
      </c>
      <c r="EV128" s="367">
        <v>-11</v>
      </c>
      <c r="EW128" s="367">
        <v>-3</v>
      </c>
      <c r="EX128" s="368">
        <v>-1.2244897959183682E-2</v>
      </c>
      <c r="EY128" s="417">
        <v>5</v>
      </c>
      <c r="EZ128" s="367">
        <v>59</v>
      </c>
      <c r="FA128" s="426">
        <v>56</v>
      </c>
      <c r="FB128" s="367">
        <v>3</v>
      </c>
      <c r="FC128" s="368">
        <v>0.11494252873563218</v>
      </c>
      <c r="FD128" s="417">
        <v>20.3</v>
      </c>
      <c r="FE128" s="367">
        <v>173</v>
      </c>
      <c r="FF128" s="426">
        <v>146</v>
      </c>
      <c r="FG128" s="367">
        <v>27</v>
      </c>
      <c r="FH128" s="368">
        <v>0.15606936416184972</v>
      </c>
      <c r="FI128" s="366">
        <v>15.3</v>
      </c>
      <c r="FJ128" s="367">
        <v>114</v>
      </c>
      <c r="FK128" s="367">
        <v>90</v>
      </c>
      <c r="FL128" s="367">
        <v>24</v>
      </c>
      <c r="FM128" s="368">
        <v>4.1126835426217534E-2</v>
      </c>
      <c r="FN128" s="367">
        <v>4.0999999999999996</v>
      </c>
      <c r="FO128" s="367">
        <v>35</v>
      </c>
      <c r="FP128" s="367">
        <v>29</v>
      </c>
      <c r="FQ128" s="367">
        <v>6</v>
      </c>
      <c r="FR128" s="368">
        <v>0.17142857142857143</v>
      </c>
      <c r="FS128" s="367">
        <v>16.200000000000003</v>
      </c>
      <c r="FT128" s="367">
        <v>138</v>
      </c>
      <c r="FU128" s="367">
        <v>117</v>
      </c>
      <c r="FV128" s="367">
        <v>21</v>
      </c>
      <c r="FW128" s="368">
        <v>-1.5359207266721714E-2</v>
      </c>
      <c r="FX128" s="417">
        <v>5</v>
      </c>
      <c r="FY128" s="367">
        <v>59</v>
      </c>
      <c r="FZ128" s="426">
        <v>56</v>
      </c>
      <c r="GA128" s="367">
        <v>3</v>
      </c>
      <c r="GB128" s="368">
        <v>0.11478599221789883</v>
      </c>
      <c r="GC128" s="417">
        <v>8</v>
      </c>
      <c r="GD128" s="367">
        <v>74</v>
      </c>
      <c r="GE128" s="426">
        <v>61</v>
      </c>
      <c r="GF128" s="367">
        <v>13</v>
      </c>
      <c r="GG128" s="368">
        <v>0.17567567567567569</v>
      </c>
      <c r="GH128" s="366">
        <v>3</v>
      </c>
      <c r="GI128" s="367">
        <v>15</v>
      </c>
      <c r="GJ128" s="367">
        <v>5</v>
      </c>
      <c r="GK128" s="367">
        <v>10</v>
      </c>
      <c r="GL128" s="368">
        <v>6.0889683457776858E-2</v>
      </c>
      <c r="GM128" s="367">
        <v>20.3</v>
      </c>
      <c r="GN128" s="367">
        <v>173</v>
      </c>
      <c r="GO128" s="367">
        <v>146</v>
      </c>
      <c r="GP128" s="367">
        <v>27</v>
      </c>
      <c r="GQ128" s="368">
        <v>0.15606936416184972</v>
      </c>
      <c r="GR128" s="367">
        <v>-12.3</v>
      </c>
      <c r="GS128" s="367">
        <v>-99</v>
      </c>
      <c r="GT128" s="367">
        <v>-85</v>
      </c>
      <c r="GU128" s="367">
        <v>-14</v>
      </c>
      <c r="GV128" s="368">
        <v>1.9606311513825969E-2</v>
      </c>
      <c r="GW128" s="417">
        <v>5</v>
      </c>
      <c r="GX128" s="367">
        <v>59</v>
      </c>
      <c r="GY128" s="426">
        <v>56</v>
      </c>
      <c r="GZ128" s="367">
        <v>3</v>
      </c>
      <c r="HA128" s="368">
        <v>5.0847457627118647E-2</v>
      </c>
      <c r="HB128" s="417">
        <v>2</v>
      </c>
      <c r="HC128" s="367">
        <v>23</v>
      </c>
      <c r="HD128" s="426">
        <v>18</v>
      </c>
      <c r="HE128" s="367">
        <v>5</v>
      </c>
      <c r="HF128" s="368">
        <v>0.21739130434782608</v>
      </c>
      <c r="HG128" s="366">
        <v>-3</v>
      </c>
      <c r="HH128" s="367">
        <v>-36</v>
      </c>
      <c r="HI128" s="367">
        <v>-38</v>
      </c>
      <c r="HJ128" s="367">
        <v>2</v>
      </c>
      <c r="HK128" s="368">
        <v>0.16654384672070743</v>
      </c>
      <c r="HL128" s="367">
        <v>8</v>
      </c>
      <c r="HM128" s="367">
        <v>74</v>
      </c>
      <c r="HN128" s="367">
        <v>61</v>
      </c>
      <c r="HO128" s="367">
        <v>13</v>
      </c>
      <c r="HP128" s="368">
        <v>0.17567567567567569</v>
      </c>
      <c r="HQ128" s="367">
        <v>-6</v>
      </c>
      <c r="HR128" s="367">
        <v>-51</v>
      </c>
      <c r="HS128" s="367">
        <v>-43</v>
      </c>
      <c r="HT128" s="367">
        <v>-8</v>
      </c>
      <c r="HU128" s="368">
        <v>4.1715628672150395E-2</v>
      </c>
      <c r="HV128" s="417">
        <v>5</v>
      </c>
      <c r="HW128" s="367">
        <v>59</v>
      </c>
      <c r="HX128" s="426">
        <v>56</v>
      </c>
      <c r="HY128" s="367">
        <v>3</v>
      </c>
      <c r="HZ128" s="368">
        <v>5.0847457627118647E-2</v>
      </c>
      <c r="IA128" s="417">
        <v>12.7</v>
      </c>
      <c r="IB128" s="367">
        <v>108</v>
      </c>
      <c r="IC128" s="367">
        <v>91</v>
      </c>
      <c r="ID128" s="367">
        <v>17</v>
      </c>
      <c r="IE128" s="368">
        <v>0.15740740740740741</v>
      </c>
      <c r="IF128" s="366">
        <v>7.6999999999999993</v>
      </c>
      <c r="IG128" s="367">
        <v>49</v>
      </c>
      <c r="IH128" s="367">
        <v>35</v>
      </c>
      <c r="II128" s="367">
        <v>14</v>
      </c>
      <c r="IJ128" s="368">
        <v>0.10655994978028877</v>
      </c>
      <c r="IK128" s="367">
        <v>2</v>
      </c>
      <c r="IL128" s="367">
        <v>23</v>
      </c>
      <c r="IM128" s="367">
        <v>18</v>
      </c>
      <c r="IN128" s="367">
        <v>5</v>
      </c>
      <c r="IO128" s="368">
        <v>0.21739130434782608</v>
      </c>
      <c r="IP128" s="367">
        <v>10.7</v>
      </c>
      <c r="IQ128" s="367">
        <v>85</v>
      </c>
      <c r="IR128" s="367">
        <v>73</v>
      </c>
      <c r="IS128" s="367">
        <v>12</v>
      </c>
      <c r="IT128" s="368">
        <v>-5.9983896940418668E-2</v>
      </c>
      <c r="IU128" s="417">
        <v>5</v>
      </c>
      <c r="IV128" s="367">
        <v>59</v>
      </c>
      <c r="IW128" s="426">
        <v>56</v>
      </c>
      <c r="IX128" s="367">
        <v>3</v>
      </c>
      <c r="IY128" s="368">
        <v>5.0847457627118647E-2</v>
      </c>
      <c r="IZ128" s="417">
        <v>0</v>
      </c>
      <c r="JA128" s="367">
        <v>0</v>
      </c>
      <c r="JB128" s="426">
        <v>0</v>
      </c>
      <c r="JC128" s="367">
        <v>0</v>
      </c>
      <c r="JD128" s="368">
        <v>0</v>
      </c>
      <c r="JE128" s="366">
        <v>-5</v>
      </c>
      <c r="JF128" s="367">
        <v>-59</v>
      </c>
      <c r="JG128" s="367">
        <v>-56</v>
      </c>
      <c r="JH128" s="367">
        <v>-3</v>
      </c>
      <c r="JI128" s="368">
        <v>-5.0847457627118647E-2</v>
      </c>
      <c r="JJ128" s="367">
        <v>12.7</v>
      </c>
      <c r="JK128" s="367">
        <v>108</v>
      </c>
      <c r="JL128" s="367">
        <v>91</v>
      </c>
      <c r="JM128" s="367">
        <v>17</v>
      </c>
      <c r="JN128" s="368">
        <v>0.15740740740740741</v>
      </c>
      <c r="JO128" s="367">
        <v>-12.7</v>
      </c>
      <c r="JP128" s="367">
        <v>-108</v>
      </c>
      <c r="JQ128" s="367">
        <v>-91</v>
      </c>
      <c r="JR128" s="367">
        <v>-17</v>
      </c>
      <c r="JS128" s="368">
        <v>-0.15740740740740741</v>
      </c>
      <c r="JT128" s="417">
        <v>5</v>
      </c>
      <c r="JU128" s="367">
        <v>59</v>
      </c>
      <c r="JV128" s="426">
        <v>56</v>
      </c>
      <c r="JW128" s="367">
        <v>3</v>
      </c>
      <c r="JX128" s="368">
        <v>5.0847457627118647E-2</v>
      </c>
      <c r="JY128" s="417">
        <v>12.5</v>
      </c>
      <c r="JZ128" s="367">
        <v>106</v>
      </c>
      <c r="KA128" s="426">
        <v>86</v>
      </c>
      <c r="KB128" s="367">
        <v>20</v>
      </c>
      <c r="KC128" s="368">
        <v>0.18867924528301888</v>
      </c>
      <c r="KD128" s="366">
        <v>7.5</v>
      </c>
      <c r="KE128" s="367">
        <v>47</v>
      </c>
      <c r="KF128" s="367">
        <v>30</v>
      </c>
      <c r="KG128" s="367">
        <v>17</v>
      </c>
      <c r="KH128" s="368">
        <v>0.13783178765590023</v>
      </c>
      <c r="KI128" s="367">
        <v>0</v>
      </c>
      <c r="KJ128" s="367">
        <v>0</v>
      </c>
      <c r="KK128" s="367">
        <v>0</v>
      </c>
      <c r="KL128" s="367">
        <v>0</v>
      </c>
      <c r="KM128" s="368">
        <v>0</v>
      </c>
      <c r="KN128" s="367">
        <v>12.5</v>
      </c>
      <c r="KO128" s="367">
        <v>106</v>
      </c>
      <c r="KP128" s="367">
        <v>86</v>
      </c>
      <c r="KQ128" s="367">
        <v>20</v>
      </c>
      <c r="KR128" s="368">
        <v>0.18867924528301888</v>
      </c>
      <c r="KS128" s="366">
        <v>60</v>
      </c>
      <c r="KT128" s="367">
        <v>708</v>
      </c>
      <c r="KU128" s="367">
        <v>672</v>
      </c>
      <c r="KV128" s="367">
        <v>36</v>
      </c>
      <c r="KW128" s="368">
        <v>5.0847457627118647E-2</v>
      </c>
      <c r="KX128" s="367">
        <v>105.7</v>
      </c>
      <c r="KY128" s="367">
        <v>923</v>
      </c>
      <c r="KZ128" s="367">
        <v>769</v>
      </c>
      <c r="LA128" s="367">
        <v>154</v>
      </c>
      <c r="LB128" s="369">
        <v>0.16684723726977249</v>
      </c>
      <c r="LC128" s="366">
        <v>45.7</v>
      </c>
      <c r="LD128" s="367">
        <v>215</v>
      </c>
      <c r="LE128" s="367">
        <v>97</v>
      </c>
      <c r="LF128" s="367">
        <v>118</v>
      </c>
      <c r="LG128" s="369">
        <v>0.11599977964265384</v>
      </c>
    </row>
    <row r="129" spans="2:319">
      <c r="B129" s="1635"/>
      <c r="C129" s="1636"/>
      <c r="D129" s="416" t="s">
        <v>2871</v>
      </c>
      <c r="E129" s="417">
        <v>0</v>
      </c>
      <c r="F129" s="367">
        <v>0</v>
      </c>
      <c r="G129" s="426">
        <v>0</v>
      </c>
      <c r="H129" s="367">
        <v>0</v>
      </c>
      <c r="I129" s="368">
        <v>0</v>
      </c>
      <c r="J129" s="417">
        <v>0</v>
      </c>
      <c r="K129" s="367">
        <v>0</v>
      </c>
      <c r="L129" s="426">
        <v>0</v>
      </c>
      <c r="M129" s="367">
        <v>0</v>
      </c>
      <c r="N129" s="368">
        <v>0</v>
      </c>
      <c r="O129" s="366">
        <v>0</v>
      </c>
      <c r="P129" s="367">
        <v>0</v>
      </c>
      <c r="Q129" s="367">
        <v>0</v>
      </c>
      <c r="R129" s="367">
        <v>0</v>
      </c>
      <c r="S129" s="368">
        <v>0</v>
      </c>
      <c r="T129" s="367">
        <v>0</v>
      </c>
      <c r="U129" s="367">
        <v>0</v>
      </c>
      <c r="V129" s="367">
        <v>0</v>
      </c>
      <c r="W129" s="367">
        <v>0</v>
      </c>
      <c r="X129" s="368">
        <v>0</v>
      </c>
      <c r="Y129" s="367">
        <v>0</v>
      </c>
      <c r="Z129" s="367">
        <v>0</v>
      </c>
      <c r="AA129" s="367">
        <v>0</v>
      </c>
      <c r="AB129" s="367">
        <v>0</v>
      </c>
      <c r="AC129" s="368">
        <v>0</v>
      </c>
      <c r="AD129" s="417">
        <v>0</v>
      </c>
      <c r="AE129" s="367">
        <v>0</v>
      </c>
      <c r="AF129" s="426">
        <v>0</v>
      </c>
      <c r="AG129" s="367">
        <v>0</v>
      </c>
      <c r="AH129" s="368">
        <v>0</v>
      </c>
      <c r="AI129" s="417">
        <v>0</v>
      </c>
      <c r="AJ129" s="367">
        <v>0</v>
      </c>
      <c r="AK129" s="426">
        <v>0</v>
      </c>
      <c r="AL129" s="367">
        <v>0</v>
      </c>
      <c r="AM129" s="368">
        <v>0</v>
      </c>
      <c r="AN129" s="366">
        <v>0</v>
      </c>
      <c r="AO129" s="367">
        <v>0</v>
      </c>
      <c r="AP129" s="367">
        <v>0</v>
      </c>
      <c r="AQ129" s="367">
        <v>0</v>
      </c>
      <c r="AR129" s="368">
        <v>0</v>
      </c>
      <c r="AS129" s="367">
        <v>0</v>
      </c>
      <c r="AT129" s="367">
        <v>0</v>
      </c>
      <c r="AU129" s="367">
        <v>0</v>
      </c>
      <c r="AV129" s="367">
        <v>0</v>
      </c>
      <c r="AW129" s="368">
        <v>0</v>
      </c>
      <c r="AX129" s="367">
        <v>0</v>
      </c>
      <c r="AY129" s="367">
        <v>0</v>
      </c>
      <c r="AZ129" s="367">
        <v>0</v>
      </c>
      <c r="BA129" s="367">
        <v>0</v>
      </c>
      <c r="BB129" s="368">
        <v>0</v>
      </c>
      <c r="BC129" s="417">
        <v>0</v>
      </c>
      <c r="BD129" s="367">
        <v>0</v>
      </c>
      <c r="BE129" s="426">
        <v>0</v>
      </c>
      <c r="BF129" s="367">
        <v>0</v>
      </c>
      <c r="BG129" s="368">
        <v>0</v>
      </c>
      <c r="BH129" s="417">
        <v>0</v>
      </c>
      <c r="BI129" s="367">
        <v>0</v>
      </c>
      <c r="BJ129" s="426">
        <v>0</v>
      </c>
      <c r="BK129" s="367">
        <v>0</v>
      </c>
      <c r="BL129" s="368">
        <v>0</v>
      </c>
      <c r="BM129" s="366">
        <v>0</v>
      </c>
      <c r="BN129" s="367">
        <v>0</v>
      </c>
      <c r="BO129" s="367">
        <v>0</v>
      </c>
      <c r="BP129" s="367">
        <v>0</v>
      </c>
      <c r="BQ129" s="368">
        <v>0</v>
      </c>
      <c r="BR129" s="367">
        <v>0</v>
      </c>
      <c r="BS129" s="367">
        <v>0</v>
      </c>
      <c r="BT129" s="367">
        <v>0</v>
      </c>
      <c r="BU129" s="367">
        <v>0</v>
      </c>
      <c r="BV129" s="368">
        <v>0</v>
      </c>
      <c r="BW129" s="367">
        <v>0</v>
      </c>
      <c r="BX129" s="367">
        <v>0</v>
      </c>
      <c r="BY129" s="367">
        <v>0</v>
      </c>
      <c r="BZ129" s="367">
        <v>0</v>
      </c>
      <c r="CA129" s="368">
        <v>0</v>
      </c>
      <c r="CB129" s="417">
        <v>0</v>
      </c>
      <c r="CC129" s="367">
        <v>0</v>
      </c>
      <c r="CD129" s="367">
        <v>0</v>
      </c>
      <c r="CE129" s="367">
        <v>0</v>
      </c>
      <c r="CF129" s="368">
        <v>0</v>
      </c>
      <c r="CG129" s="417">
        <v>0</v>
      </c>
      <c r="CH129" s="367">
        <v>0</v>
      </c>
      <c r="CI129" s="426">
        <v>0</v>
      </c>
      <c r="CJ129" s="367">
        <v>0</v>
      </c>
      <c r="CK129" s="368">
        <v>0</v>
      </c>
      <c r="CL129" s="366">
        <v>0</v>
      </c>
      <c r="CM129" s="367">
        <v>0</v>
      </c>
      <c r="CN129" s="367">
        <v>0</v>
      </c>
      <c r="CO129" s="367">
        <v>0</v>
      </c>
      <c r="CP129" s="368">
        <v>0</v>
      </c>
      <c r="CQ129" s="367">
        <v>0</v>
      </c>
      <c r="CR129" s="367">
        <v>0</v>
      </c>
      <c r="CS129" s="367">
        <v>0</v>
      </c>
      <c r="CT129" s="367">
        <v>0</v>
      </c>
      <c r="CU129" s="368">
        <v>0</v>
      </c>
      <c r="CV129" s="367">
        <v>0</v>
      </c>
      <c r="CW129" s="367">
        <v>0</v>
      </c>
      <c r="CX129" s="367">
        <v>0</v>
      </c>
      <c r="CY129" s="367">
        <v>0</v>
      </c>
      <c r="CZ129" s="368">
        <v>0</v>
      </c>
      <c r="DA129" s="417">
        <v>0</v>
      </c>
      <c r="DB129" s="367">
        <v>0</v>
      </c>
      <c r="DC129" s="426">
        <v>0</v>
      </c>
      <c r="DD129" s="367">
        <v>0</v>
      </c>
      <c r="DE129" s="368">
        <v>0</v>
      </c>
      <c r="DF129" s="417">
        <v>0</v>
      </c>
      <c r="DG129" s="367">
        <v>0</v>
      </c>
      <c r="DH129" s="426">
        <v>0</v>
      </c>
      <c r="DI129" s="367">
        <v>0</v>
      </c>
      <c r="DJ129" s="368">
        <v>0</v>
      </c>
      <c r="DK129" s="366">
        <v>0</v>
      </c>
      <c r="DL129" s="367">
        <v>0</v>
      </c>
      <c r="DM129" s="367">
        <v>0</v>
      </c>
      <c r="DN129" s="367">
        <v>0</v>
      </c>
      <c r="DO129" s="368">
        <v>0</v>
      </c>
      <c r="DP129" s="367">
        <v>0</v>
      </c>
      <c r="DQ129" s="367">
        <v>0</v>
      </c>
      <c r="DR129" s="367">
        <v>0</v>
      </c>
      <c r="DS129" s="367">
        <v>0</v>
      </c>
      <c r="DT129" s="368">
        <v>0</v>
      </c>
      <c r="DU129" s="367">
        <v>0</v>
      </c>
      <c r="DV129" s="367">
        <v>0</v>
      </c>
      <c r="DW129" s="367">
        <v>0</v>
      </c>
      <c r="DX129" s="367">
        <v>0</v>
      </c>
      <c r="DY129" s="368">
        <v>0</v>
      </c>
      <c r="DZ129" s="417">
        <v>0</v>
      </c>
      <c r="EA129" s="367">
        <v>0</v>
      </c>
      <c r="EB129" s="426">
        <v>0</v>
      </c>
      <c r="EC129" s="367">
        <v>0</v>
      </c>
      <c r="ED129" s="368">
        <v>0</v>
      </c>
      <c r="EE129" s="417">
        <v>0</v>
      </c>
      <c r="EF129" s="367">
        <v>0</v>
      </c>
      <c r="EG129" s="426">
        <v>0</v>
      </c>
      <c r="EH129" s="367">
        <v>0</v>
      </c>
      <c r="EI129" s="368">
        <v>0</v>
      </c>
      <c r="EJ129" s="366">
        <v>0</v>
      </c>
      <c r="EK129" s="367">
        <v>0</v>
      </c>
      <c r="EL129" s="367">
        <v>0</v>
      </c>
      <c r="EM129" s="367">
        <v>0</v>
      </c>
      <c r="EN129" s="368">
        <v>0</v>
      </c>
      <c r="EO129" s="367">
        <v>0</v>
      </c>
      <c r="EP129" s="367">
        <v>0</v>
      </c>
      <c r="EQ129" s="367">
        <v>0</v>
      </c>
      <c r="ER129" s="367">
        <v>0</v>
      </c>
      <c r="ES129" s="368">
        <v>0</v>
      </c>
      <c r="ET129" s="367">
        <v>0</v>
      </c>
      <c r="EU129" s="367">
        <v>0</v>
      </c>
      <c r="EV129" s="367">
        <v>0</v>
      </c>
      <c r="EW129" s="367">
        <v>0</v>
      </c>
      <c r="EX129" s="368">
        <v>0</v>
      </c>
      <c r="EY129" s="417">
        <v>0</v>
      </c>
      <c r="EZ129" s="367">
        <v>0</v>
      </c>
      <c r="FA129" s="426">
        <v>0</v>
      </c>
      <c r="FB129" s="367">
        <v>0</v>
      </c>
      <c r="FC129" s="368">
        <v>0</v>
      </c>
      <c r="FD129" s="417">
        <v>0</v>
      </c>
      <c r="FE129" s="367">
        <v>0</v>
      </c>
      <c r="FF129" s="426">
        <v>0</v>
      </c>
      <c r="FG129" s="367">
        <v>0</v>
      </c>
      <c r="FH129" s="368">
        <v>0</v>
      </c>
      <c r="FI129" s="366">
        <v>0</v>
      </c>
      <c r="FJ129" s="367">
        <v>0</v>
      </c>
      <c r="FK129" s="367">
        <v>0</v>
      </c>
      <c r="FL129" s="367">
        <v>0</v>
      </c>
      <c r="FM129" s="368">
        <v>0</v>
      </c>
      <c r="FN129" s="367">
        <v>0</v>
      </c>
      <c r="FO129" s="367">
        <v>0</v>
      </c>
      <c r="FP129" s="367">
        <v>0</v>
      </c>
      <c r="FQ129" s="367">
        <v>0</v>
      </c>
      <c r="FR129" s="368">
        <v>0</v>
      </c>
      <c r="FS129" s="367">
        <v>0</v>
      </c>
      <c r="FT129" s="367">
        <v>0</v>
      </c>
      <c r="FU129" s="367">
        <v>0</v>
      </c>
      <c r="FV129" s="367">
        <v>0</v>
      </c>
      <c r="FW129" s="368">
        <v>0</v>
      </c>
      <c r="FX129" s="417">
        <v>0</v>
      </c>
      <c r="FY129" s="367">
        <v>0</v>
      </c>
      <c r="FZ129" s="426">
        <v>0</v>
      </c>
      <c r="GA129" s="367">
        <v>0</v>
      </c>
      <c r="GB129" s="368">
        <v>0</v>
      </c>
      <c r="GC129" s="417">
        <v>0</v>
      </c>
      <c r="GD129" s="367">
        <v>0</v>
      </c>
      <c r="GE129" s="426">
        <v>0</v>
      </c>
      <c r="GF129" s="367">
        <v>0</v>
      </c>
      <c r="GG129" s="368">
        <v>0</v>
      </c>
      <c r="GH129" s="366">
        <v>0</v>
      </c>
      <c r="GI129" s="367">
        <v>0</v>
      </c>
      <c r="GJ129" s="367">
        <v>0</v>
      </c>
      <c r="GK129" s="367">
        <v>0</v>
      </c>
      <c r="GL129" s="368">
        <v>0</v>
      </c>
      <c r="GM129" s="367">
        <v>0</v>
      </c>
      <c r="GN129" s="367">
        <v>0</v>
      </c>
      <c r="GO129" s="367">
        <v>0</v>
      </c>
      <c r="GP129" s="367">
        <v>0</v>
      </c>
      <c r="GQ129" s="368">
        <v>0</v>
      </c>
      <c r="GR129" s="367">
        <v>0</v>
      </c>
      <c r="GS129" s="367">
        <v>0</v>
      </c>
      <c r="GT129" s="367">
        <v>0</v>
      </c>
      <c r="GU129" s="367">
        <v>0</v>
      </c>
      <c r="GV129" s="368">
        <v>0</v>
      </c>
      <c r="GW129" s="417">
        <v>0</v>
      </c>
      <c r="GX129" s="367">
        <v>0</v>
      </c>
      <c r="GY129" s="426">
        <v>0</v>
      </c>
      <c r="GZ129" s="367">
        <v>0</v>
      </c>
      <c r="HA129" s="368">
        <v>0</v>
      </c>
      <c r="HB129" s="417">
        <v>0</v>
      </c>
      <c r="HC129" s="367">
        <v>0</v>
      </c>
      <c r="HD129" s="426">
        <v>0</v>
      </c>
      <c r="HE129" s="367">
        <v>0</v>
      </c>
      <c r="HF129" s="368">
        <v>0</v>
      </c>
      <c r="HG129" s="366">
        <v>0</v>
      </c>
      <c r="HH129" s="367">
        <v>0</v>
      </c>
      <c r="HI129" s="367">
        <v>0</v>
      </c>
      <c r="HJ129" s="367">
        <v>0</v>
      </c>
      <c r="HK129" s="368">
        <v>0</v>
      </c>
      <c r="HL129" s="367">
        <v>0</v>
      </c>
      <c r="HM129" s="367">
        <v>0</v>
      </c>
      <c r="HN129" s="367">
        <v>0</v>
      </c>
      <c r="HO129" s="367">
        <v>0</v>
      </c>
      <c r="HP129" s="368">
        <v>0</v>
      </c>
      <c r="HQ129" s="367">
        <v>0</v>
      </c>
      <c r="HR129" s="367">
        <v>0</v>
      </c>
      <c r="HS129" s="367">
        <v>0</v>
      </c>
      <c r="HT129" s="367">
        <v>0</v>
      </c>
      <c r="HU129" s="368">
        <v>0</v>
      </c>
      <c r="HV129" s="417">
        <v>0</v>
      </c>
      <c r="HW129" s="367">
        <v>0</v>
      </c>
      <c r="HX129" s="426">
        <v>0</v>
      </c>
      <c r="HY129" s="367">
        <v>0</v>
      </c>
      <c r="HZ129" s="368">
        <v>0</v>
      </c>
      <c r="IA129" s="417">
        <v>0</v>
      </c>
      <c r="IB129" s="367">
        <v>0</v>
      </c>
      <c r="IC129" s="426">
        <v>0</v>
      </c>
      <c r="ID129" s="367">
        <v>0</v>
      </c>
      <c r="IE129" s="368">
        <v>0</v>
      </c>
      <c r="IF129" s="366">
        <v>0</v>
      </c>
      <c r="IG129" s="367">
        <v>0</v>
      </c>
      <c r="IH129" s="367">
        <v>0</v>
      </c>
      <c r="II129" s="367">
        <v>0</v>
      </c>
      <c r="IJ129" s="368">
        <v>0</v>
      </c>
      <c r="IK129" s="367">
        <v>0</v>
      </c>
      <c r="IL129" s="367">
        <v>0</v>
      </c>
      <c r="IM129" s="367">
        <v>0</v>
      </c>
      <c r="IN129" s="367">
        <v>0</v>
      </c>
      <c r="IO129" s="368">
        <v>0</v>
      </c>
      <c r="IP129" s="367">
        <v>0</v>
      </c>
      <c r="IQ129" s="367">
        <v>0</v>
      </c>
      <c r="IR129" s="367">
        <v>0</v>
      </c>
      <c r="IS129" s="367">
        <v>0</v>
      </c>
      <c r="IT129" s="368">
        <v>0</v>
      </c>
      <c r="IU129" s="417">
        <v>0</v>
      </c>
      <c r="IV129" s="367">
        <v>0</v>
      </c>
      <c r="IW129" s="426">
        <v>0</v>
      </c>
      <c r="IX129" s="367">
        <v>0</v>
      </c>
      <c r="IY129" s="368">
        <v>0</v>
      </c>
      <c r="IZ129" s="417">
        <v>0</v>
      </c>
      <c r="JA129" s="367">
        <v>0</v>
      </c>
      <c r="JB129" s="426">
        <v>0</v>
      </c>
      <c r="JC129" s="367">
        <v>0</v>
      </c>
      <c r="JD129" s="368">
        <v>0</v>
      </c>
      <c r="JE129" s="366">
        <v>0</v>
      </c>
      <c r="JF129" s="367">
        <v>0</v>
      </c>
      <c r="JG129" s="367">
        <v>0</v>
      </c>
      <c r="JH129" s="367">
        <v>0</v>
      </c>
      <c r="JI129" s="368">
        <v>0</v>
      </c>
      <c r="JJ129" s="367">
        <v>0</v>
      </c>
      <c r="JK129" s="367">
        <v>0</v>
      </c>
      <c r="JL129" s="367">
        <v>0</v>
      </c>
      <c r="JM129" s="367">
        <v>0</v>
      </c>
      <c r="JN129" s="368">
        <v>0</v>
      </c>
      <c r="JO129" s="367">
        <v>0</v>
      </c>
      <c r="JP129" s="367">
        <v>0</v>
      </c>
      <c r="JQ129" s="367">
        <v>0</v>
      </c>
      <c r="JR129" s="367">
        <v>0</v>
      </c>
      <c r="JS129" s="368">
        <v>0</v>
      </c>
      <c r="JT129" s="417">
        <v>0</v>
      </c>
      <c r="JU129" s="367">
        <v>0</v>
      </c>
      <c r="JV129" s="426">
        <v>0</v>
      </c>
      <c r="JW129" s="367">
        <v>0</v>
      </c>
      <c r="JX129" s="368">
        <v>0</v>
      </c>
      <c r="JY129" s="417">
        <v>0</v>
      </c>
      <c r="JZ129" s="367">
        <v>0</v>
      </c>
      <c r="KA129" s="426">
        <v>0</v>
      </c>
      <c r="KB129" s="367">
        <v>0</v>
      </c>
      <c r="KC129" s="368">
        <v>0</v>
      </c>
      <c r="KD129" s="366">
        <v>0</v>
      </c>
      <c r="KE129" s="367">
        <v>0</v>
      </c>
      <c r="KF129" s="367">
        <v>0</v>
      </c>
      <c r="KG129" s="367">
        <v>0</v>
      </c>
      <c r="KH129" s="368">
        <v>0</v>
      </c>
      <c r="KI129" s="367">
        <v>0</v>
      </c>
      <c r="KJ129" s="367">
        <v>0</v>
      </c>
      <c r="KK129" s="367">
        <v>0</v>
      </c>
      <c r="KL129" s="367">
        <v>0</v>
      </c>
      <c r="KM129" s="368">
        <v>0</v>
      </c>
      <c r="KN129" s="367">
        <v>0</v>
      </c>
      <c r="KO129" s="367">
        <v>0</v>
      </c>
      <c r="KP129" s="367">
        <v>0</v>
      </c>
      <c r="KQ129" s="367">
        <v>0</v>
      </c>
      <c r="KR129" s="368">
        <v>0</v>
      </c>
      <c r="KS129" s="366">
        <v>0</v>
      </c>
      <c r="KT129" s="367">
        <v>0</v>
      </c>
      <c r="KU129" s="367">
        <v>0</v>
      </c>
      <c r="KV129" s="367">
        <v>0</v>
      </c>
      <c r="KW129" s="368">
        <v>0</v>
      </c>
      <c r="KX129" s="367">
        <v>0</v>
      </c>
      <c r="KY129" s="367">
        <v>0</v>
      </c>
      <c r="KZ129" s="367">
        <v>0</v>
      </c>
      <c r="LA129" s="367">
        <v>0</v>
      </c>
      <c r="LB129" s="369">
        <v>0</v>
      </c>
      <c r="LC129" s="366">
        <v>0</v>
      </c>
      <c r="LD129" s="367">
        <v>0</v>
      </c>
      <c r="LE129" s="367">
        <v>0</v>
      </c>
      <c r="LF129" s="367">
        <v>0</v>
      </c>
      <c r="LG129" s="369">
        <v>0</v>
      </c>
    </row>
    <row r="130" spans="2:319">
      <c r="B130" s="1635"/>
      <c r="C130" s="1636"/>
      <c r="D130" s="421" t="s">
        <v>2885</v>
      </c>
      <c r="E130" s="371">
        <v>0</v>
      </c>
      <c r="F130" s="372">
        <v>0</v>
      </c>
      <c r="G130" s="372">
        <v>0</v>
      </c>
      <c r="H130" s="372">
        <v>0</v>
      </c>
      <c r="I130" s="373">
        <v>0</v>
      </c>
      <c r="J130" s="371">
        <v>0</v>
      </c>
      <c r="K130" s="372">
        <v>0</v>
      </c>
      <c r="L130" s="372">
        <v>0</v>
      </c>
      <c r="M130" s="372">
        <v>0</v>
      </c>
      <c r="N130" s="373">
        <v>0</v>
      </c>
      <c r="O130" s="371">
        <v>0</v>
      </c>
      <c r="P130" s="372">
        <v>0</v>
      </c>
      <c r="Q130" s="372">
        <v>0</v>
      </c>
      <c r="R130" s="372">
        <v>0</v>
      </c>
      <c r="S130" s="373">
        <v>0</v>
      </c>
      <c r="T130" s="372">
        <v>0</v>
      </c>
      <c r="U130" s="372">
        <v>0</v>
      </c>
      <c r="V130" s="372">
        <v>0</v>
      </c>
      <c r="W130" s="372">
        <v>0</v>
      </c>
      <c r="X130" s="373">
        <v>0</v>
      </c>
      <c r="Y130" s="372">
        <v>0</v>
      </c>
      <c r="Z130" s="372">
        <v>0</v>
      </c>
      <c r="AA130" s="372">
        <v>0</v>
      </c>
      <c r="AB130" s="372">
        <v>0</v>
      </c>
      <c r="AC130" s="373">
        <v>0</v>
      </c>
      <c r="AD130" s="371">
        <v>0</v>
      </c>
      <c r="AE130" s="372">
        <v>0</v>
      </c>
      <c r="AF130" s="372">
        <v>0</v>
      </c>
      <c r="AG130" s="372">
        <v>0</v>
      </c>
      <c r="AH130" s="373">
        <v>0</v>
      </c>
      <c r="AI130" s="371">
        <v>0</v>
      </c>
      <c r="AJ130" s="372">
        <v>0</v>
      </c>
      <c r="AK130" s="372">
        <v>0</v>
      </c>
      <c r="AL130" s="372">
        <v>0</v>
      </c>
      <c r="AM130" s="373">
        <v>0</v>
      </c>
      <c r="AN130" s="371">
        <v>0</v>
      </c>
      <c r="AO130" s="372">
        <v>0</v>
      </c>
      <c r="AP130" s="372">
        <v>0</v>
      </c>
      <c r="AQ130" s="372">
        <v>0</v>
      </c>
      <c r="AR130" s="373">
        <v>0</v>
      </c>
      <c r="AS130" s="372">
        <v>0</v>
      </c>
      <c r="AT130" s="372">
        <v>0</v>
      </c>
      <c r="AU130" s="372">
        <v>0</v>
      </c>
      <c r="AV130" s="372">
        <v>0</v>
      </c>
      <c r="AW130" s="373">
        <v>0</v>
      </c>
      <c r="AX130" s="372">
        <v>0</v>
      </c>
      <c r="AY130" s="372">
        <v>0</v>
      </c>
      <c r="AZ130" s="372">
        <v>0</v>
      </c>
      <c r="BA130" s="372">
        <v>0</v>
      </c>
      <c r="BB130" s="373">
        <v>0</v>
      </c>
      <c r="BC130" s="371">
        <v>0</v>
      </c>
      <c r="BD130" s="372">
        <v>0</v>
      </c>
      <c r="BE130" s="372">
        <v>0</v>
      </c>
      <c r="BF130" s="372">
        <v>0</v>
      </c>
      <c r="BG130" s="373">
        <v>0</v>
      </c>
      <c r="BH130" s="371">
        <v>0</v>
      </c>
      <c r="BI130" s="372">
        <v>0</v>
      </c>
      <c r="BJ130" s="372">
        <v>0</v>
      </c>
      <c r="BK130" s="372">
        <v>0</v>
      </c>
      <c r="BL130" s="373">
        <v>0</v>
      </c>
      <c r="BM130" s="371">
        <v>0</v>
      </c>
      <c r="BN130" s="372">
        <v>0</v>
      </c>
      <c r="BO130" s="372">
        <v>0</v>
      </c>
      <c r="BP130" s="372">
        <v>0</v>
      </c>
      <c r="BQ130" s="373">
        <v>0</v>
      </c>
      <c r="BR130" s="372">
        <v>0</v>
      </c>
      <c r="BS130" s="372">
        <v>0</v>
      </c>
      <c r="BT130" s="372">
        <v>0</v>
      </c>
      <c r="BU130" s="372">
        <v>0</v>
      </c>
      <c r="BV130" s="373">
        <v>0</v>
      </c>
      <c r="BW130" s="372">
        <v>0</v>
      </c>
      <c r="BX130" s="372">
        <v>0</v>
      </c>
      <c r="BY130" s="372">
        <v>0</v>
      </c>
      <c r="BZ130" s="372">
        <v>0</v>
      </c>
      <c r="CA130" s="373">
        <v>0</v>
      </c>
      <c r="CB130" s="371">
        <v>0</v>
      </c>
      <c r="CC130" s="372">
        <v>0</v>
      </c>
      <c r="CD130" s="372">
        <v>0</v>
      </c>
      <c r="CE130" s="372">
        <v>0</v>
      </c>
      <c r="CF130" s="373">
        <v>0</v>
      </c>
      <c r="CG130" s="371">
        <v>0</v>
      </c>
      <c r="CH130" s="372">
        <v>0</v>
      </c>
      <c r="CI130" s="372">
        <v>0</v>
      </c>
      <c r="CJ130" s="372">
        <v>0</v>
      </c>
      <c r="CK130" s="373">
        <v>0</v>
      </c>
      <c r="CL130" s="371">
        <v>0</v>
      </c>
      <c r="CM130" s="372">
        <v>0</v>
      </c>
      <c r="CN130" s="372">
        <v>0</v>
      </c>
      <c r="CO130" s="372">
        <v>0</v>
      </c>
      <c r="CP130" s="373">
        <v>0</v>
      </c>
      <c r="CQ130" s="372">
        <v>0</v>
      </c>
      <c r="CR130" s="372">
        <v>0</v>
      </c>
      <c r="CS130" s="372">
        <v>0</v>
      </c>
      <c r="CT130" s="372">
        <v>0</v>
      </c>
      <c r="CU130" s="373">
        <v>0</v>
      </c>
      <c r="CV130" s="372">
        <v>0</v>
      </c>
      <c r="CW130" s="372">
        <v>0</v>
      </c>
      <c r="CX130" s="372">
        <v>0</v>
      </c>
      <c r="CY130" s="372">
        <v>0</v>
      </c>
      <c r="CZ130" s="373">
        <v>0</v>
      </c>
      <c r="DA130" s="371">
        <v>0</v>
      </c>
      <c r="DB130" s="372">
        <v>0</v>
      </c>
      <c r="DC130" s="372">
        <v>0</v>
      </c>
      <c r="DD130" s="372">
        <v>0</v>
      </c>
      <c r="DE130" s="373">
        <v>0</v>
      </c>
      <c r="DF130" s="371">
        <v>0</v>
      </c>
      <c r="DG130" s="372">
        <v>0</v>
      </c>
      <c r="DH130" s="372">
        <v>0</v>
      </c>
      <c r="DI130" s="372">
        <v>0</v>
      </c>
      <c r="DJ130" s="373">
        <v>0</v>
      </c>
      <c r="DK130" s="371">
        <v>0</v>
      </c>
      <c r="DL130" s="372">
        <v>0</v>
      </c>
      <c r="DM130" s="372">
        <v>0</v>
      </c>
      <c r="DN130" s="372">
        <v>0</v>
      </c>
      <c r="DO130" s="373">
        <v>0</v>
      </c>
      <c r="DP130" s="372">
        <v>0</v>
      </c>
      <c r="DQ130" s="372">
        <v>0</v>
      </c>
      <c r="DR130" s="372">
        <v>0</v>
      </c>
      <c r="DS130" s="372">
        <v>0</v>
      </c>
      <c r="DT130" s="373">
        <v>0</v>
      </c>
      <c r="DU130" s="372">
        <v>0</v>
      </c>
      <c r="DV130" s="372">
        <v>0</v>
      </c>
      <c r="DW130" s="372">
        <v>0</v>
      </c>
      <c r="DX130" s="372">
        <v>0</v>
      </c>
      <c r="DY130" s="373">
        <v>0</v>
      </c>
      <c r="DZ130" s="371">
        <v>0</v>
      </c>
      <c r="EA130" s="372">
        <v>0</v>
      </c>
      <c r="EB130" s="372">
        <v>0</v>
      </c>
      <c r="EC130" s="372">
        <v>0</v>
      </c>
      <c r="ED130" s="373">
        <v>0</v>
      </c>
      <c r="EE130" s="371">
        <v>0</v>
      </c>
      <c r="EF130" s="372">
        <v>0</v>
      </c>
      <c r="EG130" s="372">
        <v>0</v>
      </c>
      <c r="EH130" s="372">
        <v>0</v>
      </c>
      <c r="EI130" s="373">
        <v>0</v>
      </c>
      <c r="EJ130" s="371">
        <v>0</v>
      </c>
      <c r="EK130" s="372">
        <v>0</v>
      </c>
      <c r="EL130" s="372">
        <v>0</v>
      </c>
      <c r="EM130" s="372">
        <v>0</v>
      </c>
      <c r="EN130" s="373">
        <v>0</v>
      </c>
      <c r="EO130" s="372">
        <v>0</v>
      </c>
      <c r="EP130" s="372">
        <v>0</v>
      </c>
      <c r="EQ130" s="372">
        <v>0</v>
      </c>
      <c r="ER130" s="372">
        <v>0</v>
      </c>
      <c r="ES130" s="373">
        <v>0</v>
      </c>
      <c r="ET130" s="372">
        <v>0</v>
      </c>
      <c r="EU130" s="372">
        <v>0</v>
      </c>
      <c r="EV130" s="372">
        <v>0</v>
      </c>
      <c r="EW130" s="372">
        <v>0</v>
      </c>
      <c r="EX130" s="373">
        <v>0</v>
      </c>
      <c r="EY130" s="371">
        <v>0</v>
      </c>
      <c r="EZ130" s="372">
        <v>0</v>
      </c>
      <c r="FA130" s="372">
        <v>0</v>
      </c>
      <c r="FB130" s="372">
        <v>0</v>
      </c>
      <c r="FC130" s="373">
        <v>1</v>
      </c>
      <c r="FD130" s="371">
        <v>0</v>
      </c>
      <c r="FE130" s="372">
        <v>0</v>
      </c>
      <c r="FF130" s="372">
        <v>0</v>
      </c>
      <c r="FG130" s="372">
        <v>0</v>
      </c>
      <c r="FH130" s="373">
        <v>0</v>
      </c>
      <c r="FI130" s="371">
        <v>0</v>
      </c>
      <c r="FJ130" s="372">
        <v>0</v>
      </c>
      <c r="FK130" s="372">
        <v>0</v>
      </c>
      <c r="FL130" s="372">
        <v>0</v>
      </c>
      <c r="FM130" s="373">
        <v>-1</v>
      </c>
      <c r="FN130" s="372">
        <v>0</v>
      </c>
      <c r="FO130" s="372">
        <v>0</v>
      </c>
      <c r="FP130" s="372">
        <v>0</v>
      </c>
      <c r="FQ130" s="372">
        <v>0</v>
      </c>
      <c r="FR130" s="373">
        <v>0</v>
      </c>
      <c r="FS130" s="372">
        <v>0</v>
      </c>
      <c r="FT130" s="372">
        <v>0</v>
      </c>
      <c r="FU130" s="372">
        <v>0</v>
      </c>
      <c r="FV130" s="372">
        <v>0</v>
      </c>
      <c r="FW130" s="373">
        <v>0</v>
      </c>
      <c r="FX130" s="371">
        <v>0</v>
      </c>
      <c r="FY130" s="372">
        <v>0</v>
      </c>
      <c r="FZ130" s="372">
        <v>0</v>
      </c>
      <c r="GA130" s="372">
        <v>0</v>
      </c>
      <c r="GB130" s="373">
        <v>1</v>
      </c>
      <c r="GC130" s="371">
        <v>0</v>
      </c>
      <c r="GD130" s="372">
        <v>0</v>
      </c>
      <c r="GE130" s="372">
        <v>0</v>
      </c>
      <c r="GF130" s="372">
        <v>0</v>
      </c>
      <c r="GG130" s="373">
        <v>0</v>
      </c>
      <c r="GH130" s="371">
        <v>0</v>
      </c>
      <c r="GI130" s="372">
        <v>0</v>
      </c>
      <c r="GJ130" s="372">
        <v>0</v>
      </c>
      <c r="GK130" s="372">
        <v>0</v>
      </c>
      <c r="GL130" s="373">
        <v>-1</v>
      </c>
      <c r="GM130" s="372">
        <v>0</v>
      </c>
      <c r="GN130" s="372">
        <v>0</v>
      </c>
      <c r="GO130" s="372">
        <v>0</v>
      </c>
      <c r="GP130" s="372">
        <v>0</v>
      </c>
      <c r="GQ130" s="373">
        <v>0</v>
      </c>
      <c r="GR130" s="372">
        <v>0</v>
      </c>
      <c r="GS130" s="372">
        <v>0</v>
      </c>
      <c r="GT130" s="372">
        <v>0</v>
      </c>
      <c r="GU130" s="372">
        <v>0</v>
      </c>
      <c r="GV130" s="373">
        <v>0</v>
      </c>
      <c r="GW130" s="371">
        <v>0</v>
      </c>
      <c r="GX130" s="372">
        <v>0</v>
      </c>
      <c r="GY130" s="372">
        <v>0</v>
      </c>
      <c r="GZ130" s="372">
        <v>0</v>
      </c>
      <c r="HA130" s="373">
        <v>0</v>
      </c>
      <c r="HB130" s="371">
        <v>0</v>
      </c>
      <c r="HC130" s="372">
        <v>0</v>
      </c>
      <c r="HD130" s="372">
        <v>0</v>
      </c>
      <c r="HE130" s="372">
        <v>0</v>
      </c>
      <c r="HF130" s="373">
        <v>0</v>
      </c>
      <c r="HG130" s="371">
        <v>0</v>
      </c>
      <c r="HH130" s="372">
        <v>0</v>
      </c>
      <c r="HI130" s="372">
        <v>0</v>
      </c>
      <c r="HJ130" s="372">
        <v>0</v>
      </c>
      <c r="HK130" s="373">
        <v>0</v>
      </c>
      <c r="HL130" s="372">
        <v>0</v>
      </c>
      <c r="HM130" s="372">
        <v>0</v>
      </c>
      <c r="HN130" s="372">
        <v>0</v>
      </c>
      <c r="HO130" s="372">
        <v>0</v>
      </c>
      <c r="HP130" s="373">
        <v>0</v>
      </c>
      <c r="HQ130" s="372">
        <v>0</v>
      </c>
      <c r="HR130" s="372">
        <v>0</v>
      </c>
      <c r="HS130" s="372">
        <v>0</v>
      </c>
      <c r="HT130" s="372">
        <v>0</v>
      </c>
      <c r="HU130" s="373">
        <v>0</v>
      </c>
      <c r="HV130" s="371">
        <v>0</v>
      </c>
      <c r="HW130" s="372">
        <v>0</v>
      </c>
      <c r="HX130" s="372">
        <v>0</v>
      </c>
      <c r="HY130" s="372">
        <v>0</v>
      </c>
      <c r="HZ130" s="373">
        <v>0</v>
      </c>
      <c r="IA130" s="371">
        <v>0</v>
      </c>
      <c r="IB130" s="372">
        <v>0</v>
      </c>
      <c r="IC130" s="372">
        <v>0</v>
      </c>
      <c r="ID130" s="372">
        <v>0</v>
      </c>
      <c r="IE130" s="373">
        <v>0</v>
      </c>
      <c r="IF130" s="371">
        <v>0</v>
      </c>
      <c r="IG130" s="372">
        <v>0</v>
      </c>
      <c r="IH130" s="372">
        <v>0</v>
      </c>
      <c r="II130" s="372">
        <v>0</v>
      </c>
      <c r="IJ130" s="373">
        <v>0</v>
      </c>
      <c r="IK130" s="372">
        <v>0</v>
      </c>
      <c r="IL130" s="372">
        <v>0</v>
      </c>
      <c r="IM130" s="372">
        <v>0</v>
      </c>
      <c r="IN130" s="372">
        <v>0</v>
      </c>
      <c r="IO130" s="373">
        <v>0</v>
      </c>
      <c r="IP130" s="372">
        <v>0</v>
      </c>
      <c r="IQ130" s="372">
        <v>0</v>
      </c>
      <c r="IR130" s="372">
        <v>0</v>
      </c>
      <c r="IS130" s="372">
        <v>0</v>
      </c>
      <c r="IT130" s="373">
        <v>0</v>
      </c>
      <c r="IU130" s="371">
        <v>0</v>
      </c>
      <c r="IV130" s="372">
        <v>0</v>
      </c>
      <c r="IW130" s="372">
        <v>0</v>
      </c>
      <c r="IX130" s="372">
        <v>0</v>
      </c>
      <c r="IY130" s="373">
        <v>0</v>
      </c>
      <c r="IZ130" s="371">
        <v>0</v>
      </c>
      <c r="JA130" s="372">
        <v>0</v>
      </c>
      <c r="JB130" s="372">
        <v>0</v>
      </c>
      <c r="JC130" s="372">
        <v>0</v>
      </c>
      <c r="JD130" s="373">
        <v>0</v>
      </c>
      <c r="JE130" s="371">
        <v>0</v>
      </c>
      <c r="JF130" s="372">
        <v>0</v>
      </c>
      <c r="JG130" s="372">
        <v>0</v>
      </c>
      <c r="JH130" s="372">
        <v>0</v>
      </c>
      <c r="JI130" s="373">
        <v>0</v>
      </c>
      <c r="JJ130" s="372">
        <v>0</v>
      </c>
      <c r="JK130" s="372">
        <v>0</v>
      </c>
      <c r="JL130" s="372">
        <v>0</v>
      </c>
      <c r="JM130" s="372">
        <v>0</v>
      </c>
      <c r="JN130" s="373">
        <v>0</v>
      </c>
      <c r="JO130" s="372">
        <v>0</v>
      </c>
      <c r="JP130" s="372">
        <v>0</v>
      </c>
      <c r="JQ130" s="372">
        <v>0</v>
      </c>
      <c r="JR130" s="372">
        <v>0</v>
      </c>
      <c r="JS130" s="373">
        <v>0</v>
      </c>
      <c r="JT130" s="371">
        <v>0</v>
      </c>
      <c r="JU130" s="372">
        <v>0</v>
      </c>
      <c r="JV130" s="372">
        <v>0</v>
      </c>
      <c r="JW130" s="372">
        <v>0</v>
      </c>
      <c r="JX130" s="373">
        <v>0</v>
      </c>
      <c r="JY130" s="371">
        <v>0</v>
      </c>
      <c r="JZ130" s="372">
        <v>0</v>
      </c>
      <c r="KA130" s="372">
        <v>0</v>
      </c>
      <c r="KB130" s="372">
        <v>0</v>
      </c>
      <c r="KC130" s="373">
        <v>0</v>
      </c>
      <c r="KD130" s="371">
        <v>0</v>
      </c>
      <c r="KE130" s="372">
        <v>0</v>
      </c>
      <c r="KF130" s="372">
        <v>0</v>
      </c>
      <c r="KG130" s="372">
        <v>0</v>
      </c>
      <c r="KH130" s="373">
        <v>0</v>
      </c>
      <c r="KI130" s="372">
        <v>0</v>
      </c>
      <c r="KJ130" s="372">
        <v>0</v>
      </c>
      <c r="KK130" s="372">
        <v>0</v>
      </c>
      <c r="KL130" s="372">
        <v>0</v>
      </c>
      <c r="KM130" s="373">
        <v>0</v>
      </c>
      <c r="KN130" s="372">
        <v>0</v>
      </c>
      <c r="KO130" s="372">
        <v>0</v>
      </c>
      <c r="KP130" s="372">
        <v>0</v>
      </c>
      <c r="KQ130" s="372">
        <v>0</v>
      </c>
      <c r="KR130" s="373">
        <v>0</v>
      </c>
      <c r="KS130" s="371">
        <v>0</v>
      </c>
      <c r="KT130" s="372">
        <v>0</v>
      </c>
      <c r="KU130" s="372">
        <v>0</v>
      </c>
      <c r="KV130" s="372">
        <v>0</v>
      </c>
      <c r="KW130" s="373">
        <v>0</v>
      </c>
      <c r="KX130" s="372">
        <v>0</v>
      </c>
      <c r="KY130" s="372">
        <v>0</v>
      </c>
      <c r="KZ130" s="372">
        <v>0</v>
      </c>
      <c r="LA130" s="372">
        <v>0</v>
      </c>
      <c r="LB130" s="374">
        <v>0</v>
      </c>
      <c r="LC130" s="371">
        <v>0</v>
      </c>
      <c r="LD130" s="372">
        <v>0</v>
      </c>
      <c r="LE130" s="372">
        <v>0</v>
      </c>
      <c r="LF130" s="372">
        <v>0</v>
      </c>
      <c r="LG130" s="374">
        <v>0</v>
      </c>
    </row>
    <row r="131" spans="2:319" ht="13.5" thickBot="1">
      <c r="B131" s="1637"/>
      <c r="C131" s="1638"/>
      <c r="D131" s="422" t="s">
        <v>2899</v>
      </c>
      <c r="E131" s="376">
        <v>147.19999999999999</v>
      </c>
      <c r="F131" s="377">
        <v>45914</v>
      </c>
      <c r="G131" s="377">
        <v>41860</v>
      </c>
      <c r="H131" s="377">
        <v>4054</v>
      </c>
      <c r="I131" s="378">
        <v>8.8295508995077751E-2</v>
      </c>
      <c r="J131" s="376">
        <v>217.29999999999998</v>
      </c>
      <c r="K131" s="377">
        <v>83765</v>
      </c>
      <c r="L131" s="377">
        <v>75040</v>
      </c>
      <c r="M131" s="377">
        <v>8725</v>
      </c>
      <c r="N131" s="378">
        <v>0.10416044887482839</v>
      </c>
      <c r="O131" s="376">
        <v>70.100000000000009</v>
      </c>
      <c r="P131" s="377">
        <v>37851</v>
      </c>
      <c r="Q131" s="377">
        <v>33180</v>
      </c>
      <c r="R131" s="377">
        <v>4671</v>
      </c>
      <c r="S131" s="378">
        <v>1.5864939879750642E-2</v>
      </c>
      <c r="T131" s="377">
        <v>189.4</v>
      </c>
      <c r="U131" s="377">
        <v>56414</v>
      </c>
      <c r="V131" s="377">
        <v>52044</v>
      </c>
      <c r="W131" s="377">
        <v>4370</v>
      </c>
      <c r="X131" s="378">
        <v>7.7463041089091356E-2</v>
      </c>
      <c r="Y131" s="377">
        <v>27.899999999999974</v>
      </c>
      <c r="Z131" s="377">
        <v>27351</v>
      </c>
      <c r="AA131" s="377">
        <v>22996</v>
      </c>
      <c r="AB131" s="377">
        <v>4355</v>
      </c>
      <c r="AC131" s="378">
        <v>6.1598101209340714E-2</v>
      </c>
      <c r="AD131" s="376">
        <v>195.8</v>
      </c>
      <c r="AE131" s="377">
        <v>62967</v>
      </c>
      <c r="AF131" s="377">
        <v>57486</v>
      </c>
      <c r="AG131" s="377">
        <v>5481</v>
      </c>
      <c r="AH131" s="378">
        <v>8.704559531183001E-2</v>
      </c>
      <c r="AI131" s="376">
        <v>404.29999999999995</v>
      </c>
      <c r="AJ131" s="377">
        <v>108702</v>
      </c>
      <c r="AK131" s="377">
        <v>97194</v>
      </c>
      <c r="AL131" s="377">
        <v>11508</v>
      </c>
      <c r="AM131" s="378">
        <v>0.10586741734282717</v>
      </c>
      <c r="AN131" s="376">
        <v>208.49999999999997</v>
      </c>
      <c r="AO131" s="377">
        <v>45735</v>
      </c>
      <c r="AP131" s="377">
        <v>39708</v>
      </c>
      <c r="AQ131" s="377">
        <v>6027</v>
      </c>
      <c r="AR131" s="378">
        <v>1.8821822030997165E-2</v>
      </c>
      <c r="AS131" s="377">
        <v>217.29999999999998</v>
      </c>
      <c r="AT131" s="377">
        <v>83765</v>
      </c>
      <c r="AU131" s="377">
        <v>75040</v>
      </c>
      <c r="AV131" s="377">
        <v>8725</v>
      </c>
      <c r="AW131" s="378">
        <v>0.10416044887482839</v>
      </c>
      <c r="AX131" s="377">
        <v>187</v>
      </c>
      <c r="AY131" s="377">
        <v>24937</v>
      </c>
      <c r="AZ131" s="377">
        <v>22154</v>
      </c>
      <c r="BA131" s="377">
        <v>2783</v>
      </c>
      <c r="BB131" s="378">
        <v>8.5338626843831228E-2</v>
      </c>
      <c r="BC131" s="376">
        <v>175.99999999999997</v>
      </c>
      <c r="BD131" s="377">
        <v>59271</v>
      </c>
      <c r="BE131" s="377">
        <v>54204</v>
      </c>
      <c r="BF131" s="377">
        <v>5067</v>
      </c>
      <c r="BG131" s="378">
        <v>8.5488687553778406E-2</v>
      </c>
      <c r="BH131" s="376">
        <v>109.10000000000001</v>
      </c>
      <c r="BI131" s="377">
        <v>33772</v>
      </c>
      <c r="BJ131" s="377">
        <v>29414</v>
      </c>
      <c r="BK131" s="377">
        <v>4358</v>
      </c>
      <c r="BL131" s="378">
        <v>0.12904180978325239</v>
      </c>
      <c r="BM131" s="376">
        <v>-66.899999999999963</v>
      </c>
      <c r="BN131" s="377">
        <v>-25499</v>
      </c>
      <c r="BO131" s="377">
        <v>-24790</v>
      </c>
      <c r="BP131" s="377">
        <v>-709</v>
      </c>
      <c r="BQ131" s="378">
        <v>4.3553122229473981E-2</v>
      </c>
      <c r="BR131" s="377">
        <v>404.29999999999995</v>
      </c>
      <c r="BS131" s="377">
        <v>108702</v>
      </c>
      <c r="BT131" s="377">
        <v>97194</v>
      </c>
      <c r="BU131" s="377">
        <v>11508</v>
      </c>
      <c r="BV131" s="378">
        <v>0.10586741734282717</v>
      </c>
      <c r="BW131" s="377">
        <v>-295.2</v>
      </c>
      <c r="BX131" s="377">
        <v>-74930</v>
      </c>
      <c r="BY131" s="377">
        <v>-67780</v>
      </c>
      <c r="BZ131" s="377">
        <v>-7150</v>
      </c>
      <c r="CA131" s="378">
        <v>6.2314295113353194E-2</v>
      </c>
      <c r="CB131" s="376">
        <v>257.3</v>
      </c>
      <c r="CC131" s="377">
        <v>83725</v>
      </c>
      <c r="CD131" s="377">
        <v>77401</v>
      </c>
      <c r="CE131" s="377">
        <v>6324</v>
      </c>
      <c r="CF131" s="378">
        <v>7.5532994923857871E-2</v>
      </c>
      <c r="CG131" s="376">
        <v>253.2</v>
      </c>
      <c r="CH131" s="377">
        <v>68921</v>
      </c>
      <c r="CI131" s="377">
        <v>64621</v>
      </c>
      <c r="CJ131" s="377">
        <v>4300</v>
      </c>
      <c r="CK131" s="378">
        <v>6.2390272921170616E-2</v>
      </c>
      <c r="CL131" s="376">
        <v>-4.1000000000000227</v>
      </c>
      <c r="CM131" s="377">
        <v>-14804</v>
      </c>
      <c r="CN131" s="377">
        <v>-12780</v>
      </c>
      <c r="CO131" s="377">
        <v>-2024</v>
      </c>
      <c r="CP131" s="378">
        <v>-1.3142722002687256E-2</v>
      </c>
      <c r="CQ131" s="377">
        <v>109.10000000000001</v>
      </c>
      <c r="CR131" s="377">
        <v>33772</v>
      </c>
      <c r="CS131" s="377">
        <v>29414</v>
      </c>
      <c r="CT131" s="377">
        <v>4358</v>
      </c>
      <c r="CU131" s="378">
        <v>0.12904180978325239</v>
      </c>
      <c r="CV131" s="377">
        <v>144.1</v>
      </c>
      <c r="CW131" s="377">
        <v>35149</v>
      </c>
      <c r="CX131" s="377">
        <v>35207</v>
      </c>
      <c r="CY131" s="377">
        <v>-58</v>
      </c>
      <c r="CZ131" s="378">
        <v>0.14218453178593965</v>
      </c>
      <c r="DA131" s="376">
        <v>138.1</v>
      </c>
      <c r="DB131" s="377">
        <v>47230</v>
      </c>
      <c r="DC131" s="377">
        <v>43107</v>
      </c>
      <c r="DD131" s="377">
        <v>4123</v>
      </c>
      <c r="DE131" s="378">
        <v>8.7296210035994068E-2</v>
      </c>
      <c r="DF131" s="376">
        <v>175.5</v>
      </c>
      <c r="DG131" s="377">
        <v>45950</v>
      </c>
      <c r="DH131" s="377">
        <v>44280</v>
      </c>
      <c r="DI131" s="377">
        <v>1670</v>
      </c>
      <c r="DJ131" s="378">
        <v>3.6343852013057669E-2</v>
      </c>
      <c r="DK131" s="376">
        <v>37.40000000000002</v>
      </c>
      <c r="DL131" s="377">
        <v>-1280</v>
      </c>
      <c r="DM131" s="377">
        <v>1173</v>
      </c>
      <c r="DN131" s="377">
        <v>-2453</v>
      </c>
      <c r="DO131" s="378">
        <v>-5.0952358022936399E-2</v>
      </c>
      <c r="DP131" s="377">
        <v>253.2</v>
      </c>
      <c r="DQ131" s="377">
        <v>68921</v>
      </c>
      <c r="DR131" s="377">
        <v>64621</v>
      </c>
      <c r="DS131" s="377">
        <v>4300</v>
      </c>
      <c r="DT131" s="378">
        <v>6.2390272921170616E-2</v>
      </c>
      <c r="DU131" s="377">
        <v>-77.699999999999989</v>
      </c>
      <c r="DV131" s="377">
        <v>-22971</v>
      </c>
      <c r="DW131" s="377">
        <v>-20341</v>
      </c>
      <c r="DX131" s="377">
        <v>-2630</v>
      </c>
      <c r="DY131" s="378">
        <v>0.11334263094410701</v>
      </c>
      <c r="DZ131" s="376">
        <v>317.60000000000002</v>
      </c>
      <c r="EA131" s="377">
        <v>112180</v>
      </c>
      <c r="EB131" s="377">
        <v>104130</v>
      </c>
      <c r="EC131" s="377">
        <v>8050</v>
      </c>
      <c r="ED131" s="378">
        <v>7.1759671955785351E-2</v>
      </c>
      <c r="EE131" s="376">
        <v>70.600000000000009</v>
      </c>
      <c r="EF131" s="377">
        <v>18279</v>
      </c>
      <c r="EG131" s="377">
        <v>16897</v>
      </c>
      <c r="EH131" s="377">
        <v>1382</v>
      </c>
      <c r="EI131" s="378">
        <v>7.5605886536462608E-2</v>
      </c>
      <c r="EJ131" s="376">
        <v>-247.00000000000006</v>
      </c>
      <c r="EK131" s="377">
        <v>-93901</v>
      </c>
      <c r="EL131" s="377">
        <v>-87233</v>
      </c>
      <c r="EM131" s="377">
        <v>-6668</v>
      </c>
      <c r="EN131" s="378">
        <v>3.8462145806772569E-3</v>
      </c>
      <c r="EO131" s="377">
        <v>175.5</v>
      </c>
      <c r="EP131" s="377">
        <v>45950</v>
      </c>
      <c r="EQ131" s="377">
        <v>44280</v>
      </c>
      <c r="ER131" s="377">
        <v>1670</v>
      </c>
      <c r="ES131" s="378">
        <v>3.6343852013057669E-2</v>
      </c>
      <c r="ET131" s="377">
        <v>-104.90000000000002</v>
      </c>
      <c r="EU131" s="377">
        <v>-27671</v>
      </c>
      <c r="EV131" s="377">
        <v>-27383</v>
      </c>
      <c r="EW131" s="377">
        <v>-288</v>
      </c>
      <c r="EX131" s="378">
        <v>3.2497637432380412E-2</v>
      </c>
      <c r="EY131" s="376">
        <v>241</v>
      </c>
      <c r="EZ131" s="377">
        <v>74950</v>
      </c>
      <c r="FA131" s="377">
        <v>69022</v>
      </c>
      <c r="FB131" s="377">
        <v>5928</v>
      </c>
      <c r="FC131" s="378">
        <v>9.7589947330644258E-2</v>
      </c>
      <c r="FD131" s="376">
        <v>96.1</v>
      </c>
      <c r="FE131" s="377">
        <v>24862</v>
      </c>
      <c r="FF131" s="377">
        <v>22236</v>
      </c>
      <c r="FG131" s="377">
        <v>2626</v>
      </c>
      <c r="FH131" s="378">
        <v>0.10562303917625292</v>
      </c>
      <c r="FI131" s="376">
        <v>-144.90000000000003</v>
      </c>
      <c r="FJ131" s="377">
        <v>-50088</v>
      </c>
      <c r="FK131" s="377">
        <v>-46786</v>
      </c>
      <c r="FL131" s="377">
        <v>-3302</v>
      </c>
      <c r="FM131" s="378">
        <v>8.0330918456086586E-3</v>
      </c>
      <c r="FN131" s="377">
        <v>70.600000000000009</v>
      </c>
      <c r="FO131" s="377">
        <v>18279</v>
      </c>
      <c r="FP131" s="377">
        <v>16897</v>
      </c>
      <c r="FQ131" s="377">
        <v>1382</v>
      </c>
      <c r="FR131" s="378">
        <v>7.5605886536462608E-2</v>
      </c>
      <c r="FS131" s="377">
        <v>25.499999999999996</v>
      </c>
      <c r="FT131" s="377">
        <v>6583</v>
      </c>
      <c r="FU131" s="377">
        <v>5339</v>
      </c>
      <c r="FV131" s="377">
        <v>1244</v>
      </c>
      <c r="FW131" s="378">
        <v>6.7572794690853949E-2</v>
      </c>
      <c r="FX131" s="376">
        <v>298.5</v>
      </c>
      <c r="FY131" s="377">
        <v>96762</v>
      </c>
      <c r="FZ131" s="377">
        <v>89345</v>
      </c>
      <c r="GA131" s="377">
        <v>7417</v>
      </c>
      <c r="GB131" s="378">
        <v>9.7940154228953413E-2</v>
      </c>
      <c r="GC131" s="376">
        <v>86.300000000000011</v>
      </c>
      <c r="GD131" s="377">
        <v>29526</v>
      </c>
      <c r="GE131" s="377">
        <v>26734</v>
      </c>
      <c r="GF131" s="377">
        <v>2792</v>
      </c>
      <c r="GG131" s="378">
        <v>9.4560726139673507E-2</v>
      </c>
      <c r="GH131" s="376">
        <v>-212.19999999999996</v>
      </c>
      <c r="GI131" s="377">
        <v>-67236</v>
      </c>
      <c r="GJ131" s="377">
        <v>-62611</v>
      </c>
      <c r="GK131" s="377">
        <v>-4625</v>
      </c>
      <c r="GL131" s="378">
        <v>-3.3794280892799067E-3</v>
      </c>
      <c r="GM131" s="377">
        <v>96.1</v>
      </c>
      <c r="GN131" s="377">
        <v>24862</v>
      </c>
      <c r="GO131" s="377">
        <v>22236</v>
      </c>
      <c r="GP131" s="377">
        <v>2626</v>
      </c>
      <c r="GQ131" s="378">
        <v>0.10562303917625292</v>
      </c>
      <c r="GR131" s="377">
        <v>-9.7999999999999918</v>
      </c>
      <c r="GS131" s="377">
        <v>4664</v>
      </c>
      <c r="GT131" s="377">
        <v>4498</v>
      </c>
      <c r="GU131" s="377">
        <v>166</v>
      </c>
      <c r="GV131" s="378">
        <v>0.10900246726553282</v>
      </c>
      <c r="GW131" s="376">
        <v>166.89999999999998</v>
      </c>
      <c r="GX131" s="377">
        <v>58890</v>
      </c>
      <c r="GY131" s="377">
        <v>53879</v>
      </c>
      <c r="GZ131" s="377">
        <v>5011</v>
      </c>
      <c r="HA131" s="378">
        <v>8.5090847342502968E-2</v>
      </c>
      <c r="HB131" s="376">
        <v>98.7</v>
      </c>
      <c r="HC131" s="377">
        <v>25837</v>
      </c>
      <c r="HD131" s="377">
        <v>22940</v>
      </c>
      <c r="HE131" s="377">
        <v>2897</v>
      </c>
      <c r="HF131" s="378">
        <v>0.11212602082285095</v>
      </c>
      <c r="HG131" s="376">
        <v>-68.199999999999974</v>
      </c>
      <c r="HH131" s="377">
        <v>-33053</v>
      </c>
      <c r="HI131" s="377">
        <v>-30939</v>
      </c>
      <c r="HJ131" s="377">
        <v>-2114</v>
      </c>
      <c r="HK131" s="378">
        <v>2.7035173480347979E-2</v>
      </c>
      <c r="HL131" s="377">
        <v>86.300000000000011</v>
      </c>
      <c r="HM131" s="377">
        <v>29526</v>
      </c>
      <c r="HN131" s="377">
        <v>26734</v>
      </c>
      <c r="HO131" s="377">
        <v>2792</v>
      </c>
      <c r="HP131" s="378">
        <v>9.4560726139673507E-2</v>
      </c>
      <c r="HQ131" s="377">
        <v>12.399999999999995</v>
      </c>
      <c r="HR131" s="377">
        <v>-3689</v>
      </c>
      <c r="HS131" s="377">
        <v>-3794</v>
      </c>
      <c r="HT131" s="377">
        <v>105</v>
      </c>
      <c r="HU131" s="378">
        <v>6.7525552659325527E-2</v>
      </c>
      <c r="HV131" s="376">
        <v>163.30000000000001</v>
      </c>
      <c r="HW131" s="377">
        <v>58293</v>
      </c>
      <c r="HX131" s="377">
        <v>53372</v>
      </c>
      <c r="HY131" s="377">
        <v>4921</v>
      </c>
      <c r="HZ131" s="378">
        <v>8.4418369272468388E-2</v>
      </c>
      <c r="IA131" s="376">
        <v>48.6</v>
      </c>
      <c r="IB131" s="377">
        <v>13056</v>
      </c>
      <c r="IC131" s="377">
        <v>12325</v>
      </c>
      <c r="ID131" s="377">
        <v>731</v>
      </c>
      <c r="IE131" s="378">
        <v>5.5989583333333336E-2</v>
      </c>
      <c r="IF131" s="376">
        <v>-114.7</v>
      </c>
      <c r="IG131" s="377">
        <v>-45237</v>
      </c>
      <c r="IH131" s="377">
        <v>-41047</v>
      </c>
      <c r="II131" s="377">
        <v>-4190</v>
      </c>
      <c r="IJ131" s="378">
        <v>-2.8428785939135053E-2</v>
      </c>
      <c r="IK131" s="377">
        <v>98.7</v>
      </c>
      <c r="IL131" s="377">
        <v>25837</v>
      </c>
      <c r="IM131" s="377">
        <v>22940</v>
      </c>
      <c r="IN131" s="377">
        <v>2897</v>
      </c>
      <c r="IO131" s="378">
        <v>0.11212602082285095</v>
      </c>
      <c r="IP131" s="377">
        <v>-50.100000000000009</v>
      </c>
      <c r="IQ131" s="377">
        <v>-12781</v>
      </c>
      <c r="IR131" s="377">
        <v>-10615</v>
      </c>
      <c r="IS131" s="377">
        <v>-2166</v>
      </c>
      <c r="IT131" s="378">
        <v>0.14055480676198601</v>
      </c>
      <c r="IU131" s="376">
        <v>66.699999999999989</v>
      </c>
      <c r="IV131" s="377">
        <v>22473</v>
      </c>
      <c r="IW131" s="377">
        <v>19921</v>
      </c>
      <c r="IX131" s="377">
        <v>2552</v>
      </c>
      <c r="IY131" s="378">
        <v>0.11355849241311797</v>
      </c>
      <c r="IZ131" s="376">
        <v>115.89999999999999</v>
      </c>
      <c r="JA131" s="377">
        <v>32995</v>
      </c>
      <c r="JB131" s="377">
        <v>29675</v>
      </c>
      <c r="JC131" s="377">
        <v>3320</v>
      </c>
      <c r="JD131" s="378">
        <v>0.10062130625852402</v>
      </c>
      <c r="JE131" s="376">
        <v>49.2</v>
      </c>
      <c r="JF131" s="377">
        <v>10522</v>
      </c>
      <c r="JG131" s="377">
        <v>9754</v>
      </c>
      <c r="JH131" s="377">
        <v>768</v>
      </c>
      <c r="JI131" s="378">
        <v>-1.2937186154593952E-2</v>
      </c>
      <c r="JJ131" s="377">
        <v>48.6</v>
      </c>
      <c r="JK131" s="377">
        <v>13056</v>
      </c>
      <c r="JL131" s="377">
        <v>12325</v>
      </c>
      <c r="JM131" s="377">
        <v>731</v>
      </c>
      <c r="JN131" s="378">
        <v>5.5989583333333336E-2</v>
      </c>
      <c r="JO131" s="377">
        <v>67.299999999999983</v>
      </c>
      <c r="JP131" s="377">
        <v>19939</v>
      </c>
      <c r="JQ131" s="377">
        <v>17350</v>
      </c>
      <c r="JR131" s="377">
        <v>2589</v>
      </c>
      <c r="JS131" s="378">
        <v>6.8926769487927281E-2</v>
      </c>
      <c r="JT131" s="376">
        <v>64.799999999999983</v>
      </c>
      <c r="JU131" s="377">
        <v>21594</v>
      </c>
      <c r="JV131" s="377">
        <v>19026</v>
      </c>
      <c r="JW131" s="377">
        <v>2568</v>
      </c>
      <c r="JX131" s="378">
        <v>0.1189219227563212</v>
      </c>
      <c r="JY131" s="376">
        <v>167.1</v>
      </c>
      <c r="JZ131" s="377">
        <v>41812</v>
      </c>
      <c r="KA131" s="377">
        <v>39716</v>
      </c>
      <c r="KB131" s="377">
        <v>2096</v>
      </c>
      <c r="KC131" s="378">
        <v>5.0129149526451734E-2</v>
      </c>
      <c r="KD131" s="376">
        <v>102.30000000000001</v>
      </c>
      <c r="KE131" s="377">
        <v>20218</v>
      </c>
      <c r="KF131" s="377">
        <v>20690</v>
      </c>
      <c r="KG131" s="377">
        <v>-472</v>
      </c>
      <c r="KH131" s="378">
        <v>-6.8792773229869458E-2</v>
      </c>
      <c r="KI131" s="377">
        <v>115.89999999999999</v>
      </c>
      <c r="KJ131" s="377">
        <v>32995</v>
      </c>
      <c r="KK131" s="377">
        <v>29675</v>
      </c>
      <c r="KL131" s="377">
        <v>3320</v>
      </c>
      <c r="KM131" s="378">
        <v>0.10062130625852402</v>
      </c>
      <c r="KN131" s="377">
        <v>51.20000000000001</v>
      </c>
      <c r="KO131" s="377">
        <v>8817</v>
      </c>
      <c r="KP131" s="377">
        <v>10041</v>
      </c>
      <c r="KQ131" s="377">
        <v>-1224</v>
      </c>
      <c r="KR131" s="378">
        <v>0.16941407948839349</v>
      </c>
      <c r="KS131" s="376">
        <v>2233.1999999999998</v>
      </c>
      <c r="KT131" s="377">
        <v>744249</v>
      </c>
      <c r="KU131" s="377">
        <v>682753</v>
      </c>
      <c r="KV131" s="377">
        <v>61496</v>
      </c>
      <c r="KW131" s="378">
        <v>8.2628260165616613E-2</v>
      </c>
      <c r="KX131" s="377">
        <v>1842.7</v>
      </c>
      <c r="KY131" s="377">
        <v>527477</v>
      </c>
      <c r="KZ131" s="377">
        <v>481072</v>
      </c>
      <c r="LA131" s="377">
        <v>46405</v>
      </c>
      <c r="LB131" s="379">
        <v>8.7975399875255225E-2</v>
      </c>
      <c r="LC131" s="376">
        <v>-390.50000000000017</v>
      </c>
      <c r="LD131" s="377">
        <v>-216772</v>
      </c>
      <c r="LE131" s="377">
        <v>-201681</v>
      </c>
      <c r="LF131" s="377">
        <v>-15091</v>
      </c>
      <c r="LG131" s="379">
        <v>5.3471397096386125E-3</v>
      </c>
    </row>
    <row r="132" spans="2:319">
      <c r="B132" s="1639" t="s">
        <v>2911</v>
      </c>
      <c r="C132" s="1642" t="s">
        <v>2912</v>
      </c>
      <c r="D132" s="327" t="s">
        <v>2876</v>
      </c>
      <c r="E132" s="328">
        <v>1257.7999999999997</v>
      </c>
      <c r="F132" s="329">
        <v>403529</v>
      </c>
      <c r="G132" s="329">
        <v>361079</v>
      </c>
      <c r="H132" s="329">
        <v>42450</v>
      </c>
      <c r="I132" s="115">
        <v>0.10519690034669131</v>
      </c>
      <c r="J132" s="328">
        <v>909.8</v>
      </c>
      <c r="K132" s="329">
        <v>267209</v>
      </c>
      <c r="L132" s="329">
        <v>237696</v>
      </c>
      <c r="M132" s="329">
        <v>29513</v>
      </c>
      <c r="N132" s="115">
        <v>0.11044912409387408</v>
      </c>
      <c r="O132" s="328">
        <v>-347.99999999999977</v>
      </c>
      <c r="P132" s="329">
        <v>-136320</v>
      </c>
      <c r="Q132" s="329">
        <v>-123383</v>
      </c>
      <c r="R132" s="329">
        <v>-12937</v>
      </c>
      <c r="S132" s="115">
        <v>5.2522237471827743E-3</v>
      </c>
      <c r="T132" s="329">
        <v>769.6</v>
      </c>
      <c r="U132" s="329">
        <v>231230</v>
      </c>
      <c r="V132" s="329">
        <v>212806</v>
      </c>
      <c r="W132" s="329">
        <v>18424</v>
      </c>
      <c r="X132" s="115">
        <v>7.9678242442589628E-2</v>
      </c>
      <c r="Y132" s="329">
        <v>140.19999999999993</v>
      </c>
      <c r="Z132" s="329">
        <v>35979</v>
      </c>
      <c r="AA132" s="329">
        <v>24890</v>
      </c>
      <c r="AB132" s="329">
        <v>11089</v>
      </c>
      <c r="AC132" s="115">
        <v>3.0770881651284457E-2</v>
      </c>
      <c r="AD132" s="328">
        <v>969.30000000000007</v>
      </c>
      <c r="AE132" s="329">
        <v>309544</v>
      </c>
      <c r="AF132" s="329">
        <v>277007</v>
      </c>
      <c r="AG132" s="329">
        <v>32537</v>
      </c>
      <c r="AH132" s="115">
        <v>0.1051126818804435</v>
      </c>
      <c r="AI132" s="412">
        <v>915.69999999999993</v>
      </c>
      <c r="AJ132" s="329">
        <v>260927</v>
      </c>
      <c r="AK132" s="329">
        <v>233963</v>
      </c>
      <c r="AL132" s="329">
        <v>26964</v>
      </c>
      <c r="AM132" s="115">
        <v>0.10333924814220069</v>
      </c>
      <c r="AN132" s="328">
        <v>-53.600000000000136</v>
      </c>
      <c r="AO132" s="329">
        <v>-48617</v>
      </c>
      <c r="AP132" s="329">
        <v>-43044</v>
      </c>
      <c r="AQ132" s="329">
        <v>-5573</v>
      </c>
      <c r="AR132" s="115">
        <v>-1.773433738242805E-3</v>
      </c>
      <c r="AS132" s="329">
        <v>909.8</v>
      </c>
      <c r="AT132" s="329">
        <v>267209</v>
      </c>
      <c r="AU132" s="329">
        <v>237696</v>
      </c>
      <c r="AV132" s="329">
        <v>29513</v>
      </c>
      <c r="AW132" s="115">
        <v>0.11044912409387408</v>
      </c>
      <c r="AX132" s="329">
        <v>5.8999999999999773</v>
      </c>
      <c r="AY132" s="329">
        <v>-6282</v>
      </c>
      <c r="AZ132" s="329">
        <v>-3733</v>
      </c>
      <c r="BA132" s="329">
        <v>-2549</v>
      </c>
      <c r="BB132" s="115">
        <v>-7.1098759516733945E-3</v>
      </c>
      <c r="BC132" s="328">
        <v>1047.9000000000001</v>
      </c>
      <c r="BD132" s="329">
        <v>333228</v>
      </c>
      <c r="BE132" s="329">
        <v>298321</v>
      </c>
      <c r="BF132" s="329">
        <v>34907</v>
      </c>
      <c r="BG132" s="115">
        <v>0.10475410229632563</v>
      </c>
      <c r="BH132" s="328">
        <v>1035.2</v>
      </c>
      <c r="BI132" s="329">
        <v>283790</v>
      </c>
      <c r="BJ132" s="329">
        <v>252684</v>
      </c>
      <c r="BK132" s="329">
        <v>31106</v>
      </c>
      <c r="BL132" s="115">
        <v>0.10960921808379435</v>
      </c>
      <c r="BM132" s="328">
        <v>-12.700000000000045</v>
      </c>
      <c r="BN132" s="329">
        <v>-49438</v>
      </c>
      <c r="BO132" s="329">
        <v>-45637</v>
      </c>
      <c r="BP132" s="329">
        <v>-3801</v>
      </c>
      <c r="BQ132" s="115">
        <v>4.8551157874687223E-3</v>
      </c>
      <c r="BR132" s="329">
        <v>915.69999999999993</v>
      </c>
      <c r="BS132" s="329">
        <v>260927</v>
      </c>
      <c r="BT132" s="329">
        <v>233963</v>
      </c>
      <c r="BU132" s="329">
        <v>26964</v>
      </c>
      <c r="BV132" s="115">
        <v>0.10333924814220069</v>
      </c>
      <c r="BW132" s="329">
        <v>119.50000000000011</v>
      </c>
      <c r="BX132" s="329">
        <v>22863</v>
      </c>
      <c r="BY132" s="329">
        <v>18721</v>
      </c>
      <c r="BZ132" s="329">
        <v>4142</v>
      </c>
      <c r="CA132" s="115">
        <v>6.2699699415936644E-3</v>
      </c>
      <c r="CB132" s="328">
        <v>1010.0999999999999</v>
      </c>
      <c r="CC132" s="329">
        <v>323783</v>
      </c>
      <c r="CD132" s="329">
        <v>289731</v>
      </c>
      <c r="CE132" s="329">
        <v>34052</v>
      </c>
      <c r="CF132" s="115">
        <v>0.10516920283029066</v>
      </c>
      <c r="CG132" s="328">
        <v>989.2</v>
      </c>
      <c r="CH132" s="329">
        <v>278293</v>
      </c>
      <c r="CI132" s="329">
        <v>254252</v>
      </c>
      <c r="CJ132" s="329">
        <v>24041</v>
      </c>
      <c r="CK132" s="115">
        <v>8.6387368708519444E-2</v>
      </c>
      <c r="CL132" s="328">
        <v>-20.899999999999864</v>
      </c>
      <c r="CM132" s="329">
        <v>-45490</v>
      </c>
      <c r="CN132" s="329">
        <v>-35479</v>
      </c>
      <c r="CO132" s="329">
        <v>-10011</v>
      </c>
      <c r="CP132" s="115">
        <v>-1.8781834121771215E-2</v>
      </c>
      <c r="CQ132" s="329">
        <v>1035.2</v>
      </c>
      <c r="CR132" s="329">
        <v>283790</v>
      </c>
      <c r="CS132" s="329">
        <v>252684</v>
      </c>
      <c r="CT132" s="329">
        <v>31106</v>
      </c>
      <c r="CU132" s="115">
        <v>0.10960921808379435</v>
      </c>
      <c r="CV132" s="329">
        <v>-46</v>
      </c>
      <c r="CW132" s="329">
        <v>-5497</v>
      </c>
      <c r="CX132" s="329">
        <v>1568</v>
      </c>
      <c r="CY132" s="329">
        <v>-7065</v>
      </c>
      <c r="CZ132" s="115">
        <v>-2.3221849375274911E-2</v>
      </c>
      <c r="DA132" s="328">
        <v>1128.0999999999997</v>
      </c>
      <c r="DB132" s="329">
        <v>361789</v>
      </c>
      <c r="DC132" s="329">
        <v>323735</v>
      </c>
      <c r="DD132" s="329">
        <v>38054</v>
      </c>
      <c r="DE132" s="115">
        <v>0.10518285520013046</v>
      </c>
      <c r="DF132" s="328">
        <v>1012.9</v>
      </c>
      <c r="DG132" s="329">
        <v>283134</v>
      </c>
      <c r="DH132" s="329">
        <v>257658</v>
      </c>
      <c r="DI132" s="329">
        <v>25476</v>
      </c>
      <c r="DJ132" s="115">
        <v>8.9978596706859648E-2</v>
      </c>
      <c r="DK132" s="328">
        <v>-115.1999999999997</v>
      </c>
      <c r="DL132" s="329">
        <v>-78655</v>
      </c>
      <c r="DM132" s="329">
        <v>-66077</v>
      </c>
      <c r="DN132" s="329">
        <v>-12578</v>
      </c>
      <c r="DO132" s="115">
        <v>-1.5204258493270811E-2</v>
      </c>
      <c r="DP132" s="329">
        <v>989.2</v>
      </c>
      <c r="DQ132" s="329">
        <v>278293</v>
      </c>
      <c r="DR132" s="329">
        <v>254252</v>
      </c>
      <c r="DS132" s="329">
        <v>24041</v>
      </c>
      <c r="DT132" s="115">
        <v>8.6387368708519444E-2</v>
      </c>
      <c r="DU132" s="329">
        <v>23.699999999999932</v>
      </c>
      <c r="DV132" s="329">
        <v>4841</v>
      </c>
      <c r="DW132" s="329">
        <v>3406</v>
      </c>
      <c r="DX132" s="329">
        <v>1435</v>
      </c>
      <c r="DY132" s="115">
        <v>3.5912279983402046E-3</v>
      </c>
      <c r="DZ132" s="328">
        <v>1031.3</v>
      </c>
      <c r="EA132" s="329">
        <v>330580</v>
      </c>
      <c r="EB132" s="329">
        <v>295807</v>
      </c>
      <c r="EC132" s="329">
        <v>34773</v>
      </c>
      <c r="ED132" s="115">
        <v>0.10518785165466756</v>
      </c>
      <c r="EE132" s="412">
        <v>967.5</v>
      </c>
      <c r="EF132" s="329">
        <v>262294</v>
      </c>
      <c r="EG132" s="380">
        <v>230779</v>
      </c>
      <c r="EH132" s="329">
        <v>31515</v>
      </c>
      <c r="EI132" s="115">
        <v>0.12015143312466164</v>
      </c>
      <c r="EJ132" s="328">
        <v>-63.799999999999955</v>
      </c>
      <c r="EK132" s="329">
        <v>-68286</v>
      </c>
      <c r="EL132" s="329">
        <v>-65028</v>
      </c>
      <c r="EM132" s="329">
        <v>-3258</v>
      </c>
      <c r="EN132" s="115">
        <v>1.4963581469994089E-2</v>
      </c>
      <c r="EO132" s="329">
        <v>1012.9</v>
      </c>
      <c r="EP132" s="329">
        <v>283134</v>
      </c>
      <c r="EQ132" s="329">
        <v>257658</v>
      </c>
      <c r="ER132" s="329">
        <v>25476</v>
      </c>
      <c r="ES132" s="115">
        <v>8.9978596706859648E-2</v>
      </c>
      <c r="ET132" s="329">
        <v>-45.399999999999977</v>
      </c>
      <c r="EU132" s="329">
        <v>-20840</v>
      </c>
      <c r="EV132" s="329">
        <v>-26879</v>
      </c>
      <c r="EW132" s="329">
        <v>6039</v>
      </c>
      <c r="EX132" s="115">
        <v>3.0172836417801996E-2</v>
      </c>
      <c r="EY132" s="328">
        <v>1005.1</v>
      </c>
      <c r="EZ132" s="329">
        <v>322535</v>
      </c>
      <c r="FA132" s="329">
        <v>288608</v>
      </c>
      <c r="FB132" s="329">
        <v>33927</v>
      </c>
      <c r="FC132" s="115">
        <v>0.11893843301785539</v>
      </c>
      <c r="FD132" s="328">
        <v>956.8</v>
      </c>
      <c r="FE132" s="329">
        <v>258915</v>
      </c>
      <c r="FF132" s="329">
        <v>223150</v>
      </c>
      <c r="FG132" s="329">
        <v>35765</v>
      </c>
      <c r="FH132" s="115">
        <v>0.13813413668578492</v>
      </c>
      <c r="FI132" s="328">
        <v>-48.300000000000068</v>
      </c>
      <c r="FJ132" s="329">
        <v>-63620</v>
      </c>
      <c r="FK132" s="329">
        <v>-65458</v>
      </c>
      <c r="FL132" s="329">
        <v>1838</v>
      </c>
      <c r="FM132" s="115">
        <v>1.9195703667929526E-2</v>
      </c>
      <c r="FN132" s="329">
        <v>967.5</v>
      </c>
      <c r="FO132" s="329">
        <v>262294</v>
      </c>
      <c r="FP132" s="329">
        <v>230779</v>
      </c>
      <c r="FQ132" s="329">
        <v>31515</v>
      </c>
      <c r="FR132" s="115">
        <v>0.12015143312466164</v>
      </c>
      <c r="FS132" s="329">
        <v>-10.700000000000045</v>
      </c>
      <c r="FT132" s="329">
        <v>-3379</v>
      </c>
      <c r="FU132" s="329">
        <v>-7629</v>
      </c>
      <c r="FV132" s="329">
        <v>4250</v>
      </c>
      <c r="FW132" s="115">
        <v>1.7982703561123276E-2</v>
      </c>
      <c r="FX132" s="328">
        <v>1134.5</v>
      </c>
      <c r="FY132" s="329">
        <v>364215</v>
      </c>
      <c r="FZ132" s="329">
        <v>325899</v>
      </c>
      <c r="GA132" s="329">
        <v>38316</v>
      </c>
      <c r="GB132" s="115">
        <v>0.11892341990157895</v>
      </c>
      <c r="GC132" s="412">
        <v>989.30000000000007</v>
      </c>
      <c r="GD132" s="380">
        <v>257688</v>
      </c>
      <c r="GE132" s="380">
        <v>222958</v>
      </c>
      <c r="GF132" s="329">
        <v>34730</v>
      </c>
      <c r="GG132" s="115">
        <v>0.1347753872900562</v>
      </c>
      <c r="GH132" s="328">
        <v>-145.19999999999993</v>
      </c>
      <c r="GI132" s="329">
        <v>-106527</v>
      </c>
      <c r="GJ132" s="329">
        <v>-102941</v>
      </c>
      <c r="GK132" s="329">
        <v>-3586</v>
      </c>
      <c r="GL132" s="115">
        <v>1.5851967388477245E-2</v>
      </c>
      <c r="GM132" s="329">
        <v>956.8</v>
      </c>
      <c r="GN132" s="329">
        <v>258915</v>
      </c>
      <c r="GO132" s="329">
        <v>223150</v>
      </c>
      <c r="GP132" s="329">
        <v>35765</v>
      </c>
      <c r="GQ132" s="115">
        <v>0.13813413668578492</v>
      </c>
      <c r="GR132" s="329">
        <v>32.500000000000114</v>
      </c>
      <c r="GS132" s="329">
        <v>-1227</v>
      </c>
      <c r="GT132" s="329">
        <v>-192</v>
      </c>
      <c r="GU132" s="329">
        <v>-1035</v>
      </c>
      <c r="GV132" s="115">
        <v>-3.3587493957287218E-3</v>
      </c>
      <c r="GW132" s="328">
        <v>1005.6999999999999</v>
      </c>
      <c r="GX132" s="329">
        <v>322768</v>
      </c>
      <c r="GY132" s="329">
        <v>288814</v>
      </c>
      <c r="GZ132" s="329">
        <v>33954</v>
      </c>
      <c r="HA132" s="115">
        <v>0.10519630198780548</v>
      </c>
      <c r="HB132" s="328">
        <v>1228.2</v>
      </c>
      <c r="HC132" s="380">
        <v>316313</v>
      </c>
      <c r="HD132" s="380">
        <v>274336</v>
      </c>
      <c r="HE132" s="329">
        <v>41977</v>
      </c>
      <c r="HF132" s="115">
        <v>0.13270716031272822</v>
      </c>
      <c r="HG132" s="328">
        <v>222.50000000000011</v>
      </c>
      <c r="HH132" s="329">
        <v>-6455</v>
      </c>
      <c r="HI132" s="329">
        <v>-14478</v>
      </c>
      <c r="HJ132" s="329">
        <v>8023</v>
      </c>
      <c r="HK132" s="115">
        <v>2.7510858324922741E-2</v>
      </c>
      <c r="HL132" s="329">
        <v>989.30000000000007</v>
      </c>
      <c r="HM132" s="329">
        <v>257688</v>
      </c>
      <c r="HN132" s="329">
        <v>222958</v>
      </c>
      <c r="HO132" s="329">
        <v>34730</v>
      </c>
      <c r="HP132" s="115">
        <v>0.1347753872900562</v>
      </c>
      <c r="HQ132" s="329">
        <v>238.89999999999998</v>
      </c>
      <c r="HR132" s="329">
        <v>58625</v>
      </c>
      <c r="HS132" s="329">
        <v>51378</v>
      </c>
      <c r="HT132" s="329">
        <v>7247</v>
      </c>
      <c r="HU132" s="115">
        <v>-2.0682269773279749E-3</v>
      </c>
      <c r="HV132" s="328">
        <v>1005.3</v>
      </c>
      <c r="HW132" s="329">
        <v>322631</v>
      </c>
      <c r="HX132" s="329">
        <v>288696</v>
      </c>
      <c r="HY132" s="329">
        <v>33935</v>
      </c>
      <c r="HZ132" s="115">
        <v>0.10518208107714386</v>
      </c>
      <c r="IA132" s="328">
        <v>724.6</v>
      </c>
      <c r="IB132" s="329">
        <v>198541</v>
      </c>
      <c r="IC132" s="424">
        <v>171719</v>
      </c>
      <c r="ID132" s="329">
        <v>26822</v>
      </c>
      <c r="IE132" s="115">
        <v>0.13509552183176271</v>
      </c>
      <c r="IF132" s="328">
        <v>-280.69999999999993</v>
      </c>
      <c r="IG132" s="329">
        <v>-124090</v>
      </c>
      <c r="IH132" s="329">
        <v>-116977</v>
      </c>
      <c r="II132" s="329">
        <v>-7113</v>
      </c>
      <c r="IJ132" s="115">
        <v>2.9913440754618853E-2</v>
      </c>
      <c r="IK132" s="329">
        <v>1228.2</v>
      </c>
      <c r="IL132" s="329">
        <v>316313</v>
      </c>
      <c r="IM132" s="329">
        <v>274336</v>
      </c>
      <c r="IN132" s="329">
        <v>41977</v>
      </c>
      <c r="IO132" s="115">
        <v>0.13270716031272822</v>
      </c>
      <c r="IP132" s="329">
        <v>-503.6</v>
      </c>
      <c r="IQ132" s="329">
        <v>-117772</v>
      </c>
      <c r="IR132" s="329">
        <v>-102617</v>
      </c>
      <c r="IS132" s="329">
        <v>-15155</v>
      </c>
      <c r="IT132" s="115">
        <v>2.3883615190344876E-3</v>
      </c>
      <c r="IU132" s="328">
        <v>1026.6000000000001</v>
      </c>
      <c r="IV132" s="329">
        <v>329499</v>
      </c>
      <c r="IW132" s="329">
        <v>294837</v>
      </c>
      <c r="IX132" s="329">
        <v>34662</v>
      </c>
      <c r="IY132" s="115">
        <v>0.10519607039778572</v>
      </c>
      <c r="IZ132" s="328">
        <v>925.1</v>
      </c>
      <c r="JA132" s="425">
        <v>253339</v>
      </c>
      <c r="JB132" s="425">
        <v>219728</v>
      </c>
      <c r="JC132" s="329">
        <v>33611</v>
      </c>
      <c r="JD132" s="115">
        <v>0.13267203233611879</v>
      </c>
      <c r="JE132" s="328">
        <v>-101.50000000000011</v>
      </c>
      <c r="JF132" s="329">
        <v>-76160</v>
      </c>
      <c r="JG132" s="329">
        <v>-75109</v>
      </c>
      <c r="JH132" s="329">
        <v>-1051</v>
      </c>
      <c r="JI132" s="115">
        <v>2.7475961938333071E-2</v>
      </c>
      <c r="JJ132" s="329">
        <v>724.6</v>
      </c>
      <c r="JK132" s="329">
        <v>198541</v>
      </c>
      <c r="JL132" s="329">
        <v>171719</v>
      </c>
      <c r="JM132" s="329">
        <v>26822</v>
      </c>
      <c r="JN132" s="115">
        <v>0.13509552183176271</v>
      </c>
      <c r="JO132" s="329">
        <v>200.5</v>
      </c>
      <c r="JP132" s="329">
        <v>54798</v>
      </c>
      <c r="JQ132" s="329">
        <v>48009</v>
      </c>
      <c r="JR132" s="329">
        <v>6789</v>
      </c>
      <c r="JS132" s="115">
        <v>-2.4234894956439157E-3</v>
      </c>
      <c r="JT132" s="328">
        <v>1025.8000000000002</v>
      </c>
      <c r="JU132" s="329">
        <v>329213</v>
      </c>
      <c r="JV132" s="329">
        <v>294586</v>
      </c>
      <c r="JW132" s="329">
        <v>34627</v>
      </c>
      <c r="JX132" s="115">
        <v>0.1051811441224982</v>
      </c>
      <c r="JY132" s="328">
        <v>644.5</v>
      </c>
      <c r="JZ132" s="329">
        <v>176520</v>
      </c>
      <c r="KA132" s="329">
        <v>158646</v>
      </c>
      <c r="KB132" s="329">
        <v>17874</v>
      </c>
      <c r="KC132" s="115">
        <v>0.10125764785859959</v>
      </c>
      <c r="KD132" s="328">
        <v>-381.30000000000018</v>
      </c>
      <c r="KE132" s="329">
        <v>-152693</v>
      </c>
      <c r="KF132" s="329">
        <v>-135940</v>
      </c>
      <c r="KG132" s="329">
        <v>-16753</v>
      </c>
      <c r="KH132" s="115">
        <v>-3.9234962638986098E-3</v>
      </c>
      <c r="KI132" s="329">
        <v>925.1</v>
      </c>
      <c r="KJ132" s="329">
        <v>253339</v>
      </c>
      <c r="KK132" s="329">
        <v>219728</v>
      </c>
      <c r="KL132" s="329">
        <v>33611</v>
      </c>
      <c r="KM132" s="115">
        <v>0.13267203233611879</v>
      </c>
      <c r="KN132" s="329">
        <v>-280.60000000000002</v>
      </c>
      <c r="KO132" s="329">
        <v>-76819</v>
      </c>
      <c r="KP132" s="329">
        <v>-61082</v>
      </c>
      <c r="KQ132" s="329">
        <v>-15737</v>
      </c>
      <c r="KR132" s="115">
        <v>-3.1414384477519208E-2</v>
      </c>
      <c r="KS132" s="328">
        <v>12647.5</v>
      </c>
      <c r="KT132" s="329">
        <v>4053314</v>
      </c>
      <c r="KU132" s="329">
        <v>3627120</v>
      </c>
      <c r="KV132" s="329">
        <v>426194</v>
      </c>
      <c r="KW132" s="115">
        <v>0.10514704757637824</v>
      </c>
      <c r="KX132" s="329">
        <v>11298.800000000001</v>
      </c>
      <c r="KY132" s="329">
        <v>3096963</v>
      </c>
      <c r="KZ132" s="329">
        <v>2737569</v>
      </c>
      <c r="LA132" s="329">
        <v>359394</v>
      </c>
      <c r="LB132" s="332">
        <v>0.11604723724500422</v>
      </c>
      <c r="LC132" s="328">
        <v>-1348.6999999999989</v>
      </c>
      <c r="LD132" s="329">
        <v>-956351</v>
      </c>
      <c r="LE132" s="329">
        <v>-889551</v>
      </c>
      <c r="LF132" s="329">
        <v>-66800</v>
      </c>
      <c r="LG132" s="332">
        <v>1.0900189668625979E-2</v>
      </c>
    </row>
    <row r="133" spans="2:319">
      <c r="B133" s="1640"/>
      <c r="C133" s="1619"/>
      <c r="D133" s="333" t="s">
        <v>2877</v>
      </c>
      <c r="E133" s="386">
        <v>0</v>
      </c>
      <c r="F133" s="331">
        <v>0</v>
      </c>
      <c r="G133" s="431">
        <v>0</v>
      </c>
      <c r="H133" s="331">
        <v>0</v>
      </c>
      <c r="I133" s="124">
        <v>0</v>
      </c>
      <c r="J133" s="386">
        <v>0</v>
      </c>
      <c r="K133" s="331">
        <v>0</v>
      </c>
      <c r="L133" s="431">
        <v>0</v>
      </c>
      <c r="M133" s="331">
        <v>0</v>
      </c>
      <c r="N133" s="124">
        <v>0</v>
      </c>
      <c r="O133" s="330">
        <v>0</v>
      </c>
      <c r="P133" s="331">
        <v>0</v>
      </c>
      <c r="Q133" s="331">
        <v>0</v>
      </c>
      <c r="R133" s="331">
        <v>0</v>
      </c>
      <c r="S133" s="124">
        <v>0</v>
      </c>
      <c r="T133" s="331">
        <v>0</v>
      </c>
      <c r="U133" s="331">
        <v>0</v>
      </c>
      <c r="V133" s="331">
        <v>0</v>
      </c>
      <c r="W133" s="331">
        <v>0</v>
      </c>
      <c r="X133" s="124">
        <v>0</v>
      </c>
      <c r="Y133" s="331">
        <v>0</v>
      </c>
      <c r="Z133" s="331">
        <v>0</v>
      </c>
      <c r="AA133" s="331">
        <v>0</v>
      </c>
      <c r="AB133" s="331">
        <v>0</v>
      </c>
      <c r="AC133" s="124">
        <v>0</v>
      </c>
      <c r="AD133" s="386">
        <v>0</v>
      </c>
      <c r="AE133" s="331">
        <v>0</v>
      </c>
      <c r="AF133" s="431">
        <v>0</v>
      </c>
      <c r="AG133" s="331">
        <v>0</v>
      </c>
      <c r="AH133" s="124">
        <v>0</v>
      </c>
      <c r="AI133" s="386">
        <v>0</v>
      </c>
      <c r="AJ133" s="331">
        <v>0</v>
      </c>
      <c r="AK133" s="431">
        <v>0</v>
      </c>
      <c r="AL133" s="331">
        <v>0</v>
      </c>
      <c r="AM133" s="124">
        <v>0</v>
      </c>
      <c r="AN133" s="330">
        <v>0</v>
      </c>
      <c r="AO133" s="331">
        <v>0</v>
      </c>
      <c r="AP133" s="331">
        <v>0</v>
      </c>
      <c r="AQ133" s="331">
        <v>0</v>
      </c>
      <c r="AR133" s="124">
        <v>0</v>
      </c>
      <c r="AS133" s="331">
        <v>0</v>
      </c>
      <c r="AT133" s="331">
        <v>0</v>
      </c>
      <c r="AU133" s="331">
        <v>0</v>
      </c>
      <c r="AV133" s="331">
        <v>0</v>
      </c>
      <c r="AW133" s="124">
        <v>0</v>
      </c>
      <c r="AX133" s="331">
        <v>0</v>
      </c>
      <c r="AY133" s="331">
        <v>0</v>
      </c>
      <c r="AZ133" s="331">
        <v>0</v>
      </c>
      <c r="BA133" s="331">
        <v>0</v>
      </c>
      <c r="BB133" s="124">
        <v>0</v>
      </c>
      <c r="BC133" s="386">
        <v>0</v>
      </c>
      <c r="BD133" s="331">
        <v>0</v>
      </c>
      <c r="BE133" s="431">
        <v>0</v>
      </c>
      <c r="BF133" s="331">
        <v>0</v>
      </c>
      <c r="BG133" s="124">
        <v>0</v>
      </c>
      <c r="BH133" s="386">
        <v>0</v>
      </c>
      <c r="BI133" s="331">
        <v>0</v>
      </c>
      <c r="BJ133" s="431">
        <v>0</v>
      </c>
      <c r="BK133" s="331">
        <v>0</v>
      </c>
      <c r="BL133" s="124">
        <v>0</v>
      </c>
      <c r="BM133" s="330">
        <v>0</v>
      </c>
      <c r="BN133" s="331">
        <v>0</v>
      </c>
      <c r="BO133" s="331">
        <v>0</v>
      </c>
      <c r="BP133" s="331">
        <v>0</v>
      </c>
      <c r="BQ133" s="124">
        <v>0</v>
      </c>
      <c r="BR133" s="331">
        <v>0</v>
      </c>
      <c r="BS133" s="331">
        <v>0</v>
      </c>
      <c r="BT133" s="331">
        <v>0</v>
      </c>
      <c r="BU133" s="331">
        <v>0</v>
      </c>
      <c r="BV133" s="124">
        <v>0</v>
      </c>
      <c r="BW133" s="331">
        <v>0</v>
      </c>
      <c r="BX133" s="331">
        <v>0</v>
      </c>
      <c r="BY133" s="331">
        <v>0</v>
      </c>
      <c r="BZ133" s="331">
        <v>0</v>
      </c>
      <c r="CA133" s="124">
        <v>0</v>
      </c>
      <c r="CB133" s="386">
        <v>0</v>
      </c>
      <c r="CC133" s="331">
        <v>0</v>
      </c>
      <c r="CD133" s="331">
        <v>0</v>
      </c>
      <c r="CE133" s="331">
        <v>0</v>
      </c>
      <c r="CF133" s="124">
        <v>0</v>
      </c>
      <c r="CG133" s="386">
        <v>0</v>
      </c>
      <c r="CH133" s="331">
        <v>0</v>
      </c>
      <c r="CI133" s="431">
        <v>0</v>
      </c>
      <c r="CJ133" s="331">
        <v>0</v>
      </c>
      <c r="CK133" s="124">
        <v>0</v>
      </c>
      <c r="CL133" s="330">
        <v>0</v>
      </c>
      <c r="CM133" s="331">
        <v>0</v>
      </c>
      <c r="CN133" s="331">
        <v>0</v>
      </c>
      <c r="CO133" s="331">
        <v>0</v>
      </c>
      <c r="CP133" s="124">
        <v>0</v>
      </c>
      <c r="CQ133" s="331">
        <v>0</v>
      </c>
      <c r="CR133" s="331">
        <v>0</v>
      </c>
      <c r="CS133" s="331">
        <v>0</v>
      </c>
      <c r="CT133" s="331">
        <v>0</v>
      </c>
      <c r="CU133" s="124">
        <v>0</v>
      </c>
      <c r="CV133" s="331">
        <v>0</v>
      </c>
      <c r="CW133" s="331">
        <v>0</v>
      </c>
      <c r="CX133" s="331">
        <v>0</v>
      </c>
      <c r="CY133" s="331">
        <v>0</v>
      </c>
      <c r="CZ133" s="124">
        <v>0</v>
      </c>
      <c r="DA133" s="386">
        <v>0</v>
      </c>
      <c r="DB133" s="331">
        <v>0</v>
      </c>
      <c r="DC133" s="431">
        <v>0</v>
      </c>
      <c r="DD133" s="331">
        <v>0</v>
      </c>
      <c r="DE133" s="124">
        <v>0</v>
      </c>
      <c r="DF133" s="386">
        <v>0</v>
      </c>
      <c r="DG133" s="331">
        <v>0</v>
      </c>
      <c r="DH133" s="431">
        <v>0</v>
      </c>
      <c r="DI133" s="331">
        <v>0</v>
      </c>
      <c r="DJ133" s="124">
        <v>0</v>
      </c>
      <c r="DK133" s="330">
        <v>0</v>
      </c>
      <c r="DL133" s="331">
        <v>0</v>
      </c>
      <c r="DM133" s="331">
        <v>0</v>
      </c>
      <c r="DN133" s="331">
        <v>0</v>
      </c>
      <c r="DO133" s="124">
        <v>0</v>
      </c>
      <c r="DP133" s="331">
        <v>0</v>
      </c>
      <c r="DQ133" s="331">
        <v>0</v>
      </c>
      <c r="DR133" s="331">
        <v>0</v>
      </c>
      <c r="DS133" s="331">
        <v>0</v>
      </c>
      <c r="DT133" s="124">
        <v>0</v>
      </c>
      <c r="DU133" s="331">
        <v>0</v>
      </c>
      <c r="DV133" s="331">
        <v>0</v>
      </c>
      <c r="DW133" s="331">
        <v>0</v>
      </c>
      <c r="DX133" s="331">
        <v>0</v>
      </c>
      <c r="DY133" s="124">
        <v>0</v>
      </c>
      <c r="DZ133" s="386">
        <v>0</v>
      </c>
      <c r="EA133" s="331">
        <v>0</v>
      </c>
      <c r="EB133" s="431">
        <v>0</v>
      </c>
      <c r="EC133" s="331">
        <v>0</v>
      </c>
      <c r="ED133" s="124">
        <v>0</v>
      </c>
      <c r="EE133" s="386">
        <v>0</v>
      </c>
      <c r="EF133" s="331">
        <v>0</v>
      </c>
      <c r="EG133" s="431">
        <v>0</v>
      </c>
      <c r="EH133" s="331">
        <v>0</v>
      </c>
      <c r="EI133" s="124">
        <v>0</v>
      </c>
      <c r="EJ133" s="330">
        <v>0</v>
      </c>
      <c r="EK133" s="331">
        <v>0</v>
      </c>
      <c r="EL133" s="331">
        <v>0</v>
      </c>
      <c r="EM133" s="331">
        <v>0</v>
      </c>
      <c r="EN133" s="124">
        <v>0</v>
      </c>
      <c r="EO133" s="331">
        <v>0</v>
      </c>
      <c r="EP133" s="331">
        <v>0</v>
      </c>
      <c r="EQ133" s="331">
        <v>0</v>
      </c>
      <c r="ER133" s="331">
        <v>0</v>
      </c>
      <c r="ES133" s="124">
        <v>0</v>
      </c>
      <c r="ET133" s="331">
        <v>0</v>
      </c>
      <c r="EU133" s="331">
        <v>0</v>
      </c>
      <c r="EV133" s="331">
        <v>0</v>
      </c>
      <c r="EW133" s="331">
        <v>0</v>
      </c>
      <c r="EX133" s="124">
        <v>0</v>
      </c>
      <c r="EY133" s="386">
        <v>0</v>
      </c>
      <c r="EZ133" s="331">
        <v>0</v>
      </c>
      <c r="FA133" s="431">
        <v>0</v>
      </c>
      <c r="FB133" s="331">
        <v>0</v>
      </c>
      <c r="FC133" s="124">
        <v>0</v>
      </c>
      <c r="FD133" s="386">
        <v>0</v>
      </c>
      <c r="FE133" s="331">
        <v>0</v>
      </c>
      <c r="FF133" s="431">
        <v>0</v>
      </c>
      <c r="FG133" s="331">
        <v>0</v>
      </c>
      <c r="FH133" s="124">
        <v>0</v>
      </c>
      <c r="FI133" s="330">
        <v>0</v>
      </c>
      <c r="FJ133" s="331">
        <v>0</v>
      </c>
      <c r="FK133" s="331">
        <v>0</v>
      </c>
      <c r="FL133" s="331">
        <v>0</v>
      </c>
      <c r="FM133" s="124">
        <v>0</v>
      </c>
      <c r="FN133" s="331">
        <v>0</v>
      </c>
      <c r="FO133" s="331">
        <v>0</v>
      </c>
      <c r="FP133" s="331">
        <v>0</v>
      </c>
      <c r="FQ133" s="331">
        <v>0</v>
      </c>
      <c r="FR133" s="124">
        <v>0</v>
      </c>
      <c r="FS133" s="331">
        <v>0</v>
      </c>
      <c r="FT133" s="331">
        <v>0</v>
      </c>
      <c r="FU133" s="331">
        <v>0</v>
      </c>
      <c r="FV133" s="331">
        <v>0</v>
      </c>
      <c r="FW133" s="124">
        <v>0</v>
      </c>
      <c r="FX133" s="386">
        <v>0</v>
      </c>
      <c r="FY133" s="331">
        <v>0</v>
      </c>
      <c r="FZ133" s="431">
        <v>0</v>
      </c>
      <c r="GA133" s="331">
        <v>0</v>
      </c>
      <c r="GB133" s="124">
        <v>0</v>
      </c>
      <c r="GC133" s="386">
        <v>0</v>
      </c>
      <c r="GD133" s="331">
        <v>0</v>
      </c>
      <c r="GE133" s="431">
        <v>0</v>
      </c>
      <c r="GF133" s="331">
        <v>0</v>
      </c>
      <c r="GG133" s="124">
        <v>0</v>
      </c>
      <c r="GH133" s="330">
        <v>0</v>
      </c>
      <c r="GI133" s="331">
        <v>0</v>
      </c>
      <c r="GJ133" s="331">
        <v>0</v>
      </c>
      <c r="GK133" s="331">
        <v>0</v>
      </c>
      <c r="GL133" s="124">
        <v>0</v>
      </c>
      <c r="GM133" s="331">
        <v>0</v>
      </c>
      <c r="GN133" s="331">
        <v>0</v>
      </c>
      <c r="GO133" s="331">
        <v>0</v>
      </c>
      <c r="GP133" s="331">
        <v>0</v>
      </c>
      <c r="GQ133" s="124">
        <v>0</v>
      </c>
      <c r="GR133" s="331">
        <v>0</v>
      </c>
      <c r="GS133" s="331">
        <v>0</v>
      </c>
      <c r="GT133" s="331">
        <v>0</v>
      </c>
      <c r="GU133" s="331">
        <v>0</v>
      </c>
      <c r="GV133" s="124">
        <v>0</v>
      </c>
      <c r="GW133" s="386">
        <v>0</v>
      </c>
      <c r="GX133" s="331">
        <v>0</v>
      </c>
      <c r="GY133" s="431">
        <v>0</v>
      </c>
      <c r="GZ133" s="331">
        <v>0</v>
      </c>
      <c r="HA133" s="124">
        <v>0</v>
      </c>
      <c r="HB133" s="386">
        <v>0</v>
      </c>
      <c r="HC133" s="331">
        <v>0</v>
      </c>
      <c r="HD133" s="431">
        <v>0</v>
      </c>
      <c r="HE133" s="331">
        <v>0</v>
      </c>
      <c r="HF133" s="124">
        <v>0</v>
      </c>
      <c r="HG133" s="330">
        <v>0</v>
      </c>
      <c r="HH133" s="331">
        <v>0</v>
      </c>
      <c r="HI133" s="331">
        <v>0</v>
      </c>
      <c r="HJ133" s="331">
        <v>0</v>
      </c>
      <c r="HK133" s="124">
        <v>0</v>
      </c>
      <c r="HL133" s="331">
        <v>0</v>
      </c>
      <c r="HM133" s="331">
        <v>0</v>
      </c>
      <c r="HN133" s="331">
        <v>0</v>
      </c>
      <c r="HO133" s="331">
        <v>0</v>
      </c>
      <c r="HP133" s="124">
        <v>0</v>
      </c>
      <c r="HQ133" s="331">
        <v>0</v>
      </c>
      <c r="HR133" s="331">
        <v>0</v>
      </c>
      <c r="HS133" s="331">
        <v>0</v>
      </c>
      <c r="HT133" s="331">
        <v>0</v>
      </c>
      <c r="HU133" s="124">
        <v>0</v>
      </c>
      <c r="HV133" s="386">
        <v>0</v>
      </c>
      <c r="HW133" s="331">
        <v>0</v>
      </c>
      <c r="HX133" s="431">
        <v>0</v>
      </c>
      <c r="HY133" s="331">
        <v>0</v>
      </c>
      <c r="HZ133" s="124">
        <v>0</v>
      </c>
      <c r="IA133" s="386">
        <v>0</v>
      </c>
      <c r="IB133" s="331">
        <v>0</v>
      </c>
      <c r="IC133" s="431">
        <v>0</v>
      </c>
      <c r="ID133" s="331">
        <v>0</v>
      </c>
      <c r="IE133" s="124">
        <v>0</v>
      </c>
      <c r="IF133" s="330">
        <v>0</v>
      </c>
      <c r="IG133" s="331">
        <v>0</v>
      </c>
      <c r="IH133" s="331">
        <v>0</v>
      </c>
      <c r="II133" s="331">
        <v>0</v>
      </c>
      <c r="IJ133" s="124">
        <v>0</v>
      </c>
      <c r="IK133" s="331">
        <v>0</v>
      </c>
      <c r="IL133" s="331">
        <v>0</v>
      </c>
      <c r="IM133" s="331">
        <v>0</v>
      </c>
      <c r="IN133" s="331">
        <v>0</v>
      </c>
      <c r="IO133" s="124">
        <v>0</v>
      </c>
      <c r="IP133" s="331">
        <v>0</v>
      </c>
      <c r="IQ133" s="331">
        <v>0</v>
      </c>
      <c r="IR133" s="331">
        <v>0</v>
      </c>
      <c r="IS133" s="331">
        <v>0</v>
      </c>
      <c r="IT133" s="124">
        <v>0</v>
      </c>
      <c r="IU133" s="386">
        <v>0</v>
      </c>
      <c r="IV133" s="331">
        <v>0</v>
      </c>
      <c r="IW133" s="431">
        <v>0</v>
      </c>
      <c r="IX133" s="331">
        <v>0</v>
      </c>
      <c r="IY133" s="124">
        <v>0</v>
      </c>
      <c r="IZ133" s="386">
        <v>0</v>
      </c>
      <c r="JA133" s="331">
        <v>0</v>
      </c>
      <c r="JB133" s="431">
        <v>0</v>
      </c>
      <c r="JC133" s="331">
        <v>0</v>
      </c>
      <c r="JD133" s="124">
        <v>0</v>
      </c>
      <c r="JE133" s="330">
        <v>0</v>
      </c>
      <c r="JF133" s="331">
        <v>0</v>
      </c>
      <c r="JG133" s="331">
        <v>0</v>
      </c>
      <c r="JH133" s="331">
        <v>0</v>
      </c>
      <c r="JI133" s="124">
        <v>0</v>
      </c>
      <c r="JJ133" s="331">
        <v>0</v>
      </c>
      <c r="JK133" s="331">
        <v>0</v>
      </c>
      <c r="JL133" s="331">
        <v>0</v>
      </c>
      <c r="JM133" s="331">
        <v>0</v>
      </c>
      <c r="JN133" s="124">
        <v>0</v>
      </c>
      <c r="JO133" s="331">
        <v>0</v>
      </c>
      <c r="JP133" s="331">
        <v>0</v>
      </c>
      <c r="JQ133" s="331">
        <v>0</v>
      </c>
      <c r="JR133" s="331">
        <v>0</v>
      </c>
      <c r="JS133" s="124">
        <v>0</v>
      </c>
      <c r="JT133" s="386">
        <v>0</v>
      </c>
      <c r="JU133" s="331">
        <v>0</v>
      </c>
      <c r="JV133" s="431">
        <v>0</v>
      </c>
      <c r="JW133" s="331">
        <v>0</v>
      </c>
      <c r="JX133" s="124">
        <v>0</v>
      </c>
      <c r="JY133" s="386">
        <v>0</v>
      </c>
      <c r="JZ133" s="331">
        <v>0</v>
      </c>
      <c r="KA133" s="431">
        <v>0</v>
      </c>
      <c r="KB133" s="331">
        <v>0</v>
      </c>
      <c r="KC133" s="124">
        <v>0</v>
      </c>
      <c r="KD133" s="330">
        <v>0</v>
      </c>
      <c r="KE133" s="331">
        <v>0</v>
      </c>
      <c r="KF133" s="331">
        <v>0</v>
      </c>
      <c r="KG133" s="331">
        <v>0</v>
      </c>
      <c r="KH133" s="124">
        <v>0</v>
      </c>
      <c r="KI133" s="331">
        <v>0</v>
      </c>
      <c r="KJ133" s="331">
        <v>0</v>
      </c>
      <c r="KK133" s="331">
        <v>0</v>
      </c>
      <c r="KL133" s="331">
        <v>0</v>
      </c>
      <c r="KM133" s="124">
        <v>0</v>
      </c>
      <c r="KN133" s="331">
        <v>0</v>
      </c>
      <c r="KO133" s="331">
        <v>0</v>
      </c>
      <c r="KP133" s="331">
        <v>0</v>
      </c>
      <c r="KQ133" s="331">
        <v>0</v>
      </c>
      <c r="KR133" s="124">
        <v>0</v>
      </c>
      <c r="KS133" s="330">
        <v>0</v>
      </c>
      <c r="KT133" s="331">
        <v>0</v>
      </c>
      <c r="KU133" s="331">
        <v>0</v>
      </c>
      <c r="KV133" s="331">
        <v>0</v>
      </c>
      <c r="KW133" s="124">
        <v>0</v>
      </c>
      <c r="KX133" s="331">
        <v>0</v>
      </c>
      <c r="KY133" s="331">
        <v>0</v>
      </c>
      <c r="KZ133" s="331">
        <v>0</v>
      </c>
      <c r="LA133" s="331">
        <v>0</v>
      </c>
      <c r="LB133" s="334">
        <v>0</v>
      </c>
      <c r="LC133" s="330">
        <v>0</v>
      </c>
      <c r="LD133" s="331">
        <v>0</v>
      </c>
      <c r="LE133" s="331">
        <v>0</v>
      </c>
      <c r="LF133" s="331">
        <v>0</v>
      </c>
      <c r="LG133" s="334">
        <v>0</v>
      </c>
    </row>
    <row r="134" spans="2:319">
      <c r="B134" s="1640"/>
      <c r="C134" s="1619"/>
      <c r="D134" s="333" t="s">
        <v>2880</v>
      </c>
      <c r="E134" s="386">
        <v>0</v>
      </c>
      <c r="F134" s="331">
        <v>0</v>
      </c>
      <c r="G134" s="431">
        <v>0</v>
      </c>
      <c r="H134" s="331">
        <v>0</v>
      </c>
      <c r="I134" s="124">
        <v>0</v>
      </c>
      <c r="J134" s="386">
        <v>0</v>
      </c>
      <c r="K134" s="331">
        <v>0</v>
      </c>
      <c r="L134" s="431">
        <v>0</v>
      </c>
      <c r="M134" s="331">
        <v>0</v>
      </c>
      <c r="N134" s="124">
        <v>0</v>
      </c>
      <c r="O134" s="330">
        <v>0</v>
      </c>
      <c r="P134" s="331">
        <v>0</v>
      </c>
      <c r="Q134" s="331">
        <v>0</v>
      </c>
      <c r="R134" s="331">
        <v>0</v>
      </c>
      <c r="S134" s="124">
        <v>0</v>
      </c>
      <c r="T134" s="331">
        <v>0</v>
      </c>
      <c r="U134" s="331">
        <v>0</v>
      </c>
      <c r="V134" s="331">
        <v>0</v>
      </c>
      <c r="W134" s="331">
        <v>0</v>
      </c>
      <c r="X134" s="124">
        <v>0</v>
      </c>
      <c r="Y134" s="331">
        <v>0</v>
      </c>
      <c r="Z134" s="331">
        <v>0</v>
      </c>
      <c r="AA134" s="331">
        <v>0</v>
      </c>
      <c r="AB134" s="331">
        <v>0</v>
      </c>
      <c r="AC134" s="124">
        <v>0</v>
      </c>
      <c r="AD134" s="386">
        <v>0</v>
      </c>
      <c r="AE134" s="331">
        <v>0</v>
      </c>
      <c r="AF134" s="431">
        <v>0</v>
      </c>
      <c r="AG134" s="331">
        <v>0</v>
      </c>
      <c r="AH134" s="124">
        <v>0</v>
      </c>
      <c r="AI134" s="386">
        <v>0</v>
      </c>
      <c r="AJ134" s="331">
        <v>0</v>
      </c>
      <c r="AK134" s="431">
        <v>0</v>
      </c>
      <c r="AL134" s="331">
        <v>0</v>
      </c>
      <c r="AM134" s="124">
        <v>0</v>
      </c>
      <c r="AN134" s="330">
        <v>0</v>
      </c>
      <c r="AO134" s="331">
        <v>0</v>
      </c>
      <c r="AP134" s="331">
        <v>0</v>
      </c>
      <c r="AQ134" s="331">
        <v>0</v>
      </c>
      <c r="AR134" s="124">
        <v>0</v>
      </c>
      <c r="AS134" s="331">
        <v>0</v>
      </c>
      <c r="AT134" s="331">
        <v>0</v>
      </c>
      <c r="AU134" s="331">
        <v>0</v>
      </c>
      <c r="AV134" s="331">
        <v>0</v>
      </c>
      <c r="AW134" s="124">
        <v>0</v>
      </c>
      <c r="AX134" s="331">
        <v>0</v>
      </c>
      <c r="AY134" s="331">
        <v>0</v>
      </c>
      <c r="AZ134" s="331">
        <v>0</v>
      </c>
      <c r="BA134" s="331">
        <v>0</v>
      </c>
      <c r="BB134" s="124">
        <v>0</v>
      </c>
      <c r="BC134" s="386">
        <v>0</v>
      </c>
      <c r="BD134" s="331">
        <v>0</v>
      </c>
      <c r="BE134" s="431">
        <v>0</v>
      </c>
      <c r="BF134" s="331">
        <v>0</v>
      </c>
      <c r="BG134" s="124">
        <v>0</v>
      </c>
      <c r="BH134" s="386">
        <v>0</v>
      </c>
      <c r="BI134" s="331">
        <v>0</v>
      </c>
      <c r="BJ134" s="431">
        <v>0</v>
      </c>
      <c r="BK134" s="331">
        <v>0</v>
      </c>
      <c r="BL134" s="124">
        <v>0</v>
      </c>
      <c r="BM134" s="330">
        <v>0</v>
      </c>
      <c r="BN134" s="331">
        <v>0</v>
      </c>
      <c r="BO134" s="331">
        <v>0</v>
      </c>
      <c r="BP134" s="331">
        <v>0</v>
      </c>
      <c r="BQ134" s="124">
        <v>0</v>
      </c>
      <c r="BR134" s="331">
        <v>0</v>
      </c>
      <c r="BS134" s="331">
        <v>0</v>
      </c>
      <c r="BT134" s="331">
        <v>0</v>
      </c>
      <c r="BU134" s="331">
        <v>0</v>
      </c>
      <c r="BV134" s="124">
        <v>0</v>
      </c>
      <c r="BW134" s="331">
        <v>0</v>
      </c>
      <c r="BX134" s="331">
        <v>0</v>
      </c>
      <c r="BY134" s="331">
        <v>0</v>
      </c>
      <c r="BZ134" s="331">
        <v>0</v>
      </c>
      <c r="CA134" s="124">
        <v>0</v>
      </c>
      <c r="CB134" s="386">
        <v>0</v>
      </c>
      <c r="CC134" s="331">
        <v>0</v>
      </c>
      <c r="CD134" s="331">
        <v>0</v>
      </c>
      <c r="CE134" s="331">
        <v>0</v>
      </c>
      <c r="CF134" s="124">
        <v>0</v>
      </c>
      <c r="CG134" s="386">
        <v>0</v>
      </c>
      <c r="CH134" s="331">
        <v>0</v>
      </c>
      <c r="CI134" s="431">
        <v>0</v>
      </c>
      <c r="CJ134" s="331">
        <v>0</v>
      </c>
      <c r="CK134" s="124">
        <v>0</v>
      </c>
      <c r="CL134" s="330">
        <v>0</v>
      </c>
      <c r="CM134" s="331">
        <v>0</v>
      </c>
      <c r="CN134" s="331">
        <v>0</v>
      </c>
      <c r="CO134" s="331">
        <v>0</v>
      </c>
      <c r="CP134" s="124">
        <v>0</v>
      </c>
      <c r="CQ134" s="331">
        <v>0</v>
      </c>
      <c r="CR134" s="331">
        <v>0</v>
      </c>
      <c r="CS134" s="331">
        <v>0</v>
      </c>
      <c r="CT134" s="331">
        <v>0</v>
      </c>
      <c r="CU134" s="124">
        <v>0</v>
      </c>
      <c r="CV134" s="331">
        <v>0</v>
      </c>
      <c r="CW134" s="331">
        <v>0</v>
      </c>
      <c r="CX134" s="331">
        <v>0</v>
      </c>
      <c r="CY134" s="331">
        <v>0</v>
      </c>
      <c r="CZ134" s="124">
        <v>0</v>
      </c>
      <c r="DA134" s="386">
        <v>0</v>
      </c>
      <c r="DB134" s="331">
        <v>0</v>
      </c>
      <c r="DC134" s="431">
        <v>0</v>
      </c>
      <c r="DD134" s="331">
        <v>0</v>
      </c>
      <c r="DE134" s="124">
        <v>0</v>
      </c>
      <c r="DF134" s="386">
        <v>0</v>
      </c>
      <c r="DG134" s="331">
        <v>0</v>
      </c>
      <c r="DH134" s="431">
        <v>0</v>
      </c>
      <c r="DI134" s="331">
        <v>0</v>
      </c>
      <c r="DJ134" s="124">
        <v>0</v>
      </c>
      <c r="DK134" s="330">
        <v>0</v>
      </c>
      <c r="DL134" s="331">
        <v>0</v>
      </c>
      <c r="DM134" s="331">
        <v>0</v>
      </c>
      <c r="DN134" s="331">
        <v>0</v>
      </c>
      <c r="DO134" s="124">
        <v>0</v>
      </c>
      <c r="DP134" s="331">
        <v>0</v>
      </c>
      <c r="DQ134" s="331">
        <v>0</v>
      </c>
      <c r="DR134" s="331">
        <v>0</v>
      </c>
      <c r="DS134" s="331">
        <v>0</v>
      </c>
      <c r="DT134" s="124">
        <v>0</v>
      </c>
      <c r="DU134" s="331">
        <v>0</v>
      </c>
      <c r="DV134" s="331">
        <v>0</v>
      </c>
      <c r="DW134" s="331">
        <v>0</v>
      </c>
      <c r="DX134" s="331">
        <v>0</v>
      </c>
      <c r="DY134" s="124">
        <v>0</v>
      </c>
      <c r="DZ134" s="386">
        <v>0</v>
      </c>
      <c r="EA134" s="331">
        <v>0</v>
      </c>
      <c r="EB134" s="431">
        <v>0</v>
      </c>
      <c r="EC134" s="331">
        <v>0</v>
      </c>
      <c r="ED134" s="124">
        <v>0</v>
      </c>
      <c r="EE134" s="386">
        <v>0</v>
      </c>
      <c r="EF134" s="331">
        <v>0</v>
      </c>
      <c r="EG134" s="431">
        <v>0</v>
      </c>
      <c r="EH134" s="331">
        <v>0</v>
      </c>
      <c r="EI134" s="124">
        <v>0</v>
      </c>
      <c r="EJ134" s="330">
        <v>0</v>
      </c>
      <c r="EK134" s="331">
        <v>0</v>
      </c>
      <c r="EL134" s="331">
        <v>0</v>
      </c>
      <c r="EM134" s="331">
        <v>0</v>
      </c>
      <c r="EN134" s="124">
        <v>0</v>
      </c>
      <c r="EO134" s="331">
        <v>0</v>
      </c>
      <c r="EP134" s="331">
        <v>0</v>
      </c>
      <c r="EQ134" s="331">
        <v>0</v>
      </c>
      <c r="ER134" s="331">
        <v>0</v>
      </c>
      <c r="ES134" s="124">
        <v>0</v>
      </c>
      <c r="ET134" s="331">
        <v>0</v>
      </c>
      <c r="EU134" s="331">
        <v>0</v>
      </c>
      <c r="EV134" s="331">
        <v>0</v>
      </c>
      <c r="EW134" s="331">
        <v>0</v>
      </c>
      <c r="EX134" s="124">
        <v>0</v>
      </c>
      <c r="EY134" s="386">
        <v>0</v>
      </c>
      <c r="EZ134" s="331">
        <v>0</v>
      </c>
      <c r="FA134" s="431">
        <v>0</v>
      </c>
      <c r="FB134" s="331">
        <v>0</v>
      </c>
      <c r="FC134" s="124">
        <v>0</v>
      </c>
      <c r="FD134" s="386">
        <v>0</v>
      </c>
      <c r="FE134" s="331">
        <v>0</v>
      </c>
      <c r="FF134" s="431">
        <v>0</v>
      </c>
      <c r="FG134" s="331">
        <v>0</v>
      </c>
      <c r="FH134" s="124">
        <v>0</v>
      </c>
      <c r="FI134" s="330">
        <v>0</v>
      </c>
      <c r="FJ134" s="331">
        <v>0</v>
      </c>
      <c r="FK134" s="331">
        <v>0</v>
      </c>
      <c r="FL134" s="331">
        <v>0</v>
      </c>
      <c r="FM134" s="124">
        <v>0</v>
      </c>
      <c r="FN134" s="331">
        <v>0</v>
      </c>
      <c r="FO134" s="331">
        <v>0</v>
      </c>
      <c r="FP134" s="331">
        <v>0</v>
      </c>
      <c r="FQ134" s="331">
        <v>0</v>
      </c>
      <c r="FR134" s="124">
        <v>0</v>
      </c>
      <c r="FS134" s="331">
        <v>0</v>
      </c>
      <c r="FT134" s="331">
        <v>0</v>
      </c>
      <c r="FU134" s="331">
        <v>0</v>
      </c>
      <c r="FV134" s="331">
        <v>0</v>
      </c>
      <c r="FW134" s="124">
        <v>0</v>
      </c>
      <c r="FX134" s="386">
        <v>0</v>
      </c>
      <c r="FY134" s="331">
        <v>0</v>
      </c>
      <c r="FZ134" s="431">
        <v>0</v>
      </c>
      <c r="GA134" s="331">
        <v>0</v>
      </c>
      <c r="GB134" s="124">
        <v>0</v>
      </c>
      <c r="GC134" s="386">
        <v>0</v>
      </c>
      <c r="GD134" s="331">
        <v>0</v>
      </c>
      <c r="GE134" s="431">
        <v>0</v>
      </c>
      <c r="GF134" s="331">
        <v>0</v>
      </c>
      <c r="GG134" s="124">
        <v>0</v>
      </c>
      <c r="GH134" s="330">
        <v>0</v>
      </c>
      <c r="GI134" s="331">
        <v>0</v>
      </c>
      <c r="GJ134" s="331">
        <v>0</v>
      </c>
      <c r="GK134" s="331">
        <v>0</v>
      </c>
      <c r="GL134" s="124">
        <v>0</v>
      </c>
      <c r="GM134" s="331">
        <v>0</v>
      </c>
      <c r="GN134" s="331">
        <v>0</v>
      </c>
      <c r="GO134" s="331">
        <v>0</v>
      </c>
      <c r="GP134" s="331">
        <v>0</v>
      </c>
      <c r="GQ134" s="124">
        <v>0</v>
      </c>
      <c r="GR134" s="331">
        <v>0</v>
      </c>
      <c r="GS134" s="331">
        <v>0</v>
      </c>
      <c r="GT134" s="331">
        <v>0</v>
      </c>
      <c r="GU134" s="331">
        <v>0</v>
      </c>
      <c r="GV134" s="124">
        <v>0</v>
      </c>
      <c r="GW134" s="386">
        <v>0</v>
      </c>
      <c r="GX134" s="331">
        <v>0</v>
      </c>
      <c r="GY134" s="431">
        <v>0</v>
      </c>
      <c r="GZ134" s="331">
        <v>0</v>
      </c>
      <c r="HA134" s="124">
        <v>0</v>
      </c>
      <c r="HB134" s="386">
        <v>0</v>
      </c>
      <c r="HC134" s="331">
        <v>0</v>
      </c>
      <c r="HD134" s="431">
        <v>0</v>
      </c>
      <c r="HE134" s="331">
        <v>0</v>
      </c>
      <c r="HF134" s="124">
        <v>0</v>
      </c>
      <c r="HG134" s="330">
        <v>0</v>
      </c>
      <c r="HH134" s="331">
        <v>0</v>
      </c>
      <c r="HI134" s="331">
        <v>0</v>
      </c>
      <c r="HJ134" s="331">
        <v>0</v>
      </c>
      <c r="HK134" s="124">
        <v>0</v>
      </c>
      <c r="HL134" s="331">
        <v>0</v>
      </c>
      <c r="HM134" s="331">
        <v>0</v>
      </c>
      <c r="HN134" s="331">
        <v>0</v>
      </c>
      <c r="HO134" s="331">
        <v>0</v>
      </c>
      <c r="HP134" s="124">
        <v>0</v>
      </c>
      <c r="HQ134" s="331">
        <v>0</v>
      </c>
      <c r="HR134" s="331">
        <v>0</v>
      </c>
      <c r="HS134" s="331">
        <v>0</v>
      </c>
      <c r="HT134" s="331">
        <v>0</v>
      </c>
      <c r="HU134" s="124">
        <v>0</v>
      </c>
      <c r="HV134" s="386">
        <v>0</v>
      </c>
      <c r="HW134" s="331">
        <v>0</v>
      </c>
      <c r="HX134" s="431">
        <v>0</v>
      </c>
      <c r="HY134" s="331">
        <v>0</v>
      </c>
      <c r="HZ134" s="124">
        <v>0</v>
      </c>
      <c r="IA134" s="386">
        <v>0</v>
      </c>
      <c r="IB134" s="331">
        <v>0</v>
      </c>
      <c r="IC134" s="431">
        <v>0</v>
      </c>
      <c r="ID134" s="331">
        <v>0</v>
      </c>
      <c r="IE134" s="124">
        <v>0</v>
      </c>
      <c r="IF134" s="330">
        <v>0</v>
      </c>
      <c r="IG134" s="331">
        <v>0</v>
      </c>
      <c r="IH134" s="331">
        <v>0</v>
      </c>
      <c r="II134" s="331">
        <v>0</v>
      </c>
      <c r="IJ134" s="124">
        <v>0</v>
      </c>
      <c r="IK134" s="331">
        <v>0</v>
      </c>
      <c r="IL134" s="331">
        <v>0</v>
      </c>
      <c r="IM134" s="331">
        <v>0</v>
      </c>
      <c r="IN134" s="331">
        <v>0</v>
      </c>
      <c r="IO134" s="124">
        <v>0</v>
      </c>
      <c r="IP134" s="331">
        <v>0</v>
      </c>
      <c r="IQ134" s="331">
        <v>0</v>
      </c>
      <c r="IR134" s="331">
        <v>0</v>
      </c>
      <c r="IS134" s="331">
        <v>0</v>
      </c>
      <c r="IT134" s="124">
        <v>0</v>
      </c>
      <c r="IU134" s="386">
        <v>0</v>
      </c>
      <c r="IV134" s="331">
        <v>0</v>
      </c>
      <c r="IW134" s="431">
        <v>0</v>
      </c>
      <c r="IX134" s="331">
        <v>0</v>
      </c>
      <c r="IY134" s="124">
        <v>0</v>
      </c>
      <c r="IZ134" s="386">
        <v>0</v>
      </c>
      <c r="JA134" s="331">
        <v>0</v>
      </c>
      <c r="JB134" s="431">
        <v>0</v>
      </c>
      <c r="JC134" s="331">
        <v>0</v>
      </c>
      <c r="JD134" s="124">
        <v>0</v>
      </c>
      <c r="JE134" s="330">
        <v>0</v>
      </c>
      <c r="JF134" s="331">
        <v>0</v>
      </c>
      <c r="JG134" s="331">
        <v>0</v>
      </c>
      <c r="JH134" s="331">
        <v>0</v>
      </c>
      <c r="JI134" s="124">
        <v>0</v>
      </c>
      <c r="JJ134" s="331">
        <v>0</v>
      </c>
      <c r="JK134" s="331">
        <v>0</v>
      </c>
      <c r="JL134" s="331">
        <v>0</v>
      </c>
      <c r="JM134" s="331">
        <v>0</v>
      </c>
      <c r="JN134" s="124">
        <v>0</v>
      </c>
      <c r="JO134" s="331">
        <v>0</v>
      </c>
      <c r="JP134" s="331">
        <v>0</v>
      </c>
      <c r="JQ134" s="331">
        <v>0</v>
      </c>
      <c r="JR134" s="331">
        <v>0</v>
      </c>
      <c r="JS134" s="124">
        <v>0</v>
      </c>
      <c r="JT134" s="386">
        <v>0</v>
      </c>
      <c r="JU134" s="331">
        <v>0</v>
      </c>
      <c r="JV134" s="431">
        <v>0</v>
      </c>
      <c r="JW134" s="331">
        <v>0</v>
      </c>
      <c r="JX134" s="124">
        <v>0</v>
      </c>
      <c r="JY134" s="386">
        <v>0</v>
      </c>
      <c r="JZ134" s="331">
        <v>0</v>
      </c>
      <c r="KA134" s="431">
        <v>0</v>
      </c>
      <c r="KB134" s="331">
        <v>0</v>
      </c>
      <c r="KC134" s="124">
        <v>0</v>
      </c>
      <c r="KD134" s="330">
        <v>0</v>
      </c>
      <c r="KE134" s="331">
        <v>0</v>
      </c>
      <c r="KF134" s="331">
        <v>0</v>
      </c>
      <c r="KG134" s="331">
        <v>0</v>
      </c>
      <c r="KH134" s="124">
        <v>0</v>
      </c>
      <c r="KI134" s="331">
        <v>0</v>
      </c>
      <c r="KJ134" s="331">
        <v>0</v>
      </c>
      <c r="KK134" s="331">
        <v>0</v>
      </c>
      <c r="KL134" s="331">
        <v>0</v>
      </c>
      <c r="KM134" s="124">
        <v>0</v>
      </c>
      <c r="KN134" s="331">
        <v>0</v>
      </c>
      <c r="KO134" s="331">
        <v>0</v>
      </c>
      <c r="KP134" s="331">
        <v>0</v>
      </c>
      <c r="KQ134" s="331">
        <v>0</v>
      </c>
      <c r="KR134" s="124">
        <v>0</v>
      </c>
      <c r="KS134" s="330">
        <v>0</v>
      </c>
      <c r="KT134" s="331">
        <v>0</v>
      </c>
      <c r="KU134" s="331">
        <v>0</v>
      </c>
      <c r="KV134" s="331">
        <v>0</v>
      </c>
      <c r="KW134" s="124">
        <v>0</v>
      </c>
      <c r="KX134" s="331">
        <v>0</v>
      </c>
      <c r="KY134" s="331">
        <v>0</v>
      </c>
      <c r="KZ134" s="331">
        <v>0</v>
      </c>
      <c r="LA134" s="331">
        <v>0</v>
      </c>
      <c r="LB134" s="334">
        <v>0</v>
      </c>
      <c r="LC134" s="330">
        <v>0</v>
      </c>
      <c r="LD134" s="331">
        <v>0</v>
      </c>
      <c r="LE134" s="331">
        <v>0</v>
      </c>
      <c r="LF134" s="331">
        <v>0</v>
      </c>
      <c r="LG134" s="334">
        <v>0</v>
      </c>
    </row>
    <row r="135" spans="2:319">
      <c r="B135" s="1640"/>
      <c r="C135" s="1619"/>
      <c r="D135" s="333" t="s">
        <v>2881</v>
      </c>
      <c r="E135" s="386">
        <v>0.9</v>
      </c>
      <c r="F135" s="331">
        <v>133</v>
      </c>
      <c r="G135" s="431">
        <v>120</v>
      </c>
      <c r="H135" s="331">
        <v>13</v>
      </c>
      <c r="I135" s="124">
        <v>9.7744360902255634E-2</v>
      </c>
      <c r="J135" s="386">
        <v>5.7</v>
      </c>
      <c r="K135" s="331">
        <v>795</v>
      </c>
      <c r="L135" s="431">
        <v>648</v>
      </c>
      <c r="M135" s="331">
        <v>147</v>
      </c>
      <c r="N135" s="124">
        <v>0.18490566037735848</v>
      </c>
      <c r="O135" s="330">
        <v>4.8</v>
      </c>
      <c r="P135" s="331">
        <v>662</v>
      </c>
      <c r="Q135" s="331">
        <v>528</v>
      </c>
      <c r="R135" s="331">
        <v>134</v>
      </c>
      <c r="S135" s="124">
        <v>8.7161299475102844E-2</v>
      </c>
      <c r="T135" s="331">
        <v>0.2</v>
      </c>
      <c r="U135" s="331">
        <v>26</v>
      </c>
      <c r="V135" s="331">
        <v>24</v>
      </c>
      <c r="W135" s="331">
        <v>2</v>
      </c>
      <c r="X135" s="124">
        <v>7.6923076923076927E-2</v>
      </c>
      <c r="Y135" s="331">
        <v>5.5</v>
      </c>
      <c r="Z135" s="331">
        <v>769</v>
      </c>
      <c r="AA135" s="331">
        <v>624</v>
      </c>
      <c r="AB135" s="331">
        <v>145</v>
      </c>
      <c r="AC135" s="124">
        <v>0.10798258345428155</v>
      </c>
      <c r="AD135" s="386">
        <v>0.9</v>
      </c>
      <c r="AE135" s="331">
        <v>133</v>
      </c>
      <c r="AF135" s="431">
        <v>120</v>
      </c>
      <c r="AG135" s="331">
        <v>13</v>
      </c>
      <c r="AH135" s="124">
        <v>9.7744360902255634E-2</v>
      </c>
      <c r="AI135" s="386">
        <v>4.3</v>
      </c>
      <c r="AJ135" s="331">
        <v>752</v>
      </c>
      <c r="AK135" s="430">
        <v>571</v>
      </c>
      <c r="AL135" s="331">
        <v>181</v>
      </c>
      <c r="AM135" s="124">
        <v>0.24069148936170212</v>
      </c>
      <c r="AN135" s="330">
        <v>3.4</v>
      </c>
      <c r="AO135" s="331">
        <v>619</v>
      </c>
      <c r="AP135" s="331">
        <v>451</v>
      </c>
      <c r="AQ135" s="331">
        <v>168</v>
      </c>
      <c r="AR135" s="124">
        <v>0.14294712845944649</v>
      </c>
      <c r="AS135" s="331">
        <v>5.7</v>
      </c>
      <c r="AT135" s="331">
        <v>795</v>
      </c>
      <c r="AU135" s="331">
        <v>648</v>
      </c>
      <c r="AV135" s="331">
        <v>147</v>
      </c>
      <c r="AW135" s="124">
        <v>0.18490566037735848</v>
      </c>
      <c r="AX135" s="331">
        <v>-1.4000000000000004</v>
      </c>
      <c r="AY135" s="331">
        <v>-43</v>
      </c>
      <c r="AZ135" s="331">
        <v>-77</v>
      </c>
      <c r="BA135" s="331">
        <v>34</v>
      </c>
      <c r="BB135" s="124">
        <v>5.5785828984343644E-2</v>
      </c>
      <c r="BC135" s="386">
        <v>0.9</v>
      </c>
      <c r="BD135" s="331">
        <v>133</v>
      </c>
      <c r="BE135" s="431">
        <v>120</v>
      </c>
      <c r="BF135" s="331">
        <v>13</v>
      </c>
      <c r="BG135" s="124">
        <v>9.7744360902255634E-2</v>
      </c>
      <c r="BH135" s="386">
        <v>1.6</v>
      </c>
      <c r="BI135" s="331">
        <v>225</v>
      </c>
      <c r="BJ135" s="431">
        <v>180</v>
      </c>
      <c r="BK135" s="331">
        <v>45</v>
      </c>
      <c r="BL135" s="124">
        <v>0.2</v>
      </c>
      <c r="BM135" s="330">
        <v>0.70000000000000007</v>
      </c>
      <c r="BN135" s="331">
        <v>92</v>
      </c>
      <c r="BO135" s="331">
        <v>60</v>
      </c>
      <c r="BP135" s="331">
        <v>32</v>
      </c>
      <c r="BQ135" s="124">
        <v>0.10225563909774438</v>
      </c>
      <c r="BR135" s="331">
        <v>4.3</v>
      </c>
      <c r="BS135" s="331">
        <v>752</v>
      </c>
      <c r="BT135" s="331">
        <v>571</v>
      </c>
      <c r="BU135" s="331">
        <v>181</v>
      </c>
      <c r="BV135" s="124">
        <v>0.24069148936170212</v>
      </c>
      <c r="BW135" s="331">
        <v>-2.6999999999999997</v>
      </c>
      <c r="BX135" s="331">
        <v>-527</v>
      </c>
      <c r="BY135" s="331">
        <v>-391</v>
      </c>
      <c r="BZ135" s="331">
        <v>-136</v>
      </c>
      <c r="CA135" s="124">
        <v>-4.069148936170211E-2</v>
      </c>
      <c r="CB135" s="386">
        <v>0.9</v>
      </c>
      <c r="CC135" s="331">
        <v>133</v>
      </c>
      <c r="CD135" s="331">
        <v>120</v>
      </c>
      <c r="CE135" s="331">
        <v>13</v>
      </c>
      <c r="CF135" s="124">
        <v>9.7744360902255634E-2</v>
      </c>
      <c r="CG135" s="386">
        <v>0.6</v>
      </c>
      <c r="CH135" s="331">
        <v>194</v>
      </c>
      <c r="CI135" s="431">
        <v>123</v>
      </c>
      <c r="CJ135" s="331">
        <v>71</v>
      </c>
      <c r="CK135" s="124">
        <v>0.36597938144329895</v>
      </c>
      <c r="CL135" s="330">
        <v>-0.30000000000000004</v>
      </c>
      <c r="CM135" s="331">
        <v>61</v>
      </c>
      <c r="CN135" s="331">
        <v>3</v>
      </c>
      <c r="CO135" s="331">
        <v>58</v>
      </c>
      <c r="CP135" s="124">
        <v>0.26823502054104331</v>
      </c>
      <c r="CQ135" s="331">
        <v>1.6</v>
      </c>
      <c r="CR135" s="331">
        <v>225</v>
      </c>
      <c r="CS135" s="331">
        <v>180</v>
      </c>
      <c r="CT135" s="331">
        <v>45</v>
      </c>
      <c r="CU135" s="124">
        <v>0.2</v>
      </c>
      <c r="CV135" s="331">
        <v>-1</v>
      </c>
      <c r="CW135" s="331">
        <v>-31</v>
      </c>
      <c r="CX135" s="331">
        <v>-57</v>
      </c>
      <c r="CY135" s="331">
        <v>26</v>
      </c>
      <c r="CZ135" s="124">
        <v>0.16597938144329893</v>
      </c>
      <c r="DA135" s="386">
        <v>0.9</v>
      </c>
      <c r="DB135" s="331">
        <v>133</v>
      </c>
      <c r="DC135" s="431">
        <v>120</v>
      </c>
      <c r="DD135" s="331">
        <v>13</v>
      </c>
      <c r="DE135" s="124">
        <v>9.7744360902255634E-2</v>
      </c>
      <c r="DF135" s="386">
        <v>0</v>
      </c>
      <c r="DG135" s="331">
        <v>4</v>
      </c>
      <c r="DH135" s="431">
        <v>3</v>
      </c>
      <c r="DI135" s="331">
        <v>1</v>
      </c>
      <c r="DJ135" s="124">
        <v>0.25</v>
      </c>
      <c r="DK135" s="330">
        <v>-0.9</v>
      </c>
      <c r="DL135" s="331">
        <v>-129</v>
      </c>
      <c r="DM135" s="331">
        <v>-117</v>
      </c>
      <c r="DN135" s="331">
        <v>-12</v>
      </c>
      <c r="DO135" s="124">
        <v>0.15225563909774437</v>
      </c>
      <c r="DP135" s="331">
        <v>0.6</v>
      </c>
      <c r="DQ135" s="331">
        <v>194</v>
      </c>
      <c r="DR135" s="331">
        <v>123</v>
      </c>
      <c r="DS135" s="331">
        <v>71</v>
      </c>
      <c r="DT135" s="124">
        <v>0.36597938144329895</v>
      </c>
      <c r="DU135" s="331">
        <v>-0.6</v>
      </c>
      <c r="DV135" s="331">
        <v>-190</v>
      </c>
      <c r="DW135" s="331">
        <v>-120</v>
      </c>
      <c r="DX135" s="331">
        <v>-70</v>
      </c>
      <c r="DY135" s="124">
        <v>-0.11597938144329895</v>
      </c>
      <c r="DZ135" s="386">
        <v>0.9</v>
      </c>
      <c r="EA135" s="331">
        <v>133</v>
      </c>
      <c r="EB135" s="431">
        <v>120</v>
      </c>
      <c r="EC135" s="331">
        <v>13</v>
      </c>
      <c r="ED135" s="124">
        <v>9.7744360902255634E-2</v>
      </c>
      <c r="EE135" s="386">
        <v>0.7</v>
      </c>
      <c r="EF135" s="331">
        <v>256</v>
      </c>
      <c r="EG135" s="431">
        <v>167</v>
      </c>
      <c r="EH135" s="331">
        <v>89</v>
      </c>
      <c r="EI135" s="124">
        <v>0.34765625</v>
      </c>
      <c r="EJ135" s="330">
        <v>-0.20000000000000007</v>
      </c>
      <c r="EK135" s="331">
        <v>123</v>
      </c>
      <c r="EL135" s="331">
        <v>47</v>
      </c>
      <c r="EM135" s="331">
        <v>76</v>
      </c>
      <c r="EN135" s="124">
        <v>0.24991188909774437</v>
      </c>
      <c r="EO135" s="331">
        <v>0</v>
      </c>
      <c r="EP135" s="331">
        <v>4</v>
      </c>
      <c r="EQ135" s="331">
        <v>3</v>
      </c>
      <c r="ER135" s="331">
        <v>1</v>
      </c>
      <c r="ES135" s="124">
        <v>0.25</v>
      </c>
      <c r="ET135" s="331">
        <v>0.7</v>
      </c>
      <c r="EU135" s="331">
        <v>252</v>
      </c>
      <c r="EV135" s="331">
        <v>164</v>
      </c>
      <c r="EW135" s="331">
        <v>88</v>
      </c>
      <c r="EX135" s="124">
        <v>9.765625E-2</v>
      </c>
      <c r="EY135" s="386">
        <v>0.9</v>
      </c>
      <c r="EZ135" s="331">
        <v>133</v>
      </c>
      <c r="FA135" s="431">
        <v>120</v>
      </c>
      <c r="FB135" s="331">
        <v>13</v>
      </c>
      <c r="FC135" s="124">
        <v>0.18300653594771241</v>
      </c>
      <c r="FD135" s="386">
        <v>0.9</v>
      </c>
      <c r="FE135" s="331">
        <v>129</v>
      </c>
      <c r="FF135" s="431">
        <v>94</v>
      </c>
      <c r="FG135" s="331">
        <v>35</v>
      </c>
      <c r="FH135" s="124">
        <v>0.27131782945736432</v>
      </c>
      <c r="FI135" s="330">
        <v>0</v>
      </c>
      <c r="FJ135" s="331">
        <v>-4</v>
      </c>
      <c r="FK135" s="331">
        <v>-26</v>
      </c>
      <c r="FL135" s="331">
        <v>22</v>
      </c>
      <c r="FM135" s="124">
        <v>8.8311293509651917E-2</v>
      </c>
      <c r="FN135" s="331">
        <v>0.7</v>
      </c>
      <c r="FO135" s="331">
        <v>256</v>
      </c>
      <c r="FP135" s="331">
        <v>167</v>
      </c>
      <c r="FQ135" s="331">
        <v>89</v>
      </c>
      <c r="FR135" s="124">
        <v>0.34765625</v>
      </c>
      <c r="FS135" s="331">
        <v>0.20000000000000007</v>
      </c>
      <c r="FT135" s="331">
        <v>-127</v>
      </c>
      <c r="FU135" s="331">
        <v>-73</v>
      </c>
      <c r="FV135" s="331">
        <v>-54</v>
      </c>
      <c r="FW135" s="124">
        <v>-7.6338420542635677E-2</v>
      </c>
      <c r="FX135" s="386">
        <v>0.9</v>
      </c>
      <c r="FY135" s="331">
        <v>133</v>
      </c>
      <c r="FZ135" s="431">
        <v>120</v>
      </c>
      <c r="GA135" s="331">
        <v>13</v>
      </c>
      <c r="GB135" s="124">
        <v>0.18300653594771241</v>
      </c>
      <c r="GC135" s="386">
        <v>1.2</v>
      </c>
      <c r="GD135" s="331">
        <v>303</v>
      </c>
      <c r="GE135" s="431">
        <v>202</v>
      </c>
      <c r="GF135" s="331">
        <v>101</v>
      </c>
      <c r="GG135" s="124">
        <v>0.33333333333333331</v>
      </c>
      <c r="GH135" s="330">
        <v>0.29999999999999993</v>
      </c>
      <c r="GI135" s="331">
        <v>170</v>
      </c>
      <c r="GJ135" s="331">
        <v>82</v>
      </c>
      <c r="GK135" s="331">
        <v>88</v>
      </c>
      <c r="GL135" s="124">
        <v>0.15032679738562091</v>
      </c>
      <c r="GM135" s="331">
        <v>0.9</v>
      </c>
      <c r="GN135" s="331">
        <v>129</v>
      </c>
      <c r="GO135" s="331">
        <v>94</v>
      </c>
      <c r="GP135" s="331">
        <v>35</v>
      </c>
      <c r="GQ135" s="124">
        <v>0.27131782945736432</v>
      </c>
      <c r="GR135" s="331">
        <v>0.29999999999999993</v>
      </c>
      <c r="GS135" s="331">
        <v>174</v>
      </c>
      <c r="GT135" s="331">
        <v>108</v>
      </c>
      <c r="GU135" s="331">
        <v>66</v>
      </c>
      <c r="GV135" s="124">
        <v>6.2015503875968991E-2</v>
      </c>
      <c r="GW135" s="386">
        <v>0.9</v>
      </c>
      <c r="GX135" s="331">
        <v>133</v>
      </c>
      <c r="GY135" s="431">
        <v>120</v>
      </c>
      <c r="GZ135" s="331">
        <v>13</v>
      </c>
      <c r="HA135" s="124">
        <v>9.7744360902255634E-2</v>
      </c>
      <c r="HB135" s="386">
        <v>2.2000000000000002</v>
      </c>
      <c r="HC135" s="331">
        <v>438</v>
      </c>
      <c r="HD135" s="431">
        <v>300</v>
      </c>
      <c r="HE135" s="331">
        <v>138</v>
      </c>
      <c r="HF135" s="124">
        <v>0.31506849315068491</v>
      </c>
      <c r="HG135" s="330">
        <v>1.3000000000000003</v>
      </c>
      <c r="HH135" s="331">
        <v>305</v>
      </c>
      <c r="HI135" s="331">
        <v>180</v>
      </c>
      <c r="HJ135" s="331">
        <v>125</v>
      </c>
      <c r="HK135" s="124">
        <v>0.21732413224842928</v>
      </c>
      <c r="HL135" s="331">
        <v>1.2</v>
      </c>
      <c r="HM135" s="331">
        <v>303</v>
      </c>
      <c r="HN135" s="331">
        <v>202</v>
      </c>
      <c r="HO135" s="331">
        <v>101</v>
      </c>
      <c r="HP135" s="124">
        <v>0.33333333333333331</v>
      </c>
      <c r="HQ135" s="331">
        <v>1.0000000000000002</v>
      </c>
      <c r="HR135" s="331">
        <v>135</v>
      </c>
      <c r="HS135" s="331">
        <v>98</v>
      </c>
      <c r="HT135" s="331">
        <v>37</v>
      </c>
      <c r="HU135" s="124">
        <v>-1.8264840182648401E-2</v>
      </c>
      <c r="HV135" s="386">
        <v>0.9</v>
      </c>
      <c r="HW135" s="331">
        <v>133</v>
      </c>
      <c r="HX135" s="431">
        <v>120</v>
      </c>
      <c r="HY135" s="331">
        <v>13</v>
      </c>
      <c r="HZ135" s="124">
        <v>9.7744360902255634E-2</v>
      </c>
      <c r="IA135" s="386">
        <v>1.4</v>
      </c>
      <c r="IB135" s="331">
        <v>446</v>
      </c>
      <c r="IC135" s="431">
        <v>301</v>
      </c>
      <c r="ID135" s="331">
        <v>145</v>
      </c>
      <c r="IE135" s="124">
        <v>0.32511210762331838</v>
      </c>
      <c r="IF135" s="330">
        <v>0.49999999999999989</v>
      </c>
      <c r="IG135" s="331">
        <v>313</v>
      </c>
      <c r="IH135" s="331">
        <v>181</v>
      </c>
      <c r="II135" s="331">
        <v>132</v>
      </c>
      <c r="IJ135" s="124">
        <v>0.22736774672106275</v>
      </c>
      <c r="IK135" s="331">
        <v>2.2000000000000002</v>
      </c>
      <c r="IL135" s="331">
        <v>438</v>
      </c>
      <c r="IM135" s="331">
        <v>300</v>
      </c>
      <c r="IN135" s="331">
        <v>138</v>
      </c>
      <c r="IO135" s="124">
        <v>0.31506849315068491</v>
      </c>
      <c r="IP135" s="331">
        <v>-0.80000000000000027</v>
      </c>
      <c r="IQ135" s="331">
        <v>8</v>
      </c>
      <c r="IR135" s="331">
        <v>1</v>
      </c>
      <c r="IS135" s="331">
        <v>7</v>
      </c>
      <c r="IT135" s="124">
        <v>1.0043614472633466E-2</v>
      </c>
      <c r="IU135" s="386">
        <v>0.9</v>
      </c>
      <c r="IV135" s="331">
        <v>133</v>
      </c>
      <c r="IW135" s="431">
        <v>120</v>
      </c>
      <c r="IX135" s="331">
        <v>13</v>
      </c>
      <c r="IY135" s="124">
        <v>9.7744360902255634E-2</v>
      </c>
      <c r="IZ135" s="386">
        <v>1</v>
      </c>
      <c r="JA135" s="331">
        <v>186</v>
      </c>
      <c r="JB135" s="431">
        <v>109</v>
      </c>
      <c r="JC135" s="331">
        <v>77</v>
      </c>
      <c r="JD135" s="124">
        <v>0.41397849462365593</v>
      </c>
      <c r="JE135" s="330">
        <v>9.9999999999999978E-2</v>
      </c>
      <c r="JF135" s="331">
        <v>53</v>
      </c>
      <c r="JG135" s="331">
        <v>-11</v>
      </c>
      <c r="JH135" s="331">
        <v>64</v>
      </c>
      <c r="JI135" s="124">
        <v>0.3162341337214003</v>
      </c>
      <c r="JJ135" s="331">
        <v>1.4</v>
      </c>
      <c r="JK135" s="331">
        <v>446</v>
      </c>
      <c r="JL135" s="331">
        <v>301</v>
      </c>
      <c r="JM135" s="331">
        <v>145</v>
      </c>
      <c r="JN135" s="124">
        <v>0.32511210762331838</v>
      </c>
      <c r="JO135" s="331">
        <v>-0.39999999999999991</v>
      </c>
      <c r="JP135" s="331">
        <v>-260</v>
      </c>
      <c r="JQ135" s="331">
        <v>-192</v>
      </c>
      <c r="JR135" s="331">
        <v>-68</v>
      </c>
      <c r="JS135" s="124">
        <v>8.8866387000337554E-2</v>
      </c>
      <c r="JT135" s="386">
        <v>0.9</v>
      </c>
      <c r="JU135" s="331">
        <v>133</v>
      </c>
      <c r="JV135" s="431">
        <v>120</v>
      </c>
      <c r="JW135" s="331">
        <v>13</v>
      </c>
      <c r="JX135" s="124">
        <v>9.7744360902255634E-2</v>
      </c>
      <c r="JY135" s="386">
        <v>1.3</v>
      </c>
      <c r="JZ135" s="331">
        <v>182</v>
      </c>
      <c r="KA135" s="431">
        <v>149</v>
      </c>
      <c r="KB135" s="331">
        <v>33</v>
      </c>
      <c r="KC135" s="124">
        <v>0.18131868131868131</v>
      </c>
      <c r="KD135" s="330">
        <v>0.4</v>
      </c>
      <c r="KE135" s="331">
        <v>49</v>
      </c>
      <c r="KF135" s="331">
        <v>29</v>
      </c>
      <c r="KG135" s="331">
        <v>20</v>
      </c>
      <c r="KH135" s="124">
        <v>8.3574320416425679E-2</v>
      </c>
      <c r="KI135" s="331">
        <v>1</v>
      </c>
      <c r="KJ135" s="331">
        <v>186</v>
      </c>
      <c r="KK135" s="331">
        <v>109</v>
      </c>
      <c r="KL135" s="331">
        <v>77</v>
      </c>
      <c r="KM135" s="124">
        <v>0.41397849462365593</v>
      </c>
      <c r="KN135" s="331">
        <v>0.30000000000000004</v>
      </c>
      <c r="KO135" s="331">
        <v>-4</v>
      </c>
      <c r="KP135" s="331">
        <v>40</v>
      </c>
      <c r="KQ135" s="331">
        <v>-44</v>
      </c>
      <c r="KR135" s="124">
        <v>-0.23265981330497462</v>
      </c>
      <c r="KS135" s="330">
        <v>10.800000000000002</v>
      </c>
      <c r="KT135" s="331">
        <v>1596</v>
      </c>
      <c r="KU135" s="331">
        <v>1440</v>
      </c>
      <c r="KV135" s="331">
        <v>156</v>
      </c>
      <c r="KW135" s="124">
        <v>9.7744360902255634E-2</v>
      </c>
      <c r="KX135" s="331">
        <v>20.9</v>
      </c>
      <c r="KY135" s="331">
        <v>3910</v>
      </c>
      <c r="KZ135" s="331">
        <v>2847</v>
      </c>
      <c r="LA135" s="331">
        <v>1063</v>
      </c>
      <c r="LB135" s="334">
        <v>0.27186700767263428</v>
      </c>
      <c r="LC135" s="330">
        <v>10.099999999999996</v>
      </c>
      <c r="LD135" s="331">
        <v>2314</v>
      </c>
      <c r="LE135" s="331">
        <v>1407</v>
      </c>
      <c r="LF135" s="331">
        <v>907</v>
      </c>
      <c r="LG135" s="334">
        <v>0.17412264677037864</v>
      </c>
    </row>
    <row r="136" spans="2:319">
      <c r="B136" s="1640"/>
      <c r="C136" s="1619"/>
      <c r="D136" s="333" t="s">
        <v>2882</v>
      </c>
      <c r="E136" s="386">
        <v>0</v>
      </c>
      <c r="F136" s="331">
        <v>0</v>
      </c>
      <c r="G136" s="431">
        <v>0</v>
      </c>
      <c r="H136" s="331">
        <v>0</v>
      </c>
      <c r="I136" s="124">
        <v>0</v>
      </c>
      <c r="J136" s="386">
        <v>0</v>
      </c>
      <c r="K136" s="331">
        <v>0</v>
      </c>
      <c r="L136" s="431">
        <v>0</v>
      </c>
      <c r="M136" s="331">
        <v>0</v>
      </c>
      <c r="N136" s="124">
        <v>0</v>
      </c>
      <c r="O136" s="330">
        <v>0</v>
      </c>
      <c r="P136" s="331">
        <v>0</v>
      </c>
      <c r="Q136" s="331">
        <v>0</v>
      </c>
      <c r="R136" s="331">
        <v>0</v>
      </c>
      <c r="S136" s="124">
        <v>0</v>
      </c>
      <c r="T136" s="331">
        <v>0</v>
      </c>
      <c r="U136" s="331">
        <v>0</v>
      </c>
      <c r="V136" s="331">
        <v>0</v>
      </c>
      <c r="W136" s="331">
        <v>0</v>
      </c>
      <c r="X136" s="124">
        <v>0</v>
      </c>
      <c r="Y136" s="331">
        <v>0</v>
      </c>
      <c r="Z136" s="331">
        <v>0</v>
      </c>
      <c r="AA136" s="331">
        <v>0</v>
      </c>
      <c r="AB136" s="331">
        <v>0</v>
      </c>
      <c r="AC136" s="124">
        <v>0</v>
      </c>
      <c r="AD136" s="386">
        <v>0</v>
      </c>
      <c r="AE136" s="331">
        <v>0</v>
      </c>
      <c r="AF136" s="431">
        <v>0</v>
      </c>
      <c r="AG136" s="331">
        <v>0</v>
      </c>
      <c r="AH136" s="124">
        <v>0</v>
      </c>
      <c r="AI136" s="386">
        <v>0</v>
      </c>
      <c r="AJ136" s="331">
        <v>0</v>
      </c>
      <c r="AK136" s="431">
        <v>0</v>
      </c>
      <c r="AL136" s="331">
        <v>0</v>
      </c>
      <c r="AM136" s="124">
        <v>0</v>
      </c>
      <c r="AN136" s="330">
        <v>0</v>
      </c>
      <c r="AO136" s="331">
        <v>0</v>
      </c>
      <c r="AP136" s="331">
        <v>0</v>
      </c>
      <c r="AQ136" s="331">
        <v>0</v>
      </c>
      <c r="AR136" s="124">
        <v>0</v>
      </c>
      <c r="AS136" s="331">
        <v>0</v>
      </c>
      <c r="AT136" s="331">
        <v>0</v>
      </c>
      <c r="AU136" s="331">
        <v>0</v>
      </c>
      <c r="AV136" s="331">
        <v>0</v>
      </c>
      <c r="AW136" s="124">
        <v>0</v>
      </c>
      <c r="AX136" s="331">
        <v>0</v>
      </c>
      <c r="AY136" s="331">
        <v>0</v>
      </c>
      <c r="AZ136" s="331">
        <v>0</v>
      </c>
      <c r="BA136" s="331">
        <v>0</v>
      </c>
      <c r="BB136" s="124">
        <v>0</v>
      </c>
      <c r="BC136" s="386">
        <v>0</v>
      </c>
      <c r="BD136" s="331">
        <v>0</v>
      </c>
      <c r="BE136" s="431">
        <v>0</v>
      </c>
      <c r="BF136" s="331">
        <v>0</v>
      </c>
      <c r="BG136" s="124">
        <v>0</v>
      </c>
      <c r="BH136" s="386">
        <v>0</v>
      </c>
      <c r="BI136" s="331">
        <v>0</v>
      </c>
      <c r="BJ136" s="431">
        <v>0</v>
      </c>
      <c r="BK136" s="331">
        <v>0</v>
      </c>
      <c r="BL136" s="124">
        <v>0</v>
      </c>
      <c r="BM136" s="330">
        <v>0</v>
      </c>
      <c r="BN136" s="331">
        <v>0</v>
      </c>
      <c r="BO136" s="331">
        <v>0</v>
      </c>
      <c r="BP136" s="331">
        <v>0</v>
      </c>
      <c r="BQ136" s="124">
        <v>0</v>
      </c>
      <c r="BR136" s="331">
        <v>0</v>
      </c>
      <c r="BS136" s="331">
        <v>0</v>
      </c>
      <c r="BT136" s="331">
        <v>0</v>
      </c>
      <c r="BU136" s="331">
        <v>0</v>
      </c>
      <c r="BV136" s="124">
        <v>0</v>
      </c>
      <c r="BW136" s="331">
        <v>0</v>
      </c>
      <c r="BX136" s="331">
        <v>0</v>
      </c>
      <c r="BY136" s="331">
        <v>0</v>
      </c>
      <c r="BZ136" s="331">
        <v>0</v>
      </c>
      <c r="CA136" s="124">
        <v>0</v>
      </c>
      <c r="CB136" s="386">
        <v>0</v>
      </c>
      <c r="CC136" s="331">
        <v>0</v>
      </c>
      <c r="CD136" s="331">
        <v>0</v>
      </c>
      <c r="CE136" s="331">
        <v>0</v>
      </c>
      <c r="CF136" s="124">
        <v>0</v>
      </c>
      <c r="CG136" s="386">
        <v>0</v>
      </c>
      <c r="CH136" s="331">
        <v>0</v>
      </c>
      <c r="CI136" s="431">
        <v>0</v>
      </c>
      <c r="CJ136" s="331">
        <v>0</v>
      </c>
      <c r="CK136" s="124">
        <v>0</v>
      </c>
      <c r="CL136" s="330">
        <v>0</v>
      </c>
      <c r="CM136" s="331">
        <v>0</v>
      </c>
      <c r="CN136" s="331">
        <v>0</v>
      </c>
      <c r="CO136" s="331">
        <v>0</v>
      </c>
      <c r="CP136" s="124">
        <v>0</v>
      </c>
      <c r="CQ136" s="331">
        <v>0</v>
      </c>
      <c r="CR136" s="331">
        <v>0</v>
      </c>
      <c r="CS136" s="331">
        <v>0</v>
      </c>
      <c r="CT136" s="331">
        <v>0</v>
      </c>
      <c r="CU136" s="124">
        <v>0</v>
      </c>
      <c r="CV136" s="331">
        <v>0</v>
      </c>
      <c r="CW136" s="331">
        <v>0</v>
      </c>
      <c r="CX136" s="331">
        <v>0</v>
      </c>
      <c r="CY136" s="331">
        <v>0</v>
      </c>
      <c r="CZ136" s="124">
        <v>0</v>
      </c>
      <c r="DA136" s="386">
        <v>0</v>
      </c>
      <c r="DB136" s="331">
        <v>0</v>
      </c>
      <c r="DC136" s="431">
        <v>0</v>
      </c>
      <c r="DD136" s="331">
        <v>0</v>
      </c>
      <c r="DE136" s="124">
        <v>0</v>
      </c>
      <c r="DF136" s="386">
        <v>0</v>
      </c>
      <c r="DG136" s="331">
        <v>0</v>
      </c>
      <c r="DH136" s="431">
        <v>0</v>
      </c>
      <c r="DI136" s="331">
        <v>0</v>
      </c>
      <c r="DJ136" s="124">
        <v>0</v>
      </c>
      <c r="DK136" s="330">
        <v>0</v>
      </c>
      <c r="DL136" s="331">
        <v>0</v>
      </c>
      <c r="DM136" s="331">
        <v>0</v>
      </c>
      <c r="DN136" s="331">
        <v>0</v>
      </c>
      <c r="DO136" s="124">
        <v>0</v>
      </c>
      <c r="DP136" s="331">
        <v>0</v>
      </c>
      <c r="DQ136" s="331">
        <v>0</v>
      </c>
      <c r="DR136" s="331">
        <v>0</v>
      </c>
      <c r="DS136" s="331">
        <v>0</v>
      </c>
      <c r="DT136" s="124">
        <v>0</v>
      </c>
      <c r="DU136" s="331">
        <v>0</v>
      </c>
      <c r="DV136" s="331">
        <v>0</v>
      </c>
      <c r="DW136" s="331">
        <v>0</v>
      </c>
      <c r="DX136" s="331">
        <v>0</v>
      </c>
      <c r="DY136" s="124">
        <v>0</v>
      </c>
      <c r="DZ136" s="386">
        <v>0</v>
      </c>
      <c r="EA136" s="331">
        <v>0</v>
      </c>
      <c r="EB136" s="431">
        <v>0</v>
      </c>
      <c r="EC136" s="331">
        <v>0</v>
      </c>
      <c r="ED136" s="124">
        <v>0</v>
      </c>
      <c r="EE136" s="386">
        <v>0</v>
      </c>
      <c r="EF136" s="331">
        <v>0</v>
      </c>
      <c r="EG136" s="431">
        <v>0</v>
      </c>
      <c r="EH136" s="331">
        <v>0</v>
      </c>
      <c r="EI136" s="124">
        <v>0</v>
      </c>
      <c r="EJ136" s="330">
        <v>0</v>
      </c>
      <c r="EK136" s="331">
        <v>0</v>
      </c>
      <c r="EL136" s="331">
        <v>0</v>
      </c>
      <c r="EM136" s="331">
        <v>0</v>
      </c>
      <c r="EN136" s="124">
        <v>0</v>
      </c>
      <c r="EO136" s="331">
        <v>0</v>
      </c>
      <c r="EP136" s="331">
        <v>0</v>
      </c>
      <c r="EQ136" s="331">
        <v>0</v>
      </c>
      <c r="ER136" s="331">
        <v>0</v>
      </c>
      <c r="ES136" s="124">
        <v>0</v>
      </c>
      <c r="ET136" s="331">
        <v>0</v>
      </c>
      <c r="EU136" s="331">
        <v>0</v>
      </c>
      <c r="EV136" s="331">
        <v>0</v>
      </c>
      <c r="EW136" s="331">
        <v>0</v>
      </c>
      <c r="EX136" s="124">
        <v>0</v>
      </c>
      <c r="EY136" s="386">
        <v>0</v>
      </c>
      <c r="EZ136" s="331">
        <v>0</v>
      </c>
      <c r="FA136" s="431">
        <v>0</v>
      </c>
      <c r="FB136" s="331">
        <v>0</v>
      </c>
      <c r="FC136" s="124">
        <v>0</v>
      </c>
      <c r="FD136" s="386">
        <v>0</v>
      </c>
      <c r="FE136" s="331">
        <v>0</v>
      </c>
      <c r="FF136" s="431">
        <v>0</v>
      </c>
      <c r="FG136" s="331">
        <v>0</v>
      </c>
      <c r="FH136" s="124">
        <v>0</v>
      </c>
      <c r="FI136" s="330">
        <v>0</v>
      </c>
      <c r="FJ136" s="331">
        <v>0</v>
      </c>
      <c r="FK136" s="331">
        <v>0</v>
      </c>
      <c r="FL136" s="331">
        <v>0</v>
      </c>
      <c r="FM136" s="124">
        <v>0</v>
      </c>
      <c r="FN136" s="331">
        <v>0</v>
      </c>
      <c r="FO136" s="331">
        <v>0</v>
      </c>
      <c r="FP136" s="331">
        <v>0</v>
      </c>
      <c r="FQ136" s="331">
        <v>0</v>
      </c>
      <c r="FR136" s="124">
        <v>0</v>
      </c>
      <c r="FS136" s="331">
        <v>0</v>
      </c>
      <c r="FT136" s="331">
        <v>0</v>
      </c>
      <c r="FU136" s="331">
        <v>0</v>
      </c>
      <c r="FV136" s="331">
        <v>0</v>
      </c>
      <c r="FW136" s="124">
        <v>0</v>
      </c>
      <c r="FX136" s="386">
        <v>0</v>
      </c>
      <c r="FY136" s="331">
        <v>0</v>
      </c>
      <c r="FZ136" s="431">
        <v>0</v>
      </c>
      <c r="GA136" s="331">
        <v>0</v>
      </c>
      <c r="GB136" s="124">
        <v>0</v>
      </c>
      <c r="GC136" s="386">
        <v>0</v>
      </c>
      <c r="GD136" s="331">
        <v>0</v>
      </c>
      <c r="GE136" s="431">
        <v>0</v>
      </c>
      <c r="GF136" s="331">
        <v>0</v>
      </c>
      <c r="GG136" s="124">
        <v>0</v>
      </c>
      <c r="GH136" s="330">
        <v>0</v>
      </c>
      <c r="GI136" s="331">
        <v>0</v>
      </c>
      <c r="GJ136" s="331">
        <v>0</v>
      </c>
      <c r="GK136" s="331">
        <v>0</v>
      </c>
      <c r="GL136" s="124">
        <v>0</v>
      </c>
      <c r="GM136" s="331">
        <v>0</v>
      </c>
      <c r="GN136" s="331">
        <v>0</v>
      </c>
      <c r="GO136" s="331">
        <v>0</v>
      </c>
      <c r="GP136" s="331">
        <v>0</v>
      </c>
      <c r="GQ136" s="124">
        <v>0</v>
      </c>
      <c r="GR136" s="331">
        <v>0</v>
      </c>
      <c r="GS136" s="331">
        <v>0</v>
      </c>
      <c r="GT136" s="331">
        <v>0</v>
      </c>
      <c r="GU136" s="331">
        <v>0</v>
      </c>
      <c r="GV136" s="124">
        <v>0</v>
      </c>
      <c r="GW136" s="386">
        <v>0</v>
      </c>
      <c r="GX136" s="331">
        <v>0</v>
      </c>
      <c r="GY136" s="431">
        <v>0</v>
      </c>
      <c r="GZ136" s="331">
        <v>0</v>
      </c>
      <c r="HA136" s="124">
        <v>0</v>
      </c>
      <c r="HB136" s="386">
        <v>0</v>
      </c>
      <c r="HC136" s="331">
        <v>0</v>
      </c>
      <c r="HD136" s="431">
        <v>0</v>
      </c>
      <c r="HE136" s="331">
        <v>0</v>
      </c>
      <c r="HF136" s="124">
        <v>0</v>
      </c>
      <c r="HG136" s="330">
        <v>0</v>
      </c>
      <c r="HH136" s="331">
        <v>0</v>
      </c>
      <c r="HI136" s="331">
        <v>0</v>
      </c>
      <c r="HJ136" s="331">
        <v>0</v>
      </c>
      <c r="HK136" s="124">
        <v>0</v>
      </c>
      <c r="HL136" s="331">
        <v>0</v>
      </c>
      <c r="HM136" s="331">
        <v>0</v>
      </c>
      <c r="HN136" s="331">
        <v>0</v>
      </c>
      <c r="HO136" s="331">
        <v>0</v>
      </c>
      <c r="HP136" s="124">
        <v>0</v>
      </c>
      <c r="HQ136" s="331">
        <v>0</v>
      </c>
      <c r="HR136" s="331">
        <v>0</v>
      </c>
      <c r="HS136" s="331">
        <v>0</v>
      </c>
      <c r="HT136" s="331">
        <v>0</v>
      </c>
      <c r="HU136" s="124">
        <v>0</v>
      </c>
      <c r="HV136" s="386">
        <v>0</v>
      </c>
      <c r="HW136" s="331">
        <v>0</v>
      </c>
      <c r="HX136" s="431">
        <v>0</v>
      </c>
      <c r="HY136" s="331">
        <v>0</v>
      </c>
      <c r="HZ136" s="124">
        <v>0</v>
      </c>
      <c r="IA136" s="386">
        <v>0</v>
      </c>
      <c r="IB136" s="331">
        <v>0</v>
      </c>
      <c r="IC136" s="431">
        <v>0</v>
      </c>
      <c r="ID136" s="331">
        <v>0</v>
      </c>
      <c r="IE136" s="124">
        <v>0</v>
      </c>
      <c r="IF136" s="330">
        <v>0</v>
      </c>
      <c r="IG136" s="331">
        <v>0</v>
      </c>
      <c r="IH136" s="331">
        <v>0</v>
      </c>
      <c r="II136" s="331">
        <v>0</v>
      </c>
      <c r="IJ136" s="124">
        <v>0</v>
      </c>
      <c r="IK136" s="331">
        <v>0</v>
      </c>
      <c r="IL136" s="331">
        <v>0</v>
      </c>
      <c r="IM136" s="331">
        <v>0</v>
      </c>
      <c r="IN136" s="331">
        <v>0</v>
      </c>
      <c r="IO136" s="124">
        <v>0</v>
      </c>
      <c r="IP136" s="331">
        <v>0</v>
      </c>
      <c r="IQ136" s="331">
        <v>0</v>
      </c>
      <c r="IR136" s="331">
        <v>0</v>
      </c>
      <c r="IS136" s="331">
        <v>0</v>
      </c>
      <c r="IT136" s="124">
        <v>0</v>
      </c>
      <c r="IU136" s="386">
        <v>0</v>
      </c>
      <c r="IV136" s="331">
        <v>0</v>
      </c>
      <c r="IW136" s="431">
        <v>0</v>
      </c>
      <c r="IX136" s="331">
        <v>0</v>
      </c>
      <c r="IY136" s="124">
        <v>0</v>
      </c>
      <c r="IZ136" s="386">
        <v>0</v>
      </c>
      <c r="JA136" s="331">
        <v>0</v>
      </c>
      <c r="JB136" s="431">
        <v>0</v>
      </c>
      <c r="JC136" s="331">
        <v>0</v>
      </c>
      <c r="JD136" s="124">
        <v>0</v>
      </c>
      <c r="JE136" s="330">
        <v>0</v>
      </c>
      <c r="JF136" s="331">
        <v>0</v>
      </c>
      <c r="JG136" s="331">
        <v>0</v>
      </c>
      <c r="JH136" s="331">
        <v>0</v>
      </c>
      <c r="JI136" s="124">
        <v>0</v>
      </c>
      <c r="JJ136" s="331">
        <v>0</v>
      </c>
      <c r="JK136" s="331">
        <v>0</v>
      </c>
      <c r="JL136" s="331">
        <v>0</v>
      </c>
      <c r="JM136" s="331">
        <v>0</v>
      </c>
      <c r="JN136" s="124">
        <v>0</v>
      </c>
      <c r="JO136" s="331">
        <v>0</v>
      </c>
      <c r="JP136" s="331">
        <v>0</v>
      </c>
      <c r="JQ136" s="331">
        <v>0</v>
      </c>
      <c r="JR136" s="331">
        <v>0</v>
      </c>
      <c r="JS136" s="124">
        <v>0</v>
      </c>
      <c r="JT136" s="386">
        <v>0</v>
      </c>
      <c r="JU136" s="331">
        <v>0</v>
      </c>
      <c r="JV136" s="431">
        <v>0</v>
      </c>
      <c r="JW136" s="331">
        <v>0</v>
      </c>
      <c r="JX136" s="124">
        <v>0</v>
      </c>
      <c r="JY136" s="386">
        <v>0</v>
      </c>
      <c r="JZ136" s="331">
        <v>0</v>
      </c>
      <c r="KA136" s="431">
        <v>0</v>
      </c>
      <c r="KB136" s="331">
        <v>0</v>
      </c>
      <c r="KC136" s="124">
        <v>0</v>
      </c>
      <c r="KD136" s="330">
        <v>0</v>
      </c>
      <c r="KE136" s="331">
        <v>0</v>
      </c>
      <c r="KF136" s="331">
        <v>0</v>
      </c>
      <c r="KG136" s="331">
        <v>0</v>
      </c>
      <c r="KH136" s="124">
        <v>0</v>
      </c>
      <c r="KI136" s="331">
        <v>0</v>
      </c>
      <c r="KJ136" s="331">
        <v>0</v>
      </c>
      <c r="KK136" s="331">
        <v>0</v>
      </c>
      <c r="KL136" s="331">
        <v>0</v>
      </c>
      <c r="KM136" s="124">
        <v>0</v>
      </c>
      <c r="KN136" s="331">
        <v>0</v>
      </c>
      <c r="KO136" s="331">
        <v>0</v>
      </c>
      <c r="KP136" s="331">
        <v>0</v>
      </c>
      <c r="KQ136" s="331">
        <v>0</v>
      </c>
      <c r="KR136" s="124">
        <v>0</v>
      </c>
      <c r="KS136" s="330">
        <v>0</v>
      </c>
      <c r="KT136" s="331">
        <v>0</v>
      </c>
      <c r="KU136" s="331">
        <v>0</v>
      </c>
      <c r="KV136" s="331">
        <v>0</v>
      </c>
      <c r="KW136" s="124">
        <v>0</v>
      </c>
      <c r="KX136" s="331">
        <v>0</v>
      </c>
      <c r="KY136" s="331">
        <v>0</v>
      </c>
      <c r="KZ136" s="331">
        <v>0</v>
      </c>
      <c r="LA136" s="331">
        <v>0</v>
      </c>
      <c r="LB136" s="334">
        <v>0</v>
      </c>
      <c r="LC136" s="330">
        <v>0</v>
      </c>
      <c r="LD136" s="331">
        <v>0</v>
      </c>
      <c r="LE136" s="331">
        <v>0</v>
      </c>
      <c r="LF136" s="331">
        <v>0</v>
      </c>
      <c r="LG136" s="334">
        <v>0</v>
      </c>
    </row>
    <row r="137" spans="2:319">
      <c r="B137" s="1640"/>
      <c r="C137" s="1619"/>
      <c r="D137" s="333" t="s">
        <v>2883</v>
      </c>
      <c r="E137" s="386">
        <v>633.4</v>
      </c>
      <c r="F137" s="331">
        <v>5319</v>
      </c>
      <c r="G137" s="431">
        <v>4613</v>
      </c>
      <c r="H137" s="331">
        <v>706</v>
      </c>
      <c r="I137" s="124">
        <v>0.13273171648806167</v>
      </c>
      <c r="J137" s="386">
        <v>960.9</v>
      </c>
      <c r="K137" s="331">
        <v>8010</v>
      </c>
      <c r="L137" s="431">
        <v>6939</v>
      </c>
      <c r="M137" s="331">
        <v>1071</v>
      </c>
      <c r="N137" s="124">
        <v>0.13370786516853933</v>
      </c>
      <c r="O137" s="330">
        <v>327.5</v>
      </c>
      <c r="P137" s="331">
        <v>2691</v>
      </c>
      <c r="Q137" s="331">
        <v>2326</v>
      </c>
      <c r="R137" s="331">
        <v>365</v>
      </c>
      <c r="S137" s="124">
        <v>9.7614868047765646E-4</v>
      </c>
      <c r="T137" s="331">
        <v>339.5</v>
      </c>
      <c r="U137" s="331">
        <v>3002</v>
      </c>
      <c r="V137" s="331">
        <v>2561</v>
      </c>
      <c r="W137" s="331">
        <v>441</v>
      </c>
      <c r="X137" s="124">
        <v>0.14690206528980679</v>
      </c>
      <c r="Y137" s="331">
        <v>621.4</v>
      </c>
      <c r="Z137" s="331">
        <v>5008</v>
      </c>
      <c r="AA137" s="331">
        <v>4378</v>
      </c>
      <c r="AB137" s="331">
        <v>630</v>
      </c>
      <c r="AC137" s="124">
        <v>-1.3194200121267458E-2</v>
      </c>
      <c r="AD137" s="386">
        <v>788.8</v>
      </c>
      <c r="AE137" s="331">
        <v>6537</v>
      </c>
      <c r="AF137" s="431">
        <v>5671</v>
      </c>
      <c r="AG137" s="331">
        <v>866</v>
      </c>
      <c r="AH137" s="124">
        <v>0.1324766712559278</v>
      </c>
      <c r="AI137" s="386">
        <v>615.70000000000005</v>
      </c>
      <c r="AJ137" s="331">
        <v>5296</v>
      </c>
      <c r="AK137" s="430">
        <v>4545</v>
      </c>
      <c r="AL137" s="331">
        <v>751</v>
      </c>
      <c r="AM137" s="124">
        <v>0.14180513595166164</v>
      </c>
      <c r="AN137" s="330">
        <v>-173.09999999999991</v>
      </c>
      <c r="AO137" s="331">
        <v>-1241</v>
      </c>
      <c r="AP137" s="331">
        <v>-1126</v>
      </c>
      <c r="AQ137" s="331">
        <v>-115</v>
      </c>
      <c r="AR137" s="124">
        <v>9.3284646957338402E-3</v>
      </c>
      <c r="AS137" s="331">
        <v>960.9</v>
      </c>
      <c r="AT137" s="331">
        <v>8010</v>
      </c>
      <c r="AU137" s="331">
        <v>6939</v>
      </c>
      <c r="AV137" s="331">
        <v>1071</v>
      </c>
      <c r="AW137" s="124">
        <v>0.13370786516853933</v>
      </c>
      <c r="AX137" s="331">
        <v>-345.19999999999993</v>
      </c>
      <c r="AY137" s="331">
        <v>-2714</v>
      </c>
      <c r="AZ137" s="331">
        <v>-2394</v>
      </c>
      <c r="BA137" s="331">
        <v>-320</v>
      </c>
      <c r="BB137" s="124">
        <v>8.0972707831223067E-3</v>
      </c>
      <c r="BC137" s="386">
        <v>755.8</v>
      </c>
      <c r="BD137" s="331">
        <v>6333</v>
      </c>
      <c r="BE137" s="431">
        <v>5493</v>
      </c>
      <c r="BF137" s="331">
        <v>840</v>
      </c>
      <c r="BG137" s="124">
        <v>0.13263855992420653</v>
      </c>
      <c r="BH137" s="386">
        <v>389.1</v>
      </c>
      <c r="BI137" s="331">
        <v>3298</v>
      </c>
      <c r="BJ137" s="431">
        <v>2847</v>
      </c>
      <c r="BK137" s="331">
        <v>451</v>
      </c>
      <c r="BL137" s="124">
        <v>0.13674954517889631</v>
      </c>
      <c r="BM137" s="330">
        <v>-366.69999999999993</v>
      </c>
      <c r="BN137" s="331">
        <v>-3035</v>
      </c>
      <c r="BO137" s="331">
        <v>-2646</v>
      </c>
      <c r="BP137" s="331">
        <v>-389</v>
      </c>
      <c r="BQ137" s="124">
        <v>4.1109852546897807E-3</v>
      </c>
      <c r="BR137" s="331">
        <v>615.70000000000005</v>
      </c>
      <c r="BS137" s="331">
        <v>5296</v>
      </c>
      <c r="BT137" s="331">
        <v>4545</v>
      </c>
      <c r="BU137" s="331">
        <v>751</v>
      </c>
      <c r="BV137" s="124">
        <v>0.14180513595166164</v>
      </c>
      <c r="BW137" s="331">
        <v>-226.60000000000002</v>
      </c>
      <c r="BX137" s="331">
        <v>-1998</v>
      </c>
      <c r="BY137" s="331">
        <v>-1698</v>
      </c>
      <c r="BZ137" s="331">
        <v>-300</v>
      </c>
      <c r="CA137" s="124">
        <v>-5.0555907727653226E-3</v>
      </c>
      <c r="CB137" s="386">
        <v>734.4</v>
      </c>
      <c r="CC137" s="331">
        <v>6086</v>
      </c>
      <c r="CD137" s="331">
        <v>5280</v>
      </c>
      <c r="CE137" s="331">
        <v>806</v>
      </c>
      <c r="CF137" s="124">
        <v>0.13243509694380545</v>
      </c>
      <c r="CG137" s="386">
        <v>564.4</v>
      </c>
      <c r="CH137" s="331">
        <v>4836</v>
      </c>
      <c r="CI137" s="430">
        <v>4158</v>
      </c>
      <c r="CJ137" s="331">
        <v>678</v>
      </c>
      <c r="CK137" s="124">
        <v>0.14019851116625309</v>
      </c>
      <c r="CL137" s="330">
        <v>-170</v>
      </c>
      <c r="CM137" s="331">
        <v>-1250</v>
      </c>
      <c r="CN137" s="331">
        <v>-1122</v>
      </c>
      <c r="CO137" s="331">
        <v>-128</v>
      </c>
      <c r="CP137" s="124">
        <v>7.7634142224476399E-3</v>
      </c>
      <c r="CQ137" s="331">
        <v>389.1</v>
      </c>
      <c r="CR137" s="331">
        <v>3298</v>
      </c>
      <c r="CS137" s="331">
        <v>2847</v>
      </c>
      <c r="CT137" s="331">
        <v>451</v>
      </c>
      <c r="CU137" s="124">
        <v>0.13674954517889631</v>
      </c>
      <c r="CV137" s="331">
        <v>175.29999999999995</v>
      </c>
      <c r="CW137" s="331">
        <v>1538</v>
      </c>
      <c r="CX137" s="331">
        <v>1311</v>
      </c>
      <c r="CY137" s="331">
        <v>227</v>
      </c>
      <c r="CZ137" s="124">
        <v>3.448965987356778E-3</v>
      </c>
      <c r="DA137" s="386">
        <v>817</v>
      </c>
      <c r="DB137" s="331">
        <v>6840</v>
      </c>
      <c r="DC137" s="431">
        <v>5933</v>
      </c>
      <c r="DD137" s="331">
        <v>907</v>
      </c>
      <c r="DE137" s="124">
        <v>0.13260233918128655</v>
      </c>
      <c r="DF137" s="386">
        <v>876.7</v>
      </c>
      <c r="DG137" s="331">
        <v>7424</v>
      </c>
      <c r="DH137" s="431">
        <v>6401</v>
      </c>
      <c r="DI137" s="331">
        <v>1023</v>
      </c>
      <c r="DJ137" s="124">
        <v>0.13779633620689655</v>
      </c>
      <c r="DK137" s="330">
        <v>59.700000000000045</v>
      </c>
      <c r="DL137" s="331">
        <v>584</v>
      </c>
      <c r="DM137" s="331">
        <v>468</v>
      </c>
      <c r="DN137" s="331">
        <v>116</v>
      </c>
      <c r="DO137" s="124">
        <v>5.1939970256099921E-3</v>
      </c>
      <c r="DP137" s="331">
        <v>564.4</v>
      </c>
      <c r="DQ137" s="331">
        <v>4836</v>
      </c>
      <c r="DR137" s="331">
        <v>4158</v>
      </c>
      <c r="DS137" s="331">
        <v>678</v>
      </c>
      <c r="DT137" s="124">
        <v>0.14019851116625309</v>
      </c>
      <c r="DU137" s="331">
        <v>312.30000000000007</v>
      </c>
      <c r="DV137" s="331">
        <v>2588</v>
      </c>
      <c r="DW137" s="331">
        <v>2243</v>
      </c>
      <c r="DX137" s="331">
        <v>345</v>
      </c>
      <c r="DY137" s="124">
        <v>-2.4021749593565456E-3</v>
      </c>
      <c r="DZ137" s="386">
        <v>618.79999999999995</v>
      </c>
      <c r="EA137" s="331">
        <v>5128</v>
      </c>
      <c r="EB137" s="431">
        <v>4449</v>
      </c>
      <c r="EC137" s="331">
        <v>679</v>
      </c>
      <c r="ED137" s="124">
        <v>0.13241029641185648</v>
      </c>
      <c r="EE137" s="386">
        <v>578.20000000000005</v>
      </c>
      <c r="EF137" s="331">
        <v>4820</v>
      </c>
      <c r="EG137" s="431">
        <v>4172</v>
      </c>
      <c r="EH137" s="331">
        <v>648</v>
      </c>
      <c r="EI137" s="124">
        <v>0.13443983402489626</v>
      </c>
      <c r="EJ137" s="330">
        <v>-40.599999999999909</v>
      </c>
      <c r="EK137" s="331">
        <v>-308</v>
      </c>
      <c r="EL137" s="331">
        <v>-277</v>
      </c>
      <c r="EM137" s="331">
        <v>-31</v>
      </c>
      <c r="EN137" s="124">
        <v>2.0295376130397835E-3</v>
      </c>
      <c r="EO137" s="331">
        <v>876.7</v>
      </c>
      <c r="EP137" s="331">
        <v>7424</v>
      </c>
      <c r="EQ137" s="331">
        <v>6401</v>
      </c>
      <c r="ER137" s="331">
        <v>1023</v>
      </c>
      <c r="ES137" s="124">
        <v>0.13779633620689655</v>
      </c>
      <c r="ET137" s="331">
        <v>-298.5</v>
      </c>
      <c r="EU137" s="331">
        <v>-2604</v>
      </c>
      <c r="EV137" s="331">
        <v>-2229</v>
      </c>
      <c r="EW137" s="331">
        <v>-375</v>
      </c>
      <c r="EX137" s="124">
        <v>-3.3565021820002872E-3</v>
      </c>
      <c r="EY137" s="386">
        <v>545</v>
      </c>
      <c r="EZ137" s="331">
        <v>4586</v>
      </c>
      <c r="FA137" s="431">
        <v>3977</v>
      </c>
      <c r="FB137" s="331">
        <v>609</v>
      </c>
      <c r="FC137" s="124">
        <v>0.11565357719203873</v>
      </c>
      <c r="FD137" s="386">
        <v>699.5</v>
      </c>
      <c r="FE137" s="331">
        <v>5840</v>
      </c>
      <c r="FF137" s="431">
        <v>5057</v>
      </c>
      <c r="FG137" s="331">
        <v>783</v>
      </c>
      <c r="FH137" s="124">
        <v>0.13407534246575342</v>
      </c>
      <c r="FI137" s="330">
        <v>154.5</v>
      </c>
      <c r="FJ137" s="331">
        <v>1254</v>
      </c>
      <c r="FK137" s="331">
        <v>1080</v>
      </c>
      <c r="FL137" s="331">
        <v>174</v>
      </c>
      <c r="FM137" s="124">
        <v>1.8421765273714696E-2</v>
      </c>
      <c r="FN137" s="331">
        <v>578.20000000000005</v>
      </c>
      <c r="FO137" s="331">
        <v>4820</v>
      </c>
      <c r="FP137" s="331">
        <v>4172</v>
      </c>
      <c r="FQ137" s="331">
        <v>648</v>
      </c>
      <c r="FR137" s="124">
        <v>0.13443983402489626</v>
      </c>
      <c r="FS137" s="331">
        <v>121.29999999999995</v>
      </c>
      <c r="FT137" s="331">
        <v>1020</v>
      </c>
      <c r="FU137" s="331">
        <v>885</v>
      </c>
      <c r="FV137" s="331">
        <v>135</v>
      </c>
      <c r="FW137" s="124">
        <v>-3.6449155914283771E-4</v>
      </c>
      <c r="FX137" s="386">
        <v>598.4</v>
      </c>
      <c r="FY137" s="331">
        <v>4959</v>
      </c>
      <c r="FZ137" s="431">
        <v>4302</v>
      </c>
      <c r="GA137" s="331">
        <v>657</v>
      </c>
      <c r="GB137" s="124">
        <v>0.11584699453551912</v>
      </c>
      <c r="GC137" s="386">
        <v>812</v>
      </c>
      <c r="GD137" s="331">
        <v>6869</v>
      </c>
      <c r="GE137" s="430">
        <v>5930</v>
      </c>
      <c r="GF137" s="331">
        <v>939</v>
      </c>
      <c r="GG137" s="124">
        <v>0.13670112097830833</v>
      </c>
      <c r="GH137" s="330">
        <v>213.60000000000002</v>
      </c>
      <c r="GI137" s="331">
        <v>1910</v>
      </c>
      <c r="GJ137" s="331">
        <v>1628</v>
      </c>
      <c r="GK137" s="331">
        <v>282</v>
      </c>
      <c r="GL137" s="124">
        <v>2.0854126442789209E-2</v>
      </c>
      <c r="GM137" s="331">
        <v>699.5</v>
      </c>
      <c r="GN137" s="331">
        <v>5840</v>
      </c>
      <c r="GO137" s="331">
        <v>5057</v>
      </c>
      <c r="GP137" s="331">
        <v>783</v>
      </c>
      <c r="GQ137" s="124">
        <v>0.13407534246575342</v>
      </c>
      <c r="GR137" s="331">
        <v>112.5</v>
      </c>
      <c r="GS137" s="331">
        <v>1029</v>
      </c>
      <c r="GT137" s="331">
        <v>873</v>
      </c>
      <c r="GU137" s="331">
        <v>156</v>
      </c>
      <c r="GV137" s="124">
        <v>2.6257785125549105E-3</v>
      </c>
      <c r="GW137" s="386">
        <v>558.6</v>
      </c>
      <c r="GX137" s="331">
        <v>4699</v>
      </c>
      <c r="GY137" s="431">
        <v>4075</v>
      </c>
      <c r="GZ137" s="331">
        <v>624</v>
      </c>
      <c r="HA137" s="124">
        <v>0.13279421153436902</v>
      </c>
      <c r="HB137" s="386">
        <v>667.6</v>
      </c>
      <c r="HC137" s="331">
        <v>5535</v>
      </c>
      <c r="HD137" s="430">
        <v>4799</v>
      </c>
      <c r="HE137" s="331">
        <v>736</v>
      </c>
      <c r="HF137" s="124">
        <v>0.13297199638663054</v>
      </c>
      <c r="HG137" s="330">
        <v>109</v>
      </c>
      <c r="HH137" s="331">
        <v>836</v>
      </c>
      <c r="HI137" s="331">
        <v>724</v>
      </c>
      <c r="HJ137" s="331">
        <v>112</v>
      </c>
      <c r="HK137" s="124">
        <v>1.7778485226152552E-4</v>
      </c>
      <c r="HL137" s="331">
        <v>812</v>
      </c>
      <c r="HM137" s="331">
        <v>6869</v>
      </c>
      <c r="HN137" s="331">
        <v>5930</v>
      </c>
      <c r="HO137" s="331">
        <v>939</v>
      </c>
      <c r="HP137" s="124">
        <v>0.13670112097830833</v>
      </c>
      <c r="HQ137" s="331">
        <v>-144.39999999999998</v>
      </c>
      <c r="HR137" s="331">
        <v>-1334</v>
      </c>
      <c r="HS137" s="331">
        <v>-1131</v>
      </c>
      <c r="HT137" s="331">
        <v>-203</v>
      </c>
      <c r="HU137" s="124">
        <v>-3.7291245916777904E-3</v>
      </c>
      <c r="HV137" s="386">
        <v>591.6</v>
      </c>
      <c r="HW137" s="331">
        <v>4903</v>
      </c>
      <c r="HX137" s="431">
        <v>4254</v>
      </c>
      <c r="HY137" s="331">
        <v>649</v>
      </c>
      <c r="HZ137" s="124">
        <v>0.13236793799714461</v>
      </c>
      <c r="IA137" s="386">
        <v>713.6</v>
      </c>
      <c r="IB137" s="331">
        <v>6088</v>
      </c>
      <c r="IC137" s="432">
        <v>5238</v>
      </c>
      <c r="ID137" s="331">
        <v>850</v>
      </c>
      <c r="IE137" s="124">
        <v>0.13961892247043364</v>
      </c>
      <c r="IF137" s="330">
        <v>122</v>
      </c>
      <c r="IG137" s="331">
        <v>1185</v>
      </c>
      <c r="IH137" s="331">
        <v>984</v>
      </c>
      <c r="II137" s="331">
        <v>201</v>
      </c>
      <c r="IJ137" s="124">
        <v>7.2509844732890349E-3</v>
      </c>
      <c r="IK137" s="331">
        <v>667.6</v>
      </c>
      <c r="IL137" s="331">
        <v>5535</v>
      </c>
      <c r="IM137" s="331">
        <v>4799</v>
      </c>
      <c r="IN137" s="331">
        <v>736</v>
      </c>
      <c r="IO137" s="124">
        <v>0.13297199638663054</v>
      </c>
      <c r="IP137" s="331">
        <v>46</v>
      </c>
      <c r="IQ137" s="331">
        <v>553</v>
      </c>
      <c r="IR137" s="331">
        <v>439</v>
      </c>
      <c r="IS137" s="331">
        <v>114</v>
      </c>
      <c r="IT137" s="124">
        <v>6.6469260838031008E-3</v>
      </c>
      <c r="IU137" s="386">
        <v>796.6</v>
      </c>
      <c r="IV137" s="331">
        <v>6671</v>
      </c>
      <c r="IW137" s="431">
        <v>5786</v>
      </c>
      <c r="IX137" s="331">
        <v>885</v>
      </c>
      <c r="IY137" s="124">
        <v>0.13266376855044221</v>
      </c>
      <c r="IZ137" s="386">
        <v>490.2</v>
      </c>
      <c r="JA137" s="331">
        <v>4303</v>
      </c>
      <c r="JB137" s="431">
        <v>3678</v>
      </c>
      <c r="JC137" s="331">
        <v>625</v>
      </c>
      <c r="JD137" s="124">
        <v>0.14524750174297002</v>
      </c>
      <c r="JE137" s="330">
        <v>-306.40000000000003</v>
      </c>
      <c r="JF137" s="331">
        <v>-2368</v>
      </c>
      <c r="JG137" s="331">
        <v>-2108</v>
      </c>
      <c r="JH137" s="331">
        <v>-260</v>
      </c>
      <c r="JI137" s="124">
        <v>1.2583733192527813E-2</v>
      </c>
      <c r="JJ137" s="331">
        <v>713.6</v>
      </c>
      <c r="JK137" s="331">
        <v>6088</v>
      </c>
      <c r="JL137" s="331">
        <v>5238</v>
      </c>
      <c r="JM137" s="331">
        <v>850</v>
      </c>
      <c r="JN137" s="124">
        <v>0.13961892247043364</v>
      </c>
      <c r="JO137" s="331">
        <v>-223.40000000000003</v>
      </c>
      <c r="JP137" s="331">
        <v>-1785</v>
      </c>
      <c r="JQ137" s="331">
        <v>-1560</v>
      </c>
      <c r="JR137" s="331">
        <v>-225</v>
      </c>
      <c r="JS137" s="124">
        <v>5.628579272536377E-3</v>
      </c>
      <c r="JT137" s="386">
        <v>727.6</v>
      </c>
      <c r="JU137" s="331">
        <v>6030</v>
      </c>
      <c r="JV137" s="431">
        <v>5231</v>
      </c>
      <c r="JW137" s="331">
        <v>799</v>
      </c>
      <c r="JX137" s="124">
        <v>0.13250414593698176</v>
      </c>
      <c r="JY137" s="386">
        <v>667.1</v>
      </c>
      <c r="JZ137" s="331">
        <v>5530</v>
      </c>
      <c r="KA137" s="431">
        <v>4597</v>
      </c>
      <c r="KB137" s="331">
        <v>933</v>
      </c>
      <c r="KC137" s="124">
        <v>0.16871609403254972</v>
      </c>
      <c r="KD137" s="330">
        <v>-60.5</v>
      </c>
      <c r="KE137" s="331">
        <v>-500</v>
      </c>
      <c r="KF137" s="331">
        <v>-634</v>
      </c>
      <c r="KG137" s="331">
        <v>134</v>
      </c>
      <c r="KH137" s="124">
        <v>3.6211948095567964E-2</v>
      </c>
      <c r="KI137" s="331">
        <v>490.2</v>
      </c>
      <c r="KJ137" s="331">
        <v>4303</v>
      </c>
      <c r="KK137" s="331">
        <v>3678</v>
      </c>
      <c r="KL137" s="331">
        <v>625</v>
      </c>
      <c r="KM137" s="124">
        <v>0.14524750174297002</v>
      </c>
      <c r="KN137" s="331">
        <v>176.90000000000003</v>
      </c>
      <c r="KO137" s="331">
        <v>1227</v>
      </c>
      <c r="KP137" s="331">
        <v>919</v>
      </c>
      <c r="KQ137" s="331">
        <v>308</v>
      </c>
      <c r="KR137" s="124">
        <v>2.3468592289579704E-2</v>
      </c>
      <c r="KS137" s="330">
        <v>8166.0000000000009</v>
      </c>
      <c r="KT137" s="331">
        <v>68091</v>
      </c>
      <c r="KU137" s="331">
        <v>59064</v>
      </c>
      <c r="KV137" s="331">
        <v>9027</v>
      </c>
      <c r="KW137" s="124">
        <v>0.13257258668546504</v>
      </c>
      <c r="KX137" s="331">
        <v>8035.0000000000009</v>
      </c>
      <c r="KY137" s="331">
        <v>67849</v>
      </c>
      <c r="KZ137" s="331">
        <v>58361</v>
      </c>
      <c r="LA137" s="331">
        <v>9488</v>
      </c>
      <c r="LB137" s="334">
        <v>0.13983993868737932</v>
      </c>
      <c r="LC137" s="330">
        <v>-131</v>
      </c>
      <c r="LD137" s="331">
        <v>-242</v>
      </c>
      <c r="LE137" s="331">
        <v>-703</v>
      </c>
      <c r="LF137" s="331">
        <v>461</v>
      </c>
      <c r="LG137" s="334">
        <v>7.267352001914279E-3</v>
      </c>
    </row>
    <row r="138" spans="2:319">
      <c r="B138" s="1640"/>
      <c r="C138" s="1619"/>
      <c r="D138" s="333" t="s">
        <v>2871</v>
      </c>
      <c r="E138" s="386">
        <v>0</v>
      </c>
      <c r="F138" s="331">
        <v>0</v>
      </c>
      <c r="G138" s="431">
        <v>0</v>
      </c>
      <c r="H138" s="331">
        <v>0</v>
      </c>
      <c r="I138" s="124">
        <v>0</v>
      </c>
      <c r="J138" s="386">
        <v>0</v>
      </c>
      <c r="K138" s="331">
        <v>0</v>
      </c>
      <c r="L138" s="431">
        <v>0</v>
      </c>
      <c r="M138" s="331">
        <v>0</v>
      </c>
      <c r="N138" s="124">
        <v>0</v>
      </c>
      <c r="O138" s="330">
        <v>0</v>
      </c>
      <c r="P138" s="331">
        <v>0</v>
      </c>
      <c r="Q138" s="331">
        <v>0</v>
      </c>
      <c r="R138" s="331">
        <v>0</v>
      </c>
      <c r="S138" s="124">
        <v>0</v>
      </c>
      <c r="T138" s="331">
        <v>0</v>
      </c>
      <c r="U138" s="331">
        <v>0</v>
      </c>
      <c r="V138" s="331">
        <v>0</v>
      </c>
      <c r="W138" s="331">
        <v>0</v>
      </c>
      <c r="X138" s="124">
        <v>0</v>
      </c>
      <c r="Y138" s="331">
        <v>0</v>
      </c>
      <c r="Z138" s="331">
        <v>0</v>
      </c>
      <c r="AA138" s="331">
        <v>0</v>
      </c>
      <c r="AB138" s="331">
        <v>0</v>
      </c>
      <c r="AC138" s="124">
        <v>0</v>
      </c>
      <c r="AD138" s="386">
        <v>0</v>
      </c>
      <c r="AE138" s="331">
        <v>0</v>
      </c>
      <c r="AF138" s="431">
        <v>0</v>
      </c>
      <c r="AG138" s="331">
        <v>0</v>
      </c>
      <c r="AH138" s="124">
        <v>0</v>
      </c>
      <c r="AI138" s="386">
        <v>0</v>
      </c>
      <c r="AJ138" s="331">
        <v>0</v>
      </c>
      <c r="AK138" s="431">
        <v>0</v>
      </c>
      <c r="AL138" s="331">
        <v>0</v>
      </c>
      <c r="AM138" s="124">
        <v>0</v>
      </c>
      <c r="AN138" s="330">
        <v>0</v>
      </c>
      <c r="AO138" s="331">
        <v>0</v>
      </c>
      <c r="AP138" s="331">
        <v>0</v>
      </c>
      <c r="AQ138" s="331">
        <v>0</v>
      </c>
      <c r="AR138" s="124">
        <v>0</v>
      </c>
      <c r="AS138" s="331">
        <v>0</v>
      </c>
      <c r="AT138" s="331">
        <v>0</v>
      </c>
      <c r="AU138" s="331">
        <v>0</v>
      </c>
      <c r="AV138" s="331">
        <v>0</v>
      </c>
      <c r="AW138" s="124">
        <v>0</v>
      </c>
      <c r="AX138" s="331">
        <v>0</v>
      </c>
      <c r="AY138" s="331">
        <v>0</v>
      </c>
      <c r="AZ138" s="331">
        <v>0</v>
      </c>
      <c r="BA138" s="331">
        <v>0</v>
      </c>
      <c r="BB138" s="124">
        <v>0</v>
      </c>
      <c r="BC138" s="386">
        <v>0</v>
      </c>
      <c r="BD138" s="331">
        <v>0</v>
      </c>
      <c r="BE138" s="431">
        <v>0</v>
      </c>
      <c r="BF138" s="331">
        <v>0</v>
      </c>
      <c r="BG138" s="124">
        <v>0</v>
      </c>
      <c r="BH138" s="386">
        <v>0</v>
      </c>
      <c r="BI138" s="331">
        <v>0</v>
      </c>
      <c r="BJ138" s="431">
        <v>0</v>
      </c>
      <c r="BK138" s="331">
        <v>0</v>
      </c>
      <c r="BL138" s="124">
        <v>0</v>
      </c>
      <c r="BM138" s="330">
        <v>0</v>
      </c>
      <c r="BN138" s="331">
        <v>0</v>
      </c>
      <c r="BO138" s="331">
        <v>0</v>
      </c>
      <c r="BP138" s="331">
        <v>0</v>
      </c>
      <c r="BQ138" s="124">
        <v>0</v>
      </c>
      <c r="BR138" s="331">
        <v>0</v>
      </c>
      <c r="BS138" s="331">
        <v>0</v>
      </c>
      <c r="BT138" s="331">
        <v>0</v>
      </c>
      <c r="BU138" s="331">
        <v>0</v>
      </c>
      <c r="BV138" s="124">
        <v>0</v>
      </c>
      <c r="BW138" s="331">
        <v>0</v>
      </c>
      <c r="BX138" s="331">
        <v>0</v>
      </c>
      <c r="BY138" s="331">
        <v>0</v>
      </c>
      <c r="BZ138" s="331">
        <v>0</v>
      </c>
      <c r="CA138" s="124">
        <v>0</v>
      </c>
      <c r="CB138" s="386">
        <v>0</v>
      </c>
      <c r="CC138" s="331">
        <v>0</v>
      </c>
      <c r="CD138" s="331">
        <v>0</v>
      </c>
      <c r="CE138" s="331">
        <v>0</v>
      </c>
      <c r="CF138" s="124">
        <v>0</v>
      </c>
      <c r="CG138" s="386">
        <v>0</v>
      </c>
      <c r="CH138" s="331">
        <v>0</v>
      </c>
      <c r="CI138" s="431">
        <v>0</v>
      </c>
      <c r="CJ138" s="331">
        <v>0</v>
      </c>
      <c r="CK138" s="124">
        <v>0</v>
      </c>
      <c r="CL138" s="330">
        <v>0</v>
      </c>
      <c r="CM138" s="331">
        <v>0</v>
      </c>
      <c r="CN138" s="331">
        <v>0</v>
      </c>
      <c r="CO138" s="331">
        <v>0</v>
      </c>
      <c r="CP138" s="124">
        <v>0</v>
      </c>
      <c r="CQ138" s="331">
        <v>0</v>
      </c>
      <c r="CR138" s="331">
        <v>0</v>
      </c>
      <c r="CS138" s="331">
        <v>0</v>
      </c>
      <c r="CT138" s="331">
        <v>0</v>
      </c>
      <c r="CU138" s="124">
        <v>0</v>
      </c>
      <c r="CV138" s="331">
        <v>0</v>
      </c>
      <c r="CW138" s="331">
        <v>0</v>
      </c>
      <c r="CX138" s="331">
        <v>0</v>
      </c>
      <c r="CY138" s="331">
        <v>0</v>
      </c>
      <c r="CZ138" s="124">
        <v>0</v>
      </c>
      <c r="DA138" s="386">
        <v>0</v>
      </c>
      <c r="DB138" s="331">
        <v>0</v>
      </c>
      <c r="DC138" s="431">
        <v>0</v>
      </c>
      <c r="DD138" s="331">
        <v>0</v>
      </c>
      <c r="DE138" s="124">
        <v>0</v>
      </c>
      <c r="DF138" s="386">
        <v>0</v>
      </c>
      <c r="DG138" s="331">
        <v>0</v>
      </c>
      <c r="DH138" s="431">
        <v>0</v>
      </c>
      <c r="DI138" s="331">
        <v>0</v>
      </c>
      <c r="DJ138" s="124">
        <v>0</v>
      </c>
      <c r="DK138" s="330">
        <v>0</v>
      </c>
      <c r="DL138" s="331">
        <v>0</v>
      </c>
      <c r="DM138" s="331">
        <v>0</v>
      </c>
      <c r="DN138" s="331">
        <v>0</v>
      </c>
      <c r="DO138" s="124">
        <v>0</v>
      </c>
      <c r="DP138" s="331">
        <v>0</v>
      </c>
      <c r="DQ138" s="331">
        <v>0</v>
      </c>
      <c r="DR138" s="331">
        <v>0</v>
      </c>
      <c r="DS138" s="331">
        <v>0</v>
      </c>
      <c r="DT138" s="124">
        <v>0</v>
      </c>
      <c r="DU138" s="331">
        <v>0</v>
      </c>
      <c r="DV138" s="331">
        <v>0</v>
      </c>
      <c r="DW138" s="331">
        <v>0</v>
      </c>
      <c r="DX138" s="331">
        <v>0</v>
      </c>
      <c r="DY138" s="124">
        <v>0</v>
      </c>
      <c r="DZ138" s="386">
        <v>0</v>
      </c>
      <c r="EA138" s="331">
        <v>0</v>
      </c>
      <c r="EB138" s="431">
        <v>0</v>
      </c>
      <c r="EC138" s="331">
        <v>0</v>
      </c>
      <c r="ED138" s="124">
        <v>0</v>
      </c>
      <c r="EE138" s="386">
        <v>0</v>
      </c>
      <c r="EF138" s="331">
        <v>0</v>
      </c>
      <c r="EG138" s="431">
        <v>0</v>
      </c>
      <c r="EH138" s="331">
        <v>0</v>
      </c>
      <c r="EI138" s="124">
        <v>0</v>
      </c>
      <c r="EJ138" s="330">
        <v>0</v>
      </c>
      <c r="EK138" s="331">
        <v>0</v>
      </c>
      <c r="EL138" s="331">
        <v>0</v>
      </c>
      <c r="EM138" s="331">
        <v>0</v>
      </c>
      <c r="EN138" s="124">
        <v>0</v>
      </c>
      <c r="EO138" s="331">
        <v>0</v>
      </c>
      <c r="EP138" s="331">
        <v>0</v>
      </c>
      <c r="EQ138" s="331">
        <v>0</v>
      </c>
      <c r="ER138" s="331">
        <v>0</v>
      </c>
      <c r="ES138" s="124">
        <v>0</v>
      </c>
      <c r="ET138" s="331">
        <v>0</v>
      </c>
      <c r="EU138" s="331">
        <v>0</v>
      </c>
      <c r="EV138" s="331">
        <v>0</v>
      </c>
      <c r="EW138" s="331">
        <v>0</v>
      </c>
      <c r="EX138" s="124">
        <v>0</v>
      </c>
      <c r="EY138" s="386">
        <v>0</v>
      </c>
      <c r="EZ138" s="331">
        <v>0</v>
      </c>
      <c r="FA138" s="431">
        <v>0</v>
      </c>
      <c r="FB138" s="331">
        <v>0</v>
      </c>
      <c r="FC138" s="124">
        <v>0</v>
      </c>
      <c r="FD138" s="386">
        <v>0</v>
      </c>
      <c r="FE138" s="331">
        <v>0</v>
      </c>
      <c r="FF138" s="431">
        <v>0</v>
      </c>
      <c r="FG138" s="331">
        <v>0</v>
      </c>
      <c r="FH138" s="124">
        <v>0</v>
      </c>
      <c r="FI138" s="330">
        <v>0</v>
      </c>
      <c r="FJ138" s="331">
        <v>0</v>
      </c>
      <c r="FK138" s="331">
        <v>0</v>
      </c>
      <c r="FL138" s="331">
        <v>0</v>
      </c>
      <c r="FM138" s="124">
        <v>0</v>
      </c>
      <c r="FN138" s="331">
        <v>0</v>
      </c>
      <c r="FO138" s="331">
        <v>0</v>
      </c>
      <c r="FP138" s="331">
        <v>0</v>
      </c>
      <c r="FQ138" s="331">
        <v>0</v>
      </c>
      <c r="FR138" s="124">
        <v>0</v>
      </c>
      <c r="FS138" s="331">
        <v>0</v>
      </c>
      <c r="FT138" s="331">
        <v>0</v>
      </c>
      <c r="FU138" s="331">
        <v>0</v>
      </c>
      <c r="FV138" s="331">
        <v>0</v>
      </c>
      <c r="FW138" s="124">
        <v>0</v>
      </c>
      <c r="FX138" s="386">
        <v>0</v>
      </c>
      <c r="FY138" s="331">
        <v>0</v>
      </c>
      <c r="FZ138" s="431">
        <v>0</v>
      </c>
      <c r="GA138" s="331">
        <v>0</v>
      </c>
      <c r="GB138" s="124">
        <v>0</v>
      </c>
      <c r="GC138" s="386">
        <v>0</v>
      </c>
      <c r="GD138" s="331">
        <v>0</v>
      </c>
      <c r="GE138" s="431">
        <v>0</v>
      </c>
      <c r="GF138" s="331">
        <v>0</v>
      </c>
      <c r="GG138" s="124">
        <v>0</v>
      </c>
      <c r="GH138" s="330">
        <v>0</v>
      </c>
      <c r="GI138" s="331">
        <v>0</v>
      </c>
      <c r="GJ138" s="331">
        <v>0</v>
      </c>
      <c r="GK138" s="331">
        <v>0</v>
      </c>
      <c r="GL138" s="124">
        <v>0</v>
      </c>
      <c r="GM138" s="331">
        <v>0</v>
      </c>
      <c r="GN138" s="331">
        <v>0</v>
      </c>
      <c r="GO138" s="331">
        <v>0</v>
      </c>
      <c r="GP138" s="331">
        <v>0</v>
      </c>
      <c r="GQ138" s="124">
        <v>0</v>
      </c>
      <c r="GR138" s="331">
        <v>0</v>
      </c>
      <c r="GS138" s="331">
        <v>0</v>
      </c>
      <c r="GT138" s="331">
        <v>0</v>
      </c>
      <c r="GU138" s="331">
        <v>0</v>
      </c>
      <c r="GV138" s="124">
        <v>0</v>
      </c>
      <c r="GW138" s="386">
        <v>0</v>
      </c>
      <c r="GX138" s="331">
        <v>0</v>
      </c>
      <c r="GY138" s="431">
        <v>0</v>
      </c>
      <c r="GZ138" s="331">
        <v>0</v>
      </c>
      <c r="HA138" s="124">
        <v>0</v>
      </c>
      <c r="HB138" s="386">
        <v>0</v>
      </c>
      <c r="HC138" s="331">
        <v>0</v>
      </c>
      <c r="HD138" s="431">
        <v>0</v>
      </c>
      <c r="HE138" s="331">
        <v>0</v>
      </c>
      <c r="HF138" s="124">
        <v>0</v>
      </c>
      <c r="HG138" s="330">
        <v>0</v>
      </c>
      <c r="HH138" s="331">
        <v>0</v>
      </c>
      <c r="HI138" s="331">
        <v>0</v>
      </c>
      <c r="HJ138" s="331">
        <v>0</v>
      </c>
      <c r="HK138" s="124">
        <v>0</v>
      </c>
      <c r="HL138" s="331">
        <v>0</v>
      </c>
      <c r="HM138" s="331">
        <v>0</v>
      </c>
      <c r="HN138" s="331">
        <v>0</v>
      </c>
      <c r="HO138" s="331">
        <v>0</v>
      </c>
      <c r="HP138" s="124">
        <v>0</v>
      </c>
      <c r="HQ138" s="331">
        <v>0</v>
      </c>
      <c r="HR138" s="331">
        <v>0</v>
      </c>
      <c r="HS138" s="331">
        <v>0</v>
      </c>
      <c r="HT138" s="331">
        <v>0</v>
      </c>
      <c r="HU138" s="124">
        <v>0</v>
      </c>
      <c r="HV138" s="386">
        <v>0</v>
      </c>
      <c r="HW138" s="331">
        <v>0</v>
      </c>
      <c r="HX138" s="431">
        <v>0</v>
      </c>
      <c r="HY138" s="331">
        <v>0</v>
      </c>
      <c r="HZ138" s="124">
        <v>0</v>
      </c>
      <c r="IA138" s="386">
        <v>0</v>
      </c>
      <c r="IB138" s="331">
        <v>0</v>
      </c>
      <c r="IC138" s="431">
        <v>0</v>
      </c>
      <c r="ID138" s="331">
        <v>0</v>
      </c>
      <c r="IE138" s="124">
        <v>0</v>
      </c>
      <c r="IF138" s="330">
        <v>0</v>
      </c>
      <c r="IG138" s="331">
        <v>0</v>
      </c>
      <c r="IH138" s="331">
        <v>0</v>
      </c>
      <c r="II138" s="331">
        <v>0</v>
      </c>
      <c r="IJ138" s="124">
        <v>0</v>
      </c>
      <c r="IK138" s="331">
        <v>0</v>
      </c>
      <c r="IL138" s="331">
        <v>0</v>
      </c>
      <c r="IM138" s="331">
        <v>0</v>
      </c>
      <c r="IN138" s="331">
        <v>0</v>
      </c>
      <c r="IO138" s="124">
        <v>0</v>
      </c>
      <c r="IP138" s="331">
        <v>0</v>
      </c>
      <c r="IQ138" s="331">
        <v>0</v>
      </c>
      <c r="IR138" s="331">
        <v>0</v>
      </c>
      <c r="IS138" s="331">
        <v>0</v>
      </c>
      <c r="IT138" s="124">
        <v>0</v>
      </c>
      <c r="IU138" s="386">
        <v>0</v>
      </c>
      <c r="IV138" s="331">
        <v>0</v>
      </c>
      <c r="IW138" s="431">
        <v>0</v>
      </c>
      <c r="IX138" s="331">
        <v>0</v>
      </c>
      <c r="IY138" s="124">
        <v>0</v>
      </c>
      <c r="IZ138" s="386">
        <v>0</v>
      </c>
      <c r="JA138" s="331">
        <v>0</v>
      </c>
      <c r="JB138" s="431">
        <v>0</v>
      </c>
      <c r="JC138" s="331">
        <v>0</v>
      </c>
      <c r="JD138" s="124">
        <v>0</v>
      </c>
      <c r="JE138" s="330">
        <v>0</v>
      </c>
      <c r="JF138" s="331">
        <v>0</v>
      </c>
      <c r="JG138" s="331">
        <v>0</v>
      </c>
      <c r="JH138" s="331">
        <v>0</v>
      </c>
      <c r="JI138" s="124">
        <v>0</v>
      </c>
      <c r="JJ138" s="331">
        <v>0</v>
      </c>
      <c r="JK138" s="331">
        <v>0</v>
      </c>
      <c r="JL138" s="331">
        <v>0</v>
      </c>
      <c r="JM138" s="331">
        <v>0</v>
      </c>
      <c r="JN138" s="124">
        <v>0</v>
      </c>
      <c r="JO138" s="331">
        <v>0</v>
      </c>
      <c r="JP138" s="331">
        <v>0</v>
      </c>
      <c r="JQ138" s="331">
        <v>0</v>
      </c>
      <c r="JR138" s="331">
        <v>0</v>
      </c>
      <c r="JS138" s="124">
        <v>0</v>
      </c>
      <c r="JT138" s="386">
        <v>0</v>
      </c>
      <c r="JU138" s="331">
        <v>0</v>
      </c>
      <c r="JV138" s="431">
        <v>0</v>
      </c>
      <c r="JW138" s="331">
        <v>0</v>
      </c>
      <c r="JX138" s="124">
        <v>0</v>
      </c>
      <c r="JY138" s="386">
        <v>0</v>
      </c>
      <c r="JZ138" s="331">
        <v>0</v>
      </c>
      <c r="KA138" s="431">
        <v>0</v>
      </c>
      <c r="KB138" s="331">
        <v>0</v>
      </c>
      <c r="KC138" s="124">
        <v>0</v>
      </c>
      <c r="KD138" s="330">
        <v>0</v>
      </c>
      <c r="KE138" s="331">
        <v>0</v>
      </c>
      <c r="KF138" s="331">
        <v>0</v>
      </c>
      <c r="KG138" s="331">
        <v>0</v>
      </c>
      <c r="KH138" s="124">
        <v>0</v>
      </c>
      <c r="KI138" s="331">
        <v>0</v>
      </c>
      <c r="KJ138" s="331">
        <v>0</v>
      </c>
      <c r="KK138" s="331">
        <v>0</v>
      </c>
      <c r="KL138" s="331">
        <v>0</v>
      </c>
      <c r="KM138" s="124">
        <v>0</v>
      </c>
      <c r="KN138" s="331">
        <v>0</v>
      </c>
      <c r="KO138" s="331">
        <v>0</v>
      </c>
      <c r="KP138" s="331">
        <v>0</v>
      </c>
      <c r="KQ138" s="331">
        <v>0</v>
      </c>
      <c r="KR138" s="124">
        <v>0</v>
      </c>
      <c r="KS138" s="330">
        <v>0</v>
      </c>
      <c r="KT138" s="331">
        <v>0</v>
      </c>
      <c r="KU138" s="331">
        <v>0</v>
      </c>
      <c r="KV138" s="331">
        <v>0</v>
      </c>
      <c r="KW138" s="124">
        <v>0</v>
      </c>
      <c r="KX138" s="331">
        <v>0</v>
      </c>
      <c r="KY138" s="331">
        <v>0</v>
      </c>
      <c r="KZ138" s="331">
        <v>0</v>
      </c>
      <c r="LA138" s="331">
        <v>0</v>
      </c>
      <c r="LB138" s="334">
        <v>0</v>
      </c>
      <c r="LC138" s="330">
        <v>0</v>
      </c>
      <c r="LD138" s="331">
        <v>0</v>
      </c>
      <c r="LE138" s="331">
        <v>0</v>
      </c>
      <c r="LF138" s="331">
        <v>0</v>
      </c>
      <c r="LG138" s="334">
        <v>0</v>
      </c>
    </row>
    <row r="139" spans="2:319">
      <c r="B139" s="1640"/>
      <c r="C139" s="1619"/>
      <c r="D139" s="337" t="s">
        <v>2885</v>
      </c>
      <c r="E139" s="338">
        <v>0</v>
      </c>
      <c r="F139" s="339">
        <v>-5692</v>
      </c>
      <c r="G139" s="339">
        <v>0</v>
      </c>
      <c r="H139" s="339">
        <v>-5692</v>
      </c>
      <c r="I139" s="151">
        <v>1</v>
      </c>
      <c r="J139" s="338">
        <v>0</v>
      </c>
      <c r="K139" s="339">
        <v>-3234</v>
      </c>
      <c r="L139" s="339">
        <v>0</v>
      </c>
      <c r="M139" s="339">
        <v>-3234</v>
      </c>
      <c r="N139" s="151">
        <v>1</v>
      </c>
      <c r="O139" s="338">
        <v>0</v>
      </c>
      <c r="P139" s="339">
        <v>2458</v>
      </c>
      <c r="Q139" s="339">
        <v>0</v>
      </c>
      <c r="R139" s="339">
        <v>2458</v>
      </c>
      <c r="S139" s="151">
        <v>0</v>
      </c>
      <c r="T139" s="339">
        <v>0</v>
      </c>
      <c r="U139" s="339">
        <v>-4463</v>
      </c>
      <c r="V139" s="339">
        <v>0</v>
      </c>
      <c r="W139" s="339">
        <v>-4463</v>
      </c>
      <c r="X139" s="151">
        <v>1</v>
      </c>
      <c r="Y139" s="339">
        <v>0</v>
      </c>
      <c r="Z139" s="339">
        <v>1229</v>
      </c>
      <c r="AA139" s="339">
        <v>0</v>
      </c>
      <c r="AB139" s="339">
        <v>1229</v>
      </c>
      <c r="AC139" s="151">
        <v>0</v>
      </c>
      <c r="AD139" s="338">
        <v>0</v>
      </c>
      <c r="AE139" s="339">
        <v>-4528</v>
      </c>
      <c r="AF139" s="339">
        <v>0</v>
      </c>
      <c r="AG139" s="339">
        <v>-4528</v>
      </c>
      <c r="AH139" s="151">
        <v>1</v>
      </c>
      <c r="AI139" s="338">
        <v>0</v>
      </c>
      <c r="AJ139" s="339">
        <v>-3803</v>
      </c>
      <c r="AK139" s="339">
        <v>0</v>
      </c>
      <c r="AL139" s="339">
        <v>-3803</v>
      </c>
      <c r="AM139" s="151">
        <v>1</v>
      </c>
      <c r="AN139" s="338">
        <v>0</v>
      </c>
      <c r="AO139" s="339">
        <v>725</v>
      </c>
      <c r="AP139" s="339">
        <v>0</v>
      </c>
      <c r="AQ139" s="339">
        <v>725</v>
      </c>
      <c r="AR139" s="151">
        <v>0</v>
      </c>
      <c r="AS139" s="339">
        <v>0</v>
      </c>
      <c r="AT139" s="339">
        <v>-3234</v>
      </c>
      <c r="AU139" s="339">
        <v>0</v>
      </c>
      <c r="AV139" s="339">
        <v>-3234</v>
      </c>
      <c r="AW139" s="151">
        <v>1</v>
      </c>
      <c r="AX139" s="339">
        <v>0</v>
      </c>
      <c r="AY139" s="339">
        <v>-569</v>
      </c>
      <c r="AZ139" s="339">
        <v>0</v>
      </c>
      <c r="BA139" s="339">
        <v>-569</v>
      </c>
      <c r="BB139" s="151">
        <v>0</v>
      </c>
      <c r="BC139" s="338">
        <v>0</v>
      </c>
      <c r="BD139" s="339">
        <v>-4856</v>
      </c>
      <c r="BE139" s="339">
        <v>0</v>
      </c>
      <c r="BF139" s="339">
        <v>-4856</v>
      </c>
      <c r="BG139" s="151">
        <v>1</v>
      </c>
      <c r="BH139" s="338">
        <v>0</v>
      </c>
      <c r="BI139" s="339">
        <v>-3677</v>
      </c>
      <c r="BJ139" s="339">
        <v>0</v>
      </c>
      <c r="BK139" s="339">
        <v>-3677</v>
      </c>
      <c r="BL139" s="151">
        <v>1</v>
      </c>
      <c r="BM139" s="338">
        <v>0</v>
      </c>
      <c r="BN139" s="339">
        <v>1179</v>
      </c>
      <c r="BO139" s="339">
        <v>0</v>
      </c>
      <c r="BP139" s="339">
        <v>1179</v>
      </c>
      <c r="BQ139" s="151">
        <v>0</v>
      </c>
      <c r="BR139" s="339">
        <v>0</v>
      </c>
      <c r="BS139" s="339">
        <v>-3803</v>
      </c>
      <c r="BT139" s="339">
        <v>0</v>
      </c>
      <c r="BU139" s="339">
        <v>-3803</v>
      </c>
      <c r="BV139" s="151">
        <v>1</v>
      </c>
      <c r="BW139" s="339">
        <v>0</v>
      </c>
      <c r="BX139" s="339">
        <v>126</v>
      </c>
      <c r="BY139" s="339">
        <v>0</v>
      </c>
      <c r="BZ139" s="339">
        <v>126</v>
      </c>
      <c r="CA139" s="151">
        <v>0</v>
      </c>
      <c r="CB139" s="338">
        <v>0</v>
      </c>
      <c r="CC139" s="339">
        <v>-4617</v>
      </c>
      <c r="CD139" s="339">
        <v>0</v>
      </c>
      <c r="CE139" s="339">
        <v>-4617</v>
      </c>
      <c r="CF139" s="151">
        <v>1</v>
      </c>
      <c r="CG139" s="338">
        <v>0</v>
      </c>
      <c r="CH139" s="339">
        <v>-3927</v>
      </c>
      <c r="CI139" s="339">
        <v>0</v>
      </c>
      <c r="CJ139" s="339">
        <v>-3927</v>
      </c>
      <c r="CK139" s="151">
        <v>1</v>
      </c>
      <c r="CL139" s="338">
        <v>0</v>
      </c>
      <c r="CM139" s="339">
        <v>690</v>
      </c>
      <c r="CN139" s="339">
        <v>0</v>
      </c>
      <c r="CO139" s="339">
        <v>690</v>
      </c>
      <c r="CP139" s="151">
        <v>0</v>
      </c>
      <c r="CQ139" s="339">
        <v>0</v>
      </c>
      <c r="CR139" s="339">
        <v>-3677</v>
      </c>
      <c r="CS139" s="339">
        <v>0</v>
      </c>
      <c r="CT139" s="339">
        <v>-3677</v>
      </c>
      <c r="CU139" s="151">
        <v>1</v>
      </c>
      <c r="CV139" s="339">
        <v>0</v>
      </c>
      <c r="CW139" s="339">
        <v>-250</v>
      </c>
      <c r="CX139" s="339">
        <v>0</v>
      </c>
      <c r="CY139" s="339">
        <v>-250</v>
      </c>
      <c r="CZ139" s="151">
        <v>0</v>
      </c>
      <c r="DA139" s="338">
        <v>0</v>
      </c>
      <c r="DB139" s="339">
        <v>-5146</v>
      </c>
      <c r="DC139" s="339">
        <v>0</v>
      </c>
      <c r="DD139" s="339">
        <v>-5146</v>
      </c>
      <c r="DE139" s="151">
        <v>1</v>
      </c>
      <c r="DF139" s="338">
        <v>0</v>
      </c>
      <c r="DG139" s="339">
        <v>-4201</v>
      </c>
      <c r="DH139" s="339">
        <v>0</v>
      </c>
      <c r="DI139" s="339">
        <v>-4201</v>
      </c>
      <c r="DJ139" s="151">
        <v>1</v>
      </c>
      <c r="DK139" s="338">
        <v>0</v>
      </c>
      <c r="DL139" s="339">
        <v>945</v>
      </c>
      <c r="DM139" s="339">
        <v>0</v>
      </c>
      <c r="DN139" s="339">
        <v>945</v>
      </c>
      <c r="DO139" s="151">
        <v>0</v>
      </c>
      <c r="DP139" s="339">
        <v>0</v>
      </c>
      <c r="DQ139" s="339">
        <v>-3927</v>
      </c>
      <c r="DR139" s="339">
        <v>0</v>
      </c>
      <c r="DS139" s="339">
        <v>-3927</v>
      </c>
      <c r="DT139" s="151">
        <v>1</v>
      </c>
      <c r="DU139" s="339">
        <v>0</v>
      </c>
      <c r="DV139" s="339">
        <v>-274</v>
      </c>
      <c r="DW139" s="339">
        <v>0</v>
      </c>
      <c r="DX139" s="339">
        <v>-274</v>
      </c>
      <c r="DY139" s="151">
        <v>0</v>
      </c>
      <c r="DZ139" s="338">
        <v>0</v>
      </c>
      <c r="EA139" s="339">
        <v>-4698</v>
      </c>
      <c r="EB139" s="339">
        <v>0</v>
      </c>
      <c r="EC139" s="339">
        <v>-4698</v>
      </c>
      <c r="ED139" s="151">
        <v>1</v>
      </c>
      <c r="EE139" s="338">
        <v>0</v>
      </c>
      <c r="EF139" s="339">
        <v>-4210</v>
      </c>
      <c r="EG139" s="339">
        <v>0</v>
      </c>
      <c r="EH139" s="339">
        <v>-4210</v>
      </c>
      <c r="EI139" s="151">
        <v>1</v>
      </c>
      <c r="EJ139" s="338">
        <v>0</v>
      </c>
      <c r="EK139" s="339">
        <v>488</v>
      </c>
      <c r="EL139" s="339">
        <v>0</v>
      </c>
      <c r="EM139" s="339">
        <v>488</v>
      </c>
      <c r="EN139" s="151">
        <v>0</v>
      </c>
      <c r="EO139" s="339">
        <v>0</v>
      </c>
      <c r="EP139" s="339">
        <v>-4201</v>
      </c>
      <c r="EQ139" s="339">
        <v>0</v>
      </c>
      <c r="ER139" s="339">
        <v>-4201</v>
      </c>
      <c r="ES139" s="151">
        <v>1</v>
      </c>
      <c r="ET139" s="339">
        <v>0</v>
      </c>
      <c r="EU139" s="339">
        <v>-9</v>
      </c>
      <c r="EV139" s="339">
        <v>0</v>
      </c>
      <c r="EW139" s="339">
        <v>-9</v>
      </c>
      <c r="EX139" s="151">
        <v>0</v>
      </c>
      <c r="EY139" s="338">
        <v>0</v>
      </c>
      <c r="EZ139" s="339">
        <v>-4549</v>
      </c>
      <c r="FA139" s="339">
        <v>0</v>
      </c>
      <c r="FB139" s="339">
        <v>-4549</v>
      </c>
      <c r="FC139" s="151">
        <v>1</v>
      </c>
      <c r="FD139" s="338">
        <v>0</v>
      </c>
      <c r="FE139" s="339">
        <v>-3391</v>
      </c>
      <c r="FF139" s="339">
        <v>0</v>
      </c>
      <c r="FG139" s="339">
        <v>-3391</v>
      </c>
      <c r="FH139" s="151">
        <v>1</v>
      </c>
      <c r="FI139" s="338">
        <v>0</v>
      </c>
      <c r="FJ139" s="339">
        <v>1158</v>
      </c>
      <c r="FK139" s="339">
        <v>0</v>
      </c>
      <c r="FL139" s="339">
        <v>1158</v>
      </c>
      <c r="FM139" s="151">
        <v>0</v>
      </c>
      <c r="FN139" s="339">
        <v>0</v>
      </c>
      <c r="FO139" s="339">
        <v>-4210</v>
      </c>
      <c r="FP139" s="339">
        <v>0</v>
      </c>
      <c r="FQ139" s="339">
        <v>-4210</v>
      </c>
      <c r="FR139" s="151">
        <v>1</v>
      </c>
      <c r="FS139" s="339">
        <v>0</v>
      </c>
      <c r="FT139" s="339">
        <v>819</v>
      </c>
      <c r="FU139" s="339">
        <v>0</v>
      </c>
      <c r="FV139" s="339">
        <v>819</v>
      </c>
      <c r="FW139" s="151">
        <v>0</v>
      </c>
      <c r="FX139" s="338">
        <v>0</v>
      </c>
      <c r="FY139" s="339">
        <v>-5052</v>
      </c>
      <c r="FZ139" s="339">
        <v>0</v>
      </c>
      <c r="GA139" s="339">
        <v>-5052</v>
      </c>
      <c r="GB139" s="151">
        <v>1</v>
      </c>
      <c r="GC139" s="338">
        <v>0</v>
      </c>
      <c r="GD139" s="339">
        <v>-3528</v>
      </c>
      <c r="GE139" s="339">
        <v>0</v>
      </c>
      <c r="GF139" s="339">
        <v>-3528</v>
      </c>
      <c r="GG139" s="151">
        <v>1</v>
      </c>
      <c r="GH139" s="338">
        <v>0</v>
      </c>
      <c r="GI139" s="339">
        <v>1524</v>
      </c>
      <c r="GJ139" s="339">
        <v>0</v>
      </c>
      <c r="GK139" s="339">
        <v>1524</v>
      </c>
      <c r="GL139" s="151">
        <v>0</v>
      </c>
      <c r="GM139" s="339">
        <v>0</v>
      </c>
      <c r="GN139" s="339">
        <v>-3391</v>
      </c>
      <c r="GO139" s="339">
        <v>0</v>
      </c>
      <c r="GP139" s="339">
        <v>-3391</v>
      </c>
      <c r="GQ139" s="151">
        <v>1</v>
      </c>
      <c r="GR139" s="339">
        <v>0</v>
      </c>
      <c r="GS139" s="339">
        <v>-137</v>
      </c>
      <c r="GT139" s="339">
        <v>0</v>
      </c>
      <c r="GU139" s="339">
        <v>-137</v>
      </c>
      <c r="GV139" s="151">
        <v>0</v>
      </c>
      <c r="GW139" s="338">
        <v>0</v>
      </c>
      <c r="GX139" s="339">
        <v>-4486</v>
      </c>
      <c r="GY139" s="339">
        <v>0</v>
      </c>
      <c r="GZ139" s="339">
        <v>-4486</v>
      </c>
      <c r="HA139" s="151">
        <v>1</v>
      </c>
      <c r="HB139" s="338">
        <v>0</v>
      </c>
      <c r="HC139" s="433">
        <v>-3396</v>
      </c>
      <c r="HD139" s="339">
        <v>0</v>
      </c>
      <c r="HE139" s="339">
        <v>-3396</v>
      </c>
      <c r="HF139" s="151">
        <v>1</v>
      </c>
      <c r="HG139" s="338">
        <v>0</v>
      </c>
      <c r="HH139" s="339">
        <v>1090</v>
      </c>
      <c r="HI139" s="339">
        <v>0</v>
      </c>
      <c r="HJ139" s="339">
        <v>1090</v>
      </c>
      <c r="HK139" s="151">
        <v>0</v>
      </c>
      <c r="HL139" s="339">
        <v>0</v>
      </c>
      <c r="HM139" s="339">
        <v>-3528</v>
      </c>
      <c r="HN139" s="339">
        <v>0</v>
      </c>
      <c r="HO139" s="339">
        <v>-3528</v>
      </c>
      <c r="HP139" s="151">
        <v>1</v>
      </c>
      <c r="HQ139" s="339">
        <v>0</v>
      </c>
      <c r="HR139" s="339">
        <v>132</v>
      </c>
      <c r="HS139" s="339">
        <v>0</v>
      </c>
      <c r="HT139" s="339">
        <v>132</v>
      </c>
      <c r="HU139" s="151">
        <v>0</v>
      </c>
      <c r="HV139" s="338">
        <v>0</v>
      </c>
      <c r="HW139" s="339">
        <v>-4486</v>
      </c>
      <c r="HX139" s="339">
        <v>0</v>
      </c>
      <c r="HY139" s="339">
        <v>-4486</v>
      </c>
      <c r="HZ139" s="151">
        <v>1</v>
      </c>
      <c r="IA139" s="338">
        <v>0</v>
      </c>
      <c r="IB139" s="339">
        <v>-3843</v>
      </c>
      <c r="IC139" s="339">
        <v>0</v>
      </c>
      <c r="ID139" s="339">
        <v>-3843</v>
      </c>
      <c r="IE139" s="151">
        <v>1</v>
      </c>
      <c r="IF139" s="338">
        <v>0</v>
      </c>
      <c r="IG139" s="339">
        <v>643</v>
      </c>
      <c r="IH139" s="339">
        <v>0</v>
      </c>
      <c r="II139" s="339">
        <v>643</v>
      </c>
      <c r="IJ139" s="151">
        <v>0</v>
      </c>
      <c r="IK139" s="339">
        <v>0</v>
      </c>
      <c r="IL139" s="339">
        <v>-3396</v>
      </c>
      <c r="IM139" s="339">
        <v>0</v>
      </c>
      <c r="IN139" s="339">
        <v>-3396</v>
      </c>
      <c r="IO139" s="151">
        <v>1</v>
      </c>
      <c r="IP139" s="339">
        <v>0</v>
      </c>
      <c r="IQ139" s="339">
        <v>-447</v>
      </c>
      <c r="IR139" s="339">
        <v>0</v>
      </c>
      <c r="IS139" s="339">
        <v>-447</v>
      </c>
      <c r="IT139" s="151">
        <v>0</v>
      </c>
      <c r="IU139" s="338">
        <v>0</v>
      </c>
      <c r="IV139" s="339">
        <v>-4580</v>
      </c>
      <c r="IW139" s="339">
        <v>0</v>
      </c>
      <c r="IX139" s="339">
        <v>-4580</v>
      </c>
      <c r="IY139" s="151">
        <v>1</v>
      </c>
      <c r="IZ139" s="338">
        <v>0</v>
      </c>
      <c r="JA139" s="339">
        <v>-2693</v>
      </c>
      <c r="JB139" s="339">
        <v>0</v>
      </c>
      <c r="JC139" s="339">
        <v>-2693</v>
      </c>
      <c r="JD139" s="151">
        <v>1</v>
      </c>
      <c r="JE139" s="338">
        <v>0</v>
      </c>
      <c r="JF139" s="339">
        <v>1887</v>
      </c>
      <c r="JG139" s="339">
        <v>0</v>
      </c>
      <c r="JH139" s="339">
        <v>1887</v>
      </c>
      <c r="JI139" s="151">
        <v>0</v>
      </c>
      <c r="JJ139" s="339">
        <v>0</v>
      </c>
      <c r="JK139" s="339">
        <v>-3843</v>
      </c>
      <c r="JL139" s="339">
        <v>0</v>
      </c>
      <c r="JM139" s="339">
        <v>-3843</v>
      </c>
      <c r="JN139" s="151">
        <v>1</v>
      </c>
      <c r="JO139" s="339">
        <v>0</v>
      </c>
      <c r="JP139" s="339">
        <v>1150</v>
      </c>
      <c r="JQ139" s="339">
        <v>0</v>
      </c>
      <c r="JR139" s="339">
        <v>1150</v>
      </c>
      <c r="JS139" s="151">
        <v>0</v>
      </c>
      <c r="JT139" s="338">
        <v>0</v>
      </c>
      <c r="JU139" s="339">
        <v>-4580</v>
      </c>
      <c r="JV139" s="339">
        <v>0</v>
      </c>
      <c r="JW139" s="339">
        <v>-4580</v>
      </c>
      <c r="JX139" s="151">
        <v>1</v>
      </c>
      <c r="JY139" s="338">
        <v>0</v>
      </c>
      <c r="JZ139" s="339">
        <v>-3177</v>
      </c>
      <c r="KA139" s="339">
        <v>0</v>
      </c>
      <c r="KB139" s="339">
        <v>-3177</v>
      </c>
      <c r="KC139" s="151">
        <v>1</v>
      </c>
      <c r="KD139" s="338">
        <v>0</v>
      </c>
      <c r="KE139" s="339">
        <v>1403</v>
      </c>
      <c r="KF139" s="339">
        <v>0</v>
      </c>
      <c r="KG139" s="339">
        <v>1403</v>
      </c>
      <c r="KH139" s="151">
        <v>0</v>
      </c>
      <c r="KI139" s="339">
        <v>0</v>
      </c>
      <c r="KJ139" s="339">
        <v>-2693</v>
      </c>
      <c r="KK139" s="339">
        <v>0</v>
      </c>
      <c r="KL139" s="339">
        <v>-2693</v>
      </c>
      <c r="KM139" s="151">
        <v>1</v>
      </c>
      <c r="KN139" s="339">
        <v>0</v>
      </c>
      <c r="KO139" s="339">
        <v>-484</v>
      </c>
      <c r="KP139" s="339">
        <v>0</v>
      </c>
      <c r="KQ139" s="339">
        <v>-484</v>
      </c>
      <c r="KR139" s="151">
        <v>0</v>
      </c>
      <c r="KS139" s="338">
        <v>0</v>
      </c>
      <c r="KT139" s="339">
        <v>-57270</v>
      </c>
      <c r="KU139" s="339">
        <v>0</v>
      </c>
      <c r="KV139" s="339">
        <v>-57270</v>
      </c>
      <c r="KW139" s="151">
        <v>1</v>
      </c>
      <c r="KX139" s="339">
        <v>0</v>
      </c>
      <c r="KY139" s="339">
        <v>-43080</v>
      </c>
      <c r="KZ139" s="339">
        <v>0</v>
      </c>
      <c r="LA139" s="339">
        <v>-43080</v>
      </c>
      <c r="LB139" s="340">
        <v>1</v>
      </c>
      <c r="LC139" s="338">
        <v>0</v>
      </c>
      <c r="LD139" s="339">
        <v>14190</v>
      </c>
      <c r="LE139" s="339">
        <v>0</v>
      </c>
      <c r="LF139" s="339">
        <v>14190</v>
      </c>
      <c r="LG139" s="340">
        <v>0</v>
      </c>
    </row>
    <row r="140" spans="2:319">
      <c r="B140" s="1640"/>
      <c r="C140" s="1643"/>
      <c r="D140" s="341" t="s">
        <v>2899</v>
      </c>
      <c r="E140" s="342">
        <v>1258.6999999999998</v>
      </c>
      <c r="F140" s="343">
        <v>403289</v>
      </c>
      <c r="G140" s="343">
        <v>365812</v>
      </c>
      <c r="H140" s="343">
        <v>37477</v>
      </c>
      <c r="I140" s="344">
        <v>9.2928396261737864E-2</v>
      </c>
      <c r="J140" s="342">
        <v>915.5</v>
      </c>
      <c r="K140" s="343">
        <v>272780</v>
      </c>
      <c r="L140" s="343">
        <v>245283</v>
      </c>
      <c r="M140" s="343">
        <v>27497</v>
      </c>
      <c r="N140" s="344">
        <v>0.10080284478334189</v>
      </c>
      <c r="O140" s="342">
        <v>-343.19999999999976</v>
      </c>
      <c r="P140" s="343">
        <v>-130509</v>
      </c>
      <c r="Q140" s="343">
        <v>-120529</v>
      </c>
      <c r="R140" s="343">
        <v>-9980</v>
      </c>
      <c r="S140" s="344">
        <v>7.87444852160403E-3</v>
      </c>
      <c r="T140" s="342">
        <v>769.80000000000007</v>
      </c>
      <c r="U140" s="343">
        <v>229795</v>
      </c>
      <c r="V140" s="343">
        <v>215391</v>
      </c>
      <c r="W140" s="343">
        <v>14404</v>
      </c>
      <c r="X140" s="344">
        <v>6.2681955656128288E-2</v>
      </c>
      <c r="Y140" s="343">
        <v>145.69999999999993</v>
      </c>
      <c r="Z140" s="343">
        <v>42985</v>
      </c>
      <c r="AA140" s="343">
        <v>29892</v>
      </c>
      <c r="AB140" s="343">
        <v>13093</v>
      </c>
      <c r="AC140" s="344">
        <v>5.4807507134524258E-2</v>
      </c>
      <c r="AD140" s="342">
        <v>970.2</v>
      </c>
      <c r="AE140" s="343">
        <v>311686</v>
      </c>
      <c r="AF140" s="343">
        <v>282798</v>
      </c>
      <c r="AG140" s="343">
        <v>28888</v>
      </c>
      <c r="AH140" s="344">
        <v>9.2683020732403767E-2</v>
      </c>
      <c r="AI140" s="342">
        <v>919.99999999999989</v>
      </c>
      <c r="AJ140" s="343">
        <v>263172</v>
      </c>
      <c r="AK140" s="343">
        <v>239079</v>
      </c>
      <c r="AL140" s="343">
        <v>24093</v>
      </c>
      <c r="AM140" s="344">
        <v>9.1548493000775152E-2</v>
      </c>
      <c r="AN140" s="342">
        <v>-50.200000000000138</v>
      </c>
      <c r="AO140" s="343">
        <v>-48514</v>
      </c>
      <c r="AP140" s="343">
        <v>-43719</v>
      </c>
      <c r="AQ140" s="343">
        <v>-4795</v>
      </c>
      <c r="AR140" s="344">
        <v>-1.1345277316286151E-3</v>
      </c>
      <c r="AS140" s="342">
        <v>915.5</v>
      </c>
      <c r="AT140" s="343">
        <v>272780</v>
      </c>
      <c r="AU140" s="343">
        <v>245283</v>
      </c>
      <c r="AV140" s="343">
        <v>27497</v>
      </c>
      <c r="AW140" s="344">
        <v>0.10080284478334189</v>
      </c>
      <c r="AX140" s="343">
        <v>4.4999999999999769</v>
      </c>
      <c r="AY140" s="343">
        <v>-9608</v>
      </c>
      <c r="AZ140" s="343">
        <v>-6204</v>
      </c>
      <c r="BA140" s="343">
        <v>-3404</v>
      </c>
      <c r="BB140" s="344">
        <v>0.10193737251497051</v>
      </c>
      <c r="BC140" s="342">
        <v>1048.8000000000002</v>
      </c>
      <c r="BD140" s="343">
        <v>334838</v>
      </c>
      <c r="BE140" s="343">
        <v>303934</v>
      </c>
      <c r="BF140" s="343">
        <v>30904</v>
      </c>
      <c r="BG140" s="344">
        <v>9.2295378660725486E-2</v>
      </c>
      <c r="BH140" s="342">
        <v>1036.8</v>
      </c>
      <c r="BI140" s="343">
        <v>283636</v>
      </c>
      <c r="BJ140" s="343">
        <v>255711</v>
      </c>
      <c r="BK140" s="343">
        <v>27925</v>
      </c>
      <c r="BL140" s="344">
        <v>9.8453651863656233E-2</v>
      </c>
      <c r="BM140" s="342">
        <v>-12.000000000000046</v>
      </c>
      <c r="BN140" s="343">
        <v>-51202</v>
      </c>
      <c r="BO140" s="343">
        <v>-48223</v>
      </c>
      <c r="BP140" s="343">
        <v>-2979</v>
      </c>
      <c r="BQ140" s="344">
        <v>6.1582732029307474E-3</v>
      </c>
      <c r="BR140" s="342">
        <v>919.99999999999989</v>
      </c>
      <c r="BS140" s="343">
        <v>263172</v>
      </c>
      <c r="BT140" s="343">
        <v>239079</v>
      </c>
      <c r="BU140" s="343">
        <v>24093</v>
      </c>
      <c r="BV140" s="344">
        <v>9.1548493000775152E-2</v>
      </c>
      <c r="BW140" s="343">
        <v>116.80000000000011</v>
      </c>
      <c r="BX140" s="343">
        <v>20464</v>
      </c>
      <c r="BY140" s="343">
        <v>16632</v>
      </c>
      <c r="BZ140" s="343">
        <v>3832</v>
      </c>
      <c r="CA140" s="344">
        <v>8.5390219797844405E-2</v>
      </c>
      <c r="CB140" s="342">
        <v>1010.9999999999999</v>
      </c>
      <c r="CC140" s="343">
        <v>325385</v>
      </c>
      <c r="CD140" s="343">
        <v>295131</v>
      </c>
      <c r="CE140" s="343">
        <v>30254</v>
      </c>
      <c r="CF140" s="344">
        <v>9.2979086313136741E-2</v>
      </c>
      <c r="CG140" s="342">
        <v>989.80000000000007</v>
      </c>
      <c r="CH140" s="343">
        <v>279396</v>
      </c>
      <c r="CI140" s="343">
        <v>258533</v>
      </c>
      <c r="CJ140" s="343">
        <v>20863</v>
      </c>
      <c r="CK140" s="344">
        <v>7.4671792008475429E-2</v>
      </c>
      <c r="CL140" s="342">
        <v>-21.199999999999864</v>
      </c>
      <c r="CM140" s="343">
        <v>-45989</v>
      </c>
      <c r="CN140" s="343">
        <v>-36598</v>
      </c>
      <c r="CO140" s="343">
        <v>-9391</v>
      </c>
      <c r="CP140" s="344">
        <v>-1.8307294304661312E-2</v>
      </c>
      <c r="CQ140" s="342">
        <v>1036.8</v>
      </c>
      <c r="CR140" s="343">
        <v>283636</v>
      </c>
      <c r="CS140" s="343">
        <v>255711</v>
      </c>
      <c r="CT140" s="343">
        <v>27925</v>
      </c>
      <c r="CU140" s="344">
        <v>9.8453651863656233E-2</v>
      </c>
      <c r="CV140" s="343">
        <v>-47</v>
      </c>
      <c r="CW140" s="343">
        <v>-4240</v>
      </c>
      <c r="CX140" s="343">
        <v>2822</v>
      </c>
      <c r="CY140" s="343">
        <v>-7062</v>
      </c>
      <c r="CZ140" s="344">
        <v>0.11676094616831754</v>
      </c>
      <c r="DA140" s="342">
        <v>1128.9999999999998</v>
      </c>
      <c r="DB140" s="343">
        <v>363616</v>
      </c>
      <c r="DC140" s="343">
        <v>329788</v>
      </c>
      <c r="DD140" s="343">
        <v>33828</v>
      </c>
      <c r="DE140" s="344">
        <v>9.3032209803749016E-2</v>
      </c>
      <c r="DF140" s="342">
        <v>1012.9</v>
      </c>
      <c r="DG140" s="343">
        <v>286361</v>
      </c>
      <c r="DH140" s="343">
        <v>264062</v>
      </c>
      <c r="DI140" s="343">
        <v>22299</v>
      </c>
      <c r="DJ140" s="344">
        <v>7.7870240710152569E-2</v>
      </c>
      <c r="DK140" s="342">
        <v>-116.09999999999971</v>
      </c>
      <c r="DL140" s="343">
        <v>-77255</v>
      </c>
      <c r="DM140" s="343">
        <v>-65726</v>
      </c>
      <c r="DN140" s="343">
        <v>-11529</v>
      </c>
      <c r="DO140" s="344">
        <v>-1.5161969093596447E-2</v>
      </c>
      <c r="DP140" s="342">
        <v>989.80000000000007</v>
      </c>
      <c r="DQ140" s="343">
        <v>279396</v>
      </c>
      <c r="DR140" s="343">
        <v>258533</v>
      </c>
      <c r="DS140" s="343">
        <v>20863</v>
      </c>
      <c r="DT140" s="344">
        <v>7.4671792008475429E-2</v>
      </c>
      <c r="DU140" s="343">
        <v>23.09999999999993</v>
      </c>
      <c r="DV140" s="343">
        <v>6965</v>
      </c>
      <c r="DW140" s="343">
        <v>5529</v>
      </c>
      <c r="DX140" s="343">
        <v>1436</v>
      </c>
      <c r="DY140" s="344">
        <v>8.9833761102071877E-2</v>
      </c>
      <c r="DZ140" s="342">
        <v>1032.2</v>
      </c>
      <c r="EA140" s="343">
        <v>331143</v>
      </c>
      <c r="EB140" s="343">
        <v>300376</v>
      </c>
      <c r="EC140" s="343">
        <v>30767</v>
      </c>
      <c r="ED140" s="344">
        <v>9.2911521608489381E-2</v>
      </c>
      <c r="EE140" s="342">
        <v>968.2</v>
      </c>
      <c r="EF140" s="343">
        <v>263160</v>
      </c>
      <c r="EG140" s="343">
        <v>235118</v>
      </c>
      <c r="EH140" s="343">
        <v>28042</v>
      </c>
      <c r="EI140" s="344">
        <v>0.10655874753001976</v>
      </c>
      <c r="EJ140" s="342">
        <v>-63.999999999999957</v>
      </c>
      <c r="EK140" s="343">
        <v>-67983</v>
      </c>
      <c r="EL140" s="343">
        <v>-65258</v>
      </c>
      <c r="EM140" s="343">
        <v>-2725</v>
      </c>
      <c r="EN140" s="344">
        <v>1.3647225921530379E-2</v>
      </c>
      <c r="EO140" s="342">
        <v>1012.9</v>
      </c>
      <c r="EP140" s="343">
        <v>286361</v>
      </c>
      <c r="EQ140" s="343">
        <v>264062</v>
      </c>
      <c r="ER140" s="343">
        <v>22299</v>
      </c>
      <c r="ES140" s="344">
        <v>7.7870240710152569E-2</v>
      </c>
      <c r="ET140" s="343">
        <v>-44.699999999999974</v>
      </c>
      <c r="EU140" s="343">
        <v>-23201</v>
      </c>
      <c r="EV140" s="343">
        <v>-28944</v>
      </c>
      <c r="EW140" s="343">
        <v>5743</v>
      </c>
      <c r="EX140" s="344">
        <v>6.422301478862219E-2</v>
      </c>
      <c r="EY140" s="342">
        <v>1006</v>
      </c>
      <c r="EZ140" s="343">
        <v>322705</v>
      </c>
      <c r="FA140" s="343">
        <v>292705</v>
      </c>
      <c r="FB140" s="343">
        <v>30000</v>
      </c>
      <c r="FC140" s="344">
        <v>0.10707396492630147</v>
      </c>
      <c r="FD140" s="342">
        <v>957.69999999999993</v>
      </c>
      <c r="FE140" s="343">
        <v>261493</v>
      </c>
      <c r="FF140" s="343">
        <v>228301</v>
      </c>
      <c r="FG140" s="343">
        <v>33192</v>
      </c>
      <c r="FH140" s="344">
        <v>0.12693265211688268</v>
      </c>
      <c r="FI140" s="342">
        <v>-48.300000000000068</v>
      </c>
      <c r="FJ140" s="343">
        <v>-61212</v>
      </c>
      <c r="FK140" s="343">
        <v>-64404</v>
      </c>
      <c r="FL140" s="343">
        <v>3192</v>
      </c>
      <c r="FM140" s="344">
        <v>1.9858687190581203E-2</v>
      </c>
      <c r="FN140" s="342">
        <v>968.2</v>
      </c>
      <c r="FO140" s="343">
        <v>263160</v>
      </c>
      <c r="FP140" s="343">
        <v>235118</v>
      </c>
      <c r="FQ140" s="343">
        <v>28042</v>
      </c>
      <c r="FR140" s="344">
        <v>0.10655874753001976</v>
      </c>
      <c r="FS140" s="343">
        <v>-10.500000000000046</v>
      </c>
      <c r="FT140" s="343">
        <v>-1667</v>
      </c>
      <c r="FU140" s="343">
        <v>-6817</v>
      </c>
      <c r="FV140" s="343">
        <v>5150</v>
      </c>
      <c r="FW140" s="344">
        <v>8.6700060339438556E-2</v>
      </c>
      <c r="FX140" s="342">
        <v>1135.4000000000001</v>
      </c>
      <c r="FY140" s="343">
        <v>364255</v>
      </c>
      <c r="FZ140" s="343">
        <v>330321</v>
      </c>
      <c r="GA140" s="343">
        <v>33934</v>
      </c>
      <c r="GB140" s="344">
        <v>0.10706155301426633</v>
      </c>
      <c r="GC140" s="342">
        <v>990.50000000000011</v>
      </c>
      <c r="GD140" s="343">
        <v>261332</v>
      </c>
      <c r="GE140" s="343">
        <v>229090</v>
      </c>
      <c r="GF140" s="343">
        <v>32242</v>
      </c>
      <c r="GG140" s="344">
        <v>0.12337562946749728</v>
      </c>
      <c r="GH140" s="342">
        <v>-144.89999999999992</v>
      </c>
      <c r="GI140" s="343">
        <v>-102923</v>
      </c>
      <c r="GJ140" s="343">
        <v>-101231</v>
      </c>
      <c r="GK140" s="343">
        <v>-1692</v>
      </c>
      <c r="GL140" s="344">
        <v>1.631407645323095E-2</v>
      </c>
      <c r="GM140" s="342">
        <v>957.69999999999993</v>
      </c>
      <c r="GN140" s="343">
        <v>261493</v>
      </c>
      <c r="GO140" s="343">
        <v>228301</v>
      </c>
      <c r="GP140" s="343">
        <v>33192</v>
      </c>
      <c r="GQ140" s="344">
        <v>0.12693265211688268</v>
      </c>
      <c r="GR140" s="343">
        <v>32.800000000000111</v>
      </c>
      <c r="GS140" s="343">
        <v>-161</v>
      </c>
      <c r="GT140" s="343">
        <v>789</v>
      </c>
      <c r="GU140" s="343">
        <v>-950</v>
      </c>
      <c r="GV140" s="344">
        <v>0.11061857566365173</v>
      </c>
      <c r="GW140" s="342">
        <v>1006.5999999999999</v>
      </c>
      <c r="GX140" s="343">
        <v>323114</v>
      </c>
      <c r="GY140" s="343">
        <v>293009</v>
      </c>
      <c r="GZ140" s="343">
        <v>30105</v>
      </c>
      <c r="HA140" s="344">
        <v>9.3171450324034247E-2</v>
      </c>
      <c r="HB140" s="342">
        <v>1230.4000000000001</v>
      </c>
      <c r="HC140" s="343">
        <v>318890</v>
      </c>
      <c r="HD140" s="343">
        <v>279435</v>
      </c>
      <c r="HE140" s="343">
        <v>39455</v>
      </c>
      <c r="HF140" s="344">
        <v>0.12372604973501834</v>
      </c>
      <c r="HG140" s="342">
        <v>223.80000000000013</v>
      </c>
      <c r="HH140" s="343">
        <v>-4224</v>
      </c>
      <c r="HI140" s="343">
        <v>-13574</v>
      </c>
      <c r="HJ140" s="343">
        <v>9350</v>
      </c>
      <c r="HK140" s="344">
        <v>3.0554599410984096E-2</v>
      </c>
      <c r="HL140" s="342">
        <v>990.50000000000011</v>
      </c>
      <c r="HM140" s="343">
        <v>261332</v>
      </c>
      <c r="HN140" s="343">
        <v>229090</v>
      </c>
      <c r="HO140" s="343">
        <v>32242</v>
      </c>
      <c r="HP140" s="344">
        <v>0.12337562946749728</v>
      </c>
      <c r="HQ140" s="343">
        <v>239.89999999999998</v>
      </c>
      <c r="HR140" s="343">
        <v>57558</v>
      </c>
      <c r="HS140" s="343">
        <v>50345</v>
      </c>
      <c r="HT140" s="343">
        <v>7213</v>
      </c>
      <c r="HU140" s="344">
        <v>9.2821030056513182E-2</v>
      </c>
      <c r="HV140" s="342">
        <v>1006.1999999999999</v>
      </c>
      <c r="HW140" s="343">
        <v>323181</v>
      </c>
      <c r="HX140" s="343">
        <v>293070</v>
      </c>
      <c r="HY140" s="343">
        <v>30111</v>
      </c>
      <c r="HZ140" s="344">
        <v>9.3170700010210994E-2</v>
      </c>
      <c r="IA140" s="342">
        <v>726</v>
      </c>
      <c r="IB140" s="343">
        <v>201232</v>
      </c>
      <c r="IC140" s="343">
        <v>177258</v>
      </c>
      <c r="ID140" s="343">
        <v>23974</v>
      </c>
      <c r="IE140" s="344">
        <v>0.11913612149161167</v>
      </c>
      <c r="IF140" s="342">
        <v>-280.19999999999993</v>
      </c>
      <c r="IG140" s="343">
        <v>-121949</v>
      </c>
      <c r="IH140" s="343">
        <v>-115812</v>
      </c>
      <c r="II140" s="343">
        <v>-6137</v>
      </c>
      <c r="IJ140" s="344">
        <v>2.5965421481400672E-2</v>
      </c>
      <c r="IK140" s="342">
        <v>1230.4000000000001</v>
      </c>
      <c r="IL140" s="343">
        <v>318890</v>
      </c>
      <c r="IM140" s="343">
        <v>279435</v>
      </c>
      <c r="IN140" s="343">
        <v>39455</v>
      </c>
      <c r="IO140" s="344">
        <v>0.12372604973501834</v>
      </c>
      <c r="IP140" s="343">
        <v>-504.40000000000003</v>
      </c>
      <c r="IQ140" s="343">
        <v>-117658</v>
      </c>
      <c r="IR140" s="343">
        <v>-102177</v>
      </c>
      <c r="IS140" s="343">
        <v>-15481</v>
      </c>
      <c r="IT140" s="344">
        <v>9.7760628253617671E-2</v>
      </c>
      <c r="IU140" s="342">
        <v>1027.5000000000002</v>
      </c>
      <c r="IV140" s="343">
        <v>331723</v>
      </c>
      <c r="IW140" s="343">
        <v>300743</v>
      </c>
      <c r="IX140" s="343">
        <v>30980</v>
      </c>
      <c r="IY140" s="344">
        <v>9.3391172755582216E-2</v>
      </c>
      <c r="IZ140" s="342">
        <v>926.1</v>
      </c>
      <c r="JA140" s="343">
        <v>255135</v>
      </c>
      <c r="JB140" s="343">
        <v>223515</v>
      </c>
      <c r="JC140" s="343">
        <v>31620</v>
      </c>
      <c r="JD140" s="344">
        <v>0.12393438767711212</v>
      </c>
      <c r="JE140" s="342">
        <v>-101.40000000000012</v>
      </c>
      <c r="JF140" s="343">
        <v>-76588</v>
      </c>
      <c r="JG140" s="343">
        <v>-77228</v>
      </c>
      <c r="JH140" s="343">
        <v>640</v>
      </c>
      <c r="JI140" s="344">
        <v>3.0543214921529907E-2</v>
      </c>
      <c r="JJ140" s="342">
        <v>726</v>
      </c>
      <c r="JK140" s="343">
        <v>201232</v>
      </c>
      <c r="JL140" s="343">
        <v>177258</v>
      </c>
      <c r="JM140" s="343">
        <v>23974</v>
      </c>
      <c r="JN140" s="344">
        <v>0.11913612149161167</v>
      </c>
      <c r="JO140" s="343">
        <v>200.1</v>
      </c>
      <c r="JP140" s="343">
        <v>53903</v>
      </c>
      <c r="JQ140" s="343">
        <v>46257</v>
      </c>
      <c r="JR140" s="343">
        <v>7646</v>
      </c>
      <c r="JS140" s="344">
        <v>8.8592906570081759E-2</v>
      </c>
      <c r="JT140" s="342">
        <v>1026.7000000000003</v>
      </c>
      <c r="JU140" s="343">
        <v>330796</v>
      </c>
      <c r="JV140" s="343">
        <v>299937</v>
      </c>
      <c r="JW140" s="343">
        <v>30859</v>
      </c>
      <c r="JX140" s="344">
        <v>9.328710141597843E-2</v>
      </c>
      <c r="JY140" s="342">
        <v>645.79999999999995</v>
      </c>
      <c r="JZ140" s="343">
        <v>179055</v>
      </c>
      <c r="KA140" s="343">
        <v>163392</v>
      </c>
      <c r="KB140" s="343">
        <v>15663</v>
      </c>
      <c r="KC140" s="344">
        <v>8.7475915221579964E-2</v>
      </c>
      <c r="KD140" s="342">
        <v>-380.9000000000002</v>
      </c>
      <c r="KE140" s="343">
        <v>-151741</v>
      </c>
      <c r="KF140" s="343">
        <v>-136545</v>
      </c>
      <c r="KG140" s="343">
        <v>-15196</v>
      </c>
      <c r="KH140" s="344">
        <v>-5.8111861943984655E-3</v>
      </c>
      <c r="KI140" s="342">
        <v>926.1</v>
      </c>
      <c r="KJ140" s="343">
        <v>255135</v>
      </c>
      <c r="KK140" s="343">
        <v>223515</v>
      </c>
      <c r="KL140" s="343">
        <v>31620</v>
      </c>
      <c r="KM140" s="344">
        <v>0.12393438767711212</v>
      </c>
      <c r="KN140" s="343">
        <v>-280.3</v>
      </c>
      <c r="KO140" s="343">
        <v>-76080</v>
      </c>
      <c r="KP140" s="343">
        <v>-60123</v>
      </c>
      <c r="KQ140" s="343">
        <v>-15957</v>
      </c>
      <c r="KR140" s="344">
        <v>0.12974557387151059</v>
      </c>
      <c r="KS140" s="342">
        <v>12658.3</v>
      </c>
      <c r="KT140" s="343">
        <v>4065731</v>
      </c>
      <c r="KU140" s="343">
        <v>3687624</v>
      </c>
      <c r="KV140" s="343">
        <v>378107</v>
      </c>
      <c r="KW140" s="344">
        <v>9.2998528431910518E-2</v>
      </c>
      <c r="KX140" s="343">
        <v>11319.7</v>
      </c>
      <c r="KY140" s="343">
        <v>3125642</v>
      </c>
      <c r="KZ140" s="343">
        <v>2798777</v>
      </c>
      <c r="LA140" s="343">
        <v>326865</v>
      </c>
      <c r="LB140" s="345">
        <v>0.10457531604707129</v>
      </c>
      <c r="LC140" s="342">
        <v>-1338.599999999999</v>
      </c>
      <c r="LD140" s="343">
        <v>-940089</v>
      </c>
      <c r="LE140" s="343">
        <v>-888847</v>
      </c>
      <c r="LF140" s="343">
        <v>-51242</v>
      </c>
      <c r="LG140" s="345">
        <v>1.1576787615160775E-2</v>
      </c>
    </row>
    <row r="141" spans="2:319">
      <c r="B141" s="1640"/>
      <c r="C141" s="1644" t="s">
        <v>2913</v>
      </c>
      <c r="D141" s="346" t="s">
        <v>2876</v>
      </c>
      <c r="E141" s="434">
        <v>234.60000000000005</v>
      </c>
      <c r="F141" s="348">
        <v>70146</v>
      </c>
      <c r="G141" s="435">
        <v>63586</v>
      </c>
      <c r="H141" s="348">
        <v>6560</v>
      </c>
      <c r="I141" s="159">
        <v>9.3519231317537713E-2</v>
      </c>
      <c r="J141" s="436">
        <v>251.8</v>
      </c>
      <c r="K141" s="348">
        <v>68582</v>
      </c>
      <c r="L141" s="437">
        <v>62357</v>
      </c>
      <c r="M141" s="348">
        <v>6225</v>
      </c>
      <c r="N141" s="159">
        <v>9.0767256714589836E-2</v>
      </c>
      <c r="O141" s="347">
        <v>17.19999999999996</v>
      </c>
      <c r="P141" s="348">
        <v>-1564</v>
      </c>
      <c r="Q141" s="348">
        <v>-1229</v>
      </c>
      <c r="R141" s="348">
        <v>-335</v>
      </c>
      <c r="S141" s="159">
        <v>-2.7519746029478764E-3</v>
      </c>
      <c r="T141" s="348">
        <v>179.8</v>
      </c>
      <c r="U141" s="348">
        <v>49569</v>
      </c>
      <c r="V141" s="348">
        <v>48113</v>
      </c>
      <c r="W141" s="348">
        <v>1456</v>
      </c>
      <c r="X141" s="159">
        <v>2.9373196957776029E-2</v>
      </c>
      <c r="Y141" s="348">
        <v>72</v>
      </c>
      <c r="Z141" s="348">
        <v>19013</v>
      </c>
      <c r="AA141" s="348">
        <v>14244</v>
      </c>
      <c r="AB141" s="348">
        <v>4769</v>
      </c>
      <c r="AC141" s="159">
        <v>6.1394059756813807E-2</v>
      </c>
      <c r="AD141" s="434">
        <v>271.89999999999998</v>
      </c>
      <c r="AE141" s="348">
        <v>81312</v>
      </c>
      <c r="AF141" s="435">
        <v>73705</v>
      </c>
      <c r="AG141" s="348">
        <v>7607</v>
      </c>
      <c r="AH141" s="159">
        <v>9.3553227075954343E-2</v>
      </c>
      <c r="AI141" s="434">
        <v>179.9</v>
      </c>
      <c r="AJ141" s="348">
        <v>51896</v>
      </c>
      <c r="AK141" s="435">
        <v>44846</v>
      </c>
      <c r="AL141" s="348">
        <v>7050</v>
      </c>
      <c r="AM141" s="159">
        <v>0.13584862031755821</v>
      </c>
      <c r="AN141" s="347">
        <v>-91.999999999999972</v>
      </c>
      <c r="AO141" s="348">
        <v>-29416</v>
      </c>
      <c r="AP141" s="348">
        <v>-28859</v>
      </c>
      <c r="AQ141" s="348">
        <v>-557</v>
      </c>
      <c r="AR141" s="159">
        <v>4.2295393241603862E-2</v>
      </c>
      <c r="AS141" s="348">
        <v>251.8</v>
      </c>
      <c r="AT141" s="348">
        <v>68582</v>
      </c>
      <c r="AU141" s="348">
        <v>62357</v>
      </c>
      <c r="AV141" s="348">
        <v>6225</v>
      </c>
      <c r="AW141" s="159">
        <v>9.0767256714589836E-2</v>
      </c>
      <c r="AX141" s="348">
        <v>-71.900000000000006</v>
      </c>
      <c r="AY141" s="348">
        <v>-16686</v>
      </c>
      <c r="AZ141" s="348">
        <v>-17511</v>
      </c>
      <c r="BA141" s="348">
        <v>825</v>
      </c>
      <c r="BB141" s="159">
        <v>4.5081363602968369E-2</v>
      </c>
      <c r="BC141" s="434">
        <v>257.80000000000007</v>
      </c>
      <c r="BD141" s="348">
        <v>77108</v>
      </c>
      <c r="BE141" s="435">
        <v>69895</v>
      </c>
      <c r="BF141" s="348">
        <v>7213</v>
      </c>
      <c r="BG141" s="159">
        <v>9.3544119935674644E-2</v>
      </c>
      <c r="BH141" s="434">
        <v>201.1</v>
      </c>
      <c r="BI141" s="348">
        <v>52734</v>
      </c>
      <c r="BJ141" s="435">
        <v>47151</v>
      </c>
      <c r="BK141" s="348">
        <v>5583</v>
      </c>
      <c r="BL141" s="159">
        <v>0.10587097508248948</v>
      </c>
      <c r="BM141" s="347">
        <v>-56.700000000000074</v>
      </c>
      <c r="BN141" s="348">
        <v>-24374</v>
      </c>
      <c r="BO141" s="348">
        <v>-22744</v>
      </c>
      <c r="BP141" s="348">
        <v>-1630</v>
      </c>
      <c r="BQ141" s="159">
        <v>1.2326855146814836E-2</v>
      </c>
      <c r="BR141" s="348">
        <v>179.9</v>
      </c>
      <c r="BS141" s="348">
        <v>51896</v>
      </c>
      <c r="BT141" s="348">
        <v>44846</v>
      </c>
      <c r="BU141" s="348">
        <v>7050</v>
      </c>
      <c r="BV141" s="159">
        <v>0.13584862031755821</v>
      </c>
      <c r="BW141" s="348">
        <v>21.199999999999989</v>
      </c>
      <c r="BX141" s="348">
        <v>838</v>
      </c>
      <c r="BY141" s="348">
        <v>2305</v>
      </c>
      <c r="BZ141" s="348">
        <v>-1467</v>
      </c>
      <c r="CA141" s="159">
        <v>-2.9977645235068726E-2</v>
      </c>
      <c r="CB141" s="434">
        <v>160.6</v>
      </c>
      <c r="CC141" s="348">
        <v>48025</v>
      </c>
      <c r="CD141" s="348">
        <v>43531</v>
      </c>
      <c r="CE141" s="348">
        <v>4494</v>
      </c>
      <c r="CF141" s="159">
        <v>9.3576262363352425E-2</v>
      </c>
      <c r="CG141" s="434">
        <v>231.5</v>
      </c>
      <c r="CH141" s="348">
        <v>61368</v>
      </c>
      <c r="CI141" s="435">
        <v>56169</v>
      </c>
      <c r="CJ141" s="348">
        <v>5199</v>
      </c>
      <c r="CK141" s="159">
        <v>8.4718420023464996E-2</v>
      </c>
      <c r="CL141" s="347">
        <v>70.900000000000006</v>
      </c>
      <c r="CM141" s="348">
        <v>13343</v>
      </c>
      <c r="CN141" s="348">
        <v>12638</v>
      </c>
      <c r="CO141" s="348">
        <v>705</v>
      </c>
      <c r="CP141" s="159">
        <v>-8.8578423398874284E-3</v>
      </c>
      <c r="CQ141" s="348">
        <v>201.1</v>
      </c>
      <c r="CR141" s="348">
        <v>52734</v>
      </c>
      <c r="CS141" s="348">
        <v>47151</v>
      </c>
      <c r="CT141" s="348">
        <v>5583</v>
      </c>
      <c r="CU141" s="159">
        <v>0.10587097508248948</v>
      </c>
      <c r="CV141" s="348">
        <v>30.400000000000006</v>
      </c>
      <c r="CW141" s="348">
        <v>8634</v>
      </c>
      <c r="CX141" s="348">
        <v>9018</v>
      </c>
      <c r="CY141" s="348">
        <v>-384</v>
      </c>
      <c r="CZ141" s="159">
        <v>-2.1152555059024483E-2</v>
      </c>
      <c r="DA141" s="434">
        <v>199.9</v>
      </c>
      <c r="DB141" s="348">
        <v>59786</v>
      </c>
      <c r="DC141" s="435">
        <v>54191</v>
      </c>
      <c r="DD141" s="348">
        <v>5595</v>
      </c>
      <c r="DE141" s="159">
        <v>9.3583782156357681E-2</v>
      </c>
      <c r="DF141" s="434">
        <v>208.8</v>
      </c>
      <c r="DG141" s="348">
        <v>55521</v>
      </c>
      <c r="DH141" s="435">
        <v>50589</v>
      </c>
      <c r="DI141" s="348">
        <v>4932</v>
      </c>
      <c r="DJ141" s="159">
        <v>8.8831253039390504E-2</v>
      </c>
      <c r="DK141" s="347">
        <v>8.9000000000000057</v>
      </c>
      <c r="DL141" s="348">
        <v>-4265</v>
      </c>
      <c r="DM141" s="348">
        <v>-3602</v>
      </c>
      <c r="DN141" s="348">
        <v>-663</v>
      </c>
      <c r="DO141" s="159">
        <v>-4.7525291169671774E-3</v>
      </c>
      <c r="DP141" s="348">
        <v>231.5</v>
      </c>
      <c r="DQ141" s="348">
        <v>61368</v>
      </c>
      <c r="DR141" s="348">
        <v>56169</v>
      </c>
      <c r="DS141" s="348">
        <v>5199</v>
      </c>
      <c r="DT141" s="159">
        <v>8.4718420023464996E-2</v>
      </c>
      <c r="DU141" s="348">
        <v>-22.699999999999989</v>
      </c>
      <c r="DV141" s="348">
        <v>-5847</v>
      </c>
      <c r="DW141" s="348">
        <v>-5580</v>
      </c>
      <c r="DX141" s="348">
        <v>-267</v>
      </c>
      <c r="DY141" s="159">
        <v>4.1128330159255072E-3</v>
      </c>
      <c r="DZ141" s="434">
        <v>183.10000000000005</v>
      </c>
      <c r="EA141" s="348">
        <v>54750</v>
      </c>
      <c r="EB141" s="435">
        <v>49628</v>
      </c>
      <c r="EC141" s="348">
        <v>5122</v>
      </c>
      <c r="ED141" s="159">
        <v>9.3552511415525119E-2</v>
      </c>
      <c r="EE141" s="434">
        <v>183.5</v>
      </c>
      <c r="EF141" s="348">
        <v>48474</v>
      </c>
      <c r="EG141" s="435">
        <v>42442</v>
      </c>
      <c r="EH141" s="348">
        <v>6032</v>
      </c>
      <c r="EI141" s="159">
        <v>0.12443784296736395</v>
      </c>
      <c r="EJ141" s="347">
        <v>0.39999999999994884</v>
      </c>
      <c r="EK141" s="348">
        <v>-6276</v>
      </c>
      <c r="EL141" s="348">
        <v>-7186</v>
      </c>
      <c r="EM141" s="348">
        <v>910</v>
      </c>
      <c r="EN141" s="159">
        <v>3.0885331551838827E-2</v>
      </c>
      <c r="EO141" s="348">
        <v>208.8</v>
      </c>
      <c r="EP141" s="348">
        <v>55521</v>
      </c>
      <c r="EQ141" s="348">
        <v>50589</v>
      </c>
      <c r="ER141" s="348">
        <v>4932</v>
      </c>
      <c r="ES141" s="159">
        <v>8.8831253039390504E-2</v>
      </c>
      <c r="ET141" s="348">
        <v>-25.300000000000011</v>
      </c>
      <c r="EU141" s="348">
        <v>-7047</v>
      </c>
      <c r="EV141" s="348">
        <v>-8147</v>
      </c>
      <c r="EW141" s="348">
        <v>1100</v>
      </c>
      <c r="EX141" s="159">
        <v>3.5606589927973442E-2</v>
      </c>
      <c r="EY141" s="434">
        <v>181.40000000000003</v>
      </c>
      <c r="EZ141" s="348">
        <v>54249</v>
      </c>
      <c r="FA141" s="435">
        <v>49173</v>
      </c>
      <c r="FB141" s="348">
        <v>5076</v>
      </c>
      <c r="FC141" s="159">
        <v>0.11335146096414415</v>
      </c>
      <c r="FD141" s="434">
        <v>189.9</v>
      </c>
      <c r="FE141" s="348">
        <v>47941</v>
      </c>
      <c r="FF141" s="435">
        <v>41466</v>
      </c>
      <c r="FG141" s="348">
        <v>6475</v>
      </c>
      <c r="FH141" s="159">
        <v>0.13506184685342401</v>
      </c>
      <c r="FI141" s="347">
        <v>8.4999999999999716</v>
      </c>
      <c r="FJ141" s="348">
        <v>-6308</v>
      </c>
      <c r="FK141" s="348">
        <v>-7707</v>
      </c>
      <c r="FL141" s="348">
        <v>1399</v>
      </c>
      <c r="FM141" s="159">
        <v>2.1710385889279857E-2</v>
      </c>
      <c r="FN141" s="348">
        <v>183.5</v>
      </c>
      <c r="FO141" s="348">
        <v>48474</v>
      </c>
      <c r="FP141" s="348">
        <v>42442</v>
      </c>
      <c r="FQ141" s="348">
        <v>6032</v>
      </c>
      <c r="FR141" s="159">
        <v>0.12443784296736395</v>
      </c>
      <c r="FS141" s="348">
        <v>6.4000000000000057</v>
      </c>
      <c r="FT141" s="348">
        <v>-533</v>
      </c>
      <c r="FU141" s="348">
        <v>-976</v>
      </c>
      <c r="FV141" s="348">
        <v>443</v>
      </c>
      <c r="FW141" s="159">
        <v>1.0624003886060066E-2</v>
      </c>
      <c r="FX141" s="434">
        <v>214.1</v>
      </c>
      <c r="FY141" s="348">
        <v>64019</v>
      </c>
      <c r="FZ141" s="435">
        <v>58030</v>
      </c>
      <c r="GA141" s="348">
        <v>5989</v>
      </c>
      <c r="GB141" s="159">
        <v>0.1133181187426173</v>
      </c>
      <c r="GC141" s="434">
        <v>195</v>
      </c>
      <c r="GD141" s="348">
        <v>49915</v>
      </c>
      <c r="GE141" s="435">
        <v>42939</v>
      </c>
      <c r="GF141" s="348">
        <v>6976</v>
      </c>
      <c r="GG141" s="159">
        <v>0.13975758789942902</v>
      </c>
      <c r="GH141" s="347">
        <v>-19.099999999999994</v>
      </c>
      <c r="GI141" s="348">
        <v>-14104</v>
      </c>
      <c r="GJ141" s="348">
        <v>-15091</v>
      </c>
      <c r="GK141" s="348">
        <v>987</v>
      </c>
      <c r="GL141" s="159">
        <v>2.6439469156811723E-2</v>
      </c>
      <c r="GM141" s="348">
        <v>189.9</v>
      </c>
      <c r="GN141" s="348">
        <v>47941</v>
      </c>
      <c r="GO141" s="348">
        <v>41466</v>
      </c>
      <c r="GP141" s="348">
        <v>6475</v>
      </c>
      <c r="GQ141" s="159">
        <v>0.13506184685342401</v>
      </c>
      <c r="GR141" s="348">
        <v>5.0999999999999943</v>
      </c>
      <c r="GS141" s="348">
        <v>1974</v>
      </c>
      <c r="GT141" s="348">
        <v>1473</v>
      </c>
      <c r="GU141" s="348">
        <v>501</v>
      </c>
      <c r="GV141" s="159">
        <v>4.6957410460050086E-3</v>
      </c>
      <c r="GW141" s="434">
        <v>183.10000000000005</v>
      </c>
      <c r="GX141" s="348">
        <v>54750</v>
      </c>
      <c r="GY141" s="435">
        <v>49628</v>
      </c>
      <c r="GZ141" s="348">
        <v>5122</v>
      </c>
      <c r="HA141" s="159">
        <v>9.3552511415525119E-2</v>
      </c>
      <c r="HB141" s="434">
        <v>225.5</v>
      </c>
      <c r="HC141" s="348">
        <v>56685</v>
      </c>
      <c r="HD141" s="435">
        <v>49333</v>
      </c>
      <c r="HE141" s="348">
        <v>7352</v>
      </c>
      <c r="HF141" s="159">
        <v>0.12969921495986592</v>
      </c>
      <c r="HG141" s="347">
        <v>42.399999999999949</v>
      </c>
      <c r="HH141" s="348">
        <v>1935</v>
      </c>
      <c r="HI141" s="348">
        <v>-295</v>
      </c>
      <c r="HJ141" s="348">
        <v>2230</v>
      </c>
      <c r="HK141" s="159">
        <v>3.6146703544340797E-2</v>
      </c>
      <c r="HL141" s="348">
        <v>195</v>
      </c>
      <c r="HM141" s="348">
        <v>49915</v>
      </c>
      <c r="HN141" s="348">
        <v>42939</v>
      </c>
      <c r="HO141" s="348">
        <v>6976</v>
      </c>
      <c r="HP141" s="159">
        <v>0.13975758789942902</v>
      </c>
      <c r="HQ141" s="348">
        <v>30.5</v>
      </c>
      <c r="HR141" s="348">
        <v>6770</v>
      </c>
      <c r="HS141" s="348">
        <v>6394</v>
      </c>
      <c r="HT141" s="348">
        <v>376</v>
      </c>
      <c r="HU141" s="159">
        <v>-1.0058372939563104E-2</v>
      </c>
      <c r="HV141" s="434">
        <v>187.39999999999998</v>
      </c>
      <c r="HW141" s="348">
        <v>56049</v>
      </c>
      <c r="HX141" s="435">
        <v>50805</v>
      </c>
      <c r="HY141" s="348">
        <v>5244</v>
      </c>
      <c r="HZ141" s="159">
        <v>9.3560991275491084E-2</v>
      </c>
      <c r="IA141" s="434">
        <v>147</v>
      </c>
      <c r="IB141" s="348">
        <v>39545</v>
      </c>
      <c r="IC141" s="435">
        <v>34604</v>
      </c>
      <c r="ID141" s="348">
        <v>4941</v>
      </c>
      <c r="IE141" s="159">
        <v>0.12494626375015805</v>
      </c>
      <c r="IF141" s="347">
        <v>-40.399999999999977</v>
      </c>
      <c r="IG141" s="348">
        <v>-16504</v>
      </c>
      <c r="IH141" s="348">
        <v>-16201</v>
      </c>
      <c r="II141" s="348">
        <v>-303</v>
      </c>
      <c r="IJ141" s="159">
        <v>3.1385272474666964E-2</v>
      </c>
      <c r="IK141" s="348">
        <v>225.5</v>
      </c>
      <c r="IL141" s="348">
        <v>56685</v>
      </c>
      <c r="IM141" s="348">
        <v>49333</v>
      </c>
      <c r="IN141" s="348">
        <v>7352</v>
      </c>
      <c r="IO141" s="159">
        <v>0.12969921495986592</v>
      </c>
      <c r="IP141" s="348">
        <v>-78.5</v>
      </c>
      <c r="IQ141" s="348">
        <v>-17140</v>
      </c>
      <c r="IR141" s="348">
        <v>-14729</v>
      </c>
      <c r="IS141" s="348">
        <v>-2411</v>
      </c>
      <c r="IT141" s="159">
        <v>-4.7529512097078674E-3</v>
      </c>
      <c r="IU141" s="434">
        <v>222.2</v>
      </c>
      <c r="IV141" s="348">
        <v>66440</v>
      </c>
      <c r="IW141" s="435">
        <v>60225</v>
      </c>
      <c r="IX141" s="348">
        <v>6215</v>
      </c>
      <c r="IY141" s="159">
        <v>9.35430463576159E-2</v>
      </c>
      <c r="IZ141" s="434">
        <v>178.7</v>
      </c>
      <c r="JA141" s="348">
        <v>46864</v>
      </c>
      <c r="JB141" s="435">
        <v>42027</v>
      </c>
      <c r="JC141" s="348">
        <v>4837</v>
      </c>
      <c r="JD141" s="159">
        <v>0.10321355411403209</v>
      </c>
      <c r="JE141" s="347">
        <v>-43.5</v>
      </c>
      <c r="JF141" s="348">
        <v>-19576</v>
      </c>
      <c r="JG141" s="348">
        <v>-18198</v>
      </c>
      <c r="JH141" s="348">
        <v>-1378</v>
      </c>
      <c r="JI141" s="159">
        <v>9.6705077564161884E-3</v>
      </c>
      <c r="JJ141" s="348">
        <v>147</v>
      </c>
      <c r="JK141" s="348">
        <v>39545</v>
      </c>
      <c r="JL141" s="348">
        <v>34604</v>
      </c>
      <c r="JM141" s="348">
        <v>4941</v>
      </c>
      <c r="JN141" s="159">
        <v>0.12494626375015805</v>
      </c>
      <c r="JO141" s="348">
        <v>31.699999999999989</v>
      </c>
      <c r="JP141" s="348">
        <v>7319</v>
      </c>
      <c r="JQ141" s="348">
        <v>7423</v>
      </c>
      <c r="JR141" s="348">
        <v>-104</v>
      </c>
      <c r="JS141" s="159">
        <v>-2.173270963612596E-2</v>
      </c>
      <c r="JT141" s="434">
        <v>166.99999999999994</v>
      </c>
      <c r="JU141" s="348">
        <v>49949</v>
      </c>
      <c r="JV141" s="435">
        <v>45276</v>
      </c>
      <c r="JW141" s="348">
        <v>4673</v>
      </c>
      <c r="JX141" s="159">
        <v>9.3555426535065767E-2</v>
      </c>
      <c r="JY141" s="434">
        <v>233.1</v>
      </c>
      <c r="JZ141" s="348">
        <v>56097</v>
      </c>
      <c r="KA141" s="435">
        <v>51851</v>
      </c>
      <c r="KB141" s="348">
        <v>4246</v>
      </c>
      <c r="KC141" s="159">
        <v>7.569032212061251E-2</v>
      </c>
      <c r="KD141" s="347">
        <v>66.100000000000051</v>
      </c>
      <c r="KE141" s="348">
        <v>6148</v>
      </c>
      <c r="KF141" s="348">
        <v>6575</v>
      </c>
      <c r="KG141" s="348">
        <v>-427</v>
      </c>
      <c r="KH141" s="159">
        <v>-1.7865104414453256E-2</v>
      </c>
      <c r="KI141" s="348">
        <v>178.7</v>
      </c>
      <c r="KJ141" s="348">
        <v>46864</v>
      </c>
      <c r="KK141" s="348">
        <v>42027</v>
      </c>
      <c r="KL141" s="348">
        <v>4837</v>
      </c>
      <c r="KM141" s="159">
        <v>0.10321355411403209</v>
      </c>
      <c r="KN141" s="348">
        <v>54.400000000000006</v>
      </c>
      <c r="KO141" s="348">
        <v>9233</v>
      </c>
      <c r="KP141" s="348">
        <v>9824</v>
      </c>
      <c r="KQ141" s="348">
        <v>-591</v>
      </c>
      <c r="KR141" s="159">
        <v>-2.7523231993419578E-2</v>
      </c>
      <c r="KS141" s="347">
        <v>2463.1000000000004</v>
      </c>
      <c r="KT141" s="348">
        <v>736583</v>
      </c>
      <c r="KU141" s="348">
        <v>667673</v>
      </c>
      <c r="KV141" s="348">
        <v>68910</v>
      </c>
      <c r="KW141" s="159">
        <v>9.3553611745044341E-2</v>
      </c>
      <c r="KX141" s="348">
        <v>2425.8000000000002</v>
      </c>
      <c r="KY141" s="348">
        <v>635622</v>
      </c>
      <c r="KZ141" s="348">
        <v>565774</v>
      </c>
      <c r="LA141" s="348">
        <v>69848</v>
      </c>
      <c r="LB141" s="349">
        <v>0.10988921088319788</v>
      </c>
      <c r="LC141" s="347">
        <v>-37.300000000000182</v>
      </c>
      <c r="LD141" s="348">
        <v>-100961</v>
      </c>
      <c r="LE141" s="348">
        <v>-101899</v>
      </c>
      <c r="LF141" s="348">
        <v>938</v>
      </c>
      <c r="LG141" s="349">
        <v>1.6335599138153536E-2</v>
      </c>
    </row>
    <row r="142" spans="2:319">
      <c r="B142" s="1640"/>
      <c r="C142" s="1619"/>
      <c r="D142" s="333" t="s">
        <v>2877</v>
      </c>
      <c r="E142" s="386">
        <v>0</v>
      </c>
      <c r="F142" s="331">
        <v>0</v>
      </c>
      <c r="G142" s="431">
        <v>0</v>
      </c>
      <c r="H142" s="331">
        <v>0</v>
      </c>
      <c r="I142" s="124">
        <v>0</v>
      </c>
      <c r="J142" s="386">
        <v>0</v>
      </c>
      <c r="K142" s="331">
        <v>0</v>
      </c>
      <c r="L142" s="431">
        <v>0</v>
      </c>
      <c r="M142" s="331">
        <v>0</v>
      </c>
      <c r="N142" s="124">
        <v>0</v>
      </c>
      <c r="O142" s="330">
        <v>0</v>
      </c>
      <c r="P142" s="331">
        <v>0</v>
      </c>
      <c r="Q142" s="331">
        <v>0</v>
      </c>
      <c r="R142" s="331">
        <v>0</v>
      </c>
      <c r="S142" s="124">
        <v>0</v>
      </c>
      <c r="T142" s="331">
        <v>0</v>
      </c>
      <c r="U142" s="331">
        <v>0</v>
      </c>
      <c r="V142" s="331">
        <v>0</v>
      </c>
      <c r="W142" s="331">
        <v>0</v>
      </c>
      <c r="X142" s="124">
        <v>0</v>
      </c>
      <c r="Y142" s="331">
        <v>0</v>
      </c>
      <c r="Z142" s="331">
        <v>0</v>
      </c>
      <c r="AA142" s="331">
        <v>0</v>
      </c>
      <c r="AB142" s="331">
        <v>0</v>
      </c>
      <c r="AC142" s="124">
        <v>0</v>
      </c>
      <c r="AD142" s="386">
        <v>0</v>
      </c>
      <c r="AE142" s="331">
        <v>0</v>
      </c>
      <c r="AF142" s="431">
        <v>0</v>
      </c>
      <c r="AG142" s="331">
        <v>0</v>
      </c>
      <c r="AH142" s="124">
        <v>0</v>
      </c>
      <c r="AI142" s="386">
        <v>0</v>
      </c>
      <c r="AJ142" s="331">
        <v>0</v>
      </c>
      <c r="AK142" s="431">
        <v>0</v>
      </c>
      <c r="AL142" s="331">
        <v>0</v>
      </c>
      <c r="AM142" s="124">
        <v>0</v>
      </c>
      <c r="AN142" s="330">
        <v>0</v>
      </c>
      <c r="AO142" s="331">
        <v>0</v>
      </c>
      <c r="AP142" s="331">
        <v>0</v>
      </c>
      <c r="AQ142" s="331">
        <v>0</v>
      </c>
      <c r="AR142" s="124">
        <v>0</v>
      </c>
      <c r="AS142" s="331">
        <v>0</v>
      </c>
      <c r="AT142" s="331">
        <v>0</v>
      </c>
      <c r="AU142" s="331">
        <v>0</v>
      </c>
      <c r="AV142" s="331">
        <v>0</v>
      </c>
      <c r="AW142" s="124">
        <v>0</v>
      </c>
      <c r="AX142" s="331">
        <v>0</v>
      </c>
      <c r="AY142" s="331">
        <v>0</v>
      </c>
      <c r="AZ142" s="331">
        <v>0</v>
      </c>
      <c r="BA142" s="331">
        <v>0</v>
      </c>
      <c r="BB142" s="124">
        <v>0</v>
      </c>
      <c r="BC142" s="386">
        <v>0</v>
      </c>
      <c r="BD142" s="331">
        <v>0</v>
      </c>
      <c r="BE142" s="431">
        <v>0</v>
      </c>
      <c r="BF142" s="331">
        <v>0</v>
      </c>
      <c r="BG142" s="124">
        <v>0</v>
      </c>
      <c r="BH142" s="386">
        <v>0</v>
      </c>
      <c r="BI142" s="331">
        <v>0</v>
      </c>
      <c r="BJ142" s="431">
        <v>0</v>
      </c>
      <c r="BK142" s="331">
        <v>0</v>
      </c>
      <c r="BL142" s="124">
        <v>0</v>
      </c>
      <c r="BM142" s="330">
        <v>0</v>
      </c>
      <c r="BN142" s="331">
        <v>0</v>
      </c>
      <c r="BO142" s="331">
        <v>0</v>
      </c>
      <c r="BP142" s="331">
        <v>0</v>
      </c>
      <c r="BQ142" s="124">
        <v>0</v>
      </c>
      <c r="BR142" s="331">
        <v>0</v>
      </c>
      <c r="BS142" s="331">
        <v>0</v>
      </c>
      <c r="BT142" s="331">
        <v>0</v>
      </c>
      <c r="BU142" s="331">
        <v>0</v>
      </c>
      <c r="BV142" s="124">
        <v>0</v>
      </c>
      <c r="BW142" s="331">
        <v>0</v>
      </c>
      <c r="BX142" s="331">
        <v>0</v>
      </c>
      <c r="BY142" s="331">
        <v>0</v>
      </c>
      <c r="BZ142" s="331">
        <v>0</v>
      </c>
      <c r="CA142" s="124">
        <v>0</v>
      </c>
      <c r="CB142" s="386">
        <v>0</v>
      </c>
      <c r="CC142" s="331">
        <v>0</v>
      </c>
      <c r="CD142" s="331">
        <v>0</v>
      </c>
      <c r="CE142" s="331">
        <v>0</v>
      </c>
      <c r="CF142" s="124">
        <v>0</v>
      </c>
      <c r="CG142" s="386">
        <v>0</v>
      </c>
      <c r="CH142" s="331">
        <v>0</v>
      </c>
      <c r="CI142" s="431">
        <v>0</v>
      </c>
      <c r="CJ142" s="331">
        <v>0</v>
      </c>
      <c r="CK142" s="124">
        <v>0</v>
      </c>
      <c r="CL142" s="330">
        <v>0</v>
      </c>
      <c r="CM142" s="331">
        <v>0</v>
      </c>
      <c r="CN142" s="331">
        <v>0</v>
      </c>
      <c r="CO142" s="331">
        <v>0</v>
      </c>
      <c r="CP142" s="124">
        <v>0</v>
      </c>
      <c r="CQ142" s="331">
        <v>0</v>
      </c>
      <c r="CR142" s="331">
        <v>0</v>
      </c>
      <c r="CS142" s="331">
        <v>0</v>
      </c>
      <c r="CT142" s="331">
        <v>0</v>
      </c>
      <c r="CU142" s="124">
        <v>0</v>
      </c>
      <c r="CV142" s="331">
        <v>0</v>
      </c>
      <c r="CW142" s="331">
        <v>0</v>
      </c>
      <c r="CX142" s="331">
        <v>0</v>
      </c>
      <c r="CY142" s="331">
        <v>0</v>
      </c>
      <c r="CZ142" s="124">
        <v>0</v>
      </c>
      <c r="DA142" s="386">
        <v>0</v>
      </c>
      <c r="DB142" s="331">
        <v>0</v>
      </c>
      <c r="DC142" s="431">
        <v>0</v>
      </c>
      <c r="DD142" s="331">
        <v>0</v>
      </c>
      <c r="DE142" s="124">
        <v>0</v>
      </c>
      <c r="DF142" s="386">
        <v>0</v>
      </c>
      <c r="DG142" s="331">
        <v>0</v>
      </c>
      <c r="DH142" s="431">
        <v>0</v>
      </c>
      <c r="DI142" s="331">
        <v>0</v>
      </c>
      <c r="DJ142" s="124">
        <v>0</v>
      </c>
      <c r="DK142" s="330">
        <v>0</v>
      </c>
      <c r="DL142" s="331">
        <v>0</v>
      </c>
      <c r="DM142" s="331">
        <v>0</v>
      </c>
      <c r="DN142" s="331">
        <v>0</v>
      </c>
      <c r="DO142" s="124">
        <v>0</v>
      </c>
      <c r="DP142" s="331">
        <v>0</v>
      </c>
      <c r="DQ142" s="331">
        <v>0</v>
      </c>
      <c r="DR142" s="331">
        <v>0</v>
      </c>
      <c r="DS142" s="331">
        <v>0</v>
      </c>
      <c r="DT142" s="124">
        <v>0</v>
      </c>
      <c r="DU142" s="331">
        <v>0</v>
      </c>
      <c r="DV142" s="331">
        <v>0</v>
      </c>
      <c r="DW142" s="331">
        <v>0</v>
      </c>
      <c r="DX142" s="331">
        <v>0</v>
      </c>
      <c r="DY142" s="124">
        <v>0</v>
      </c>
      <c r="DZ142" s="386">
        <v>0</v>
      </c>
      <c r="EA142" s="331">
        <v>0</v>
      </c>
      <c r="EB142" s="431">
        <v>0</v>
      </c>
      <c r="EC142" s="331">
        <v>0</v>
      </c>
      <c r="ED142" s="124">
        <v>0</v>
      </c>
      <c r="EE142" s="386">
        <v>0</v>
      </c>
      <c r="EF142" s="331">
        <v>0</v>
      </c>
      <c r="EG142" s="431">
        <v>0</v>
      </c>
      <c r="EH142" s="331">
        <v>0</v>
      </c>
      <c r="EI142" s="124">
        <v>0</v>
      </c>
      <c r="EJ142" s="330">
        <v>0</v>
      </c>
      <c r="EK142" s="331">
        <v>0</v>
      </c>
      <c r="EL142" s="331">
        <v>0</v>
      </c>
      <c r="EM142" s="331">
        <v>0</v>
      </c>
      <c r="EN142" s="124">
        <v>0</v>
      </c>
      <c r="EO142" s="331">
        <v>0</v>
      </c>
      <c r="EP142" s="331">
        <v>0</v>
      </c>
      <c r="EQ142" s="331">
        <v>0</v>
      </c>
      <c r="ER142" s="331">
        <v>0</v>
      </c>
      <c r="ES142" s="124">
        <v>0</v>
      </c>
      <c r="ET142" s="331">
        <v>0</v>
      </c>
      <c r="EU142" s="331">
        <v>0</v>
      </c>
      <c r="EV142" s="331">
        <v>0</v>
      </c>
      <c r="EW142" s="331">
        <v>0</v>
      </c>
      <c r="EX142" s="124">
        <v>0</v>
      </c>
      <c r="EY142" s="386">
        <v>0</v>
      </c>
      <c r="EZ142" s="331">
        <v>0</v>
      </c>
      <c r="FA142" s="431">
        <v>0</v>
      </c>
      <c r="FB142" s="331">
        <v>0</v>
      </c>
      <c r="FC142" s="124">
        <v>0</v>
      </c>
      <c r="FD142" s="386">
        <v>0</v>
      </c>
      <c r="FE142" s="331">
        <v>0</v>
      </c>
      <c r="FF142" s="431">
        <v>0</v>
      </c>
      <c r="FG142" s="331">
        <v>0</v>
      </c>
      <c r="FH142" s="124">
        <v>0</v>
      </c>
      <c r="FI142" s="330">
        <v>0</v>
      </c>
      <c r="FJ142" s="331">
        <v>0</v>
      </c>
      <c r="FK142" s="331">
        <v>0</v>
      </c>
      <c r="FL142" s="331">
        <v>0</v>
      </c>
      <c r="FM142" s="124">
        <v>0</v>
      </c>
      <c r="FN142" s="331">
        <v>0</v>
      </c>
      <c r="FO142" s="331">
        <v>0</v>
      </c>
      <c r="FP142" s="331">
        <v>0</v>
      </c>
      <c r="FQ142" s="331">
        <v>0</v>
      </c>
      <c r="FR142" s="124">
        <v>0</v>
      </c>
      <c r="FS142" s="331">
        <v>0</v>
      </c>
      <c r="FT142" s="331">
        <v>0</v>
      </c>
      <c r="FU142" s="331">
        <v>0</v>
      </c>
      <c r="FV142" s="331">
        <v>0</v>
      </c>
      <c r="FW142" s="124">
        <v>0</v>
      </c>
      <c r="FX142" s="386">
        <v>0</v>
      </c>
      <c r="FY142" s="331">
        <v>0</v>
      </c>
      <c r="FZ142" s="431">
        <v>0</v>
      </c>
      <c r="GA142" s="331">
        <v>0</v>
      </c>
      <c r="GB142" s="124">
        <v>0</v>
      </c>
      <c r="GC142" s="386">
        <v>0</v>
      </c>
      <c r="GD142" s="331">
        <v>0</v>
      </c>
      <c r="GE142" s="431">
        <v>0</v>
      </c>
      <c r="GF142" s="331">
        <v>0</v>
      </c>
      <c r="GG142" s="124">
        <v>0</v>
      </c>
      <c r="GH142" s="330">
        <v>0</v>
      </c>
      <c r="GI142" s="331">
        <v>0</v>
      </c>
      <c r="GJ142" s="331">
        <v>0</v>
      </c>
      <c r="GK142" s="331">
        <v>0</v>
      </c>
      <c r="GL142" s="124">
        <v>0</v>
      </c>
      <c r="GM142" s="331">
        <v>0</v>
      </c>
      <c r="GN142" s="331">
        <v>0</v>
      </c>
      <c r="GO142" s="331">
        <v>0</v>
      </c>
      <c r="GP142" s="331">
        <v>0</v>
      </c>
      <c r="GQ142" s="124">
        <v>0</v>
      </c>
      <c r="GR142" s="331">
        <v>0</v>
      </c>
      <c r="GS142" s="331">
        <v>0</v>
      </c>
      <c r="GT142" s="331">
        <v>0</v>
      </c>
      <c r="GU142" s="331">
        <v>0</v>
      </c>
      <c r="GV142" s="124">
        <v>0</v>
      </c>
      <c r="GW142" s="386">
        <v>0</v>
      </c>
      <c r="GX142" s="331">
        <v>0</v>
      </c>
      <c r="GY142" s="431">
        <v>0</v>
      </c>
      <c r="GZ142" s="331">
        <v>0</v>
      </c>
      <c r="HA142" s="124">
        <v>0</v>
      </c>
      <c r="HB142" s="386">
        <v>0</v>
      </c>
      <c r="HC142" s="331">
        <v>0</v>
      </c>
      <c r="HD142" s="431">
        <v>0</v>
      </c>
      <c r="HE142" s="331">
        <v>0</v>
      </c>
      <c r="HF142" s="124">
        <v>0</v>
      </c>
      <c r="HG142" s="330">
        <v>0</v>
      </c>
      <c r="HH142" s="331">
        <v>0</v>
      </c>
      <c r="HI142" s="331">
        <v>0</v>
      </c>
      <c r="HJ142" s="331">
        <v>0</v>
      </c>
      <c r="HK142" s="124">
        <v>0</v>
      </c>
      <c r="HL142" s="331">
        <v>0</v>
      </c>
      <c r="HM142" s="331">
        <v>0</v>
      </c>
      <c r="HN142" s="331">
        <v>0</v>
      </c>
      <c r="HO142" s="331">
        <v>0</v>
      </c>
      <c r="HP142" s="124">
        <v>0</v>
      </c>
      <c r="HQ142" s="331">
        <v>0</v>
      </c>
      <c r="HR142" s="331">
        <v>0</v>
      </c>
      <c r="HS142" s="331">
        <v>0</v>
      </c>
      <c r="HT142" s="331">
        <v>0</v>
      </c>
      <c r="HU142" s="124">
        <v>0</v>
      </c>
      <c r="HV142" s="386">
        <v>0</v>
      </c>
      <c r="HW142" s="331">
        <v>0</v>
      </c>
      <c r="HX142" s="431">
        <v>0</v>
      </c>
      <c r="HY142" s="331">
        <v>0</v>
      </c>
      <c r="HZ142" s="124">
        <v>0</v>
      </c>
      <c r="IA142" s="386">
        <v>0</v>
      </c>
      <c r="IB142" s="331">
        <v>0</v>
      </c>
      <c r="IC142" s="431">
        <v>0</v>
      </c>
      <c r="ID142" s="331">
        <v>0</v>
      </c>
      <c r="IE142" s="124">
        <v>0</v>
      </c>
      <c r="IF142" s="330">
        <v>0</v>
      </c>
      <c r="IG142" s="331">
        <v>0</v>
      </c>
      <c r="IH142" s="331">
        <v>0</v>
      </c>
      <c r="II142" s="331">
        <v>0</v>
      </c>
      <c r="IJ142" s="124">
        <v>0</v>
      </c>
      <c r="IK142" s="331">
        <v>0</v>
      </c>
      <c r="IL142" s="331">
        <v>0</v>
      </c>
      <c r="IM142" s="331">
        <v>0</v>
      </c>
      <c r="IN142" s="331">
        <v>0</v>
      </c>
      <c r="IO142" s="124">
        <v>0</v>
      </c>
      <c r="IP142" s="331">
        <v>0</v>
      </c>
      <c r="IQ142" s="331">
        <v>0</v>
      </c>
      <c r="IR142" s="331">
        <v>0</v>
      </c>
      <c r="IS142" s="331">
        <v>0</v>
      </c>
      <c r="IT142" s="124">
        <v>0</v>
      </c>
      <c r="IU142" s="386">
        <v>0</v>
      </c>
      <c r="IV142" s="331">
        <v>0</v>
      </c>
      <c r="IW142" s="431">
        <v>0</v>
      </c>
      <c r="IX142" s="331">
        <v>0</v>
      </c>
      <c r="IY142" s="124">
        <v>0</v>
      </c>
      <c r="IZ142" s="386">
        <v>0</v>
      </c>
      <c r="JA142" s="331">
        <v>0</v>
      </c>
      <c r="JB142" s="431">
        <v>0</v>
      </c>
      <c r="JC142" s="331">
        <v>0</v>
      </c>
      <c r="JD142" s="124">
        <v>0</v>
      </c>
      <c r="JE142" s="330">
        <v>0</v>
      </c>
      <c r="JF142" s="331">
        <v>0</v>
      </c>
      <c r="JG142" s="331">
        <v>0</v>
      </c>
      <c r="JH142" s="331">
        <v>0</v>
      </c>
      <c r="JI142" s="124">
        <v>0</v>
      </c>
      <c r="JJ142" s="331">
        <v>0</v>
      </c>
      <c r="JK142" s="331">
        <v>0</v>
      </c>
      <c r="JL142" s="331">
        <v>0</v>
      </c>
      <c r="JM142" s="331">
        <v>0</v>
      </c>
      <c r="JN142" s="124">
        <v>0</v>
      </c>
      <c r="JO142" s="331">
        <v>0</v>
      </c>
      <c r="JP142" s="331">
        <v>0</v>
      </c>
      <c r="JQ142" s="331">
        <v>0</v>
      </c>
      <c r="JR142" s="331">
        <v>0</v>
      </c>
      <c r="JS142" s="124">
        <v>0</v>
      </c>
      <c r="JT142" s="386">
        <v>0</v>
      </c>
      <c r="JU142" s="331">
        <v>0</v>
      </c>
      <c r="JV142" s="431">
        <v>0</v>
      </c>
      <c r="JW142" s="331">
        <v>0</v>
      </c>
      <c r="JX142" s="124">
        <v>0</v>
      </c>
      <c r="JY142" s="386">
        <v>0</v>
      </c>
      <c r="JZ142" s="331">
        <v>0</v>
      </c>
      <c r="KA142" s="431">
        <v>0</v>
      </c>
      <c r="KB142" s="331">
        <v>0</v>
      </c>
      <c r="KC142" s="124">
        <v>0</v>
      </c>
      <c r="KD142" s="330">
        <v>0</v>
      </c>
      <c r="KE142" s="331">
        <v>0</v>
      </c>
      <c r="KF142" s="331">
        <v>0</v>
      </c>
      <c r="KG142" s="331">
        <v>0</v>
      </c>
      <c r="KH142" s="124">
        <v>0</v>
      </c>
      <c r="KI142" s="331">
        <v>0</v>
      </c>
      <c r="KJ142" s="331">
        <v>0</v>
      </c>
      <c r="KK142" s="331">
        <v>0</v>
      </c>
      <c r="KL142" s="331">
        <v>0</v>
      </c>
      <c r="KM142" s="124">
        <v>0</v>
      </c>
      <c r="KN142" s="331">
        <v>0</v>
      </c>
      <c r="KO142" s="331">
        <v>0</v>
      </c>
      <c r="KP142" s="331">
        <v>0</v>
      </c>
      <c r="KQ142" s="331">
        <v>0</v>
      </c>
      <c r="KR142" s="124">
        <v>0</v>
      </c>
      <c r="KS142" s="330">
        <v>0</v>
      </c>
      <c r="KT142" s="331">
        <v>0</v>
      </c>
      <c r="KU142" s="331">
        <v>0</v>
      </c>
      <c r="KV142" s="331">
        <v>0</v>
      </c>
      <c r="KW142" s="124">
        <v>0</v>
      </c>
      <c r="KX142" s="331">
        <v>0</v>
      </c>
      <c r="KY142" s="331">
        <v>0</v>
      </c>
      <c r="KZ142" s="331">
        <v>0</v>
      </c>
      <c r="LA142" s="331">
        <v>0</v>
      </c>
      <c r="LB142" s="334">
        <v>0</v>
      </c>
      <c r="LC142" s="330">
        <v>0</v>
      </c>
      <c r="LD142" s="331">
        <v>0</v>
      </c>
      <c r="LE142" s="331">
        <v>0</v>
      </c>
      <c r="LF142" s="331">
        <v>0</v>
      </c>
      <c r="LG142" s="334">
        <v>0</v>
      </c>
    </row>
    <row r="143" spans="2:319">
      <c r="B143" s="1640"/>
      <c r="C143" s="1619"/>
      <c r="D143" s="333" t="s">
        <v>2880</v>
      </c>
      <c r="E143" s="386">
        <v>0</v>
      </c>
      <c r="F143" s="331">
        <v>0</v>
      </c>
      <c r="G143" s="431">
        <v>0</v>
      </c>
      <c r="H143" s="331">
        <v>0</v>
      </c>
      <c r="I143" s="124">
        <v>0</v>
      </c>
      <c r="J143" s="386">
        <v>0</v>
      </c>
      <c r="K143" s="331">
        <v>0</v>
      </c>
      <c r="L143" s="431">
        <v>0</v>
      </c>
      <c r="M143" s="331">
        <v>0</v>
      </c>
      <c r="N143" s="124">
        <v>0</v>
      </c>
      <c r="O143" s="330">
        <v>0</v>
      </c>
      <c r="P143" s="331">
        <v>0</v>
      </c>
      <c r="Q143" s="331">
        <v>0</v>
      </c>
      <c r="R143" s="331">
        <v>0</v>
      </c>
      <c r="S143" s="124">
        <v>0</v>
      </c>
      <c r="T143" s="331">
        <v>0</v>
      </c>
      <c r="U143" s="331">
        <v>0</v>
      </c>
      <c r="V143" s="331">
        <v>0</v>
      </c>
      <c r="W143" s="331">
        <v>0</v>
      </c>
      <c r="X143" s="124">
        <v>0</v>
      </c>
      <c r="Y143" s="331">
        <v>0</v>
      </c>
      <c r="Z143" s="331">
        <v>0</v>
      </c>
      <c r="AA143" s="331">
        <v>0</v>
      </c>
      <c r="AB143" s="331">
        <v>0</v>
      </c>
      <c r="AC143" s="124">
        <v>0</v>
      </c>
      <c r="AD143" s="386">
        <v>0</v>
      </c>
      <c r="AE143" s="331">
        <v>0</v>
      </c>
      <c r="AF143" s="431">
        <v>0</v>
      </c>
      <c r="AG143" s="331">
        <v>0</v>
      </c>
      <c r="AH143" s="124">
        <v>0</v>
      </c>
      <c r="AI143" s="386">
        <v>0</v>
      </c>
      <c r="AJ143" s="331">
        <v>0</v>
      </c>
      <c r="AK143" s="431">
        <v>0</v>
      </c>
      <c r="AL143" s="331">
        <v>0</v>
      </c>
      <c r="AM143" s="124">
        <v>0</v>
      </c>
      <c r="AN143" s="330">
        <v>0</v>
      </c>
      <c r="AO143" s="331">
        <v>0</v>
      </c>
      <c r="AP143" s="331">
        <v>0</v>
      </c>
      <c r="AQ143" s="331">
        <v>0</v>
      </c>
      <c r="AR143" s="124">
        <v>0</v>
      </c>
      <c r="AS143" s="331">
        <v>0</v>
      </c>
      <c r="AT143" s="331">
        <v>0</v>
      </c>
      <c r="AU143" s="331">
        <v>0</v>
      </c>
      <c r="AV143" s="331">
        <v>0</v>
      </c>
      <c r="AW143" s="124">
        <v>0</v>
      </c>
      <c r="AX143" s="331">
        <v>0</v>
      </c>
      <c r="AY143" s="331">
        <v>0</v>
      </c>
      <c r="AZ143" s="331">
        <v>0</v>
      </c>
      <c r="BA143" s="331">
        <v>0</v>
      </c>
      <c r="BB143" s="124">
        <v>0</v>
      </c>
      <c r="BC143" s="386">
        <v>0</v>
      </c>
      <c r="BD143" s="331">
        <v>0</v>
      </c>
      <c r="BE143" s="431">
        <v>0</v>
      </c>
      <c r="BF143" s="331">
        <v>0</v>
      </c>
      <c r="BG143" s="124">
        <v>0</v>
      </c>
      <c r="BH143" s="386">
        <v>0</v>
      </c>
      <c r="BI143" s="331">
        <v>0</v>
      </c>
      <c r="BJ143" s="431">
        <v>0</v>
      </c>
      <c r="BK143" s="331">
        <v>0</v>
      </c>
      <c r="BL143" s="124">
        <v>0</v>
      </c>
      <c r="BM143" s="330">
        <v>0</v>
      </c>
      <c r="BN143" s="331">
        <v>0</v>
      </c>
      <c r="BO143" s="331">
        <v>0</v>
      </c>
      <c r="BP143" s="331">
        <v>0</v>
      </c>
      <c r="BQ143" s="124">
        <v>0</v>
      </c>
      <c r="BR143" s="331">
        <v>0</v>
      </c>
      <c r="BS143" s="331">
        <v>0</v>
      </c>
      <c r="BT143" s="331">
        <v>0</v>
      </c>
      <c r="BU143" s="331">
        <v>0</v>
      </c>
      <c r="BV143" s="124">
        <v>0</v>
      </c>
      <c r="BW143" s="331">
        <v>0</v>
      </c>
      <c r="BX143" s="331">
        <v>0</v>
      </c>
      <c r="BY143" s="331">
        <v>0</v>
      </c>
      <c r="BZ143" s="331">
        <v>0</v>
      </c>
      <c r="CA143" s="124">
        <v>0</v>
      </c>
      <c r="CB143" s="386">
        <v>0</v>
      </c>
      <c r="CC143" s="331">
        <v>0</v>
      </c>
      <c r="CD143" s="331">
        <v>0</v>
      </c>
      <c r="CE143" s="331">
        <v>0</v>
      </c>
      <c r="CF143" s="124">
        <v>0</v>
      </c>
      <c r="CG143" s="386">
        <v>0</v>
      </c>
      <c r="CH143" s="331">
        <v>0</v>
      </c>
      <c r="CI143" s="431">
        <v>0</v>
      </c>
      <c r="CJ143" s="331">
        <v>0</v>
      </c>
      <c r="CK143" s="124">
        <v>0</v>
      </c>
      <c r="CL143" s="330">
        <v>0</v>
      </c>
      <c r="CM143" s="331">
        <v>0</v>
      </c>
      <c r="CN143" s="331">
        <v>0</v>
      </c>
      <c r="CO143" s="331">
        <v>0</v>
      </c>
      <c r="CP143" s="124">
        <v>0</v>
      </c>
      <c r="CQ143" s="331">
        <v>0</v>
      </c>
      <c r="CR143" s="331">
        <v>0</v>
      </c>
      <c r="CS143" s="331">
        <v>0</v>
      </c>
      <c r="CT143" s="331">
        <v>0</v>
      </c>
      <c r="CU143" s="124">
        <v>0</v>
      </c>
      <c r="CV143" s="331">
        <v>0</v>
      </c>
      <c r="CW143" s="331">
        <v>0</v>
      </c>
      <c r="CX143" s="331">
        <v>0</v>
      </c>
      <c r="CY143" s="331">
        <v>0</v>
      </c>
      <c r="CZ143" s="124">
        <v>0</v>
      </c>
      <c r="DA143" s="386">
        <v>0</v>
      </c>
      <c r="DB143" s="331">
        <v>0</v>
      </c>
      <c r="DC143" s="431">
        <v>0</v>
      </c>
      <c r="DD143" s="331">
        <v>0</v>
      </c>
      <c r="DE143" s="124">
        <v>0</v>
      </c>
      <c r="DF143" s="386">
        <v>0</v>
      </c>
      <c r="DG143" s="331">
        <v>0</v>
      </c>
      <c r="DH143" s="431">
        <v>0</v>
      </c>
      <c r="DI143" s="331">
        <v>0</v>
      </c>
      <c r="DJ143" s="124">
        <v>0</v>
      </c>
      <c r="DK143" s="330">
        <v>0</v>
      </c>
      <c r="DL143" s="331">
        <v>0</v>
      </c>
      <c r="DM143" s="331">
        <v>0</v>
      </c>
      <c r="DN143" s="331">
        <v>0</v>
      </c>
      <c r="DO143" s="124">
        <v>0</v>
      </c>
      <c r="DP143" s="331">
        <v>0</v>
      </c>
      <c r="DQ143" s="331">
        <v>0</v>
      </c>
      <c r="DR143" s="331">
        <v>0</v>
      </c>
      <c r="DS143" s="331">
        <v>0</v>
      </c>
      <c r="DT143" s="124">
        <v>0</v>
      </c>
      <c r="DU143" s="331">
        <v>0</v>
      </c>
      <c r="DV143" s="331">
        <v>0</v>
      </c>
      <c r="DW143" s="331">
        <v>0</v>
      </c>
      <c r="DX143" s="331">
        <v>0</v>
      </c>
      <c r="DY143" s="124">
        <v>0</v>
      </c>
      <c r="DZ143" s="386">
        <v>0</v>
      </c>
      <c r="EA143" s="331">
        <v>0</v>
      </c>
      <c r="EB143" s="431">
        <v>0</v>
      </c>
      <c r="EC143" s="331">
        <v>0</v>
      </c>
      <c r="ED143" s="124">
        <v>0</v>
      </c>
      <c r="EE143" s="386">
        <v>0</v>
      </c>
      <c r="EF143" s="331">
        <v>0</v>
      </c>
      <c r="EG143" s="431">
        <v>0</v>
      </c>
      <c r="EH143" s="331">
        <v>0</v>
      </c>
      <c r="EI143" s="124">
        <v>0</v>
      </c>
      <c r="EJ143" s="330">
        <v>0</v>
      </c>
      <c r="EK143" s="331">
        <v>0</v>
      </c>
      <c r="EL143" s="331">
        <v>0</v>
      </c>
      <c r="EM143" s="331">
        <v>0</v>
      </c>
      <c r="EN143" s="124">
        <v>0</v>
      </c>
      <c r="EO143" s="331">
        <v>0</v>
      </c>
      <c r="EP143" s="331">
        <v>0</v>
      </c>
      <c r="EQ143" s="331">
        <v>0</v>
      </c>
      <c r="ER143" s="331">
        <v>0</v>
      </c>
      <c r="ES143" s="124">
        <v>0</v>
      </c>
      <c r="ET143" s="331">
        <v>0</v>
      </c>
      <c r="EU143" s="331">
        <v>0</v>
      </c>
      <c r="EV143" s="331">
        <v>0</v>
      </c>
      <c r="EW143" s="331">
        <v>0</v>
      </c>
      <c r="EX143" s="124">
        <v>0</v>
      </c>
      <c r="EY143" s="386">
        <v>0</v>
      </c>
      <c r="EZ143" s="331">
        <v>0</v>
      </c>
      <c r="FA143" s="431">
        <v>0</v>
      </c>
      <c r="FB143" s="331">
        <v>0</v>
      </c>
      <c r="FC143" s="124">
        <v>0</v>
      </c>
      <c r="FD143" s="386">
        <v>0</v>
      </c>
      <c r="FE143" s="331">
        <v>0</v>
      </c>
      <c r="FF143" s="431">
        <v>0</v>
      </c>
      <c r="FG143" s="331">
        <v>0</v>
      </c>
      <c r="FH143" s="124">
        <v>0</v>
      </c>
      <c r="FI143" s="330">
        <v>0</v>
      </c>
      <c r="FJ143" s="331">
        <v>0</v>
      </c>
      <c r="FK143" s="331">
        <v>0</v>
      </c>
      <c r="FL143" s="331">
        <v>0</v>
      </c>
      <c r="FM143" s="124">
        <v>0</v>
      </c>
      <c r="FN143" s="331">
        <v>0</v>
      </c>
      <c r="FO143" s="331">
        <v>0</v>
      </c>
      <c r="FP143" s="331">
        <v>0</v>
      </c>
      <c r="FQ143" s="331">
        <v>0</v>
      </c>
      <c r="FR143" s="124">
        <v>0</v>
      </c>
      <c r="FS143" s="331">
        <v>0</v>
      </c>
      <c r="FT143" s="331">
        <v>0</v>
      </c>
      <c r="FU143" s="331">
        <v>0</v>
      </c>
      <c r="FV143" s="331">
        <v>0</v>
      </c>
      <c r="FW143" s="124">
        <v>0</v>
      </c>
      <c r="FX143" s="386">
        <v>0</v>
      </c>
      <c r="FY143" s="331">
        <v>0</v>
      </c>
      <c r="FZ143" s="431">
        <v>0</v>
      </c>
      <c r="GA143" s="331">
        <v>0</v>
      </c>
      <c r="GB143" s="124">
        <v>0</v>
      </c>
      <c r="GC143" s="386">
        <v>0</v>
      </c>
      <c r="GD143" s="331">
        <v>0</v>
      </c>
      <c r="GE143" s="431">
        <v>0</v>
      </c>
      <c r="GF143" s="331">
        <v>0</v>
      </c>
      <c r="GG143" s="124">
        <v>0</v>
      </c>
      <c r="GH143" s="330">
        <v>0</v>
      </c>
      <c r="GI143" s="331">
        <v>0</v>
      </c>
      <c r="GJ143" s="331">
        <v>0</v>
      </c>
      <c r="GK143" s="331">
        <v>0</v>
      </c>
      <c r="GL143" s="124">
        <v>0</v>
      </c>
      <c r="GM143" s="331">
        <v>0</v>
      </c>
      <c r="GN143" s="331">
        <v>0</v>
      </c>
      <c r="GO143" s="331">
        <v>0</v>
      </c>
      <c r="GP143" s="331">
        <v>0</v>
      </c>
      <c r="GQ143" s="124">
        <v>0</v>
      </c>
      <c r="GR143" s="331">
        <v>0</v>
      </c>
      <c r="GS143" s="331">
        <v>0</v>
      </c>
      <c r="GT143" s="331">
        <v>0</v>
      </c>
      <c r="GU143" s="331">
        <v>0</v>
      </c>
      <c r="GV143" s="124">
        <v>0</v>
      </c>
      <c r="GW143" s="386">
        <v>0</v>
      </c>
      <c r="GX143" s="331">
        <v>0</v>
      </c>
      <c r="GY143" s="431">
        <v>0</v>
      </c>
      <c r="GZ143" s="331">
        <v>0</v>
      </c>
      <c r="HA143" s="124">
        <v>0</v>
      </c>
      <c r="HB143" s="386">
        <v>0</v>
      </c>
      <c r="HC143" s="331">
        <v>0</v>
      </c>
      <c r="HD143" s="431">
        <v>0</v>
      </c>
      <c r="HE143" s="331">
        <v>0</v>
      </c>
      <c r="HF143" s="124">
        <v>0</v>
      </c>
      <c r="HG143" s="330">
        <v>0</v>
      </c>
      <c r="HH143" s="331">
        <v>0</v>
      </c>
      <c r="HI143" s="331">
        <v>0</v>
      </c>
      <c r="HJ143" s="331">
        <v>0</v>
      </c>
      <c r="HK143" s="124">
        <v>0</v>
      </c>
      <c r="HL143" s="331">
        <v>0</v>
      </c>
      <c r="HM143" s="331">
        <v>0</v>
      </c>
      <c r="HN143" s="331">
        <v>0</v>
      </c>
      <c r="HO143" s="331">
        <v>0</v>
      </c>
      <c r="HP143" s="124">
        <v>0</v>
      </c>
      <c r="HQ143" s="331">
        <v>0</v>
      </c>
      <c r="HR143" s="331">
        <v>0</v>
      </c>
      <c r="HS143" s="331">
        <v>0</v>
      </c>
      <c r="HT143" s="331">
        <v>0</v>
      </c>
      <c r="HU143" s="124">
        <v>0</v>
      </c>
      <c r="HV143" s="386">
        <v>0</v>
      </c>
      <c r="HW143" s="331">
        <v>0</v>
      </c>
      <c r="HX143" s="431">
        <v>0</v>
      </c>
      <c r="HY143" s="331">
        <v>0</v>
      </c>
      <c r="HZ143" s="124">
        <v>0</v>
      </c>
      <c r="IA143" s="386">
        <v>0</v>
      </c>
      <c r="IB143" s="331">
        <v>0</v>
      </c>
      <c r="IC143" s="431">
        <v>0</v>
      </c>
      <c r="ID143" s="331">
        <v>0</v>
      </c>
      <c r="IE143" s="124">
        <v>0</v>
      </c>
      <c r="IF143" s="330">
        <v>0</v>
      </c>
      <c r="IG143" s="331">
        <v>0</v>
      </c>
      <c r="IH143" s="331">
        <v>0</v>
      </c>
      <c r="II143" s="331">
        <v>0</v>
      </c>
      <c r="IJ143" s="124">
        <v>0</v>
      </c>
      <c r="IK143" s="331">
        <v>0</v>
      </c>
      <c r="IL143" s="331">
        <v>0</v>
      </c>
      <c r="IM143" s="331">
        <v>0</v>
      </c>
      <c r="IN143" s="331">
        <v>0</v>
      </c>
      <c r="IO143" s="124">
        <v>0</v>
      </c>
      <c r="IP143" s="331">
        <v>0</v>
      </c>
      <c r="IQ143" s="331">
        <v>0</v>
      </c>
      <c r="IR143" s="331">
        <v>0</v>
      </c>
      <c r="IS143" s="331">
        <v>0</v>
      </c>
      <c r="IT143" s="124">
        <v>0</v>
      </c>
      <c r="IU143" s="386">
        <v>0</v>
      </c>
      <c r="IV143" s="331">
        <v>0</v>
      </c>
      <c r="IW143" s="431">
        <v>0</v>
      </c>
      <c r="IX143" s="331">
        <v>0</v>
      </c>
      <c r="IY143" s="124">
        <v>0</v>
      </c>
      <c r="IZ143" s="386">
        <v>0</v>
      </c>
      <c r="JA143" s="331">
        <v>0</v>
      </c>
      <c r="JB143" s="431">
        <v>0</v>
      </c>
      <c r="JC143" s="331">
        <v>0</v>
      </c>
      <c r="JD143" s="124">
        <v>0</v>
      </c>
      <c r="JE143" s="330">
        <v>0</v>
      </c>
      <c r="JF143" s="331">
        <v>0</v>
      </c>
      <c r="JG143" s="331">
        <v>0</v>
      </c>
      <c r="JH143" s="331">
        <v>0</v>
      </c>
      <c r="JI143" s="124">
        <v>0</v>
      </c>
      <c r="JJ143" s="331">
        <v>0</v>
      </c>
      <c r="JK143" s="331">
        <v>0</v>
      </c>
      <c r="JL143" s="331">
        <v>0</v>
      </c>
      <c r="JM143" s="331">
        <v>0</v>
      </c>
      <c r="JN143" s="124">
        <v>0</v>
      </c>
      <c r="JO143" s="331">
        <v>0</v>
      </c>
      <c r="JP143" s="331">
        <v>0</v>
      </c>
      <c r="JQ143" s="331">
        <v>0</v>
      </c>
      <c r="JR143" s="331">
        <v>0</v>
      </c>
      <c r="JS143" s="124">
        <v>0</v>
      </c>
      <c r="JT143" s="386">
        <v>0</v>
      </c>
      <c r="JU143" s="331">
        <v>0</v>
      </c>
      <c r="JV143" s="431">
        <v>0</v>
      </c>
      <c r="JW143" s="331">
        <v>0</v>
      </c>
      <c r="JX143" s="124">
        <v>0</v>
      </c>
      <c r="JY143" s="386">
        <v>0</v>
      </c>
      <c r="JZ143" s="331">
        <v>0</v>
      </c>
      <c r="KA143" s="431">
        <v>0</v>
      </c>
      <c r="KB143" s="331">
        <v>0</v>
      </c>
      <c r="KC143" s="124">
        <v>0</v>
      </c>
      <c r="KD143" s="330">
        <v>0</v>
      </c>
      <c r="KE143" s="331">
        <v>0</v>
      </c>
      <c r="KF143" s="331">
        <v>0</v>
      </c>
      <c r="KG143" s="331">
        <v>0</v>
      </c>
      <c r="KH143" s="124">
        <v>0</v>
      </c>
      <c r="KI143" s="331">
        <v>0</v>
      </c>
      <c r="KJ143" s="331">
        <v>0</v>
      </c>
      <c r="KK143" s="331">
        <v>0</v>
      </c>
      <c r="KL143" s="331">
        <v>0</v>
      </c>
      <c r="KM143" s="124">
        <v>0</v>
      </c>
      <c r="KN143" s="331">
        <v>0</v>
      </c>
      <c r="KO143" s="331">
        <v>0</v>
      </c>
      <c r="KP143" s="331">
        <v>0</v>
      </c>
      <c r="KQ143" s="331">
        <v>0</v>
      </c>
      <c r="KR143" s="124">
        <v>0</v>
      </c>
      <c r="KS143" s="330">
        <v>0</v>
      </c>
      <c r="KT143" s="331">
        <v>0</v>
      </c>
      <c r="KU143" s="331">
        <v>0</v>
      </c>
      <c r="KV143" s="331">
        <v>0</v>
      </c>
      <c r="KW143" s="124">
        <v>0</v>
      </c>
      <c r="KX143" s="331">
        <v>0</v>
      </c>
      <c r="KY143" s="331">
        <v>0</v>
      </c>
      <c r="KZ143" s="331">
        <v>0</v>
      </c>
      <c r="LA143" s="331">
        <v>0</v>
      </c>
      <c r="LB143" s="334">
        <v>0</v>
      </c>
      <c r="LC143" s="330">
        <v>0</v>
      </c>
      <c r="LD143" s="331">
        <v>0</v>
      </c>
      <c r="LE143" s="331">
        <v>0</v>
      </c>
      <c r="LF143" s="331">
        <v>0</v>
      </c>
      <c r="LG143" s="334">
        <v>0</v>
      </c>
    </row>
    <row r="144" spans="2:319">
      <c r="B144" s="1640"/>
      <c r="C144" s="1619"/>
      <c r="D144" s="333" t="s">
        <v>2881</v>
      </c>
      <c r="E144" s="386">
        <v>30</v>
      </c>
      <c r="F144" s="331">
        <v>4428</v>
      </c>
      <c r="G144" s="431">
        <v>3998</v>
      </c>
      <c r="H144" s="331">
        <v>430</v>
      </c>
      <c r="I144" s="124">
        <v>9.7109304426377593E-2</v>
      </c>
      <c r="J144" s="418">
        <v>9.5</v>
      </c>
      <c r="K144" s="331">
        <v>1339</v>
      </c>
      <c r="L144" s="431">
        <v>1130</v>
      </c>
      <c r="M144" s="331">
        <v>209</v>
      </c>
      <c r="N144" s="124">
        <v>0.15608663181478716</v>
      </c>
      <c r="O144" s="330">
        <v>-20.5</v>
      </c>
      <c r="P144" s="331">
        <v>-3089</v>
      </c>
      <c r="Q144" s="331">
        <v>-2868</v>
      </c>
      <c r="R144" s="331">
        <v>-221</v>
      </c>
      <c r="S144" s="124">
        <v>5.8977327388409564E-2</v>
      </c>
      <c r="T144" s="331">
        <v>14.2</v>
      </c>
      <c r="U144" s="331">
        <v>1993</v>
      </c>
      <c r="V144" s="331">
        <v>1827</v>
      </c>
      <c r="W144" s="331">
        <v>166</v>
      </c>
      <c r="X144" s="124">
        <v>8.3291520321123927E-2</v>
      </c>
      <c r="Y144" s="331">
        <v>-4.6999999999999993</v>
      </c>
      <c r="Z144" s="331">
        <v>-654</v>
      </c>
      <c r="AA144" s="331">
        <v>-697</v>
      </c>
      <c r="AB144" s="331">
        <v>43</v>
      </c>
      <c r="AC144" s="124">
        <v>7.2795111493663231E-2</v>
      </c>
      <c r="AD144" s="386">
        <v>30</v>
      </c>
      <c r="AE144" s="331">
        <v>4428</v>
      </c>
      <c r="AF144" s="431">
        <v>3998</v>
      </c>
      <c r="AG144" s="331">
        <v>430</v>
      </c>
      <c r="AH144" s="124">
        <v>9.7109304426377593E-2</v>
      </c>
      <c r="AI144" s="386">
        <v>7.4</v>
      </c>
      <c r="AJ144" s="331">
        <v>1056</v>
      </c>
      <c r="AK144" s="431">
        <v>893</v>
      </c>
      <c r="AL144" s="331">
        <v>163</v>
      </c>
      <c r="AM144" s="124">
        <v>0.15435606060606061</v>
      </c>
      <c r="AN144" s="330">
        <v>-22.6</v>
      </c>
      <c r="AO144" s="331">
        <v>-3372</v>
      </c>
      <c r="AP144" s="331">
        <v>-3105</v>
      </c>
      <c r="AQ144" s="331">
        <v>-267</v>
      </c>
      <c r="AR144" s="124">
        <v>5.7246756179683014E-2</v>
      </c>
      <c r="AS144" s="331">
        <v>9.5</v>
      </c>
      <c r="AT144" s="331">
        <v>1339</v>
      </c>
      <c r="AU144" s="331">
        <v>1130</v>
      </c>
      <c r="AV144" s="331">
        <v>209</v>
      </c>
      <c r="AW144" s="124">
        <v>0.15608663181478716</v>
      </c>
      <c r="AX144" s="331">
        <v>-2.0999999999999996</v>
      </c>
      <c r="AY144" s="331">
        <v>-283</v>
      </c>
      <c r="AZ144" s="331">
        <v>-237</v>
      </c>
      <c r="BA144" s="331">
        <v>-46</v>
      </c>
      <c r="BB144" s="124">
        <v>-1.7305712087265501E-3</v>
      </c>
      <c r="BC144" s="386">
        <v>30</v>
      </c>
      <c r="BD144" s="331">
        <v>4428</v>
      </c>
      <c r="BE144" s="431">
        <v>3998</v>
      </c>
      <c r="BF144" s="331">
        <v>430</v>
      </c>
      <c r="BG144" s="124">
        <v>9.7109304426377593E-2</v>
      </c>
      <c r="BH144" s="386">
        <v>10.199999999999999</v>
      </c>
      <c r="BI144" s="331">
        <v>1420</v>
      </c>
      <c r="BJ144" s="431">
        <v>1153</v>
      </c>
      <c r="BK144" s="331">
        <v>267</v>
      </c>
      <c r="BL144" s="124">
        <v>0.18802816901408451</v>
      </c>
      <c r="BM144" s="330">
        <v>-19.8</v>
      </c>
      <c r="BN144" s="331">
        <v>-3008</v>
      </c>
      <c r="BO144" s="331">
        <v>-2845</v>
      </c>
      <c r="BP144" s="331">
        <v>-163</v>
      </c>
      <c r="BQ144" s="124">
        <v>9.0918864587706913E-2</v>
      </c>
      <c r="BR144" s="331">
        <v>7.4</v>
      </c>
      <c r="BS144" s="331">
        <v>1056</v>
      </c>
      <c r="BT144" s="331">
        <v>893</v>
      </c>
      <c r="BU144" s="331">
        <v>163</v>
      </c>
      <c r="BV144" s="124">
        <v>0.15435606060606061</v>
      </c>
      <c r="BW144" s="331">
        <v>2.7999999999999989</v>
      </c>
      <c r="BX144" s="331">
        <v>364</v>
      </c>
      <c r="BY144" s="331">
        <v>260</v>
      </c>
      <c r="BZ144" s="331">
        <v>104</v>
      </c>
      <c r="CA144" s="124">
        <v>3.3672108408023899E-2</v>
      </c>
      <c r="CB144" s="386">
        <v>30</v>
      </c>
      <c r="CC144" s="331">
        <v>4428</v>
      </c>
      <c r="CD144" s="331">
        <v>3998</v>
      </c>
      <c r="CE144" s="331">
        <v>430</v>
      </c>
      <c r="CF144" s="124">
        <v>9.7109304426377593E-2</v>
      </c>
      <c r="CG144" s="386">
        <v>12.6</v>
      </c>
      <c r="CH144" s="331">
        <v>2006</v>
      </c>
      <c r="CI144" s="431">
        <v>1584</v>
      </c>
      <c r="CJ144" s="331">
        <v>422</v>
      </c>
      <c r="CK144" s="124">
        <v>0.21036889332003988</v>
      </c>
      <c r="CL144" s="330">
        <v>-17.399999999999999</v>
      </c>
      <c r="CM144" s="331">
        <v>-2422</v>
      </c>
      <c r="CN144" s="331">
        <v>-2414</v>
      </c>
      <c r="CO144" s="331">
        <v>-8</v>
      </c>
      <c r="CP144" s="124">
        <v>0.11325958889366229</v>
      </c>
      <c r="CQ144" s="331">
        <v>10.199999999999999</v>
      </c>
      <c r="CR144" s="331">
        <v>1420</v>
      </c>
      <c r="CS144" s="331">
        <v>1153</v>
      </c>
      <c r="CT144" s="331">
        <v>267</v>
      </c>
      <c r="CU144" s="124">
        <v>0.18802816901408451</v>
      </c>
      <c r="CV144" s="331">
        <v>2.4000000000000004</v>
      </c>
      <c r="CW144" s="331">
        <v>586</v>
      </c>
      <c r="CX144" s="331">
        <v>431</v>
      </c>
      <c r="CY144" s="331">
        <v>155</v>
      </c>
      <c r="CZ144" s="124">
        <v>2.2340724305955378E-2</v>
      </c>
      <c r="DA144" s="386">
        <v>30</v>
      </c>
      <c r="DB144" s="331">
        <v>4428</v>
      </c>
      <c r="DC144" s="431">
        <v>3998</v>
      </c>
      <c r="DD144" s="331">
        <v>430</v>
      </c>
      <c r="DE144" s="124">
        <v>9.7109304426377593E-2</v>
      </c>
      <c r="DF144" s="386">
        <v>9</v>
      </c>
      <c r="DG144" s="331">
        <v>1284</v>
      </c>
      <c r="DH144" s="431">
        <v>1036</v>
      </c>
      <c r="DI144" s="331">
        <v>248</v>
      </c>
      <c r="DJ144" s="124">
        <v>0.19314641744548286</v>
      </c>
      <c r="DK144" s="330">
        <v>-21</v>
      </c>
      <c r="DL144" s="331">
        <v>-3144</v>
      </c>
      <c r="DM144" s="331">
        <v>-2962</v>
      </c>
      <c r="DN144" s="331">
        <v>-182</v>
      </c>
      <c r="DO144" s="124">
        <v>9.6037113019105266E-2</v>
      </c>
      <c r="DP144" s="331">
        <v>12.6</v>
      </c>
      <c r="DQ144" s="331">
        <v>2006</v>
      </c>
      <c r="DR144" s="331">
        <v>1584</v>
      </c>
      <c r="DS144" s="331">
        <v>422</v>
      </c>
      <c r="DT144" s="124">
        <v>0.21036889332003988</v>
      </c>
      <c r="DU144" s="331">
        <v>-3.5999999999999996</v>
      </c>
      <c r="DV144" s="331">
        <v>-722</v>
      </c>
      <c r="DW144" s="331">
        <v>-548</v>
      </c>
      <c r="DX144" s="331">
        <v>-174</v>
      </c>
      <c r="DY144" s="124">
        <v>-1.7222475874557025E-2</v>
      </c>
      <c r="DZ144" s="386">
        <v>30</v>
      </c>
      <c r="EA144" s="331">
        <v>4428</v>
      </c>
      <c r="EB144" s="431">
        <v>3998</v>
      </c>
      <c r="EC144" s="331">
        <v>430</v>
      </c>
      <c r="ED144" s="124">
        <v>9.7109304426377593E-2</v>
      </c>
      <c r="EE144" s="386">
        <v>2</v>
      </c>
      <c r="EF144" s="331">
        <v>268</v>
      </c>
      <c r="EG144" s="430">
        <v>216</v>
      </c>
      <c r="EH144" s="331">
        <v>52</v>
      </c>
      <c r="EI144" s="124">
        <v>0.19402985074626866</v>
      </c>
      <c r="EJ144" s="330">
        <v>-28</v>
      </c>
      <c r="EK144" s="331">
        <v>-4160</v>
      </c>
      <c r="EL144" s="331">
        <v>-3782</v>
      </c>
      <c r="EM144" s="331">
        <v>-378</v>
      </c>
      <c r="EN144" s="124">
        <v>9.6920546319891068E-2</v>
      </c>
      <c r="EO144" s="331">
        <v>9</v>
      </c>
      <c r="EP144" s="331">
        <v>1284</v>
      </c>
      <c r="EQ144" s="331">
        <v>1036</v>
      </c>
      <c r="ER144" s="331">
        <v>248</v>
      </c>
      <c r="ES144" s="124">
        <v>0.19314641744548286</v>
      </c>
      <c r="ET144" s="331">
        <v>-7</v>
      </c>
      <c r="EU144" s="331">
        <v>-1016</v>
      </c>
      <c r="EV144" s="331">
        <v>-820</v>
      </c>
      <c r="EW144" s="331">
        <v>-196</v>
      </c>
      <c r="EX144" s="124">
        <v>8.8343330078580196E-4</v>
      </c>
      <c r="EY144" s="386">
        <v>30</v>
      </c>
      <c r="EZ144" s="331">
        <v>4428</v>
      </c>
      <c r="FA144" s="431">
        <v>3998</v>
      </c>
      <c r="FB144" s="331">
        <v>430</v>
      </c>
      <c r="FC144" s="124">
        <v>8.7744299674267098E-2</v>
      </c>
      <c r="FD144" s="386">
        <v>9.1999999999999993</v>
      </c>
      <c r="FE144" s="331">
        <v>1193</v>
      </c>
      <c r="FF144" s="431">
        <v>955</v>
      </c>
      <c r="FG144" s="331">
        <v>238</v>
      </c>
      <c r="FH144" s="124">
        <v>0.19949706621961441</v>
      </c>
      <c r="FI144" s="330">
        <v>-20.8</v>
      </c>
      <c r="FJ144" s="331">
        <v>-3235</v>
      </c>
      <c r="FK144" s="331">
        <v>-3043</v>
      </c>
      <c r="FL144" s="331">
        <v>-192</v>
      </c>
      <c r="FM144" s="124">
        <v>0.11175276654534731</v>
      </c>
      <c r="FN144" s="331">
        <v>2</v>
      </c>
      <c r="FO144" s="331">
        <v>268</v>
      </c>
      <c r="FP144" s="331">
        <v>216</v>
      </c>
      <c r="FQ144" s="331">
        <v>52</v>
      </c>
      <c r="FR144" s="124">
        <v>0.19402985074626866</v>
      </c>
      <c r="FS144" s="331">
        <v>7.1999999999999993</v>
      </c>
      <c r="FT144" s="331">
        <v>925</v>
      </c>
      <c r="FU144" s="331">
        <v>739</v>
      </c>
      <c r="FV144" s="331">
        <v>186</v>
      </c>
      <c r="FW144" s="124">
        <v>5.467215473345749E-3</v>
      </c>
      <c r="FX144" s="386">
        <v>30</v>
      </c>
      <c r="FY144" s="331">
        <v>4428</v>
      </c>
      <c r="FZ144" s="431">
        <v>3998</v>
      </c>
      <c r="GA144" s="331">
        <v>430</v>
      </c>
      <c r="GB144" s="124">
        <v>8.76979293544458E-2</v>
      </c>
      <c r="GC144" s="386">
        <v>8.6999999999999993</v>
      </c>
      <c r="GD144" s="335">
        <v>1143</v>
      </c>
      <c r="GE144" s="431">
        <v>954</v>
      </c>
      <c r="GF144" s="331">
        <v>189</v>
      </c>
      <c r="GG144" s="124">
        <v>0.16535433070866143</v>
      </c>
      <c r="GH144" s="330">
        <v>-21.3</v>
      </c>
      <c r="GI144" s="331">
        <v>-3285</v>
      </c>
      <c r="GJ144" s="331">
        <v>-3044</v>
      </c>
      <c r="GK144" s="331">
        <v>-241</v>
      </c>
      <c r="GL144" s="124">
        <v>7.7656401354215629E-2</v>
      </c>
      <c r="GM144" s="331">
        <v>9.1999999999999993</v>
      </c>
      <c r="GN144" s="331">
        <v>1193</v>
      </c>
      <c r="GO144" s="331">
        <v>955</v>
      </c>
      <c r="GP144" s="331">
        <v>238</v>
      </c>
      <c r="GQ144" s="124">
        <v>0.19949706621961441</v>
      </c>
      <c r="GR144" s="331">
        <v>-0.5</v>
      </c>
      <c r="GS144" s="331">
        <v>-50</v>
      </c>
      <c r="GT144" s="331">
        <v>-1</v>
      </c>
      <c r="GU144" s="331">
        <v>-49</v>
      </c>
      <c r="GV144" s="124">
        <v>-3.4142735510952982E-2</v>
      </c>
      <c r="GW144" s="386">
        <v>30</v>
      </c>
      <c r="GX144" s="331">
        <v>4428</v>
      </c>
      <c r="GY144" s="431">
        <v>3998</v>
      </c>
      <c r="GZ144" s="331">
        <v>430</v>
      </c>
      <c r="HA144" s="124">
        <v>9.7109304426377593E-2</v>
      </c>
      <c r="HB144" s="386">
        <v>6.4</v>
      </c>
      <c r="HC144" s="335">
        <v>894</v>
      </c>
      <c r="HD144" s="430">
        <v>730</v>
      </c>
      <c r="HE144" s="331">
        <v>164</v>
      </c>
      <c r="HF144" s="124">
        <v>0.18344519015659955</v>
      </c>
      <c r="HG144" s="330">
        <v>-23.6</v>
      </c>
      <c r="HH144" s="331">
        <v>-3534</v>
      </c>
      <c r="HI144" s="331">
        <v>-3268</v>
      </c>
      <c r="HJ144" s="331">
        <v>-266</v>
      </c>
      <c r="HK144" s="124">
        <v>8.6335885730221953E-2</v>
      </c>
      <c r="HL144" s="331">
        <v>8.6999999999999993</v>
      </c>
      <c r="HM144" s="331">
        <v>1143</v>
      </c>
      <c r="HN144" s="331">
        <v>954</v>
      </c>
      <c r="HO144" s="331">
        <v>189</v>
      </c>
      <c r="HP144" s="124">
        <v>0.16535433070866143</v>
      </c>
      <c r="HQ144" s="331">
        <v>-2.2999999999999989</v>
      </c>
      <c r="HR144" s="331">
        <v>-249</v>
      </c>
      <c r="HS144" s="331">
        <v>-224</v>
      </c>
      <c r="HT144" s="331">
        <v>-25</v>
      </c>
      <c r="HU144" s="124">
        <v>1.8090859447938118E-2</v>
      </c>
      <c r="HV144" s="386">
        <v>30</v>
      </c>
      <c r="HW144" s="331">
        <v>4428</v>
      </c>
      <c r="HX144" s="431">
        <v>3998</v>
      </c>
      <c r="HY144" s="331">
        <v>430</v>
      </c>
      <c r="HZ144" s="124">
        <v>9.7109304426377593E-2</v>
      </c>
      <c r="IA144" s="386">
        <v>8.3000000000000007</v>
      </c>
      <c r="IB144" s="331">
        <v>1146</v>
      </c>
      <c r="IC144" s="431">
        <v>920</v>
      </c>
      <c r="ID144" s="331">
        <v>226</v>
      </c>
      <c r="IE144" s="124">
        <v>0.19720767888307156</v>
      </c>
      <c r="IF144" s="330">
        <v>-21.7</v>
      </c>
      <c r="IG144" s="331">
        <v>-3282</v>
      </c>
      <c r="IH144" s="331">
        <v>-3078</v>
      </c>
      <c r="II144" s="331">
        <v>-204</v>
      </c>
      <c r="IJ144" s="124">
        <v>0.10009837445669396</v>
      </c>
      <c r="IK144" s="331">
        <v>6.4</v>
      </c>
      <c r="IL144" s="331">
        <v>894</v>
      </c>
      <c r="IM144" s="331">
        <v>730</v>
      </c>
      <c r="IN144" s="331">
        <v>164</v>
      </c>
      <c r="IO144" s="124">
        <v>0.18344519015659955</v>
      </c>
      <c r="IP144" s="331">
        <v>1.9000000000000004</v>
      </c>
      <c r="IQ144" s="331">
        <v>252</v>
      </c>
      <c r="IR144" s="331">
        <v>190</v>
      </c>
      <c r="IS144" s="331">
        <v>62</v>
      </c>
      <c r="IT144" s="124">
        <v>1.3762488726472011E-2</v>
      </c>
      <c r="IU144" s="386">
        <v>30</v>
      </c>
      <c r="IV144" s="331">
        <v>4428</v>
      </c>
      <c r="IW144" s="431">
        <v>3998</v>
      </c>
      <c r="IX144" s="331">
        <v>430</v>
      </c>
      <c r="IY144" s="124">
        <v>9.7109304426377593E-2</v>
      </c>
      <c r="IZ144" s="386">
        <v>2.4</v>
      </c>
      <c r="JA144" s="331">
        <v>343</v>
      </c>
      <c r="JB144" s="431">
        <v>290</v>
      </c>
      <c r="JC144" s="331">
        <v>53</v>
      </c>
      <c r="JD144" s="124">
        <v>0.15451895043731778</v>
      </c>
      <c r="JE144" s="330">
        <v>-27.6</v>
      </c>
      <c r="JF144" s="331">
        <v>-4085</v>
      </c>
      <c r="JG144" s="331">
        <v>-3708</v>
      </c>
      <c r="JH144" s="331">
        <v>-377</v>
      </c>
      <c r="JI144" s="124">
        <v>5.7409646010940188E-2</v>
      </c>
      <c r="JJ144" s="331">
        <v>8.3000000000000007</v>
      </c>
      <c r="JK144" s="331">
        <v>1146</v>
      </c>
      <c r="JL144" s="331">
        <v>920</v>
      </c>
      <c r="JM144" s="331">
        <v>226</v>
      </c>
      <c r="JN144" s="124">
        <v>0.19720767888307156</v>
      </c>
      <c r="JO144" s="331">
        <v>-5.9</v>
      </c>
      <c r="JP144" s="331">
        <v>-803</v>
      </c>
      <c r="JQ144" s="331">
        <v>-630</v>
      </c>
      <c r="JR144" s="331">
        <v>-173</v>
      </c>
      <c r="JS144" s="124">
        <v>-4.2688728445753776E-2</v>
      </c>
      <c r="JT144" s="386">
        <v>30</v>
      </c>
      <c r="JU144" s="331">
        <v>4428</v>
      </c>
      <c r="JV144" s="431">
        <v>3998</v>
      </c>
      <c r="JW144" s="331">
        <v>430</v>
      </c>
      <c r="JX144" s="124">
        <v>9.7109304426377593E-2</v>
      </c>
      <c r="JY144" s="386">
        <v>3.5</v>
      </c>
      <c r="JZ144" s="331">
        <v>600</v>
      </c>
      <c r="KA144" s="431">
        <v>484</v>
      </c>
      <c r="KB144" s="331">
        <v>116</v>
      </c>
      <c r="KC144" s="124">
        <v>0.19333333333333333</v>
      </c>
      <c r="KD144" s="330">
        <v>-26.5</v>
      </c>
      <c r="KE144" s="331">
        <v>-3828</v>
      </c>
      <c r="KF144" s="331">
        <v>-3514</v>
      </c>
      <c r="KG144" s="331">
        <v>-314</v>
      </c>
      <c r="KH144" s="124">
        <v>9.6224028906955736E-2</v>
      </c>
      <c r="KI144" s="331">
        <v>2.4</v>
      </c>
      <c r="KJ144" s="331">
        <v>343</v>
      </c>
      <c r="KK144" s="331">
        <v>290</v>
      </c>
      <c r="KL144" s="331">
        <v>53</v>
      </c>
      <c r="KM144" s="124">
        <v>0.15451895043731778</v>
      </c>
      <c r="KN144" s="331">
        <v>1.1000000000000001</v>
      </c>
      <c r="KO144" s="331">
        <v>257</v>
      </c>
      <c r="KP144" s="331">
        <v>194</v>
      </c>
      <c r="KQ144" s="331">
        <v>63</v>
      </c>
      <c r="KR144" s="124">
        <v>3.8814382896015548E-2</v>
      </c>
      <c r="KS144" s="330">
        <v>360</v>
      </c>
      <c r="KT144" s="331">
        <v>53136</v>
      </c>
      <c r="KU144" s="331">
        <v>47976</v>
      </c>
      <c r="KV144" s="331">
        <v>5160</v>
      </c>
      <c r="KW144" s="124">
        <v>9.7109304426377593E-2</v>
      </c>
      <c r="KX144" s="331">
        <v>89.2</v>
      </c>
      <c r="KY144" s="331">
        <v>12692</v>
      </c>
      <c r="KZ144" s="331">
        <v>10345</v>
      </c>
      <c r="LA144" s="331">
        <v>2347</v>
      </c>
      <c r="LB144" s="334">
        <v>0.18491963441537976</v>
      </c>
      <c r="LC144" s="330">
        <v>-270.8</v>
      </c>
      <c r="LD144" s="331">
        <v>-40444</v>
      </c>
      <c r="LE144" s="331">
        <v>-37631</v>
      </c>
      <c r="LF144" s="331">
        <v>-2813</v>
      </c>
      <c r="LG144" s="334">
        <v>8.7810329989002164E-2</v>
      </c>
    </row>
    <row r="145" spans="2:319">
      <c r="B145" s="1640"/>
      <c r="C145" s="1619"/>
      <c r="D145" s="333" t="s">
        <v>2882</v>
      </c>
      <c r="E145" s="386">
        <v>0</v>
      </c>
      <c r="F145" s="331">
        <v>0</v>
      </c>
      <c r="G145" s="431">
        <v>0</v>
      </c>
      <c r="H145" s="331">
        <v>0</v>
      </c>
      <c r="I145" s="124">
        <v>0</v>
      </c>
      <c r="J145" s="386">
        <v>0</v>
      </c>
      <c r="K145" s="331">
        <v>0</v>
      </c>
      <c r="L145" s="431">
        <v>0</v>
      </c>
      <c r="M145" s="331">
        <v>0</v>
      </c>
      <c r="N145" s="124">
        <v>0</v>
      </c>
      <c r="O145" s="330">
        <v>0</v>
      </c>
      <c r="P145" s="331">
        <v>0</v>
      </c>
      <c r="Q145" s="331">
        <v>0</v>
      </c>
      <c r="R145" s="331">
        <v>0</v>
      </c>
      <c r="S145" s="124">
        <v>0</v>
      </c>
      <c r="T145" s="331">
        <v>0</v>
      </c>
      <c r="U145" s="331">
        <v>0</v>
      </c>
      <c r="V145" s="331">
        <v>0</v>
      </c>
      <c r="W145" s="331">
        <v>0</v>
      </c>
      <c r="X145" s="124">
        <v>0</v>
      </c>
      <c r="Y145" s="331">
        <v>0</v>
      </c>
      <c r="Z145" s="331">
        <v>0</v>
      </c>
      <c r="AA145" s="331">
        <v>0</v>
      </c>
      <c r="AB145" s="331">
        <v>0</v>
      </c>
      <c r="AC145" s="124">
        <v>0</v>
      </c>
      <c r="AD145" s="386">
        <v>0</v>
      </c>
      <c r="AE145" s="331">
        <v>0</v>
      </c>
      <c r="AF145" s="431">
        <v>0</v>
      </c>
      <c r="AG145" s="331">
        <v>0</v>
      </c>
      <c r="AH145" s="124">
        <v>0</v>
      </c>
      <c r="AI145" s="386">
        <v>0</v>
      </c>
      <c r="AJ145" s="331">
        <v>0</v>
      </c>
      <c r="AK145" s="431">
        <v>0</v>
      </c>
      <c r="AL145" s="331">
        <v>0</v>
      </c>
      <c r="AM145" s="124">
        <v>0</v>
      </c>
      <c r="AN145" s="330">
        <v>0</v>
      </c>
      <c r="AO145" s="331">
        <v>0</v>
      </c>
      <c r="AP145" s="331">
        <v>0</v>
      </c>
      <c r="AQ145" s="331">
        <v>0</v>
      </c>
      <c r="AR145" s="124">
        <v>0</v>
      </c>
      <c r="AS145" s="331">
        <v>0</v>
      </c>
      <c r="AT145" s="331">
        <v>0</v>
      </c>
      <c r="AU145" s="331">
        <v>0</v>
      </c>
      <c r="AV145" s="331">
        <v>0</v>
      </c>
      <c r="AW145" s="124">
        <v>0</v>
      </c>
      <c r="AX145" s="331">
        <v>0</v>
      </c>
      <c r="AY145" s="331">
        <v>0</v>
      </c>
      <c r="AZ145" s="331">
        <v>0</v>
      </c>
      <c r="BA145" s="331">
        <v>0</v>
      </c>
      <c r="BB145" s="124">
        <v>0</v>
      </c>
      <c r="BC145" s="386">
        <v>0</v>
      </c>
      <c r="BD145" s="331">
        <v>0</v>
      </c>
      <c r="BE145" s="431">
        <v>0</v>
      </c>
      <c r="BF145" s="331">
        <v>0</v>
      </c>
      <c r="BG145" s="124">
        <v>0</v>
      </c>
      <c r="BH145" s="386">
        <v>0</v>
      </c>
      <c r="BI145" s="331">
        <v>0</v>
      </c>
      <c r="BJ145" s="431">
        <v>0</v>
      </c>
      <c r="BK145" s="331">
        <v>0</v>
      </c>
      <c r="BL145" s="124">
        <v>0</v>
      </c>
      <c r="BM145" s="330">
        <v>0</v>
      </c>
      <c r="BN145" s="331">
        <v>0</v>
      </c>
      <c r="BO145" s="331">
        <v>0</v>
      </c>
      <c r="BP145" s="331">
        <v>0</v>
      </c>
      <c r="BQ145" s="124">
        <v>0</v>
      </c>
      <c r="BR145" s="331">
        <v>0</v>
      </c>
      <c r="BS145" s="331">
        <v>0</v>
      </c>
      <c r="BT145" s="331">
        <v>0</v>
      </c>
      <c r="BU145" s="331">
        <v>0</v>
      </c>
      <c r="BV145" s="124">
        <v>0</v>
      </c>
      <c r="BW145" s="331">
        <v>0</v>
      </c>
      <c r="BX145" s="331">
        <v>0</v>
      </c>
      <c r="BY145" s="331">
        <v>0</v>
      </c>
      <c r="BZ145" s="331">
        <v>0</v>
      </c>
      <c r="CA145" s="124">
        <v>0</v>
      </c>
      <c r="CB145" s="386">
        <v>0</v>
      </c>
      <c r="CC145" s="331">
        <v>0</v>
      </c>
      <c r="CD145" s="331">
        <v>0</v>
      </c>
      <c r="CE145" s="331">
        <v>0</v>
      </c>
      <c r="CF145" s="124">
        <v>0</v>
      </c>
      <c r="CG145" s="386">
        <v>0</v>
      </c>
      <c r="CH145" s="331">
        <v>0</v>
      </c>
      <c r="CI145" s="431">
        <v>0</v>
      </c>
      <c r="CJ145" s="331">
        <v>0</v>
      </c>
      <c r="CK145" s="124">
        <v>0</v>
      </c>
      <c r="CL145" s="330">
        <v>0</v>
      </c>
      <c r="CM145" s="331">
        <v>0</v>
      </c>
      <c r="CN145" s="331">
        <v>0</v>
      </c>
      <c r="CO145" s="331">
        <v>0</v>
      </c>
      <c r="CP145" s="124">
        <v>0</v>
      </c>
      <c r="CQ145" s="331">
        <v>0</v>
      </c>
      <c r="CR145" s="331">
        <v>0</v>
      </c>
      <c r="CS145" s="331">
        <v>0</v>
      </c>
      <c r="CT145" s="331">
        <v>0</v>
      </c>
      <c r="CU145" s="124">
        <v>0</v>
      </c>
      <c r="CV145" s="331">
        <v>0</v>
      </c>
      <c r="CW145" s="331">
        <v>0</v>
      </c>
      <c r="CX145" s="331">
        <v>0</v>
      </c>
      <c r="CY145" s="331">
        <v>0</v>
      </c>
      <c r="CZ145" s="124">
        <v>0</v>
      </c>
      <c r="DA145" s="386">
        <v>0</v>
      </c>
      <c r="DB145" s="331">
        <v>0</v>
      </c>
      <c r="DC145" s="431">
        <v>0</v>
      </c>
      <c r="DD145" s="331">
        <v>0</v>
      </c>
      <c r="DE145" s="124">
        <v>0</v>
      </c>
      <c r="DF145" s="386">
        <v>0</v>
      </c>
      <c r="DG145" s="331">
        <v>0</v>
      </c>
      <c r="DH145" s="431">
        <v>0</v>
      </c>
      <c r="DI145" s="331">
        <v>0</v>
      </c>
      <c r="DJ145" s="124">
        <v>0</v>
      </c>
      <c r="DK145" s="330">
        <v>0</v>
      </c>
      <c r="DL145" s="331">
        <v>0</v>
      </c>
      <c r="DM145" s="331">
        <v>0</v>
      </c>
      <c r="DN145" s="331">
        <v>0</v>
      </c>
      <c r="DO145" s="124">
        <v>0</v>
      </c>
      <c r="DP145" s="331">
        <v>0</v>
      </c>
      <c r="DQ145" s="331">
        <v>0</v>
      </c>
      <c r="DR145" s="331">
        <v>0</v>
      </c>
      <c r="DS145" s="331">
        <v>0</v>
      </c>
      <c r="DT145" s="124">
        <v>0</v>
      </c>
      <c r="DU145" s="331">
        <v>0</v>
      </c>
      <c r="DV145" s="331">
        <v>0</v>
      </c>
      <c r="DW145" s="331">
        <v>0</v>
      </c>
      <c r="DX145" s="331">
        <v>0</v>
      </c>
      <c r="DY145" s="124">
        <v>0</v>
      </c>
      <c r="DZ145" s="386">
        <v>0</v>
      </c>
      <c r="EA145" s="331">
        <v>0</v>
      </c>
      <c r="EB145" s="431">
        <v>0</v>
      </c>
      <c r="EC145" s="331">
        <v>0</v>
      </c>
      <c r="ED145" s="124">
        <v>0</v>
      </c>
      <c r="EE145" s="386">
        <v>0</v>
      </c>
      <c r="EF145" s="331">
        <v>0</v>
      </c>
      <c r="EG145" s="431">
        <v>0</v>
      </c>
      <c r="EH145" s="331">
        <v>0</v>
      </c>
      <c r="EI145" s="124">
        <v>0</v>
      </c>
      <c r="EJ145" s="330">
        <v>0</v>
      </c>
      <c r="EK145" s="331">
        <v>0</v>
      </c>
      <c r="EL145" s="331">
        <v>0</v>
      </c>
      <c r="EM145" s="331">
        <v>0</v>
      </c>
      <c r="EN145" s="124">
        <v>0</v>
      </c>
      <c r="EO145" s="331">
        <v>0</v>
      </c>
      <c r="EP145" s="331">
        <v>0</v>
      </c>
      <c r="EQ145" s="331">
        <v>0</v>
      </c>
      <c r="ER145" s="331">
        <v>0</v>
      </c>
      <c r="ES145" s="124">
        <v>0</v>
      </c>
      <c r="ET145" s="331">
        <v>0</v>
      </c>
      <c r="EU145" s="331">
        <v>0</v>
      </c>
      <c r="EV145" s="331">
        <v>0</v>
      </c>
      <c r="EW145" s="331">
        <v>0</v>
      </c>
      <c r="EX145" s="124">
        <v>0</v>
      </c>
      <c r="EY145" s="386">
        <v>0</v>
      </c>
      <c r="EZ145" s="331">
        <v>0</v>
      </c>
      <c r="FA145" s="431">
        <v>0</v>
      </c>
      <c r="FB145" s="331">
        <v>0</v>
      </c>
      <c r="FC145" s="124">
        <v>0</v>
      </c>
      <c r="FD145" s="386">
        <v>0</v>
      </c>
      <c r="FE145" s="331">
        <v>0</v>
      </c>
      <c r="FF145" s="431">
        <v>0</v>
      </c>
      <c r="FG145" s="331">
        <v>0</v>
      </c>
      <c r="FH145" s="124">
        <v>0</v>
      </c>
      <c r="FI145" s="330">
        <v>0</v>
      </c>
      <c r="FJ145" s="331">
        <v>0</v>
      </c>
      <c r="FK145" s="331">
        <v>0</v>
      </c>
      <c r="FL145" s="331">
        <v>0</v>
      </c>
      <c r="FM145" s="124">
        <v>0</v>
      </c>
      <c r="FN145" s="331">
        <v>0</v>
      </c>
      <c r="FO145" s="331">
        <v>0</v>
      </c>
      <c r="FP145" s="331">
        <v>0</v>
      </c>
      <c r="FQ145" s="331">
        <v>0</v>
      </c>
      <c r="FR145" s="124">
        <v>0</v>
      </c>
      <c r="FS145" s="331">
        <v>0</v>
      </c>
      <c r="FT145" s="331">
        <v>0</v>
      </c>
      <c r="FU145" s="331">
        <v>0</v>
      </c>
      <c r="FV145" s="331">
        <v>0</v>
      </c>
      <c r="FW145" s="124">
        <v>0</v>
      </c>
      <c r="FX145" s="386">
        <v>0</v>
      </c>
      <c r="FY145" s="331">
        <v>0</v>
      </c>
      <c r="FZ145" s="431">
        <v>0</v>
      </c>
      <c r="GA145" s="331">
        <v>0</v>
      </c>
      <c r="GB145" s="124">
        <v>0</v>
      </c>
      <c r="GC145" s="386">
        <v>0</v>
      </c>
      <c r="GD145" s="331">
        <v>0</v>
      </c>
      <c r="GE145" s="431">
        <v>0</v>
      </c>
      <c r="GF145" s="331">
        <v>0</v>
      </c>
      <c r="GG145" s="124">
        <v>0</v>
      </c>
      <c r="GH145" s="330">
        <v>0</v>
      </c>
      <c r="GI145" s="331">
        <v>0</v>
      </c>
      <c r="GJ145" s="331">
        <v>0</v>
      </c>
      <c r="GK145" s="331">
        <v>0</v>
      </c>
      <c r="GL145" s="124">
        <v>0</v>
      </c>
      <c r="GM145" s="331">
        <v>0</v>
      </c>
      <c r="GN145" s="331">
        <v>0</v>
      </c>
      <c r="GO145" s="331">
        <v>0</v>
      </c>
      <c r="GP145" s="331">
        <v>0</v>
      </c>
      <c r="GQ145" s="124">
        <v>0</v>
      </c>
      <c r="GR145" s="331">
        <v>0</v>
      </c>
      <c r="GS145" s="331">
        <v>0</v>
      </c>
      <c r="GT145" s="331">
        <v>0</v>
      </c>
      <c r="GU145" s="331">
        <v>0</v>
      </c>
      <c r="GV145" s="124">
        <v>0</v>
      </c>
      <c r="GW145" s="386">
        <v>0</v>
      </c>
      <c r="GX145" s="331">
        <v>0</v>
      </c>
      <c r="GY145" s="431">
        <v>0</v>
      </c>
      <c r="GZ145" s="331">
        <v>0</v>
      </c>
      <c r="HA145" s="124">
        <v>0</v>
      </c>
      <c r="HB145" s="386">
        <v>0</v>
      </c>
      <c r="HC145" s="331">
        <v>0</v>
      </c>
      <c r="HD145" s="431">
        <v>0</v>
      </c>
      <c r="HE145" s="331">
        <v>0</v>
      </c>
      <c r="HF145" s="124">
        <v>0</v>
      </c>
      <c r="HG145" s="330">
        <v>0</v>
      </c>
      <c r="HH145" s="331">
        <v>0</v>
      </c>
      <c r="HI145" s="331">
        <v>0</v>
      </c>
      <c r="HJ145" s="331">
        <v>0</v>
      </c>
      <c r="HK145" s="124">
        <v>0</v>
      </c>
      <c r="HL145" s="331">
        <v>0</v>
      </c>
      <c r="HM145" s="331">
        <v>0</v>
      </c>
      <c r="HN145" s="331">
        <v>0</v>
      </c>
      <c r="HO145" s="331">
        <v>0</v>
      </c>
      <c r="HP145" s="124">
        <v>0</v>
      </c>
      <c r="HQ145" s="331">
        <v>0</v>
      </c>
      <c r="HR145" s="331">
        <v>0</v>
      </c>
      <c r="HS145" s="331">
        <v>0</v>
      </c>
      <c r="HT145" s="331">
        <v>0</v>
      </c>
      <c r="HU145" s="124">
        <v>0</v>
      </c>
      <c r="HV145" s="386">
        <v>0</v>
      </c>
      <c r="HW145" s="331">
        <v>0</v>
      </c>
      <c r="HX145" s="431">
        <v>0</v>
      </c>
      <c r="HY145" s="331">
        <v>0</v>
      </c>
      <c r="HZ145" s="124">
        <v>0</v>
      </c>
      <c r="IA145" s="386">
        <v>0</v>
      </c>
      <c r="IB145" s="331">
        <v>0</v>
      </c>
      <c r="IC145" s="431">
        <v>0</v>
      </c>
      <c r="ID145" s="331">
        <v>0</v>
      </c>
      <c r="IE145" s="124">
        <v>0</v>
      </c>
      <c r="IF145" s="330">
        <v>0</v>
      </c>
      <c r="IG145" s="331">
        <v>0</v>
      </c>
      <c r="IH145" s="331">
        <v>0</v>
      </c>
      <c r="II145" s="331">
        <v>0</v>
      </c>
      <c r="IJ145" s="124">
        <v>0</v>
      </c>
      <c r="IK145" s="331">
        <v>0</v>
      </c>
      <c r="IL145" s="331">
        <v>0</v>
      </c>
      <c r="IM145" s="331">
        <v>0</v>
      </c>
      <c r="IN145" s="331">
        <v>0</v>
      </c>
      <c r="IO145" s="124">
        <v>0</v>
      </c>
      <c r="IP145" s="331">
        <v>0</v>
      </c>
      <c r="IQ145" s="331">
        <v>0</v>
      </c>
      <c r="IR145" s="331">
        <v>0</v>
      </c>
      <c r="IS145" s="331">
        <v>0</v>
      </c>
      <c r="IT145" s="124">
        <v>0</v>
      </c>
      <c r="IU145" s="386">
        <v>0</v>
      </c>
      <c r="IV145" s="331">
        <v>0</v>
      </c>
      <c r="IW145" s="431">
        <v>0</v>
      </c>
      <c r="IX145" s="331">
        <v>0</v>
      </c>
      <c r="IY145" s="124">
        <v>0</v>
      </c>
      <c r="IZ145" s="386">
        <v>0</v>
      </c>
      <c r="JA145" s="331">
        <v>0</v>
      </c>
      <c r="JB145" s="431">
        <v>0</v>
      </c>
      <c r="JC145" s="331">
        <v>0</v>
      </c>
      <c r="JD145" s="124">
        <v>0</v>
      </c>
      <c r="JE145" s="330">
        <v>0</v>
      </c>
      <c r="JF145" s="331">
        <v>0</v>
      </c>
      <c r="JG145" s="331">
        <v>0</v>
      </c>
      <c r="JH145" s="331">
        <v>0</v>
      </c>
      <c r="JI145" s="124">
        <v>0</v>
      </c>
      <c r="JJ145" s="331">
        <v>0</v>
      </c>
      <c r="JK145" s="331">
        <v>0</v>
      </c>
      <c r="JL145" s="331">
        <v>0</v>
      </c>
      <c r="JM145" s="331">
        <v>0</v>
      </c>
      <c r="JN145" s="124">
        <v>0</v>
      </c>
      <c r="JO145" s="331">
        <v>0</v>
      </c>
      <c r="JP145" s="331">
        <v>0</v>
      </c>
      <c r="JQ145" s="331">
        <v>0</v>
      </c>
      <c r="JR145" s="331">
        <v>0</v>
      </c>
      <c r="JS145" s="124">
        <v>0</v>
      </c>
      <c r="JT145" s="386">
        <v>0</v>
      </c>
      <c r="JU145" s="331">
        <v>0</v>
      </c>
      <c r="JV145" s="431">
        <v>0</v>
      </c>
      <c r="JW145" s="331">
        <v>0</v>
      </c>
      <c r="JX145" s="124">
        <v>0</v>
      </c>
      <c r="JY145" s="386">
        <v>0</v>
      </c>
      <c r="JZ145" s="331">
        <v>0</v>
      </c>
      <c r="KA145" s="431">
        <v>0</v>
      </c>
      <c r="KB145" s="331">
        <v>0</v>
      </c>
      <c r="KC145" s="124">
        <v>0</v>
      </c>
      <c r="KD145" s="330">
        <v>0</v>
      </c>
      <c r="KE145" s="331">
        <v>0</v>
      </c>
      <c r="KF145" s="331">
        <v>0</v>
      </c>
      <c r="KG145" s="331">
        <v>0</v>
      </c>
      <c r="KH145" s="124">
        <v>0</v>
      </c>
      <c r="KI145" s="331">
        <v>0</v>
      </c>
      <c r="KJ145" s="331">
        <v>0</v>
      </c>
      <c r="KK145" s="331">
        <v>0</v>
      </c>
      <c r="KL145" s="331">
        <v>0</v>
      </c>
      <c r="KM145" s="124">
        <v>0</v>
      </c>
      <c r="KN145" s="331">
        <v>0</v>
      </c>
      <c r="KO145" s="331">
        <v>0</v>
      </c>
      <c r="KP145" s="331">
        <v>0</v>
      </c>
      <c r="KQ145" s="331">
        <v>0</v>
      </c>
      <c r="KR145" s="124">
        <v>0</v>
      </c>
      <c r="KS145" s="330">
        <v>0</v>
      </c>
      <c r="KT145" s="331">
        <v>0</v>
      </c>
      <c r="KU145" s="331">
        <v>0</v>
      </c>
      <c r="KV145" s="331">
        <v>0</v>
      </c>
      <c r="KW145" s="124">
        <v>0</v>
      </c>
      <c r="KX145" s="331">
        <v>0</v>
      </c>
      <c r="KY145" s="331">
        <v>0</v>
      </c>
      <c r="KZ145" s="331">
        <v>0</v>
      </c>
      <c r="LA145" s="331">
        <v>0</v>
      </c>
      <c r="LB145" s="334">
        <v>0</v>
      </c>
      <c r="LC145" s="330">
        <v>0</v>
      </c>
      <c r="LD145" s="331">
        <v>0</v>
      </c>
      <c r="LE145" s="331">
        <v>0</v>
      </c>
      <c r="LF145" s="331">
        <v>0</v>
      </c>
      <c r="LG145" s="334">
        <v>0</v>
      </c>
    </row>
    <row r="146" spans="2:319">
      <c r="B146" s="1640"/>
      <c r="C146" s="1619"/>
      <c r="D146" s="333" t="s">
        <v>2883</v>
      </c>
      <c r="E146" s="386">
        <v>134.30000000000001</v>
      </c>
      <c r="F146" s="331">
        <v>1113</v>
      </c>
      <c r="G146" s="431">
        <v>966</v>
      </c>
      <c r="H146" s="331">
        <v>147</v>
      </c>
      <c r="I146" s="124">
        <v>0.13207547169811321</v>
      </c>
      <c r="J146" s="386">
        <v>206.2</v>
      </c>
      <c r="K146" s="383">
        <v>1712</v>
      </c>
      <c r="L146" s="431">
        <v>1483</v>
      </c>
      <c r="M146" s="331">
        <v>229</v>
      </c>
      <c r="N146" s="124">
        <v>0.13376168224299065</v>
      </c>
      <c r="O146" s="330">
        <v>71.899999999999977</v>
      </c>
      <c r="P146" s="331">
        <v>599</v>
      </c>
      <c r="Q146" s="331">
        <v>517</v>
      </c>
      <c r="R146" s="331">
        <v>82</v>
      </c>
      <c r="S146" s="124">
        <v>1.6862105448774423E-3</v>
      </c>
      <c r="T146" s="331">
        <v>189.9</v>
      </c>
      <c r="U146" s="331">
        <v>1578</v>
      </c>
      <c r="V146" s="331">
        <v>1365</v>
      </c>
      <c r="W146" s="331">
        <v>213</v>
      </c>
      <c r="X146" s="124">
        <v>0.13498098859315588</v>
      </c>
      <c r="Y146" s="331">
        <v>16.299999999999983</v>
      </c>
      <c r="Z146" s="331">
        <v>134</v>
      </c>
      <c r="AA146" s="331">
        <v>118</v>
      </c>
      <c r="AB146" s="331">
        <v>16</v>
      </c>
      <c r="AC146" s="124">
        <v>-1.2193063501652335E-3</v>
      </c>
      <c r="AD146" s="386">
        <v>88.8</v>
      </c>
      <c r="AE146" s="331">
        <v>736</v>
      </c>
      <c r="AF146" s="431">
        <v>638</v>
      </c>
      <c r="AG146" s="331">
        <v>98</v>
      </c>
      <c r="AH146" s="124">
        <v>0.13315217391304349</v>
      </c>
      <c r="AI146" s="386">
        <v>177.8</v>
      </c>
      <c r="AJ146" s="335">
        <v>1477</v>
      </c>
      <c r="AK146" s="430">
        <v>1279</v>
      </c>
      <c r="AL146" s="331">
        <v>198</v>
      </c>
      <c r="AM146" s="124">
        <v>0.13405551794177387</v>
      </c>
      <c r="AN146" s="330">
        <v>89.000000000000014</v>
      </c>
      <c r="AO146" s="331">
        <v>741</v>
      </c>
      <c r="AP146" s="331">
        <v>641</v>
      </c>
      <c r="AQ146" s="331">
        <v>100</v>
      </c>
      <c r="AR146" s="124">
        <v>9.0334402873037956E-4</v>
      </c>
      <c r="AS146" s="331">
        <v>206.2</v>
      </c>
      <c r="AT146" s="331">
        <v>1712</v>
      </c>
      <c r="AU146" s="331">
        <v>1483</v>
      </c>
      <c r="AV146" s="331">
        <v>229</v>
      </c>
      <c r="AW146" s="124">
        <v>0.13376168224299065</v>
      </c>
      <c r="AX146" s="331">
        <v>-28.399999999999977</v>
      </c>
      <c r="AY146" s="331">
        <v>-235</v>
      </c>
      <c r="AZ146" s="331">
        <v>-204</v>
      </c>
      <c r="BA146" s="331">
        <v>-31</v>
      </c>
      <c r="BB146" s="124">
        <v>2.9383569878321802E-4</v>
      </c>
      <c r="BC146" s="386">
        <v>104</v>
      </c>
      <c r="BD146" s="331">
        <v>862</v>
      </c>
      <c r="BE146" s="431">
        <v>748</v>
      </c>
      <c r="BF146" s="331">
        <v>114</v>
      </c>
      <c r="BG146" s="124">
        <v>0.13225058004640372</v>
      </c>
      <c r="BH146" s="386">
        <v>80.7</v>
      </c>
      <c r="BI146" s="331">
        <v>670</v>
      </c>
      <c r="BJ146" s="431">
        <v>580</v>
      </c>
      <c r="BK146" s="331">
        <v>90</v>
      </c>
      <c r="BL146" s="124">
        <v>0.13432835820895522</v>
      </c>
      <c r="BM146" s="330">
        <v>-23.299999999999997</v>
      </c>
      <c r="BN146" s="331">
        <v>-192</v>
      </c>
      <c r="BO146" s="331">
        <v>-168</v>
      </c>
      <c r="BP146" s="331">
        <v>-24</v>
      </c>
      <c r="BQ146" s="124">
        <v>2.0777781625515024E-3</v>
      </c>
      <c r="BR146" s="331">
        <v>177.8</v>
      </c>
      <c r="BS146" s="331">
        <v>1477</v>
      </c>
      <c r="BT146" s="331">
        <v>1279</v>
      </c>
      <c r="BU146" s="331">
        <v>198</v>
      </c>
      <c r="BV146" s="124">
        <v>0.13405551794177387</v>
      </c>
      <c r="BW146" s="331">
        <v>-97.100000000000009</v>
      </c>
      <c r="BX146" s="331">
        <v>-807</v>
      </c>
      <c r="BY146" s="331">
        <v>-699</v>
      </c>
      <c r="BZ146" s="331">
        <v>-108</v>
      </c>
      <c r="CA146" s="124">
        <v>2.7284026718135679E-4</v>
      </c>
      <c r="CB146" s="386">
        <v>170.5</v>
      </c>
      <c r="CC146" s="331">
        <v>1413</v>
      </c>
      <c r="CD146" s="331">
        <v>1226</v>
      </c>
      <c r="CE146" s="331">
        <v>187</v>
      </c>
      <c r="CF146" s="124">
        <v>0.13234253361641896</v>
      </c>
      <c r="CG146" s="386">
        <v>90.3</v>
      </c>
      <c r="CH146" s="331">
        <v>750</v>
      </c>
      <c r="CI146" s="431">
        <v>649</v>
      </c>
      <c r="CJ146" s="331">
        <v>101</v>
      </c>
      <c r="CK146" s="124">
        <v>0.13466666666666666</v>
      </c>
      <c r="CL146" s="330">
        <v>-80.2</v>
      </c>
      <c r="CM146" s="331">
        <v>-663</v>
      </c>
      <c r="CN146" s="331">
        <v>-577</v>
      </c>
      <c r="CO146" s="331">
        <v>-86</v>
      </c>
      <c r="CP146" s="124">
        <v>2.3241330502477009E-3</v>
      </c>
      <c r="CQ146" s="331">
        <v>80.7</v>
      </c>
      <c r="CR146" s="331">
        <v>670</v>
      </c>
      <c r="CS146" s="331">
        <v>580</v>
      </c>
      <c r="CT146" s="331">
        <v>90</v>
      </c>
      <c r="CU146" s="124">
        <v>0.13432835820895522</v>
      </c>
      <c r="CV146" s="331">
        <v>9.5999999999999943</v>
      </c>
      <c r="CW146" s="331">
        <v>80</v>
      </c>
      <c r="CX146" s="331">
        <v>69</v>
      </c>
      <c r="CY146" s="331">
        <v>11</v>
      </c>
      <c r="CZ146" s="124">
        <v>3.383084577114337E-4</v>
      </c>
      <c r="DA146" s="386">
        <v>91.1</v>
      </c>
      <c r="DB146" s="331">
        <v>755</v>
      </c>
      <c r="DC146" s="431">
        <v>655</v>
      </c>
      <c r="DD146" s="331">
        <v>100</v>
      </c>
      <c r="DE146" s="124">
        <v>0.13245033112582782</v>
      </c>
      <c r="DF146" s="386">
        <v>115.9</v>
      </c>
      <c r="DG146" s="331">
        <v>963</v>
      </c>
      <c r="DH146" s="431">
        <v>833</v>
      </c>
      <c r="DI146" s="331">
        <v>130</v>
      </c>
      <c r="DJ146" s="124">
        <v>0.13499480789200416</v>
      </c>
      <c r="DK146" s="330">
        <v>24.800000000000011</v>
      </c>
      <c r="DL146" s="331">
        <v>208</v>
      </c>
      <c r="DM146" s="331">
        <v>178</v>
      </c>
      <c r="DN146" s="331">
        <v>30</v>
      </c>
      <c r="DO146" s="124">
        <v>2.5444767661763346E-3</v>
      </c>
      <c r="DP146" s="331">
        <v>90.3</v>
      </c>
      <c r="DQ146" s="331">
        <v>750</v>
      </c>
      <c r="DR146" s="331">
        <v>649</v>
      </c>
      <c r="DS146" s="331">
        <v>101</v>
      </c>
      <c r="DT146" s="124">
        <v>0.13466666666666666</v>
      </c>
      <c r="DU146" s="331">
        <v>25.600000000000009</v>
      </c>
      <c r="DV146" s="331">
        <v>213</v>
      </c>
      <c r="DW146" s="331">
        <v>184</v>
      </c>
      <c r="DX146" s="331">
        <v>29</v>
      </c>
      <c r="DY146" s="124">
        <v>3.2814122533750267E-4</v>
      </c>
      <c r="DZ146" s="386">
        <v>132</v>
      </c>
      <c r="EA146" s="331">
        <v>1094</v>
      </c>
      <c r="EB146" s="431">
        <v>949</v>
      </c>
      <c r="EC146" s="331">
        <v>145</v>
      </c>
      <c r="ED146" s="124">
        <v>0.13254113345521024</v>
      </c>
      <c r="EE146" s="386">
        <v>77.5</v>
      </c>
      <c r="EF146" s="335">
        <v>645</v>
      </c>
      <c r="EG146" s="431">
        <v>557</v>
      </c>
      <c r="EH146" s="331">
        <v>88</v>
      </c>
      <c r="EI146" s="124">
        <v>0.13643410852713178</v>
      </c>
      <c r="EJ146" s="330">
        <v>-54.5</v>
      </c>
      <c r="EK146" s="331">
        <v>-449</v>
      </c>
      <c r="EL146" s="331">
        <v>-392</v>
      </c>
      <c r="EM146" s="331">
        <v>-57</v>
      </c>
      <c r="EN146" s="124">
        <v>3.892975071921545E-3</v>
      </c>
      <c r="EO146" s="331">
        <v>115.9</v>
      </c>
      <c r="EP146" s="331">
        <v>963</v>
      </c>
      <c r="EQ146" s="331">
        <v>833</v>
      </c>
      <c r="ER146" s="331">
        <v>130</v>
      </c>
      <c r="ES146" s="124">
        <v>0.13499480789200416</v>
      </c>
      <c r="ET146" s="331">
        <v>-38.400000000000006</v>
      </c>
      <c r="EU146" s="331">
        <v>-318</v>
      </c>
      <c r="EV146" s="331">
        <v>-276</v>
      </c>
      <c r="EW146" s="331">
        <v>-42</v>
      </c>
      <c r="EX146" s="124">
        <v>1.4393006351276216E-3</v>
      </c>
      <c r="EY146" s="386">
        <v>111</v>
      </c>
      <c r="EZ146" s="331">
        <v>920</v>
      </c>
      <c r="FA146" s="431">
        <v>798</v>
      </c>
      <c r="FB146" s="331">
        <v>122</v>
      </c>
      <c r="FC146" s="124">
        <v>0.1153054221002059</v>
      </c>
      <c r="FD146" s="386">
        <v>81.900000000000006</v>
      </c>
      <c r="FE146" s="331">
        <v>684</v>
      </c>
      <c r="FF146" s="431">
        <v>590</v>
      </c>
      <c r="FG146" s="331">
        <v>94</v>
      </c>
      <c r="FH146" s="124">
        <v>0.13742690058479531</v>
      </c>
      <c r="FI146" s="330">
        <v>-29.099999999999994</v>
      </c>
      <c r="FJ146" s="331">
        <v>-236</v>
      </c>
      <c r="FK146" s="331">
        <v>-208</v>
      </c>
      <c r="FL146" s="331">
        <v>-28</v>
      </c>
      <c r="FM146" s="124">
        <v>2.212147848458941E-2</v>
      </c>
      <c r="FN146" s="331">
        <v>77.5</v>
      </c>
      <c r="FO146" s="331">
        <v>645</v>
      </c>
      <c r="FP146" s="331">
        <v>557</v>
      </c>
      <c r="FQ146" s="331">
        <v>88</v>
      </c>
      <c r="FR146" s="124">
        <v>0.13643410852713178</v>
      </c>
      <c r="FS146" s="331">
        <v>4.4000000000000057</v>
      </c>
      <c r="FT146" s="331">
        <v>39</v>
      </c>
      <c r="FU146" s="331">
        <v>33</v>
      </c>
      <c r="FV146" s="331">
        <v>6</v>
      </c>
      <c r="FW146" s="124">
        <v>9.9279205766353296E-4</v>
      </c>
      <c r="FX146" s="386">
        <v>113.3</v>
      </c>
      <c r="FY146" s="331">
        <v>939</v>
      </c>
      <c r="FZ146" s="431">
        <v>815</v>
      </c>
      <c r="GA146" s="331">
        <v>124</v>
      </c>
      <c r="GB146" s="124">
        <v>0.11491108071135431</v>
      </c>
      <c r="GC146" s="419">
        <v>48.7</v>
      </c>
      <c r="GD146" s="331">
        <v>403</v>
      </c>
      <c r="GE146" s="431">
        <v>349</v>
      </c>
      <c r="GF146" s="331">
        <v>54</v>
      </c>
      <c r="GG146" s="124">
        <v>0.13399503722084366</v>
      </c>
      <c r="GH146" s="330">
        <v>-64.599999999999994</v>
      </c>
      <c r="GI146" s="331">
        <v>-536</v>
      </c>
      <c r="GJ146" s="331">
        <v>-466</v>
      </c>
      <c r="GK146" s="331">
        <v>-70</v>
      </c>
      <c r="GL146" s="124">
        <v>1.9083956509489353E-2</v>
      </c>
      <c r="GM146" s="331">
        <v>81.900000000000006</v>
      </c>
      <c r="GN146" s="331">
        <v>684</v>
      </c>
      <c r="GO146" s="331">
        <v>590</v>
      </c>
      <c r="GP146" s="331">
        <v>94</v>
      </c>
      <c r="GQ146" s="124">
        <v>0.13742690058479531</v>
      </c>
      <c r="GR146" s="331">
        <v>-33.200000000000003</v>
      </c>
      <c r="GS146" s="331">
        <v>-281</v>
      </c>
      <c r="GT146" s="331">
        <v>-241</v>
      </c>
      <c r="GU146" s="331">
        <v>-40</v>
      </c>
      <c r="GV146" s="124">
        <v>-3.4318633639516538E-3</v>
      </c>
      <c r="GW146" s="386">
        <v>113.3</v>
      </c>
      <c r="GX146" s="331">
        <v>939</v>
      </c>
      <c r="GY146" s="431">
        <v>815</v>
      </c>
      <c r="GZ146" s="331">
        <v>124</v>
      </c>
      <c r="HA146" s="124">
        <v>0.13205537806176784</v>
      </c>
      <c r="HB146" s="386">
        <v>90.2</v>
      </c>
      <c r="HC146" s="331">
        <v>749</v>
      </c>
      <c r="HD146" s="431">
        <v>649</v>
      </c>
      <c r="HE146" s="331">
        <v>100</v>
      </c>
      <c r="HF146" s="124">
        <v>0.13351134846461948</v>
      </c>
      <c r="HG146" s="330">
        <v>-23.099999999999994</v>
      </c>
      <c r="HH146" s="331">
        <v>-190</v>
      </c>
      <c r="HI146" s="331">
        <v>-166</v>
      </c>
      <c r="HJ146" s="331">
        <v>-24</v>
      </c>
      <c r="HK146" s="124">
        <v>1.4559704028516418E-3</v>
      </c>
      <c r="HL146" s="331">
        <v>48.7</v>
      </c>
      <c r="HM146" s="331">
        <v>403</v>
      </c>
      <c r="HN146" s="331">
        <v>349</v>
      </c>
      <c r="HO146" s="331">
        <v>54</v>
      </c>
      <c r="HP146" s="124">
        <v>0.13399503722084366</v>
      </c>
      <c r="HQ146" s="331">
        <v>41.5</v>
      </c>
      <c r="HR146" s="331">
        <v>346</v>
      </c>
      <c r="HS146" s="331">
        <v>300</v>
      </c>
      <c r="HT146" s="331">
        <v>46</v>
      </c>
      <c r="HU146" s="124">
        <v>-4.8368875622417651E-4</v>
      </c>
      <c r="HV146" s="386">
        <v>113.3</v>
      </c>
      <c r="HW146" s="331">
        <v>939</v>
      </c>
      <c r="HX146" s="431">
        <v>815</v>
      </c>
      <c r="HY146" s="331">
        <v>124</v>
      </c>
      <c r="HZ146" s="124">
        <v>0.13205537806176784</v>
      </c>
      <c r="IA146" s="386">
        <v>50.2</v>
      </c>
      <c r="IB146" s="331">
        <v>418</v>
      </c>
      <c r="IC146" s="431">
        <v>361</v>
      </c>
      <c r="ID146" s="331">
        <v>57</v>
      </c>
      <c r="IE146" s="124">
        <v>0.13636363636363635</v>
      </c>
      <c r="IF146" s="330">
        <v>-63.099999999999994</v>
      </c>
      <c r="IG146" s="331">
        <v>-521</v>
      </c>
      <c r="IH146" s="331">
        <v>-454</v>
      </c>
      <c r="II146" s="331">
        <v>-67</v>
      </c>
      <c r="IJ146" s="124">
        <v>4.3082583018685117E-3</v>
      </c>
      <c r="IK146" s="331">
        <v>90.2</v>
      </c>
      <c r="IL146" s="331">
        <v>749</v>
      </c>
      <c r="IM146" s="331">
        <v>649</v>
      </c>
      <c r="IN146" s="331">
        <v>100</v>
      </c>
      <c r="IO146" s="124">
        <v>0.13351134846461948</v>
      </c>
      <c r="IP146" s="331">
        <v>-40</v>
      </c>
      <c r="IQ146" s="331">
        <v>-331</v>
      </c>
      <c r="IR146" s="331">
        <v>-288</v>
      </c>
      <c r="IS146" s="331">
        <v>-43</v>
      </c>
      <c r="IT146" s="124">
        <v>2.8522878990168699E-3</v>
      </c>
      <c r="IU146" s="386">
        <v>113.3</v>
      </c>
      <c r="IV146" s="331">
        <v>939</v>
      </c>
      <c r="IW146" s="431">
        <v>815</v>
      </c>
      <c r="IX146" s="331">
        <v>124</v>
      </c>
      <c r="IY146" s="124">
        <v>0.13205537806176784</v>
      </c>
      <c r="IZ146" s="386">
        <v>130.4</v>
      </c>
      <c r="JA146" s="331">
        <v>1084</v>
      </c>
      <c r="JB146" s="431">
        <v>938</v>
      </c>
      <c r="JC146" s="331">
        <v>146</v>
      </c>
      <c r="JD146" s="124">
        <v>0.13468634686346864</v>
      </c>
      <c r="JE146" s="330">
        <v>17.100000000000009</v>
      </c>
      <c r="JF146" s="331">
        <v>145</v>
      </c>
      <c r="JG146" s="331">
        <v>123</v>
      </c>
      <c r="JH146" s="331">
        <v>22</v>
      </c>
      <c r="JI146" s="124">
        <v>2.6309688017008004E-3</v>
      </c>
      <c r="JJ146" s="331">
        <v>50.2</v>
      </c>
      <c r="JK146" s="331">
        <v>418</v>
      </c>
      <c r="JL146" s="331">
        <v>361</v>
      </c>
      <c r="JM146" s="331">
        <v>57</v>
      </c>
      <c r="JN146" s="124">
        <v>0.13636363636363635</v>
      </c>
      <c r="JO146" s="331">
        <v>80.2</v>
      </c>
      <c r="JP146" s="331">
        <v>666</v>
      </c>
      <c r="JQ146" s="331">
        <v>577</v>
      </c>
      <c r="JR146" s="331">
        <v>89</v>
      </c>
      <c r="JS146" s="124">
        <v>-1.6772895001677113E-3</v>
      </c>
      <c r="JT146" s="386">
        <v>113.3</v>
      </c>
      <c r="JU146" s="331">
        <v>939</v>
      </c>
      <c r="JV146" s="431">
        <v>815</v>
      </c>
      <c r="JW146" s="331">
        <v>124</v>
      </c>
      <c r="JX146" s="124">
        <v>0.13205537806176784</v>
      </c>
      <c r="JY146" s="386">
        <v>74.5</v>
      </c>
      <c r="JZ146" s="331">
        <v>619</v>
      </c>
      <c r="KA146" s="431">
        <v>513</v>
      </c>
      <c r="KB146" s="331">
        <v>106</v>
      </c>
      <c r="KC146" s="124">
        <v>0.17124394184168013</v>
      </c>
      <c r="KD146" s="330">
        <v>-38.799999999999997</v>
      </c>
      <c r="KE146" s="331">
        <v>-320</v>
      </c>
      <c r="KF146" s="331">
        <v>-302</v>
      </c>
      <c r="KG146" s="331">
        <v>-18</v>
      </c>
      <c r="KH146" s="124">
        <v>3.9188563779912283E-2</v>
      </c>
      <c r="KI146" s="331">
        <v>130.4</v>
      </c>
      <c r="KJ146" s="331">
        <v>1084</v>
      </c>
      <c r="KK146" s="331">
        <v>938</v>
      </c>
      <c r="KL146" s="331">
        <v>146</v>
      </c>
      <c r="KM146" s="124">
        <v>0.13468634686346864</v>
      </c>
      <c r="KN146" s="331">
        <v>-55.900000000000006</v>
      </c>
      <c r="KO146" s="331">
        <v>-465</v>
      </c>
      <c r="KP146" s="331">
        <v>-425</v>
      </c>
      <c r="KQ146" s="331">
        <v>-40</v>
      </c>
      <c r="KR146" s="124">
        <v>3.6557594978211483E-2</v>
      </c>
      <c r="KS146" s="330">
        <v>1398.1999999999998</v>
      </c>
      <c r="KT146" s="331">
        <v>11588</v>
      </c>
      <c r="KU146" s="331">
        <v>10055</v>
      </c>
      <c r="KV146" s="331">
        <v>1533</v>
      </c>
      <c r="KW146" s="124">
        <v>0.13229202623403521</v>
      </c>
      <c r="KX146" s="331">
        <v>1224.3000000000002</v>
      </c>
      <c r="KY146" s="331">
        <v>10174</v>
      </c>
      <c r="KZ146" s="331">
        <v>8781</v>
      </c>
      <c r="LA146" s="331">
        <v>1393</v>
      </c>
      <c r="LB146" s="334">
        <v>0.13691763318262237</v>
      </c>
      <c r="LC146" s="330">
        <v>-173.89999999999964</v>
      </c>
      <c r="LD146" s="331">
        <v>-1414</v>
      </c>
      <c r="LE146" s="331">
        <v>-1274</v>
      </c>
      <c r="LF146" s="331">
        <v>-140</v>
      </c>
      <c r="LG146" s="334">
        <v>4.6256069485871576E-3</v>
      </c>
    </row>
    <row r="147" spans="2:319">
      <c r="B147" s="1640"/>
      <c r="C147" s="1619"/>
      <c r="D147" s="333" t="s">
        <v>2871</v>
      </c>
      <c r="E147" s="386">
        <v>0</v>
      </c>
      <c r="F147" s="331">
        <v>0</v>
      </c>
      <c r="G147" s="431">
        <v>0</v>
      </c>
      <c r="H147" s="331">
        <v>0</v>
      </c>
      <c r="I147" s="124">
        <v>0</v>
      </c>
      <c r="J147" s="386">
        <v>0</v>
      </c>
      <c r="K147" s="331">
        <v>0</v>
      </c>
      <c r="L147" s="431">
        <v>0</v>
      </c>
      <c r="M147" s="331">
        <v>0</v>
      </c>
      <c r="N147" s="124">
        <v>0</v>
      </c>
      <c r="O147" s="330">
        <v>0</v>
      </c>
      <c r="P147" s="331">
        <v>0</v>
      </c>
      <c r="Q147" s="331">
        <v>0</v>
      </c>
      <c r="R147" s="331">
        <v>0</v>
      </c>
      <c r="S147" s="124">
        <v>0</v>
      </c>
      <c r="T147" s="331">
        <v>0</v>
      </c>
      <c r="U147" s="331">
        <v>0</v>
      </c>
      <c r="V147" s="331">
        <v>0</v>
      </c>
      <c r="W147" s="331">
        <v>0</v>
      </c>
      <c r="X147" s="124">
        <v>0</v>
      </c>
      <c r="Y147" s="331">
        <v>0</v>
      </c>
      <c r="Z147" s="331">
        <v>0</v>
      </c>
      <c r="AA147" s="331">
        <v>0</v>
      </c>
      <c r="AB147" s="331">
        <v>0</v>
      </c>
      <c r="AC147" s="124">
        <v>0</v>
      </c>
      <c r="AD147" s="386">
        <v>0</v>
      </c>
      <c r="AE147" s="331">
        <v>0</v>
      </c>
      <c r="AF147" s="431">
        <v>0</v>
      </c>
      <c r="AG147" s="331">
        <v>0</v>
      </c>
      <c r="AH147" s="124">
        <v>0</v>
      </c>
      <c r="AI147" s="386">
        <v>0</v>
      </c>
      <c r="AJ147" s="331">
        <v>0</v>
      </c>
      <c r="AK147" s="431">
        <v>0</v>
      </c>
      <c r="AL147" s="331">
        <v>0</v>
      </c>
      <c r="AM147" s="124">
        <v>0</v>
      </c>
      <c r="AN147" s="330">
        <v>0</v>
      </c>
      <c r="AO147" s="331">
        <v>0</v>
      </c>
      <c r="AP147" s="331">
        <v>0</v>
      </c>
      <c r="AQ147" s="331">
        <v>0</v>
      </c>
      <c r="AR147" s="124">
        <v>0</v>
      </c>
      <c r="AS147" s="331">
        <v>0</v>
      </c>
      <c r="AT147" s="331">
        <v>0</v>
      </c>
      <c r="AU147" s="331">
        <v>0</v>
      </c>
      <c r="AV147" s="331">
        <v>0</v>
      </c>
      <c r="AW147" s="124">
        <v>0</v>
      </c>
      <c r="AX147" s="331">
        <v>0</v>
      </c>
      <c r="AY147" s="331">
        <v>0</v>
      </c>
      <c r="AZ147" s="331">
        <v>0</v>
      </c>
      <c r="BA147" s="331">
        <v>0</v>
      </c>
      <c r="BB147" s="124">
        <v>0</v>
      </c>
      <c r="BC147" s="386">
        <v>0</v>
      </c>
      <c r="BD147" s="331">
        <v>0</v>
      </c>
      <c r="BE147" s="431">
        <v>0</v>
      </c>
      <c r="BF147" s="331">
        <v>0</v>
      </c>
      <c r="BG147" s="124">
        <v>0</v>
      </c>
      <c r="BH147" s="386">
        <v>0</v>
      </c>
      <c r="BI147" s="331">
        <v>0</v>
      </c>
      <c r="BJ147" s="431">
        <v>0</v>
      </c>
      <c r="BK147" s="331">
        <v>0</v>
      </c>
      <c r="BL147" s="124">
        <v>0</v>
      </c>
      <c r="BM147" s="330">
        <v>0</v>
      </c>
      <c r="BN147" s="331">
        <v>0</v>
      </c>
      <c r="BO147" s="331">
        <v>0</v>
      </c>
      <c r="BP147" s="331">
        <v>0</v>
      </c>
      <c r="BQ147" s="124">
        <v>0</v>
      </c>
      <c r="BR147" s="331">
        <v>0</v>
      </c>
      <c r="BS147" s="331">
        <v>0</v>
      </c>
      <c r="BT147" s="331">
        <v>0</v>
      </c>
      <c r="BU147" s="331">
        <v>0</v>
      </c>
      <c r="BV147" s="124">
        <v>0</v>
      </c>
      <c r="BW147" s="331">
        <v>0</v>
      </c>
      <c r="BX147" s="331">
        <v>0</v>
      </c>
      <c r="BY147" s="331">
        <v>0</v>
      </c>
      <c r="BZ147" s="331">
        <v>0</v>
      </c>
      <c r="CA147" s="124">
        <v>0</v>
      </c>
      <c r="CB147" s="386">
        <v>0</v>
      </c>
      <c r="CC147" s="331">
        <v>0</v>
      </c>
      <c r="CD147" s="331">
        <v>0</v>
      </c>
      <c r="CE147" s="331">
        <v>0</v>
      </c>
      <c r="CF147" s="124">
        <v>0</v>
      </c>
      <c r="CG147" s="386">
        <v>0</v>
      </c>
      <c r="CH147" s="331">
        <v>0</v>
      </c>
      <c r="CI147" s="431">
        <v>0</v>
      </c>
      <c r="CJ147" s="331">
        <v>0</v>
      </c>
      <c r="CK147" s="124">
        <v>0</v>
      </c>
      <c r="CL147" s="330">
        <v>0</v>
      </c>
      <c r="CM147" s="331">
        <v>0</v>
      </c>
      <c r="CN147" s="331">
        <v>0</v>
      </c>
      <c r="CO147" s="331">
        <v>0</v>
      </c>
      <c r="CP147" s="124">
        <v>0</v>
      </c>
      <c r="CQ147" s="331">
        <v>0</v>
      </c>
      <c r="CR147" s="331">
        <v>0</v>
      </c>
      <c r="CS147" s="331">
        <v>0</v>
      </c>
      <c r="CT147" s="331">
        <v>0</v>
      </c>
      <c r="CU147" s="124">
        <v>0</v>
      </c>
      <c r="CV147" s="331">
        <v>0</v>
      </c>
      <c r="CW147" s="331">
        <v>0</v>
      </c>
      <c r="CX147" s="331">
        <v>0</v>
      </c>
      <c r="CY147" s="331">
        <v>0</v>
      </c>
      <c r="CZ147" s="124">
        <v>0</v>
      </c>
      <c r="DA147" s="386">
        <v>0</v>
      </c>
      <c r="DB147" s="331">
        <v>0</v>
      </c>
      <c r="DC147" s="431">
        <v>0</v>
      </c>
      <c r="DD147" s="331">
        <v>0</v>
      </c>
      <c r="DE147" s="124">
        <v>0</v>
      </c>
      <c r="DF147" s="386">
        <v>0</v>
      </c>
      <c r="DG147" s="331">
        <v>0</v>
      </c>
      <c r="DH147" s="431">
        <v>0</v>
      </c>
      <c r="DI147" s="331">
        <v>0</v>
      </c>
      <c r="DJ147" s="124">
        <v>0</v>
      </c>
      <c r="DK147" s="330">
        <v>0</v>
      </c>
      <c r="DL147" s="331">
        <v>0</v>
      </c>
      <c r="DM147" s="331">
        <v>0</v>
      </c>
      <c r="DN147" s="331">
        <v>0</v>
      </c>
      <c r="DO147" s="124">
        <v>0</v>
      </c>
      <c r="DP147" s="331">
        <v>0</v>
      </c>
      <c r="DQ147" s="331">
        <v>0</v>
      </c>
      <c r="DR147" s="331">
        <v>0</v>
      </c>
      <c r="DS147" s="331">
        <v>0</v>
      </c>
      <c r="DT147" s="124">
        <v>0</v>
      </c>
      <c r="DU147" s="331">
        <v>0</v>
      </c>
      <c r="DV147" s="331">
        <v>0</v>
      </c>
      <c r="DW147" s="331">
        <v>0</v>
      </c>
      <c r="DX147" s="331">
        <v>0</v>
      </c>
      <c r="DY147" s="124">
        <v>0</v>
      </c>
      <c r="DZ147" s="386">
        <v>0</v>
      </c>
      <c r="EA147" s="331">
        <v>0</v>
      </c>
      <c r="EB147" s="431">
        <v>0</v>
      </c>
      <c r="EC147" s="331">
        <v>0</v>
      </c>
      <c r="ED147" s="124">
        <v>0</v>
      </c>
      <c r="EE147" s="386">
        <v>0</v>
      </c>
      <c r="EF147" s="331">
        <v>0</v>
      </c>
      <c r="EG147" s="431">
        <v>0</v>
      </c>
      <c r="EH147" s="331">
        <v>0</v>
      </c>
      <c r="EI147" s="124">
        <v>0</v>
      </c>
      <c r="EJ147" s="330">
        <v>0</v>
      </c>
      <c r="EK147" s="331">
        <v>0</v>
      </c>
      <c r="EL147" s="331">
        <v>0</v>
      </c>
      <c r="EM147" s="331">
        <v>0</v>
      </c>
      <c r="EN147" s="124">
        <v>0</v>
      </c>
      <c r="EO147" s="331">
        <v>0</v>
      </c>
      <c r="EP147" s="331">
        <v>0</v>
      </c>
      <c r="EQ147" s="331">
        <v>0</v>
      </c>
      <c r="ER147" s="331">
        <v>0</v>
      </c>
      <c r="ES147" s="124">
        <v>0</v>
      </c>
      <c r="ET147" s="331">
        <v>0</v>
      </c>
      <c r="EU147" s="331">
        <v>0</v>
      </c>
      <c r="EV147" s="331">
        <v>0</v>
      </c>
      <c r="EW147" s="331">
        <v>0</v>
      </c>
      <c r="EX147" s="124">
        <v>0</v>
      </c>
      <c r="EY147" s="386">
        <v>0</v>
      </c>
      <c r="EZ147" s="331">
        <v>0</v>
      </c>
      <c r="FA147" s="431">
        <v>0</v>
      </c>
      <c r="FB147" s="331">
        <v>0</v>
      </c>
      <c r="FC147" s="124">
        <v>0</v>
      </c>
      <c r="FD147" s="386">
        <v>0</v>
      </c>
      <c r="FE147" s="331">
        <v>0</v>
      </c>
      <c r="FF147" s="431">
        <v>0</v>
      </c>
      <c r="FG147" s="331">
        <v>0</v>
      </c>
      <c r="FH147" s="124">
        <v>0</v>
      </c>
      <c r="FI147" s="330">
        <v>0</v>
      </c>
      <c r="FJ147" s="331">
        <v>0</v>
      </c>
      <c r="FK147" s="331">
        <v>0</v>
      </c>
      <c r="FL147" s="331">
        <v>0</v>
      </c>
      <c r="FM147" s="124">
        <v>0</v>
      </c>
      <c r="FN147" s="331">
        <v>0</v>
      </c>
      <c r="FO147" s="331">
        <v>0</v>
      </c>
      <c r="FP147" s="331">
        <v>0</v>
      </c>
      <c r="FQ147" s="331">
        <v>0</v>
      </c>
      <c r="FR147" s="124">
        <v>0</v>
      </c>
      <c r="FS147" s="331">
        <v>0</v>
      </c>
      <c r="FT147" s="331">
        <v>0</v>
      </c>
      <c r="FU147" s="331">
        <v>0</v>
      </c>
      <c r="FV147" s="331">
        <v>0</v>
      </c>
      <c r="FW147" s="124">
        <v>0</v>
      </c>
      <c r="FX147" s="386">
        <v>0</v>
      </c>
      <c r="FY147" s="331">
        <v>0</v>
      </c>
      <c r="FZ147" s="431">
        <v>0</v>
      </c>
      <c r="GA147" s="331">
        <v>0</v>
      </c>
      <c r="GB147" s="124">
        <v>0</v>
      </c>
      <c r="GC147" s="386">
        <v>0</v>
      </c>
      <c r="GD147" s="331">
        <v>0</v>
      </c>
      <c r="GE147" s="431">
        <v>0</v>
      </c>
      <c r="GF147" s="331">
        <v>0</v>
      </c>
      <c r="GG147" s="124">
        <v>0</v>
      </c>
      <c r="GH147" s="330">
        <v>0</v>
      </c>
      <c r="GI147" s="331">
        <v>0</v>
      </c>
      <c r="GJ147" s="331">
        <v>0</v>
      </c>
      <c r="GK147" s="331">
        <v>0</v>
      </c>
      <c r="GL147" s="124">
        <v>0</v>
      </c>
      <c r="GM147" s="331">
        <v>0</v>
      </c>
      <c r="GN147" s="331">
        <v>0</v>
      </c>
      <c r="GO147" s="331">
        <v>0</v>
      </c>
      <c r="GP147" s="331">
        <v>0</v>
      </c>
      <c r="GQ147" s="124">
        <v>0</v>
      </c>
      <c r="GR147" s="331">
        <v>0</v>
      </c>
      <c r="GS147" s="331">
        <v>0</v>
      </c>
      <c r="GT147" s="331">
        <v>0</v>
      </c>
      <c r="GU147" s="331">
        <v>0</v>
      </c>
      <c r="GV147" s="124">
        <v>0</v>
      </c>
      <c r="GW147" s="386">
        <v>0</v>
      </c>
      <c r="GX147" s="331">
        <v>0</v>
      </c>
      <c r="GY147" s="431">
        <v>0</v>
      </c>
      <c r="GZ147" s="331">
        <v>0</v>
      </c>
      <c r="HA147" s="124">
        <v>0</v>
      </c>
      <c r="HB147" s="386">
        <v>0</v>
      </c>
      <c r="HC147" s="331">
        <v>0</v>
      </c>
      <c r="HD147" s="431">
        <v>0</v>
      </c>
      <c r="HE147" s="331">
        <v>0</v>
      </c>
      <c r="HF147" s="124">
        <v>0</v>
      </c>
      <c r="HG147" s="330">
        <v>0</v>
      </c>
      <c r="HH147" s="331">
        <v>0</v>
      </c>
      <c r="HI147" s="331">
        <v>0</v>
      </c>
      <c r="HJ147" s="331">
        <v>0</v>
      </c>
      <c r="HK147" s="124">
        <v>0</v>
      </c>
      <c r="HL147" s="331">
        <v>0</v>
      </c>
      <c r="HM147" s="331">
        <v>0</v>
      </c>
      <c r="HN147" s="331">
        <v>0</v>
      </c>
      <c r="HO147" s="331">
        <v>0</v>
      </c>
      <c r="HP147" s="124">
        <v>0</v>
      </c>
      <c r="HQ147" s="331">
        <v>0</v>
      </c>
      <c r="HR147" s="331">
        <v>0</v>
      </c>
      <c r="HS147" s="331">
        <v>0</v>
      </c>
      <c r="HT147" s="331">
        <v>0</v>
      </c>
      <c r="HU147" s="124">
        <v>0</v>
      </c>
      <c r="HV147" s="386">
        <v>0</v>
      </c>
      <c r="HW147" s="331">
        <v>0</v>
      </c>
      <c r="HX147" s="431">
        <v>0</v>
      </c>
      <c r="HY147" s="331">
        <v>0</v>
      </c>
      <c r="HZ147" s="124">
        <v>0</v>
      </c>
      <c r="IA147" s="386">
        <v>0</v>
      </c>
      <c r="IB147" s="331">
        <v>0</v>
      </c>
      <c r="IC147" s="431">
        <v>0</v>
      </c>
      <c r="ID147" s="331">
        <v>0</v>
      </c>
      <c r="IE147" s="124">
        <v>0</v>
      </c>
      <c r="IF147" s="330">
        <v>0</v>
      </c>
      <c r="IG147" s="331">
        <v>0</v>
      </c>
      <c r="IH147" s="331">
        <v>0</v>
      </c>
      <c r="II147" s="331">
        <v>0</v>
      </c>
      <c r="IJ147" s="124">
        <v>0</v>
      </c>
      <c r="IK147" s="331">
        <v>0</v>
      </c>
      <c r="IL147" s="331">
        <v>0</v>
      </c>
      <c r="IM147" s="331">
        <v>0</v>
      </c>
      <c r="IN147" s="331">
        <v>0</v>
      </c>
      <c r="IO147" s="124">
        <v>0</v>
      </c>
      <c r="IP147" s="331">
        <v>0</v>
      </c>
      <c r="IQ147" s="331">
        <v>0</v>
      </c>
      <c r="IR147" s="331">
        <v>0</v>
      </c>
      <c r="IS147" s="331">
        <v>0</v>
      </c>
      <c r="IT147" s="124">
        <v>0</v>
      </c>
      <c r="IU147" s="386">
        <v>0</v>
      </c>
      <c r="IV147" s="331">
        <v>0</v>
      </c>
      <c r="IW147" s="431">
        <v>0</v>
      </c>
      <c r="IX147" s="331">
        <v>0</v>
      </c>
      <c r="IY147" s="124">
        <v>0</v>
      </c>
      <c r="IZ147" s="386">
        <v>0</v>
      </c>
      <c r="JA147" s="331">
        <v>0</v>
      </c>
      <c r="JB147" s="431">
        <v>0</v>
      </c>
      <c r="JC147" s="331">
        <v>0</v>
      </c>
      <c r="JD147" s="124">
        <v>0</v>
      </c>
      <c r="JE147" s="330">
        <v>0</v>
      </c>
      <c r="JF147" s="331">
        <v>0</v>
      </c>
      <c r="JG147" s="331">
        <v>0</v>
      </c>
      <c r="JH147" s="331">
        <v>0</v>
      </c>
      <c r="JI147" s="124">
        <v>0</v>
      </c>
      <c r="JJ147" s="331">
        <v>0</v>
      </c>
      <c r="JK147" s="331">
        <v>0</v>
      </c>
      <c r="JL147" s="331">
        <v>0</v>
      </c>
      <c r="JM147" s="331">
        <v>0</v>
      </c>
      <c r="JN147" s="124">
        <v>0</v>
      </c>
      <c r="JO147" s="331">
        <v>0</v>
      </c>
      <c r="JP147" s="331">
        <v>0</v>
      </c>
      <c r="JQ147" s="331">
        <v>0</v>
      </c>
      <c r="JR147" s="331">
        <v>0</v>
      </c>
      <c r="JS147" s="124">
        <v>0</v>
      </c>
      <c r="JT147" s="386">
        <v>0</v>
      </c>
      <c r="JU147" s="331">
        <v>0</v>
      </c>
      <c r="JV147" s="431">
        <v>0</v>
      </c>
      <c r="JW147" s="331">
        <v>0</v>
      </c>
      <c r="JX147" s="124">
        <v>0</v>
      </c>
      <c r="JY147" s="386">
        <v>0</v>
      </c>
      <c r="JZ147" s="331">
        <v>0</v>
      </c>
      <c r="KA147" s="431">
        <v>0</v>
      </c>
      <c r="KB147" s="331">
        <v>0</v>
      </c>
      <c r="KC147" s="124">
        <v>0</v>
      </c>
      <c r="KD147" s="330">
        <v>0</v>
      </c>
      <c r="KE147" s="331">
        <v>0</v>
      </c>
      <c r="KF147" s="331">
        <v>0</v>
      </c>
      <c r="KG147" s="331">
        <v>0</v>
      </c>
      <c r="KH147" s="124">
        <v>0</v>
      </c>
      <c r="KI147" s="331">
        <v>0</v>
      </c>
      <c r="KJ147" s="331">
        <v>0</v>
      </c>
      <c r="KK147" s="331">
        <v>0</v>
      </c>
      <c r="KL147" s="331">
        <v>0</v>
      </c>
      <c r="KM147" s="124">
        <v>0</v>
      </c>
      <c r="KN147" s="331">
        <v>0</v>
      </c>
      <c r="KO147" s="331">
        <v>0</v>
      </c>
      <c r="KP147" s="331">
        <v>0</v>
      </c>
      <c r="KQ147" s="331">
        <v>0</v>
      </c>
      <c r="KR147" s="124">
        <v>0</v>
      </c>
      <c r="KS147" s="330">
        <v>0</v>
      </c>
      <c r="KT147" s="331">
        <v>0</v>
      </c>
      <c r="KU147" s="331">
        <v>0</v>
      </c>
      <c r="KV147" s="331">
        <v>0</v>
      </c>
      <c r="KW147" s="124">
        <v>0</v>
      </c>
      <c r="KX147" s="331">
        <v>0</v>
      </c>
      <c r="KY147" s="331">
        <v>0</v>
      </c>
      <c r="KZ147" s="331">
        <v>0</v>
      </c>
      <c r="LA147" s="331">
        <v>0</v>
      </c>
      <c r="LB147" s="334">
        <v>0</v>
      </c>
      <c r="LC147" s="330">
        <v>0</v>
      </c>
      <c r="LD147" s="331">
        <v>0</v>
      </c>
      <c r="LE147" s="331">
        <v>0</v>
      </c>
      <c r="LF147" s="331">
        <v>0</v>
      </c>
      <c r="LG147" s="334">
        <v>0</v>
      </c>
    </row>
    <row r="148" spans="2:319">
      <c r="B148" s="1640"/>
      <c r="C148" s="1619"/>
      <c r="D148" s="337" t="s">
        <v>2885</v>
      </c>
      <c r="E148" s="438">
        <v>0</v>
      </c>
      <c r="F148" s="339">
        <v>-384</v>
      </c>
      <c r="G148" s="439">
        <v>0</v>
      </c>
      <c r="H148" s="339">
        <v>-384</v>
      </c>
      <c r="I148" s="151">
        <v>1</v>
      </c>
      <c r="J148" s="438">
        <v>0</v>
      </c>
      <c r="K148" s="339">
        <v>-213</v>
      </c>
      <c r="L148" s="439">
        <v>0</v>
      </c>
      <c r="M148" s="339">
        <v>-213</v>
      </c>
      <c r="N148" s="151">
        <v>1</v>
      </c>
      <c r="O148" s="338">
        <v>0</v>
      </c>
      <c r="P148" s="339">
        <v>171</v>
      </c>
      <c r="Q148" s="339">
        <v>0</v>
      </c>
      <c r="R148" s="339">
        <v>171</v>
      </c>
      <c r="S148" s="151">
        <v>0</v>
      </c>
      <c r="T148" s="339">
        <v>0</v>
      </c>
      <c r="U148" s="339">
        <v>-198</v>
      </c>
      <c r="V148" s="339">
        <v>0</v>
      </c>
      <c r="W148" s="339">
        <v>-198</v>
      </c>
      <c r="X148" s="151">
        <v>1</v>
      </c>
      <c r="Y148" s="339">
        <v>0</v>
      </c>
      <c r="Z148" s="339">
        <v>-15</v>
      </c>
      <c r="AA148" s="339">
        <v>0</v>
      </c>
      <c r="AB148" s="339">
        <v>-15</v>
      </c>
      <c r="AC148" s="151">
        <v>0</v>
      </c>
      <c r="AD148" s="438">
        <v>0</v>
      </c>
      <c r="AE148" s="339">
        <v>-384</v>
      </c>
      <c r="AF148" s="439">
        <v>0</v>
      </c>
      <c r="AG148" s="339">
        <v>-384</v>
      </c>
      <c r="AH148" s="151">
        <v>1</v>
      </c>
      <c r="AI148" s="438">
        <v>0</v>
      </c>
      <c r="AJ148" s="339">
        <v>-360</v>
      </c>
      <c r="AK148" s="439">
        <v>0</v>
      </c>
      <c r="AL148" s="339">
        <v>-360</v>
      </c>
      <c r="AM148" s="151">
        <v>1</v>
      </c>
      <c r="AN148" s="338">
        <v>0</v>
      </c>
      <c r="AO148" s="339">
        <v>24</v>
      </c>
      <c r="AP148" s="339">
        <v>0</v>
      </c>
      <c r="AQ148" s="339">
        <v>24</v>
      </c>
      <c r="AR148" s="151">
        <v>0</v>
      </c>
      <c r="AS148" s="339">
        <v>0</v>
      </c>
      <c r="AT148" s="339">
        <v>-213</v>
      </c>
      <c r="AU148" s="339">
        <v>0</v>
      </c>
      <c r="AV148" s="339">
        <v>-213</v>
      </c>
      <c r="AW148" s="151">
        <v>1</v>
      </c>
      <c r="AX148" s="339">
        <v>0</v>
      </c>
      <c r="AY148" s="339">
        <v>-147</v>
      </c>
      <c r="AZ148" s="339">
        <v>0</v>
      </c>
      <c r="BA148" s="339">
        <v>-147</v>
      </c>
      <c r="BB148" s="151">
        <v>0</v>
      </c>
      <c r="BC148" s="438">
        <v>0</v>
      </c>
      <c r="BD148" s="339">
        <v>-384</v>
      </c>
      <c r="BE148" s="439">
        <v>0</v>
      </c>
      <c r="BF148" s="339">
        <v>-384</v>
      </c>
      <c r="BG148" s="151">
        <v>1</v>
      </c>
      <c r="BH148" s="438">
        <v>0</v>
      </c>
      <c r="BI148" s="339">
        <v>-171</v>
      </c>
      <c r="BJ148" s="439">
        <v>0</v>
      </c>
      <c r="BK148" s="339">
        <v>-171</v>
      </c>
      <c r="BL148" s="151">
        <v>1</v>
      </c>
      <c r="BM148" s="338">
        <v>0</v>
      </c>
      <c r="BN148" s="339">
        <v>213</v>
      </c>
      <c r="BO148" s="339">
        <v>0</v>
      </c>
      <c r="BP148" s="339">
        <v>213</v>
      </c>
      <c r="BQ148" s="151">
        <v>0</v>
      </c>
      <c r="BR148" s="339">
        <v>0</v>
      </c>
      <c r="BS148" s="339">
        <v>-360</v>
      </c>
      <c r="BT148" s="339">
        <v>0</v>
      </c>
      <c r="BU148" s="339">
        <v>-360</v>
      </c>
      <c r="BV148" s="151">
        <v>1</v>
      </c>
      <c r="BW148" s="339">
        <v>0</v>
      </c>
      <c r="BX148" s="339">
        <v>189</v>
      </c>
      <c r="BY148" s="339">
        <v>0</v>
      </c>
      <c r="BZ148" s="339">
        <v>189</v>
      </c>
      <c r="CA148" s="151">
        <v>0</v>
      </c>
      <c r="CB148" s="438">
        <v>0</v>
      </c>
      <c r="CC148" s="339">
        <v>-384</v>
      </c>
      <c r="CD148" s="339">
        <v>0</v>
      </c>
      <c r="CE148" s="339">
        <v>-384</v>
      </c>
      <c r="CF148" s="151">
        <v>1</v>
      </c>
      <c r="CG148" s="438">
        <v>0</v>
      </c>
      <c r="CH148" s="339">
        <v>-216</v>
      </c>
      <c r="CI148" s="439">
        <v>0</v>
      </c>
      <c r="CJ148" s="339">
        <v>-216</v>
      </c>
      <c r="CK148" s="151">
        <v>1</v>
      </c>
      <c r="CL148" s="338">
        <v>0</v>
      </c>
      <c r="CM148" s="339">
        <v>168</v>
      </c>
      <c r="CN148" s="339">
        <v>0</v>
      </c>
      <c r="CO148" s="339">
        <v>168</v>
      </c>
      <c r="CP148" s="151">
        <v>0</v>
      </c>
      <c r="CQ148" s="339">
        <v>0</v>
      </c>
      <c r="CR148" s="339">
        <v>-171</v>
      </c>
      <c r="CS148" s="339">
        <v>0</v>
      </c>
      <c r="CT148" s="339">
        <v>-171</v>
      </c>
      <c r="CU148" s="151">
        <v>1</v>
      </c>
      <c r="CV148" s="339">
        <v>0</v>
      </c>
      <c r="CW148" s="339">
        <v>-45</v>
      </c>
      <c r="CX148" s="339">
        <v>0</v>
      </c>
      <c r="CY148" s="339">
        <v>-45</v>
      </c>
      <c r="CZ148" s="151">
        <v>0</v>
      </c>
      <c r="DA148" s="438">
        <v>0</v>
      </c>
      <c r="DB148" s="339">
        <v>-384</v>
      </c>
      <c r="DC148" s="439">
        <v>0</v>
      </c>
      <c r="DD148" s="339">
        <v>-384</v>
      </c>
      <c r="DE148" s="151">
        <v>1</v>
      </c>
      <c r="DF148" s="438">
        <v>0</v>
      </c>
      <c r="DG148" s="339">
        <v>-294</v>
      </c>
      <c r="DH148" s="439">
        <v>0</v>
      </c>
      <c r="DI148" s="339">
        <v>-294</v>
      </c>
      <c r="DJ148" s="151">
        <v>1</v>
      </c>
      <c r="DK148" s="338">
        <v>0</v>
      </c>
      <c r="DL148" s="339">
        <v>90</v>
      </c>
      <c r="DM148" s="339">
        <v>0</v>
      </c>
      <c r="DN148" s="339">
        <v>90</v>
      </c>
      <c r="DO148" s="151">
        <v>0</v>
      </c>
      <c r="DP148" s="339">
        <v>0</v>
      </c>
      <c r="DQ148" s="339">
        <v>-216</v>
      </c>
      <c r="DR148" s="339">
        <v>0</v>
      </c>
      <c r="DS148" s="339">
        <v>-216</v>
      </c>
      <c r="DT148" s="151">
        <v>1</v>
      </c>
      <c r="DU148" s="339">
        <v>0</v>
      </c>
      <c r="DV148" s="339">
        <v>-78</v>
      </c>
      <c r="DW148" s="339">
        <v>0</v>
      </c>
      <c r="DX148" s="339">
        <v>-78</v>
      </c>
      <c r="DY148" s="151">
        <v>0</v>
      </c>
      <c r="DZ148" s="438">
        <v>0</v>
      </c>
      <c r="EA148" s="339">
        <v>-384</v>
      </c>
      <c r="EB148" s="439">
        <v>0</v>
      </c>
      <c r="EC148" s="339">
        <v>-384</v>
      </c>
      <c r="ED148" s="151">
        <v>1</v>
      </c>
      <c r="EE148" s="438">
        <v>0</v>
      </c>
      <c r="EF148" s="339">
        <v>-245</v>
      </c>
      <c r="EG148" s="439">
        <v>0</v>
      </c>
      <c r="EH148" s="339">
        <v>-245</v>
      </c>
      <c r="EI148" s="151">
        <v>1</v>
      </c>
      <c r="EJ148" s="338">
        <v>0</v>
      </c>
      <c r="EK148" s="339">
        <v>139</v>
      </c>
      <c r="EL148" s="339">
        <v>0</v>
      </c>
      <c r="EM148" s="339">
        <v>139</v>
      </c>
      <c r="EN148" s="151">
        <v>0</v>
      </c>
      <c r="EO148" s="339">
        <v>0</v>
      </c>
      <c r="EP148" s="339">
        <v>-294</v>
      </c>
      <c r="EQ148" s="339">
        <v>0</v>
      </c>
      <c r="ER148" s="339">
        <v>-294</v>
      </c>
      <c r="ES148" s="151">
        <v>1</v>
      </c>
      <c r="ET148" s="339">
        <v>0</v>
      </c>
      <c r="EU148" s="339">
        <v>49</v>
      </c>
      <c r="EV148" s="339">
        <v>0</v>
      </c>
      <c r="EW148" s="339">
        <v>49</v>
      </c>
      <c r="EX148" s="151">
        <v>0</v>
      </c>
      <c r="EY148" s="438">
        <v>0</v>
      </c>
      <c r="EZ148" s="339">
        <v>-384</v>
      </c>
      <c r="FA148" s="439">
        <v>0</v>
      </c>
      <c r="FB148" s="339">
        <v>-384</v>
      </c>
      <c r="FC148" s="151">
        <v>0</v>
      </c>
      <c r="FD148" s="438">
        <v>0</v>
      </c>
      <c r="FE148" s="339">
        <v>0</v>
      </c>
      <c r="FF148" s="439">
        <v>0</v>
      </c>
      <c r="FG148" s="339">
        <v>0</v>
      </c>
      <c r="FH148" s="151">
        <v>0</v>
      </c>
      <c r="FI148" s="338">
        <v>0</v>
      </c>
      <c r="FJ148" s="339">
        <v>384</v>
      </c>
      <c r="FK148" s="339">
        <v>0</v>
      </c>
      <c r="FL148" s="339">
        <v>384</v>
      </c>
      <c r="FM148" s="151">
        <v>0</v>
      </c>
      <c r="FN148" s="339">
        <v>0</v>
      </c>
      <c r="FO148" s="339">
        <v>-245</v>
      </c>
      <c r="FP148" s="339">
        <v>0</v>
      </c>
      <c r="FQ148" s="339">
        <v>-245</v>
      </c>
      <c r="FR148" s="151">
        <v>1</v>
      </c>
      <c r="FS148" s="339">
        <v>0</v>
      </c>
      <c r="FT148" s="339">
        <v>245</v>
      </c>
      <c r="FU148" s="339">
        <v>0</v>
      </c>
      <c r="FV148" s="339">
        <v>245</v>
      </c>
      <c r="FW148" s="151">
        <v>-1</v>
      </c>
      <c r="FX148" s="438">
        <v>0</v>
      </c>
      <c r="FY148" s="339">
        <v>-384</v>
      </c>
      <c r="FZ148" s="439">
        <v>0</v>
      </c>
      <c r="GA148" s="339">
        <v>-384</v>
      </c>
      <c r="GB148" s="151">
        <v>0</v>
      </c>
      <c r="GC148" s="438">
        <v>0</v>
      </c>
      <c r="GD148" s="339">
        <v>-391</v>
      </c>
      <c r="GE148" s="439">
        <v>0</v>
      </c>
      <c r="GF148" s="339">
        <v>-391</v>
      </c>
      <c r="GG148" s="151">
        <v>1</v>
      </c>
      <c r="GH148" s="338">
        <v>0</v>
      </c>
      <c r="GI148" s="339">
        <v>-7</v>
      </c>
      <c r="GJ148" s="339">
        <v>0</v>
      </c>
      <c r="GK148" s="339">
        <v>-7</v>
      </c>
      <c r="GL148" s="151">
        <v>1</v>
      </c>
      <c r="GM148" s="339">
        <v>0</v>
      </c>
      <c r="GN148" s="339">
        <v>0</v>
      </c>
      <c r="GO148" s="339">
        <v>0</v>
      </c>
      <c r="GP148" s="339">
        <v>0</v>
      </c>
      <c r="GQ148" s="151">
        <v>0</v>
      </c>
      <c r="GR148" s="339">
        <v>0</v>
      </c>
      <c r="GS148" s="339">
        <v>-391</v>
      </c>
      <c r="GT148" s="339">
        <v>0</v>
      </c>
      <c r="GU148" s="339">
        <v>-391</v>
      </c>
      <c r="GV148" s="151">
        <v>1</v>
      </c>
      <c r="GW148" s="438">
        <v>0</v>
      </c>
      <c r="GX148" s="339">
        <v>-384</v>
      </c>
      <c r="GY148" s="439">
        <v>0</v>
      </c>
      <c r="GZ148" s="339">
        <v>-384</v>
      </c>
      <c r="HA148" s="151">
        <v>1</v>
      </c>
      <c r="HB148" s="438">
        <v>0</v>
      </c>
      <c r="HC148" s="339">
        <v>-274</v>
      </c>
      <c r="HD148" s="439">
        <v>0</v>
      </c>
      <c r="HE148" s="339">
        <v>-274</v>
      </c>
      <c r="HF148" s="151">
        <v>1</v>
      </c>
      <c r="HG148" s="338">
        <v>0</v>
      </c>
      <c r="HH148" s="339">
        <v>110</v>
      </c>
      <c r="HI148" s="339">
        <v>0</v>
      </c>
      <c r="HJ148" s="339">
        <v>110</v>
      </c>
      <c r="HK148" s="151">
        <v>0</v>
      </c>
      <c r="HL148" s="339">
        <v>0</v>
      </c>
      <c r="HM148" s="339">
        <v>-391</v>
      </c>
      <c r="HN148" s="339">
        <v>0</v>
      </c>
      <c r="HO148" s="339">
        <v>-391</v>
      </c>
      <c r="HP148" s="151">
        <v>1</v>
      </c>
      <c r="HQ148" s="339">
        <v>0</v>
      </c>
      <c r="HR148" s="339">
        <v>117</v>
      </c>
      <c r="HS148" s="339">
        <v>0</v>
      </c>
      <c r="HT148" s="339">
        <v>117</v>
      </c>
      <c r="HU148" s="151">
        <v>0</v>
      </c>
      <c r="HV148" s="438">
        <v>0</v>
      </c>
      <c r="HW148" s="339">
        <v>-384</v>
      </c>
      <c r="HX148" s="439">
        <v>0</v>
      </c>
      <c r="HY148" s="339">
        <v>-384</v>
      </c>
      <c r="HZ148" s="151">
        <v>1</v>
      </c>
      <c r="IA148" s="438">
        <v>0</v>
      </c>
      <c r="IB148" s="339">
        <v>-252</v>
      </c>
      <c r="IC148" s="439">
        <v>0</v>
      </c>
      <c r="ID148" s="339">
        <v>-252</v>
      </c>
      <c r="IE148" s="151">
        <v>1</v>
      </c>
      <c r="IF148" s="338">
        <v>0</v>
      </c>
      <c r="IG148" s="339">
        <v>132</v>
      </c>
      <c r="IH148" s="339">
        <v>0</v>
      </c>
      <c r="II148" s="339">
        <v>132</v>
      </c>
      <c r="IJ148" s="151">
        <v>0</v>
      </c>
      <c r="IK148" s="339">
        <v>0</v>
      </c>
      <c r="IL148" s="339">
        <v>-274</v>
      </c>
      <c r="IM148" s="339">
        <v>0</v>
      </c>
      <c r="IN148" s="339">
        <v>-274</v>
      </c>
      <c r="IO148" s="151">
        <v>1</v>
      </c>
      <c r="IP148" s="339">
        <v>0</v>
      </c>
      <c r="IQ148" s="339">
        <v>22</v>
      </c>
      <c r="IR148" s="339">
        <v>0</v>
      </c>
      <c r="IS148" s="339">
        <v>22</v>
      </c>
      <c r="IT148" s="151">
        <v>0</v>
      </c>
      <c r="IU148" s="438">
        <v>0</v>
      </c>
      <c r="IV148" s="339">
        <v>-384</v>
      </c>
      <c r="IW148" s="439">
        <v>0</v>
      </c>
      <c r="IX148" s="339">
        <v>-384</v>
      </c>
      <c r="IY148" s="151">
        <v>1</v>
      </c>
      <c r="IZ148" s="438">
        <v>0</v>
      </c>
      <c r="JA148" s="339">
        <v>-209</v>
      </c>
      <c r="JB148" s="439">
        <v>0</v>
      </c>
      <c r="JC148" s="339">
        <v>-209</v>
      </c>
      <c r="JD148" s="151">
        <v>1</v>
      </c>
      <c r="JE148" s="338">
        <v>0</v>
      </c>
      <c r="JF148" s="339">
        <v>175</v>
      </c>
      <c r="JG148" s="339">
        <v>0</v>
      </c>
      <c r="JH148" s="339">
        <v>175</v>
      </c>
      <c r="JI148" s="151">
        <v>0</v>
      </c>
      <c r="JJ148" s="339">
        <v>0</v>
      </c>
      <c r="JK148" s="339">
        <v>-252</v>
      </c>
      <c r="JL148" s="339">
        <v>0</v>
      </c>
      <c r="JM148" s="339">
        <v>-252</v>
      </c>
      <c r="JN148" s="151">
        <v>1</v>
      </c>
      <c r="JO148" s="339">
        <v>0</v>
      </c>
      <c r="JP148" s="339">
        <v>43</v>
      </c>
      <c r="JQ148" s="339">
        <v>0</v>
      </c>
      <c r="JR148" s="339">
        <v>43</v>
      </c>
      <c r="JS148" s="151">
        <v>0</v>
      </c>
      <c r="JT148" s="438">
        <v>0</v>
      </c>
      <c r="JU148" s="339">
        <v>-384</v>
      </c>
      <c r="JV148" s="439">
        <v>0</v>
      </c>
      <c r="JW148" s="339">
        <v>-384</v>
      </c>
      <c r="JX148" s="151">
        <v>1</v>
      </c>
      <c r="JY148" s="438">
        <v>0</v>
      </c>
      <c r="JZ148" s="339">
        <v>-268</v>
      </c>
      <c r="KA148" s="439">
        <v>0</v>
      </c>
      <c r="KB148" s="339">
        <v>-268</v>
      </c>
      <c r="KC148" s="151">
        <v>1</v>
      </c>
      <c r="KD148" s="338">
        <v>0</v>
      </c>
      <c r="KE148" s="339">
        <v>116</v>
      </c>
      <c r="KF148" s="339">
        <v>0</v>
      </c>
      <c r="KG148" s="339">
        <v>116</v>
      </c>
      <c r="KH148" s="151">
        <v>0</v>
      </c>
      <c r="KI148" s="339">
        <v>0</v>
      </c>
      <c r="KJ148" s="339">
        <v>-209</v>
      </c>
      <c r="KK148" s="339">
        <v>0</v>
      </c>
      <c r="KL148" s="339">
        <v>-209</v>
      </c>
      <c r="KM148" s="151">
        <v>1</v>
      </c>
      <c r="KN148" s="339">
        <v>0</v>
      </c>
      <c r="KO148" s="339">
        <v>-59</v>
      </c>
      <c r="KP148" s="339">
        <v>0</v>
      </c>
      <c r="KQ148" s="339">
        <v>-59</v>
      </c>
      <c r="KR148" s="151">
        <v>0</v>
      </c>
      <c r="KS148" s="338">
        <v>0</v>
      </c>
      <c r="KT148" s="339">
        <v>-4608</v>
      </c>
      <c r="KU148" s="339">
        <v>0</v>
      </c>
      <c r="KV148" s="339">
        <v>-4608</v>
      </c>
      <c r="KW148" s="151">
        <v>1</v>
      </c>
      <c r="KX148" s="339">
        <v>0</v>
      </c>
      <c r="KY148" s="339">
        <v>-2893</v>
      </c>
      <c r="KZ148" s="339">
        <v>0</v>
      </c>
      <c r="LA148" s="339">
        <v>-2893</v>
      </c>
      <c r="LB148" s="340">
        <v>1</v>
      </c>
      <c r="LC148" s="338">
        <v>0</v>
      </c>
      <c r="LD148" s="339">
        <v>1715</v>
      </c>
      <c r="LE148" s="339">
        <v>0</v>
      </c>
      <c r="LF148" s="339">
        <v>1715</v>
      </c>
      <c r="LG148" s="340">
        <v>0</v>
      </c>
    </row>
    <row r="149" spans="2:319">
      <c r="B149" s="1640"/>
      <c r="C149" s="1643"/>
      <c r="D149" s="341" t="s">
        <v>2899</v>
      </c>
      <c r="E149" s="342">
        <v>264.60000000000002</v>
      </c>
      <c r="F149" s="343">
        <v>75303</v>
      </c>
      <c r="G149" s="343">
        <v>68550</v>
      </c>
      <c r="H149" s="343">
        <v>6753</v>
      </c>
      <c r="I149" s="344">
        <v>8.9677702083582334E-2</v>
      </c>
      <c r="J149" s="342">
        <v>261.3</v>
      </c>
      <c r="K149" s="343">
        <v>71420</v>
      </c>
      <c r="L149" s="343">
        <v>64970</v>
      </c>
      <c r="M149" s="343">
        <v>6450</v>
      </c>
      <c r="N149" s="344">
        <v>9.0310837300476052E-2</v>
      </c>
      <c r="O149" s="342">
        <v>-3.3000000000000398</v>
      </c>
      <c r="P149" s="343">
        <v>-3883</v>
      </c>
      <c r="Q149" s="343">
        <v>-3580</v>
      </c>
      <c r="R149" s="343">
        <v>-303</v>
      </c>
      <c r="S149" s="344">
        <v>6.3313521689371821E-4</v>
      </c>
      <c r="T149" s="342">
        <v>194</v>
      </c>
      <c r="U149" s="343">
        <v>52942</v>
      </c>
      <c r="V149" s="343">
        <v>51305</v>
      </c>
      <c r="W149" s="343">
        <v>1637</v>
      </c>
      <c r="X149" s="344">
        <v>3.0920630123531412E-2</v>
      </c>
      <c r="Y149" s="343">
        <v>67.3</v>
      </c>
      <c r="Z149" s="343">
        <v>18478</v>
      </c>
      <c r="AA149" s="343">
        <v>13665</v>
      </c>
      <c r="AB149" s="343">
        <v>4813</v>
      </c>
      <c r="AC149" s="344">
        <v>3.0287494906637694E-2</v>
      </c>
      <c r="AD149" s="342">
        <v>301.89999999999998</v>
      </c>
      <c r="AE149" s="343">
        <v>86092</v>
      </c>
      <c r="AF149" s="343">
        <v>78341</v>
      </c>
      <c r="AG149" s="343">
        <v>7751</v>
      </c>
      <c r="AH149" s="344">
        <v>9.0031594108627974E-2</v>
      </c>
      <c r="AI149" s="342">
        <v>187.3</v>
      </c>
      <c r="AJ149" s="343">
        <v>54069</v>
      </c>
      <c r="AK149" s="343">
        <v>47018</v>
      </c>
      <c r="AL149" s="343">
        <v>7051</v>
      </c>
      <c r="AM149" s="344">
        <v>0.13040744234219237</v>
      </c>
      <c r="AN149" s="342">
        <v>-114.59999999999997</v>
      </c>
      <c r="AO149" s="343">
        <v>-32023</v>
      </c>
      <c r="AP149" s="343">
        <v>-31323</v>
      </c>
      <c r="AQ149" s="343">
        <v>-700</v>
      </c>
      <c r="AR149" s="344">
        <v>4.0375848233564396E-2</v>
      </c>
      <c r="AS149" s="342">
        <v>261.3</v>
      </c>
      <c r="AT149" s="343">
        <v>71420</v>
      </c>
      <c r="AU149" s="343">
        <v>64970</v>
      </c>
      <c r="AV149" s="343">
        <v>6450</v>
      </c>
      <c r="AW149" s="344">
        <v>9.0310837300476052E-2</v>
      </c>
      <c r="AX149" s="343">
        <v>-74</v>
      </c>
      <c r="AY149" s="343">
        <v>-17351</v>
      </c>
      <c r="AZ149" s="343">
        <v>-17952</v>
      </c>
      <c r="BA149" s="343">
        <v>601</v>
      </c>
      <c r="BB149" s="344">
        <v>4.9934989066911656E-2</v>
      </c>
      <c r="BC149" s="342">
        <v>287.80000000000007</v>
      </c>
      <c r="BD149" s="343">
        <v>82014</v>
      </c>
      <c r="BE149" s="343">
        <v>74641</v>
      </c>
      <c r="BF149" s="343">
        <v>7373</v>
      </c>
      <c r="BG149" s="344">
        <v>8.9899285487843539E-2</v>
      </c>
      <c r="BH149" s="342">
        <v>211.29999999999998</v>
      </c>
      <c r="BI149" s="343">
        <v>54653</v>
      </c>
      <c r="BJ149" s="343">
        <v>48884</v>
      </c>
      <c r="BK149" s="343">
        <v>5769</v>
      </c>
      <c r="BL149" s="344">
        <v>0.10555687702413408</v>
      </c>
      <c r="BM149" s="342">
        <v>-76.500000000000071</v>
      </c>
      <c r="BN149" s="343">
        <v>-27361</v>
      </c>
      <c r="BO149" s="343">
        <v>-25757</v>
      </c>
      <c r="BP149" s="343">
        <v>-1604</v>
      </c>
      <c r="BQ149" s="344">
        <v>1.5657591536290538E-2</v>
      </c>
      <c r="BR149" s="342">
        <v>187.3</v>
      </c>
      <c r="BS149" s="343">
        <v>54069</v>
      </c>
      <c r="BT149" s="343">
        <v>47018</v>
      </c>
      <c r="BU149" s="343">
        <v>7051</v>
      </c>
      <c r="BV149" s="344">
        <v>0.13040744234219237</v>
      </c>
      <c r="BW149" s="343">
        <v>23.999999999999986</v>
      </c>
      <c r="BX149" s="343">
        <v>584</v>
      </c>
      <c r="BY149" s="343">
        <v>1866</v>
      </c>
      <c r="BZ149" s="343">
        <v>-1282</v>
      </c>
      <c r="CA149" s="344">
        <v>0.11474985080590183</v>
      </c>
      <c r="CB149" s="342">
        <v>190.6</v>
      </c>
      <c r="CC149" s="343">
        <v>53482</v>
      </c>
      <c r="CD149" s="343">
        <v>48755</v>
      </c>
      <c r="CE149" s="343">
        <v>4727</v>
      </c>
      <c r="CF149" s="344">
        <v>8.8384877154930624E-2</v>
      </c>
      <c r="CG149" s="342">
        <v>244.1</v>
      </c>
      <c r="CH149" s="343">
        <v>63908</v>
      </c>
      <c r="CI149" s="343">
        <v>58402</v>
      </c>
      <c r="CJ149" s="343">
        <v>5506</v>
      </c>
      <c r="CK149" s="344">
        <v>8.6155097953307877E-2</v>
      </c>
      <c r="CL149" s="342">
        <v>53.500000000000007</v>
      </c>
      <c r="CM149" s="343">
        <v>10426</v>
      </c>
      <c r="CN149" s="343">
        <v>9647</v>
      </c>
      <c r="CO149" s="343">
        <v>779</v>
      </c>
      <c r="CP149" s="344">
        <v>-2.2297792016227475E-3</v>
      </c>
      <c r="CQ149" s="342">
        <v>211.29999999999998</v>
      </c>
      <c r="CR149" s="343">
        <v>54653</v>
      </c>
      <c r="CS149" s="343">
        <v>48884</v>
      </c>
      <c r="CT149" s="343">
        <v>5769</v>
      </c>
      <c r="CU149" s="344">
        <v>0.10555687702413408</v>
      </c>
      <c r="CV149" s="343">
        <v>32.800000000000004</v>
      </c>
      <c r="CW149" s="343">
        <v>9255</v>
      </c>
      <c r="CX149" s="343">
        <v>9518</v>
      </c>
      <c r="CY149" s="343">
        <v>-263</v>
      </c>
      <c r="CZ149" s="344">
        <v>0.10778665622575682</v>
      </c>
      <c r="DA149" s="342">
        <v>229.9</v>
      </c>
      <c r="DB149" s="343">
        <v>64585</v>
      </c>
      <c r="DC149" s="343">
        <v>58844</v>
      </c>
      <c r="DD149" s="343">
        <v>5741</v>
      </c>
      <c r="DE149" s="344">
        <v>8.8890609274599366E-2</v>
      </c>
      <c r="DF149" s="342">
        <v>217.8</v>
      </c>
      <c r="DG149" s="343">
        <v>57474</v>
      </c>
      <c r="DH149" s="343">
        <v>52458</v>
      </c>
      <c r="DI149" s="343">
        <v>5016</v>
      </c>
      <c r="DJ149" s="344">
        <v>8.7274245745902493E-2</v>
      </c>
      <c r="DK149" s="342">
        <v>-12.099999999999994</v>
      </c>
      <c r="DL149" s="343">
        <v>-7111</v>
      </c>
      <c r="DM149" s="343">
        <v>-6386</v>
      </c>
      <c r="DN149" s="343">
        <v>-725</v>
      </c>
      <c r="DO149" s="344">
        <v>-1.6163635286968736E-3</v>
      </c>
      <c r="DP149" s="342">
        <v>244.1</v>
      </c>
      <c r="DQ149" s="343">
        <v>63908</v>
      </c>
      <c r="DR149" s="343">
        <v>58402</v>
      </c>
      <c r="DS149" s="343">
        <v>5506</v>
      </c>
      <c r="DT149" s="344">
        <v>8.6155097953307877E-2</v>
      </c>
      <c r="DU149" s="343">
        <v>-26.29999999999999</v>
      </c>
      <c r="DV149" s="343">
        <v>-6434</v>
      </c>
      <c r="DW149" s="343">
        <v>-5944</v>
      </c>
      <c r="DX149" s="343">
        <v>-490</v>
      </c>
      <c r="DY149" s="344">
        <v>8.7771461482004751E-2</v>
      </c>
      <c r="DZ149" s="342">
        <v>213.10000000000005</v>
      </c>
      <c r="EA149" s="343">
        <v>59888</v>
      </c>
      <c r="EB149" s="343">
        <v>54575</v>
      </c>
      <c r="EC149" s="343">
        <v>5313</v>
      </c>
      <c r="ED149" s="344">
        <v>8.8715602457921455E-2</v>
      </c>
      <c r="EE149" s="342">
        <v>185.5</v>
      </c>
      <c r="EF149" s="343">
        <v>49142</v>
      </c>
      <c r="EG149" s="343">
        <v>43215</v>
      </c>
      <c r="EH149" s="343">
        <v>5927</v>
      </c>
      <c r="EI149" s="344">
        <v>0.12060966179642668</v>
      </c>
      <c r="EJ149" s="342">
        <v>-27.600000000000051</v>
      </c>
      <c r="EK149" s="343">
        <v>-10746</v>
      </c>
      <c r="EL149" s="343">
        <v>-11360</v>
      </c>
      <c r="EM149" s="343">
        <v>614</v>
      </c>
      <c r="EN149" s="344">
        <v>3.1894059338505226E-2</v>
      </c>
      <c r="EO149" s="342">
        <v>217.8</v>
      </c>
      <c r="EP149" s="343">
        <v>57474</v>
      </c>
      <c r="EQ149" s="343">
        <v>52458</v>
      </c>
      <c r="ER149" s="343">
        <v>5016</v>
      </c>
      <c r="ES149" s="344">
        <v>8.7274245745902493E-2</v>
      </c>
      <c r="ET149" s="343">
        <v>-32.300000000000011</v>
      </c>
      <c r="EU149" s="343">
        <v>-8332</v>
      </c>
      <c r="EV149" s="343">
        <v>-9243</v>
      </c>
      <c r="EW149" s="343">
        <v>911</v>
      </c>
      <c r="EX149" s="344">
        <v>5.5380186407397267E-2</v>
      </c>
      <c r="EY149" s="342">
        <v>211.40000000000003</v>
      </c>
      <c r="EZ149" s="343">
        <v>59213</v>
      </c>
      <c r="FA149" s="343">
        <v>53969</v>
      </c>
      <c r="FB149" s="343">
        <v>5244</v>
      </c>
      <c r="FC149" s="344">
        <v>0.11203185882504481</v>
      </c>
      <c r="FD149" s="342">
        <v>199.1</v>
      </c>
      <c r="FE149" s="343">
        <v>49818</v>
      </c>
      <c r="FF149" s="343">
        <v>43011</v>
      </c>
      <c r="FG149" s="343">
        <v>6807</v>
      </c>
      <c r="FH149" s="344">
        <v>0.13663735999036491</v>
      </c>
      <c r="FI149" s="342">
        <v>-12.300000000000029</v>
      </c>
      <c r="FJ149" s="343">
        <v>-9395</v>
      </c>
      <c r="FK149" s="343">
        <v>-10958</v>
      </c>
      <c r="FL149" s="343">
        <v>1563</v>
      </c>
      <c r="FM149" s="344">
        <v>2.4605501165320107E-2</v>
      </c>
      <c r="FN149" s="342">
        <v>185.5</v>
      </c>
      <c r="FO149" s="343">
        <v>49142</v>
      </c>
      <c r="FP149" s="343">
        <v>43215</v>
      </c>
      <c r="FQ149" s="343">
        <v>5927</v>
      </c>
      <c r="FR149" s="344">
        <v>0.12060966179642668</v>
      </c>
      <c r="FS149" s="343">
        <v>13.600000000000005</v>
      </c>
      <c r="FT149" s="343">
        <v>676</v>
      </c>
      <c r="FU149" s="343">
        <v>-204</v>
      </c>
      <c r="FV149" s="343">
        <v>880</v>
      </c>
      <c r="FW149" s="344">
        <v>9.6004160631106575E-2</v>
      </c>
      <c r="FX149" s="342">
        <v>244.1</v>
      </c>
      <c r="FY149" s="343">
        <v>69002</v>
      </c>
      <c r="FZ149" s="343">
        <v>62843</v>
      </c>
      <c r="GA149" s="343">
        <v>6159</v>
      </c>
      <c r="GB149" s="344">
        <v>0.11199444355398835</v>
      </c>
      <c r="GC149" s="342">
        <v>203.7</v>
      </c>
      <c r="GD149" s="343">
        <v>51070</v>
      </c>
      <c r="GE149" s="343">
        <v>44242</v>
      </c>
      <c r="GF149" s="343">
        <v>6828</v>
      </c>
      <c r="GG149" s="344">
        <v>0.13369884472292931</v>
      </c>
      <c r="GH149" s="342">
        <v>-40.399999999999991</v>
      </c>
      <c r="GI149" s="343">
        <v>-17932</v>
      </c>
      <c r="GJ149" s="343">
        <v>-18601</v>
      </c>
      <c r="GK149" s="343">
        <v>669</v>
      </c>
      <c r="GL149" s="344">
        <v>2.1704401168940957E-2</v>
      </c>
      <c r="GM149" s="342">
        <v>199.1</v>
      </c>
      <c r="GN149" s="343">
        <v>49818</v>
      </c>
      <c r="GO149" s="343">
        <v>43011</v>
      </c>
      <c r="GP149" s="343">
        <v>6807</v>
      </c>
      <c r="GQ149" s="344">
        <v>0.13663735999036491</v>
      </c>
      <c r="GR149" s="343">
        <v>4.5999999999999943</v>
      </c>
      <c r="GS149" s="343">
        <v>1252</v>
      </c>
      <c r="GT149" s="343">
        <v>1231</v>
      </c>
      <c r="GU149" s="343">
        <v>21</v>
      </c>
      <c r="GV149" s="344">
        <v>0.11493295882142396</v>
      </c>
      <c r="GW149" s="342">
        <v>213.10000000000005</v>
      </c>
      <c r="GX149" s="343">
        <v>59733</v>
      </c>
      <c r="GY149" s="343">
        <v>54441</v>
      </c>
      <c r="GZ149" s="343">
        <v>5292</v>
      </c>
      <c r="HA149" s="344">
        <v>8.8594244387524487E-2</v>
      </c>
      <c r="HB149" s="342">
        <v>231.9</v>
      </c>
      <c r="HC149" s="343">
        <v>58054</v>
      </c>
      <c r="HD149" s="343">
        <v>50712</v>
      </c>
      <c r="HE149" s="343">
        <v>7342</v>
      </c>
      <c r="HF149" s="344">
        <v>0.12646846039893891</v>
      </c>
      <c r="HG149" s="342">
        <v>18.799999999999947</v>
      </c>
      <c r="HH149" s="343">
        <v>-1679</v>
      </c>
      <c r="HI149" s="343">
        <v>-3729</v>
      </c>
      <c r="HJ149" s="343">
        <v>2050</v>
      </c>
      <c r="HK149" s="344">
        <v>3.7874216011414427E-2</v>
      </c>
      <c r="HL149" s="342">
        <v>203.7</v>
      </c>
      <c r="HM149" s="343">
        <v>51070</v>
      </c>
      <c r="HN149" s="343">
        <v>44242</v>
      </c>
      <c r="HO149" s="343">
        <v>6828</v>
      </c>
      <c r="HP149" s="344">
        <v>0.13369884472292931</v>
      </c>
      <c r="HQ149" s="343">
        <v>28.200000000000003</v>
      </c>
      <c r="HR149" s="343">
        <v>6984</v>
      </c>
      <c r="HS149" s="343">
        <v>6470</v>
      </c>
      <c r="HT149" s="343">
        <v>514</v>
      </c>
      <c r="HU149" s="344">
        <v>9.5824628711514884E-2</v>
      </c>
      <c r="HV149" s="342">
        <v>217.39999999999998</v>
      </c>
      <c r="HW149" s="343">
        <v>61032</v>
      </c>
      <c r="HX149" s="343">
        <v>55618</v>
      </c>
      <c r="HY149" s="343">
        <v>5414</v>
      </c>
      <c r="HZ149" s="344">
        <v>8.8707563245510546E-2</v>
      </c>
      <c r="IA149" s="342">
        <v>155.30000000000001</v>
      </c>
      <c r="IB149" s="343">
        <v>40857</v>
      </c>
      <c r="IC149" s="343">
        <v>35885</v>
      </c>
      <c r="ID149" s="343">
        <v>4972</v>
      </c>
      <c r="IE149" s="344">
        <v>0.12169273319137479</v>
      </c>
      <c r="IF149" s="342">
        <v>-62.09999999999998</v>
      </c>
      <c r="IG149" s="343">
        <v>-20175</v>
      </c>
      <c r="IH149" s="343">
        <v>-19733</v>
      </c>
      <c r="II149" s="343">
        <v>-442</v>
      </c>
      <c r="IJ149" s="344">
        <v>3.2985169945864243E-2</v>
      </c>
      <c r="IK149" s="342">
        <v>231.9</v>
      </c>
      <c r="IL149" s="343">
        <v>58054</v>
      </c>
      <c r="IM149" s="343">
        <v>50712</v>
      </c>
      <c r="IN149" s="343">
        <v>7342</v>
      </c>
      <c r="IO149" s="344">
        <v>0.12646846039893891</v>
      </c>
      <c r="IP149" s="343">
        <v>-76.599999999999994</v>
      </c>
      <c r="IQ149" s="343">
        <v>-17197</v>
      </c>
      <c r="IR149" s="343">
        <v>-14827</v>
      </c>
      <c r="IS149" s="343">
        <v>-2370</v>
      </c>
      <c r="IT149" s="344">
        <v>9.3483290453074672E-2</v>
      </c>
      <c r="IU149" s="342">
        <v>252.2</v>
      </c>
      <c r="IV149" s="343">
        <v>71423</v>
      </c>
      <c r="IW149" s="343">
        <v>65038</v>
      </c>
      <c r="IX149" s="343">
        <v>6385</v>
      </c>
      <c r="IY149" s="344">
        <v>8.939697296389118E-2</v>
      </c>
      <c r="IZ149" s="342">
        <v>181.1</v>
      </c>
      <c r="JA149" s="343">
        <v>48082</v>
      </c>
      <c r="JB149" s="343">
        <v>43255</v>
      </c>
      <c r="JC149" s="343">
        <v>4827</v>
      </c>
      <c r="JD149" s="344">
        <v>0.10039099871053617</v>
      </c>
      <c r="JE149" s="342">
        <v>-71.099999999999994</v>
      </c>
      <c r="JF149" s="343">
        <v>-23341</v>
      </c>
      <c r="JG149" s="343">
        <v>-21783</v>
      </c>
      <c r="JH149" s="343">
        <v>-1558</v>
      </c>
      <c r="JI149" s="344">
        <v>1.0994025746644986E-2</v>
      </c>
      <c r="JJ149" s="342">
        <v>155.30000000000001</v>
      </c>
      <c r="JK149" s="343">
        <v>40857</v>
      </c>
      <c r="JL149" s="343">
        <v>35885</v>
      </c>
      <c r="JM149" s="343">
        <v>4972</v>
      </c>
      <c r="JN149" s="344">
        <v>0.12169273319137479</v>
      </c>
      <c r="JO149" s="343">
        <v>25.79999999999999</v>
      </c>
      <c r="JP149" s="343">
        <v>7225</v>
      </c>
      <c r="JQ149" s="343">
        <v>7370</v>
      </c>
      <c r="JR149" s="343">
        <v>-145</v>
      </c>
      <c r="JS149" s="344">
        <v>0.1106987074447298</v>
      </c>
      <c r="JT149" s="342">
        <v>196.99999999999994</v>
      </c>
      <c r="JU149" s="343">
        <v>54932</v>
      </c>
      <c r="JV149" s="343">
        <v>50089</v>
      </c>
      <c r="JW149" s="343">
        <v>4843</v>
      </c>
      <c r="JX149" s="344">
        <v>8.8163547658923758E-2</v>
      </c>
      <c r="JY149" s="342">
        <v>236.6</v>
      </c>
      <c r="JZ149" s="343">
        <v>57048</v>
      </c>
      <c r="KA149" s="343">
        <v>52848</v>
      </c>
      <c r="KB149" s="343">
        <v>4200</v>
      </c>
      <c r="KC149" s="344">
        <v>7.3622212873369799E-2</v>
      </c>
      <c r="KD149" s="342">
        <v>39.600000000000051</v>
      </c>
      <c r="KE149" s="343">
        <v>2116</v>
      </c>
      <c r="KF149" s="343">
        <v>2759</v>
      </c>
      <c r="KG149" s="343">
        <v>-643</v>
      </c>
      <c r="KH149" s="344">
        <v>-1.4541334785553958E-2</v>
      </c>
      <c r="KI149" s="342">
        <v>181.1</v>
      </c>
      <c r="KJ149" s="343">
        <v>48082</v>
      </c>
      <c r="KK149" s="343">
        <v>43255</v>
      </c>
      <c r="KL149" s="343">
        <v>4827</v>
      </c>
      <c r="KM149" s="344">
        <v>0.10039099871053617</v>
      </c>
      <c r="KN149" s="343">
        <v>55.500000000000007</v>
      </c>
      <c r="KO149" s="343">
        <v>8966</v>
      </c>
      <c r="KP149" s="343">
        <v>9593</v>
      </c>
      <c r="KQ149" s="343">
        <v>-627</v>
      </c>
      <c r="KR149" s="344">
        <v>0.11493233349609012</v>
      </c>
      <c r="KS149" s="342">
        <v>2823.1000000000004</v>
      </c>
      <c r="KT149" s="343">
        <v>796699</v>
      </c>
      <c r="KU149" s="343">
        <v>725704</v>
      </c>
      <c r="KV149" s="343">
        <v>70995</v>
      </c>
      <c r="KW149" s="344">
        <v>8.9111446104488651E-2</v>
      </c>
      <c r="KX149" s="343">
        <v>2515</v>
      </c>
      <c r="KY149" s="343">
        <v>655595</v>
      </c>
      <c r="KZ149" s="343">
        <v>584900</v>
      </c>
      <c r="LA149" s="343">
        <v>70695</v>
      </c>
      <c r="LB149" s="345">
        <v>0.10783334223110304</v>
      </c>
      <c r="LC149" s="342">
        <v>-308.10000000000019</v>
      </c>
      <c r="LD149" s="343">
        <v>-141104</v>
      </c>
      <c r="LE149" s="343">
        <v>-140804</v>
      </c>
      <c r="LF149" s="343">
        <v>-300</v>
      </c>
      <c r="LG149" s="345">
        <v>1.8721896126614387E-2</v>
      </c>
    </row>
    <row r="150" spans="2:319">
      <c r="B150" s="1640"/>
      <c r="C150" s="1619" t="s">
        <v>2914</v>
      </c>
      <c r="D150" s="440" t="s">
        <v>2876</v>
      </c>
      <c r="E150" s="441">
        <v>732.3</v>
      </c>
      <c r="F150" s="393">
        <v>233924</v>
      </c>
      <c r="G150" s="442">
        <v>212406</v>
      </c>
      <c r="H150" s="393">
        <v>21518</v>
      </c>
      <c r="I150" s="394">
        <v>9.1987141122757812E-2</v>
      </c>
      <c r="J150" s="441">
        <v>733.3</v>
      </c>
      <c r="K150" s="393">
        <v>216141</v>
      </c>
      <c r="L150" s="442">
        <v>195654</v>
      </c>
      <c r="M150" s="393">
        <v>20487</v>
      </c>
      <c r="N150" s="394">
        <v>9.4785348453093124E-2</v>
      </c>
      <c r="O150" s="392">
        <v>1</v>
      </c>
      <c r="P150" s="393">
        <v>-17783</v>
      </c>
      <c r="Q150" s="393">
        <v>-16752</v>
      </c>
      <c r="R150" s="393">
        <v>-1031</v>
      </c>
      <c r="S150" s="394">
        <v>2.7982073303353117E-3</v>
      </c>
      <c r="T150" s="393">
        <v>849.7</v>
      </c>
      <c r="U150" s="393">
        <v>250541</v>
      </c>
      <c r="V150" s="393">
        <v>239342</v>
      </c>
      <c r="W150" s="393">
        <v>11199</v>
      </c>
      <c r="X150" s="394">
        <v>4.4699270778036329E-2</v>
      </c>
      <c r="Y150" s="393">
        <v>-116.40000000000009</v>
      </c>
      <c r="Z150" s="393">
        <v>-34400</v>
      </c>
      <c r="AA150" s="393">
        <v>-43688</v>
      </c>
      <c r="AB150" s="393">
        <v>9288</v>
      </c>
      <c r="AC150" s="394">
        <v>5.0086077675056795E-2</v>
      </c>
      <c r="AD150" s="441">
        <v>900.1</v>
      </c>
      <c r="AE150" s="393">
        <v>287552</v>
      </c>
      <c r="AF150" s="442">
        <v>261099</v>
      </c>
      <c r="AG150" s="393">
        <v>26453</v>
      </c>
      <c r="AH150" s="394">
        <v>9.1993795904740702E-2</v>
      </c>
      <c r="AI150" s="441">
        <v>794.2</v>
      </c>
      <c r="AJ150" s="393">
        <v>232799</v>
      </c>
      <c r="AK150" s="442">
        <v>209712</v>
      </c>
      <c r="AL150" s="393">
        <v>23087</v>
      </c>
      <c r="AM150" s="394">
        <v>9.917138819324825E-2</v>
      </c>
      <c r="AN150" s="392">
        <v>-105.89999999999998</v>
      </c>
      <c r="AO150" s="393">
        <v>-54753</v>
      </c>
      <c r="AP150" s="393">
        <v>-51387</v>
      </c>
      <c r="AQ150" s="393">
        <v>-3366</v>
      </c>
      <c r="AR150" s="394">
        <v>7.1775922885075477E-3</v>
      </c>
      <c r="AS150" s="393">
        <v>733.3</v>
      </c>
      <c r="AT150" s="393">
        <v>216141</v>
      </c>
      <c r="AU150" s="393">
        <v>195654</v>
      </c>
      <c r="AV150" s="393">
        <v>20487</v>
      </c>
      <c r="AW150" s="394">
        <v>9.4785348453093124E-2</v>
      </c>
      <c r="AX150" s="393">
        <v>60.900000000000091</v>
      </c>
      <c r="AY150" s="393">
        <v>16658</v>
      </c>
      <c r="AZ150" s="393">
        <v>14058</v>
      </c>
      <c r="BA150" s="393">
        <v>2600</v>
      </c>
      <c r="BB150" s="394">
        <v>4.386039740155126E-3</v>
      </c>
      <c r="BC150" s="441">
        <v>776.69999999999993</v>
      </c>
      <c r="BD150" s="393">
        <v>248146</v>
      </c>
      <c r="BE150" s="442">
        <v>225318</v>
      </c>
      <c r="BF150" s="393">
        <v>22828</v>
      </c>
      <c r="BG150" s="394">
        <v>9.1994229203775202E-2</v>
      </c>
      <c r="BH150" s="441">
        <v>781.2</v>
      </c>
      <c r="BI150" s="393">
        <v>216535</v>
      </c>
      <c r="BJ150" s="443">
        <v>193672</v>
      </c>
      <c r="BK150" s="393">
        <v>22863</v>
      </c>
      <c r="BL150" s="394">
        <v>0.10558570208049507</v>
      </c>
      <c r="BM150" s="392">
        <v>4.5000000000001137</v>
      </c>
      <c r="BN150" s="393">
        <v>-31611</v>
      </c>
      <c r="BO150" s="393">
        <v>-31646</v>
      </c>
      <c r="BP150" s="393">
        <v>35</v>
      </c>
      <c r="BQ150" s="394">
        <v>1.3591472876719871E-2</v>
      </c>
      <c r="BR150" s="393">
        <v>794.2</v>
      </c>
      <c r="BS150" s="393">
        <v>232799</v>
      </c>
      <c r="BT150" s="393">
        <v>209712</v>
      </c>
      <c r="BU150" s="393">
        <v>23087</v>
      </c>
      <c r="BV150" s="394">
        <v>9.917138819324825E-2</v>
      </c>
      <c r="BW150" s="393">
        <v>-13</v>
      </c>
      <c r="BX150" s="393">
        <v>-16264</v>
      </c>
      <c r="BY150" s="393">
        <v>-16040</v>
      </c>
      <c r="BZ150" s="393">
        <v>-224</v>
      </c>
      <c r="CA150" s="394">
        <v>6.4143138872468225E-3</v>
      </c>
      <c r="CB150" s="441">
        <v>997.2</v>
      </c>
      <c r="CC150" s="393">
        <v>318590</v>
      </c>
      <c r="CD150" s="393">
        <v>289279</v>
      </c>
      <c r="CE150" s="393">
        <v>29311</v>
      </c>
      <c r="CF150" s="394">
        <v>9.2002259957939675E-2</v>
      </c>
      <c r="CG150" s="441">
        <v>941.4</v>
      </c>
      <c r="CH150" s="393">
        <v>254162</v>
      </c>
      <c r="CI150" s="443">
        <v>239539</v>
      </c>
      <c r="CJ150" s="393">
        <v>14623</v>
      </c>
      <c r="CK150" s="394">
        <v>5.7534171119207438E-2</v>
      </c>
      <c r="CL150" s="392">
        <v>-55.800000000000068</v>
      </c>
      <c r="CM150" s="393">
        <v>-64428</v>
      </c>
      <c r="CN150" s="393">
        <v>-49740</v>
      </c>
      <c r="CO150" s="393">
        <v>-14688</v>
      </c>
      <c r="CP150" s="394">
        <v>-3.4468088838732237E-2</v>
      </c>
      <c r="CQ150" s="393">
        <v>781.2</v>
      </c>
      <c r="CR150" s="393">
        <v>216535</v>
      </c>
      <c r="CS150" s="393">
        <v>193672</v>
      </c>
      <c r="CT150" s="393">
        <v>22863</v>
      </c>
      <c r="CU150" s="394">
        <v>0.10558570208049507</v>
      </c>
      <c r="CV150" s="393">
        <v>160.19999999999993</v>
      </c>
      <c r="CW150" s="393">
        <v>37627</v>
      </c>
      <c r="CX150" s="393">
        <v>45867</v>
      </c>
      <c r="CY150" s="393">
        <v>-8240</v>
      </c>
      <c r="CZ150" s="394">
        <v>-4.8051530961287635E-2</v>
      </c>
      <c r="DA150" s="441">
        <v>882.7</v>
      </c>
      <c r="DB150" s="393">
        <v>281983</v>
      </c>
      <c r="DC150" s="442">
        <v>256043</v>
      </c>
      <c r="DD150" s="393">
        <v>25940</v>
      </c>
      <c r="DE150" s="394">
        <v>9.1991361181347805E-2</v>
      </c>
      <c r="DF150" s="441">
        <v>929.5</v>
      </c>
      <c r="DG150" s="393">
        <v>260134</v>
      </c>
      <c r="DH150" s="443">
        <v>242072</v>
      </c>
      <c r="DI150" s="393">
        <v>18062</v>
      </c>
      <c r="DJ150" s="394">
        <v>6.9433445839451977E-2</v>
      </c>
      <c r="DK150" s="392">
        <v>46.799999999999955</v>
      </c>
      <c r="DL150" s="393">
        <v>-21849</v>
      </c>
      <c r="DM150" s="393">
        <v>-13971</v>
      </c>
      <c r="DN150" s="393">
        <v>-7878</v>
      </c>
      <c r="DO150" s="394">
        <v>-2.2557915341895829E-2</v>
      </c>
      <c r="DP150" s="393">
        <v>941.4</v>
      </c>
      <c r="DQ150" s="393">
        <v>254162</v>
      </c>
      <c r="DR150" s="393">
        <v>239539</v>
      </c>
      <c r="DS150" s="393">
        <v>14623</v>
      </c>
      <c r="DT150" s="394">
        <v>5.7534171119207438E-2</v>
      </c>
      <c r="DU150" s="393">
        <v>-11.899999999999977</v>
      </c>
      <c r="DV150" s="393">
        <v>5972</v>
      </c>
      <c r="DW150" s="393">
        <v>2533</v>
      </c>
      <c r="DX150" s="393">
        <v>3439</v>
      </c>
      <c r="DY150" s="394">
        <v>1.1899274720244539E-2</v>
      </c>
      <c r="DZ150" s="441">
        <v>926.69999999999993</v>
      </c>
      <c r="EA150" s="393">
        <v>296067</v>
      </c>
      <c r="EB150" s="442">
        <v>268829</v>
      </c>
      <c r="EC150" s="393">
        <v>27238</v>
      </c>
      <c r="ED150" s="394">
        <v>9.1999446071328456E-2</v>
      </c>
      <c r="EE150" s="444">
        <v>884.4</v>
      </c>
      <c r="EF150" s="393">
        <v>245751</v>
      </c>
      <c r="EG150" s="442">
        <v>220392</v>
      </c>
      <c r="EH150" s="393">
        <v>25359</v>
      </c>
      <c r="EI150" s="394">
        <v>0.10318981408010547</v>
      </c>
      <c r="EJ150" s="392">
        <v>-42.299999999999955</v>
      </c>
      <c r="EK150" s="393">
        <v>-50316</v>
      </c>
      <c r="EL150" s="393">
        <v>-48437</v>
      </c>
      <c r="EM150" s="393">
        <v>-1879</v>
      </c>
      <c r="EN150" s="394">
        <v>1.1190368008777013E-2</v>
      </c>
      <c r="EO150" s="393">
        <v>929.5</v>
      </c>
      <c r="EP150" s="393">
        <v>260134</v>
      </c>
      <c r="EQ150" s="393">
        <v>242072</v>
      </c>
      <c r="ER150" s="393">
        <v>18062</v>
      </c>
      <c r="ES150" s="394">
        <v>6.9433445839451977E-2</v>
      </c>
      <c r="ET150" s="393">
        <v>-45.100000000000023</v>
      </c>
      <c r="EU150" s="393">
        <v>-14383</v>
      </c>
      <c r="EV150" s="393">
        <v>-21680</v>
      </c>
      <c r="EW150" s="393">
        <v>7297</v>
      </c>
      <c r="EX150" s="394">
        <v>3.3756368240653492E-2</v>
      </c>
      <c r="EY150" s="441">
        <v>918</v>
      </c>
      <c r="EZ150" s="393">
        <v>293292</v>
      </c>
      <c r="FA150" s="442">
        <v>266309</v>
      </c>
      <c r="FB150" s="393">
        <v>26983</v>
      </c>
      <c r="FC150" s="394">
        <v>0.11893843301785539</v>
      </c>
      <c r="FD150" s="441">
        <v>902.8</v>
      </c>
      <c r="FE150" s="393">
        <v>242477</v>
      </c>
      <c r="FF150" s="445">
        <v>214896</v>
      </c>
      <c r="FG150" s="393">
        <v>27581</v>
      </c>
      <c r="FH150" s="394">
        <v>0.11374687083723405</v>
      </c>
      <c r="FI150" s="392">
        <v>-15.200000000000045</v>
      </c>
      <c r="FJ150" s="393">
        <v>-50815</v>
      </c>
      <c r="FK150" s="393">
        <v>-51413</v>
      </c>
      <c r="FL150" s="393">
        <v>598</v>
      </c>
      <c r="FM150" s="394">
        <v>-5.191562180621348E-3</v>
      </c>
      <c r="FN150" s="393">
        <v>884.4</v>
      </c>
      <c r="FO150" s="393">
        <v>245751</v>
      </c>
      <c r="FP150" s="393">
        <v>220392</v>
      </c>
      <c r="FQ150" s="393">
        <v>25359</v>
      </c>
      <c r="FR150" s="394">
        <v>0.10318981408010547</v>
      </c>
      <c r="FS150" s="393">
        <v>18.399999999999977</v>
      </c>
      <c r="FT150" s="393">
        <v>-3274</v>
      </c>
      <c r="FU150" s="393">
        <v>-5496</v>
      </c>
      <c r="FV150" s="393">
        <v>2222</v>
      </c>
      <c r="FW150" s="394">
        <v>1.0557056757128577E-2</v>
      </c>
      <c r="FX150" s="441">
        <v>891.30000000000007</v>
      </c>
      <c r="FY150" s="393">
        <v>284742</v>
      </c>
      <c r="FZ150" s="442">
        <v>258546</v>
      </c>
      <c r="GA150" s="393">
        <v>26196</v>
      </c>
      <c r="GB150" s="394">
        <v>0.11892341990157895</v>
      </c>
      <c r="GC150" s="441">
        <v>850.6</v>
      </c>
      <c r="GD150" s="393">
        <v>215577</v>
      </c>
      <c r="GE150" s="442">
        <v>190369</v>
      </c>
      <c r="GF150" s="393">
        <v>25208</v>
      </c>
      <c r="GG150" s="394">
        <v>0.11693269690180307</v>
      </c>
      <c r="GH150" s="392">
        <v>-40.700000000000045</v>
      </c>
      <c r="GI150" s="393">
        <v>-69165</v>
      </c>
      <c r="GJ150" s="393">
        <v>-68177</v>
      </c>
      <c r="GK150" s="393">
        <v>-988</v>
      </c>
      <c r="GL150" s="394">
        <v>-1.9907229997758874E-3</v>
      </c>
      <c r="GM150" s="393">
        <v>902.8</v>
      </c>
      <c r="GN150" s="393">
        <v>242477</v>
      </c>
      <c r="GO150" s="393">
        <v>214896</v>
      </c>
      <c r="GP150" s="393">
        <v>27581</v>
      </c>
      <c r="GQ150" s="394">
        <v>0.11374687083723405</v>
      </c>
      <c r="GR150" s="393">
        <v>-52.199999999999932</v>
      </c>
      <c r="GS150" s="393">
        <v>-26900</v>
      </c>
      <c r="GT150" s="393">
        <v>-24527</v>
      </c>
      <c r="GU150" s="393">
        <v>-2373</v>
      </c>
      <c r="GV150" s="394">
        <v>3.1858260645690195E-3</v>
      </c>
      <c r="GW150" s="441">
        <v>900.1</v>
      </c>
      <c r="GX150" s="393">
        <v>287552</v>
      </c>
      <c r="GY150" s="442">
        <v>261099</v>
      </c>
      <c r="GZ150" s="393">
        <v>26453</v>
      </c>
      <c r="HA150" s="394">
        <v>9.1993795904740702E-2</v>
      </c>
      <c r="HB150" s="441">
        <v>1029.7</v>
      </c>
      <c r="HC150" s="393">
        <v>258631</v>
      </c>
      <c r="HD150" s="442">
        <v>228415</v>
      </c>
      <c r="HE150" s="393">
        <v>30216</v>
      </c>
      <c r="HF150" s="394">
        <v>0.11683054235571141</v>
      </c>
      <c r="HG150" s="392">
        <v>129.60000000000002</v>
      </c>
      <c r="HH150" s="393">
        <v>-28921</v>
      </c>
      <c r="HI150" s="393">
        <v>-32684</v>
      </c>
      <c r="HJ150" s="393">
        <v>3763</v>
      </c>
      <c r="HK150" s="394">
        <v>2.4836746450970712E-2</v>
      </c>
      <c r="HL150" s="393">
        <v>850.6</v>
      </c>
      <c r="HM150" s="393">
        <v>215577</v>
      </c>
      <c r="HN150" s="393">
        <v>190369</v>
      </c>
      <c r="HO150" s="393">
        <v>25208</v>
      </c>
      <c r="HP150" s="394">
        <v>0.11693269690180307</v>
      </c>
      <c r="HQ150" s="393">
        <v>179.10000000000002</v>
      </c>
      <c r="HR150" s="393">
        <v>43054</v>
      </c>
      <c r="HS150" s="393">
        <v>38046</v>
      </c>
      <c r="HT150" s="393">
        <v>5008</v>
      </c>
      <c r="HU150" s="394">
        <v>-1.021545460916512E-4</v>
      </c>
      <c r="HV150" s="441">
        <v>882.7</v>
      </c>
      <c r="HW150" s="393">
        <v>281983</v>
      </c>
      <c r="HX150" s="442">
        <v>256043</v>
      </c>
      <c r="HY150" s="393">
        <v>25940</v>
      </c>
      <c r="HZ150" s="394">
        <v>9.1991361181347805E-2</v>
      </c>
      <c r="IA150" s="441">
        <v>809.9</v>
      </c>
      <c r="IB150" s="393">
        <v>215900</v>
      </c>
      <c r="IC150" s="446">
        <v>197047</v>
      </c>
      <c r="ID150" s="393">
        <v>18853</v>
      </c>
      <c r="IE150" s="394">
        <v>8.7322834645669298E-2</v>
      </c>
      <c r="IF150" s="392">
        <v>-72.800000000000068</v>
      </c>
      <c r="IG150" s="393">
        <v>-66083</v>
      </c>
      <c r="IH150" s="393">
        <v>-58996</v>
      </c>
      <c r="II150" s="393">
        <v>-7087</v>
      </c>
      <c r="IJ150" s="394">
        <v>-4.6685265356785077E-3</v>
      </c>
      <c r="IK150" s="393">
        <v>1029.7</v>
      </c>
      <c r="IL150" s="393">
        <v>258631</v>
      </c>
      <c r="IM150" s="393">
        <v>228415</v>
      </c>
      <c r="IN150" s="393">
        <v>30216</v>
      </c>
      <c r="IO150" s="394">
        <v>0.11683054235571141</v>
      </c>
      <c r="IP150" s="393">
        <v>-219.80000000000007</v>
      </c>
      <c r="IQ150" s="393">
        <v>-42731</v>
      </c>
      <c r="IR150" s="393">
        <v>-31368</v>
      </c>
      <c r="IS150" s="393">
        <v>-11363</v>
      </c>
      <c r="IT150" s="394">
        <v>-2.9507707710042116E-2</v>
      </c>
      <c r="IU150" s="441">
        <v>882.7</v>
      </c>
      <c r="IV150" s="393">
        <v>281983</v>
      </c>
      <c r="IW150" s="442">
        <v>256043</v>
      </c>
      <c r="IX150" s="393">
        <v>25940</v>
      </c>
      <c r="IY150" s="394">
        <v>9.1991361181347805E-2</v>
      </c>
      <c r="IZ150" s="441">
        <v>850.9</v>
      </c>
      <c r="JA150" s="393">
        <v>225115</v>
      </c>
      <c r="JB150" s="442">
        <v>203764</v>
      </c>
      <c r="JC150" s="393">
        <v>21351</v>
      </c>
      <c r="JD150" s="394">
        <v>9.4844857073051556E-2</v>
      </c>
      <c r="JE150" s="392">
        <v>-31.800000000000068</v>
      </c>
      <c r="JF150" s="393">
        <v>-56868</v>
      </c>
      <c r="JG150" s="393">
        <v>-52279</v>
      </c>
      <c r="JH150" s="393">
        <v>-4589</v>
      </c>
      <c r="JI150" s="394">
        <v>2.8534958917037501E-3</v>
      </c>
      <c r="JJ150" s="393">
        <v>809.9</v>
      </c>
      <c r="JK150" s="393">
        <v>215900</v>
      </c>
      <c r="JL150" s="393">
        <v>197047</v>
      </c>
      <c r="JM150" s="393">
        <v>18853</v>
      </c>
      <c r="JN150" s="394">
        <v>8.7322834645669298E-2</v>
      </c>
      <c r="JO150" s="393">
        <v>41</v>
      </c>
      <c r="JP150" s="393">
        <v>9215</v>
      </c>
      <c r="JQ150" s="393">
        <v>6717</v>
      </c>
      <c r="JR150" s="393">
        <v>2498</v>
      </c>
      <c r="JS150" s="394">
        <v>7.5220224273822578E-3</v>
      </c>
      <c r="JT150" s="441">
        <v>882.7</v>
      </c>
      <c r="JU150" s="393">
        <v>281983</v>
      </c>
      <c r="JV150" s="442">
        <v>256043</v>
      </c>
      <c r="JW150" s="393">
        <v>25940</v>
      </c>
      <c r="JX150" s="394">
        <v>9.1991361181347805E-2</v>
      </c>
      <c r="JY150" s="441">
        <v>924.69999999999993</v>
      </c>
      <c r="JZ150" s="393">
        <v>244400</v>
      </c>
      <c r="KA150" s="442">
        <v>221719</v>
      </c>
      <c r="KB150" s="393">
        <v>22681</v>
      </c>
      <c r="KC150" s="394">
        <v>9.2802782324058919E-2</v>
      </c>
      <c r="KD150" s="392">
        <v>41.999999999999886</v>
      </c>
      <c r="KE150" s="393">
        <v>-37583</v>
      </c>
      <c r="KF150" s="393">
        <v>-34324</v>
      </c>
      <c r="KG150" s="393">
        <v>-3259</v>
      </c>
      <c r="KH150" s="394">
        <v>8.1142114271111343E-4</v>
      </c>
      <c r="KI150" s="393">
        <v>850.9</v>
      </c>
      <c r="KJ150" s="393">
        <v>225115</v>
      </c>
      <c r="KK150" s="393">
        <v>203764</v>
      </c>
      <c r="KL150" s="393">
        <v>21351</v>
      </c>
      <c r="KM150" s="394">
        <v>9.4844857073051556E-2</v>
      </c>
      <c r="KN150" s="393">
        <v>73.799999999999955</v>
      </c>
      <c r="KO150" s="393">
        <v>19285</v>
      </c>
      <c r="KP150" s="393">
        <v>17955</v>
      </c>
      <c r="KQ150" s="393">
        <v>1330</v>
      </c>
      <c r="KR150" s="394">
        <v>-2.0420747489926366E-3</v>
      </c>
      <c r="KS150" s="392">
        <v>10573.200000000003</v>
      </c>
      <c r="KT150" s="393">
        <v>3377797</v>
      </c>
      <c r="KU150" s="393">
        <v>3067057</v>
      </c>
      <c r="KV150" s="393">
        <v>310740</v>
      </c>
      <c r="KW150" s="394">
        <v>9.1994871213397375E-2</v>
      </c>
      <c r="KX150" s="393">
        <v>10432.6</v>
      </c>
      <c r="KY150" s="393">
        <v>2827622</v>
      </c>
      <c r="KZ150" s="393">
        <v>2557251</v>
      </c>
      <c r="LA150" s="393">
        <v>270371</v>
      </c>
      <c r="LB150" s="447">
        <v>9.5617801813679487E-2</v>
      </c>
      <c r="LC150" s="392">
        <v>-140.60000000000218</v>
      </c>
      <c r="LD150" s="393">
        <v>-550175</v>
      </c>
      <c r="LE150" s="393">
        <v>-509806</v>
      </c>
      <c r="LF150" s="393">
        <v>-40369</v>
      </c>
      <c r="LG150" s="447">
        <v>3.6229306002821121E-3</v>
      </c>
    </row>
    <row r="151" spans="2:319">
      <c r="B151" s="1640"/>
      <c r="C151" s="1619"/>
      <c r="D151" s="333" t="s">
        <v>2877</v>
      </c>
      <c r="E151" s="386">
        <v>0</v>
      </c>
      <c r="F151" s="331">
        <v>0</v>
      </c>
      <c r="G151" s="431">
        <v>0</v>
      </c>
      <c r="H151" s="331">
        <v>0</v>
      </c>
      <c r="I151" s="124">
        <v>0</v>
      </c>
      <c r="J151" s="386">
        <v>0</v>
      </c>
      <c r="K151" s="331">
        <v>0</v>
      </c>
      <c r="L151" s="431">
        <v>0</v>
      </c>
      <c r="M151" s="331">
        <v>0</v>
      </c>
      <c r="N151" s="124">
        <v>0</v>
      </c>
      <c r="O151" s="330">
        <v>0</v>
      </c>
      <c r="P151" s="331">
        <v>0</v>
      </c>
      <c r="Q151" s="331">
        <v>0</v>
      </c>
      <c r="R151" s="331">
        <v>0</v>
      </c>
      <c r="S151" s="124">
        <v>0</v>
      </c>
      <c r="T151" s="331">
        <v>0</v>
      </c>
      <c r="U151" s="331">
        <v>0</v>
      </c>
      <c r="V151" s="331">
        <v>0</v>
      </c>
      <c r="W151" s="331">
        <v>0</v>
      </c>
      <c r="X151" s="124">
        <v>0</v>
      </c>
      <c r="Y151" s="331">
        <v>0</v>
      </c>
      <c r="Z151" s="331">
        <v>0</v>
      </c>
      <c r="AA151" s="331">
        <v>0</v>
      </c>
      <c r="AB151" s="331">
        <v>0</v>
      </c>
      <c r="AC151" s="124">
        <v>0</v>
      </c>
      <c r="AD151" s="386">
        <v>0</v>
      </c>
      <c r="AE151" s="331">
        <v>0</v>
      </c>
      <c r="AF151" s="431">
        <v>0</v>
      </c>
      <c r="AG151" s="331">
        <v>0</v>
      </c>
      <c r="AH151" s="124">
        <v>0</v>
      </c>
      <c r="AI151" s="386">
        <v>0</v>
      </c>
      <c r="AJ151" s="331">
        <v>0</v>
      </c>
      <c r="AK151" s="431">
        <v>0</v>
      </c>
      <c r="AL151" s="331">
        <v>0</v>
      </c>
      <c r="AM151" s="124">
        <v>0</v>
      </c>
      <c r="AN151" s="330">
        <v>0</v>
      </c>
      <c r="AO151" s="331">
        <v>0</v>
      </c>
      <c r="AP151" s="331">
        <v>0</v>
      </c>
      <c r="AQ151" s="331">
        <v>0</v>
      </c>
      <c r="AR151" s="124">
        <v>0</v>
      </c>
      <c r="AS151" s="331">
        <v>0</v>
      </c>
      <c r="AT151" s="331">
        <v>0</v>
      </c>
      <c r="AU151" s="331">
        <v>0</v>
      </c>
      <c r="AV151" s="331">
        <v>0</v>
      </c>
      <c r="AW151" s="124">
        <v>0</v>
      </c>
      <c r="AX151" s="331">
        <v>0</v>
      </c>
      <c r="AY151" s="331">
        <v>0</v>
      </c>
      <c r="AZ151" s="331">
        <v>0</v>
      </c>
      <c r="BA151" s="331">
        <v>0</v>
      </c>
      <c r="BB151" s="124">
        <v>0</v>
      </c>
      <c r="BC151" s="386">
        <v>0</v>
      </c>
      <c r="BD151" s="331">
        <v>0</v>
      </c>
      <c r="BE151" s="431">
        <v>0</v>
      </c>
      <c r="BF151" s="331">
        <v>0</v>
      </c>
      <c r="BG151" s="124">
        <v>0</v>
      </c>
      <c r="BH151" s="386">
        <v>0</v>
      </c>
      <c r="BI151" s="331">
        <v>0</v>
      </c>
      <c r="BJ151" s="431">
        <v>0</v>
      </c>
      <c r="BK151" s="331">
        <v>0</v>
      </c>
      <c r="BL151" s="124">
        <v>0</v>
      </c>
      <c r="BM151" s="330">
        <v>0</v>
      </c>
      <c r="BN151" s="331">
        <v>0</v>
      </c>
      <c r="BO151" s="331">
        <v>0</v>
      </c>
      <c r="BP151" s="331">
        <v>0</v>
      </c>
      <c r="BQ151" s="124">
        <v>0</v>
      </c>
      <c r="BR151" s="331">
        <v>0</v>
      </c>
      <c r="BS151" s="331">
        <v>0</v>
      </c>
      <c r="BT151" s="331">
        <v>0</v>
      </c>
      <c r="BU151" s="331">
        <v>0</v>
      </c>
      <c r="BV151" s="124">
        <v>0</v>
      </c>
      <c r="BW151" s="331">
        <v>0</v>
      </c>
      <c r="BX151" s="331">
        <v>0</v>
      </c>
      <c r="BY151" s="331">
        <v>0</v>
      </c>
      <c r="BZ151" s="331">
        <v>0</v>
      </c>
      <c r="CA151" s="124">
        <v>0</v>
      </c>
      <c r="CB151" s="386">
        <v>0</v>
      </c>
      <c r="CC151" s="331">
        <v>0</v>
      </c>
      <c r="CD151" s="331">
        <v>0</v>
      </c>
      <c r="CE151" s="331">
        <v>0</v>
      </c>
      <c r="CF151" s="124">
        <v>0</v>
      </c>
      <c r="CG151" s="386">
        <v>0</v>
      </c>
      <c r="CH151" s="331">
        <v>0</v>
      </c>
      <c r="CI151" s="431">
        <v>0</v>
      </c>
      <c r="CJ151" s="331">
        <v>0</v>
      </c>
      <c r="CK151" s="124">
        <v>0</v>
      </c>
      <c r="CL151" s="330">
        <v>0</v>
      </c>
      <c r="CM151" s="331">
        <v>0</v>
      </c>
      <c r="CN151" s="331">
        <v>0</v>
      </c>
      <c r="CO151" s="331">
        <v>0</v>
      </c>
      <c r="CP151" s="124">
        <v>0</v>
      </c>
      <c r="CQ151" s="331">
        <v>0</v>
      </c>
      <c r="CR151" s="331">
        <v>0</v>
      </c>
      <c r="CS151" s="331">
        <v>0</v>
      </c>
      <c r="CT151" s="331">
        <v>0</v>
      </c>
      <c r="CU151" s="124">
        <v>0</v>
      </c>
      <c r="CV151" s="331">
        <v>0</v>
      </c>
      <c r="CW151" s="331">
        <v>0</v>
      </c>
      <c r="CX151" s="331">
        <v>0</v>
      </c>
      <c r="CY151" s="331">
        <v>0</v>
      </c>
      <c r="CZ151" s="124">
        <v>0</v>
      </c>
      <c r="DA151" s="386">
        <v>0</v>
      </c>
      <c r="DB151" s="331">
        <v>0</v>
      </c>
      <c r="DC151" s="431">
        <v>0</v>
      </c>
      <c r="DD151" s="331">
        <v>0</v>
      </c>
      <c r="DE151" s="124">
        <v>0</v>
      </c>
      <c r="DF151" s="386">
        <v>0</v>
      </c>
      <c r="DG151" s="331">
        <v>0</v>
      </c>
      <c r="DH151" s="431">
        <v>0</v>
      </c>
      <c r="DI151" s="331">
        <v>0</v>
      </c>
      <c r="DJ151" s="124">
        <v>0</v>
      </c>
      <c r="DK151" s="330">
        <v>0</v>
      </c>
      <c r="DL151" s="331">
        <v>0</v>
      </c>
      <c r="DM151" s="331">
        <v>0</v>
      </c>
      <c r="DN151" s="331">
        <v>0</v>
      </c>
      <c r="DO151" s="124">
        <v>0</v>
      </c>
      <c r="DP151" s="331">
        <v>0</v>
      </c>
      <c r="DQ151" s="331">
        <v>0</v>
      </c>
      <c r="DR151" s="331">
        <v>0</v>
      </c>
      <c r="DS151" s="331">
        <v>0</v>
      </c>
      <c r="DT151" s="124">
        <v>0</v>
      </c>
      <c r="DU151" s="331">
        <v>0</v>
      </c>
      <c r="DV151" s="331">
        <v>0</v>
      </c>
      <c r="DW151" s="331">
        <v>0</v>
      </c>
      <c r="DX151" s="331">
        <v>0</v>
      </c>
      <c r="DY151" s="124">
        <v>0</v>
      </c>
      <c r="DZ151" s="386">
        <v>0</v>
      </c>
      <c r="EA151" s="331">
        <v>0</v>
      </c>
      <c r="EB151" s="431">
        <v>0</v>
      </c>
      <c r="EC151" s="331">
        <v>0</v>
      </c>
      <c r="ED151" s="124">
        <v>0</v>
      </c>
      <c r="EE151" s="386">
        <v>0</v>
      </c>
      <c r="EF151" s="331">
        <v>0</v>
      </c>
      <c r="EG151" s="431">
        <v>0</v>
      </c>
      <c r="EH151" s="331">
        <v>0</v>
      </c>
      <c r="EI151" s="124">
        <v>0</v>
      </c>
      <c r="EJ151" s="330">
        <v>0</v>
      </c>
      <c r="EK151" s="331">
        <v>0</v>
      </c>
      <c r="EL151" s="331">
        <v>0</v>
      </c>
      <c r="EM151" s="331">
        <v>0</v>
      </c>
      <c r="EN151" s="124">
        <v>0</v>
      </c>
      <c r="EO151" s="331">
        <v>0</v>
      </c>
      <c r="EP151" s="331">
        <v>0</v>
      </c>
      <c r="EQ151" s="331">
        <v>0</v>
      </c>
      <c r="ER151" s="331">
        <v>0</v>
      </c>
      <c r="ES151" s="124">
        <v>0</v>
      </c>
      <c r="ET151" s="331">
        <v>0</v>
      </c>
      <c r="EU151" s="331">
        <v>0</v>
      </c>
      <c r="EV151" s="331">
        <v>0</v>
      </c>
      <c r="EW151" s="331">
        <v>0</v>
      </c>
      <c r="EX151" s="124">
        <v>0</v>
      </c>
      <c r="EY151" s="386">
        <v>0</v>
      </c>
      <c r="EZ151" s="331">
        <v>0</v>
      </c>
      <c r="FA151" s="431">
        <v>0</v>
      </c>
      <c r="FB151" s="331">
        <v>0</v>
      </c>
      <c r="FC151" s="124">
        <v>0</v>
      </c>
      <c r="FD151" s="386">
        <v>0</v>
      </c>
      <c r="FE151" s="331">
        <v>0</v>
      </c>
      <c r="FF151" s="431">
        <v>0</v>
      </c>
      <c r="FG151" s="331">
        <v>0</v>
      </c>
      <c r="FH151" s="124">
        <v>0</v>
      </c>
      <c r="FI151" s="330">
        <v>0</v>
      </c>
      <c r="FJ151" s="331">
        <v>0</v>
      </c>
      <c r="FK151" s="331">
        <v>0</v>
      </c>
      <c r="FL151" s="331">
        <v>0</v>
      </c>
      <c r="FM151" s="124">
        <v>0</v>
      </c>
      <c r="FN151" s="331">
        <v>0</v>
      </c>
      <c r="FO151" s="331">
        <v>0</v>
      </c>
      <c r="FP151" s="331">
        <v>0</v>
      </c>
      <c r="FQ151" s="331">
        <v>0</v>
      </c>
      <c r="FR151" s="124">
        <v>0</v>
      </c>
      <c r="FS151" s="331">
        <v>0</v>
      </c>
      <c r="FT151" s="331">
        <v>0</v>
      </c>
      <c r="FU151" s="331">
        <v>0</v>
      </c>
      <c r="FV151" s="331">
        <v>0</v>
      </c>
      <c r="FW151" s="124">
        <v>0</v>
      </c>
      <c r="FX151" s="386">
        <v>0</v>
      </c>
      <c r="FY151" s="331">
        <v>0</v>
      </c>
      <c r="FZ151" s="431">
        <v>0</v>
      </c>
      <c r="GA151" s="331">
        <v>0</v>
      </c>
      <c r="GB151" s="124">
        <v>0</v>
      </c>
      <c r="GC151" s="386">
        <v>0</v>
      </c>
      <c r="GD151" s="331">
        <v>0</v>
      </c>
      <c r="GE151" s="431">
        <v>0</v>
      </c>
      <c r="GF151" s="331">
        <v>0</v>
      </c>
      <c r="GG151" s="124">
        <v>0</v>
      </c>
      <c r="GH151" s="330">
        <v>0</v>
      </c>
      <c r="GI151" s="331">
        <v>0</v>
      </c>
      <c r="GJ151" s="331">
        <v>0</v>
      </c>
      <c r="GK151" s="331">
        <v>0</v>
      </c>
      <c r="GL151" s="124">
        <v>0</v>
      </c>
      <c r="GM151" s="331">
        <v>0</v>
      </c>
      <c r="GN151" s="331">
        <v>0</v>
      </c>
      <c r="GO151" s="331">
        <v>0</v>
      </c>
      <c r="GP151" s="331">
        <v>0</v>
      </c>
      <c r="GQ151" s="124">
        <v>0</v>
      </c>
      <c r="GR151" s="331">
        <v>0</v>
      </c>
      <c r="GS151" s="331">
        <v>0</v>
      </c>
      <c r="GT151" s="331">
        <v>0</v>
      </c>
      <c r="GU151" s="331">
        <v>0</v>
      </c>
      <c r="GV151" s="124">
        <v>0</v>
      </c>
      <c r="GW151" s="386">
        <v>0</v>
      </c>
      <c r="GX151" s="331">
        <v>0</v>
      </c>
      <c r="GY151" s="431">
        <v>0</v>
      </c>
      <c r="GZ151" s="331">
        <v>0</v>
      </c>
      <c r="HA151" s="124">
        <v>0</v>
      </c>
      <c r="HB151" s="386">
        <v>0</v>
      </c>
      <c r="HC151" s="331">
        <v>0</v>
      </c>
      <c r="HD151" s="431">
        <v>0</v>
      </c>
      <c r="HE151" s="331">
        <v>0</v>
      </c>
      <c r="HF151" s="124">
        <v>0</v>
      </c>
      <c r="HG151" s="330">
        <v>0</v>
      </c>
      <c r="HH151" s="331">
        <v>0</v>
      </c>
      <c r="HI151" s="331">
        <v>0</v>
      </c>
      <c r="HJ151" s="331">
        <v>0</v>
      </c>
      <c r="HK151" s="124">
        <v>0</v>
      </c>
      <c r="HL151" s="331">
        <v>0</v>
      </c>
      <c r="HM151" s="331">
        <v>0</v>
      </c>
      <c r="HN151" s="331">
        <v>0</v>
      </c>
      <c r="HO151" s="331">
        <v>0</v>
      </c>
      <c r="HP151" s="124">
        <v>0</v>
      </c>
      <c r="HQ151" s="331">
        <v>0</v>
      </c>
      <c r="HR151" s="331">
        <v>0</v>
      </c>
      <c r="HS151" s="331">
        <v>0</v>
      </c>
      <c r="HT151" s="331">
        <v>0</v>
      </c>
      <c r="HU151" s="124">
        <v>0</v>
      </c>
      <c r="HV151" s="386">
        <v>0</v>
      </c>
      <c r="HW151" s="331">
        <v>0</v>
      </c>
      <c r="HX151" s="431">
        <v>0</v>
      </c>
      <c r="HY151" s="331">
        <v>0</v>
      </c>
      <c r="HZ151" s="124">
        <v>0</v>
      </c>
      <c r="IA151" s="386">
        <v>0</v>
      </c>
      <c r="IB151" s="331">
        <v>0</v>
      </c>
      <c r="IC151" s="431">
        <v>0</v>
      </c>
      <c r="ID151" s="331">
        <v>0</v>
      </c>
      <c r="IE151" s="124">
        <v>0</v>
      </c>
      <c r="IF151" s="330">
        <v>0</v>
      </c>
      <c r="IG151" s="331">
        <v>0</v>
      </c>
      <c r="IH151" s="331">
        <v>0</v>
      </c>
      <c r="II151" s="331">
        <v>0</v>
      </c>
      <c r="IJ151" s="124">
        <v>0</v>
      </c>
      <c r="IK151" s="331">
        <v>0</v>
      </c>
      <c r="IL151" s="331">
        <v>0</v>
      </c>
      <c r="IM151" s="331">
        <v>0</v>
      </c>
      <c r="IN151" s="331">
        <v>0</v>
      </c>
      <c r="IO151" s="124">
        <v>0</v>
      </c>
      <c r="IP151" s="331">
        <v>0</v>
      </c>
      <c r="IQ151" s="331">
        <v>0</v>
      </c>
      <c r="IR151" s="331">
        <v>0</v>
      </c>
      <c r="IS151" s="331">
        <v>0</v>
      </c>
      <c r="IT151" s="124">
        <v>0</v>
      </c>
      <c r="IU151" s="386">
        <v>0</v>
      </c>
      <c r="IV151" s="331">
        <v>0</v>
      </c>
      <c r="IW151" s="431">
        <v>0</v>
      </c>
      <c r="IX151" s="331">
        <v>0</v>
      </c>
      <c r="IY151" s="124">
        <v>0</v>
      </c>
      <c r="IZ151" s="386">
        <v>0</v>
      </c>
      <c r="JA151" s="331">
        <v>0</v>
      </c>
      <c r="JB151" s="431">
        <v>0</v>
      </c>
      <c r="JC151" s="331">
        <v>0</v>
      </c>
      <c r="JD151" s="124">
        <v>0</v>
      </c>
      <c r="JE151" s="330">
        <v>0</v>
      </c>
      <c r="JF151" s="331">
        <v>0</v>
      </c>
      <c r="JG151" s="331">
        <v>0</v>
      </c>
      <c r="JH151" s="331">
        <v>0</v>
      </c>
      <c r="JI151" s="124">
        <v>0</v>
      </c>
      <c r="JJ151" s="331">
        <v>0</v>
      </c>
      <c r="JK151" s="331">
        <v>0</v>
      </c>
      <c r="JL151" s="331">
        <v>0</v>
      </c>
      <c r="JM151" s="331">
        <v>0</v>
      </c>
      <c r="JN151" s="124">
        <v>0</v>
      </c>
      <c r="JO151" s="331">
        <v>0</v>
      </c>
      <c r="JP151" s="331">
        <v>0</v>
      </c>
      <c r="JQ151" s="331">
        <v>0</v>
      </c>
      <c r="JR151" s="331">
        <v>0</v>
      </c>
      <c r="JS151" s="124">
        <v>0</v>
      </c>
      <c r="JT151" s="386">
        <v>0</v>
      </c>
      <c r="JU151" s="331">
        <v>0</v>
      </c>
      <c r="JV151" s="431">
        <v>0</v>
      </c>
      <c r="JW151" s="331">
        <v>0</v>
      </c>
      <c r="JX151" s="124">
        <v>0</v>
      </c>
      <c r="JY151" s="386">
        <v>0</v>
      </c>
      <c r="JZ151" s="331">
        <v>0</v>
      </c>
      <c r="KA151" s="431">
        <v>0</v>
      </c>
      <c r="KB151" s="331">
        <v>0</v>
      </c>
      <c r="KC151" s="124">
        <v>0</v>
      </c>
      <c r="KD151" s="330">
        <v>0</v>
      </c>
      <c r="KE151" s="331">
        <v>0</v>
      </c>
      <c r="KF151" s="331">
        <v>0</v>
      </c>
      <c r="KG151" s="331">
        <v>0</v>
      </c>
      <c r="KH151" s="124">
        <v>0</v>
      </c>
      <c r="KI151" s="331">
        <v>0</v>
      </c>
      <c r="KJ151" s="331">
        <v>0</v>
      </c>
      <c r="KK151" s="331">
        <v>0</v>
      </c>
      <c r="KL151" s="331">
        <v>0</v>
      </c>
      <c r="KM151" s="124">
        <v>0</v>
      </c>
      <c r="KN151" s="331">
        <v>0</v>
      </c>
      <c r="KO151" s="331">
        <v>0</v>
      </c>
      <c r="KP151" s="331">
        <v>0</v>
      </c>
      <c r="KQ151" s="331">
        <v>0</v>
      </c>
      <c r="KR151" s="124">
        <v>0</v>
      </c>
      <c r="KS151" s="330">
        <v>0</v>
      </c>
      <c r="KT151" s="331">
        <v>0</v>
      </c>
      <c r="KU151" s="331">
        <v>0</v>
      </c>
      <c r="KV151" s="331">
        <v>0</v>
      </c>
      <c r="KW151" s="124">
        <v>0</v>
      </c>
      <c r="KX151" s="331">
        <v>0</v>
      </c>
      <c r="KY151" s="331">
        <v>0</v>
      </c>
      <c r="KZ151" s="331">
        <v>0</v>
      </c>
      <c r="LA151" s="331">
        <v>0</v>
      </c>
      <c r="LB151" s="334">
        <v>0</v>
      </c>
      <c r="LC151" s="330">
        <v>0</v>
      </c>
      <c r="LD151" s="331">
        <v>0</v>
      </c>
      <c r="LE151" s="331">
        <v>0</v>
      </c>
      <c r="LF151" s="331">
        <v>0</v>
      </c>
      <c r="LG151" s="334">
        <v>0</v>
      </c>
    </row>
    <row r="152" spans="2:319">
      <c r="B152" s="1640"/>
      <c r="C152" s="1619"/>
      <c r="D152" s="333" t="s">
        <v>2880</v>
      </c>
      <c r="E152" s="386">
        <v>0</v>
      </c>
      <c r="F152" s="331">
        <v>0</v>
      </c>
      <c r="G152" s="431">
        <v>0</v>
      </c>
      <c r="H152" s="331">
        <v>0</v>
      </c>
      <c r="I152" s="124">
        <v>0</v>
      </c>
      <c r="J152" s="386">
        <v>0</v>
      </c>
      <c r="K152" s="331">
        <v>0</v>
      </c>
      <c r="L152" s="431">
        <v>0</v>
      </c>
      <c r="M152" s="331">
        <v>0</v>
      </c>
      <c r="N152" s="124">
        <v>0</v>
      </c>
      <c r="O152" s="330">
        <v>0</v>
      </c>
      <c r="P152" s="331">
        <v>0</v>
      </c>
      <c r="Q152" s="331">
        <v>0</v>
      </c>
      <c r="R152" s="331">
        <v>0</v>
      </c>
      <c r="S152" s="124">
        <v>0</v>
      </c>
      <c r="T152" s="331">
        <v>0</v>
      </c>
      <c r="U152" s="331">
        <v>0</v>
      </c>
      <c r="V152" s="331">
        <v>0</v>
      </c>
      <c r="W152" s="331">
        <v>0</v>
      </c>
      <c r="X152" s="124">
        <v>0</v>
      </c>
      <c r="Y152" s="331">
        <v>0</v>
      </c>
      <c r="Z152" s="331">
        <v>0</v>
      </c>
      <c r="AA152" s="331">
        <v>0</v>
      </c>
      <c r="AB152" s="331">
        <v>0</v>
      </c>
      <c r="AC152" s="124">
        <v>0</v>
      </c>
      <c r="AD152" s="386">
        <v>0</v>
      </c>
      <c r="AE152" s="331">
        <v>0</v>
      </c>
      <c r="AF152" s="431">
        <v>0</v>
      </c>
      <c r="AG152" s="331">
        <v>0</v>
      </c>
      <c r="AH152" s="124">
        <v>0</v>
      </c>
      <c r="AI152" s="386">
        <v>0</v>
      </c>
      <c r="AJ152" s="331">
        <v>0</v>
      </c>
      <c r="AK152" s="431">
        <v>0</v>
      </c>
      <c r="AL152" s="331">
        <v>0</v>
      </c>
      <c r="AM152" s="124">
        <v>0</v>
      </c>
      <c r="AN152" s="330">
        <v>0</v>
      </c>
      <c r="AO152" s="331">
        <v>0</v>
      </c>
      <c r="AP152" s="331">
        <v>0</v>
      </c>
      <c r="AQ152" s="331">
        <v>0</v>
      </c>
      <c r="AR152" s="124">
        <v>0</v>
      </c>
      <c r="AS152" s="331">
        <v>0</v>
      </c>
      <c r="AT152" s="331">
        <v>0</v>
      </c>
      <c r="AU152" s="331">
        <v>0</v>
      </c>
      <c r="AV152" s="331">
        <v>0</v>
      </c>
      <c r="AW152" s="124">
        <v>0</v>
      </c>
      <c r="AX152" s="331">
        <v>0</v>
      </c>
      <c r="AY152" s="331">
        <v>0</v>
      </c>
      <c r="AZ152" s="331">
        <v>0</v>
      </c>
      <c r="BA152" s="331">
        <v>0</v>
      </c>
      <c r="BB152" s="124">
        <v>0</v>
      </c>
      <c r="BC152" s="386">
        <v>0</v>
      </c>
      <c r="BD152" s="331">
        <v>0</v>
      </c>
      <c r="BE152" s="431">
        <v>0</v>
      </c>
      <c r="BF152" s="331">
        <v>0</v>
      </c>
      <c r="BG152" s="124">
        <v>0</v>
      </c>
      <c r="BH152" s="386">
        <v>0</v>
      </c>
      <c r="BI152" s="331">
        <v>0</v>
      </c>
      <c r="BJ152" s="431">
        <v>0</v>
      </c>
      <c r="BK152" s="331">
        <v>0</v>
      </c>
      <c r="BL152" s="124">
        <v>0</v>
      </c>
      <c r="BM152" s="330">
        <v>0</v>
      </c>
      <c r="BN152" s="331">
        <v>0</v>
      </c>
      <c r="BO152" s="331">
        <v>0</v>
      </c>
      <c r="BP152" s="331">
        <v>0</v>
      </c>
      <c r="BQ152" s="124">
        <v>0</v>
      </c>
      <c r="BR152" s="331">
        <v>0</v>
      </c>
      <c r="BS152" s="331">
        <v>0</v>
      </c>
      <c r="BT152" s="331">
        <v>0</v>
      </c>
      <c r="BU152" s="331">
        <v>0</v>
      </c>
      <c r="BV152" s="124">
        <v>0</v>
      </c>
      <c r="BW152" s="331">
        <v>0</v>
      </c>
      <c r="BX152" s="331">
        <v>0</v>
      </c>
      <c r="BY152" s="331">
        <v>0</v>
      </c>
      <c r="BZ152" s="331">
        <v>0</v>
      </c>
      <c r="CA152" s="124">
        <v>0</v>
      </c>
      <c r="CB152" s="386">
        <v>0</v>
      </c>
      <c r="CC152" s="331">
        <v>0</v>
      </c>
      <c r="CD152" s="331">
        <v>0</v>
      </c>
      <c r="CE152" s="331">
        <v>0</v>
      </c>
      <c r="CF152" s="124">
        <v>0</v>
      </c>
      <c r="CG152" s="386">
        <v>0</v>
      </c>
      <c r="CH152" s="331">
        <v>0</v>
      </c>
      <c r="CI152" s="431">
        <v>0</v>
      </c>
      <c r="CJ152" s="331">
        <v>0</v>
      </c>
      <c r="CK152" s="124">
        <v>0</v>
      </c>
      <c r="CL152" s="330">
        <v>0</v>
      </c>
      <c r="CM152" s="331">
        <v>0</v>
      </c>
      <c r="CN152" s="331">
        <v>0</v>
      </c>
      <c r="CO152" s="331">
        <v>0</v>
      </c>
      <c r="CP152" s="124">
        <v>0</v>
      </c>
      <c r="CQ152" s="331">
        <v>0</v>
      </c>
      <c r="CR152" s="331">
        <v>0</v>
      </c>
      <c r="CS152" s="331">
        <v>0</v>
      </c>
      <c r="CT152" s="331">
        <v>0</v>
      </c>
      <c r="CU152" s="124">
        <v>0</v>
      </c>
      <c r="CV152" s="331">
        <v>0</v>
      </c>
      <c r="CW152" s="331">
        <v>0</v>
      </c>
      <c r="CX152" s="331">
        <v>0</v>
      </c>
      <c r="CY152" s="331">
        <v>0</v>
      </c>
      <c r="CZ152" s="124">
        <v>0</v>
      </c>
      <c r="DA152" s="386">
        <v>0</v>
      </c>
      <c r="DB152" s="331">
        <v>0</v>
      </c>
      <c r="DC152" s="431">
        <v>0</v>
      </c>
      <c r="DD152" s="331">
        <v>0</v>
      </c>
      <c r="DE152" s="124">
        <v>0</v>
      </c>
      <c r="DF152" s="386">
        <v>0</v>
      </c>
      <c r="DG152" s="331">
        <v>0</v>
      </c>
      <c r="DH152" s="431">
        <v>0</v>
      </c>
      <c r="DI152" s="331">
        <v>0</v>
      </c>
      <c r="DJ152" s="124">
        <v>0</v>
      </c>
      <c r="DK152" s="330">
        <v>0</v>
      </c>
      <c r="DL152" s="331">
        <v>0</v>
      </c>
      <c r="DM152" s="331">
        <v>0</v>
      </c>
      <c r="DN152" s="331">
        <v>0</v>
      </c>
      <c r="DO152" s="124">
        <v>0</v>
      </c>
      <c r="DP152" s="331">
        <v>0</v>
      </c>
      <c r="DQ152" s="331">
        <v>0</v>
      </c>
      <c r="DR152" s="331">
        <v>0</v>
      </c>
      <c r="DS152" s="331">
        <v>0</v>
      </c>
      <c r="DT152" s="124">
        <v>0</v>
      </c>
      <c r="DU152" s="331">
        <v>0</v>
      </c>
      <c r="DV152" s="331">
        <v>0</v>
      </c>
      <c r="DW152" s="331">
        <v>0</v>
      </c>
      <c r="DX152" s="331">
        <v>0</v>
      </c>
      <c r="DY152" s="124">
        <v>0</v>
      </c>
      <c r="DZ152" s="386">
        <v>0</v>
      </c>
      <c r="EA152" s="331">
        <v>0</v>
      </c>
      <c r="EB152" s="431">
        <v>0</v>
      </c>
      <c r="EC152" s="331">
        <v>0</v>
      </c>
      <c r="ED152" s="124">
        <v>0</v>
      </c>
      <c r="EE152" s="386">
        <v>0</v>
      </c>
      <c r="EF152" s="331">
        <v>0</v>
      </c>
      <c r="EG152" s="431">
        <v>0</v>
      </c>
      <c r="EH152" s="331">
        <v>0</v>
      </c>
      <c r="EI152" s="124">
        <v>0</v>
      </c>
      <c r="EJ152" s="330">
        <v>0</v>
      </c>
      <c r="EK152" s="331">
        <v>0</v>
      </c>
      <c r="EL152" s="331">
        <v>0</v>
      </c>
      <c r="EM152" s="331">
        <v>0</v>
      </c>
      <c r="EN152" s="124">
        <v>0</v>
      </c>
      <c r="EO152" s="331">
        <v>0</v>
      </c>
      <c r="EP152" s="331">
        <v>0</v>
      </c>
      <c r="EQ152" s="331">
        <v>0</v>
      </c>
      <c r="ER152" s="331">
        <v>0</v>
      </c>
      <c r="ES152" s="124">
        <v>0</v>
      </c>
      <c r="ET152" s="331">
        <v>0</v>
      </c>
      <c r="EU152" s="331">
        <v>0</v>
      </c>
      <c r="EV152" s="331">
        <v>0</v>
      </c>
      <c r="EW152" s="331">
        <v>0</v>
      </c>
      <c r="EX152" s="124">
        <v>0</v>
      </c>
      <c r="EY152" s="386">
        <v>0</v>
      </c>
      <c r="EZ152" s="331">
        <v>0</v>
      </c>
      <c r="FA152" s="431">
        <v>0</v>
      </c>
      <c r="FB152" s="331">
        <v>0</v>
      </c>
      <c r="FC152" s="124">
        <v>0</v>
      </c>
      <c r="FD152" s="386">
        <v>0</v>
      </c>
      <c r="FE152" s="331">
        <v>0</v>
      </c>
      <c r="FF152" s="431">
        <v>0</v>
      </c>
      <c r="FG152" s="331">
        <v>0</v>
      </c>
      <c r="FH152" s="124">
        <v>0</v>
      </c>
      <c r="FI152" s="330">
        <v>0</v>
      </c>
      <c r="FJ152" s="331">
        <v>0</v>
      </c>
      <c r="FK152" s="331">
        <v>0</v>
      </c>
      <c r="FL152" s="331">
        <v>0</v>
      </c>
      <c r="FM152" s="124">
        <v>0</v>
      </c>
      <c r="FN152" s="331">
        <v>0</v>
      </c>
      <c r="FO152" s="331">
        <v>0</v>
      </c>
      <c r="FP152" s="331">
        <v>0</v>
      </c>
      <c r="FQ152" s="331">
        <v>0</v>
      </c>
      <c r="FR152" s="124">
        <v>0</v>
      </c>
      <c r="FS152" s="331">
        <v>0</v>
      </c>
      <c r="FT152" s="331">
        <v>0</v>
      </c>
      <c r="FU152" s="331">
        <v>0</v>
      </c>
      <c r="FV152" s="331">
        <v>0</v>
      </c>
      <c r="FW152" s="124">
        <v>0</v>
      </c>
      <c r="FX152" s="386">
        <v>0</v>
      </c>
      <c r="FY152" s="331">
        <v>0</v>
      </c>
      <c r="FZ152" s="431">
        <v>0</v>
      </c>
      <c r="GA152" s="331">
        <v>0</v>
      </c>
      <c r="GB152" s="124">
        <v>0</v>
      </c>
      <c r="GC152" s="386">
        <v>0</v>
      </c>
      <c r="GD152" s="331">
        <v>0</v>
      </c>
      <c r="GE152" s="431">
        <v>0</v>
      </c>
      <c r="GF152" s="331">
        <v>0</v>
      </c>
      <c r="GG152" s="124">
        <v>0</v>
      </c>
      <c r="GH152" s="330">
        <v>0</v>
      </c>
      <c r="GI152" s="331">
        <v>0</v>
      </c>
      <c r="GJ152" s="331">
        <v>0</v>
      </c>
      <c r="GK152" s="331">
        <v>0</v>
      </c>
      <c r="GL152" s="124">
        <v>0</v>
      </c>
      <c r="GM152" s="331">
        <v>0</v>
      </c>
      <c r="GN152" s="331">
        <v>0</v>
      </c>
      <c r="GO152" s="331">
        <v>0</v>
      </c>
      <c r="GP152" s="331">
        <v>0</v>
      </c>
      <c r="GQ152" s="124">
        <v>0</v>
      </c>
      <c r="GR152" s="331">
        <v>0</v>
      </c>
      <c r="GS152" s="331">
        <v>0</v>
      </c>
      <c r="GT152" s="331">
        <v>0</v>
      </c>
      <c r="GU152" s="331">
        <v>0</v>
      </c>
      <c r="GV152" s="124">
        <v>0</v>
      </c>
      <c r="GW152" s="386">
        <v>0</v>
      </c>
      <c r="GX152" s="331">
        <v>0</v>
      </c>
      <c r="GY152" s="431">
        <v>0</v>
      </c>
      <c r="GZ152" s="331">
        <v>0</v>
      </c>
      <c r="HA152" s="124">
        <v>0</v>
      </c>
      <c r="HB152" s="386">
        <v>0</v>
      </c>
      <c r="HC152" s="331">
        <v>0</v>
      </c>
      <c r="HD152" s="431">
        <v>0</v>
      </c>
      <c r="HE152" s="331">
        <v>0</v>
      </c>
      <c r="HF152" s="124">
        <v>0</v>
      </c>
      <c r="HG152" s="330">
        <v>0</v>
      </c>
      <c r="HH152" s="331">
        <v>0</v>
      </c>
      <c r="HI152" s="331">
        <v>0</v>
      </c>
      <c r="HJ152" s="331">
        <v>0</v>
      </c>
      <c r="HK152" s="124">
        <v>0</v>
      </c>
      <c r="HL152" s="331">
        <v>0</v>
      </c>
      <c r="HM152" s="331">
        <v>0</v>
      </c>
      <c r="HN152" s="331">
        <v>0</v>
      </c>
      <c r="HO152" s="331">
        <v>0</v>
      </c>
      <c r="HP152" s="124">
        <v>0</v>
      </c>
      <c r="HQ152" s="331">
        <v>0</v>
      </c>
      <c r="HR152" s="331">
        <v>0</v>
      </c>
      <c r="HS152" s="331">
        <v>0</v>
      </c>
      <c r="HT152" s="331">
        <v>0</v>
      </c>
      <c r="HU152" s="124">
        <v>0</v>
      </c>
      <c r="HV152" s="386">
        <v>0</v>
      </c>
      <c r="HW152" s="331">
        <v>0</v>
      </c>
      <c r="HX152" s="431">
        <v>0</v>
      </c>
      <c r="HY152" s="331">
        <v>0</v>
      </c>
      <c r="HZ152" s="124">
        <v>0</v>
      </c>
      <c r="IA152" s="386">
        <v>0</v>
      </c>
      <c r="IB152" s="331">
        <v>0</v>
      </c>
      <c r="IC152" s="431">
        <v>0</v>
      </c>
      <c r="ID152" s="331">
        <v>0</v>
      </c>
      <c r="IE152" s="124">
        <v>0</v>
      </c>
      <c r="IF152" s="330">
        <v>0</v>
      </c>
      <c r="IG152" s="331">
        <v>0</v>
      </c>
      <c r="IH152" s="331">
        <v>0</v>
      </c>
      <c r="II152" s="331">
        <v>0</v>
      </c>
      <c r="IJ152" s="124">
        <v>0</v>
      </c>
      <c r="IK152" s="331">
        <v>0</v>
      </c>
      <c r="IL152" s="331">
        <v>0</v>
      </c>
      <c r="IM152" s="331">
        <v>0</v>
      </c>
      <c r="IN152" s="331">
        <v>0</v>
      </c>
      <c r="IO152" s="124">
        <v>0</v>
      </c>
      <c r="IP152" s="331">
        <v>0</v>
      </c>
      <c r="IQ152" s="331">
        <v>0</v>
      </c>
      <c r="IR152" s="331">
        <v>0</v>
      </c>
      <c r="IS152" s="331">
        <v>0</v>
      </c>
      <c r="IT152" s="124">
        <v>0</v>
      </c>
      <c r="IU152" s="386">
        <v>0</v>
      </c>
      <c r="IV152" s="331">
        <v>0</v>
      </c>
      <c r="IW152" s="431">
        <v>0</v>
      </c>
      <c r="IX152" s="331">
        <v>0</v>
      </c>
      <c r="IY152" s="124">
        <v>0</v>
      </c>
      <c r="IZ152" s="386">
        <v>0</v>
      </c>
      <c r="JA152" s="331">
        <v>0</v>
      </c>
      <c r="JB152" s="431">
        <v>0</v>
      </c>
      <c r="JC152" s="331">
        <v>0</v>
      </c>
      <c r="JD152" s="124">
        <v>0</v>
      </c>
      <c r="JE152" s="330">
        <v>0</v>
      </c>
      <c r="JF152" s="331">
        <v>0</v>
      </c>
      <c r="JG152" s="331">
        <v>0</v>
      </c>
      <c r="JH152" s="331">
        <v>0</v>
      </c>
      <c r="JI152" s="124">
        <v>0</v>
      </c>
      <c r="JJ152" s="331">
        <v>0</v>
      </c>
      <c r="JK152" s="331">
        <v>0</v>
      </c>
      <c r="JL152" s="331">
        <v>0</v>
      </c>
      <c r="JM152" s="331">
        <v>0</v>
      </c>
      <c r="JN152" s="124">
        <v>0</v>
      </c>
      <c r="JO152" s="331">
        <v>0</v>
      </c>
      <c r="JP152" s="331">
        <v>0</v>
      </c>
      <c r="JQ152" s="331">
        <v>0</v>
      </c>
      <c r="JR152" s="331">
        <v>0</v>
      </c>
      <c r="JS152" s="124">
        <v>0</v>
      </c>
      <c r="JT152" s="386">
        <v>0</v>
      </c>
      <c r="JU152" s="331">
        <v>0</v>
      </c>
      <c r="JV152" s="431">
        <v>0</v>
      </c>
      <c r="JW152" s="331">
        <v>0</v>
      </c>
      <c r="JX152" s="124">
        <v>0</v>
      </c>
      <c r="JY152" s="386">
        <v>0</v>
      </c>
      <c r="JZ152" s="331">
        <v>0</v>
      </c>
      <c r="KA152" s="431">
        <v>0</v>
      </c>
      <c r="KB152" s="331">
        <v>0</v>
      </c>
      <c r="KC152" s="124">
        <v>0</v>
      </c>
      <c r="KD152" s="330">
        <v>0</v>
      </c>
      <c r="KE152" s="331">
        <v>0</v>
      </c>
      <c r="KF152" s="331">
        <v>0</v>
      </c>
      <c r="KG152" s="331">
        <v>0</v>
      </c>
      <c r="KH152" s="124">
        <v>0</v>
      </c>
      <c r="KI152" s="331">
        <v>0</v>
      </c>
      <c r="KJ152" s="331">
        <v>0</v>
      </c>
      <c r="KK152" s="331">
        <v>0</v>
      </c>
      <c r="KL152" s="331">
        <v>0</v>
      </c>
      <c r="KM152" s="124">
        <v>0</v>
      </c>
      <c r="KN152" s="331">
        <v>0</v>
      </c>
      <c r="KO152" s="331">
        <v>0</v>
      </c>
      <c r="KP152" s="331">
        <v>0</v>
      </c>
      <c r="KQ152" s="331">
        <v>0</v>
      </c>
      <c r="KR152" s="124">
        <v>0</v>
      </c>
      <c r="KS152" s="330">
        <v>0</v>
      </c>
      <c r="KT152" s="331">
        <v>0</v>
      </c>
      <c r="KU152" s="331">
        <v>0</v>
      </c>
      <c r="KV152" s="331">
        <v>0</v>
      </c>
      <c r="KW152" s="124">
        <v>0</v>
      </c>
      <c r="KX152" s="331">
        <v>0</v>
      </c>
      <c r="KY152" s="331">
        <v>0</v>
      </c>
      <c r="KZ152" s="331">
        <v>0</v>
      </c>
      <c r="LA152" s="331">
        <v>0</v>
      </c>
      <c r="LB152" s="334">
        <v>0</v>
      </c>
      <c r="LC152" s="330">
        <v>0</v>
      </c>
      <c r="LD152" s="331">
        <v>0</v>
      </c>
      <c r="LE152" s="331">
        <v>0</v>
      </c>
      <c r="LF152" s="331">
        <v>0</v>
      </c>
      <c r="LG152" s="334">
        <v>0</v>
      </c>
    </row>
    <row r="153" spans="2:319">
      <c r="B153" s="1640"/>
      <c r="C153" s="1619"/>
      <c r="D153" s="333" t="s">
        <v>2881</v>
      </c>
      <c r="E153" s="386">
        <v>4.5</v>
      </c>
      <c r="F153" s="331">
        <v>1580</v>
      </c>
      <c r="G153" s="431">
        <v>1172</v>
      </c>
      <c r="H153" s="331">
        <v>408</v>
      </c>
      <c r="I153" s="124">
        <v>0.25822784810126581</v>
      </c>
      <c r="J153" s="386">
        <v>18.5</v>
      </c>
      <c r="K153" s="331">
        <v>5014</v>
      </c>
      <c r="L153" s="431">
        <v>4008</v>
      </c>
      <c r="M153" s="331">
        <v>1006</v>
      </c>
      <c r="N153" s="124">
        <v>0.20063821300358994</v>
      </c>
      <c r="O153" s="330">
        <v>14</v>
      </c>
      <c r="P153" s="331">
        <v>3434</v>
      </c>
      <c r="Q153" s="331">
        <v>2836</v>
      </c>
      <c r="R153" s="331">
        <v>598</v>
      </c>
      <c r="S153" s="124">
        <v>-5.7589635097675868E-2</v>
      </c>
      <c r="T153" s="331">
        <v>27.3</v>
      </c>
      <c r="U153" s="331">
        <v>6562</v>
      </c>
      <c r="V153" s="331">
        <v>5455</v>
      </c>
      <c r="W153" s="331">
        <v>1107</v>
      </c>
      <c r="X153" s="124">
        <v>0.16869856750990553</v>
      </c>
      <c r="Y153" s="331">
        <v>-8.8000000000000007</v>
      </c>
      <c r="Z153" s="331">
        <v>-1548</v>
      </c>
      <c r="AA153" s="331">
        <v>-1447</v>
      </c>
      <c r="AB153" s="331">
        <v>-101</v>
      </c>
      <c r="AC153" s="124">
        <v>3.1939645493684415E-2</v>
      </c>
      <c r="AD153" s="386">
        <v>4.5</v>
      </c>
      <c r="AE153" s="331">
        <v>1580</v>
      </c>
      <c r="AF153" s="431">
        <v>1172</v>
      </c>
      <c r="AG153" s="331">
        <v>408</v>
      </c>
      <c r="AH153" s="124">
        <v>0.25822784810126581</v>
      </c>
      <c r="AI153" s="386">
        <v>42.8</v>
      </c>
      <c r="AJ153" s="331">
        <v>9487</v>
      </c>
      <c r="AK153" s="430">
        <v>7956</v>
      </c>
      <c r="AL153" s="331">
        <v>1531</v>
      </c>
      <c r="AM153" s="124">
        <v>0.16137872878676082</v>
      </c>
      <c r="AN153" s="330">
        <v>38.299999999999997</v>
      </c>
      <c r="AO153" s="331">
        <v>7907</v>
      </c>
      <c r="AP153" s="331">
        <v>6784</v>
      </c>
      <c r="AQ153" s="331">
        <v>1123</v>
      </c>
      <c r="AR153" s="124">
        <v>-9.6849119314504989E-2</v>
      </c>
      <c r="AS153" s="331">
        <v>18.5</v>
      </c>
      <c r="AT153" s="331">
        <v>5014</v>
      </c>
      <c r="AU153" s="331">
        <v>4008</v>
      </c>
      <c r="AV153" s="331">
        <v>1006</v>
      </c>
      <c r="AW153" s="124">
        <v>0.20063821300358994</v>
      </c>
      <c r="AX153" s="331">
        <v>24.299999999999997</v>
      </c>
      <c r="AY153" s="331">
        <v>4473</v>
      </c>
      <c r="AZ153" s="331">
        <v>3948</v>
      </c>
      <c r="BA153" s="331">
        <v>525</v>
      </c>
      <c r="BB153" s="124">
        <v>-3.9259484216829121E-2</v>
      </c>
      <c r="BC153" s="386">
        <v>4.5</v>
      </c>
      <c r="BD153" s="331">
        <v>1580</v>
      </c>
      <c r="BE153" s="431">
        <v>1172</v>
      </c>
      <c r="BF153" s="331">
        <v>408</v>
      </c>
      <c r="BG153" s="124">
        <v>0.25822784810126581</v>
      </c>
      <c r="BH153" s="386">
        <v>74</v>
      </c>
      <c r="BI153" s="331">
        <v>12250</v>
      </c>
      <c r="BJ153" s="448">
        <v>9832</v>
      </c>
      <c r="BK153" s="331">
        <v>2418</v>
      </c>
      <c r="BL153" s="124">
        <v>0.19738775510204082</v>
      </c>
      <c r="BM153" s="330">
        <v>69.5</v>
      </c>
      <c r="BN153" s="331">
        <v>10670</v>
      </c>
      <c r="BO153" s="331">
        <v>8660</v>
      </c>
      <c r="BP153" s="331">
        <v>2010</v>
      </c>
      <c r="BQ153" s="124">
        <v>-6.0840092999224993E-2</v>
      </c>
      <c r="BR153" s="331">
        <v>42.8</v>
      </c>
      <c r="BS153" s="331">
        <v>9487</v>
      </c>
      <c r="BT153" s="331">
        <v>7956</v>
      </c>
      <c r="BU153" s="331">
        <v>1531</v>
      </c>
      <c r="BV153" s="124">
        <v>0.16137872878676082</v>
      </c>
      <c r="BW153" s="331">
        <v>31.200000000000003</v>
      </c>
      <c r="BX153" s="331">
        <v>2763</v>
      </c>
      <c r="BY153" s="331">
        <v>1876</v>
      </c>
      <c r="BZ153" s="331">
        <v>887</v>
      </c>
      <c r="CA153" s="124">
        <v>3.6009026315279996E-2</v>
      </c>
      <c r="CB153" s="386">
        <v>4.5</v>
      </c>
      <c r="CC153" s="331">
        <v>1580</v>
      </c>
      <c r="CD153" s="331">
        <v>1172</v>
      </c>
      <c r="CE153" s="331">
        <v>408</v>
      </c>
      <c r="CF153" s="124">
        <v>0.25822784810126581</v>
      </c>
      <c r="CG153" s="386">
        <v>11</v>
      </c>
      <c r="CH153" s="331">
        <v>3918</v>
      </c>
      <c r="CI153" s="430">
        <v>3004</v>
      </c>
      <c r="CJ153" s="331">
        <v>914</v>
      </c>
      <c r="CK153" s="124">
        <v>0.23328228688106176</v>
      </c>
      <c r="CL153" s="330">
        <v>6.5</v>
      </c>
      <c r="CM153" s="331">
        <v>2338</v>
      </c>
      <c r="CN153" s="331">
        <v>1832</v>
      </c>
      <c r="CO153" s="331">
        <v>506</v>
      </c>
      <c r="CP153" s="124">
        <v>-2.4945561220204054E-2</v>
      </c>
      <c r="CQ153" s="331">
        <v>74</v>
      </c>
      <c r="CR153" s="331">
        <v>12250</v>
      </c>
      <c r="CS153" s="331">
        <v>9832</v>
      </c>
      <c r="CT153" s="331">
        <v>2418</v>
      </c>
      <c r="CU153" s="124">
        <v>0.19738775510204082</v>
      </c>
      <c r="CV153" s="331">
        <v>-63</v>
      </c>
      <c r="CW153" s="331">
        <v>-8332</v>
      </c>
      <c r="CX153" s="331">
        <v>-6828</v>
      </c>
      <c r="CY153" s="331">
        <v>-1504</v>
      </c>
      <c r="CZ153" s="124">
        <v>3.5894531779020938E-2</v>
      </c>
      <c r="DA153" s="386">
        <v>4.5</v>
      </c>
      <c r="DB153" s="331">
        <v>1580</v>
      </c>
      <c r="DC153" s="431">
        <v>1172</v>
      </c>
      <c r="DD153" s="331">
        <v>408</v>
      </c>
      <c r="DE153" s="124">
        <v>0.25822784810126581</v>
      </c>
      <c r="DF153" s="386">
        <v>28.2</v>
      </c>
      <c r="DG153" s="331">
        <v>6275</v>
      </c>
      <c r="DH153" s="431">
        <v>5095</v>
      </c>
      <c r="DI153" s="331">
        <v>1180</v>
      </c>
      <c r="DJ153" s="124">
        <v>0.18804780876494023</v>
      </c>
      <c r="DK153" s="330">
        <v>23.7</v>
      </c>
      <c r="DL153" s="331">
        <v>4695</v>
      </c>
      <c r="DM153" s="331">
        <v>3923</v>
      </c>
      <c r="DN153" s="331">
        <v>772</v>
      </c>
      <c r="DO153" s="124">
        <v>-7.0180039336325578E-2</v>
      </c>
      <c r="DP153" s="331">
        <v>11</v>
      </c>
      <c r="DQ153" s="331">
        <v>3918</v>
      </c>
      <c r="DR153" s="331">
        <v>3004</v>
      </c>
      <c r="DS153" s="331">
        <v>914</v>
      </c>
      <c r="DT153" s="124">
        <v>0.23328228688106176</v>
      </c>
      <c r="DU153" s="331">
        <v>17.2</v>
      </c>
      <c r="DV153" s="331">
        <v>2357</v>
      </c>
      <c r="DW153" s="331">
        <v>2091</v>
      </c>
      <c r="DX153" s="331">
        <v>266</v>
      </c>
      <c r="DY153" s="124">
        <v>-4.5234478116121524E-2</v>
      </c>
      <c r="DZ153" s="386">
        <v>4.5</v>
      </c>
      <c r="EA153" s="331">
        <v>1580</v>
      </c>
      <c r="EB153" s="431">
        <v>1172</v>
      </c>
      <c r="EC153" s="331">
        <v>408</v>
      </c>
      <c r="ED153" s="124">
        <v>0.25822784810126581</v>
      </c>
      <c r="EE153" s="419">
        <v>5</v>
      </c>
      <c r="EF153" s="331">
        <v>2212</v>
      </c>
      <c r="EG153" s="431">
        <v>1713</v>
      </c>
      <c r="EH153" s="331">
        <v>499</v>
      </c>
      <c r="EI153" s="124">
        <v>0.2255877034358047</v>
      </c>
      <c r="EJ153" s="330">
        <v>0.5</v>
      </c>
      <c r="EK153" s="331">
        <v>632</v>
      </c>
      <c r="EL153" s="331">
        <v>541</v>
      </c>
      <c r="EM153" s="331">
        <v>91</v>
      </c>
      <c r="EN153" s="124">
        <v>-3.2640144665461113E-2</v>
      </c>
      <c r="EO153" s="331">
        <v>28.2</v>
      </c>
      <c r="EP153" s="331">
        <v>6275</v>
      </c>
      <c r="EQ153" s="331">
        <v>5095</v>
      </c>
      <c r="ER153" s="331">
        <v>1180</v>
      </c>
      <c r="ES153" s="124">
        <v>0.18804780876494023</v>
      </c>
      <c r="ET153" s="331">
        <v>-23.2</v>
      </c>
      <c r="EU153" s="331">
        <v>-4063</v>
      </c>
      <c r="EV153" s="331">
        <v>-3382</v>
      </c>
      <c r="EW153" s="331">
        <v>-681</v>
      </c>
      <c r="EX153" s="124">
        <v>3.7539894670864465E-2</v>
      </c>
      <c r="EY153" s="386">
        <v>4.5</v>
      </c>
      <c r="EZ153" s="331">
        <v>1580</v>
      </c>
      <c r="FA153" s="431">
        <v>1172</v>
      </c>
      <c r="FB153" s="331">
        <v>408</v>
      </c>
      <c r="FC153" s="124">
        <v>0.18300653594771241</v>
      </c>
      <c r="FD153" s="449">
        <v>17.599999999999998</v>
      </c>
      <c r="FE153" s="331">
        <v>4756</v>
      </c>
      <c r="FF153" s="448">
        <v>3630</v>
      </c>
      <c r="FG153" s="331">
        <v>1126</v>
      </c>
      <c r="FH153" s="124">
        <v>0.23675357443229605</v>
      </c>
      <c r="FI153" s="330">
        <v>13.099999999999998</v>
      </c>
      <c r="FJ153" s="331">
        <v>3176</v>
      </c>
      <c r="FK153" s="331">
        <v>2458</v>
      </c>
      <c r="FL153" s="331">
        <v>718</v>
      </c>
      <c r="FM153" s="124">
        <v>5.3747038484583648E-2</v>
      </c>
      <c r="FN153" s="331">
        <v>5</v>
      </c>
      <c r="FO153" s="331">
        <v>2212</v>
      </c>
      <c r="FP153" s="331">
        <v>1713</v>
      </c>
      <c r="FQ153" s="331">
        <v>499</v>
      </c>
      <c r="FR153" s="124">
        <v>0.2255877034358047</v>
      </c>
      <c r="FS153" s="331">
        <v>12.599999999999998</v>
      </c>
      <c r="FT153" s="331">
        <v>2544</v>
      </c>
      <c r="FU153" s="331">
        <v>1917</v>
      </c>
      <c r="FV153" s="331">
        <v>627</v>
      </c>
      <c r="FW153" s="124">
        <v>1.1165870996491356E-2</v>
      </c>
      <c r="FX153" s="386">
        <v>2</v>
      </c>
      <c r="FY153" s="331">
        <v>292</v>
      </c>
      <c r="FZ153" s="431">
        <v>267</v>
      </c>
      <c r="GA153" s="331">
        <v>25</v>
      </c>
      <c r="GB153" s="124">
        <v>0.18300653594771241</v>
      </c>
      <c r="GC153" s="386">
        <v>21.4</v>
      </c>
      <c r="GD153" s="335">
        <v>2894</v>
      </c>
      <c r="GE153" s="430">
        <v>2362</v>
      </c>
      <c r="GF153" s="331">
        <v>532</v>
      </c>
      <c r="GG153" s="124">
        <v>0.18382861091914304</v>
      </c>
      <c r="GH153" s="330">
        <v>19.399999999999999</v>
      </c>
      <c r="GI153" s="331">
        <v>2602</v>
      </c>
      <c r="GJ153" s="331">
        <v>2095</v>
      </c>
      <c r="GK153" s="331">
        <v>507</v>
      </c>
      <c r="GL153" s="124">
        <v>8.2207497143063635E-4</v>
      </c>
      <c r="GM153" s="331">
        <v>17.599999999999998</v>
      </c>
      <c r="GN153" s="331">
        <v>4756</v>
      </c>
      <c r="GO153" s="331">
        <v>3630</v>
      </c>
      <c r="GP153" s="331">
        <v>1126</v>
      </c>
      <c r="GQ153" s="124">
        <v>0.23675357443229605</v>
      </c>
      <c r="GR153" s="331">
        <v>3.8000000000000007</v>
      </c>
      <c r="GS153" s="331">
        <v>-1862</v>
      </c>
      <c r="GT153" s="331">
        <v>-1268</v>
      </c>
      <c r="GU153" s="331">
        <v>-594</v>
      </c>
      <c r="GV153" s="124">
        <v>-5.2924963513153012E-2</v>
      </c>
      <c r="GW153" s="386">
        <v>2</v>
      </c>
      <c r="GX153" s="331">
        <v>292</v>
      </c>
      <c r="GY153" s="431">
        <v>267</v>
      </c>
      <c r="GZ153" s="331">
        <v>25</v>
      </c>
      <c r="HA153" s="124">
        <v>8.5616438356164379E-2</v>
      </c>
      <c r="HB153" s="386">
        <v>37.6</v>
      </c>
      <c r="HC153" s="331">
        <v>6376</v>
      </c>
      <c r="HD153" s="431">
        <v>5133</v>
      </c>
      <c r="HE153" s="331">
        <v>1243</v>
      </c>
      <c r="HF153" s="124">
        <v>0.19494981179422835</v>
      </c>
      <c r="HG153" s="330">
        <v>35.6</v>
      </c>
      <c r="HH153" s="331">
        <v>6084</v>
      </c>
      <c r="HI153" s="331">
        <v>4866</v>
      </c>
      <c r="HJ153" s="331">
        <v>1218</v>
      </c>
      <c r="HK153" s="124">
        <v>0.10933337343806397</v>
      </c>
      <c r="HL153" s="331">
        <v>21.4</v>
      </c>
      <c r="HM153" s="331">
        <v>2894</v>
      </c>
      <c r="HN153" s="331">
        <v>2362</v>
      </c>
      <c r="HO153" s="331">
        <v>532</v>
      </c>
      <c r="HP153" s="124">
        <v>0.18382861091914304</v>
      </c>
      <c r="HQ153" s="331">
        <v>16.200000000000003</v>
      </c>
      <c r="HR153" s="331">
        <v>3482</v>
      </c>
      <c r="HS153" s="331">
        <v>2771</v>
      </c>
      <c r="HT153" s="331">
        <v>711</v>
      </c>
      <c r="HU153" s="124">
        <v>1.1121200875085308E-2</v>
      </c>
      <c r="HV153" s="386">
        <v>2</v>
      </c>
      <c r="HW153" s="331">
        <v>292</v>
      </c>
      <c r="HX153" s="431">
        <v>267</v>
      </c>
      <c r="HY153" s="331">
        <v>25</v>
      </c>
      <c r="HZ153" s="124">
        <v>8.5616438356164379E-2</v>
      </c>
      <c r="IA153" s="386">
        <v>30.5</v>
      </c>
      <c r="IB153" s="331">
        <v>5147</v>
      </c>
      <c r="IC153" s="431">
        <v>4128</v>
      </c>
      <c r="ID153" s="331">
        <v>1019</v>
      </c>
      <c r="IE153" s="124">
        <v>0.19797940547891976</v>
      </c>
      <c r="IF153" s="330">
        <v>28.5</v>
      </c>
      <c r="IG153" s="331">
        <v>4855</v>
      </c>
      <c r="IH153" s="331">
        <v>3861</v>
      </c>
      <c r="II153" s="331">
        <v>994</v>
      </c>
      <c r="IJ153" s="124">
        <v>0.11236296712275538</v>
      </c>
      <c r="IK153" s="331">
        <v>37.6</v>
      </c>
      <c r="IL153" s="331">
        <v>6376</v>
      </c>
      <c r="IM153" s="331">
        <v>5133</v>
      </c>
      <c r="IN153" s="331">
        <v>1243</v>
      </c>
      <c r="IO153" s="124">
        <v>0.19494981179422835</v>
      </c>
      <c r="IP153" s="331">
        <v>-7.1000000000000014</v>
      </c>
      <c r="IQ153" s="331">
        <v>-1229</v>
      </c>
      <c r="IR153" s="331">
        <v>-1005</v>
      </c>
      <c r="IS153" s="331">
        <v>-224</v>
      </c>
      <c r="IT153" s="124">
        <v>3.0295936846914118E-3</v>
      </c>
      <c r="IU153" s="386">
        <v>2</v>
      </c>
      <c r="IV153" s="331">
        <v>292</v>
      </c>
      <c r="IW153" s="431">
        <v>267</v>
      </c>
      <c r="IX153" s="331">
        <v>25</v>
      </c>
      <c r="IY153" s="124">
        <v>8.5616438356164379E-2</v>
      </c>
      <c r="IZ153" s="386">
        <v>21.3</v>
      </c>
      <c r="JA153" s="331">
        <v>4044</v>
      </c>
      <c r="JB153" s="431">
        <v>3246</v>
      </c>
      <c r="JC153" s="331">
        <v>798</v>
      </c>
      <c r="JD153" s="124">
        <v>0.19732937685459942</v>
      </c>
      <c r="JE153" s="330">
        <v>19.3</v>
      </c>
      <c r="JF153" s="331">
        <v>3752</v>
      </c>
      <c r="JG153" s="331">
        <v>2979</v>
      </c>
      <c r="JH153" s="331">
        <v>773</v>
      </c>
      <c r="JI153" s="124">
        <v>0.11171293849843504</v>
      </c>
      <c r="JJ153" s="331">
        <v>30.5</v>
      </c>
      <c r="JK153" s="331">
        <v>5147</v>
      </c>
      <c r="JL153" s="331">
        <v>4128</v>
      </c>
      <c r="JM153" s="331">
        <v>1019</v>
      </c>
      <c r="JN153" s="124">
        <v>0.19797940547891976</v>
      </c>
      <c r="JO153" s="331">
        <v>-9.1999999999999993</v>
      </c>
      <c r="JP153" s="331">
        <v>-1103</v>
      </c>
      <c r="JQ153" s="331">
        <v>-882</v>
      </c>
      <c r="JR153" s="331">
        <v>-221</v>
      </c>
      <c r="JS153" s="124">
        <v>-6.5002862432034236E-4</v>
      </c>
      <c r="JT153" s="386">
        <v>2</v>
      </c>
      <c r="JU153" s="331">
        <v>292</v>
      </c>
      <c r="JV153" s="431">
        <v>267</v>
      </c>
      <c r="JW153" s="331">
        <v>25</v>
      </c>
      <c r="JX153" s="124">
        <v>8.5616438356164379E-2</v>
      </c>
      <c r="JY153" s="418">
        <v>30.799999999999997</v>
      </c>
      <c r="JZ153" s="331">
        <v>7394</v>
      </c>
      <c r="KA153" s="431">
        <v>5926</v>
      </c>
      <c r="KB153" s="331">
        <v>1468</v>
      </c>
      <c r="KC153" s="124">
        <v>0.19853935623478497</v>
      </c>
      <c r="KD153" s="330">
        <v>28.799999999999997</v>
      </c>
      <c r="KE153" s="331">
        <v>7102</v>
      </c>
      <c r="KF153" s="331">
        <v>5659</v>
      </c>
      <c r="KG153" s="331">
        <v>1443</v>
      </c>
      <c r="KH153" s="124">
        <v>0.11292291787862059</v>
      </c>
      <c r="KI153" s="331">
        <v>21.3</v>
      </c>
      <c r="KJ153" s="331">
        <v>4044</v>
      </c>
      <c r="KK153" s="331">
        <v>3246</v>
      </c>
      <c r="KL153" s="331">
        <v>798</v>
      </c>
      <c r="KM153" s="124">
        <v>0.19732937685459942</v>
      </c>
      <c r="KN153" s="331">
        <v>9.4999999999999964</v>
      </c>
      <c r="KO153" s="331">
        <v>3350</v>
      </c>
      <c r="KP153" s="331">
        <v>2680</v>
      </c>
      <c r="KQ153" s="331">
        <v>670</v>
      </c>
      <c r="KR153" s="124">
        <v>1.2099793801855496E-3</v>
      </c>
      <c r="KS153" s="330">
        <v>41.5</v>
      </c>
      <c r="KT153" s="331">
        <v>12520</v>
      </c>
      <c r="KU153" s="331">
        <v>9539</v>
      </c>
      <c r="KV153" s="331">
        <v>2981</v>
      </c>
      <c r="KW153" s="124">
        <v>0.23809904153354633</v>
      </c>
      <c r="KX153" s="331">
        <v>338.70000000000005</v>
      </c>
      <c r="KY153" s="331">
        <v>69767</v>
      </c>
      <c r="KZ153" s="331">
        <v>56033</v>
      </c>
      <c r="LA153" s="331">
        <v>13734</v>
      </c>
      <c r="LB153" s="334">
        <v>0.19685524674989607</v>
      </c>
      <c r="LC153" s="330">
        <v>297.20000000000005</v>
      </c>
      <c r="LD153" s="331">
        <v>57247</v>
      </c>
      <c r="LE153" s="331">
        <v>46494</v>
      </c>
      <c r="LF153" s="331">
        <v>10753</v>
      </c>
      <c r="LG153" s="334">
        <v>-4.1243794783650256E-2</v>
      </c>
    </row>
    <row r="154" spans="2:319">
      <c r="B154" s="1640"/>
      <c r="C154" s="1619"/>
      <c r="D154" s="333" t="s">
        <v>2882</v>
      </c>
      <c r="E154" s="386">
        <v>0</v>
      </c>
      <c r="F154" s="331">
        <v>0</v>
      </c>
      <c r="G154" s="431">
        <v>0</v>
      </c>
      <c r="H154" s="331">
        <v>0</v>
      </c>
      <c r="I154" s="124">
        <v>0</v>
      </c>
      <c r="J154" s="386">
        <v>0</v>
      </c>
      <c r="K154" s="331">
        <v>0</v>
      </c>
      <c r="L154" s="431">
        <v>0</v>
      </c>
      <c r="M154" s="331">
        <v>0</v>
      </c>
      <c r="N154" s="124">
        <v>0</v>
      </c>
      <c r="O154" s="330">
        <v>0</v>
      </c>
      <c r="P154" s="331">
        <v>0</v>
      </c>
      <c r="Q154" s="331">
        <v>0</v>
      </c>
      <c r="R154" s="331">
        <v>0</v>
      </c>
      <c r="S154" s="124">
        <v>0</v>
      </c>
      <c r="T154" s="331">
        <v>0</v>
      </c>
      <c r="U154" s="331">
        <v>0</v>
      </c>
      <c r="V154" s="331">
        <v>0</v>
      </c>
      <c r="W154" s="331">
        <v>0</v>
      </c>
      <c r="X154" s="124">
        <v>0</v>
      </c>
      <c r="Y154" s="331">
        <v>0</v>
      </c>
      <c r="Z154" s="331">
        <v>0</v>
      </c>
      <c r="AA154" s="331">
        <v>0</v>
      </c>
      <c r="AB154" s="331">
        <v>0</v>
      </c>
      <c r="AC154" s="124">
        <v>0</v>
      </c>
      <c r="AD154" s="386">
        <v>0</v>
      </c>
      <c r="AE154" s="331">
        <v>0</v>
      </c>
      <c r="AF154" s="431">
        <v>0</v>
      </c>
      <c r="AG154" s="331">
        <v>0</v>
      </c>
      <c r="AH154" s="124">
        <v>0</v>
      </c>
      <c r="AI154" s="386">
        <v>0</v>
      </c>
      <c r="AJ154" s="331">
        <v>0</v>
      </c>
      <c r="AK154" s="431">
        <v>0</v>
      </c>
      <c r="AL154" s="331">
        <v>0</v>
      </c>
      <c r="AM154" s="124">
        <v>0</v>
      </c>
      <c r="AN154" s="330">
        <v>0</v>
      </c>
      <c r="AO154" s="331">
        <v>0</v>
      </c>
      <c r="AP154" s="331">
        <v>0</v>
      </c>
      <c r="AQ154" s="331">
        <v>0</v>
      </c>
      <c r="AR154" s="124">
        <v>0</v>
      </c>
      <c r="AS154" s="331">
        <v>0</v>
      </c>
      <c r="AT154" s="331">
        <v>0</v>
      </c>
      <c r="AU154" s="331">
        <v>0</v>
      </c>
      <c r="AV154" s="331">
        <v>0</v>
      </c>
      <c r="AW154" s="124">
        <v>0</v>
      </c>
      <c r="AX154" s="331">
        <v>0</v>
      </c>
      <c r="AY154" s="331">
        <v>0</v>
      </c>
      <c r="AZ154" s="331">
        <v>0</v>
      </c>
      <c r="BA154" s="331">
        <v>0</v>
      </c>
      <c r="BB154" s="124">
        <v>0</v>
      </c>
      <c r="BC154" s="386">
        <v>0</v>
      </c>
      <c r="BD154" s="331">
        <v>0</v>
      </c>
      <c r="BE154" s="431">
        <v>0</v>
      </c>
      <c r="BF154" s="331">
        <v>0</v>
      </c>
      <c r="BG154" s="124">
        <v>0</v>
      </c>
      <c r="BH154" s="386">
        <v>0</v>
      </c>
      <c r="BI154" s="331">
        <v>0</v>
      </c>
      <c r="BJ154" s="431">
        <v>0</v>
      </c>
      <c r="BK154" s="331">
        <v>0</v>
      </c>
      <c r="BL154" s="124">
        <v>0</v>
      </c>
      <c r="BM154" s="330">
        <v>0</v>
      </c>
      <c r="BN154" s="331">
        <v>0</v>
      </c>
      <c r="BO154" s="331">
        <v>0</v>
      </c>
      <c r="BP154" s="331">
        <v>0</v>
      </c>
      <c r="BQ154" s="124">
        <v>0</v>
      </c>
      <c r="BR154" s="331">
        <v>0</v>
      </c>
      <c r="BS154" s="331">
        <v>0</v>
      </c>
      <c r="BT154" s="331">
        <v>0</v>
      </c>
      <c r="BU154" s="331">
        <v>0</v>
      </c>
      <c r="BV154" s="124">
        <v>0</v>
      </c>
      <c r="BW154" s="331">
        <v>0</v>
      </c>
      <c r="BX154" s="331">
        <v>0</v>
      </c>
      <c r="BY154" s="331">
        <v>0</v>
      </c>
      <c r="BZ154" s="331">
        <v>0</v>
      </c>
      <c r="CA154" s="124">
        <v>0</v>
      </c>
      <c r="CB154" s="386">
        <v>0</v>
      </c>
      <c r="CC154" s="331">
        <v>0</v>
      </c>
      <c r="CD154" s="331">
        <v>0</v>
      </c>
      <c r="CE154" s="331">
        <v>0</v>
      </c>
      <c r="CF154" s="124">
        <v>0</v>
      </c>
      <c r="CG154" s="386">
        <v>0</v>
      </c>
      <c r="CH154" s="331">
        <v>0</v>
      </c>
      <c r="CI154" s="431">
        <v>0</v>
      </c>
      <c r="CJ154" s="331">
        <v>0</v>
      </c>
      <c r="CK154" s="124">
        <v>0</v>
      </c>
      <c r="CL154" s="330">
        <v>0</v>
      </c>
      <c r="CM154" s="331">
        <v>0</v>
      </c>
      <c r="CN154" s="331">
        <v>0</v>
      </c>
      <c r="CO154" s="331">
        <v>0</v>
      </c>
      <c r="CP154" s="124">
        <v>0</v>
      </c>
      <c r="CQ154" s="331">
        <v>0</v>
      </c>
      <c r="CR154" s="331">
        <v>0</v>
      </c>
      <c r="CS154" s="331">
        <v>0</v>
      </c>
      <c r="CT154" s="331">
        <v>0</v>
      </c>
      <c r="CU154" s="124">
        <v>0</v>
      </c>
      <c r="CV154" s="331">
        <v>0</v>
      </c>
      <c r="CW154" s="331">
        <v>0</v>
      </c>
      <c r="CX154" s="331">
        <v>0</v>
      </c>
      <c r="CY154" s="331">
        <v>0</v>
      </c>
      <c r="CZ154" s="124">
        <v>0</v>
      </c>
      <c r="DA154" s="386">
        <v>0</v>
      </c>
      <c r="DB154" s="331">
        <v>0</v>
      </c>
      <c r="DC154" s="431">
        <v>0</v>
      </c>
      <c r="DD154" s="331">
        <v>0</v>
      </c>
      <c r="DE154" s="124">
        <v>0</v>
      </c>
      <c r="DF154" s="386">
        <v>0</v>
      </c>
      <c r="DG154" s="331">
        <v>0</v>
      </c>
      <c r="DH154" s="431">
        <v>0</v>
      </c>
      <c r="DI154" s="331">
        <v>0</v>
      </c>
      <c r="DJ154" s="124">
        <v>0</v>
      </c>
      <c r="DK154" s="330">
        <v>0</v>
      </c>
      <c r="DL154" s="331">
        <v>0</v>
      </c>
      <c r="DM154" s="331">
        <v>0</v>
      </c>
      <c r="DN154" s="331">
        <v>0</v>
      </c>
      <c r="DO154" s="124">
        <v>0</v>
      </c>
      <c r="DP154" s="331">
        <v>0</v>
      </c>
      <c r="DQ154" s="331">
        <v>0</v>
      </c>
      <c r="DR154" s="331">
        <v>0</v>
      </c>
      <c r="DS154" s="331">
        <v>0</v>
      </c>
      <c r="DT154" s="124">
        <v>0</v>
      </c>
      <c r="DU154" s="331">
        <v>0</v>
      </c>
      <c r="DV154" s="331">
        <v>0</v>
      </c>
      <c r="DW154" s="331">
        <v>0</v>
      </c>
      <c r="DX154" s="331">
        <v>0</v>
      </c>
      <c r="DY154" s="124">
        <v>0</v>
      </c>
      <c r="DZ154" s="386">
        <v>0</v>
      </c>
      <c r="EA154" s="331">
        <v>0</v>
      </c>
      <c r="EB154" s="431">
        <v>0</v>
      </c>
      <c r="EC154" s="331">
        <v>0</v>
      </c>
      <c r="ED154" s="124">
        <v>0</v>
      </c>
      <c r="EE154" s="386">
        <v>0</v>
      </c>
      <c r="EF154" s="331">
        <v>0</v>
      </c>
      <c r="EG154" s="431">
        <v>0</v>
      </c>
      <c r="EH154" s="331">
        <v>0</v>
      </c>
      <c r="EI154" s="124">
        <v>0</v>
      </c>
      <c r="EJ154" s="330">
        <v>0</v>
      </c>
      <c r="EK154" s="331">
        <v>0</v>
      </c>
      <c r="EL154" s="331">
        <v>0</v>
      </c>
      <c r="EM154" s="331">
        <v>0</v>
      </c>
      <c r="EN154" s="124">
        <v>0</v>
      </c>
      <c r="EO154" s="331">
        <v>0</v>
      </c>
      <c r="EP154" s="331">
        <v>0</v>
      </c>
      <c r="EQ154" s="331">
        <v>0</v>
      </c>
      <c r="ER154" s="331">
        <v>0</v>
      </c>
      <c r="ES154" s="124">
        <v>0</v>
      </c>
      <c r="ET154" s="331">
        <v>0</v>
      </c>
      <c r="EU154" s="331">
        <v>0</v>
      </c>
      <c r="EV154" s="331">
        <v>0</v>
      </c>
      <c r="EW154" s="331">
        <v>0</v>
      </c>
      <c r="EX154" s="124">
        <v>0</v>
      </c>
      <c r="EY154" s="386">
        <v>0</v>
      </c>
      <c r="EZ154" s="331">
        <v>0</v>
      </c>
      <c r="FA154" s="431">
        <v>0</v>
      </c>
      <c r="FB154" s="331">
        <v>0</v>
      </c>
      <c r="FC154" s="124">
        <v>0</v>
      </c>
      <c r="FD154" s="386">
        <v>0</v>
      </c>
      <c r="FE154" s="331">
        <v>0</v>
      </c>
      <c r="FF154" s="431">
        <v>0</v>
      </c>
      <c r="FG154" s="331">
        <v>0</v>
      </c>
      <c r="FH154" s="124">
        <v>0</v>
      </c>
      <c r="FI154" s="330">
        <v>0</v>
      </c>
      <c r="FJ154" s="331">
        <v>0</v>
      </c>
      <c r="FK154" s="331">
        <v>0</v>
      </c>
      <c r="FL154" s="331">
        <v>0</v>
      </c>
      <c r="FM154" s="124">
        <v>0</v>
      </c>
      <c r="FN154" s="331">
        <v>0</v>
      </c>
      <c r="FO154" s="331">
        <v>0</v>
      </c>
      <c r="FP154" s="331">
        <v>0</v>
      </c>
      <c r="FQ154" s="331">
        <v>0</v>
      </c>
      <c r="FR154" s="124">
        <v>0</v>
      </c>
      <c r="FS154" s="331">
        <v>0</v>
      </c>
      <c r="FT154" s="331">
        <v>0</v>
      </c>
      <c r="FU154" s="331">
        <v>0</v>
      </c>
      <c r="FV154" s="331">
        <v>0</v>
      </c>
      <c r="FW154" s="124">
        <v>0</v>
      </c>
      <c r="FX154" s="386">
        <v>0</v>
      </c>
      <c r="FY154" s="331">
        <v>0</v>
      </c>
      <c r="FZ154" s="431">
        <v>0</v>
      </c>
      <c r="GA154" s="331">
        <v>0</v>
      </c>
      <c r="GB154" s="124">
        <v>0</v>
      </c>
      <c r="GC154" s="386">
        <v>0</v>
      </c>
      <c r="GD154" s="331">
        <v>0</v>
      </c>
      <c r="GE154" s="431">
        <v>0</v>
      </c>
      <c r="GF154" s="331">
        <v>0</v>
      </c>
      <c r="GG154" s="124">
        <v>0</v>
      </c>
      <c r="GH154" s="330">
        <v>0</v>
      </c>
      <c r="GI154" s="331">
        <v>0</v>
      </c>
      <c r="GJ154" s="331">
        <v>0</v>
      </c>
      <c r="GK154" s="331">
        <v>0</v>
      </c>
      <c r="GL154" s="124">
        <v>0</v>
      </c>
      <c r="GM154" s="331">
        <v>0</v>
      </c>
      <c r="GN154" s="331">
        <v>0</v>
      </c>
      <c r="GO154" s="331">
        <v>0</v>
      </c>
      <c r="GP154" s="331">
        <v>0</v>
      </c>
      <c r="GQ154" s="124">
        <v>0</v>
      </c>
      <c r="GR154" s="331">
        <v>0</v>
      </c>
      <c r="GS154" s="331">
        <v>0</v>
      </c>
      <c r="GT154" s="331">
        <v>0</v>
      </c>
      <c r="GU154" s="331">
        <v>0</v>
      </c>
      <c r="GV154" s="124">
        <v>0</v>
      </c>
      <c r="GW154" s="386">
        <v>0</v>
      </c>
      <c r="GX154" s="331">
        <v>0</v>
      </c>
      <c r="GY154" s="431">
        <v>0</v>
      </c>
      <c r="GZ154" s="331">
        <v>0</v>
      </c>
      <c r="HA154" s="124">
        <v>0</v>
      </c>
      <c r="HB154" s="386">
        <v>0</v>
      </c>
      <c r="HC154" s="331">
        <v>0</v>
      </c>
      <c r="HD154" s="431">
        <v>0</v>
      </c>
      <c r="HE154" s="331">
        <v>0</v>
      </c>
      <c r="HF154" s="124">
        <v>0</v>
      </c>
      <c r="HG154" s="330">
        <v>0</v>
      </c>
      <c r="HH154" s="331">
        <v>0</v>
      </c>
      <c r="HI154" s="331">
        <v>0</v>
      </c>
      <c r="HJ154" s="331">
        <v>0</v>
      </c>
      <c r="HK154" s="124">
        <v>0</v>
      </c>
      <c r="HL154" s="331">
        <v>0</v>
      </c>
      <c r="HM154" s="331">
        <v>0</v>
      </c>
      <c r="HN154" s="331">
        <v>0</v>
      </c>
      <c r="HO154" s="331">
        <v>0</v>
      </c>
      <c r="HP154" s="124">
        <v>0</v>
      </c>
      <c r="HQ154" s="331">
        <v>0</v>
      </c>
      <c r="HR154" s="331">
        <v>0</v>
      </c>
      <c r="HS154" s="331">
        <v>0</v>
      </c>
      <c r="HT154" s="331">
        <v>0</v>
      </c>
      <c r="HU154" s="124">
        <v>0</v>
      </c>
      <c r="HV154" s="386">
        <v>0</v>
      </c>
      <c r="HW154" s="331">
        <v>0</v>
      </c>
      <c r="HX154" s="431">
        <v>0</v>
      </c>
      <c r="HY154" s="331">
        <v>0</v>
      </c>
      <c r="HZ154" s="124">
        <v>0</v>
      </c>
      <c r="IA154" s="386">
        <v>0</v>
      </c>
      <c r="IB154" s="331">
        <v>0</v>
      </c>
      <c r="IC154" s="431">
        <v>0</v>
      </c>
      <c r="ID154" s="331">
        <v>0</v>
      </c>
      <c r="IE154" s="124">
        <v>0</v>
      </c>
      <c r="IF154" s="330">
        <v>0</v>
      </c>
      <c r="IG154" s="331">
        <v>0</v>
      </c>
      <c r="IH154" s="331">
        <v>0</v>
      </c>
      <c r="II154" s="331">
        <v>0</v>
      </c>
      <c r="IJ154" s="124">
        <v>0</v>
      </c>
      <c r="IK154" s="331">
        <v>0</v>
      </c>
      <c r="IL154" s="331">
        <v>0</v>
      </c>
      <c r="IM154" s="331">
        <v>0</v>
      </c>
      <c r="IN154" s="331">
        <v>0</v>
      </c>
      <c r="IO154" s="124">
        <v>0</v>
      </c>
      <c r="IP154" s="331">
        <v>0</v>
      </c>
      <c r="IQ154" s="331">
        <v>0</v>
      </c>
      <c r="IR154" s="331">
        <v>0</v>
      </c>
      <c r="IS154" s="331">
        <v>0</v>
      </c>
      <c r="IT154" s="124">
        <v>0</v>
      </c>
      <c r="IU154" s="386">
        <v>0</v>
      </c>
      <c r="IV154" s="331">
        <v>0</v>
      </c>
      <c r="IW154" s="431">
        <v>0</v>
      </c>
      <c r="IX154" s="331">
        <v>0</v>
      </c>
      <c r="IY154" s="124">
        <v>0</v>
      </c>
      <c r="IZ154" s="386">
        <v>0</v>
      </c>
      <c r="JA154" s="331">
        <v>0</v>
      </c>
      <c r="JB154" s="431">
        <v>0</v>
      </c>
      <c r="JC154" s="331">
        <v>0</v>
      </c>
      <c r="JD154" s="124">
        <v>0</v>
      </c>
      <c r="JE154" s="330">
        <v>0</v>
      </c>
      <c r="JF154" s="331">
        <v>0</v>
      </c>
      <c r="JG154" s="331">
        <v>0</v>
      </c>
      <c r="JH154" s="331">
        <v>0</v>
      </c>
      <c r="JI154" s="124">
        <v>0</v>
      </c>
      <c r="JJ154" s="331">
        <v>0</v>
      </c>
      <c r="JK154" s="331">
        <v>0</v>
      </c>
      <c r="JL154" s="331">
        <v>0</v>
      </c>
      <c r="JM154" s="331">
        <v>0</v>
      </c>
      <c r="JN154" s="124">
        <v>0</v>
      </c>
      <c r="JO154" s="331">
        <v>0</v>
      </c>
      <c r="JP154" s="331">
        <v>0</v>
      </c>
      <c r="JQ154" s="331">
        <v>0</v>
      </c>
      <c r="JR154" s="331">
        <v>0</v>
      </c>
      <c r="JS154" s="124">
        <v>0</v>
      </c>
      <c r="JT154" s="386">
        <v>0</v>
      </c>
      <c r="JU154" s="331">
        <v>0</v>
      </c>
      <c r="JV154" s="431">
        <v>0</v>
      </c>
      <c r="JW154" s="331">
        <v>0</v>
      </c>
      <c r="JX154" s="124">
        <v>0</v>
      </c>
      <c r="JY154" s="386">
        <v>0</v>
      </c>
      <c r="JZ154" s="331">
        <v>0</v>
      </c>
      <c r="KA154" s="431">
        <v>0</v>
      </c>
      <c r="KB154" s="331">
        <v>0</v>
      </c>
      <c r="KC154" s="124">
        <v>0</v>
      </c>
      <c r="KD154" s="330">
        <v>0</v>
      </c>
      <c r="KE154" s="331">
        <v>0</v>
      </c>
      <c r="KF154" s="331">
        <v>0</v>
      </c>
      <c r="KG154" s="331">
        <v>0</v>
      </c>
      <c r="KH154" s="124">
        <v>0</v>
      </c>
      <c r="KI154" s="331">
        <v>0</v>
      </c>
      <c r="KJ154" s="331">
        <v>0</v>
      </c>
      <c r="KK154" s="331">
        <v>0</v>
      </c>
      <c r="KL154" s="331">
        <v>0</v>
      </c>
      <c r="KM154" s="124">
        <v>0</v>
      </c>
      <c r="KN154" s="331">
        <v>0</v>
      </c>
      <c r="KO154" s="331">
        <v>0</v>
      </c>
      <c r="KP154" s="331">
        <v>0</v>
      </c>
      <c r="KQ154" s="331">
        <v>0</v>
      </c>
      <c r="KR154" s="124">
        <v>0</v>
      </c>
      <c r="KS154" s="330">
        <v>0</v>
      </c>
      <c r="KT154" s="331">
        <v>0</v>
      </c>
      <c r="KU154" s="331">
        <v>0</v>
      </c>
      <c r="KV154" s="331">
        <v>0</v>
      </c>
      <c r="KW154" s="124">
        <v>0</v>
      </c>
      <c r="KX154" s="331">
        <v>0</v>
      </c>
      <c r="KY154" s="331">
        <v>0</v>
      </c>
      <c r="KZ154" s="331">
        <v>0</v>
      </c>
      <c r="LA154" s="331">
        <v>0</v>
      </c>
      <c r="LB154" s="334">
        <v>0</v>
      </c>
      <c r="LC154" s="330">
        <v>0</v>
      </c>
      <c r="LD154" s="331">
        <v>0</v>
      </c>
      <c r="LE154" s="331">
        <v>0</v>
      </c>
      <c r="LF154" s="331">
        <v>0</v>
      </c>
      <c r="LG154" s="334">
        <v>0</v>
      </c>
    </row>
    <row r="155" spans="2:319">
      <c r="B155" s="1640"/>
      <c r="C155" s="1619"/>
      <c r="D155" s="333" t="s">
        <v>2883</v>
      </c>
      <c r="E155" s="386">
        <v>118</v>
      </c>
      <c r="F155" s="331">
        <v>978</v>
      </c>
      <c r="G155" s="431">
        <v>848</v>
      </c>
      <c r="H155" s="331">
        <v>130</v>
      </c>
      <c r="I155" s="124">
        <v>0.1329243353783231</v>
      </c>
      <c r="J155" s="386">
        <v>219.1</v>
      </c>
      <c r="K155" s="331">
        <v>1819</v>
      </c>
      <c r="L155" s="448">
        <v>1575</v>
      </c>
      <c r="M155" s="331">
        <v>244</v>
      </c>
      <c r="N155" s="124">
        <v>0.13413963716327654</v>
      </c>
      <c r="O155" s="330">
        <v>101.1</v>
      </c>
      <c r="P155" s="331">
        <v>841</v>
      </c>
      <c r="Q155" s="331">
        <v>727</v>
      </c>
      <c r="R155" s="331">
        <v>114</v>
      </c>
      <c r="S155" s="124">
        <v>1.2153017849534375E-3</v>
      </c>
      <c r="T155" s="331">
        <v>66</v>
      </c>
      <c r="U155" s="331">
        <v>548</v>
      </c>
      <c r="V155" s="331">
        <v>475</v>
      </c>
      <c r="W155" s="331">
        <v>73</v>
      </c>
      <c r="X155" s="124">
        <v>0.13321167883211679</v>
      </c>
      <c r="Y155" s="331">
        <v>153.1</v>
      </c>
      <c r="Z155" s="331">
        <v>1271</v>
      </c>
      <c r="AA155" s="331">
        <v>1100</v>
      </c>
      <c r="AB155" s="331">
        <v>171</v>
      </c>
      <c r="AC155" s="124">
        <v>9.2795833115974502E-4</v>
      </c>
      <c r="AD155" s="386">
        <v>118</v>
      </c>
      <c r="AE155" s="331">
        <v>978</v>
      </c>
      <c r="AF155" s="431">
        <v>848</v>
      </c>
      <c r="AG155" s="331">
        <v>130</v>
      </c>
      <c r="AH155" s="124">
        <v>0.1329243353783231</v>
      </c>
      <c r="AI155" s="386">
        <v>110.9</v>
      </c>
      <c r="AJ155" s="331">
        <v>920</v>
      </c>
      <c r="AK155" s="431">
        <v>797</v>
      </c>
      <c r="AL155" s="331">
        <v>123</v>
      </c>
      <c r="AM155" s="124">
        <v>0.13369565217391305</v>
      </c>
      <c r="AN155" s="330">
        <v>-7.0999999999999943</v>
      </c>
      <c r="AO155" s="331">
        <v>-58</v>
      </c>
      <c r="AP155" s="331">
        <v>-51</v>
      </c>
      <c r="AQ155" s="331">
        <v>-7</v>
      </c>
      <c r="AR155" s="124">
        <v>7.7131679558994914E-4</v>
      </c>
      <c r="AS155" s="331">
        <v>219.1</v>
      </c>
      <c r="AT155" s="331">
        <v>1819</v>
      </c>
      <c r="AU155" s="331">
        <v>1575</v>
      </c>
      <c r="AV155" s="331">
        <v>244</v>
      </c>
      <c r="AW155" s="124">
        <v>0.13413963716327654</v>
      </c>
      <c r="AX155" s="331">
        <v>-108.19999999999999</v>
      </c>
      <c r="AY155" s="331">
        <v>-899</v>
      </c>
      <c r="AZ155" s="331">
        <v>-778</v>
      </c>
      <c r="BA155" s="331">
        <v>-121</v>
      </c>
      <c r="BB155" s="124">
        <v>-4.439849893634884E-4</v>
      </c>
      <c r="BC155" s="386">
        <v>62</v>
      </c>
      <c r="BD155" s="331">
        <v>514</v>
      </c>
      <c r="BE155" s="431">
        <v>446</v>
      </c>
      <c r="BF155" s="331">
        <v>68</v>
      </c>
      <c r="BG155" s="124">
        <v>0.13229571984435798</v>
      </c>
      <c r="BH155" s="386">
        <v>40.5</v>
      </c>
      <c r="BI155" s="331">
        <v>336</v>
      </c>
      <c r="BJ155" s="431">
        <v>291</v>
      </c>
      <c r="BK155" s="331">
        <v>45</v>
      </c>
      <c r="BL155" s="124">
        <v>0.13392857142857142</v>
      </c>
      <c r="BM155" s="330">
        <v>-21.5</v>
      </c>
      <c r="BN155" s="331">
        <v>-178</v>
      </c>
      <c r="BO155" s="331">
        <v>-155</v>
      </c>
      <c r="BP155" s="331">
        <v>-23</v>
      </c>
      <c r="BQ155" s="124">
        <v>1.6328515842134461E-3</v>
      </c>
      <c r="BR155" s="331">
        <v>110.9</v>
      </c>
      <c r="BS155" s="331">
        <v>920</v>
      </c>
      <c r="BT155" s="331">
        <v>797</v>
      </c>
      <c r="BU155" s="331">
        <v>123</v>
      </c>
      <c r="BV155" s="124">
        <v>0.13369565217391305</v>
      </c>
      <c r="BW155" s="331">
        <v>-70.400000000000006</v>
      </c>
      <c r="BX155" s="331">
        <v>-584</v>
      </c>
      <c r="BY155" s="331">
        <v>-506</v>
      </c>
      <c r="BZ155" s="331">
        <v>-78</v>
      </c>
      <c r="CA155" s="124">
        <v>2.3291925465837582E-4</v>
      </c>
      <c r="CB155" s="386">
        <v>80</v>
      </c>
      <c r="CC155" s="331">
        <v>663</v>
      </c>
      <c r="CD155" s="331">
        <v>575</v>
      </c>
      <c r="CE155" s="331">
        <v>88</v>
      </c>
      <c r="CF155" s="124">
        <v>0.13273001508295626</v>
      </c>
      <c r="CG155" s="386">
        <v>98</v>
      </c>
      <c r="CH155" s="331">
        <v>813</v>
      </c>
      <c r="CI155" s="431">
        <v>705</v>
      </c>
      <c r="CJ155" s="331">
        <v>108</v>
      </c>
      <c r="CK155" s="124">
        <v>0.13284132841328414</v>
      </c>
      <c r="CL155" s="330">
        <v>18</v>
      </c>
      <c r="CM155" s="331">
        <v>150</v>
      </c>
      <c r="CN155" s="331">
        <v>130</v>
      </c>
      <c r="CO155" s="331">
        <v>20</v>
      </c>
      <c r="CP155" s="124">
        <v>1.1131333032787794E-4</v>
      </c>
      <c r="CQ155" s="331">
        <v>40.5</v>
      </c>
      <c r="CR155" s="331">
        <v>336</v>
      </c>
      <c r="CS155" s="331">
        <v>291</v>
      </c>
      <c r="CT155" s="331">
        <v>45</v>
      </c>
      <c r="CU155" s="124">
        <v>0.13392857142857142</v>
      </c>
      <c r="CV155" s="331">
        <v>57.5</v>
      </c>
      <c r="CW155" s="331">
        <v>477</v>
      </c>
      <c r="CX155" s="331">
        <v>414</v>
      </c>
      <c r="CY155" s="331">
        <v>63</v>
      </c>
      <c r="CZ155" s="124">
        <v>-1.087243015287287E-3</v>
      </c>
      <c r="DA155" s="386">
        <v>122</v>
      </c>
      <c r="DB155" s="331">
        <v>1011</v>
      </c>
      <c r="DC155" s="431">
        <v>877</v>
      </c>
      <c r="DD155" s="331">
        <v>134</v>
      </c>
      <c r="DE155" s="124">
        <v>0.13254203758654798</v>
      </c>
      <c r="DF155" s="386">
        <v>104</v>
      </c>
      <c r="DG155" s="331">
        <v>864</v>
      </c>
      <c r="DH155" s="431">
        <v>748</v>
      </c>
      <c r="DI155" s="331">
        <v>116</v>
      </c>
      <c r="DJ155" s="124">
        <v>0.13425925925925927</v>
      </c>
      <c r="DK155" s="330">
        <v>-18</v>
      </c>
      <c r="DL155" s="331">
        <v>-147</v>
      </c>
      <c r="DM155" s="331">
        <v>-129</v>
      </c>
      <c r="DN155" s="331">
        <v>-18</v>
      </c>
      <c r="DO155" s="124">
        <v>1.7172216727112943E-3</v>
      </c>
      <c r="DP155" s="331">
        <v>98</v>
      </c>
      <c r="DQ155" s="331">
        <v>813</v>
      </c>
      <c r="DR155" s="331">
        <v>705</v>
      </c>
      <c r="DS155" s="331">
        <v>108</v>
      </c>
      <c r="DT155" s="124">
        <v>0.13284132841328414</v>
      </c>
      <c r="DU155" s="331">
        <v>6</v>
      </c>
      <c r="DV155" s="331">
        <v>51</v>
      </c>
      <c r="DW155" s="331">
        <v>43</v>
      </c>
      <c r="DX155" s="331">
        <v>8</v>
      </c>
      <c r="DY155" s="124">
        <v>1.417930845975135E-3</v>
      </c>
      <c r="DZ155" s="386">
        <v>159</v>
      </c>
      <c r="EA155" s="331">
        <v>1318</v>
      </c>
      <c r="EB155" s="431">
        <v>1143</v>
      </c>
      <c r="EC155" s="331">
        <v>175</v>
      </c>
      <c r="ED155" s="124">
        <v>0.13277693474962063</v>
      </c>
      <c r="EE155" s="386">
        <v>173</v>
      </c>
      <c r="EF155" s="331">
        <v>1440</v>
      </c>
      <c r="EG155" s="431">
        <v>1244</v>
      </c>
      <c r="EH155" s="331">
        <v>196</v>
      </c>
      <c r="EI155" s="124">
        <v>0.1361111111111111</v>
      </c>
      <c r="EJ155" s="330">
        <v>14</v>
      </c>
      <c r="EK155" s="331">
        <v>122</v>
      </c>
      <c r="EL155" s="331">
        <v>101</v>
      </c>
      <c r="EM155" s="331">
        <v>21</v>
      </c>
      <c r="EN155" s="124">
        <v>3.3341763614904707E-3</v>
      </c>
      <c r="EO155" s="331">
        <v>104</v>
      </c>
      <c r="EP155" s="331">
        <v>864</v>
      </c>
      <c r="EQ155" s="331">
        <v>748</v>
      </c>
      <c r="ER155" s="331">
        <v>116</v>
      </c>
      <c r="ES155" s="124">
        <v>0.13425925925925927</v>
      </c>
      <c r="ET155" s="331">
        <v>69</v>
      </c>
      <c r="EU155" s="331">
        <v>576</v>
      </c>
      <c r="EV155" s="331">
        <v>496</v>
      </c>
      <c r="EW155" s="331">
        <v>80</v>
      </c>
      <c r="EX155" s="124">
        <v>1.8518518518518268E-3</v>
      </c>
      <c r="EY155" s="386">
        <v>148</v>
      </c>
      <c r="EZ155" s="331">
        <v>1227</v>
      </c>
      <c r="FA155" s="431">
        <v>1064</v>
      </c>
      <c r="FB155" s="331">
        <v>163</v>
      </c>
      <c r="FC155" s="124">
        <v>0.11565357719203873</v>
      </c>
      <c r="FD155" s="386">
        <v>101</v>
      </c>
      <c r="FE155" s="331">
        <v>838</v>
      </c>
      <c r="FF155" s="431">
        <v>726</v>
      </c>
      <c r="FG155" s="331">
        <v>112</v>
      </c>
      <c r="FH155" s="124">
        <v>0.13365155131264916</v>
      </c>
      <c r="FI155" s="330">
        <v>-47</v>
      </c>
      <c r="FJ155" s="331">
        <v>-389</v>
      </c>
      <c r="FK155" s="331">
        <v>-338</v>
      </c>
      <c r="FL155" s="331">
        <v>-51</v>
      </c>
      <c r="FM155" s="124">
        <v>1.7997974120610438E-2</v>
      </c>
      <c r="FN155" s="331">
        <v>173</v>
      </c>
      <c r="FO155" s="331">
        <v>1440</v>
      </c>
      <c r="FP155" s="331">
        <v>1244</v>
      </c>
      <c r="FQ155" s="331">
        <v>196</v>
      </c>
      <c r="FR155" s="124">
        <v>0.1361111111111111</v>
      </c>
      <c r="FS155" s="331">
        <v>-72</v>
      </c>
      <c r="FT155" s="331">
        <v>-602</v>
      </c>
      <c r="FU155" s="331">
        <v>-518</v>
      </c>
      <c r="FV155" s="331">
        <v>-84</v>
      </c>
      <c r="FW155" s="124">
        <v>-2.4595597984619355E-3</v>
      </c>
      <c r="FX155" s="386">
        <v>60</v>
      </c>
      <c r="FY155" s="331">
        <v>497</v>
      </c>
      <c r="FZ155" s="431">
        <v>431</v>
      </c>
      <c r="GA155" s="331">
        <v>66</v>
      </c>
      <c r="GB155" s="124">
        <v>0.11584699453551912</v>
      </c>
      <c r="GC155" s="386">
        <v>187</v>
      </c>
      <c r="GD155" s="331">
        <v>1552</v>
      </c>
      <c r="GE155" s="431">
        <v>1345</v>
      </c>
      <c r="GF155" s="331">
        <v>207</v>
      </c>
      <c r="GG155" s="124">
        <v>0.13337628865979381</v>
      </c>
      <c r="GH155" s="330">
        <v>127</v>
      </c>
      <c r="GI155" s="331">
        <v>1055</v>
      </c>
      <c r="GJ155" s="331">
        <v>914</v>
      </c>
      <c r="GK155" s="331">
        <v>141</v>
      </c>
      <c r="GL155" s="124">
        <v>1.7529294124274689E-2</v>
      </c>
      <c r="GM155" s="331">
        <v>101</v>
      </c>
      <c r="GN155" s="331">
        <v>838</v>
      </c>
      <c r="GO155" s="331">
        <v>726</v>
      </c>
      <c r="GP155" s="331">
        <v>112</v>
      </c>
      <c r="GQ155" s="124">
        <v>0.13365155131264916</v>
      </c>
      <c r="GR155" s="331">
        <v>86</v>
      </c>
      <c r="GS155" s="331">
        <v>714</v>
      </c>
      <c r="GT155" s="331">
        <v>619</v>
      </c>
      <c r="GU155" s="331">
        <v>95</v>
      </c>
      <c r="GV155" s="124">
        <v>-2.7526265285535145E-4</v>
      </c>
      <c r="GW155" s="386">
        <v>84</v>
      </c>
      <c r="GX155" s="331">
        <v>696</v>
      </c>
      <c r="GY155" s="431">
        <v>604</v>
      </c>
      <c r="GZ155" s="331">
        <v>92</v>
      </c>
      <c r="HA155" s="124">
        <v>0.13218390804597702</v>
      </c>
      <c r="HB155" s="386">
        <v>37</v>
      </c>
      <c r="HC155" s="331">
        <v>307</v>
      </c>
      <c r="HD155" s="431">
        <v>266</v>
      </c>
      <c r="HE155" s="331">
        <v>41</v>
      </c>
      <c r="HF155" s="124">
        <v>0.13355048859934854</v>
      </c>
      <c r="HG155" s="330">
        <v>-47</v>
      </c>
      <c r="HH155" s="331">
        <v>-389</v>
      </c>
      <c r="HI155" s="331">
        <v>-338</v>
      </c>
      <c r="HJ155" s="331">
        <v>-51</v>
      </c>
      <c r="HK155" s="124">
        <v>1.3665805533715214E-3</v>
      </c>
      <c r="HL155" s="331">
        <v>187</v>
      </c>
      <c r="HM155" s="331">
        <v>1552</v>
      </c>
      <c r="HN155" s="331">
        <v>1345</v>
      </c>
      <c r="HO155" s="331">
        <v>207</v>
      </c>
      <c r="HP155" s="124">
        <v>0.13337628865979381</v>
      </c>
      <c r="HQ155" s="331">
        <v>-150</v>
      </c>
      <c r="HR155" s="331">
        <v>-1245</v>
      </c>
      <c r="HS155" s="331">
        <v>-1079</v>
      </c>
      <c r="HT155" s="331">
        <v>-166</v>
      </c>
      <c r="HU155" s="124">
        <v>1.7419993955472557E-4</v>
      </c>
      <c r="HV155" s="386">
        <v>84</v>
      </c>
      <c r="HW155" s="331">
        <v>696</v>
      </c>
      <c r="HX155" s="431">
        <v>604</v>
      </c>
      <c r="HY155" s="331">
        <v>92</v>
      </c>
      <c r="HZ155" s="124">
        <v>0.13218390804597702</v>
      </c>
      <c r="IA155" s="386">
        <v>46</v>
      </c>
      <c r="IB155" s="331">
        <v>382</v>
      </c>
      <c r="IC155" s="431">
        <v>331</v>
      </c>
      <c r="ID155" s="331">
        <v>51</v>
      </c>
      <c r="IE155" s="124">
        <v>0.13350785340314136</v>
      </c>
      <c r="IF155" s="330">
        <v>-38</v>
      </c>
      <c r="IG155" s="331">
        <v>-314</v>
      </c>
      <c r="IH155" s="331">
        <v>-273</v>
      </c>
      <c r="II155" s="331">
        <v>-41</v>
      </c>
      <c r="IJ155" s="124">
        <v>1.3239453571643467E-3</v>
      </c>
      <c r="IK155" s="331">
        <v>37</v>
      </c>
      <c r="IL155" s="331">
        <v>307</v>
      </c>
      <c r="IM155" s="331">
        <v>266</v>
      </c>
      <c r="IN155" s="331">
        <v>41</v>
      </c>
      <c r="IO155" s="124">
        <v>0.13355048859934854</v>
      </c>
      <c r="IP155" s="331">
        <v>9</v>
      </c>
      <c r="IQ155" s="331">
        <v>75</v>
      </c>
      <c r="IR155" s="331">
        <v>65</v>
      </c>
      <c r="IS155" s="331">
        <v>10</v>
      </c>
      <c r="IT155" s="124">
        <v>-4.2635196207174708E-5</v>
      </c>
      <c r="IU155" s="386">
        <v>84</v>
      </c>
      <c r="IV155" s="331">
        <v>696</v>
      </c>
      <c r="IW155" s="431">
        <v>604</v>
      </c>
      <c r="IX155" s="331">
        <v>92</v>
      </c>
      <c r="IY155" s="124">
        <v>0.13218390804597702</v>
      </c>
      <c r="IZ155" s="386">
        <v>120.5</v>
      </c>
      <c r="JA155" s="331">
        <v>1000</v>
      </c>
      <c r="JB155" s="431">
        <v>866</v>
      </c>
      <c r="JC155" s="331">
        <v>134</v>
      </c>
      <c r="JD155" s="124">
        <v>0.13400000000000001</v>
      </c>
      <c r="JE155" s="330">
        <v>36.5</v>
      </c>
      <c r="JF155" s="331">
        <v>304</v>
      </c>
      <c r="JG155" s="331">
        <v>262</v>
      </c>
      <c r="JH155" s="331">
        <v>42</v>
      </c>
      <c r="JI155" s="124">
        <v>1.8160919540229914E-3</v>
      </c>
      <c r="JJ155" s="331">
        <v>46</v>
      </c>
      <c r="JK155" s="331">
        <v>382</v>
      </c>
      <c r="JL155" s="331">
        <v>331</v>
      </c>
      <c r="JM155" s="331">
        <v>51</v>
      </c>
      <c r="JN155" s="124">
        <v>0.13350785340314136</v>
      </c>
      <c r="JO155" s="331">
        <v>74.5</v>
      </c>
      <c r="JP155" s="331">
        <v>618</v>
      </c>
      <c r="JQ155" s="331">
        <v>535</v>
      </c>
      <c r="JR155" s="331">
        <v>83</v>
      </c>
      <c r="JS155" s="124">
        <v>4.921465968586447E-4</v>
      </c>
      <c r="JT155" s="386">
        <v>84</v>
      </c>
      <c r="JU155" s="331">
        <v>696</v>
      </c>
      <c r="JV155" s="431">
        <v>604</v>
      </c>
      <c r="JW155" s="331">
        <v>92</v>
      </c>
      <c r="JX155" s="124">
        <v>0.13218390804597702</v>
      </c>
      <c r="JY155" s="386">
        <v>165</v>
      </c>
      <c r="JZ155" s="331">
        <v>1370</v>
      </c>
      <c r="KA155" s="431">
        <v>1137</v>
      </c>
      <c r="KB155" s="331">
        <v>233</v>
      </c>
      <c r="KC155" s="124">
        <v>0.17007299270072992</v>
      </c>
      <c r="KD155" s="330">
        <v>81</v>
      </c>
      <c r="KE155" s="331">
        <v>674</v>
      </c>
      <c r="KF155" s="331">
        <v>533</v>
      </c>
      <c r="KG155" s="331">
        <v>141</v>
      </c>
      <c r="KH155" s="124">
        <v>3.7889084654752908E-2</v>
      </c>
      <c r="KI155" s="331">
        <v>120.5</v>
      </c>
      <c r="KJ155" s="331">
        <v>1000</v>
      </c>
      <c r="KK155" s="331">
        <v>866</v>
      </c>
      <c r="KL155" s="331">
        <v>134</v>
      </c>
      <c r="KM155" s="124">
        <v>0.13400000000000001</v>
      </c>
      <c r="KN155" s="331">
        <v>44.5</v>
      </c>
      <c r="KO155" s="331">
        <v>370</v>
      </c>
      <c r="KP155" s="331">
        <v>271</v>
      </c>
      <c r="KQ155" s="331">
        <v>99</v>
      </c>
      <c r="KR155" s="124">
        <v>3.6072992700729917E-2</v>
      </c>
      <c r="KS155" s="330">
        <v>1203</v>
      </c>
      <c r="KT155" s="331">
        <v>9970</v>
      </c>
      <c r="KU155" s="331">
        <v>8648</v>
      </c>
      <c r="KV155" s="331">
        <v>1322</v>
      </c>
      <c r="KW155" s="124">
        <v>0.13259779338014041</v>
      </c>
      <c r="KX155" s="331">
        <v>1402</v>
      </c>
      <c r="KY155" s="331">
        <v>11641</v>
      </c>
      <c r="KZ155" s="331">
        <v>10031</v>
      </c>
      <c r="LA155" s="331">
        <v>1610</v>
      </c>
      <c r="LB155" s="334">
        <v>0.13830426939266385</v>
      </c>
      <c r="LC155" s="330">
        <v>199</v>
      </c>
      <c r="LD155" s="331">
        <v>1671</v>
      </c>
      <c r="LE155" s="331">
        <v>1383</v>
      </c>
      <c r="LF155" s="331">
        <v>288</v>
      </c>
      <c r="LG155" s="334">
        <v>5.7064760125234426E-3</v>
      </c>
    </row>
    <row r="156" spans="2:319">
      <c r="B156" s="1640"/>
      <c r="C156" s="1619"/>
      <c r="D156" s="333" t="s">
        <v>2871</v>
      </c>
      <c r="E156" s="386">
        <v>0</v>
      </c>
      <c r="F156" s="331">
        <v>0</v>
      </c>
      <c r="G156" s="431">
        <v>0</v>
      </c>
      <c r="H156" s="331">
        <v>0</v>
      </c>
      <c r="I156" s="124">
        <v>0</v>
      </c>
      <c r="J156" s="386">
        <v>0</v>
      </c>
      <c r="K156" s="331">
        <v>0</v>
      </c>
      <c r="L156" s="431">
        <v>0</v>
      </c>
      <c r="M156" s="331">
        <v>0</v>
      </c>
      <c r="N156" s="124">
        <v>0</v>
      </c>
      <c r="O156" s="330">
        <v>0</v>
      </c>
      <c r="P156" s="331">
        <v>0</v>
      </c>
      <c r="Q156" s="331">
        <v>0</v>
      </c>
      <c r="R156" s="331">
        <v>0</v>
      </c>
      <c r="S156" s="124">
        <v>0</v>
      </c>
      <c r="T156" s="331">
        <v>0</v>
      </c>
      <c r="U156" s="331">
        <v>0</v>
      </c>
      <c r="V156" s="331">
        <v>0</v>
      </c>
      <c r="W156" s="331">
        <v>0</v>
      </c>
      <c r="X156" s="124">
        <v>0</v>
      </c>
      <c r="Y156" s="331">
        <v>0</v>
      </c>
      <c r="Z156" s="331">
        <v>0</v>
      </c>
      <c r="AA156" s="331">
        <v>0</v>
      </c>
      <c r="AB156" s="331">
        <v>0</v>
      </c>
      <c r="AC156" s="124">
        <v>0</v>
      </c>
      <c r="AD156" s="386">
        <v>0</v>
      </c>
      <c r="AE156" s="331">
        <v>0</v>
      </c>
      <c r="AF156" s="431">
        <v>0</v>
      </c>
      <c r="AG156" s="331">
        <v>0</v>
      </c>
      <c r="AH156" s="124">
        <v>0</v>
      </c>
      <c r="AI156" s="386">
        <v>0</v>
      </c>
      <c r="AJ156" s="331">
        <v>0</v>
      </c>
      <c r="AK156" s="431">
        <v>0</v>
      </c>
      <c r="AL156" s="331">
        <v>0</v>
      </c>
      <c r="AM156" s="124">
        <v>0</v>
      </c>
      <c r="AN156" s="330">
        <v>0</v>
      </c>
      <c r="AO156" s="331">
        <v>0</v>
      </c>
      <c r="AP156" s="331">
        <v>0</v>
      </c>
      <c r="AQ156" s="331">
        <v>0</v>
      </c>
      <c r="AR156" s="124">
        <v>0</v>
      </c>
      <c r="AS156" s="331">
        <v>0</v>
      </c>
      <c r="AT156" s="331">
        <v>0</v>
      </c>
      <c r="AU156" s="331">
        <v>0</v>
      </c>
      <c r="AV156" s="331">
        <v>0</v>
      </c>
      <c r="AW156" s="124">
        <v>0</v>
      </c>
      <c r="AX156" s="331">
        <v>0</v>
      </c>
      <c r="AY156" s="331">
        <v>0</v>
      </c>
      <c r="AZ156" s="331">
        <v>0</v>
      </c>
      <c r="BA156" s="331">
        <v>0</v>
      </c>
      <c r="BB156" s="124">
        <v>0</v>
      </c>
      <c r="BC156" s="386">
        <v>0</v>
      </c>
      <c r="BD156" s="331">
        <v>0</v>
      </c>
      <c r="BE156" s="431">
        <v>0</v>
      </c>
      <c r="BF156" s="331">
        <v>0</v>
      </c>
      <c r="BG156" s="124">
        <v>0</v>
      </c>
      <c r="BH156" s="386">
        <v>0</v>
      </c>
      <c r="BI156" s="331">
        <v>0</v>
      </c>
      <c r="BJ156" s="431">
        <v>0</v>
      </c>
      <c r="BK156" s="331">
        <v>0</v>
      </c>
      <c r="BL156" s="124">
        <v>0</v>
      </c>
      <c r="BM156" s="330">
        <v>0</v>
      </c>
      <c r="BN156" s="331">
        <v>0</v>
      </c>
      <c r="BO156" s="331">
        <v>0</v>
      </c>
      <c r="BP156" s="331">
        <v>0</v>
      </c>
      <c r="BQ156" s="124">
        <v>0</v>
      </c>
      <c r="BR156" s="331">
        <v>0</v>
      </c>
      <c r="BS156" s="331">
        <v>0</v>
      </c>
      <c r="BT156" s="331">
        <v>0</v>
      </c>
      <c r="BU156" s="331">
        <v>0</v>
      </c>
      <c r="BV156" s="124">
        <v>0</v>
      </c>
      <c r="BW156" s="331">
        <v>0</v>
      </c>
      <c r="BX156" s="331">
        <v>0</v>
      </c>
      <c r="BY156" s="331">
        <v>0</v>
      </c>
      <c r="BZ156" s="331">
        <v>0</v>
      </c>
      <c r="CA156" s="124">
        <v>0</v>
      </c>
      <c r="CB156" s="386">
        <v>0</v>
      </c>
      <c r="CC156" s="331">
        <v>0</v>
      </c>
      <c r="CD156" s="331">
        <v>0</v>
      </c>
      <c r="CE156" s="331">
        <v>0</v>
      </c>
      <c r="CF156" s="124">
        <v>0</v>
      </c>
      <c r="CG156" s="386">
        <v>0</v>
      </c>
      <c r="CH156" s="331">
        <v>0</v>
      </c>
      <c r="CI156" s="431">
        <v>0</v>
      </c>
      <c r="CJ156" s="331">
        <v>0</v>
      </c>
      <c r="CK156" s="124">
        <v>0</v>
      </c>
      <c r="CL156" s="330">
        <v>0</v>
      </c>
      <c r="CM156" s="331">
        <v>0</v>
      </c>
      <c r="CN156" s="331">
        <v>0</v>
      </c>
      <c r="CO156" s="331">
        <v>0</v>
      </c>
      <c r="CP156" s="124">
        <v>0</v>
      </c>
      <c r="CQ156" s="331">
        <v>0</v>
      </c>
      <c r="CR156" s="331">
        <v>0</v>
      </c>
      <c r="CS156" s="331">
        <v>0</v>
      </c>
      <c r="CT156" s="331">
        <v>0</v>
      </c>
      <c r="CU156" s="124">
        <v>0</v>
      </c>
      <c r="CV156" s="331">
        <v>0</v>
      </c>
      <c r="CW156" s="331">
        <v>0</v>
      </c>
      <c r="CX156" s="331">
        <v>0</v>
      </c>
      <c r="CY156" s="331">
        <v>0</v>
      </c>
      <c r="CZ156" s="124">
        <v>0</v>
      </c>
      <c r="DA156" s="386">
        <v>0</v>
      </c>
      <c r="DB156" s="331">
        <v>0</v>
      </c>
      <c r="DC156" s="431">
        <v>0</v>
      </c>
      <c r="DD156" s="331">
        <v>0</v>
      </c>
      <c r="DE156" s="124">
        <v>0</v>
      </c>
      <c r="DF156" s="386">
        <v>0</v>
      </c>
      <c r="DG156" s="331">
        <v>0</v>
      </c>
      <c r="DH156" s="431">
        <v>0</v>
      </c>
      <c r="DI156" s="331">
        <v>0</v>
      </c>
      <c r="DJ156" s="124">
        <v>0</v>
      </c>
      <c r="DK156" s="330">
        <v>0</v>
      </c>
      <c r="DL156" s="331">
        <v>0</v>
      </c>
      <c r="DM156" s="331">
        <v>0</v>
      </c>
      <c r="DN156" s="331">
        <v>0</v>
      </c>
      <c r="DO156" s="124">
        <v>0</v>
      </c>
      <c r="DP156" s="331">
        <v>0</v>
      </c>
      <c r="DQ156" s="331">
        <v>0</v>
      </c>
      <c r="DR156" s="331">
        <v>0</v>
      </c>
      <c r="DS156" s="331">
        <v>0</v>
      </c>
      <c r="DT156" s="124">
        <v>0</v>
      </c>
      <c r="DU156" s="331">
        <v>0</v>
      </c>
      <c r="DV156" s="331">
        <v>0</v>
      </c>
      <c r="DW156" s="331">
        <v>0</v>
      </c>
      <c r="DX156" s="331">
        <v>0</v>
      </c>
      <c r="DY156" s="124">
        <v>0</v>
      </c>
      <c r="DZ156" s="386">
        <v>0</v>
      </c>
      <c r="EA156" s="331">
        <v>0</v>
      </c>
      <c r="EB156" s="431">
        <v>0</v>
      </c>
      <c r="EC156" s="331">
        <v>0</v>
      </c>
      <c r="ED156" s="124">
        <v>0</v>
      </c>
      <c r="EE156" s="386">
        <v>0</v>
      </c>
      <c r="EF156" s="331">
        <v>0</v>
      </c>
      <c r="EG156" s="431">
        <v>0</v>
      </c>
      <c r="EH156" s="331">
        <v>0</v>
      </c>
      <c r="EI156" s="124">
        <v>0</v>
      </c>
      <c r="EJ156" s="330">
        <v>0</v>
      </c>
      <c r="EK156" s="331">
        <v>0</v>
      </c>
      <c r="EL156" s="331">
        <v>0</v>
      </c>
      <c r="EM156" s="331">
        <v>0</v>
      </c>
      <c r="EN156" s="124">
        <v>0</v>
      </c>
      <c r="EO156" s="331">
        <v>0</v>
      </c>
      <c r="EP156" s="331">
        <v>0</v>
      </c>
      <c r="EQ156" s="331">
        <v>0</v>
      </c>
      <c r="ER156" s="331">
        <v>0</v>
      </c>
      <c r="ES156" s="124">
        <v>0</v>
      </c>
      <c r="ET156" s="331">
        <v>0</v>
      </c>
      <c r="EU156" s="331">
        <v>0</v>
      </c>
      <c r="EV156" s="331">
        <v>0</v>
      </c>
      <c r="EW156" s="331">
        <v>0</v>
      </c>
      <c r="EX156" s="124">
        <v>0</v>
      </c>
      <c r="EY156" s="386">
        <v>0</v>
      </c>
      <c r="EZ156" s="331">
        <v>0</v>
      </c>
      <c r="FA156" s="431">
        <v>0</v>
      </c>
      <c r="FB156" s="331">
        <v>0</v>
      </c>
      <c r="FC156" s="124">
        <v>0</v>
      </c>
      <c r="FD156" s="386">
        <v>0</v>
      </c>
      <c r="FE156" s="331">
        <v>0</v>
      </c>
      <c r="FF156" s="431">
        <v>0</v>
      </c>
      <c r="FG156" s="331">
        <v>0</v>
      </c>
      <c r="FH156" s="124">
        <v>0</v>
      </c>
      <c r="FI156" s="330">
        <v>0</v>
      </c>
      <c r="FJ156" s="331">
        <v>0</v>
      </c>
      <c r="FK156" s="331">
        <v>0</v>
      </c>
      <c r="FL156" s="331">
        <v>0</v>
      </c>
      <c r="FM156" s="124">
        <v>0</v>
      </c>
      <c r="FN156" s="331">
        <v>0</v>
      </c>
      <c r="FO156" s="331">
        <v>0</v>
      </c>
      <c r="FP156" s="331">
        <v>0</v>
      </c>
      <c r="FQ156" s="331">
        <v>0</v>
      </c>
      <c r="FR156" s="124">
        <v>0</v>
      </c>
      <c r="FS156" s="331">
        <v>0</v>
      </c>
      <c r="FT156" s="331">
        <v>0</v>
      </c>
      <c r="FU156" s="331">
        <v>0</v>
      </c>
      <c r="FV156" s="331">
        <v>0</v>
      </c>
      <c r="FW156" s="124">
        <v>0</v>
      </c>
      <c r="FX156" s="386">
        <v>0</v>
      </c>
      <c r="FY156" s="331">
        <v>0</v>
      </c>
      <c r="FZ156" s="431">
        <v>0</v>
      </c>
      <c r="GA156" s="331">
        <v>0</v>
      </c>
      <c r="GB156" s="124">
        <v>0</v>
      </c>
      <c r="GC156" s="386">
        <v>0</v>
      </c>
      <c r="GD156" s="331">
        <v>0</v>
      </c>
      <c r="GE156" s="431">
        <v>0</v>
      </c>
      <c r="GF156" s="331">
        <v>0</v>
      </c>
      <c r="GG156" s="124">
        <v>0</v>
      </c>
      <c r="GH156" s="330">
        <v>0</v>
      </c>
      <c r="GI156" s="331">
        <v>0</v>
      </c>
      <c r="GJ156" s="331">
        <v>0</v>
      </c>
      <c r="GK156" s="331">
        <v>0</v>
      </c>
      <c r="GL156" s="124">
        <v>0</v>
      </c>
      <c r="GM156" s="331">
        <v>0</v>
      </c>
      <c r="GN156" s="331">
        <v>0</v>
      </c>
      <c r="GO156" s="331">
        <v>0</v>
      </c>
      <c r="GP156" s="331">
        <v>0</v>
      </c>
      <c r="GQ156" s="124">
        <v>0</v>
      </c>
      <c r="GR156" s="331">
        <v>0</v>
      </c>
      <c r="GS156" s="331">
        <v>0</v>
      </c>
      <c r="GT156" s="331">
        <v>0</v>
      </c>
      <c r="GU156" s="331">
        <v>0</v>
      </c>
      <c r="GV156" s="124">
        <v>0</v>
      </c>
      <c r="GW156" s="386">
        <v>0</v>
      </c>
      <c r="GX156" s="331">
        <v>0</v>
      </c>
      <c r="GY156" s="431">
        <v>0</v>
      </c>
      <c r="GZ156" s="331">
        <v>0</v>
      </c>
      <c r="HA156" s="124">
        <v>0</v>
      </c>
      <c r="HB156" s="386">
        <v>0</v>
      </c>
      <c r="HC156" s="331">
        <v>0</v>
      </c>
      <c r="HD156" s="431">
        <v>0</v>
      </c>
      <c r="HE156" s="331">
        <v>0</v>
      </c>
      <c r="HF156" s="124">
        <v>0</v>
      </c>
      <c r="HG156" s="330">
        <v>0</v>
      </c>
      <c r="HH156" s="331">
        <v>0</v>
      </c>
      <c r="HI156" s="331">
        <v>0</v>
      </c>
      <c r="HJ156" s="331">
        <v>0</v>
      </c>
      <c r="HK156" s="124">
        <v>0</v>
      </c>
      <c r="HL156" s="331">
        <v>0</v>
      </c>
      <c r="HM156" s="331">
        <v>0</v>
      </c>
      <c r="HN156" s="331">
        <v>0</v>
      </c>
      <c r="HO156" s="331">
        <v>0</v>
      </c>
      <c r="HP156" s="124">
        <v>0</v>
      </c>
      <c r="HQ156" s="331">
        <v>0</v>
      </c>
      <c r="HR156" s="331">
        <v>0</v>
      </c>
      <c r="HS156" s="331">
        <v>0</v>
      </c>
      <c r="HT156" s="331">
        <v>0</v>
      </c>
      <c r="HU156" s="124">
        <v>0</v>
      </c>
      <c r="HV156" s="386">
        <v>0</v>
      </c>
      <c r="HW156" s="331">
        <v>0</v>
      </c>
      <c r="HX156" s="431">
        <v>0</v>
      </c>
      <c r="HY156" s="331">
        <v>0</v>
      </c>
      <c r="HZ156" s="124">
        <v>0</v>
      </c>
      <c r="IA156" s="386">
        <v>0</v>
      </c>
      <c r="IB156" s="331">
        <v>0</v>
      </c>
      <c r="IC156" s="431">
        <v>0</v>
      </c>
      <c r="ID156" s="331">
        <v>0</v>
      </c>
      <c r="IE156" s="124">
        <v>0</v>
      </c>
      <c r="IF156" s="330">
        <v>0</v>
      </c>
      <c r="IG156" s="331">
        <v>0</v>
      </c>
      <c r="IH156" s="331">
        <v>0</v>
      </c>
      <c r="II156" s="331">
        <v>0</v>
      </c>
      <c r="IJ156" s="124">
        <v>0</v>
      </c>
      <c r="IK156" s="331">
        <v>0</v>
      </c>
      <c r="IL156" s="331">
        <v>0</v>
      </c>
      <c r="IM156" s="331">
        <v>0</v>
      </c>
      <c r="IN156" s="331">
        <v>0</v>
      </c>
      <c r="IO156" s="124">
        <v>0</v>
      </c>
      <c r="IP156" s="331">
        <v>0</v>
      </c>
      <c r="IQ156" s="331">
        <v>0</v>
      </c>
      <c r="IR156" s="331">
        <v>0</v>
      </c>
      <c r="IS156" s="331">
        <v>0</v>
      </c>
      <c r="IT156" s="124">
        <v>0</v>
      </c>
      <c r="IU156" s="386">
        <v>0</v>
      </c>
      <c r="IV156" s="331">
        <v>0</v>
      </c>
      <c r="IW156" s="431">
        <v>0</v>
      </c>
      <c r="IX156" s="331">
        <v>0</v>
      </c>
      <c r="IY156" s="124">
        <v>0</v>
      </c>
      <c r="IZ156" s="386">
        <v>0</v>
      </c>
      <c r="JA156" s="331">
        <v>0</v>
      </c>
      <c r="JB156" s="431">
        <v>0</v>
      </c>
      <c r="JC156" s="331">
        <v>0</v>
      </c>
      <c r="JD156" s="124">
        <v>0</v>
      </c>
      <c r="JE156" s="330">
        <v>0</v>
      </c>
      <c r="JF156" s="331">
        <v>0</v>
      </c>
      <c r="JG156" s="331">
        <v>0</v>
      </c>
      <c r="JH156" s="331">
        <v>0</v>
      </c>
      <c r="JI156" s="124">
        <v>0</v>
      </c>
      <c r="JJ156" s="331">
        <v>0</v>
      </c>
      <c r="JK156" s="331">
        <v>0</v>
      </c>
      <c r="JL156" s="331">
        <v>0</v>
      </c>
      <c r="JM156" s="331">
        <v>0</v>
      </c>
      <c r="JN156" s="124">
        <v>0</v>
      </c>
      <c r="JO156" s="331">
        <v>0</v>
      </c>
      <c r="JP156" s="331">
        <v>0</v>
      </c>
      <c r="JQ156" s="331">
        <v>0</v>
      </c>
      <c r="JR156" s="331">
        <v>0</v>
      </c>
      <c r="JS156" s="124">
        <v>0</v>
      </c>
      <c r="JT156" s="386">
        <v>0</v>
      </c>
      <c r="JU156" s="331">
        <v>0</v>
      </c>
      <c r="JV156" s="431">
        <v>0</v>
      </c>
      <c r="JW156" s="331">
        <v>0</v>
      </c>
      <c r="JX156" s="124">
        <v>0</v>
      </c>
      <c r="JY156" s="386">
        <v>0</v>
      </c>
      <c r="JZ156" s="331">
        <v>0</v>
      </c>
      <c r="KA156" s="431">
        <v>0</v>
      </c>
      <c r="KB156" s="331">
        <v>0</v>
      </c>
      <c r="KC156" s="124">
        <v>0</v>
      </c>
      <c r="KD156" s="330">
        <v>0</v>
      </c>
      <c r="KE156" s="331">
        <v>0</v>
      </c>
      <c r="KF156" s="331">
        <v>0</v>
      </c>
      <c r="KG156" s="331">
        <v>0</v>
      </c>
      <c r="KH156" s="124">
        <v>0</v>
      </c>
      <c r="KI156" s="331">
        <v>0</v>
      </c>
      <c r="KJ156" s="331">
        <v>0</v>
      </c>
      <c r="KK156" s="331">
        <v>0</v>
      </c>
      <c r="KL156" s="331">
        <v>0</v>
      </c>
      <c r="KM156" s="124">
        <v>0</v>
      </c>
      <c r="KN156" s="331">
        <v>0</v>
      </c>
      <c r="KO156" s="331">
        <v>0</v>
      </c>
      <c r="KP156" s="331">
        <v>0</v>
      </c>
      <c r="KQ156" s="331">
        <v>0</v>
      </c>
      <c r="KR156" s="124">
        <v>0</v>
      </c>
      <c r="KS156" s="330">
        <v>0</v>
      </c>
      <c r="KT156" s="331">
        <v>0</v>
      </c>
      <c r="KU156" s="331">
        <v>0</v>
      </c>
      <c r="KV156" s="331">
        <v>0</v>
      </c>
      <c r="KW156" s="124">
        <v>0</v>
      </c>
      <c r="KX156" s="331">
        <v>0</v>
      </c>
      <c r="KY156" s="331">
        <v>0</v>
      </c>
      <c r="KZ156" s="331">
        <v>0</v>
      </c>
      <c r="LA156" s="331">
        <v>0</v>
      </c>
      <c r="LB156" s="334">
        <v>0</v>
      </c>
      <c r="LC156" s="330">
        <v>0</v>
      </c>
      <c r="LD156" s="331">
        <v>0</v>
      </c>
      <c r="LE156" s="331">
        <v>0</v>
      </c>
      <c r="LF156" s="331">
        <v>0</v>
      </c>
      <c r="LG156" s="334">
        <v>0</v>
      </c>
    </row>
    <row r="157" spans="2:319">
      <c r="B157" s="1640"/>
      <c r="C157" s="1619"/>
      <c r="D157" s="337" t="s">
        <v>2885</v>
      </c>
      <c r="E157" s="438">
        <v>0</v>
      </c>
      <c r="F157" s="339">
        <v>-3250</v>
      </c>
      <c r="G157" s="439">
        <v>0</v>
      </c>
      <c r="H157" s="339">
        <v>-3250</v>
      </c>
      <c r="I157" s="151">
        <v>1</v>
      </c>
      <c r="J157" s="438">
        <v>0</v>
      </c>
      <c r="K157" s="450">
        <v>-3859</v>
      </c>
      <c r="L157" s="439">
        <v>0</v>
      </c>
      <c r="M157" s="339">
        <v>-3859</v>
      </c>
      <c r="N157" s="151">
        <v>1</v>
      </c>
      <c r="O157" s="338">
        <v>0</v>
      </c>
      <c r="P157" s="339">
        <v>-609</v>
      </c>
      <c r="Q157" s="339">
        <v>0</v>
      </c>
      <c r="R157" s="339">
        <v>-609</v>
      </c>
      <c r="S157" s="151">
        <v>0</v>
      </c>
      <c r="T157" s="339">
        <v>0</v>
      </c>
      <c r="U157" s="339">
        <v>-4228</v>
      </c>
      <c r="V157" s="339">
        <v>0</v>
      </c>
      <c r="W157" s="339">
        <v>-4228</v>
      </c>
      <c r="X157" s="151">
        <v>1</v>
      </c>
      <c r="Y157" s="339">
        <v>0</v>
      </c>
      <c r="Z157" s="339">
        <v>369</v>
      </c>
      <c r="AA157" s="339">
        <v>0</v>
      </c>
      <c r="AB157" s="339">
        <v>369</v>
      </c>
      <c r="AC157" s="151">
        <v>0</v>
      </c>
      <c r="AD157" s="438">
        <v>0</v>
      </c>
      <c r="AE157" s="339">
        <v>-3985</v>
      </c>
      <c r="AF157" s="439">
        <v>0</v>
      </c>
      <c r="AG157" s="339">
        <v>-3985</v>
      </c>
      <c r="AH157" s="151">
        <v>1</v>
      </c>
      <c r="AI157" s="438">
        <v>0</v>
      </c>
      <c r="AJ157" s="339">
        <v>-3444</v>
      </c>
      <c r="AK157" s="439">
        <v>0</v>
      </c>
      <c r="AL157" s="339">
        <v>-3444</v>
      </c>
      <c r="AM157" s="151">
        <v>1</v>
      </c>
      <c r="AN157" s="338">
        <v>0</v>
      </c>
      <c r="AO157" s="339">
        <v>541</v>
      </c>
      <c r="AP157" s="339">
        <v>0</v>
      </c>
      <c r="AQ157" s="339">
        <v>541</v>
      </c>
      <c r="AR157" s="151">
        <v>0</v>
      </c>
      <c r="AS157" s="339">
        <v>0</v>
      </c>
      <c r="AT157" s="339">
        <v>-3859</v>
      </c>
      <c r="AU157" s="339">
        <v>0</v>
      </c>
      <c r="AV157" s="339">
        <v>-3859</v>
      </c>
      <c r="AW157" s="151">
        <v>1</v>
      </c>
      <c r="AX157" s="339">
        <v>0</v>
      </c>
      <c r="AY157" s="339">
        <v>415</v>
      </c>
      <c r="AZ157" s="339">
        <v>0</v>
      </c>
      <c r="BA157" s="339">
        <v>415</v>
      </c>
      <c r="BB157" s="151">
        <v>0</v>
      </c>
      <c r="BC157" s="438">
        <v>0</v>
      </c>
      <c r="BD157" s="339">
        <v>-3437</v>
      </c>
      <c r="BE157" s="439">
        <v>0</v>
      </c>
      <c r="BF157" s="339">
        <v>-3437</v>
      </c>
      <c r="BG157" s="151">
        <v>1</v>
      </c>
      <c r="BH157" s="438">
        <v>0</v>
      </c>
      <c r="BI157" s="339">
        <v>-3647</v>
      </c>
      <c r="BJ157" s="439">
        <v>0</v>
      </c>
      <c r="BK157" s="339">
        <v>-3647</v>
      </c>
      <c r="BL157" s="151">
        <v>1</v>
      </c>
      <c r="BM157" s="338">
        <v>0</v>
      </c>
      <c r="BN157" s="339">
        <v>-210</v>
      </c>
      <c r="BO157" s="339">
        <v>0</v>
      </c>
      <c r="BP157" s="339">
        <v>-210</v>
      </c>
      <c r="BQ157" s="151">
        <v>0</v>
      </c>
      <c r="BR157" s="339">
        <v>0</v>
      </c>
      <c r="BS157" s="339">
        <v>-3444</v>
      </c>
      <c r="BT157" s="339">
        <v>0</v>
      </c>
      <c r="BU157" s="339">
        <v>-3444</v>
      </c>
      <c r="BV157" s="151">
        <v>1</v>
      </c>
      <c r="BW157" s="339">
        <v>0</v>
      </c>
      <c r="BX157" s="339">
        <v>-203</v>
      </c>
      <c r="BY157" s="339">
        <v>0</v>
      </c>
      <c r="BZ157" s="339">
        <v>-203</v>
      </c>
      <c r="CA157" s="151">
        <v>0</v>
      </c>
      <c r="CB157" s="438">
        <v>0</v>
      </c>
      <c r="CC157" s="339">
        <v>-4407</v>
      </c>
      <c r="CD157" s="339">
        <v>0</v>
      </c>
      <c r="CE157" s="339">
        <v>-4407</v>
      </c>
      <c r="CF157" s="151">
        <v>1</v>
      </c>
      <c r="CG157" s="438">
        <v>0</v>
      </c>
      <c r="CH157" s="339">
        <v>-3257</v>
      </c>
      <c r="CI157" s="439">
        <v>0</v>
      </c>
      <c r="CJ157" s="339">
        <v>-3257</v>
      </c>
      <c r="CK157" s="151">
        <v>1</v>
      </c>
      <c r="CL157" s="338">
        <v>0</v>
      </c>
      <c r="CM157" s="339">
        <v>1150</v>
      </c>
      <c r="CN157" s="339">
        <v>0</v>
      </c>
      <c r="CO157" s="339">
        <v>1150</v>
      </c>
      <c r="CP157" s="151">
        <v>0</v>
      </c>
      <c r="CQ157" s="339">
        <v>0</v>
      </c>
      <c r="CR157" s="339">
        <v>-3647</v>
      </c>
      <c r="CS157" s="339">
        <v>0</v>
      </c>
      <c r="CT157" s="339">
        <v>-3647</v>
      </c>
      <c r="CU157" s="151">
        <v>1</v>
      </c>
      <c r="CV157" s="339">
        <v>0</v>
      </c>
      <c r="CW157" s="339">
        <v>390</v>
      </c>
      <c r="CX157" s="339">
        <v>0</v>
      </c>
      <c r="CY157" s="339">
        <v>390</v>
      </c>
      <c r="CZ157" s="151">
        <v>0</v>
      </c>
      <c r="DA157" s="438">
        <v>0</v>
      </c>
      <c r="DB157" s="339">
        <v>-3908</v>
      </c>
      <c r="DC157" s="439">
        <v>0</v>
      </c>
      <c r="DD157" s="339">
        <v>-3908</v>
      </c>
      <c r="DE157" s="151">
        <v>1</v>
      </c>
      <c r="DF157" s="438">
        <v>0</v>
      </c>
      <c r="DG157" s="339">
        <v>-3514</v>
      </c>
      <c r="DH157" s="439">
        <v>0</v>
      </c>
      <c r="DI157" s="339">
        <v>-3514</v>
      </c>
      <c r="DJ157" s="151">
        <v>1</v>
      </c>
      <c r="DK157" s="338">
        <v>0</v>
      </c>
      <c r="DL157" s="339">
        <v>394</v>
      </c>
      <c r="DM157" s="339">
        <v>0</v>
      </c>
      <c r="DN157" s="339">
        <v>394</v>
      </c>
      <c r="DO157" s="151">
        <v>0</v>
      </c>
      <c r="DP157" s="339">
        <v>0</v>
      </c>
      <c r="DQ157" s="339">
        <v>-3257</v>
      </c>
      <c r="DR157" s="339">
        <v>0</v>
      </c>
      <c r="DS157" s="339">
        <v>-3257</v>
      </c>
      <c r="DT157" s="151">
        <v>1</v>
      </c>
      <c r="DU157" s="339">
        <v>0</v>
      </c>
      <c r="DV157" s="339">
        <v>-257</v>
      </c>
      <c r="DW157" s="339">
        <v>0</v>
      </c>
      <c r="DX157" s="339">
        <v>-257</v>
      </c>
      <c r="DY157" s="151">
        <v>0</v>
      </c>
      <c r="DZ157" s="438">
        <v>0</v>
      </c>
      <c r="EA157" s="339">
        <v>-4106</v>
      </c>
      <c r="EB157" s="439">
        <v>0</v>
      </c>
      <c r="EC157" s="339">
        <v>-4106</v>
      </c>
      <c r="ED157" s="151">
        <v>1</v>
      </c>
      <c r="EE157" s="438">
        <v>0</v>
      </c>
      <c r="EF157" s="339">
        <v>-3641</v>
      </c>
      <c r="EG157" s="439">
        <v>0</v>
      </c>
      <c r="EH157" s="339">
        <v>-3641</v>
      </c>
      <c r="EI157" s="151">
        <v>1</v>
      </c>
      <c r="EJ157" s="338">
        <v>0</v>
      </c>
      <c r="EK157" s="339">
        <v>465</v>
      </c>
      <c r="EL157" s="339">
        <v>0</v>
      </c>
      <c r="EM157" s="339">
        <v>465</v>
      </c>
      <c r="EN157" s="151">
        <v>0</v>
      </c>
      <c r="EO157" s="339">
        <v>0</v>
      </c>
      <c r="EP157" s="339">
        <v>-3514</v>
      </c>
      <c r="EQ157" s="339">
        <v>0</v>
      </c>
      <c r="ER157" s="339">
        <v>-3514</v>
      </c>
      <c r="ES157" s="151">
        <v>1</v>
      </c>
      <c r="ET157" s="339">
        <v>0</v>
      </c>
      <c r="EU157" s="339">
        <v>-127</v>
      </c>
      <c r="EV157" s="339">
        <v>0</v>
      </c>
      <c r="EW157" s="339">
        <v>-127</v>
      </c>
      <c r="EX157" s="151">
        <v>0</v>
      </c>
      <c r="EY157" s="438">
        <v>0</v>
      </c>
      <c r="EZ157" s="339">
        <v>-4066</v>
      </c>
      <c r="FA157" s="439">
        <v>0</v>
      </c>
      <c r="FB157" s="339">
        <v>-4066</v>
      </c>
      <c r="FC157" s="151">
        <v>1</v>
      </c>
      <c r="FD157" s="438">
        <v>0</v>
      </c>
      <c r="FE157" s="339">
        <v>-3521</v>
      </c>
      <c r="FF157" s="439">
        <v>0</v>
      </c>
      <c r="FG157" s="339">
        <v>-3521</v>
      </c>
      <c r="FH157" s="151">
        <v>1</v>
      </c>
      <c r="FI157" s="338">
        <v>0</v>
      </c>
      <c r="FJ157" s="339">
        <v>545</v>
      </c>
      <c r="FK157" s="339">
        <v>0</v>
      </c>
      <c r="FL157" s="339">
        <v>545</v>
      </c>
      <c r="FM157" s="151">
        <v>0</v>
      </c>
      <c r="FN157" s="339">
        <v>0</v>
      </c>
      <c r="FO157" s="339">
        <v>-3641</v>
      </c>
      <c r="FP157" s="339">
        <v>0</v>
      </c>
      <c r="FQ157" s="339">
        <v>-3641</v>
      </c>
      <c r="FR157" s="151">
        <v>1</v>
      </c>
      <c r="FS157" s="339">
        <v>0</v>
      </c>
      <c r="FT157" s="339">
        <v>120</v>
      </c>
      <c r="FU157" s="339">
        <v>0</v>
      </c>
      <c r="FV157" s="339">
        <v>120</v>
      </c>
      <c r="FW157" s="151">
        <v>0</v>
      </c>
      <c r="FX157" s="438">
        <v>0</v>
      </c>
      <c r="FY157" s="339">
        <v>-3922</v>
      </c>
      <c r="FZ157" s="439">
        <v>0</v>
      </c>
      <c r="GA157" s="339">
        <v>-3922</v>
      </c>
      <c r="GB157" s="151">
        <v>1</v>
      </c>
      <c r="GC157" s="438">
        <v>0</v>
      </c>
      <c r="GD157" s="339">
        <v>-3397</v>
      </c>
      <c r="GE157" s="439">
        <v>0</v>
      </c>
      <c r="GF157" s="339">
        <v>-3397</v>
      </c>
      <c r="GG157" s="151">
        <v>1</v>
      </c>
      <c r="GH157" s="338">
        <v>0</v>
      </c>
      <c r="GI157" s="339">
        <v>525</v>
      </c>
      <c r="GJ157" s="339">
        <v>0</v>
      </c>
      <c r="GK157" s="339">
        <v>525</v>
      </c>
      <c r="GL157" s="151">
        <v>0</v>
      </c>
      <c r="GM157" s="339">
        <v>0</v>
      </c>
      <c r="GN157" s="339">
        <v>-3521</v>
      </c>
      <c r="GO157" s="339">
        <v>0</v>
      </c>
      <c r="GP157" s="339">
        <v>-3521</v>
      </c>
      <c r="GQ157" s="151">
        <v>1</v>
      </c>
      <c r="GR157" s="339">
        <v>0</v>
      </c>
      <c r="GS157" s="339">
        <v>124</v>
      </c>
      <c r="GT157" s="339">
        <v>0</v>
      </c>
      <c r="GU157" s="339">
        <v>124</v>
      </c>
      <c r="GV157" s="151">
        <v>0</v>
      </c>
      <c r="GW157" s="438">
        <v>0</v>
      </c>
      <c r="GX157" s="339">
        <v>-3964</v>
      </c>
      <c r="GY157" s="439">
        <v>0</v>
      </c>
      <c r="GZ157" s="339">
        <v>-3964</v>
      </c>
      <c r="HA157" s="151">
        <v>1</v>
      </c>
      <c r="HB157" s="438">
        <v>0</v>
      </c>
      <c r="HC157" s="339">
        <v>-3030</v>
      </c>
      <c r="HD157" s="439">
        <v>0</v>
      </c>
      <c r="HE157" s="339">
        <v>-3030</v>
      </c>
      <c r="HF157" s="151">
        <v>1</v>
      </c>
      <c r="HG157" s="338">
        <v>0</v>
      </c>
      <c r="HH157" s="339">
        <v>934</v>
      </c>
      <c r="HI157" s="339">
        <v>0</v>
      </c>
      <c r="HJ157" s="339">
        <v>934</v>
      </c>
      <c r="HK157" s="151">
        <v>0</v>
      </c>
      <c r="HL157" s="339">
        <v>0</v>
      </c>
      <c r="HM157" s="339">
        <v>-3397</v>
      </c>
      <c r="HN157" s="339">
        <v>0</v>
      </c>
      <c r="HO157" s="339">
        <v>-3397</v>
      </c>
      <c r="HP157" s="151">
        <v>1</v>
      </c>
      <c r="HQ157" s="339">
        <v>0</v>
      </c>
      <c r="HR157" s="339">
        <v>367</v>
      </c>
      <c r="HS157" s="339">
        <v>0</v>
      </c>
      <c r="HT157" s="339">
        <v>367</v>
      </c>
      <c r="HU157" s="151">
        <v>0</v>
      </c>
      <c r="HV157" s="438">
        <v>0</v>
      </c>
      <c r="HW157" s="339">
        <v>-3886</v>
      </c>
      <c r="HX157" s="439">
        <v>0</v>
      </c>
      <c r="HY157" s="339">
        <v>-3886</v>
      </c>
      <c r="HZ157" s="151">
        <v>1</v>
      </c>
      <c r="IA157" s="438">
        <v>0</v>
      </c>
      <c r="IB157" s="339">
        <v>-3540</v>
      </c>
      <c r="IC157" s="439">
        <v>0</v>
      </c>
      <c r="ID157" s="339">
        <v>-3540</v>
      </c>
      <c r="IE157" s="151">
        <v>1</v>
      </c>
      <c r="IF157" s="338">
        <v>0</v>
      </c>
      <c r="IG157" s="339">
        <v>346</v>
      </c>
      <c r="IH157" s="339">
        <v>0</v>
      </c>
      <c r="II157" s="339">
        <v>346</v>
      </c>
      <c r="IJ157" s="151">
        <v>0</v>
      </c>
      <c r="IK157" s="339">
        <v>0</v>
      </c>
      <c r="IL157" s="339">
        <v>-3030</v>
      </c>
      <c r="IM157" s="339">
        <v>0</v>
      </c>
      <c r="IN157" s="339">
        <v>-3030</v>
      </c>
      <c r="IO157" s="151">
        <v>1</v>
      </c>
      <c r="IP157" s="339">
        <v>0</v>
      </c>
      <c r="IQ157" s="339">
        <v>-510</v>
      </c>
      <c r="IR157" s="339">
        <v>0</v>
      </c>
      <c r="IS157" s="339">
        <v>-510</v>
      </c>
      <c r="IT157" s="151">
        <v>0</v>
      </c>
      <c r="IU157" s="438">
        <v>0</v>
      </c>
      <c r="IV157" s="339">
        <v>-3886</v>
      </c>
      <c r="IW157" s="439">
        <v>0</v>
      </c>
      <c r="IX157" s="339">
        <v>-3886</v>
      </c>
      <c r="IY157" s="151">
        <v>1</v>
      </c>
      <c r="IZ157" s="438">
        <v>0</v>
      </c>
      <c r="JA157" s="339">
        <v>-3047</v>
      </c>
      <c r="JB157" s="439">
        <v>0</v>
      </c>
      <c r="JC157" s="339">
        <v>-3047</v>
      </c>
      <c r="JD157" s="151">
        <v>1</v>
      </c>
      <c r="JE157" s="338">
        <v>0</v>
      </c>
      <c r="JF157" s="339">
        <v>839</v>
      </c>
      <c r="JG157" s="339">
        <v>0</v>
      </c>
      <c r="JH157" s="339">
        <v>839</v>
      </c>
      <c r="JI157" s="151">
        <v>0</v>
      </c>
      <c r="JJ157" s="339">
        <v>0</v>
      </c>
      <c r="JK157" s="339">
        <v>-3540</v>
      </c>
      <c r="JL157" s="339">
        <v>0</v>
      </c>
      <c r="JM157" s="339">
        <v>-3540</v>
      </c>
      <c r="JN157" s="151">
        <v>1</v>
      </c>
      <c r="JO157" s="339">
        <v>0</v>
      </c>
      <c r="JP157" s="339">
        <v>493</v>
      </c>
      <c r="JQ157" s="339">
        <v>0</v>
      </c>
      <c r="JR157" s="339">
        <v>493</v>
      </c>
      <c r="JS157" s="151">
        <v>0</v>
      </c>
      <c r="JT157" s="438">
        <v>0</v>
      </c>
      <c r="JU157" s="339">
        <v>-3886</v>
      </c>
      <c r="JV157" s="439">
        <v>0</v>
      </c>
      <c r="JW157" s="339">
        <v>-3886</v>
      </c>
      <c r="JX157" s="151">
        <v>1</v>
      </c>
      <c r="JY157" s="438">
        <v>0</v>
      </c>
      <c r="JZ157" s="339">
        <v>-3343</v>
      </c>
      <c r="KA157" s="439">
        <v>0</v>
      </c>
      <c r="KB157" s="339">
        <v>-3343</v>
      </c>
      <c r="KC157" s="151">
        <v>1</v>
      </c>
      <c r="KD157" s="338">
        <v>0</v>
      </c>
      <c r="KE157" s="339">
        <v>543</v>
      </c>
      <c r="KF157" s="339">
        <v>0</v>
      </c>
      <c r="KG157" s="339">
        <v>543</v>
      </c>
      <c r="KH157" s="151">
        <v>0</v>
      </c>
      <c r="KI157" s="339">
        <v>0</v>
      </c>
      <c r="KJ157" s="339">
        <v>-3047</v>
      </c>
      <c r="KK157" s="339">
        <v>0</v>
      </c>
      <c r="KL157" s="339">
        <v>-3047</v>
      </c>
      <c r="KM157" s="151">
        <v>1</v>
      </c>
      <c r="KN157" s="339">
        <v>0</v>
      </c>
      <c r="KO157" s="339">
        <v>-296</v>
      </c>
      <c r="KP157" s="339">
        <v>0</v>
      </c>
      <c r="KQ157" s="339">
        <v>-296</v>
      </c>
      <c r="KR157" s="151">
        <v>0</v>
      </c>
      <c r="KS157" s="338">
        <v>0</v>
      </c>
      <c r="KT157" s="339">
        <v>-46703</v>
      </c>
      <c r="KU157" s="339">
        <v>0</v>
      </c>
      <c r="KV157" s="339">
        <v>-46703</v>
      </c>
      <c r="KW157" s="151">
        <v>1</v>
      </c>
      <c r="KX157" s="339">
        <v>0</v>
      </c>
      <c r="KY157" s="339">
        <v>-41240</v>
      </c>
      <c r="KZ157" s="339">
        <v>0</v>
      </c>
      <c r="LA157" s="339">
        <v>-41240</v>
      </c>
      <c r="LB157" s="340">
        <v>1</v>
      </c>
      <c r="LC157" s="338">
        <v>0</v>
      </c>
      <c r="LD157" s="339">
        <v>5463</v>
      </c>
      <c r="LE157" s="339">
        <v>0</v>
      </c>
      <c r="LF157" s="339">
        <v>5463</v>
      </c>
      <c r="LG157" s="340">
        <v>0</v>
      </c>
    </row>
    <row r="158" spans="2:319">
      <c r="B158" s="1640"/>
      <c r="C158" s="1643"/>
      <c r="D158" s="341" t="s">
        <v>2899</v>
      </c>
      <c r="E158" s="342">
        <v>736.8</v>
      </c>
      <c r="F158" s="343">
        <v>233232</v>
      </c>
      <c r="G158" s="343">
        <v>214426</v>
      </c>
      <c r="H158" s="343">
        <v>18806</v>
      </c>
      <c r="I158" s="344">
        <v>8.0632160252452498E-2</v>
      </c>
      <c r="J158" s="342">
        <v>751.8</v>
      </c>
      <c r="K158" s="343">
        <v>219115</v>
      </c>
      <c r="L158" s="343">
        <v>201237</v>
      </c>
      <c r="M158" s="343">
        <v>17878</v>
      </c>
      <c r="N158" s="344">
        <v>8.1591858156675717E-2</v>
      </c>
      <c r="O158" s="342">
        <v>15</v>
      </c>
      <c r="P158" s="343">
        <v>-14117</v>
      </c>
      <c r="Q158" s="343">
        <v>-13189</v>
      </c>
      <c r="R158" s="343">
        <v>-928</v>
      </c>
      <c r="S158" s="344">
        <v>9.5969790422321954E-4</v>
      </c>
      <c r="T158" s="342">
        <v>877</v>
      </c>
      <c r="U158" s="343">
        <v>253423</v>
      </c>
      <c r="V158" s="343">
        <v>245272</v>
      </c>
      <c r="W158" s="343">
        <v>8151</v>
      </c>
      <c r="X158" s="344">
        <v>3.21636157728383E-2</v>
      </c>
      <c r="Y158" s="343">
        <v>-125.20000000000009</v>
      </c>
      <c r="Z158" s="343">
        <v>-34308</v>
      </c>
      <c r="AA158" s="343">
        <v>-44035</v>
      </c>
      <c r="AB158" s="343">
        <v>9727</v>
      </c>
      <c r="AC158" s="344">
        <v>3.120391786861508E-2</v>
      </c>
      <c r="AD158" s="342">
        <v>904.6</v>
      </c>
      <c r="AE158" s="343">
        <v>286125</v>
      </c>
      <c r="AF158" s="343">
        <v>263119</v>
      </c>
      <c r="AG158" s="343">
        <v>23006</v>
      </c>
      <c r="AH158" s="344">
        <v>8.0405417212756666E-2</v>
      </c>
      <c r="AI158" s="342">
        <v>837</v>
      </c>
      <c r="AJ158" s="343">
        <v>239762</v>
      </c>
      <c r="AK158" s="343">
        <v>218465</v>
      </c>
      <c r="AL158" s="343">
        <v>21297</v>
      </c>
      <c r="AM158" s="344">
        <v>8.8825585372160731E-2</v>
      </c>
      <c r="AN158" s="342">
        <v>-67.59999999999998</v>
      </c>
      <c r="AO158" s="343">
        <v>-46363</v>
      </c>
      <c r="AP158" s="343">
        <v>-44654</v>
      </c>
      <c r="AQ158" s="343">
        <v>-1709</v>
      </c>
      <c r="AR158" s="344">
        <v>8.420168159404065E-3</v>
      </c>
      <c r="AS158" s="342">
        <v>751.8</v>
      </c>
      <c r="AT158" s="343">
        <v>219115</v>
      </c>
      <c r="AU158" s="343">
        <v>201237</v>
      </c>
      <c r="AV158" s="343">
        <v>17878</v>
      </c>
      <c r="AW158" s="344">
        <v>8.1591858156675717E-2</v>
      </c>
      <c r="AX158" s="343">
        <v>85.200000000000088</v>
      </c>
      <c r="AY158" s="343">
        <v>20647</v>
      </c>
      <c r="AZ158" s="343">
        <v>17228</v>
      </c>
      <c r="BA158" s="343">
        <v>3419</v>
      </c>
      <c r="BB158" s="344">
        <v>7.3171689997271652E-2</v>
      </c>
      <c r="BC158" s="342">
        <v>781.19999999999993</v>
      </c>
      <c r="BD158" s="343">
        <v>246803</v>
      </c>
      <c r="BE158" s="343">
        <v>226936</v>
      </c>
      <c r="BF158" s="343">
        <v>19867</v>
      </c>
      <c r="BG158" s="344">
        <v>8.0497400760930787E-2</v>
      </c>
      <c r="BH158" s="342">
        <v>855.2</v>
      </c>
      <c r="BI158" s="343">
        <v>225474</v>
      </c>
      <c r="BJ158" s="343">
        <v>203795</v>
      </c>
      <c r="BK158" s="343">
        <v>21679</v>
      </c>
      <c r="BL158" s="344">
        <v>9.6148558148611368E-2</v>
      </c>
      <c r="BM158" s="342">
        <v>74.000000000000114</v>
      </c>
      <c r="BN158" s="343">
        <v>-21329</v>
      </c>
      <c r="BO158" s="343">
        <v>-23141</v>
      </c>
      <c r="BP158" s="343">
        <v>1812</v>
      </c>
      <c r="BQ158" s="344">
        <v>1.5651157387680581E-2</v>
      </c>
      <c r="BR158" s="342">
        <v>837</v>
      </c>
      <c r="BS158" s="343">
        <v>239762</v>
      </c>
      <c r="BT158" s="343">
        <v>218465</v>
      </c>
      <c r="BU158" s="343">
        <v>21297</v>
      </c>
      <c r="BV158" s="344">
        <v>8.8825585372160731E-2</v>
      </c>
      <c r="BW158" s="343">
        <v>18.200000000000003</v>
      </c>
      <c r="BX158" s="343">
        <v>-14288</v>
      </c>
      <c r="BY158" s="343">
        <v>-14670</v>
      </c>
      <c r="BZ158" s="343">
        <v>382</v>
      </c>
      <c r="CA158" s="344">
        <v>7.317442798448015E-2</v>
      </c>
      <c r="CB158" s="342">
        <v>1001.7</v>
      </c>
      <c r="CC158" s="343">
        <v>316426</v>
      </c>
      <c r="CD158" s="343">
        <v>291026</v>
      </c>
      <c r="CE158" s="343">
        <v>25400</v>
      </c>
      <c r="CF158" s="344">
        <v>8.0271532680626756E-2</v>
      </c>
      <c r="CG158" s="342">
        <v>952.4</v>
      </c>
      <c r="CH158" s="343">
        <v>255636</v>
      </c>
      <c r="CI158" s="343">
        <v>243248</v>
      </c>
      <c r="CJ158" s="343">
        <v>12388</v>
      </c>
      <c r="CK158" s="344">
        <v>4.845952839193228E-2</v>
      </c>
      <c r="CL158" s="342">
        <v>-49.300000000000068</v>
      </c>
      <c r="CM158" s="343">
        <v>-60790</v>
      </c>
      <c r="CN158" s="343">
        <v>-47778</v>
      </c>
      <c r="CO158" s="343">
        <v>-13012</v>
      </c>
      <c r="CP158" s="344">
        <v>-3.1812004288694476E-2</v>
      </c>
      <c r="CQ158" s="342">
        <v>855.2</v>
      </c>
      <c r="CR158" s="343">
        <v>225474</v>
      </c>
      <c r="CS158" s="343">
        <v>203795</v>
      </c>
      <c r="CT158" s="343">
        <v>21679</v>
      </c>
      <c r="CU158" s="344">
        <v>9.6148558148611368E-2</v>
      </c>
      <c r="CV158" s="343">
        <v>97.199999999999932</v>
      </c>
      <c r="CW158" s="343">
        <v>30162</v>
      </c>
      <c r="CX158" s="343">
        <v>39453</v>
      </c>
      <c r="CY158" s="343">
        <v>-9291</v>
      </c>
      <c r="CZ158" s="344">
        <v>0.12796056243730586</v>
      </c>
      <c r="DA158" s="342">
        <v>887.2</v>
      </c>
      <c r="DB158" s="343">
        <v>280666</v>
      </c>
      <c r="DC158" s="343">
        <v>258092</v>
      </c>
      <c r="DD158" s="343">
        <v>22574</v>
      </c>
      <c r="DE158" s="344">
        <v>8.0430119786507812E-2</v>
      </c>
      <c r="DF158" s="342">
        <v>957.7</v>
      </c>
      <c r="DG158" s="343">
        <v>263759</v>
      </c>
      <c r="DH158" s="343">
        <v>247915</v>
      </c>
      <c r="DI158" s="343">
        <v>15844</v>
      </c>
      <c r="DJ158" s="344">
        <v>6.0069988133106357E-2</v>
      </c>
      <c r="DK158" s="342">
        <v>70.499999999999957</v>
      </c>
      <c r="DL158" s="343">
        <v>-16907</v>
      </c>
      <c r="DM158" s="343">
        <v>-10177</v>
      </c>
      <c r="DN158" s="343">
        <v>-6730</v>
      </c>
      <c r="DO158" s="344">
        <v>-2.0360131653401455E-2</v>
      </c>
      <c r="DP158" s="342">
        <v>952.4</v>
      </c>
      <c r="DQ158" s="343">
        <v>255636</v>
      </c>
      <c r="DR158" s="343">
        <v>243248</v>
      </c>
      <c r="DS158" s="343">
        <v>12388</v>
      </c>
      <c r="DT158" s="344">
        <v>4.845952839193228E-2</v>
      </c>
      <c r="DU158" s="343">
        <v>5.300000000000022</v>
      </c>
      <c r="DV158" s="343">
        <v>8123</v>
      </c>
      <c r="DW158" s="343">
        <v>4667</v>
      </c>
      <c r="DX158" s="343">
        <v>3456</v>
      </c>
      <c r="DY158" s="344">
        <v>6.8819660045333741E-2</v>
      </c>
      <c r="DZ158" s="342">
        <v>931.19999999999993</v>
      </c>
      <c r="EA158" s="343">
        <v>294859</v>
      </c>
      <c r="EB158" s="343">
        <v>271144</v>
      </c>
      <c r="EC158" s="343">
        <v>23715</v>
      </c>
      <c r="ED158" s="344">
        <v>8.042827249634571E-2</v>
      </c>
      <c r="EE158" s="342">
        <v>889.4</v>
      </c>
      <c r="EF158" s="343">
        <v>245762</v>
      </c>
      <c r="EG158" s="343">
        <v>223349</v>
      </c>
      <c r="EH158" s="343">
        <v>22413</v>
      </c>
      <c r="EI158" s="344">
        <v>9.1197988297621282E-2</v>
      </c>
      <c r="EJ158" s="342">
        <v>-41.799999999999955</v>
      </c>
      <c r="EK158" s="343">
        <v>-49097</v>
      </c>
      <c r="EL158" s="343">
        <v>-47795</v>
      </c>
      <c r="EM158" s="343">
        <v>-1302</v>
      </c>
      <c r="EN158" s="344">
        <v>1.0769715801275573E-2</v>
      </c>
      <c r="EO158" s="342">
        <v>957.7</v>
      </c>
      <c r="EP158" s="343">
        <v>263759</v>
      </c>
      <c r="EQ158" s="343">
        <v>247915</v>
      </c>
      <c r="ER158" s="343">
        <v>15844</v>
      </c>
      <c r="ES158" s="344">
        <v>6.0069988133106357E-2</v>
      </c>
      <c r="ET158" s="343">
        <v>-68.300000000000026</v>
      </c>
      <c r="EU158" s="343">
        <v>-17997</v>
      </c>
      <c r="EV158" s="343">
        <v>-24566</v>
      </c>
      <c r="EW158" s="343">
        <v>6569</v>
      </c>
      <c r="EX158" s="344">
        <v>4.9300272331830784E-2</v>
      </c>
      <c r="EY158" s="342">
        <v>922.5</v>
      </c>
      <c r="EZ158" s="343">
        <v>292033</v>
      </c>
      <c r="FA158" s="343">
        <v>268545</v>
      </c>
      <c r="FB158" s="343">
        <v>23488</v>
      </c>
      <c r="FC158" s="344">
        <v>0.10707396492630147</v>
      </c>
      <c r="FD158" s="342">
        <v>920.4</v>
      </c>
      <c r="FE158" s="343">
        <v>244550</v>
      </c>
      <c r="FF158" s="343">
        <v>219252</v>
      </c>
      <c r="FG158" s="343">
        <v>25298</v>
      </c>
      <c r="FH158" s="344">
        <v>0.10344714782253119</v>
      </c>
      <c r="FI158" s="342">
        <v>-2.1000000000000476</v>
      </c>
      <c r="FJ158" s="343">
        <v>-47483</v>
      </c>
      <c r="FK158" s="343">
        <v>-49293</v>
      </c>
      <c r="FL158" s="343">
        <v>1810</v>
      </c>
      <c r="FM158" s="344">
        <v>-3.6268171037702884E-3</v>
      </c>
      <c r="FN158" s="342">
        <v>889.4</v>
      </c>
      <c r="FO158" s="343">
        <v>245762</v>
      </c>
      <c r="FP158" s="343">
        <v>223349</v>
      </c>
      <c r="FQ158" s="343">
        <v>22413</v>
      </c>
      <c r="FR158" s="344">
        <v>9.1197988297621282E-2</v>
      </c>
      <c r="FS158" s="343">
        <v>30.999999999999975</v>
      </c>
      <c r="FT158" s="343">
        <v>-1212</v>
      </c>
      <c r="FU158" s="343">
        <v>-4097</v>
      </c>
      <c r="FV158" s="343">
        <v>2885</v>
      </c>
      <c r="FW158" s="344">
        <v>9.4824805401391571E-2</v>
      </c>
      <c r="FX158" s="342">
        <v>893.30000000000007</v>
      </c>
      <c r="FY158" s="343">
        <v>281609</v>
      </c>
      <c r="FZ158" s="343">
        <v>259244</v>
      </c>
      <c r="GA158" s="343">
        <v>22365</v>
      </c>
      <c r="GB158" s="344">
        <v>0.10706155301426633</v>
      </c>
      <c r="GC158" s="342">
        <v>872</v>
      </c>
      <c r="GD158" s="343">
        <v>216626</v>
      </c>
      <c r="GE158" s="343">
        <v>194076</v>
      </c>
      <c r="GF158" s="343">
        <v>22550</v>
      </c>
      <c r="GG158" s="344">
        <v>0.10409646118194492</v>
      </c>
      <c r="GH158" s="342">
        <v>-21.300000000000047</v>
      </c>
      <c r="GI158" s="343">
        <v>-64983</v>
      </c>
      <c r="GJ158" s="343">
        <v>-65168</v>
      </c>
      <c r="GK158" s="343">
        <v>185</v>
      </c>
      <c r="GL158" s="344">
        <v>-2.9650918323214093E-3</v>
      </c>
      <c r="GM158" s="342">
        <v>920.4</v>
      </c>
      <c r="GN158" s="343">
        <v>244550</v>
      </c>
      <c r="GO158" s="343">
        <v>219252</v>
      </c>
      <c r="GP158" s="343">
        <v>25298</v>
      </c>
      <c r="GQ158" s="344">
        <v>0.10344714782253119</v>
      </c>
      <c r="GR158" s="343">
        <v>-48.399999999999935</v>
      </c>
      <c r="GS158" s="343">
        <v>-27924</v>
      </c>
      <c r="GT158" s="343">
        <v>-25176</v>
      </c>
      <c r="GU158" s="343">
        <v>-2748</v>
      </c>
      <c r="GV158" s="344">
        <v>0.10641223965485259</v>
      </c>
      <c r="GW158" s="342">
        <v>902.1</v>
      </c>
      <c r="GX158" s="343">
        <v>284576</v>
      </c>
      <c r="GY158" s="343">
        <v>261970</v>
      </c>
      <c r="GZ158" s="343">
        <v>22606</v>
      </c>
      <c r="HA158" s="344">
        <v>7.943747891600135E-2</v>
      </c>
      <c r="HB158" s="342">
        <v>1067.3</v>
      </c>
      <c r="HC158" s="343">
        <v>262284</v>
      </c>
      <c r="HD158" s="343">
        <v>233814</v>
      </c>
      <c r="HE158" s="343">
        <v>28470</v>
      </c>
      <c r="HF158" s="344">
        <v>0.10854646108798097</v>
      </c>
      <c r="HG158" s="342">
        <v>165.20000000000002</v>
      </c>
      <c r="HH158" s="343">
        <v>-22292</v>
      </c>
      <c r="HI158" s="343">
        <v>-28156</v>
      </c>
      <c r="HJ158" s="343">
        <v>5864</v>
      </c>
      <c r="HK158" s="344">
        <v>2.9108982171979617E-2</v>
      </c>
      <c r="HL158" s="342">
        <v>872</v>
      </c>
      <c r="HM158" s="343">
        <v>216626</v>
      </c>
      <c r="HN158" s="343">
        <v>194076</v>
      </c>
      <c r="HO158" s="343">
        <v>22550</v>
      </c>
      <c r="HP158" s="344">
        <v>0.10409646118194492</v>
      </c>
      <c r="HQ158" s="343">
        <v>195.3</v>
      </c>
      <c r="HR158" s="343">
        <v>45658</v>
      </c>
      <c r="HS158" s="343">
        <v>39738</v>
      </c>
      <c r="HT158" s="343">
        <v>5920</v>
      </c>
      <c r="HU158" s="344">
        <v>7.4987479009965302E-2</v>
      </c>
      <c r="HV158" s="342">
        <v>884.7</v>
      </c>
      <c r="HW158" s="343">
        <v>279085</v>
      </c>
      <c r="HX158" s="343">
        <v>256914</v>
      </c>
      <c r="HY158" s="343">
        <v>22171</v>
      </c>
      <c r="HZ158" s="344">
        <v>7.9441747137968713E-2</v>
      </c>
      <c r="IA158" s="342">
        <v>840.4</v>
      </c>
      <c r="IB158" s="343">
        <v>217889</v>
      </c>
      <c r="IC158" s="343">
        <v>201506</v>
      </c>
      <c r="ID158" s="343">
        <v>16383</v>
      </c>
      <c r="IE158" s="344">
        <v>7.5189660790586033E-2</v>
      </c>
      <c r="IF158" s="342">
        <v>-44.300000000000068</v>
      </c>
      <c r="IG158" s="343">
        <v>-61196</v>
      </c>
      <c r="IH158" s="343">
        <v>-55408</v>
      </c>
      <c r="II158" s="343">
        <v>-5788</v>
      </c>
      <c r="IJ158" s="344">
        <v>-4.2520863473826803E-3</v>
      </c>
      <c r="IK158" s="342">
        <v>1067.3</v>
      </c>
      <c r="IL158" s="343">
        <v>262284</v>
      </c>
      <c r="IM158" s="343">
        <v>233814</v>
      </c>
      <c r="IN158" s="343">
        <v>28470</v>
      </c>
      <c r="IO158" s="344">
        <v>0.10854646108798097</v>
      </c>
      <c r="IP158" s="343">
        <v>-226.90000000000006</v>
      </c>
      <c r="IQ158" s="343">
        <v>-44395</v>
      </c>
      <c r="IR158" s="343">
        <v>-32308</v>
      </c>
      <c r="IS158" s="343">
        <v>-12087</v>
      </c>
      <c r="IT158" s="344">
        <v>0.11279854743536365</v>
      </c>
      <c r="IU158" s="342">
        <v>884.7</v>
      </c>
      <c r="IV158" s="343">
        <v>279085</v>
      </c>
      <c r="IW158" s="343">
        <v>256914</v>
      </c>
      <c r="IX158" s="343">
        <v>22171</v>
      </c>
      <c r="IY158" s="344">
        <v>7.9441747137968713E-2</v>
      </c>
      <c r="IZ158" s="342">
        <v>872.19999999999993</v>
      </c>
      <c r="JA158" s="343">
        <v>227112</v>
      </c>
      <c r="JB158" s="343">
        <v>207876</v>
      </c>
      <c r="JC158" s="343">
        <v>19236</v>
      </c>
      <c r="JD158" s="344">
        <v>8.4698298636795941E-2</v>
      </c>
      <c r="JE158" s="342">
        <v>-12.500000000000068</v>
      </c>
      <c r="JF158" s="343">
        <v>-51973</v>
      </c>
      <c r="JG158" s="343">
        <v>-49038</v>
      </c>
      <c r="JH158" s="343">
        <v>-2935</v>
      </c>
      <c r="JI158" s="344">
        <v>5.2565514988272277E-3</v>
      </c>
      <c r="JJ158" s="342">
        <v>840.4</v>
      </c>
      <c r="JK158" s="343">
        <v>217889</v>
      </c>
      <c r="JL158" s="343">
        <v>201506</v>
      </c>
      <c r="JM158" s="343">
        <v>16383</v>
      </c>
      <c r="JN158" s="344">
        <v>7.5189660790586033E-2</v>
      </c>
      <c r="JO158" s="343">
        <v>31.8</v>
      </c>
      <c r="JP158" s="343">
        <v>9223</v>
      </c>
      <c r="JQ158" s="343">
        <v>6370</v>
      </c>
      <c r="JR158" s="343">
        <v>2853</v>
      </c>
      <c r="JS158" s="344">
        <v>6.9933109291758805E-2</v>
      </c>
      <c r="JT158" s="342">
        <v>884.7</v>
      </c>
      <c r="JU158" s="343">
        <v>279085</v>
      </c>
      <c r="JV158" s="343">
        <v>256914</v>
      </c>
      <c r="JW158" s="343">
        <v>22171</v>
      </c>
      <c r="JX158" s="344">
        <v>7.9441747137968713E-2</v>
      </c>
      <c r="JY158" s="342">
        <v>955.49999999999989</v>
      </c>
      <c r="JZ158" s="343">
        <v>249821</v>
      </c>
      <c r="KA158" s="343">
        <v>228782</v>
      </c>
      <c r="KB158" s="343">
        <v>21039</v>
      </c>
      <c r="KC158" s="344">
        <v>8.4216298869990908E-2</v>
      </c>
      <c r="KD158" s="342">
        <v>70.799999999999883</v>
      </c>
      <c r="KE158" s="343">
        <v>-29264</v>
      </c>
      <c r="KF158" s="343">
        <v>-28132</v>
      </c>
      <c r="KG158" s="343">
        <v>-1132</v>
      </c>
      <c r="KH158" s="344">
        <v>4.7745517320221947E-3</v>
      </c>
      <c r="KI158" s="342">
        <v>872.19999999999993</v>
      </c>
      <c r="KJ158" s="343">
        <v>227112</v>
      </c>
      <c r="KK158" s="343">
        <v>207876</v>
      </c>
      <c r="KL158" s="343">
        <v>19236</v>
      </c>
      <c r="KM158" s="344">
        <v>8.4698298636795941E-2</v>
      </c>
      <c r="KN158" s="343">
        <v>83.299999999999955</v>
      </c>
      <c r="KO158" s="343">
        <v>22709</v>
      </c>
      <c r="KP158" s="343">
        <v>20906</v>
      </c>
      <c r="KQ158" s="343">
        <v>1803</v>
      </c>
      <c r="KR158" s="344">
        <v>7.9923746904773746E-2</v>
      </c>
      <c r="KS158" s="342">
        <v>10614.700000000003</v>
      </c>
      <c r="KT158" s="343">
        <v>3353584</v>
      </c>
      <c r="KU158" s="343">
        <v>3085244</v>
      </c>
      <c r="KV158" s="343">
        <v>268340</v>
      </c>
      <c r="KW158" s="344">
        <v>8.0015887480379203E-2</v>
      </c>
      <c r="KX158" s="343">
        <v>10771.300000000001</v>
      </c>
      <c r="KY158" s="343">
        <v>2867790</v>
      </c>
      <c r="KZ158" s="343">
        <v>2623315</v>
      </c>
      <c r="LA158" s="343">
        <v>244475</v>
      </c>
      <c r="LB158" s="345">
        <v>8.5248571199425346E-2</v>
      </c>
      <c r="LC158" s="342">
        <v>156.59999999999786</v>
      </c>
      <c r="LD158" s="343">
        <v>-485794</v>
      </c>
      <c r="LE158" s="343">
        <v>-461929</v>
      </c>
      <c r="LF158" s="343">
        <v>-23865</v>
      </c>
      <c r="LG158" s="345">
        <v>5.2326837190461439E-3</v>
      </c>
    </row>
    <row r="159" spans="2:319">
      <c r="B159" s="1640"/>
      <c r="C159" s="1645" t="s">
        <v>2902</v>
      </c>
      <c r="D159" s="451" t="s">
        <v>2876</v>
      </c>
      <c r="E159" s="404">
        <v>2224.6999999999998</v>
      </c>
      <c r="F159" s="452">
        <v>707599</v>
      </c>
      <c r="G159" s="362">
        <v>637071</v>
      </c>
      <c r="H159" s="362">
        <v>70528</v>
      </c>
      <c r="I159" s="363">
        <v>9.9672272007167897E-2</v>
      </c>
      <c r="J159" s="404">
        <v>1894.8999999999999</v>
      </c>
      <c r="K159" s="452">
        <v>551932</v>
      </c>
      <c r="L159" s="362">
        <v>495707</v>
      </c>
      <c r="M159" s="362">
        <v>56225</v>
      </c>
      <c r="N159" s="363">
        <v>0.10186943319104527</v>
      </c>
      <c r="O159" s="404">
        <v>-329.79999999999984</v>
      </c>
      <c r="P159" s="452">
        <v>-155667</v>
      </c>
      <c r="Q159" s="362">
        <v>-141364</v>
      </c>
      <c r="R159" s="362">
        <v>-14303</v>
      </c>
      <c r="S159" s="363">
        <v>2.1971611838773747E-3</v>
      </c>
      <c r="T159" s="362">
        <v>1799.1000000000001</v>
      </c>
      <c r="U159" s="362">
        <v>531340</v>
      </c>
      <c r="V159" s="362">
        <v>500261</v>
      </c>
      <c r="W159" s="362">
        <v>31079</v>
      </c>
      <c r="X159" s="363">
        <v>5.849173787029021E-2</v>
      </c>
      <c r="Y159" s="362">
        <v>95.799999999999841</v>
      </c>
      <c r="Z159" s="362">
        <v>20592</v>
      </c>
      <c r="AA159" s="362">
        <v>-4554</v>
      </c>
      <c r="AB159" s="362">
        <v>25146</v>
      </c>
      <c r="AC159" s="363">
        <v>5.6294576686412835E-2</v>
      </c>
      <c r="AD159" s="404">
        <v>2141.3000000000002</v>
      </c>
      <c r="AE159" s="452">
        <v>678408</v>
      </c>
      <c r="AF159" s="362">
        <v>611811</v>
      </c>
      <c r="AG159" s="362">
        <v>66597</v>
      </c>
      <c r="AH159" s="363">
        <v>9.8166590016627156E-2</v>
      </c>
      <c r="AI159" s="404">
        <v>1889.8</v>
      </c>
      <c r="AJ159" s="452">
        <v>545622</v>
      </c>
      <c r="AK159" s="362">
        <v>488521</v>
      </c>
      <c r="AL159" s="362">
        <v>57101</v>
      </c>
      <c r="AM159" s="363">
        <v>0.1046530381839442</v>
      </c>
      <c r="AN159" s="404">
        <v>-251.50000000000009</v>
      </c>
      <c r="AO159" s="452">
        <v>-132786</v>
      </c>
      <c r="AP159" s="362">
        <v>-123290</v>
      </c>
      <c r="AQ159" s="362">
        <v>-9496</v>
      </c>
      <c r="AR159" s="363">
        <v>6.486448167317041E-3</v>
      </c>
      <c r="AS159" s="362">
        <v>1894.8999999999999</v>
      </c>
      <c r="AT159" s="362">
        <v>551932</v>
      </c>
      <c r="AU159" s="362">
        <v>495707</v>
      </c>
      <c r="AV159" s="362">
        <v>56225</v>
      </c>
      <c r="AW159" s="363">
        <v>0.10186943319104527</v>
      </c>
      <c r="AX159" s="362">
        <v>-5.0999999999999375</v>
      </c>
      <c r="AY159" s="362">
        <v>-6310</v>
      </c>
      <c r="AZ159" s="362">
        <v>-7186</v>
      </c>
      <c r="BA159" s="362">
        <v>876</v>
      </c>
      <c r="BB159" s="363">
        <v>9.5382985023728231E-2</v>
      </c>
      <c r="BC159" s="404">
        <v>2082.4</v>
      </c>
      <c r="BD159" s="452">
        <v>658482</v>
      </c>
      <c r="BE159" s="362">
        <v>593534</v>
      </c>
      <c r="BF159" s="362">
        <v>64948</v>
      </c>
      <c r="BG159" s="363">
        <v>9.8632916313581842E-2</v>
      </c>
      <c r="BH159" s="404">
        <v>2017.5</v>
      </c>
      <c r="BI159" s="452">
        <v>553059</v>
      </c>
      <c r="BJ159" s="362">
        <v>493507</v>
      </c>
      <c r="BK159" s="362">
        <v>59552</v>
      </c>
      <c r="BL159" s="363">
        <v>0.10767748106440723</v>
      </c>
      <c r="BM159" s="404">
        <v>-64.900000000000006</v>
      </c>
      <c r="BN159" s="452">
        <v>-105423</v>
      </c>
      <c r="BO159" s="362">
        <v>-100027</v>
      </c>
      <c r="BP159" s="362">
        <v>-5396</v>
      </c>
      <c r="BQ159" s="363">
        <v>9.0445647508253929E-3</v>
      </c>
      <c r="BR159" s="362">
        <v>1889.8</v>
      </c>
      <c r="BS159" s="362">
        <v>545622</v>
      </c>
      <c r="BT159" s="362">
        <v>488521</v>
      </c>
      <c r="BU159" s="362">
        <v>57101</v>
      </c>
      <c r="BV159" s="363">
        <v>0.1046530381839442</v>
      </c>
      <c r="BW159" s="362">
        <v>127.7000000000001</v>
      </c>
      <c r="BX159" s="362">
        <v>7437</v>
      </c>
      <c r="BY159" s="362">
        <v>4986</v>
      </c>
      <c r="BZ159" s="362">
        <v>2451</v>
      </c>
      <c r="CA159" s="363">
        <v>9.5608473433118804E-2</v>
      </c>
      <c r="CB159" s="404">
        <v>2167.8999999999996</v>
      </c>
      <c r="CC159" s="452">
        <v>690398</v>
      </c>
      <c r="CD159" s="452">
        <v>622541</v>
      </c>
      <c r="CE159" s="362">
        <v>67857</v>
      </c>
      <c r="CF159" s="363">
        <v>9.8286785303549548E-2</v>
      </c>
      <c r="CG159" s="404">
        <v>2162.1</v>
      </c>
      <c r="CH159" s="452">
        <v>593823</v>
      </c>
      <c r="CI159" s="362">
        <v>549960</v>
      </c>
      <c r="CJ159" s="362">
        <v>43863</v>
      </c>
      <c r="CK159" s="363">
        <v>7.3865444753739753E-2</v>
      </c>
      <c r="CL159" s="404">
        <v>-5.7999999999999261</v>
      </c>
      <c r="CM159" s="452">
        <v>-96575</v>
      </c>
      <c r="CN159" s="362">
        <v>-72581</v>
      </c>
      <c r="CO159" s="362">
        <v>-23994</v>
      </c>
      <c r="CP159" s="363">
        <v>-2.4421340549809795E-2</v>
      </c>
      <c r="CQ159" s="362">
        <v>2017.5</v>
      </c>
      <c r="CR159" s="362">
        <v>553059</v>
      </c>
      <c r="CS159" s="362">
        <v>493507</v>
      </c>
      <c r="CT159" s="362">
        <v>59552</v>
      </c>
      <c r="CU159" s="363">
        <v>0.10767748106440723</v>
      </c>
      <c r="CV159" s="362">
        <v>144.59999999999994</v>
      </c>
      <c r="CW159" s="362">
        <v>40764</v>
      </c>
      <c r="CX159" s="362">
        <v>56453</v>
      </c>
      <c r="CY159" s="362">
        <v>-15689</v>
      </c>
      <c r="CZ159" s="363">
        <v>0.13209882161421704</v>
      </c>
      <c r="DA159" s="404">
        <v>2210.6999999999998</v>
      </c>
      <c r="DB159" s="452">
        <v>703558</v>
      </c>
      <c r="DC159" s="362">
        <v>633969</v>
      </c>
      <c r="DD159" s="362">
        <v>69589</v>
      </c>
      <c r="DE159" s="363">
        <v>9.8910111177756485E-2</v>
      </c>
      <c r="DF159" s="404">
        <v>2151.1999999999998</v>
      </c>
      <c r="DG159" s="452">
        <v>598789</v>
      </c>
      <c r="DH159" s="362">
        <v>550319</v>
      </c>
      <c r="DI159" s="362">
        <v>48470</v>
      </c>
      <c r="DJ159" s="363">
        <v>8.0946710777920108E-2</v>
      </c>
      <c r="DK159" s="404">
        <v>-59.499999999999744</v>
      </c>
      <c r="DL159" s="452">
        <v>-104769</v>
      </c>
      <c r="DM159" s="362">
        <v>-83650</v>
      </c>
      <c r="DN159" s="362">
        <v>-21119</v>
      </c>
      <c r="DO159" s="363">
        <v>-1.7963400399836377E-2</v>
      </c>
      <c r="DP159" s="362">
        <v>2162.1</v>
      </c>
      <c r="DQ159" s="362">
        <v>593823</v>
      </c>
      <c r="DR159" s="362">
        <v>549960</v>
      </c>
      <c r="DS159" s="362">
        <v>43863</v>
      </c>
      <c r="DT159" s="363">
        <v>7.3865444753739753E-2</v>
      </c>
      <c r="DU159" s="362">
        <v>-10.900000000000034</v>
      </c>
      <c r="DV159" s="362">
        <v>4966</v>
      </c>
      <c r="DW159" s="362">
        <v>359</v>
      </c>
      <c r="DX159" s="362">
        <v>4607</v>
      </c>
      <c r="DY159" s="363">
        <v>9.182884515357613E-2</v>
      </c>
      <c r="DZ159" s="404">
        <v>2141.1</v>
      </c>
      <c r="EA159" s="452">
        <v>681397</v>
      </c>
      <c r="EB159" s="362">
        <v>614264</v>
      </c>
      <c r="EC159" s="362">
        <v>67133</v>
      </c>
      <c r="ED159" s="363">
        <v>9.8522594023748272E-2</v>
      </c>
      <c r="EE159" s="404">
        <v>2035.4</v>
      </c>
      <c r="EF159" s="452">
        <v>556519</v>
      </c>
      <c r="EG159" s="362">
        <v>493613</v>
      </c>
      <c r="EH159" s="362">
        <v>62906</v>
      </c>
      <c r="EI159" s="363">
        <v>0.11303477509303365</v>
      </c>
      <c r="EJ159" s="404">
        <v>-105.69999999999996</v>
      </c>
      <c r="EK159" s="452">
        <v>-124878</v>
      </c>
      <c r="EL159" s="362">
        <v>-120651</v>
      </c>
      <c r="EM159" s="362">
        <v>-4227</v>
      </c>
      <c r="EN159" s="363">
        <v>1.4512181069285382E-2</v>
      </c>
      <c r="EO159" s="362">
        <v>2151.1999999999998</v>
      </c>
      <c r="EP159" s="362">
        <v>598789</v>
      </c>
      <c r="EQ159" s="362">
        <v>550319</v>
      </c>
      <c r="ER159" s="362">
        <v>48470</v>
      </c>
      <c r="ES159" s="363">
        <v>8.0946710777920108E-2</v>
      </c>
      <c r="ET159" s="362">
        <v>-115.80000000000001</v>
      </c>
      <c r="EU159" s="362">
        <v>-42270</v>
      </c>
      <c r="EV159" s="362">
        <v>-56706</v>
      </c>
      <c r="EW159" s="362">
        <v>14436</v>
      </c>
      <c r="EX159" s="363">
        <v>6.6434529708634726E-2</v>
      </c>
      <c r="EY159" s="404">
        <v>2104.5</v>
      </c>
      <c r="EZ159" s="452">
        <v>670076</v>
      </c>
      <c r="FA159" s="362">
        <v>604090</v>
      </c>
      <c r="FB159" s="362">
        <v>65986</v>
      </c>
      <c r="FC159" s="363">
        <v>9.8475396820659145E-2</v>
      </c>
      <c r="FD159" s="404">
        <v>2049.5</v>
      </c>
      <c r="FE159" s="452">
        <v>549333</v>
      </c>
      <c r="FF159" s="362">
        <v>479512</v>
      </c>
      <c r="FG159" s="362">
        <v>69821</v>
      </c>
      <c r="FH159" s="363">
        <v>0.12710141207609957</v>
      </c>
      <c r="FI159" s="404">
        <v>-55.000000000000142</v>
      </c>
      <c r="FJ159" s="452">
        <v>-120743</v>
      </c>
      <c r="FK159" s="362">
        <v>-124578</v>
      </c>
      <c r="FL159" s="362">
        <v>3835</v>
      </c>
      <c r="FM159" s="363">
        <v>2.8626015255440423E-2</v>
      </c>
      <c r="FN159" s="362">
        <v>2035.4</v>
      </c>
      <c r="FO159" s="362">
        <v>556519</v>
      </c>
      <c r="FP159" s="362">
        <v>493613</v>
      </c>
      <c r="FQ159" s="362">
        <v>62906</v>
      </c>
      <c r="FR159" s="363">
        <v>0.11303477509303365</v>
      </c>
      <c r="FS159" s="362">
        <v>14.099999999999937</v>
      </c>
      <c r="FT159" s="362">
        <v>-7186</v>
      </c>
      <c r="FU159" s="362">
        <v>-14101</v>
      </c>
      <c r="FV159" s="362">
        <v>6915</v>
      </c>
      <c r="FW159" s="363">
        <v>8.4408759837593231E-2</v>
      </c>
      <c r="FX159" s="404">
        <v>2239.9</v>
      </c>
      <c r="FY159" s="452">
        <v>712976</v>
      </c>
      <c r="FZ159" s="362">
        <v>642475</v>
      </c>
      <c r="GA159" s="362">
        <v>70501</v>
      </c>
      <c r="GB159" s="363">
        <v>9.8882711339512125E-2</v>
      </c>
      <c r="GC159" s="404">
        <v>2034.9</v>
      </c>
      <c r="GD159" s="452">
        <v>523180</v>
      </c>
      <c r="GE159" s="362">
        <v>456266</v>
      </c>
      <c r="GF159" s="362">
        <v>66914</v>
      </c>
      <c r="GG159" s="363">
        <v>0.12789861997782789</v>
      </c>
      <c r="GH159" s="404">
        <v>-204.99999999999997</v>
      </c>
      <c r="GI159" s="452">
        <v>-189796</v>
      </c>
      <c r="GJ159" s="362">
        <v>-186209</v>
      </c>
      <c r="GK159" s="362">
        <v>-3587</v>
      </c>
      <c r="GL159" s="363">
        <v>2.9015908638315768E-2</v>
      </c>
      <c r="GM159" s="362">
        <v>2049.5</v>
      </c>
      <c r="GN159" s="362">
        <v>549333</v>
      </c>
      <c r="GO159" s="362">
        <v>479512</v>
      </c>
      <c r="GP159" s="362">
        <v>69821</v>
      </c>
      <c r="GQ159" s="363">
        <v>0.12710141207609957</v>
      </c>
      <c r="GR159" s="362">
        <v>-14.599999999999824</v>
      </c>
      <c r="GS159" s="362">
        <v>-26153</v>
      </c>
      <c r="GT159" s="362">
        <v>-23246</v>
      </c>
      <c r="GU159" s="362">
        <v>-2907</v>
      </c>
      <c r="GV159" s="363">
        <v>9.80855034377838E-2</v>
      </c>
      <c r="GW159" s="404">
        <v>2088.9</v>
      </c>
      <c r="GX159" s="452">
        <v>665070</v>
      </c>
      <c r="GY159" s="362">
        <v>599541</v>
      </c>
      <c r="GZ159" s="362">
        <v>65529</v>
      </c>
      <c r="HA159" s="363">
        <v>9.8529478100049625E-2</v>
      </c>
      <c r="HB159" s="404">
        <v>2483.4</v>
      </c>
      <c r="HC159" s="452">
        <v>631629</v>
      </c>
      <c r="HD159" s="362">
        <v>552084</v>
      </c>
      <c r="HE159" s="362">
        <v>79545</v>
      </c>
      <c r="HF159" s="363">
        <v>0.12593626955063811</v>
      </c>
      <c r="HG159" s="404">
        <v>394.50000000000011</v>
      </c>
      <c r="HH159" s="452">
        <v>-33441</v>
      </c>
      <c r="HI159" s="362">
        <v>-47457</v>
      </c>
      <c r="HJ159" s="362">
        <v>14016</v>
      </c>
      <c r="HK159" s="363">
        <v>2.7406791450588483E-2</v>
      </c>
      <c r="HL159" s="362">
        <v>2034.9</v>
      </c>
      <c r="HM159" s="362">
        <v>523180</v>
      </c>
      <c r="HN159" s="362">
        <v>456266</v>
      </c>
      <c r="HO159" s="362">
        <v>66914</v>
      </c>
      <c r="HP159" s="363">
        <v>0.12789861997782789</v>
      </c>
      <c r="HQ159" s="362">
        <v>448.5</v>
      </c>
      <c r="HR159" s="362">
        <v>108449</v>
      </c>
      <c r="HS159" s="362">
        <v>95818</v>
      </c>
      <c r="HT159" s="362">
        <v>12631</v>
      </c>
      <c r="HU159" s="363">
        <v>0.10049182852723941</v>
      </c>
      <c r="HV159" s="404">
        <v>2075.3999999999996</v>
      </c>
      <c r="HW159" s="452">
        <v>660663</v>
      </c>
      <c r="HX159" s="362">
        <v>595544</v>
      </c>
      <c r="HY159" s="362">
        <v>65119</v>
      </c>
      <c r="HZ159" s="363">
        <v>9.8566137349904562E-2</v>
      </c>
      <c r="IA159" s="404">
        <v>1681.5</v>
      </c>
      <c r="IB159" s="452">
        <v>453986</v>
      </c>
      <c r="IC159" s="362">
        <v>403370</v>
      </c>
      <c r="ID159" s="362">
        <v>50616</v>
      </c>
      <c r="IE159" s="363">
        <v>0.11149242487653804</v>
      </c>
      <c r="IF159" s="404">
        <v>-393.9</v>
      </c>
      <c r="IG159" s="452">
        <v>-206677</v>
      </c>
      <c r="IH159" s="362">
        <v>-192174</v>
      </c>
      <c r="II159" s="362">
        <v>-14503</v>
      </c>
      <c r="IJ159" s="363">
        <v>1.2926287526633481E-2</v>
      </c>
      <c r="IK159" s="362">
        <v>2483.4</v>
      </c>
      <c r="IL159" s="362">
        <v>631629</v>
      </c>
      <c r="IM159" s="362">
        <v>552084</v>
      </c>
      <c r="IN159" s="362">
        <v>79545</v>
      </c>
      <c r="IO159" s="363">
        <v>0.12593626955063811</v>
      </c>
      <c r="IP159" s="362">
        <v>-801.90000000000009</v>
      </c>
      <c r="IQ159" s="362">
        <v>-177643</v>
      </c>
      <c r="IR159" s="362">
        <v>-148714</v>
      </c>
      <c r="IS159" s="362">
        <v>-28929</v>
      </c>
      <c r="IT159" s="363">
        <v>0.11300998202400463</v>
      </c>
      <c r="IU159" s="404">
        <v>2131.5</v>
      </c>
      <c r="IV159" s="452">
        <v>677922</v>
      </c>
      <c r="IW159" s="362">
        <v>611105</v>
      </c>
      <c r="IX159" s="362">
        <v>66817</v>
      </c>
      <c r="IY159" s="363">
        <v>9.8561486424691924E-2</v>
      </c>
      <c r="IZ159" s="404">
        <v>1954.6999999999998</v>
      </c>
      <c r="JA159" s="452">
        <v>525318</v>
      </c>
      <c r="JB159" s="362">
        <v>465519</v>
      </c>
      <c r="JC159" s="362">
        <v>59799</v>
      </c>
      <c r="JD159" s="363">
        <v>0.11383390631960071</v>
      </c>
      <c r="JE159" s="404">
        <v>-176.80000000000018</v>
      </c>
      <c r="JF159" s="452">
        <v>-152604</v>
      </c>
      <c r="JG159" s="362">
        <v>-145586</v>
      </c>
      <c r="JH159" s="362">
        <v>-7018</v>
      </c>
      <c r="JI159" s="363">
        <v>1.5272419894908781E-2</v>
      </c>
      <c r="JJ159" s="362">
        <v>1681.5</v>
      </c>
      <c r="JK159" s="362">
        <v>453986</v>
      </c>
      <c r="JL159" s="362">
        <v>403370</v>
      </c>
      <c r="JM159" s="362">
        <v>50616</v>
      </c>
      <c r="JN159" s="363">
        <v>0.11149242487653804</v>
      </c>
      <c r="JO159" s="362">
        <v>273.2</v>
      </c>
      <c r="JP159" s="362">
        <v>71332</v>
      </c>
      <c r="JQ159" s="362">
        <v>62149</v>
      </c>
      <c r="JR159" s="362">
        <v>9183</v>
      </c>
      <c r="JS159" s="363">
        <v>9.6220004981629262E-2</v>
      </c>
      <c r="JT159" s="404">
        <v>2075.5</v>
      </c>
      <c r="JU159" s="452">
        <v>661145</v>
      </c>
      <c r="JV159" s="362">
        <v>595905</v>
      </c>
      <c r="JW159" s="362">
        <v>65240</v>
      </c>
      <c r="JX159" s="363">
        <v>9.8677294693297238E-2</v>
      </c>
      <c r="JY159" s="404">
        <v>1802.3</v>
      </c>
      <c r="JZ159" s="452">
        <v>477017</v>
      </c>
      <c r="KA159" s="362">
        <v>432216</v>
      </c>
      <c r="KB159" s="362">
        <v>44801</v>
      </c>
      <c r="KC159" s="363">
        <v>9.3919084644782047E-2</v>
      </c>
      <c r="KD159" s="404">
        <v>-273.20000000000027</v>
      </c>
      <c r="KE159" s="452">
        <v>-184128</v>
      </c>
      <c r="KF159" s="362">
        <v>-163689</v>
      </c>
      <c r="KG159" s="362">
        <v>-20439</v>
      </c>
      <c r="KH159" s="363">
        <v>-4.7582100485151907E-3</v>
      </c>
      <c r="KI159" s="362">
        <v>1954.6999999999998</v>
      </c>
      <c r="KJ159" s="362">
        <v>525318</v>
      </c>
      <c r="KK159" s="362">
        <v>465519</v>
      </c>
      <c r="KL159" s="362">
        <v>59799</v>
      </c>
      <c r="KM159" s="363">
        <v>0.11383390631960071</v>
      </c>
      <c r="KN159" s="362">
        <v>-152.40000000000006</v>
      </c>
      <c r="KO159" s="362">
        <v>-48301</v>
      </c>
      <c r="KP159" s="362">
        <v>-33303</v>
      </c>
      <c r="KQ159" s="362">
        <v>-14998</v>
      </c>
      <c r="KR159" s="363">
        <v>0.1185921163681159</v>
      </c>
      <c r="KS159" s="404">
        <v>25683.800000000003</v>
      </c>
      <c r="KT159" s="452">
        <v>8167694</v>
      </c>
      <c r="KU159" s="362">
        <v>7361850</v>
      </c>
      <c r="KV159" s="362">
        <v>805844</v>
      </c>
      <c r="KW159" s="363">
        <v>9.8662364187492829E-2</v>
      </c>
      <c r="KX159" s="362">
        <v>24157.200000000004</v>
      </c>
      <c r="KY159" s="362">
        <v>6560207</v>
      </c>
      <c r="KZ159" s="362">
        <v>5860594</v>
      </c>
      <c r="LA159" s="362">
        <v>699613</v>
      </c>
      <c r="LB159" s="453">
        <v>0.10664495800208744</v>
      </c>
      <c r="LC159" s="362">
        <v>-1526.5999999999985</v>
      </c>
      <c r="LD159" s="362">
        <v>-1607487</v>
      </c>
      <c r="LE159" s="362">
        <v>-1501256</v>
      </c>
      <c r="LF159" s="362">
        <v>-106231</v>
      </c>
      <c r="LG159" s="453">
        <v>7.9825938145946101E-3</v>
      </c>
    </row>
    <row r="160" spans="2:319">
      <c r="B160" s="1640"/>
      <c r="C160" s="1623"/>
      <c r="D160" s="365" t="s">
        <v>2877</v>
      </c>
      <c r="E160" s="417">
        <v>0</v>
      </c>
      <c r="F160" s="367">
        <v>0</v>
      </c>
      <c r="G160" s="367">
        <v>0</v>
      </c>
      <c r="H160" s="367">
        <v>0</v>
      </c>
      <c r="I160" s="368">
        <v>0</v>
      </c>
      <c r="J160" s="417">
        <v>0</v>
      </c>
      <c r="K160" s="367">
        <v>0</v>
      </c>
      <c r="L160" s="367">
        <v>0</v>
      </c>
      <c r="M160" s="367">
        <v>0</v>
      </c>
      <c r="N160" s="368">
        <v>0</v>
      </c>
      <c r="O160" s="417">
        <v>0</v>
      </c>
      <c r="P160" s="367">
        <v>0</v>
      </c>
      <c r="Q160" s="367">
        <v>0</v>
      </c>
      <c r="R160" s="367">
        <v>0</v>
      </c>
      <c r="S160" s="368">
        <v>0</v>
      </c>
      <c r="T160" s="367">
        <v>0</v>
      </c>
      <c r="U160" s="367">
        <v>0</v>
      </c>
      <c r="V160" s="367">
        <v>0</v>
      </c>
      <c r="W160" s="367">
        <v>0</v>
      </c>
      <c r="X160" s="368">
        <v>0</v>
      </c>
      <c r="Y160" s="367">
        <v>0</v>
      </c>
      <c r="Z160" s="367">
        <v>0</v>
      </c>
      <c r="AA160" s="367">
        <v>0</v>
      </c>
      <c r="AB160" s="367">
        <v>0</v>
      </c>
      <c r="AC160" s="368">
        <v>0</v>
      </c>
      <c r="AD160" s="417">
        <v>0</v>
      </c>
      <c r="AE160" s="367">
        <v>0</v>
      </c>
      <c r="AF160" s="367">
        <v>0</v>
      </c>
      <c r="AG160" s="367">
        <v>0</v>
      </c>
      <c r="AH160" s="368">
        <v>0</v>
      </c>
      <c r="AI160" s="417">
        <v>0</v>
      </c>
      <c r="AJ160" s="367">
        <v>0</v>
      </c>
      <c r="AK160" s="367">
        <v>0</v>
      </c>
      <c r="AL160" s="367">
        <v>0</v>
      </c>
      <c r="AM160" s="368">
        <v>0</v>
      </c>
      <c r="AN160" s="417">
        <v>0</v>
      </c>
      <c r="AO160" s="367">
        <v>0</v>
      </c>
      <c r="AP160" s="367">
        <v>0</v>
      </c>
      <c r="AQ160" s="367">
        <v>0</v>
      </c>
      <c r="AR160" s="368">
        <v>0</v>
      </c>
      <c r="AS160" s="367">
        <v>0</v>
      </c>
      <c r="AT160" s="367">
        <v>0</v>
      </c>
      <c r="AU160" s="367">
        <v>0</v>
      </c>
      <c r="AV160" s="367">
        <v>0</v>
      </c>
      <c r="AW160" s="368">
        <v>0</v>
      </c>
      <c r="AX160" s="367">
        <v>0</v>
      </c>
      <c r="AY160" s="367">
        <v>0</v>
      </c>
      <c r="AZ160" s="367">
        <v>0</v>
      </c>
      <c r="BA160" s="367">
        <v>0</v>
      </c>
      <c r="BB160" s="368">
        <v>0</v>
      </c>
      <c r="BC160" s="417">
        <v>0</v>
      </c>
      <c r="BD160" s="367">
        <v>0</v>
      </c>
      <c r="BE160" s="367">
        <v>0</v>
      </c>
      <c r="BF160" s="367">
        <v>0</v>
      </c>
      <c r="BG160" s="368">
        <v>0</v>
      </c>
      <c r="BH160" s="417">
        <v>0</v>
      </c>
      <c r="BI160" s="367">
        <v>0</v>
      </c>
      <c r="BJ160" s="367">
        <v>0</v>
      </c>
      <c r="BK160" s="367">
        <v>0</v>
      </c>
      <c r="BL160" s="368">
        <v>0</v>
      </c>
      <c r="BM160" s="417">
        <v>0</v>
      </c>
      <c r="BN160" s="367">
        <v>0</v>
      </c>
      <c r="BO160" s="367">
        <v>0</v>
      </c>
      <c r="BP160" s="367">
        <v>0</v>
      </c>
      <c r="BQ160" s="368">
        <v>0</v>
      </c>
      <c r="BR160" s="367">
        <v>0</v>
      </c>
      <c r="BS160" s="367">
        <v>0</v>
      </c>
      <c r="BT160" s="367">
        <v>0</v>
      </c>
      <c r="BU160" s="367">
        <v>0</v>
      </c>
      <c r="BV160" s="368">
        <v>0</v>
      </c>
      <c r="BW160" s="367">
        <v>0</v>
      </c>
      <c r="BX160" s="367">
        <v>0</v>
      </c>
      <c r="BY160" s="367">
        <v>0</v>
      </c>
      <c r="BZ160" s="367">
        <v>0</v>
      </c>
      <c r="CA160" s="368">
        <v>0</v>
      </c>
      <c r="CB160" s="417">
        <v>0</v>
      </c>
      <c r="CC160" s="367">
        <v>0</v>
      </c>
      <c r="CD160" s="367">
        <v>0</v>
      </c>
      <c r="CE160" s="367">
        <v>0</v>
      </c>
      <c r="CF160" s="368">
        <v>0</v>
      </c>
      <c r="CG160" s="417">
        <v>0</v>
      </c>
      <c r="CH160" s="367">
        <v>0</v>
      </c>
      <c r="CI160" s="367">
        <v>0</v>
      </c>
      <c r="CJ160" s="367">
        <v>0</v>
      </c>
      <c r="CK160" s="368">
        <v>0</v>
      </c>
      <c r="CL160" s="417">
        <v>0</v>
      </c>
      <c r="CM160" s="367">
        <v>0</v>
      </c>
      <c r="CN160" s="367">
        <v>0</v>
      </c>
      <c r="CO160" s="367">
        <v>0</v>
      </c>
      <c r="CP160" s="368">
        <v>0</v>
      </c>
      <c r="CQ160" s="367">
        <v>0</v>
      </c>
      <c r="CR160" s="367">
        <v>0</v>
      </c>
      <c r="CS160" s="367">
        <v>0</v>
      </c>
      <c r="CT160" s="367">
        <v>0</v>
      </c>
      <c r="CU160" s="368">
        <v>0</v>
      </c>
      <c r="CV160" s="367">
        <v>0</v>
      </c>
      <c r="CW160" s="367">
        <v>0</v>
      </c>
      <c r="CX160" s="367">
        <v>0</v>
      </c>
      <c r="CY160" s="367">
        <v>0</v>
      </c>
      <c r="CZ160" s="368">
        <v>0</v>
      </c>
      <c r="DA160" s="417">
        <v>0</v>
      </c>
      <c r="DB160" s="367">
        <v>0</v>
      </c>
      <c r="DC160" s="367">
        <v>0</v>
      </c>
      <c r="DD160" s="367">
        <v>0</v>
      </c>
      <c r="DE160" s="368">
        <v>0</v>
      </c>
      <c r="DF160" s="417">
        <v>0</v>
      </c>
      <c r="DG160" s="367">
        <v>0</v>
      </c>
      <c r="DH160" s="367">
        <v>0</v>
      </c>
      <c r="DI160" s="367">
        <v>0</v>
      </c>
      <c r="DJ160" s="368">
        <v>0</v>
      </c>
      <c r="DK160" s="417">
        <v>0</v>
      </c>
      <c r="DL160" s="367">
        <v>0</v>
      </c>
      <c r="DM160" s="367">
        <v>0</v>
      </c>
      <c r="DN160" s="367">
        <v>0</v>
      </c>
      <c r="DO160" s="368">
        <v>0</v>
      </c>
      <c r="DP160" s="367">
        <v>0</v>
      </c>
      <c r="DQ160" s="367">
        <v>0</v>
      </c>
      <c r="DR160" s="367">
        <v>0</v>
      </c>
      <c r="DS160" s="367">
        <v>0</v>
      </c>
      <c r="DT160" s="368">
        <v>0</v>
      </c>
      <c r="DU160" s="367">
        <v>0</v>
      </c>
      <c r="DV160" s="367">
        <v>0</v>
      </c>
      <c r="DW160" s="367">
        <v>0</v>
      </c>
      <c r="DX160" s="367">
        <v>0</v>
      </c>
      <c r="DY160" s="368">
        <v>0</v>
      </c>
      <c r="DZ160" s="417">
        <v>0</v>
      </c>
      <c r="EA160" s="367">
        <v>0</v>
      </c>
      <c r="EB160" s="367">
        <v>0</v>
      </c>
      <c r="EC160" s="367">
        <v>0</v>
      </c>
      <c r="ED160" s="368">
        <v>0</v>
      </c>
      <c r="EE160" s="417">
        <v>0</v>
      </c>
      <c r="EF160" s="367">
        <v>0</v>
      </c>
      <c r="EG160" s="367">
        <v>0</v>
      </c>
      <c r="EH160" s="367">
        <v>0</v>
      </c>
      <c r="EI160" s="368">
        <v>0</v>
      </c>
      <c r="EJ160" s="417">
        <v>0</v>
      </c>
      <c r="EK160" s="367">
        <v>0</v>
      </c>
      <c r="EL160" s="367">
        <v>0</v>
      </c>
      <c r="EM160" s="367">
        <v>0</v>
      </c>
      <c r="EN160" s="368">
        <v>0</v>
      </c>
      <c r="EO160" s="367">
        <v>0</v>
      </c>
      <c r="EP160" s="367">
        <v>0</v>
      </c>
      <c r="EQ160" s="367">
        <v>0</v>
      </c>
      <c r="ER160" s="367">
        <v>0</v>
      </c>
      <c r="ES160" s="368">
        <v>0</v>
      </c>
      <c r="ET160" s="367">
        <v>0</v>
      </c>
      <c r="EU160" s="367">
        <v>0</v>
      </c>
      <c r="EV160" s="367">
        <v>0</v>
      </c>
      <c r="EW160" s="367">
        <v>0</v>
      </c>
      <c r="EX160" s="368">
        <v>0</v>
      </c>
      <c r="EY160" s="417">
        <v>0</v>
      </c>
      <c r="EZ160" s="367">
        <v>0</v>
      </c>
      <c r="FA160" s="367">
        <v>0</v>
      </c>
      <c r="FB160" s="367">
        <v>0</v>
      </c>
      <c r="FC160" s="368">
        <v>0</v>
      </c>
      <c r="FD160" s="417">
        <v>0</v>
      </c>
      <c r="FE160" s="367">
        <v>0</v>
      </c>
      <c r="FF160" s="367">
        <v>0</v>
      </c>
      <c r="FG160" s="367">
        <v>0</v>
      </c>
      <c r="FH160" s="368">
        <v>0</v>
      </c>
      <c r="FI160" s="417">
        <v>0</v>
      </c>
      <c r="FJ160" s="367">
        <v>0</v>
      </c>
      <c r="FK160" s="367">
        <v>0</v>
      </c>
      <c r="FL160" s="367">
        <v>0</v>
      </c>
      <c r="FM160" s="368">
        <v>0</v>
      </c>
      <c r="FN160" s="367">
        <v>0</v>
      </c>
      <c r="FO160" s="367">
        <v>0</v>
      </c>
      <c r="FP160" s="367">
        <v>0</v>
      </c>
      <c r="FQ160" s="367">
        <v>0</v>
      </c>
      <c r="FR160" s="368">
        <v>0</v>
      </c>
      <c r="FS160" s="367">
        <v>0</v>
      </c>
      <c r="FT160" s="367">
        <v>0</v>
      </c>
      <c r="FU160" s="367">
        <v>0</v>
      </c>
      <c r="FV160" s="367">
        <v>0</v>
      </c>
      <c r="FW160" s="368">
        <v>0</v>
      </c>
      <c r="FX160" s="417">
        <v>0</v>
      </c>
      <c r="FY160" s="367">
        <v>0</v>
      </c>
      <c r="FZ160" s="367">
        <v>0</v>
      </c>
      <c r="GA160" s="367">
        <v>0</v>
      </c>
      <c r="GB160" s="368">
        <v>0</v>
      </c>
      <c r="GC160" s="417">
        <v>0</v>
      </c>
      <c r="GD160" s="367">
        <v>0</v>
      </c>
      <c r="GE160" s="367">
        <v>0</v>
      </c>
      <c r="GF160" s="367">
        <v>0</v>
      </c>
      <c r="GG160" s="368">
        <v>0</v>
      </c>
      <c r="GH160" s="417">
        <v>0</v>
      </c>
      <c r="GI160" s="367">
        <v>0</v>
      </c>
      <c r="GJ160" s="367">
        <v>0</v>
      </c>
      <c r="GK160" s="367">
        <v>0</v>
      </c>
      <c r="GL160" s="368">
        <v>0</v>
      </c>
      <c r="GM160" s="367">
        <v>0</v>
      </c>
      <c r="GN160" s="367">
        <v>0</v>
      </c>
      <c r="GO160" s="367">
        <v>0</v>
      </c>
      <c r="GP160" s="367">
        <v>0</v>
      </c>
      <c r="GQ160" s="368">
        <v>0</v>
      </c>
      <c r="GR160" s="367">
        <v>0</v>
      </c>
      <c r="GS160" s="367">
        <v>0</v>
      </c>
      <c r="GT160" s="367">
        <v>0</v>
      </c>
      <c r="GU160" s="367">
        <v>0</v>
      </c>
      <c r="GV160" s="368">
        <v>0</v>
      </c>
      <c r="GW160" s="417">
        <v>0</v>
      </c>
      <c r="GX160" s="367">
        <v>0</v>
      </c>
      <c r="GY160" s="367">
        <v>0</v>
      </c>
      <c r="GZ160" s="367">
        <v>0</v>
      </c>
      <c r="HA160" s="368">
        <v>0</v>
      </c>
      <c r="HB160" s="417">
        <v>0</v>
      </c>
      <c r="HC160" s="367">
        <v>0</v>
      </c>
      <c r="HD160" s="367">
        <v>0</v>
      </c>
      <c r="HE160" s="367">
        <v>0</v>
      </c>
      <c r="HF160" s="368">
        <v>0</v>
      </c>
      <c r="HG160" s="417">
        <v>0</v>
      </c>
      <c r="HH160" s="367">
        <v>0</v>
      </c>
      <c r="HI160" s="367">
        <v>0</v>
      </c>
      <c r="HJ160" s="367">
        <v>0</v>
      </c>
      <c r="HK160" s="368">
        <v>0</v>
      </c>
      <c r="HL160" s="367">
        <v>0</v>
      </c>
      <c r="HM160" s="367">
        <v>0</v>
      </c>
      <c r="HN160" s="367">
        <v>0</v>
      </c>
      <c r="HO160" s="367">
        <v>0</v>
      </c>
      <c r="HP160" s="368">
        <v>0</v>
      </c>
      <c r="HQ160" s="367">
        <v>0</v>
      </c>
      <c r="HR160" s="367">
        <v>0</v>
      </c>
      <c r="HS160" s="367">
        <v>0</v>
      </c>
      <c r="HT160" s="367">
        <v>0</v>
      </c>
      <c r="HU160" s="368">
        <v>0</v>
      </c>
      <c r="HV160" s="417">
        <v>0</v>
      </c>
      <c r="HW160" s="367">
        <v>0</v>
      </c>
      <c r="HX160" s="367">
        <v>0</v>
      </c>
      <c r="HY160" s="367">
        <v>0</v>
      </c>
      <c r="HZ160" s="368">
        <v>0</v>
      </c>
      <c r="IA160" s="417">
        <v>0</v>
      </c>
      <c r="IB160" s="367">
        <v>0</v>
      </c>
      <c r="IC160" s="367">
        <v>0</v>
      </c>
      <c r="ID160" s="367">
        <v>0</v>
      </c>
      <c r="IE160" s="368">
        <v>0</v>
      </c>
      <c r="IF160" s="417">
        <v>0</v>
      </c>
      <c r="IG160" s="367">
        <v>0</v>
      </c>
      <c r="IH160" s="367">
        <v>0</v>
      </c>
      <c r="II160" s="367">
        <v>0</v>
      </c>
      <c r="IJ160" s="368">
        <v>0</v>
      </c>
      <c r="IK160" s="367">
        <v>0</v>
      </c>
      <c r="IL160" s="367">
        <v>0</v>
      </c>
      <c r="IM160" s="367">
        <v>0</v>
      </c>
      <c r="IN160" s="367">
        <v>0</v>
      </c>
      <c r="IO160" s="368">
        <v>0</v>
      </c>
      <c r="IP160" s="367">
        <v>0</v>
      </c>
      <c r="IQ160" s="367">
        <v>0</v>
      </c>
      <c r="IR160" s="367">
        <v>0</v>
      </c>
      <c r="IS160" s="367">
        <v>0</v>
      </c>
      <c r="IT160" s="368">
        <v>0</v>
      </c>
      <c r="IU160" s="417">
        <v>0</v>
      </c>
      <c r="IV160" s="367">
        <v>0</v>
      </c>
      <c r="IW160" s="367">
        <v>0</v>
      </c>
      <c r="IX160" s="367">
        <v>0</v>
      </c>
      <c r="IY160" s="368">
        <v>0</v>
      </c>
      <c r="IZ160" s="417">
        <v>0</v>
      </c>
      <c r="JA160" s="367">
        <v>0</v>
      </c>
      <c r="JB160" s="367">
        <v>0</v>
      </c>
      <c r="JC160" s="367">
        <v>0</v>
      </c>
      <c r="JD160" s="368">
        <v>0</v>
      </c>
      <c r="JE160" s="417">
        <v>0</v>
      </c>
      <c r="JF160" s="367">
        <v>0</v>
      </c>
      <c r="JG160" s="367">
        <v>0</v>
      </c>
      <c r="JH160" s="367">
        <v>0</v>
      </c>
      <c r="JI160" s="368">
        <v>0</v>
      </c>
      <c r="JJ160" s="367">
        <v>0</v>
      </c>
      <c r="JK160" s="367">
        <v>0</v>
      </c>
      <c r="JL160" s="367">
        <v>0</v>
      </c>
      <c r="JM160" s="367">
        <v>0</v>
      </c>
      <c r="JN160" s="368">
        <v>0</v>
      </c>
      <c r="JO160" s="367">
        <v>0</v>
      </c>
      <c r="JP160" s="367">
        <v>0</v>
      </c>
      <c r="JQ160" s="367">
        <v>0</v>
      </c>
      <c r="JR160" s="367">
        <v>0</v>
      </c>
      <c r="JS160" s="368">
        <v>0</v>
      </c>
      <c r="JT160" s="417">
        <v>0</v>
      </c>
      <c r="JU160" s="367">
        <v>0</v>
      </c>
      <c r="JV160" s="367">
        <v>0</v>
      </c>
      <c r="JW160" s="367">
        <v>0</v>
      </c>
      <c r="JX160" s="368">
        <v>0</v>
      </c>
      <c r="JY160" s="417">
        <v>0</v>
      </c>
      <c r="JZ160" s="367">
        <v>0</v>
      </c>
      <c r="KA160" s="367">
        <v>0</v>
      </c>
      <c r="KB160" s="367">
        <v>0</v>
      </c>
      <c r="KC160" s="368">
        <v>0</v>
      </c>
      <c r="KD160" s="417">
        <v>0</v>
      </c>
      <c r="KE160" s="367">
        <v>0</v>
      </c>
      <c r="KF160" s="367">
        <v>0</v>
      </c>
      <c r="KG160" s="367">
        <v>0</v>
      </c>
      <c r="KH160" s="368">
        <v>0</v>
      </c>
      <c r="KI160" s="367">
        <v>0</v>
      </c>
      <c r="KJ160" s="367">
        <v>0</v>
      </c>
      <c r="KK160" s="367">
        <v>0</v>
      </c>
      <c r="KL160" s="367">
        <v>0</v>
      </c>
      <c r="KM160" s="368">
        <v>0</v>
      </c>
      <c r="KN160" s="367">
        <v>0</v>
      </c>
      <c r="KO160" s="367">
        <v>0</v>
      </c>
      <c r="KP160" s="367">
        <v>0</v>
      </c>
      <c r="KQ160" s="367">
        <v>0</v>
      </c>
      <c r="KR160" s="368">
        <v>0</v>
      </c>
      <c r="KS160" s="417">
        <v>0</v>
      </c>
      <c r="KT160" s="367">
        <v>0</v>
      </c>
      <c r="KU160" s="367">
        <v>0</v>
      </c>
      <c r="KV160" s="367">
        <v>0</v>
      </c>
      <c r="KW160" s="368">
        <v>0</v>
      </c>
      <c r="KX160" s="367">
        <v>0</v>
      </c>
      <c r="KY160" s="367">
        <v>0</v>
      </c>
      <c r="KZ160" s="367">
        <v>0</v>
      </c>
      <c r="LA160" s="367">
        <v>0</v>
      </c>
      <c r="LB160" s="369">
        <v>0</v>
      </c>
      <c r="LC160" s="367">
        <v>0</v>
      </c>
      <c r="LD160" s="367">
        <v>0</v>
      </c>
      <c r="LE160" s="367">
        <v>0</v>
      </c>
      <c r="LF160" s="367">
        <v>0</v>
      </c>
      <c r="LG160" s="369">
        <v>0</v>
      </c>
    </row>
    <row r="161" spans="2:319">
      <c r="B161" s="1640"/>
      <c r="C161" s="1623"/>
      <c r="D161" s="365" t="s">
        <v>2880</v>
      </c>
      <c r="E161" s="417">
        <v>0</v>
      </c>
      <c r="F161" s="367">
        <v>0</v>
      </c>
      <c r="G161" s="367">
        <v>0</v>
      </c>
      <c r="H161" s="367">
        <v>0</v>
      </c>
      <c r="I161" s="368">
        <v>0</v>
      </c>
      <c r="J161" s="417">
        <v>0</v>
      </c>
      <c r="K161" s="367">
        <v>0</v>
      </c>
      <c r="L161" s="367">
        <v>0</v>
      </c>
      <c r="M161" s="367">
        <v>0</v>
      </c>
      <c r="N161" s="368">
        <v>0</v>
      </c>
      <c r="O161" s="417">
        <v>0</v>
      </c>
      <c r="P161" s="367">
        <v>0</v>
      </c>
      <c r="Q161" s="367">
        <v>0</v>
      </c>
      <c r="R161" s="367">
        <v>0</v>
      </c>
      <c r="S161" s="368">
        <v>0</v>
      </c>
      <c r="T161" s="367">
        <v>0</v>
      </c>
      <c r="U161" s="367">
        <v>0</v>
      </c>
      <c r="V161" s="367">
        <v>0</v>
      </c>
      <c r="W161" s="367">
        <v>0</v>
      </c>
      <c r="X161" s="368">
        <v>0</v>
      </c>
      <c r="Y161" s="367">
        <v>0</v>
      </c>
      <c r="Z161" s="367">
        <v>0</v>
      </c>
      <c r="AA161" s="367">
        <v>0</v>
      </c>
      <c r="AB161" s="367">
        <v>0</v>
      </c>
      <c r="AC161" s="368">
        <v>0</v>
      </c>
      <c r="AD161" s="417">
        <v>0</v>
      </c>
      <c r="AE161" s="367">
        <v>0</v>
      </c>
      <c r="AF161" s="367">
        <v>0</v>
      </c>
      <c r="AG161" s="367">
        <v>0</v>
      </c>
      <c r="AH161" s="368">
        <v>0</v>
      </c>
      <c r="AI161" s="417">
        <v>0</v>
      </c>
      <c r="AJ161" s="367">
        <v>0</v>
      </c>
      <c r="AK161" s="367">
        <v>0</v>
      </c>
      <c r="AL161" s="367">
        <v>0</v>
      </c>
      <c r="AM161" s="368">
        <v>0</v>
      </c>
      <c r="AN161" s="417">
        <v>0</v>
      </c>
      <c r="AO161" s="367">
        <v>0</v>
      </c>
      <c r="AP161" s="367">
        <v>0</v>
      </c>
      <c r="AQ161" s="367">
        <v>0</v>
      </c>
      <c r="AR161" s="368">
        <v>0</v>
      </c>
      <c r="AS161" s="367">
        <v>0</v>
      </c>
      <c r="AT161" s="367">
        <v>0</v>
      </c>
      <c r="AU161" s="367">
        <v>0</v>
      </c>
      <c r="AV161" s="367">
        <v>0</v>
      </c>
      <c r="AW161" s="368">
        <v>0</v>
      </c>
      <c r="AX161" s="367">
        <v>0</v>
      </c>
      <c r="AY161" s="367">
        <v>0</v>
      </c>
      <c r="AZ161" s="367">
        <v>0</v>
      </c>
      <c r="BA161" s="367">
        <v>0</v>
      </c>
      <c r="BB161" s="368">
        <v>0</v>
      </c>
      <c r="BC161" s="417">
        <v>0</v>
      </c>
      <c r="BD161" s="367">
        <v>0</v>
      </c>
      <c r="BE161" s="367">
        <v>0</v>
      </c>
      <c r="BF161" s="367">
        <v>0</v>
      </c>
      <c r="BG161" s="368">
        <v>0</v>
      </c>
      <c r="BH161" s="417">
        <v>0</v>
      </c>
      <c r="BI161" s="367">
        <v>0</v>
      </c>
      <c r="BJ161" s="367">
        <v>0</v>
      </c>
      <c r="BK161" s="367">
        <v>0</v>
      </c>
      <c r="BL161" s="368">
        <v>0</v>
      </c>
      <c r="BM161" s="417">
        <v>0</v>
      </c>
      <c r="BN161" s="367">
        <v>0</v>
      </c>
      <c r="BO161" s="367">
        <v>0</v>
      </c>
      <c r="BP161" s="367">
        <v>0</v>
      </c>
      <c r="BQ161" s="368">
        <v>0</v>
      </c>
      <c r="BR161" s="367">
        <v>0</v>
      </c>
      <c r="BS161" s="367">
        <v>0</v>
      </c>
      <c r="BT161" s="367">
        <v>0</v>
      </c>
      <c r="BU161" s="367">
        <v>0</v>
      </c>
      <c r="BV161" s="368">
        <v>0</v>
      </c>
      <c r="BW161" s="367">
        <v>0</v>
      </c>
      <c r="BX161" s="367">
        <v>0</v>
      </c>
      <c r="BY161" s="367">
        <v>0</v>
      </c>
      <c r="BZ161" s="367">
        <v>0</v>
      </c>
      <c r="CA161" s="368">
        <v>0</v>
      </c>
      <c r="CB161" s="417">
        <v>0</v>
      </c>
      <c r="CC161" s="367">
        <v>0</v>
      </c>
      <c r="CD161" s="367">
        <v>0</v>
      </c>
      <c r="CE161" s="367">
        <v>0</v>
      </c>
      <c r="CF161" s="368">
        <v>0</v>
      </c>
      <c r="CG161" s="417">
        <v>0</v>
      </c>
      <c r="CH161" s="367">
        <v>0</v>
      </c>
      <c r="CI161" s="367">
        <v>0</v>
      </c>
      <c r="CJ161" s="367">
        <v>0</v>
      </c>
      <c r="CK161" s="368">
        <v>0</v>
      </c>
      <c r="CL161" s="417">
        <v>0</v>
      </c>
      <c r="CM161" s="367">
        <v>0</v>
      </c>
      <c r="CN161" s="367">
        <v>0</v>
      </c>
      <c r="CO161" s="367">
        <v>0</v>
      </c>
      <c r="CP161" s="368">
        <v>0</v>
      </c>
      <c r="CQ161" s="367">
        <v>0</v>
      </c>
      <c r="CR161" s="367">
        <v>0</v>
      </c>
      <c r="CS161" s="367">
        <v>0</v>
      </c>
      <c r="CT161" s="367">
        <v>0</v>
      </c>
      <c r="CU161" s="368">
        <v>0</v>
      </c>
      <c r="CV161" s="367">
        <v>0</v>
      </c>
      <c r="CW161" s="367">
        <v>0</v>
      </c>
      <c r="CX161" s="367">
        <v>0</v>
      </c>
      <c r="CY161" s="367">
        <v>0</v>
      </c>
      <c r="CZ161" s="368">
        <v>0</v>
      </c>
      <c r="DA161" s="417">
        <v>0</v>
      </c>
      <c r="DB161" s="367">
        <v>0</v>
      </c>
      <c r="DC161" s="367">
        <v>0</v>
      </c>
      <c r="DD161" s="367">
        <v>0</v>
      </c>
      <c r="DE161" s="368">
        <v>0</v>
      </c>
      <c r="DF161" s="417">
        <v>0</v>
      </c>
      <c r="DG161" s="367">
        <v>0</v>
      </c>
      <c r="DH161" s="367">
        <v>0</v>
      </c>
      <c r="DI161" s="367">
        <v>0</v>
      </c>
      <c r="DJ161" s="368">
        <v>0</v>
      </c>
      <c r="DK161" s="417">
        <v>0</v>
      </c>
      <c r="DL161" s="367">
        <v>0</v>
      </c>
      <c r="DM161" s="367">
        <v>0</v>
      </c>
      <c r="DN161" s="367">
        <v>0</v>
      </c>
      <c r="DO161" s="368">
        <v>0</v>
      </c>
      <c r="DP161" s="367">
        <v>0</v>
      </c>
      <c r="DQ161" s="367">
        <v>0</v>
      </c>
      <c r="DR161" s="367">
        <v>0</v>
      </c>
      <c r="DS161" s="367">
        <v>0</v>
      </c>
      <c r="DT161" s="368">
        <v>0</v>
      </c>
      <c r="DU161" s="367">
        <v>0</v>
      </c>
      <c r="DV161" s="367">
        <v>0</v>
      </c>
      <c r="DW161" s="367">
        <v>0</v>
      </c>
      <c r="DX161" s="367">
        <v>0</v>
      </c>
      <c r="DY161" s="368">
        <v>0</v>
      </c>
      <c r="DZ161" s="417">
        <v>0</v>
      </c>
      <c r="EA161" s="367">
        <v>0</v>
      </c>
      <c r="EB161" s="367">
        <v>0</v>
      </c>
      <c r="EC161" s="367">
        <v>0</v>
      </c>
      <c r="ED161" s="368">
        <v>0</v>
      </c>
      <c r="EE161" s="417">
        <v>0</v>
      </c>
      <c r="EF161" s="367">
        <v>0</v>
      </c>
      <c r="EG161" s="367">
        <v>0</v>
      </c>
      <c r="EH161" s="367">
        <v>0</v>
      </c>
      <c r="EI161" s="368">
        <v>0</v>
      </c>
      <c r="EJ161" s="417">
        <v>0</v>
      </c>
      <c r="EK161" s="367">
        <v>0</v>
      </c>
      <c r="EL161" s="367">
        <v>0</v>
      </c>
      <c r="EM161" s="367">
        <v>0</v>
      </c>
      <c r="EN161" s="368">
        <v>0</v>
      </c>
      <c r="EO161" s="367">
        <v>0</v>
      </c>
      <c r="EP161" s="367">
        <v>0</v>
      </c>
      <c r="EQ161" s="367">
        <v>0</v>
      </c>
      <c r="ER161" s="367">
        <v>0</v>
      </c>
      <c r="ES161" s="368">
        <v>0</v>
      </c>
      <c r="ET161" s="367">
        <v>0</v>
      </c>
      <c r="EU161" s="367">
        <v>0</v>
      </c>
      <c r="EV161" s="367">
        <v>0</v>
      </c>
      <c r="EW161" s="367">
        <v>0</v>
      </c>
      <c r="EX161" s="368">
        <v>0</v>
      </c>
      <c r="EY161" s="417">
        <v>0</v>
      </c>
      <c r="EZ161" s="367">
        <v>0</v>
      </c>
      <c r="FA161" s="367">
        <v>0</v>
      </c>
      <c r="FB161" s="367">
        <v>0</v>
      </c>
      <c r="FC161" s="368">
        <v>0</v>
      </c>
      <c r="FD161" s="417">
        <v>0</v>
      </c>
      <c r="FE161" s="367">
        <v>0</v>
      </c>
      <c r="FF161" s="367">
        <v>0</v>
      </c>
      <c r="FG161" s="367">
        <v>0</v>
      </c>
      <c r="FH161" s="368">
        <v>0</v>
      </c>
      <c r="FI161" s="417">
        <v>0</v>
      </c>
      <c r="FJ161" s="367">
        <v>0</v>
      </c>
      <c r="FK161" s="367">
        <v>0</v>
      </c>
      <c r="FL161" s="367">
        <v>0</v>
      </c>
      <c r="FM161" s="368">
        <v>0</v>
      </c>
      <c r="FN161" s="367">
        <v>0</v>
      </c>
      <c r="FO161" s="367">
        <v>0</v>
      </c>
      <c r="FP161" s="367">
        <v>0</v>
      </c>
      <c r="FQ161" s="367">
        <v>0</v>
      </c>
      <c r="FR161" s="368">
        <v>0</v>
      </c>
      <c r="FS161" s="367">
        <v>0</v>
      </c>
      <c r="FT161" s="367">
        <v>0</v>
      </c>
      <c r="FU161" s="367">
        <v>0</v>
      </c>
      <c r="FV161" s="367">
        <v>0</v>
      </c>
      <c r="FW161" s="368">
        <v>0</v>
      </c>
      <c r="FX161" s="417">
        <v>0</v>
      </c>
      <c r="FY161" s="367">
        <v>0</v>
      </c>
      <c r="FZ161" s="367">
        <v>0</v>
      </c>
      <c r="GA161" s="367">
        <v>0</v>
      </c>
      <c r="GB161" s="368">
        <v>0</v>
      </c>
      <c r="GC161" s="417">
        <v>0</v>
      </c>
      <c r="GD161" s="367">
        <v>0</v>
      </c>
      <c r="GE161" s="367">
        <v>0</v>
      </c>
      <c r="GF161" s="367">
        <v>0</v>
      </c>
      <c r="GG161" s="368">
        <v>0</v>
      </c>
      <c r="GH161" s="417">
        <v>0</v>
      </c>
      <c r="GI161" s="367">
        <v>0</v>
      </c>
      <c r="GJ161" s="367">
        <v>0</v>
      </c>
      <c r="GK161" s="367">
        <v>0</v>
      </c>
      <c r="GL161" s="368">
        <v>0</v>
      </c>
      <c r="GM161" s="367">
        <v>0</v>
      </c>
      <c r="GN161" s="367">
        <v>0</v>
      </c>
      <c r="GO161" s="367">
        <v>0</v>
      </c>
      <c r="GP161" s="367">
        <v>0</v>
      </c>
      <c r="GQ161" s="368">
        <v>0</v>
      </c>
      <c r="GR161" s="367">
        <v>0</v>
      </c>
      <c r="GS161" s="367">
        <v>0</v>
      </c>
      <c r="GT161" s="367">
        <v>0</v>
      </c>
      <c r="GU161" s="367">
        <v>0</v>
      </c>
      <c r="GV161" s="368">
        <v>0</v>
      </c>
      <c r="GW161" s="417">
        <v>0</v>
      </c>
      <c r="GX161" s="367">
        <v>0</v>
      </c>
      <c r="GY161" s="367">
        <v>0</v>
      </c>
      <c r="GZ161" s="367">
        <v>0</v>
      </c>
      <c r="HA161" s="368">
        <v>0</v>
      </c>
      <c r="HB161" s="417">
        <v>0</v>
      </c>
      <c r="HC161" s="367">
        <v>0</v>
      </c>
      <c r="HD161" s="367">
        <v>0</v>
      </c>
      <c r="HE161" s="367">
        <v>0</v>
      </c>
      <c r="HF161" s="368">
        <v>0</v>
      </c>
      <c r="HG161" s="417">
        <v>0</v>
      </c>
      <c r="HH161" s="367">
        <v>0</v>
      </c>
      <c r="HI161" s="367">
        <v>0</v>
      </c>
      <c r="HJ161" s="367">
        <v>0</v>
      </c>
      <c r="HK161" s="368">
        <v>0</v>
      </c>
      <c r="HL161" s="367">
        <v>0</v>
      </c>
      <c r="HM161" s="367">
        <v>0</v>
      </c>
      <c r="HN161" s="367">
        <v>0</v>
      </c>
      <c r="HO161" s="367">
        <v>0</v>
      </c>
      <c r="HP161" s="368">
        <v>0</v>
      </c>
      <c r="HQ161" s="367">
        <v>0</v>
      </c>
      <c r="HR161" s="367">
        <v>0</v>
      </c>
      <c r="HS161" s="367">
        <v>0</v>
      </c>
      <c r="HT161" s="367">
        <v>0</v>
      </c>
      <c r="HU161" s="368">
        <v>0</v>
      </c>
      <c r="HV161" s="417">
        <v>0</v>
      </c>
      <c r="HW161" s="367">
        <v>0</v>
      </c>
      <c r="HX161" s="367">
        <v>0</v>
      </c>
      <c r="HY161" s="367">
        <v>0</v>
      </c>
      <c r="HZ161" s="368">
        <v>0</v>
      </c>
      <c r="IA161" s="417">
        <v>0</v>
      </c>
      <c r="IB161" s="367">
        <v>0</v>
      </c>
      <c r="IC161" s="367">
        <v>0</v>
      </c>
      <c r="ID161" s="367">
        <v>0</v>
      </c>
      <c r="IE161" s="368">
        <v>0</v>
      </c>
      <c r="IF161" s="417">
        <v>0</v>
      </c>
      <c r="IG161" s="367">
        <v>0</v>
      </c>
      <c r="IH161" s="367">
        <v>0</v>
      </c>
      <c r="II161" s="367">
        <v>0</v>
      </c>
      <c r="IJ161" s="368">
        <v>0</v>
      </c>
      <c r="IK161" s="367">
        <v>0</v>
      </c>
      <c r="IL161" s="367">
        <v>0</v>
      </c>
      <c r="IM161" s="367">
        <v>0</v>
      </c>
      <c r="IN161" s="367">
        <v>0</v>
      </c>
      <c r="IO161" s="368">
        <v>0</v>
      </c>
      <c r="IP161" s="367">
        <v>0</v>
      </c>
      <c r="IQ161" s="367">
        <v>0</v>
      </c>
      <c r="IR161" s="367">
        <v>0</v>
      </c>
      <c r="IS161" s="367">
        <v>0</v>
      </c>
      <c r="IT161" s="368">
        <v>0</v>
      </c>
      <c r="IU161" s="417">
        <v>0</v>
      </c>
      <c r="IV161" s="367">
        <v>0</v>
      </c>
      <c r="IW161" s="367">
        <v>0</v>
      </c>
      <c r="IX161" s="367">
        <v>0</v>
      </c>
      <c r="IY161" s="368">
        <v>0</v>
      </c>
      <c r="IZ161" s="417">
        <v>0</v>
      </c>
      <c r="JA161" s="367">
        <v>0</v>
      </c>
      <c r="JB161" s="367">
        <v>0</v>
      </c>
      <c r="JC161" s="367">
        <v>0</v>
      </c>
      <c r="JD161" s="368">
        <v>0</v>
      </c>
      <c r="JE161" s="417">
        <v>0</v>
      </c>
      <c r="JF161" s="367">
        <v>0</v>
      </c>
      <c r="JG161" s="367">
        <v>0</v>
      </c>
      <c r="JH161" s="367">
        <v>0</v>
      </c>
      <c r="JI161" s="368">
        <v>0</v>
      </c>
      <c r="JJ161" s="367">
        <v>0</v>
      </c>
      <c r="JK161" s="367">
        <v>0</v>
      </c>
      <c r="JL161" s="367">
        <v>0</v>
      </c>
      <c r="JM161" s="367">
        <v>0</v>
      </c>
      <c r="JN161" s="368">
        <v>0</v>
      </c>
      <c r="JO161" s="367">
        <v>0</v>
      </c>
      <c r="JP161" s="367">
        <v>0</v>
      </c>
      <c r="JQ161" s="367">
        <v>0</v>
      </c>
      <c r="JR161" s="367">
        <v>0</v>
      </c>
      <c r="JS161" s="368">
        <v>0</v>
      </c>
      <c r="JT161" s="417">
        <v>0</v>
      </c>
      <c r="JU161" s="367">
        <v>0</v>
      </c>
      <c r="JV161" s="367">
        <v>0</v>
      </c>
      <c r="JW161" s="367">
        <v>0</v>
      </c>
      <c r="JX161" s="368">
        <v>0</v>
      </c>
      <c r="JY161" s="417">
        <v>0</v>
      </c>
      <c r="JZ161" s="367">
        <v>0</v>
      </c>
      <c r="KA161" s="367">
        <v>0</v>
      </c>
      <c r="KB161" s="367">
        <v>0</v>
      </c>
      <c r="KC161" s="368">
        <v>0</v>
      </c>
      <c r="KD161" s="417">
        <v>0</v>
      </c>
      <c r="KE161" s="367">
        <v>0</v>
      </c>
      <c r="KF161" s="367">
        <v>0</v>
      </c>
      <c r="KG161" s="367">
        <v>0</v>
      </c>
      <c r="KH161" s="368">
        <v>0</v>
      </c>
      <c r="KI161" s="367">
        <v>0</v>
      </c>
      <c r="KJ161" s="367">
        <v>0</v>
      </c>
      <c r="KK161" s="367">
        <v>0</v>
      </c>
      <c r="KL161" s="367">
        <v>0</v>
      </c>
      <c r="KM161" s="368">
        <v>0</v>
      </c>
      <c r="KN161" s="367">
        <v>0</v>
      </c>
      <c r="KO161" s="367">
        <v>0</v>
      </c>
      <c r="KP161" s="367">
        <v>0</v>
      </c>
      <c r="KQ161" s="367">
        <v>0</v>
      </c>
      <c r="KR161" s="368">
        <v>0</v>
      </c>
      <c r="KS161" s="417">
        <v>0</v>
      </c>
      <c r="KT161" s="367">
        <v>0</v>
      </c>
      <c r="KU161" s="367">
        <v>0</v>
      </c>
      <c r="KV161" s="367">
        <v>0</v>
      </c>
      <c r="KW161" s="368">
        <v>0</v>
      </c>
      <c r="KX161" s="367">
        <v>0</v>
      </c>
      <c r="KY161" s="367">
        <v>0</v>
      </c>
      <c r="KZ161" s="367">
        <v>0</v>
      </c>
      <c r="LA161" s="367">
        <v>0</v>
      </c>
      <c r="LB161" s="369">
        <v>0</v>
      </c>
      <c r="LC161" s="367">
        <v>0</v>
      </c>
      <c r="LD161" s="367">
        <v>0</v>
      </c>
      <c r="LE161" s="367">
        <v>0</v>
      </c>
      <c r="LF161" s="367">
        <v>0</v>
      </c>
      <c r="LG161" s="369">
        <v>0</v>
      </c>
    </row>
    <row r="162" spans="2:319">
      <c r="B162" s="1640"/>
      <c r="C162" s="1623"/>
      <c r="D162" s="365" t="s">
        <v>2881</v>
      </c>
      <c r="E162" s="417">
        <v>35.4</v>
      </c>
      <c r="F162" s="367">
        <v>6141</v>
      </c>
      <c r="G162" s="367">
        <v>5290</v>
      </c>
      <c r="H162" s="367">
        <v>851</v>
      </c>
      <c r="I162" s="368">
        <v>0.13857677902621723</v>
      </c>
      <c r="J162" s="417">
        <v>33.700000000000003</v>
      </c>
      <c r="K162" s="367">
        <v>7148</v>
      </c>
      <c r="L162" s="367">
        <v>5786</v>
      </c>
      <c r="M162" s="367">
        <v>1362</v>
      </c>
      <c r="N162" s="368">
        <v>0.19054280917739227</v>
      </c>
      <c r="O162" s="417">
        <v>-1.6999999999999993</v>
      </c>
      <c r="P162" s="367">
        <v>1007</v>
      </c>
      <c r="Q162" s="367">
        <v>496</v>
      </c>
      <c r="R162" s="367">
        <v>511</v>
      </c>
      <c r="S162" s="368">
        <v>5.1966030151175041E-2</v>
      </c>
      <c r="T162" s="367">
        <v>41.7</v>
      </c>
      <c r="U162" s="367">
        <v>8581</v>
      </c>
      <c r="V162" s="367">
        <v>7306</v>
      </c>
      <c r="W162" s="367">
        <v>1275</v>
      </c>
      <c r="X162" s="368">
        <v>0.14858408110942781</v>
      </c>
      <c r="Y162" s="367">
        <v>-8</v>
      </c>
      <c r="Z162" s="367">
        <v>-1433</v>
      </c>
      <c r="AA162" s="367">
        <v>-1520</v>
      </c>
      <c r="AB162" s="367">
        <v>87</v>
      </c>
      <c r="AC162" s="368">
        <v>9.6618050958252766E-2</v>
      </c>
      <c r="AD162" s="417">
        <v>35.4</v>
      </c>
      <c r="AE162" s="367">
        <v>6141</v>
      </c>
      <c r="AF162" s="367">
        <v>5290</v>
      </c>
      <c r="AG162" s="367">
        <v>851</v>
      </c>
      <c r="AH162" s="368">
        <v>0.13857677902621723</v>
      </c>
      <c r="AI162" s="417">
        <v>54.5</v>
      </c>
      <c r="AJ162" s="367">
        <v>11295</v>
      </c>
      <c r="AK162" s="367">
        <v>9420</v>
      </c>
      <c r="AL162" s="367">
        <v>1875</v>
      </c>
      <c r="AM162" s="368">
        <v>0.16600265604249667</v>
      </c>
      <c r="AN162" s="417">
        <v>19.099999999999994</v>
      </c>
      <c r="AO162" s="367">
        <v>5154</v>
      </c>
      <c r="AP162" s="367">
        <v>4130</v>
      </c>
      <c r="AQ162" s="367">
        <v>1024</v>
      </c>
      <c r="AR162" s="368">
        <v>2.7425877016279437E-2</v>
      </c>
      <c r="AS162" s="367">
        <v>33.700000000000003</v>
      </c>
      <c r="AT162" s="367">
        <v>7148</v>
      </c>
      <c r="AU162" s="367">
        <v>5786</v>
      </c>
      <c r="AV162" s="367">
        <v>1362</v>
      </c>
      <c r="AW162" s="368">
        <v>0.19054280917739227</v>
      </c>
      <c r="AX162" s="367">
        <v>20.799999999999997</v>
      </c>
      <c r="AY162" s="367">
        <v>4147</v>
      </c>
      <c r="AZ162" s="367">
        <v>3634</v>
      </c>
      <c r="BA162" s="367">
        <v>513</v>
      </c>
      <c r="BB162" s="368">
        <v>0.16311693216111284</v>
      </c>
      <c r="BC162" s="417">
        <v>35.4</v>
      </c>
      <c r="BD162" s="367">
        <v>6141</v>
      </c>
      <c r="BE162" s="367">
        <v>5290</v>
      </c>
      <c r="BF162" s="367">
        <v>851</v>
      </c>
      <c r="BG162" s="368">
        <v>0.13857677902621723</v>
      </c>
      <c r="BH162" s="417">
        <v>85.8</v>
      </c>
      <c r="BI162" s="367">
        <v>13895</v>
      </c>
      <c r="BJ162" s="367">
        <v>11165</v>
      </c>
      <c r="BK162" s="367">
        <v>2730</v>
      </c>
      <c r="BL162" s="368">
        <v>0.19647355163727959</v>
      </c>
      <c r="BM162" s="417">
        <v>50.4</v>
      </c>
      <c r="BN162" s="367">
        <v>7754</v>
      </c>
      <c r="BO162" s="367">
        <v>5875</v>
      </c>
      <c r="BP162" s="367">
        <v>1879</v>
      </c>
      <c r="BQ162" s="368">
        <v>5.7896772611062353E-2</v>
      </c>
      <c r="BR162" s="367">
        <v>54.5</v>
      </c>
      <c r="BS162" s="367">
        <v>11295</v>
      </c>
      <c r="BT162" s="367">
        <v>9420</v>
      </c>
      <c r="BU162" s="367">
        <v>1875</v>
      </c>
      <c r="BV162" s="368">
        <v>0.16600265604249667</v>
      </c>
      <c r="BW162" s="367">
        <v>31.3</v>
      </c>
      <c r="BX162" s="367">
        <v>2600</v>
      </c>
      <c r="BY162" s="367">
        <v>1745</v>
      </c>
      <c r="BZ162" s="367">
        <v>855</v>
      </c>
      <c r="CA162" s="368">
        <v>0.10810588343143432</v>
      </c>
      <c r="CB162" s="417">
        <v>35.4</v>
      </c>
      <c r="CC162" s="367">
        <v>6141</v>
      </c>
      <c r="CD162" s="367">
        <v>5290</v>
      </c>
      <c r="CE162" s="367">
        <v>851</v>
      </c>
      <c r="CF162" s="368">
        <v>0.13857677902621723</v>
      </c>
      <c r="CG162" s="417">
        <v>24.2</v>
      </c>
      <c r="CH162" s="367">
        <v>6118</v>
      </c>
      <c r="CI162" s="367">
        <v>4711</v>
      </c>
      <c r="CJ162" s="367">
        <v>1407</v>
      </c>
      <c r="CK162" s="368">
        <v>0.2299771167048055</v>
      </c>
      <c r="CL162" s="417">
        <v>-11.2</v>
      </c>
      <c r="CM162" s="367">
        <v>-23</v>
      </c>
      <c r="CN162" s="367">
        <v>-579</v>
      </c>
      <c r="CO162" s="367">
        <v>556</v>
      </c>
      <c r="CP162" s="368">
        <v>9.1400337678588267E-2</v>
      </c>
      <c r="CQ162" s="367">
        <v>85.8</v>
      </c>
      <c r="CR162" s="367">
        <v>13895</v>
      </c>
      <c r="CS162" s="367">
        <v>11165</v>
      </c>
      <c r="CT162" s="367">
        <v>2730</v>
      </c>
      <c r="CU162" s="368">
        <v>0.19647355163727959</v>
      </c>
      <c r="CV162" s="367">
        <v>-61.6</v>
      </c>
      <c r="CW162" s="367">
        <v>-7777</v>
      </c>
      <c r="CX162" s="367">
        <v>-6454</v>
      </c>
      <c r="CY162" s="367">
        <v>-1323</v>
      </c>
      <c r="CZ162" s="368">
        <v>0.10507321395869132</v>
      </c>
      <c r="DA162" s="417">
        <v>35.4</v>
      </c>
      <c r="DB162" s="367">
        <v>6141</v>
      </c>
      <c r="DC162" s="367">
        <v>5290</v>
      </c>
      <c r="DD162" s="367">
        <v>851</v>
      </c>
      <c r="DE162" s="368">
        <v>0.13857677902621723</v>
      </c>
      <c r="DF162" s="417">
        <v>37.200000000000003</v>
      </c>
      <c r="DG162" s="367">
        <v>7563</v>
      </c>
      <c r="DH162" s="367">
        <v>6134</v>
      </c>
      <c r="DI162" s="367">
        <v>1429</v>
      </c>
      <c r="DJ162" s="368">
        <v>0.18894618537617347</v>
      </c>
      <c r="DK162" s="417">
        <v>1.8000000000000007</v>
      </c>
      <c r="DL162" s="367">
        <v>1422</v>
      </c>
      <c r="DM162" s="367">
        <v>844</v>
      </c>
      <c r="DN162" s="367">
        <v>578</v>
      </c>
      <c r="DO162" s="368">
        <v>5.0369406349956236E-2</v>
      </c>
      <c r="DP162" s="367">
        <v>24.2</v>
      </c>
      <c r="DQ162" s="367">
        <v>6118</v>
      </c>
      <c r="DR162" s="367">
        <v>4711</v>
      </c>
      <c r="DS162" s="367">
        <v>1407</v>
      </c>
      <c r="DT162" s="368">
        <v>0.2299771167048055</v>
      </c>
      <c r="DU162" s="367">
        <v>13</v>
      </c>
      <c r="DV162" s="367">
        <v>1445</v>
      </c>
      <c r="DW162" s="367">
        <v>1423</v>
      </c>
      <c r="DX162" s="367">
        <v>22</v>
      </c>
      <c r="DY162" s="368">
        <v>0.17960771035484926</v>
      </c>
      <c r="DZ162" s="417">
        <v>35.4</v>
      </c>
      <c r="EA162" s="367">
        <v>6141</v>
      </c>
      <c r="EB162" s="367">
        <v>5290</v>
      </c>
      <c r="EC162" s="367">
        <v>851</v>
      </c>
      <c r="ED162" s="368">
        <v>0.13857677902621723</v>
      </c>
      <c r="EE162" s="417">
        <v>7.7</v>
      </c>
      <c r="EF162" s="367">
        <v>2736</v>
      </c>
      <c r="EG162" s="367">
        <v>2096</v>
      </c>
      <c r="EH162" s="367">
        <v>640</v>
      </c>
      <c r="EI162" s="368">
        <v>0.23391812865497075</v>
      </c>
      <c r="EJ162" s="417">
        <v>-27.7</v>
      </c>
      <c r="EK162" s="367">
        <v>-3405</v>
      </c>
      <c r="EL162" s="367">
        <v>-3194</v>
      </c>
      <c r="EM162" s="367">
        <v>-211</v>
      </c>
      <c r="EN162" s="368">
        <v>9.5341349628753513E-2</v>
      </c>
      <c r="EO162" s="367">
        <v>37.200000000000003</v>
      </c>
      <c r="EP162" s="367">
        <v>7563</v>
      </c>
      <c r="EQ162" s="367">
        <v>6134</v>
      </c>
      <c r="ER162" s="367">
        <v>1429</v>
      </c>
      <c r="ES162" s="368">
        <v>0.18894618537617347</v>
      </c>
      <c r="ET162" s="367">
        <v>-29.5</v>
      </c>
      <c r="EU162" s="367">
        <v>-4827</v>
      </c>
      <c r="EV162" s="367">
        <v>-4038</v>
      </c>
      <c r="EW162" s="367">
        <v>-789</v>
      </c>
      <c r="EX162" s="368">
        <v>9.3604835747419957E-2</v>
      </c>
      <c r="EY162" s="417">
        <v>35.4</v>
      </c>
      <c r="EZ162" s="367">
        <v>6141</v>
      </c>
      <c r="FA162" s="367">
        <v>5290</v>
      </c>
      <c r="FB162" s="367">
        <v>851</v>
      </c>
      <c r="FC162" s="368">
        <v>0.13857677902621723</v>
      </c>
      <c r="FD162" s="417">
        <v>27.699999999999996</v>
      </c>
      <c r="FE162" s="367">
        <v>6078</v>
      </c>
      <c r="FF162" s="367">
        <v>4679</v>
      </c>
      <c r="FG162" s="367">
        <v>1399</v>
      </c>
      <c r="FH162" s="368">
        <v>0.23017439947351101</v>
      </c>
      <c r="FI162" s="417">
        <v>-7.7000000000000028</v>
      </c>
      <c r="FJ162" s="367">
        <v>-63</v>
      </c>
      <c r="FK162" s="367">
        <v>-611</v>
      </c>
      <c r="FL162" s="367">
        <v>548</v>
      </c>
      <c r="FM162" s="368">
        <v>9.1597620447293776E-2</v>
      </c>
      <c r="FN162" s="367">
        <v>7.7</v>
      </c>
      <c r="FO162" s="367">
        <v>2736</v>
      </c>
      <c r="FP162" s="367">
        <v>2096</v>
      </c>
      <c r="FQ162" s="367">
        <v>640</v>
      </c>
      <c r="FR162" s="368">
        <v>0.23391812865497075</v>
      </c>
      <c r="FS162" s="367">
        <v>19.999999999999996</v>
      </c>
      <c r="FT162" s="367">
        <v>3342</v>
      </c>
      <c r="FU162" s="367">
        <v>2583</v>
      </c>
      <c r="FV162" s="367">
        <v>759</v>
      </c>
      <c r="FW162" s="368">
        <v>0.14232050820767697</v>
      </c>
      <c r="FX162" s="417">
        <v>32.9</v>
      </c>
      <c r="FY162" s="367">
        <v>4853</v>
      </c>
      <c r="FZ162" s="367">
        <v>4385</v>
      </c>
      <c r="GA162" s="367">
        <v>468</v>
      </c>
      <c r="GB162" s="368">
        <v>9.6435194724912424E-2</v>
      </c>
      <c r="GC162" s="417">
        <v>31.299999999999997</v>
      </c>
      <c r="GD162" s="367">
        <v>4340</v>
      </c>
      <c r="GE162" s="367">
        <v>3518</v>
      </c>
      <c r="GF162" s="367">
        <v>822</v>
      </c>
      <c r="GG162" s="368">
        <v>0.18940092165898617</v>
      </c>
      <c r="GH162" s="417">
        <v>-1.6000000000000014</v>
      </c>
      <c r="GI162" s="367">
        <v>-513</v>
      </c>
      <c r="GJ162" s="367">
        <v>-867</v>
      </c>
      <c r="GK162" s="367">
        <v>354</v>
      </c>
      <c r="GL162" s="368">
        <v>9.2965726934073747E-2</v>
      </c>
      <c r="GM162" s="367">
        <v>27.699999999999996</v>
      </c>
      <c r="GN162" s="367">
        <v>6078</v>
      </c>
      <c r="GO162" s="367">
        <v>4679</v>
      </c>
      <c r="GP162" s="367">
        <v>1399</v>
      </c>
      <c r="GQ162" s="368">
        <v>0.23017439947351101</v>
      </c>
      <c r="GR162" s="367">
        <v>3.6000000000000005</v>
      </c>
      <c r="GS162" s="367">
        <v>-1738</v>
      </c>
      <c r="GT162" s="367">
        <v>-1161</v>
      </c>
      <c r="GU162" s="367">
        <v>-577</v>
      </c>
      <c r="GV162" s="368">
        <v>0.13720867253943725</v>
      </c>
      <c r="GW162" s="417">
        <v>32.9</v>
      </c>
      <c r="GX162" s="367">
        <v>4853</v>
      </c>
      <c r="GY162" s="367">
        <v>4385</v>
      </c>
      <c r="GZ162" s="367">
        <v>468</v>
      </c>
      <c r="HA162" s="368">
        <v>9.6435194724912424E-2</v>
      </c>
      <c r="HB162" s="417">
        <v>46.2</v>
      </c>
      <c r="HC162" s="367">
        <v>7708</v>
      </c>
      <c r="HD162" s="367">
        <v>6163</v>
      </c>
      <c r="HE162" s="367">
        <v>1545</v>
      </c>
      <c r="HF162" s="368">
        <v>0.20044110015568239</v>
      </c>
      <c r="HG162" s="417">
        <v>13.3</v>
      </c>
      <c r="HH162" s="367">
        <v>2855</v>
      </c>
      <c r="HI162" s="367">
        <v>1778</v>
      </c>
      <c r="HJ162" s="367">
        <v>1077</v>
      </c>
      <c r="HK162" s="368">
        <v>0.10400590543076997</v>
      </c>
      <c r="HL162" s="367">
        <v>31.299999999999997</v>
      </c>
      <c r="HM162" s="367">
        <v>4340</v>
      </c>
      <c r="HN162" s="367">
        <v>3518</v>
      </c>
      <c r="HO162" s="367">
        <v>822</v>
      </c>
      <c r="HP162" s="368">
        <v>0.18940092165898617</v>
      </c>
      <c r="HQ162" s="367">
        <v>14.900000000000004</v>
      </c>
      <c r="HR162" s="367">
        <v>3368</v>
      </c>
      <c r="HS162" s="367">
        <v>2645</v>
      </c>
      <c r="HT162" s="367">
        <v>723</v>
      </c>
      <c r="HU162" s="368">
        <v>8.53950162282162E-2</v>
      </c>
      <c r="HV162" s="417">
        <v>32.9</v>
      </c>
      <c r="HW162" s="367">
        <v>4853</v>
      </c>
      <c r="HX162" s="367">
        <v>4385</v>
      </c>
      <c r="HY162" s="367">
        <v>468</v>
      </c>
      <c r="HZ162" s="368">
        <v>9.6435194724912424E-2</v>
      </c>
      <c r="IA162" s="417">
        <v>40.200000000000003</v>
      </c>
      <c r="IB162" s="367">
        <v>6739</v>
      </c>
      <c r="IC162" s="367">
        <v>5349</v>
      </c>
      <c r="ID162" s="367">
        <v>1390</v>
      </c>
      <c r="IE162" s="368">
        <v>0.20626205668496811</v>
      </c>
      <c r="IF162" s="417">
        <v>7.3000000000000007</v>
      </c>
      <c r="IG162" s="367">
        <v>1886</v>
      </c>
      <c r="IH162" s="367">
        <v>964</v>
      </c>
      <c r="II162" s="367">
        <v>922</v>
      </c>
      <c r="IJ162" s="368">
        <v>0.10982686196005569</v>
      </c>
      <c r="IK162" s="367">
        <v>46.2</v>
      </c>
      <c r="IL162" s="367">
        <v>7708</v>
      </c>
      <c r="IM162" s="367">
        <v>6163</v>
      </c>
      <c r="IN162" s="367">
        <v>1545</v>
      </c>
      <c r="IO162" s="368">
        <v>0.20044110015568239</v>
      </c>
      <c r="IP162" s="367">
        <v>-6.0000000000000018</v>
      </c>
      <c r="IQ162" s="367">
        <v>-969</v>
      </c>
      <c r="IR162" s="367">
        <v>-814</v>
      </c>
      <c r="IS162" s="367">
        <v>-155</v>
      </c>
      <c r="IT162" s="368">
        <v>9.0614238195626709E-2</v>
      </c>
      <c r="IU162" s="417">
        <v>32.9</v>
      </c>
      <c r="IV162" s="367">
        <v>4853</v>
      </c>
      <c r="IW162" s="367">
        <v>4385</v>
      </c>
      <c r="IX162" s="367">
        <v>468</v>
      </c>
      <c r="IY162" s="368">
        <v>9.6435194724912424E-2</v>
      </c>
      <c r="IZ162" s="417">
        <v>24.7</v>
      </c>
      <c r="JA162" s="367">
        <v>4573</v>
      </c>
      <c r="JB162" s="367">
        <v>3645</v>
      </c>
      <c r="JC162" s="367">
        <v>928</v>
      </c>
      <c r="JD162" s="368">
        <v>0.20293024272906188</v>
      </c>
      <c r="JE162" s="417">
        <v>-8.1999999999999993</v>
      </c>
      <c r="JF162" s="367">
        <v>-280</v>
      </c>
      <c r="JG162" s="367">
        <v>-740</v>
      </c>
      <c r="JH162" s="367">
        <v>460</v>
      </c>
      <c r="JI162" s="368">
        <v>0.10649504800414945</v>
      </c>
      <c r="JJ162" s="367">
        <v>40.200000000000003</v>
      </c>
      <c r="JK162" s="367">
        <v>6739</v>
      </c>
      <c r="JL162" s="367">
        <v>5349</v>
      </c>
      <c r="JM162" s="367">
        <v>1390</v>
      </c>
      <c r="JN162" s="368">
        <v>0.20626205668496811</v>
      </c>
      <c r="JO162" s="367">
        <v>-15.5</v>
      </c>
      <c r="JP162" s="367">
        <v>-2166</v>
      </c>
      <c r="JQ162" s="367">
        <v>-1704</v>
      </c>
      <c r="JR162" s="367">
        <v>-462</v>
      </c>
      <c r="JS162" s="368">
        <v>9.9767008680818656E-2</v>
      </c>
      <c r="JT162" s="417">
        <v>32.9</v>
      </c>
      <c r="JU162" s="367">
        <v>4853</v>
      </c>
      <c r="JV162" s="367">
        <v>4385</v>
      </c>
      <c r="JW162" s="367">
        <v>468</v>
      </c>
      <c r="JX162" s="368">
        <v>9.6435194724912424E-2</v>
      </c>
      <c r="JY162" s="417">
        <v>35.599999999999994</v>
      </c>
      <c r="JZ162" s="367">
        <v>8176</v>
      </c>
      <c r="KA162" s="367">
        <v>6559</v>
      </c>
      <c r="KB162" s="367">
        <v>1617</v>
      </c>
      <c r="KC162" s="368">
        <v>0.19777397260273974</v>
      </c>
      <c r="KD162" s="417">
        <v>2.6999999999999957</v>
      </c>
      <c r="KE162" s="367">
        <v>3323</v>
      </c>
      <c r="KF162" s="367">
        <v>2174</v>
      </c>
      <c r="KG162" s="367">
        <v>1149</v>
      </c>
      <c r="KH162" s="368">
        <v>0.10133877787782732</v>
      </c>
      <c r="KI162" s="367">
        <v>24.7</v>
      </c>
      <c r="KJ162" s="367">
        <v>4573</v>
      </c>
      <c r="KK162" s="367">
        <v>3645</v>
      </c>
      <c r="KL162" s="367">
        <v>928</v>
      </c>
      <c r="KM162" s="368">
        <v>0.20293024272906188</v>
      </c>
      <c r="KN162" s="367">
        <v>10.899999999999997</v>
      </c>
      <c r="KO162" s="367">
        <v>3603</v>
      </c>
      <c r="KP162" s="367">
        <v>2914</v>
      </c>
      <c r="KQ162" s="367">
        <v>689</v>
      </c>
      <c r="KR162" s="368">
        <v>0.10159146485123456</v>
      </c>
      <c r="KS162" s="417">
        <v>412.3</v>
      </c>
      <c r="KT162" s="367">
        <v>67252</v>
      </c>
      <c r="KU162" s="367">
        <v>58955</v>
      </c>
      <c r="KV162" s="367">
        <v>8297</v>
      </c>
      <c r="KW162" s="368">
        <v>0.12337179563433058</v>
      </c>
      <c r="KX162" s="367">
        <v>448.80000000000007</v>
      </c>
      <c r="KY162" s="367">
        <v>86369</v>
      </c>
      <c r="KZ162" s="367">
        <v>69225</v>
      </c>
      <c r="LA162" s="367">
        <v>17144</v>
      </c>
      <c r="LB162" s="369">
        <v>0.19849714596672416</v>
      </c>
      <c r="LC162" s="367">
        <v>36.500000000000057</v>
      </c>
      <c r="LD162" s="367">
        <v>19117</v>
      </c>
      <c r="LE162" s="367">
        <v>10270</v>
      </c>
      <c r="LF162" s="367">
        <v>8847</v>
      </c>
      <c r="LG162" s="369">
        <v>7.5125350332393578E-2</v>
      </c>
    </row>
    <row r="163" spans="2:319">
      <c r="B163" s="1640"/>
      <c r="C163" s="1623"/>
      <c r="D163" s="365" t="s">
        <v>2882</v>
      </c>
      <c r="E163" s="417">
        <v>0</v>
      </c>
      <c r="F163" s="367">
        <v>0</v>
      </c>
      <c r="G163" s="367">
        <v>0</v>
      </c>
      <c r="H163" s="367">
        <v>0</v>
      </c>
      <c r="I163" s="368">
        <v>0</v>
      </c>
      <c r="J163" s="417">
        <v>0</v>
      </c>
      <c r="K163" s="367">
        <v>0</v>
      </c>
      <c r="L163" s="367">
        <v>0</v>
      </c>
      <c r="M163" s="367">
        <v>0</v>
      </c>
      <c r="N163" s="368">
        <v>0</v>
      </c>
      <c r="O163" s="417">
        <v>0</v>
      </c>
      <c r="P163" s="367">
        <v>0</v>
      </c>
      <c r="Q163" s="367">
        <v>0</v>
      </c>
      <c r="R163" s="367">
        <v>0</v>
      </c>
      <c r="S163" s="368">
        <v>0</v>
      </c>
      <c r="T163" s="367">
        <v>0</v>
      </c>
      <c r="U163" s="367">
        <v>0</v>
      </c>
      <c r="V163" s="367">
        <v>0</v>
      </c>
      <c r="W163" s="367">
        <v>0</v>
      </c>
      <c r="X163" s="368">
        <v>0</v>
      </c>
      <c r="Y163" s="367">
        <v>0</v>
      </c>
      <c r="Z163" s="367">
        <v>0</v>
      </c>
      <c r="AA163" s="367">
        <v>0</v>
      </c>
      <c r="AB163" s="367">
        <v>0</v>
      </c>
      <c r="AC163" s="368">
        <v>0</v>
      </c>
      <c r="AD163" s="417">
        <v>0</v>
      </c>
      <c r="AE163" s="367">
        <v>0</v>
      </c>
      <c r="AF163" s="367">
        <v>0</v>
      </c>
      <c r="AG163" s="367">
        <v>0</v>
      </c>
      <c r="AH163" s="368">
        <v>0</v>
      </c>
      <c r="AI163" s="417">
        <v>0</v>
      </c>
      <c r="AJ163" s="367">
        <v>0</v>
      </c>
      <c r="AK163" s="367">
        <v>0</v>
      </c>
      <c r="AL163" s="367">
        <v>0</v>
      </c>
      <c r="AM163" s="368">
        <v>0</v>
      </c>
      <c r="AN163" s="417">
        <v>0</v>
      </c>
      <c r="AO163" s="367">
        <v>0</v>
      </c>
      <c r="AP163" s="367">
        <v>0</v>
      </c>
      <c r="AQ163" s="367">
        <v>0</v>
      </c>
      <c r="AR163" s="368">
        <v>0</v>
      </c>
      <c r="AS163" s="367">
        <v>0</v>
      </c>
      <c r="AT163" s="367">
        <v>0</v>
      </c>
      <c r="AU163" s="367">
        <v>0</v>
      </c>
      <c r="AV163" s="367">
        <v>0</v>
      </c>
      <c r="AW163" s="368">
        <v>0</v>
      </c>
      <c r="AX163" s="367">
        <v>0</v>
      </c>
      <c r="AY163" s="367">
        <v>0</v>
      </c>
      <c r="AZ163" s="367">
        <v>0</v>
      </c>
      <c r="BA163" s="367">
        <v>0</v>
      </c>
      <c r="BB163" s="368">
        <v>0</v>
      </c>
      <c r="BC163" s="417">
        <v>0</v>
      </c>
      <c r="BD163" s="367">
        <v>0</v>
      </c>
      <c r="BE163" s="367">
        <v>0</v>
      </c>
      <c r="BF163" s="367">
        <v>0</v>
      </c>
      <c r="BG163" s="368">
        <v>0</v>
      </c>
      <c r="BH163" s="417">
        <v>0</v>
      </c>
      <c r="BI163" s="367">
        <v>0</v>
      </c>
      <c r="BJ163" s="367">
        <v>0</v>
      </c>
      <c r="BK163" s="367">
        <v>0</v>
      </c>
      <c r="BL163" s="368">
        <v>0</v>
      </c>
      <c r="BM163" s="417">
        <v>0</v>
      </c>
      <c r="BN163" s="367">
        <v>0</v>
      </c>
      <c r="BO163" s="367">
        <v>0</v>
      </c>
      <c r="BP163" s="367">
        <v>0</v>
      </c>
      <c r="BQ163" s="368">
        <v>0</v>
      </c>
      <c r="BR163" s="367">
        <v>0</v>
      </c>
      <c r="BS163" s="367">
        <v>0</v>
      </c>
      <c r="BT163" s="367">
        <v>0</v>
      </c>
      <c r="BU163" s="367">
        <v>0</v>
      </c>
      <c r="BV163" s="368">
        <v>0</v>
      </c>
      <c r="BW163" s="367">
        <v>0</v>
      </c>
      <c r="BX163" s="367">
        <v>0</v>
      </c>
      <c r="BY163" s="367">
        <v>0</v>
      </c>
      <c r="BZ163" s="367">
        <v>0</v>
      </c>
      <c r="CA163" s="368">
        <v>0</v>
      </c>
      <c r="CB163" s="417">
        <v>0</v>
      </c>
      <c r="CC163" s="367">
        <v>0</v>
      </c>
      <c r="CD163" s="367">
        <v>0</v>
      </c>
      <c r="CE163" s="367">
        <v>0</v>
      </c>
      <c r="CF163" s="368">
        <v>0</v>
      </c>
      <c r="CG163" s="417">
        <v>0</v>
      </c>
      <c r="CH163" s="367">
        <v>0</v>
      </c>
      <c r="CI163" s="367">
        <v>0</v>
      </c>
      <c r="CJ163" s="367">
        <v>0</v>
      </c>
      <c r="CK163" s="368">
        <v>0</v>
      </c>
      <c r="CL163" s="417">
        <v>0</v>
      </c>
      <c r="CM163" s="367">
        <v>0</v>
      </c>
      <c r="CN163" s="367">
        <v>0</v>
      </c>
      <c r="CO163" s="367">
        <v>0</v>
      </c>
      <c r="CP163" s="368">
        <v>0</v>
      </c>
      <c r="CQ163" s="367">
        <v>0</v>
      </c>
      <c r="CR163" s="367">
        <v>0</v>
      </c>
      <c r="CS163" s="367">
        <v>0</v>
      </c>
      <c r="CT163" s="367">
        <v>0</v>
      </c>
      <c r="CU163" s="368">
        <v>0</v>
      </c>
      <c r="CV163" s="367">
        <v>0</v>
      </c>
      <c r="CW163" s="367">
        <v>0</v>
      </c>
      <c r="CX163" s="367">
        <v>0</v>
      </c>
      <c r="CY163" s="367">
        <v>0</v>
      </c>
      <c r="CZ163" s="368">
        <v>0</v>
      </c>
      <c r="DA163" s="417">
        <v>0</v>
      </c>
      <c r="DB163" s="367">
        <v>0</v>
      </c>
      <c r="DC163" s="367">
        <v>0</v>
      </c>
      <c r="DD163" s="367">
        <v>0</v>
      </c>
      <c r="DE163" s="368">
        <v>0</v>
      </c>
      <c r="DF163" s="417">
        <v>0</v>
      </c>
      <c r="DG163" s="367">
        <v>0</v>
      </c>
      <c r="DH163" s="367">
        <v>0</v>
      </c>
      <c r="DI163" s="367">
        <v>0</v>
      </c>
      <c r="DJ163" s="368">
        <v>0</v>
      </c>
      <c r="DK163" s="417">
        <v>0</v>
      </c>
      <c r="DL163" s="367">
        <v>0</v>
      </c>
      <c r="DM163" s="367">
        <v>0</v>
      </c>
      <c r="DN163" s="367">
        <v>0</v>
      </c>
      <c r="DO163" s="368">
        <v>0</v>
      </c>
      <c r="DP163" s="367">
        <v>0</v>
      </c>
      <c r="DQ163" s="367">
        <v>0</v>
      </c>
      <c r="DR163" s="367">
        <v>0</v>
      </c>
      <c r="DS163" s="367">
        <v>0</v>
      </c>
      <c r="DT163" s="368">
        <v>0</v>
      </c>
      <c r="DU163" s="367">
        <v>0</v>
      </c>
      <c r="DV163" s="367">
        <v>0</v>
      </c>
      <c r="DW163" s="367">
        <v>0</v>
      </c>
      <c r="DX163" s="367">
        <v>0</v>
      </c>
      <c r="DY163" s="368">
        <v>0</v>
      </c>
      <c r="DZ163" s="417">
        <v>0</v>
      </c>
      <c r="EA163" s="367">
        <v>0</v>
      </c>
      <c r="EB163" s="367">
        <v>0</v>
      </c>
      <c r="EC163" s="367">
        <v>0</v>
      </c>
      <c r="ED163" s="368">
        <v>0</v>
      </c>
      <c r="EE163" s="417">
        <v>0</v>
      </c>
      <c r="EF163" s="367">
        <v>0</v>
      </c>
      <c r="EG163" s="367">
        <v>0</v>
      </c>
      <c r="EH163" s="367">
        <v>0</v>
      </c>
      <c r="EI163" s="368">
        <v>0</v>
      </c>
      <c r="EJ163" s="417">
        <v>0</v>
      </c>
      <c r="EK163" s="367">
        <v>0</v>
      </c>
      <c r="EL163" s="367">
        <v>0</v>
      </c>
      <c r="EM163" s="367">
        <v>0</v>
      </c>
      <c r="EN163" s="368">
        <v>0</v>
      </c>
      <c r="EO163" s="367">
        <v>0</v>
      </c>
      <c r="EP163" s="367">
        <v>0</v>
      </c>
      <c r="EQ163" s="367">
        <v>0</v>
      </c>
      <c r="ER163" s="367">
        <v>0</v>
      </c>
      <c r="ES163" s="368">
        <v>0</v>
      </c>
      <c r="ET163" s="367">
        <v>0</v>
      </c>
      <c r="EU163" s="367">
        <v>0</v>
      </c>
      <c r="EV163" s="367">
        <v>0</v>
      </c>
      <c r="EW163" s="367">
        <v>0</v>
      </c>
      <c r="EX163" s="368">
        <v>0</v>
      </c>
      <c r="EY163" s="417">
        <v>0</v>
      </c>
      <c r="EZ163" s="367">
        <v>0</v>
      </c>
      <c r="FA163" s="367">
        <v>0</v>
      </c>
      <c r="FB163" s="367">
        <v>0</v>
      </c>
      <c r="FC163" s="368">
        <v>0</v>
      </c>
      <c r="FD163" s="417">
        <v>0</v>
      </c>
      <c r="FE163" s="367">
        <v>0</v>
      </c>
      <c r="FF163" s="367">
        <v>0</v>
      </c>
      <c r="FG163" s="367">
        <v>0</v>
      </c>
      <c r="FH163" s="368">
        <v>0</v>
      </c>
      <c r="FI163" s="417">
        <v>0</v>
      </c>
      <c r="FJ163" s="367">
        <v>0</v>
      </c>
      <c r="FK163" s="367">
        <v>0</v>
      </c>
      <c r="FL163" s="367">
        <v>0</v>
      </c>
      <c r="FM163" s="368">
        <v>0</v>
      </c>
      <c r="FN163" s="367">
        <v>0</v>
      </c>
      <c r="FO163" s="367">
        <v>0</v>
      </c>
      <c r="FP163" s="367">
        <v>0</v>
      </c>
      <c r="FQ163" s="367">
        <v>0</v>
      </c>
      <c r="FR163" s="368">
        <v>0</v>
      </c>
      <c r="FS163" s="367">
        <v>0</v>
      </c>
      <c r="FT163" s="367">
        <v>0</v>
      </c>
      <c r="FU163" s="367">
        <v>0</v>
      </c>
      <c r="FV163" s="367">
        <v>0</v>
      </c>
      <c r="FW163" s="368">
        <v>0</v>
      </c>
      <c r="FX163" s="417">
        <v>0</v>
      </c>
      <c r="FY163" s="367">
        <v>0</v>
      </c>
      <c r="FZ163" s="367">
        <v>0</v>
      </c>
      <c r="GA163" s="367">
        <v>0</v>
      </c>
      <c r="GB163" s="368">
        <v>0</v>
      </c>
      <c r="GC163" s="417">
        <v>0</v>
      </c>
      <c r="GD163" s="367">
        <v>0</v>
      </c>
      <c r="GE163" s="367">
        <v>0</v>
      </c>
      <c r="GF163" s="367">
        <v>0</v>
      </c>
      <c r="GG163" s="368">
        <v>0</v>
      </c>
      <c r="GH163" s="417">
        <v>0</v>
      </c>
      <c r="GI163" s="367">
        <v>0</v>
      </c>
      <c r="GJ163" s="367">
        <v>0</v>
      </c>
      <c r="GK163" s="367">
        <v>0</v>
      </c>
      <c r="GL163" s="368">
        <v>0</v>
      </c>
      <c r="GM163" s="367">
        <v>0</v>
      </c>
      <c r="GN163" s="367">
        <v>0</v>
      </c>
      <c r="GO163" s="367">
        <v>0</v>
      </c>
      <c r="GP163" s="367">
        <v>0</v>
      </c>
      <c r="GQ163" s="368">
        <v>0</v>
      </c>
      <c r="GR163" s="367">
        <v>0</v>
      </c>
      <c r="GS163" s="367">
        <v>0</v>
      </c>
      <c r="GT163" s="367">
        <v>0</v>
      </c>
      <c r="GU163" s="367">
        <v>0</v>
      </c>
      <c r="GV163" s="368">
        <v>0</v>
      </c>
      <c r="GW163" s="417">
        <v>0</v>
      </c>
      <c r="GX163" s="367">
        <v>0</v>
      </c>
      <c r="GY163" s="367">
        <v>0</v>
      </c>
      <c r="GZ163" s="367">
        <v>0</v>
      </c>
      <c r="HA163" s="368">
        <v>0</v>
      </c>
      <c r="HB163" s="417">
        <v>0</v>
      </c>
      <c r="HC163" s="367">
        <v>0</v>
      </c>
      <c r="HD163" s="367">
        <v>0</v>
      </c>
      <c r="HE163" s="367">
        <v>0</v>
      </c>
      <c r="HF163" s="368">
        <v>0</v>
      </c>
      <c r="HG163" s="417">
        <v>0</v>
      </c>
      <c r="HH163" s="367">
        <v>0</v>
      </c>
      <c r="HI163" s="367">
        <v>0</v>
      </c>
      <c r="HJ163" s="367">
        <v>0</v>
      </c>
      <c r="HK163" s="368">
        <v>0</v>
      </c>
      <c r="HL163" s="367">
        <v>0</v>
      </c>
      <c r="HM163" s="367">
        <v>0</v>
      </c>
      <c r="HN163" s="367">
        <v>0</v>
      </c>
      <c r="HO163" s="367">
        <v>0</v>
      </c>
      <c r="HP163" s="368">
        <v>0</v>
      </c>
      <c r="HQ163" s="367">
        <v>0</v>
      </c>
      <c r="HR163" s="367">
        <v>0</v>
      </c>
      <c r="HS163" s="367">
        <v>0</v>
      </c>
      <c r="HT163" s="367">
        <v>0</v>
      </c>
      <c r="HU163" s="368">
        <v>0</v>
      </c>
      <c r="HV163" s="417">
        <v>0</v>
      </c>
      <c r="HW163" s="367">
        <v>0</v>
      </c>
      <c r="HX163" s="367">
        <v>0</v>
      </c>
      <c r="HY163" s="367">
        <v>0</v>
      </c>
      <c r="HZ163" s="368">
        <v>0</v>
      </c>
      <c r="IA163" s="417">
        <v>0</v>
      </c>
      <c r="IB163" s="367">
        <v>0</v>
      </c>
      <c r="IC163" s="367">
        <v>0</v>
      </c>
      <c r="ID163" s="367">
        <v>0</v>
      </c>
      <c r="IE163" s="368">
        <v>0</v>
      </c>
      <c r="IF163" s="417">
        <v>0</v>
      </c>
      <c r="IG163" s="367">
        <v>0</v>
      </c>
      <c r="IH163" s="367">
        <v>0</v>
      </c>
      <c r="II163" s="367">
        <v>0</v>
      </c>
      <c r="IJ163" s="368">
        <v>0</v>
      </c>
      <c r="IK163" s="367">
        <v>0</v>
      </c>
      <c r="IL163" s="367">
        <v>0</v>
      </c>
      <c r="IM163" s="367">
        <v>0</v>
      </c>
      <c r="IN163" s="367">
        <v>0</v>
      </c>
      <c r="IO163" s="368">
        <v>0</v>
      </c>
      <c r="IP163" s="367">
        <v>0</v>
      </c>
      <c r="IQ163" s="367">
        <v>0</v>
      </c>
      <c r="IR163" s="367">
        <v>0</v>
      </c>
      <c r="IS163" s="367">
        <v>0</v>
      </c>
      <c r="IT163" s="368">
        <v>0</v>
      </c>
      <c r="IU163" s="417">
        <v>0</v>
      </c>
      <c r="IV163" s="367">
        <v>0</v>
      </c>
      <c r="IW163" s="367">
        <v>0</v>
      </c>
      <c r="IX163" s="367">
        <v>0</v>
      </c>
      <c r="IY163" s="368">
        <v>0</v>
      </c>
      <c r="IZ163" s="417">
        <v>0</v>
      </c>
      <c r="JA163" s="367">
        <v>0</v>
      </c>
      <c r="JB163" s="367">
        <v>0</v>
      </c>
      <c r="JC163" s="367">
        <v>0</v>
      </c>
      <c r="JD163" s="368">
        <v>0</v>
      </c>
      <c r="JE163" s="417">
        <v>0</v>
      </c>
      <c r="JF163" s="367">
        <v>0</v>
      </c>
      <c r="JG163" s="367">
        <v>0</v>
      </c>
      <c r="JH163" s="367">
        <v>0</v>
      </c>
      <c r="JI163" s="368">
        <v>0</v>
      </c>
      <c r="JJ163" s="367">
        <v>0</v>
      </c>
      <c r="JK163" s="367">
        <v>0</v>
      </c>
      <c r="JL163" s="367">
        <v>0</v>
      </c>
      <c r="JM163" s="367">
        <v>0</v>
      </c>
      <c r="JN163" s="368">
        <v>0</v>
      </c>
      <c r="JO163" s="367">
        <v>0</v>
      </c>
      <c r="JP163" s="367">
        <v>0</v>
      </c>
      <c r="JQ163" s="367">
        <v>0</v>
      </c>
      <c r="JR163" s="367">
        <v>0</v>
      </c>
      <c r="JS163" s="368">
        <v>0</v>
      </c>
      <c r="JT163" s="417">
        <v>0</v>
      </c>
      <c r="JU163" s="367">
        <v>0</v>
      </c>
      <c r="JV163" s="367">
        <v>0</v>
      </c>
      <c r="JW163" s="367">
        <v>0</v>
      </c>
      <c r="JX163" s="368">
        <v>0</v>
      </c>
      <c r="JY163" s="417">
        <v>0</v>
      </c>
      <c r="JZ163" s="367">
        <v>0</v>
      </c>
      <c r="KA163" s="367">
        <v>0</v>
      </c>
      <c r="KB163" s="367">
        <v>0</v>
      </c>
      <c r="KC163" s="368">
        <v>0</v>
      </c>
      <c r="KD163" s="417">
        <v>0</v>
      </c>
      <c r="KE163" s="367">
        <v>0</v>
      </c>
      <c r="KF163" s="367">
        <v>0</v>
      </c>
      <c r="KG163" s="367">
        <v>0</v>
      </c>
      <c r="KH163" s="368">
        <v>0</v>
      </c>
      <c r="KI163" s="367">
        <v>0</v>
      </c>
      <c r="KJ163" s="367">
        <v>0</v>
      </c>
      <c r="KK163" s="367">
        <v>0</v>
      </c>
      <c r="KL163" s="367">
        <v>0</v>
      </c>
      <c r="KM163" s="368">
        <v>0</v>
      </c>
      <c r="KN163" s="367">
        <v>0</v>
      </c>
      <c r="KO163" s="367">
        <v>0</v>
      </c>
      <c r="KP163" s="367">
        <v>0</v>
      </c>
      <c r="KQ163" s="367">
        <v>0</v>
      </c>
      <c r="KR163" s="368">
        <v>0</v>
      </c>
      <c r="KS163" s="417">
        <v>0</v>
      </c>
      <c r="KT163" s="367">
        <v>0</v>
      </c>
      <c r="KU163" s="367">
        <v>0</v>
      </c>
      <c r="KV163" s="367">
        <v>0</v>
      </c>
      <c r="KW163" s="368">
        <v>0</v>
      </c>
      <c r="KX163" s="367">
        <v>0</v>
      </c>
      <c r="KY163" s="367">
        <v>0</v>
      </c>
      <c r="KZ163" s="367">
        <v>0</v>
      </c>
      <c r="LA163" s="367">
        <v>0</v>
      </c>
      <c r="LB163" s="369">
        <v>0</v>
      </c>
      <c r="LC163" s="367">
        <v>0</v>
      </c>
      <c r="LD163" s="367">
        <v>0</v>
      </c>
      <c r="LE163" s="367">
        <v>0</v>
      </c>
      <c r="LF163" s="367">
        <v>0</v>
      </c>
      <c r="LG163" s="369">
        <v>0</v>
      </c>
    </row>
    <row r="164" spans="2:319">
      <c r="B164" s="1640"/>
      <c r="C164" s="1623"/>
      <c r="D164" s="365" t="s">
        <v>2883</v>
      </c>
      <c r="E164" s="417">
        <v>885.7</v>
      </c>
      <c r="F164" s="367">
        <v>7410</v>
      </c>
      <c r="G164" s="367">
        <v>6427</v>
      </c>
      <c r="H164" s="367">
        <v>983</v>
      </c>
      <c r="I164" s="368">
        <v>0.13265856950067476</v>
      </c>
      <c r="J164" s="417">
        <v>1386.1999999999998</v>
      </c>
      <c r="K164" s="367">
        <v>11541</v>
      </c>
      <c r="L164" s="367">
        <v>9997</v>
      </c>
      <c r="M164" s="367">
        <v>1544</v>
      </c>
      <c r="N164" s="368">
        <v>0.1337839008751408</v>
      </c>
      <c r="O164" s="417">
        <v>500.5</v>
      </c>
      <c r="P164" s="367">
        <v>4131</v>
      </c>
      <c r="Q164" s="367">
        <v>3570</v>
      </c>
      <c r="R164" s="367">
        <v>561</v>
      </c>
      <c r="S164" s="368">
        <v>1.1253313744660487E-3</v>
      </c>
      <c r="T164" s="367">
        <v>595.4</v>
      </c>
      <c r="U164" s="367">
        <v>5128</v>
      </c>
      <c r="V164" s="367">
        <v>4401</v>
      </c>
      <c r="W164" s="367">
        <v>727</v>
      </c>
      <c r="X164" s="368">
        <v>0.14177067082683306</v>
      </c>
      <c r="Y164" s="367">
        <v>790.8</v>
      </c>
      <c r="Z164" s="367">
        <v>6413</v>
      </c>
      <c r="AA164" s="367">
        <v>5596</v>
      </c>
      <c r="AB164" s="367">
        <v>817</v>
      </c>
      <c r="AC164" s="368">
        <v>0.14064533945236701</v>
      </c>
      <c r="AD164" s="417">
        <v>995.59999999999991</v>
      </c>
      <c r="AE164" s="367">
        <v>8251</v>
      </c>
      <c r="AF164" s="367">
        <v>7157</v>
      </c>
      <c r="AG164" s="367">
        <v>1094</v>
      </c>
      <c r="AH164" s="368">
        <v>0.13258998909223124</v>
      </c>
      <c r="AI164" s="417">
        <v>904.4</v>
      </c>
      <c r="AJ164" s="367">
        <v>7693</v>
      </c>
      <c r="AK164" s="367">
        <v>6621</v>
      </c>
      <c r="AL164" s="367">
        <v>1072</v>
      </c>
      <c r="AM164" s="368">
        <v>0.13934745872871443</v>
      </c>
      <c r="AN164" s="417">
        <v>-91.199999999999889</v>
      </c>
      <c r="AO164" s="367">
        <v>-558</v>
      </c>
      <c r="AP164" s="367">
        <v>-536</v>
      </c>
      <c r="AQ164" s="367">
        <v>-22</v>
      </c>
      <c r="AR164" s="368">
        <v>6.7574696364831877E-3</v>
      </c>
      <c r="AS164" s="367">
        <v>1386.1999999999998</v>
      </c>
      <c r="AT164" s="367">
        <v>11541</v>
      </c>
      <c r="AU164" s="367">
        <v>9997</v>
      </c>
      <c r="AV164" s="367">
        <v>1544</v>
      </c>
      <c r="AW164" s="368">
        <v>0.1337839008751408</v>
      </c>
      <c r="AX164" s="367">
        <v>-481.7999999999999</v>
      </c>
      <c r="AY164" s="367">
        <v>-3848</v>
      </c>
      <c r="AZ164" s="367">
        <v>-3376</v>
      </c>
      <c r="BA164" s="367">
        <v>-472</v>
      </c>
      <c r="BB164" s="368">
        <v>0.12702643123865762</v>
      </c>
      <c r="BC164" s="417">
        <v>921.8</v>
      </c>
      <c r="BD164" s="367">
        <v>7709</v>
      </c>
      <c r="BE164" s="367">
        <v>6687</v>
      </c>
      <c r="BF164" s="367">
        <v>1022</v>
      </c>
      <c r="BG164" s="368">
        <v>0.13257231806978856</v>
      </c>
      <c r="BH164" s="417">
        <v>510.3</v>
      </c>
      <c r="BI164" s="367">
        <v>4304</v>
      </c>
      <c r="BJ164" s="367">
        <v>3718</v>
      </c>
      <c r="BK164" s="367">
        <v>586</v>
      </c>
      <c r="BL164" s="368">
        <v>0.13615241635687733</v>
      </c>
      <c r="BM164" s="417">
        <v>-411.49999999999994</v>
      </c>
      <c r="BN164" s="367">
        <v>-3405</v>
      </c>
      <c r="BO164" s="367">
        <v>-2969</v>
      </c>
      <c r="BP164" s="367">
        <v>-436</v>
      </c>
      <c r="BQ164" s="368">
        <v>3.5800982870887732E-3</v>
      </c>
      <c r="BR164" s="367">
        <v>904.4</v>
      </c>
      <c r="BS164" s="367">
        <v>7693</v>
      </c>
      <c r="BT164" s="367">
        <v>6621</v>
      </c>
      <c r="BU164" s="367">
        <v>1072</v>
      </c>
      <c r="BV164" s="368">
        <v>0.13934745872871443</v>
      </c>
      <c r="BW164" s="367">
        <v>-394.1</v>
      </c>
      <c r="BX164" s="367">
        <v>-3389</v>
      </c>
      <c r="BY164" s="367">
        <v>-2903</v>
      </c>
      <c r="BZ164" s="367">
        <v>-486</v>
      </c>
      <c r="CA164" s="368">
        <v>0.13576736044162566</v>
      </c>
      <c r="CB164" s="417">
        <v>984.9</v>
      </c>
      <c r="CC164" s="367">
        <v>8162</v>
      </c>
      <c r="CD164" s="367">
        <v>7081</v>
      </c>
      <c r="CE164" s="367">
        <v>1081</v>
      </c>
      <c r="CF164" s="368">
        <v>0.13244302866944377</v>
      </c>
      <c r="CG164" s="417">
        <v>752.69999999999993</v>
      </c>
      <c r="CH164" s="367">
        <v>6399</v>
      </c>
      <c r="CI164" s="367">
        <v>5512</v>
      </c>
      <c r="CJ164" s="367">
        <v>887</v>
      </c>
      <c r="CK164" s="368">
        <v>0.13861540865760275</v>
      </c>
      <c r="CL164" s="417">
        <v>-232.2</v>
      </c>
      <c r="CM164" s="367">
        <v>-1763</v>
      </c>
      <c r="CN164" s="367">
        <v>-1569</v>
      </c>
      <c r="CO164" s="367">
        <v>-194</v>
      </c>
      <c r="CP164" s="368">
        <v>6.1723799881589769E-3</v>
      </c>
      <c r="CQ164" s="367">
        <v>510.3</v>
      </c>
      <c r="CR164" s="367">
        <v>4304</v>
      </c>
      <c r="CS164" s="367">
        <v>3718</v>
      </c>
      <c r="CT164" s="367">
        <v>586</v>
      </c>
      <c r="CU164" s="368">
        <v>0.13615241635687733</v>
      </c>
      <c r="CV164" s="367">
        <v>242.39999999999995</v>
      </c>
      <c r="CW164" s="367">
        <v>2095</v>
      </c>
      <c r="CX164" s="367">
        <v>1794</v>
      </c>
      <c r="CY164" s="367">
        <v>301</v>
      </c>
      <c r="CZ164" s="368">
        <v>0.12998003636871835</v>
      </c>
      <c r="DA164" s="417">
        <v>1030.0999999999999</v>
      </c>
      <c r="DB164" s="367">
        <v>8606</v>
      </c>
      <c r="DC164" s="367">
        <v>7465</v>
      </c>
      <c r="DD164" s="367">
        <v>1141</v>
      </c>
      <c r="DE164" s="368">
        <v>0.13258191959098303</v>
      </c>
      <c r="DF164" s="417">
        <v>1096.5999999999999</v>
      </c>
      <c r="DG164" s="367">
        <v>9251</v>
      </c>
      <c r="DH164" s="367">
        <v>7982</v>
      </c>
      <c r="DI164" s="367">
        <v>1269</v>
      </c>
      <c r="DJ164" s="368">
        <v>0.13717435952869961</v>
      </c>
      <c r="DK164" s="417">
        <v>66.500000000000057</v>
      </c>
      <c r="DL164" s="367">
        <v>645</v>
      </c>
      <c r="DM164" s="367">
        <v>517</v>
      </c>
      <c r="DN164" s="367">
        <v>128</v>
      </c>
      <c r="DO164" s="368">
        <v>4.5924399377165748E-3</v>
      </c>
      <c r="DP164" s="367">
        <v>752.69999999999993</v>
      </c>
      <c r="DQ164" s="367">
        <v>6399</v>
      </c>
      <c r="DR164" s="367">
        <v>5512</v>
      </c>
      <c r="DS164" s="367">
        <v>887</v>
      </c>
      <c r="DT164" s="368">
        <v>0.13861540865760275</v>
      </c>
      <c r="DU164" s="367">
        <v>343.90000000000009</v>
      </c>
      <c r="DV164" s="367">
        <v>2852</v>
      </c>
      <c r="DW164" s="367">
        <v>2470</v>
      </c>
      <c r="DX164" s="367">
        <v>382</v>
      </c>
      <c r="DY164" s="368">
        <v>0.13402296871988617</v>
      </c>
      <c r="DZ164" s="417">
        <v>909.8</v>
      </c>
      <c r="EA164" s="367">
        <v>7540</v>
      </c>
      <c r="EB164" s="367">
        <v>6541</v>
      </c>
      <c r="EC164" s="367">
        <v>999</v>
      </c>
      <c r="ED164" s="368">
        <v>0.13249336870026526</v>
      </c>
      <c r="EE164" s="417">
        <v>828.7</v>
      </c>
      <c r="EF164" s="367">
        <v>6905</v>
      </c>
      <c r="EG164" s="367">
        <v>5973</v>
      </c>
      <c r="EH164" s="367">
        <v>932</v>
      </c>
      <c r="EI164" s="368">
        <v>0.13497465604634323</v>
      </c>
      <c r="EJ164" s="417">
        <v>-81.099999999999909</v>
      </c>
      <c r="EK164" s="367">
        <v>-635</v>
      </c>
      <c r="EL164" s="367">
        <v>-568</v>
      </c>
      <c r="EM164" s="367">
        <v>-67</v>
      </c>
      <c r="EN164" s="368">
        <v>2.4812873460779705E-3</v>
      </c>
      <c r="EO164" s="367">
        <v>1096.5999999999999</v>
      </c>
      <c r="EP164" s="367">
        <v>9251</v>
      </c>
      <c r="EQ164" s="367">
        <v>7982</v>
      </c>
      <c r="ER164" s="367">
        <v>1269</v>
      </c>
      <c r="ES164" s="368">
        <v>0.13717435952869961</v>
      </c>
      <c r="ET164" s="367">
        <v>-267.89999999999998</v>
      </c>
      <c r="EU164" s="367">
        <v>-2346</v>
      </c>
      <c r="EV164" s="367">
        <v>-2009</v>
      </c>
      <c r="EW164" s="367">
        <v>-337</v>
      </c>
      <c r="EX164" s="368">
        <v>0.13469307218262164</v>
      </c>
      <c r="EY164" s="417">
        <v>804</v>
      </c>
      <c r="EZ164" s="367">
        <v>6733</v>
      </c>
      <c r="FA164" s="367">
        <v>5839</v>
      </c>
      <c r="FB164" s="367">
        <v>894</v>
      </c>
      <c r="FC164" s="368">
        <v>0.1327788504381405</v>
      </c>
      <c r="FD164" s="417">
        <v>882.4</v>
      </c>
      <c r="FE164" s="367">
        <v>7362</v>
      </c>
      <c r="FF164" s="367">
        <v>6373</v>
      </c>
      <c r="FG164" s="367">
        <v>989</v>
      </c>
      <c r="FH164" s="368">
        <v>0.13433849497419179</v>
      </c>
      <c r="FI164" s="417">
        <v>78.400000000000006</v>
      </c>
      <c r="FJ164" s="367">
        <v>629</v>
      </c>
      <c r="FK164" s="367">
        <v>534</v>
      </c>
      <c r="FL164" s="367">
        <v>95</v>
      </c>
      <c r="FM164" s="368">
        <v>1.5596445360512856E-3</v>
      </c>
      <c r="FN164" s="367">
        <v>828.7</v>
      </c>
      <c r="FO164" s="367">
        <v>6905</v>
      </c>
      <c r="FP164" s="367">
        <v>5973</v>
      </c>
      <c r="FQ164" s="367">
        <v>932</v>
      </c>
      <c r="FR164" s="368">
        <v>0.13497465604634323</v>
      </c>
      <c r="FS164" s="367">
        <v>53.69999999999996</v>
      </c>
      <c r="FT164" s="367">
        <v>457</v>
      </c>
      <c r="FU164" s="367">
        <v>400</v>
      </c>
      <c r="FV164" s="367">
        <v>57</v>
      </c>
      <c r="FW164" s="368">
        <v>0.13341501151029195</v>
      </c>
      <c r="FX164" s="417">
        <v>771.69999999999993</v>
      </c>
      <c r="FY164" s="367">
        <v>6395</v>
      </c>
      <c r="FZ164" s="367">
        <v>5548</v>
      </c>
      <c r="GA164" s="367">
        <v>847</v>
      </c>
      <c r="GB164" s="368">
        <v>0.13244722439405784</v>
      </c>
      <c r="GC164" s="417">
        <v>1047.7</v>
      </c>
      <c r="GD164" s="367">
        <v>8824</v>
      </c>
      <c r="GE164" s="367">
        <v>7624</v>
      </c>
      <c r="GF164" s="367">
        <v>1200</v>
      </c>
      <c r="GG164" s="368">
        <v>0.13599274705349049</v>
      </c>
      <c r="GH164" s="417">
        <v>276</v>
      </c>
      <c r="GI164" s="367">
        <v>2429</v>
      </c>
      <c r="GJ164" s="367">
        <v>2076</v>
      </c>
      <c r="GK164" s="367">
        <v>353</v>
      </c>
      <c r="GL164" s="368">
        <v>3.5455226594326428E-3</v>
      </c>
      <c r="GM164" s="367">
        <v>882.4</v>
      </c>
      <c r="GN164" s="367">
        <v>7362</v>
      </c>
      <c r="GO164" s="367">
        <v>6373</v>
      </c>
      <c r="GP164" s="367">
        <v>989</v>
      </c>
      <c r="GQ164" s="368">
        <v>0.13433849497419179</v>
      </c>
      <c r="GR164" s="367">
        <v>165.3</v>
      </c>
      <c r="GS164" s="367">
        <v>1462</v>
      </c>
      <c r="GT164" s="367">
        <v>1251</v>
      </c>
      <c r="GU164" s="367">
        <v>211</v>
      </c>
      <c r="GV164" s="368">
        <v>0.13079297231475914</v>
      </c>
      <c r="GW164" s="417">
        <v>755.9</v>
      </c>
      <c r="GX164" s="367">
        <v>6334</v>
      </c>
      <c r="GY164" s="367">
        <v>5494</v>
      </c>
      <c r="GZ164" s="367">
        <v>840</v>
      </c>
      <c r="HA164" s="368">
        <v>0.13261761919797915</v>
      </c>
      <c r="HB164" s="417">
        <v>794.80000000000007</v>
      </c>
      <c r="HC164" s="367">
        <v>6591</v>
      </c>
      <c r="HD164" s="367">
        <v>5714</v>
      </c>
      <c r="HE164" s="367">
        <v>877</v>
      </c>
      <c r="HF164" s="368">
        <v>0.13306023365194963</v>
      </c>
      <c r="HG164" s="417">
        <v>38.900000000000006</v>
      </c>
      <c r="HH164" s="367">
        <v>257</v>
      </c>
      <c r="HI164" s="367">
        <v>220</v>
      </c>
      <c r="HJ164" s="367">
        <v>37</v>
      </c>
      <c r="HK164" s="368">
        <v>4.4261445397048016E-4</v>
      </c>
      <c r="HL164" s="367">
        <v>1047.7</v>
      </c>
      <c r="HM164" s="367">
        <v>8824</v>
      </c>
      <c r="HN164" s="367">
        <v>7624</v>
      </c>
      <c r="HO164" s="367">
        <v>1200</v>
      </c>
      <c r="HP164" s="368">
        <v>0.13599274705349049</v>
      </c>
      <c r="HQ164" s="367">
        <v>-252.89999999999998</v>
      </c>
      <c r="HR164" s="367">
        <v>-2233</v>
      </c>
      <c r="HS164" s="367">
        <v>-1910</v>
      </c>
      <c r="HT164" s="367">
        <v>-323</v>
      </c>
      <c r="HU164" s="368">
        <v>0.13555013259952001</v>
      </c>
      <c r="HV164" s="417">
        <v>788.9</v>
      </c>
      <c r="HW164" s="367">
        <v>6538</v>
      </c>
      <c r="HX164" s="367">
        <v>5673</v>
      </c>
      <c r="HY164" s="367">
        <v>865</v>
      </c>
      <c r="HZ164" s="368">
        <v>0.13230345671459162</v>
      </c>
      <c r="IA164" s="417">
        <v>809.80000000000007</v>
      </c>
      <c r="IB164" s="367">
        <v>6888</v>
      </c>
      <c r="IC164" s="367">
        <v>5930</v>
      </c>
      <c r="ID164" s="367">
        <v>958</v>
      </c>
      <c r="IE164" s="368">
        <v>0.13908246225319396</v>
      </c>
      <c r="IF164" s="417">
        <v>20.900000000000006</v>
      </c>
      <c r="IG164" s="367">
        <v>350</v>
      </c>
      <c r="IH164" s="367">
        <v>257</v>
      </c>
      <c r="II164" s="367">
        <v>93</v>
      </c>
      <c r="IJ164" s="368">
        <v>6.779005538602334E-3</v>
      </c>
      <c r="IK164" s="367">
        <v>794.80000000000007</v>
      </c>
      <c r="IL164" s="367">
        <v>6591</v>
      </c>
      <c r="IM164" s="367">
        <v>5714</v>
      </c>
      <c r="IN164" s="367">
        <v>877</v>
      </c>
      <c r="IO164" s="368">
        <v>0.13306023365194963</v>
      </c>
      <c r="IP164" s="367">
        <v>15</v>
      </c>
      <c r="IQ164" s="367">
        <v>297</v>
      </c>
      <c r="IR164" s="367">
        <v>216</v>
      </c>
      <c r="IS164" s="367">
        <v>81</v>
      </c>
      <c r="IT164" s="368">
        <v>0.1262812281133473</v>
      </c>
      <c r="IU164" s="417">
        <v>993.9</v>
      </c>
      <c r="IV164" s="367">
        <v>8306</v>
      </c>
      <c r="IW164" s="367">
        <v>7205</v>
      </c>
      <c r="IX164" s="367">
        <v>1101</v>
      </c>
      <c r="IY164" s="368">
        <v>0.13255477967734169</v>
      </c>
      <c r="IZ164" s="417">
        <v>741.1</v>
      </c>
      <c r="JA164" s="367">
        <v>6387</v>
      </c>
      <c r="JB164" s="367">
        <v>5482</v>
      </c>
      <c r="JC164" s="367">
        <v>905</v>
      </c>
      <c r="JD164" s="368">
        <v>0.14169406607170815</v>
      </c>
      <c r="JE164" s="417">
        <v>-252.8</v>
      </c>
      <c r="JF164" s="367">
        <v>-1919</v>
      </c>
      <c r="JG164" s="367">
        <v>-1723</v>
      </c>
      <c r="JH164" s="367">
        <v>-196</v>
      </c>
      <c r="JI164" s="368">
        <v>9.1392863943664526E-3</v>
      </c>
      <c r="JJ164" s="367">
        <v>809.80000000000007</v>
      </c>
      <c r="JK164" s="367">
        <v>6888</v>
      </c>
      <c r="JL164" s="367">
        <v>5930</v>
      </c>
      <c r="JM164" s="367">
        <v>958</v>
      </c>
      <c r="JN164" s="368">
        <v>0.13908246225319396</v>
      </c>
      <c r="JO164" s="367">
        <v>-68.700000000000045</v>
      </c>
      <c r="JP164" s="367">
        <v>-501</v>
      </c>
      <c r="JQ164" s="367">
        <v>-448</v>
      </c>
      <c r="JR164" s="367">
        <v>-53</v>
      </c>
      <c r="JS164" s="368">
        <v>0.1299431758588275</v>
      </c>
      <c r="JT164" s="417">
        <v>924.9</v>
      </c>
      <c r="JU164" s="367">
        <v>7665</v>
      </c>
      <c r="JV164" s="367">
        <v>6650</v>
      </c>
      <c r="JW164" s="367">
        <v>1015</v>
      </c>
      <c r="JX164" s="368">
        <v>0.13242009132420091</v>
      </c>
      <c r="JY164" s="417">
        <v>906.6</v>
      </c>
      <c r="JZ164" s="367">
        <v>7519</v>
      </c>
      <c r="KA164" s="367">
        <v>6247</v>
      </c>
      <c r="KB164" s="367">
        <v>1272</v>
      </c>
      <c r="KC164" s="368">
        <v>0.16917143237132598</v>
      </c>
      <c r="KD164" s="417">
        <v>-18.299999999999997</v>
      </c>
      <c r="KE164" s="367">
        <v>-146</v>
      </c>
      <c r="KF164" s="367">
        <v>-403</v>
      </c>
      <c r="KG164" s="367">
        <v>257</v>
      </c>
      <c r="KH164" s="368">
        <v>3.6751341047125075E-2</v>
      </c>
      <c r="KI164" s="367">
        <v>741.1</v>
      </c>
      <c r="KJ164" s="367">
        <v>6387</v>
      </c>
      <c r="KK164" s="367">
        <v>5482</v>
      </c>
      <c r="KL164" s="367">
        <v>905</v>
      </c>
      <c r="KM164" s="368">
        <v>0.14169406607170815</v>
      </c>
      <c r="KN164" s="367">
        <v>165.50000000000003</v>
      </c>
      <c r="KO164" s="367">
        <v>1132</v>
      </c>
      <c r="KP164" s="367">
        <v>765</v>
      </c>
      <c r="KQ164" s="367">
        <v>367</v>
      </c>
      <c r="KR164" s="368">
        <v>0.10494272502458307</v>
      </c>
      <c r="KS164" s="417">
        <v>10767.2</v>
      </c>
      <c r="KT164" s="367">
        <v>89649</v>
      </c>
      <c r="KU164" s="367">
        <v>77767</v>
      </c>
      <c r="KV164" s="367">
        <v>11882</v>
      </c>
      <c r="KW164" s="368">
        <v>0.13253912480897723</v>
      </c>
      <c r="KX164" s="367">
        <v>10661.300000000001</v>
      </c>
      <c r="KY164" s="367">
        <v>89664</v>
      </c>
      <c r="KZ164" s="367">
        <v>77173</v>
      </c>
      <c r="LA164" s="367">
        <v>12491</v>
      </c>
      <c r="LB164" s="369">
        <v>0.13930897573162027</v>
      </c>
      <c r="LC164" s="367">
        <v>-105.89999999999964</v>
      </c>
      <c r="LD164" s="367">
        <v>15</v>
      </c>
      <c r="LE164" s="367">
        <v>-594</v>
      </c>
      <c r="LF164" s="367">
        <v>609</v>
      </c>
      <c r="LG164" s="369">
        <v>6.7698509226430392E-3</v>
      </c>
    </row>
    <row r="165" spans="2:319">
      <c r="B165" s="1640"/>
      <c r="C165" s="1623"/>
      <c r="D165" s="365" t="s">
        <v>2871</v>
      </c>
      <c r="E165" s="417">
        <v>0</v>
      </c>
      <c r="F165" s="367">
        <v>0</v>
      </c>
      <c r="G165" s="367">
        <v>0</v>
      </c>
      <c r="H165" s="367">
        <v>0</v>
      </c>
      <c r="I165" s="368">
        <v>0</v>
      </c>
      <c r="J165" s="417">
        <v>0</v>
      </c>
      <c r="K165" s="367">
        <v>0</v>
      </c>
      <c r="L165" s="367">
        <v>0</v>
      </c>
      <c r="M165" s="367">
        <v>0</v>
      </c>
      <c r="N165" s="368">
        <v>0</v>
      </c>
      <c r="O165" s="417">
        <v>0</v>
      </c>
      <c r="P165" s="367">
        <v>0</v>
      </c>
      <c r="Q165" s="367">
        <v>0</v>
      </c>
      <c r="R165" s="367">
        <v>0</v>
      </c>
      <c r="S165" s="368">
        <v>0</v>
      </c>
      <c r="T165" s="367">
        <v>0</v>
      </c>
      <c r="U165" s="367">
        <v>0</v>
      </c>
      <c r="V165" s="367">
        <v>0</v>
      </c>
      <c r="W165" s="367">
        <v>0</v>
      </c>
      <c r="X165" s="368">
        <v>0</v>
      </c>
      <c r="Y165" s="367">
        <v>0</v>
      </c>
      <c r="Z165" s="367">
        <v>0</v>
      </c>
      <c r="AA165" s="367">
        <v>0</v>
      </c>
      <c r="AB165" s="367">
        <v>0</v>
      </c>
      <c r="AC165" s="368">
        <v>0</v>
      </c>
      <c r="AD165" s="417">
        <v>0</v>
      </c>
      <c r="AE165" s="367">
        <v>0</v>
      </c>
      <c r="AF165" s="367">
        <v>0</v>
      </c>
      <c r="AG165" s="367">
        <v>0</v>
      </c>
      <c r="AH165" s="368">
        <v>0</v>
      </c>
      <c r="AI165" s="417">
        <v>0</v>
      </c>
      <c r="AJ165" s="367">
        <v>0</v>
      </c>
      <c r="AK165" s="367">
        <v>0</v>
      </c>
      <c r="AL165" s="367">
        <v>0</v>
      </c>
      <c r="AM165" s="368">
        <v>0</v>
      </c>
      <c r="AN165" s="417">
        <v>0</v>
      </c>
      <c r="AO165" s="367">
        <v>0</v>
      </c>
      <c r="AP165" s="367">
        <v>0</v>
      </c>
      <c r="AQ165" s="367">
        <v>0</v>
      </c>
      <c r="AR165" s="368">
        <v>0</v>
      </c>
      <c r="AS165" s="367">
        <v>0</v>
      </c>
      <c r="AT165" s="367">
        <v>0</v>
      </c>
      <c r="AU165" s="367">
        <v>0</v>
      </c>
      <c r="AV165" s="367">
        <v>0</v>
      </c>
      <c r="AW165" s="368">
        <v>0</v>
      </c>
      <c r="AX165" s="367">
        <v>0</v>
      </c>
      <c r="AY165" s="367">
        <v>0</v>
      </c>
      <c r="AZ165" s="367">
        <v>0</v>
      </c>
      <c r="BA165" s="367">
        <v>0</v>
      </c>
      <c r="BB165" s="368">
        <v>0</v>
      </c>
      <c r="BC165" s="417">
        <v>0</v>
      </c>
      <c r="BD165" s="367">
        <v>0</v>
      </c>
      <c r="BE165" s="367">
        <v>0</v>
      </c>
      <c r="BF165" s="367">
        <v>0</v>
      </c>
      <c r="BG165" s="368">
        <v>0</v>
      </c>
      <c r="BH165" s="417">
        <v>0</v>
      </c>
      <c r="BI165" s="367">
        <v>0</v>
      </c>
      <c r="BJ165" s="367">
        <v>0</v>
      </c>
      <c r="BK165" s="367">
        <v>0</v>
      </c>
      <c r="BL165" s="368">
        <v>0</v>
      </c>
      <c r="BM165" s="417">
        <v>0</v>
      </c>
      <c r="BN165" s="367">
        <v>0</v>
      </c>
      <c r="BO165" s="367">
        <v>0</v>
      </c>
      <c r="BP165" s="367">
        <v>0</v>
      </c>
      <c r="BQ165" s="368">
        <v>0</v>
      </c>
      <c r="BR165" s="367">
        <v>0</v>
      </c>
      <c r="BS165" s="367">
        <v>0</v>
      </c>
      <c r="BT165" s="367">
        <v>0</v>
      </c>
      <c r="BU165" s="367">
        <v>0</v>
      </c>
      <c r="BV165" s="368">
        <v>0</v>
      </c>
      <c r="BW165" s="367">
        <v>0</v>
      </c>
      <c r="BX165" s="367">
        <v>0</v>
      </c>
      <c r="BY165" s="367">
        <v>0</v>
      </c>
      <c r="BZ165" s="367">
        <v>0</v>
      </c>
      <c r="CA165" s="368">
        <v>0</v>
      </c>
      <c r="CB165" s="417">
        <v>0</v>
      </c>
      <c r="CC165" s="367">
        <v>0</v>
      </c>
      <c r="CD165" s="367">
        <v>0</v>
      </c>
      <c r="CE165" s="367">
        <v>0</v>
      </c>
      <c r="CF165" s="368">
        <v>0</v>
      </c>
      <c r="CG165" s="417">
        <v>0</v>
      </c>
      <c r="CH165" s="367">
        <v>0</v>
      </c>
      <c r="CI165" s="367">
        <v>0</v>
      </c>
      <c r="CJ165" s="367">
        <v>0</v>
      </c>
      <c r="CK165" s="368">
        <v>0</v>
      </c>
      <c r="CL165" s="417">
        <v>0</v>
      </c>
      <c r="CM165" s="367">
        <v>0</v>
      </c>
      <c r="CN165" s="367">
        <v>0</v>
      </c>
      <c r="CO165" s="367">
        <v>0</v>
      </c>
      <c r="CP165" s="368">
        <v>0</v>
      </c>
      <c r="CQ165" s="367">
        <v>0</v>
      </c>
      <c r="CR165" s="367">
        <v>0</v>
      </c>
      <c r="CS165" s="367">
        <v>0</v>
      </c>
      <c r="CT165" s="367">
        <v>0</v>
      </c>
      <c r="CU165" s="368">
        <v>0</v>
      </c>
      <c r="CV165" s="367">
        <v>0</v>
      </c>
      <c r="CW165" s="367">
        <v>0</v>
      </c>
      <c r="CX165" s="367">
        <v>0</v>
      </c>
      <c r="CY165" s="367">
        <v>0</v>
      </c>
      <c r="CZ165" s="368">
        <v>0</v>
      </c>
      <c r="DA165" s="417">
        <v>0</v>
      </c>
      <c r="DB165" s="367">
        <v>0</v>
      </c>
      <c r="DC165" s="367">
        <v>0</v>
      </c>
      <c r="DD165" s="367">
        <v>0</v>
      </c>
      <c r="DE165" s="368">
        <v>0</v>
      </c>
      <c r="DF165" s="417">
        <v>0</v>
      </c>
      <c r="DG165" s="367">
        <v>0</v>
      </c>
      <c r="DH165" s="367">
        <v>0</v>
      </c>
      <c r="DI165" s="367">
        <v>0</v>
      </c>
      <c r="DJ165" s="368">
        <v>0</v>
      </c>
      <c r="DK165" s="417">
        <v>0</v>
      </c>
      <c r="DL165" s="367">
        <v>0</v>
      </c>
      <c r="DM165" s="367">
        <v>0</v>
      </c>
      <c r="DN165" s="367">
        <v>0</v>
      </c>
      <c r="DO165" s="368">
        <v>0</v>
      </c>
      <c r="DP165" s="367">
        <v>0</v>
      </c>
      <c r="DQ165" s="367">
        <v>0</v>
      </c>
      <c r="DR165" s="367">
        <v>0</v>
      </c>
      <c r="DS165" s="367">
        <v>0</v>
      </c>
      <c r="DT165" s="368">
        <v>0</v>
      </c>
      <c r="DU165" s="367">
        <v>0</v>
      </c>
      <c r="DV165" s="367">
        <v>0</v>
      </c>
      <c r="DW165" s="367">
        <v>0</v>
      </c>
      <c r="DX165" s="367">
        <v>0</v>
      </c>
      <c r="DY165" s="368">
        <v>0</v>
      </c>
      <c r="DZ165" s="417">
        <v>0</v>
      </c>
      <c r="EA165" s="367">
        <v>0</v>
      </c>
      <c r="EB165" s="367">
        <v>0</v>
      </c>
      <c r="EC165" s="367">
        <v>0</v>
      </c>
      <c r="ED165" s="368">
        <v>0</v>
      </c>
      <c r="EE165" s="417">
        <v>0</v>
      </c>
      <c r="EF165" s="367">
        <v>0</v>
      </c>
      <c r="EG165" s="367">
        <v>0</v>
      </c>
      <c r="EH165" s="367">
        <v>0</v>
      </c>
      <c r="EI165" s="368">
        <v>0</v>
      </c>
      <c r="EJ165" s="417">
        <v>0</v>
      </c>
      <c r="EK165" s="367">
        <v>0</v>
      </c>
      <c r="EL165" s="367">
        <v>0</v>
      </c>
      <c r="EM165" s="367">
        <v>0</v>
      </c>
      <c r="EN165" s="368">
        <v>0</v>
      </c>
      <c r="EO165" s="367">
        <v>0</v>
      </c>
      <c r="EP165" s="367">
        <v>0</v>
      </c>
      <c r="EQ165" s="367">
        <v>0</v>
      </c>
      <c r="ER165" s="367">
        <v>0</v>
      </c>
      <c r="ES165" s="368">
        <v>0</v>
      </c>
      <c r="ET165" s="367">
        <v>0</v>
      </c>
      <c r="EU165" s="367">
        <v>0</v>
      </c>
      <c r="EV165" s="367">
        <v>0</v>
      </c>
      <c r="EW165" s="367">
        <v>0</v>
      </c>
      <c r="EX165" s="368">
        <v>0</v>
      </c>
      <c r="EY165" s="417">
        <v>0</v>
      </c>
      <c r="EZ165" s="367">
        <v>0</v>
      </c>
      <c r="FA165" s="367">
        <v>0</v>
      </c>
      <c r="FB165" s="367">
        <v>0</v>
      </c>
      <c r="FC165" s="368">
        <v>0</v>
      </c>
      <c r="FD165" s="417">
        <v>0</v>
      </c>
      <c r="FE165" s="367">
        <v>0</v>
      </c>
      <c r="FF165" s="367">
        <v>0</v>
      </c>
      <c r="FG165" s="367">
        <v>0</v>
      </c>
      <c r="FH165" s="368">
        <v>0</v>
      </c>
      <c r="FI165" s="417">
        <v>0</v>
      </c>
      <c r="FJ165" s="367">
        <v>0</v>
      </c>
      <c r="FK165" s="367">
        <v>0</v>
      </c>
      <c r="FL165" s="367">
        <v>0</v>
      </c>
      <c r="FM165" s="368">
        <v>0</v>
      </c>
      <c r="FN165" s="367">
        <v>0</v>
      </c>
      <c r="FO165" s="367">
        <v>0</v>
      </c>
      <c r="FP165" s="367">
        <v>0</v>
      </c>
      <c r="FQ165" s="367">
        <v>0</v>
      </c>
      <c r="FR165" s="368">
        <v>0</v>
      </c>
      <c r="FS165" s="367">
        <v>0</v>
      </c>
      <c r="FT165" s="367">
        <v>0</v>
      </c>
      <c r="FU165" s="367">
        <v>0</v>
      </c>
      <c r="FV165" s="367">
        <v>0</v>
      </c>
      <c r="FW165" s="368">
        <v>0</v>
      </c>
      <c r="FX165" s="417">
        <v>0</v>
      </c>
      <c r="FY165" s="367">
        <v>0</v>
      </c>
      <c r="FZ165" s="367">
        <v>0</v>
      </c>
      <c r="GA165" s="367">
        <v>0</v>
      </c>
      <c r="GB165" s="368">
        <v>0</v>
      </c>
      <c r="GC165" s="417">
        <v>0</v>
      </c>
      <c r="GD165" s="367">
        <v>0</v>
      </c>
      <c r="GE165" s="367">
        <v>0</v>
      </c>
      <c r="GF165" s="367">
        <v>0</v>
      </c>
      <c r="GG165" s="368">
        <v>0</v>
      </c>
      <c r="GH165" s="417">
        <v>0</v>
      </c>
      <c r="GI165" s="367">
        <v>0</v>
      </c>
      <c r="GJ165" s="367">
        <v>0</v>
      </c>
      <c r="GK165" s="367">
        <v>0</v>
      </c>
      <c r="GL165" s="368">
        <v>0</v>
      </c>
      <c r="GM165" s="367">
        <v>0</v>
      </c>
      <c r="GN165" s="367">
        <v>0</v>
      </c>
      <c r="GO165" s="367">
        <v>0</v>
      </c>
      <c r="GP165" s="367">
        <v>0</v>
      </c>
      <c r="GQ165" s="368">
        <v>0</v>
      </c>
      <c r="GR165" s="367">
        <v>0</v>
      </c>
      <c r="GS165" s="367">
        <v>0</v>
      </c>
      <c r="GT165" s="367">
        <v>0</v>
      </c>
      <c r="GU165" s="367">
        <v>0</v>
      </c>
      <c r="GV165" s="368">
        <v>0</v>
      </c>
      <c r="GW165" s="417">
        <v>0</v>
      </c>
      <c r="GX165" s="367">
        <v>0</v>
      </c>
      <c r="GY165" s="367">
        <v>0</v>
      </c>
      <c r="GZ165" s="367">
        <v>0</v>
      </c>
      <c r="HA165" s="368">
        <v>0</v>
      </c>
      <c r="HB165" s="417">
        <v>0</v>
      </c>
      <c r="HC165" s="367">
        <v>0</v>
      </c>
      <c r="HD165" s="367">
        <v>0</v>
      </c>
      <c r="HE165" s="367">
        <v>0</v>
      </c>
      <c r="HF165" s="368">
        <v>0</v>
      </c>
      <c r="HG165" s="417">
        <v>0</v>
      </c>
      <c r="HH165" s="367">
        <v>0</v>
      </c>
      <c r="HI165" s="367">
        <v>0</v>
      </c>
      <c r="HJ165" s="367">
        <v>0</v>
      </c>
      <c r="HK165" s="368">
        <v>0</v>
      </c>
      <c r="HL165" s="367">
        <v>0</v>
      </c>
      <c r="HM165" s="367">
        <v>0</v>
      </c>
      <c r="HN165" s="367">
        <v>0</v>
      </c>
      <c r="HO165" s="367">
        <v>0</v>
      </c>
      <c r="HP165" s="368">
        <v>0</v>
      </c>
      <c r="HQ165" s="367">
        <v>0</v>
      </c>
      <c r="HR165" s="367">
        <v>0</v>
      </c>
      <c r="HS165" s="367">
        <v>0</v>
      </c>
      <c r="HT165" s="367">
        <v>0</v>
      </c>
      <c r="HU165" s="368">
        <v>0</v>
      </c>
      <c r="HV165" s="417">
        <v>0</v>
      </c>
      <c r="HW165" s="367">
        <v>0</v>
      </c>
      <c r="HX165" s="367">
        <v>0</v>
      </c>
      <c r="HY165" s="367">
        <v>0</v>
      </c>
      <c r="HZ165" s="368">
        <v>0</v>
      </c>
      <c r="IA165" s="417">
        <v>0</v>
      </c>
      <c r="IB165" s="367">
        <v>0</v>
      </c>
      <c r="IC165" s="367">
        <v>0</v>
      </c>
      <c r="ID165" s="367">
        <v>0</v>
      </c>
      <c r="IE165" s="368">
        <v>0</v>
      </c>
      <c r="IF165" s="417">
        <v>0</v>
      </c>
      <c r="IG165" s="367">
        <v>0</v>
      </c>
      <c r="IH165" s="367">
        <v>0</v>
      </c>
      <c r="II165" s="367">
        <v>0</v>
      </c>
      <c r="IJ165" s="368">
        <v>0</v>
      </c>
      <c r="IK165" s="367">
        <v>0</v>
      </c>
      <c r="IL165" s="367">
        <v>0</v>
      </c>
      <c r="IM165" s="367">
        <v>0</v>
      </c>
      <c r="IN165" s="367">
        <v>0</v>
      </c>
      <c r="IO165" s="368">
        <v>0</v>
      </c>
      <c r="IP165" s="367">
        <v>0</v>
      </c>
      <c r="IQ165" s="367">
        <v>0</v>
      </c>
      <c r="IR165" s="367">
        <v>0</v>
      </c>
      <c r="IS165" s="367">
        <v>0</v>
      </c>
      <c r="IT165" s="368">
        <v>0</v>
      </c>
      <c r="IU165" s="417">
        <v>0</v>
      </c>
      <c r="IV165" s="367">
        <v>0</v>
      </c>
      <c r="IW165" s="367">
        <v>0</v>
      </c>
      <c r="IX165" s="367">
        <v>0</v>
      </c>
      <c r="IY165" s="368">
        <v>0</v>
      </c>
      <c r="IZ165" s="417">
        <v>0</v>
      </c>
      <c r="JA165" s="367">
        <v>0</v>
      </c>
      <c r="JB165" s="367">
        <v>0</v>
      </c>
      <c r="JC165" s="367">
        <v>0</v>
      </c>
      <c r="JD165" s="368">
        <v>0</v>
      </c>
      <c r="JE165" s="417">
        <v>0</v>
      </c>
      <c r="JF165" s="367">
        <v>0</v>
      </c>
      <c r="JG165" s="367">
        <v>0</v>
      </c>
      <c r="JH165" s="367">
        <v>0</v>
      </c>
      <c r="JI165" s="368">
        <v>0</v>
      </c>
      <c r="JJ165" s="367">
        <v>0</v>
      </c>
      <c r="JK165" s="367">
        <v>0</v>
      </c>
      <c r="JL165" s="367">
        <v>0</v>
      </c>
      <c r="JM165" s="367">
        <v>0</v>
      </c>
      <c r="JN165" s="368">
        <v>0</v>
      </c>
      <c r="JO165" s="367">
        <v>0</v>
      </c>
      <c r="JP165" s="367">
        <v>0</v>
      </c>
      <c r="JQ165" s="367">
        <v>0</v>
      </c>
      <c r="JR165" s="367">
        <v>0</v>
      </c>
      <c r="JS165" s="368">
        <v>0</v>
      </c>
      <c r="JT165" s="417">
        <v>0</v>
      </c>
      <c r="JU165" s="367">
        <v>0</v>
      </c>
      <c r="JV165" s="367">
        <v>0</v>
      </c>
      <c r="JW165" s="367">
        <v>0</v>
      </c>
      <c r="JX165" s="368">
        <v>0</v>
      </c>
      <c r="JY165" s="417">
        <v>0</v>
      </c>
      <c r="JZ165" s="367">
        <v>0</v>
      </c>
      <c r="KA165" s="367">
        <v>0</v>
      </c>
      <c r="KB165" s="367">
        <v>0</v>
      </c>
      <c r="KC165" s="368">
        <v>0</v>
      </c>
      <c r="KD165" s="417">
        <v>0</v>
      </c>
      <c r="KE165" s="367">
        <v>0</v>
      </c>
      <c r="KF165" s="367">
        <v>0</v>
      </c>
      <c r="KG165" s="367">
        <v>0</v>
      </c>
      <c r="KH165" s="368">
        <v>0</v>
      </c>
      <c r="KI165" s="367">
        <v>0</v>
      </c>
      <c r="KJ165" s="367">
        <v>0</v>
      </c>
      <c r="KK165" s="367">
        <v>0</v>
      </c>
      <c r="KL165" s="367">
        <v>0</v>
      </c>
      <c r="KM165" s="368">
        <v>0</v>
      </c>
      <c r="KN165" s="367">
        <v>0</v>
      </c>
      <c r="KO165" s="367">
        <v>0</v>
      </c>
      <c r="KP165" s="367">
        <v>0</v>
      </c>
      <c r="KQ165" s="367">
        <v>0</v>
      </c>
      <c r="KR165" s="368">
        <v>0</v>
      </c>
      <c r="KS165" s="417">
        <v>0</v>
      </c>
      <c r="KT165" s="367">
        <v>0</v>
      </c>
      <c r="KU165" s="367">
        <v>0</v>
      </c>
      <c r="KV165" s="367">
        <v>0</v>
      </c>
      <c r="KW165" s="368">
        <v>0</v>
      </c>
      <c r="KX165" s="367">
        <v>0</v>
      </c>
      <c r="KY165" s="367">
        <v>0</v>
      </c>
      <c r="KZ165" s="367">
        <v>0</v>
      </c>
      <c r="LA165" s="367">
        <v>0</v>
      </c>
      <c r="LB165" s="369">
        <v>0</v>
      </c>
      <c r="LC165" s="367">
        <v>0</v>
      </c>
      <c r="LD165" s="367">
        <v>0</v>
      </c>
      <c r="LE165" s="367">
        <v>0</v>
      </c>
      <c r="LF165" s="367">
        <v>0</v>
      </c>
      <c r="LG165" s="369">
        <v>0</v>
      </c>
    </row>
    <row r="166" spans="2:319">
      <c r="B166" s="1640"/>
      <c r="C166" s="1623"/>
      <c r="D166" s="370" t="s">
        <v>2885</v>
      </c>
      <c r="E166" s="371">
        <v>0</v>
      </c>
      <c r="F166" s="372">
        <v>-9326</v>
      </c>
      <c r="G166" s="372">
        <v>0</v>
      </c>
      <c r="H166" s="372">
        <v>-9326</v>
      </c>
      <c r="I166" s="373">
        <v>1</v>
      </c>
      <c r="J166" s="371">
        <v>0</v>
      </c>
      <c r="K166" s="372">
        <v>-7306</v>
      </c>
      <c r="L166" s="372">
        <v>0</v>
      </c>
      <c r="M166" s="372">
        <v>-7306</v>
      </c>
      <c r="N166" s="373">
        <v>1</v>
      </c>
      <c r="O166" s="371">
        <v>0</v>
      </c>
      <c r="P166" s="372">
        <v>2020</v>
      </c>
      <c r="Q166" s="372">
        <v>0</v>
      </c>
      <c r="R166" s="372">
        <v>2020</v>
      </c>
      <c r="S166" s="373">
        <v>0</v>
      </c>
      <c r="T166" s="372">
        <v>0</v>
      </c>
      <c r="U166" s="372">
        <v>-8889</v>
      </c>
      <c r="V166" s="372">
        <v>0</v>
      </c>
      <c r="W166" s="372">
        <v>-8889</v>
      </c>
      <c r="X166" s="373">
        <v>1</v>
      </c>
      <c r="Y166" s="372">
        <v>0</v>
      </c>
      <c r="Z166" s="372">
        <v>1583</v>
      </c>
      <c r="AA166" s="372">
        <v>0</v>
      </c>
      <c r="AB166" s="372">
        <v>1583</v>
      </c>
      <c r="AC166" s="373">
        <v>1</v>
      </c>
      <c r="AD166" s="371">
        <v>0</v>
      </c>
      <c r="AE166" s="372">
        <v>-8897</v>
      </c>
      <c r="AF166" s="372">
        <v>0</v>
      </c>
      <c r="AG166" s="372">
        <v>-8897</v>
      </c>
      <c r="AH166" s="373">
        <v>1</v>
      </c>
      <c r="AI166" s="371">
        <v>0</v>
      </c>
      <c r="AJ166" s="372">
        <v>-7607</v>
      </c>
      <c r="AK166" s="372">
        <v>0</v>
      </c>
      <c r="AL166" s="372">
        <v>-7607</v>
      </c>
      <c r="AM166" s="373">
        <v>1</v>
      </c>
      <c r="AN166" s="371">
        <v>0</v>
      </c>
      <c r="AO166" s="372">
        <v>1290</v>
      </c>
      <c r="AP166" s="372">
        <v>0</v>
      </c>
      <c r="AQ166" s="372">
        <v>1290</v>
      </c>
      <c r="AR166" s="373">
        <v>0</v>
      </c>
      <c r="AS166" s="372">
        <v>0</v>
      </c>
      <c r="AT166" s="372">
        <v>-7306</v>
      </c>
      <c r="AU166" s="372">
        <v>0</v>
      </c>
      <c r="AV166" s="372">
        <v>-7306</v>
      </c>
      <c r="AW166" s="373">
        <v>1</v>
      </c>
      <c r="AX166" s="372">
        <v>0</v>
      </c>
      <c r="AY166" s="372">
        <v>-301</v>
      </c>
      <c r="AZ166" s="372">
        <v>0</v>
      </c>
      <c r="BA166" s="372">
        <v>-301</v>
      </c>
      <c r="BB166" s="373">
        <v>1</v>
      </c>
      <c r="BC166" s="371">
        <v>0</v>
      </c>
      <c r="BD166" s="372">
        <v>-8677</v>
      </c>
      <c r="BE166" s="372">
        <v>0</v>
      </c>
      <c r="BF166" s="372">
        <v>-8677</v>
      </c>
      <c r="BG166" s="373">
        <v>1</v>
      </c>
      <c r="BH166" s="371">
        <v>0</v>
      </c>
      <c r="BI166" s="372">
        <v>-7495</v>
      </c>
      <c r="BJ166" s="372">
        <v>0</v>
      </c>
      <c r="BK166" s="372">
        <v>-7495</v>
      </c>
      <c r="BL166" s="373">
        <v>1</v>
      </c>
      <c r="BM166" s="371">
        <v>0</v>
      </c>
      <c r="BN166" s="372">
        <v>1182</v>
      </c>
      <c r="BO166" s="372">
        <v>0</v>
      </c>
      <c r="BP166" s="372">
        <v>1182</v>
      </c>
      <c r="BQ166" s="373">
        <v>0</v>
      </c>
      <c r="BR166" s="372">
        <v>0</v>
      </c>
      <c r="BS166" s="372">
        <v>-7607</v>
      </c>
      <c r="BT166" s="372">
        <v>0</v>
      </c>
      <c r="BU166" s="372">
        <v>-7607</v>
      </c>
      <c r="BV166" s="373">
        <v>1</v>
      </c>
      <c r="BW166" s="372">
        <v>0</v>
      </c>
      <c r="BX166" s="372">
        <v>112</v>
      </c>
      <c r="BY166" s="372">
        <v>0</v>
      </c>
      <c r="BZ166" s="372">
        <v>112</v>
      </c>
      <c r="CA166" s="373">
        <v>1</v>
      </c>
      <c r="CB166" s="371">
        <v>0</v>
      </c>
      <c r="CC166" s="372">
        <v>-9408</v>
      </c>
      <c r="CD166" s="372">
        <v>0</v>
      </c>
      <c r="CE166" s="372">
        <v>-9408</v>
      </c>
      <c r="CF166" s="373">
        <v>1</v>
      </c>
      <c r="CG166" s="371">
        <v>0</v>
      </c>
      <c r="CH166" s="372">
        <v>-7400</v>
      </c>
      <c r="CI166" s="372">
        <v>0</v>
      </c>
      <c r="CJ166" s="372">
        <v>-7400</v>
      </c>
      <c r="CK166" s="373">
        <v>1</v>
      </c>
      <c r="CL166" s="371">
        <v>0</v>
      </c>
      <c r="CM166" s="372">
        <v>2008</v>
      </c>
      <c r="CN166" s="372">
        <v>0</v>
      </c>
      <c r="CO166" s="372">
        <v>2008</v>
      </c>
      <c r="CP166" s="373">
        <v>0</v>
      </c>
      <c r="CQ166" s="372">
        <v>0</v>
      </c>
      <c r="CR166" s="372">
        <v>-7495</v>
      </c>
      <c r="CS166" s="372">
        <v>0</v>
      </c>
      <c r="CT166" s="372">
        <v>-7495</v>
      </c>
      <c r="CU166" s="373">
        <v>1</v>
      </c>
      <c r="CV166" s="372">
        <v>0</v>
      </c>
      <c r="CW166" s="372">
        <v>95</v>
      </c>
      <c r="CX166" s="372">
        <v>0</v>
      </c>
      <c r="CY166" s="372">
        <v>95</v>
      </c>
      <c r="CZ166" s="373">
        <v>1</v>
      </c>
      <c r="DA166" s="371">
        <v>0</v>
      </c>
      <c r="DB166" s="372">
        <v>-9438</v>
      </c>
      <c r="DC166" s="372">
        <v>0</v>
      </c>
      <c r="DD166" s="372">
        <v>-9438</v>
      </c>
      <c r="DE166" s="373">
        <v>1</v>
      </c>
      <c r="DF166" s="371">
        <v>0</v>
      </c>
      <c r="DG166" s="372">
        <v>-8009</v>
      </c>
      <c r="DH166" s="372">
        <v>0</v>
      </c>
      <c r="DI166" s="372">
        <v>-8009</v>
      </c>
      <c r="DJ166" s="373">
        <v>1</v>
      </c>
      <c r="DK166" s="371">
        <v>0</v>
      </c>
      <c r="DL166" s="372">
        <v>1429</v>
      </c>
      <c r="DM166" s="372">
        <v>0</v>
      </c>
      <c r="DN166" s="372">
        <v>1429</v>
      </c>
      <c r="DO166" s="373">
        <v>0</v>
      </c>
      <c r="DP166" s="372">
        <v>0</v>
      </c>
      <c r="DQ166" s="372">
        <v>-7400</v>
      </c>
      <c r="DR166" s="372">
        <v>0</v>
      </c>
      <c r="DS166" s="372">
        <v>-7400</v>
      </c>
      <c r="DT166" s="373">
        <v>1</v>
      </c>
      <c r="DU166" s="372">
        <v>0</v>
      </c>
      <c r="DV166" s="372">
        <v>-609</v>
      </c>
      <c r="DW166" s="372">
        <v>0</v>
      </c>
      <c r="DX166" s="372">
        <v>-609</v>
      </c>
      <c r="DY166" s="373">
        <v>1</v>
      </c>
      <c r="DZ166" s="371">
        <v>0</v>
      </c>
      <c r="EA166" s="372">
        <v>-9188</v>
      </c>
      <c r="EB166" s="372">
        <v>0</v>
      </c>
      <c r="EC166" s="372">
        <v>-9188</v>
      </c>
      <c r="ED166" s="373">
        <v>1</v>
      </c>
      <c r="EE166" s="371">
        <v>0</v>
      </c>
      <c r="EF166" s="372">
        <v>-8096</v>
      </c>
      <c r="EG166" s="372">
        <v>0</v>
      </c>
      <c r="EH166" s="372">
        <v>-8096</v>
      </c>
      <c r="EI166" s="373">
        <v>1</v>
      </c>
      <c r="EJ166" s="371">
        <v>0</v>
      </c>
      <c r="EK166" s="372">
        <v>1092</v>
      </c>
      <c r="EL166" s="372">
        <v>0</v>
      </c>
      <c r="EM166" s="372">
        <v>1092</v>
      </c>
      <c r="EN166" s="373">
        <v>0</v>
      </c>
      <c r="EO166" s="372">
        <v>0</v>
      </c>
      <c r="EP166" s="372">
        <v>-8009</v>
      </c>
      <c r="EQ166" s="372">
        <v>0</v>
      </c>
      <c r="ER166" s="372">
        <v>-8009</v>
      </c>
      <c r="ES166" s="373">
        <v>1</v>
      </c>
      <c r="ET166" s="372">
        <v>0</v>
      </c>
      <c r="EU166" s="372">
        <v>-87</v>
      </c>
      <c r="EV166" s="372">
        <v>0</v>
      </c>
      <c r="EW166" s="372">
        <v>-87</v>
      </c>
      <c r="EX166" s="373">
        <v>1</v>
      </c>
      <c r="EY166" s="371">
        <v>0</v>
      </c>
      <c r="EZ166" s="372">
        <v>-8999</v>
      </c>
      <c r="FA166" s="372">
        <v>0</v>
      </c>
      <c r="FB166" s="372">
        <v>-8999</v>
      </c>
      <c r="FC166" s="373">
        <v>1</v>
      </c>
      <c r="FD166" s="371">
        <v>0</v>
      </c>
      <c r="FE166" s="372">
        <v>-6912</v>
      </c>
      <c r="FF166" s="372">
        <v>0</v>
      </c>
      <c r="FG166" s="372">
        <v>-6912</v>
      </c>
      <c r="FH166" s="373">
        <v>1</v>
      </c>
      <c r="FI166" s="371">
        <v>0</v>
      </c>
      <c r="FJ166" s="372">
        <v>2087</v>
      </c>
      <c r="FK166" s="372">
        <v>0</v>
      </c>
      <c r="FL166" s="372">
        <v>2087</v>
      </c>
      <c r="FM166" s="373">
        <v>0</v>
      </c>
      <c r="FN166" s="372">
        <v>0</v>
      </c>
      <c r="FO166" s="372">
        <v>-8096</v>
      </c>
      <c r="FP166" s="372">
        <v>0</v>
      </c>
      <c r="FQ166" s="372">
        <v>-8096</v>
      </c>
      <c r="FR166" s="373">
        <v>1</v>
      </c>
      <c r="FS166" s="372">
        <v>0</v>
      </c>
      <c r="FT166" s="372">
        <v>1184</v>
      </c>
      <c r="FU166" s="372">
        <v>0</v>
      </c>
      <c r="FV166" s="372">
        <v>1184</v>
      </c>
      <c r="FW166" s="373">
        <v>1</v>
      </c>
      <c r="FX166" s="371">
        <v>0</v>
      </c>
      <c r="FY166" s="372">
        <v>-9358</v>
      </c>
      <c r="FZ166" s="372">
        <v>0</v>
      </c>
      <c r="GA166" s="372">
        <v>-9358</v>
      </c>
      <c r="GB166" s="373">
        <v>1</v>
      </c>
      <c r="GC166" s="371">
        <v>0</v>
      </c>
      <c r="GD166" s="372">
        <v>-7316</v>
      </c>
      <c r="GE166" s="372">
        <v>0</v>
      </c>
      <c r="GF166" s="372">
        <v>-7316</v>
      </c>
      <c r="GG166" s="373">
        <v>1</v>
      </c>
      <c r="GH166" s="371">
        <v>0</v>
      </c>
      <c r="GI166" s="372">
        <v>2042</v>
      </c>
      <c r="GJ166" s="372">
        <v>0</v>
      </c>
      <c r="GK166" s="372">
        <v>2042</v>
      </c>
      <c r="GL166" s="373">
        <v>0</v>
      </c>
      <c r="GM166" s="372">
        <v>0</v>
      </c>
      <c r="GN166" s="372">
        <v>-6912</v>
      </c>
      <c r="GO166" s="372">
        <v>0</v>
      </c>
      <c r="GP166" s="372">
        <v>-6912</v>
      </c>
      <c r="GQ166" s="373">
        <v>1</v>
      </c>
      <c r="GR166" s="372">
        <v>0</v>
      </c>
      <c r="GS166" s="372">
        <v>-404</v>
      </c>
      <c r="GT166" s="372">
        <v>0</v>
      </c>
      <c r="GU166" s="372">
        <v>-404</v>
      </c>
      <c r="GV166" s="373">
        <v>1</v>
      </c>
      <c r="GW166" s="371">
        <v>0</v>
      </c>
      <c r="GX166" s="372">
        <v>-8834</v>
      </c>
      <c r="GY166" s="372">
        <v>0</v>
      </c>
      <c r="GZ166" s="372">
        <v>-8834</v>
      </c>
      <c r="HA166" s="373">
        <v>1</v>
      </c>
      <c r="HB166" s="371">
        <v>0</v>
      </c>
      <c r="HC166" s="372">
        <v>-6700</v>
      </c>
      <c r="HD166" s="372">
        <v>0</v>
      </c>
      <c r="HE166" s="372">
        <v>-6700</v>
      </c>
      <c r="HF166" s="373">
        <v>1</v>
      </c>
      <c r="HG166" s="371">
        <v>0</v>
      </c>
      <c r="HH166" s="372">
        <v>2134</v>
      </c>
      <c r="HI166" s="372">
        <v>0</v>
      </c>
      <c r="HJ166" s="372">
        <v>2134</v>
      </c>
      <c r="HK166" s="373">
        <v>0</v>
      </c>
      <c r="HL166" s="372">
        <v>0</v>
      </c>
      <c r="HM166" s="372">
        <v>-7316</v>
      </c>
      <c r="HN166" s="372">
        <v>0</v>
      </c>
      <c r="HO166" s="372">
        <v>-7316</v>
      </c>
      <c r="HP166" s="373">
        <v>1</v>
      </c>
      <c r="HQ166" s="372">
        <v>0</v>
      </c>
      <c r="HR166" s="372">
        <v>616</v>
      </c>
      <c r="HS166" s="372">
        <v>0</v>
      </c>
      <c r="HT166" s="372">
        <v>616</v>
      </c>
      <c r="HU166" s="373">
        <v>1</v>
      </c>
      <c r="HV166" s="371">
        <v>0</v>
      </c>
      <c r="HW166" s="372">
        <v>-8756</v>
      </c>
      <c r="HX166" s="372">
        <v>0</v>
      </c>
      <c r="HY166" s="372">
        <v>-8756</v>
      </c>
      <c r="HZ166" s="373">
        <v>1</v>
      </c>
      <c r="IA166" s="371">
        <v>0</v>
      </c>
      <c r="IB166" s="372">
        <v>-7635</v>
      </c>
      <c r="IC166" s="372">
        <v>0</v>
      </c>
      <c r="ID166" s="372">
        <v>-7635</v>
      </c>
      <c r="IE166" s="373">
        <v>1</v>
      </c>
      <c r="IF166" s="371">
        <v>0</v>
      </c>
      <c r="IG166" s="372">
        <v>1121</v>
      </c>
      <c r="IH166" s="372">
        <v>0</v>
      </c>
      <c r="II166" s="372">
        <v>1121</v>
      </c>
      <c r="IJ166" s="373">
        <v>0</v>
      </c>
      <c r="IK166" s="372">
        <v>0</v>
      </c>
      <c r="IL166" s="372">
        <v>-6700</v>
      </c>
      <c r="IM166" s="372">
        <v>0</v>
      </c>
      <c r="IN166" s="372">
        <v>-6700</v>
      </c>
      <c r="IO166" s="373">
        <v>1</v>
      </c>
      <c r="IP166" s="372">
        <v>0</v>
      </c>
      <c r="IQ166" s="372">
        <v>-935</v>
      </c>
      <c r="IR166" s="372">
        <v>0</v>
      </c>
      <c r="IS166" s="372">
        <v>-935</v>
      </c>
      <c r="IT166" s="373">
        <v>1</v>
      </c>
      <c r="IU166" s="371">
        <v>0</v>
      </c>
      <c r="IV166" s="372">
        <v>-8850</v>
      </c>
      <c r="IW166" s="372">
        <v>0</v>
      </c>
      <c r="IX166" s="372">
        <v>-8850</v>
      </c>
      <c r="IY166" s="373">
        <v>1</v>
      </c>
      <c r="IZ166" s="371">
        <v>0</v>
      </c>
      <c r="JA166" s="372">
        <v>-5949</v>
      </c>
      <c r="JB166" s="372">
        <v>0</v>
      </c>
      <c r="JC166" s="372">
        <v>-5949</v>
      </c>
      <c r="JD166" s="373">
        <v>1</v>
      </c>
      <c r="JE166" s="371">
        <v>0</v>
      </c>
      <c r="JF166" s="372">
        <v>2901</v>
      </c>
      <c r="JG166" s="372">
        <v>0</v>
      </c>
      <c r="JH166" s="372">
        <v>2901</v>
      </c>
      <c r="JI166" s="373">
        <v>0</v>
      </c>
      <c r="JJ166" s="372">
        <v>0</v>
      </c>
      <c r="JK166" s="372">
        <v>-7635</v>
      </c>
      <c r="JL166" s="372">
        <v>0</v>
      </c>
      <c r="JM166" s="372">
        <v>-7635</v>
      </c>
      <c r="JN166" s="373">
        <v>1</v>
      </c>
      <c r="JO166" s="372">
        <v>0</v>
      </c>
      <c r="JP166" s="372">
        <v>1686</v>
      </c>
      <c r="JQ166" s="372">
        <v>0</v>
      </c>
      <c r="JR166" s="372">
        <v>1686</v>
      </c>
      <c r="JS166" s="373">
        <v>1</v>
      </c>
      <c r="JT166" s="371">
        <v>0</v>
      </c>
      <c r="JU166" s="372">
        <v>-8850</v>
      </c>
      <c r="JV166" s="372">
        <v>0</v>
      </c>
      <c r="JW166" s="372">
        <v>-8850</v>
      </c>
      <c r="JX166" s="373">
        <v>1</v>
      </c>
      <c r="JY166" s="371">
        <v>0</v>
      </c>
      <c r="JZ166" s="372">
        <v>-6788</v>
      </c>
      <c r="KA166" s="372">
        <v>0</v>
      </c>
      <c r="KB166" s="372">
        <v>-6788</v>
      </c>
      <c r="KC166" s="373">
        <v>1</v>
      </c>
      <c r="KD166" s="371">
        <v>0</v>
      </c>
      <c r="KE166" s="372">
        <v>2062</v>
      </c>
      <c r="KF166" s="372">
        <v>0</v>
      </c>
      <c r="KG166" s="372">
        <v>2062</v>
      </c>
      <c r="KH166" s="373">
        <v>0</v>
      </c>
      <c r="KI166" s="372">
        <v>0</v>
      </c>
      <c r="KJ166" s="372">
        <v>-5949</v>
      </c>
      <c r="KK166" s="372">
        <v>0</v>
      </c>
      <c r="KL166" s="372">
        <v>-5949</v>
      </c>
      <c r="KM166" s="373">
        <v>1</v>
      </c>
      <c r="KN166" s="372">
        <v>0</v>
      </c>
      <c r="KO166" s="372">
        <v>-839</v>
      </c>
      <c r="KP166" s="372">
        <v>0</v>
      </c>
      <c r="KQ166" s="372">
        <v>-839</v>
      </c>
      <c r="KR166" s="373">
        <v>1</v>
      </c>
      <c r="KS166" s="371">
        <v>0</v>
      </c>
      <c r="KT166" s="372">
        <v>-108581</v>
      </c>
      <c r="KU166" s="372">
        <v>0</v>
      </c>
      <c r="KV166" s="372">
        <v>-108581</v>
      </c>
      <c r="KW166" s="373">
        <v>1</v>
      </c>
      <c r="KX166" s="372">
        <v>0</v>
      </c>
      <c r="KY166" s="372">
        <v>-87213</v>
      </c>
      <c r="KZ166" s="372">
        <v>0</v>
      </c>
      <c r="LA166" s="372">
        <v>-87213</v>
      </c>
      <c r="LB166" s="374">
        <v>1</v>
      </c>
      <c r="LC166" s="372">
        <v>0</v>
      </c>
      <c r="LD166" s="372">
        <v>21368</v>
      </c>
      <c r="LE166" s="372">
        <v>0</v>
      </c>
      <c r="LF166" s="372">
        <v>21368</v>
      </c>
      <c r="LG166" s="374">
        <v>0</v>
      </c>
    </row>
    <row r="167" spans="2:319" ht="13.5" thickBot="1">
      <c r="B167" s="1641"/>
      <c r="C167" s="1624"/>
      <c r="D167" s="375" t="s">
        <v>2899</v>
      </c>
      <c r="E167" s="376">
        <v>2260.1</v>
      </c>
      <c r="F167" s="377">
        <v>711824</v>
      </c>
      <c r="G167" s="377">
        <v>648788</v>
      </c>
      <c r="H167" s="377">
        <v>63036</v>
      </c>
      <c r="I167" s="378">
        <v>8.8555598012991982E-2</v>
      </c>
      <c r="J167" s="376">
        <v>1928.6</v>
      </c>
      <c r="K167" s="377">
        <v>563315</v>
      </c>
      <c r="L167" s="377">
        <v>511490</v>
      </c>
      <c r="M167" s="377">
        <v>51825</v>
      </c>
      <c r="N167" s="378">
        <v>9.2000035504114036E-2</v>
      </c>
      <c r="O167" s="376">
        <v>-331.49999999999983</v>
      </c>
      <c r="P167" s="377">
        <v>-148509</v>
      </c>
      <c r="Q167" s="377">
        <v>-137298</v>
      </c>
      <c r="R167" s="377">
        <v>-11211</v>
      </c>
      <c r="S167" s="378">
        <v>3.4444374911220543E-3</v>
      </c>
      <c r="T167" s="377">
        <v>1840.8000000000002</v>
      </c>
      <c r="U167" s="377">
        <v>536160</v>
      </c>
      <c r="V167" s="377">
        <v>511968</v>
      </c>
      <c r="W167" s="377">
        <v>24192</v>
      </c>
      <c r="X167" s="378">
        <v>4.5120859444941812E-2</v>
      </c>
      <c r="Y167" s="377">
        <v>87.799999999999841</v>
      </c>
      <c r="Z167" s="377">
        <v>27155</v>
      </c>
      <c r="AA167" s="377">
        <v>-478</v>
      </c>
      <c r="AB167" s="377">
        <v>27633</v>
      </c>
      <c r="AC167" s="378">
        <v>4.1676421953819758E-2</v>
      </c>
      <c r="AD167" s="376">
        <v>2176.7000000000003</v>
      </c>
      <c r="AE167" s="377">
        <v>683903</v>
      </c>
      <c r="AF167" s="377">
        <v>624258</v>
      </c>
      <c r="AG167" s="377">
        <v>59645</v>
      </c>
      <c r="AH167" s="378">
        <v>8.7212660274922027E-2</v>
      </c>
      <c r="AI167" s="376">
        <v>1944.3</v>
      </c>
      <c r="AJ167" s="377">
        <v>557003</v>
      </c>
      <c r="AK167" s="377">
        <v>504562</v>
      </c>
      <c r="AL167" s="377">
        <v>52441</v>
      </c>
      <c r="AM167" s="378">
        <v>9.414850548381247E-2</v>
      </c>
      <c r="AN167" s="376">
        <v>-232.40000000000009</v>
      </c>
      <c r="AO167" s="377">
        <v>-126900</v>
      </c>
      <c r="AP167" s="377">
        <v>-119696</v>
      </c>
      <c r="AQ167" s="377">
        <v>-7204</v>
      </c>
      <c r="AR167" s="378">
        <v>6.9358452088904426E-3</v>
      </c>
      <c r="AS167" s="377">
        <v>1928.6</v>
      </c>
      <c r="AT167" s="377">
        <v>563315</v>
      </c>
      <c r="AU167" s="377">
        <v>511490</v>
      </c>
      <c r="AV167" s="377">
        <v>51825</v>
      </c>
      <c r="AW167" s="378">
        <v>9.2000035504114036E-2</v>
      </c>
      <c r="AX167" s="377">
        <v>15.70000000000006</v>
      </c>
      <c r="AY167" s="377">
        <v>-6312</v>
      </c>
      <c r="AZ167" s="377">
        <v>-6928</v>
      </c>
      <c r="BA167" s="377">
        <v>616</v>
      </c>
      <c r="BB167" s="378">
        <v>8.5064190295223593E-2</v>
      </c>
      <c r="BC167" s="376">
        <v>2117.8000000000002</v>
      </c>
      <c r="BD167" s="377">
        <v>663655</v>
      </c>
      <c r="BE167" s="377">
        <v>605511</v>
      </c>
      <c r="BF167" s="377">
        <v>58144</v>
      </c>
      <c r="BG167" s="378">
        <v>8.7611786244358891E-2</v>
      </c>
      <c r="BH167" s="376">
        <v>2103.3000000000002</v>
      </c>
      <c r="BI167" s="377">
        <v>563763</v>
      </c>
      <c r="BJ167" s="377">
        <v>508390</v>
      </c>
      <c r="BK167" s="377">
        <v>55373</v>
      </c>
      <c r="BL167" s="378">
        <v>9.8220351459744615E-2</v>
      </c>
      <c r="BM167" s="376">
        <v>-14.500000000000007</v>
      </c>
      <c r="BN167" s="377">
        <v>-99892</v>
      </c>
      <c r="BO167" s="377">
        <v>-97121</v>
      </c>
      <c r="BP167" s="377">
        <v>-2771</v>
      </c>
      <c r="BQ167" s="378">
        <v>1.0608565215385724E-2</v>
      </c>
      <c r="BR167" s="377">
        <v>1944.3</v>
      </c>
      <c r="BS167" s="377">
        <v>557003</v>
      </c>
      <c r="BT167" s="377">
        <v>504562</v>
      </c>
      <c r="BU167" s="377">
        <v>52441</v>
      </c>
      <c r="BV167" s="378">
        <v>9.414850548381247E-2</v>
      </c>
      <c r="BW167" s="377">
        <v>159.00000000000011</v>
      </c>
      <c r="BX167" s="377">
        <v>6760</v>
      </c>
      <c r="BY167" s="377">
        <v>3828</v>
      </c>
      <c r="BZ167" s="377">
        <v>2932</v>
      </c>
      <c r="CA167" s="378">
        <v>8.3539940268426746E-2</v>
      </c>
      <c r="CB167" s="376">
        <v>2203.2999999999997</v>
      </c>
      <c r="CC167" s="377">
        <v>695293</v>
      </c>
      <c r="CD167" s="377">
        <v>634912</v>
      </c>
      <c r="CE167" s="377">
        <v>60381</v>
      </c>
      <c r="CF167" s="378">
        <v>8.6842525381385982E-2</v>
      </c>
      <c r="CG167" s="376">
        <v>2186.2999999999997</v>
      </c>
      <c r="CH167" s="377">
        <v>598940</v>
      </c>
      <c r="CI167" s="377">
        <v>560183</v>
      </c>
      <c r="CJ167" s="377">
        <v>38757</v>
      </c>
      <c r="CK167" s="378">
        <v>6.470931979831035E-2</v>
      </c>
      <c r="CL167" s="376">
        <v>-16.999999999999925</v>
      </c>
      <c r="CM167" s="377">
        <v>-96353</v>
      </c>
      <c r="CN167" s="377">
        <v>-74729</v>
      </c>
      <c r="CO167" s="377">
        <v>-21624</v>
      </c>
      <c r="CP167" s="378">
        <v>-2.2133205583075632E-2</v>
      </c>
      <c r="CQ167" s="377">
        <v>2103.3000000000002</v>
      </c>
      <c r="CR167" s="377">
        <v>563763</v>
      </c>
      <c r="CS167" s="377">
        <v>508390</v>
      </c>
      <c r="CT167" s="377">
        <v>55373</v>
      </c>
      <c r="CU167" s="378">
        <v>9.8220351459744615E-2</v>
      </c>
      <c r="CV167" s="377">
        <v>82.999999999999943</v>
      </c>
      <c r="CW167" s="377">
        <v>35177</v>
      </c>
      <c r="CX167" s="377">
        <v>51793</v>
      </c>
      <c r="CY167" s="377">
        <v>-16616</v>
      </c>
      <c r="CZ167" s="378">
        <v>0.12035355704282025</v>
      </c>
      <c r="DA167" s="376">
        <v>2246.1</v>
      </c>
      <c r="DB167" s="377">
        <v>708867</v>
      </c>
      <c r="DC167" s="377">
        <v>646724</v>
      </c>
      <c r="DD167" s="377">
        <v>62143</v>
      </c>
      <c r="DE167" s="378">
        <v>8.76652460898871E-2</v>
      </c>
      <c r="DF167" s="376">
        <v>2188.3999999999996</v>
      </c>
      <c r="DG167" s="377">
        <v>607594</v>
      </c>
      <c r="DH167" s="377">
        <v>564435</v>
      </c>
      <c r="DI167" s="377">
        <v>43159</v>
      </c>
      <c r="DJ167" s="378">
        <v>7.1032630341971784E-2</v>
      </c>
      <c r="DK167" s="376">
        <v>-57.699999999999747</v>
      </c>
      <c r="DL167" s="377">
        <v>-101273</v>
      </c>
      <c r="DM167" s="377">
        <v>-82289</v>
      </c>
      <c r="DN167" s="377">
        <v>-18984</v>
      </c>
      <c r="DO167" s="378">
        <v>-1.6632615747915316E-2</v>
      </c>
      <c r="DP167" s="377">
        <v>2186.2999999999997</v>
      </c>
      <c r="DQ167" s="377">
        <v>598940</v>
      </c>
      <c r="DR167" s="377">
        <v>560183</v>
      </c>
      <c r="DS167" s="377">
        <v>38757</v>
      </c>
      <c r="DT167" s="378">
        <v>6.470931979831035E-2</v>
      </c>
      <c r="DU167" s="377">
        <v>2.0999999999999659</v>
      </c>
      <c r="DV167" s="377">
        <v>8654</v>
      </c>
      <c r="DW167" s="377">
        <v>4252</v>
      </c>
      <c r="DX167" s="377">
        <v>4402</v>
      </c>
      <c r="DY167" s="378">
        <v>8.1341935546225666E-2</v>
      </c>
      <c r="DZ167" s="376">
        <v>2176.5</v>
      </c>
      <c r="EA167" s="377">
        <v>685890</v>
      </c>
      <c r="EB167" s="377">
        <v>626095</v>
      </c>
      <c r="EC167" s="377">
        <v>59795</v>
      </c>
      <c r="ED167" s="378">
        <v>8.7178702124247331E-2</v>
      </c>
      <c r="EE167" s="376">
        <v>2043.1000000000001</v>
      </c>
      <c r="EF167" s="377">
        <v>558064</v>
      </c>
      <c r="EG167" s="377">
        <v>501682</v>
      </c>
      <c r="EH167" s="377">
        <v>56382</v>
      </c>
      <c r="EI167" s="378">
        <v>0.10103142291923507</v>
      </c>
      <c r="EJ167" s="376">
        <v>-133.39999999999995</v>
      </c>
      <c r="EK167" s="377">
        <v>-127826</v>
      </c>
      <c r="EL167" s="377">
        <v>-124413</v>
      </c>
      <c r="EM167" s="377">
        <v>-3413</v>
      </c>
      <c r="EN167" s="378">
        <v>1.3852720794987741E-2</v>
      </c>
      <c r="EO167" s="377">
        <v>2188.3999999999996</v>
      </c>
      <c r="EP167" s="377">
        <v>607594</v>
      </c>
      <c r="EQ167" s="377">
        <v>564435</v>
      </c>
      <c r="ER167" s="377">
        <v>43159</v>
      </c>
      <c r="ES167" s="378">
        <v>7.1032630341971784E-2</v>
      </c>
      <c r="ET167" s="377">
        <v>-145.30000000000001</v>
      </c>
      <c r="EU167" s="377">
        <v>-49530</v>
      </c>
      <c r="EV167" s="377">
        <v>-62753</v>
      </c>
      <c r="EW167" s="377">
        <v>13223</v>
      </c>
      <c r="EX167" s="378">
        <v>5.7179909546984042E-2</v>
      </c>
      <c r="EY167" s="376">
        <v>2139.9</v>
      </c>
      <c r="EZ167" s="377">
        <v>673951</v>
      </c>
      <c r="FA167" s="377">
        <v>615219</v>
      </c>
      <c r="FB167" s="377">
        <v>58732</v>
      </c>
      <c r="FC167" s="378">
        <v>8.7145801400992054E-2</v>
      </c>
      <c r="FD167" s="376">
        <v>2077.1999999999998</v>
      </c>
      <c r="FE167" s="377">
        <v>555861</v>
      </c>
      <c r="FF167" s="377">
        <v>490564</v>
      </c>
      <c r="FG167" s="377">
        <v>65297</v>
      </c>
      <c r="FH167" s="378">
        <v>0.11747001498576083</v>
      </c>
      <c r="FI167" s="376">
        <v>-62.700000000000145</v>
      </c>
      <c r="FJ167" s="377">
        <v>-118090</v>
      </c>
      <c r="FK167" s="377">
        <v>-124655</v>
      </c>
      <c r="FL167" s="377">
        <v>6565</v>
      </c>
      <c r="FM167" s="378">
        <v>3.0324213584768778E-2</v>
      </c>
      <c r="FN167" s="377">
        <v>2043.1000000000001</v>
      </c>
      <c r="FO167" s="377">
        <v>558064</v>
      </c>
      <c r="FP167" s="377">
        <v>501682</v>
      </c>
      <c r="FQ167" s="377">
        <v>56382</v>
      </c>
      <c r="FR167" s="378">
        <v>0.10103142291923507</v>
      </c>
      <c r="FS167" s="377">
        <v>34.099999999999937</v>
      </c>
      <c r="FT167" s="377">
        <v>-2203</v>
      </c>
      <c r="FU167" s="377">
        <v>-11118</v>
      </c>
      <c r="FV167" s="377">
        <v>8915</v>
      </c>
      <c r="FW167" s="378">
        <v>7.0707209334466295E-2</v>
      </c>
      <c r="FX167" s="376">
        <v>2272.8000000000002</v>
      </c>
      <c r="FY167" s="377">
        <v>714866</v>
      </c>
      <c r="FZ167" s="377">
        <v>652408</v>
      </c>
      <c r="GA167" s="377">
        <v>62458</v>
      </c>
      <c r="GB167" s="378">
        <v>8.7370220432920295E-2</v>
      </c>
      <c r="GC167" s="376">
        <v>2066.2000000000003</v>
      </c>
      <c r="GD167" s="377">
        <v>529028</v>
      </c>
      <c r="GE167" s="377">
        <v>467408</v>
      </c>
      <c r="GF167" s="377">
        <v>61620</v>
      </c>
      <c r="GG167" s="378">
        <v>0.11647776677226915</v>
      </c>
      <c r="GH167" s="376">
        <v>-206.59999999999997</v>
      </c>
      <c r="GI167" s="377">
        <v>-185838</v>
      </c>
      <c r="GJ167" s="377">
        <v>-185000</v>
      </c>
      <c r="GK167" s="377">
        <v>-838</v>
      </c>
      <c r="GL167" s="378">
        <v>2.9107546339348853E-2</v>
      </c>
      <c r="GM167" s="377">
        <v>2077.1999999999998</v>
      </c>
      <c r="GN167" s="377">
        <v>555861</v>
      </c>
      <c r="GO167" s="377">
        <v>490564</v>
      </c>
      <c r="GP167" s="377">
        <v>65297</v>
      </c>
      <c r="GQ167" s="378">
        <v>0.11747001498576083</v>
      </c>
      <c r="GR167" s="377">
        <v>-10.999999999999822</v>
      </c>
      <c r="GS167" s="377">
        <v>-26833</v>
      </c>
      <c r="GT167" s="377">
        <v>-23156</v>
      </c>
      <c r="GU167" s="377">
        <v>-3677</v>
      </c>
      <c r="GV167" s="378">
        <v>8.8362468646411979E-2</v>
      </c>
      <c r="GW167" s="376">
        <v>2121.8000000000002</v>
      </c>
      <c r="GX167" s="377">
        <v>667423</v>
      </c>
      <c r="GY167" s="377">
        <v>609420</v>
      </c>
      <c r="GZ167" s="377">
        <v>58003</v>
      </c>
      <c r="HA167" s="378">
        <v>8.6905905250493312E-2</v>
      </c>
      <c r="HB167" s="376">
        <v>2529.6</v>
      </c>
      <c r="HC167" s="377">
        <v>639228</v>
      </c>
      <c r="HD167" s="377">
        <v>563961</v>
      </c>
      <c r="HE167" s="377">
        <v>75267</v>
      </c>
      <c r="HF167" s="378">
        <v>0.1177467194803732</v>
      </c>
      <c r="HG167" s="376">
        <v>407.80000000000013</v>
      </c>
      <c r="HH167" s="377">
        <v>-28195</v>
      </c>
      <c r="HI167" s="377">
        <v>-45459</v>
      </c>
      <c r="HJ167" s="377">
        <v>17264</v>
      </c>
      <c r="HK167" s="378">
        <v>3.0840814229879887E-2</v>
      </c>
      <c r="HL167" s="377">
        <v>2066.2000000000003</v>
      </c>
      <c r="HM167" s="377">
        <v>529028</v>
      </c>
      <c r="HN167" s="377">
        <v>467408</v>
      </c>
      <c r="HO167" s="377">
        <v>61620</v>
      </c>
      <c r="HP167" s="378">
        <v>0.11647776677226915</v>
      </c>
      <c r="HQ167" s="377">
        <v>463.4</v>
      </c>
      <c r="HR167" s="377">
        <v>110200</v>
      </c>
      <c r="HS167" s="377">
        <v>96553</v>
      </c>
      <c r="HT167" s="377">
        <v>13647</v>
      </c>
      <c r="HU167" s="378">
        <v>8.5636952542389261E-2</v>
      </c>
      <c r="HV167" s="376">
        <v>2108.2999999999997</v>
      </c>
      <c r="HW167" s="377">
        <v>663298</v>
      </c>
      <c r="HX167" s="377">
        <v>605602</v>
      </c>
      <c r="HY167" s="377">
        <v>57696</v>
      </c>
      <c r="HZ167" s="378">
        <v>8.6983527765800595E-2</v>
      </c>
      <c r="IA167" s="376">
        <v>1721.7</v>
      </c>
      <c r="IB167" s="377">
        <v>459978</v>
      </c>
      <c r="IC167" s="377">
        <v>414649</v>
      </c>
      <c r="ID167" s="377">
        <v>45329</v>
      </c>
      <c r="IE167" s="378">
        <v>9.8546017418224344E-2</v>
      </c>
      <c r="IF167" s="376">
        <v>-386.59999999999997</v>
      </c>
      <c r="IG167" s="377">
        <v>-203320</v>
      </c>
      <c r="IH167" s="377">
        <v>-190953</v>
      </c>
      <c r="II167" s="377">
        <v>-12367</v>
      </c>
      <c r="IJ167" s="378">
        <v>1.1562489652423749E-2</v>
      </c>
      <c r="IK167" s="377">
        <v>2529.6</v>
      </c>
      <c r="IL167" s="377">
        <v>639228</v>
      </c>
      <c r="IM167" s="377">
        <v>563961</v>
      </c>
      <c r="IN167" s="377">
        <v>75267</v>
      </c>
      <c r="IO167" s="378">
        <v>0.1177467194803732</v>
      </c>
      <c r="IP167" s="377">
        <v>-807.90000000000009</v>
      </c>
      <c r="IQ167" s="377">
        <v>-179250</v>
      </c>
      <c r="IR167" s="377">
        <v>-149312</v>
      </c>
      <c r="IS167" s="377">
        <v>-29938</v>
      </c>
      <c r="IT167" s="378">
        <v>0.10618422982794945</v>
      </c>
      <c r="IU167" s="376">
        <v>2164.4</v>
      </c>
      <c r="IV167" s="377">
        <v>682231</v>
      </c>
      <c r="IW167" s="377">
        <v>622695</v>
      </c>
      <c r="IX167" s="377">
        <v>59536</v>
      </c>
      <c r="IY167" s="378">
        <v>8.7266629631312556E-2</v>
      </c>
      <c r="IZ167" s="376">
        <v>1979.3999999999999</v>
      </c>
      <c r="JA167" s="377">
        <v>530329</v>
      </c>
      <c r="JB167" s="377">
        <v>474646</v>
      </c>
      <c r="JC167" s="377">
        <v>55683</v>
      </c>
      <c r="JD167" s="378">
        <v>0.10499708671409634</v>
      </c>
      <c r="JE167" s="376">
        <v>-185.00000000000017</v>
      </c>
      <c r="JF167" s="377">
        <v>-151902</v>
      </c>
      <c r="JG167" s="377">
        <v>-148049</v>
      </c>
      <c r="JH167" s="377">
        <v>-3853</v>
      </c>
      <c r="JI167" s="378">
        <v>1.7730457082783785E-2</v>
      </c>
      <c r="JJ167" s="377">
        <v>1721.7</v>
      </c>
      <c r="JK167" s="377">
        <v>459978</v>
      </c>
      <c r="JL167" s="377">
        <v>414649</v>
      </c>
      <c r="JM167" s="377">
        <v>45329</v>
      </c>
      <c r="JN167" s="378">
        <v>9.8546017418224344E-2</v>
      </c>
      <c r="JO167" s="377">
        <v>257.7</v>
      </c>
      <c r="JP167" s="377">
        <v>70351</v>
      </c>
      <c r="JQ167" s="377">
        <v>59997</v>
      </c>
      <c r="JR167" s="377">
        <v>10354</v>
      </c>
      <c r="JS167" s="378">
        <v>8.0815560335440559E-2</v>
      </c>
      <c r="JT167" s="376">
        <v>2108.4</v>
      </c>
      <c r="JU167" s="377">
        <v>664813</v>
      </c>
      <c r="JV167" s="377">
        <v>606940</v>
      </c>
      <c r="JW167" s="377">
        <v>57873</v>
      </c>
      <c r="JX167" s="378">
        <v>8.7051546825949552E-2</v>
      </c>
      <c r="JY167" s="376">
        <v>1837.8999999999999</v>
      </c>
      <c r="JZ167" s="377">
        <v>485924</v>
      </c>
      <c r="KA167" s="377">
        <v>445022</v>
      </c>
      <c r="KB167" s="377">
        <v>40902</v>
      </c>
      <c r="KC167" s="378">
        <v>8.4173656785834827E-2</v>
      </c>
      <c r="KD167" s="376">
        <v>-270.50000000000028</v>
      </c>
      <c r="KE167" s="377">
        <v>-178889</v>
      </c>
      <c r="KF167" s="377">
        <v>-161918</v>
      </c>
      <c r="KG167" s="377">
        <v>-16971</v>
      </c>
      <c r="KH167" s="378">
        <v>-2.877890040114725E-3</v>
      </c>
      <c r="KI167" s="377">
        <v>1979.3999999999999</v>
      </c>
      <c r="KJ167" s="377">
        <v>530329</v>
      </c>
      <c r="KK167" s="377">
        <v>474646</v>
      </c>
      <c r="KL167" s="377">
        <v>55683</v>
      </c>
      <c r="KM167" s="378">
        <v>0.10499708671409634</v>
      </c>
      <c r="KN167" s="377">
        <v>-141.50000000000006</v>
      </c>
      <c r="KO167" s="377">
        <v>-44405</v>
      </c>
      <c r="KP167" s="377">
        <v>-29624</v>
      </c>
      <c r="KQ167" s="377">
        <v>-14781</v>
      </c>
      <c r="KR167" s="378">
        <v>0.10787497675421107</v>
      </c>
      <c r="KS167" s="376">
        <v>26096.100000000002</v>
      </c>
      <c r="KT167" s="377">
        <v>8216014</v>
      </c>
      <c r="KU167" s="377">
        <v>7498572</v>
      </c>
      <c r="KV167" s="377">
        <v>717442</v>
      </c>
      <c r="KW167" s="378">
        <v>8.7322392585991213E-2</v>
      </c>
      <c r="KX167" s="377">
        <v>24606.000000000004</v>
      </c>
      <c r="KY167" s="377">
        <v>6649027</v>
      </c>
      <c r="KZ167" s="377">
        <v>6006992</v>
      </c>
      <c r="LA167" s="377">
        <v>642035</v>
      </c>
      <c r="LB167" s="379">
        <v>9.6560744902976031E-2</v>
      </c>
      <c r="LC167" s="376">
        <v>-1490.0999999999985</v>
      </c>
      <c r="LD167" s="377">
        <v>-1566987</v>
      </c>
      <c r="LE167" s="377">
        <v>-1491580</v>
      </c>
      <c r="LF167" s="377">
        <v>-75407</v>
      </c>
      <c r="LG167" s="379">
        <v>9.2383523169848186E-3</v>
      </c>
    </row>
    <row r="168" spans="2:319">
      <c r="B168" s="1616" t="s">
        <v>2884</v>
      </c>
      <c r="C168" s="1619" t="s">
        <v>2727</v>
      </c>
      <c r="D168" s="440" t="s">
        <v>2876</v>
      </c>
      <c r="E168" s="441">
        <v>0</v>
      </c>
      <c r="F168" s="329">
        <v>0</v>
      </c>
      <c r="G168" s="454">
        <v>0</v>
      </c>
      <c r="H168" s="393">
        <v>0</v>
      </c>
      <c r="I168" s="394">
        <v>0</v>
      </c>
      <c r="J168" s="441">
        <v>0</v>
      </c>
      <c r="K168" s="329">
        <v>0</v>
      </c>
      <c r="L168" s="454">
        <v>0</v>
      </c>
      <c r="M168" s="393">
        <v>0</v>
      </c>
      <c r="N168" s="394">
        <v>0</v>
      </c>
      <c r="O168" s="392">
        <v>0</v>
      </c>
      <c r="P168" s="393">
        <v>0</v>
      </c>
      <c r="Q168" s="393">
        <v>0</v>
      </c>
      <c r="R168" s="393">
        <v>0</v>
      </c>
      <c r="S168" s="394">
        <v>0</v>
      </c>
      <c r="T168" s="393">
        <v>0</v>
      </c>
      <c r="U168" s="393">
        <v>0</v>
      </c>
      <c r="V168" s="393">
        <v>0</v>
      </c>
      <c r="W168" s="393">
        <v>0</v>
      </c>
      <c r="X168" s="394">
        <v>0</v>
      </c>
      <c r="Y168" s="393">
        <v>0</v>
      </c>
      <c r="Z168" s="393">
        <v>0</v>
      </c>
      <c r="AA168" s="393">
        <v>0</v>
      </c>
      <c r="AB168" s="393">
        <v>0</v>
      </c>
      <c r="AC168" s="394">
        <v>0</v>
      </c>
      <c r="AD168" s="441">
        <v>0</v>
      </c>
      <c r="AE168" s="329">
        <v>0</v>
      </c>
      <c r="AF168" s="454">
        <v>0</v>
      </c>
      <c r="AG168" s="393">
        <v>0</v>
      </c>
      <c r="AH168" s="394">
        <v>0</v>
      </c>
      <c r="AI168" s="441">
        <v>0</v>
      </c>
      <c r="AJ168" s="329">
        <v>0</v>
      </c>
      <c r="AK168" s="454">
        <v>0</v>
      </c>
      <c r="AL168" s="393">
        <v>0</v>
      </c>
      <c r="AM168" s="394">
        <v>0</v>
      </c>
      <c r="AN168" s="392">
        <v>0</v>
      </c>
      <c r="AO168" s="393">
        <v>0</v>
      </c>
      <c r="AP168" s="393">
        <v>0</v>
      </c>
      <c r="AQ168" s="393">
        <v>0</v>
      </c>
      <c r="AR168" s="394">
        <v>0</v>
      </c>
      <c r="AS168" s="393">
        <v>0</v>
      </c>
      <c r="AT168" s="393">
        <v>0</v>
      </c>
      <c r="AU168" s="393">
        <v>0</v>
      </c>
      <c r="AV168" s="393">
        <v>0</v>
      </c>
      <c r="AW168" s="394">
        <v>0</v>
      </c>
      <c r="AX168" s="393">
        <v>0</v>
      </c>
      <c r="AY168" s="393">
        <v>0</v>
      </c>
      <c r="AZ168" s="393">
        <v>0</v>
      </c>
      <c r="BA168" s="393">
        <v>0</v>
      </c>
      <c r="BB168" s="394">
        <v>0</v>
      </c>
      <c r="BC168" s="441">
        <v>0</v>
      </c>
      <c r="BD168" s="329">
        <v>0</v>
      </c>
      <c r="BE168" s="454">
        <v>0</v>
      </c>
      <c r="BF168" s="393">
        <v>0</v>
      </c>
      <c r="BG168" s="394">
        <v>0</v>
      </c>
      <c r="BH168" s="441">
        <v>0</v>
      </c>
      <c r="BI168" s="329">
        <v>0</v>
      </c>
      <c r="BJ168" s="454">
        <v>0</v>
      </c>
      <c r="BK168" s="393">
        <v>0</v>
      </c>
      <c r="BL168" s="394">
        <v>0</v>
      </c>
      <c r="BM168" s="392">
        <v>0</v>
      </c>
      <c r="BN168" s="393">
        <v>0</v>
      </c>
      <c r="BO168" s="393">
        <v>0</v>
      </c>
      <c r="BP168" s="393">
        <v>0</v>
      </c>
      <c r="BQ168" s="394">
        <v>0</v>
      </c>
      <c r="BR168" s="393">
        <v>0</v>
      </c>
      <c r="BS168" s="393">
        <v>0</v>
      </c>
      <c r="BT168" s="393">
        <v>0</v>
      </c>
      <c r="BU168" s="393">
        <v>0</v>
      </c>
      <c r="BV168" s="394">
        <v>0</v>
      </c>
      <c r="BW168" s="393">
        <v>0</v>
      </c>
      <c r="BX168" s="393">
        <v>0</v>
      </c>
      <c r="BY168" s="393">
        <v>0</v>
      </c>
      <c r="BZ168" s="393">
        <v>0</v>
      </c>
      <c r="CA168" s="394">
        <v>0</v>
      </c>
      <c r="CB168" s="441">
        <v>0</v>
      </c>
      <c r="CC168" s="329">
        <v>0</v>
      </c>
      <c r="CD168" s="329">
        <v>0</v>
      </c>
      <c r="CE168" s="393">
        <v>0</v>
      </c>
      <c r="CF168" s="394">
        <v>0</v>
      </c>
      <c r="CG168" s="441">
        <v>0</v>
      </c>
      <c r="CH168" s="329">
        <v>0</v>
      </c>
      <c r="CI168" s="454">
        <v>0</v>
      </c>
      <c r="CJ168" s="393">
        <v>0</v>
      </c>
      <c r="CK168" s="394">
        <v>0</v>
      </c>
      <c r="CL168" s="392">
        <v>0</v>
      </c>
      <c r="CM168" s="393">
        <v>0</v>
      </c>
      <c r="CN168" s="393">
        <v>0</v>
      </c>
      <c r="CO168" s="393">
        <v>0</v>
      </c>
      <c r="CP168" s="394">
        <v>0</v>
      </c>
      <c r="CQ168" s="393">
        <v>0</v>
      </c>
      <c r="CR168" s="393">
        <v>0</v>
      </c>
      <c r="CS168" s="393">
        <v>0</v>
      </c>
      <c r="CT168" s="393">
        <v>0</v>
      </c>
      <c r="CU168" s="394">
        <v>0</v>
      </c>
      <c r="CV168" s="393">
        <v>0</v>
      </c>
      <c r="CW168" s="393">
        <v>0</v>
      </c>
      <c r="CX168" s="393">
        <v>0</v>
      </c>
      <c r="CY168" s="393">
        <v>0</v>
      </c>
      <c r="CZ168" s="394">
        <v>0</v>
      </c>
      <c r="DA168" s="441">
        <v>0</v>
      </c>
      <c r="DB168" s="329">
        <v>0</v>
      </c>
      <c r="DC168" s="454">
        <v>0</v>
      </c>
      <c r="DD168" s="393">
        <v>0</v>
      </c>
      <c r="DE168" s="394">
        <v>0</v>
      </c>
      <c r="DF168" s="441">
        <v>0</v>
      </c>
      <c r="DG168" s="329">
        <v>0</v>
      </c>
      <c r="DH168" s="454">
        <v>0</v>
      </c>
      <c r="DI168" s="393">
        <v>0</v>
      </c>
      <c r="DJ168" s="394">
        <v>0</v>
      </c>
      <c r="DK168" s="392">
        <v>0</v>
      </c>
      <c r="DL168" s="393">
        <v>0</v>
      </c>
      <c r="DM168" s="393">
        <v>0</v>
      </c>
      <c r="DN168" s="393">
        <v>0</v>
      </c>
      <c r="DO168" s="394">
        <v>0</v>
      </c>
      <c r="DP168" s="393">
        <v>0</v>
      </c>
      <c r="DQ168" s="393">
        <v>0</v>
      </c>
      <c r="DR168" s="393">
        <v>0</v>
      </c>
      <c r="DS168" s="393">
        <v>0</v>
      </c>
      <c r="DT168" s="394">
        <v>0</v>
      </c>
      <c r="DU168" s="393">
        <v>0</v>
      </c>
      <c r="DV168" s="393">
        <v>0</v>
      </c>
      <c r="DW168" s="393">
        <v>0</v>
      </c>
      <c r="DX168" s="393">
        <v>0</v>
      </c>
      <c r="DY168" s="394">
        <v>0</v>
      </c>
      <c r="DZ168" s="441">
        <v>0</v>
      </c>
      <c r="EA168" s="329">
        <v>0</v>
      </c>
      <c r="EB168" s="454">
        <v>0</v>
      </c>
      <c r="EC168" s="393">
        <v>0</v>
      </c>
      <c r="ED168" s="394">
        <v>0</v>
      </c>
      <c r="EE168" s="441">
        <v>0</v>
      </c>
      <c r="EF168" s="329">
        <v>0</v>
      </c>
      <c r="EG168" s="454">
        <v>0</v>
      </c>
      <c r="EH168" s="393">
        <v>0</v>
      </c>
      <c r="EI168" s="394">
        <v>0</v>
      </c>
      <c r="EJ168" s="392">
        <v>0</v>
      </c>
      <c r="EK168" s="393">
        <v>0</v>
      </c>
      <c r="EL168" s="393">
        <v>0</v>
      </c>
      <c r="EM168" s="393">
        <v>0</v>
      </c>
      <c r="EN168" s="394">
        <v>0</v>
      </c>
      <c r="EO168" s="393">
        <v>0</v>
      </c>
      <c r="EP168" s="393">
        <v>0</v>
      </c>
      <c r="EQ168" s="393">
        <v>0</v>
      </c>
      <c r="ER168" s="393">
        <v>0</v>
      </c>
      <c r="ES168" s="394">
        <v>0</v>
      </c>
      <c r="ET168" s="393">
        <v>0</v>
      </c>
      <c r="EU168" s="393">
        <v>0</v>
      </c>
      <c r="EV168" s="393">
        <v>0</v>
      </c>
      <c r="EW168" s="393">
        <v>0</v>
      </c>
      <c r="EX168" s="394">
        <v>0</v>
      </c>
      <c r="EY168" s="441">
        <v>0</v>
      </c>
      <c r="EZ168" s="329">
        <v>0</v>
      </c>
      <c r="FA168" s="454">
        <v>0</v>
      </c>
      <c r="FB168" s="393">
        <v>0</v>
      </c>
      <c r="FC168" s="394">
        <v>0.11893843301785539</v>
      </c>
      <c r="FD168" s="441">
        <v>0</v>
      </c>
      <c r="FE168" s="329">
        <v>0</v>
      </c>
      <c r="FF168" s="454">
        <v>0</v>
      </c>
      <c r="FG168" s="393">
        <v>0</v>
      </c>
      <c r="FH168" s="394">
        <v>0</v>
      </c>
      <c r="FI168" s="392">
        <v>0</v>
      </c>
      <c r="FJ168" s="393">
        <v>0</v>
      </c>
      <c r="FK168" s="393">
        <v>0</v>
      </c>
      <c r="FL168" s="393">
        <v>0</v>
      </c>
      <c r="FM168" s="394">
        <v>-0.11893843301785539</v>
      </c>
      <c r="FN168" s="393">
        <v>0</v>
      </c>
      <c r="FO168" s="393">
        <v>0</v>
      </c>
      <c r="FP168" s="393">
        <v>0</v>
      </c>
      <c r="FQ168" s="393">
        <v>0</v>
      </c>
      <c r="FR168" s="394">
        <v>0</v>
      </c>
      <c r="FS168" s="393">
        <v>0</v>
      </c>
      <c r="FT168" s="393">
        <v>0</v>
      </c>
      <c r="FU168" s="393">
        <v>0</v>
      </c>
      <c r="FV168" s="393">
        <v>0</v>
      </c>
      <c r="FW168" s="394">
        <v>0</v>
      </c>
      <c r="FX168" s="441">
        <v>0</v>
      </c>
      <c r="FY168" s="329">
        <v>0</v>
      </c>
      <c r="FZ168" s="454">
        <v>0</v>
      </c>
      <c r="GA168" s="393">
        <v>0</v>
      </c>
      <c r="GB168" s="394">
        <v>0.11892341990157895</v>
      </c>
      <c r="GC168" s="441">
        <v>0</v>
      </c>
      <c r="GD168" s="329">
        <v>0</v>
      </c>
      <c r="GE168" s="454">
        <v>0</v>
      </c>
      <c r="GF168" s="393">
        <v>0</v>
      </c>
      <c r="GG168" s="394">
        <v>0</v>
      </c>
      <c r="GH168" s="392">
        <v>0</v>
      </c>
      <c r="GI168" s="393">
        <v>0</v>
      </c>
      <c r="GJ168" s="393">
        <v>0</v>
      </c>
      <c r="GK168" s="393">
        <v>0</v>
      </c>
      <c r="GL168" s="394">
        <v>-0.11892341990157895</v>
      </c>
      <c r="GM168" s="393">
        <v>0</v>
      </c>
      <c r="GN168" s="393">
        <v>0</v>
      </c>
      <c r="GO168" s="393">
        <v>0</v>
      </c>
      <c r="GP168" s="393">
        <v>0</v>
      </c>
      <c r="GQ168" s="394">
        <v>0</v>
      </c>
      <c r="GR168" s="393">
        <v>0</v>
      </c>
      <c r="GS168" s="393">
        <v>0</v>
      </c>
      <c r="GT168" s="393">
        <v>0</v>
      </c>
      <c r="GU168" s="393">
        <v>0</v>
      </c>
      <c r="GV168" s="394">
        <v>0</v>
      </c>
      <c r="GW168" s="441">
        <v>0</v>
      </c>
      <c r="GX168" s="329">
        <v>0</v>
      </c>
      <c r="GY168" s="454">
        <v>0</v>
      </c>
      <c r="GZ168" s="393">
        <v>0</v>
      </c>
      <c r="HA168" s="394">
        <v>0</v>
      </c>
      <c r="HB168" s="441">
        <v>0</v>
      </c>
      <c r="HC168" s="329">
        <v>0</v>
      </c>
      <c r="HD168" s="454">
        <v>0</v>
      </c>
      <c r="HE168" s="393">
        <v>0</v>
      </c>
      <c r="HF168" s="394">
        <v>0</v>
      </c>
      <c r="HG168" s="392">
        <v>0</v>
      </c>
      <c r="HH168" s="393">
        <v>0</v>
      </c>
      <c r="HI168" s="393">
        <v>0</v>
      </c>
      <c r="HJ168" s="393">
        <v>0</v>
      </c>
      <c r="HK168" s="394">
        <v>0</v>
      </c>
      <c r="HL168" s="393">
        <v>0</v>
      </c>
      <c r="HM168" s="393">
        <v>0</v>
      </c>
      <c r="HN168" s="393">
        <v>0</v>
      </c>
      <c r="HO168" s="393">
        <v>0</v>
      </c>
      <c r="HP168" s="394">
        <v>0</v>
      </c>
      <c r="HQ168" s="393">
        <v>0</v>
      </c>
      <c r="HR168" s="393">
        <v>0</v>
      </c>
      <c r="HS168" s="393">
        <v>0</v>
      </c>
      <c r="HT168" s="393">
        <v>0</v>
      </c>
      <c r="HU168" s="394">
        <v>0</v>
      </c>
      <c r="HV168" s="441">
        <v>0</v>
      </c>
      <c r="HW168" s="329">
        <v>0</v>
      </c>
      <c r="HX168" s="454">
        <v>0</v>
      </c>
      <c r="HY168" s="393">
        <v>0</v>
      </c>
      <c r="HZ168" s="394">
        <v>0</v>
      </c>
      <c r="IA168" s="441">
        <v>0</v>
      </c>
      <c r="IB168" s="329">
        <v>0</v>
      </c>
      <c r="IC168" s="454">
        <v>0</v>
      </c>
      <c r="ID168" s="393">
        <v>0</v>
      </c>
      <c r="IE168" s="394">
        <v>0</v>
      </c>
      <c r="IF168" s="392">
        <v>0</v>
      </c>
      <c r="IG168" s="393">
        <v>0</v>
      </c>
      <c r="IH168" s="393">
        <v>0</v>
      </c>
      <c r="II168" s="393">
        <v>0</v>
      </c>
      <c r="IJ168" s="394">
        <v>0</v>
      </c>
      <c r="IK168" s="393">
        <v>0</v>
      </c>
      <c r="IL168" s="393">
        <v>0</v>
      </c>
      <c r="IM168" s="393">
        <v>0</v>
      </c>
      <c r="IN168" s="393">
        <v>0</v>
      </c>
      <c r="IO168" s="394">
        <v>0</v>
      </c>
      <c r="IP168" s="393">
        <v>0</v>
      </c>
      <c r="IQ168" s="393">
        <v>0</v>
      </c>
      <c r="IR168" s="393">
        <v>0</v>
      </c>
      <c r="IS168" s="393">
        <v>0</v>
      </c>
      <c r="IT168" s="394">
        <v>0</v>
      </c>
      <c r="IU168" s="441">
        <v>0</v>
      </c>
      <c r="IV168" s="329">
        <v>0</v>
      </c>
      <c r="IW168" s="454">
        <v>0</v>
      </c>
      <c r="IX168" s="393">
        <v>0</v>
      </c>
      <c r="IY168" s="394">
        <v>0</v>
      </c>
      <c r="IZ168" s="441">
        <v>0</v>
      </c>
      <c r="JA168" s="329">
        <v>0</v>
      </c>
      <c r="JB168" s="454">
        <v>0</v>
      </c>
      <c r="JC168" s="393">
        <v>0</v>
      </c>
      <c r="JD168" s="394">
        <v>0</v>
      </c>
      <c r="JE168" s="392">
        <v>0</v>
      </c>
      <c r="JF168" s="393">
        <v>0</v>
      </c>
      <c r="JG168" s="393">
        <v>0</v>
      </c>
      <c r="JH168" s="393">
        <v>0</v>
      </c>
      <c r="JI168" s="394">
        <v>0</v>
      </c>
      <c r="JJ168" s="393">
        <v>0</v>
      </c>
      <c r="JK168" s="393">
        <v>0</v>
      </c>
      <c r="JL168" s="393">
        <v>0</v>
      </c>
      <c r="JM168" s="393">
        <v>0</v>
      </c>
      <c r="JN168" s="394">
        <v>0</v>
      </c>
      <c r="JO168" s="393">
        <v>0</v>
      </c>
      <c r="JP168" s="393">
        <v>0</v>
      </c>
      <c r="JQ168" s="393">
        <v>0</v>
      </c>
      <c r="JR168" s="393">
        <v>0</v>
      </c>
      <c r="JS168" s="394">
        <v>0</v>
      </c>
      <c r="JT168" s="441">
        <v>0</v>
      </c>
      <c r="JU168" s="329">
        <v>0</v>
      </c>
      <c r="JV168" s="454">
        <v>0</v>
      </c>
      <c r="JW168" s="393">
        <v>0</v>
      </c>
      <c r="JX168" s="394">
        <v>0</v>
      </c>
      <c r="JY168" s="441">
        <v>0</v>
      </c>
      <c r="JZ168" s="329">
        <v>0</v>
      </c>
      <c r="KA168" s="454">
        <v>0</v>
      </c>
      <c r="KB168" s="393">
        <v>0</v>
      </c>
      <c r="KC168" s="394">
        <v>0</v>
      </c>
      <c r="KD168" s="392">
        <v>0</v>
      </c>
      <c r="KE168" s="393">
        <v>0</v>
      </c>
      <c r="KF168" s="393">
        <v>0</v>
      </c>
      <c r="KG168" s="393">
        <v>0</v>
      </c>
      <c r="KH168" s="394">
        <v>0</v>
      </c>
      <c r="KI168" s="393">
        <v>0</v>
      </c>
      <c r="KJ168" s="393">
        <v>0</v>
      </c>
      <c r="KK168" s="393">
        <v>0</v>
      </c>
      <c r="KL168" s="393">
        <v>0</v>
      </c>
      <c r="KM168" s="394">
        <v>0</v>
      </c>
      <c r="KN168" s="393">
        <v>0</v>
      </c>
      <c r="KO168" s="393">
        <v>0</v>
      </c>
      <c r="KP168" s="393">
        <v>0</v>
      </c>
      <c r="KQ168" s="393">
        <v>0</v>
      </c>
      <c r="KR168" s="394">
        <v>0</v>
      </c>
      <c r="KS168" s="392">
        <v>0</v>
      </c>
      <c r="KT168" s="393">
        <v>0</v>
      </c>
      <c r="KU168" s="393">
        <v>0</v>
      </c>
      <c r="KV168" s="393">
        <v>0</v>
      </c>
      <c r="KW168" s="394">
        <v>0</v>
      </c>
      <c r="KX168" s="393">
        <v>0</v>
      </c>
      <c r="KY168" s="393">
        <v>0</v>
      </c>
      <c r="KZ168" s="393">
        <v>0</v>
      </c>
      <c r="LA168" s="393">
        <v>0</v>
      </c>
      <c r="LB168" s="447">
        <v>0</v>
      </c>
      <c r="LC168" s="392">
        <v>0</v>
      </c>
      <c r="LD168" s="393">
        <v>0</v>
      </c>
      <c r="LE168" s="393">
        <v>0</v>
      </c>
      <c r="LF168" s="393">
        <v>0</v>
      </c>
      <c r="LG168" s="447">
        <v>0</v>
      </c>
    </row>
    <row r="169" spans="2:319">
      <c r="B169" s="1617"/>
      <c r="C169" s="1619"/>
      <c r="D169" s="333" t="s">
        <v>2877</v>
      </c>
      <c r="E169" s="441">
        <v>0</v>
      </c>
      <c r="F169" s="393">
        <v>0</v>
      </c>
      <c r="G169" s="454">
        <v>0</v>
      </c>
      <c r="H169" s="331">
        <v>0</v>
      </c>
      <c r="I169" s="124">
        <v>0</v>
      </c>
      <c r="J169" s="441">
        <v>0</v>
      </c>
      <c r="K169" s="393">
        <v>0</v>
      </c>
      <c r="L169" s="454">
        <v>0</v>
      </c>
      <c r="M169" s="331">
        <v>0</v>
      </c>
      <c r="N169" s="124">
        <v>0</v>
      </c>
      <c r="O169" s="330">
        <v>0</v>
      </c>
      <c r="P169" s="331">
        <v>0</v>
      </c>
      <c r="Q169" s="331">
        <v>0</v>
      </c>
      <c r="R169" s="331">
        <v>0</v>
      </c>
      <c r="S169" s="124">
        <v>0</v>
      </c>
      <c r="T169" s="331">
        <v>0</v>
      </c>
      <c r="U169" s="331">
        <v>0</v>
      </c>
      <c r="V169" s="331">
        <v>0</v>
      </c>
      <c r="W169" s="331">
        <v>0</v>
      </c>
      <c r="X169" s="124">
        <v>0</v>
      </c>
      <c r="Y169" s="331">
        <v>0</v>
      </c>
      <c r="Z169" s="331">
        <v>0</v>
      </c>
      <c r="AA169" s="331">
        <v>0</v>
      </c>
      <c r="AB169" s="331">
        <v>0</v>
      </c>
      <c r="AC169" s="124">
        <v>0</v>
      </c>
      <c r="AD169" s="441">
        <v>0</v>
      </c>
      <c r="AE169" s="393">
        <v>0</v>
      </c>
      <c r="AF169" s="454">
        <v>0</v>
      </c>
      <c r="AG169" s="331">
        <v>0</v>
      </c>
      <c r="AH169" s="124">
        <v>0</v>
      </c>
      <c r="AI169" s="441">
        <v>0</v>
      </c>
      <c r="AJ169" s="393">
        <v>0</v>
      </c>
      <c r="AK169" s="454">
        <v>0</v>
      </c>
      <c r="AL169" s="331">
        <v>0</v>
      </c>
      <c r="AM169" s="124">
        <v>0</v>
      </c>
      <c r="AN169" s="330">
        <v>0</v>
      </c>
      <c r="AO169" s="331">
        <v>0</v>
      </c>
      <c r="AP169" s="331">
        <v>0</v>
      </c>
      <c r="AQ169" s="331">
        <v>0</v>
      </c>
      <c r="AR169" s="124">
        <v>0</v>
      </c>
      <c r="AS169" s="331">
        <v>0</v>
      </c>
      <c r="AT169" s="331">
        <v>0</v>
      </c>
      <c r="AU169" s="331">
        <v>0</v>
      </c>
      <c r="AV169" s="331">
        <v>0</v>
      </c>
      <c r="AW169" s="124">
        <v>0</v>
      </c>
      <c r="AX169" s="331">
        <v>0</v>
      </c>
      <c r="AY169" s="331">
        <v>0</v>
      </c>
      <c r="AZ169" s="331">
        <v>0</v>
      </c>
      <c r="BA169" s="331">
        <v>0</v>
      </c>
      <c r="BB169" s="124">
        <v>0</v>
      </c>
      <c r="BC169" s="441">
        <v>0</v>
      </c>
      <c r="BD169" s="393">
        <v>0</v>
      </c>
      <c r="BE169" s="454">
        <v>0</v>
      </c>
      <c r="BF169" s="331">
        <v>0</v>
      </c>
      <c r="BG169" s="124">
        <v>0</v>
      </c>
      <c r="BH169" s="441">
        <v>0</v>
      </c>
      <c r="BI169" s="393">
        <v>0</v>
      </c>
      <c r="BJ169" s="454">
        <v>0</v>
      </c>
      <c r="BK169" s="331">
        <v>0</v>
      </c>
      <c r="BL169" s="124">
        <v>0</v>
      </c>
      <c r="BM169" s="330">
        <v>0</v>
      </c>
      <c r="BN169" s="331">
        <v>0</v>
      </c>
      <c r="BO169" s="331">
        <v>0</v>
      </c>
      <c r="BP169" s="331">
        <v>0</v>
      </c>
      <c r="BQ169" s="124">
        <v>0</v>
      </c>
      <c r="BR169" s="331">
        <v>0</v>
      </c>
      <c r="BS169" s="331">
        <v>0</v>
      </c>
      <c r="BT169" s="331">
        <v>0</v>
      </c>
      <c r="BU169" s="331">
        <v>0</v>
      </c>
      <c r="BV169" s="124">
        <v>0</v>
      </c>
      <c r="BW169" s="331">
        <v>0</v>
      </c>
      <c r="BX169" s="331">
        <v>0</v>
      </c>
      <c r="BY169" s="331">
        <v>0</v>
      </c>
      <c r="BZ169" s="331">
        <v>0</v>
      </c>
      <c r="CA169" s="124">
        <v>0</v>
      </c>
      <c r="CB169" s="441">
        <v>0</v>
      </c>
      <c r="CC169" s="393">
        <v>0</v>
      </c>
      <c r="CD169" s="393">
        <v>0</v>
      </c>
      <c r="CE169" s="331">
        <v>0</v>
      </c>
      <c r="CF169" s="124">
        <v>0</v>
      </c>
      <c r="CG169" s="441">
        <v>0</v>
      </c>
      <c r="CH169" s="393">
        <v>0</v>
      </c>
      <c r="CI169" s="454">
        <v>0</v>
      </c>
      <c r="CJ169" s="331">
        <v>0</v>
      </c>
      <c r="CK169" s="124">
        <v>0</v>
      </c>
      <c r="CL169" s="330">
        <v>0</v>
      </c>
      <c r="CM169" s="331">
        <v>0</v>
      </c>
      <c r="CN169" s="331">
        <v>0</v>
      </c>
      <c r="CO169" s="331">
        <v>0</v>
      </c>
      <c r="CP169" s="124">
        <v>0</v>
      </c>
      <c r="CQ169" s="331">
        <v>0</v>
      </c>
      <c r="CR169" s="331">
        <v>0</v>
      </c>
      <c r="CS169" s="331">
        <v>0</v>
      </c>
      <c r="CT169" s="331">
        <v>0</v>
      </c>
      <c r="CU169" s="124">
        <v>0</v>
      </c>
      <c r="CV169" s="331">
        <v>0</v>
      </c>
      <c r="CW169" s="331">
        <v>0</v>
      </c>
      <c r="CX169" s="331">
        <v>0</v>
      </c>
      <c r="CY169" s="331">
        <v>0</v>
      </c>
      <c r="CZ169" s="124">
        <v>0</v>
      </c>
      <c r="DA169" s="441">
        <v>0</v>
      </c>
      <c r="DB169" s="393">
        <v>0</v>
      </c>
      <c r="DC169" s="454">
        <v>0</v>
      </c>
      <c r="DD169" s="331">
        <v>0</v>
      </c>
      <c r="DE169" s="124">
        <v>0</v>
      </c>
      <c r="DF169" s="441">
        <v>0</v>
      </c>
      <c r="DG169" s="393">
        <v>0</v>
      </c>
      <c r="DH169" s="454">
        <v>0</v>
      </c>
      <c r="DI169" s="331">
        <v>0</v>
      </c>
      <c r="DJ169" s="124">
        <v>0</v>
      </c>
      <c r="DK169" s="330">
        <v>0</v>
      </c>
      <c r="DL169" s="331">
        <v>0</v>
      </c>
      <c r="DM169" s="331">
        <v>0</v>
      </c>
      <c r="DN169" s="331">
        <v>0</v>
      </c>
      <c r="DO169" s="124">
        <v>0</v>
      </c>
      <c r="DP169" s="331">
        <v>0</v>
      </c>
      <c r="DQ169" s="331">
        <v>0</v>
      </c>
      <c r="DR169" s="331">
        <v>0</v>
      </c>
      <c r="DS169" s="331">
        <v>0</v>
      </c>
      <c r="DT169" s="124">
        <v>0</v>
      </c>
      <c r="DU169" s="331">
        <v>0</v>
      </c>
      <c r="DV169" s="331">
        <v>0</v>
      </c>
      <c r="DW169" s="331">
        <v>0</v>
      </c>
      <c r="DX169" s="331">
        <v>0</v>
      </c>
      <c r="DY169" s="124">
        <v>0</v>
      </c>
      <c r="DZ169" s="441">
        <v>0</v>
      </c>
      <c r="EA169" s="393">
        <v>0</v>
      </c>
      <c r="EB169" s="454">
        <v>0</v>
      </c>
      <c r="EC169" s="331">
        <v>0</v>
      </c>
      <c r="ED169" s="124">
        <v>0</v>
      </c>
      <c r="EE169" s="441">
        <v>0</v>
      </c>
      <c r="EF169" s="393">
        <v>0</v>
      </c>
      <c r="EG169" s="454">
        <v>0</v>
      </c>
      <c r="EH169" s="331">
        <v>0</v>
      </c>
      <c r="EI169" s="124">
        <v>0</v>
      </c>
      <c r="EJ169" s="330">
        <v>0</v>
      </c>
      <c r="EK169" s="331">
        <v>0</v>
      </c>
      <c r="EL169" s="331">
        <v>0</v>
      </c>
      <c r="EM169" s="331">
        <v>0</v>
      </c>
      <c r="EN169" s="124">
        <v>0</v>
      </c>
      <c r="EO169" s="331">
        <v>0</v>
      </c>
      <c r="EP169" s="331">
        <v>0</v>
      </c>
      <c r="EQ169" s="331">
        <v>0</v>
      </c>
      <c r="ER169" s="331">
        <v>0</v>
      </c>
      <c r="ES169" s="124">
        <v>0</v>
      </c>
      <c r="ET169" s="331">
        <v>0</v>
      </c>
      <c r="EU169" s="331">
        <v>0</v>
      </c>
      <c r="EV169" s="331">
        <v>0</v>
      </c>
      <c r="EW169" s="331">
        <v>0</v>
      </c>
      <c r="EX169" s="124">
        <v>0</v>
      </c>
      <c r="EY169" s="441">
        <v>0</v>
      </c>
      <c r="EZ169" s="393">
        <v>0</v>
      </c>
      <c r="FA169" s="454">
        <v>0</v>
      </c>
      <c r="FB169" s="331">
        <v>0</v>
      </c>
      <c r="FC169" s="124">
        <v>0</v>
      </c>
      <c r="FD169" s="441">
        <v>0</v>
      </c>
      <c r="FE169" s="393">
        <v>0</v>
      </c>
      <c r="FF169" s="454">
        <v>0</v>
      </c>
      <c r="FG169" s="331">
        <v>0</v>
      </c>
      <c r="FH169" s="124">
        <v>0</v>
      </c>
      <c r="FI169" s="330">
        <v>0</v>
      </c>
      <c r="FJ169" s="331">
        <v>0</v>
      </c>
      <c r="FK169" s="331">
        <v>0</v>
      </c>
      <c r="FL169" s="331">
        <v>0</v>
      </c>
      <c r="FM169" s="124">
        <v>0</v>
      </c>
      <c r="FN169" s="331">
        <v>0</v>
      </c>
      <c r="FO169" s="331">
        <v>0</v>
      </c>
      <c r="FP169" s="331">
        <v>0</v>
      </c>
      <c r="FQ169" s="331">
        <v>0</v>
      </c>
      <c r="FR169" s="124">
        <v>0</v>
      </c>
      <c r="FS169" s="331">
        <v>0</v>
      </c>
      <c r="FT169" s="331">
        <v>0</v>
      </c>
      <c r="FU169" s="331">
        <v>0</v>
      </c>
      <c r="FV169" s="331">
        <v>0</v>
      </c>
      <c r="FW169" s="124">
        <v>0</v>
      </c>
      <c r="FX169" s="441">
        <v>0</v>
      </c>
      <c r="FY169" s="393">
        <v>0</v>
      </c>
      <c r="FZ169" s="454">
        <v>0</v>
      </c>
      <c r="GA169" s="331">
        <v>0</v>
      </c>
      <c r="GB169" s="124">
        <v>0</v>
      </c>
      <c r="GC169" s="441">
        <v>0</v>
      </c>
      <c r="GD169" s="393">
        <v>0</v>
      </c>
      <c r="GE169" s="454">
        <v>0</v>
      </c>
      <c r="GF169" s="331">
        <v>0</v>
      </c>
      <c r="GG169" s="124">
        <v>0</v>
      </c>
      <c r="GH169" s="330">
        <v>0</v>
      </c>
      <c r="GI169" s="331">
        <v>0</v>
      </c>
      <c r="GJ169" s="331">
        <v>0</v>
      </c>
      <c r="GK169" s="331">
        <v>0</v>
      </c>
      <c r="GL169" s="124">
        <v>0</v>
      </c>
      <c r="GM169" s="331">
        <v>0</v>
      </c>
      <c r="GN169" s="331">
        <v>0</v>
      </c>
      <c r="GO169" s="331">
        <v>0</v>
      </c>
      <c r="GP169" s="331">
        <v>0</v>
      </c>
      <c r="GQ169" s="124">
        <v>0</v>
      </c>
      <c r="GR169" s="331">
        <v>0</v>
      </c>
      <c r="GS169" s="331">
        <v>0</v>
      </c>
      <c r="GT169" s="331">
        <v>0</v>
      </c>
      <c r="GU169" s="331">
        <v>0</v>
      </c>
      <c r="GV169" s="124">
        <v>0</v>
      </c>
      <c r="GW169" s="441">
        <v>0</v>
      </c>
      <c r="GX169" s="393">
        <v>0</v>
      </c>
      <c r="GY169" s="454">
        <v>0</v>
      </c>
      <c r="GZ169" s="331">
        <v>0</v>
      </c>
      <c r="HA169" s="124">
        <v>0</v>
      </c>
      <c r="HB169" s="441">
        <v>0</v>
      </c>
      <c r="HC169" s="393">
        <v>0</v>
      </c>
      <c r="HD169" s="454">
        <v>0</v>
      </c>
      <c r="HE169" s="331">
        <v>0</v>
      </c>
      <c r="HF169" s="124">
        <v>0</v>
      </c>
      <c r="HG169" s="330">
        <v>0</v>
      </c>
      <c r="HH169" s="331">
        <v>0</v>
      </c>
      <c r="HI169" s="331">
        <v>0</v>
      </c>
      <c r="HJ169" s="331">
        <v>0</v>
      </c>
      <c r="HK169" s="124">
        <v>0</v>
      </c>
      <c r="HL169" s="331">
        <v>0</v>
      </c>
      <c r="HM169" s="331">
        <v>0</v>
      </c>
      <c r="HN169" s="331">
        <v>0</v>
      </c>
      <c r="HO169" s="331">
        <v>0</v>
      </c>
      <c r="HP169" s="124">
        <v>0</v>
      </c>
      <c r="HQ169" s="331">
        <v>0</v>
      </c>
      <c r="HR169" s="331">
        <v>0</v>
      </c>
      <c r="HS169" s="331">
        <v>0</v>
      </c>
      <c r="HT169" s="331">
        <v>0</v>
      </c>
      <c r="HU169" s="124">
        <v>0</v>
      </c>
      <c r="HV169" s="441">
        <v>0</v>
      </c>
      <c r="HW169" s="393">
        <v>0</v>
      </c>
      <c r="HX169" s="454">
        <v>0</v>
      </c>
      <c r="HY169" s="331">
        <v>0</v>
      </c>
      <c r="HZ169" s="124">
        <v>0</v>
      </c>
      <c r="IA169" s="441">
        <v>0</v>
      </c>
      <c r="IB169" s="393">
        <v>0</v>
      </c>
      <c r="IC169" s="454">
        <v>0</v>
      </c>
      <c r="ID169" s="331">
        <v>0</v>
      </c>
      <c r="IE169" s="124">
        <v>0</v>
      </c>
      <c r="IF169" s="330">
        <v>0</v>
      </c>
      <c r="IG169" s="331">
        <v>0</v>
      </c>
      <c r="IH169" s="331">
        <v>0</v>
      </c>
      <c r="II169" s="331">
        <v>0</v>
      </c>
      <c r="IJ169" s="124">
        <v>0</v>
      </c>
      <c r="IK169" s="331">
        <v>0</v>
      </c>
      <c r="IL169" s="331">
        <v>0</v>
      </c>
      <c r="IM169" s="331">
        <v>0</v>
      </c>
      <c r="IN169" s="331">
        <v>0</v>
      </c>
      <c r="IO169" s="124">
        <v>0</v>
      </c>
      <c r="IP169" s="331">
        <v>0</v>
      </c>
      <c r="IQ169" s="331">
        <v>0</v>
      </c>
      <c r="IR169" s="331">
        <v>0</v>
      </c>
      <c r="IS169" s="331">
        <v>0</v>
      </c>
      <c r="IT169" s="124">
        <v>0</v>
      </c>
      <c r="IU169" s="441">
        <v>0</v>
      </c>
      <c r="IV169" s="393">
        <v>0</v>
      </c>
      <c r="IW169" s="454">
        <v>0</v>
      </c>
      <c r="IX169" s="331">
        <v>0</v>
      </c>
      <c r="IY169" s="124">
        <v>0</v>
      </c>
      <c r="IZ169" s="441">
        <v>0</v>
      </c>
      <c r="JA169" s="393">
        <v>0</v>
      </c>
      <c r="JB169" s="454">
        <v>0</v>
      </c>
      <c r="JC169" s="331">
        <v>0</v>
      </c>
      <c r="JD169" s="124">
        <v>0</v>
      </c>
      <c r="JE169" s="330">
        <v>0</v>
      </c>
      <c r="JF169" s="331">
        <v>0</v>
      </c>
      <c r="JG169" s="331">
        <v>0</v>
      </c>
      <c r="JH169" s="331">
        <v>0</v>
      </c>
      <c r="JI169" s="124">
        <v>0</v>
      </c>
      <c r="JJ169" s="331">
        <v>0</v>
      </c>
      <c r="JK169" s="331">
        <v>0</v>
      </c>
      <c r="JL169" s="331">
        <v>0</v>
      </c>
      <c r="JM169" s="331">
        <v>0</v>
      </c>
      <c r="JN169" s="124">
        <v>0</v>
      </c>
      <c r="JO169" s="331">
        <v>0</v>
      </c>
      <c r="JP169" s="331">
        <v>0</v>
      </c>
      <c r="JQ169" s="331">
        <v>0</v>
      </c>
      <c r="JR169" s="331">
        <v>0</v>
      </c>
      <c r="JS169" s="124">
        <v>0</v>
      </c>
      <c r="JT169" s="441">
        <v>0</v>
      </c>
      <c r="JU169" s="393">
        <v>0</v>
      </c>
      <c r="JV169" s="454">
        <v>0</v>
      </c>
      <c r="JW169" s="331">
        <v>0</v>
      </c>
      <c r="JX169" s="124">
        <v>0</v>
      </c>
      <c r="JY169" s="441">
        <v>0</v>
      </c>
      <c r="JZ169" s="393">
        <v>0</v>
      </c>
      <c r="KA169" s="454">
        <v>0</v>
      </c>
      <c r="KB169" s="331">
        <v>0</v>
      </c>
      <c r="KC169" s="124">
        <v>0</v>
      </c>
      <c r="KD169" s="330">
        <v>0</v>
      </c>
      <c r="KE169" s="331">
        <v>0</v>
      </c>
      <c r="KF169" s="331">
        <v>0</v>
      </c>
      <c r="KG169" s="331">
        <v>0</v>
      </c>
      <c r="KH169" s="124">
        <v>0</v>
      </c>
      <c r="KI169" s="331">
        <v>0</v>
      </c>
      <c r="KJ169" s="331">
        <v>0</v>
      </c>
      <c r="KK169" s="331">
        <v>0</v>
      </c>
      <c r="KL169" s="331">
        <v>0</v>
      </c>
      <c r="KM169" s="124">
        <v>0</v>
      </c>
      <c r="KN169" s="331">
        <v>0</v>
      </c>
      <c r="KO169" s="331">
        <v>0</v>
      </c>
      <c r="KP169" s="331">
        <v>0</v>
      </c>
      <c r="KQ169" s="331">
        <v>0</v>
      </c>
      <c r="KR169" s="124">
        <v>0</v>
      </c>
      <c r="KS169" s="330">
        <v>0</v>
      </c>
      <c r="KT169" s="331">
        <v>0</v>
      </c>
      <c r="KU169" s="331">
        <v>0</v>
      </c>
      <c r="KV169" s="331">
        <v>0</v>
      </c>
      <c r="KW169" s="124">
        <v>0</v>
      </c>
      <c r="KX169" s="331">
        <v>0</v>
      </c>
      <c r="KY169" s="331">
        <v>0</v>
      </c>
      <c r="KZ169" s="331">
        <v>0</v>
      </c>
      <c r="LA169" s="331">
        <v>0</v>
      </c>
      <c r="LB169" s="334">
        <v>0</v>
      </c>
      <c r="LC169" s="330">
        <v>0</v>
      </c>
      <c r="LD169" s="331">
        <v>0</v>
      </c>
      <c r="LE169" s="331">
        <v>0</v>
      </c>
      <c r="LF169" s="331">
        <v>0</v>
      </c>
      <c r="LG169" s="334">
        <v>0</v>
      </c>
    </row>
    <row r="170" spans="2:319">
      <c r="B170" s="1617"/>
      <c r="C170" s="1619"/>
      <c r="D170" s="333" t="s">
        <v>2880</v>
      </c>
      <c r="E170" s="441">
        <v>0</v>
      </c>
      <c r="F170" s="393">
        <v>0</v>
      </c>
      <c r="G170" s="454">
        <v>0</v>
      </c>
      <c r="H170" s="331">
        <v>0</v>
      </c>
      <c r="I170" s="124">
        <v>0</v>
      </c>
      <c r="J170" s="441">
        <v>0</v>
      </c>
      <c r="K170" s="393">
        <v>0</v>
      </c>
      <c r="L170" s="454">
        <v>0</v>
      </c>
      <c r="M170" s="331">
        <v>0</v>
      </c>
      <c r="N170" s="124">
        <v>0</v>
      </c>
      <c r="O170" s="330">
        <v>0</v>
      </c>
      <c r="P170" s="331">
        <v>0</v>
      </c>
      <c r="Q170" s="331">
        <v>0</v>
      </c>
      <c r="R170" s="331">
        <v>0</v>
      </c>
      <c r="S170" s="124">
        <v>0</v>
      </c>
      <c r="T170" s="331">
        <v>0</v>
      </c>
      <c r="U170" s="331">
        <v>0</v>
      </c>
      <c r="V170" s="331">
        <v>0</v>
      </c>
      <c r="W170" s="331">
        <v>0</v>
      </c>
      <c r="X170" s="124">
        <v>0</v>
      </c>
      <c r="Y170" s="331">
        <v>0</v>
      </c>
      <c r="Z170" s="331">
        <v>0</v>
      </c>
      <c r="AA170" s="331">
        <v>0</v>
      </c>
      <c r="AB170" s="331">
        <v>0</v>
      </c>
      <c r="AC170" s="124">
        <v>0</v>
      </c>
      <c r="AD170" s="441">
        <v>0</v>
      </c>
      <c r="AE170" s="393">
        <v>0</v>
      </c>
      <c r="AF170" s="454">
        <v>0</v>
      </c>
      <c r="AG170" s="331">
        <v>0</v>
      </c>
      <c r="AH170" s="124">
        <v>0</v>
      </c>
      <c r="AI170" s="441">
        <v>0</v>
      </c>
      <c r="AJ170" s="393">
        <v>0</v>
      </c>
      <c r="AK170" s="454">
        <v>0</v>
      </c>
      <c r="AL170" s="331">
        <v>0</v>
      </c>
      <c r="AM170" s="124">
        <v>0</v>
      </c>
      <c r="AN170" s="330">
        <v>0</v>
      </c>
      <c r="AO170" s="331">
        <v>0</v>
      </c>
      <c r="AP170" s="331">
        <v>0</v>
      </c>
      <c r="AQ170" s="331">
        <v>0</v>
      </c>
      <c r="AR170" s="124">
        <v>0</v>
      </c>
      <c r="AS170" s="331">
        <v>0</v>
      </c>
      <c r="AT170" s="331">
        <v>0</v>
      </c>
      <c r="AU170" s="331">
        <v>0</v>
      </c>
      <c r="AV170" s="331">
        <v>0</v>
      </c>
      <c r="AW170" s="124">
        <v>0</v>
      </c>
      <c r="AX170" s="331">
        <v>0</v>
      </c>
      <c r="AY170" s="331">
        <v>0</v>
      </c>
      <c r="AZ170" s="331">
        <v>0</v>
      </c>
      <c r="BA170" s="331">
        <v>0</v>
      </c>
      <c r="BB170" s="124">
        <v>0</v>
      </c>
      <c r="BC170" s="441">
        <v>0</v>
      </c>
      <c r="BD170" s="393">
        <v>0</v>
      </c>
      <c r="BE170" s="454">
        <v>0</v>
      </c>
      <c r="BF170" s="331">
        <v>0</v>
      </c>
      <c r="BG170" s="124">
        <v>0</v>
      </c>
      <c r="BH170" s="441">
        <v>0</v>
      </c>
      <c r="BI170" s="393">
        <v>0</v>
      </c>
      <c r="BJ170" s="454">
        <v>0</v>
      </c>
      <c r="BK170" s="331">
        <v>0</v>
      </c>
      <c r="BL170" s="124">
        <v>0</v>
      </c>
      <c r="BM170" s="330">
        <v>0</v>
      </c>
      <c r="BN170" s="331">
        <v>0</v>
      </c>
      <c r="BO170" s="331">
        <v>0</v>
      </c>
      <c r="BP170" s="331">
        <v>0</v>
      </c>
      <c r="BQ170" s="124">
        <v>0</v>
      </c>
      <c r="BR170" s="331">
        <v>0</v>
      </c>
      <c r="BS170" s="331">
        <v>0</v>
      </c>
      <c r="BT170" s="331">
        <v>0</v>
      </c>
      <c r="BU170" s="331">
        <v>0</v>
      </c>
      <c r="BV170" s="124">
        <v>0</v>
      </c>
      <c r="BW170" s="331">
        <v>0</v>
      </c>
      <c r="BX170" s="331">
        <v>0</v>
      </c>
      <c r="BY170" s="331">
        <v>0</v>
      </c>
      <c r="BZ170" s="331">
        <v>0</v>
      </c>
      <c r="CA170" s="124">
        <v>0</v>
      </c>
      <c r="CB170" s="441">
        <v>0</v>
      </c>
      <c r="CC170" s="393">
        <v>0</v>
      </c>
      <c r="CD170" s="393">
        <v>0</v>
      </c>
      <c r="CE170" s="331">
        <v>0</v>
      </c>
      <c r="CF170" s="124">
        <v>0</v>
      </c>
      <c r="CG170" s="441">
        <v>0</v>
      </c>
      <c r="CH170" s="393">
        <v>0</v>
      </c>
      <c r="CI170" s="454">
        <v>0</v>
      </c>
      <c r="CJ170" s="331">
        <v>0</v>
      </c>
      <c r="CK170" s="124">
        <v>0</v>
      </c>
      <c r="CL170" s="330">
        <v>0</v>
      </c>
      <c r="CM170" s="331">
        <v>0</v>
      </c>
      <c r="CN170" s="331">
        <v>0</v>
      </c>
      <c r="CO170" s="331">
        <v>0</v>
      </c>
      <c r="CP170" s="124">
        <v>0</v>
      </c>
      <c r="CQ170" s="331">
        <v>0</v>
      </c>
      <c r="CR170" s="331">
        <v>0</v>
      </c>
      <c r="CS170" s="331">
        <v>0</v>
      </c>
      <c r="CT170" s="331">
        <v>0</v>
      </c>
      <c r="CU170" s="124">
        <v>0</v>
      </c>
      <c r="CV170" s="331">
        <v>0</v>
      </c>
      <c r="CW170" s="331">
        <v>0</v>
      </c>
      <c r="CX170" s="331">
        <v>0</v>
      </c>
      <c r="CY170" s="331">
        <v>0</v>
      </c>
      <c r="CZ170" s="124">
        <v>0</v>
      </c>
      <c r="DA170" s="441">
        <v>0</v>
      </c>
      <c r="DB170" s="393">
        <v>0</v>
      </c>
      <c r="DC170" s="454">
        <v>0</v>
      </c>
      <c r="DD170" s="331">
        <v>0</v>
      </c>
      <c r="DE170" s="124">
        <v>0</v>
      </c>
      <c r="DF170" s="441">
        <v>0</v>
      </c>
      <c r="DG170" s="393">
        <v>0</v>
      </c>
      <c r="DH170" s="454">
        <v>0</v>
      </c>
      <c r="DI170" s="331">
        <v>0</v>
      </c>
      <c r="DJ170" s="124">
        <v>0</v>
      </c>
      <c r="DK170" s="330">
        <v>0</v>
      </c>
      <c r="DL170" s="331">
        <v>0</v>
      </c>
      <c r="DM170" s="331">
        <v>0</v>
      </c>
      <c r="DN170" s="331">
        <v>0</v>
      </c>
      <c r="DO170" s="124">
        <v>0</v>
      </c>
      <c r="DP170" s="331">
        <v>0</v>
      </c>
      <c r="DQ170" s="331">
        <v>0</v>
      </c>
      <c r="DR170" s="331">
        <v>0</v>
      </c>
      <c r="DS170" s="331">
        <v>0</v>
      </c>
      <c r="DT170" s="124">
        <v>0</v>
      </c>
      <c r="DU170" s="331">
        <v>0</v>
      </c>
      <c r="DV170" s="331">
        <v>0</v>
      </c>
      <c r="DW170" s="331">
        <v>0</v>
      </c>
      <c r="DX170" s="331">
        <v>0</v>
      </c>
      <c r="DY170" s="124">
        <v>0</v>
      </c>
      <c r="DZ170" s="441">
        <v>0</v>
      </c>
      <c r="EA170" s="393">
        <v>0</v>
      </c>
      <c r="EB170" s="454">
        <v>0</v>
      </c>
      <c r="EC170" s="331">
        <v>0</v>
      </c>
      <c r="ED170" s="124">
        <v>0</v>
      </c>
      <c r="EE170" s="441">
        <v>0</v>
      </c>
      <c r="EF170" s="393">
        <v>0</v>
      </c>
      <c r="EG170" s="454">
        <v>0</v>
      </c>
      <c r="EH170" s="331">
        <v>0</v>
      </c>
      <c r="EI170" s="124">
        <v>0</v>
      </c>
      <c r="EJ170" s="330">
        <v>0</v>
      </c>
      <c r="EK170" s="331">
        <v>0</v>
      </c>
      <c r="EL170" s="331">
        <v>0</v>
      </c>
      <c r="EM170" s="331">
        <v>0</v>
      </c>
      <c r="EN170" s="124">
        <v>0</v>
      </c>
      <c r="EO170" s="331">
        <v>0</v>
      </c>
      <c r="EP170" s="331">
        <v>0</v>
      </c>
      <c r="EQ170" s="331">
        <v>0</v>
      </c>
      <c r="ER170" s="331">
        <v>0</v>
      </c>
      <c r="ES170" s="124">
        <v>0</v>
      </c>
      <c r="ET170" s="331">
        <v>0</v>
      </c>
      <c r="EU170" s="331">
        <v>0</v>
      </c>
      <c r="EV170" s="331">
        <v>0</v>
      </c>
      <c r="EW170" s="331">
        <v>0</v>
      </c>
      <c r="EX170" s="124">
        <v>0</v>
      </c>
      <c r="EY170" s="441">
        <v>0</v>
      </c>
      <c r="EZ170" s="393">
        <v>0</v>
      </c>
      <c r="FA170" s="454">
        <v>0</v>
      </c>
      <c r="FB170" s="331">
        <v>0</v>
      </c>
      <c r="FC170" s="124">
        <v>0</v>
      </c>
      <c r="FD170" s="441">
        <v>0</v>
      </c>
      <c r="FE170" s="393">
        <v>0</v>
      </c>
      <c r="FF170" s="454">
        <v>0</v>
      </c>
      <c r="FG170" s="331">
        <v>0</v>
      </c>
      <c r="FH170" s="124">
        <v>0</v>
      </c>
      <c r="FI170" s="330">
        <v>0</v>
      </c>
      <c r="FJ170" s="331">
        <v>0</v>
      </c>
      <c r="FK170" s="331">
        <v>0</v>
      </c>
      <c r="FL170" s="331">
        <v>0</v>
      </c>
      <c r="FM170" s="124">
        <v>0</v>
      </c>
      <c r="FN170" s="331">
        <v>0</v>
      </c>
      <c r="FO170" s="331">
        <v>0</v>
      </c>
      <c r="FP170" s="331">
        <v>0</v>
      </c>
      <c r="FQ170" s="331">
        <v>0</v>
      </c>
      <c r="FR170" s="124">
        <v>0</v>
      </c>
      <c r="FS170" s="331">
        <v>0</v>
      </c>
      <c r="FT170" s="331">
        <v>0</v>
      </c>
      <c r="FU170" s="331">
        <v>0</v>
      </c>
      <c r="FV170" s="331">
        <v>0</v>
      </c>
      <c r="FW170" s="124">
        <v>0</v>
      </c>
      <c r="FX170" s="441">
        <v>0</v>
      </c>
      <c r="FY170" s="393">
        <v>0</v>
      </c>
      <c r="FZ170" s="454">
        <v>0</v>
      </c>
      <c r="GA170" s="331">
        <v>0</v>
      </c>
      <c r="GB170" s="124">
        <v>0</v>
      </c>
      <c r="GC170" s="441">
        <v>0</v>
      </c>
      <c r="GD170" s="393">
        <v>0</v>
      </c>
      <c r="GE170" s="454">
        <v>0</v>
      </c>
      <c r="GF170" s="331">
        <v>0</v>
      </c>
      <c r="GG170" s="124">
        <v>0</v>
      </c>
      <c r="GH170" s="330">
        <v>0</v>
      </c>
      <c r="GI170" s="331">
        <v>0</v>
      </c>
      <c r="GJ170" s="331">
        <v>0</v>
      </c>
      <c r="GK170" s="331">
        <v>0</v>
      </c>
      <c r="GL170" s="124">
        <v>0</v>
      </c>
      <c r="GM170" s="331">
        <v>0</v>
      </c>
      <c r="GN170" s="331">
        <v>0</v>
      </c>
      <c r="GO170" s="331">
        <v>0</v>
      </c>
      <c r="GP170" s="331">
        <v>0</v>
      </c>
      <c r="GQ170" s="124">
        <v>0</v>
      </c>
      <c r="GR170" s="331">
        <v>0</v>
      </c>
      <c r="GS170" s="331">
        <v>0</v>
      </c>
      <c r="GT170" s="331">
        <v>0</v>
      </c>
      <c r="GU170" s="331">
        <v>0</v>
      </c>
      <c r="GV170" s="124">
        <v>0</v>
      </c>
      <c r="GW170" s="441">
        <v>0</v>
      </c>
      <c r="GX170" s="393">
        <v>0</v>
      </c>
      <c r="GY170" s="454">
        <v>0</v>
      </c>
      <c r="GZ170" s="331">
        <v>0</v>
      </c>
      <c r="HA170" s="124">
        <v>0</v>
      </c>
      <c r="HB170" s="441">
        <v>0</v>
      </c>
      <c r="HC170" s="393">
        <v>0</v>
      </c>
      <c r="HD170" s="454">
        <v>0</v>
      </c>
      <c r="HE170" s="331">
        <v>0</v>
      </c>
      <c r="HF170" s="124">
        <v>0</v>
      </c>
      <c r="HG170" s="330">
        <v>0</v>
      </c>
      <c r="HH170" s="331">
        <v>0</v>
      </c>
      <c r="HI170" s="331">
        <v>0</v>
      </c>
      <c r="HJ170" s="331">
        <v>0</v>
      </c>
      <c r="HK170" s="124">
        <v>0</v>
      </c>
      <c r="HL170" s="331">
        <v>0</v>
      </c>
      <c r="HM170" s="331">
        <v>0</v>
      </c>
      <c r="HN170" s="331">
        <v>0</v>
      </c>
      <c r="HO170" s="331">
        <v>0</v>
      </c>
      <c r="HP170" s="124">
        <v>0</v>
      </c>
      <c r="HQ170" s="331">
        <v>0</v>
      </c>
      <c r="HR170" s="331">
        <v>0</v>
      </c>
      <c r="HS170" s="331">
        <v>0</v>
      </c>
      <c r="HT170" s="331">
        <v>0</v>
      </c>
      <c r="HU170" s="124">
        <v>0</v>
      </c>
      <c r="HV170" s="441">
        <v>0</v>
      </c>
      <c r="HW170" s="393">
        <v>0</v>
      </c>
      <c r="HX170" s="454">
        <v>0</v>
      </c>
      <c r="HY170" s="331">
        <v>0</v>
      </c>
      <c r="HZ170" s="124">
        <v>0</v>
      </c>
      <c r="IA170" s="441">
        <v>0</v>
      </c>
      <c r="IB170" s="393">
        <v>0</v>
      </c>
      <c r="IC170" s="454">
        <v>0</v>
      </c>
      <c r="ID170" s="331">
        <v>0</v>
      </c>
      <c r="IE170" s="124">
        <v>0</v>
      </c>
      <c r="IF170" s="330">
        <v>0</v>
      </c>
      <c r="IG170" s="331">
        <v>0</v>
      </c>
      <c r="IH170" s="331">
        <v>0</v>
      </c>
      <c r="II170" s="331">
        <v>0</v>
      </c>
      <c r="IJ170" s="124">
        <v>0</v>
      </c>
      <c r="IK170" s="331">
        <v>0</v>
      </c>
      <c r="IL170" s="331">
        <v>0</v>
      </c>
      <c r="IM170" s="331">
        <v>0</v>
      </c>
      <c r="IN170" s="331">
        <v>0</v>
      </c>
      <c r="IO170" s="124">
        <v>0</v>
      </c>
      <c r="IP170" s="331">
        <v>0</v>
      </c>
      <c r="IQ170" s="331">
        <v>0</v>
      </c>
      <c r="IR170" s="331">
        <v>0</v>
      </c>
      <c r="IS170" s="331">
        <v>0</v>
      </c>
      <c r="IT170" s="124">
        <v>0</v>
      </c>
      <c r="IU170" s="441">
        <v>0</v>
      </c>
      <c r="IV170" s="393">
        <v>0</v>
      </c>
      <c r="IW170" s="454">
        <v>0</v>
      </c>
      <c r="IX170" s="331">
        <v>0</v>
      </c>
      <c r="IY170" s="124">
        <v>0</v>
      </c>
      <c r="IZ170" s="441">
        <v>0</v>
      </c>
      <c r="JA170" s="393">
        <v>0</v>
      </c>
      <c r="JB170" s="454">
        <v>0</v>
      </c>
      <c r="JC170" s="331">
        <v>0</v>
      </c>
      <c r="JD170" s="124">
        <v>0</v>
      </c>
      <c r="JE170" s="330">
        <v>0</v>
      </c>
      <c r="JF170" s="331">
        <v>0</v>
      </c>
      <c r="JG170" s="331">
        <v>0</v>
      </c>
      <c r="JH170" s="331">
        <v>0</v>
      </c>
      <c r="JI170" s="124">
        <v>0</v>
      </c>
      <c r="JJ170" s="331">
        <v>0</v>
      </c>
      <c r="JK170" s="331">
        <v>0</v>
      </c>
      <c r="JL170" s="331">
        <v>0</v>
      </c>
      <c r="JM170" s="331">
        <v>0</v>
      </c>
      <c r="JN170" s="124">
        <v>0</v>
      </c>
      <c r="JO170" s="331">
        <v>0</v>
      </c>
      <c r="JP170" s="331">
        <v>0</v>
      </c>
      <c r="JQ170" s="331">
        <v>0</v>
      </c>
      <c r="JR170" s="331">
        <v>0</v>
      </c>
      <c r="JS170" s="124">
        <v>0</v>
      </c>
      <c r="JT170" s="441">
        <v>0</v>
      </c>
      <c r="JU170" s="393">
        <v>0</v>
      </c>
      <c r="JV170" s="454">
        <v>0</v>
      </c>
      <c r="JW170" s="331">
        <v>0</v>
      </c>
      <c r="JX170" s="124">
        <v>0</v>
      </c>
      <c r="JY170" s="441">
        <v>0</v>
      </c>
      <c r="JZ170" s="393">
        <v>0</v>
      </c>
      <c r="KA170" s="454">
        <v>0</v>
      </c>
      <c r="KB170" s="331">
        <v>0</v>
      </c>
      <c r="KC170" s="124">
        <v>0</v>
      </c>
      <c r="KD170" s="330">
        <v>0</v>
      </c>
      <c r="KE170" s="331">
        <v>0</v>
      </c>
      <c r="KF170" s="331">
        <v>0</v>
      </c>
      <c r="KG170" s="331">
        <v>0</v>
      </c>
      <c r="KH170" s="124">
        <v>0</v>
      </c>
      <c r="KI170" s="331">
        <v>0</v>
      </c>
      <c r="KJ170" s="331">
        <v>0</v>
      </c>
      <c r="KK170" s="331">
        <v>0</v>
      </c>
      <c r="KL170" s="331">
        <v>0</v>
      </c>
      <c r="KM170" s="124">
        <v>0</v>
      </c>
      <c r="KN170" s="331">
        <v>0</v>
      </c>
      <c r="KO170" s="331">
        <v>0</v>
      </c>
      <c r="KP170" s="331">
        <v>0</v>
      </c>
      <c r="KQ170" s="331">
        <v>0</v>
      </c>
      <c r="KR170" s="124">
        <v>0</v>
      </c>
      <c r="KS170" s="330">
        <v>0</v>
      </c>
      <c r="KT170" s="331">
        <v>0</v>
      </c>
      <c r="KU170" s="331">
        <v>0</v>
      </c>
      <c r="KV170" s="331">
        <v>0</v>
      </c>
      <c r="KW170" s="124">
        <v>0</v>
      </c>
      <c r="KX170" s="331">
        <v>0</v>
      </c>
      <c r="KY170" s="331">
        <v>0</v>
      </c>
      <c r="KZ170" s="331">
        <v>0</v>
      </c>
      <c r="LA170" s="331">
        <v>0</v>
      </c>
      <c r="LB170" s="334">
        <v>0</v>
      </c>
      <c r="LC170" s="330">
        <v>0</v>
      </c>
      <c r="LD170" s="331">
        <v>0</v>
      </c>
      <c r="LE170" s="331">
        <v>0</v>
      </c>
      <c r="LF170" s="331">
        <v>0</v>
      </c>
      <c r="LG170" s="334">
        <v>0</v>
      </c>
    </row>
    <row r="171" spans="2:319">
      <c r="B171" s="1617"/>
      <c r="C171" s="1619"/>
      <c r="D171" s="333" t="s">
        <v>2881</v>
      </c>
      <c r="E171" s="441">
        <v>0</v>
      </c>
      <c r="F171" s="393">
        <v>0</v>
      </c>
      <c r="G171" s="454">
        <v>0</v>
      </c>
      <c r="H171" s="331">
        <v>0</v>
      </c>
      <c r="I171" s="124">
        <v>0</v>
      </c>
      <c r="J171" s="441">
        <v>0</v>
      </c>
      <c r="K171" s="393">
        <v>0</v>
      </c>
      <c r="L171" s="454">
        <v>0</v>
      </c>
      <c r="M171" s="331">
        <v>0</v>
      </c>
      <c r="N171" s="124">
        <v>0</v>
      </c>
      <c r="O171" s="330">
        <v>0</v>
      </c>
      <c r="P171" s="331">
        <v>0</v>
      </c>
      <c r="Q171" s="331">
        <v>0</v>
      </c>
      <c r="R171" s="331">
        <v>0</v>
      </c>
      <c r="S171" s="124">
        <v>0</v>
      </c>
      <c r="T171" s="331">
        <v>0</v>
      </c>
      <c r="U171" s="331">
        <v>0</v>
      </c>
      <c r="V171" s="331">
        <v>0</v>
      </c>
      <c r="W171" s="331">
        <v>0</v>
      </c>
      <c r="X171" s="124">
        <v>0</v>
      </c>
      <c r="Y171" s="331">
        <v>0</v>
      </c>
      <c r="Z171" s="331">
        <v>0</v>
      </c>
      <c r="AA171" s="331">
        <v>0</v>
      </c>
      <c r="AB171" s="331">
        <v>0</v>
      </c>
      <c r="AC171" s="124">
        <v>0</v>
      </c>
      <c r="AD171" s="441">
        <v>0</v>
      </c>
      <c r="AE171" s="393">
        <v>0</v>
      </c>
      <c r="AF171" s="454">
        <v>0</v>
      </c>
      <c r="AG171" s="331">
        <v>0</v>
      </c>
      <c r="AH171" s="124">
        <v>0</v>
      </c>
      <c r="AI171" s="441">
        <v>0</v>
      </c>
      <c r="AJ171" s="393">
        <v>0</v>
      </c>
      <c r="AK171" s="454">
        <v>0</v>
      </c>
      <c r="AL171" s="331">
        <v>0</v>
      </c>
      <c r="AM171" s="124">
        <v>0</v>
      </c>
      <c r="AN171" s="330">
        <v>0</v>
      </c>
      <c r="AO171" s="331">
        <v>0</v>
      </c>
      <c r="AP171" s="331">
        <v>0</v>
      </c>
      <c r="AQ171" s="331">
        <v>0</v>
      </c>
      <c r="AR171" s="124">
        <v>0</v>
      </c>
      <c r="AS171" s="331">
        <v>0</v>
      </c>
      <c r="AT171" s="331">
        <v>0</v>
      </c>
      <c r="AU171" s="331">
        <v>0</v>
      </c>
      <c r="AV171" s="331">
        <v>0</v>
      </c>
      <c r="AW171" s="124">
        <v>0</v>
      </c>
      <c r="AX171" s="331">
        <v>0</v>
      </c>
      <c r="AY171" s="331">
        <v>0</v>
      </c>
      <c r="AZ171" s="331">
        <v>0</v>
      </c>
      <c r="BA171" s="331">
        <v>0</v>
      </c>
      <c r="BB171" s="124">
        <v>0</v>
      </c>
      <c r="BC171" s="441">
        <v>0</v>
      </c>
      <c r="BD171" s="393">
        <v>0</v>
      </c>
      <c r="BE171" s="454">
        <v>0</v>
      </c>
      <c r="BF171" s="331">
        <v>0</v>
      </c>
      <c r="BG171" s="124">
        <v>0</v>
      </c>
      <c r="BH171" s="441">
        <v>0</v>
      </c>
      <c r="BI171" s="393">
        <v>0</v>
      </c>
      <c r="BJ171" s="454">
        <v>0</v>
      </c>
      <c r="BK171" s="331">
        <v>0</v>
      </c>
      <c r="BL171" s="124">
        <v>0</v>
      </c>
      <c r="BM171" s="330">
        <v>0</v>
      </c>
      <c r="BN171" s="331">
        <v>0</v>
      </c>
      <c r="BO171" s="331">
        <v>0</v>
      </c>
      <c r="BP171" s="331">
        <v>0</v>
      </c>
      <c r="BQ171" s="124">
        <v>0</v>
      </c>
      <c r="BR171" s="331">
        <v>0</v>
      </c>
      <c r="BS171" s="331">
        <v>0</v>
      </c>
      <c r="BT171" s="331">
        <v>0</v>
      </c>
      <c r="BU171" s="331">
        <v>0</v>
      </c>
      <c r="BV171" s="124">
        <v>0</v>
      </c>
      <c r="BW171" s="331">
        <v>0</v>
      </c>
      <c r="BX171" s="331">
        <v>0</v>
      </c>
      <c r="BY171" s="331">
        <v>0</v>
      </c>
      <c r="BZ171" s="331">
        <v>0</v>
      </c>
      <c r="CA171" s="124">
        <v>0</v>
      </c>
      <c r="CB171" s="441">
        <v>0</v>
      </c>
      <c r="CC171" s="393">
        <v>0</v>
      </c>
      <c r="CD171" s="393">
        <v>0</v>
      </c>
      <c r="CE171" s="331">
        <v>0</v>
      </c>
      <c r="CF171" s="124">
        <v>0</v>
      </c>
      <c r="CG171" s="441">
        <v>0</v>
      </c>
      <c r="CH171" s="393">
        <v>0</v>
      </c>
      <c r="CI171" s="454">
        <v>0</v>
      </c>
      <c r="CJ171" s="331">
        <v>0</v>
      </c>
      <c r="CK171" s="124">
        <v>0</v>
      </c>
      <c r="CL171" s="330">
        <v>0</v>
      </c>
      <c r="CM171" s="331">
        <v>0</v>
      </c>
      <c r="CN171" s="331">
        <v>0</v>
      </c>
      <c r="CO171" s="331">
        <v>0</v>
      </c>
      <c r="CP171" s="124">
        <v>0</v>
      </c>
      <c r="CQ171" s="331">
        <v>0</v>
      </c>
      <c r="CR171" s="331">
        <v>0</v>
      </c>
      <c r="CS171" s="331">
        <v>0</v>
      </c>
      <c r="CT171" s="331">
        <v>0</v>
      </c>
      <c r="CU171" s="124">
        <v>0</v>
      </c>
      <c r="CV171" s="331">
        <v>0</v>
      </c>
      <c r="CW171" s="331">
        <v>0</v>
      </c>
      <c r="CX171" s="331">
        <v>0</v>
      </c>
      <c r="CY171" s="331">
        <v>0</v>
      </c>
      <c r="CZ171" s="124">
        <v>0</v>
      </c>
      <c r="DA171" s="441">
        <v>0</v>
      </c>
      <c r="DB171" s="393">
        <v>0</v>
      </c>
      <c r="DC171" s="454">
        <v>0</v>
      </c>
      <c r="DD171" s="331">
        <v>0</v>
      </c>
      <c r="DE171" s="124">
        <v>0</v>
      </c>
      <c r="DF171" s="441">
        <v>0</v>
      </c>
      <c r="DG171" s="393">
        <v>0</v>
      </c>
      <c r="DH171" s="454">
        <v>0</v>
      </c>
      <c r="DI171" s="331">
        <v>0</v>
      </c>
      <c r="DJ171" s="124">
        <v>0</v>
      </c>
      <c r="DK171" s="330">
        <v>0</v>
      </c>
      <c r="DL171" s="331">
        <v>0</v>
      </c>
      <c r="DM171" s="331">
        <v>0</v>
      </c>
      <c r="DN171" s="331">
        <v>0</v>
      </c>
      <c r="DO171" s="124">
        <v>0</v>
      </c>
      <c r="DP171" s="331">
        <v>0</v>
      </c>
      <c r="DQ171" s="331">
        <v>0</v>
      </c>
      <c r="DR171" s="331">
        <v>0</v>
      </c>
      <c r="DS171" s="331">
        <v>0</v>
      </c>
      <c r="DT171" s="124">
        <v>0</v>
      </c>
      <c r="DU171" s="331">
        <v>0</v>
      </c>
      <c r="DV171" s="331">
        <v>0</v>
      </c>
      <c r="DW171" s="331">
        <v>0</v>
      </c>
      <c r="DX171" s="331">
        <v>0</v>
      </c>
      <c r="DY171" s="124">
        <v>0</v>
      </c>
      <c r="DZ171" s="441">
        <v>0</v>
      </c>
      <c r="EA171" s="393">
        <v>0</v>
      </c>
      <c r="EB171" s="454">
        <v>0</v>
      </c>
      <c r="EC171" s="331">
        <v>0</v>
      </c>
      <c r="ED171" s="124">
        <v>0</v>
      </c>
      <c r="EE171" s="441">
        <v>0</v>
      </c>
      <c r="EF171" s="393">
        <v>0</v>
      </c>
      <c r="EG171" s="454">
        <v>0</v>
      </c>
      <c r="EH171" s="331">
        <v>0</v>
      </c>
      <c r="EI171" s="124">
        <v>0</v>
      </c>
      <c r="EJ171" s="330">
        <v>0</v>
      </c>
      <c r="EK171" s="331">
        <v>0</v>
      </c>
      <c r="EL171" s="331">
        <v>0</v>
      </c>
      <c r="EM171" s="331">
        <v>0</v>
      </c>
      <c r="EN171" s="124">
        <v>0</v>
      </c>
      <c r="EO171" s="331">
        <v>0</v>
      </c>
      <c r="EP171" s="331">
        <v>0</v>
      </c>
      <c r="EQ171" s="331">
        <v>0</v>
      </c>
      <c r="ER171" s="331">
        <v>0</v>
      </c>
      <c r="ES171" s="124">
        <v>0</v>
      </c>
      <c r="ET171" s="331">
        <v>0</v>
      </c>
      <c r="EU171" s="331">
        <v>0</v>
      </c>
      <c r="EV171" s="331">
        <v>0</v>
      </c>
      <c r="EW171" s="331">
        <v>0</v>
      </c>
      <c r="EX171" s="124">
        <v>0</v>
      </c>
      <c r="EY171" s="441">
        <v>0</v>
      </c>
      <c r="EZ171" s="393">
        <v>0</v>
      </c>
      <c r="FA171" s="454">
        <v>0</v>
      </c>
      <c r="FB171" s="331">
        <v>0</v>
      </c>
      <c r="FC171" s="124">
        <v>0.18300653594771241</v>
      </c>
      <c r="FD171" s="441">
        <v>0</v>
      </c>
      <c r="FE171" s="393">
        <v>0</v>
      </c>
      <c r="FF171" s="454">
        <v>0</v>
      </c>
      <c r="FG171" s="331">
        <v>0</v>
      </c>
      <c r="FH171" s="124">
        <v>0</v>
      </c>
      <c r="FI171" s="330">
        <v>0</v>
      </c>
      <c r="FJ171" s="331">
        <v>0</v>
      </c>
      <c r="FK171" s="331">
        <v>0</v>
      </c>
      <c r="FL171" s="331">
        <v>0</v>
      </c>
      <c r="FM171" s="124">
        <v>-0.18300653594771241</v>
      </c>
      <c r="FN171" s="331">
        <v>0</v>
      </c>
      <c r="FO171" s="331">
        <v>0</v>
      </c>
      <c r="FP171" s="331">
        <v>0</v>
      </c>
      <c r="FQ171" s="331">
        <v>0</v>
      </c>
      <c r="FR171" s="124">
        <v>0</v>
      </c>
      <c r="FS171" s="331">
        <v>0</v>
      </c>
      <c r="FT171" s="331">
        <v>0</v>
      </c>
      <c r="FU171" s="331">
        <v>0</v>
      </c>
      <c r="FV171" s="331">
        <v>0</v>
      </c>
      <c r="FW171" s="124">
        <v>0</v>
      </c>
      <c r="FX171" s="441">
        <v>0</v>
      </c>
      <c r="FY171" s="393">
        <v>0</v>
      </c>
      <c r="FZ171" s="454">
        <v>0</v>
      </c>
      <c r="GA171" s="331">
        <v>0</v>
      </c>
      <c r="GB171" s="124">
        <v>0.18300653594771241</v>
      </c>
      <c r="GC171" s="441">
        <v>0</v>
      </c>
      <c r="GD171" s="393">
        <v>0</v>
      </c>
      <c r="GE171" s="454">
        <v>0</v>
      </c>
      <c r="GF171" s="331">
        <v>0</v>
      </c>
      <c r="GG171" s="124">
        <v>0</v>
      </c>
      <c r="GH171" s="330">
        <v>0</v>
      </c>
      <c r="GI171" s="331">
        <v>0</v>
      </c>
      <c r="GJ171" s="331">
        <v>0</v>
      </c>
      <c r="GK171" s="331">
        <v>0</v>
      </c>
      <c r="GL171" s="124">
        <v>-0.18300653594771241</v>
      </c>
      <c r="GM171" s="331">
        <v>0</v>
      </c>
      <c r="GN171" s="331">
        <v>0</v>
      </c>
      <c r="GO171" s="331">
        <v>0</v>
      </c>
      <c r="GP171" s="331">
        <v>0</v>
      </c>
      <c r="GQ171" s="124">
        <v>0</v>
      </c>
      <c r="GR171" s="331">
        <v>0</v>
      </c>
      <c r="GS171" s="331">
        <v>0</v>
      </c>
      <c r="GT171" s="331">
        <v>0</v>
      </c>
      <c r="GU171" s="331">
        <v>0</v>
      </c>
      <c r="GV171" s="124">
        <v>0</v>
      </c>
      <c r="GW171" s="441">
        <v>0</v>
      </c>
      <c r="GX171" s="393">
        <v>0</v>
      </c>
      <c r="GY171" s="454">
        <v>0</v>
      </c>
      <c r="GZ171" s="331">
        <v>0</v>
      </c>
      <c r="HA171" s="124">
        <v>0</v>
      </c>
      <c r="HB171" s="441">
        <v>0</v>
      </c>
      <c r="HC171" s="393">
        <v>0</v>
      </c>
      <c r="HD171" s="454">
        <v>0</v>
      </c>
      <c r="HE171" s="331">
        <v>0</v>
      </c>
      <c r="HF171" s="124">
        <v>0</v>
      </c>
      <c r="HG171" s="330">
        <v>0</v>
      </c>
      <c r="HH171" s="331">
        <v>0</v>
      </c>
      <c r="HI171" s="331">
        <v>0</v>
      </c>
      <c r="HJ171" s="331">
        <v>0</v>
      </c>
      <c r="HK171" s="124">
        <v>0</v>
      </c>
      <c r="HL171" s="331">
        <v>0</v>
      </c>
      <c r="HM171" s="331">
        <v>0</v>
      </c>
      <c r="HN171" s="331">
        <v>0</v>
      </c>
      <c r="HO171" s="331">
        <v>0</v>
      </c>
      <c r="HP171" s="124">
        <v>0</v>
      </c>
      <c r="HQ171" s="331">
        <v>0</v>
      </c>
      <c r="HR171" s="331">
        <v>0</v>
      </c>
      <c r="HS171" s="331">
        <v>0</v>
      </c>
      <c r="HT171" s="331">
        <v>0</v>
      </c>
      <c r="HU171" s="124">
        <v>0</v>
      </c>
      <c r="HV171" s="441">
        <v>0</v>
      </c>
      <c r="HW171" s="393">
        <v>0</v>
      </c>
      <c r="HX171" s="454">
        <v>0</v>
      </c>
      <c r="HY171" s="331">
        <v>0</v>
      </c>
      <c r="HZ171" s="124">
        <v>0</v>
      </c>
      <c r="IA171" s="441">
        <v>0</v>
      </c>
      <c r="IB171" s="393">
        <v>0</v>
      </c>
      <c r="IC171" s="454">
        <v>0</v>
      </c>
      <c r="ID171" s="331">
        <v>0</v>
      </c>
      <c r="IE171" s="124">
        <v>0</v>
      </c>
      <c r="IF171" s="330">
        <v>0</v>
      </c>
      <c r="IG171" s="331">
        <v>0</v>
      </c>
      <c r="IH171" s="331">
        <v>0</v>
      </c>
      <c r="II171" s="331">
        <v>0</v>
      </c>
      <c r="IJ171" s="124">
        <v>0</v>
      </c>
      <c r="IK171" s="331">
        <v>0</v>
      </c>
      <c r="IL171" s="331">
        <v>0</v>
      </c>
      <c r="IM171" s="331">
        <v>0</v>
      </c>
      <c r="IN171" s="331">
        <v>0</v>
      </c>
      <c r="IO171" s="124">
        <v>0</v>
      </c>
      <c r="IP171" s="331">
        <v>0</v>
      </c>
      <c r="IQ171" s="331">
        <v>0</v>
      </c>
      <c r="IR171" s="331">
        <v>0</v>
      </c>
      <c r="IS171" s="331">
        <v>0</v>
      </c>
      <c r="IT171" s="124">
        <v>0</v>
      </c>
      <c r="IU171" s="441">
        <v>0</v>
      </c>
      <c r="IV171" s="393">
        <v>0</v>
      </c>
      <c r="IW171" s="454">
        <v>0</v>
      </c>
      <c r="IX171" s="331">
        <v>0</v>
      </c>
      <c r="IY171" s="124">
        <v>0</v>
      </c>
      <c r="IZ171" s="441">
        <v>0</v>
      </c>
      <c r="JA171" s="393">
        <v>0</v>
      </c>
      <c r="JB171" s="454">
        <v>0</v>
      </c>
      <c r="JC171" s="331">
        <v>0</v>
      </c>
      <c r="JD171" s="124">
        <v>0</v>
      </c>
      <c r="JE171" s="330">
        <v>0</v>
      </c>
      <c r="JF171" s="331">
        <v>0</v>
      </c>
      <c r="JG171" s="331">
        <v>0</v>
      </c>
      <c r="JH171" s="331">
        <v>0</v>
      </c>
      <c r="JI171" s="124">
        <v>0</v>
      </c>
      <c r="JJ171" s="331">
        <v>0</v>
      </c>
      <c r="JK171" s="331">
        <v>0</v>
      </c>
      <c r="JL171" s="331">
        <v>0</v>
      </c>
      <c r="JM171" s="331">
        <v>0</v>
      </c>
      <c r="JN171" s="124">
        <v>0</v>
      </c>
      <c r="JO171" s="331">
        <v>0</v>
      </c>
      <c r="JP171" s="331">
        <v>0</v>
      </c>
      <c r="JQ171" s="331">
        <v>0</v>
      </c>
      <c r="JR171" s="331">
        <v>0</v>
      </c>
      <c r="JS171" s="124">
        <v>0</v>
      </c>
      <c r="JT171" s="441">
        <v>0</v>
      </c>
      <c r="JU171" s="393">
        <v>0</v>
      </c>
      <c r="JV171" s="454">
        <v>0</v>
      </c>
      <c r="JW171" s="331">
        <v>0</v>
      </c>
      <c r="JX171" s="124">
        <v>0</v>
      </c>
      <c r="JY171" s="441">
        <v>0</v>
      </c>
      <c r="JZ171" s="393">
        <v>0</v>
      </c>
      <c r="KA171" s="454">
        <v>0</v>
      </c>
      <c r="KB171" s="331">
        <v>0</v>
      </c>
      <c r="KC171" s="124">
        <v>0</v>
      </c>
      <c r="KD171" s="330">
        <v>0</v>
      </c>
      <c r="KE171" s="331">
        <v>0</v>
      </c>
      <c r="KF171" s="331">
        <v>0</v>
      </c>
      <c r="KG171" s="331">
        <v>0</v>
      </c>
      <c r="KH171" s="124">
        <v>0</v>
      </c>
      <c r="KI171" s="331">
        <v>0</v>
      </c>
      <c r="KJ171" s="331">
        <v>0</v>
      </c>
      <c r="KK171" s="331">
        <v>0</v>
      </c>
      <c r="KL171" s="331">
        <v>0</v>
      </c>
      <c r="KM171" s="124">
        <v>0</v>
      </c>
      <c r="KN171" s="331">
        <v>0</v>
      </c>
      <c r="KO171" s="331">
        <v>0</v>
      </c>
      <c r="KP171" s="331">
        <v>0</v>
      </c>
      <c r="KQ171" s="331">
        <v>0</v>
      </c>
      <c r="KR171" s="124">
        <v>0</v>
      </c>
      <c r="KS171" s="330">
        <v>0</v>
      </c>
      <c r="KT171" s="331">
        <v>0</v>
      </c>
      <c r="KU171" s="331">
        <v>0</v>
      </c>
      <c r="KV171" s="331">
        <v>0</v>
      </c>
      <c r="KW171" s="124">
        <v>0</v>
      </c>
      <c r="KX171" s="331">
        <v>0</v>
      </c>
      <c r="KY171" s="331">
        <v>0</v>
      </c>
      <c r="KZ171" s="331">
        <v>0</v>
      </c>
      <c r="LA171" s="331">
        <v>0</v>
      </c>
      <c r="LB171" s="334">
        <v>0</v>
      </c>
      <c r="LC171" s="330">
        <v>0</v>
      </c>
      <c r="LD171" s="331">
        <v>0</v>
      </c>
      <c r="LE171" s="331">
        <v>0</v>
      </c>
      <c r="LF171" s="331">
        <v>0</v>
      </c>
      <c r="LG171" s="334">
        <v>0</v>
      </c>
    </row>
    <row r="172" spans="2:319">
      <c r="B172" s="1617"/>
      <c r="C172" s="1619"/>
      <c r="D172" s="333" t="s">
        <v>2882</v>
      </c>
      <c r="E172" s="441">
        <v>0</v>
      </c>
      <c r="F172" s="393">
        <v>0</v>
      </c>
      <c r="G172" s="454">
        <v>0</v>
      </c>
      <c r="H172" s="331">
        <v>0</v>
      </c>
      <c r="I172" s="124">
        <v>0</v>
      </c>
      <c r="J172" s="441">
        <v>0</v>
      </c>
      <c r="K172" s="393">
        <v>0</v>
      </c>
      <c r="L172" s="454">
        <v>0</v>
      </c>
      <c r="M172" s="331">
        <v>0</v>
      </c>
      <c r="N172" s="124">
        <v>0</v>
      </c>
      <c r="O172" s="330">
        <v>0</v>
      </c>
      <c r="P172" s="331">
        <v>0</v>
      </c>
      <c r="Q172" s="331">
        <v>0</v>
      </c>
      <c r="R172" s="331">
        <v>0</v>
      </c>
      <c r="S172" s="124">
        <v>0</v>
      </c>
      <c r="T172" s="331">
        <v>0</v>
      </c>
      <c r="U172" s="331">
        <v>0</v>
      </c>
      <c r="V172" s="331">
        <v>0</v>
      </c>
      <c r="W172" s="331">
        <v>0</v>
      </c>
      <c r="X172" s="124">
        <v>0</v>
      </c>
      <c r="Y172" s="331">
        <v>0</v>
      </c>
      <c r="Z172" s="331">
        <v>0</v>
      </c>
      <c r="AA172" s="331">
        <v>0</v>
      </c>
      <c r="AB172" s="331">
        <v>0</v>
      </c>
      <c r="AC172" s="124">
        <v>0</v>
      </c>
      <c r="AD172" s="441">
        <v>0</v>
      </c>
      <c r="AE172" s="393">
        <v>0</v>
      </c>
      <c r="AF172" s="454">
        <v>0</v>
      </c>
      <c r="AG172" s="331">
        <v>0</v>
      </c>
      <c r="AH172" s="124">
        <v>0</v>
      </c>
      <c r="AI172" s="441">
        <v>0</v>
      </c>
      <c r="AJ172" s="393">
        <v>0</v>
      </c>
      <c r="AK172" s="454">
        <v>0</v>
      </c>
      <c r="AL172" s="331">
        <v>0</v>
      </c>
      <c r="AM172" s="124">
        <v>0</v>
      </c>
      <c r="AN172" s="330">
        <v>0</v>
      </c>
      <c r="AO172" s="331">
        <v>0</v>
      </c>
      <c r="AP172" s="331">
        <v>0</v>
      </c>
      <c r="AQ172" s="331">
        <v>0</v>
      </c>
      <c r="AR172" s="124">
        <v>0</v>
      </c>
      <c r="AS172" s="331">
        <v>0</v>
      </c>
      <c r="AT172" s="331">
        <v>0</v>
      </c>
      <c r="AU172" s="331">
        <v>0</v>
      </c>
      <c r="AV172" s="331">
        <v>0</v>
      </c>
      <c r="AW172" s="124">
        <v>0</v>
      </c>
      <c r="AX172" s="331">
        <v>0</v>
      </c>
      <c r="AY172" s="331">
        <v>0</v>
      </c>
      <c r="AZ172" s="331">
        <v>0</v>
      </c>
      <c r="BA172" s="331">
        <v>0</v>
      </c>
      <c r="BB172" s="124">
        <v>0</v>
      </c>
      <c r="BC172" s="441">
        <v>0</v>
      </c>
      <c r="BD172" s="393">
        <v>0</v>
      </c>
      <c r="BE172" s="454">
        <v>0</v>
      </c>
      <c r="BF172" s="331">
        <v>0</v>
      </c>
      <c r="BG172" s="124">
        <v>0</v>
      </c>
      <c r="BH172" s="441">
        <v>0</v>
      </c>
      <c r="BI172" s="393">
        <v>0</v>
      </c>
      <c r="BJ172" s="454">
        <v>0</v>
      </c>
      <c r="BK172" s="331">
        <v>0</v>
      </c>
      <c r="BL172" s="124">
        <v>0</v>
      </c>
      <c r="BM172" s="330">
        <v>0</v>
      </c>
      <c r="BN172" s="331">
        <v>0</v>
      </c>
      <c r="BO172" s="331">
        <v>0</v>
      </c>
      <c r="BP172" s="331">
        <v>0</v>
      </c>
      <c r="BQ172" s="124">
        <v>0</v>
      </c>
      <c r="BR172" s="331">
        <v>0</v>
      </c>
      <c r="BS172" s="331">
        <v>0</v>
      </c>
      <c r="BT172" s="331">
        <v>0</v>
      </c>
      <c r="BU172" s="331">
        <v>0</v>
      </c>
      <c r="BV172" s="124">
        <v>0</v>
      </c>
      <c r="BW172" s="331">
        <v>0</v>
      </c>
      <c r="BX172" s="331">
        <v>0</v>
      </c>
      <c r="BY172" s="331">
        <v>0</v>
      </c>
      <c r="BZ172" s="331">
        <v>0</v>
      </c>
      <c r="CA172" s="124">
        <v>0</v>
      </c>
      <c r="CB172" s="441">
        <v>0</v>
      </c>
      <c r="CC172" s="393">
        <v>0</v>
      </c>
      <c r="CD172" s="393">
        <v>0</v>
      </c>
      <c r="CE172" s="331">
        <v>0</v>
      </c>
      <c r="CF172" s="124">
        <v>0</v>
      </c>
      <c r="CG172" s="441">
        <v>0</v>
      </c>
      <c r="CH172" s="393">
        <v>0</v>
      </c>
      <c r="CI172" s="454">
        <v>0</v>
      </c>
      <c r="CJ172" s="331">
        <v>0</v>
      </c>
      <c r="CK172" s="124">
        <v>0</v>
      </c>
      <c r="CL172" s="330">
        <v>0</v>
      </c>
      <c r="CM172" s="331">
        <v>0</v>
      </c>
      <c r="CN172" s="331">
        <v>0</v>
      </c>
      <c r="CO172" s="331">
        <v>0</v>
      </c>
      <c r="CP172" s="124">
        <v>0</v>
      </c>
      <c r="CQ172" s="331">
        <v>0</v>
      </c>
      <c r="CR172" s="331">
        <v>0</v>
      </c>
      <c r="CS172" s="331">
        <v>0</v>
      </c>
      <c r="CT172" s="331">
        <v>0</v>
      </c>
      <c r="CU172" s="124">
        <v>0</v>
      </c>
      <c r="CV172" s="331">
        <v>0</v>
      </c>
      <c r="CW172" s="331">
        <v>0</v>
      </c>
      <c r="CX172" s="331">
        <v>0</v>
      </c>
      <c r="CY172" s="331">
        <v>0</v>
      </c>
      <c r="CZ172" s="124">
        <v>0</v>
      </c>
      <c r="DA172" s="441">
        <v>0</v>
      </c>
      <c r="DB172" s="393">
        <v>0</v>
      </c>
      <c r="DC172" s="454">
        <v>0</v>
      </c>
      <c r="DD172" s="331">
        <v>0</v>
      </c>
      <c r="DE172" s="124">
        <v>0</v>
      </c>
      <c r="DF172" s="441">
        <v>0</v>
      </c>
      <c r="DG172" s="393">
        <v>0</v>
      </c>
      <c r="DH172" s="454">
        <v>0</v>
      </c>
      <c r="DI172" s="331">
        <v>0</v>
      </c>
      <c r="DJ172" s="124">
        <v>0</v>
      </c>
      <c r="DK172" s="330">
        <v>0</v>
      </c>
      <c r="DL172" s="331">
        <v>0</v>
      </c>
      <c r="DM172" s="331">
        <v>0</v>
      </c>
      <c r="DN172" s="331">
        <v>0</v>
      </c>
      <c r="DO172" s="124">
        <v>0</v>
      </c>
      <c r="DP172" s="331">
        <v>0</v>
      </c>
      <c r="DQ172" s="331">
        <v>0</v>
      </c>
      <c r="DR172" s="331">
        <v>0</v>
      </c>
      <c r="DS172" s="331">
        <v>0</v>
      </c>
      <c r="DT172" s="124">
        <v>0</v>
      </c>
      <c r="DU172" s="331">
        <v>0</v>
      </c>
      <c r="DV172" s="331">
        <v>0</v>
      </c>
      <c r="DW172" s="331">
        <v>0</v>
      </c>
      <c r="DX172" s="331">
        <v>0</v>
      </c>
      <c r="DY172" s="124">
        <v>0</v>
      </c>
      <c r="DZ172" s="441">
        <v>0</v>
      </c>
      <c r="EA172" s="393">
        <v>0</v>
      </c>
      <c r="EB172" s="454">
        <v>0</v>
      </c>
      <c r="EC172" s="331">
        <v>0</v>
      </c>
      <c r="ED172" s="124">
        <v>0</v>
      </c>
      <c r="EE172" s="441">
        <v>0</v>
      </c>
      <c r="EF172" s="393">
        <v>0</v>
      </c>
      <c r="EG172" s="454">
        <v>0</v>
      </c>
      <c r="EH172" s="331">
        <v>0</v>
      </c>
      <c r="EI172" s="124">
        <v>0</v>
      </c>
      <c r="EJ172" s="330">
        <v>0</v>
      </c>
      <c r="EK172" s="331">
        <v>0</v>
      </c>
      <c r="EL172" s="331">
        <v>0</v>
      </c>
      <c r="EM172" s="331">
        <v>0</v>
      </c>
      <c r="EN172" s="124">
        <v>0</v>
      </c>
      <c r="EO172" s="331">
        <v>0</v>
      </c>
      <c r="EP172" s="331">
        <v>0</v>
      </c>
      <c r="EQ172" s="331">
        <v>0</v>
      </c>
      <c r="ER172" s="331">
        <v>0</v>
      </c>
      <c r="ES172" s="124">
        <v>0</v>
      </c>
      <c r="ET172" s="331">
        <v>0</v>
      </c>
      <c r="EU172" s="331">
        <v>0</v>
      </c>
      <c r="EV172" s="331">
        <v>0</v>
      </c>
      <c r="EW172" s="331">
        <v>0</v>
      </c>
      <c r="EX172" s="124">
        <v>0</v>
      </c>
      <c r="EY172" s="441">
        <v>0</v>
      </c>
      <c r="EZ172" s="393">
        <v>0</v>
      </c>
      <c r="FA172" s="454">
        <v>0</v>
      </c>
      <c r="FB172" s="331">
        <v>0</v>
      </c>
      <c r="FC172" s="124">
        <v>0</v>
      </c>
      <c r="FD172" s="441">
        <v>0</v>
      </c>
      <c r="FE172" s="393">
        <v>0</v>
      </c>
      <c r="FF172" s="454">
        <v>0</v>
      </c>
      <c r="FG172" s="331">
        <v>0</v>
      </c>
      <c r="FH172" s="124">
        <v>0</v>
      </c>
      <c r="FI172" s="330">
        <v>0</v>
      </c>
      <c r="FJ172" s="331">
        <v>0</v>
      </c>
      <c r="FK172" s="331">
        <v>0</v>
      </c>
      <c r="FL172" s="331">
        <v>0</v>
      </c>
      <c r="FM172" s="124">
        <v>0</v>
      </c>
      <c r="FN172" s="331">
        <v>0</v>
      </c>
      <c r="FO172" s="331">
        <v>0</v>
      </c>
      <c r="FP172" s="331">
        <v>0</v>
      </c>
      <c r="FQ172" s="331">
        <v>0</v>
      </c>
      <c r="FR172" s="124">
        <v>0</v>
      </c>
      <c r="FS172" s="331">
        <v>0</v>
      </c>
      <c r="FT172" s="331">
        <v>0</v>
      </c>
      <c r="FU172" s="331">
        <v>0</v>
      </c>
      <c r="FV172" s="331">
        <v>0</v>
      </c>
      <c r="FW172" s="124">
        <v>0</v>
      </c>
      <c r="FX172" s="441">
        <v>0</v>
      </c>
      <c r="FY172" s="393">
        <v>0</v>
      </c>
      <c r="FZ172" s="454">
        <v>0</v>
      </c>
      <c r="GA172" s="331">
        <v>0</v>
      </c>
      <c r="GB172" s="124">
        <v>0</v>
      </c>
      <c r="GC172" s="441">
        <v>0</v>
      </c>
      <c r="GD172" s="393">
        <v>0</v>
      </c>
      <c r="GE172" s="454">
        <v>0</v>
      </c>
      <c r="GF172" s="331">
        <v>0</v>
      </c>
      <c r="GG172" s="124">
        <v>0</v>
      </c>
      <c r="GH172" s="330">
        <v>0</v>
      </c>
      <c r="GI172" s="331">
        <v>0</v>
      </c>
      <c r="GJ172" s="331">
        <v>0</v>
      </c>
      <c r="GK172" s="331">
        <v>0</v>
      </c>
      <c r="GL172" s="124">
        <v>0</v>
      </c>
      <c r="GM172" s="331">
        <v>0</v>
      </c>
      <c r="GN172" s="331">
        <v>0</v>
      </c>
      <c r="GO172" s="331">
        <v>0</v>
      </c>
      <c r="GP172" s="331">
        <v>0</v>
      </c>
      <c r="GQ172" s="124">
        <v>0</v>
      </c>
      <c r="GR172" s="331">
        <v>0</v>
      </c>
      <c r="GS172" s="331">
        <v>0</v>
      </c>
      <c r="GT172" s="331">
        <v>0</v>
      </c>
      <c r="GU172" s="331">
        <v>0</v>
      </c>
      <c r="GV172" s="124">
        <v>0</v>
      </c>
      <c r="GW172" s="441">
        <v>0</v>
      </c>
      <c r="GX172" s="393">
        <v>0</v>
      </c>
      <c r="GY172" s="454">
        <v>0</v>
      </c>
      <c r="GZ172" s="331">
        <v>0</v>
      </c>
      <c r="HA172" s="124">
        <v>0</v>
      </c>
      <c r="HB172" s="441">
        <v>0</v>
      </c>
      <c r="HC172" s="393">
        <v>0</v>
      </c>
      <c r="HD172" s="454">
        <v>0</v>
      </c>
      <c r="HE172" s="331">
        <v>0</v>
      </c>
      <c r="HF172" s="124">
        <v>0</v>
      </c>
      <c r="HG172" s="330">
        <v>0</v>
      </c>
      <c r="HH172" s="331">
        <v>0</v>
      </c>
      <c r="HI172" s="331">
        <v>0</v>
      </c>
      <c r="HJ172" s="331">
        <v>0</v>
      </c>
      <c r="HK172" s="124">
        <v>0</v>
      </c>
      <c r="HL172" s="331">
        <v>0</v>
      </c>
      <c r="HM172" s="331">
        <v>0</v>
      </c>
      <c r="HN172" s="331">
        <v>0</v>
      </c>
      <c r="HO172" s="331">
        <v>0</v>
      </c>
      <c r="HP172" s="124">
        <v>0</v>
      </c>
      <c r="HQ172" s="331">
        <v>0</v>
      </c>
      <c r="HR172" s="331">
        <v>0</v>
      </c>
      <c r="HS172" s="331">
        <v>0</v>
      </c>
      <c r="HT172" s="331">
        <v>0</v>
      </c>
      <c r="HU172" s="124">
        <v>0</v>
      </c>
      <c r="HV172" s="441">
        <v>0</v>
      </c>
      <c r="HW172" s="393">
        <v>0</v>
      </c>
      <c r="HX172" s="454">
        <v>0</v>
      </c>
      <c r="HY172" s="331">
        <v>0</v>
      </c>
      <c r="HZ172" s="124">
        <v>0</v>
      </c>
      <c r="IA172" s="441">
        <v>0</v>
      </c>
      <c r="IB172" s="393">
        <v>0</v>
      </c>
      <c r="IC172" s="454">
        <v>0</v>
      </c>
      <c r="ID172" s="331">
        <v>0</v>
      </c>
      <c r="IE172" s="124">
        <v>0</v>
      </c>
      <c r="IF172" s="330">
        <v>0</v>
      </c>
      <c r="IG172" s="331">
        <v>0</v>
      </c>
      <c r="IH172" s="331">
        <v>0</v>
      </c>
      <c r="II172" s="331">
        <v>0</v>
      </c>
      <c r="IJ172" s="124">
        <v>0</v>
      </c>
      <c r="IK172" s="331">
        <v>0</v>
      </c>
      <c r="IL172" s="331">
        <v>0</v>
      </c>
      <c r="IM172" s="331">
        <v>0</v>
      </c>
      <c r="IN172" s="331">
        <v>0</v>
      </c>
      <c r="IO172" s="124">
        <v>0</v>
      </c>
      <c r="IP172" s="331">
        <v>0</v>
      </c>
      <c r="IQ172" s="331">
        <v>0</v>
      </c>
      <c r="IR172" s="331">
        <v>0</v>
      </c>
      <c r="IS172" s="331">
        <v>0</v>
      </c>
      <c r="IT172" s="124">
        <v>0</v>
      </c>
      <c r="IU172" s="441">
        <v>0</v>
      </c>
      <c r="IV172" s="393">
        <v>0</v>
      </c>
      <c r="IW172" s="454">
        <v>0</v>
      </c>
      <c r="IX172" s="331">
        <v>0</v>
      </c>
      <c r="IY172" s="124">
        <v>0</v>
      </c>
      <c r="IZ172" s="441">
        <v>0</v>
      </c>
      <c r="JA172" s="393">
        <v>0</v>
      </c>
      <c r="JB172" s="454">
        <v>0</v>
      </c>
      <c r="JC172" s="331">
        <v>0</v>
      </c>
      <c r="JD172" s="124">
        <v>0</v>
      </c>
      <c r="JE172" s="330">
        <v>0</v>
      </c>
      <c r="JF172" s="331">
        <v>0</v>
      </c>
      <c r="JG172" s="331">
        <v>0</v>
      </c>
      <c r="JH172" s="331">
        <v>0</v>
      </c>
      <c r="JI172" s="124">
        <v>0</v>
      </c>
      <c r="JJ172" s="331">
        <v>0</v>
      </c>
      <c r="JK172" s="331">
        <v>0</v>
      </c>
      <c r="JL172" s="331">
        <v>0</v>
      </c>
      <c r="JM172" s="331">
        <v>0</v>
      </c>
      <c r="JN172" s="124">
        <v>0</v>
      </c>
      <c r="JO172" s="331">
        <v>0</v>
      </c>
      <c r="JP172" s="331">
        <v>0</v>
      </c>
      <c r="JQ172" s="331">
        <v>0</v>
      </c>
      <c r="JR172" s="331">
        <v>0</v>
      </c>
      <c r="JS172" s="124">
        <v>0</v>
      </c>
      <c r="JT172" s="441">
        <v>0</v>
      </c>
      <c r="JU172" s="393">
        <v>0</v>
      </c>
      <c r="JV172" s="454">
        <v>0</v>
      </c>
      <c r="JW172" s="331">
        <v>0</v>
      </c>
      <c r="JX172" s="124">
        <v>0</v>
      </c>
      <c r="JY172" s="441">
        <v>0</v>
      </c>
      <c r="JZ172" s="393">
        <v>0</v>
      </c>
      <c r="KA172" s="454">
        <v>0</v>
      </c>
      <c r="KB172" s="331">
        <v>0</v>
      </c>
      <c r="KC172" s="124">
        <v>0</v>
      </c>
      <c r="KD172" s="330">
        <v>0</v>
      </c>
      <c r="KE172" s="331">
        <v>0</v>
      </c>
      <c r="KF172" s="331">
        <v>0</v>
      </c>
      <c r="KG172" s="331">
        <v>0</v>
      </c>
      <c r="KH172" s="124">
        <v>0</v>
      </c>
      <c r="KI172" s="331">
        <v>0</v>
      </c>
      <c r="KJ172" s="331">
        <v>0</v>
      </c>
      <c r="KK172" s="331">
        <v>0</v>
      </c>
      <c r="KL172" s="331">
        <v>0</v>
      </c>
      <c r="KM172" s="124">
        <v>0</v>
      </c>
      <c r="KN172" s="331">
        <v>0</v>
      </c>
      <c r="KO172" s="331">
        <v>0</v>
      </c>
      <c r="KP172" s="331">
        <v>0</v>
      </c>
      <c r="KQ172" s="331">
        <v>0</v>
      </c>
      <c r="KR172" s="124">
        <v>0</v>
      </c>
      <c r="KS172" s="330">
        <v>0</v>
      </c>
      <c r="KT172" s="331">
        <v>0</v>
      </c>
      <c r="KU172" s="331">
        <v>0</v>
      </c>
      <c r="KV172" s="331">
        <v>0</v>
      </c>
      <c r="KW172" s="124">
        <v>0</v>
      </c>
      <c r="KX172" s="331">
        <v>0</v>
      </c>
      <c r="KY172" s="331">
        <v>0</v>
      </c>
      <c r="KZ172" s="331">
        <v>0</v>
      </c>
      <c r="LA172" s="331">
        <v>0</v>
      </c>
      <c r="LB172" s="334">
        <v>0</v>
      </c>
      <c r="LC172" s="330">
        <v>0</v>
      </c>
      <c r="LD172" s="331">
        <v>0</v>
      </c>
      <c r="LE172" s="331">
        <v>0</v>
      </c>
      <c r="LF172" s="331">
        <v>0</v>
      </c>
      <c r="LG172" s="334">
        <v>0</v>
      </c>
    </row>
    <row r="173" spans="2:319">
      <c r="B173" s="1617"/>
      <c r="C173" s="1619"/>
      <c r="D173" s="333" t="s">
        <v>2883</v>
      </c>
      <c r="E173" s="441">
        <v>0</v>
      </c>
      <c r="F173" s="393">
        <v>0</v>
      </c>
      <c r="G173" s="454">
        <v>0</v>
      </c>
      <c r="H173" s="331">
        <v>0</v>
      </c>
      <c r="I173" s="124">
        <v>0</v>
      </c>
      <c r="J173" s="441">
        <v>0</v>
      </c>
      <c r="K173" s="393">
        <v>0</v>
      </c>
      <c r="L173" s="454">
        <v>0</v>
      </c>
      <c r="M173" s="331">
        <v>0</v>
      </c>
      <c r="N173" s="124">
        <v>0</v>
      </c>
      <c r="O173" s="330">
        <v>0</v>
      </c>
      <c r="P173" s="331">
        <v>0</v>
      </c>
      <c r="Q173" s="331">
        <v>0</v>
      </c>
      <c r="R173" s="331">
        <v>0</v>
      </c>
      <c r="S173" s="124">
        <v>0</v>
      </c>
      <c r="T173" s="331">
        <v>0</v>
      </c>
      <c r="U173" s="331">
        <v>0</v>
      </c>
      <c r="V173" s="331">
        <v>0</v>
      </c>
      <c r="W173" s="331">
        <v>0</v>
      </c>
      <c r="X173" s="124">
        <v>0</v>
      </c>
      <c r="Y173" s="331">
        <v>0</v>
      </c>
      <c r="Z173" s="331">
        <v>0</v>
      </c>
      <c r="AA173" s="331">
        <v>0</v>
      </c>
      <c r="AB173" s="331">
        <v>0</v>
      </c>
      <c r="AC173" s="124">
        <v>0</v>
      </c>
      <c r="AD173" s="441">
        <v>0</v>
      </c>
      <c r="AE173" s="393">
        <v>0</v>
      </c>
      <c r="AF173" s="454">
        <v>0</v>
      </c>
      <c r="AG173" s="331">
        <v>0</v>
      </c>
      <c r="AH173" s="124">
        <v>0</v>
      </c>
      <c r="AI173" s="441">
        <v>0</v>
      </c>
      <c r="AJ173" s="393">
        <v>0</v>
      </c>
      <c r="AK173" s="454">
        <v>0</v>
      </c>
      <c r="AL173" s="331">
        <v>0</v>
      </c>
      <c r="AM173" s="124">
        <v>0</v>
      </c>
      <c r="AN173" s="330">
        <v>0</v>
      </c>
      <c r="AO173" s="331">
        <v>0</v>
      </c>
      <c r="AP173" s="331">
        <v>0</v>
      </c>
      <c r="AQ173" s="331">
        <v>0</v>
      </c>
      <c r="AR173" s="124">
        <v>0</v>
      </c>
      <c r="AS173" s="331">
        <v>0</v>
      </c>
      <c r="AT173" s="331">
        <v>0</v>
      </c>
      <c r="AU173" s="331">
        <v>0</v>
      </c>
      <c r="AV173" s="331">
        <v>0</v>
      </c>
      <c r="AW173" s="124">
        <v>0</v>
      </c>
      <c r="AX173" s="331">
        <v>0</v>
      </c>
      <c r="AY173" s="331">
        <v>0</v>
      </c>
      <c r="AZ173" s="331">
        <v>0</v>
      </c>
      <c r="BA173" s="331">
        <v>0</v>
      </c>
      <c r="BB173" s="124">
        <v>0</v>
      </c>
      <c r="BC173" s="441">
        <v>0</v>
      </c>
      <c r="BD173" s="393">
        <v>0</v>
      </c>
      <c r="BE173" s="454">
        <v>0</v>
      </c>
      <c r="BF173" s="331">
        <v>0</v>
      </c>
      <c r="BG173" s="124">
        <v>0</v>
      </c>
      <c r="BH173" s="441">
        <v>0</v>
      </c>
      <c r="BI173" s="393">
        <v>0</v>
      </c>
      <c r="BJ173" s="454">
        <v>0</v>
      </c>
      <c r="BK173" s="331">
        <v>0</v>
      </c>
      <c r="BL173" s="124">
        <v>0</v>
      </c>
      <c r="BM173" s="330">
        <v>0</v>
      </c>
      <c r="BN173" s="331">
        <v>0</v>
      </c>
      <c r="BO173" s="331">
        <v>0</v>
      </c>
      <c r="BP173" s="331">
        <v>0</v>
      </c>
      <c r="BQ173" s="124">
        <v>0</v>
      </c>
      <c r="BR173" s="331">
        <v>0</v>
      </c>
      <c r="BS173" s="331">
        <v>0</v>
      </c>
      <c r="BT173" s="331">
        <v>0</v>
      </c>
      <c r="BU173" s="331">
        <v>0</v>
      </c>
      <c r="BV173" s="124">
        <v>0</v>
      </c>
      <c r="BW173" s="331">
        <v>0</v>
      </c>
      <c r="BX173" s="331">
        <v>0</v>
      </c>
      <c r="BY173" s="331">
        <v>0</v>
      </c>
      <c r="BZ173" s="331">
        <v>0</v>
      </c>
      <c r="CA173" s="124">
        <v>0</v>
      </c>
      <c r="CB173" s="441">
        <v>0</v>
      </c>
      <c r="CC173" s="393">
        <v>0</v>
      </c>
      <c r="CD173" s="393">
        <v>0</v>
      </c>
      <c r="CE173" s="331">
        <v>0</v>
      </c>
      <c r="CF173" s="124">
        <v>0</v>
      </c>
      <c r="CG173" s="441">
        <v>0</v>
      </c>
      <c r="CH173" s="393">
        <v>0</v>
      </c>
      <c r="CI173" s="454">
        <v>0</v>
      </c>
      <c r="CJ173" s="331">
        <v>0</v>
      </c>
      <c r="CK173" s="124">
        <v>0</v>
      </c>
      <c r="CL173" s="330">
        <v>0</v>
      </c>
      <c r="CM173" s="331">
        <v>0</v>
      </c>
      <c r="CN173" s="331">
        <v>0</v>
      </c>
      <c r="CO173" s="331">
        <v>0</v>
      </c>
      <c r="CP173" s="124">
        <v>0</v>
      </c>
      <c r="CQ173" s="331">
        <v>0</v>
      </c>
      <c r="CR173" s="331">
        <v>0</v>
      </c>
      <c r="CS173" s="331">
        <v>0</v>
      </c>
      <c r="CT173" s="331">
        <v>0</v>
      </c>
      <c r="CU173" s="124">
        <v>0</v>
      </c>
      <c r="CV173" s="331">
        <v>0</v>
      </c>
      <c r="CW173" s="331">
        <v>0</v>
      </c>
      <c r="CX173" s="331">
        <v>0</v>
      </c>
      <c r="CY173" s="331">
        <v>0</v>
      </c>
      <c r="CZ173" s="124">
        <v>0</v>
      </c>
      <c r="DA173" s="441">
        <v>0</v>
      </c>
      <c r="DB173" s="393">
        <v>0</v>
      </c>
      <c r="DC173" s="454">
        <v>0</v>
      </c>
      <c r="DD173" s="331">
        <v>0</v>
      </c>
      <c r="DE173" s="124">
        <v>0</v>
      </c>
      <c r="DF173" s="441">
        <v>0</v>
      </c>
      <c r="DG173" s="393">
        <v>0</v>
      </c>
      <c r="DH173" s="454">
        <v>0</v>
      </c>
      <c r="DI173" s="331">
        <v>0</v>
      </c>
      <c r="DJ173" s="124">
        <v>0</v>
      </c>
      <c r="DK173" s="330">
        <v>0</v>
      </c>
      <c r="DL173" s="331">
        <v>0</v>
      </c>
      <c r="DM173" s="331">
        <v>0</v>
      </c>
      <c r="DN173" s="331">
        <v>0</v>
      </c>
      <c r="DO173" s="124">
        <v>0</v>
      </c>
      <c r="DP173" s="331">
        <v>0</v>
      </c>
      <c r="DQ173" s="331">
        <v>0</v>
      </c>
      <c r="DR173" s="331">
        <v>0</v>
      </c>
      <c r="DS173" s="331">
        <v>0</v>
      </c>
      <c r="DT173" s="124">
        <v>0</v>
      </c>
      <c r="DU173" s="331">
        <v>0</v>
      </c>
      <c r="DV173" s="331">
        <v>0</v>
      </c>
      <c r="DW173" s="331">
        <v>0</v>
      </c>
      <c r="DX173" s="331">
        <v>0</v>
      </c>
      <c r="DY173" s="124">
        <v>0</v>
      </c>
      <c r="DZ173" s="441">
        <v>0</v>
      </c>
      <c r="EA173" s="393">
        <v>0</v>
      </c>
      <c r="EB173" s="454">
        <v>0</v>
      </c>
      <c r="EC173" s="331">
        <v>0</v>
      </c>
      <c r="ED173" s="124">
        <v>0</v>
      </c>
      <c r="EE173" s="441">
        <v>0</v>
      </c>
      <c r="EF173" s="393">
        <v>0</v>
      </c>
      <c r="EG173" s="454">
        <v>0</v>
      </c>
      <c r="EH173" s="331">
        <v>0</v>
      </c>
      <c r="EI173" s="124">
        <v>0</v>
      </c>
      <c r="EJ173" s="330">
        <v>0</v>
      </c>
      <c r="EK173" s="331">
        <v>0</v>
      </c>
      <c r="EL173" s="331">
        <v>0</v>
      </c>
      <c r="EM173" s="331">
        <v>0</v>
      </c>
      <c r="EN173" s="124">
        <v>0</v>
      </c>
      <c r="EO173" s="331">
        <v>0</v>
      </c>
      <c r="EP173" s="331">
        <v>0</v>
      </c>
      <c r="EQ173" s="331">
        <v>0</v>
      </c>
      <c r="ER173" s="331">
        <v>0</v>
      </c>
      <c r="ES173" s="124">
        <v>0</v>
      </c>
      <c r="ET173" s="331">
        <v>0</v>
      </c>
      <c r="EU173" s="331">
        <v>0</v>
      </c>
      <c r="EV173" s="331">
        <v>0</v>
      </c>
      <c r="EW173" s="331">
        <v>0</v>
      </c>
      <c r="EX173" s="124">
        <v>0</v>
      </c>
      <c r="EY173" s="441">
        <v>0</v>
      </c>
      <c r="EZ173" s="393">
        <v>0</v>
      </c>
      <c r="FA173" s="454">
        <v>0</v>
      </c>
      <c r="FB173" s="331">
        <v>0</v>
      </c>
      <c r="FC173" s="124">
        <v>0.11565357719203873</v>
      </c>
      <c r="FD173" s="441">
        <v>0</v>
      </c>
      <c r="FE173" s="393">
        <v>0</v>
      </c>
      <c r="FF173" s="454">
        <v>0</v>
      </c>
      <c r="FG173" s="331">
        <v>0</v>
      </c>
      <c r="FH173" s="124">
        <v>0</v>
      </c>
      <c r="FI173" s="330">
        <v>0</v>
      </c>
      <c r="FJ173" s="331">
        <v>0</v>
      </c>
      <c r="FK173" s="331">
        <v>0</v>
      </c>
      <c r="FL173" s="331">
        <v>0</v>
      </c>
      <c r="FM173" s="124">
        <v>-0.11565357719203873</v>
      </c>
      <c r="FN173" s="331">
        <v>0</v>
      </c>
      <c r="FO173" s="331">
        <v>0</v>
      </c>
      <c r="FP173" s="331">
        <v>0</v>
      </c>
      <c r="FQ173" s="331">
        <v>0</v>
      </c>
      <c r="FR173" s="124">
        <v>0</v>
      </c>
      <c r="FS173" s="331">
        <v>0</v>
      </c>
      <c r="FT173" s="331">
        <v>0</v>
      </c>
      <c r="FU173" s="331">
        <v>0</v>
      </c>
      <c r="FV173" s="331">
        <v>0</v>
      </c>
      <c r="FW173" s="124">
        <v>0</v>
      </c>
      <c r="FX173" s="441">
        <v>0</v>
      </c>
      <c r="FY173" s="393">
        <v>0</v>
      </c>
      <c r="FZ173" s="454">
        <v>0</v>
      </c>
      <c r="GA173" s="331">
        <v>0</v>
      </c>
      <c r="GB173" s="124">
        <v>0.11584699453551912</v>
      </c>
      <c r="GC173" s="441">
        <v>0</v>
      </c>
      <c r="GD173" s="393">
        <v>0</v>
      </c>
      <c r="GE173" s="454">
        <v>0</v>
      </c>
      <c r="GF173" s="331">
        <v>0</v>
      </c>
      <c r="GG173" s="124">
        <v>0</v>
      </c>
      <c r="GH173" s="330">
        <v>0</v>
      </c>
      <c r="GI173" s="331">
        <v>0</v>
      </c>
      <c r="GJ173" s="331">
        <v>0</v>
      </c>
      <c r="GK173" s="331">
        <v>0</v>
      </c>
      <c r="GL173" s="124">
        <v>-0.11584699453551912</v>
      </c>
      <c r="GM173" s="331">
        <v>0</v>
      </c>
      <c r="GN173" s="331">
        <v>0</v>
      </c>
      <c r="GO173" s="331">
        <v>0</v>
      </c>
      <c r="GP173" s="331">
        <v>0</v>
      </c>
      <c r="GQ173" s="124">
        <v>0</v>
      </c>
      <c r="GR173" s="331">
        <v>0</v>
      </c>
      <c r="GS173" s="331">
        <v>0</v>
      </c>
      <c r="GT173" s="331">
        <v>0</v>
      </c>
      <c r="GU173" s="331">
        <v>0</v>
      </c>
      <c r="GV173" s="124">
        <v>0</v>
      </c>
      <c r="GW173" s="441">
        <v>0</v>
      </c>
      <c r="GX173" s="393">
        <v>0</v>
      </c>
      <c r="GY173" s="454">
        <v>0</v>
      </c>
      <c r="GZ173" s="331">
        <v>0</v>
      </c>
      <c r="HA173" s="124">
        <v>0</v>
      </c>
      <c r="HB173" s="441">
        <v>0</v>
      </c>
      <c r="HC173" s="393">
        <v>0</v>
      </c>
      <c r="HD173" s="454">
        <v>0</v>
      </c>
      <c r="HE173" s="331">
        <v>0</v>
      </c>
      <c r="HF173" s="124">
        <v>0</v>
      </c>
      <c r="HG173" s="330">
        <v>0</v>
      </c>
      <c r="HH173" s="331">
        <v>0</v>
      </c>
      <c r="HI173" s="331">
        <v>0</v>
      </c>
      <c r="HJ173" s="331">
        <v>0</v>
      </c>
      <c r="HK173" s="124">
        <v>0</v>
      </c>
      <c r="HL173" s="331">
        <v>0</v>
      </c>
      <c r="HM173" s="331">
        <v>0</v>
      </c>
      <c r="HN173" s="331">
        <v>0</v>
      </c>
      <c r="HO173" s="331">
        <v>0</v>
      </c>
      <c r="HP173" s="124">
        <v>0</v>
      </c>
      <c r="HQ173" s="331">
        <v>0</v>
      </c>
      <c r="HR173" s="331">
        <v>0</v>
      </c>
      <c r="HS173" s="331">
        <v>0</v>
      </c>
      <c r="HT173" s="331">
        <v>0</v>
      </c>
      <c r="HU173" s="124">
        <v>0</v>
      </c>
      <c r="HV173" s="441">
        <v>0</v>
      </c>
      <c r="HW173" s="393">
        <v>0</v>
      </c>
      <c r="HX173" s="454">
        <v>0</v>
      </c>
      <c r="HY173" s="331">
        <v>0</v>
      </c>
      <c r="HZ173" s="124">
        <v>0</v>
      </c>
      <c r="IA173" s="441">
        <v>0</v>
      </c>
      <c r="IB173" s="393">
        <v>0</v>
      </c>
      <c r="IC173" s="454">
        <v>0</v>
      </c>
      <c r="ID173" s="331">
        <v>0</v>
      </c>
      <c r="IE173" s="124">
        <v>0</v>
      </c>
      <c r="IF173" s="330">
        <v>0</v>
      </c>
      <c r="IG173" s="331">
        <v>0</v>
      </c>
      <c r="IH173" s="331">
        <v>0</v>
      </c>
      <c r="II173" s="331">
        <v>0</v>
      </c>
      <c r="IJ173" s="124">
        <v>0</v>
      </c>
      <c r="IK173" s="331">
        <v>0</v>
      </c>
      <c r="IL173" s="331">
        <v>0</v>
      </c>
      <c r="IM173" s="331">
        <v>0</v>
      </c>
      <c r="IN173" s="331">
        <v>0</v>
      </c>
      <c r="IO173" s="124">
        <v>0</v>
      </c>
      <c r="IP173" s="331">
        <v>0</v>
      </c>
      <c r="IQ173" s="331">
        <v>0</v>
      </c>
      <c r="IR173" s="331">
        <v>0</v>
      </c>
      <c r="IS173" s="331">
        <v>0</v>
      </c>
      <c r="IT173" s="124">
        <v>0</v>
      </c>
      <c r="IU173" s="441">
        <v>0</v>
      </c>
      <c r="IV173" s="393">
        <v>0</v>
      </c>
      <c r="IW173" s="454">
        <v>0</v>
      </c>
      <c r="IX173" s="331">
        <v>0</v>
      </c>
      <c r="IY173" s="124">
        <v>0</v>
      </c>
      <c r="IZ173" s="441">
        <v>0</v>
      </c>
      <c r="JA173" s="393">
        <v>0</v>
      </c>
      <c r="JB173" s="454">
        <v>0</v>
      </c>
      <c r="JC173" s="331">
        <v>0</v>
      </c>
      <c r="JD173" s="124">
        <v>0</v>
      </c>
      <c r="JE173" s="330">
        <v>0</v>
      </c>
      <c r="JF173" s="331">
        <v>0</v>
      </c>
      <c r="JG173" s="331">
        <v>0</v>
      </c>
      <c r="JH173" s="331">
        <v>0</v>
      </c>
      <c r="JI173" s="124">
        <v>0</v>
      </c>
      <c r="JJ173" s="331">
        <v>0</v>
      </c>
      <c r="JK173" s="331">
        <v>0</v>
      </c>
      <c r="JL173" s="331">
        <v>0</v>
      </c>
      <c r="JM173" s="331">
        <v>0</v>
      </c>
      <c r="JN173" s="124">
        <v>0</v>
      </c>
      <c r="JO173" s="331">
        <v>0</v>
      </c>
      <c r="JP173" s="331">
        <v>0</v>
      </c>
      <c r="JQ173" s="331">
        <v>0</v>
      </c>
      <c r="JR173" s="331">
        <v>0</v>
      </c>
      <c r="JS173" s="124">
        <v>0</v>
      </c>
      <c r="JT173" s="441">
        <v>0</v>
      </c>
      <c r="JU173" s="393">
        <v>0</v>
      </c>
      <c r="JV173" s="454">
        <v>0</v>
      </c>
      <c r="JW173" s="331">
        <v>0</v>
      </c>
      <c r="JX173" s="124">
        <v>0</v>
      </c>
      <c r="JY173" s="441">
        <v>0</v>
      </c>
      <c r="JZ173" s="393">
        <v>0</v>
      </c>
      <c r="KA173" s="454">
        <v>0</v>
      </c>
      <c r="KB173" s="331">
        <v>0</v>
      </c>
      <c r="KC173" s="124">
        <v>0</v>
      </c>
      <c r="KD173" s="330">
        <v>0</v>
      </c>
      <c r="KE173" s="331">
        <v>0</v>
      </c>
      <c r="KF173" s="331">
        <v>0</v>
      </c>
      <c r="KG173" s="331">
        <v>0</v>
      </c>
      <c r="KH173" s="124">
        <v>0</v>
      </c>
      <c r="KI173" s="331">
        <v>0</v>
      </c>
      <c r="KJ173" s="331">
        <v>0</v>
      </c>
      <c r="KK173" s="331">
        <v>0</v>
      </c>
      <c r="KL173" s="331">
        <v>0</v>
      </c>
      <c r="KM173" s="124">
        <v>0</v>
      </c>
      <c r="KN173" s="331">
        <v>0</v>
      </c>
      <c r="KO173" s="331">
        <v>0</v>
      </c>
      <c r="KP173" s="331">
        <v>0</v>
      </c>
      <c r="KQ173" s="331">
        <v>0</v>
      </c>
      <c r="KR173" s="124">
        <v>0</v>
      </c>
      <c r="KS173" s="330">
        <v>0</v>
      </c>
      <c r="KT173" s="331">
        <v>0</v>
      </c>
      <c r="KU173" s="331">
        <v>0</v>
      </c>
      <c r="KV173" s="331">
        <v>0</v>
      </c>
      <c r="KW173" s="124">
        <v>0</v>
      </c>
      <c r="KX173" s="331">
        <v>0</v>
      </c>
      <c r="KY173" s="331">
        <v>0</v>
      </c>
      <c r="KZ173" s="331">
        <v>0</v>
      </c>
      <c r="LA173" s="331">
        <v>0</v>
      </c>
      <c r="LB173" s="334">
        <v>0</v>
      </c>
      <c r="LC173" s="330">
        <v>0</v>
      </c>
      <c r="LD173" s="331">
        <v>0</v>
      </c>
      <c r="LE173" s="331">
        <v>0</v>
      </c>
      <c r="LF173" s="331">
        <v>0</v>
      </c>
      <c r="LG173" s="334">
        <v>0</v>
      </c>
    </row>
    <row r="174" spans="2:319">
      <c r="B174" s="1617"/>
      <c r="C174" s="1619"/>
      <c r="D174" s="333" t="s">
        <v>2871</v>
      </c>
      <c r="E174" s="441">
        <v>0</v>
      </c>
      <c r="F174" s="393">
        <v>0</v>
      </c>
      <c r="G174" s="454">
        <v>0</v>
      </c>
      <c r="H174" s="331">
        <v>0</v>
      </c>
      <c r="I174" s="124">
        <v>0</v>
      </c>
      <c r="J174" s="441">
        <v>0</v>
      </c>
      <c r="K174" s="393">
        <v>0</v>
      </c>
      <c r="L174" s="454">
        <v>0</v>
      </c>
      <c r="M174" s="331">
        <v>0</v>
      </c>
      <c r="N174" s="124">
        <v>0</v>
      </c>
      <c r="O174" s="330">
        <v>0</v>
      </c>
      <c r="P174" s="331">
        <v>0</v>
      </c>
      <c r="Q174" s="331">
        <v>0</v>
      </c>
      <c r="R174" s="331">
        <v>0</v>
      </c>
      <c r="S174" s="124">
        <v>0</v>
      </c>
      <c r="T174" s="331">
        <v>0</v>
      </c>
      <c r="U174" s="331">
        <v>0</v>
      </c>
      <c r="V174" s="331">
        <v>0</v>
      </c>
      <c r="W174" s="331">
        <v>0</v>
      </c>
      <c r="X174" s="124">
        <v>0</v>
      </c>
      <c r="Y174" s="331">
        <v>0</v>
      </c>
      <c r="Z174" s="331">
        <v>0</v>
      </c>
      <c r="AA174" s="331">
        <v>0</v>
      </c>
      <c r="AB174" s="331">
        <v>0</v>
      </c>
      <c r="AC174" s="124">
        <v>0</v>
      </c>
      <c r="AD174" s="441">
        <v>0</v>
      </c>
      <c r="AE174" s="393">
        <v>0</v>
      </c>
      <c r="AF174" s="454">
        <v>0</v>
      </c>
      <c r="AG174" s="331">
        <v>0</v>
      </c>
      <c r="AH174" s="124">
        <v>0</v>
      </c>
      <c r="AI174" s="441">
        <v>0</v>
      </c>
      <c r="AJ174" s="393">
        <v>0</v>
      </c>
      <c r="AK174" s="454">
        <v>0</v>
      </c>
      <c r="AL174" s="331">
        <v>0</v>
      </c>
      <c r="AM174" s="124">
        <v>0</v>
      </c>
      <c r="AN174" s="330">
        <v>0</v>
      </c>
      <c r="AO174" s="331">
        <v>0</v>
      </c>
      <c r="AP174" s="331">
        <v>0</v>
      </c>
      <c r="AQ174" s="331">
        <v>0</v>
      </c>
      <c r="AR174" s="124">
        <v>0</v>
      </c>
      <c r="AS174" s="331">
        <v>0</v>
      </c>
      <c r="AT174" s="331">
        <v>0</v>
      </c>
      <c r="AU174" s="331">
        <v>0</v>
      </c>
      <c r="AV174" s="331">
        <v>0</v>
      </c>
      <c r="AW174" s="124">
        <v>0</v>
      </c>
      <c r="AX174" s="331">
        <v>0</v>
      </c>
      <c r="AY174" s="331">
        <v>0</v>
      </c>
      <c r="AZ174" s="331">
        <v>0</v>
      </c>
      <c r="BA174" s="331">
        <v>0</v>
      </c>
      <c r="BB174" s="124">
        <v>0</v>
      </c>
      <c r="BC174" s="441">
        <v>0</v>
      </c>
      <c r="BD174" s="393">
        <v>0</v>
      </c>
      <c r="BE174" s="454">
        <v>0</v>
      </c>
      <c r="BF174" s="331">
        <v>0</v>
      </c>
      <c r="BG174" s="124">
        <v>0</v>
      </c>
      <c r="BH174" s="441">
        <v>0</v>
      </c>
      <c r="BI174" s="393">
        <v>0</v>
      </c>
      <c r="BJ174" s="454">
        <v>0</v>
      </c>
      <c r="BK174" s="331">
        <v>0</v>
      </c>
      <c r="BL174" s="124">
        <v>0</v>
      </c>
      <c r="BM174" s="330">
        <v>0</v>
      </c>
      <c r="BN174" s="331">
        <v>0</v>
      </c>
      <c r="BO174" s="331">
        <v>0</v>
      </c>
      <c r="BP174" s="331">
        <v>0</v>
      </c>
      <c r="BQ174" s="124">
        <v>0</v>
      </c>
      <c r="BR174" s="331">
        <v>0</v>
      </c>
      <c r="BS174" s="331">
        <v>0</v>
      </c>
      <c r="BT174" s="331">
        <v>0</v>
      </c>
      <c r="BU174" s="331">
        <v>0</v>
      </c>
      <c r="BV174" s="124">
        <v>0</v>
      </c>
      <c r="BW174" s="331">
        <v>0</v>
      </c>
      <c r="BX174" s="331">
        <v>0</v>
      </c>
      <c r="BY174" s="331">
        <v>0</v>
      </c>
      <c r="BZ174" s="331">
        <v>0</v>
      </c>
      <c r="CA174" s="124">
        <v>0</v>
      </c>
      <c r="CB174" s="441">
        <v>0</v>
      </c>
      <c r="CC174" s="393">
        <v>0</v>
      </c>
      <c r="CD174" s="393">
        <v>0</v>
      </c>
      <c r="CE174" s="331">
        <v>0</v>
      </c>
      <c r="CF174" s="124">
        <v>0</v>
      </c>
      <c r="CG174" s="441">
        <v>0</v>
      </c>
      <c r="CH174" s="393">
        <v>0</v>
      </c>
      <c r="CI174" s="454">
        <v>0</v>
      </c>
      <c r="CJ174" s="331">
        <v>0</v>
      </c>
      <c r="CK174" s="124">
        <v>0</v>
      </c>
      <c r="CL174" s="330">
        <v>0</v>
      </c>
      <c r="CM174" s="331">
        <v>0</v>
      </c>
      <c r="CN174" s="331">
        <v>0</v>
      </c>
      <c r="CO174" s="331">
        <v>0</v>
      </c>
      <c r="CP174" s="124">
        <v>0</v>
      </c>
      <c r="CQ174" s="331">
        <v>0</v>
      </c>
      <c r="CR174" s="331">
        <v>0</v>
      </c>
      <c r="CS174" s="331">
        <v>0</v>
      </c>
      <c r="CT174" s="331">
        <v>0</v>
      </c>
      <c r="CU174" s="124">
        <v>0</v>
      </c>
      <c r="CV174" s="331">
        <v>0</v>
      </c>
      <c r="CW174" s="331">
        <v>0</v>
      </c>
      <c r="CX174" s="331">
        <v>0</v>
      </c>
      <c r="CY174" s="331">
        <v>0</v>
      </c>
      <c r="CZ174" s="124">
        <v>0</v>
      </c>
      <c r="DA174" s="441">
        <v>0</v>
      </c>
      <c r="DB174" s="393">
        <v>0</v>
      </c>
      <c r="DC174" s="454">
        <v>0</v>
      </c>
      <c r="DD174" s="331">
        <v>0</v>
      </c>
      <c r="DE174" s="124">
        <v>0</v>
      </c>
      <c r="DF174" s="441">
        <v>0</v>
      </c>
      <c r="DG174" s="393">
        <v>0</v>
      </c>
      <c r="DH174" s="454">
        <v>0</v>
      </c>
      <c r="DI174" s="331">
        <v>0</v>
      </c>
      <c r="DJ174" s="124">
        <v>0</v>
      </c>
      <c r="DK174" s="330">
        <v>0</v>
      </c>
      <c r="DL174" s="331">
        <v>0</v>
      </c>
      <c r="DM174" s="331">
        <v>0</v>
      </c>
      <c r="DN174" s="331">
        <v>0</v>
      </c>
      <c r="DO174" s="124">
        <v>0</v>
      </c>
      <c r="DP174" s="331">
        <v>0</v>
      </c>
      <c r="DQ174" s="331">
        <v>0</v>
      </c>
      <c r="DR174" s="331">
        <v>0</v>
      </c>
      <c r="DS174" s="331">
        <v>0</v>
      </c>
      <c r="DT174" s="124">
        <v>0</v>
      </c>
      <c r="DU174" s="331">
        <v>0</v>
      </c>
      <c r="DV174" s="331">
        <v>0</v>
      </c>
      <c r="DW174" s="331">
        <v>0</v>
      </c>
      <c r="DX174" s="331">
        <v>0</v>
      </c>
      <c r="DY174" s="124">
        <v>0</v>
      </c>
      <c r="DZ174" s="441">
        <v>0</v>
      </c>
      <c r="EA174" s="393">
        <v>0</v>
      </c>
      <c r="EB174" s="454">
        <v>0</v>
      </c>
      <c r="EC174" s="331">
        <v>0</v>
      </c>
      <c r="ED174" s="124">
        <v>0</v>
      </c>
      <c r="EE174" s="441">
        <v>0</v>
      </c>
      <c r="EF174" s="393">
        <v>0</v>
      </c>
      <c r="EG174" s="454">
        <v>0</v>
      </c>
      <c r="EH174" s="331">
        <v>0</v>
      </c>
      <c r="EI174" s="124">
        <v>0</v>
      </c>
      <c r="EJ174" s="330">
        <v>0</v>
      </c>
      <c r="EK174" s="331">
        <v>0</v>
      </c>
      <c r="EL174" s="331">
        <v>0</v>
      </c>
      <c r="EM174" s="331">
        <v>0</v>
      </c>
      <c r="EN174" s="124">
        <v>0</v>
      </c>
      <c r="EO174" s="331">
        <v>0</v>
      </c>
      <c r="EP174" s="331">
        <v>0</v>
      </c>
      <c r="EQ174" s="331">
        <v>0</v>
      </c>
      <c r="ER174" s="331">
        <v>0</v>
      </c>
      <c r="ES174" s="124">
        <v>0</v>
      </c>
      <c r="ET174" s="331">
        <v>0</v>
      </c>
      <c r="EU174" s="331">
        <v>0</v>
      </c>
      <c r="EV174" s="331">
        <v>0</v>
      </c>
      <c r="EW174" s="331">
        <v>0</v>
      </c>
      <c r="EX174" s="124">
        <v>0</v>
      </c>
      <c r="EY174" s="441">
        <v>0</v>
      </c>
      <c r="EZ174" s="393">
        <v>0</v>
      </c>
      <c r="FA174" s="454">
        <v>0</v>
      </c>
      <c r="FB174" s="331">
        <v>0</v>
      </c>
      <c r="FC174" s="124">
        <v>0</v>
      </c>
      <c r="FD174" s="441">
        <v>0</v>
      </c>
      <c r="FE174" s="393">
        <v>0</v>
      </c>
      <c r="FF174" s="454">
        <v>0</v>
      </c>
      <c r="FG174" s="331">
        <v>0</v>
      </c>
      <c r="FH174" s="124">
        <v>0</v>
      </c>
      <c r="FI174" s="330">
        <v>0</v>
      </c>
      <c r="FJ174" s="331">
        <v>0</v>
      </c>
      <c r="FK174" s="331">
        <v>0</v>
      </c>
      <c r="FL174" s="331">
        <v>0</v>
      </c>
      <c r="FM174" s="124">
        <v>0</v>
      </c>
      <c r="FN174" s="331">
        <v>0</v>
      </c>
      <c r="FO174" s="331">
        <v>0</v>
      </c>
      <c r="FP174" s="331">
        <v>0</v>
      </c>
      <c r="FQ174" s="331">
        <v>0</v>
      </c>
      <c r="FR174" s="124">
        <v>0</v>
      </c>
      <c r="FS174" s="331">
        <v>0</v>
      </c>
      <c r="FT174" s="331">
        <v>0</v>
      </c>
      <c r="FU174" s="331">
        <v>0</v>
      </c>
      <c r="FV174" s="331">
        <v>0</v>
      </c>
      <c r="FW174" s="124">
        <v>0</v>
      </c>
      <c r="FX174" s="441">
        <v>0</v>
      </c>
      <c r="FY174" s="393">
        <v>0</v>
      </c>
      <c r="FZ174" s="454">
        <v>0</v>
      </c>
      <c r="GA174" s="331">
        <v>0</v>
      </c>
      <c r="GB174" s="124">
        <v>0</v>
      </c>
      <c r="GC174" s="441">
        <v>0</v>
      </c>
      <c r="GD174" s="393">
        <v>0</v>
      </c>
      <c r="GE174" s="454">
        <v>0</v>
      </c>
      <c r="GF174" s="331">
        <v>0</v>
      </c>
      <c r="GG174" s="124">
        <v>0</v>
      </c>
      <c r="GH174" s="330">
        <v>0</v>
      </c>
      <c r="GI174" s="331">
        <v>0</v>
      </c>
      <c r="GJ174" s="331">
        <v>0</v>
      </c>
      <c r="GK174" s="331">
        <v>0</v>
      </c>
      <c r="GL174" s="124">
        <v>0</v>
      </c>
      <c r="GM174" s="331">
        <v>0</v>
      </c>
      <c r="GN174" s="331">
        <v>0</v>
      </c>
      <c r="GO174" s="331">
        <v>0</v>
      </c>
      <c r="GP174" s="331">
        <v>0</v>
      </c>
      <c r="GQ174" s="124">
        <v>0</v>
      </c>
      <c r="GR174" s="331">
        <v>0</v>
      </c>
      <c r="GS174" s="331">
        <v>0</v>
      </c>
      <c r="GT174" s="331">
        <v>0</v>
      </c>
      <c r="GU174" s="331">
        <v>0</v>
      </c>
      <c r="GV174" s="124">
        <v>0</v>
      </c>
      <c r="GW174" s="441">
        <v>0</v>
      </c>
      <c r="GX174" s="393">
        <v>0</v>
      </c>
      <c r="GY174" s="454">
        <v>0</v>
      </c>
      <c r="GZ174" s="331">
        <v>0</v>
      </c>
      <c r="HA174" s="124">
        <v>0</v>
      </c>
      <c r="HB174" s="441">
        <v>0</v>
      </c>
      <c r="HC174" s="393">
        <v>0</v>
      </c>
      <c r="HD174" s="454">
        <v>0</v>
      </c>
      <c r="HE174" s="331">
        <v>0</v>
      </c>
      <c r="HF174" s="124">
        <v>0</v>
      </c>
      <c r="HG174" s="330">
        <v>0</v>
      </c>
      <c r="HH174" s="331">
        <v>0</v>
      </c>
      <c r="HI174" s="331">
        <v>0</v>
      </c>
      <c r="HJ174" s="331">
        <v>0</v>
      </c>
      <c r="HK174" s="124">
        <v>0</v>
      </c>
      <c r="HL174" s="331">
        <v>0</v>
      </c>
      <c r="HM174" s="331">
        <v>0</v>
      </c>
      <c r="HN174" s="331">
        <v>0</v>
      </c>
      <c r="HO174" s="331">
        <v>0</v>
      </c>
      <c r="HP174" s="124">
        <v>0</v>
      </c>
      <c r="HQ174" s="331">
        <v>0</v>
      </c>
      <c r="HR174" s="331">
        <v>0</v>
      </c>
      <c r="HS174" s="331">
        <v>0</v>
      </c>
      <c r="HT174" s="331">
        <v>0</v>
      </c>
      <c r="HU174" s="124">
        <v>0</v>
      </c>
      <c r="HV174" s="441">
        <v>0</v>
      </c>
      <c r="HW174" s="393">
        <v>0</v>
      </c>
      <c r="HX174" s="454">
        <v>0</v>
      </c>
      <c r="HY174" s="331">
        <v>0</v>
      </c>
      <c r="HZ174" s="124">
        <v>0</v>
      </c>
      <c r="IA174" s="441">
        <v>0</v>
      </c>
      <c r="IB174" s="393">
        <v>0</v>
      </c>
      <c r="IC174" s="454">
        <v>0</v>
      </c>
      <c r="ID174" s="331">
        <v>0</v>
      </c>
      <c r="IE174" s="124">
        <v>0</v>
      </c>
      <c r="IF174" s="330">
        <v>0</v>
      </c>
      <c r="IG174" s="331">
        <v>0</v>
      </c>
      <c r="IH174" s="331">
        <v>0</v>
      </c>
      <c r="II174" s="331">
        <v>0</v>
      </c>
      <c r="IJ174" s="124">
        <v>0</v>
      </c>
      <c r="IK174" s="331">
        <v>0</v>
      </c>
      <c r="IL174" s="331">
        <v>0</v>
      </c>
      <c r="IM174" s="331">
        <v>0</v>
      </c>
      <c r="IN174" s="331">
        <v>0</v>
      </c>
      <c r="IO174" s="124">
        <v>0</v>
      </c>
      <c r="IP174" s="331">
        <v>0</v>
      </c>
      <c r="IQ174" s="331">
        <v>0</v>
      </c>
      <c r="IR174" s="331">
        <v>0</v>
      </c>
      <c r="IS174" s="331">
        <v>0</v>
      </c>
      <c r="IT174" s="124">
        <v>0</v>
      </c>
      <c r="IU174" s="441">
        <v>0</v>
      </c>
      <c r="IV174" s="393">
        <v>0</v>
      </c>
      <c r="IW174" s="454">
        <v>0</v>
      </c>
      <c r="IX174" s="331">
        <v>0</v>
      </c>
      <c r="IY174" s="124">
        <v>0</v>
      </c>
      <c r="IZ174" s="441">
        <v>0</v>
      </c>
      <c r="JA174" s="393">
        <v>0</v>
      </c>
      <c r="JB174" s="454">
        <v>0</v>
      </c>
      <c r="JC174" s="331">
        <v>0</v>
      </c>
      <c r="JD174" s="124">
        <v>0</v>
      </c>
      <c r="JE174" s="330">
        <v>0</v>
      </c>
      <c r="JF174" s="331">
        <v>0</v>
      </c>
      <c r="JG174" s="331">
        <v>0</v>
      </c>
      <c r="JH174" s="331">
        <v>0</v>
      </c>
      <c r="JI174" s="124">
        <v>0</v>
      </c>
      <c r="JJ174" s="331">
        <v>0</v>
      </c>
      <c r="JK174" s="331">
        <v>0</v>
      </c>
      <c r="JL174" s="331">
        <v>0</v>
      </c>
      <c r="JM174" s="331">
        <v>0</v>
      </c>
      <c r="JN174" s="124">
        <v>0</v>
      </c>
      <c r="JO174" s="331">
        <v>0</v>
      </c>
      <c r="JP174" s="331">
        <v>0</v>
      </c>
      <c r="JQ174" s="331">
        <v>0</v>
      </c>
      <c r="JR174" s="331">
        <v>0</v>
      </c>
      <c r="JS174" s="124">
        <v>0</v>
      </c>
      <c r="JT174" s="441">
        <v>0</v>
      </c>
      <c r="JU174" s="393">
        <v>0</v>
      </c>
      <c r="JV174" s="454">
        <v>0</v>
      </c>
      <c r="JW174" s="331">
        <v>0</v>
      </c>
      <c r="JX174" s="124">
        <v>0</v>
      </c>
      <c r="JY174" s="441">
        <v>0</v>
      </c>
      <c r="JZ174" s="393">
        <v>0</v>
      </c>
      <c r="KA174" s="454">
        <v>0</v>
      </c>
      <c r="KB174" s="331">
        <v>0</v>
      </c>
      <c r="KC174" s="124">
        <v>0</v>
      </c>
      <c r="KD174" s="330">
        <v>0</v>
      </c>
      <c r="KE174" s="331">
        <v>0</v>
      </c>
      <c r="KF174" s="331">
        <v>0</v>
      </c>
      <c r="KG174" s="331">
        <v>0</v>
      </c>
      <c r="KH174" s="124">
        <v>0</v>
      </c>
      <c r="KI174" s="331">
        <v>0</v>
      </c>
      <c r="KJ174" s="331">
        <v>0</v>
      </c>
      <c r="KK174" s="331">
        <v>0</v>
      </c>
      <c r="KL174" s="331">
        <v>0</v>
      </c>
      <c r="KM174" s="124">
        <v>0</v>
      </c>
      <c r="KN174" s="331">
        <v>0</v>
      </c>
      <c r="KO174" s="331">
        <v>0</v>
      </c>
      <c r="KP174" s="331">
        <v>0</v>
      </c>
      <c r="KQ174" s="331">
        <v>0</v>
      </c>
      <c r="KR174" s="124">
        <v>0</v>
      </c>
      <c r="KS174" s="330">
        <v>0</v>
      </c>
      <c r="KT174" s="331">
        <v>0</v>
      </c>
      <c r="KU174" s="331">
        <v>0</v>
      </c>
      <c r="KV174" s="331">
        <v>0</v>
      </c>
      <c r="KW174" s="124">
        <v>0</v>
      </c>
      <c r="KX174" s="331">
        <v>0</v>
      </c>
      <c r="KY174" s="331">
        <v>0</v>
      </c>
      <c r="KZ174" s="331">
        <v>0</v>
      </c>
      <c r="LA174" s="331">
        <v>0</v>
      </c>
      <c r="LB174" s="334">
        <v>0</v>
      </c>
      <c r="LC174" s="330">
        <v>0</v>
      </c>
      <c r="LD174" s="331">
        <v>0</v>
      </c>
      <c r="LE174" s="331">
        <v>0</v>
      </c>
      <c r="LF174" s="331">
        <v>0</v>
      </c>
      <c r="LG174" s="334">
        <v>0</v>
      </c>
    </row>
    <row r="175" spans="2:319">
      <c r="B175" s="1617"/>
      <c r="C175" s="1619"/>
      <c r="D175" s="337" t="s">
        <v>2885</v>
      </c>
      <c r="E175" s="438">
        <v>0</v>
      </c>
      <c r="F175" s="339">
        <v>0</v>
      </c>
      <c r="G175" s="439">
        <v>0</v>
      </c>
      <c r="H175" s="339">
        <v>0</v>
      </c>
      <c r="I175" s="151">
        <v>0</v>
      </c>
      <c r="J175" s="438">
        <v>0</v>
      </c>
      <c r="K175" s="339">
        <v>0</v>
      </c>
      <c r="L175" s="439">
        <v>0</v>
      </c>
      <c r="M175" s="339">
        <v>0</v>
      </c>
      <c r="N175" s="151">
        <v>0</v>
      </c>
      <c r="O175" s="338">
        <v>0</v>
      </c>
      <c r="P175" s="339">
        <v>0</v>
      </c>
      <c r="Q175" s="339">
        <v>0</v>
      </c>
      <c r="R175" s="339">
        <v>0</v>
      </c>
      <c r="S175" s="151">
        <v>0</v>
      </c>
      <c r="T175" s="339">
        <v>0</v>
      </c>
      <c r="U175" s="339">
        <v>0</v>
      </c>
      <c r="V175" s="339">
        <v>0</v>
      </c>
      <c r="W175" s="339">
        <v>0</v>
      </c>
      <c r="X175" s="151">
        <v>0</v>
      </c>
      <c r="Y175" s="339">
        <v>0</v>
      </c>
      <c r="Z175" s="339">
        <v>0</v>
      </c>
      <c r="AA175" s="339">
        <v>0</v>
      </c>
      <c r="AB175" s="339">
        <v>0</v>
      </c>
      <c r="AC175" s="151">
        <v>0</v>
      </c>
      <c r="AD175" s="438">
        <v>0</v>
      </c>
      <c r="AE175" s="339">
        <v>0</v>
      </c>
      <c r="AF175" s="439">
        <v>0</v>
      </c>
      <c r="AG175" s="339">
        <v>0</v>
      </c>
      <c r="AH175" s="151">
        <v>0</v>
      </c>
      <c r="AI175" s="438">
        <v>0</v>
      </c>
      <c r="AJ175" s="339">
        <v>0</v>
      </c>
      <c r="AK175" s="439">
        <v>0</v>
      </c>
      <c r="AL175" s="339">
        <v>0</v>
      </c>
      <c r="AM175" s="151">
        <v>0</v>
      </c>
      <c r="AN175" s="338">
        <v>0</v>
      </c>
      <c r="AO175" s="339">
        <v>0</v>
      </c>
      <c r="AP175" s="339">
        <v>0</v>
      </c>
      <c r="AQ175" s="339">
        <v>0</v>
      </c>
      <c r="AR175" s="151">
        <v>0</v>
      </c>
      <c r="AS175" s="339">
        <v>0</v>
      </c>
      <c r="AT175" s="339">
        <v>0</v>
      </c>
      <c r="AU175" s="339">
        <v>0</v>
      </c>
      <c r="AV175" s="339">
        <v>0</v>
      </c>
      <c r="AW175" s="151">
        <v>0</v>
      </c>
      <c r="AX175" s="339">
        <v>0</v>
      </c>
      <c r="AY175" s="339">
        <v>0</v>
      </c>
      <c r="AZ175" s="339">
        <v>0</v>
      </c>
      <c r="BA175" s="339">
        <v>0</v>
      </c>
      <c r="BB175" s="151">
        <v>0</v>
      </c>
      <c r="BC175" s="438">
        <v>0</v>
      </c>
      <c r="BD175" s="339">
        <v>0</v>
      </c>
      <c r="BE175" s="439">
        <v>0</v>
      </c>
      <c r="BF175" s="339">
        <v>0</v>
      </c>
      <c r="BG175" s="151">
        <v>0</v>
      </c>
      <c r="BH175" s="438">
        <v>0</v>
      </c>
      <c r="BI175" s="339">
        <v>0</v>
      </c>
      <c r="BJ175" s="439">
        <v>0</v>
      </c>
      <c r="BK175" s="339">
        <v>0</v>
      </c>
      <c r="BL175" s="151">
        <v>0</v>
      </c>
      <c r="BM175" s="338">
        <v>0</v>
      </c>
      <c r="BN175" s="339">
        <v>0</v>
      </c>
      <c r="BO175" s="339">
        <v>0</v>
      </c>
      <c r="BP175" s="339">
        <v>0</v>
      </c>
      <c r="BQ175" s="151">
        <v>0</v>
      </c>
      <c r="BR175" s="339">
        <v>0</v>
      </c>
      <c r="BS175" s="339">
        <v>0</v>
      </c>
      <c r="BT175" s="339">
        <v>0</v>
      </c>
      <c r="BU175" s="339">
        <v>0</v>
      </c>
      <c r="BV175" s="151">
        <v>0</v>
      </c>
      <c r="BW175" s="339">
        <v>0</v>
      </c>
      <c r="BX175" s="339">
        <v>0</v>
      </c>
      <c r="BY175" s="339">
        <v>0</v>
      </c>
      <c r="BZ175" s="339">
        <v>0</v>
      </c>
      <c r="CA175" s="151">
        <v>0</v>
      </c>
      <c r="CB175" s="438">
        <v>0</v>
      </c>
      <c r="CC175" s="339">
        <v>0</v>
      </c>
      <c r="CD175" s="339">
        <v>0</v>
      </c>
      <c r="CE175" s="339">
        <v>0</v>
      </c>
      <c r="CF175" s="151">
        <v>0</v>
      </c>
      <c r="CG175" s="438">
        <v>0</v>
      </c>
      <c r="CH175" s="339">
        <v>0</v>
      </c>
      <c r="CI175" s="439">
        <v>0</v>
      </c>
      <c r="CJ175" s="339">
        <v>0</v>
      </c>
      <c r="CK175" s="151">
        <v>0</v>
      </c>
      <c r="CL175" s="338">
        <v>0</v>
      </c>
      <c r="CM175" s="339">
        <v>0</v>
      </c>
      <c r="CN175" s="339">
        <v>0</v>
      </c>
      <c r="CO175" s="339">
        <v>0</v>
      </c>
      <c r="CP175" s="151">
        <v>0</v>
      </c>
      <c r="CQ175" s="339">
        <v>0</v>
      </c>
      <c r="CR175" s="339">
        <v>0</v>
      </c>
      <c r="CS175" s="339">
        <v>0</v>
      </c>
      <c r="CT175" s="339">
        <v>0</v>
      </c>
      <c r="CU175" s="151">
        <v>0</v>
      </c>
      <c r="CV175" s="339">
        <v>0</v>
      </c>
      <c r="CW175" s="339">
        <v>0</v>
      </c>
      <c r="CX175" s="339">
        <v>0</v>
      </c>
      <c r="CY175" s="339">
        <v>0</v>
      </c>
      <c r="CZ175" s="151">
        <v>0</v>
      </c>
      <c r="DA175" s="438">
        <v>0</v>
      </c>
      <c r="DB175" s="339">
        <v>0</v>
      </c>
      <c r="DC175" s="439">
        <v>0</v>
      </c>
      <c r="DD175" s="339">
        <v>0</v>
      </c>
      <c r="DE175" s="151">
        <v>0</v>
      </c>
      <c r="DF175" s="438">
        <v>0</v>
      </c>
      <c r="DG175" s="339">
        <v>0</v>
      </c>
      <c r="DH175" s="439">
        <v>0</v>
      </c>
      <c r="DI175" s="339">
        <v>0</v>
      </c>
      <c r="DJ175" s="151">
        <v>0</v>
      </c>
      <c r="DK175" s="338">
        <v>0</v>
      </c>
      <c r="DL175" s="339">
        <v>0</v>
      </c>
      <c r="DM175" s="339">
        <v>0</v>
      </c>
      <c r="DN175" s="339">
        <v>0</v>
      </c>
      <c r="DO175" s="151">
        <v>0</v>
      </c>
      <c r="DP175" s="339">
        <v>0</v>
      </c>
      <c r="DQ175" s="339">
        <v>0</v>
      </c>
      <c r="DR175" s="339">
        <v>0</v>
      </c>
      <c r="DS175" s="339">
        <v>0</v>
      </c>
      <c r="DT175" s="151">
        <v>0</v>
      </c>
      <c r="DU175" s="339">
        <v>0</v>
      </c>
      <c r="DV175" s="339">
        <v>0</v>
      </c>
      <c r="DW175" s="339">
        <v>0</v>
      </c>
      <c r="DX175" s="339">
        <v>0</v>
      </c>
      <c r="DY175" s="151">
        <v>0</v>
      </c>
      <c r="DZ175" s="438">
        <v>0</v>
      </c>
      <c r="EA175" s="339">
        <v>0</v>
      </c>
      <c r="EB175" s="439">
        <v>0</v>
      </c>
      <c r="EC175" s="339">
        <v>0</v>
      </c>
      <c r="ED175" s="151">
        <v>0</v>
      </c>
      <c r="EE175" s="438">
        <v>0</v>
      </c>
      <c r="EF175" s="339">
        <v>0</v>
      </c>
      <c r="EG175" s="439">
        <v>0</v>
      </c>
      <c r="EH175" s="339">
        <v>0</v>
      </c>
      <c r="EI175" s="151">
        <v>0</v>
      </c>
      <c r="EJ175" s="338">
        <v>0</v>
      </c>
      <c r="EK175" s="339">
        <v>0</v>
      </c>
      <c r="EL175" s="339">
        <v>0</v>
      </c>
      <c r="EM175" s="339">
        <v>0</v>
      </c>
      <c r="EN175" s="151">
        <v>0</v>
      </c>
      <c r="EO175" s="339">
        <v>0</v>
      </c>
      <c r="EP175" s="339">
        <v>0</v>
      </c>
      <c r="EQ175" s="339">
        <v>0</v>
      </c>
      <c r="ER175" s="339">
        <v>0</v>
      </c>
      <c r="ES175" s="151">
        <v>0</v>
      </c>
      <c r="ET175" s="339">
        <v>0</v>
      </c>
      <c r="EU175" s="339">
        <v>0</v>
      </c>
      <c r="EV175" s="339">
        <v>0</v>
      </c>
      <c r="EW175" s="339">
        <v>0</v>
      </c>
      <c r="EX175" s="151">
        <v>0</v>
      </c>
      <c r="EY175" s="438">
        <v>0</v>
      </c>
      <c r="EZ175" s="339">
        <v>0</v>
      </c>
      <c r="FA175" s="439">
        <v>0</v>
      </c>
      <c r="FB175" s="339">
        <v>0</v>
      </c>
      <c r="FC175" s="151">
        <v>1</v>
      </c>
      <c r="FD175" s="438">
        <v>0</v>
      </c>
      <c r="FE175" s="339">
        <v>0</v>
      </c>
      <c r="FF175" s="439">
        <v>0</v>
      </c>
      <c r="FG175" s="339">
        <v>0</v>
      </c>
      <c r="FH175" s="151">
        <v>0</v>
      </c>
      <c r="FI175" s="338">
        <v>0</v>
      </c>
      <c r="FJ175" s="339">
        <v>0</v>
      </c>
      <c r="FK175" s="339">
        <v>0</v>
      </c>
      <c r="FL175" s="339">
        <v>0</v>
      </c>
      <c r="FM175" s="151">
        <v>-1</v>
      </c>
      <c r="FN175" s="339">
        <v>0</v>
      </c>
      <c r="FO175" s="339">
        <v>0</v>
      </c>
      <c r="FP175" s="339">
        <v>0</v>
      </c>
      <c r="FQ175" s="339">
        <v>0</v>
      </c>
      <c r="FR175" s="151">
        <v>0</v>
      </c>
      <c r="FS175" s="339">
        <v>0</v>
      </c>
      <c r="FT175" s="339">
        <v>0</v>
      </c>
      <c r="FU175" s="339">
        <v>0</v>
      </c>
      <c r="FV175" s="339">
        <v>0</v>
      </c>
      <c r="FW175" s="151">
        <v>0</v>
      </c>
      <c r="FX175" s="438">
        <v>0</v>
      </c>
      <c r="FY175" s="339">
        <v>0</v>
      </c>
      <c r="FZ175" s="439">
        <v>0</v>
      </c>
      <c r="GA175" s="339">
        <v>0</v>
      </c>
      <c r="GB175" s="151">
        <v>1</v>
      </c>
      <c r="GC175" s="438">
        <v>0</v>
      </c>
      <c r="GD175" s="339">
        <v>0</v>
      </c>
      <c r="GE175" s="439">
        <v>0</v>
      </c>
      <c r="GF175" s="339">
        <v>0</v>
      </c>
      <c r="GG175" s="151">
        <v>0</v>
      </c>
      <c r="GH175" s="338">
        <v>0</v>
      </c>
      <c r="GI175" s="339">
        <v>0</v>
      </c>
      <c r="GJ175" s="339">
        <v>0</v>
      </c>
      <c r="GK175" s="339">
        <v>0</v>
      </c>
      <c r="GL175" s="151">
        <v>-1</v>
      </c>
      <c r="GM175" s="339">
        <v>0</v>
      </c>
      <c r="GN175" s="339">
        <v>0</v>
      </c>
      <c r="GO175" s="339">
        <v>0</v>
      </c>
      <c r="GP175" s="339">
        <v>0</v>
      </c>
      <c r="GQ175" s="151">
        <v>0</v>
      </c>
      <c r="GR175" s="339">
        <v>0</v>
      </c>
      <c r="GS175" s="339">
        <v>0</v>
      </c>
      <c r="GT175" s="339">
        <v>0</v>
      </c>
      <c r="GU175" s="339">
        <v>0</v>
      </c>
      <c r="GV175" s="151">
        <v>0</v>
      </c>
      <c r="GW175" s="438">
        <v>0</v>
      </c>
      <c r="GX175" s="339">
        <v>0</v>
      </c>
      <c r="GY175" s="439">
        <v>0</v>
      </c>
      <c r="GZ175" s="339">
        <v>0</v>
      </c>
      <c r="HA175" s="151">
        <v>0</v>
      </c>
      <c r="HB175" s="438">
        <v>0</v>
      </c>
      <c r="HC175" s="339">
        <v>0</v>
      </c>
      <c r="HD175" s="439">
        <v>0</v>
      </c>
      <c r="HE175" s="339">
        <v>0</v>
      </c>
      <c r="HF175" s="151">
        <v>0</v>
      </c>
      <c r="HG175" s="338">
        <v>0</v>
      </c>
      <c r="HH175" s="339">
        <v>0</v>
      </c>
      <c r="HI175" s="339">
        <v>0</v>
      </c>
      <c r="HJ175" s="339">
        <v>0</v>
      </c>
      <c r="HK175" s="151">
        <v>0</v>
      </c>
      <c r="HL175" s="339">
        <v>0</v>
      </c>
      <c r="HM175" s="339">
        <v>0</v>
      </c>
      <c r="HN175" s="339">
        <v>0</v>
      </c>
      <c r="HO175" s="339">
        <v>0</v>
      </c>
      <c r="HP175" s="151">
        <v>0</v>
      </c>
      <c r="HQ175" s="339">
        <v>0</v>
      </c>
      <c r="HR175" s="339">
        <v>0</v>
      </c>
      <c r="HS175" s="339">
        <v>0</v>
      </c>
      <c r="HT175" s="339">
        <v>0</v>
      </c>
      <c r="HU175" s="151">
        <v>0</v>
      </c>
      <c r="HV175" s="438">
        <v>0</v>
      </c>
      <c r="HW175" s="339">
        <v>0</v>
      </c>
      <c r="HX175" s="439">
        <v>0</v>
      </c>
      <c r="HY175" s="339">
        <v>0</v>
      </c>
      <c r="HZ175" s="151">
        <v>0</v>
      </c>
      <c r="IA175" s="438">
        <v>0</v>
      </c>
      <c r="IB175" s="339">
        <v>0</v>
      </c>
      <c r="IC175" s="439">
        <v>0</v>
      </c>
      <c r="ID175" s="339">
        <v>0</v>
      </c>
      <c r="IE175" s="151">
        <v>0</v>
      </c>
      <c r="IF175" s="338">
        <v>0</v>
      </c>
      <c r="IG175" s="339">
        <v>0</v>
      </c>
      <c r="IH175" s="339">
        <v>0</v>
      </c>
      <c r="II175" s="339">
        <v>0</v>
      </c>
      <c r="IJ175" s="151">
        <v>0</v>
      </c>
      <c r="IK175" s="339">
        <v>0</v>
      </c>
      <c r="IL175" s="339">
        <v>0</v>
      </c>
      <c r="IM175" s="339">
        <v>0</v>
      </c>
      <c r="IN175" s="339">
        <v>0</v>
      </c>
      <c r="IO175" s="151">
        <v>0</v>
      </c>
      <c r="IP175" s="339">
        <v>0</v>
      </c>
      <c r="IQ175" s="339">
        <v>0</v>
      </c>
      <c r="IR175" s="339">
        <v>0</v>
      </c>
      <c r="IS175" s="339">
        <v>0</v>
      </c>
      <c r="IT175" s="151">
        <v>0</v>
      </c>
      <c r="IU175" s="438">
        <v>0</v>
      </c>
      <c r="IV175" s="339">
        <v>0</v>
      </c>
      <c r="IW175" s="439">
        <v>0</v>
      </c>
      <c r="IX175" s="339">
        <v>0</v>
      </c>
      <c r="IY175" s="151">
        <v>0</v>
      </c>
      <c r="IZ175" s="438">
        <v>0</v>
      </c>
      <c r="JA175" s="339">
        <v>0</v>
      </c>
      <c r="JB175" s="439">
        <v>0</v>
      </c>
      <c r="JC175" s="339">
        <v>0</v>
      </c>
      <c r="JD175" s="151">
        <v>0</v>
      </c>
      <c r="JE175" s="338">
        <v>0</v>
      </c>
      <c r="JF175" s="339">
        <v>0</v>
      </c>
      <c r="JG175" s="339">
        <v>0</v>
      </c>
      <c r="JH175" s="339">
        <v>0</v>
      </c>
      <c r="JI175" s="151">
        <v>0</v>
      </c>
      <c r="JJ175" s="339">
        <v>0</v>
      </c>
      <c r="JK175" s="339">
        <v>0</v>
      </c>
      <c r="JL175" s="339">
        <v>0</v>
      </c>
      <c r="JM175" s="339">
        <v>0</v>
      </c>
      <c r="JN175" s="151">
        <v>0</v>
      </c>
      <c r="JO175" s="339">
        <v>0</v>
      </c>
      <c r="JP175" s="339">
        <v>0</v>
      </c>
      <c r="JQ175" s="339">
        <v>0</v>
      </c>
      <c r="JR175" s="339">
        <v>0</v>
      </c>
      <c r="JS175" s="151">
        <v>0</v>
      </c>
      <c r="JT175" s="438">
        <v>0</v>
      </c>
      <c r="JU175" s="339">
        <v>0</v>
      </c>
      <c r="JV175" s="439">
        <v>0</v>
      </c>
      <c r="JW175" s="339">
        <v>0</v>
      </c>
      <c r="JX175" s="151">
        <v>0</v>
      </c>
      <c r="JY175" s="438">
        <v>0</v>
      </c>
      <c r="JZ175" s="339">
        <v>0</v>
      </c>
      <c r="KA175" s="439">
        <v>0</v>
      </c>
      <c r="KB175" s="339">
        <v>0</v>
      </c>
      <c r="KC175" s="151">
        <v>0</v>
      </c>
      <c r="KD175" s="338">
        <v>0</v>
      </c>
      <c r="KE175" s="339">
        <v>0</v>
      </c>
      <c r="KF175" s="339">
        <v>0</v>
      </c>
      <c r="KG175" s="339">
        <v>0</v>
      </c>
      <c r="KH175" s="151">
        <v>0</v>
      </c>
      <c r="KI175" s="339">
        <v>0</v>
      </c>
      <c r="KJ175" s="339">
        <v>0</v>
      </c>
      <c r="KK175" s="339">
        <v>0</v>
      </c>
      <c r="KL175" s="339">
        <v>0</v>
      </c>
      <c r="KM175" s="151">
        <v>0</v>
      </c>
      <c r="KN175" s="339">
        <v>0</v>
      </c>
      <c r="KO175" s="339">
        <v>0</v>
      </c>
      <c r="KP175" s="339">
        <v>0</v>
      </c>
      <c r="KQ175" s="339">
        <v>0</v>
      </c>
      <c r="KR175" s="151">
        <v>0</v>
      </c>
      <c r="KS175" s="338">
        <v>0</v>
      </c>
      <c r="KT175" s="339">
        <v>0</v>
      </c>
      <c r="KU175" s="339">
        <v>0</v>
      </c>
      <c r="KV175" s="339">
        <v>0</v>
      </c>
      <c r="KW175" s="151">
        <v>0</v>
      </c>
      <c r="KX175" s="339">
        <v>0</v>
      </c>
      <c r="KY175" s="339">
        <v>0</v>
      </c>
      <c r="KZ175" s="339">
        <v>0</v>
      </c>
      <c r="LA175" s="339">
        <v>0</v>
      </c>
      <c r="LB175" s="340">
        <v>0</v>
      </c>
      <c r="LC175" s="338">
        <v>0</v>
      </c>
      <c r="LD175" s="339">
        <v>0</v>
      </c>
      <c r="LE175" s="339">
        <v>0</v>
      </c>
      <c r="LF175" s="339">
        <v>0</v>
      </c>
      <c r="LG175" s="340">
        <v>0</v>
      </c>
    </row>
    <row r="176" spans="2:319">
      <c r="B176" s="1617"/>
      <c r="C176" s="1619"/>
      <c r="D176" s="341" t="s">
        <v>2899</v>
      </c>
      <c r="E176" s="342">
        <v>0</v>
      </c>
      <c r="F176" s="356">
        <v>0</v>
      </c>
      <c r="G176" s="343">
        <v>0</v>
      </c>
      <c r="H176" s="343">
        <v>0</v>
      </c>
      <c r="I176" s="344">
        <v>0</v>
      </c>
      <c r="J176" s="342">
        <v>0</v>
      </c>
      <c r="K176" s="356">
        <v>0</v>
      </c>
      <c r="L176" s="343">
        <v>0</v>
      </c>
      <c r="M176" s="343">
        <v>0</v>
      </c>
      <c r="N176" s="344">
        <v>0</v>
      </c>
      <c r="O176" s="342">
        <v>0</v>
      </c>
      <c r="P176" s="343">
        <v>0</v>
      </c>
      <c r="Q176" s="343">
        <v>0</v>
      </c>
      <c r="R176" s="343">
        <v>0</v>
      </c>
      <c r="S176" s="344">
        <v>0</v>
      </c>
      <c r="T176" s="342">
        <v>0</v>
      </c>
      <c r="U176" s="343">
        <v>0</v>
      </c>
      <c r="V176" s="343">
        <v>0</v>
      </c>
      <c r="W176" s="343">
        <v>0</v>
      </c>
      <c r="X176" s="344">
        <v>0</v>
      </c>
      <c r="Y176" s="343">
        <v>0</v>
      </c>
      <c r="Z176" s="343">
        <v>0</v>
      </c>
      <c r="AA176" s="343">
        <v>0</v>
      </c>
      <c r="AB176" s="343">
        <v>0</v>
      </c>
      <c r="AC176" s="344">
        <v>0</v>
      </c>
      <c r="AD176" s="342">
        <v>0</v>
      </c>
      <c r="AE176" s="356">
        <v>0</v>
      </c>
      <c r="AF176" s="343">
        <v>0</v>
      </c>
      <c r="AG176" s="343">
        <v>0</v>
      </c>
      <c r="AH176" s="344">
        <v>0</v>
      </c>
      <c r="AI176" s="342">
        <v>0</v>
      </c>
      <c r="AJ176" s="356">
        <v>0</v>
      </c>
      <c r="AK176" s="343">
        <v>0</v>
      </c>
      <c r="AL176" s="343">
        <v>0</v>
      </c>
      <c r="AM176" s="344">
        <v>0</v>
      </c>
      <c r="AN176" s="342">
        <v>0</v>
      </c>
      <c r="AO176" s="343">
        <v>0</v>
      </c>
      <c r="AP176" s="343">
        <v>0</v>
      </c>
      <c r="AQ176" s="343">
        <v>0</v>
      </c>
      <c r="AR176" s="344">
        <v>0</v>
      </c>
      <c r="AS176" s="342">
        <v>0</v>
      </c>
      <c r="AT176" s="343">
        <v>0</v>
      </c>
      <c r="AU176" s="343">
        <v>0</v>
      </c>
      <c r="AV176" s="343">
        <v>0</v>
      </c>
      <c r="AW176" s="344">
        <v>0</v>
      </c>
      <c r="AX176" s="343">
        <v>0</v>
      </c>
      <c r="AY176" s="343">
        <v>0</v>
      </c>
      <c r="AZ176" s="343">
        <v>0</v>
      </c>
      <c r="BA176" s="343">
        <v>0</v>
      </c>
      <c r="BB176" s="344">
        <v>0</v>
      </c>
      <c r="BC176" s="342">
        <v>0</v>
      </c>
      <c r="BD176" s="356">
        <v>0</v>
      </c>
      <c r="BE176" s="343">
        <v>0</v>
      </c>
      <c r="BF176" s="343">
        <v>0</v>
      </c>
      <c r="BG176" s="344">
        <v>0</v>
      </c>
      <c r="BH176" s="342">
        <v>0</v>
      </c>
      <c r="BI176" s="356">
        <v>0</v>
      </c>
      <c r="BJ176" s="343">
        <v>0</v>
      </c>
      <c r="BK176" s="343">
        <v>0</v>
      </c>
      <c r="BL176" s="344">
        <v>0</v>
      </c>
      <c r="BM176" s="342">
        <v>0</v>
      </c>
      <c r="BN176" s="343">
        <v>0</v>
      </c>
      <c r="BO176" s="343">
        <v>0</v>
      </c>
      <c r="BP176" s="343">
        <v>0</v>
      </c>
      <c r="BQ176" s="344">
        <v>0</v>
      </c>
      <c r="BR176" s="342">
        <v>0</v>
      </c>
      <c r="BS176" s="343">
        <v>0</v>
      </c>
      <c r="BT176" s="343">
        <v>0</v>
      </c>
      <c r="BU176" s="343">
        <v>0</v>
      </c>
      <c r="BV176" s="344">
        <v>0</v>
      </c>
      <c r="BW176" s="343">
        <v>0</v>
      </c>
      <c r="BX176" s="343">
        <v>0</v>
      </c>
      <c r="BY176" s="343">
        <v>0</v>
      </c>
      <c r="BZ176" s="343">
        <v>0</v>
      </c>
      <c r="CA176" s="344">
        <v>0</v>
      </c>
      <c r="CB176" s="342">
        <v>0</v>
      </c>
      <c r="CC176" s="356">
        <v>0</v>
      </c>
      <c r="CD176" s="356">
        <v>0</v>
      </c>
      <c r="CE176" s="343">
        <v>0</v>
      </c>
      <c r="CF176" s="344">
        <v>0</v>
      </c>
      <c r="CG176" s="342">
        <v>0</v>
      </c>
      <c r="CH176" s="356">
        <v>0</v>
      </c>
      <c r="CI176" s="343">
        <v>0</v>
      </c>
      <c r="CJ176" s="343">
        <v>0</v>
      </c>
      <c r="CK176" s="344">
        <v>0</v>
      </c>
      <c r="CL176" s="342">
        <v>0</v>
      </c>
      <c r="CM176" s="343">
        <v>0</v>
      </c>
      <c r="CN176" s="343">
        <v>0</v>
      </c>
      <c r="CO176" s="343">
        <v>0</v>
      </c>
      <c r="CP176" s="344">
        <v>0</v>
      </c>
      <c r="CQ176" s="342">
        <v>0</v>
      </c>
      <c r="CR176" s="343">
        <v>0</v>
      </c>
      <c r="CS176" s="343">
        <v>0</v>
      </c>
      <c r="CT176" s="343">
        <v>0</v>
      </c>
      <c r="CU176" s="344">
        <v>0</v>
      </c>
      <c r="CV176" s="343">
        <v>0</v>
      </c>
      <c r="CW176" s="343">
        <v>0</v>
      </c>
      <c r="CX176" s="343">
        <v>0</v>
      </c>
      <c r="CY176" s="343">
        <v>0</v>
      </c>
      <c r="CZ176" s="344">
        <v>0</v>
      </c>
      <c r="DA176" s="342">
        <v>0</v>
      </c>
      <c r="DB176" s="356">
        <v>0</v>
      </c>
      <c r="DC176" s="343">
        <v>0</v>
      </c>
      <c r="DD176" s="343">
        <v>0</v>
      </c>
      <c r="DE176" s="344">
        <v>0</v>
      </c>
      <c r="DF176" s="342">
        <v>0</v>
      </c>
      <c r="DG176" s="356">
        <v>0</v>
      </c>
      <c r="DH176" s="343">
        <v>0</v>
      </c>
      <c r="DI176" s="343">
        <v>0</v>
      </c>
      <c r="DJ176" s="344">
        <v>0</v>
      </c>
      <c r="DK176" s="342">
        <v>0</v>
      </c>
      <c r="DL176" s="343">
        <v>0</v>
      </c>
      <c r="DM176" s="343">
        <v>0</v>
      </c>
      <c r="DN176" s="343">
        <v>0</v>
      </c>
      <c r="DO176" s="344">
        <v>0</v>
      </c>
      <c r="DP176" s="342">
        <v>0</v>
      </c>
      <c r="DQ176" s="343">
        <v>0</v>
      </c>
      <c r="DR176" s="343">
        <v>0</v>
      </c>
      <c r="DS176" s="343">
        <v>0</v>
      </c>
      <c r="DT176" s="344">
        <v>0</v>
      </c>
      <c r="DU176" s="343">
        <v>0</v>
      </c>
      <c r="DV176" s="343">
        <v>0</v>
      </c>
      <c r="DW176" s="343">
        <v>0</v>
      </c>
      <c r="DX176" s="343">
        <v>0</v>
      </c>
      <c r="DY176" s="344">
        <v>0</v>
      </c>
      <c r="DZ176" s="342">
        <v>0</v>
      </c>
      <c r="EA176" s="356">
        <v>0</v>
      </c>
      <c r="EB176" s="343">
        <v>0</v>
      </c>
      <c r="EC176" s="343">
        <v>0</v>
      </c>
      <c r="ED176" s="344">
        <v>0</v>
      </c>
      <c r="EE176" s="342">
        <v>0</v>
      </c>
      <c r="EF176" s="356">
        <v>0</v>
      </c>
      <c r="EG176" s="343">
        <v>0</v>
      </c>
      <c r="EH176" s="343">
        <v>0</v>
      </c>
      <c r="EI176" s="344">
        <v>0</v>
      </c>
      <c r="EJ176" s="342">
        <v>0</v>
      </c>
      <c r="EK176" s="343">
        <v>0</v>
      </c>
      <c r="EL176" s="343">
        <v>0</v>
      </c>
      <c r="EM176" s="343">
        <v>0</v>
      </c>
      <c r="EN176" s="344">
        <v>0</v>
      </c>
      <c r="EO176" s="342">
        <v>0</v>
      </c>
      <c r="EP176" s="343">
        <v>0</v>
      </c>
      <c r="EQ176" s="343">
        <v>0</v>
      </c>
      <c r="ER176" s="343">
        <v>0</v>
      </c>
      <c r="ES176" s="344">
        <v>0</v>
      </c>
      <c r="ET176" s="343">
        <v>0</v>
      </c>
      <c r="EU176" s="343">
        <v>0</v>
      </c>
      <c r="EV176" s="343">
        <v>0</v>
      </c>
      <c r="EW176" s="343">
        <v>0</v>
      </c>
      <c r="EX176" s="344">
        <v>0</v>
      </c>
      <c r="EY176" s="342">
        <v>0</v>
      </c>
      <c r="EZ176" s="356">
        <v>0</v>
      </c>
      <c r="FA176" s="343">
        <v>0</v>
      </c>
      <c r="FB176" s="343">
        <v>0</v>
      </c>
      <c r="FC176" s="344">
        <v>0.10707396492630147</v>
      </c>
      <c r="FD176" s="342">
        <v>0</v>
      </c>
      <c r="FE176" s="356">
        <v>0</v>
      </c>
      <c r="FF176" s="343">
        <v>0</v>
      </c>
      <c r="FG176" s="343">
        <v>0</v>
      </c>
      <c r="FH176" s="344">
        <v>0</v>
      </c>
      <c r="FI176" s="342">
        <v>0</v>
      </c>
      <c r="FJ176" s="343">
        <v>0</v>
      </c>
      <c r="FK176" s="343">
        <v>0</v>
      </c>
      <c r="FL176" s="343">
        <v>0</v>
      </c>
      <c r="FM176" s="344">
        <v>-0.10707396492630147</v>
      </c>
      <c r="FN176" s="342">
        <v>0</v>
      </c>
      <c r="FO176" s="343">
        <v>0</v>
      </c>
      <c r="FP176" s="343">
        <v>0</v>
      </c>
      <c r="FQ176" s="343">
        <v>0</v>
      </c>
      <c r="FR176" s="344">
        <v>0</v>
      </c>
      <c r="FS176" s="343">
        <v>0</v>
      </c>
      <c r="FT176" s="343">
        <v>0</v>
      </c>
      <c r="FU176" s="343">
        <v>0</v>
      </c>
      <c r="FV176" s="343">
        <v>0</v>
      </c>
      <c r="FW176" s="344">
        <v>0.10707396492630147</v>
      </c>
      <c r="FX176" s="342">
        <v>0</v>
      </c>
      <c r="FY176" s="356">
        <v>0</v>
      </c>
      <c r="FZ176" s="343">
        <v>0</v>
      </c>
      <c r="GA176" s="343">
        <v>0</v>
      </c>
      <c r="GB176" s="344">
        <v>0.10706155301426633</v>
      </c>
      <c r="GC176" s="342">
        <v>0</v>
      </c>
      <c r="GD176" s="356">
        <v>0</v>
      </c>
      <c r="GE176" s="343">
        <v>0</v>
      </c>
      <c r="GF176" s="343">
        <v>0</v>
      </c>
      <c r="GG176" s="344">
        <v>0</v>
      </c>
      <c r="GH176" s="342">
        <v>0</v>
      </c>
      <c r="GI176" s="343">
        <v>0</v>
      </c>
      <c r="GJ176" s="343">
        <v>0</v>
      </c>
      <c r="GK176" s="343">
        <v>0</v>
      </c>
      <c r="GL176" s="344">
        <v>-0.10706155301426633</v>
      </c>
      <c r="GM176" s="342">
        <v>0</v>
      </c>
      <c r="GN176" s="343">
        <v>0</v>
      </c>
      <c r="GO176" s="343">
        <v>0</v>
      </c>
      <c r="GP176" s="343">
        <v>0</v>
      </c>
      <c r="GQ176" s="344">
        <v>0</v>
      </c>
      <c r="GR176" s="343">
        <v>0</v>
      </c>
      <c r="GS176" s="343">
        <v>0</v>
      </c>
      <c r="GT176" s="343">
        <v>0</v>
      </c>
      <c r="GU176" s="343">
        <v>0</v>
      </c>
      <c r="GV176" s="344">
        <v>0.10706155301426633</v>
      </c>
      <c r="GW176" s="342">
        <v>0</v>
      </c>
      <c r="GX176" s="356">
        <v>0</v>
      </c>
      <c r="GY176" s="343">
        <v>0</v>
      </c>
      <c r="GZ176" s="343">
        <v>0</v>
      </c>
      <c r="HA176" s="344">
        <v>0</v>
      </c>
      <c r="HB176" s="342">
        <v>0</v>
      </c>
      <c r="HC176" s="356">
        <v>0</v>
      </c>
      <c r="HD176" s="343">
        <v>0</v>
      </c>
      <c r="HE176" s="343">
        <v>0</v>
      </c>
      <c r="HF176" s="344">
        <v>0</v>
      </c>
      <c r="HG176" s="342">
        <v>0</v>
      </c>
      <c r="HH176" s="343">
        <v>0</v>
      </c>
      <c r="HI176" s="343">
        <v>0</v>
      </c>
      <c r="HJ176" s="343">
        <v>0</v>
      </c>
      <c r="HK176" s="344">
        <v>0</v>
      </c>
      <c r="HL176" s="342">
        <v>0</v>
      </c>
      <c r="HM176" s="343">
        <v>0</v>
      </c>
      <c r="HN176" s="343">
        <v>0</v>
      </c>
      <c r="HO176" s="343">
        <v>0</v>
      </c>
      <c r="HP176" s="344">
        <v>0</v>
      </c>
      <c r="HQ176" s="343">
        <v>0</v>
      </c>
      <c r="HR176" s="343">
        <v>0</v>
      </c>
      <c r="HS176" s="343">
        <v>0</v>
      </c>
      <c r="HT176" s="343">
        <v>0</v>
      </c>
      <c r="HU176" s="344">
        <v>0</v>
      </c>
      <c r="HV176" s="342">
        <v>0</v>
      </c>
      <c r="HW176" s="356">
        <v>0</v>
      </c>
      <c r="HX176" s="343">
        <v>0</v>
      </c>
      <c r="HY176" s="343">
        <v>0</v>
      </c>
      <c r="HZ176" s="344">
        <v>0</v>
      </c>
      <c r="IA176" s="342">
        <v>0</v>
      </c>
      <c r="IB176" s="356">
        <v>0</v>
      </c>
      <c r="IC176" s="343">
        <v>0</v>
      </c>
      <c r="ID176" s="343">
        <v>0</v>
      </c>
      <c r="IE176" s="344">
        <v>0</v>
      </c>
      <c r="IF176" s="342">
        <v>0</v>
      </c>
      <c r="IG176" s="343">
        <v>0</v>
      </c>
      <c r="IH176" s="343">
        <v>0</v>
      </c>
      <c r="II176" s="343">
        <v>0</v>
      </c>
      <c r="IJ176" s="344">
        <v>0</v>
      </c>
      <c r="IK176" s="342">
        <v>0</v>
      </c>
      <c r="IL176" s="343">
        <v>0</v>
      </c>
      <c r="IM176" s="343">
        <v>0</v>
      </c>
      <c r="IN176" s="343">
        <v>0</v>
      </c>
      <c r="IO176" s="344">
        <v>0</v>
      </c>
      <c r="IP176" s="343">
        <v>0</v>
      </c>
      <c r="IQ176" s="343">
        <v>0</v>
      </c>
      <c r="IR176" s="343">
        <v>0</v>
      </c>
      <c r="IS176" s="343">
        <v>0</v>
      </c>
      <c r="IT176" s="344">
        <v>0</v>
      </c>
      <c r="IU176" s="342">
        <v>0</v>
      </c>
      <c r="IV176" s="356">
        <v>0</v>
      </c>
      <c r="IW176" s="343">
        <v>0</v>
      </c>
      <c r="IX176" s="343">
        <v>0</v>
      </c>
      <c r="IY176" s="344">
        <v>0</v>
      </c>
      <c r="IZ176" s="342">
        <v>0</v>
      </c>
      <c r="JA176" s="356">
        <v>0</v>
      </c>
      <c r="JB176" s="343">
        <v>0</v>
      </c>
      <c r="JC176" s="343">
        <v>0</v>
      </c>
      <c r="JD176" s="344">
        <v>0</v>
      </c>
      <c r="JE176" s="342">
        <v>0</v>
      </c>
      <c r="JF176" s="343">
        <v>0</v>
      </c>
      <c r="JG176" s="343">
        <v>0</v>
      </c>
      <c r="JH176" s="343">
        <v>0</v>
      </c>
      <c r="JI176" s="344">
        <v>0</v>
      </c>
      <c r="JJ176" s="342">
        <v>0</v>
      </c>
      <c r="JK176" s="343">
        <v>0</v>
      </c>
      <c r="JL176" s="343">
        <v>0</v>
      </c>
      <c r="JM176" s="343">
        <v>0</v>
      </c>
      <c r="JN176" s="344">
        <v>0</v>
      </c>
      <c r="JO176" s="343">
        <v>0</v>
      </c>
      <c r="JP176" s="343">
        <v>0</v>
      </c>
      <c r="JQ176" s="343">
        <v>0</v>
      </c>
      <c r="JR176" s="343">
        <v>0</v>
      </c>
      <c r="JS176" s="344">
        <v>0</v>
      </c>
      <c r="JT176" s="342">
        <v>0</v>
      </c>
      <c r="JU176" s="356">
        <v>0</v>
      </c>
      <c r="JV176" s="343">
        <v>0</v>
      </c>
      <c r="JW176" s="343">
        <v>0</v>
      </c>
      <c r="JX176" s="344">
        <v>0</v>
      </c>
      <c r="JY176" s="342">
        <v>0</v>
      </c>
      <c r="JZ176" s="356">
        <v>0</v>
      </c>
      <c r="KA176" s="343">
        <v>0</v>
      </c>
      <c r="KB176" s="343">
        <v>0</v>
      </c>
      <c r="KC176" s="344">
        <v>0</v>
      </c>
      <c r="KD176" s="342">
        <v>0</v>
      </c>
      <c r="KE176" s="343">
        <v>0</v>
      </c>
      <c r="KF176" s="343">
        <v>0</v>
      </c>
      <c r="KG176" s="343">
        <v>0</v>
      </c>
      <c r="KH176" s="344">
        <v>0</v>
      </c>
      <c r="KI176" s="342">
        <v>0</v>
      </c>
      <c r="KJ176" s="343">
        <v>0</v>
      </c>
      <c r="KK176" s="343">
        <v>0</v>
      </c>
      <c r="KL176" s="343">
        <v>0</v>
      </c>
      <c r="KM176" s="344">
        <v>0</v>
      </c>
      <c r="KN176" s="343">
        <v>0</v>
      </c>
      <c r="KO176" s="343">
        <v>0</v>
      </c>
      <c r="KP176" s="343">
        <v>0</v>
      </c>
      <c r="KQ176" s="343">
        <v>0</v>
      </c>
      <c r="KR176" s="344">
        <v>0</v>
      </c>
      <c r="KS176" s="342">
        <v>0</v>
      </c>
      <c r="KT176" s="343">
        <v>0</v>
      </c>
      <c r="KU176" s="343">
        <v>0</v>
      </c>
      <c r="KV176" s="343">
        <v>0</v>
      </c>
      <c r="KW176" s="344">
        <v>0</v>
      </c>
      <c r="KX176" s="343">
        <v>0</v>
      </c>
      <c r="KY176" s="343">
        <v>0</v>
      </c>
      <c r="KZ176" s="343">
        <v>0</v>
      </c>
      <c r="LA176" s="343">
        <v>0</v>
      </c>
      <c r="LB176" s="345">
        <v>0</v>
      </c>
      <c r="LC176" s="342">
        <v>0</v>
      </c>
      <c r="LD176" s="343">
        <v>0</v>
      </c>
      <c r="LE176" s="343">
        <v>0</v>
      </c>
      <c r="LF176" s="343">
        <v>0</v>
      </c>
      <c r="LG176" s="345">
        <v>0</v>
      </c>
    </row>
    <row r="177" spans="2:319">
      <c r="B177" s="1617"/>
      <c r="C177" s="1620" t="s">
        <v>2884</v>
      </c>
      <c r="D177" s="455" t="s">
        <v>2876</v>
      </c>
      <c r="E177" s="456">
        <v>0</v>
      </c>
      <c r="F177" s="389">
        <v>0</v>
      </c>
      <c r="G177" s="457">
        <v>0</v>
      </c>
      <c r="H177" s="396">
        <v>0</v>
      </c>
      <c r="I177" s="458">
        <v>0</v>
      </c>
      <c r="J177" s="456">
        <v>0</v>
      </c>
      <c r="K177" s="389">
        <v>13</v>
      </c>
      <c r="L177" s="457">
        <v>13</v>
      </c>
      <c r="M177" s="396">
        <v>0</v>
      </c>
      <c r="N177" s="458">
        <v>0</v>
      </c>
      <c r="O177" s="459">
        <v>0</v>
      </c>
      <c r="P177" s="396">
        <v>13</v>
      </c>
      <c r="Q177" s="396">
        <v>13</v>
      </c>
      <c r="R177" s="396">
        <v>0</v>
      </c>
      <c r="S177" s="458">
        <v>0</v>
      </c>
      <c r="T177" s="396">
        <v>0</v>
      </c>
      <c r="U177" s="396">
        <v>0</v>
      </c>
      <c r="V177" s="396">
        <v>0</v>
      </c>
      <c r="W177" s="396">
        <v>0</v>
      </c>
      <c r="X177" s="458">
        <v>0</v>
      </c>
      <c r="Y177" s="396">
        <v>0</v>
      </c>
      <c r="Z177" s="396">
        <v>13</v>
      </c>
      <c r="AA177" s="396">
        <v>13</v>
      </c>
      <c r="AB177" s="396">
        <v>0</v>
      </c>
      <c r="AC177" s="458">
        <v>0</v>
      </c>
      <c r="AD177" s="456">
        <v>0</v>
      </c>
      <c r="AE177" s="389">
        <v>0</v>
      </c>
      <c r="AF177" s="457">
        <v>0</v>
      </c>
      <c r="AG177" s="396">
        <v>0</v>
      </c>
      <c r="AH177" s="458">
        <v>0</v>
      </c>
      <c r="AI177" s="456">
        <v>0</v>
      </c>
      <c r="AJ177" s="389">
        <v>0</v>
      </c>
      <c r="AK177" s="457">
        <v>0</v>
      </c>
      <c r="AL177" s="396">
        <v>0</v>
      </c>
      <c r="AM177" s="458">
        <v>0</v>
      </c>
      <c r="AN177" s="459">
        <v>0</v>
      </c>
      <c r="AO177" s="396">
        <v>0</v>
      </c>
      <c r="AP177" s="396">
        <v>0</v>
      </c>
      <c r="AQ177" s="396">
        <v>0</v>
      </c>
      <c r="AR177" s="458">
        <v>0</v>
      </c>
      <c r="AS177" s="396">
        <v>0</v>
      </c>
      <c r="AT177" s="396">
        <v>13</v>
      </c>
      <c r="AU177" s="396">
        <v>13</v>
      </c>
      <c r="AV177" s="396">
        <v>0</v>
      </c>
      <c r="AW177" s="458">
        <v>0</v>
      </c>
      <c r="AX177" s="396">
        <v>0</v>
      </c>
      <c r="AY177" s="396">
        <v>-13</v>
      </c>
      <c r="AZ177" s="396">
        <v>-13</v>
      </c>
      <c r="BA177" s="396">
        <v>0</v>
      </c>
      <c r="BB177" s="458">
        <v>0</v>
      </c>
      <c r="BC177" s="456">
        <v>0</v>
      </c>
      <c r="BD177" s="389">
        <v>0</v>
      </c>
      <c r="BE177" s="457">
        <v>0</v>
      </c>
      <c r="BF177" s="396">
        <v>0</v>
      </c>
      <c r="BG177" s="458">
        <v>0</v>
      </c>
      <c r="BH177" s="456">
        <v>0</v>
      </c>
      <c r="BI177" s="389">
        <v>0</v>
      </c>
      <c r="BJ177" s="457">
        <v>0</v>
      </c>
      <c r="BK177" s="396">
        <v>0</v>
      </c>
      <c r="BL177" s="458">
        <v>0</v>
      </c>
      <c r="BM177" s="459">
        <v>0</v>
      </c>
      <c r="BN177" s="396">
        <v>0</v>
      </c>
      <c r="BO177" s="396">
        <v>0</v>
      </c>
      <c r="BP177" s="396">
        <v>0</v>
      </c>
      <c r="BQ177" s="458">
        <v>0</v>
      </c>
      <c r="BR177" s="396">
        <v>0</v>
      </c>
      <c r="BS177" s="396">
        <v>0</v>
      </c>
      <c r="BT177" s="396">
        <v>0</v>
      </c>
      <c r="BU177" s="396">
        <v>0</v>
      </c>
      <c r="BV177" s="458">
        <v>0</v>
      </c>
      <c r="BW177" s="396">
        <v>0</v>
      </c>
      <c r="BX177" s="396">
        <v>0</v>
      </c>
      <c r="BY177" s="396">
        <v>0</v>
      </c>
      <c r="BZ177" s="396">
        <v>0</v>
      </c>
      <c r="CA177" s="458">
        <v>0</v>
      </c>
      <c r="CB177" s="456">
        <v>0</v>
      </c>
      <c r="CC177" s="389">
        <v>0</v>
      </c>
      <c r="CD177" s="389">
        <v>0</v>
      </c>
      <c r="CE177" s="396">
        <v>0</v>
      </c>
      <c r="CF177" s="458">
        <v>0</v>
      </c>
      <c r="CG177" s="456">
        <v>0</v>
      </c>
      <c r="CH177" s="389">
        <v>0</v>
      </c>
      <c r="CI177" s="457">
        <v>0</v>
      </c>
      <c r="CJ177" s="396">
        <v>0</v>
      </c>
      <c r="CK177" s="458">
        <v>0</v>
      </c>
      <c r="CL177" s="459">
        <v>0</v>
      </c>
      <c r="CM177" s="396">
        <v>0</v>
      </c>
      <c r="CN177" s="396">
        <v>0</v>
      </c>
      <c r="CO177" s="396">
        <v>0</v>
      </c>
      <c r="CP177" s="458">
        <v>0</v>
      </c>
      <c r="CQ177" s="396">
        <v>0</v>
      </c>
      <c r="CR177" s="396">
        <v>0</v>
      </c>
      <c r="CS177" s="396">
        <v>0</v>
      </c>
      <c r="CT177" s="396">
        <v>0</v>
      </c>
      <c r="CU177" s="458">
        <v>0</v>
      </c>
      <c r="CV177" s="396">
        <v>0</v>
      </c>
      <c r="CW177" s="396">
        <v>0</v>
      </c>
      <c r="CX177" s="396">
        <v>0</v>
      </c>
      <c r="CY177" s="396">
        <v>0</v>
      </c>
      <c r="CZ177" s="458">
        <v>0</v>
      </c>
      <c r="DA177" s="456">
        <v>0</v>
      </c>
      <c r="DB177" s="389">
        <v>0</v>
      </c>
      <c r="DC177" s="457">
        <v>0</v>
      </c>
      <c r="DD177" s="396">
        <v>0</v>
      </c>
      <c r="DE177" s="458">
        <v>0</v>
      </c>
      <c r="DF177" s="456">
        <v>0</v>
      </c>
      <c r="DG177" s="389">
        <v>0</v>
      </c>
      <c r="DH177" s="457">
        <v>0</v>
      </c>
      <c r="DI177" s="396">
        <v>0</v>
      </c>
      <c r="DJ177" s="458">
        <v>0</v>
      </c>
      <c r="DK177" s="459">
        <v>0</v>
      </c>
      <c r="DL177" s="396">
        <v>0</v>
      </c>
      <c r="DM177" s="396">
        <v>0</v>
      </c>
      <c r="DN177" s="396">
        <v>0</v>
      </c>
      <c r="DO177" s="458">
        <v>0</v>
      </c>
      <c r="DP177" s="396">
        <v>0</v>
      </c>
      <c r="DQ177" s="396">
        <v>0</v>
      </c>
      <c r="DR177" s="396">
        <v>0</v>
      </c>
      <c r="DS177" s="396">
        <v>0</v>
      </c>
      <c r="DT177" s="458">
        <v>0</v>
      </c>
      <c r="DU177" s="396">
        <v>0</v>
      </c>
      <c r="DV177" s="396">
        <v>0</v>
      </c>
      <c r="DW177" s="396">
        <v>0</v>
      </c>
      <c r="DX177" s="396">
        <v>0</v>
      </c>
      <c r="DY177" s="458">
        <v>0</v>
      </c>
      <c r="DZ177" s="456">
        <v>0</v>
      </c>
      <c r="EA177" s="389">
        <v>0</v>
      </c>
      <c r="EB177" s="457">
        <v>0</v>
      </c>
      <c r="EC177" s="396">
        <v>0</v>
      </c>
      <c r="ED177" s="458">
        <v>0</v>
      </c>
      <c r="EE177" s="456">
        <v>0</v>
      </c>
      <c r="EF177" s="389">
        <v>0</v>
      </c>
      <c r="EG177" s="457">
        <v>0</v>
      </c>
      <c r="EH177" s="396">
        <v>0</v>
      </c>
      <c r="EI177" s="458">
        <v>0</v>
      </c>
      <c r="EJ177" s="459">
        <v>0</v>
      </c>
      <c r="EK177" s="396">
        <v>0</v>
      </c>
      <c r="EL177" s="396">
        <v>0</v>
      </c>
      <c r="EM177" s="396">
        <v>0</v>
      </c>
      <c r="EN177" s="458">
        <v>0</v>
      </c>
      <c r="EO177" s="396">
        <v>0</v>
      </c>
      <c r="EP177" s="396">
        <v>0</v>
      </c>
      <c r="EQ177" s="396">
        <v>0</v>
      </c>
      <c r="ER177" s="396">
        <v>0</v>
      </c>
      <c r="ES177" s="458">
        <v>0</v>
      </c>
      <c r="ET177" s="396">
        <v>0</v>
      </c>
      <c r="EU177" s="396">
        <v>0</v>
      </c>
      <c r="EV177" s="396">
        <v>0</v>
      </c>
      <c r="EW177" s="396">
        <v>0</v>
      </c>
      <c r="EX177" s="458">
        <v>0</v>
      </c>
      <c r="EY177" s="456">
        <v>0</v>
      </c>
      <c r="EZ177" s="389">
        <v>0</v>
      </c>
      <c r="FA177" s="457">
        <v>0</v>
      </c>
      <c r="FB177" s="396">
        <v>0</v>
      </c>
      <c r="FC177" s="458">
        <v>0</v>
      </c>
      <c r="FD177" s="456">
        <v>0</v>
      </c>
      <c r="FE177" s="389">
        <v>0</v>
      </c>
      <c r="FF177" s="457">
        <v>0</v>
      </c>
      <c r="FG177" s="396">
        <v>0</v>
      </c>
      <c r="FH177" s="458">
        <v>0</v>
      </c>
      <c r="FI177" s="459">
        <v>0</v>
      </c>
      <c r="FJ177" s="396">
        <v>0</v>
      </c>
      <c r="FK177" s="396">
        <v>0</v>
      </c>
      <c r="FL177" s="396">
        <v>0</v>
      </c>
      <c r="FM177" s="458">
        <v>0</v>
      </c>
      <c r="FN177" s="396">
        <v>0</v>
      </c>
      <c r="FO177" s="396">
        <v>0</v>
      </c>
      <c r="FP177" s="396">
        <v>0</v>
      </c>
      <c r="FQ177" s="396">
        <v>0</v>
      </c>
      <c r="FR177" s="458">
        <v>0</v>
      </c>
      <c r="FS177" s="396">
        <v>0</v>
      </c>
      <c r="FT177" s="396">
        <v>0</v>
      </c>
      <c r="FU177" s="396">
        <v>0</v>
      </c>
      <c r="FV177" s="396">
        <v>0</v>
      </c>
      <c r="FW177" s="458">
        <v>0</v>
      </c>
      <c r="FX177" s="456">
        <v>0</v>
      </c>
      <c r="FY177" s="389">
        <v>0</v>
      </c>
      <c r="FZ177" s="457">
        <v>0</v>
      </c>
      <c r="GA177" s="396">
        <v>0</v>
      </c>
      <c r="GB177" s="458">
        <v>0</v>
      </c>
      <c r="GC177" s="456">
        <v>0</v>
      </c>
      <c r="GD177" s="389">
        <v>8</v>
      </c>
      <c r="GE177" s="457">
        <v>6</v>
      </c>
      <c r="GF177" s="396">
        <v>2</v>
      </c>
      <c r="GG177" s="458">
        <v>0.25</v>
      </c>
      <c r="GH177" s="459">
        <v>0</v>
      </c>
      <c r="GI177" s="396">
        <v>8</v>
      </c>
      <c r="GJ177" s="396">
        <v>6</v>
      </c>
      <c r="GK177" s="396">
        <v>2</v>
      </c>
      <c r="GL177" s="458">
        <v>0.25</v>
      </c>
      <c r="GM177" s="396">
        <v>0</v>
      </c>
      <c r="GN177" s="396">
        <v>0</v>
      </c>
      <c r="GO177" s="396">
        <v>0</v>
      </c>
      <c r="GP177" s="396">
        <v>0</v>
      </c>
      <c r="GQ177" s="458">
        <v>0</v>
      </c>
      <c r="GR177" s="396">
        <v>0</v>
      </c>
      <c r="GS177" s="396">
        <v>8</v>
      </c>
      <c r="GT177" s="396">
        <v>6</v>
      </c>
      <c r="GU177" s="396">
        <v>2</v>
      </c>
      <c r="GV177" s="458">
        <v>0.25</v>
      </c>
      <c r="GW177" s="456">
        <v>0</v>
      </c>
      <c r="GX177" s="389">
        <v>0</v>
      </c>
      <c r="GY177" s="457">
        <v>0</v>
      </c>
      <c r="GZ177" s="396">
        <v>0</v>
      </c>
      <c r="HA177" s="458">
        <v>0</v>
      </c>
      <c r="HB177" s="456">
        <v>0</v>
      </c>
      <c r="HC177" s="389">
        <v>0</v>
      </c>
      <c r="HD177" s="457">
        <v>0</v>
      </c>
      <c r="HE177" s="396">
        <v>0</v>
      </c>
      <c r="HF177" s="458">
        <v>0</v>
      </c>
      <c r="HG177" s="459">
        <v>0</v>
      </c>
      <c r="HH177" s="396">
        <v>0</v>
      </c>
      <c r="HI177" s="396">
        <v>0</v>
      </c>
      <c r="HJ177" s="396">
        <v>0</v>
      </c>
      <c r="HK177" s="458">
        <v>0</v>
      </c>
      <c r="HL177" s="396">
        <v>0</v>
      </c>
      <c r="HM177" s="396">
        <v>8</v>
      </c>
      <c r="HN177" s="396">
        <v>6</v>
      </c>
      <c r="HO177" s="396">
        <v>2</v>
      </c>
      <c r="HP177" s="458">
        <v>0.25</v>
      </c>
      <c r="HQ177" s="396">
        <v>0</v>
      </c>
      <c r="HR177" s="396">
        <v>-8</v>
      </c>
      <c r="HS177" s="396">
        <v>-6</v>
      </c>
      <c r="HT177" s="396">
        <v>-2</v>
      </c>
      <c r="HU177" s="458">
        <v>-0.25</v>
      </c>
      <c r="HV177" s="456">
        <v>0</v>
      </c>
      <c r="HW177" s="389">
        <v>0</v>
      </c>
      <c r="HX177" s="457">
        <v>0</v>
      </c>
      <c r="HY177" s="396">
        <v>0</v>
      </c>
      <c r="HZ177" s="458">
        <v>0</v>
      </c>
      <c r="IA177" s="456">
        <v>0</v>
      </c>
      <c r="IB177" s="389">
        <v>0</v>
      </c>
      <c r="IC177" s="457">
        <v>0</v>
      </c>
      <c r="ID177" s="396">
        <v>0</v>
      </c>
      <c r="IE177" s="458">
        <v>0</v>
      </c>
      <c r="IF177" s="459">
        <v>0</v>
      </c>
      <c r="IG177" s="396">
        <v>0</v>
      </c>
      <c r="IH177" s="396">
        <v>0</v>
      </c>
      <c r="II177" s="396">
        <v>0</v>
      </c>
      <c r="IJ177" s="458">
        <v>0</v>
      </c>
      <c r="IK177" s="396">
        <v>0</v>
      </c>
      <c r="IL177" s="396">
        <v>0</v>
      </c>
      <c r="IM177" s="396">
        <v>0</v>
      </c>
      <c r="IN177" s="396">
        <v>0</v>
      </c>
      <c r="IO177" s="458">
        <v>0</v>
      </c>
      <c r="IP177" s="396">
        <v>0</v>
      </c>
      <c r="IQ177" s="396">
        <v>0</v>
      </c>
      <c r="IR177" s="396">
        <v>0</v>
      </c>
      <c r="IS177" s="396">
        <v>0</v>
      </c>
      <c r="IT177" s="458">
        <v>0</v>
      </c>
      <c r="IU177" s="456">
        <v>0</v>
      </c>
      <c r="IV177" s="389">
        <v>0</v>
      </c>
      <c r="IW177" s="457">
        <v>0</v>
      </c>
      <c r="IX177" s="396">
        <v>0</v>
      </c>
      <c r="IY177" s="458">
        <v>0</v>
      </c>
      <c r="IZ177" s="456">
        <v>0.1</v>
      </c>
      <c r="JA177" s="389">
        <v>14</v>
      </c>
      <c r="JB177" s="457">
        <v>14</v>
      </c>
      <c r="JC177" s="396">
        <v>0</v>
      </c>
      <c r="JD177" s="458">
        <v>0</v>
      </c>
      <c r="JE177" s="459">
        <v>0.1</v>
      </c>
      <c r="JF177" s="396">
        <v>14</v>
      </c>
      <c r="JG177" s="396">
        <v>14</v>
      </c>
      <c r="JH177" s="396">
        <v>0</v>
      </c>
      <c r="JI177" s="458">
        <v>0</v>
      </c>
      <c r="JJ177" s="396">
        <v>0</v>
      </c>
      <c r="JK177" s="396">
        <v>0</v>
      </c>
      <c r="JL177" s="396">
        <v>0</v>
      </c>
      <c r="JM177" s="396">
        <v>0</v>
      </c>
      <c r="JN177" s="458">
        <v>0</v>
      </c>
      <c r="JO177" s="396">
        <v>0.1</v>
      </c>
      <c r="JP177" s="396">
        <v>14</v>
      </c>
      <c r="JQ177" s="396">
        <v>14</v>
      </c>
      <c r="JR177" s="396">
        <v>0</v>
      </c>
      <c r="JS177" s="458">
        <v>0</v>
      </c>
      <c r="JT177" s="456">
        <v>0</v>
      </c>
      <c r="JU177" s="389">
        <v>0</v>
      </c>
      <c r="JV177" s="457">
        <v>0</v>
      </c>
      <c r="JW177" s="396">
        <v>0</v>
      </c>
      <c r="JX177" s="458">
        <v>0</v>
      </c>
      <c r="JY177" s="456">
        <v>0</v>
      </c>
      <c r="JZ177" s="389">
        <v>0</v>
      </c>
      <c r="KA177" s="457">
        <v>0</v>
      </c>
      <c r="KB177" s="396">
        <v>0</v>
      </c>
      <c r="KC177" s="458">
        <v>0</v>
      </c>
      <c r="KD177" s="459">
        <v>0</v>
      </c>
      <c r="KE177" s="396">
        <v>0</v>
      </c>
      <c r="KF177" s="396">
        <v>0</v>
      </c>
      <c r="KG177" s="396">
        <v>0</v>
      </c>
      <c r="KH177" s="458">
        <v>0</v>
      </c>
      <c r="KI177" s="396">
        <v>0.1</v>
      </c>
      <c r="KJ177" s="396">
        <v>14</v>
      </c>
      <c r="KK177" s="396">
        <v>14</v>
      </c>
      <c r="KL177" s="396">
        <v>0</v>
      </c>
      <c r="KM177" s="458">
        <v>0</v>
      </c>
      <c r="KN177" s="396">
        <v>-0.1</v>
      </c>
      <c r="KO177" s="396">
        <v>-14</v>
      </c>
      <c r="KP177" s="396">
        <v>-14</v>
      </c>
      <c r="KQ177" s="396">
        <v>0</v>
      </c>
      <c r="KR177" s="458">
        <v>0</v>
      </c>
      <c r="KS177" s="459">
        <v>0</v>
      </c>
      <c r="KT177" s="396">
        <v>0</v>
      </c>
      <c r="KU177" s="396">
        <v>0</v>
      </c>
      <c r="KV177" s="396">
        <v>0</v>
      </c>
      <c r="KW177" s="458">
        <v>0</v>
      </c>
      <c r="KX177" s="396">
        <v>0.1</v>
      </c>
      <c r="KY177" s="396">
        <v>35</v>
      </c>
      <c r="KZ177" s="396">
        <v>33</v>
      </c>
      <c r="LA177" s="396">
        <v>2</v>
      </c>
      <c r="LB177" s="460">
        <v>5.7142857142857141E-2</v>
      </c>
      <c r="LC177" s="459">
        <v>0.1</v>
      </c>
      <c r="LD177" s="396">
        <v>35</v>
      </c>
      <c r="LE177" s="396">
        <v>33</v>
      </c>
      <c r="LF177" s="396">
        <v>2</v>
      </c>
      <c r="LG177" s="460">
        <v>5.7142857142857141E-2</v>
      </c>
    </row>
    <row r="178" spans="2:319">
      <c r="B178" s="1617"/>
      <c r="C178" s="1621"/>
      <c r="D178" s="461" t="s">
        <v>2877</v>
      </c>
      <c r="E178" s="456">
        <v>12</v>
      </c>
      <c r="F178" s="336">
        <v>2796</v>
      </c>
      <c r="G178" s="457">
        <v>2741</v>
      </c>
      <c r="H178" s="336">
        <v>55</v>
      </c>
      <c r="I178" s="462">
        <v>1.967095851216023E-2</v>
      </c>
      <c r="J178" s="456">
        <v>0</v>
      </c>
      <c r="K178" s="336">
        <v>0</v>
      </c>
      <c r="L178" s="457">
        <v>0</v>
      </c>
      <c r="M178" s="336">
        <v>0</v>
      </c>
      <c r="N178" s="462">
        <v>0</v>
      </c>
      <c r="O178" s="463">
        <v>-12</v>
      </c>
      <c r="P178" s="336">
        <v>-2796</v>
      </c>
      <c r="Q178" s="336">
        <v>-2741</v>
      </c>
      <c r="R178" s="336">
        <v>-55</v>
      </c>
      <c r="S178" s="462">
        <v>-1.967095851216023E-2</v>
      </c>
      <c r="T178" s="336">
        <v>0</v>
      </c>
      <c r="U178" s="336">
        <v>0</v>
      </c>
      <c r="V178" s="336">
        <v>0</v>
      </c>
      <c r="W178" s="336">
        <v>0</v>
      </c>
      <c r="X178" s="462">
        <v>0</v>
      </c>
      <c r="Y178" s="336">
        <v>0</v>
      </c>
      <c r="Z178" s="336">
        <v>0</v>
      </c>
      <c r="AA178" s="336">
        <v>0</v>
      </c>
      <c r="AB178" s="336">
        <v>0</v>
      </c>
      <c r="AC178" s="462">
        <v>0</v>
      </c>
      <c r="AD178" s="456">
        <v>12</v>
      </c>
      <c r="AE178" s="336">
        <v>2796</v>
      </c>
      <c r="AF178" s="457">
        <v>2741</v>
      </c>
      <c r="AG178" s="336">
        <v>55</v>
      </c>
      <c r="AH178" s="462">
        <v>1.967095851216023E-2</v>
      </c>
      <c r="AI178" s="456">
        <v>0</v>
      </c>
      <c r="AJ178" s="336">
        <v>0</v>
      </c>
      <c r="AK178" s="457">
        <v>0</v>
      </c>
      <c r="AL178" s="336">
        <v>0</v>
      </c>
      <c r="AM178" s="462">
        <v>0</v>
      </c>
      <c r="AN178" s="463">
        <v>-12</v>
      </c>
      <c r="AO178" s="336">
        <v>-2796</v>
      </c>
      <c r="AP178" s="336">
        <v>-2741</v>
      </c>
      <c r="AQ178" s="336">
        <v>-55</v>
      </c>
      <c r="AR178" s="462">
        <v>-1.967095851216023E-2</v>
      </c>
      <c r="AS178" s="336">
        <v>0</v>
      </c>
      <c r="AT178" s="336">
        <v>0</v>
      </c>
      <c r="AU178" s="336">
        <v>0</v>
      </c>
      <c r="AV178" s="336">
        <v>0</v>
      </c>
      <c r="AW178" s="462">
        <v>0</v>
      </c>
      <c r="AX178" s="336">
        <v>0</v>
      </c>
      <c r="AY178" s="336">
        <v>0</v>
      </c>
      <c r="AZ178" s="336">
        <v>0</v>
      </c>
      <c r="BA178" s="336">
        <v>0</v>
      </c>
      <c r="BB178" s="462">
        <v>0</v>
      </c>
      <c r="BC178" s="456">
        <v>12</v>
      </c>
      <c r="BD178" s="336">
        <v>2796</v>
      </c>
      <c r="BE178" s="457">
        <v>2741</v>
      </c>
      <c r="BF178" s="336">
        <v>55</v>
      </c>
      <c r="BG178" s="462">
        <v>1.967095851216023E-2</v>
      </c>
      <c r="BH178" s="456">
        <v>27.7</v>
      </c>
      <c r="BI178" s="336">
        <v>5236</v>
      </c>
      <c r="BJ178" s="457">
        <v>5291</v>
      </c>
      <c r="BK178" s="336">
        <v>-55</v>
      </c>
      <c r="BL178" s="462">
        <v>-1.050420168067227E-2</v>
      </c>
      <c r="BM178" s="463">
        <v>15.7</v>
      </c>
      <c r="BN178" s="336">
        <v>2440</v>
      </c>
      <c r="BO178" s="336">
        <v>2550</v>
      </c>
      <c r="BP178" s="336">
        <v>-110</v>
      </c>
      <c r="BQ178" s="462">
        <v>-3.0175160192832499E-2</v>
      </c>
      <c r="BR178" s="336">
        <v>0</v>
      </c>
      <c r="BS178" s="336">
        <v>0</v>
      </c>
      <c r="BT178" s="336">
        <v>0</v>
      </c>
      <c r="BU178" s="336">
        <v>0</v>
      </c>
      <c r="BV178" s="462">
        <v>0</v>
      </c>
      <c r="BW178" s="336">
        <v>27.7</v>
      </c>
      <c r="BX178" s="336">
        <v>5236</v>
      </c>
      <c r="BY178" s="336">
        <v>5291</v>
      </c>
      <c r="BZ178" s="336">
        <v>-55</v>
      </c>
      <c r="CA178" s="462">
        <v>-1.050420168067227E-2</v>
      </c>
      <c r="CB178" s="456">
        <v>12</v>
      </c>
      <c r="CC178" s="336">
        <v>2796</v>
      </c>
      <c r="CD178" s="336">
        <v>2741</v>
      </c>
      <c r="CE178" s="336">
        <v>55</v>
      </c>
      <c r="CF178" s="462">
        <v>1.967095851216023E-2</v>
      </c>
      <c r="CG178" s="444">
        <v>103</v>
      </c>
      <c r="CH178" s="335">
        <v>20137</v>
      </c>
      <c r="CI178" s="457">
        <v>20462</v>
      </c>
      <c r="CJ178" s="336">
        <v>-325</v>
      </c>
      <c r="CK178" s="462">
        <v>-1.6139444803098774E-2</v>
      </c>
      <c r="CL178" s="463">
        <v>91</v>
      </c>
      <c r="CM178" s="336">
        <v>17341</v>
      </c>
      <c r="CN178" s="336">
        <v>17721</v>
      </c>
      <c r="CO178" s="336">
        <v>-380</v>
      </c>
      <c r="CP178" s="462">
        <v>-3.5810403315259004E-2</v>
      </c>
      <c r="CQ178" s="336">
        <v>27.7</v>
      </c>
      <c r="CR178" s="336">
        <v>5236</v>
      </c>
      <c r="CS178" s="336">
        <v>5291</v>
      </c>
      <c r="CT178" s="336">
        <v>-55</v>
      </c>
      <c r="CU178" s="462">
        <v>-1.050420168067227E-2</v>
      </c>
      <c r="CV178" s="336">
        <v>75.3</v>
      </c>
      <c r="CW178" s="336">
        <v>14901</v>
      </c>
      <c r="CX178" s="336">
        <v>15171</v>
      </c>
      <c r="CY178" s="336">
        <v>-270</v>
      </c>
      <c r="CZ178" s="462">
        <v>-5.6352431224265045E-3</v>
      </c>
      <c r="DA178" s="456">
        <v>12</v>
      </c>
      <c r="DB178" s="336">
        <v>2796</v>
      </c>
      <c r="DC178" s="457">
        <v>2741</v>
      </c>
      <c r="DD178" s="336">
        <v>55</v>
      </c>
      <c r="DE178" s="462">
        <v>1.967095851216023E-2</v>
      </c>
      <c r="DF178" s="456">
        <v>100.2</v>
      </c>
      <c r="DG178" s="335">
        <v>18122</v>
      </c>
      <c r="DH178" s="443">
        <v>19793</v>
      </c>
      <c r="DI178" s="336">
        <v>-1671</v>
      </c>
      <c r="DJ178" s="462">
        <v>-9.2208365522569252E-2</v>
      </c>
      <c r="DK178" s="463">
        <v>88.2</v>
      </c>
      <c r="DL178" s="336">
        <v>15326</v>
      </c>
      <c r="DM178" s="336">
        <v>17052</v>
      </c>
      <c r="DN178" s="336">
        <v>-1726</v>
      </c>
      <c r="DO178" s="462">
        <v>-0.11187932403472949</v>
      </c>
      <c r="DP178" s="336">
        <v>103</v>
      </c>
      <c r="DQ178" s="336">
        <v>20137</v>
      </c>
      <c r="DR178" s="336">
        <v>20462</v>
      </c>
      <c r="DS178" s="336">
        <v>-325</v>
      </c>
      <c r="DT178" s="462">
        <v>-1.6139444803098774E-2</v>
      </c>
      <c r="DU178" s="336">
        <v>-2.7999999999999972</v>
      </c>
      <c r="DV178" s="336">
        <v>-2015</v>
      </c>
      <c r="DW178" s="336">
        <v>-669</v>
      </c>
      <c r="DX178" s="336">
        <v>-1346</v>
      </c>
      <c r="DY178" s="462">
        <v>-7.6068920719470481E-2</v>
      </c>
      <c r="DZ178" s="456">
        <v>12</v>
      </c>
      <c r="EA178" s="336">
        <v>2796</v>
      </c>
      <c r="EB178" s="457">
        <v>2741</v>
      </c>
      <c r="EC178" s="336">
        <v>55</v>
      </c>
      <c r="ED178" s="462">
        <v>1.967095851216023E-2</v>
      </c>
      <c r="EE178" s="456">
        <v>81.5</v>
      </c>
      <c r="EF178" s="336">
        <v>14302</v>
      </c>
      <c r="EG178" s="457">
        <v>14894</v>
      </c>
      <c r="EH178" s="336">
        <v>-592</v>
      </c>
      <c r="EI178" s="462">
        <v>-4.1392812194098724E-2</v>
      </c>
      <c r="EJ178" s="463">
        <v>69.5</v>
      </c>
      <c r="EK178" s="336">
        <v>11506</v>
      </c>
      <c r="EL178" s="336">
        <v>12153</v>
      </c>
      <c r="EM178" s="336">
        <v>-647</v>
      </c>
      <c r="EN178" s="462">
        <v>-6.1063770706258957E-2</v>
      </c>
      <c r="EO178" s="336">
        <v>100.2</v>
      </c>
      <c r="EP178" s="336">
        <v>18122</v>
      </c>
      <c r="EQ178" s="336">
        <v>19793</v>
      </c>
      <c r="ER178" s="336">
        <v>-1671</v>
      </c>
      <c r="ES178" s="462">
        <v>-9.2208365522569252E-2</v>
      </c>
      <c r="ET178" s="336">
        <v>-18.700000000000003</v>
      </c>
      <c r="EU178" s="336">
        <v>-3820</v>
      </c>
      <c r="EV178" s="336">
        <v>-4899</v>
      </c>
      <c r="EW178" s="336">
        <v>1079</v>
      </c>
      <c r="EX178" s="462">
        <v>5.0815553328470528E-2</v>
      </c>
      <c r="EY178" s="456">
        <v>12</v>
      </c>
      <c r="EZ178" s="336">
        <v>2796</v>
      </c>
      <c r="FA178" s="457">
        <v>2741</v>
      </c>
      <c r="FB178" s="336">
        <v>55</v>
      </c>
      <c r="FC178" s="462">
        <v>0</v>
      </c>
      <c r="FD178" s="456">
        <v>12.1</v>
      </c>
      <c r="FE178" s="420">
        <v>2172</v>
      </c>
      <c r="FF178" s="457">
        <v>2127</v>
      </c>
      <c r="FG178" s="336">
        <v>45</v>
      </c>
      <c r="FH178" s="462">
        <v>2.0718232044198894E-2</v>
      </c>
      <c r="FI178" s="463">
        <v>9.9999999999999645E-2</v>
      </c>
      <c r="FJ178" s="336">
        <v>-624</v>
      </c>
      <c r="FK178" s="336">
        <v>-614</v>
      </c>
      <c r="FL178" s="336">
        <v>-10</v>
      </c>
      <c r="FM178" s="462">
        <v>2.0718232044198894E-2</v>
      </c>
      <c r="FN178" s="336">
        <v>81.5</v>
      </c>
      <c r="FO178" s="336">
        <v>14302</v>
      </c>
      <c r="FP178" s="336">
        <v>14894</v>
      </c>
      <c r="FQ178" s="336">
        <v>-592</v>
      </c>
      <c r="FR178" s="462">
        <v>-4.1392812194098724E-2</v>
      </c>
      <c r="FS178" s="336">
        <v>-69.400000000000006</v>
      </c>
      <c r="FT178" s="336">
        <v>-12130</v>
      </c>
      <c r="FU178" s="336">
        <v>-12767</v>
      </c>
      <c r="FV178" s="336">
        <v>637</v>
      </c>
      <c r="FW178" s="462">
        <v>6.2111044238297622E-2</v>
      </c>
      <c r="FX178" s="456">
        <v>12</v>
      </c>
      <c r="FY178" s="336">
        <v>2796</v>
      </c>
      <c r="FZ178" s="457">
        <v>2741</v>
      </c>
      <c r="GA178" s="336">
        <v>55</v>
      </c>
      <c r="GB178" s="462">
        <v>0</v>
      </c>
      <c r="GC178" s="444">
        <v>84.8</v>
      </c>
      <c r="GD178" s="335">
        <v>14614</v>
      </c>
      <c r="GE178" s="457">
        <v>14491</v>
      </c>
      <c r="GF178" s="336">
        <v>123</v>
      </c>
      <c r="GG178" s="462">
        <v>8.4165868345422203E-3</v>
      </c>
      <c r="GH178" s="463">
        <v>72.8</v>
      </c>
      <c r="GI178" s="336">
        <v>11818</v>
      </c>
      <c r="GJ178" s="336">
        <v>11750</v>
      </c>
      <c r="GK178" s="336">
        <v>68</v>
      </c>
      <c r="GL178" s="462">
        <v>8.4165868345422203E-3</v>
      </c>
      <c r="GM178" s="336">
        <v>12.1</v>
      </c>
      <c r="GN178" s="336">
        <v>2172</v>
      </c>
      <c r="GO178" s="336">
        <v>2127</v>
      </c>
      <c r="GP178" s="336">
        <v>45</v>
      </c>
      <c r="GQ178" s="462">
        <v>2.0718232044198894E-2</v>
      </c>
      <c r="GR178" s="336">
        <v>72.7</v>
      </c>
      <c r="GS178" s="336">
        <v>12442</v>
      </c>
      <c r="GT178" s="336">
        <v>12364</v>
      </c>
      <c r="GU178" s="336">
        <v>78</v>
      </c>
      <c r="GV178" s="462">
        <v>-1.2301645209656674E-2</v>
      </c>
      <c r="GW178" s="456">
        <v>12</v>
      </c>
      <c r="GX178" s="336">
        <v>2796</v>
      </c>
      <c r="GY178" s="457">
        <v>2741</v>
      </c>
      <c r="GZ178" s="336">
        <v>55</v>
      </c>
      <c r="HA178" s="462">
        <v>1.967095851216023E-2</v>
      </c>
      <c r="HB178" s="456">
        <v>129.19999999999999</v>
      </c>
      <c r="HC178" s="336">
        <v>23079</v>
      </c>
      <c r="HD178" s="457">
        <v>22380</v>
      </c>
      <c r="HE178" s="336">
        <v>699</v>
      </c>
      <c r="HF178" s="462">
        <v>3.028727414532692E-2</v>
      </c>
      <c r="HG178" s="463">
        <v>117.19999999999999</v>
      </c>
      <c r="HH178" s="336">
        <v>20283</v>
      </c>
      <c r="HI178" s="336">
        <v>19639</v>
      </c>
      <c r="HJ178" s="336">
        <v>644</v>
      </c>
      <c r="HK178" s="462">
        <v>1.061631563316669E-2</v>
      </c>
      <c r="HL178" s="336">
        <v>84.8</v>
      </c>
      <c r="HM178" s="336">
        <v>14614</v>
      </c>
      <c r="HN178" s="336">
        <v>14491</v>
      </c>
      <c r="HO178" s="336">
        <v>123</v>
      </c>
      <c r="HP178" s="462">
        <v>8.4165868345422203E-3</v>
      </c>
      <c r="HQ178" s="336">
        <v>44.399999999999991</v>
      </c>
      <c r="HR178" s="336">
        <v>8465</v>
      </c>
      <c r="HS178" s="336">
        <v>7889</v>
      </c>
      <c r="HT178" s="336">
        <v>576</v>
      </c>
      <c r="HU178" s="462">
        <v>2.18706873107847E-2</v>
      </c>
      <c r="HV178" s="456">
        <v>12</v>
      </c>
      <c r="HW178" s="336">
        <v>2796</v>
      </c>
      <c r="HX178" s="457">
        <v>2741</v>
      </c>
      <c r="HY178" s="336">
        <v>55</v>
      </c>
      <c r="HZ178" s="462">
        <v>1.967095851216023E-2</v>
      </c>
      <c r="IA178" s="464">
        <v>28.4</v>
      </c>
      <c r="IB178" s="384">
        <v>5067</v>
      </c>
      <c r="IC178" s="457">
        <v>5234</v>
      </c>
      <c r="ID178" s="336">
        <v>-167</v>
      </c>
      <c r="IE178" s="462">
        <v>-3.2958358002762977E-2</v>
      </c>
      <c r="IF178" s="463">
        <v>16.399999999999999</v>
      </c>
      <c r="IG178" s="336">
        <v>2271</v>
      </c>
      <c r="IH178" s="336">
        <v>2493</v>
      </c>
      <c r="II178" s="336">
        <v>-222</v>
      </c>
      <c r="IJ178" s="462">
        <v>-5.2629316514923211E-2</v>
      </c>
      <c r="IK178" s="336">
        <v>129.19999999999999</v>
      </c>
      <c r="IL178" s="336">
        <v>23079</v>
      </c>
      <c r="IM178" s="336">
        <v>22380</v>
      </c>
      <c r="IN178" s="336">
        <v>699</v>
      </c>
      <c r="IO178" s="462">
        <v>3.028727414532692E-2</v>
      </c>
      <c r="IP178" s="336">
        <v>-100.79999999999998</v>
      </c>
      <c r="IQ178" s="336">
        <v>-18012</v>
      </c>
      <c r="IR178" s="336">
        <v>-17146</v>
      </c>
      <c r="IS178" s="336">
        <v>-866</v>
      </c>
      <c r="IT178" s="462">
        <v>-6.3245632148089898E-2</v>
      </c>
      <c r="IU178" s="456">
        <v>12</v>
      </c>
      <c r="IV178" s="336">
        <v>2796</v>
      </c>
      <c r="IW178" s="457">
        <v>2741</v>
      </c>
      <c r="IX178" s="336">
        <v>55</v>
      </c>
      <c r="IY178" s="462">
        <v>1.967095851216023E-2</v>
      </c>
      <c r="IZ178" s="456">
        <v>28.4</v>
      </c>
      <c r="JA178" s="354">
        <v>4899</v>
      </c>
      <c r="JB178" s="465">
        <v>5105</v>
      </c>
      <c r="JC178" s="336">
        <v>-206</v>
      </c>
      <c r="JD178" s="462">
        <v>-4.204939783629312E-2</v>
      </c>
      <c r="JE178" s="463">
        <v>16.399999999999999</v>
      </c>
      <c r="JF178" s="336">
        <v>2103</v>
      </c>
      <c r="JG178" s="336">
        <v>2364</v>
      </c>
      <c r="JH178" s="336">
        <v>-261</v>
      </c>
      <c r="JI178" s="462">
        <v>-6.1720356348453354E-2</v>
      </c>
      <c r="JJ178" s="336">
        <v>28.4</v>
      </c>
      <c r="JK178" s="336">
        <v>5067</v>
      </c>
      <c r="JL178" s="336">
        <v>5234</v>
      </c>
      <c r="JM178" s="336">
        <v>-167</v>
      </c>
      <c r="JN178" s="462">
        <v>-3.2958358002762977E-2</v>
      </c>
      <c r="JO178" s="336">
        <v>0</v>
      </c>
      <c r="JP178" s="336">
        <v>-168</v>
      </c>
      <c r="JQ178" s="336">
        <v>-129</v>
      </c>
      <c r="JR178" s="336">
        <v>-39</v>
      </c>
      <c r="JS178" s="462">
        <v>-9.0910398335301429E-3</v>
      </c>
      <c r="JT178" s="456">
        <v>12</v>
      </c>
      <c r="JU178" s="336">
        <v>2796</v>
      </c>
      <c r="JV178" s="457">
        <v>2741</v>
      </c>
      <c r="JW178" s="336">
        <v>55</v>
      </c>
      <c r="JX178" s="462">
        <v>1.967095851216023E-2</v>
      </c>
      <c r="JY178" s="456">
        <v>93.7</v>
      </c>
      <c r="JZ178" s="336">
        <v>16657</v>
      </c>
      <c r="KA178" s="457">
        <v>16518</v>
      </c>
      <c r="KB178" s="336">
        <v>139</v>
      </c>
      <c r="KC178" s="462">
        <v>8.3448400072041792E-3</v>
      </c>
      <c r="KD178" s="463">
        <v>81.7</v>
      </c>
      <c r="KE178" s="336">
        <v>13861</v>
      </c>
      <c r="KF178" s="336">
        <v>13777</v>
      </c>
      <c r="KG178" s="336">
        <v>84</v>
      </c>
      <c r="KH178" s="462">
        <v>-1.1326118504956051E-2</v>
      </c>
      <c r="KI178" s="336">
        <v>28.4</v>
      </c>
      <c r="KJ178" s="336">
        <v>4899</v>
      </c>
      <c r="KK178" s="336">
        <v>5105</v>
      </c>
      <c r="KL178" s="336">
        <v>-206</v>
      </c>
      <c r="KM178" s="462">
        <v>-4.204939783629312E-2</v>
      </c>
      <c r="KN178" s="336">
        <v>65.300000000000011</v>
      </c>
      <c r="KO178" s="336">
        <v>11758</v>
      </c>
      <c r="KP178" s="336">
        <v>11413</v>
      </c>
      <c r="KQ178" s="336">
        <v>345</v>
      </c>
      <c r="KR178" s="462">
        <v>5.0394237843497301E-2</v>
      </c>
      <c r="KS178" s="463">
        <v>144</v>
      </c>
      <c r="KT178" s="336">
        <v>33552</v>
      </c>
      <c r="KU178" s="336">
        <v>32892</v>
      </c>
      <c r="KV178" s="336">
        <v>660</v>
      </c>
      <c r="KW178" s="462">
        <v>1.967095851216023E-2</v>
      </c>
      <c r="KX178" s="336">
        <v>689</v>
      </c>
      <c r="KY178" s="336">
        <v>124285</v>
      </c>
      <c r="KZ178" s="336">
        <v>126295</v>
      </c>
      <c r="LA178" s="336">
        <v>-2010</v>
      </c>
      <c r="LB178" s="466">
        <v>-1.6172506738544475E-2</v>
      </c>
      <c r="LC178" s="463">
        <v>545</v>
      </c>
      <c r="LD178" s="336">
        <v>90733</v>
      </c>
      <c r="LE178" s="336">
        <v>93403</v>
      </c>
      <c r="LF178" s="336">
        <v>-2670</v>
      </c>
      <c r="LG178" s="466">
        <v>-3.5843465250704705E-2</v>
      </c>
    </row>
    <row r="179" spans="2:319">
      <c r="B179" s="1617"/>
      <c r="C179" s="1621"/>
      <c r="D179" s="461" t="s">
        <v>2880</v>
      </c>
      <c r="E179" s="456">
        <v>0</v>
      </c>
      <c r="F179" s="336">
        <v>0</v>
      </c>
      <c r="G179" s="457">
        <v>0</v>
      </c>
      <c r="H179" s="336">
        <v>0</v>
      </c>
      <c r="I179" s="462">
        <v>0</v>
      </c>
      <c r="J179" s="456">
        <v>0</v>
      </c>
      <c r="K179" s="336">
        <v>0</v>
      </c>
      <c r="L179" s="457">
        <v>0</v>
      </c>
      <c r="M179" s="336">
        <v>0</v>
      </c>
      <c r="N179" s="462">
        <v>0</v>
      </c>
      <c r="O179" s="463">
        <v>0</v>
      </c>
      <c r="P179" s="336">
        <v>0</v>
      </c>
      <c r="Q179" s="336">
        <v>0</v>
      </c>
      <c r="R179" s="336">
        <v>0</v>
      </c>
      <c r="S179" s="462">
        <v>0</v>
      </c>
      <c r="T179" s="336">
        <v>0</v>
      </c>
      <c r="U179" s="336">
        <v>0</v>
      </c>
      <c r="V179" s="336">
        <v>0</v>
      </c>
      <c r="W179" s="336">
        <v>0</v>
      </c>
      <c r="X179" s="462">
        <v>0</v>
      </c>
      <c r="Y179" s="336">
        <v>0</v>
      </c>
      <c r="Z179" s="336">
        <v>0</v>
      </c>
      <c r="AA179" s="336">
        <v>0</v>
      </c>
      <c r="AB179" s="336">
        <v>0</v>
      </c>
      <c r="AC179" s="462">
        <v>0</v>
      </c>
      <c r="AD179" s="456">
        <v>0</v>
      </c>
      <c r="AE179" s="336">
        <v>0</v>
      </c>
      <c r="AF179" s="457">
        <v>0</v>
      </c>
      <c r="AG179" s="336">
        <v>0</v>
      </c>
      <c r="AH179" s="462">
        <v>0</v>
      </c>
      <c r="AI179" s="456">
        <v>0</v>
      </c>
      <c r="AJ179" s="336">
        <v>0</v>
      </c>
      <c r="AK179" s="457">
        <v>0</v>
      </c>
      <c r="AL179" s="336">
        <v>0</v>
      </c>
      <c r="AM179" s="462">
        <v>0</v>
      </c>
      <c r="AN179" s="463">
        <v>0</v>
      </c>
      <c r="AO179" s="336">
        <v>0</v>
      </c>
      <c r="AP179" s="336">
        <v>0</v>
      </c>
      <c r="AQ179" s="336">
        <v>0</v>
      </c>
      <c r="AR179" s="462">
        <v>0</v>
      </c>
      <c r="AS179" s="336">
        <v>0</v>
      </c>
      <c r="AT179" s="336">
        <v>0</v>
      </c>
      <c r="AU179" s="336">
        <v>0</v>
      </c>
      <c r="AV179" s="336">
        <v>0</v>
      </c>
      <c r="AW179" s="462">
        <v>0</v>
      </c>
      <c r="AX179" s="336">
        <v>0</v>
      </c>
      <c r="AY179" s="336">
        <v>0</v>
      </c>
      <c r="AZ179" s="336">
        <v>0</v>
      </c>
      <c r="BA179" s="336">
        <v>0</v>
      </c>
      <c r="BB179" s="462">
        <v>0</v>
      </c>
      <c r="BC179" s="456">
        <v>0</v>
      </c>
      <c r="BD179" s="336">
        <v>0</v>
      </c>
      <c r="BE179" s="457">
        <v>0</v>
      </c>
      <c r="BF179" s="336">
        <v>0</v>
      </c>
      <c r="BG179" s="462">
        <v>0</v>
      </c>
      <c r="BH179" s="456">
        <v>0</v>
      </c>
      <c r="BI179" s="336">
        <v>0</v>
      </c>
      <c r="BJ179" s="457">
        <v>0</v>
      </c>
      <c r="BK179" s="336">
        <v>0</v>
      </c>
      <c r="BL179" s="462">
        <v>0</v>
      </c>
      <c r="BM179" s="463">
        <v>0</v>
      </c>
      <c r="BN179" s="336">
        <v>0</v>
      </c>
      <c r="BO179" s="336">
        <v>0</v>
      </c>
      <c r="BP179" s="336">
        <v>0</v>
      </c>
      <c r="BQ179" s="462">
        <v>0</v>
      </c>
      <c r="BR179" s="336">
        <v>0</v>
      </c>
      <c r="BS179" s="336">
        <v>0</v>
      </c>
      <c r="BT179" s="336">
        <v>0</v>
      </c>
      <c r="BU179" s="336">
        <v>0</v>
      </c>
      <c r="BV179" s="462">
        <v>0</v>
      </c>
      <c r="BW179" s="336">
        <v>0</v>
      </c>
      <c r="BX179" s="336">
        <v>0</v>
      </c>
      <c r="BY179" s="336">
        <v>0</v>
      </c>
      <c r="BZ179" s="336">
        <v>0</v>
      </c>
      <c r="CA179" s="462">
        <v>0</v>
      </c>
      <c r="CB179" s="456">
        <v>0</v>
      </c>
      <c r="CC179" s="336">
        <v>0</v>
      </c>
      <c r="CD179" s="336">
        <v>0</v>
      </c>
      <c r="CE179" s="336">
        <v>0</v>
      </c>
      <c r="CF179" s="462">
        <v>0</v>
      </c>
      <c r="CG179" s="456">
        <v>0</v>
      </c>
      <c r="CH179" s="336">
        <v>0</v>
      </c>
      <c r="CI179" s="457">
        <v>0</v>
      </c>
      <c r="CJ179" s="336">
        <v>0</v>
      </c>
      <c r="CK179" s="462">
        <v>0</v>
      </c>
      <c r="CL179" s="463">
        <v>0</v>
      </c>
      <c r="CM179" s="336">
        <v>0</v>
      </c>
      <c r="CN179" s="336">
        <v>0</v>
      </c>
      <c r="CO179" s="336">
        <v>0</v>
      </c>
      <c r="CP179" s="462">
        <v>0</v>
      </c>
      <c r="CQ179" s="336">
        <v>0</v>
      </c>
      <c r="CR179" s="336">
        <v>0</v>
      </c>
      <c r="CS179" s="336">
        <v>0</v>
      </c>
      <c r="CT179" s="336">
        <v>0</v>
      </c>
      <c r="CU179" s="462">
        <v>0</v>
      </c>
      <c r="CV179" s="336">
        <v>0</v>
      </c>
      <c r="CW179" s="336">
        <v>0</v>
      </c>
      <c r="CX179" s="336">
        <v>0</v>
      </c>
      <c r="CY179" s="336">
        <v>0</v>
      </c>
      <c r="CZ179" s="462">
        <v>0</v>
      </c>
      <c r="DA179" s="456">
        <v>0</v>
      </c>
      <c r="DB179" s="336">
        <v>0</v>
      </c>
      <c r="DC179" s="457">
        <v>0</v>
      </c>
      <c r="DD179" s="336">
        <v>0</v>
      </c>
      <c r="DE179" s="462">
        <v>0</v>
      </c>
      <c r="DF179" s="456">
        <v>0</v>
      </c>
      <c r="DG179" s="336">
        <v>0</v>
      </c>
      <c r="DH179" s="457">
        <v>0</v>
      </c>
      <c r="DI179" s="336">
        <v>0</v>
      </c>
      <c r="DJ179" s="462">
        <v>0</v>
      </c>
      <c r="DK179" s="463">
        <v>0</v>
      </c>
      <c r="DL179" s="336">
        <v>0</v>
      </c>
      <c r="DM179" s="336">
        <v>0</v>
      </c>
      <c r="DN179" s="336">
        <v>0</v>
      </c>
      <c r="DO179" s="462">
        <v>0</v>
      </c>
      <c r="DP179" s="336">
        <v>0</v>
      </c>
      <c r="DQ179" s="336">
        <v>0</v>
      </c>
      <c r="DR179" s="336">
        <v>0</v>
      </c>
      <c r="DS179" s="336">
        <v>0</v>
      </c>
      <c r="DT179" s="462">
        <v>0</v>
      </c>
      <c r="DU179" s="336">
        <v>0</v>
      </c>
      <c r="DV179" s="336">
        <v>0</v>
      </c>
      <c r="DW179" s="336">
        <v>0</v>
      </c>
      <c r="DX179" s="336">
        <v>0</v>
      </c>
      <c r="DY179" s="462">
        <v>0</v>
      </c>
      <c r="DZ179" s="456">
        <v>0</v>
      </c>
      <c r="EA179" s="336">
        <v>0</v>
      </c>
      <c r="EB179" s="457">
        <v>0</v>
      </c>
      <c r="EC179" s="336">
        <v>0</v>
      </c>
      <c r="ED179" s="462">
        <v>0</v>
      </c>
      <c r="EE179" s="456">
        <v>0</v>
      </c>
      <c r="EF179" s="336">
        <v>0</v>
      </c>
      <c r="EG179" s="457">
        <v>0</v>
      </c>
      <c r="EH179" s="336">
        <v>0</v>
      </c>
      <c r="EI179" s="462">
        <v>0</v>
      </c>
      <c r="EJ179" s="463">
        <v>0</v>
      </c>
      <c r="EK179" s="336">
        <v>0</v>
      </c>
      <c r="EL179" s="336">
        <v>0</v>
      </c>
      <c r="EM179" s="336">
        <v>0</v>
      </c>
      <c r="EN179" s="462">
        <v>0</v>
      </c>
      <c r="EO179" s="336">
        <v>0</v>
      </c>
      <c r="EP179" s="336">
        <v>0</v>
      </c>
      <c r="EQ179" s="336">
        <v>0</v>
      </c>
      <c r="ER179" s="336">
        <v>0</v>
      </c>
      <c r="ES179" s="462">
        <v>0</v>
      </c>
      <c r="ET179" s="336">
        <v>0</v>
      </c>
      <c r="EU179" s="336">
        <v>0</v>
      </c>
      <c r="EV179" s="336">
        <v>0</v>
      </c>
      <c r="EW179" s="336">
        <v>0</v>
      </c>
      <c r="EX179" s="462">
        <v>0</v>
      </c>
      <c r="EY179" s="456">
        <v>0</v>
      </c>
      <c r="EZ179" s="336">
        <v>0</v>
      </c>
      <c r="FA179" s="457">
        <v>0</v>
      </c>
      <c r="FB179" s="336">
        <v>0</v>
      </c>
      <c r="FC179" s="462">
        <v>0</v>
      </c>
      <c r="FD179" s="456">
        <v>0</v>
      </c>
      <c r="FE179" s="336">
        <v>0</v>
      </c>
      <c r="FF179" s="457">
        <v>0</v>
      </c>
      <c r="FG179" s="336">
        <v>0</v>
      </c>
      <c r="FH179" s="462">
        <v>0</v>
      </c>
      <c r="FI179" s="463">
        <v>0</v>
      </c>
      <c r="FJ179" s="336">
        <v>0</v>
      </c>
      <c r="FK179" s="336">
        <v>0</v>
      </c>
      <c r="FL179" s="336">
        <v>0</v>
      </c>
      <c r="FM179" s="462">
        <v>0</v>
      </c>
      <c r="FN179" s="336">
        <v>0</v>
      </c>
      <c r="FO179" s="336">
        <v>0</v>
      </c>
      <c r="FP179" s="336">
        <v>0</v>
      </c>
      <c r="FQ179" s="336">
        <v>0</v>
      </c>
      <c r="FR179" s="462">
        <v>0</v>
      </c>
      <c r="FS179" s="336">
        <v>0</v>
      </c>
      <c r="FT179" s="336">
        <v>0</v>
      </c>
      <c r="FU179" s="336">
        <v>0</v>
      </c>
      <c r="FV179" s="336">
        <v>0</v>
      </c>
      <c r="FW179" s="462">
        <v>0</v>
      </c>
      <c r="FX179" s="456">
        <v>0</v>
      </c>
      <c r="FY179" s="336">
        <v>0</v>
      </c>
      <c r="FZ179" s="457">
        <v>0</v>
      </c>
      <c r="GA179" s="336">
        <v>0</v>
      </c>
      <c r="GB179" s="462">
        <v>0</v>
      </c>
      <c r="GC179" s="456">
        <v>0</v>
      </c>
      <c r="GD179" s="336">
        <v>0</v>
      </c>
      <c r="GE179" s="457">
        <v>0</v>
      </c>
      <c r="GF179" s="336">
        <v>0</v>
      </c>
      <c r="GG179" s="462">
        <v>0</v>
      </c>
      <c r="GH179" s="463">
        <v>0</v>
      </c>
      <c r="GI179" s="336">
        <v>0</v>
      </c>
      <c r="GJ179" s="336">
        <v>0</v>
      </c>
      <c r="GK179" s="336">
        <v>0</v>
      </c>
      <c r="GL179" s="462">
        <v>0</v>
      </c>
      <c r="GM179" s="336">
        <v>0</v>
      </c>
      <c r="GN179" s="336">
        <v>0</v>
      </c>
      <c r="GO179" s="336">
        <v>0</v>
      </c>
      <c r="GP179" s="336">
        <v>0</v>
      </c>
      <c r="GQ179" s="462">
        <v>0</v>
      </c>
      <c r="GR179" s="336">
        <v>0</v>
      </c>
      <c r="GS179" s="336">
        <v>0</v>
      </c>
      <c r="GT179" s="336">
        <v>0</v>
      </c>
      <c r="GU179" s="336">
        <v>0</v>
      </c>
      <c r="GV179" s="462">
        <v>0</v>
      </c>
      <c r="GW179" s="456">
        <v>0</v>
      </c>
      <c r="GX179" s="336">
        <v>0</v>
      </c>
      <c r="GY179" s="457">
        <v>0</v>
      </c>
      <c r="GZ179" s="336">
        <v>0</v>
      </c>
      <c r="HA179" s="462">
        <v>0</v>
      </c>
      <c r="HB179" s="456">
        <v>0</v>
      </c>
      <c r="HC179" s="336">
        <v>0</v>
      </c>
      <c r="HD179" s="457">
        <v>0</v>
      </c>
      <c r="HE179" s="336">
        <v>0</v>
      </c>
      <c r="HF179" s="462">
        <v>0</v>
      </c>
      <c r="HG179" s="463">
        <v>0</v>
      </c>
      <c r="HH179" s="336">
        <v>0</v>
      </c>
      <c r="HI179" s="336">
        <v>0</v>
      </c>
      <c r="HJ179" s="336">
        <v>0</v>
      </c>
      <c r="HK179" s="462">
        <v>0</v>
      </c>
      <c r="HL179" s="336">
        <v>0</v>
      </c>
      <c r="HM179" s="336">
        <v>0</v>
      </c>
      <c r="HN179" s="336">
        <v>0</v>
      </c>
      <c r="HO179" s="336">
        <v>0</v>
      </c>
      <c r="HP179" s="462">
        <v>0</v>
      </c>
      <c r="HQ179" s="336">
        <v>0</v>
      </c>
      <c r="HR179" s="336">
        <v>0</v>
      </c>
      <c r="HS179" s="336">
        <v>0</v>
      </c>
      <c r="HT179" s="336">
        <v>0</v>
      </c>
      <c r="HU179" s="462">
        <v>0</v>
      </c>
      <c r="HV179" s="456">
        <v>0</v>
      </c>
      <c r="HW179" s="336">
        <v>0</v>
      </c>
      <c r="HX179" s="457">
        <v>0</v>
      </c>
      <c r="HY179" s="336">
        <v>0</v>
      </c>
      <c r="HZ179" s="462">
        <v>0</v>
      </c>
      <c r="IA179" s="456">
        <v>0</v>
      </c>
      <c r="IB179" s="336">
        <v>0</v>
      </c>
      <c r="IC179" s="457">
        <v>0</v>
      </c>
      <c r="ID179" s="336">
        <v>0</v>
      </c>
      <c r="IE179" s="462">
        <v>0</v>
      </c>
      <c r="IF179" s="463">
        <v>0</v>
      </c>
      <c r="IG179" s="336">
        <v>0</v>
      </c>
      <c r="IH179" s="336">
        <v>0</v>
      </c>
      <c r="II179" s="336">
        <v>0</v>
      </c>
      <c r="IJ179" s="462">
        <v>0</v>
      </c>
      <c r="IK179" s="336">
        <v>0</v>
      </c>
      <c r="IL179" s="336">
        <v>0</v>
      </c>
      <c r="IM179" s="336">
        <v>0</v>
      </c>
      <c r="IN179" s="336">
        <v>0</v>
      </c>
      <c r="IO179" s="462">
        <v>0</v>
      </c>
      <c r="IP179" s="336">
        <v>0</v>
      </c>
      <c r="IQ179" s="336">
        <v>0</v>
      </c>
      <c r="IR179" s="336">
        <v>0</v>
      </c>
      <c r="IS179" s="336">
        <v>0</v>
      </c>
      <c r="IT179" s="462">
        <v>0</v>
      </c>
      <c r="IU179" s="456">
        <v>0</v>
      </c>
      <c r="IV179" s="336">
        <v>0</v>
      </c>
      <c r="IW179" s="457">
        <v>0</v>
      </c>
      <c r="IX179" s="336">
        <v>0</v>
      </c>
      <c r="IY179" s="462">
        <v>0</v>
      </c>
      <c r="IZ179" s="456">
        <v>0</v>
      </c>
      <c r="JA179" s="336">
        <v>0</v>
      </c>
      <c r="JB179" s="457">
        <v>0</v>
      </c>
      <c r="JC179" s="336">
        <v>0</v>
      </c>
      <c r="JD179" s="462">
        <v>0</v>
      </c>
      <c r="JE179" s="463">
        <v>0</v>
      </c>
      <c r="JF179" s="336">
        <v>0</v>
      </c>
      <c r="JG179" s="336">
        <v>0</v>
      </c>
      <c r="JH179" s="336">
        <v>0</v>
      </c>
      <c r="JI179" s="462">
        <v>0</v>
      </c>
      <c r="JJ179" s="336">
        <v>0</v>
      </c>
      <c r="JK179" s="336">
        <v>0</v>
      </c>
      <c r="JL179" s="336">
        <v>0</v>
      </c>
      <c r="JM179" s="336">
        <v>0</v>
      </c>
      <c r="JN179" s="462">
        <v>0</v>
      </c>
      <c r="JO179" s="336">
        <v>0</v>
      </c>
      <c r="JP179" s="336">
        <v>0</v>
      </c>
      <c r="JQ179" s="336">
        <v>0</v>
      </c>
      <c r="JR179" s="336">
        <v>0</v>
      </c>
      <c r="JS179" s="462">
        <v>0</v>
      </c>
      <c r="JT179" s="456">
        <v>0</v>
      </c>
      <c r="JU179" s="336">
        <v>0</v>
      </c>
      <c r="JV179" s="457">
        <v>0</v>
      </c>
      <c r="JW179" s="336">
        <v>0</v>
      </c>
      <c r="JX179" s="462">
        <v>0</v>
      </c>
      <c r="JY179" s="456">
        <v>0</v>
      </c>
      <c r="JZ179" s="336">
        <v>0</v>
      </c>
      <c r="KA179" s="457">
        <v>0</v>
      </c>
      <c r="KB179" s="336">
        <v>0</v>
      </c>
      <c r="KC179" s="462">
        <v>0</v>
      </c>
      <c r="KD179" s="463">
        <v>0</v>
      </c>
      <c r="KE179" s="336">
        <v>0</v>
      </c>
      <c r="KF179" s="336">
        <v>0</v>
      </c>
      <c r="KG179" s="336">
        <v>0</v>
      </c>
      <c r="KH179" s="462">
        <v>0</v>
      </c>
      <c r="KI179" s="336">
        <v>0</v>
      </c>
      <c r="KJ179" s="336">
        <v>0</v>
      </c>
      <c r="KK179" s="336">
        <v>0</v>
      </c>
      <c r="KL179" s="336">
        <v>0</v>
      </c>
      <c r="KM179" s="462">
        <v>0</v>
      </c>
      <c r="KN179" s="336">
        <v>0</v>
      </c>
      <c r="KO179" s="336">
        <v>0</v>
      </c>
      <c r="KP179" s="336">
        <v>0</v>
      </c>
      <c r="KQ179" s="336">
        <v>0</v>
      </c>
      <c r="KR179" s="462">
        <v>0</v>
      </c>
      <c r="KS179" s="463">
        <v>0</v>
      </c>
      <c r="KT179" s="336">
        <v>0</v>
      </c>
      <c r="KU179" s="336">
        <v>0</v>
      </c>
      <c r="KV179" s="336">
        <v>0</v>
      </c>
      <c r="KW179" s="462">
        <v>0</v>
      </c>
      <c r="KX179" s="336">
        <v>0</v>
      </c>
      <c r="KY179" s="336">
        <v>0</v>
      </c>
      <c r="KZ179" s="336">
        <v>0</v>
      </c>
      <c r="LA179" s="336">
        <v>0</v>
      </c>
      <c r="LB179" s="466">
        <v>0</v>
      </c>
      <c r="LC179" s="463">
        <v>0</v>
      </c>
      <c r="LD179" s="336">
        <v>0</v>
      </c>
      <c r="LE179" s="336">
        <v>0</v>
      </c>
      <c r="LF179" s="336">
        <v>0</v>
      </c>
      <c r="LG179" s="466">
        <v>0</v>
      </c>
    </row>
    <row r="180" spans="2:319">
      <c r="B180" s="1617"/>
      <c r="C180" s="1621"/>
      <c r="D180" s="461" t="s">
        <v>2881</v>
      </c>
      <c r="E180" s="456">
        <v>0</v>
      </c>
      <c r="F180" s="336">
        <v>0</v>
      </c>
      <c r="G180" s="457">
        <v>0</v>
      </c>
      <c r="H180" s="336">
        <v>0</v>
      </c>
      <c r="I180" s="462">
        <v>0</v>
      </c>
      <c r="J180" s="456">
        <v>0</v>
      </c>
      <c r="K180" s="336">
        <v>0</v>
      </c>
      <c r="L180" s="457">
        <v>0</v>
      </c>
      <c r="M180" s="336">
        <v>0</v>
      </c>
      <c r="N180" s="462">
        <v>0</v>
      </c>
      <c r="O180" s="463">
        <v>0</v>
      </c>
      <c r="P180" s="336">
        <v>0</v>
      </c>
      <c r="Q180" s="336">
        <v>0</v>
      </c>
      <c r="R180" s="336">
        <v>0</v>
      </c>
      <c r="S180" s="462">
        <v>0</v>
      </c>
      <c r="T180" s="336">
        <v>0</v>
      </c>
      <c r="U180" s="336">
        <v>0</v>
      </c>
      <c r="V180" s="336">
        <v>0</v>
      </c>
      <c r="W180" s="336">
        <v>0</v>
      </c>
      <c r="X180" s="462">
        <v>0</v>
      </c>
      <c r="Y180" s="336">
        <v>0</v>
      </c>
      <c r="Z180" s="336">
        <v>0</v>
      </c>
      <c r="AA180" s="336">
        <v>0</v>
      </c>
      <c r="AB180" s="336">
        <v>0</v>
      </c>
      <c r="AC180" s="462">
        <v>0</v>
      </c>
      <c r="AD180" s="456">
        <v>0</v>
      </c>
      <c r="AE180" s="336">
        <v>0</v>
      </c>
      <c r="AF180" s="457">
        <v>0</v>
      </c>
      <c r="AG180" s="336">
        <v>0</v>
      </c>
      <c r="AH180" s="462">
        <v>0</v>
      </c>
      <c r="AI180" s="456">
        <v>0</v>
      </c>
      <c r="AJ180" s="336">
        <v>0</v>
      </c>
      <c r="AK180" s="457">
        <v>0</v>
      </c>
      <c r="AL180" s="336">
        <v>0</v>
      </c>
      <c r="AM180" s="462">
        <v>0</v>
      </c>
      <c r="AN180" s="463">
        <v>0</v>
      </c>
      <c r="AO180" s="336">
        <v>0</v>
      </c>
      <c r="AP180" s="336">
        <v>0</v>
      </c>
      <c r="AQ180" s="336">
        <v>0</v>
      </c>
      <c r="AR180" s="462">
        <v>0</v>
      </c>
      <c r="AS180" s="336">
        <v>0</v>
      </c>
      <c r="AT180" s="336">
        <v>0</v>
      </c>
      <c r="AU180" s="336">
        <v>0</v>
      </c>
      <c r="AV180" s="336">
        <v>0</v>
      </c>
      <c r="AW180" s="462">
        <v>0</v>
      </c>
      <c r="AX180" s="336">
        <v>0</v>
      </c>
      <c r="AY180" s="336">
        <v>0</v>
      </c>
      <c r="AZ180" s="336">
        <v>0</v>
      </c>
      <c r="BA180" s="336">
        <v>0</v>
      </c>
      <c r="BB180" s="462">
        <v>0</v>
      </c>
      <c r="BC180" s="456">
        <v>0</v>
      </c>
      <c r="BD180" s="336">
        <v>0</v>
      </c>
      <c r="BE180" s="457">
        <v>0</v>
      </c>
      <c r="BF180" s="336">
        <v>0</v>
      </c>
      <c r="BG180" s="462">
        <v>0</v>
      </c>
      <c r="BH180" s="456">
        <v>1</v>
      </c>
      <c r="BI180" s="335">
        <v>103</v>
      </c>
      <c r="BJ180" s="335">
        <v>110</v>
      </c>
      <c r="BK180" s="336">
        <v>-7</v>
      </c>
      <c r="BL180" s="462">
        <v>-6.7961165048543687E-2</v>
      </c>
      <c r="BM180" s="463">
        <v>1</v>
      </c>
      <c r="BN180" s="336">
        <v>103</v>
      </c>
      <c r="BO180" s="336">
        <v>110</v>
      </c>
      <c r="BP180" s="336">
        <v>-7</v>
      </c>
      <c r="BQ180" s="462">
        <v>-6.7961165048543687E-2</v>
      </c>
      <c r="BR180" s="336">
        <v>0</v>
      </c>
      <c r="BS180" s="336">
        <v>0</v>
      </c>
      <c r="BT180" s="336">
        <v>0</v>
      </c>
      <c r="BU180" s="336">
        <v>0</v>
      </c>
      <c r="BV180" s="462">
        <v>0</v>
      </c>
      <c r="BW180" s="336">
        <v>1</v>
      </c>
      <c r="BX180" s="336">
        <v>103</v>
      </c>
      <c r="BY180" s="336">
        <v>110</v>
      </c>
      <c r="BZ180" s="336">
        <v>-7</v>
      </c>
      <c r="CA180" s="462">
        <v>-6.7961165048543687E-2</v>
      </c>
      <c r="CB180" s="456">
        <v>0</v>
      </c>
      <c r="CC180" s="336">
        <v>0</v>
      </c>
      <c r="CD180" s="336">
        <v>0</v>
      </c>
      <c r="CE180" s="336">
        <v>0</v>
      </c>
      <c r="CF180" s="462">
        <v>0</v>
      </c>
      <c r="CG180" s="456">
        <v>2.6</v>
      </c>
      <c r="CH180" s="336">
        <v>239</v>
      </c>
      <c r="CI180" s="457">
        <v>291</v>
      </c>
      <c r="CJ180" s="336">
        <v>-52</v>
      </c>
      <c r="CK180" s="462">
        <v>-0.21757322175732219</v>
      </c>
      <c r="CL180" s="463">
        <v>2.6</v>
      </c>
      <c r="CM180" s="336">
        <v>239</v>
      </c>
      <c r="CN180" s="336">
        <v>291</v>
      </c>
      <c r="CO180" s="336">
        <v>-52</v>
      </c>
      <c r="CP180" s="462">
        <v>-0.21757322175732219</v>
      </c>
      <c r="CQ180" s="336">
        <v>1</v>
      </c>
      <c r="CR180" s="336">
        <v>103</v>
      </c>
      <c r="CS180" s="336">
        <v>110</v>
      </c>
      <c r="CT180" s="336">
        <v>-7</v>
      </c>
      <c r="CU180" s="462">
        <v>-6.7961165048543687E-2</v>
      </c>
      <c r="CV180" s="336">
        <v>1.6</v>
      </c>
      <c r="CW180" s="336">
        <v>136</v>
      </c>
      <c r="CX180" s="336">
        <v>181</v>
      </c>
      <c r="CY180" s="336">
        <v>-45</v>
      </c>
      <c r="CZ180" s="462">
        <v>-0.1496120567087785</v>
      </c>
      <c r="DA180" s="456">
        <v>0</v>
      </c>
      <c r="DB180" s="336">
        <v>0</v>
      </c>
      <c r="DC180" s="457">
        <v>0</v>
      </c>
      <c r="DD180" s="336">
        <v>0</v>
      </c>
      <c r="DE180" s="462">
        <v>0</v>
      </c>
      <c r="DF180" s="456">
        <v>0</v>
      </c>
      <c r="DG180" s="336">
        <v>0</v>
      </c>
      <c r="DH180" s="457">
        <v>0</v>
      </c>
      <c r="DI180" s="336">
        <v>0</v>
      </c>
      <c r="DJ180" s="462">
        <v>0</v>
      </c>
      <c r="DK180" s="463">
        <v>0</v>
      </c>
      <c r="DL180" s="336">
        <v>0</v>
      </c>
      <c r="DM180" s="336">
        <v>0</v>
      </c>
      <c r="DN180" s="336">
        <v>0</v>
      </c>
      <c r="DO180" s="462">
        <v>0</v>
      </c>
      <c r="DP180" s="336">
        <v>2.6</v>
      </c>
      <c r="DQ180" s="336">
        <v>239</v>
      </c>
      <c r="DR180" s="336">
        <v>291</v>
      </c>
      <c r="DS180" s="336">
        <v>-52</v>
      </c>
      <c r="DT180" s="462">
        <v>-0.21757322175732219</v>
      </c>
      <c r="DU180" s="336">
        <v>-2.6</v>
      </c>
      <c r="DV180" s="336">
        <v>-239</v>
      </c>
      <c r="DW180" s="336">
        <v>-291</v>
      </c>
      <c r="DX180" s="336">
        <v>52</v>
      </c>
      <c r="DY180" s="462">
        <v>0.21757322175732219</v>
      </c>
      <c r="DZ180" s="456">
        <v>0</v>
      </c>
      <c r="EA180" s="336">
        <v>0</v>
      </c>
      <c r="EB180" s="457">
        <v>0</v>
      </c>
      <c r="EC180" s="336">
        <v>0</v>
      </c>
      <c r="ED180" s="462">
        <v>0</v>
      </c>
      <c r="EE180" s="456">
        <v>15</v>
      </c>
      <c r="EF180" s="335">
        <v>1102</v>
      </c>
      <c r="EG180" s="457">
        <v>1083</v>
      </c>
      <c r="EH180" s="336">
        <v>19</v>
      </c>
      <c r="EI180" s="462">
        <v>1.7241379310344827E-2</v>
      </c>
      <c r="EJ180" s="463">
        <v>15</v>
      </c>
      <c r="EK180" s="336">
        <v>1102</v>
      </c>
      <c r="EL180" s="336">
        <v>1083</v>
      </c>
      <c r="EM180" s="336">
        <v>19</v>
      </c>
      <c r="EN180" s="462">
        <v>1.7241379310344827E-2</v>
      </c>
      <c r="EO180" s="336">
        <v>0</v>
      </c>
      <c r="EP180" s="336">
        <v>0</v>
      </c>
      <c r="EQ180" s="336">
        <v>0</v>
      </c>
      <c r="ER180" s="336">
        <v>0</v>
      </c>
      <c r="ES180" s="462">
        <v>0</v>
      </c>
      <c r="ET180" s="336">
        <v>15</v>
      </c>
      <c r="EU180" s="336">
        <v>1102</v>
      </c>
      <c r="EV180" s="336">
        <v>1083</v>
      </c>
      <c r="EW180" s="336">
        <v>19</v>
      </c>
      <c r="EX180" s="462">
        <v>1.7241379310344827E-2</v>
      </c>
      <c r="EY180" s="456">
        <v>0</v>
      </c>
      <c r="EZ180" s="336">
        <v>0</v>
      </c>
      <c r="FA180" s="457">
        <v>0</v>
      </c>
      <c r="FB180" s="336">
        <v>0</v>
      </c>
      <c r="FC180" s="462">
        <v>0</v>
      </c>
      <c r="FD180" s="456">
        <v>0</v>
      </c>
      <c r="FE180" s="336">
        <v>0</v>
      </c>
      <c r="FF180" s="457">
        <v>0</v>
      </c>
      <c r="FG180" s="336">
        <v>0</v>
      </c>
      <c r="FH180" s="462">
        <v>0</v>
      </c>
      <c r="FI180" s="463">
        <v>0</v>
      </c>
      <c r="FJ180" s="336">
        <v>0</v>
      </c>
      <c r="FK180" s="336">
        <v>0</v>
      </c>
      <c r="FL180" s="336">
        <v>0</v>
      </c>
      <c r="FM180" s="462">
        <v>0</v>
      </c>
      <c r="FN180" s="336">
        <v>15</v>
      </c>
      <c r="FO180" s="336">
        <v>1102</v>
      </c>
      <c r="FP180" s="336">
        <v>1083</v>
      </c>
      <c r="FQ180" s="336">
        <v>19</v>
      </c>
      <c r="FR180" s="462">
        <v>1.7241379310344827E-2</v>
      </c>
      <c r="FS180" s="336">
        <v>-15</v>
      </c>
      <c r="FT180" s="336">
        <v>-1102</v>
      </c>
      <c r="FU180" s="336">
        <v>-1083</v>
      </c>
      <c r="FV180" s="336">
        <v>-19</v>
      </c>
      <c r="FW180" s="462">
        <v>-1.7241379310344827E-2</v>
      </c>
      <c r="FX180" s="456">
        <v>0</v>
      </c>
      <c r="FY180" s="336">
        <v>0</v>
      </c>
      <c r="FZ180" s="457">
        <v>0</v>
      </c>
      <c r="GA180" s="336">
        <v>0</v>
      </c>
      <c r="GB180" s="462">
        <v>0</v>
      </c>
      <c r="GC180" s="456">
        <v>2</v>
      </c>
      <c r="GD180" s="336">
        <v>184</v>
      </c>
      <c r="GE180" s="443">
        <v>183</v>
      </c>
      <c r="GF180" s="336">
        <v>1</v>
      </c>
      <c r="GG180" s="462">
        <v>5.434782608695652E-3</v>
      </c>
      <c r="GH180" s="463">
        <v>2</v>
      </c>
      <c r="GI180" s="336">
        <v>184</v>
      </c>
      <c r="GJ180" s="336">
        <v>183</v>
      </c>
      <c r="GK180" s="336">
        <v>1</v>
      </c>
      <c r="GL180" s="462">
        <v>5.434782608695652E-3</v>
      </c>
      <c r="GM180" s="336">
        <v>0</v>
      </c>
      <c r="GN180" s="336">
        <v>0</v>
      </c>
      <c r="GO180" s="336">
        <v>0</v>
      </c>
      <c r="GP180" s="336">
        <v>0</v>
      </c>
      <c r="GQ180" s="462">
        <v>0</v>
      </c>
      <c r="GR180" s="336">
        <v>2</v>
      </c>
      <c r="GS180" s="336">
        <v>184</v>
      </c>
      <c r="GT180" s="336">
        <v>183</v>
      </c>
      <c r="GU180" s="336">
        <v>1</v>
      </c>
      <c r="GV180" s="462">
        <v>5.434782608695652E-3</v>
      </c>
      <c r="GW180" s="456">
        <v>0</v>
      </c>
      <c r="GX180" s="336">
        <v>0</v>
      </c>
      <c r="GY180" s="457">
        <v>0</v>
      </c>
      <c r="GZ180" s="336">
        <v>0</v>
      </c>
      <c r="HA180" s="462">
        <v>0</v>
      </c>
      <c r="HB180" s="456">
        <v>100.9</v>
      </c>
      <c r="HC180" s="335">
        <v>6891</v>
      </c>
      <c r="HD180" s="443">
        <v>7285</v>
      </c>
      <c r="HE180" s="336">
        <v>-394</v>
      </c>
      <c r="HF180" s="462">
        <v>-5.71760267014947E-2</v>
      </c>
      <c r="HG180" s="463">
        <v>100.9</v>
      </c>
      <c r="HH180" s="336">
        <v>6891</v>
      </c>
      <c r="HI180" s="336">
        <v>7285</v>
      </c>
      <c r="HJ180" s="336">
        <v>-394</v>
      </c>
      <c r="HK180" s="462">
        <v>-5.71760267014947E-2</v>
      </c>
      <c r="HL180" s="336">
        <v>2</v>
      </c>
      <c r="HM180" s="336">
        <v>184</v>
      </c>
      <c r="HN180" s="336">
        <v>183</v>
      </c>
      <c r="HO180" s="336">
        <v>1</v>
      </c>
      <c r="HP180" s="462">
        <v>5.434782608695652E-3</v>
      </c>
      <c r="HQ180" s="336">
        <v>98.9</v>
      </c>
      <c r="HR180" s="336">
        <v>6707</v>
      </c>
      <c r="HS180" s="336">
        <v>7102</v>
      </c>
      <c r="HT180" s="336">
        <v>-395</v>
      </c>
      <c r="HU180" s="462">
        <v>-6.2610809310190349E-2</v>
      </c>
      <c r="HV180" s="456">
        <v>0</v>
      </c>
      <c r="HW180" s="336">
        <v>0</v>
      </c>
      <c r="HX180" s="457">
        <v>0</v>
      </c>
      <c r="HY180" s="336">
        <v>0</v>
      </c>
      <c r="HZ180" s="462">
        <v>0</v>
      </c>
      <c r="IA180" s="456">
        <v>31.2</v>
      </c>
      <c r="IB180" s="384">
        <v>2163</v>
      </c>
      <c r="IC180" s="446">
        <v>2153</v>
      </c>
      <c r="ID180" s="336">
        <v>10</v>
      </c>
      <c r="IE180" s="462">
        <v>4.6232085067036523E-3</v>
      </c>
      <c r="IF180" s="463">
        <v>31.2</v>
      </c>
      <c r="IG180" s="336">
        <v>2163</v>
      </c>
      <c r="IH180" s="336">
        <v>2153</v>
      </c>
      <c r="II180" s="336">
        <v>10</v>
      </c>
      <c r="IJ180" s="462">
        <v>4.6232085067036523E-3</v>
      </c>
      <c r="IK180" s="336">
        <v>100.9</v>
      </c>
      <c r="IL180" s="336">
        <v>6891</v>
      </c>
      <c r="IM180" s="336">
        <v>7285</v>
      </c>
      <c r="IN180" s="336">
        <v>-394</v>
      </c>
      <c r="IO180" s="462">
        <v>-5.71760267014947E-2</v>
      </c>
      <c r="IP180" s="336">
        <v>-69.7</v>
      </c>
      <c r="IQ180" s="336">
        <v>-4728</v>
      </c>
      <c r="IR180" s="336">
        <v>-5132</v>
      </c>
      <c r="IS180" s="336">
        <v>404</v>
      </c>
      <c r="IT180" s="462">
        <v>6.1799235208198355E-2</v>
      </c>
      <c r="IU180" s="456">
        <v>0</v>
      </c>
      <c r="IV180" s="336">
        <v>0</v>
      </c>
      <c r="IW180" s="457">
        <v>0</v>
      </c>
      <c r="IX180" s="336">
        <v>0</v>
      </c>
      <c r="IY180" s="462">
        <v>0</v>
      </c>
      <c r="IZ180" s="456">
        <v>48.2</v>
      </c>
      <c r="JA180" s="354">
        <v>3350</v>
      </c>
      <c r="JB180" s="457">
        <v>3380</v>
      </c>
      <c r="JC180" s="336">
        <v>-30</v>
      </c>
      <c r="JD180" s="462">
        <v>-8.9552238805970154E-3</v>
      </c>
      <c r="JE180" s="463">
        <v>48.2</v>
      </c>
      <c r="JF180" s="336">
        <v>3350</v>
      </c>
      <c r="JG180" s="336">
        <v>3380</v>
      </c>
      <c r="JH180" s="336">
        <v>-30</v>
      </c>
      <c r="JI180" s="462">
        <v>-8.9552238805970154E-3</v>
      </c>
      <c r="JJ180" s="336">
        <v>31.2</v>
      </c>
      <c r="JK180" s="336">
        <v>2163</v>
      </c>
      <c r="JL180" s="336">
        <v>2153</v>
      </c>
      <c r="JM180" s="336">
        <v>10</v>
      </c>
      <c r="JN180" s="462">
        <v>4.6232085067036523E-3</v>
      </c>
      <c r="JO180" s="336">
        <v>17.000000000000004</v>
      </c>
      <c r="JP180" s="336">
        <v>1187</v>
      </c>
      <c r="JQ180" s="336">
        <v>1227</v>
      </c>
      <c r="JR180" s="336">
        <v>-40</v>
      </c>
      <c r="JS180" s="462">
        <v>-1.3578432387300669E-2</v>
      </c>
      <c r="JT180" s="456">
        <v>0</v>
      </c>
      <c r="JU180" s="336">
        <v>0</v>
      </c>
      <c r="JV180" s="457">
        <v>0</v>
      </c>
      <c r="JW180" s="336">
        <v>0</v>
      </c>
      <c r="JX180" s="462">
        <v>0</v>
      </c>
      <c r="JY180" s="456">
        <v>60.4</v>
      </c>
      <c r="JZ180" s="336">
        <v>4392</v>
      </c>
      <c r="KA180" s="457">
        <v>4294</v>
      </c>
      <c r="KB180" s="336">
        <v>98</v>
      </c>
      <c r="KC180" s="462">
        <v>2.2313296903460837E-2</v>
      </c>
      <c r="KD180" s="463">
        <v>60.4</v>
      </c>
      <c r="KE180" s="336">
        <v>4392</v>
      </c>
      <c r="KF180" s="336">
        <v>4294</v>
      </c>
      <c r="KG180" s="336">
        <v>98</v>
      </c>
      <c r="KH180" s="462">
        <v>2.2313296903460837E-2</v>
      </c>
      <c r="KI180" s="336">
        <v>48.2</v>
      </c>
      <c r="KJ180" s="336">
        <v>3350</v>
      </c>
      <c r="KK180" s="336">
        <v>3380</v>
      </c>
      <c r="KL180" s="336">
        <v>-30</v>
      </c>
      <c r="KM180" s="462">
        <v>-8.9552238805970154E-3</v>
      </c>
      <c r="KN180" s="336">
        <v>12.199999999999996</v>
      </c>
      <c r="KO180" s="336">
        <v>1042</v>
      </c>
      <c r="KP180" s="336">
        <v>914</v>
      </c>
      <c r="KQ180" s="336">
        <v>128</v>
      </c>
      <c r="KR180" s="462">
        <v>3.1268520784057854E-2</v>
      </c>
      <c r="KS180" s="463">
        <v>0</v>
      </c>
      <c r="KT180" s="336">
        <v>0</v>
      </c>
      <c r="KU180" s="336">
        <v>0</v>
      </c>
      <c r="KV180" s="336">
        <v>0</v>
      </c>
      <c r="KW180" s="462">
        <v>0</v>
      </c>
      <c r="KX180" s="336">
        <v>261.29999999999995</v>
      </c>
      <c r="KY180" s="336">
        <v>18424</v>
      </c>
      <c r="KZ180" s="336">
        <v>18779</v>
      </c>
      <c r="LA180" s="336">
        <v>-355</v>
      </c>
      <c r="LB180" s="466">
        <v>-1.9268345636126793E-2</v>
      </c>
      <c r="LC180" s="463">
        <v>261.29999999999995</v>
      </c>
      <c r="LD180" s="336">
        <v>18424</v>
      </c>
      <c r="LE180" s="336">
        <v>18779</v>
      </c>
      <c r="LF180" s="336">
        <v>-355</v>
      </c>
      <c r="LG180" s="466">
        <v>-1.9268345636126793E-2</v>
      </c>
    </row>
    <row r="181" spans="2:319">
      <c r="B181" s="1617"/>
      <c r="C181" s="1621"/>
      <c r="D181" s="461" t="s">
        <v>2882</v>
      </c>
      <c r="E181" s="456">
        <v>0</v>
      </c>
      <c r="F181" s="336">
        <v>0</v>
      </c>
      <c r="G181" s="457">
        <v>0</v>
      </c>
      <c r="H181" s="336">
        <v>0</v>
      </c>
      <c r="I181" s="462">
        <v>0</v>
      </c>
      <c r="J181" s="456">
        <v>0</v>
      </c>
      <c r="K181" s="336">
        <v>0</v>
      </c>
      <c r="L181" s="457">
        <v>0</v>
      </c>
      <c r="M181" s="336">
        <v>0</v>
      </c>
      <c r="N181" s="462">
        <v>0</v>
      </c>
      <c r="O181" s="463">
        <v>0</v>
      </c>
      <c r="P181" s="336">
        <v>0</v>
      </c>
      <c r="Q181" s="336">
        <v>0</v>
      </c>
      <c r="R181" s="336">
        <v>0</v>
      </c>
      <c r="S181" s="462">
        <v>0</v>
      </c>
      <c r="T181" s="336">
        <v>0</v>
      </c>
      <c r="U181" s="336">
        <v>0</v>
      </c>
      <c r="V181" s="336">
        <v>0</v>
      </c>
      <c r="W181" s="336">
        <v>0</v>
      </c>
      <c r="X181" s="462">
        <v>0</v>
      </c>
      <c r="Y181" s="336">
        <v>0</v>
      </c>
      <c r="Z181" s="336">
        <v>0</v>
      </c>
      <c r="AA181" s="336">
        <v>0</v>
      </c>
      <c r="AB181" s="336">
        <v>0</v>
      </c>
      <c r="AC181" s="462">
        <v>0</v>
      </c>
      <c r="AD181" s="456">
        <v>0</v>
      </c>
      <c r="AE181" s="336">
        <v>0</v>
      </c>
      <c r="AF181" s="457">
        <v>0</v>
      </c>
      <c r="AG181" s="336">
        <v>0</v>
      </c>
      <c r="AH181" s="462">
        <v>0</v>
      </c>
      <c r="AI181" s="456">
        <v>0</v>
      </c>
      <c r="AJ181" s="336">
        <v>0</v>
      </c>
      <c r="AK181" s="457">
        <v>0</v>
      </c>
      <c r="AL181" s="336">
        <v>0</v>
      </c>
      <c r="AM181" s="462">
        <v>0</v>
      </c>
      <c r="AN181" s="463">
        <v>0</v>
      </c>
      <c r="AO181" s="336">
        <v>0</v>
      </c>
      <c r="AP181" s="336">
        <v>0</v>
      </c>
      <c r="AQ181" s="336">
        <v>0</v>
      </c>
      <c r="AR181" s="462">
        <v>0</v>
      </c>
      <c r="AS181" s="336">
        <v>0</v>
      </c>
      <c r="AT181" s="336">
        <v>0</v>
      </c>
      <c r="AU181" s="336">
        <v>0</v>
      </c>
      <c r="AV181" s="336">
        <v>0</v>
      </c>
      <c r="AW181" s="462">
        <v>0</v>
      </c>
      <c r="AX181" s="336">
        <v>0</v>
      </c>
      <c r="AY181" s="336">
        <v>0</v>
      </c>
      <c r="AZ181" s="336">
        <v>0</v>
      </c>
      <c r="BA181" s="336">
        <v>0</v>
      </c>
      <c r="BB181" s="462">
        <v>0</v>
      </c>
      <c r="BC181" s="456">
        <v>0</v>
      </c>
      <c r="BD181" s="336">
        <v>0</v>
      </c>
      <c r="BE181" s="457">
        <v>0</v>
      </c>
      <c r="BF181" s="336">
        <v>0</v>
      </c>
      <c r="BG181" s="462">
        <v>0</v>
      </c>
      <c r="BH181" s="456">
        <v>59.7</v>
      </c>
      <c r="BI181" s="336">
        <v>543</v>
      </c>
      <c r="BJ181" s="457">
        <v>467</v>
      </c>
      <c r="BK181" s="336">
        <v>76</v>
      </c>
      <c r="BL181" s="462">
        <v>0.13996316758747698</v>
      </c>
      <c r="BM181" s="463">
        <v>59.7</v>
      </c>
      <c r="BN181" s="336">
        <v>543</v>
      </c>
      <c r="BO181" s="336">
        <v>467</v>
      </c>
      <c r="BP181" s="336">
        <v>76</v>
      </c>
      <c r="BQ181" s="462">
        <v>0.13996316758747698</v>
      </c>
      <c r="BR181" s="336">
        <v>0</v>
      </c>
      <c r="BS181" s="336">
        <v>0</v>
      </c>
      <c r="BT181" s="336">
        <v>0</v>
      </c>
      <c r="BU181" s="336">
        <v>0</v>
      </c>
      <c r="BV181" s="462">
        <v>0</v>
      </c>
      <c r="BW181" s="336">
        <v>59.7</v>
      </c>
      <c r="BX181" s="336">
        <v>543</v>
      </c>
      <c r="BY181" s="336">
        <v>467</v>
      </c>
      <c r="BZ181" s="336">
        <v>76</v>
      </c>
      <c r="CA181" s="462">
        <v>0.13996316758747698</v>
      </c>
      <c r="CB181" s="456">
        <v>0</v>
      </c>
      <c r="CC181" s="336">
        <v>0</v>
      </c>
      <c r="CD181" s="336">
        <v>0</v>
      </c>
      <c r="CE181" s="336">
        <v>0</v>
      </c>
      <c r="CF181" s="462">
        <v>0</v>
      </c>
      <c r="CG181" s="456">
        <v>40.9</v>
      </c>
      <c r="CH181" s="336">
        <v>372</v>
      </c>
      <c r="CI181" s="457">
        <v>320</v>
      </c>
      <c r="CJ181" s="336">
        <v>52</v>
      </c>
      <c r="CK181" s="462">
        <v>0.13978494623655913</v>
      </c>
      <c r="CL181" s="463">
        <v>40.9</v>
      </c>
      <c r="CM181" s="336">
        <v>372</v>
      </c>
      <c r="CN181" s="336">
        <v>320</v>
      </c>
      <c r="CO181" s="336">
        <v>52</v>
      </c>
      <c r="CP181" s="462">
        <v>0.13978494623655913</v>
      </c>
      <c r="CQ181" s="336">
        <v>59.7</v>
      </c>
      <c r="CR181" s="336">
        <v>543</v>
      </c>
      <c r="CS181" s="336">
        <v>467</v>
      </c>
      <c r="CT181" s="336">
        <v>76</v>
      </c>
      <c r="CU181" s="462">
        <v>0.13996316758747698</v>
      </c>
      <c r="CV181" s="336">
        <v>-18.800000000000004</v>
      </c>
      <c r="CW181" s="336">
        <v>-171</v>
      </c>
      <c r="CX181" s="336">
        <v>-147</v>
      </c>
      <c r="CY181" s="336">
        <v>-24</v>
      </c>
      <c r="CZ181" s="462">
        <v>-1.7822135091785651E-4</v>
      </c>
      <c r="DA181" s="456">
        <v>0</v>
      </c>
      <c r="DB181" s="336">
        <v>0</v>
      </c>
      <c r="DC181" s="457">
        <v>0</v>
      </c>
      <c r="DD181" s="336">
        <v>0</v>
      </c>
      <c r="DE181" s="462">
        <v>0</v>
      </c>
      <c r="DF181" s="456">
        <v>0</v>
      </c>
      <c r="DG181" s="336">
        <v>0</v>
      </c>
      <c r="DH181" s="457">
        <v>0</v>
      </c>
      <c r="DI181" s="336">
        <v>0</v>
      </c>
      <c r="DJ181" s="462">
        <v>0</v>
      </c>
      <c r="DK181" s="463">
        <v>0</v>
      </c>
      <c r="DL181" s="336">
        <v>0</v>
      </c>
      <c r="DM181" s="336">
        <v>0</v>
      </c>
      <c r="DN181" s="336">
        <v>0</v>
      </c>
      <c r="DO181" s="462">
        <v>0</v>
      </c>
      <c r="DP181" s="336">
        <v>40.9</v>
      </c>
      <c r="DQ181" s="336">
        <v>372</v>
      </c>
      <c r="DR181" s="336">
        <v>320</v>
      </c>
      <c r="DS181" s="336">
        <v>52</v>
      </c>
      <c r="DT181" s="462">
        <v>0.13978494623655913</v>
      </c>
      <c r="DU181" s="336">
        <v>-40.9</v>
      </c>
      <c r="DV181" s="336">
        <v>-372</v>
      </c>
      <c r="DW181" s="336">
        <v>-320</v>
      </c>
      <c r="DX181" s="336">
        <v>-52</v>
      </c>
      <c r="DY181" s="462">
        <v>-0.13978494623655913</v>
      </c>
      <c r="DZ181" s="456">
        <v>0</v>
      </c>
      <c r="EA181" s="336">
        <v>0</v>
      </c>
      <c r="EB181" s="457">
        <v>0</v>
      </c>
      <c r="EC181" s="336">
        <v>0</v>
      </c>
      <c r="ED181" s="462">
        <v>0</v>
      </c>
      <c r="EE181" s="456">
        <v>0</v>
      </c>
      <c r="EF181" s="336">
        <v>0</v>
      </c>
      <c r="EG181" s="457">
        <v>0</v>
      </c>
      <c r="EH181" s="336">
        <v>0</v>
      </c>
      <c r="EI181" s="462">
        <v>0</v>
      </c>
      <c r="EJ181" s="463">
        <v>0</v>
      </c>
      <c r="EK181" s="336">
        <v>0</v>
      </c>
      <c r="EL181" s="336">
        <v>0</v>
      </c>
      <c r="EM181" s="336">
        <v>0</v>
      </c>
      <c r="EN181" s="462">
        <v>0</v>
      </c>
      <c r="EO181" s="336">
        <v>0</v>
      </c>
      <c r="EP181" s="336">
        <v>0</v>
      </c>
      <c r="EQ181" s="336">
        <v>0</v>
      </c>
      <c r="ER181" s="336">
        <v>0</v>
      </c>
      <c r="ES181" s="462">
        <v>0</v>
      </c>
      <c r="ET181" s="336">
        <v>0</v>
      </c>
      <c r="EU181" s="336">
        <v>0</v>
      </c>
      <c r="EV181" s="336">
        <v>0</v>
      </c>
      <c r="EW181" s="336">
        <v>0</v>
      </c>
      <c r="EX181" s="462">
        <v>0</v>
      </c>
      <c r="EY181" s="456">
        <v>0</v>
      </c>
      <c r="EZ181" s="336">
        <v>0</v>
      </c>
      <c r="FA181" s="457">
        <v>0</v>
      </c>
      <c r="FB181" s="336">
        <v>0</v>
      </c>
      <c r="FC181" s="462">
        <v>0</v>
      </c>
      <c r="FD181" s="456">
        <v>55.9</v>
      </c>
      <c r="FE181" s="336">
        <v>508</v>
      </c>
      <c r="FF181" s="457">
        <v>438</v>
      </c>
      <c r="FG181" s="336">
        <v>70</v>
      </c>
      <c r="FH181" s="462">
        <v>0.13779527559055119</v>
      </c>
      <c r="FI181" s="463">
        <v>55.9</v>
      </c>
      <c r="FJ181" s="336">
        <v>508</v>
      </c>
      <c r="FK181" s="336">
        <v>438</v>
      </c>
      <c r="FL181" s="336">
        <v>70</v>
      </c>
      <c r="FM181" s="462">
        <v>0.13779527559055119</v>
      </c>
      <c r="FN181" s="336">
        <v>0</v>
      </c>
      <c r="FO181" s="336">
        <v>0</v>
      </c>
      <c r="FP181" s="336">
        <v>0</v>
      </c>
      <c r="FQ181" s="336">
        <v>0</v>
      </c>
      <c r="FR181" s="462">
        <v>0</v>
      </c>
      <c r="FS181" s="336">
        <v>55.9</v>
      </c>
      <c r="FT181" s="336">
        <v>508</v>
      </c>
      <c r="FU181" s="336">
        <v>438</v>
      </c>
      <c r="FV181" s="336">
        <v>70</v>
      </c>
      <c r="FW181" s="462">
        <v>0.13779527559055119</v>
      </c>
      <c r="FX181" s="456">
        <v>0</v>
      </c>
      <c r="FY181" s="336">
        <v>0</v>
      </c>
      <c r="FZ181" s="457">
        <v>0</v>
      </c>
      <c r="GA181" s="336">
        <v>0</v>
      </c>
      <c r="GB181" s="462">
        <v>0</v>
      </c>
      <c r="GC181" s="456">
        <v>44.9</v>
      </c>
      <c r="GD181" s="336">
        <v>409</v>
      </c>
      <c r="GE181" s="457">
        <v>352</v>
      </c>
      <c r="GF181" s="336">
        <v>57</v>
      </c>
      <c r="GG181" s="462">
        <v>0.13936430317848411</v>
      </c>
      <c r="GH181" s="463">
        <v>44.9</v>
      </c>
      <c r="GI181" s="336">
        <v>409</v>
      </c>
      <c r="GJ181" s="336">
        <v>352</v>
      </c>
      <c r="GK181" s="336">
        <v>57</v>
      </c>
      <c r="GL181" s="462">
        <v>0.13936430317848411</v>
      </c>
      <c r="GM181" s="336">
        <v>55.9</v>
      </c>
      <c r="GN181" s="336">
        <v>508</v>
      </c>
      <c r="GO181" s="336">
        <v>438</v>
      </c>
      <c r="GP181" s="336">
        <v>70</v>
      </c>
      <c r="GQ181" s="462">
        <v>0.13779527559055119</v>
      </c>
      <c r="GR181" s="336">
        <v>-11</v>
      </c>
      <c r="GS181" s="336">
        <v>-99</v>
      </c>
      <c r="GT181" s="336">
        <v>-86</v>
      </c>
      <c r="GU181" s="336">
        <v>-13</v>
      </c>
      <c r="GV181" s="462">
        <v>1.5690275879329252E-3</v>
      </c>
      <c r="GW181" s="456">
        <v>0</v>
      </c>
      <c r="GX181" s="336">
        <v>0</v>
      </c>
      <c r="GY181" s="457">
        <v>0</v>
      </c>
      <c r="GZ181" s="336">
        <v>0</v>
      </c>
      <c r="HA181" s="462">
        <v>0</v>
      </c>
      <c r="HB181" s="456">
        <v>0</v>
      </c>
      <c r="HC181" s="336">
        <v>0</v>
      </c>
      <c r="HD181" s="457">
        <v>0</v>
      </c>
      <c r="HE181" s="336">
        <v>0</v>
      </c>
      <c r="HF181" s="462">
        <v>0</v>
      </c>
      <c r="HG181" s="463">
        <v>0</v>
      </c>
      <c r="HH181" s="336">
        <v>0</v>
      </c>
      <c r="HI181" s="336">
        <v>0</v>
      </c>
      <c r="HJ181" s="336">
        <v>0</v>
      </c>
      <c r="HK181" s="462">
        <v>0</v>
      </c>
      <c r="HL181" s="336">
        <v>44.9</v>
      </c>
      <c r="HM181" s="336">
        <v>409</v>
      </c>
      <c r="HN181" s="336">
        <v>352</v>
      </c>
      <c r="HO181" s="336">
        <v>57</v>
      </c>
      <c r="HP181" s="462">
        <v>0.13936430317848411</v>
      </c>
      <c r="HQ181" s="336">
        <v>-44.9</v>
      </c>
      <c r="HR181" s="336">
        <v>-409</v>
      </c>
      <c r="HS181" s="336">
        <v>-352</v>
      </c>
      <c r="HT181" s="336">
        <v>-57</v>
      </c>
      <c r="HU181" s="462">
        <v>-0.13936430317848411</v>
      </c>
      <c r="HV181" s="456">
        <v>0</v>
      </c>
      <c r="HW181" s="336">
        <v>0</v>
      </c>
      <c r="HX181" s="457">
        <v>0</v>
      </c>
      <c r="HY181" s="336">
        <v>0</v>
      </c>
      <c r="HZ181" s="462">
        <v>0</v>
      </c>
      <c r="IA181" s="456">
        <v>0</v>
      </c>
      <c r="IB181" s="336">
        <v>0</v>
      </c>
      <c r="IC181" s="457">
        <v>0</v>
      </c>
      <c r="ID181" s="336">
        <v>0</v>
      </c>
      <c r="IE181" s="462">
        <v>0</v>
      </c>
      <c r="IF181" s="463">
        <v>0</v>
      </c>
      <c r="IG181" s="336">
        <v>0</v>
      </c>
      <c r="IH181" s="336">
        <v>0</v>
      </c>
      <c r="II181" s="336">
        <v>0</v>
      </c>
      <c r="IJ181" s="462">
        <v>0</v>
      </c>
      <c r="IK181" s="336">
        <v>0</v>
      </c>
      <c r="IL181" s="336">
        <v>0</v>
      </c>
      <c r="IM181" s="336">
        <v>0</v>
      </c>
      <c r="IN181" s="336">
        <v>0</v>
      </c>
      <c r="IO181" s="462">
        <v>0</v>
      </c>
      <c r="IP181" s="336">
        <v>0</v>
      </c>
      <c r="IQ181" s="336">
        <v>0</v>
      </c>
      <c r="IR181" s="336">
        <v>0</v>
      </c>
      <c r="IS181" s="336">
        <v>0</v>
      </c>
      <c r="IT181" s="462">
        <v>0</v>
      </c>
      <c r="IU181" s="456">
        <v>0</v>
      </c>
      <c r="IV181" s="336">
        <v>0</v>
      </c>
      <c r="IW181" s="457">
        <v>0</v>
      </c>
      <c r="IX181" s="336">
        <v>0</v>
      </c>
      <c r="IY181" s="462">
        <v>0</v>
      </c>
      <c r="IZ181" s="456">
        <v>0</v>
      </c>
      <c r="JA181" s="336">
        <v>0</v>
      </c>
      <c r="JB181" s="457">
        <v>0</v>
      </c>
      <c r="JC181" s="336">
        <v>0</v>
      </c>
      <c r="JD181" s="462">
        <v>0</v>
      </c>
      <c r="JE181" s="463">
        <v>0</v>
      </c>
      <c r="JF181" s="336">
        <v>0</v>
      </c>
      <c r="JG181" s="336">
        <v>0</v>
      </c>
      <c r="JH181" s="336">
        <v>0</v>
      </c>
      <c r="JI181" s="462">
        <v>0</v>
      </c>
      <c r="JJ181" s="336">
        <v>0</v>
      </c>
      <c r="JK181" s="336">
        <v>0</v>
      </c>
      <c r="JL181" s="336">
        <v>0</v>
      </c>
      <c r="JM181" s="336">
        <v>0</v>
      </c>
      <c r="JN181" s="462">
        <v>0</v>
      </c>
      <c r="JO181" s="336">
        <v>0</v>
      </c>
      <c r="JP181" s="336">
        <v>0</v>
      </c>
      <c r="JQ181" s="336">
        <v>0</v>
      </c>
      <c r="JR181" s="336">
        <v>0</v>
      </c>
      <c r="JS181" s="462">
        <v>0</v>
      </c>
      <c r="JT181" s="456">
        <v>0</v>
      </c>
      <c r="JU181" s="336">
        <v>0</v>
      </c>
      <c r="JV181" s="457">
        <v>0</v>
      </c>
      <c r="JW181" s="336">
        <v>0</v>
      </c>
      <c r="JX181" s="462">
        <v>0</v>
      </c>
      <c r="JY181" s="456">
        <v>0</v>
      </c>
      <c r="JZ181" s="336">
        <v>0</v>
      </c>
      <c r="KA181" s="457">
        <v>0</v>
      </c>
      <c r="KB181" s="336">
        <v>0</v>
      </c>
      <c r="KC181" s="462">
        <v>0</v>
      </c>
      <c r="KD181" s="463">
        <v>0</v>
      </c>
      <c r="KE181" s="336">
        <v>0</v>
      </c>
      <c r="KF181" s="336">
        <v>0</v>
      </c>
      <c r="KG181" s="336">
        <v>0</v>
      </c>
      <c r="KH181" s="462">
        <v>0</v>
      </c>
      <c r="KI181" s="336">
        <v>0</v>
      </c>
      <c r="KJ181" s="336">
        <v>0</v>
      </c>
      <c r="KK181" s="336">
        <v>0</v>
      </c>
      <c r="KL181" s="336">
        <v>0</v>
      </c>
      <c r="KM181" s="462">
        <v>0</v>
      </c>
      <c r="KN181" s="336">
        <v>0</v>
      </c>
      <c r="KO181" s="336">
        <v>0</v>
      </c>
      <c r="KP181" s="336">
        <v>0</v>
      </c>
      <c r="KQ181" s="336">
        <v>0</v>
      </c>
      <c r="KR181" s="462">
        <v>0</v>
      </c>
      <c r="KS181" s="463">
        <v>0</v>
      </c>
      <c r="KT181" s="336">
        <v>0</v>
      </c>
      <c r="KU181" s="336">
        <v>0</v>
      </c>
      <c r="KV181" s="336">
        <v>0</v>
      </c>
      <c r="KW181" s="462">
        <v>0</v>
      </c>
      <c r="KX181" s="336">
        <v>201.4</v>
      </c>
      <c r="KY181" s="336">
        <v>1832</v>
      </c>
      <c r="KZ181" s="336">
        <v>1577</v>
      </c>
      <c r="LA181" s="336">
        <v>255</v>
      </c>
      <c r="LB181" s="466">
        <v>0.13919213973799127</v>
      </c>
      <c r="LC181" s="463">
        <v>201.4</v>
      </c>
      <c r="LD181" s="336">
        <v>1832</v>
      </c>
      <c r="LE181" s="336">
        <v>1577</v>
      </c>
      <c r="LF181" s="336">
        <v>255</v>
      </c>
      <c r="LG181" s="466">
        <v>0.13919213973799127</v>
      </c>
    </row>
    <row r="182" spans="2:319">
      <c r="B182" s="1617"/>
      <c r="C182" s="1621"/>
      <c r="D182" s="461" t="s">
        <v>2883</v>
      </c>
      <c r="E182" s="456">
        <v>0</v>
      </c>
      <c r="F182" s="336">
        <v>0</v>
      </c>
      <c r="G182" s="457">
        <v>0</v>
      </c>
      <c r="H182" s="336">
        <v>0</v>
      </c>
      <c r="I182" s="462">
        <v>0</v>
      </c>
      <c r="J182" s="456">
        <v>0</v>
      </c>
      <c r="K182" s="336">
        <v>0</v>
      </c>
      <c r="L182" s="457">
        <v>0</v>
      </c>
      <c r="M182" s="336">
        <v>0</v>
      </c>
      <c r="N182" s="462">
        <v>0</v>
      </c>
      <c r="O182" s="463">
        <v>0</v>
      </c>
      <c r="P182" s="336">
        <v>0</v>
      </c>
      <c r="Q182" s="336">
        <v>0</v>
      </c>
      <c r="R182" s="336">
        <v>0</v>
      </c>
      <c r="S182" s="462">
        <v>0</v>
      </c>
      <c r="T182" s="336">
        <v>0</v>
      </c>
      <c r="U182" s="336">
        <v>0</v>
      </c>
      <c r="V182" s="336">
        <v>0</v>
      </c>
      <c r="W182" s="336">
        <v>0</v>
      </c>
      <c r="X182" s="462">
        <v>0</v>
      </c>
      <c r="Y182" s="336">
        <v>0</v>
      </c>
      <c r="Z182" s="336">
        <v>0</v>
      </c>
      <c r="AA182" s="336">
        <v>0</v>
      </c>
      <c r="AB182" s="336">
        <v>0</v>
      </c>
      <c r="AC182" s="462">
        <v>0</v>
      </c>
      <c r="AD182" s="456">
        <v>0</v>
      </c>
      <c r="AE182" s="336">
        <v>0</v>
      </c>
      <c r="AF182" s="457">
        <v>0</v>
      </c>
      <c r="AG182" s="336">
        <v>0</v>
      </c>
      <c r="AH182" s="462">
        <v>0</v>
      </c>
      <c r="AI182" s="456">
        <v>0</v>
      </c>
      <c r="AJ182" s="336">
        <v>0</v>
      </c>
      <c r="AK182" s="457">
        <v>0</v>
      </c>
      <c r="AL182" s="336">
        <v>0</v>
      </c>
      <c r="AM182" s="462">
        <v>0</v>
      </c>
      <c r="AN182" s="463">
        <v>0</v>
      </c>
      <c r="AO182" s="336">
        <v>0</v>
      </c>
      <c r="AP182" s="336">
        <v>0</v>
      </c>
      <c r="AQ182" s="336">
        <v>0</v>
      </c>
      <c r="AR182" s="462">
        <v>0</v>
      </c>
      <c r="AS182" s="336">
        <v>0</v>
      </c>
      <c r="AT182" s="336">
        <v>0</v>
      </c>
      <c r="AU182" s="336">
        <v>0</v>
      </c>
      <c r="AV182" s="336">
        <v>0</v>
      </c>
      <c r="AW182" s="462">
        <v>0</v>
      </c>
      <c r="AX182" s="336">
        <v>0</v>
      </c>
      <c r="AY182" s="336">
        <v>0</v>
      </c>
      <c r="AZ182" s="336">
        <v>0</v>
      </c>
      <c r="BA182" s="336">
        <v>0</v>
      </c>
      <c r="BB182" s="462">
        <v>0</v>
      </c>
      <c r="BC182" s="456">
        <v>0</v>
      </c>
      <c r="BD182" s="336">
        <v>0</v>
      </c>
      <c r="BE182" s="457">
        <v>0</v>
      </c>
      <c r="BF182" s="336">
        <v>0</v>
      </c>
      <c r="BG182" s="462">
        <v>0</v>
      </c>
      <c r="BH182" s="456">
        <v>0</v>
      </c>
      <c r="BI182" s="336">
        <v>0</v>
      </c>
      <c r="BJ182" s="457">
        <v>0</v>
      </c>
      <c r="BK182" s="336">
        <v>0</v>
      </c>
      <c r="BL182" s="462">
        <v>0</v>
      </c>
      <c r="BM182" s="463">
        <v>0</v>
      </c>
      <c r="BN182" s="336">
        <v>0</v>
      </c>
      <c r="BO182" s="336">
        <v>0</v>
      </c>
      <c r="BP182" s="336">
        <v>0</v>
      </c>
      <c r="BQ182" s="462">
        <v>0</v>
      </c>
      <c r="BR182" s="336">
        <v>0</v>
      </c>
      <c r="BS182" s="336">
        <v>0</v>
      </c>
      <c r="BT182" s="336">
        <v>0</v>
      </c>
      <c r="BU182" s="336">
        <v>0</v>
      </c>
      <c r="BV182" s="462">
        <v>0</v>
      </c>
      <c r="BW182" s="336">
        <v>0</v>
      </c>
      <c r="BX182" s="336">
        <v>0</v>
      </c>
      <c r="BY182" s="336">
        <v>0</v>
      </c>
      <c r="BZ182" s="336">
        <v>0</v>
      </c>
      <c r="CA182" s="462">
        <v>0</v>
      </c>
      <c r="CB182" s="456">
        <v>0</v>
      </c>
      <c r="CC182" s="336">
        <v>0</v>
      </c>
      <c r="CD182" s="336">
        <v>0</v>
      </c>
      <c r="CE182" s="336">
        <v>0</v>
      </c>
      <c r="CF182" s="462">
        <v>0</v>
      </c>
      <c r="CG182" s="456">
        <v>0</v>
      </c>
      <c r="CH182" s="336">
        <v>0</v>
      </c>
      <c r="CI182" s="457">
        <v>0</v>
      </c>
      <c r="CJ182" s="336">
        <v>0</v>
      </c>
      <c r="CK182" s="462">
        <v>0</v>
      </c>
      <c r="CL182" s="463">
        <v>0</v>
      </c>
      <c r="CM182" s="336">
        <v>0</v>
      </c>
      <c r="CN182" s="336">
        <v>0</v>
      </c>
      <c r="CO182" s="336">
        <v>0</v>
      </c>
      <c r="CP182" s="462">
        <v>0</v>
      </c>
      <c r="CQ182" s="336">
        <v>0</v>
      </c>
      <c r="CR182" s="336">
        <v>0</v>
      </c>
      <c r="CS182" s="336">
        <v>0</v>
      </c>
      <c r="CT182" s="336">
        <v>0</v>
      </c>
      <c r="CU182" s="462">
        <v>0</v>
      </c>
      <c r="CV182" s="336">
        <v>0</v>
      </c>
      <c r="CW182" s="336">
        <v>0</v>
      </c>
      <c r="CX182" s="336">
        <v>0</v>
      </c>
      <c r="CY182" s="336">
        <v>0</v>
      </c>
      <c r="CZ182" s="462">
        <v>0</v>
      </c>
      <c r="DA182" s="456">
        <v>0</v>
      </c>
      <c r="DB182" s="336">
        <v>0</v>
      </c>
      <c r="DC182" s="457">
        <v>0</v>
      </c>
      <c r="DD182" s="336">
        <v>0</v>
      </c>
      <c r="DE182" s="462">
        <v>0</v>
      </c>
      <c r="DF182" s="456">
        <v>0</v>
      </c>
      <c r="DG182" s="336">
        <v>0</v>
      </c>
      <c r="DH182" s="457">
        <v>0</v>
      </c>
      <c r="DI182" s="336">
        <v>0</v>
      </c>
      <c r="DJ182" s="462">
        <v>0</v>
      </c>
      <c r="DK182" s="463">
        <v>0</v>
      </c>
      <c r="DL182" s="336">
        <v>0</v>
      </c>
      <c r="DM182" s="336">
        <v>0</v>
      </c>
      <c r="DN182" s="336">
        <v>0</v>
      </c>
      <c r="DO182" s="462">
        <v>0</v>
      </c>
      <c r="DP182" s="336">
        <v>0</v>
      </c>
      <c r="DQ182" s="336">
        <v>0</v>
      </c>
      <c r="DR182" s="336">
        <v>0</v>
      </c>
      <c r="DS182" s="336">
        <v>0</v>
      </c>
      <c r="DT182" s="462">
        <v>0</v>
      </c>
      <c r="DU182" s="336">
        <v>0</v>
      </c>
      <c r="DV182" s="336">
        <v>0</v>
      </c>
      <c r="DW182" s="336">
        <v>0</v>
      </c>
      <c r="DX182" s="336">
        <v>0</v>
      </c>
      <c r="DY182" s="462">
        <v>0</v>
      </c>
      <c r="DZ182" s="456">
        <v>0</v>
      </c>
      <c r="EA182" s="336">
        <v>0</v>
      </c>
      <c r="EB182" s="457">
        <v>0</v>
      </c>
      <c r="EC182" s="336">
        <v>0</v>
      </c>
      <c r="ED182" s="462">
        <v>0</v>
      </c>
      <c r="EE182" s="456">
        <v>0</v>
      </c>
      <c r="EF182" s="336">
        <v>0</v>
      </c>
      <c r="EG182" s="457">
        <v>0</v>
      </c>
      <c r="EH182" s="336">
        <v>0</v>
      </c>
      <c r="EI182" s="462">
        <v>0</v>
      </c>
      <c r="EJ182" s="463">
        <v>0</v>
      </c>
      <c r="EK182" s="336">
        <v>0</v>
      </c>
      <c r="EL182" s="336">
        <v>0</v>
      </c>
      <c r="EM182" s="336">
        <v>0</v>
      </c>
      <c r="EN182" s="462">
        <v>0</v>
      </c>
      <c r="EO182" s="336">
        <v>0</v>
      </c>
      <c r="EP182" s="336">
        <v>0</v>
      </c>
      <c r="EQ182" s="336">
        <v>0</v>
      </c>
      <c r="ER182" s="336">
        <v>0</v>
      </c>
      <c r="ES182" s="462">
        <v>0</v>
      </c>
      <c r="ET182" s="336">
        <v>0</v>
      </c>
      <c r="EU182" s="336">
        <v>0</v>
      </c>
      <c r="EV182" s="336">
        <v>0</v>
      </c>
      <c r="EW182" s="336">
        <v>0</v>
      </c>
      <c r="EX182" s="462">
        <v>0</v>
      </c>
      <c r="EY182" s="456">
        <v>0</v>
      </c>
      <c r="EZ182" s="336">
        <v>0</v>
      </c>
      <c r="FA182" s="457">
        <v>0</v>
      </c>
      <c r="FB182" s="336">
        <v>0</v>
      </c>
      <c r="FC182" s="462">
        <v>0</v>
      </c>
      <c r="FD182" s="456">
        <v>0</v>
      </c>
      <c r="FE182" s="336">
        <v>0</v>
      </c>
      <c r="FF182" s="457">
        <v>0</v>
      </c>
      <c r="FG182" s="336">
        <v>0</v>
      </c>
      <c r="FH182" s="462">
        <v>0</v>
      </c>
      <c r="FI182" s="463">
        <v>0</v>
      </c>
      <c r="FJ182" s="336">
        <v>0</v>
      </c>
      <c r="FK182" s="336">
        <v>0</v>
      </c>
      <c r="FL182" s="336">
        <v>0</v>
      </c>
      <c r="FM182" s="462">
        <v>0</v>
      </c>
      <c r="FN182" s="336">
        <v>0</v>
      </c>
      <c r="FO182" s="336">
        <v>0</v>
      </c>
      <c r="FP182" s="336">
        <v>0</v>
      </c>
      <c r="FQ182" s="336">
        <v>0</v>
      </c>
      <c r="FR182" s="462">
        <v>0</v>
      </c>
      <c r="FS182" s="336">
        <v>0</v>
      </c>
      <c r="FT182" s="336">
        <v>0</v>
      </c>
      <c r="FU182" s="336">
        <v>0</v>
      </c>
      <c r="FV182" s="336">
        <v>0</v>
      </c>
      <c r="FW182" s="462">
        <v>0</v>
      </c>
      <c r="FX182" s="456">
        <v>0</v>
      </c>
      <c r="FY182" s="336">
        <v>0</v>
      </c>
      <c r="FZ182" s="457">
        <v>0</v>
      </c>
      <c r="GA182" s="336">
        <v>0</v>
      </c>
      <c r="GB182" s="462">
        <v>0</v>
      </c>
      <c r="GC182" s="456">
        <v>0</v>
      </c>
      <c r="GD182" s="336">
        <v>0</v>
      </c>
      <c r="GE182" s="457">
        <v>0</v>
      </c>
      <c r="GF182" s="336">
        <v>0</v>
      </c>
      <c r="GG182" s="462">
        <v>0</v>
      </c>
      <c r="GH182" s="463">
        <v>0</v>
      </c>
      <c r="GI182" s="336">
        <v>0</v>
      </c>
      <c r="GJ182" s="336">
        <v>0</v>
      </c>
      <c r="GK182" s="336">
        <v>0</v>
      </c>
      <c r="GL182" s="462">
        <v>0</v>
      </c>
      <c r="GM182" s="336">
        <v>0</v>
      </c>
      <c r="GN182" s="336">
        <v>0</v>
      </c>
      <c r="GO182" s="336">
        <v>0</v>
      </c>
      <c r="GP182" s="336">
        <v>0</v>
      </c>
      <c r="GQ182" s="462">
        <v>0</v>
      </c>
      <c r="GR182" s="336">
        <v>0</v>
      </c>
      <c r="GS182" s="336">
        <v>0</v>
      </c>
      <c r="GT182" s="336">
        <v>0</v>
      </c>
      <c r="GU182" s="336">
        <v>0</v>
      </c>
      <c r="GV182" s="462">
        <v>0</v>
      </c>
      <c r="GW182" s="456">
        <v>0</v>
      </c>
      <c r="GX182" s="336">
        <v>0</v>
      </c>
      <c r="GY182" s="457">
        <v>0</v>
      </c>
      <c r="GZ182" s="336">
        <v>0</v>
      </c>
      <c r="HA182" s="462">
        <v>0</v>
      </c>
      <c r="HB182" s="456">
        <v>0</v>
      </c>
      <c r="HC182" s="336">
        <v>0</v>
      </c>
      <c r="HD182" s="457">
        <v>0</v>
      </c>
      <c r="HE182" s="336">
        <v>0</v>
      </c>
      <c r="HF182" s="462">
        <v>0</v>
      </c>
      <c r="HG182" s="463">
        <v>0</v>
      </c>
      <c r="HH182" s="336">
        <v>0</v>
      </c>
      <c r="HI182" s="336">
        <v>0</v>
      </c>
      <c r="HJ182" s="336">
        <v>0</v>
      </c>
      <c r="HK182" s="462">
        <v>0</v>
      </c>
      <c r="HL182" s="336">
        <v>0</v>
      </c>
      <c r="HM182" s="336">
        <v>0</v>
      </c>
      <c r="HN182" s="336">
        <v>0</v>
      </c>
      <c r="HO182" s="336">
        <v>0</v>
      </c>
      <c r="HP182" s="462">
        <v>0</v>
      </c>
      <c r="HQ182" s="336">
        <v>0</v>
      </c>
      <c r="HR182" s="336">
        <v>0</v>
      </c>
      <c r="HS182" s="336">
        <v>0</v>
      </c>
      <c r="HT182" s="336">
        <v>0</v>
      </c>
      <c r="HU182" s="462">
        <v>0</v>
      </c>
      <c r="HV182" s="456">
        <v>0</v>
      </c>
      <c r="HW182" s="336">
        <v>0</v>
      </c>
      <c r="HX182" s="457">
        <v>0</v>
      </c>
      <c r="HY182" s="336">
        <v>0</v>
      </c>
      <c r="HZ182" s="462">
        <v>0</v>
      </c>
      <c r="IA182" s="456">
        <v>0</v>
      </c>
      <c r="IB182" s="336">
        <v>0</v>
      </c>
      <c r="IC182" s="457">
        <v>0</v>
      </c>
      <c r="ID182" s="336">
        <v>0</v>
      </c>
      <c r="IE182" s="462">
        <v>0</v>
      </c>
      <c r="IF182" s="463">
        <v>0</v>
      </c>
      <c r="IG182" s="336">
        <v>0</v>
      </c>
      <c r="IH182" s="336">
        <v>0</v>
      </c>
      <c r="II182" s="336">
        <v>0</v>
      </c>
      <c r="IJ182" s="462">
        <v>0</v>
      </c>
      <c r="IK182" s="336">
        <v>0</v>
      </c>
      <c r="IL182" s="336">
        <v>0</v>
      </c>
      <c r="IM182" s="336">
        <v>0</v>
      </c>
      <c r="IN182" s="336">
        <v>0</v>
      </c>
      <c r="IO182" s="462">
        <v>0</v>
      </c>
      <c r="IP182" s="336">
        <v>0</v>
      </c>
      <c r="IQ182" s="336">
        <v>0</v>
      </c>
      <c r="IR182" s="336">
        <v>0</v>
      </c>
      <c r="IS182" s="336">
        <v>0</v>
      </c>
      <c r="IT182" s="462">
        <v>0</v>
      </c>
      <c r="IU182" s="456">
        <v>0</v>
      </c>
      <c r="IV182" s="336">
        <v>0</v>
      </c>
      <c r="IW182" s="457">
        <v>0</v>
      </c>
      <c r="IX182" s="336">
        <v>0</v>
      </c>
      <c r="IY182" s="462">
        <v>0</v>
      </c>
      <c r="IZ182" s="456">
        <v>0</v>
      </c>
      <c r="JA182" s="336">
        <v>0</v>
      </c>
      <c r="JB182" s="457">
        <v>0</v>
      </c>
      <c r="JC182" s="336">
        <v>0</v>
      </c>
      <c r="JD182" s="462">
        <v>0</v>
      </c>
      <c r="JE182" s="463">
        <v>0</v>
      </c>
      <c r="JF182" s="336">
        <v>0</v>
      </c>
      <c r="JG182" s="336">
        <v>0</v>
      </c>
      <c r="JH182" s="336">
        <v>0</v>
      </c>
      <c r="JI182" s="462">
        <v>0</v>
      </c>
      <c r="JJ182" s="336">
        <v>0</v>
      </c>
      <c r="JK182" s="336">
        <v>0</v>
      </c>
      <c r="JL182" s="336">
        <v>0</v>
      </c>
      <c r="JM182" s="336">
        <v>0</v>
      </c>
      <c r="JN182" s="462">
        <v>0</v>
      </c>
      <c r="JO182" s="336">
        <v>0</v>
      </c>
      <c r="JP182" s="336">
        <v>0</v>
      </c>
      <c r="JQ182" s="336">
        <v>0</v>
      </c>
      <c r="JR182" s="336">
        <v>0</v>
      </c>
      <c r="JS182" s="462">
        <v>0</v>
      </c>
      <c r="JT182" s="456">
        <v>0</v>
      </c>
      <c r="JU182" s="336">
        <v>0</v>
      </c>
      <c r="JV182" s="457">
        <v>0</v>
      </c>
      <c r="JW182" s="336">
        <v>0</v>
      </c>
      <c r="JX182" s="462">
        <v>0</v>
      </c>
      <c r="JY182" s="456">
        <v>0</v>
      </c>
      <c r="JZ182" s="336">
        <v>0</v>
      </c>
      <c r="KA182" s="457">
        <v>0</v>
      </c>
      <c r="KB182" s="336">
        <v>0</v>
      </c>
      <c r="KC182" s="462">
        <v>0</v>
      </c>
      <c r="KD182" s="463">
        <v>0</v>
      </c>
      <c r="KE182" s="336">
        <v>0</v>
      </c>
      <c r="KF182" s="336">
        <v>0</v>
      </c>
      <c r="KG182" s="336">
        <v>0</v>
      </c>
      <c r="KH182" s="462">
        <v>0</v>
      </c>
      <c r="KI182" s="336">
        <v>0</v>
      </c>
      <c r="KJ182" s="336">
        <v>0</v>
      </c>
      <c r="KK182" s="336">
        <v>0</v>
      </c>
      <c r="KL182" s="336">
        <v>0</v>
      </c>
      <c r="KM182" s="462">
        <v>0</v>
      </c>
      <c r="KN182" s="336">
        <v>0</v>
      </c>
      <c r="KO182" s="336">
        <v>0</v>
      </c>
      <c r="KP182" s="336">
        <v>0</v>
      </c>
      <c r="KQ182" s="336">
        <v>0</v>
      </c>
      <c r="KR182" s="462">
        <v>0</v>
      </c>
      <c r="KS182" s="463">
        <v>0</v>
      </c>
      <c r="KT182" s="336">
        <v>0</v>
      </c>
      <c r="KU182" s="336">
        <v>0</v>
      </c>
      <c r="KV182" s="336">
        <v>0</v>
      </c>
      <c r="KW182" s="462">
        <v>0</v>
      </c>
      <c r="KX182" s="336">
        <v>0</v>
      </c>
      <c r="KY182" s="336">
        <v>0</v>
      </c>
      <c r="KZ182" s="336">
        <v>0</v>
      </c>
      <c r="LA182" s="336">
        <v>0</v>
      </c>
      <c r="LB182" s="466">
        <v>0</v>
      </c>
      <c r="LC182" s="463">
        <v>0</v>
      </c>
      <c r="LD182" s="336">
        <v>0</v>
      </c>
      <c r="LE182" s="336">
        <v>0</v>
      </c>
      <c r="LF182" s="336">
        <v>0</v>
      </c>
      <c r="LG182" s="466">
        <v>0</v>
      </c>
    </row>
    <row r="183" spans="2:319">
      <c r="B183" s="1617"/>
      <c r="C183" s="1621"/>
      <c r="D183" s="461" t="s">
        <v>2871</v>
      </c>
      <c r="E183" s="456">
        <v>0</v>
      </c>
      <c r="F183" s="336">
        <v>0</v>
      </c>
      <c r="G183" s="457">
        <v>0</v>
      </c>
      <c r="H183" s="336">
        <v>0</v>
      </c>
      <c r="I183" s="462">
        <v>0</v>
      </c>
      <c r="J183" s="456">
        <v>0</v>
      </c>
      <c r="K183" s="336">
        <v>0</v>
      </c>
      <c r="L183" s="457">
        <v>0</v>
      </c>
      <c r="M183" s="336">
        <v>0</v>
      </c>
      <c r="N183" s="462">
        <v>0</v>
      </c>
      <c r="O183" s="463">
        <v>0</v>
      </c>
      <c r="P183" s="336">
        <v>0</v>
      </c>
      <c r="Q183" s="336">
        <v>0</v>
      </c>
      <c r="R183" s="336">
        <v>0</v>
      </c>
      <c r="S183" s="462">
        <v>0</v>
      </c>
      <c r="T183" s="336">
        <v>0</v>
      </c>
      <c r="U183" s="336">
        <v>0</v>
      </c>
      <c r="V183" s="336">
        <v>0</v>
      </c>
      <c r="W183" s="336">
        <v>0</v>
      </c>
      <c r="X183" s="462">
        <v>0</v>
      </c>
      <c r="Y183" s="336">
        <v>0</v>
      </c>
      <c r="Z183" s="336">
        <v>0</v>
      </c>
      <c r="AA183" s="336">
        <v>0</v>
      </c>
      <c r="AB183" s="336">
        <v>0</v>
      </c>
      <c r="AC183" s="462">
        <v>0</v>
      </c>
      <c r="AD183" s="456">
        <v>0</v>
      </c>
      <c r="AE183" s="336">
        <v>0</v>
      </c>
      <c r="AF183" s="457">
        <v>0</v>
      </c>
      <c r="AG183" s="336">
        <v>0</v>
      </c>
      <c r="AH183" s="462">
        <v>0</v>
      </c>
      <c r="AI183" s="456">
        <v>0</v>
      </c>
      <c r="AJ183" s="336">
        <v>0</v>
      </c>
      <c r="AK183" s="457">
        <v>0</v>
      </c>
      <c r="AL183" s="336">
        <v>0</v>
      </c>
      <c r="AM183" s="462">
        <v>0</v>
      </c>
      <c r="AN183" s="463">
        <v>0</v>
      </c>
      <c r="AO183" s="336">
        <v>0</v>
      </c>
      <c r="AP183" s="336">
        <v>0</v>
      </c>
      <c r="AQ183" s="336">
        <v>0</v>
      </c>
      <c r="AR183" s="462">
        <v>0</v>
      </c>
      <c r="AS183" s="336">
        <v>0</v>
      </c>
      <c r="AT183" s="336">
        <v>0</v>
      </c>
      <c r="AU183" s="336">
        <v>0</v>
      </c>
      <c r="AV183" s="336">
        <v>0</v>
      </c>
      <c r="AW183" s="462">
        <v>0</v>
      </c>
      <c r="AX183" s="336">
        <v>0</v>
      </c>
      <c r="AY183" s="336">
        <v>0</v>
      </c>
      <c r="AZ183" s="336">
        <v>0</v>
      </c>
      <c r="BA183" s="336">
        <v>0</v>
      </c>
      <c r="BB183" s="462">
        <v>0</v>
      </c>
      <c r="BC183" s="456">
        <v>0</v>
      </c>
      <c r="BD183" s="336">
        <v>0</v>
      </c>
      <c r="BE183" s="457">
        <v>0</v>
      </c>
      <c r="BF183" s="336">
        <v>0</v>
      </c>
      <c r="BG183" s="462">
        <v>0</v>
      </c>
      <c r="BH183" s="456">
        <v>0</v>
      </c>
      <c r="BI183" s="336">
        <v>0</v>
      </c>
      <c r="BJ183" s="457">
        <v>0</v>
      </c>
      <c r="BK183" s="336">
        <v>0</v>
      </c>
      <c r="BL183" s="462">
        <v>0</v>
      </c>
      <c r="BM183" s="463">
        <v>0</v>
      </c>
      <c r="BN183" s="336">
        <v>0</v>
      </c>
      <c r="BO183" s="336">
        <v>0</v>
      </c>
      <c r="BP183" s="336">
        <v>0</v>
      </c>
      <c r="BQ183" s="462">
        <v>0</v>
      </c>
      <c r="BR183" s="336">
        <v>0</v>
      </c>
      <c r="BS183" s="336">
        <v>0</v>
      </c>
      <c r="BT183" s="336">
        <v>0</v>
      </c>
      <c r="BU183" s="336">
        <v>0</v>
      </c>
      <c r="BV183" s="462">
        <v>0</v>
      </c>
      <c r="BW183" s="336">
        <v>0</v>
      </c>
      <c r="BX183" s="336">
        <v>0</v>
      </c>
      <c r="BY183" s="336">
        <v>0</v>
      </c>
      <c r="BZ183" s="336">
        <v>0</v>
      </c>
      <c r="CA183" s="462">
        <v>0</v>
      </c>
      <c r="CB183" s="456">
        <v>0</v>
      </c>
      <c r="CC183" s="336">
        <v>0</v>
      </c>
      <c r="CD183" s="336">
        <v>0</v>
      </c>
      <c r="CE183" s="336">
        <v>0</v>
      </c>
      <c r="CF183" s="462">
        <v>0</v>
      </c>
      <c r="CG183" s="456">
        <v>0</v>
      </c>
      <c r="CH183" s="336">
        <v>0</v>
      </c>
      <c r="CI183" s="457">
        <v>0</v>
      </c>
      <c r="CJ183" s="336">
        <v>0</v>
      </c>
      <c r="CK183" s="462">
        <v>0</v>
      </c>
      <c r="CL183" s="463">
        <v>0</v>
      </c>
      <c r="CM183" s="336">
        <v>0</v>
      </c>
      <c r="CN183" s="336">
        <v>0</v>
      </c>
      <c r="CO183" s="336">
        <v>0</v>
      </c>
      <c r="CP183" s="462">
        <v>0</v>
      </c>
      <c r="CQ183" s="336">
        <v>0</v>
      </c>
      <c r="CR183" s="336">
        <v>0</v>
      </c>
      <c r="CS183" s="336">
        <v>0</v>
      </c>
      <c r="CT183" s="336">
        <v>0</v>
      </c>
      <c r="CU183" s="462">
        <v>0</v>
      </c>
      <c r="CV183" s="336">
        <v>0</v>
      </c>
      <c r="CW183" s="336">
        <v>0</v>
      </c>
      <c r="CX183" s="336">
        <v>0</v>
      </c>
      <c r="CY183" s="336">
        <v>0</v>
      </c>
      <c r="CZ183" s="462">
        <v>0</v>
      </c>
      <c r="DA183" s="456">
        <v>0</v>
      </c>
      <c r="DB183" s="336">
        <v>0</v>
      </c>
      <c r="DC183" s="457">
        <v>0</v>
      </c>
      <c r="DD183" s="336">
        <v>0</v>
      </c>
      <c r="DE183" s="462">
        <v>0</v>
      </c>
      <c r="DF183" s="456">
        <v>0</v>
      </c>
      <c r="DG183" s="336">
        <v>0</v>
      </c>
      <c r="DH183" s="457">
        <v>0</v>
      </c>
      <c r="DI183" s="336">
        <v>0</v>
      </c>
      <c r="DJ183" s="462">
        <v>0</v>
      </c>
      <c r="DK183" s="463">
        <v>0</v>
      </c>
      <c r="DL183" s="336">
        <v>0</v>
      </c>
      <c r="DM183" s="336">
        <v>0</v>
      </c>
      <c r="DN183" s="336">
        <v>0</v>
      </c>
      <c r="DO183" s="462">
        <v>0</v>
      </c>
      <c r="DP183" s="336">
        <v>0</v>
      </c>
      <c r="DQ183" s="336">
        <v>0</v>
      </c>
      <c r="DR183" s="336">
        <v>0</v>
      </c>
      <c r="DS183" s="336">
        <v>0</v>
      </c>
      <c r="DT183" s="462">
        <v>0</v>
      </c>
      <c r="DU183" s="336">
        <v>0</v>
      </c>
      <c r="DV183" s="336">
        <v>0</v>
      </c>
      <c r="DW183" s="336">
        <v>0</v>
      </c>
      <c r="DX183" s="336">
        <v>0</v>
      </c>
      <c r="DY183" s="462">
        <v>0</v>
      </c>
      <c r="DZ183" s="456">
        <v>0</v>
      </c>
      <c r="EA183" s="336">
        <v>0</v>
      </c>
      <c r="EB183" s="457">
        <v>0</v>
      </c>
      <c r="EC183" s="336">
        <v>0</v>
      </c>
      <c r="ED183" s="462">
        <v>0</v>
      </c>
      <c r="EE183" s="456">
        <v>0</v>
      </c>
      <c r="EF183" s="336">
        <v>0</v>
      </c>
      <c r="EG183" s="457">
        <v>0</v>
      </c>
      <c r="EH183" s="336">
        <v>0</v>
      </c>
      <c r="EI183" s="462">
        <v>0</v>
      </c>
      <c r="EJ183" s="463">
        <v>0</v>
      </c>
      <c r="EK183" s="336">
        <v>0</v>
      </c>
      <c r="EL183" s="336">
        <v>0</v>
      </c>
      <c r="EM183" s="336">
        <v>0</v>
      </c>
      <c r="EN183" s="462">
        <v>0</v>
      </c>
      <c r="EO183" s="336">
        <v>0</v>
      </c>
      <c r="EP183" s="336">
        <v>0</v>
      </c>
      <c r="EQ183" s="336">
        <v>0</v>
      </c>
      <c r="ER183" s="336">
        <v>0</v>
      </c>
      <c r="ES183" s="462">
        <v>0</v>
      </c>
      <c r="ET183" s="336">
        <v>0</v>
      </c>
      <c r="EU183" s="336">
        <v>0</v>
      </c>
      <c r="EV183" s="336">
        <v>0</v>
      </c>
      <c r="EW183" s="336">
        <v>0</v>
      </c>
      <c r="EX183" s="462">
        <v>0</v>
      </c>
      <c r="EY183" s="456">
        <v>0</v>
      </c>
      <c r="EZ183" s="336">
        <v>0</v>
      </c>
      <c r="FA183" s="457">
        <v>0</v>
      </c>
      <c r="FB183" s="336">
        <v>0</v>
      </c>
      <c r="FC183" s="462">
        <v>0</v>
      </c>
      <c r="FD183" s="456">
        <v>0</v>
      </c>
      <c r="FE183" s="336">
        <v>0</v>
      </c>
      <c r="FF183" s="457">
        <v>0</v>
      </c>
      <c r="FG183" s="336">
        <v>0</v>
      </c>
      <c r="FH183" s="462">
        <v>0</v>
      </c>
      <c r="FI183" s="463">
        <v>0</v>
      </c>
      <c r="FJ183" s="336">
        <v>0</v>
      </c>
      <c r="FK183" s="336">
        <v>0</v>
      </c>
      <c r="FL183" s="336">
        <v>0</v>
      </c>
      <c r="FM183" s="462">
        <v>0</v>
      </c>
      <c r="FN183" s="336">
        <v>0</v>
      </c>
      <c r="FO183" s="336">
        <v>0</v>
      </c>
      <c r="FP183" s="336">
        <v>0</v>
      </c>
      <c r="FQ183" s="336">
        <v>0</v>
      </c>
      <c r="FR183" s="462">
        <v>0</v>
      </c>
      <c r="FS183" s="336">
        <v>0</v>
      </c>
      <c r="FT183" s="336">
        <v>0</v>
      </c>
      <c r="FU183" s="336">
        <v>0</v>
      </c>
      <c r="FV183" s="336">
        <v>0</v>
      </c>
      <c r="FW183" s="462">
        <v>0</v>
      </c>
      <c r="FX183" s="456">
        <v>0</v>
      </c>
      <c r="FY183" s="336">
        <v>0</v>
      </c>
      <c r="FZ183" s="457">
        <v>0</v>
      </c>
      <c r="GA183" s="336">
        <v>0</v>
      </c>
      <c r="GB183" s="462">
        <v>0</v>
      </c>
      <c r="GC183" s="456">
        <v>0</v>
      </c>
      <c r="GD183" s="336">
        <v>0</v>
      </c>
      <c r="GE183" s="457">
        <v>0</v>
      </c>
      <c r="GF183" s="336">
        <v>0</v>
      </c>
      <c r="GG183" s="462">
        <v>0</v>
      </c>
      <c r="GH183" s="463">
        <v>0</v>
      </c>
      <c r="GI183" s="336">
        <v>0</v>
      </c>
      <c r="GJ183" s="336">
        <v>0</v>
      </c>
      <c r="GK183" s="336">
        <v>0</v>
      </c>
      <c r="GL183" s="462">
        <v>0</v>
      </c>
      <c r="GM183" s="336">
        <v>0</v>
      </c>
      <c r="GN183" s="336">
        <v>0</v>
      </c>
      <c r="GO183" s="336">
        <v>0</v>
      </c>
      <c r="GP183" s="336">
        <v>0</v>
      </c>
      <c r="GQ183" s="462">
        <v>0</v>
      </c>
      <c r="GR183" s="336">
        <v>0</v>
      </c>
      <c r="GS183" s="336">
        <v>0</v>
      </c>
      <c r="GT183" s="336">
        <v>0</v>
      </c>
      <c r="GU183" s="336">
        <v>0</v>
      </c>
      <c r="GV183" s="462">
        <v>0</v>
      </c>
      <c r="GW183" s="456">
        <v>0</v>
      </c>
      <c r="GX183" s="336">
        <v>0</v>
      </c>
      <c r="GY183" s="457">
        <v>0</v>
      </c>
      <c r="GZ183" s="336">
        <v>0</v>
      </c>
      <c r="HA183" s="462">
        <v>0</v>
      </c>
      <c r="HB183" s="456">
        <v>0</v>
      </c>
      <c r="HC183" s="336">
        <v>0</v>
      </c>
      <c r="HD183" s="457">
        <v>0</v>
      </c>
      <c r="HE183" s="336">
        <v>0</v>
      </c>
      <c r="HF183" s="462">
        <v>0</v>
      </c>
      <c r="HG183" s="463">
        <v>0</v>
      </c>
      <c r="HH183" s="336">
        <v>0</v>
      </c>
      <c r="HI183" s="336">
        <v>0</v>
      </c>
      <c r="HJ183" s="336">
        <v>0</v>
      </c>
      <c r="HK183" s="462">
        <v>0</v>
      </c>
      <c r="HL183" s="336">
        <v>0</v>
      </c>
      <c r="HM183" s="336">
        <v>0</v>
      </c>
      <c r="HN183" s="336">
        <v>0</v>
      </c>
      <c r="HO183" s="336">
        <v>0</v>
      </c>
      <c r="HP183" s="462">
        <v>0</v>
      </c>
      <c r="HQ183" s="336">
        <v>0</v>
      </c>
      <c r="HR183" s="336">
        <v>0</v>
      </c>
      <c r="HS183" s="336">
        <v>0</v>
      </c>
      <c r="HT183" s="336">
        <v>0</v>
      </c>
      <c r="HU183" s="462">
        <v>0</v>
      </c>
      <c r="HV183" s="456">
        <v>0</v>
      </c>
      <c r="HW183" s="336">
        <v>0</v>
      </c>
      <c r="HX183" s="457">
        <v>0</v>
      </c>
      <c r="HY183" s="336">
        <v>0</v>
      </c>
      <c r="HZ183" s="462">
        <v>0</v>
      </c>
      <c r="IA183" s="456">
        <v>0</v>
      </c>
      <c r="IB183" s="336">
        <v>0</v>
      </c>
      <c r="IC183" s="457">
        <v>0</v>
      </c>
      <c r="ID183" s="336">
        <v>0</v>
      </c>
      <c r="IE183" s="462">
        <v>0</v>
      </c>
      <c r="IF183" s="463">
        <v>0</v>
      </c>
      <c r="IG183" s="336">
        <v>0</v>
      </c>
      <c r="IH183" s="336">
        <v>0</v>
      </c>
      <c r="II183" s="336">
        <v>0</v>
      </c>
      <c r="IJ183" s="462">
        <v>0</v>
      </c>
      <c r="IK183" s="336">
        <v>0</v>
      </c>
      <c r="IL183" s="336">
        <v>0</v>
      </c>
      <c r="IM183" s="336">
        <v>0</v>
      </c>
      <c r="IN183" s="336">
        <v>0</v>
      </c>
      <c r="IO183" s="462">
        <v>0</v>
      </c>
      <c r="IP183" s="336">
        <v>0</v>
      </c>
      <c r="IQ183" s="336">
        <v>0</v>
      </c>
      <c r="IR183" s="336">
        <v>0</v>
      </c>
      <c r="IS183" s="336">
        <v>0</v>
      </c>
      <c r="IT183" s="462">
        <v>0</v>
      </c>
      <c r="IU183" s="456">
        <v>0</v>
      </c>
      <c r="IV183" s="336">
        <v>0</v>
      </c>
      <c r="IW183" s="457">
        <v>0</v>
      </c>
      <c r="IX183" s="336">
        <v>0</v>
      </c>
      <c r="IY183" s="462">
        <v>0</v>
      </c>
      <c r="IZ183" s="456">
        <v>0</v>
      </c>
      <c r="JA183" s="336">
        <v>0</v>
      </c>
      <c r="JB183" s="457">
        <v>0</v>
      </c>
      <c r="JC183" s="336">
        <v>0</v>
      </c>
      <c r="JD183" s="462">
        <v>0</v>
      </c>
      <c r="JE183" s="463">
        <v>0</v>
      </c>
      <c r="JF183" s="336">
        <v>0</v>
      </c>
      <c r="JG183" s="336">
        <v>0</v>
      </c>
      <c r="JH183" s="336">
        <v>0</v>
      </c>
      <c r="JI183" s="462">
        <v>0</v>
      </c>
      <c r="JJ183" s="336">
        <v>0</v>
      </c>
      <c r="JK183" s="336">
        <v>0</v>
      </c>
      <c r="JL183" s="336">
        <v>0</v>
      </c>
      <c r="JM183" s="336">
        <v>0</v>
      </c>
      <c r="JN183" s="462">
        <v>0</v>
      </c>
      <c r="JO183" s="336">
        <v>0</v>
      </c>
      <c r="JP183" s="336">
        <v>0</v>
      </c>
      <c r="JQ183" s="336">
        <v>0</v>
      </c>
      <c r="JR183" s="336">
        <v>0</v>
      </c>
      <c r="JS183" s="462">
        <v>0</v>
      </c>
      <c r="JT183" s="456">
        <v>0</v>
      </c>
      <c r="JU183" s="336">
        <v>0</v>
      </c>
      <c r="JV183" s="457">
        <v>0</v>
      </c>
      <c r="JW183" s="336">
        <v>0</v>
      </c>
      <c r="JX183" s="462">
        <v>0</v>
      </c>
      <c r="JY183" s="456">
        <v>0</v>
      </c>
      <c r="JZ183" s="336">
        <v>0</v>
      </c>
      <c r="KA183" s="457">
        <v>0</v>
      </c>
      <c r="KB183" s="336">
        <v>0</v>
      </c>
      <c r="KC183" s="462">
        <v>0</v>
      </c>
      <c r="KD183" s="463">
        <v>0</v>
      </c>
      <c r="KE183" s="336">
        <v>0</v>
      </c>
      <c r="KF183" s="336">
        <v>0</v>
      </c>
      <c r="KG183" s="336">
        <v>0</v>
      </c>
      <c r="KH183" s="462">
        <v>0</v>
      </c>
      <c r="KI183" s="336">
        <v>0</v>
      </c>
      <c r="KJ183" s="336">
        <v>0</v>
      </c>
      <c r="KK183" s="336">
        <v>0</v>
      </c>
      <c r="KL183" s="336">
        <v>0</v>
      </c>
      <c r="KM183" s="462">
        <v>0</v>
      </c>
      <c r="KN183" s="336">
        <v>0</v>
      </c>
      <c r="KO183" s="336">
        <v>0</v>
      </c>
      <c r="KP183" s="336">
        <v>0</v>
      </c>
      <c r="KQ183" s="336">
        <v>0</v>
      </c>
      <c r="KR183" s="462">
        <v>0</v>
      </c>
      <c r="KS183" s="463">
        <v>0</v>
      </c>
      <c r="KT183" s="336">
        <v>0</v>
      </c>
      <c r="KU183" s="336">
        <v>0</v>
      </c>
      <c r="KV183" s="336">
        <v>0</v>
      </c>
      <c r="KW183" s="462">
        <v>0</v>
      </c>
      <c r="KX183" s="336">
        <v>0</v>
      </c>
      <c r="KY183" s="336">
        <v>0</v>
      </c>
      <c r="KZ183" s="336">
        <v>0</v>
      </c>
      <c r="LA183" s="336">
        <v>0</v>
      </c>
      <c r="LB183" s="466">
        <v>0</v>
      </c>
      <c r="LC183" s="463">
        <v>0</v>
      </c>
      <c r="LD183" s="336">
        <v>0</v>
      </c>
      <c r="LE183" s="336">
        <v>0</v>
      </c>
      <c r="LF183" s="336">
        <v>0</v>
      </c>
      <c r="LG183" s="466">
        <v>0</v>
      </c>
    </row>
    <row r="184" spans="2:319">
      <c r="B184" s="1617"/>
      <c r="C184" s="1621"/>
      <c r="D184" s="467" t="s">
        <v>2885</v>
      </c>
      <c r="E184" s="468">
        <v>0</v>
      </c>
      <c r="F184" s="469">
        <v>0</v>
      </c>
      <c r="G184" s="469">
        <v>0</v>
      </c>
      <c r="H184" s="469">
        <v>0</v>
      </c>
      <c r="I184" s="470">
        <v>0</v>
      </c>
      <c r="J184" s="468">
        <v>0</v>
      </c>
      <c r="K184" s="469">
        <v>0</v>
      </c>
      <c r="L184" s="469">
        <v>0</v>
      </c>
      <c r="M184" s="469">
        <v>0</v>
      </c>
      <c r="N184" s="470">
        <v>0</v>
      </c>
      <c r="O184" s="468">
        <v>0</v>
      </c>
      <c r="P184" s="469">
        <v>0</v>
      </c>
      <c r="Q184" s="469">
        <v>0</v>
      </c>
      <c r="R184" s="469">
        <v>0</v>
      </c>
      <c r="S184" s="470">
        <v>0</v>
      </c>
      <c r="T184" s="469">
        <v>0</v>
      </c>
      <c r="U184" s="469">
        <v>0</v>
      </c>
      <c r="V184" s="469">
        <v>0</v>
      </c>
      <c r="W184" s="469">
        <v>0</v>
      </c>
      <c r="X184" s="470">
        <v>0</v>
      </c>
      <c r="Y184" s="469">
        <v>0</v>
      </c>
      <c r="Z184" s="469">
        <v>0</v>
      </c>
      <c r="AA184" s="469">
        <v>0</v>
      </c>
      <c r="AB184" s="469">
        <v>0</v>
      </c>
      <c r="AC184" s="470">
        <v>0</v>
      </c>
      <c r="AD184" s="468">
        <v>0</v>
      </c>
      <c r="AE184" s="469">
        <v>0</v>
      </c>
      <c r="AF184" s="469">
        <v>0</v>
      </c>
      <c r="AG184" s="469">
        <v>0</v>
      </c>
      <c r="AH184" s="470">
        <v>0</v>
      </c>
      <c r="AI184" s="468">
        <v>0</v>
      </c>
      <c r="AJ184" s="469">
        <v>0</v>
      </c>
      <c r="AK184" s="469">
        <v>0</v>
      </c>
      <c r="AL184" s="469">
        <v>0</v>
      </c>
      <c r="AM184" s="470">
        <v>0</v>
      </c>
      <c r="AN184" s="468">
        <v>0</v>
      </c>
      <c r="AO184" s="469">
        <v>0</v>
      </c>
      <c r="AP184" s="469">
        <v>0</v>
      </c>
      <c r="AQ184" s="469">
        <v>0</v>
      </c>
      <c r="AR184" s="470">
        <v>0</v>
      </c>
      <c r="AS184" s="469">
        <v>0</v>
      </c>
      <c r="AT184" s="469">
        <v>0</v>
      </c>
      <c r="AU184" s="469">
        <v>0</v>
      </c>
      <c r="AV184" s="469">
        <v>0</v>
      </c>
      <c r="AW184" s="470">
        <v>0</v>
      </c>
      <c r="AX184" s="469">
        <v>0</v>
      </c>
      <c r="AY184" s="469">
        <v>0</v>
      </c>
      <c r="AZ184" s="469">
        <v>0</v>
      </c>
      <c r="BA184" s="469">
        <v>0</v>
      </c>
      <c r="BB184" s="470">
        <v>0</v>
      </c>
      <c r="BC184" s="468">
        <v>0</v>
      </c>
      <c r="BD184" s="469">
        <v>0</v>
      </c>
      <c r="BE184" s="469">
        <v>0</v>
      </c>
      <c r="BF184" s="469">
        <v>0</v>
      </c>
      <c r="BG184" s="470">
        <v>0</v>
      </c>
      <c r="BH184" s="468">
        <v>0</v>
      </c>
      <c r="BI184" s="469">
        <v>0</v>
      </c>
      <c r="BJ184" s="469">
        <v>0</v>
      </c>
      <c r="BK184" s="469">
        <v>0</v>
      </c>
      <c r="BL184" s="470">
        <v>0</v>
      </c>
      <c r="BM184" s="468">
        <v>0</v>
      </c>
      <c r="BN184" s="469">
        <v>0</v>
      </c>
      <c r="BO184" s="469">
        <v>0</v>
      </c>
      <c r="BP184" s="469">
        <v>0</v>
      </c>
      <c r="BQ184" s="470">
        <v>0</v>
      </c>
      <c r="BR184" s="469">
        <v>0</v>
      </c>
      <c r="BS184" s="469">
        <v>0</v>
      </c>
      <c r="BT184" s="469">
        <v>0</v>
      </c>
      <c r="BU184" s="469">
        <v>0</v>
      </c>
      <c r="BV184" s="470">
        <v>0</v>
      </c>
      <c r="BW184" s="469">
        <v>0</v>
      </c>
      <c r="BX184" s="469">
        <v>0</v>
      </c>
      <c r="BY184" s="469">
        <v>0</v>
      </c>
      <c r="BZ184" s="469">
        <v>0</v>
      </c>
      <c r="CA184" s="470">
        <v>0</v>
      </c>
      <c r="CB184" s="468">
        <v>0</v>
      </c>
      <c r="CC184" s="469">
        <v>0</v>
      </c>
      <c r="CD184" s="469">
        <v>0</v>
      </c>
      <c r="CE184" s="469">
        <v>0</v>
      </c>
      <c r="CF184" s="470">
        <v>0</v>
      </c>
      <c r="CG184" s="468">
        <v>0</v>
      </c>
      <c r="CH184" s="469">
        <v>0</v>
      </c>
      <c r="CI184" s="469">
        <v>0</v>
      </c>
      <c r="CJ184" s="469">
        <v>0</v>
      </c>
      <c r="CK184" s="470">
        <v>0</v>
      </c>
      <c r="CL184" s="468">
        <v>0</v>
      </c>
      <c r="CM184" s="469">
        <v>0</v>
      </c>
      <c r="CN184" s="469">
        <v>0</v>
      </c>
      <c r="CO184" s="469">
        <v>0</v>
      </c>
      <c r="CP184" s="470">
        <v>0</v>
      </c>
      <c r="CQ184" s="469">
        <v>0</v>
      </c>
      <c r="CR184" s="469">
        <v>0</v>
      </c>
      <c r="CS184" s="469">
        <v>0</v>
      </c>
      <c r="CT184" s="469">
        <v>0</v>
      </c>
      <c r="CU184" s="470">
        <v>0</v>
      </c>
      <c r="CV184" s="469">
        <v>0</v>
      </c>
      <c r="CW184" s="469">
        <v>0</v>
      </c>
      <c r="CX184" s="469">
        <v>0</v>
      </c>
      <c r="CY184" s="469">
        <v>0</v>
      </c>
      <c r="CZ184" s="470">
        <v>0</v>
      </c>
      <c r="DA184" s="468">
        <v>0</v>
      </c>
      <c r="DB184" s="469">
        <v>0</v>
      </c>
      <c r="DC184" s="469">
        <v>0</v>
      </c>
      <c r="DD184" s="469">
        <v>0</v>
      </c>
      <c r="DE184" s="470">
        <v>0</v>
      </c>
      <c r="DF184" s="468">
        <v>0</v>
      </c>
      <c r="DG184" s="469">
        <v>0</v>
      </c>
      <c r="DH184" s="469">
        <v>0</v>
      </c>
      <c r="DI184" s="469">
        <v>0</v>
      </c>
      <c r="DJ184" s="470">
        <v>0</v>
      </c>
      <c r="DK184" s="468">
        <v>0</v>
      </c>
      <c r="DL184" s="469">
        <v>0</v>
      </c>
      <c r="DM184" s="469">
        <v>0</v>
      </c>
      <c r="DN184" s="469">
        <v>0</v>
      </c>
      <c r="DO184" s="470">
        <v>0</v>
      </c>
      <c r="DP184" s="469">
        <v>0</v>
      </c>
      <c r="DQ184" s="469">
        <v>0</v>
      </c>
      <c r="DR184" s="469">
        <v>0</v>
      </c>
      <c r="DS184" s="469">
        <v>0</v>
      </c>
      <c r="DT184" s="470">
        <v>0</v>
      </c>
      <c r="DU184" s="469">
        <v>0</v>
      </c>
      <c r="DV184" s="469">
        <v>0</v>
      </c>
      <c r="DW184" s="469">
        <v>0</v>
      </c>
      <c r="DX184" s="469">
        <v>0</v>
      </c>
      <c r="DY184" s="470">
        <v>0</v>
      </c>
      <c r="DZ184" s="468">
        <v>0</v>
      </c>
      <c r="EA184" s="469">
        <v>0</v>
      </c>
      <c r="EB184" s="469">
        <v>0</v>
      </c>
      <c r="EC184" s="469">
        <v>0</v>
      </c>
      <c r="ED184" s="470">
        <v>0</v>
      </c>
      <c r="EE184" s="468">
        <v>0</v>
      </c>
      <c r="EF184" s="469">
        <v>0</v>
      </c>
      <c r="EG184" s="469">
        <v>0</v>
      </c>
      <c r="EH184" s="469">
        <v>0</v>
      </c>
      <c r="EI184" s="470">
        <v>0</v>
      </c>
      <c r="EJ184" s="468">
        <v>0</v>
      </c>
      <c r="EK184" s="469">
        <v>0</v>
      </c>
      <c r="EL184" s="469">
        <v>0</v>
      </c>
      <c r="EM184" s="469">
        <v>0</v>
      </c>
      <c r="EN184" s="470">
        <v>0</v>
      </c>
      <c r="EO184" s="469">
        <v>0</v>
      </c>
      <c r="EP184" s="469">
        <v>0</v>
      </c>
      <c r="EQ184" s="469">
        <v>0</v>
      </c>
      <c r="ER184" s="469">
        <v>0</v>
      </c>
      <c r="ES184" s="470">
        <v>0</v>
      </c>
      <c r="ET184" s="469">
        <v>0</v>
      </c>
      <c r="EU184" s="469">
        <v>0</v>
      </c>
      <c r="EV184" s="469">
        <v>0</v>
      </c>
      <c r="EW184" s="469">
        <v>0</v>
      </c>
      <c r="EX184" s="470">
        <v>0</v>
      </c>
      <c r="EY184" s="468">
        <v>0</v>
      </c>
      <c r="EZ184" s="469">
        <v>0</v>
      </c>
      <c r="FA184" s="469">
        <v>0</v>
      </c>
      <c r="FB184" s="469">
        <v>0</v>
      </c>
      <c r="FC184" s="470">
        <v>0</v>
      </c>
      <c r="FD184" s="468">
        <v>0</v>
      </c>
      <c r="FE184" s="469">
        <v>0</v>
      </c>
      <c r="FF184" s="469">
        <v>0</v>
      </c>
      <c r="FG184" s="469">
        <v>0</v>
      </c>
      <c r="FH184" s="470">
        <v>0</v>
      </c>
      <c r="FI184" s="468">
        <v>0</v>
      </c>
      <c r="FJ184" s="469">
        <v>0</v>
      </c>
      <c r="FK184" s="469">
        <v>0</v>
      </c>
      <c r="FL184" s="469">
        <v>0</v>
      </c>
      <c r="FM184" s="470">
        <v>0</v>
      </c>
      <c r="FN184" s="469">
        <v>0</v>
      </c>
      <c r="FO184" s="469">
        <v>0</v>
      </c>
      <c r="FP184" s="469">
        <v>0</v>
      </c>
      <c r="FQ184" s="469">
        <v>0</v>
      </c>
      <c r="FR184" s="470">
        <v>0</v>
      </c>
      <c r="FS184" s="469">
        <v>0</v>
      </c>
      <c r="FT184" s="469">
        <v>0</v>
      </c>
      <c r="FU184" s="469">
        <v>0</v>
      </c>
      <c r="FV184" s="469">
        <v>0</v>
      </c>
      <c r="FW184" s="470">
        <v>0</v>
      </c>
      <c r="FX184" s="468">
        <v>0</v>
      </c>
      <c r="FY184" s="469">
        <v>0</v>
      </c>
      <c r="FZ184" s="469">
        <v>0</v>
      </c>
      <c r="GA184" s="469">
        <v>0</v>
      </c>
      <c r="GB184" s="470">
        <v>0</v>
      </c>
      <c r="GC184" s="468">
        <v>0</v>
      </c>
      <c r="GD184" s="469">
        <v>0</v>
      </c>
      <c r="GE184" s="469">
        <v>0</v>
      </c>
      <c r="GF184" s="469">
        <v>0</v>
      </c>
      <c r="GG184" s="470">
        <v>0</v>
      </c>
      <c r="GH184" s="468">
        <v>0</v>
      </c>
      <c r="GI184" s="469">
        <v>0</v>
      </c>
      <c r="GJ184" s="469">
        <v>0</v>
      </c>
      <c r="GK184" s="469">
        <v>0</v>
      </c>
      <c r="GL184" s="470">
        <v>0</v>
      </c>
      <c r="GM184" s="469">
        <v>0</v>
      </c>
      <c r="GN184" s="469">
        <v>0</v>
      </c>
      <c r="GO184" s="469">
        <v>0</v>
      </c>
      <c r="GP184" s="469">
        <v>0</v>
      </c>
      <c r="GQ184" s="470">
        <v>0</v>
      </c>
      <c r="GR184" s="469">
        <v>0</v>
      </c>
      <c r="GS184" s="469">
        <v>0</v>
      </c>
      <c r="GT184" s="469">
        <v>0</v>
      </c>
      <c r="GU184" s="469">
        <v>0</v>
      </c>
      <c r="GV184" s="470">
        <v>0</v>
      </c>
      <c r="GW184" s="468">
        <v>0</v>
      </c>
      <c r="GX184" s="469">
        <v>0</v>
      </c>
      <c r="GY184" s="469">
        <v>0</v>
      </c>
      <c r="GZ184" s="469">
        <v>0</v>
      </c>
      <c r="HA184" s="470">
        <v>0</v>
      </c>
      <c r="HB184" s="468">
        <v>0</v>
      </c>
      <c r="HC184" s="469">
        <v>0</v>
      </c>
      <c r="HD184" s="469">
        <v>0</v>
      </c>
      <c r="HE184" s="469">
        <v>0</v>
      </c>
      <c r="HF184" s="470">
        <v>0</v>
      </c>
      <c r="HG184" s="468">
        <v>0</v>
      </c>
      <c r="HH184" s="469">
        <v>0</v>
      </c>
      <c r="HI184" s="469">
        <v>0</v>
      </c>
      <c r="HJ184" s="469">
        <v>0</v>
      </c>
      <c r="HK184" s="470">
        <v>0</v>
      </c>
      <c r="HL184" s="469">
        <v>0</v>
      </c>
      <c r="HM184" s="469">
        <v>0</v>
      </c>
      <c r="HN184" s="469">
        <v>0</v>
      </c>
      <c r="HO184" s="469">
        <v>0</v>
      </c>
      <c r="HP184" s="470">
        <v>0</v>
      </c>
      <c r="HQ184" s="469">
        <v>0</v>
      </c>
      <c r="HR184" s="469">
        <v>0</v>
      </c>
      <c r="HS184" s="469">
        <v>0</v>
      </c>
      <c r="HT184" s="469">
        <v>0</v>
      </c>
      <c r="HU184" s="470">
        <v>0</v>
      </c>
      <c r="HV184" s="468">
        <v>0</v>
      </c>
      <c r="HW184" s="469">
        <v>0</v>
      </c>
      <c r="HX184" s="469">
        <v>0</v>
      </c>
      <c r="HY184" s="469">
        <v>0</v>
      </c>
      <c r="HZ184" s="470">
        <v>0</v>
      </c>
      <c r="IA184" s="468">
        <v>0</v>
      </c>
      <c r="IB184" s="469">
        <v>0</v>
      </c>
      <c r="IC184" s="469">
        <v>0</v>
      </c>
      <c r="ID184" s="469">
        <v>0</v>
      </c>
      <c r="IE184" s="470">
        <v>0</v>
      </c>
      <c r="IF184" s="468">
        <v>0</v>
      </c>
      <c r="IG184" s="469">
        <v>0</v>
      </c>
      <c r="IH184" s="469">
        <v>0</v>
      </c>
      <c r="II184" s="469">
        <v>0</v>
      </c>
      <c r="IJ184" s="470">
        <v>0</v>
      </c>
      <c r="IK184" s="469">
        <v>0</v>
      </c>
      <c r="IL184" s="469">
        <v>0</v>
      </c>
      <c r="IM184" s="469">
        <v>0</v>
      </c>
      <c r="IN184" s="469">
        <v>0</v>
      </c>
      <c r="IO184" s="470">
        <v>0</v>
      </c>
      <c r="IP184" s="469">
        <v>0</v>
      </c>
      <c r="IQ184" s="469">
        <v>0</v>
      </c>
      <c r="IR184" s="469">
        <v>0</v>
      </c>
      <c r="IS184" s="469">
        <v>0</v>
      </c>
      <c r="IT184" s="470">
        <v>0</v>
      </c>
      <c r="IU184" s="468">
        <v>0</v>
      </c>
      <c r="IV184" s="469">
        <v>0</v>
      </c>
      <c r="IW184" s="469">
        <v>0</v>
      </c>
      <c r="IX184" s="469">
        <v>0</v>
      </c>
      <c r="IY184" s="470">
        <v>0</v>
      </c>
      <c r="IZ184" s="468">
        <v>0</v>
      </c>
      <c r="JA184" s="469">
        <v>0</v>
      </c>
      <c r="JB184" s="469">
        <v>0</v>
      </c>
      <c r="JC184" s="469">
        <v>0</v>
      </c>
      <c r="JD184" s="470">
        <v>0</v>
      </c>
      <c r="JE184" s="468">
        <v>0</v>
      </c>
      <c r="JF184" s="469">
        <v>0</v>
      </c>
      <c r="JG184" s="469">
        <v>0</v>
      </c>
      <c r="JH184" s="469">
        <v>0</v>
      </c>
      <c r="JI184" s="470">
        <v>0</v>
      </c>
      <c r="JJ184" s="469">
        <v>0</v>
      </c>
      <c r="JK184" s="469">
        <v>0</v>
      </c>
      <c r="JL184" s="469">
        <v>0</v>
      </c>
      <c r="JM184" s="469">
        <v>0</v>
      </c>
      <c r="JN184" s="470">
        <v>0</v>
      </c>
      <c r="JO184" s="469">
        <v>0</v>
      </c>
      <c r="JP184" s="469">
        <v>0</v>
      </c>
      <c r="JQ184" s="469">
        <v>0</v>
      </c>
      <c r="JR184" s="469">
        <v>0</v>
      </c>
      <c r="JS184" s="470">
        <v>0</v>
      </c>
      <c r="JT184" s="468">
        <v>0</v>
      </c>
      <c r="JU184" s="469">
        <v>0</v>
      </c>
      <c r="JV184" s="469">
        <v>0</v>
      </c>
      <c r="JW184" s="469">
        <v>0</v>
      </c>
      <c r="JX184" s="470">
        <v>0</v>
      </c>
      <c r="JY184" s="468">
        <v>0</v>
      </c>
      <c r="JZ184" s="469">
        <v>0</v>
      </c>
      <c r="KA184" s="469">
        <v>0</v>
      </c>
      <c r="KB184" s="469">
        <v>0</v>
      </c>
      <c r="KC184" s="470">
        <v>0</v>
      </c>
      <c r="KD184" s="468">
        <v>0</v>
      </c>
      <c r="KE184" s="469">
        <v>0</v>
      </c>
      <c r="KF184" s="469">
        <v>0</v>
      </c>
      <c r="KG184" s="469">
        <v>0</v>
      </c>
      <c r="KH184" s="470">
        <v>0</v>
      </c>
      <c r="KI184" s="469">
        <v>0</v>
      </c>
      <c r="KJ184" s="469">
        <v>0</v>
      </c>
      <c r="KK184" s="469">
        <v>0</v>
      </c>
      <c r="KL184" s="469">
        <v>0</v>
      </c>
      <c r="KM184" s="470">
        <v>0</v>
      </c>
      <c r="KN184" s="469">
        <v>0</v>
      </c>
      <c r="KO184" s="469">
        <v>0</v>
      </c>
      <c r="KP184" s="469">
        <v>0</v>
      </c>
      <c r="KQ184" s="469">
        <v>0</v>
      </c>
      <c r="KR184" s="470">
        <v>0</v>
      </c>
      <c r="KS184" s="468">
        <v>0</v>
      </c>
      <c r="KT184" s="469">
        <v>0</v>
      </c>
      <c r="KU184" s="469">
        <v>0</v>
      </c>
      <c r="KV184" s="469">
        <v>0</v>
      </c>
      <c r="KW184" s="470">
        <v>0</v>
      </c>
      <c r="KX184" s="469">
        <v>0</v>
      </c>
      <c r="KY184" s="469">
        <v>0</v>
      </c>
      <c r="KZ184" s="469">
        <v>0</v>
      </c>
      <c r="LA184" s="469">
        <v>0</v>
      </c>
      <c r="LB184" s="471">
        <v>0</v>
      </c>
      <c r="LC184" s="468">
        <v>0</v>
      </c>
      <c r="LD184" s="469">
        <v>0</v>
      </c>
      <c r="LE184" s="469">
        <v>0</v>
      </c>
      <c r="LF184" s="469">
        <v>0</v>
      </c>
      <c r="LG184" s="471">
        <v>0</v>
      </c>
    </row>
    <row r="185" spans="2:319">
      <c r="B185" s="1617"/>
      <c r="C185" s="1622"/>
      <c r="D185" s="472" t="s">
        <v>2899</v>
      </c>
      <c r="E185" s="473">
        <v>12</v>
      </c>
      <c r="F185" s="474">
        <v>2796</v>
      </c>
      <c r="G185" s="474">
        <v>2741</v>
      </c>
      <c r="H185" s="474">
        <v>55</v>
      </c>
      <c r="I185" s="475">
        <v>1.967095851216023E-2</v>
      </c>
      <c r="J185" s="473">
        <v>0</v>
      </c>
      <c r="K185" s="474">
        <v>13</v>
      </c>
      <c r="L185" s="474">
        <v>13</v>
      </c>
      <c r="M185" s="474">
        <v>0</v>
      </c>
      <c r="N185" s="475">
        <v>0</v>
      </c>
      <c r="O185" s="473">
        <v>-12</v>
      </c>
      <c r="P185" s="474">
        <v>-2783</v>
      </c>
      <c r="Q185" s="474">
        <v>-2728</v>
      </c>
      <c r="R185" s="474">
        <v>-55</v>
      </c>
      <c r="S185" s="475">
        <v>-1.967095851216023E-2</v>
      </c>
      <c r="T185" s="474">
        <v>0</v>
      </c>
      <c r="U185" s="474">
        <v>0</v>
      </c>
      <c r="V185" s="474">
        <v>0</v>
      </c>
      <c r="W185" s="474">
        <v>0</v>
      </c>
      <c r="X185" s="475">
        <v>0</v>
      </c>
      <c r="Y185" s="474">
        <v>0</v>
      </c>
      <c r="Z185" s="474">
        <v>13</v>
      </c>
      <c r="AA185" s="474">
        <v>13</v>
      </c>
      <c r="AB185" s="474">
        <v>0</v>
      </c>
      <c r="AC185" s="475">
        <v>1.967095851216023E-2</v>
      </c>
      <c r="AD185" s="473">
        <v>12</v>
      </c>
      <c r="AE185" s="474">
        <v>2796</v>
      </c>
      <c r="AF185" s="474">
        <v>2741</v>
      </c>
      <c r="AG185" s="474">
        <v>55</v>
      </c>
      <c r="AH185" s="475">
        <v>1.967095851216023E-2</v>
      </c>
      <c r="AI185" s="473">
        <v>0</v>
      </c>
      <c r="AJ185" s="474">
        <v>0</v>
      </c>
      <c r="AK185" s="474">
        <v>0</v>
      </c>
      <c r="AL185" s="474">
        <v>0</v>
      </c>
      <c r="AM185" s="475">
        <v>0</v>
      </c>
      <c r="AN185" s="473">
        <v>-12</v>
      </c>
      <c r="AO185" s="474">
        <v>-2796</v>
      </c>
      <c r="AP185" s="474">
        <v>-2741</v>
      </c>
      <c r="AQ185" s="474">
        <v>-55</v>
      </c>
      <c r="AR185" s="475">
        <v>-1.967095851216023E-2</v>
      </c>
      <c r="AS185" s="474">
        <v>0</v>
      </c>
      <c r="AT185" s="474">
        <v>13</v>
      </c>
      <c r="AU185" s="474">
        <v>13</v>
      </c>
      <c r="AV185" s="474">
        <v>0</v>
      </c>
      <c r="AW185" s="475">
        <v>0</v>
      </c>
      <c r="AX185" s="474">
        <v>0</v>
      </c>
      <c r="AY185" s="474">
        <v>-13</v>
      </c>
      <c r="AZ185" s="474">
        <v>-13</v>
      </c>
      <c r="BA185" s="474">
        <v>0</v>
      </c>
      <c r="BB185" s="475">
        <v>1.967095851216023E-2</v>
      </c>
      <c r="BC185" s="473">
        <v>12</v>
      </c>
      <c r="BD185" s="474">
        <v>2796</v>
      </c>
      <c r="BE185" s="474">
        <v>2741</v>
      </c>
      <c r="BF185" s="474">
        <v>55</v>
      </c>
      <c r="BG185" s="475">
        <v>1.967095851216023E-2</v>
      </c>
      <c r="BH185" s="473">
        <v>88.4</v>
      </c>
      <c r="BI185" s="474">
        <v>5882</v>
      </c>
      <c r="BJ185" s="474">
        <v>5868</v>
      </c>
      <c r="BK185" s="474">
        <v>14</v>
      </c>
      <c r="BL185" s="475">
        <v>2.3801428085685142E-3</v>
      </c>
      <c r="BM185" s="473">
        <v>76.400000000000006</v>
      </c>
      <c r="BN185" s="474">
        <v>3086</v>
      </c>
      <c r="BO185" s="474">
        <v>3127</v>
      </c>
      <c r="BP185" s="474">
        <v>-41</v>
      </c>
      <c r="BQ185" s="475">
        <v>-1.7290815703591714E-2</v>
      </c>
      <c r="BR185" s="474">
        <v>0</v>
      </c>
      <c r="BS185" s="474">
        <v>0</v>
      </c>
      <c r="BT185" s="474">
        <v>0</v>
      </c>
      <c r="BU185" s="474">
        <v>0</v>
      </c>
      <c r="BV185" s="475">
        <v>0</v>
      </c>
      <c r="BW185" s="474">
        <v>88.4</v>
      </c>
      <c r="BX185" s="474">
        <v>5882</v>
      </c>
      <c r="BY185" s="474">
        <v>5868</v>
      </c>
      <c r="BZ185" s="474">
        <v>14</v>
      </c>
      <c r="CA185" s="475">
        <v>1.7290815703591714E-2</v>
      </c>
      <c r="CB185" s="473">
        <v>12</v>
      </c>
      <c r="CC185" s="474">
        <v>2796</v>
      </c>
      <c r="CD185" s="474">
        <v>2741</v>
      </c>
      <c r="CE185" s="474">
        <v>55</v>
      </c>
      <c r="CF185" s="475">
        <v>1.967095851216023E-2</v>
      </c>
      <c r="CG185" s="473">
        <v>146.5</v>
      </c>
      <c r="CH185" s="474">
        <v>20748</v>
      </c>
      <c r="CI185" s="474">
        <v>21073</v>
      </c>
      <c r="CJ185" s="474">
        <v>-325</v>
      </c>
      <c r="CK185" s="475">
        <v>-1.5664160401002505E-2</v>
      </c>
      <c r="CL185" s="473">
        <v>134.5</v>
      </c>
      <c r="CM185" s="474">
        <v>17952</v>
      </c>
      <c r="CN185" s="474">
        <v>18332</v>
      </c>
      <c r="CO185" s="474">
        <v>-380</v>
      </c>
      <c r="CP185" s="475">
        <v>-3.5335118913162739E-2</v>
      </c>
      <c r="CQ185" s="474">
        <v>88.4</v>
      </c>
      <c r="CR185" s="474">
        <v>5882</v>
      </c>
      <c r="CS185" s="474">
        <v>5868</v>
      </c>
      <c r="CT185" s="474">
        <v>14</v>
      </c>
      <c r="CU185" s="475">
        <v>2.3801428085685142E-3</v>
      </c>
      <c r="CV185" s="474">
        <v>58.099999999999987</v>
      </c>
      <c r="CW185" s="474">
        <v>14866</v>
      </c>
      <c r="CX185" s="474">
        <v>15205</v>
      </c>
      <c r="CY185" s="474">
        <v>-339</v>
      </c>
      <c r="CZ185" s="475">
        <v>3.7715261721731251E-2</v>
      </c>
      <c r="DA185" s="473">
        <v>12</v>
      </c>
      <c r="DB185" s="474">
        <v>2796</v>
      </c>
      <c r="DC185" s="474">
        <v>2741</v>
      </c>
      <c r="DD185" s="474">
        <v>55</v>
      </c>
      <c r="DE185" s="475">
        <v>1.967095851216023E-2</v>
      </c>
      <c r="DF185" s="473">
        <v>100.2</v>
      </c>
      <c r="DG185" s="474">
        <v>18122</v>
      </c>
      <c r="DH185" s="474">
        <v>19793</v>
      </c>
      <c r="DI185" s="474">
        <v>-1671</v>
      </c>
      <c r="DJ185" s="475">
        <v>-9.2208365522569252E-2</v>
      </c>
      <c r="DK185" s="473">
        <v>88.2</v>
      </c>
      <c r="DL185" s="474">
        <v>15326</v>
      </c>
      <c r="DM185" s="474">
        <v>17052</v>
      </c>
      <c r="DN185" s="474">
        <v>-1726</v>
      </c>
      <c r="DO185" s="475">
        <v>-0.11187932403472949</v>
      </c>
      <c r="DP185" s="474">
        <v>146.5</v>
      </c>
      <c r="DQ185" s="474">
        <v>20748</v>
      </c>
      <c r="DR185" s="474">
        <v>21073</v>
      </c>
      <c r="DS185" s="474">
        <v>-325</v>
      </c>
      <c r="DT185" s="475">
        <v>-1.5664160401002505E-2</v>
      </c>
      <c r="DU185" s="474">
        <v>-46.3</v>
      </c>
      <c r="DV185" s="474">
        <v>-2626</v>
      </c>
      <c r="DW185" s="474">
        <v>-1280</v>
      </c>
      <c r="DX185" s="474">
        <v>-1346</v>
      </c>
      <c r="DY185" s="475">
        <v>9.621516363372698E-2</v>
      </c>
      <c r="DZ185" s="473">
        <v>12</v>
      </c>
      <c r="EA185" s="474">
        <v>2796</v>
      </c>
      <c r="EB185" s="474">
        <v>2741</v>
      </c>
      <c r="EC185" s="474">
        <v>55</v>
      </c>
      <c r="ED185" s="475">
        <v>1.967095851216023E-2</v>
      </c>
      <c r="EE185" s="473">
        <v>96.5</v>
      </c>
      <c r="EF185" s="474">
        <v>15404</v>
      </c>
      <c r="EG185" s="474">
        <v>15977</v>
      </c>
      <c r="EH185" s="474">
        <v>-573</v>
      </c>
      <c r="EI185" s="475">
        <v>-3.719813035575175E-2</v>
      </c>
      <c r="EJ185" s="473">
        <v>84.5</v>
      </c>
      <c r="EK185" s="474">
        <v>12608</v>
      </c>
      <c r="EL185" s="474">
        <v>13236</v>
      </c>
      <c r="EM185" s="474">
        <v>-628</v>
      </c>
      <c r="EN185" s="475">
        <v>-5.6869088867911977E-2</v>
      </c>
      <c r="EO185" s="474">
        <v>100.2</v>
      </c>
      <c r="EP185" s="474">
        <v>18122</v>
      </c>
      <c r="EQ185" s="474">
        <v>19793</v>
      </c>
      <c r="ER185" s="474">
        <v>-1671</v>
      </c>
      <c r="ES185" s="475">
        <v>-9.2208365522569252E-2</v>
      </c>
      <c r="ET185" s="474">
        <v>-3.7000000000000028</v>
      </c>
      <c r="EU185" s="474">
        <v>-2718</v>
      </c>
      <c r="EV185" s="474">
        <v>-3816</v>
      </c>
      <c r="EW185" s="474">
        <v>1098</v>
      </c>
      <c r="EX185" s="475">
        <v>-3.5339276654657276E-2</v>
      </c>
      <c r="EY185" s="473">
        <v>12</v>
      </c>
      <c r="EZ185" s="474">
        <v>2796</v>
      </c>
      <c r="FA185" s="474">
        <v>2741</v>
      </c>
      <c r="FB185" s="474">
        <v>55</v>
      </c>
      <c r="FC185" s="475">
        <v>0</v>
      </c>
      <c r="FD185" s="473">
        <v>68</v>
      </c>
      <c r="FE185" s="474">
        <v>2680</v>
      </c>
      <c r="FF185" s="474">
        <v>2565</v>
      </c>
      <c r="FG185" s="474">
        <v>115</v>
      </c>
      <c r="FH185" s="475">
        <v>4.2910447761194029E-2</v>
      </c>
      <c r="FI185" s="473">
        <v>56</v>
      </c>
      <c r="FJ185" s="474">
        <v>-116</v>
      </c>
      <c r="FK185" s="474">
        <v>-176</v>
      </c>
      <c r="FL185" s="474">
        <v>60</v>
      </c>
      <c r="FM185" s="475">
        <v>4.2910447761194029E-2</v>
      </c>
      <c r="FN185" s="474">
        <v>96.5</v>
      </c>
      <c r="FO185" s="474">
        <v>15404</v>
      </c>
      <c r="FP185" s="474">
        <v>15977</v>
      </c>
      <c r="FQ185" s="474">
        <v>-573</v>
      </c>
      <c r="FR185" s="475">
        <v>-3.719813035575175E-2</v>
      </c>
      <c r="FS185" s="474">
        <v>-28.500000000000007</v>
      </c>
      <c r="FT185" s="474">
        <v>-12724</v>
      </c>
      <c r="FU185" s="474">
        <v>-13412</v>
      </c>
      <c r="FV185" s="474">
        <v>688</v>
      </c>
      <c r="FW185" s="475">
        <v>-8.0108578116945772E-2</v>
      </c>
      <c r="FX185" s="473">
        <v>12</v>
      </c>
      <c r="FY185" s="474">
        <v>2796</v>
      </c>
      <c r="FZ185" s="474">
        <v>2741</v>
      </c>
      <c r="GA185" s="474">
        <v>55</v>
      </c>
      <c r="GB185" s="475">
        <v>0</v>
      </c>
      <c r="GC185" s="473">
        <v>131.69999999999999</v>
      </c>
      <c r="GD185" s="474">
        <v>15215</v>
      </c>
      <c r="GE185" s="474">
        <v>15032</v>
      </c>
      <c r="GF185" s="474">
        <v>183</v>
      </c>
      <c r="GG185" s="475">
        <v>1.2027604337824516E-2</v>
      </c>
      <c r="GH185" s="473">
        <v>119.69999999999999</v>
      </c>
      <c r="GI185" s="474">
        <v>12419</v>
      </c>
      <c r="GJ185" s="474">
        <v>12291</v>
      </c>
      <c r="GK185" s="474">
        <v>128</v>
      </c>
      <c r="GL185" s="475">
        <v>1.2027604337824516E-2</v>
      </c>
      <c r="GM185" s="474">
        <v>68</v>
      </c>
      <c r="GN185" s="474">
        <v>2680</v>
      </c>
      <c r="GO185" s="474">
        <v>2565</v>
      </c>
      <c r="GP185" s="474">
        <v>115</v>
      </c>
      <c r="GQ185" s="475">
        <v>4.2910447761194029E-2</v>
      </c>
      <c r="GR185" s="474">
        <v>63.7</v>
      </c>
      <c r="GS185" s="474">
        <v>12535</v>
      </c>
      <c r="GT185" s="474">
        <v>12467</v>
      </c>
      <c r="GU185" s="474">
        <v>68</v>
      </c>
      <c r="GV185" s="475">
        <v>3.0882843423369513E-2</v>
      </c>
      <c r="GW185" s="473">
        <v>12</v>
      </c>
      <c r="GX185" s="474">
        <v>2796</v>
      </c>
      <c r="GY185" s="474">
        <v>2741</v>
      </c>
      <c r="GZ185" s="474">
        <v>55</v>
      </c>
      <c r="HA185" s="475">
        <v>1.967095851216023E-2</v>
      </c>
      <c r="HB185" s="473">
        <v>230.1</v>
      </c>
      <c r="HC185" s="474">
        <v>29970</v>
      </c>
      <c r="HD185" s="474">
        <v>29665</v>
      </c>
      <c r="HE185" s="474">
        <v>305</v>
      </c>
      <c r="HF185" s="475">
        <v>1.0176843510176843E-2</v>
      </c>
      <c r="HG185" s="473">
        <v>218.1</v>
      </c>
      <c r="HH185" s="474">
        <v>27174</v>
      </c>
      <c r="HI185" s="474">
        <v>26924</v>
      </c>
      <c r="HJ185" s="474">
        <v>250</v>
      </c>
      <c r="HK185" s="475">
        <v>-9.4941150019833866E-3</v>
      </c>
      <c r="HL185" s="474">
        <v>131.69999999999999</v>
      </c>
      <c r="HM185" s="474">
        <v>15215</v>
      </c>
      <c r="HN185" s="474">
        <v>15032</v>
      </c>
      <c r="HO185" s="474">
        <v>183</v>
      </c>
      <c r="HP185" s="475">
        <v>1.2027604337824516E-2</v>
      </c>
      <c r="HQ185" s="474">
        <v>98.4</v>
      </c>
      <c r="HR185" s="474">
        <v>14755</v>
      </c>
      <c r="HS185" s="474">
        <v>14633</v>
      </c>
      <c r="HT185" s="474">
        <v>122</v>
      </c>
      <c r="HU185" s="475">
        <v>2.1521719339807902E-2</v>
      </c>
      <c r="HV185" s="473">
        <v>12</v>
      </c>
      <c r="HW185" s="474">
        <v>2796</v>
      </c>
      <c r="HX185" s="474">
        <v>2741</v>
      </c>
      <c r="HY185" s="474">
        <v>55</v>
      </c>
      <c r="HZ185" s="475">
        <v>1.967095851216023E-2</v>
      </c>
      <c r="IA185" s="473">
        <v>59.599999999999994</v>
      </c>
      <c r="IB185" s="474">
        <v>7230</v>
      </c>
      <c r="IC185" s="474">
        <v>7387</v>
      </c>
      <c r="ID185" s="474">
        <v>-157</v>
      </c>
      <c r="IE185" s="475">
        <v>-2.1715076071922544E-2</v>
      </c>
      <c r="IF185" s="473">
        <v>47.599999999999994</v>
      </c>
      <c r="IG185" s="474">
        <v>4434</v>
      </c>
      <c r="IH185" s="474">
        <v>4646</v>
      </c>
      <c r="II185" s="474">
        <v>-212</v>
      </c>
      <c r="IJ185" s="475">
        <v>-4.138603458408277E-2</v>
      </c>
      <c r="IK185" s="474">
        <v>230.1</v>
      </c>
      <c r="IL185" s="474">
        <v>29970</v>
      </c>
      <c r="IM185" s="474">
        <v>29665</v>
      </c>
      <c r="IN185" s="474">
        <v>305</v>
      </c>
      <c r="IO185" s="475">
        <v>1.0176843510176843E-2</v>
      </c>
      <c r="IP185" s="474">
        <v>-170.5</v>
      </c>
      <c r="IQ185" s="474">
        <v>-22740</v>
      </c>
      <c r="IR185" s="474">
        <v>-22278</v>
      </c>
      <c r="IS185" s="474">
        <v>-462</v>
      </c>
      <c r="IT185" s="475">
        <v>5.1562878094259613E-2</v>
      </c>
      <c r="IU185" s="473">
        <v>12</v>
      </c>
      <c r="IV185" s="474">
        <v>2796</v>
      </c>
      <c r="IW185" s="474">
        <v>2741</v>
      </c>
      <c r="IX185" s="474">
        <v>55</v>
      </c>
      <c r="IY185" s="475">
        <v>1.967095851216023E-2</v>
      </c>
      <c r="IZ185" s="473">
        <v>76.7</v>
      </c>
      <c r="JA185" s="474">
        <v>8263</v>
      </c>
      <c r="JB185" s="474">
        <v>8499</v>
      </c>
      <c r="JC185" s="474">
        <v>-236</v>
      </c>
      <c r="JD185" s="475">
        <v>-2.8561055306789301E-2</v>
      </c>
      <c r="JE185" s="473">
        <v>64.7</v>
      </c>
      <c r="JF185" s="474">
        <v>5467</v>
      </c>
      <c r="JG185" s="474">
        <v>5758</v>
      </c>
      <c r="JH185" s="474">
        <v>-291</v>
      </c>
      <c r="JI185" s="475">
        <v>-4.823201381894953E-2</v>
      </c>
      <c r="JJ185" s="474">
        <v>59.599999999999994</v>
      </c>
      <c r="JK185" s="474">
        <v>7230</v>
      </c>
      <c r="JL185" s="474">
        <v>7387</v>
      </c>
      <c r="JM185" s="474">
        <v>-157</v>
      </c>
      <c r="JN185" s="475">
        <v>-2.1715076071922544E-2</v>
      </c>
      <c r="JO185" s="474">
        <v>17.100000000000005</v>
      </c>
      <c r="JP185" s="474">
        <v>1033</v>
      </c>
      <c r="JQ185" s="474">
        <v>1112</v>
      </c>
      <c r="JR185" s="474">
        <v>-79</v>
      </c>
      <c r="JS185" s="475">
        <v>2.6516937747026986E-2</v>
      </c>
      <c r="JT185" s="473">
        <v>12</v>
      </c>
      <c r="JU185" s="474">
        <v>2796</v>
      </c>
      <c r="JV185" s="474">
        <v>2741</v>
      </c>
      <c r="JW185" s="474">
        <v>55</v>
      </c>
      <c r="JX185" s="475">
        <v>1.967095851216023E-2</v>
      </c>
      <c r="JY185" s="473">
        <v>154.1</v>
      </c>
      <c r="JZ185" s="474">
        <v>21049</v>
      </c>
      <c r="KA185" s="474">
        <v>20812</v>
      </c>
      <c r="KB185" s="474">
        <v>237</v>
      </c>
      <c r="KC185" s="475">
        <v>1.1259442253788778E-2</v>
      </c>
      <c r="KD185" s="473">
        <v>142.1</v>
      </c>
      <c r="KE185" s="474">
        <v>18253</v>
      </c>
      <c r="KF185" s="474">
        <v>18071</v>
      </c>
      <c r="KG185" s="474">
        <v>182</v>
      </c>
      <c r="KH185" s="475">
        <v>-8.4115162583714518E-3</v>
      </c>
      <c r="KI185" s="474">
        <v>76.7</v>
      </c>
      <c r="KJ185" s="474">
        <v>8263</v>
      </c>
      <c r="KK185" s="474">
        <v>8499</v>
      </c>
      <c r="KL185" s="474">
        <v>-236</v>
      </c>
      <c r="KM185" s="475">
        <v>-2.8561055306789301E-2</v>
      </c>
      <c r="KN185" s="474">
        <v>77.400000000000006</v>
      </c>
      <c r="KO185" s="474">
        <v>12786</v>
      </c>
      <c r="KP185" s="474">
        <v>12313</v>
      </c>
      <c r="KQ185" s="474">
        <v>473</v>
      </c>
      <c r="KR185" s="475">
        <v>-2.0149539048417847E-2</v>
      </c>
      <c r="KS185" s="473">
        <v>144</v>
      </c>
      <c r="KT185" s="474">
        <v>33552</v>
      </c>
      <c r="KU185" s="474">
        <v>32892</v>
      </c>
      <c r="KV185" s="474">
        <v>660</v>
      </c>
      <c r="KW185" s="475">
        <v>1.967095851216023E-2</v>
      </c>
      <c r="KX185" s="474">
        <v>1151.8</v>
      </c>
      <c r="KY185" s="474">
        <v>144576</v>
      </c>
      <c r="KZ185" s="474">
        <v>146684</v>
      </c>
      <c r="LA185" s="474">
        <v>-2108</v>
      </c>
      <c r="LB185" s="476">
        <v>-1.4580566622399291E-2</v>
      </c>
      <c r="LC185" s="473">
        <v>1007.8</v>
      </c>
      <c r="LD185" s="474">
        <v>111024</v>
      </c>
      <c r="LE185" s="474">
        <v>113792</v>
      </c>
      <c r="LF185" s="474">
        <v>-2768</v>
      </c>
      <c r="LG185" s="476">
        <v>-3.4251525134559521E-2</v>
      </c>
    </row>
    <row r="186" spans="2:319">
      <c r="B186" s="1617"/>
      <c r="C186" s="1623" t="s">
        <v>2902</v>
      </c>
      <c r="D186" s="451" t="s">
        <v>2876</v>
      </c>
      <c r="E186" s="404">
        <v>0</v>
      </c>
      <c r="F186" s="452">
        <v>0</v>
      </c>
      <c r="G186" s="362">
        <v>0</v>
      </c>
      <c r="H186" s="362">
        <v>0</v>
      </c>
      <c r="I186" s="363">
        <v>0</v>
      </c>
      <c r="J186" s="404">
        <v>0</v>
      </c>
      <c r="K186" s="452">
        <v>13</v>
      </c>
      <c r="L186" s="362">
        <v>13</v>
      </c>
      <c r="M186" s="362">
        <v>0</v>
      </c>
      <c r="N186" s="363">
        <v>0</v>
      </c>
      <c r="O186" s="404">
        <v>0</v>
      </c>
      <c r="P186" s="452">
        <v>13</v>
      </c>
      <c r="Q186" s="362">
        <v>13</v>
      </c>
      <c r="R186" s="362">
        <v>0</v>
      </c>
      <c r="S186" s="363">
        <v>0</v>
      </c>
      <c r="T186" s="362">
        <v>0</v>
      </c>
      <c r="U186" s="362">
        <v>0</v>
      </c>
      <c r="V186" s="362">
        <v>0</v>
      </c>
      <c r="W186" s="362">
        <v>0</v>
      </c>
      <c r="X186" s="363">
        <v>0</v>
      </c>
      <c r="Y186" s="362">
        <v>0</v>
      </c>
      <c r="Z186" s="362">
        <v>13</v>
      </c>
      <c r="AA186" s="362">
        <v>13</v>
      </c>
      <c r="AB186" s="362">
        <v>0</v>
      </c>
      <c r="AC186" s="363">
        <v>0</v>
      </c>
      <c r="AD186" s="404">
        <v>0</v>
      </c>
      <c r="AE186" s="452">
        <v>0</v>
      </c>
      <c r="AF186" s="362">
        <v>0</v>
      </c>
      <c r="AG186" s="362">
        <v>0</v>
      </c>
      <c r="AH186" s="363">
        <v>0</v>
      </c>
      <c r="AI186" s="404">
        <v>0</v>
      </c>
      <c r="AJ186" s="452">
        <v>0</v>
      </c>
      <c r="AK186" s="362">
        <v>0</v>
      </c>
      <c r="AL186" s="362">
        <v>0</v>
      </c>
      <c r="AM186" s="363">
        <v>0</v>
      </c>
      <c r="AN186" s="404">
        <v>0</v>
      </c>
      <c r="AO186" s="452">
        <v>0</v>
      </c>
      <c r="AP186" s="362">
        <v>0</v>
      </c>
      <c r="AQ186" s="362">
        <v>0</v>
      </c>
      <c r="AR186" s="363">
        <v>0</v>
      </c>
      <c r="AS186" s="362">
        <v>0</v>
      </c>
      <c r="AT186" s="362">
        <v>13</v>
      </c>
      <c r="AU186" s="362">
        <v>13</v>
      </c>
      <c r="AV186" s="362">
        <v>0</v>
      </c>
      <c r="AW186" s="363">
        <v>0</v>
      </c>
      <c r="AX186" s="362">
        <v>0</v>
      </c>
      <c r="AY186" s="362">
        <v>-13</v>
      </c>
      <c r="AZ186" s="362">
        <v>-13</v>
      </c>
      <c r="BA186" s="362">
        <v>0</v>
      </c>
      <c r="BB186" s="363">
        <v>0</v>
      </c>
      <c r="BC186" s="404">
        <v>0</v>
      </c>
      <c r="BD186" s="452">
        <v>0</v>
      </c>
      <c r="BE186" s="362">
        <v>0</v>
      </c>
      <c r="BF186" s="362">
        <v>0</v>
      </c>
      <c r="BG186" s="363">
        <v>0</v>
      </c>
      <c r="BH186" s="404">
        <v>0</v>
      </c>
      <c r="BI186" s="452">
        <v>0</v>
      </c>
      <c r="BJ186" s="362">
        <v>0</v>
      </c>
      <c r="BK186" s="362">
        <v>0</v>
      </c>
      <c r="BL186" s="363">
        <v>0</v>
      </c>
      <c r="BM186" s="404">
        <v>0</v>
      </c>
      <c r="BN186" s="452">
        <v>0</v>
      </c>
      <c r="BO186" s="362">
        <v>0</v>
      </c>
      <c r="BP186" s="362">
        <v>0</v>
      </c>
      <c r="BQ186" s="363">
        <v>0</v>
      </c>
      <c r="BR186" s="362">
        <v>0</v>
      </c>
      <c r="BS186" s="362">
        <v>0</v>
      </c>
      <c r="BT186" s="362">
        <v>0</v>
      </c>
      <c r="BU186" s="362">
        <v>0</v>
      </c>
      <c r="BV186" s="363">
        <v>0</v>
      </c>
      <c r="BW186" s="362">
        <v>0</v>
      </c>
      <c r="BX186" s="362">
        <v>0</v>
      </c>
      <c r="BY186" s="362">
        <v>0</v>
      </c>
      <c r="BZ186" s="362">
        <v>0</v>
      </c>
      <c r="CA186" s="363">
        <v>0</v>
      </c>
      <c r="CB186" s="404">
        <v>0</v>
      </c>
      <c r="CC186" s="452">
        <v>0</v>
      </c>
      <c r="CD186" s="452">
        <v>0</v>
      </c>
      <c r="CE186" s="362">
        <v>0</v>
      </c>
      <c r="CF186" s="363">
        <v>0</v>
      </c>
      <c r="CG186" s="404">
        <v>0</v>
      </c>
      <c r="CH186" s="452">
        <v>0</v>
      </c>
      <c r="CI186" s="362">
        <v>0</v>
      </c>
      <c r="CJ186" s="362">
        <v>0</v>
      </c>
      <c r="CK186" s="363">
        <v>0</v>
      </c>
      <c r="CL186" s="404">
        <v>0</v>
      </c>
      <c r="CM186" s="452">
        <v>0</v>
      </c>
      <c r="CN186" s="362">
        <v>0</v>
      </c>
      <c r="CO186" s="362">
        <v>0</v>
      </c>
      <c r="CP186" s="363">
        <v>0</v>
      </c>
      <c r="CQ186" s="362">
        <v>0</v>
      </c>
      <c r="CR186" s="362">
        <v>0</v>
      </c>
      <c r="CS186" s="362">
        <v>0</v>
      </c>
      <c r="CT186" s="362">
        <v>0</v>
      </c>
      <c r="CU186" s="363">
        <v>0</v>
      </c>
      <c r="CV186" s="362">
        <v>0</v>
      </c>
      <c r="CW186" s="362">
        <v>0</v>
      </c>
      <c r="CX186" s="362">
        <v>0</v>
      </c>
      <c r="CY186" s="362">
        <v>0</v>
      </c>
      <c r="CZ186" s="363">
        <v>0</v>
      </c>
      <c r="DA186" s="404">
        <v>0</v>
      </c>
      <c r="DB186" s="452">
        <v>0</v>
      </c>
      <c r="DC186" s="362">
        <v>0</v>
      </c>
      <c r="DD186" s="362">
        <v>0</v>
      </c>
      <c r="DE186" s="363">
        <v>0</v>
      </c>
      <c r="DF186" s="404">
        <v>0</v>
      </c>
      <c r="DG186" s="452">
        <v>0</v>
      </c>
      <c r="DH186" s="362">
        <v>0</v>
      </c>
      <c r="DI186" s="362">
        <v>0</v>
      </c>
      <c r="DJ186" s="363">
        <v>0</v>
      </c>
      <c r="DK186" s="404">
        <v>0</v>
      </c>
      <c r="DL186" s="452">
        <v>0</v>
      </c>
      <c r="DM186" s="362">
        <v>0</v>
      </c>
      <c r="DN186" s="362">
        <v>0</v>
      </c>
      <c r="DO186" s="363">
        <v>0</v>
      </c>
      <c r="DP186" s="362">
        <v>0</v>
      </c>
      <c r="DQ186" s="362">
        <v>0</v>
      </c>
      <c r="DR186" s="362">
        <v>0</v>
      </c>
      <c r="DS186" s="362">
        <v>0</v>
      </c>
      <c r="DT186" s="363">
        <v>0</v>
      </c>
      <c r="DU186" s="362">
        <v>0</v>
      </c>
      <c r="DV186" s="362">
        <v>0</v>
      </c>
      <c r="DW186" s="362">
        <v>0</v>
      </c>
      <c r="DX186" s="362">
        <v>0</v>
      </c>
      <c r="DY186" s="363">
        <v>0</v>
      </c>
      <c r="DZ186" s="404">
        <v>0</v>
      </c>
      <c r="EA186" s="452">
        <v>0</v>
      </c>
      <c r="EB186" s="362">
        <v>0</v>
      </c>
      <c r="EC186" s="362">
        <v>0</v>
      </c>
      <c r="ED186" s="363">
        <v>0</v>
      </c>
      <c r="EE186" s="404">
        <v>0</v>
      </c>
      <c r="EF186" s="452">
        <v>0</v>
      </c>
      <c r="EG186" s="362">
        <v>0</v>
      </c>
      <c r="EH186" s="362">
        <v>0</v>
      </c>
      <c r="EI186" s="363">
        <v>0</v>
      </c>
      <c r="EJ186" s="404">
        <v>0</v>
      </c>
      <c r="EK186" s="452">
        <v>0</v>
      </c>
      <c r="EL186" s="362">
        <v>0</v>
      </c>
      <c r="EM186" s="362">
        <v>0</v>
      </c>
      <c r="EN186" s="363">
        <v>0</v>
      </c>
      <c r="EO186" s="362">
        <v>0</v>
      </c>
      <c r="EP186" s="362">
        <v>0</v>
      </c>
      <c r="EQ186" s="362">
        <v>0</v>
      </c>
      <c r="ER186" s="362">
        <v>0</v>
      </c>
      <c r="ES186" s="363">
        <v>0</v>
      </c>
      <c r="ET186" s="362">
        <v>0</v>
      </c>
      <c r="EU186" s="362">
        <v>0</v>
      </c>
      <c r="EV186" s="362">
        <v>0</v>
      </c>
      <c r="EW186" s="362">
        <v>0</v>
      </c>
      <c r="EX186" s="363">
        <v>0</v>
      </c>
      <c r="EY186" s="404">
        <v>0</v>
      </c>
      <c r="EZ186" s="452">
        <v>0</v>
      </c>
      <c r="FA186" s="362">
        <v>0</v>
      </c>
      <c r="FB186" s="362">
        <v>0</v>
      </c>
      <c r="FC186" s="363">
        <v>0</v>
      </c>
      <c r="FD186" s="404">
        <v>0</v>
      </c>
      <c r="FE186" s="452">
        <v>0</v>
      </c>
      <c r="FF186" s="362">
        <v>0</v>
      </c>
      <c r="FG186" s="362">
        <v>0</v>
      </c>
      <c r="FH186" s="363">
        <v>0</v>
      </c>
      <c r="FI186" s="404">
        <v>0</v>
      </c>
      <c r="FJ186" s="452">
        <v>0</v>
      </c>
      <c r="FK186" s="362">
        <v>0</v>
      </c>
      <c r="FL186" s="362">
        <v>0</v>
      </c>
      <c r="FM186" s="363">
        <v>0</v>
      </c>
      <c r="FN186" s="362">
        <v>0</v>
      </c>
      <c r="FO186" s="362">
        <v>0</v>
      </c>
      <c r="FP186" s="362">
        <v>0</v>
      </c>
      <c r="FQ186" s="362">
        <v>0</v>
      </c>
      <c r="FR186" s="363">
        <v>0</v>
      </c>
      <c r="FS186" s="362">
        <v>0</v>
      </c>
      <c r="FT186" s="362">
        <v>0</v>
      </c>
      <c r="FU186" s="362">
        <v>0</v>
      </c>
      <c r="FV186" s="362">
        <v>0</v>
      </c>
      <c r="FW186" s="363">
        <v>0</v>
      </c>
      <c r="FX186" s="404">
        <v>0</v>
      </c>
      <c r="FY186" s="452">
        <v>0</v>
      </c>
      <c r="FZ186" s="362">
        <v>0</v>
      </c>
      <c r="GA186" s="362">
        <v>0</v>
      </c>
      <c r="GB186" s="363">
        <v>0</v>
      </c>
      <c r="GC186" s="404">
        <v>0</v>
      </c>
      <c r="GD186" s="452">
        <v>8</v>
      </c>
      <c r="GE186" s="362">
        <v>6</v>
      </c>
      <c r="GF186" s="362">
        <v>2</v>
      </c>
      <c r="GG186" s="363">
        <v>0.25</v>
      </c>
      <c r="GH186" s="404">
        <v>0</v>
      </c>
      <c r="GI186" s="452">
        <v>8</v>
      </c>
      <c r="GJ186" s="362">
        <v>6</v>
      </c>
      <c r="GK186" s="362">
        <v>2</v>
      </c>
      <c r="GL186" s="363">
        <v>0.25</v>
      </c>
      <c r="GM186" s="362">
        <v>0</v>
      </c>
      <c r="GN186" s="362">
        <v>0</v>
      </c>
      <c r="GO186" s="362">
        <v>0</v>
      </c>
      <c r="GP186" s="362">
        <v>0</v>
      </c>
      <c r="GQ186" s="363">
        <v>0</v>
      </c>
      <c r="GR186" s="362">
        <v>0</v>
      </c>
      <c r="GS186" s="362">
        <v>8</v>
      </c>
      <c r="GT186" s="362">
        <v>6</v>
      </c>
      <c r="GU186" s="362">
        <v>2</v>
      </c>
      <c r="GV186" s="363">
        <v>0.25</v>
      </c>
      <c r="GW186" s="404">
        <v>0</v>
      </c>
      <c r="GX186" s="452">
        <v>0</v>
      </c>
      <c r="GY186" s="362">
        <v>0</v>
      </c>
      <c r="GZ186" s="362">
        <v>0</v>
      </c>
      <c r="HA186" s="363">
        <v>0</v>
      </c>
      <c r="HB186" s="404">
        <v>0</v>
      </c>
      <c r="HC186" s="452">
        <v>0</v>
      </c>
      <c r="HD186" s="362">
        <v>0</v>
      </c>
      <c r="HE186" s="362">
        <v>0</v>
      </c>
      <c r="HF186" s="363">
        <v>0</v>
      </c>
      <c r="HG186" s="404">
        <v>0</v>
      </c>
      <c r="HH186" s="452">
        <v>0</v>
      </c>
      <c r="HI186" s="362">
        <v>0</v>
      </c>
      <c r="HJ186" s="362">
        <v>0</v>
      </c>
      <c r="HK186" s="363">
        <v>0</v>
      </c>
      <c r="HL186" s="362">
        <v>0</v>
      </c>
      <c r="HM186" s="362">
        <v>8</v>
      </c>
      <c r="HN186" s="362">
        <v>6</v>
      </c>
      <c r="HO186" s="362">
        <v>2</v>
      </c>
      <c r="HP186" s="363">
        <v>0.25</v>
      </c>
      <c r="HQ186" s="362">
        <v>0</v>
      </c>
      <c r="HR186" s="362">
        <v>-8</v>
      </c>
      <c r="HS186" s="362">
        <v>-6</v>
      </c>
      <c r="HT186" s="362">
        <v>-2</v>
      </c>
      <c r="HU186" s="363">
        <v>0.25</v>
      </c>
      <c r="HV186" s="404">
        <v>0</v>
      </c>
      <c r="HW186" s="452">
        <v>0</v>
      </c>
      <c r="HX186" s="362">
        <v>0</v>
      </c>
      <c r="HY186" s="362">
        <v>0</v>
      </c>
      <c r="HZ186" s="363">
        <v>0</v>
      </c>
      <c r="IA186" s="404">
        <v>0</v>
      </c>
      <c r="IB186" s="452">
        <v>0</v>
      </c>
      <c r="IC186" s="362">
        <v>0</v>
      </c>
      <c r="ID186" s="362">
        <v>0</v>
      </c>
      <c r="IE186" s="363">
        <v>0</v>
      </c>
      <c r="IF186" s="404">
        <v>0</v>
      </c>
      <c r="IG186" s="452">
        <v>0</v>
      </c>
      <c r="IH186" s="362">
        <v>0</v>
      </c>
      <c r="II186" s="362">
        <v>0</v>
      </c>
      <c r="IJ186" s="363">
        <v>0</v>
      </c>
      <c r="IK186" s="362">
        <v>0</v>
      </c>
      <c r="IL186" s="362">
        <v>0</v>
      </c>
      <c r="IM186" s="362">
        <v>0</v>
      </c>
      <c r="IN186" s="362">
        <v>0</v>
      </c>
      <c r="IO186" s="363">
        <v>0</v>
      </c>
      <c r="IP186" s="362">
        <v>0</v>
      </c>
      <c r="IQ186" s="362">
        <v>0</v>
      </c>
      <c r="IR186" s="362">
        <v>0</v>
      </c>
      <c r="IS186" s="362">
        <v>0</v>
      </c>
      <c r="IT186" s="363">
        <v>0</v>
      </c>
      <c r="IU186" s="404">
        <v>0</v>
      </c>
      <c r="IV186" s="452">
        <v>0</v>
      </c>
      <c r="IW186" s="362">
        <v>0</v>
      </c>
      <c r="IX186" s="362">
        <v>0</v>
      </c>
      <c r="IY186" s="363">
        <v>0</v>
      </c>
      <c r="IZ186" s="404">
        <v>0.1</v>
      </c>
      <c r="JA186" s="452">
        <v>14</v>
      </c>
      <c r="JB186" s="362">
        <v>14</v>
      </c>
      <c r="JC186" s="362">
        <v>0</v>
      </c>
      <c r="JD186" s="363">
        <v>0</v>
      </c>
      <c r="JE186" s="404">
        <v>0.1</v>
      </c>
      <c r="JF186" s="452">
        <v>14</v>
      </c>
      <c r="JG186" s="362">
        <v>14</v>
      </c>
      <c r="JH186" s="362">
        <v>0</v>
      </c>
      <c r="JI186" s="363">
        <v>0</v>
      </c>
      <c r="JJ186" s="362">
        <v>0</v>
      </c>
      <c r="JK186" s="362">
        <v>0</v>
      </c>
      <c r="JL186" s="362">
        <v>0</v>
      </c>
      <c r="JM186" s="362">
        <v>0</v>
      </c>
      <c r="JN186" s="363">
        <v>0</v>
      </c>
      <c r="JO186" s="362">
        <v>0.1</v>
      </c>
      <c r="JP186" s="362">
        <v>14</v>
      </c>
      <c r="JQ186" s="362">
        <v>14</v>
      </c>
      <c r="JR186" s="362">
        <v>0</v>
      </c>
      <c r="JS186" s="363">
        <v>0</v>
      </c>
      <c r="JT186" s="404">
        <v>0</v>
      </c>
      <c r="JU186" s="452">
        <v>0</v>
      </c>
      <c r="JV186" s="362">
        <v>0</v>
      </c>
      <c r="JW186" s="362">
        <v>0</v>
      </c>
      <c r="JX186" s="363">
        <v>0</v>
      </c>
      <c r="JY186" s="404">
        <v>0</v>
      </c>
      <c r="JZ186" s="452">
        <v>0</v>
      </c>
      <c r="KA186" s="362">
        <v>0</v>
      </c>
      <c r="KB186" s="362">
        <v>0</v>
      </c>
      <c r="KC186" s="363">
        <v>0</v>
      </c>
      <c r="KD186" s="404">
        <v>0</v>
      </c>
      <c r="KE186" s="452">
        <v>0</v>
      </c>
      <c r="KF186" s="362">
        <v>0</v>
      </c>
      <c r="KG186" s="362">
        <v>0</v>
      </c>
      <c r="KH186" s="363">
        <v>0</v>
      </c>
      <c r="KI186" s="362">
        <v>0.1</v>
      </c>
      <c r="KJ186" s="362">
        <v>14</v>
      </c>
      <c r="KK186" s="362">
        <v>14</v>
      </c>
      <c r="KL186" s="362">
        <v>0</v>
      </c>
      <c r="KM186" s="363">
        <v>0</v>
      </c>
      <c r="KN186" s="362">
        <v>-0.1</v>
      </c>
      <c r="KO186" s="362">
        <v>-14</v>
      </c>
      <c r="KP186" s="362">
        <v>-14</v>
      </c>
      <c r="KQ186" s="362">
        <v>0</v>
      </c>
      <c r="KR186" s="363">
        <v>0</v>
      </c>
      <c r="KS186" s="404">
        <v>0</v>
      </c>
      <c r="KT186" s="452">
        <v>0</v>
      </c>
      <c r="KU186" s="362">
        <v>0</v>
      </c>
      <c r="KV186" s="362">
        <v>0</v>
      </c>
      <c r="KW186" s="363">
        <v>0</v>
      </c>
      <c r="KX186" s="362">
        <v>0.1</v>
      </c>
      <c r="KY186" s="362">
        <v>35</v>
      </c>
      <c r="KZ186" s="362">
        <v>33</v>
      </c>
      <c r="LA186" s="362">
        <v>2</v>
      </c>
      <c r="LB186" s="453">
        <v>5.7142857142857141E-2</v>
      </c>
      <c r="LC186" s="362">
        <v>0.1</v>
      </c>
      <c r="LD186" s="362">
        <v>35</v>
      </c>
      <c r="LE186" s="362">
        <v>33</v>
      </c>
      <c r="LF186" s="362">
        <v>2</v>
      </c>
      <c r="LG186" s="453">
        <v>5.7142857142857141E-2</v>
      </c>
    </row>
    <row r="187" spans="2:319">
      <c r="B187" s="1617"/>
      <c r="C187" s="1623"/>
      <c r="D187" s="365" t="s">
        <v>2877</v>
      </c>
      <c r="E187" s="417">
        <v>12</v>
      </c>
      <c r="F187" s="367">
        <v>2796</v>
      </c>
      <c r="G187" s="367">
        <v>2741</v>
      </c>
      <c r="H187" s="367">
        <v>55</v>
      </c>
      <c r="I187" s="368">
        <v>1.967095851216023E-2</v>
      </c>
      <c r="J187" s="417">
        <v>0</v>
      </c>
      <c r="K187" s="367">
        <v>0</v>
      </c>
      <c r="L187" s="367">
        <v>0</v>
      </c>
      <c r="M187" s="367">
        <v>0</v>
      </c>
      <c r="N187" s="368">
        <v>0</v>
      </c>
      <c r="O187" s="417">
        <v>-12</v>
      </c>
      <c r="P187" s="367">
        <v>-2796</v>
      </c>
      <c r="Q187" s="367">
        <v>-2741</v>
      </c>
      <c r="R187" s="367">
        <v>-55</v>
      </c>
      <c r="S187" s="368">
        <v>-1.967095851216023E-2</v>
      </c>
      <c r="T187" s="367">
        <v>0</v>
      </c>
      <c r="U187" s="367">
        <v>0</v>
      </c>
      <c r="V187" s="367">
        <v>0</v>
      </c>
      <c r="W187" s="367">
        <v>0</v>
      </c>
      <c r="X187" s="368">
        <v>0</v>
      </c>
      <c r="Y187" s="367">
        <v>0</v>
      </c>
      <c r="Z187" s="367">
        <v>0</v>
      </c>
      <c r="AA187" s="367">
        <v>0</v>
      </c>
      <c r="AB187" s="367">
        <v>0</v>
      </c>
      <c r="AC187" s="368">
        <v>0</v>
      </c>
      <c r="AD187" s="417">
        <v>12</v>
      </c>
      <c r="AE187" s="367">
        <v>2796</v>
      </c>
      <c r="AF187" s="367">
        <v>2741</v>
      </c>
      <c r="AG187" s="367">
        <v>55</v>
      </c>
      <c r="AH187" s="368">
        <v>1.967095851216023E-2</v>
      </c>
      <c r="AI187" s="417">
        <v>0</v>
      </c>
      <c r="AJ187" s="367">
        <v>0</v>
      </c>
      <c r="AK187" s="367">
        <v>0</v>
      </c>
      <c r="AL187" s="367">
        <v>0</v>
      </c>
      <c r="AM187" s="368">
        <v>0</v>
      </c>
      <c r="AN187" s="417">
        <v>-12</v>
      </c>
      <c r="AO187" s="367">
        <v>-2796</v>
      </c>
      <c r="AP187" s="367">
        <v>-2741</v>
      </c>
      <c r="AQ187" s="367">
        <v>-55</v>
      </c>
      <c r="AR187" s="368">
        <v>-1.967095851216023E-2</v>
      </c>
      <c r="AS187" s="367">
        <v>0</v>
      </c>
      <c r="AT187" s="367">
        <v>0</v>
      </c>
      <c r="AU187" s="367">
        <v>0</v>
      </c>
      <c r="AV187" s="367">
        <v>0</v>
      </c>
      <c r="AW187" s="368">
        <v>0</v>
      </c>
      <c r="AX187" s="367">
        <v>0</v>
      </c>
      <c r="AY187" s="367">
        <v>0</v>
      </c>
      <c r="AZ187" s="367">
        <v>0</v>
      </c>
      <c r="BA187" s="367">
        <v>0</v>
      </c>
      <c r="BB187" s="368">
        <v>0</v>
      </c>
      <c r="BC187" s="417">
        <v>12</v>
      </c>
      <c r="BD187" s="367">
        <v>2796</v>
      </c>
      <c r="BE187" s="367">
        <v>2741</v>
      </c>
      <c r="BF187" s="367">
        <v>55</v>
      </c>
      <c r="BG187" s="368">
        <v>1.967095851216023E-2</v>
      </c>
      <c r="BH187" s="417">
        <v>27.7</v>
      </c>
      <c r="BI187" s="367">
        <v>5236</v>
      </c>
      <c r="BJ187" s="367">
        <v>5291</v>
      </c>
      <c r="BK187" s="367">
        <v>-55</v>
      </c>
      <c r="BL187" s="368">
        <v>-1.050420168067227E-2</v>
      </c>
      <c r="BM187" s="417">
        <v>15.7</v>
      </c>
      <c r="BN187" s="367">
        <v>2440</v>
      </c>
      <c r="BO187" s="367">
        <v>2550</v>
      </c>
      <c r="BP187" s="367">
        <v>-110</v>
      </c>
      <c r="BQ187" s="368">
        <v>-3.0175160192832499E-2</v>
      </c>
      <c r="BR187" s="367">
        <v>0</v>
      </c>
      <c r="BS187" s="367">
        <v>0</v>
      </c>
      <c r="BT187" s="367">
        <v>0</v>
      </c>
      <c r="BU187" s="367">
        <v>0</v>
      </c>
      <c r="BV187" s="368">
        <v>0</v>
      </c>
      <c r="BW187" s="367">
        <v>27.7</v>
      </c>
      <c r="BX187" s="367">
        <v>5236</v>
      </c>
      <c r="BY187" s="367">
        <v>5291</v>
      </c>
      <c r="BZ187" s="367">
        <v>-55</v>
      </c>
      <c r="CA187" s="368">
        <v>-1.050420168067227E-2</v>
      </c>
      <c r="CB187" s="417">
        <v>12</v>
      </c>
      <c r="CC187" s="367">
        <v>2796</v>
      </c>
      <c r="CD187" s="367">
        <v>2741</v>
      </c>
      <c r="CE187" s="367">
        <v>55</v>
      </c>
      <c r="CF187" s="368">
        <v>1.967095851216023E-2</v>
      </c>
      <c r="CG187" s="417">
        <v>103</v>
      </c>
      <c r="CH187" s="367">
        <v>20137</v>
      </c>
      <c r="CI187" s="367">
        <v>20462</v>
      </c>
      <c r="CJ187" s="367">
        <v>-325</v>
      </c>
      <c r="CK187" s="368">
        <v>-1.6139444803098774E-2</v>
      </c>
      <c r="CL187" s="417">
        <v>91</v>
      </c>
      <c r="CM187" s="367">
        <v>17341</v>
      </c>
      <c r="CN187" s="367">
        <v>17721</v>
      </c>
      <c r="CO187" s="367">
        <v>-380</v>
      </c>
      <c r="CP187" s="368">
        <v>-3.5810403315259004E-2</v>
      </c>
      <c r="CQ187" s="367">
        <v>27.7</v>
      </c>
      <c r="CR187" s="367">
        <v>5236</v>
      </c>
      <c r="CS187" s="367">
        <v>5291</v>
      </c>
      <c r="CT187" s="367">
        <v>-55</v>
      </c>
      <c r="CU187" s="368">
        <v>-1.050420168067227E-2</v>
      </c>
      <c r="CV187" s="367">
        <v>75.3</v>
      </c>
      <c r="CW187" s="367">
        <v>14901</v>
      </c>
      <c r="CX187" s="367">
        <v>15171</v>
      </c>
      <c r="CY187" s="367">
        <v>-270</v>
      </c>
      <c r="CZ187" s="368">
        <v>-1.8119589289309443E-2</v>
      </c>
      <c r="DA187" s="417">
        <v>12</v>
      </c>
      <c r="DB187" s="367">
        <v>2796</v>
      </c>
      <c r="DC187" s="367">
        <v>2741</v>
      </c>
      <c r="DD187" s="367">
        <v>55</v>
      </c>
      <c r="DE187" s="368">
        <v>1.967095851216023E-2</v>
      </c>
      <c r="DF187" s="417">
        <v>100.2</v>
      </c>
      <c r="DG187" s="367">
        <v>18122</v>
      </c>
      <c r="DH187" s="367">
        <v>19793</v>
      </c>
      <c r="DI187" s="367">
        <v>-1671</v>
      </c>
      <c r="DJ187" s="368">
        <v>-9.2208365522569252E-2</v>
      </c>
      <c r="DK187" s="417">
        <v>88.2</v>
      </c>
      <c r="DL187" s="367">
        <v>15326</v>
      </c>
      <c r="DM187" s="367">
        <v>17052</v>
      </c>
      <c r="DN187" s="367">
        <v>-1726</v>
      </c>
      <c r="DO187" s="368">
        <v>-0.11187932403472949</v>
      </c>
      <c r="DP187" s="367">
        <v>103</v>
      </c>
      <c r="DQ187" s="367">
        <v>20137</v>
      </c>
      <c r="DR187" s="367">
        <v>20462</v>
      </c>
      <c r="DS187" s="367">
        <v>-325</v>
      </c>
      <c r="DT187" s="368">
        <v>-1.6139444803098774E-2</v>
      </c>
      <c r="DU187" s="367">
        <v>-2.7999999999999972</v>
      </c>
      <c r="DV187" s="367">
        <v>-2015</v>
      </c>
      <c r="DW187" s="367">
        <v>-669</v>
      </c>
      <c r="DX187" s="367">
        <v>-1346</v>
      </c>
      <c r="DY187" s="368">
        <v>0.66799007444168734</v>
      </c>
      <c r="DZ187" s="417">
        <v>12</v>
      </c>
      <c r="EA187" s="367">
        <v>2796</v>
      </c>
      <c r="EB187" s="367">
        <v>2741</v>
      </c>
      <c r="EC187" s="367">
        <v>55</v>
      </c>
      <c r="ED187" s="368">
        <v>1.967095851216023E-2</v>
      </c>
      <c r="EE187" s="417">
        <v>81.5</v>
      </c>
      <c r="EF187" s="367">
        <v>14302</v>
      </c>
      <c r="EG187" s="367">
        <v>14894</v>
      </c>
      <c r="EH187" s="367">
        <v>-592</v>
      </c>
      <c r="EI187" s="368">
        <v>-4.1392812194098724E-2</v>
      </c>
      <c r="EJ187" s="417">
        <v>69.5</v>
      </c>
      <c r="EK187" s="367">
        <v>11506</v>
      </c>
      <c r="EL187" s="367">
        <v>12153</v>
      </c>
      <c r="EM187" s="367">
        <v>-647</v>
      </c>
      <c r="EN187" s="368">
        <v>-6.1063770706258957E-2</v>
      </c>
      <c r="EO187" s="367">
        <v>100.2</v>
      </c>
      <c r="EP187" s="367">
        <v>18122</v>
      </c>
      <c r="EQ187" s="367">
        <v>19793</v>
      </c>
      <c r="ER187" s="367">
        <v>-1671</v>
      </c>
      <c r="ES187" s="368">
        <v>-9.2208365522569252E-2</v>
      </c>
      <c r="ET187" s="367">
        <v>-18.700000000000003</v>
      </c>
      <c r="EU187" s="367">
        <v>-3820</v>
      </c>
      <c r="EV187" s="367">
        <v>-4899</v>
      </c>
      <c r="EW187" s="367">
        <v>1079</v>
      </c>
      <c r="EX187" s="368">
        <v>-0.28246073298429319</v>
      </c>
      <c r="EY187" s="417">
        <v>12</v>
      </c>
      <c r="EZ187" s="367">
        <v>2796</v>
      </c>
      <c r="FA187" s="367">
        <v>2741</v>
      </c>
      <c r="FB187" s="367">
        <v>55</v>
      </c>
      <c r="FC187" s="368">
        <v>1.967095851216023E-2</v>
      </c>
      <c r="FD187" s="417">
        <v>12.1</v>
      </c>
      <c r="FE187" s="367">
        <v>2172</v>
      </c>
      <c r="FF187" s="367">
        <v>2127</v>
      </c>
      <c r="FG187" s="367">
        <v>45</v>
      </c>
      <c r="FH187" s="368">
        <v>2.0718232044198894E-2</v>
      </c>
      <c r="FI187" s="417">
        <v>9.9999999999999645E-2</v>
      </c>
      <c r="FJ187" s="367">
        <v>-624</v>
      </c>
      <c r="FK187" s="367">
        <v>-614</v>
      </c>
      <c r="FL187" s="367">
        <v>-10</v>
      </c>
      <c r="FM187" s="368">
        <v>1.0472735320386645E-3</v>
      </c>
      <c r="FN187" s="367">
        <v>81.5</v>
      </c>
      <c r="FO187" s="367">
        <v>14302</v>
      </c>
      <c r="FP187" s="367">
        <v>14894</v>
      </c>
      <c r="FQ187" s="367">
        <v>-592</v>
      </c>
      <c r="FR187" s="368">
        <v>-4.1392812194098724E-2</v>
      </c>
      <c r="FS187" s="367">
        <v>-69.400000000000006</v>
      </c>
      <c r="FT187" s="367">
        <v>-12130</v>
      </c>
      <c r="FU187" s="367">
        <v>-12767</v>
      </c>
      <c r="FV187" s="367">
        <v>637</v>
      </c>
      <c r="FW187" s="368">
        <v>-5.251442704039571E-2</v>
      </c>
      <c r="FX187" s="417">
        <v>12</v>
      </c>
      <c r="FY187" s="367">
        <v>2796</v>
      </c>
      <c r="FZ187" s="367">
        <v>2741</v>
      </c>
      <c r="GA187" s="367">
        <v>55</v>
      </c>
      <c r="GB187" s="368">
        <v>1.967095851216023E-2</v>
      </c>
      <c r="GC187" s="417">
        <v>84.8</v>
      </c>
      <c r="GD187" s="367">
        <v>14614</v>
      </c>
      <c r="GE187" s="367">
        <v>14491</v>
      </c>
      <c r="GF187" s="367">
        <v>123</v>
      </c>
      <c r="GG187" s="368">
        <v>8.4165868345422203E-3</v>
      </c>
      <c r="GH187" s="417">
        <v>72.8</v>
      </c>
      <c r="GI187" s="367">
        <v>11818</v>
      </c>
      <c r="GJ187" s="367">
        <v>11750</v>
      </c>
      <c r="GK187" s="367">
        <v>68</v>
      </c>
      <c r="GL187" s="368">
        <v>-1.1254371677618009E-2</v>
      </c>
      <c r="GM187" s="367">
        <v>12.1</v>
      </c>
      <c r="GN187" s="367">
        <v>2172</v>
      </c>
      <c r="GO187" s="367">
        <v>2127</v>
      </c>
      <c r="GP187" s="367">
        <v>45</v>
      </c>
      <c r="GQ187" s="368">
        <v>2.0718232044198894E-2</v>
      </c>
      <c r="GR187" s="367">
        <v>72.7</v>
      </c>
      <c r="GS187" s="367">
        <v>12442</v>
      </c>
      <c r="GT187" s="367">
        <v>12364</v>
      </c>
      <c r="GU187" s="367">
        <v>78</v>
      </c>
      <c r="GV187" s="368">
        <v>6.2690885709692978E-3</v>
      </c>
      <c r="GW187" s="417">
        <v>12</v>
      </c>
      <c r="GX187" s="367">
        <v>2796</v>
      </c>
      <c r="GY187" s="367">
        <v>2741</v>
      </c>
      <c r="GZ187" s="367">
        <v>55</v>
      </c>
      <c r="HA187" s="368">
        <v>1.967095851216023E-2</v>
      </c>
      <c r="HB187" s="417">
        <v>129.19999999999999</v>
      </c>
      <c r="HC187" s="367">
        <v>23079</v>
      </c>
      <c r="HD187" s="367">
        <v>22380</v>
      </c>
      <c r="HE187" s="367">
        <v>699</v>
      </c>
      <c r="HF187" s="368">
        <v>3.028727414532692E-2</v>
      </c>
      <c r="HG187" s="417">
        <v>117.19999999999999</v>
      </c>
      <c r="HH187" s="367">
        <v>20283</v>
      </c>
      <c r="HI187" s="367">
        <v>19639</v>
      </c>
      <c r="HJ187" s="367">
        <v>644</v>
      </c>
      <c r="HK187" s="368">
        <v>1.061631563316669E-2</v>
      </c>
      <c r="HL187" s="367">
        <v>84.8</v>
      </c>
      <c r="HM187" s="367">
        <v>14614</v>
      </c>
      <c r="HN187" s="367">
        <v>14491</v>
      </c>
      <c r="HO187" s="367">
        <v>123</v>
      </c>
      <c r="HP187" s="368">
        <v>8.4165868345422203E-3</v>
      </c>
      <c r="HQ187" s="367">
        <v>44.399999999999991</v>
      </c>
      <c r="HR187" s="367">
        <v>8465</v>
      </c>
      <c r="HS187" s="367">
        <v>7889</v>
      </c>
      <c r="HT187" s="367">
        <v>576</v>
      </c>
      <c r="HU187" s="368">
        <v>6.8044890726520965E-2</v>
      </c>
      <c r="HV187" s="417">
        <v>12</v>
      </c>
      <c r="HW187" s="367">
        <v>2796</v>
      </c>
      <c r="HX187" s="367">
        <v>2741</v>
      </c>
      <c r="HY187" s="367">
        <v>55</v>
      </c>
      <c r="HZ187" s="368">
        <v>1.967095851216023E-2</v>
      </c>
      <c r="IA187" s="417">
        <v>28.4</v>
      </c>
      <c r="IB187" s="367">
        <v>5067</v>
      </c>
      <c r="IC187" s="367">
        <v>5234</v>
      </c>
      <c r="ID187" s="367">
        <v>-167</v>
      </c>
      <c r="IE187" s="368">
        <v>-3.2958358002762977E-2</v>
      </c>
      <c r="IF187" s="417">
        <v>16.399999999999999</v>
      </c>
      <c r="IG187" s="367">
        <v>2271</v>
      </c>
      <c r="IH187" s="367">
        <v>2493</v>
      </c>
      <c r="II187" s="367">
        <v>-222</v>
      </c>
      <c r="IJ187" s="368">
        <v>-5.2629316514923211E-2</v>
      </c>
      <c r="IK187" s="367">
        <v>129.19999999999999</v>
      </c>
      <c r="IL187" s="367">
        <v>23079</v>
      </c>
      <c r="IM187" s="367">
        <v>22380</v>
      </c>
      <c r="IN187" s="367">
        <v>699</v>
      </c>
      <c r="IO187" s="368">
        <v>3.028727414532692E-2</v>
      </c>
      <c r="IP187" s="367">
        <v>-100.79999999999998</v>
      </c>
      <c r="IQ187" s="367">
        <v>-18012</v>
      </c>
      <c r="IR187" s="367">
        <v>-17146</v>
      </c>
      <c r="IS187" s="367">
        <v>-866</v>
      </c>
      <c r="IT187" s="368">
        <v>4.8079058405507441E-2</v>
      </c>
      <c r="IU187" s="417">
        <v>12</v>
      </c>
      <c r="IV187" s="367">
        <v>2796</v>
      </c>
      <c r="IW187" s="367">
        <v>2741</v>
      </c>
      <c r="IX187" s="367">
        <v>55</v>
      </c>
      <c r="IY187" s="368">
        <v>1.967095851216023E-2</v>
      </c>
      <c r="IZ187" s="417">
        <v>28.4</v>
      </c>
      <c r="JA187" s="367">
        <v>4899</v>
      </c>
      <c r="JB187" s="367">
        <v>5105</v>
      </c>
      <c r="JC187" s="367">
        <v>-206</v>
      </c>
      <c r="JD187" s="368">
        <v>-4.204939783629312E-2</v>
      </c>
      <c r="JE187" s="417">
        <v>16.399999999999999</v>
      </c>
      <c r="JF187" s="367">
        <v>2103</v>
      </c>
      <c r="JG187" s="367">
        <v>2364</v>
      </c>
      <c r="JH187" s="367">
        <v>-261</v>
      </c>
      <c r="JI187" s="368">
        <v>-6.1720356348453354E-2</v>
      </c>
      <c r="JJ187" s="367">
        <v>28.4</v>
      </c>
      <c r="JK187" s="367">
        <v>5067</v>
      </c>
      <c r="JL187" s="367">
        <v>5234</v>
      </c>
      <c r="JM187" s="367">
        <v>-167</v>
      </c>
      <c r="JN187" s="368">
        <v>-3.2958358002762977E-2</v>
      </c>
      <c r="JO187" s="367">
        <v>0</v>
      </c>
      <c r="JP187" s="367">
        <v>-168</v>
      </c>
      <c r="JQ187" s="367">
        <v>-129</v>
      </c>
      <c r="JR187" s="367">
        <v>-39</v>
      </c>
      <c r="JS187" s="368">
        <v>0.23214285714285715</v>
      </c>
      <c r="JT187" s="417">
        <v>12</v>
      </c>
      <c r="JU187" s="367">
        <v>2796</v>
      </c>
      <c r="JV187" s="367">
        <v>2741</v>
      </c>
      <c r="JW187" s="367">
        <v>55</v>
      </c>
      <c r="JX187" s="368">
        <v>1.967095851216023E-2</v>
      </c>
      <c r="JY187" s="417">
        <v>93.7</v>
      </c>
      <c r="JZ187" s="367">
        <v>16657</v>
      </c>
      <c r="KA187" s="367">
        <v>16518</v>
      </c>
      <c r="KB187" s="367">
        <v>139</v>
      </c>
      <c r="KC187" s="368">
        <v>8.3448400072041792E-3</v>
      </c>
      <c r="KD187" s="417">
        <v>81.7</v>
      </c>
      <c r="KE187" s="367">
        <v>13861</v>
      </c>
      <c r="KF187" s="367">
        <v>13777</v>
      </c>
      <c r="KG187" s="367">
        <v>84</v>
      </c>
      <c r="KH187" s="368">
        <v>-1.1326118504956051E-2</v>
      </c>
      <c r="KI187" s="367">
        <v>28.4</v>
      </c>
      <c r="KJ187" s="367">
        <v>4899</v>
      </c>
      <c r="KK187" s="367">
        <v>5105</v>
      </c>
      <c r="KL187" s="367">
        <v>-206</v>
      </c>
      <c r="KM187" s="368">
        <v>-4.204939783629312E-2</v>
      </c>
      <c r="KN187" s="367">
        <v>65.300000000000011</v>
      </c>
      <c r="KO187" s="367">
        <v>11758</v>
      </c>
      <c r="KP187" s="367">
        <v>11413</v>
      </c>
      <c r="KQ187" s="367">
        <v>345</v>
      </c>
      <c r="KR187" s="368">
        <v>2.9341724783126383E-2</v>
      </c>
      <c r="KS187" s="417">
        <v>144</v>
      </c>
      <c r="KT187" s="367">
        <v>33552</v>
      </c>
      <c r="KU187" s="367">
        <v>32892</v>
      </c>
      <c r="KV187" s="367">
        <v>660</v>
      </c>
      <c r="KW187" s="368">
        <v>1.967095851216023E-2</v>
      </c>
      <c r="KX187" s="367">
        <v>689</v>
      </c>
      <c r="KY187" s="367">
        <v>124285</v>
      </c>
      <c r="KZ187" s="367">
        <v>126295</v>
      </c>
      <c r="LA187" s="367">
        <v>-2010</v>
      </c>
      <c r="LB187" s="369">
        <v>-1.6172506738544475E-2</v>
      </c>
      <c r="LC187" s="367">
        <v>545</v>
      </c>
      <c r="LD187" s="367">
        <v>90733</v>
      </c>
      <c r="LE187" s="367">
        <v>93403</v>
      </c>
      <c r="LF187" s="367">
        <v>-2670</v>
      </c>
      <c r="LG187" s="369">
        <v>-3.5843465250704705E-2</v>
      </c>
    </row>
    <row r="188" spans="2:319">
      <c r="B188" s="1617"/>
      <c r="C188" s="1623"/>
      <c r="D188" s="365" t="s">
        <v>2880</v>
      </c>
      <c r="E188" s="417">
        <v>0</v>
      </c>
      <c r="F188" s="367">
        <v>0</v>
      </c>
      <c r="G188" s="367">
        <v>0</v>
      </c>
      <c r="H188" s="367">
        <v>0</v>
      </c>
      <c r="I188" s="368">
        <v>0</v>
      </c>
      <c r="J188" s="417">
        <v>0</v>
      </c>
      <c r="K188" s="367">
        <v>0</v>
      </c>
      <c r="L188" s="367">
        <v>0</v>
      </c>
      <c r="M188" s="367">
        <v>0</v>
      </c>
      <c r="N188" s="368">
        <v>0</v>
      </c>
      <c r="O188" s="417">
        <v>0</v>
      </c>
      <c r="P188" s="367">
        <v>0</v>
      </c>
      <c r="Q188" s="367">
        <v>0</v>
      </c>
      <c r="R188" s="367">
        <v>0</v>
      </c>
      <c r="S188" s="368">
        <v>0</v>
      </c>
      <c r="T188" s="367">
        <v>0</v>
      </c>
      <c r="U188" s="367">
        <v>0</v>
      </c>
      <c r="V188" s="367">
        <v>0</v>
      </c>
      <c r="W188" s="367">
        <v>0</v>
      </c>
      <c r="X188" s="368">
        <v>0</v>
      </c>
      <c r="Y188" s="367">
        <v>0</v>
      </c>
      <c r="Z188" s="367">
        <v>0</v>
      </c>
      <c r="AA188" s="367">
        <v>0</v>
      </c>
      <c r="AB188" s="367">
        <v>0</v>
      </c>
      <c r="AC188" s="368">
        <v>0</v>
      </c>
      <c r="AD188" s="417">
        <v>0</v>
      </c>
      <c r="AE188" s="367">
        <v>0</v>
      </c>
      <c r="AF188" s="367">
        <v>0</v>
      </c>
      <c r="AG188" s="367">
        <v>0</v>
      </c>
      <c r="AH188" s="368">
        <v>0</v>
      </c>
      <c r="AI188" s="417">
        <v>0</v>
      </c>
      <c r="AJ188" s="367">
        <v>0</v>
      </c>
      <c r="AK188" s="367">
        <v>0</v>
      </c>
      <c r="AL188" s="367">
        <v>0</v>
      </c>
      <c r="AM188" s="368">
        <v>0</v>
      </c>
      <c r="AN188" s="417">
        <v>0</v>
      </c>
      <c r="AO188" s="367">
        <v>0</v>
      </c>
      <c r="AP188" s="367">
        <v>0</v>
      </c>
      <c r="AQ188" s="367">
        <v>0</v>
      </c>
      <c r="AR188" s="368">
        <v>0</v>
      </c>
      <c r="AS188" s="367">
        <v>0</v>
      </c>
      <c r="AT188" s="367">
        <v>0</v>
      </c>
      <c r="AU188" s="367">
        <v>0</v>
      </c>
      <c r="AV188" s="367">
        <v>0</v>
      </c>
      <c r="AW188" s="368">
        <v>0</v>
      </c>
      <c r="AX188" s="367">
        <v>0</v>
      </c>
      <c r="AY188" s="367">
        <v>0</v>
      </c>
      <c r="AZ188" s="367">
        <v>0</v>
      </c>
      <c r="BA188" s="367">
        <v>0</v>
      </c>
      <c r="BB188" s="368">
        <v>0</v>
      </c>
      <c r="BC188" s="417">
        <v>0</v>
      </c>
      <c r="BD188" s="367">
        <v>0</v>
      </c>
      <c r="BE188" s="367">
        <v>0</v>
      </c>
      <c r="BF188" s="367">
        <v>0</v>
      </c>
      <c r="BG188" s="368">
        <v>0</v>
      </c>
      <c r="BH188" s="417">
        <v>0</v>
      </c>
      <c r="BI188" s="367">
        <v>0</v>
      </c>
      <c r="BJ188" s="367">
        <v>0</v>
      </c>
      <c r="BK188" s="367">
        <v>0</v>
      </c>
      <c r="BL188" s="368">
        <v>0</v>
      </c>
      <c r="BM188" s="417">
        <v>0</v>
      </c>
      <c r="BN188" s="367">
        <v>0</v>
      </c>
      <c r="BO188" s="367">
        <v>0</v>
      </c>
      <c r="BP188" s="367">
        <v>0</v>
      </c>
      <c r="BQ188" s="368">
        <v>0</v>
      </c>
      <c r="BR188" s="367">
        <v>0</v>
      </c>
      <c r="BS188" s="367">
        <v>0</v>
      </c>
      <c r="BT188" s="367">
        <v>0</v>
      </c>
      <c r="BU188" s="367">
        <v>0</v>
      </c>
      <c r="BV188" s="368">
        <v>0</v>
      </c>
      <c r="BW188" s="367">
        <v>0</v>
      </c>
      <c r="BX188" s="367">
        <v>0</v>
      </c>
      <c r="BY188" s="367">
        <v>0</v>
      </c>
      <c r="BZ188" s="367">
        <v>0</v>
      </c>
      <c r="CA188" s="368">
        <v>0</v>
      </c>
      <c r="CB188" s="417">
        <v>0</v>
      </c>
      <c r="CC188" s="367">
        <v>0</v>
      </c>
      <c r="CD188" s="367">
        <v>0</v>
      </c>
      <c r="CE188" s="367">
        <v>0</v>
      </c>
      <c r="CF188" s="368">
        <v>0</v>
      </c>
      <c r="CG188" s="417">
        <v>0</v>
      </c>
      <c r="CH188" s="367">
        <v>0</v>
      </c>
      <c r="CI188" s="367">
        <v>0</v>
      </c>
      <c r="CJ188" s="367">
        <v>0</v>
      </c>
      <c r="CK188" s="368">
        <v>0</v>
      </c>
      <c r="CL188" s="417">
        <v>0</v>
      </c>
      <c r="CM188" s="367">
        <v>0</v>
      </c>
      <c r="CN188" s="367">
        <v>0</v>
      </c>
      <c r="CO188" s="367">
        <v>0</v>
      </c>
      <c r="CP188" s="368">
        <v>0</v>
      </c>
      <c r="CQ188" s="367">
        <v>0</v>
      </c>
      <c r="CR188" s="367">
        <v>0</v>
      </c>
      <c r="CS188" s="367">
        <v>0</v>
      </c>
      <c r="CT188" s="367">
        <v>0</v>
      </c>
      <c r="CU188" s="368">
        <v>0</v>
      </c>
      <c r="CV188" s="367">
        <v>0</v>
      </c>
      <c r="CW188" s="367">
        <v>0</v>
      </c>
      <c r="CX188" s="367">
        <v>0</v>
      </c>
      <c r="CY188" s="367">
        <v>0</v>
      </c>
      <c r="CZ188" s="368">
        <v>0</v>
      </c>
      <c r="DA188" s="417">
        <v>0</v>
      </c>
      <c r="DB188" s="367">
        <v>0</v>
      </c>
      <c r="DC188" s="367">
        <v>0</v>
      </c>
      <c r="DD188" s="367">
        <v>0</v>
      </c>
      <c r="DE188" s="368">
        <v>0</v>
      </c>
      <c r="DF188" s="417">
        <v>0</v>
      </c>
      <c r="DG188" s="367">
        <v>0</v>
      </c>
      <c r="DH188" s="367">
        <v>0</v>
      </c>
      <c r="DI188" s="367">
        <v>0</v>
      </c>
      <c r="DJ188" s="368">
        <v>0</v>
      </c>
      <c r="DK188" s="417">
        <v>0</v>
      </c>
      <c r="DL188" s="367">
        <v>0</v>
      </c>
      <c r="DM188" s="367">
        <v>0</v>
      </c>
      <c r="DN188" s="367">
        <v>0</v>
      </c>
      <c r="DO188" s="368">
        <v>0</v>
      </c>
      <c r="DP188" s="367">
        <v>0</v>
      </c>
      <c r="DQ188" s="367">
        <v>0</v>
      </c>
      <c r="DR188" s="367">
        <v>0</v>
      </c>
      <c r="DS188" s="367">
        <v>0</v>
      </c>
      <c r="DT188" s="368">
        <v>0</v>
      </c>
      <c r="DU188" s="367">
        <v>0</v>
      </c>
      <c r="DV188" s="367">
        <v>0</v>
      </c>
      <c r="DW188" s="367">
        <v>0</v>
      </c>
      <c r="DX188" s="367">
        <v>0</v>
      </c>
      <c r="DY188" s="368">
        <v>0</v>
      </c>
      <c r="DZ188" s="417">
        <v>0</v>
      </c>
      <c r="EA188" s="367">
        <v>0</v>
      </c>
      <c r="EB188" s="367">
        <v>0</v>
      </c>
      <c r="EC188" s="367">
        <v>0</v>
      </c>
      <c r="ED188" s="368">
        <v>0</v>
      </c>
      <c r="EE188" s="417">
        <v>0</v>
      </c>
      <c r="EF188" s="367">
        <v>0</v>
      </c>
      <c r="EG188" s="367">
        <v>0</v>
      </c>
      <c r="EH188" s="367">
        <v>0</v>
      </c>
      <c r="EI188" s="368">
        <v>0</v>
      </c>
      <c r="EJ188" s="417">
        <v>0</v>
      </c>
      <c r="EK188" s="367">
        <v>0</v>
      </c>
      <c r="EL188" s="367">
        <v>0</v>
      </c>
      <c r="EM188" s="367">
        <v>0</v>
      </c>
      <c r="EN188" s="368">
        <v>0</v>
      </c>
      <c r="EO188" s="367">
        <v>0</v>
      </c>
      <c r="EP188" s="367">
        <v>0</v>
      </c>
      <c r="EQ188" s="367">
        <v>0</v>
      </c>
      <c r="ER188" s="367">
        <v>0</v>
      </c>
      <c r="ES188" s="368">
        <v>0</v>
      </c>
      <c r="ET188" s="367">
        <v>0</v>
      </c>
      <c r="EU188" s="367">
        <v>0</v>
      </c>
      <c r="EV188" s="367">
        <v>0</v>
      </c>
      <c r="EW188" s="367">
        <v>0</v>
      </c>
      <c r="EX188" s="368">
        <v>0</v>
      </c>
      <c r="EY188" s="417">
        <v>0</v>
      </c>
      <c r="EZ188" s="367">
        <v>0</v>
      </c>
      <c r="FA188" s="367">
        <v>0</v>
      </c>
      <c r="FB188" s="367">
        <v>0</v>
      </c>
      <c r="FC188" s="368">
        <v>0</v>
      </c>
      <c r="FD188" s="417">
        <v>0</v>
      </c>
      <c r="FE188" s="367">
        <v>0</v>
      </c>
      <c r="FF188" s="367">
        <v>0</v>
      </c>
      <c r="FG188" s="367">
        <v>0</v>
      </c>
      <c r="FH188" s="368">
        <v>0</v>
      </c>
      <c r="FI188" s="417">
        <v>0</v>
      </c>
      <c r="FJ188" s="367">
        <v>0</v>
      </c>
      <c r="FK188" s="367">
        <v>0</v>
      </c>
      <c r="FL188" s="367">
        <v>0</v>
      </c>
      <c r="FM188" s="368">
        <v>0</v>
      </c>
      <c r="FN188" s="367">
        <v>0</v>
      </c>
      <c r="FO188" s="367">
        <v>0</v>
      </c>
      <c r="FP188" s="367">
        <v>0</v>
      </c>
      <c r="FQ188" s="367">
        <v>0</v>
      </c>
      <c r="FR188" s="368">
        <v>0</v>
      </c>
      <c r="FS188" s="367">
        <v>0</v>
      </c>
      <c r="FT188" s="367">
        <v>0</v>
      </c>
      <c r="FU188" s="367">
        <v>0</v>
      </c>
      <c r="FV188" s="367">
        <v>0</v>
      </c>
      <c r="FW188" s="368">
        <v>0</v>
      </c>
      <c r="FX188" s="417">
        <v>0</v>
      </c>
      <c r="FY188" s="367">
        <v>0</v>
      </c>
      <c r="FZ188" s="367">
        <v>0</v>
      </c>
      <c r="GA188" s="367">
        <v>0</v>
      </c>
      <c r="GB188" s="368">
        <v>0</v>
      </c>
      <c r="GC188" s="417">
        <v>0</v>
      </c>
      <c r="GD188" s="367">
        <v>0</v>
      </c>
      <c r="GE188" s="367">
        <v>0</v>
      </c>
      <c r="GF188" s="367">
        <v>0</v>
      </c>
      <c r="GG188" s="368">
        <v>0</v>
      </c>
      <c r="GH188" s="417">
        <v>0</v>
      </c>
      <c r="GI188" s="367">
        <v>0</v>
      </c>
      <c r="GJ188" s="367">
        <v>0</v>
      </c>
      <c r="GK188" s="367">
        <v>0</v>
      </c>
      <c r="GL188" s="368">
        <v>0</v>
      </c>
      <c r="GM188" s="367">
        <v>0</v>
      </c>
      <c r="GN188" s="367">
        <v>0</v>
      </c>
      <c r="GO188" s="367">
        <v>0</v>
      </c>
      <c r="GP188" s="367">
        <v>0</v>
      </c>
      <c r="GQ188" s="368">
        <v>0</v>
      </c>
      <c r="GR188" s="367">
        <v>0</v>
      </c>
      <c r="GS188" s="367">
        <v>0</v>
      </c>
      <c r="GT188" s="367">
        <v>0</v>
      </c>
      <c r="GU188" s="367">
        <v>0</v>
      </c>
      <c r="GV188" s="368">
        <v>0</v>
      </c>
      <c r="GW188" s="417">
        <v>0</v>
      </c>
      <c r="GX188" s="367">
        <v>0</v>
      </c>
      <c r="GY188" s="367">
        <v>0</v>
      </c>
      <c r="GZ188" s="367">
        <v>0</v>
      </c>
      <c r="HA188" s="368">
        <v>0</v>
      </c>
      <c r="HB188" s="417">
        <v>0</v>
      </c>
      <c r="HC188" s="367">
        <v>0</v>
      </c>
      <c r="HD188" s="367">
        <v>0</v>
      </c>
      <c r="HE188" s="367">
        <v>0</v>
      </c>
      <c r="HF188" s="368">
        <v>0</v>
      </c>
      <c r="HG188" s="417">
        <v>0</v>
      </c>
      <c r="HH188" s="367">
        <v>0</v>
      </c>
      <c r="HI188" s="367">
        <v>0</v>
      </c>
      <c r="HJ188" s="367">
        <v>0</v>
      </c>
      <c r="HK188" s="368">
        <v>0</v>
      </c>
      <c r="HL188" s="367">
        <v>0</v>
      </c>
      <c r="HM188" s="367">
        <v>0</v>
      </c>
      <c r="HN188" s="367">
        <v>0</v>
      </c>
      <c r="HO188" s="367">
        <v>0</v>
      </c>
      <c r="HP188" s="368">
        <v>0</v>
      </c>
      <c r="HQ188" s="367">
        <v>0</v>
      </c>
      <c r="HR188" s="367">
        <v>0</v>
      </c>
      <c r="HS188" s="367">
        <v>0</v>
      </c>
      <c r="HT188" s="367">
        <v>0</v>
      </c>
      <c r="HU188" s="368">
        <v>0</v>
      </c>
      <c r="HV188" s="417">
        <v>0</v>
      </c>
      <c r="HW188" s="367">
        <v>0</v>
      </c>
      <c r="HX188" s="367">
        <v>0</v>
      </c>
      <c r="HY188" s="367">
        <v>0</v>
      </c>
      <c r="HZ188" s="368">
        <v>0</v>
      </c>
      <c r="IA188" s="417">
        <v>0</v>
      </c>
      <c r="IB188" s="367">
        <v>0</v>
      </c>
      <c r="IC188" s="367">
        <v>0</v>
      </c>
      <c r="ID188" s="367">
        <v>0</v>
      </c>
      <c r="IE188" s="368">
        <v>0</v>
      </c>
      <c r="IF188" s="417">
        <v>0</v>
      </c>
      <c r="IG188" s="367">
        <v>0</v>
      </c>
      <c r="IH188" s="367">
        <v>0</v>
      </c>
      <c r="II188" s="367">
        <v>0</v>
      </c>
      <c r="IJ188" s="368">
        <v>0</v>
      </c>
      <c r="IK188" s="367">
        <v>0</v>
      </c>
      <c r="IL188" s="367">
        <v>0</v>
      </c>
      <c r="IM188" s="367">
        <v>0</v>
      </c>
      <c r="IN188" s="367">
        <v>0</v>
      </c>
      <c r="IO188" s="368">
        <v>0</v>
      </c>
      <c r="IP188" s="367">
        <v>0</v>
      </c>
      <c r="IQ188" s="367">
        <v>0</v>
      </c>
      <c r="IR188" s="367">
        <v>0</v>
      </c>
      <c r="IS188" s="367">
        <v>0</v>
      </c>
      <c r="IT188" s="368">
        <v>0</v>
      </c>
      <c r="IU188" s="417">
        <v>0</v>
      </c>
      <c r="IV188" s="367">
        <v>0</v>
      </c>
      <c r="IW188" s="367">
        <v>0</v>
      </c>
      <c r="IX188" s="367">
        <v>0</v>
      </c>
      <c r="IY188" s="368">
        <v>0</v>
      </c>
      <c r="IZ188" s="417">
        <v>0</v>
      </c>
      <c r="JA188" s="367">
        <v>0</v>
      </c>
      <c r="JB188" s="367">
        <v>0</v>
      </c>
      <c r="JC188" s="367">
        <v>0</v>
      </c>
      <c r="JD188" s="368">
        <v>0</v>
      </c>
      <c r="JE188" s="417">
        <v>0</v>
      </c>
      <c r="JF188" s="367">
        <v>0</v>
      </c>
      <c r="JG188" s="367">
        <v>0</v>
      </c>
      <c r="JH188" s="367">
        <v>0</v>
      </c>
      <c r="JI188" s="368">
        <v>0</v>
      </c>
      <c r="JJ188" s="367">
        <v>0</v>
      </c>
      <c r="JK188" s="367">
        <v>0</v>
      </c>
      <c r="JL188" s="367">
        <v>0</v>
      </c>
      <c r="JM188" s="367">
        <v>0</v>
      </c>
      <c r="JN188" s="368">
        <v>0</v>
      </c>
      <c r="JO188" s="367">
        <v>0</v>
      </c>
      <c r="JP188" s="367">
        <v>0</v>
      </c>
      <c r="JQ188" s="367">
        <v>0</v>
      </c>
      <c r="JR188" s="367">
        <v>0</v>
      </c>
      <c r="JS188" s="368">
        <v>0</v>
      </c>
      <c r="JT188" s="417">
        <v>0</v>
      </c>
      <c r="JU188" s="367">
        <v>0</v>
      </c>
      <c r="JV188" s="367">
        <v>0</v>
      </c>
      <c r="JW188" s="367">
        <v>0</v>
      </c>
      <c r="JX188" s="368">
        <v>0</v>
      </c>
      <c r="JY188" s="417">
        <v>0</v>
      </c>
      <c r="JZ188" s="367">
        <v>0</v>
      </c>
      <c r="KA188" s="367">
        <v>0</v>
      </c>
      <c r="KB188" s="367">
        <v>0</v>
      </c>
      <c r="KC188" s="368">
        <v>0</v>
      </c>
      <c r="KD188" s="417">
        <v>0</v>
      </c>
      <c r="KE188" s="367">
        <v>0</v>
      </c>
      <c r="KF188" s="367">
        <v>0</v>
      </c>
      <c r="KG188" s="367">
        <v>0</v>
      </c>
      <c r="KH188" s="368">
        <v>0</v>
      </c>
      <c r="KI188" s="367">
        <v>0</v>
      </c>
      <c r="KJ188" s="367">
        <v>0</v>
      </c>
      <c r="KK188" s="367">
        <v>0</v>
      </c>
      <c r="KL188" s="367">
        <v>0</v>
      </c>
      <c r="KM188" s="368">
        <v>0</v>
      </c>
      <c r="KN188" s="367">
        <v>0</v>
      </c>
      <c r="KO188" s="367">
        <v>0</v>
      </c>
      <c r="KP188" s="367">
        <v>0</v>
      </c>
      <c r="KQ188" s="367">
        <v>0</v>
      </c>
      <c r="KR188" s="368">
        <v>0</v>
      </c>
      <c r="KS188" s="417">
        <v>0</v>
      </c>
      <c r="KT188" s="367">
        <v>0</v>
      </c>
      <c r="KU188" s="367">
        <v>0</v>
      </c>
      <c r="KV188" s="367">
        <v>0</v>
      </c>
      <c r="KW188" s="368">
        <v>0</v>
      </c>
      <c r="KX188" s="367">
        <v>0</v>
      </c>
      <c r="KY188" s="367">
        <v>0</v>
      </c>
      <c r="KZ188" s="367">
        <v>0</v>
      </c>
      <c r="LA188" s="367">
        <v>0</v>
      </c>
      <c r="LB188" s="369">
        <v>0</v>
      </c>
      <c r="LC188" s="367">
        <v>0</v>
      </c>
      <c r="LD188" s="367">
        <v>0</v>
      </c>
      <c r="LE188" s="367">
        <v>0</v>
      </c>
      <c r="LF188" s="367">
        <v>0</v>
      </c>
      <c r="LG188" s="369">
        <v>0</v>
      </c>
    </row>
    <row r="189" spans="2:319">
      <c r="B189" s="1617"/>
      <c r="C189" s="1623"/>
      <c r="D189" s="365" t="s">
        <v>2881</v>
      </c>
      <c r="E189" s="417">
        <v>0</v>
      </c>
      <c r="F189" s="367">
        <v>0</v>
      </c>
      <c r="G189" s="367">
        <v>0</v>
      </c>
      <c r="H189" s="367">
        <v>0</v>
      </c>
      <c r="I189" s="368">
        <v>0</v>
      </c>
      <c r="J189" s="417">
        <v>0</v>
      </c>
      <c r="K189" s="367">
        <v>0</v>
      </c>
      <c r="L189" s="367">
        <v>0</v>
      </c>
      <c r="M189" s="367">
        <v>0</v>
      </c>
      <c r="N189" s="368">
        <v>0</v>
      </c>
      <c r="O189" s="417">
        <v>0</v>
      </c>
      <c r="P189" s="367">
        <v>0</v>
      </c>
      <c r="Q189" s="367">
        <v>0</v>
      </c>
      <c r="R189" s="367">
        <v>0</v>
      </c>
      <c r="S189" s="368">
        <v>0</v>
      </c>
      <c r="T189" s="367">
        <v>0</v>
      </c>
      <c r="U189" s="367">
        <v>0</v>
      </c>
      <c r="V189" s="367">
        <v>0</v>
      </c>
      <c r="W189" s="367">
        <v>0</v>
      </c>
      <c r="X189" s="368">
        <v>0</v>
      </c>
      <c r="Y189" s="367">
        <v>0</v>
      </c>
      <c r="Z189" s="367">
        <v>0</v>
      </c>
      <c r="AA189" s="367">
        <v>0</v>
      </c>
      <c r="AB189" s="367">
        <v>0</v>
      </c>
      <c r="AC189" s="368">
        <v>0</v>
      </c>
      <c r="AD189" s="417">
        <v>0</v>
      </c>
      <c r="AE189" s="367">
        <v>0</v>
      </c>
      <c r="AF189" s="367">
        <v>0</v>
      </c>
      <c r="AG189" s="367">
        <v>0</v>
      </c>
      <c r="AH189" s="368">
        <v>0</v>
      </c>
      <c r="AI189" s="417">
        <v>0</v>
      </c>
      <c r="AJ189" s="367">
        <v>0</v>
      </c>
      <c r="AK189" s="367">
        <v>0</v>
      </c>
      <c r="AL189" s="367">
        <v>0</v>
      </c>
      <c r="AM189" s="368">
        <v>0</v>
      </c>
      <c r="AN189" s="417">
        <v>0</v>
      </c>
      <c r="AO189" s="367">
        <v>0</v>
      </c>
      <c r="AP189" s="367">
        <v>0</v>
      </c>
      <c r="AQ189" s="367">
        <v>0</v>
      </c>
      <c r="AR189" s="368">
        <v>0</v>
      </c>
      <c r="AS189" s="367">
        <v>0</v>
      </c>
      <c r="AT189" s="367">
        <v>0</v>
      </c>
      <c r="AU189" s="367">
        <v>0</v>
      </c>
      <c r="AV189" s="367">
        <v>0</v>
      </c>
      <c r="AW189" s="368">
        <v>0</v>
      </c>
      <c r="AX189" s="367">
        <v>0</v>
      </c>
      <c r="AY189" s="367">
        <v>0</v>
      </c>
      <c r="AZ189" s="367">
        <v>0</v>
      </c>
      <c r="BA189" s="367">
        <v>0</v>
      </c>
      <c r="BB189" s="368">
        <v>0</v>
      </c>
      <c r="BC189" s="417">
        <v>0</v>
      </c>
      <c r="BD189" s="367">
        <v>0</v>
      </c>
      <c r="BE189" s="367">
        <v>0</v>
      </c>
      <c r="BF189" s="367">
        <v>0</v>
      </c>
      <c r="BG189" s="368">
        <v>0</v>
      </c>
      <c r="BH189" s="417">
        <v>1</v>
      </c>
      <c r="BI189" s="367">
        <v>103</v>
      </c>
      <c r="BJ189" s="367">
        <v>110</v>
      </c>
      <c r="BK189" s="367">
        <v>-7</v>
      </c>
      <c r="BL189" s="368">
        <v>-6.7961165048543687E-2</v>
      </c>
      <c r="BM189" s="417">
        <v>1</v>
      </c>
      <c r="BN189" s="367">
        <v>103</v>
      </c>
      <c r="BO189" s="367">
        <v>110</v>
      </c>
      <c r="BP189" s="367">
        <v>-7</v>
      </c>
      <c r="BQ189" s="368">
        <v>-6.7961165048543687E-2</v>
      </c>
      <c r="BR189" s="367">
        <v>0</v>
      </c>
      <c r="BS189" s="367">
        <v>0</v>
      </c>
      <c r="BT189" s="367">
        <v>0</v>
      </c>
      <c r="BU189" s="367">
        <v>0</v>
      </c>
      <c r="BV189" s="368">
        <v>0</v>
      </c>
      <c r="BW189" s="367">
        <v>1</v>
      </c>
      <c r="BX189" s="367">
        <v>103</v>
      </c>
      <c r="BY189" s="367">
        <v>110</v>
      </c>
      <c r="BZ189" s="367">
        <v>-7</v>
      </c>
      <c r="CA189" s="368">
        <v>-6.7961165048543687E-2</v>
      </c>
      <c r="CB189" s="417">
        <v>0</v>
      </c>
      <c r="CC189" s="367">
        <v>0</v>
      </c>
      <c r="CD189" s="367">
        <v>0</v>
      </c>
      <c r="CE189" s="367">
        <v>0</v>
      </c>
      <c r="CF189" s="368">
        <v>0</v>
      </c>
      <c r="CG189" s="417">
        <v>2.6</v>
      </c>
      <c r="CH189" s="367">
        <v>239</v>
      </c>
      <c r="CI189" s="367">
        <v>291</v>
      </c>
      <c r="CJ189" s="367">
        <v>-52</v>
      </c>
      <c r="CK189" s="368">
        <v>-0.21757322175732219</v>
      </c>
      <c r="CL189" s="417">
        <v>2.6</v>
      </c>
      <c r="CM189" s="367">
        <v>239</v>
      </c>
      <c r="CN189" s="367">
        <v>291</v>
      </c>
      <c r="CO189" s="367">
        <v>-52</v>
      </c>
      <c r="CP189" s="368">
        <v>-0.21757322175732219</v>
      </c>
      <c r="CQ189" s="367">
        <v>1</v>
      </c>
      <c r="CR189" s="367">
        <v>103</v>
      </c>
      <c r="CS189" s="367">
        <v>110</v>
      </c>
      <c r="CT189" s="367">
        <v>-7</v>
      </c>
      <c r="CU189" s="368">
        <v>-6.7961165048543687E-2</v>
      </c>
      <c r="CV189" s="367">
        <v>1.6</v>
      </c>
      <c r="CW189" s="367">
        <v>136</v>
      </c>
      <c r="CX189" s="367">
        <v>181</v>
      </c>
      <c r="CY189" s="367">
        <v>-45</v>
      </c>
      <c r="CZ189" s="368">
        <v>-0.33088235294117646</v>
      </c>
      <c r="DA189" s="417">
        <v>0</v>
      </c>
      <c r="DB189" s="367">
        <v>0</v>
      </c>
      <c r="DC189" s="367">
        <v>0</v>
      </c>
      <c r="DD189" s="367">
        <v>0</v>
      </c>
      <c r="DE189" s="368">
        <v>0</v>
      </c>
      <c r="DF189" s="417">
        <v>0</v>
      </c>
      <c r="DG189" s="367">
        <v>0</v>
      </c>
      <c r="DH189" s="367">
        <v>0</v>
      </c>
      <c r="DI189" s="367">
        <v>0</v>
      </c>
      <c r="DJ189" s="368">
        <v>0</v>
      </c>
      <c r="DK189" s="417">
        <v>0</v>
      </c>
      <c r="DL189" s="367">
        <v>0</v>
      </c>
      <c r="DM189" s="367">
        <v>0</v>
      </c>
      <c r="DN189" s="367">
        <v>0</v>
      </c>
      <c r="DO189" s="368">
        <v>0</v>
      </c>
      <c r="DP189" s="367">
        <v>2.6</v>
      </c>
      <c r="DQ189" s="367">
        <v>239</v>
      </c>
      <c r="DR189" s="367">
        <v>291</v>
      </c>
      <c r="DS189" s="367">
        <v>-52</v>
      </c>
      <c r="DT189" s="368">
        <v>-0.21757322175732219</v>
      </c>
      <c r="DU189" s="367">
        <v>-2.6</v>
      </c>
      <c r="DV189" s="367">
        <v>-239</v>
      </c>
      <c r="DW189" s="367">
        <v>-291</v>
      </c>
      <c r="DX189" s="367">
        <v>52</v>
      </c>
      <c r="DY189" s="368">
        <v>-0.21757322175732219</v>
      </c>
      <c r="DZ189" s="417">
        <v>0</v>
      </c>
      <c r="EA189" s="367">
        <v>0</v>
      </c>
      <c r="EB189" s="367">
        <v>0</v>
      </c>
      <c r="EC189" s="367">
        <v>0</v>
      </c>
      <c r="ED189" s="368">
        <v>0</v>
      </c>
      <c r="EE189" s="417">
        <v>15</v>
      </c>
      <c r="EF189" s="367">
        <v>1102</v>
      </c>
      <c r="EG189" s="367">
        <v>1083</v>
      </c>
      <c r="EH189" s="367">
        <v>19</v>
      </c>
      <c r="EI189" s="368">
        <v>1.7241379310344827E-2</v>
      </c>
      <c r="EJ189" s="417">
        <v>15</v>
      </c>
      <c r="EK189" s="367">
        <v>1102</v>
      </c>
      <c r="EL189" s="367">
        <v>1083</v>
      </c>
      <c r="EM189" s="367">
        <v>19</v>
      </c>
      <c r="EN189" s="368">
        <v>1.7241379310344827E-2</v>
      </c>
      <c r="EO189" s="367">
        <v>0</v>
      </c>
      <c r="EP189" s="367">
        <v>0</v>
      </c>
      <c r="EQ189" s="367">
        <v>0</v>
      </c>
      <c r="ER189" s="367">
        <v>0</v>
      </c>
      <c r="ES189" s="368">
        <v>0</v>
      </c>
      <c r="ET189" s="367">
        <v>15</v>
      </c>
      <c r="EU189" s="367">
        <v>1102</v>
      </c>
      <c r="EV189" s="367">
        <v>1083</v>
      </c>
      <c r="EW189" s="367">
        <v>19</v>
      </c>
      <c r="EX189" s="368">
        <v>1.7241379310344827E-2</v>
      </c>
      <c r="EY189" s="417">
        <v>0</v>
      </c>
      <c r="EZ189" s="367">
        <v>0</v>
      </c>
      <c r="FA189" s="367">
        <v>0</v>
      </c>
      <c r="FB189" s="367">
        <v>0</v>
      </c>
      <c r="FC189" s="368">
        <v>0</v>
      </c>
      <c r="FD189" s="417">
        <v>0</v>
      </c>
      <c r="FE189" s="367">
        <v>0</v>
      </c>
      <c r="FF189" s="367">
        <v>0</v>
      </c>
      <c r="FG189" s="367">
        <v>0</v>
      </c>
      <c r="FH189" s="368">
        <v>0</v>
      </c>
      <c r="FI189" s="417">
        <v>0</v>
      </c>
      <c r="FJ189" s="367">
        <v>0</v>
      </c>
      <c r="FK189" s="367">
        <v>0</v>
      </c>
      <c r="FL189" s="367">
        <v>0</v>
      </c>
      <c r="FM189" s="368">
        <v>0</v>
      </c>
      <c r="FN189" s="367">
        <v>15</v>
      </c>
      <c r="FO189" s="367">
        <v>1102</v>
      </c>
      <c r="FP189" s="367">
        <v>1083</v>
      </c>
      <c r="FQ189" s="367">
        <v>19</v>
      </c>
      <c r="FR189" s="368">
        <v>1.7241379310344827E-2</v>
      </c>
      <c r="FS189" s="367">
        <v>-15</v>
      </c>
      <c r="FT189" s="367">
        <v>-1102</v>
      </c>
      <c r="FU189" s="367">
        <v>-1083</v>
      </c>
      <c r="FV189" s="367">
        <v>-19</v>
      </c>
      <c r="FW189" s="368">
        <v>1.7241379310344827E-2</v>
      </c>
      <c r="FX189" s="417">
        <v>0</v>
      </c>
      <c r="FY189" s="367">
        <v>0</v>
      </c>
      <c r="FZ189" s="367">
        <v>0</v>
      </c>
      <c r="GA189" s="367">
        <v>0</v>
      </c>
      <c r="GB189" s="368">
        <v>0</v>
      </c>
      <c r="GC189" s="417">
        <v>2</v>
      </c>
      <c r="GD189" s="367">
        <v>184</v>
      </c>
      <c r="GE189" s="367">
        <v>183</v>
      </c>
      <c r="GF189" s="367">
        <v>1</v>
      </c>
      <c r="GG189" s="368">
        <v>5.434782608695652E-3</v>
      </c>
      <c r="GH189" s="417">
        <v>2</v>
      </c>
      <c r="GI189" s="367">
        <v>184</v>
      </c>
      <c r="GJ189" s="367">
        <v>183</v>
      </c>
      <c r="GK189" s="367">
        <v>1</v>
      </c>
      <c r="GL189" s="368">
        <v>5.434782608695652E-3</v>
      </c>
      <c r="GM189" s="367">
        <v>0</v>
      </c>
      <c r="GN189" s="367">
        <v>0</v>
      </c>
      <c r="GO189" s="367">
        <v>0</v>
      </c>
      <c r="GP189" s="367">
        <v>0</v>
      </c>
      <c r="GQ189" s="368">
        <v>0</v>
      </c>
      <c r="GR189" s="367">
        <v>2</v>
      </c>
      <c r="GS189" s="367">
        <v>184</v>
      </c>
      <c r="GT189" s="367">
        <v>183</v>
      </c>
      <c r="GU189" s="367">
        <v>1</v>
      </c>
      <c r="GV189" s="368">
        <v>5.434782608695652E-3</v>
      </c>
      <c r="GW189" s="417">
        <v>0</v>
      </c>
      <c r="GX189" s="367">
        <v>0</v>
      </c>
      <c r="GY189" s="367">
        <v>0</v>
      </c>
      <c r="GZ189" s="367">
        <v>0</v>
      </c>
      <c r="HA189" s="368">
        <v>0</v>
      </c>
      <c r="HB189" s="417">
        <v>100.9</v>
      </c>
      <c r="HC189" s="367">
        <v>6891</v>
      </c>
      <c r="HD189" s="367">
        <v>7285</v>
      </c>
      <c r="HE189" s="367">
        <v>-394</v>
      </c>
      <c r="HF189" s="368">
        <v>-5.71760267014947E-2</v>
      </c>
      <c r="HG189" s="417">
        <v>100.9</v>
      </c>
      <c r="HH189" s="367">
        <v>6891</v>
      </c>
      <c r="HI189" s="367">
        <v>7285</v>
      </c>
      <c r="HJ189" s="367">
        <v>-394</v>
      </c>
      <c r="HK189" s="368">
        <v>-5.71760267014947E-2</v>
      </c>
      <c r="HL189" s="367">
        <v>2</v>
      </c>
      <c r="HM189" s="367">
        <v>184</v>
      </c>
      <c r="HN189" s="367">
        <v>183</v>
      </c>
      <c r="HO189" s="367">
        <v>1</v>
      </c>
      <c r="HP189" s="368">
        <v>5.434782608695652E-3</v>
      </c>
      <c r="HQ189" s="367">
        <v>98.9</v>
      </c>
      <c r="HR189" s="367">
        <v>6707</v>
      </c>
      <c r="HS189" s="367">
        <v>7102</v>
      </c>
      <c r="HT189" s="367">
        <v>-395</v>
      </c>
      <c r="HU189" s="368">
        <v>-5.8893693156403755E-2</v>
      </c>
      <c r="HV189" s="417">
        <v>0</v>
      </c>
      <c r="HW189" s="367">
        <v>0</v>
      </c>
      <c r="HX189" s="367">
        <v>0</v>
      </c>
      <c r="HY189" s="367">
        <v>0</v>
      </c>
      <c r="HZ189" s="368">
        <v>0</v>
      </c>
      <c r="IA189" s="417">
        <v>31.2</v>
      </c>
      <c r="IB189" s="367">
        <v>2163</v>
      </c>
      <c r="IC189" s="367">
        <v>2153</v>
      </c>
      <c r="ID189" s="367">
        <v>10</v>
      </c>
      <c r="IE189" s="368">
        <v>4.6232085067036523E-3</v>
      </c>
      <c r="IF189" s="417">
        <v>31.2</v>
      </c>
      <c r="IG189" s="367">
        <v>2163</v>
      </c>
      <c r="IH189" s="367">
        <v>2153</v>
      </c>
      <c r="II189" s="367">
        <v>10</v>
      </c>
      <c r="IJ189" s="368">
        <v>4.6232085067036523E-3</v>
      </c>
      <c r="IK189" s="367">
        <v>100.9</v>
      </c>
      <c r="IL189" s="367">
        <v>6891</v>
      </c>
      <c r="IM189" s="367">
        <v>7285</v>
      </c>
      <c r="IN189" s="367">
        <v>-394</v>
      </c>
      <c r="IO189" s="368">
        <v>-5.71760267014947E-2</v>
      </c>
      <c r="IP189" s="367">
        <v>-69.7</v>
      </c>
      <c r="IQ189" s="367">
        <v>-4728</v>
      </c>
      <c r="IR189" s="367">
        <v>-5132</v>
      </c>
      <c r="IS189" s="367">
        <v>404</v>
      </c>
      <c r="IT189" s="368">
        <v>-8.5448392554991537E-2</v>
      </c>
      <c r="IU189" s="417">
        <v>0</v>
      </c>
      <c r="IV189" s="367">
        <v>0</v>
      </c>
      <c r="IW189" s="367">
        <v>0</v>
      </c>
      <c r="IX189" s="367">
        <v>0</v>
      </c>
      <c r="IY189" s="368">
        <v>0</v>
      </c>
      <c r="IZ189" s="417">
        <v>48.2</v>
      </c>
      <c r="JA189" s="367">
        <v>3350</v>
      </c>
      <c r="JB189" s="367">
        <v>3380</v>
      </c>
      <c r="JC189" s="367">
        <v>-30</v>
      </c>
      <c r="JD189" s="368">
        <v>-8.9552238805970154E-3</v>
      </c>
      <c r="JE189" s="417">
        <v>48.2</v>
      </c>
      <c r="JF189" s="367">
        <v>3350</v>
      </c>
      <c r="JG189" s="367">
        <v>3380</v>
      </c>
      <c r="JH189" s="367">
        <v>-30</v>
      </c>
      <c r="JI189" s="368">
        <v>-8.9552238805970154E-3</v>
      </c>
      <c r="JJ189" s="367">
        <v>31.2</v>
      </c>
      <c r="JK189" s="367">
        <v>2163</v>
      </c>
      <c r="JL189" s="367">
        <v>2153</v>
      </c>
      <c r="JM189" s="367">
        <v>10</v>
      </c>
      <c r="JN189" s="368">
        <v>4.6232085067036523E-3</v>
      </c>
      <c r="JO189" s="367">
        <v>17.000000000000004</v>
      </c>
      <c r="JP189" s="367">
        <v>1187</v>
      </c>
      <c r="JQ189" s="367">
        <v>1227</v>
      </c>
      <c r="JR189" s="367">
        <v>-40</v>
      </c>
      <c r="JS189" s="368">
        <v>-3.3698399326032011E-2</v>
      </c>
      <c r="JT189" s="417">
        <v>0</v>
      </c>
      <c r="JU189" s="367">
        <v>0</v>
      </c>
      <c r="JV189" s="367">
        <v>0</v>
      </c>
      <c r="JW189" s="367">
        <v>0</v>
      </c>
      <c r="JX189" s="368">
        <v>0</v>
      </c>
      <c r="JY189" s="417">
        <v>60.4</v>
      </c>
      <c r="JZ189" s="367">
        <v>4392</v>
      </c>
      <c r="KA189" s="367">
        <v>4294</v>
      </c>
      <c r="KB189" s="367">
        <v>98</v>
      </c>
      <c r="KC189" s="368">
        <v>2.2313296903460837E-2</v>
      </c>
      <c r="KD189" s="417">
        <v>60.4</v>
      </c>
      <c r="KE189" s="367">
        <v>4392</v>
      </c>
      <c r="KF189" s="367">
        <v>4294</v>
      </c>
      <c r="KG189" s="367">
        <v>98</v>
      </c>
      <c r="KH189" s="368">
        <v>2.2313296903460837E-2</v>
      </c>
      <c r="KI189" s="367">
        <v>48.2</v>
      </c>
      <c r="KJ189" s="367">
        <v>3350</v>
      </c>
      <c r="KK189" s="367">
        <v>3380</v>
      </c>
      <c r="KL189" s="367">
        <v>-30</v>
      </c>
      <c r="KM189" s="368">
        <v>-8.9552238805970154E-3</v>
      </c>
      <c r="KN189" s="367">
        <v>12.199999999999996</v>
      </c>
      <c r="KO189" s="367">
        <v>1042</v>
      </c>
      <c r="KP189" s="367">
        <v>914</v>
      </c>
      <c r="KQ189" s="367">
        <v>128</v>
      </c>
      <c r="KR189" s="368">
        <v>0.12284069097888675</v>
      </c>
      <c r="KS189" s="417">
        <v>0</v>
      </c>
      <c r="KT189" s="367">
        <v>0</v>
      </c>
      <c r="KU189" s="367">
        <v>0</v>
      </c>
      <c r="KV189" s="367">
        <v>0</v>
      </c>
      <c r="KW189" s="368">
        <v>0</v>
      </c>
      <c r="KX189" s="367">
        <v>261.29999999999995</v>
      </c>
      <c r="KY189" s="367">
        <v>18424</v>
      </c>
      <c r="KZ189" s="367">
        <v>18779</v>
      </c>
      <c r="LA189" s="367">
        <v>-355</v>
      </c>
      <c r="LB189" s="369">
        <v>-1.9268345636126793E-2</v>
      </c>
      <c r="LC189" s="367">
        <v>261.29999999999995</v>
      </c>
      <c r="LD189" s="367">
        <v>18424</v>
      </c>
      <c r="LE189" s="367">
        <v>18779</v>
      </c>
      <c r="LF189" s="367">
        <v>-355</v>
      </c>
      <c r="LG189" s="369">
        <v>-1.9268345636126793E-2</v>
      </c>
    </row>
    <row r="190" spans="2:319">
      <c r="B190" s="1617"/>
      <c r="C190" s="1623"/>
      <c r="D190" s="365" t="s">
        <v>2882</v>
      </c>
      <c r="E190" s="417">
        <v>0</v>
      </c>
      <c r="F190" s="367">
        <v>0</v>
      </c>
      <c r="G190" s="367">
        <v>0</v>
      </c>
      <c r="H190" s="367">
        <v>0</v>
      </c>
      <c r="I190" s="368">
        <v>0</v>
      </c>
      <c r="J190" s="417">
        <v>0</v>
      </c>
      <c r="K190" s="367">
        <v>0</v>
      </c>
      <c r="L190" s="367">
        <v>0</v>
      </c>
      <c r="M190" s="367">
        <v>0</v>
      </c>
      <c r="N190" s="368">
        <v>0</v>
      </c>
      <c r="O190" s="417">
        <v>0</v>
      </c>
      <c r="P190" s="367">
        <v>0</v>
      </c>
      <c r="Q190" s="367">
        <v>0</v>
      </c>
      <c r="R190" s="367">
        <v>0</v>
      </c>
      <c r="S190" s="368">
        <v>0</v>
      </c>
      <c r="T190" s="367">
        <v>0</v>
      </c>
      <c r="U190" s="367">
        <v>0</v>
      </c>
      <c r="V190" s="367">
        <v>0</v>
      </c>
      <c r="W190" s="367">
        <v>0</v>
      </c>
      <c r="X190" s="368">
        <v>0</v>
      </c>
      <c r="Y190" s="367">
        <v>0</v>
      </c>
      <c r="Z190" s="367">
        <v>0</v>
      </c>
      <c r="AA190" s="367">
        <v>0</v>
      </c>
      <c r="AB190" s="367">
        <v>0</v>
      </c>
      <c r="AC190" s="368">
        <v>0</v>
      </c>
      <c r="AD190" s="417">
        <v>0</v>
      </c>
      <c r="AE190" s="367">
        <v>0</v>
      </c>
      <c r="AF190" s="367">
        <v>0</v>
      </c>
      <c r="AG190" s="367">
        <v>0</v>
      </c>
      <c r="AH190" s="368">
        <v>0</v>
      </c>
      <c r="AI190" s="417">
        <v>0</v>
      </c>
      <c r="AJ190" s="367">
        <v>0</v>
      </c>
      <c r="AK190" s="367">
        <v>0</v>
      </c>
      <c r="AL190" s="367">
        <v>0</v>
      </c>
      <c r="AM190" s="368">
        <v>0</v>
      </c>
      <c r="AN190" s="417">
        <v>0</v>
      </c>
      <c r="AO190" s="367">
        <v>0</v>
      </c>
      <c r="AP190" s="367">
        <v>0</v>
      </c>
      <c r="AQ190" s="367">
        <v>0</v>
      </c>
      <c r="AR190" s="368">
        <v>0</v>
      </c>
      <c r="AS190" s="367">
        <v>0</v>
      </c>
      <c r="AT190" s="367">
        <v>0</v>
      </c>
      <c r="AU190" s="367">
        <v>0</v>
      </c>
      <c r="AV190" s="367">
        <v>0</v>
      </c>
      <c r="AW190" s="368">
        <v>0</v>
      </c>
      <c r="AX190" s="367">
        <v>0</v>
      </c>
      <c r="AY190" s="367">
        <v>0</v>
      </c>
      <c r="AZ190" s="367">
        <v>0</v>
      </c>
      <c r="BA190" s="367">
        <v>0</v>
      </c>
      <c r="BB190" s="368">
        <v>0</v>
      </c>
      <c r="BC190" s="417">
        <v>0</v>
      </c>
      <c r="BD190" s="367">
        <v>0</v>
      </c>
      <c r="BE190" s="367">
        <v>0</v>
      </c>
      <c r="BF190" s="367">
        <v>0</v>
      </c>
      <c r="BG190" s="368">
        <v>0</v>
      </c>
      <c r="BH190" s="417">
        <v>59.7</v>
      </c>
      <c r="BI190" s="367">
        <v>543</v>
      </c>
      <c r="BJ190" s="367">
        <v>467</v>
      </c>
      <c r="BK190" s="367">
        <v>76</v>
      </c>
      <c r="BL190" s="368">
        <v>0.13996316758747698</v>
      </c>
      <c r="BM190" s="417">
        <v>59.7</v>
      </c>
      <c r="BN190" s="367">
        <v>543</v>
      </c>
      <c r="BO190" s="367">
        <v>467</v>
      </c>
      <c r="BP190" s="367">
        <v>76</v>
      </c>
      <c r="BQ190" s="368">
        <v>0.13996316758747698</v>
      </c>
      <c r="BR190" s="367">
        <v>0</v>
      </c>
      <c r="BS190" s="367">
        <v>0</v>
      </c>
      <c r="BT190" s="367">
        <v>0</v>
      </c>
      <c r="BU190" s="367">
        <v>0</v>
      </c>
      <c r="BV190" s="368">
        <v>0</v>
      </c>
      <c r="BW190" s="367">
        <v>59.7</v>
      </c>
      <c r="BX190" s="367">
        <v>543</v>
      </c>
      <c r="BY190" s="367">
        <v>467</v>
      </c>
      <c r="BZ190" s="367">
        <v>76</v>
      </c>
      <c r="CA190" s="368">
        <v>0.13996316758747698</v>
      </c>
      <c r="CB190" s="417">
        <v>0</v>
      </c>
      <c r="CC190" s="367">
        <v>0</v>
      </c>
      <c r="CD190" s="367">
        <v>0</v>
      </c>
      <c r="CE190" s="367">
        <v>0</v>
      </c>
      <c r="CF190" s="368">
        <v>0</v>
      </c>
      <c r="CG190" s="417">
        <v>40.9</v>
      </c>
      <c r="CH190" s="367">
        <v>372</v>
      </c>
      <c r="CI190" s="367">
        <v>320</v>
      </c>
      <c r="CJ190" s="367">
        <v>52</v>
      </c>
      <c r="CK190" s="368">
        <v>0.13978494623655913</v>
      </c>
      <c r="CL190" s="417">
        <v>40.9</v>
      </c>
      <c r="CM190" s="367">
        <v>372</v>
      </c>
      <c r="CN190" s="367">
        <v>320</v>
      </c>
      <c r="CO190" s="367">
        <v>52</v>
      </c>
      <c r="CP190" s="368">
        <v>0.13978494623655913</v>
      </c>
      <c r="CQ190" s="367">
        <v>59.7</v>
      </c>
      <c r="CR190" s="367">
        <v>543</v>
      </c>
      <c r="CS190" s="367">
        <v>467</v>
      </c>
      <c r="CT190" s="367">
        <v>76</v>
      </c>
      <c r="CU190" s="368">
        <v>0.13996316758747698</v>
      </c>
      <c r="CV190" s="367">
        <v>-18.800000000000004</v>
      </c>
      <c r="CW190" s="367">
        <v>-171</v>
      </c>
      <c r="CX190" s="367">
        <v>-147</v>
      </c>
      <c r="CY190" s="367">
        <v>-24</v>
      </c>
      <c r="CZ190" s="368">
        <v>0.14035087719298245</v>
      </c>
      <c r="DA190" s="417">
        <v>0</v>
      </c>
      <c r="DB190" s="367">
        <v>0</v>
      </c>
      <c r="DC190" s="367">
        <v>0</v>
      </c>
      <c r="DD190" s="367">
        <v>0</v>
      </c>
      <c r="DE190" s="368">
        <v>0</v>
      </c>
      <c r="DF190" s="417">
        <v>0</v>
      </c>
      <c r="DG190" s="367">
        <v>0</v>
      </c>
      <c r="DH190" s="367">
        <v>0</v>
      </c>
      <c r="DI190" s="367">
        <v>0</v>
      </c>
      <c r="DJ190" s="368">
        <v>0</v>
      </c>
      <c r="DK190" s="417">
        <v>0</v>
      </c>
      <c r="DL190" s="367">
        <v>0</v>
      </c>
      <c r="DM190" s="367">
        <v>0</v>
      </c>
      <c r="DN190" s="367">
        <v>0</v>
      </c>
      <c r="DO190" s="368">
        <v>0</v>
      </c>
      <c r="DP190" s="367">
        <v>40.9</v>
      </c>
      <c r="DQ190" s="367">
        <v>372</v>
      </c>
      <c r="DR190" s="367">
        <v>320</v>
      </c>
      <c r="DS190" s="367">
        <v>52</v>
      </c>
      <c r="DT190" s="368">
        <v>0.13978494623655913</v>
      </c>
      <c r="DU190" s="367">
        <v>-40.9</v>
      </c>
      <c r="DV190" s="367">
        <v>-372</v>
      </c>
      <c r="DW190" s="367">
        <v>-320</v>
      </c>
      <c r="DX190" s="367">
        <v>-52</v>
      </c>
      <c r="DY190" s="368">
        <v>0.13978494623655913</v>
      </c>
      <c r="DZ190" s="417">
        <v>0</v>
      </c>
      <c r="EA190" s="367">
        <v>0</v>
      </c>
      <c r="EB190" s="367">
        <v>0</v>
      </c>
      <c r="EC190" s="367">
        <v>0</v>
      </c>
      <c r="ED190" s="368">
        <v>0</v>
      </c>
      <c r="EE190" s="417">
        <v>0</v>
      </c>
      <c r="EF190" s="367">
        <v>0</v>
      </c>
      <c r="EG190" s="367">
        <v>0</v>
      </c>
      <c r="EH190" s="367">
        <v>0</v>
      </c>
      <c r="EI190" s="368">
        <v>0</v>
      </c>
      <c r="EJ190" s="417">
        <v>0</v>
      </c>
      <c r="EK190" s="367">
        <v>0</v>
      </c>
      <c r="EL190" s="367">
        <v>0</v>
      </c>
      <c r="EM190" s="367">
        <v>0</v>
      </c>
      <c r="EN190" s="368">
        <v>0</v>
      </c>
      <c r="EO190" s="367">
        <v>0</v>
      </c>
      <c r="EP190" s="367">
        <v>0</v>
      </c>
      <c r="EQ190" s="367">
        <v>0</v>
      </c>
      <c r="ER190" s="367">
        <v>0</v>
      </c>
      <c r="ES190" s="368">
        <v>0</v>
      </c>
      <c r="ET190" s="367">
        <v>0</v>
      </c>
      <c r="EU190" s="367">
        <v>0</v>
      </c>
      <c r="EV190" s="367">
        <v>0</v>
      </c>
      <c r="EW190" s="367">
        <v>0</v>
      </c>
      <c r="EX190" s="368">
        <v>0</v>
      </c>
      <c r="EY190" s="417">
        <v>0</v>
      </c>
      <c r="EZ190" s="367">
        <v>0</v>
      </c>
      <c r="FA190" s="367">
        <v>0</v>
      </c>
      <c r="FB190" s="367">
        <v>0</v>
      </c>
      <c r="FC190" s="368">
        <v>0</v>
      </c>
      <c r="FD190" s="417">
        <v>55.9</v>
      </c>
      <c r="FE190" s="367">
        <v>508</v>
      </c>
      <c r="FF190" s="367">
        <v>438</v>
      </c>
      <c r="FG190" s="367">
        <v>70</v>
      </c>
      <c r="FH190" s="368">
        <v>0.13779527559055119</v>
      </c>
      <c r="FI190" s="417">
        <v>55.9</v>
      </c>
      <c r="FJ190" s="367">
        <v>508</v>
      </c>
      <c r="FK190" s="367">
        <v>438</v>
      </c>
      <c r="FL190" s="367">
        <v>70</v>
      </c>
      <c r="FM190" s="368">
        <v>0.13779527559055119</v>
      </c>
      <c r="FN190" s="367">
        <v>0</v>
      </c>
      <c r="FO190" s="367">
        <v>0</v>
      </c>
      <c r="FP190" s="367">
        <v>0</v>
      </c>
      <c r="FQ190" s="367">
        <v>0</v>
      </c>
      <c r="FR190" s="368">
        <v>0</v>
      </c>
      <c r="FS190" s="367">
        <v>55.9</v>
      </c>
      <c r="FT190" s="367">
        <v>508</v>
      </c>
      <c r="FU190" s="367">
        <v>438</v>
      </c>
      <c r="FV190" s="367">
        <v>70</v>
      </c>
      <c r="FW190" s="368">
        <v>0.13779527559055119</v>
      </c>
      <c r="FX190" s="417">
        <v>0</v>
      </c>
      <c r="FY190" s="367">
        <v>0</v>
      </c>
      <c r="FZ190" s="367">
        <v>0</v>
      </c>
      <c r="GA190" s="367">
        <v>0</v>
      </c>
      <c r="GB190" s="368">
        <v>0</v>
      </c>
      <c r="GC190" s="417">
        <v>44.9</v>
      </c>
      <c r="GD190" s="367">
        <v>409</v>
      </c>
      <c r="GE190" s="367">
        <v>352</v>
      </c>
      <c r="GF190" s="367">
        <v>57</v>
      </c>
      <c r="GG190" s="368">
        <v>0.13936430317848411</v>
      </c>
      <c r="GH190" s="417">
        <v>44.9</v>
      </c>
      <c r="GI190" s="367">
        <v>409</v>
      </c>
      <c r="GJ190" s="367">
        <v>352</v>
      </c>
      <c r="GK190" s="367">
        <v>57</v>
      </c>
      <c r="GL190" s="368">
        <v>0.13936430317848411</v>
      </c>
      <c r="GM190" s="367">
        <v>55.9</v>
      </c>
      <c r="GN190" s="367">
        <v>508</v>
      </c>
      <c r="GO190" s="367">
        <v>438</v>
      </c>
      <c r="GP190" s="367">
        <v>70</v>
      </c>
      <c r="GQ190" s="368">
        <v>0.13779527559055119</v>
      </c>
      <c r="GR190" s="367">
        <v>-11</v>
      </c>
      <c r="GS190" s="367">
        <v>-99</v>
      </c>
      <c r="GT190" s="367">
        <v>-86</v>
      </c>
      <c r="GU190" s="367">
        <v>-13</v>
      </c>
      <c r="GV190" s="368">
        <v>0.13131313131313133</v>
      </c>
      <c r="GW190" s="417">
        <v>0</v>
      </c>
      <c r="GX190" s="367">
        <v>0</v>
      </c>
      <c r="GY190" s="367">
        <v>0</v>
      </c>
      <c r="GZ190" s="367">
        <v>0</v>
      </c>
      <c r="HA190" s="368">
        <v>0</v>
      </c>
      <c r="HB190" s="417">
        <v>0</v>
      </c>
      <c r="HC190" s="367">
        <v>0</v>
      </c>
      <c r="HD190" s="367">
        <v>0</v>
      </c>
      <c r="HE190" s="367">
        <v>0</v>
      </c>
      <c r="HF190" s="368">
        <v>0</v>
      </c>
      <c r="HG190" s="417">
        <v>0</v>
      </c>
      <c r="HH190" s="367">
        <v>0</v>
      </c>
      <c r="HI190" s="367">
        <v>0</v>
      </c>
      <c r="HJ190" s="367">
        <v>0</v>
      </c>
      <c r="HK190" s="368">
        <v>0</v>
      </c>
      <c r="HL190" s="367">
        <v>44.9</v>
      </c>
      <c r="HM190" s="367">
        <v>409</v>
      </c>
      <c r="HN190" s="367">
        <v>352</v>
      </c>
      <c r="HO190" s="367">
        <v>57</v>
      </c>
      <c r="HP190" s="368">
        <v>0.13936430317848411</v>
      </c>
      <c r="HQ190" s="367">
        <v>-44.9</v>
      </c>
      <c r="HR190" s="367">
        <v>-409</v>
      </c>
      <c r="HS190" s="367">
        <v>-352</v>
      </c>
      <c r="HT190" s="367">
        <v>-57</v>
      </c>
      <c r="HU190" s="368">
        <v>0.13936430317848411</v>
      </c>
      <c r="HV190" s="417">
        <v>0</v>
      </c>
      <c r="HW190" s="367">
        <v>0</v>
      </c>
      <c r="HX190" s="367">
        <v>0</v>
      </c>
      <c r="HY190" s="367">
        <v>0</v>
      </c>
      <c r="HZ190" s="368">
        <v>0</v>
      </c>
      <c r="IA190" s="417">
        <v>0</v>
      </c>
      <c r="IB190" s="367">
        <v>0</v>
      </c>
      <c r="IC190" s="367">
        <v>0</v>
      </c>
      <c r="ID190" s="367">
        <v>0</v>
      </c>
      <c r="IE190" s="368">
        <v>0</v>
      </c>
      <c r="IF190" s="417">
        <v>0</v>
      </c>
      <c r="IG190" s="367">
        <v>0</v>
      </c>
      <c r="IH190" s="367">
        <v>0</v>
      </c>
      <c r="II190" s="367">
        <v>0</v>
      </c>
      <c r="IJ190" s="368">
        <v>0</v>
      </c>
      <c r="IK190" s="367">
        <v>0</v>
      </c>
      <c r="IL190" s="367">
        <v>0</v>
      </c>
      <c r="IM190" s="367">
        <v>0</v>
      </c>
      <c r="IN190" s="367">
        <v>0</v>
      </c>
      <c r="IO190" s="368">
        <v>0</v>
      </c>
      <c r="IP190" s="367">
        <v>0</v>
      </c>
      <c r="IQ190" s="367">
        <v>0</v>
      </c>
      <c r="IR190" s="367">
        <v>0</v>
      </c>
      <c r="IS190" s="367">
        <v>0</v>
      </c>
      <c r="IT190" s="368">
        <v>0</v>
      </c>
      <c r="IU190" s="417">
        <v>0</v>
      </c>
      <c r="IV190" s="367">
        <v>0</v>
      </c>
      <c r="IW190" s="367">
        <v>0</v>
      </c>
      <c r="IX190" s="367">
        <v>0</v>
      </c>
      <c r="IY190" s="368">
        <v>0</v>
      </c>
      <c r="IZ190" s="417">
        <v>0</v>
      </c>
      <c r="JA190" s="367">
        <v>0</v>
      </c>
      <c r="JB190" s="367">
        <v>0</v>
      </c>
      <c r="JC190" s="367">
        <v>0</v>
      </c>
      <c r="JD190" s="368">
        <v>0</v>
      </c>
      <c r="JE190" s="417">
        <v>0</v>
      </c>
      <c r="JF190" s="367">
        <v>0</v>
      </c>
      <c r="JG190" s="367">
        <v>0</v>
      </c>
      <c r="JH190" s="367">
        <v>0</v>
      </c>
      <c r="JI190" s="368">
        <v>0</v>
      </c>
      <c r="JJ190" s="367">
        <v>0</v>
      </c>
      <c r="JK190" s="367">
        <v>0</v>
      </c>
      <c r="JL190" s="367">
        <v>0</v>
      </c>
      <c r="JM190" s="367">
        <v>0</v>
      </c>
      <c r="JN190" s="368">
        <v>0</v>
      </c>
      <c r="JO190" s="367">
        <v>0</v>
      </c>
      <c r="JP190" s="367">
        <v>0</v>
      </c>
      <c r="JQ190" s="367">
        <v>0</v>
      </c>
      <c r="JR190" s="367">
        <v>0</v>
      </c>
      <c r="JS190" s="368">
        <v>0</v>
      </c>
      <c r="JT190" s="417">
        <v>0</v>
      </c>
      <c r="JU190" s="367">
        <v>0</v>
      </c>
      <c r="JV190" s="367">
        <v>0</v>
      </c>
      <c r="JW190" s="367">
        <v>0</v>
      </c>
      <c r="JX190" s="368">
        <v>0</v>
      </c>
      <c r="JY190" s="417">
        <v>0</v>
      </c>
      <c r="JZ190" s="367">
        <v>0</v>
      </c>
      <c r="KA190" s="367">
        <v>0</v>
      </c>
      <c r="KB190" s="367">
        <v>0</v>
      </c>
      <c r="KC190" s="368">
        <v>0</v>
      </c>
      <c r="KD190" s="417">
        <v>0</v>
      </c>
      <c r="KE190" s="367">
        <v>0</v>
      </c>
      <c r="KF190" s="367">
        <v>0</v>
      </c>
      <c r="KG190" s="367">
        <v>0</v>
      </c>
      <c r="KH190" s="368">
        <v>0</v>
      </c>
      <c r="KI190" s="367">
        <v>0</v>
      </c>
      <c r="KJ190" s="367">
        <v>0</v>
      </c>
      <c r="KK190" s="367">
        <v>0</v>
      </c>
      <c r="KL190" s="367">
        <v>0</v>
      </c>
      <c r="KM190" s="368">
        <v>0</v>
      </c>
      <c r="KN190" s="367">
        <v>0</v>
      </c>
      <c r="KO190" s="367">
        <v>0</v>
      </c>
      <c r="KP190" s="367">
        <v>0</v>
      </c>
      <c r="KQ190" s="367">
        <v>0</v>
      </c>
      <c r="KR190" s="368">
        <v>0</v>
      </c>
      <c r="KS190" s="417">
        <v>0</v>
      </c>
      <c r="KT190" s="367">
        <v>0</v>
      </c>
      <c r="KU190" s="367">
        <v>0</v>
      </c>
      <c r="KV190" s="367">
        <v>0</v>
      </c>
      <c r="KW190" s="368">
        <v>0</v>
      </c>
      <c r="KX190" s="367">
        <v>201.4</v>
      </c>
      <c r="KY190" s="367">
        <v>1832</v>
      </c>
      <c r="KZ190" s="367">
        <v>1577</v>
      </c>
      <c r="LA190" s="367">
        <v>255</v>
      </c>
      <c r="LB190" s="369">
        <v>0.13919213973799127</v>
      </c>
      <c r="LC190" s="367">
        <v>201.4</v>
      </c>
      <c r="LD190" s="367">
        <v>1832</v>
      </c>
      <c r="LE190" s="367">
        <v>1577</v>
      </c>
      <c r="LF190" s="367">
        <v>255</v>
      </c>
      <c r="LG190" s="369">
        <v>0.13919213973799127</v>
      </c>
    </row>
    <row r="191" spans="2:319">
      <c r="B191" s="1617"/>
      <c r="C191" s="1623"/>
      <c r="D191" s="365" t="s">
        <v>2883</v>
      </c>
      <c r="E191" s="417">
        <v>0</v>
      </c>
      <c r="F191" s="367">
        <v>0</v>
      </c>
      <c r="G191" s="367">
        <v>0</v>
      </c>
      <c r="H191" s="367">
        <v>0</v>
      </c>
      <c r="I191" s="368">
        <v>0</v>
      </c>
      <c r="J191" s="417">
        <v>0</v>
      </c>
      <c r="K191" s="367">
        <v>0</v>
      </c>
      <c r="L191" s="367">
        <v>0</v>
      </c>
      <c r="M191" s="367">
        <v>0</v>
      </c>
      <c r="N191" s="368">
        <v>0</v>
      </c>
      <c r="O191" s="417">
        <v>0</v>
      </c>
      <c r="P191" s="367">
        <v>0</v>
      </c>
      <c r="Q191" s="367">
        <v>0</v>
      </c>
      <c r="R191" s="367">
        <v>0</v>
      </c>
      <c r="S191" s="368">
        <v>0</v>
      </c>
      <c r="T191" s="367">
        <v>0</v>
      </c>
      <c r="U191" s="367">
        <v>0</v>
      </c>
      <c r="V191" s="367">
        <v>0</v>
      </c>
      <c r="W191" s="367">
        <v>0</v>
      </c>
      <c r="X191" s="368">
        <v>0</v>
      </c>
      <c r="Y191" s="367">
        <v>0</v>
      </c>
      <c r="Z191" s="367">
        <v>0</v>
      </c>
      <c r="AA191" s="367">
        <v>0</v>
      </c>
      <c r="AB191" s="367">
        <v>0</v>
      </c>
      <c r="AC191" s="368">
        <v>0</v>
      </c>
      <c r="AD191" s="417">
        <v>0</v>
      </c>
      <c r="AE191" s="367">
        <v>0</v>
      </c>
      <c r="AF191" s="367">
        <v>0</v>
      </c>
      <c r="AG191" s="367">
        <v>0</v>
      </c>
      <c r="AH191" s="368">
        <v>0</v>
      </c>
      <c r="AI191" s="417">
        <v>0</v>
      </c>
      <c r="AJ191" s="367">
        <v>0</v>
      </c>
      <c r="AK191" s="367">
        <v>0</v>
      </c>
      <c r="AL191" s="367">
        <v>0</v>
      </c>
      <c r="AM191" s="368">
        <v>0</v>
      </c>
      <c r="AN191" s="417">
        <v>0</v>
      </c>
      <c r="AO191" s="367">
        <v>0</v>
      </c>
      <c r="AP191" s="367">
        <v>0</v>
      </c>
      <c r="AQ191" s="367">
        <v>0</v>
      </c>
      <c r="AR191" s="368">
        <v>0</v>
      </c>
      <c r="AS191" s="367">
        <v>0</v>
      </c>
      <c r="AT191" s="367">
        <v>0</v>
      </c>
      <c r="AU191" s="367">
        <v>0</v>
      </c>
      <c r="AV191" s="367">
        <v>0</v>
      </c>
      <c r="AW191" s="368">
        <v>0</v>
      </c>
      <c r="AX191" s="367">
        <v>0</v>
      </c>
      <c r="AY191" s="367">
        <v>0</v>
      </c>
      <c r="AZ191" s="367">
        <v>0</v>
      </c>
      <c r="BA191" s="367">
        <v>0</v>
      </c>
      <c r="BB191" s="368">
        <v>0</v>
      </c>
      <c r="BC191" s="417">
        <v>0</v>
      </c>
      <c r="BD191" s="367">
        <v>0</v>
      </c>
      <c r="BE191" s="367">
        <v>0</v>
      </c>
      <c r="BF191" s="367">
        <v>0</v>
      </c>
      <c r="BG191" s="368">
        <v>0</v>
      </c>
      <c r="BH191" s="417">
        <v>0</v>
      </c>
      <c r="BI191" s="367">
        <v>0</v>
      </c>
      <c r="BJ191" s="367">
        <v>0</v>
      </c>
      <c r="BK191" s="367">
        <v>0</v>
      </c>
      <c r="BL191" s="368">
        <v>0</v>
      </c>
      <c r="BM191" s="417">
        <v>0</v>
      </c>
      <c r="BN191" s="367">
        <v>0</v>
      </c>
      <c r="BO191" s="367">
        <v>0</v>
      </c>
      <c r="BP191" s="367">
        <v>0</v>
      </c>
      <c r="BQ191" s="368">
        <v>0</v>
      </c>
      <c r="BR191" s="367">
        <v>0</v>
      </c>
      <c r="BS191" s="367">
        <v>0</v>
      </c>
      <c r="BT191" s="367">
        <v>0</v>
      </c>
      <c r="BU191" s="367">
        <v>0</v>
      </c>
      <c r="BV191" s="368">
        <v>0</v>
      </c>
      <c r="BW191" s="367">
        <v>0</v>
      </c>
      <c r="BX191" s="367">
        <v>0</v>
      </c>
      <c r="BY191" s="367">
        <v>0</v>
      </c>
      <c r="BZ191" s="367">
        <v>0</v>
      </c>
      <c r="CA191" s="368">
        <v>0</v>
      </c>
      <c r="CB191" s="417">
        <v>0</v>
      </c>
      <c r="CC191" s="367">
        <v>0</v>
      </c>
      <c r="CD191" s="367">
        <v>0</v>
      </c>
      <c r="CE191" s="367">
        <v>0</v>
      </c>
      <c r="CF191" s="368">
        <v>0</v>
      </c>
      <c r="CG191" s="417">
        <v>0</v>
      </c>
      <c r="CH191" s="367">
        <v>0</v>
      </c>
      <c r="CI191" s="367">
        <v>0</v>
      </c>
      <c r="CJ191" s="367">
        <v>0</v>
      </c>
      <c r="CK191" s="368">
        <v>0</v>
      </c>
      <c r="CL191" s="417">
        <v>0</v>
      </c>
      <c r="CM191" s="367">
        <v>0</v>
      </c>
      <c r="CN191" s="367">
        <v>0</v>
      </c>
      <c r="CO191" s="367">
        <v>0</v>
      </c>
      <c r="CP191" s="368">
        <v>0</v>
      </c>
      <c r="CQ191" s="367">
        <v>0</v>
      </c>
      <c r="CR191" s="367">
        <v>0</v>
      </c>
      <c r="CS191" s="367">
        <v>0</v>
      </c>
      <c r="CT191" s="367">
        <v>0</v>
      </c>
      <c r="CU191" s="368">
        <v>0</v>
      </c>
      <c r="CV191" s="367">
        <v>0</v>
      </c>
      <c r="CW191" s="367">
        <v>0</v>
      </c>
      <c r="CX191" s="367">
        <v>0</v>
      </c>
      <c r="CY191" s="367">
        <v>0</v>
      </c>
      <c r="CZ191" s="368">
        <v>0</v>
      </c>
      <c r="DA191" s="417">
        <v>0</v>
      </c>
      <c r="DB191" s="367">
        <v>0</v>
      </c>
      <c r="DC191" s="367">
        <v>0</v>
      </c>
      <c r="DD191" s="367">
        <v>0</v>
      </c>
      <c r="DE191" s="368">
        <v>0</v>
      </c>
      <c r="DF191" s="417">
        <v>0</v>
      </c>
      <c r="DG191" s="367">
        <v>0</v>
      </c>
      <c r="DH191" s="367">
        <v>0</v>
      </c>
      <c r="DI191" s="367">
        <v>0</v>
      </c>
      <c r="DJ191" s="368">
        <v>0</v>
      </c>
      <c r="DK191" s="417">
        <v>0</v>
      </c>
      <c r="DL191" s="367">
        <v>0</v>
      </c>
      <c r="DM191" s="367">
        <v>0</v>
      </c>
      <c r="DN191" s="367">
        <v>0</v>
      </c>
      <c r="DO191" s="368">
        <v>0</v>
      </c>
      <c r="DP191" s="367">
        <v>0</v>
      </c>
      <c r="DQ191" s="367">
        <v>0</v>
      </c>
      <c r="DR191" s="367">
        <v>0</v>
      </c>
      <c r="DS191" s="367">
        <v>0</v>
      </c>
      <c r="DT191" s="368">
        <v>0</v>
      </c>
      <c r="DU191" s="367">
        <v>0</v>
      </c>
      <c r="DV191" s="367">
        <v>0</v>
      </c>
      <c r="DW191" s="367">
        <v>0</v>
      </c>
      <c r="DX191" s="367">
        <v>0</v>
      </c>
      <c r="DY191" s="368">
        <v>0</v>
      </c>
      <c r="DZ191" s="417">
        <v>0</v>
      </c>
      <c r="EA191" s="367">
        <v>0</v>
      </c>
      <c r="EB191" s="367">
        <v>0</v>
      </c>
      <c r="EC191" s="367">
        <v>0</v>
      </c>
      <c r="ED191" s="368">
        <v>0</v>
      </c>
      <c r="EE191" s="417">
        <v>0</v>
      </c>
      <c r="EF191" s="367">
        <v>0</v>
      </c>
      <c r="EG191" s="367">
        <v>0</v>
      </c>
      <c r="EH191" s="367">
        <v>0</v>
      </c>
      <c r="EI191" s="368">
        <v>0</v>
      </c>
      <c r="EJ191" s="417">
        <v>0</v>
      </c>
      <c r="EK191" s="367">
        <v>0</v>
      </c>
      <c r="EL191" s="367">
        <v>0</v>
      </c>
      <c r="EM191" s="367">
        <v>0</v>
      </c>
      <c r="EN191" s="368">
        <v>0</v>
      </c>
      <c r="EO191" s="367">
        <v>0</v>
      </c>
      <c r="EP191" s="367">
        <v>0</v>
      </c>
      <c r="EQ191" s="367">
        <v>0</v>
      </c>
      <c r="ER191" s="367">
        <v>0</v>
      </c>
      <c r="ES191" s="368">
        <v>0</v>
      </c>
      <c r="ET191" s="367">
        <v>0</v>
      </c>
      <c r="EU191" s="367">
        <v>0</v>
      </c>
      <c r="EV191" s="367">
        <v>0</v>
      </c>
      <c r="EW191" s="367">
        <v>0</v>
      </c>
      <c r="EX191" s="368">
        <v>0</v>
      </c>
      <c r="EY191" s="417">
        <v>0</v>
      </c>
      <c r="EZ191" s="367">
        <v>0</v>
      </c>
      <c r="FA191" s="367">
        <v>0</v>
      </c>
      <c r="FB191" s="367">
        <v>0</v>
      </c>
      <c r="FC191" s="368">
        <v>0</v>
      </c>
      <c r="FD191" s="417">
        <v>0</v>
      </c>
      <c r="FE191" s="367">
        <v>0</v>
      </c>
      <c r="FF191" s="367">
        <v>0</v>
      </c>
      <c r="FG191" s="367">
        <v>0</v>
      </c>
      <c r="FH191" s="368">
        <v>0</v>
      </c>
      <c r="FI191" s="417">
        <v>0</v>
      </c>
      <c r="FJ191" s="367">
        <v>0</v>
      </c>
      <c r="FK191" s="367">
        <v>0</v>
      </c>
      <c r="FL191" s="367">
        <v>0</v>
      </c>
      <c r="FM191" s="368">
        <v>0</v>
      </c>
      <c r="FN191" s="367">
        <v>0</v>
      </c>
      <c r="FO191" s="367">
        <v>0</v>
      </c>
      <c r="FP191" s="367">
        <v>0</v>
      </c>
      <c r="FQ191" s="367">
        <v>0</v>
      </c>
      <c r="FR191" s="368">
        <v>0</v>
      </c>
      <c r="FS191" s="367">
        <v>0</v>
      </c>
      <c r="FT191" s="367">
        <v>0</v>
      </c>
      <c r="FU191" s="367">
        <v>0</v>
      </c>
      <c r="FV191" s="367">
        <v>0</v>
      </c>
      <c r="FW191" s="368">
        <v>0</v>
      </c>
      <c r="FX191" s="417">
        <v>0</v>
      </c>
      <c r="FY191" s="367">
        <v>0</v>
      </c>
      <c r="FZ191" s="367">
        <v>0</v>
      </c>
      <c r="GA191" s="367">
        <v>0</v>
      </c>
      <c r="GB191" s="368">
        <v>0</v>
      </c>
      <c r="GC191" s="417">
        <v>0</v>
      </c>
      <c r="GD191" s="367">
        <v>0</v>
      </c>
      <c r="GE191" s="367">
        <v>0</v>
      </c>
      <c r="GF191" s="367">
        <v>0</v>
      </c>
      <c r="GG191" s="368">
        <v>0</v>
      </c>
      <c r="GH191" s="417">
        <v>0</v>
      </c>
      <c r="GI191" s="367">
        <v>0</v>
      </c>
      <c r="GJ191" s="367">
        <v>0</v>
      </c>
      <c r="GK191" s="367">
        <v>0</v>
      </c>
      <c r="GL191" s="368">
        <v>0</v>
      </c>
      <c r="GM191" s="367">
        <v>0</v>
      </c>
      <c r="GN191" s="367">
        <v>0</v>
      </c>
      <c r="GO191" s="367">
        <v>0</v>
      </c>
      <c r="GP191" s="367">
        <v>0</v>
      </c>
      <c r="GQ191" s="368">
        <v>0</v>
      </c>
      <c r="GR191" s="367">
        <v>0</v>
      </c>
      <c r="GS191" s="367">
        <v>0</v>
      </c>
      <c r="GT191" s="367">
        <v>0</v>
      </c>
      <c r="GU191" s="367">
        <v>0</v>
      </c>
      <c r="GV191" s="368">
        <v>0</v>
      </c>
      <c r="GW191" s="417">
        <v>0</v>
      </c>
      <c r="GX191" s="367">
        <v>0</v>
      </c>
      <c r="GY191" s="367">
        <v>0</v>
      </c>
      <c r="GZ191" s="367">
        <v>0</v>
      </c>
      <c r="HA191" s="368">
        <v>0</v>
      </c>
      <c r="HB191" s="417">
        <v>0</v>
      </c>
      <c r="HC191" s="367">
        <v>0</v>
      </c>
      <c r="HD191" s="367">
        <v>0</v>
      </c>
      <c r="HE191" s="367">
        <v>0</v>
      </c>
      <c r="HF191" s="368">
        <v>0</v>
      </c>
      <c r="HG191" s="417">
        <v>0</v>
      </c>
      <c r="HH191" s="367">
        <v>0</v>
      </c>
      <c r="HI191" s="367">
        <v>0</v>
      </c>
      <c r="HJ191" s="367">
        <v>0</v>
      </c>
      <c r="HK191" s="368">
        <v>0</v>
      </c>
      <c r="HL191" s="367">
        <v>0</v>
      </c>
      <c r="HM191" s="367">
        <v>0</v>
      </c>
      <c r="HN191" s="367">
        <v>0</v>
      </c>
      <c r="HO191" s="367">
        <v>0</v>
      </c>
      <c r="HP191" s="368">
        <v>0</v>
      </c>
      <c r="HQ191" s="367">
        <v>0</v>
      </c>
      <c r="HR191" s="367">
        <v>0</v>
      </c>
      <c r="HS191" s="367">
        <v>0</v>
      </c>
      <c r="HT191" s="367">
        <v>0</v>
      </c>
      <c r="HU191" s="368">
        <v>0</v>
      </c>
      <c r="HV191" s="417">
        <v>0</v>
      </c>
      <c r="HW191" s="367">
        <v>0</v>
      </c>
      <c r="HX191" s="367">
        <v>0</v>
      </c>
      <c r="HY191" s="367">
        <v>0</v>
      </c>
      <c r="HZ191" s="368">
        <v>0</v>
      </c>
      <c r="IA191" s="417">
        <v>0</v>
      </c>
      <c r="IB191" s="367">
        <v>0</v>
      </c>
      <c r="IC191" s="367">
        <v>0</v>
      </c>
      <c r="ID191" s="367">
        <v>0</v>
      </c>
      <c r="IE191" s="368">
        <v>0</v>
      </c>
      <c r="IF191" s="417">
        <v>0</v>
      </c>
      <c r="IG191" s="367">
        <v>0</v>
      </c>
      <c r="IH191" s="367">
        <v>0</v>
      </c>
      <c r="II191" s="367">
        <v>0</v>
      </c>
      <c r="IJ191" s="368">
        <v>0</v>
      </c>
      <c r="IK191" s="367">
        <v>0</v>
      </c>
      <c r="IL191" s="367">
        <v>0</v>
      </c>
      <c r="IM191" s="367">
        <v>0</v>
      </c>
      <c r="IN191" s="367">
        <v>0</v>
      </c>
      <c r="IO191" s="368">
        <v>0</v>
      </c>
      <c r="IP191" s="367">
        <v>0</v>
      </c>
      <c r="IQ191" s="367">
        <v>0</v>
      </c>
      <c r="IR191" s="367">
        <v>0</v>
      </c>
      <c r="IS191" s="367">
        <v>0</v>
      </c>
      <c r="IT191" s="368">
        <v>0</v>
      </c>
      <c r="IU191" s="417">
        <v>0</v>
      </c>
      <c r="IV191" s="367">
        <v>0</v>
      </c>
      <c r="IW191" s="367">
        <v>0</v>
      </c>
      <c r="IX191" s="367">
        <v>0</v>
      </c>
      <c r="IY191" s="368">
        <v>0</v>
      </c>
      <c r="IZ191" s="417">
        <v>0</v>
      </c>
      <c r="JA191" s="367">
        <v>0</v>
      </c>
      <c r="JB191" s="367">
        <v>0</v>
      </c>
      <c r="JC191" s="367">
        <v>0</v>
      </c>
      <c r="JD191" s="368">
        <v>0</v>
      </c>
      <c r="JE191" s="417">
        <v>0</v>
      </c>
      <c r="JF191" s="367">
        <v>0</v>
      </c>
      <c r="JG191" s="367">
        <v>0</v>
      </c>
      <c r="JH191" s="367">
        <v>0</v>
      </c>
      <c r="JI191" s="368">
        <v>0</v>
      </c>
      <c r="JJ191" s="367">
        <v>0</v>
      </c>
      <c r="JK191" s="367">
        <v>0</v>
      </c>
      <c r="JL191" s="367">
        <v>0</v>
      </c>
      <c r="JM191" s="367">
        <v>0</v>
      </c>
      <c r="JN191" s="368">
        <v>0</v>
      </c>
      <c r="JO191" s="367">
        <v>0</v>
      </c>
      <c r="JP191" s="367">
        <v>0</v>
      </c>
      <c r="JQ191" s="367">
        <v>0</v>
      </c>
      <c r="JR191" s="367">
        <v>0</v>
      </c>
      <c r="JS191" s="368">
        <v>0</v>
      </c>
      <c r="JT191" s="417">
        <v>0</v>
      </c>
      <c r="JU191" s="367">
        <v>0</v>
      </c>
      <c r="JV191" s="367">
        <v>0</v>
      </c>
      <c r="JW191" s="367">
        <v>0</v>
      </c>
      <c r="JX191" s="368">
        <v>0</v>
      </c>
      <c r="JY191" s="417">
        <v>0</v>
      </c>
      <c r="JZ191" s="367">
        <v>0</v>
      </c>
      <c r="KA191" s="367">
        <v>0</v>
      </c>
      <c r="KB191" s="367">
        <v>0</v>
      </c>
      <c r="KC191" s="368">
        <v>0</v>
      </c>
      <c r="KD191" s="417">
        <v>0</v>
      </c>
      <c r="KE191" s="367">
        <v>0</v>
      </c>
      <c r="KF191" s="367">
        <v>0</v>
      </c>
      <c r="KG191" s="367">
        <v>0</v>
      </c>
      <c r="KH191" s="368">
        <v>0</v>
      </c>
      <c r="KI191" s="367">
        <v>0</v>
      </c>
      <c r="KJ191" s="367">
        <v>0</v>
      </c>
      <c r="KK191" s="367">
        <v>0</v>
      </c>
      <c r="KL191" s="367">
        <v>0</v>
      </c>
      <c r="KM191" s="368">
        <v>0</v>
      </c>
      <c r="KN191" s="367">
        <v>0</v>
      </c>
      <c r="KO191" s="367">
        <v>0</v>
      </c>
      <c r="KP191" s="367">
        <v>0</v>
      </c>
      <c r="KQ191" s="367">
        <v>0</v>
      </c>
      <c r="KR191" s="368">
        <v>0</v>
      </c>
      <c r="KS191" s="417">
        <v>0</v>
      </c>
      <c r="KT191" s="367">
        <v>0</v>
      </c>
      <c r="KU191" s="367">
        <v>0</v>
      </c>
      <c r="KV191" s="367">
        <v>0</v>
      </c>
      <c r="KW191" s="368">
        <v>0</v>
      </c>
      <c r="KX191" s="367">
        <v>0</v>
      </c>
      <c r="KY191" s="367">
        <v>0</v>
      </c>
      <c r="KZ191" s="367">
        <v>0</v>
      </c>
      <c r="LA191" s="367">
        <v>0</v>
      </c>
      <c r="LB191" s="369">
        <v>0</v>
      </c>
      <c r="LC191" s="367">
        <v>0</v>
      </c>
      <c r="LD191" s="367">
        <v>0</v>
      </c>
      <c r="LE191" s="367">
        <v>0</v>
      </c>
      <c r="LF191" s="367">
        <v>0</v>
      </c>
      <c r="LG191" s="369">
        <v>0</v>
      </c>
    </row>
    <row r="192" spans="2:319">
      <c r="B192" s="1617"/>
      <c r="C192" s="1623"/>
      <c r="D192" s="365" t="s">
        <v>2871</v>
      </c>
      <c r="E192" s="417">
        <v>0</v>
      </c>
      <c r="F192" s="367">
        <v>0</v>
      </c>
      <c r="G192" s="367">
        <v>0</v>
      </c>
      <c r="H192" s="367">
        <v>0</v>
      </c>
      <c r="I192" s="368">
        <v>0</v>
      </c>
      <c r="J192" s="417">
        <v>0</v>
      </c>
      <c r="K192" s="367">
        <v>0</v>
      </c>
      <c r="L192" s="367">
        <v>0</v>
      </c>
      <c r="M192" s="367">
        <v>0</v>
      </c>
      <c r="N192" s="368">
        <v>0</v>
      </c>
      <c r="O192" s="417">
        <v>0</v>
      </c>
      <c r="P192" s="367">
        <v>0</v>
      </c>
      <c r="Q192" s="367">
        <v>0</v>
      </c>
      <c r="R192" s="367">
        <v>0</v>
      </c>
      <c r="S192" s="368">
        <v>0</v>
      </c>
      <c r="T192" s="367">
        <v>0</v>
      </c>
      <c r="U192" s="367">
        <v>0</v>
      </c>
      <c r="V192" s="367">
        <v>0</v>
      </c>
      <c r="W192" s="367">
        <v>0</v>
      </c>
      <c r="X192" s="368">
        <v>0</v>
      </c>
      <c r="Y192" s="367">
        <v>0</v>
      </c>
      <c r="Z192" s="367">
        <v>0</v>
      </c>
      <c r="AA192" s="367">
        <v>0</v>
      </c>
      <c r="AB192" s="367">
        <v>0</v>
      </c>
      <c r="AC192" s="368">
        <v>0</v>
      </c>
      <c r="AD192" s="417">
        <v>0</v>
      </c>
      <c r="AE192" s="367">
        <v>0</v>
      </c>
      <c r="AF192" s="367">
        <v>0</v>
      </c>
      <c r="AG192" s="367">
        <v>0</v>
      </c>
      <c r="AH192" s="368">
        <v>0</v>
      </c>
      <c r="AI192" s="417">
        <v>0</v>
      </c>
      <c r="AJ192" s="367">
        <v>0</v>
      </c>
      <c r="AK192" s="367">
        <v>0</v>
      </c>
      <c r="AL192" s="367">
        <v>0</v>
      </c>
      <c r="AM192" s="368">
        <v>0</v>
      </c>
      <c r="AN192" s="417">
        <v>0</v>
      </c>
      <c r="AO192" s="367">
        <v>0</v>
      </c>
      <c r="AP192" s="367">
        <v>0</v>
      </c>
      <c r="AQ192" s="367">
        <v>0</v>
      </c>
      <c r="AR192" s="368">
        <v>0</v>
      </c>
      <c r="AS192" s="367">
        <v>0</v>
      </c>
      <c r="AT192" s="367">
        <v>0</v>
      </c>
      <c r="AU192" s="367">
        <v>0</v>
      </c>
      <c r="AV192" s="367">
        <v>0</v>
      </c>
      <c r="AW192" s="368">
        <v>0</v>
      </c>
      <c r="AX192" s="367">
        <v>0</v>
      </c>
      <c r="AY192" s="367">
        <v>0</v>
      </c>
      <c r="AZ192" s="367">
        <v>0</v>
      </c>
      <c r="BA192" s="367">
        <v>0</v>
      </c>
      <c r="BB192" s="368">
        <v>0</v>
      </c>
      <c r="BC192" s="417">
        <v>0</v>
      </c>
      <c r="BD192" s="367">
        <v>0</v>
      </c>
      <c r="BE192" s="367">
        <v>0</v>
      </c>
      <c r="BF192" s="367">
        <v>0</v>
      </c>
      <c r="BG192" s="368">
        <v>0</v>
      </c>
      <c r="BH192" s="417">
        <v>0</v>
      </c>
      <c r="BI192" s="367">
        <v>0</v>
      </c>
      <c r="BJ192" s="367">
        <v>0</v>
      </c>
      <c r="BK192" s="367">
        <v>0</v>
      </c>
      <c r="BL192" s="368">
        <v>0</v>
      </c>
      <c r="BM192" s="417">
        <v>0</v>
      </c>
      <c r="BN192" s="367">
        <v>0</v>
      </c>
      <c r="BO192" s="367">
        <v>0</v>
      </c>
      <c r="BP192" s="367">
        <v>0</v>
      </c>
      <c r="BQ192" s="368">
        <v>0</v>
      </c>
      <c r="BR192" s="367">
        <v>0</v>
      </c>
      <c r="BS192" s="367">
        <v>0</v>
      </c>
      <c r="BT192" s="367">
        <v>0</v>
      </c>
      <c r="BU192" s="367">
        <v>0</v>
      </c>
      <c r="BV192" s="368">
        <v>0</v>
      </c>
      <c r="BW192" s="367">
        <v>0</v>
      </c>
      <c r="BX192" s="367">
        <v>0</v>
      </c>
      <c r="BY192" s="367">
        <v>0</v>
      </c>
      <c r="BZ192" s="367">
        <v>0</v>
      </c>
      <c r="CA192" s="368">
        <v>0</v>
      </c>
      <c r="CB192" s="417">
        <v>0</v>
      </c>
      <c r="CC192" s="367">
        <v>0</v>
      </c>
      <c r="CD192" s="367">
        <v>0</v>
      </c>
      <c r="CE192" s="367">
        <v>0</v>
      </c>
      <c r="CF192" s="368">
        <v>0</v>
      </c>
      <c r="CG192" s="417">
        <v>0</v>
      </c>
      <c r="CH192" s="367">
        <v>0</v>
      </c>
      <c r="CI192" s="367">
        <v>0</v>
      </c>
      <c r="CJ192" s="367">
        <v>0</v>
      </c>
      <c r="CK192" s="368">
        <v>0</v>
      </c>
      <c r="CL192" s="417">
        <v>0</v>
      </c>
      <c r="CM192" s="367">
        <v>0</v>
      </c>
      <c r="CN192" s="367">
        <v>0</v>
      </c>
      <c r="CO192" s="367">
        <v>0</v>
      </c>
      <c r="CP192" s="368">
        <v>0</v>
      </c>
      <c r="CQ192" s="367">
        <v>0</v>
      </c>
      <c r="CR192" s="367">
        <v>0</v>
      </c>
      <c r="CS192" s="367">
        <v>0</v>
      </c>
      <c r="CT192" s="367">
        <v>0</v>
      </c>
      <c r="CU192" s="368">
        <v>0</v>
      </c>
      <c r="CV192" s="367">
        <v>0</v>
      </c>
      <c r="CW192" s="367">
        <v>0</v>
      </c>
      <c r="CX192" s="367">
        <v>0</v>
      </c>
      <c r="CY192" s="367">
        <v>0</v>
      </c>
      <c r="CZ192" s="368">
        <v>0</v>
      </c>
      <c r="DA192" s="417">
        <v>0</v>
      </c>
      <c r="DB192" s="367">
        <v>0</v>
      </c>
      <c r="DC192" s="367">
        <v>0</v>
      </c>
      <c r="DD192" s="367">
        <v>0</v>
      </c>
      <c r="DE192" s="368">
        <v>0</v>
      </c>
      <c r="DF192" s="417">
        <v>0</v>
      </c>
      <c r="DG192" s="367">
        <v>0</v>
      </c>
      <c r="DH192" s="367">
        <v>0</v>
      </c>
      <c r="DI192" s="367">
        <v>0</v>
      </c>
      <c r="DJ192" s="368">
        <v>0</v>
      </c>
      <c r="DK192" s="417">
        <v>0</v>
      </c>
      <c r="DL192" s="367">
        <v>0</v>
      </c>
      <c r="DM192" s="367">
        <v>0</v>
      </c>
      <c r="DN192" s="367">
        <v>0</v>
      </c>
      <c r="DO192" s="368">
        <v>0</v>
      </c>
      <c r="DP192" s="367">
        <v>0</v>
      </c>
      <c r="DQ192" s="367">
        <v>0</v>
      </c>
      <c r="DR192" s="367">
        <v>0</v>
      </c>
      <c r="DS192" s="367">
        <v>0</v>
      </c>
      <c r="DT192" s="368">
        <v>0</v>
      </c>
      <c r="DU192" s="367">
        <v>0</v>
      </c>
      <c r="DV192" s="367">
        <v>0</v>
      </c>
      <c r="DW192" s="367">
        <v>0</v>
      </c>
      <c r="DX192" s="367">
        <v>0</v>
      </c>
      <c r="DY192" s="368">
        <v>0</v>
      </c>
      <c r="DZ192" s="417">
        <v>0</v>
      </c>
      <c r="EA192" s="367">
        <v>0</v>
      </c>
      <c r="EB192" s="367">
        <v>0</v>
      </c>
      <c r="EC192" s="367">
        <v>0</v>
      </c>
      <c r="ED192" s="368">
        <v>0</v>
      </c>
      <c r="EE192" s="417">
        <v>0</v>
      </c>
      <c r="EF192" s="367">
        <v>0</v>
      </c>
      <c r="EG192" s="367">
        <v>0</v>
      </c>
      <c r="EH192" s="367">
        <v>0</v>
      </c>
      <c r="EI192" s="368">
        <v>0</v>
      </c>
      <c r="EJ192" s="417">
        <v>0</v>
      </c>
      <c r="EK192" s="367">
        <v>0</v>
      </c>
      <c r="EL192" s="367">
        <v>0</v>
      </c>
      <c r="EM192" s="367">
        <v>0</v>
      </c>
      <c r="EN192" s="368">
        <v>0</v>
      </c>
      <c r="EO192" s="367">
        <v>0</v>
      </c>
      <c r="EP192" s="367">
        <v>0</v>
      </c>
      <c r="EQ192" s="367">
        <v>0</v>
      </c>
      <c r="ER192" s="367">
        <v>0</v>
      </c>
      <c r="ES192" s="368">
        <v>0</v>
      </c>
      <c r="ET192" s="367">
        <v>0</v>
      </c>
      <c r="EU192" s="367">
        <v>0</v>
      </c>
      <c r="EV192" s="367">
        <v>0</v>
      </c>
      <c r="EW192" s="367">
        <v>0</v>
      </c>
      <c r="EX192" s="368">
        <v>0</v>
      </c>
      <c r="EY192" s="417">
        <v>0</v>
      </c>
      <c r="EZ192" s="367">
        <v>0</v>
      </c>
      <c r="FA192" s="367">
        <v>0</v>
      </c>
      <c r="FB192" s="367">
        <v>0</v>
      </c>
      <c r="FC192" s="368">
        <v>0</v>
      </c>
      <c r="FD192" s="417">
        <v>0</v>
      </c>
      <c r="FE192" s="367">
        <v>0</v>
      </c>
      <c r="FF192" s="367">
        <v>0</v>
      </c>
      <c r="FG192" s="367">
        <v>0</v>
      </c>
      <c r="FH192" s="368">
        <v>0</v>
      </c>
      <c r="FI192" s="417">
        <v>0</v>
      </c>
      <c r="FJ192" s="367">
        <v>0</v>
      </c>
      <c r="FK192" s="367">
        <v>0</v>
      </c>
      <c r="FL192" s="367">
        <v>0</v>
      </c>
      <c r="FM192" s="368">
        <v>0</v>
      </c>
      <c r="FN192" s="367">
        <v>0</v>
      </c>
      <c r="FO192" s="367">
        <v>0</v>
      </c>
      <c r="FP192" s="367">
        <v>0</v>
      </c>
      <c r="FQ192" s="367">
        <v>0</v>
      </c>
      <c r="FR192" s="368">
        <v>0</v>
      </c>
      <c r="FS192" s="367">
        <v>0</v>
      </c>
      <c r="FT192" s="367">
        <v>0</v>
      </c>
      <c r="FU192" s="367">
        <v>0</v>
      </c>
      <c r="FV192" s="367">
        <v>0</v>
      </c>
      <c r="FW192" s="368">
        <v>0</v>
      </c>
      <c r="FX192" s="417">
        <v>0</v>
      </c>
      <c r="FY192" s="367">
        <v>0</v>
      </c>
      <c r="FZ192" s="367">
        <v>0</v>
      </c>
      <c r="GA192" s="367">
        <v>0</v>
      </c>
      <c r="GB192" s="368">
        <v>0</v>
      </c>
      <c r="GC192" s="417">
        <v>0</v>
      </c>
      <c r="GD192" s="367">
        <v>0</v>
      </c>
      <c r="GE192" s="367">
        <v>0</v>
      </c>
      <c r="GF192" s="367">
        <v>0</v>
      </c>
      <c r="GG192" s="368">
        <v>0</v>
      </c>
      <c r="GH192" s="417">
        <v>0</v>
      </c>
      <c r="GI192" s="367">
        <v>0</v>
      </c>
      <c r="GJ192" s="367">
        <v>0</v>
      </c>
      <c r="GK192" s="367">
        <v>0</v>
      </c>
      <c r="GL192" s="368">
        <v>0</v>
      </c>
      <c r="GM192" s="367">
        <v>0</v>
      </c>
      <c r="GN192" s="367">
        <v>0</v>
      </c>
      <c r="GO192" s="367">
        <v>0</v>
      </c>
      <c r="GP192" s="367">
        <v>0</v>
      </c>
      <c r="GQ192" s="368">
        <v>0</v>
      </c>
      <c r="GR192" s="367">
        <v>0</v>
      </c>
      <c r="GS192" s="367">
        <v>0</v>
      </c>
      <c r="GT192" s="367">
        <v>0</v>
      </c>
      <c r="GU192" s="367">
        <v>0</v>
      </c>
      <c r="GV192" s="368">
        <v>0</v>
      </c>
      <c r="GW192" s="417">
        <v>0</v>
      </c>
      <c r="GX192" s="367">
        <v>0</v>
      </c>
      <c r="GY192" s="367">
        <v>0</v>
      </c>
      <c r="GZ192" s="367">
        <v>0</v>
      </c>
      <c r="HA192" s="368">
        <v>0</v>
      </c>
      <c r="HB192" s="417">
        <v>0</v>
      </c>
      <c r="HC192" s="367">
        <v>0</v>
      </c>
      <c r="HD192" s="367">
        <v>0</v>
      </c>
      <c r="HE192" s="367">
        <v>0</v>
      </c>
      <c r="HF192" s="368">
        <v>0</v>
      </c>
      <c r="HG192" s="417">
        <v>0</v>
      </c>
      <c r="HH192" s="367">
        <v>0</v>
      </c>
      <c r="HI192" s="367">
        <v>0</v>
      </c>
      <c r="HJ192" s="367">
        <v>0</v>
      </c>
      <c r="HK192" s="368">
        <v>0</v>
      </c>
      <c r="HL192" s="367">
        <v>0</v>
      </c>
      <c r="HM192" s="367">
        <v>0</v>
      </c>
      <c r="HN192" s="367">
        <v>0</v>
      </c>
      <c r="HO192" s="367">
        <v>0</v>
      </c>
      <c r="HP192" s="368">
        <v>0</v>
      </c>
      <c r="HQ192" s="367">
        <v>0</v>
      </c>
      <c r="HR192" s="367">
        <v>0</v>
      </c>
      <c r="HS192" s="367">
        <v>0</v>
      </c>
      <c r="HT192" s="367">
        <v>0</v>
      </c>
      <c r="HU192" s="368">
        <v>0</v>
      </c>
      <c r="HV192" s="417">
        <v>0</v>
      </c>
      <c r="HW192" s="367">
        <v>0</v>
      </c>
      <c r="HX192" s="367">
        <v>0</v>
      </c>
      <c r="HY192" s="367">
        <v>0</v>
      </c>
      <c r="HZ192" s="368">
        <v>0</v>
      </c>
      <c r="IA192" s="417">
        <v>0</v>
      </c>
      <c r="IB192" s="367">
        <v>0</v>
      </c>
      <c r="IC192" s="367">
        <v>0</v>
      </c>
      <c r="ID192" s="367">
        <v>0</v>
      </c>
      <c r="IE192" s="368">
        <v>0</v>
      </c>
      <c r="IF192" s="417">
        <v>0</v>
      </c>
      <c r="IG192" s="367">
        <v>0</v>
      </c>
      <c r="IH192" s="367">
        <v>0</v>
      </c>
      <c r="II192" s="367">
        <v>0</v>
      </c>
      <c r="IJ192" s="368">
        <v>0</v>
      </c>
      <c r="IK192" s="367">
        <v>0</v>
      </c>
      <c r="IL192" s="367">
        <v>0</v>
      </c>
      <c r="IM192" s="367">
        <v>0</v>
      </c>
      <c r="IN192" s="367">
        <v>0</v>
      </c>
      <c r="IO192" s="368">
        <v>0</v>
      </c>
      <c r="IP192" s="367">
        <v>0</v>
      </c>
      <c r="IQ192" s="367">
        <v>0</v>
      </c>
      <c r="IR192" s="367">
        <v>0</v>
      </c>
      <c r="IS192" s="367">
        <v>0</v>
      </c>
      <c r="IT192" s="368">
        <v>0</v>
      </c>
      <c r="IU192" s="417">
        <v>0</v>
      </c>
      <c r="IV192" s="367">
        <v>0</v>
      </c>
      <c r="IW192" s="367">
        <v>0</v>
      </c>
      <c r="IX192" s="367">
        <v>0</v>
      </c>
      <c r="IY192" s="368">
        <v>0</v>
      </c>
      <c r="IZ192" s="417">
        <v>0</v>
      </c>
      <c r="JA192" s="367">
        <v>0</v>
      </c>
      <c r="JB192" s="367">
        <v>0</v>
      </c>
      <c r="JC192" s="367">
        <v>0</v>
      </c>
      <c r="JD192" s="368">
        <v>0</v>
      </c>
      <c r="JE192" s="417">
        <v>0</v>
      </c>
      <c r="JF192" s="367">
        <v>0</v>
      </c>
      <c r="JG192" s="367">
        <v>0</v>
      </c>
      <c r="JH192" s="367">
        <v>0</v>
      </c>
      <c r="JI192" s="368">
        <v>0</v>
      </c>
      <c r="JJ192" s="367">
        <v>0</v>
      </c>
      <c r="JK192" s="367">
        <v>0</v>
      </c>
      <c r="JL192" s="367">
        <v>0</v>
      </c>
      <c r="JM192" s="367">
        <v>0</v>
      </c>
      <c r="JN192" s="368">
        <v>0</v>
      </c>
      <c r="JO192" s="367">
        <v>0</v>
      </c>
      <c r="JP192" s="367">
        <v>0</v>
      </c>
      <c r="JQ192" s="367">
        <v>0</v>
      </c>
      <c r="JR192" s="367">
        <v>0</v>
      </c>
      <c r="JS192" s="368">
        <v>0</v>
      </c>
      <c r="JT192" s="417">
        <v>0</v>
      </c>
      <c r="JU192" s="367">
        <v>0</v>
      </c>
      <c r="JV192" s="367">
        <v>0</v>
      </c>
      <c r="JW192" s="367">
        <v>0</v>
      </c>
      <c r="JX192" s="368">
        <v>0</v>
      </c>
      <c r="JY192" s="417">
        <v>0</v>
      </c>
      <c r="JZ192" s="367">
        <v>0</v>
      </c>
      <c r="KA192" s="367">
        <v>0</v>
      </c>
      <c r="KB192" s="367">
        <v>0</v>
      </c>
      <c r="KC192" s="368">
        <v>0</v>
      </c>
      <c r="KD192" s="417">
        <v>0</v>
      </c>
      <c r="KE192" s="367">
        <v>0</v>
      </c>
      <c r="KF192" s="367">
        <v>0</v>
      </c>
      <c r="KG192" s="367">
        <v>0</v>
      </c>
      <c r="KH192" s="368">
        <v>0</v>
      </c>
      <c r="KI192" s="367">
        <v>0</v>
      </c>
      <c r="KJ192" s="367">
        <v>0</v>
      </c>
      <c r="KK192" s="367">
        <v>0</v>
      </c>
      <c r="KL192" s="367">
        <v>0</v>
      </c>
      <c r="KM192" s="368">
        <v>0</v>
      </c>
      <c r="KN192" s="367">
        <v>0</v>
      </c>
      <c r="KO192" s="367">
        <v>0</v>
      </c>
      <c r="KP192" s="367">
        <v>0</v>
      </c>
      <c r="KQ192" s="367">
        <v>0</v>
      </c>
      <c r="KR192" s="368">
        <v>0</v>
      </c>
      <c r="KS192" s="417">
        <v>0</v>
      </c>
      <c r="KT192" s="367">
        <v>0</v>
      </c>
      <c r="KU192" s="367">
        <v>0</v>
      </c>
      <c r="KV192" s="367">
        <v>0</v>
      </c>
      <c r="KW192" s="368">
        <v>0</v>
      </c>
      <c r="KX192" s="367">
        <v>0</v>
      </c>
      <c r="KY192" s="367">
        <v>0</v>
      </c>
      <c r="KZ192" s="367">
        <v>0</v>
      </c>
      <c r="LA192" s="367">
        <v>0</v>
      </c>
      <c r="LB192" s="369">
        <v>0</v>
      </c>
      <c r="LC192" s="367">
        <v>0</v>
      </c>
      <c r="LD192" s="367">
        <v>0</v>
      </c>
      <c r="LE192" s="367">
        <v>0</v>
      </c>
      <c r="LF192" s="367">
        <v>0</v>
      </c>
      <c r="LG192" s="369">
        <v>0</v>
      </c>
    </row>
    <row r="193" spans="2:319">
      <c r="B193" s="1617"/>
      <c r="C193" s="1623"/>
      <c r="D193" s="370" t="s">
        <v>2885</v>
      </c>
      <c r="E193" s="371">
        <v>0</v>
      </c>
      <c r="F193" s="372">
        <v>0</v>
      </c>
      <c r="G193" s="372">
        <v>0</v>
      </c>
      <c r="H193" s="372">
        <v>0</v>
      </c>
      <c r="I193" s="373">
        <v>0</v>
      </c>
      <c r="J193" s="371">
        <v>0</v>
      </c>
      <c r="K193" s="372">
        <v>0</v>
      </c>
      <c r="L193" s="372">
        <v>0</v>
      </c>
      <c r="M193" s="372">
        <v>0</v>
      </c>
      <c r="N193" s="373">
        <v>0</v>
      </c>
      <c r="O193" s="371">
        <v>0</v>
      </c>
      <c r="P193" s="372">
        <v>0</v>
      </c>
      <c r="Q193" s="372">
        <v>0</v>
      </c>
      <c r="R193" s="372">
        <v>0</v>
      </c>
      <c r="S193" s="373">
        <v>0</v>
      </c>
      <c r="T193" s="372">
        <v>0</v>
      </c>
      <c r="U193" s="372">
        <v>0</v>
      </c>
      <c r="V193" s="372">
        <v>0</v>
      </c>
      <c r="W193" s="372">
        <v>0</v>
      </c>
      <c r="X193" s="373">
        <v>0</v>
      </c>
      <c r="Y193" s="372">
        <v>0</v>
      </c>
      <c r="Z193" s="372">
        <v>0</v>
      </c>
      <c r="AA193" s="372">
        <v>0</v>
      </c>
      <c r="AB193" s="372">
        <v>0</v>
      </c>
      <c r="AC193" s="373">
        <v>0</v>
      </c>
      <c r="AD193" s="371">
        <v>0</v>
      </c>
      <c r="AE193" s="372">
        <v>0</v>
      </c>
      <c r="AF193" s="372">
        <v>0</v>
      </c>
      <c r="AG193" s="372">
        <v>0</v>
      </c>
      <c r="AH193" s="373">
        <v>0</v>
      </c>
      <c r="AI193" s="371">
        <v>0</v>
      </c>
      <c r="AJ193" s="372">
        <v>0</v>
      </c>
      <c r="AK193" s="372">
        <v>0</v>
      </c>
      <c r="AL193" s="372">
        <v>0</v>
      </c>
      <c r="AM193" s="373">
        <v>0</v>
      </c>
      <c r="AN193" s="371">
        <v>0</v>
      </c>
      <c r="AO193" s="372">
        <v>0</v>
      </c>
      <c r="AP193" s="372">
        <v>0</v>
      </c>
      <c r="AQ193" s="372">
        <v>0</v>
      </c>
      <c r="AR193" s="373">
        <v>0</v>
      </c>
      <c r="AS193" s="372">
        <v>0</v>
      </c>
      <c r="AT193" s="372">
        <v>0</v>
      </c>
      <c r="AU193" s="372">
        <v>0</v>
      </c>
      <c r="AV193" s="372">
        <v>0</v>
      </c>
      <c r="AW193" s="373">
        <v>0</v>
      </c>
      <c r="AX193" s="372">
        <v>0</v>
      </c>
      <c r="AY193" s="372">
        <v>0</v>
      </c>
      <c r="AZ193" s="372">
        <v>0</v>
      </c>
      <c r="BA193" s="372">
        <v>0</v>
      </c>
      <c r="BB193" s="373">
        <v>0</v>
      </c>
      <c r="BC193" s="371">
        <v>0</v>
      </c>
      <c r="BD193" s="372">
        <v>0</v>
      </c>
      <c r="BE193" s="372">
        <v>0</v>
      </c>
      <c r="BF193" s="372">
        <v>0</v>
      </c>
      <c r="BG193" s="373">
        <v>0</v>
      </c>
      <c r="BH193" s="371">
        <v>0</v>
      </c>
      <c r="BI193" s="372">
        <v>0</v>
      </c>
      <c r="BJ193" s="372">
        <v>0</v>
      </c>
      <c r="BK193" s="372">
        <v>0</v>
      </c>
      <c r="BL193" s="373">
        <v>0</v>
      </c>
      <c r="BM193" s="371">
        <v>0</v>
      </c>
      <c r="BN193" s="372">
        <v>0</v>
      </c>
      <c r="BO193" s="372">
        <v>0</v>
      </c>
      <c r="BP193" s="372">
        <v>0</v>
      </c>
      <c r="BQ193" s="373">
        <v>0</v>
      </c>
      <c r="BR193" s="372">
        <v>0</v>
      </c>
      <c r="BS193" s="372">
        <v>0</v>
      </c>
      <c r="BT193" s="372">
        <v>0</v>
      </c>
      <c r="BU193" s="372">
        <v>0</v>
      </c>
      <c r="BV193" s="373">
        <v>0</v>
      </c>
      <c r="BW193" s="372">
        <v>0</v>
      </c>
      <c r="BX193" s="372">
        <v>0</v>
      </c>
      <c r="BY193" s="372">
        <v>0</v>
      </c>
      <c r="BZ193" s="372">
        <v>0</v>
      </c>
      <c r="CA193" s="373">
        <v>0</v>
      </c>
      <c r="CB193" s="371">
        <v>0</v>
      </c>
      <c r="CC193" s="372">
        <v>0</v>
      </c>
      <c r="CD193" s="372">
        <v>0</v>
      </c>
      <c r="CE193" s="372">
        <v>0</v>
      </c>
      <c r="CF193" s="373">
        <v>0</v>
      </c>
      <c r="CG193" s="371">
        <v>0</v>
      </c>
      <c r="CH193" s="372">
        <v>0</v>
      </c>
      <c r="CI193" s="372">
        <v>0</v>
      </c>
      <c r="CJ193" s="372">
        <v>0</v>
      </c>
      <c r="CK193" s="373">
        <v>0</v>
      </c>
      <c r="CL193" s="371">
        <v>0</v>
      </c>
      <c r="CM193" s="372">
        <v>0</v>
      </c>
      <c r="CN193" s="372">
        <v>0</v>
      </c>
      <c r="CO193" s="372">
        <v>0</v>
      </c>
      <c r="CP193" s="373">
        <v>0</v>
      </c>
      <c r="CQ193" s="372">
        <v>0</v>
      </c>
      <c r="CR193" s="372">
        <v>0</v>
      </c>
      <c r="CS193" s="372">
        <v>0</v>
      </c>
      <c r="CT193" s="372">
        <v>0</v>
      </c>
      <c r="CU193" s="373">
        <v>0</v>
      </c>
      <c r="CV193" s="372">
        <v>0</v>
      </c>
      <c r="CW193" s="372">
        <v>0</v>
      </c>
      <c r="CX193" s="372">
        <v>0</v>
      </c>
      <c r="CY193" s="372">
        <v>0</v>
      </c>
      <c r="CZ193" s="373">
        <v>0</v>
      </c>
      <c r="DA193" s="371">
        <v>0</v>
      </c>
      <c r="DB193" s="372">
        <v>0</v>
      </c>
      <c r="DC193" s="372">
        <v>0</v>
      </c>
      <c r="DD193" s="372">
        <v>0</v>
      </c>
      <c r="DE193" s="373">
        <v>0</v>
      </c>
      <c r="DF193" s="371">
        <v>0</v>
      </c>
      <c r="DG193" s="372">
        <v>0</v>
      </c>
      <c r="DH193" s="372">
        <v>0</v>
      </c>
      <c r="DI193" s="372">
        <v>0</v>
      </c>
      <c r="DJ193" s="373">
        <v>0</v>
      </c>
      <c r="DK193" s="371">
        <v>0</v>
      </c>
      <c r="DL193" s="372">
        <v>0</v>
      </c>
      <c r="DM193" s="372">
        <v>0</v>
      </c>
      <c r="DN193" s="372">
        <v>0</v>
      </c>
      <c r="DO193" s="373">
        <v>0</v>
      </c>
      <c r="DP193" s="372">
        <v>0</v>
      </c>
      <c r="DQ193" s="372">
        <v>0</v>
      </c>
      <c r="DR193" s="372">
        <v>0</v>
      </c>
      <c r="DS193" s="372">
        <v>0</v>
      </c>
      <c r="DT193" s="373">
        <v>0</v>
      </c>
      <c r="DU193" s="372">
        <v>0</v>
      </c>
      <c r="DV193" s="372">
        <v>0</v>
      </c>
      <c r="DW193" s="372">
        <v>0</v>
      </c>
      <c r="DX193" s="372">
        <v>0</v>
      </c>
      <c r="DY193" s="373">
        <v>0</v>
      </c>
      <c r="DZ193" s="371">
        <v>0</v>
      </c>
      <c r="EA193" s="372">
        <v>0</v>
      </c>
      <c r="EB193" s="372">
        <v>0</v>
      </c>
      <c r="EC193" s="372">
        <v>0</v>
      </c>
      <c r="ED193" s="373">
        <v>0</v>
      </c>
      <c r="EE193" s="371">
        <v>0</v>
      </c>
      <c r="EF193" s="372">
        <v>0</v>
      </c>
      <c r="EG193" s="372">
        <v>0</v>
      </c>
      <c r="EH193" s="372">
        <v>0</v>
      </c>
      <c r="EI193" s="373">
        <v>0</v>
      </c>
      <c r="EJ193" s="371">
        <v>0</v>
      </c>
      <c r="EK193" s="372">
        <v>0</v>
      </c>
      <c r="EL193" s="372">
        <v>0</v>
      </c>
      <c r="EM193" s="372">
        <v>0</v>
      </c>
      <c r="EN193" s="373">
        <v>0</v>
      </c>
      <c r="EO193" s="372">
        <v>0</v>
      </c>
      <c r="EP193" s="372">
        <v>0</v>
      </c>
      <c r="EQ193" s="372">
        <v>0</v>
      </c>
      <c r="ER193" s="372">
        <v>0</v>
      </c>
      <c r="ES193" s="373">
        <v>0</v>
      </c>
      <c r="ET193" s="372">
        <v>0</v>
      </c>
      <c r="EU193" s="372">
        <v>0</v>
      </c>
      <c r="EV193" s="372">
        <v>0</v>
      </c>
      <c r="EW193" s="372">
        <v>0</v>
      </c>
      <c r="EX193" s="373">
        <v>0</v>
      </c>
      <c r="EY193" s="371">
        <v>0</v>
      </c>
      <c r="EZ193" s="372">
        <v>0</v>
      </c>
      <c r="FA193" s="372">
        <v>0</v>
      </c>
      <c r="FB193" s="372">
        <v>0</v>
      </c>
      <c r="FC193" s="373">
        <v>0</v>
      </c>
      <c r="FD193" s="371">
        <v>0</v>
      </c>
      <c r="FE193" s="372">
        <v>0</v>
      </c>
      <c r="FF193" s="372">
        <v>0</v>
      </c>
      <c r="FG193" s="372">
        <v>0</v>
      </c>
      <c r="FH193" s="373">
        <v>0</v>
      </c>
      <c r="FI193" s="371">
        <v>0</v>
      </c>
      <c r="FJ193" s="372">
        <v>0</v>
      </c>
      <c r="FK193" s="372">
        <v>0</v>
      </c>
      <c r="FL193" s="372">
        <v>0</v>
      </c>
      <c r="FM193" s="373">
        <v>0</v>
      </c>
      <c r="FN193" s="372">
        <v>0</v>
      </c>
      <c r="FO193" s="372">
        <v>0</v>
      </c>
      <c r="FP193" s="372">
        <v>0</v>
      </c>
      <c r="FQ193" s="372">
        <v>0</v>
      </c>
      <c r="FR193" s="373">
        <v>0</v>
      </c>
      <c r="FS193" s="372">
        <v>0</v>
      </c>
      <c r="FT193" s="372">
        <v>0</v>
      </c>
      <c r="FU193" s="372">
        <v>0</v>
      </c>
      <c r="FV193" s="372">
        <v>0</v>
      </c>
      <c r="FW193" s="373">
        <v>0</v>
      </c>
      <c r="FX193" s="371">
        <v>0</v>
      </c>
      <c r="FY193" s="372">
        <v>0</v>
      </c>
      <c r="FZ193" s="372">
        <v>0</v>
      </c>
      <c r="GA193" s="372">
        <v>0</v>
      </c>
      <c r="GB193" s="373">
        <v>0</v>
      </c>
      <c r="GC193" s="371">
        <v>0</v>
      </c>
      <c r="GD193" s="372">
        <v>0</v>
      </c>
      <c r="GE193" s="372">
        <v>0</v>
      </c>
      <c r="GF193" s="372">
        <v>0</v>
      </c>
      <c r="GG193" s="373">
        <v>0</v>
      </c>
      <c r="GH193" s="371">
        <v>0</v>
      </c>
      <c r="GI193" s="372">
        <v>0</v>
      </c>
      <c r="GJ193" s="372">
        <v>0</v>
      </c>
      <c r="GK193" s="372">
        <v>0</v>
      </c>
      <c r="GL193" s="373">
        <v>0</v>
      </c>
      <c r="GM193" s="372">
        <v>0</v>
      </c>
      <c r="GN193" s="372">
        <v>0</v>
      </c>
      <c r="GO193" s="372">
        <v>0</v>
      </c>
      <c r="GP193" s="372">
        <v>0</v>
      </c>
      <c r="GQ193" s="373">
        <v>0</v>
      </c>
      <c r="GR193" s="372">
        <v>0</v>
      </c>
      <c r="GS193" s="372">
        <v>0</v>
      </c>
      <c r="GT193" s="372">
        <v>0</v>
      </c>
      <c r="GU193" s="372">
        <v>0</v>
      </c>
      <c r="GV193" s="373">
        <v>0</v>
      </c>
      <c r="GW193" s="371">
        <v>0</v>
      </c>
      <c r="GX193" s="372">
        <v>0</v>
      </c>
      <c r="GY193" s="372">
        <v>0</v>
      </c>
      <c r="GZ193" s="372">
        <v>0</v>
      </c>
      <c r="HA193" s="373">
        <v>0</v>
      </c>
      <c r="HB193" s="371">
        <v>0</v>
      </c>
      <c r="HC193" s="372">
        <v>0</v>
      </c>
      <c r="HD193" s="372">
        <v>0</v>
      </c>
      <c r="HE193" s="372">
        <v>0</v>
      </c>
      <c r="HF193" s="373">
        <v>0</v>
      </c>
      <c r="HG193" s="371">
        <v>0</v>
      </c>
      <c r="HH193" s="372">
        <v>0</v>
      </c>
      <c r="HI193" s="372">
        <v>0</v>
      </c>
      <c r="HJ193" s="372">
        <v>0</v>
      </c>
      <c r="HK193" s="373">
        <v>0</v>
      </c>
      <c r="HL193" s="372">
        <v>0</v>
      </c>
      <c r="HM193" s="372">
        <v>0</v>
      </c>
      <c r="HN193" s="372">
        <v>0</v>
      </c>
      <c r="HO193" s="372">
        <v>0</v>
      </c>
      <c r="HP193" s="373">
        <v>0</v>
      </c>
      <c r="HQ193" s="372">
        <v>0</v>
      </c>
      <c r="HR193" s="372">
        <v>0</v>
      </c>
      <c r="HS193" s="372">
        <v>0</v>
      </c>
      <c r="HT193" s="372">
        <v>0</v>
      </c>
      <c r="HU193" s="373">
        <v>0</v>
      </c>
      <c r="HV193" s="371">
        <v>0</v>
      </c>
      <c r="HW193" s="372">
        <v>0</v>
      </c>
      <c r="HX193" s="372">
        <v>0</v>
      </c>
      <c r="HY193" s="372">
        <v>0</v>
      </c>
      <c r="HZ193" s="373">
        <v>0</v>
      </c>
      <c r="IA193" s="371">
        <v>0</v>
      </c>
      <c r="IB193" s="372">
        <v>0</v>
      </c>
      <c r="IC193" s="372">
        <v>0</v>
      </c>
      <c r="ID193" s="372">
        <v>0</v>
      </c>
      <c r="IE193" s="373">
        <v>0</v>
      </c>
      <c r="IF193" s="371">
        <v>0</v>
      </c>
      <c r="IG193" s="372">
        <v>0</v>
      </c>
      <c r="IH193" s="372">
        <v>0</v>
      </c>
      <c r="II193" s="372">
        <v>0</v>
      </c>
      <c r="IJ193" s="373">
        <v>0</v>
      </c>
      <c r="IK193" s="372">
        <v>0</v>
      </c>
      <c r="IL193" s="372">
        <v>0</v>
      </c>
      <c r="IM193" s="372">
        <v>0</v>
      </c>
      <c r="IN193" s="372">
        <v>0</v>
      </c>
      <c r="IO193" s="373">
        <v>0</v>
      </c>
      <c r="IP193" s="372">
        <v>0</v>
      </c>
      <c r="IQ193" s="372">
        <v>0</v>
      </c>
      <c r="IR193" s="372">
        <v>0</v>
      </c>
      <c r="IS193" s="372">
        <v>0</v>
      </c>
      <c r="IT193" s="373">
        <v>0</v>
      </c>
      <c r="IU193" s="371">
        <v>0</v>
      </c>
      <c r="IV193" s="372">
        <v>0</v>
      </c>
      <c r="IW193" s="372">
        <v>0</v>
      </c>
      <c r="IX193" s="372">
        <v>0</v>
      </c>
      <c r="IY193" s="373">
        <v>0</v>
      </c>
      <c r="IZ193" s="371">
        <v>0</v>
      </c>
      <c r="JA193" s="372">
        <v>0</v>
      </c>
      <c r="JB193" s="372">
        <v>0</v>
      </c>
      <c r="JC193" s="372">
        <v>0</v>
      </c>
      <c r="JD193" s="373">
        <v>0</v>
      </c>
      <c r="JE193" s="371">
        <v>0</v>
      </c>
      <c r="JF193" s="372">
        <v>0</v>
      </c>
      <c r="JG193" s="372">
        <v>0</v>
      </c>
      <c r="JH193" s="372">
        <v>0</v>
      </c>
      <c r="JI193" s="373">
        <v>0</v>
      </c>
      <c r="JJ193" s="372">
        <v>0</v>
      </c>
      <c r="JK193" s="372">
        <v>0</v>
      </c>
      <c r="JL193" s="372">
        <v>0</v>
      </c>
      <c r="JM193" s="372">
        <v>0</v>
      </c>
      <c r="JN193" s="373">
        <v>0</v>
      </c>
      <c r="JO193" s="372">
        <v>0</v>
      </c>
      <c r="JP193" s="372">
        <v>0</v>
      </c>
      <c r="JQ193" s="372">
        <v>0</v>
      </c>
      <c r="JR193" s="372">
        <v>0</v>
      </c>
      <c r="JS193" s="373">
        <v>0</v>
      </c>
      <c r="JT193" s="371">
        <v>0</v>
      </c>
      <c r="JU193" s="372">
        <v>0</v>
      </c>
      <c r="JV193" s="372">
        <v>0</v>
      </c>
      <c r="JW193" s="372">
        <v>0</v>
      </c>
      <c r="JX193" s="373">
        <v>0</v>
      </c>
      <c r="JY193" s="371">
        <v>0</v>
      </c>
      <c r="JZ193" s="372">
        <v>0</v>
      </c>
      <c r="KA193" s="372">
        <v>0</v>
      </c>
      <c r="KB193" s="372">
        <v>0</v>
      </c>
      <c r="KC193" s="373">
        <v>0</v>
      </c>
      <c r="KD193" s="371">
        <v>0</v>
      </c>
      <c r="KE193" s="372">
        <v>0</v>
      </c>
      <c r="KF193" s="372">
        <v>0</v>
      </c>
      <c r="KG193" s="372">
        <v>0</v>
      </c>
      <c r="KH193" s="373">
        <v>0</v>
      </c>
      <c r="KI193" s="372">
        <v>0</v>
      </c>
      <c r="KJ193" s="372">
        <v>0</v>
      </c>
      <c r="KK193" s="372">
        <v>0</v>
      </c>
      <c r="KL193" s="372">
        <v>0</v>
      </c>
      <c r="KM193" s="373">
        <v>0</v>
      </c>
      <c r="KN193" s="372">
        <v>0</v>
      </c>
      <c r="KO193" s="372">
        <v>0</v>
      </c>
      <c r="KP193" s="372">
        <v>0</v>
      </c>
      <c r="KQ193" s="372">
        <v>0</v>
      </c>
      <c r="KR193" s="373">
        <v>0</v>
      </c>
      <c r="KS193" s="371">
        <v>0</v>
      </c>
      <c r="KT193" s="372">
        <v>0</v>
      </c>
      <c r="KU193" s="372">
        <v>0</v>
      </c>
      <c r="KV193" s="372">
        <v>0</v>
      </c>
      <c r="KW193" s="373">
        <v>0</v>
      </c>
      <c r="KX193" s="372">
        <v>0</v>
      </c>
      <c r="KY193" s="372">
        <v>0</v>
      </c>
      <c r="KZ193" s="372">
        <v>0</v>
      </c>
      <c r="LA193" s="372">
        <v>0</v>
      </c>
      <c r="LB193" s="374">
        <v>0</v>
      </c>
      <c r="LC193" s="372">
        <v>0</v>
      </c>
      <c r="LD193" s="372">
        <v>0</v>
      </c>
      <c r="LE193" s="372">
        <v>0</v>
      </c>
      <c r="LF193" s="372">
        <v>0</v>
      </c>
      <c r="LG193" s="374">
        <v>0</v>
      </c>
    </row>
    <row r="194" spans="2:319" ht="13.5" thickBot="1">
      <c r="B194" s="1618"/>
      <c r="C194" s="1624"/>
      <c r="D194" s="375" t="s">
        <v>2899</v>
      </c>
      <c r="E194" s="376">
        <v>12</v>
      </c>
      <c r="F194" s="377">
        <v>2796</v>
      </c>
      <c r="G194" s="377">
        <v>2741</v>
      </c>
      <c r="H194" s="377">
        <v>55</v>
      </c>
      <c r="I194" s="378">
        <v>1.967095851216023E-2</v>
      </c>
      <c r="J194" s="376">
        <v>0</v>
      </c>
      <c r="K194" s="377">
        <v>13</v>
      </c>
      <c r="L194" s="377">
        <v>13</v>
      </c>
      <c r="M194" s="377">
        <v>0</v>
      </c>
      <c r="N194" s="378">
        <v>0</v>
      </c>
      <c r="O194" s="376">
        <v>-12</v>
      </c>
      <c r="P194" s="377">
        <v>-2783</v>
      </c>
      <c r="Q194" s="377">
        <v>-2728</v>
      </c>
      <c r="R194" s="377">
        <v>-55</v>
      </c>
      <c r="S194" s="378">
        <v>-1.967095851216023E-2</v>
      </c>
      <c r="T194" s="377">
        <v>0</v>
      </c>
      <c r="U194" s="377">
        <v>0</v>
      </c>
      <c r="V194" s="377">
        <v>0</v>
      </c>
      <c r="W194" s="377">
        <v>0</v>
      </c>
      <c r="X194" s="378">
        <v>0</v>
      </c>
      <c r="Y194" s="377">
        <v>0</v>
      </c>
      <c r="Z194" s="377">
        <v>13</v>
      </c>
      <c r="AA194" s="377">
        <v>13</v>
      </c>
      <c r="AB194" s="377">
        <v>0</v>
      </c>
      <c r="AC194" s="378">
        <v>0</v>
      </c>
      <c r="AD194" s="376">
        <v>12</v>
      </c>
      <c r="AE194" s="377">
        <v>2796</v>
      </c>
      <c r="AF194" s="377">
        <v>2741</v>
      </c>
      <c r="AG194" s="377">
        <v>55</v>
      </c>
      <c r="AH194" s="378">
        <v>1.967095851216023E-2</v>
      </c>
      <c r="AI194" s="376">
        <v>0</v>
      </c>
      <c r="AJ194" s="377">
        <v>0</v>
      </c>
      <c r="AK194" s="377">
        <v>0</v>
      </c>
      <c r="AL194" s="377">
        <v>0</v>
      </c>
      <c r="AM194" s="378">
        <v>0</v>
      </c>
      <c r="AN194" s="376">
        <v>-12</v>
      </c>
      <c r="AO194" s="377">
        <v>-2796</v>
      </c>
      <c r="AP194" s="377">
        <v>-2741</v>
      </c>
      <c r="AQ194" s="377">
        <v>-55</v>
      </c>
      <c r="AR194" s="378">
        <v>-1.967095851216023E-2</v>
      </c>
      <c r="AS194" s="377">
        <v>0</v>
      </c>
      <c r="AT194" s="377">
        <v>13</v>
      </c>
      <c r="AU194" s="377">
        <v>13</v>
      </c>
      <c r="AV194" s="377">
        <v>0</v>
      </c>
      <c r="AW194" s="378">
        <v>0</v>
      </c>
      <c r="AX194" s="377">
        <v>0</v>
      </c>
      <c r="AY194" s="377">
        <v>-13</v>
      </c>
      <c r="AZ194" s="377">
        <v>-13</v>
      </c>
      <c r="BA194" s="377">
        <v>0</v>
      </c>
      <c r="BB194" s="378">
        <v>0</v>
      </c>
      <c r="BC194" s="376">
        <v>12</v>
      </c>
      <c r="BD194" s="377">
        <v>2796</v>
      </c>
      <c r="BE194" s="377">
        <v>2741</v>
      </c>
      <c r="BF194" s="377">
        <v>55</v>
      </c>
      <c r="BG194" s="378">
        <v>1.967095851216023E-2</v>
      </c>
      <c r="BH194" s="376">
        <v>88.4</v>
      </c>
      <c r="BI194" s="377">
        <v>5882</v>
      </c>
      <c r="BJ194" s="377">
        <v>5868</v>
      </c>
      <c r="BK194" s="377">
        <v>14</v>
      </c>
      <c r="BL194" s="378">
        <v>2.3801428085685142E-3</v>
      </c>
      <c r="BM194" s="376">
        <v>76.400000000000006</v>
      </c>
      <c r="BN194" s="377">
        <v>3086</v>
      </c>
      <c r="BO194" s="377">
        <v>3127</v>
      </c>
      <c r="BP194" s="377">
        <v>-41</v>
      </c>
      <c r="BQ194" s="378">
        <v>-1.7290815703591714E-2</v>
      </c>
      <c r="BR194" s="377">
        <v>0</v>
      </c>
      <c r="BS194" s="377">
        <v>0</v>
      </c>
      <c r="BT194" s="377">
        <v>0</v>
      </c>
      <c r="BU194" s="377">
        <v>0</v>
      </c>
      <c r="BV194" s="378">
        <v>0</v>
      </c>
      <c r="BW194" s="377">
        <v>88.4</v>
      </c>
      <c r="BX194" s="377">
        <v>5882</v>
      </c>
      <c r="BY194" s="377">
        <v>5868</v>
      </c>
      <c r="BZ194" s="377">
        <v>14</v>
      </c>
      <c r="CA194" s="378">
        <v>2.3801428085685142E-3</v>
      </c>
      <c r="CB194" s="376">
        <v>12</v>
      </c>
      <c r="CC194" s="377">
        <v>2796</v>
      </c>
      <c r="CD194" s="377">
        <v>2741</v>
      </c>
      <c r="CE194" s="377">
        <v>55</v>
      </c>
      <c r="CF194" s="378">
        <v>1.967095851216023E-2</v>
      </c>
      <c r="CG194" s="376">
        <v>146.5</v>
      </c>
      <c r="CH194" s="377">
        <v>20748</v>
      </c>
      <c r="CI194" s="377">
        <v>21073</v>
      </c>
      <c r="CJ194" s="377">
        <v>-325</v>
      </c>
      <c r="CK194" s="378">
        <v>-1.5664160401002505E-2</v>
      </c>
      <c r="CL194" s="376">
        <v>134.5</v>
      </c>
      <c r="CM194" s="377">
        <v>17952</v>
      </c>
      <c r="CN194" s="377">
        <v>18332</v>
      </c>
      <c r="CO194" s="377">
        <v>-380</v>
      </c>
      <c r="CP194" s="378">
        <v>-3.5335118913162739E-2</v>
      </c>
      <c r="CQ194" s="377">
        <v>88.4</v>
      </c>
      <c r="CR194" s="377">
        <v>5882</v>
      </c>
      <c r="CS194" s="377">
        <v>5868</v>
      </c>
      <c r="CT194" s="377">
        <v>14</v>
      </c>
      <c r="CU194" s="378">
        <v>2.3801428085685142E-3</v>
      </c>
      <c r="CV194" s="377">
        <v>58.099999999999987</v>
      </c>
      <c r="CW194" s="377">
        <v>14866</v>
      </c>
      <c r="CX194" s="377">
        <v>15205</v>
      </c>
      <c r="CY194" s="377">
        <v>-339</v>
      </c>
      <c r="CZ194" s="378">
        <v>-2.2803713170994215E-2</v>
      </c>
      <c r="DA194" s="376">
        <v>12</v>
      </c>
      <c r="DB194" s="377">
        <v>2796</v>
      </c>
      <c r="DC194" s="377">
        <v>2741</v>
      </c>
      <c r="DD194" s="377">
        <v>55</v>
      </c>
      <c r="DE194" s="378">
        <v>1.967095851216023E-2</v>
      </c>
      <c r="DF194" s="376">
        <v>100.2</v>
      </c>
      <c r="DG194" s="377">
        <v>18122</v>
      </c>
      <c r="DH194" s="377">
        <v>19793</v>
      </c>
      <c r="DI194" s="377">
        <v>-1671</v>
      </c>
      <c r="DJ194" s="378">
        <v>-9.2208365522569252E-2</v>
      </c>
      <c r="DK194" s="376">
        <v>88.2</v>
      </c>
      <c r="DL194" s="377">
        <v>15326</v>
      </c>
      <c r="DM194" s="377">
        <v>17052</v>
      </c>
      <c r="DN194" s="377">
        <v>-1726</v>
      </c>
      <c r="DO194" s="378">
        <v>-0.11187932403472949</v>
      </c>
      <c r="DP194" s="377">
        <v>146.5</v>
      </c>
      <c r="DQ194" s="377">
        <v>20748</v>
      </c>
      <c r="DR194" s="377">
        <v>21073</v>
      </c>
      <c r="DS194" s="377">
        <v>-325</v>
      </c>
      <c r="DT194" s="378">
        <v>-1.5664160401002505E-2</v>
      </c>
      <c r="DU194" s="377">
        <v>-46.3</v>
      </c>
      <c r="DV194" s="377">
        <v>-2626</v>
      </c>
      <c r="DW194" s="377">
        <v>-1280</v>
      </c>
      <c r="DX194" s="377">
        <v>-1346</v>
      </c>
      <c r="DY194" s="378">
        <v>0.51256664127951257</v>
      </c>
      <c r="DZ194" s="376">
        <v>12</v>
      </c>
      <c r="EA194" s="377">
        <v>2796</v>
      </c>
      <c r="EB194" s="377">
        <v>2741</v>
      </c>
      <c r="EC194" s="377">
        <v>55</v>
      </c>
      <c r="ED194" s="378">
        <v>1.967095851216023E-2</v>
      </c>
      <c r="EE194" s="376">
        <v>96.5</v>
      </c>
      <c r="EF194" s="377">
        <v>15404</v>
      </c>
      <c r="EG194" s="377">
        <v>15977</v>
      </c>
      <c r="EH194" s="377">
        <v>-573</v>
      </c>
      <c r="EI194" s="378">
        <v>-3.719813035575175E-2</v>
      </c>
      <c r="EJ194" s="376">
        <v>84.5</v>
      </c>
      <c r="EK194" s="377">
        <v>12608</v>
      </c>
      <c r="EL194" s="377">
        <v>13236</v>
      </c>
      <c r="EM194" s="377">
        <v>-628</v>
      </c>
      <c r="EN194" s="378">
        <v>-5.6869088867911977E-2</v>
      </c>
      <c r="EO194" s="377">
        <v>100.2</v>
      </c>
      <c r="EP194" s="377">
        <v>18122</v>
      </c>
      <c r="EQ194" s="377">
        <v>19793</v>
      </c>
      <c r="ER194" s="377">
        <v>-1671</v>
      </c>
      <c r="ES194" s="378">
        <v>-9.2208365522569252E-2</v>
      </c>
      <c r="ET194" s="377">
        <v>-3.7000000000000028</v>
      </c>
      <c r="EU194" s="377">
        <v>-2718</v>
      </c>
      <c r="EV194" s="377">
        <v>-3816</v>
      </c>
      <c r="EW194" s="377">
        <v>1098</v>
      </c>
      <c r="EX194" s="378">
        <v>-0.40397350993377484</v>
      </c>
      <c r="EY194" s="376">
        <v>12</v>
      </c>
      <c r="EZ194" s="377">
        <v>2796</v>
      </c>
      <c r="FA194" s="377">
        <v>2741</v>
      </c>
      <c r="FB194" s="377">
        <v>55</v>
      </c>
      <c r="FC194" s="378">
        <v>1.967095851216023E-2</v>
      </c>
      <c r="FD194" s="376">
        <v>68</v>
      </c>
      <c r="FE194" s="377">
        <v>2680</v>
      </c>
      <c r="FF194" s="377">
        <v>2565</v>
      </c>
      <c r="FG194" s="377">
        <v>115</v>
      </c>
      <c r="FH194" s="378">
        <v>4.2910447761194029E-2</v>
      </c>
      <c r="FI194" s="376">
        <v>56</v>
      </c>
      <c r="FJ194" s="377">
        <v>-116</v>
      </c>
      <c r="FK194" s="377">
        <v>-176</v>
      </c>
      <c r="FL194" s="377">
        <v>60</v>
      </c>
      <c r="FM194" s="378">
        <v>2.3239489249033799E-2</v>
      </c>
      <c r="FN194" s="377">
        <v>96.5</v>
      </c>
      <c r="FO194" s="377">
        <v>15404</v>
      </c>
      <c r="FP194" s="377">
        <v>15977</v>
      </c>
      <c r="FQ194" s="377">
        <v>-573</v>
      </c>
      <c r="FR194" s="378">
        <v>-3.719813035575175E-2</v>
      </c>
      <c r="FS194" s="377">
        <v>-28.500000000000007</v>
      </c>
      <c r="FT194" s="377">
        <v>-12724</v>
      </c>
      <c r="FU194" s="377">
        <v>-13412</v>
      </c>
      <c r="FV194" s="377">
        <v>688</v>
      </c>
      <c r="FW194" s="378">
        <v>-5.4071046840616158E-2</v>
      </c>
      <c r="FX194" s="376">
        <v>12</v>
      </c>
      <c r="FY194" s="377">
        <v>2796</v>
      </c>
      <c r="FZ194" s="377">
        <v>2741</v>
      </c>
      <c r="GA194" s="377">
        <v>55</v>
      </c>
      <c r="GB194" s="378">
        <v>1.967095851216023E-2</v>
      </c>
      <c r="GC194" s="376">
        <v>131.69999999999999</v>
      </c>
      <c r="GD194" s="377">
        <v>15215</v>
      </c>
      <c r="GE194" s="377">
        <v>15032</v>
      </c>
      <c r="GF194" s="377">
        <v>183</v>
      </c>
      <c r="GG194" s="378">
        <v>1.2027604337824516E-2</v>
      </c>
      <c r="GH194" s="376">
        <v>119.69999999999999</v>
      </c>
      <c r="GI194" s="377">
        <v>12419</v>
      </c>
      <c r="GJ194" s="377">
        <v>12291</v>
      </c>
      <c r="GK194" s="377">
        <v>128</v>
      </c>
      <c r="GL194" s="378">
        <v>-7.643354174335714E-3</v>
      </c>
      <c r="GM194" s="377">
        <v>68</v>
      </c>
      <c r="GN194" s="377">
        <v>2680</v>
      </c>
      <c r="GO194" s="377">
        <v>2565</v>
      </c>
      <c r="GP194" s="377">
        <v>115</v>
      </c>
      <c r="GQ194" s="378">
        <v>4.2910447761194029E-2</v>
      </c>
      <c r="GR194" s="377">
        <v>63.7</v>
      </c>
      <c r="GS194" s="377">
        <v>12535</v>
      </c>
      <c r="GT194" s="377">
        <v>12467</v>
      </c>
      <c r="GU194" s="377">
        <v>68</v>
      </c>
      <c r="GV194" s="378">
        <v>5.4248105305145589E-3</v>
      </c>
      <c r="GW194" s="376">
        <v>12</v>
      </c>
      <c r="GX194" s="377">
        <v>2796</v>
      </c>
      <c r="GY194" s="377">
        <v>2741</v>
      </c>
      <c r="GZ194" s="377">
        <v>55</v>
      </c>
      <c r="HA194" s="378">
        <v>1.967095851216023E-2</v>
      </c>
      <c r="HB194" s="376">
        <v>230.1</v>
      </c>
      <c r="HC194" s="377">
        <v>29970</v>
      </c>
      <c r="HD194" s="377">
        <v>29665</v>
      </c>
      <c r="HE194" s="377">
        <v>305</v>
      </c>
      <c r="HF194" s="378">
        <v>1.0176843510176843E-2</v>
      </c>
      <c r="HG194" s="376">
        <v>218.1</v>
      </c>
      <c r="HH194" s="377">
        <v>27174</v>
      </c>
      <c r="HI194" s="377">
        <v>26924</v>
      </c>
      <c r="HJ194" s="377">
        <v>250</v>
      </c>
      <c r="HK194" s="378">
        <v>-9.4941150019833866E-3</v>
      </c>
      <c r="HL194" s="377">
        <v>131.69999999999999</v>
      </c>
      <c r="HM194" s="377">
        <v>15215</v>
      </c>
      <c r="HN194" s="377">
        <v>15032</v>
      </c>
      <c r="HO194" s="377">
        <v>183</v>
      </c>
      <c r="HP194" s="378">
        <v>1.2027604337824516E-2</v>
      </c>
      <c r="HQ194" s="377">
        <v>98.4</v>
      </c>
      <c r="HR194" s="377">
        <v>14755</v>
      </c>
      <c r="HS194" s="377">
        <v>14633</v>
      </c>
      <c r="HT194" s="377">
        <v>122</v>
      </c>
      <c r="HU194" s="378">
        <v>8.2683835987800748E-3</v>
      </c>
      <c r="HV194" s="376">
        <v>12</v>
      </c>
      <c r="HW194" s="377">
        <v>2796</v>
      </c>
      <c r="HX194" s="377">
        <v>2741</v>
      </c>
      <c r="HY194" s="377">
        <v>55</v>
      </c>
      <c r="HZ194" s="378">
        <v>1.967095851216023E-2</v>
      </c>
      <c r="IA194" s="376">
        <v>59.599999999999994</v>
      </c>
      <c r="IB194" s="377">
        <v>7230</v>
      </c>
      <c r="IC194" s="377">
        <v>7387</v>
      </c>
      <c r="ID194" s="377">
        <v>-157</v>
      </c>
      <c r="IE194" s="378">
        <v>-2.1715076071922544E-2</v>
      </c>
      <c r="IF194" s="376">
        <v>47.599999999999994</v>
      </c>
      <c r="IG194" s="377">
        <v>4434</v>
      </c>
      <c r="IH194" s="377">
        <v>4646</v>
      </c>
      <c r="II194" s="377">
        <v>-212</v>
      </c>
      <c r="IJ194" s="378">
        <v>-4.138603458408277E-2</v>
      </c>
      <c r="IK194" s="377">
        <v>230.1</v>
      </c>
      <c r="IL194" s="377">
        <v>29970</v>
      </c>
      <c r="IM194" s="377">
        <v>29665</v>
      </c>
      <c r="IN194" s="377">
        <v>305</v>
      </c>
      <c r="IO194" s="378">
        <v>1.0176843510176843E-2</v>
      </c>
      <c r="IP194" s="377">
        <v>-170.5</v>
      </c>
      <c r="IQ194" s="377">
        <v>-22740</v>
      </c>
      <c r="IR194" s="377">
        <v>-22278</v>
      </c>
      <c r="IS194" s="377">
        <v>-462</v>
      </c>
      <c r="IT194" s="378">
        <v>2.0316622691292877E-2</v>
      </c>
      <c r="IU194" s="376">
        <v>12</v>
      </c>
      <c r="IV194" s="377">
        <v>2796</v>
      </c>
      <c r="IW194" s="377">
        <v>2741</v>
      </c>
      <c r="IX194" s="377">
        <v>55</v>
      </c>
      <c r="IY194" s="378">
        <v>1.967095851216023E-2</v>
      </c>
      <c r="IZ194" s="376">
        <v>76.7</v>
      </c>
      <c r="JA194" s="377">
        <v>8263</v>
      </c>
      <c r="JB194" s="377">
        <v>8499</v>
      </c>
      <c r="JC194" s="377">
        <v>-236</v>
      </c>
      <c r="JD194" s="378">
        <v>-2.8561055306789301E-2</v>
      </c>
      <c r="JE194" s="376">
        <v>64.7</v>
      </c>
      <c r="JF194" s="377">
        <v>5467</v>
      </c>
      <c r="JG194" s="377">
        <v>5758</v>
      </c>
      <c r="JH194" s="377">
        <v>-291</v>
      </c>
      <c r="JI194" s="378">
        <v>-4.823201381894953E-2</v>
      </c>
      <c r="JJ194" s="377">
        <v>59.599999999999994</v>
      </c>
      <c r="JK194" s="377">
        <v>7230</v>
      </c>
      <c r="JL194" s="377">
        <v>7387</v>
      </c>
      <c r="JM194" s="377">
        <v>-157</v>
      </c>
      <c r="JN194" s="378">
        <v>-2.1715076071922544E-2</v>
      </c>
      <c r="JO194" s="377">
        <v>17.100000000000005</v>
      </c>
      <c r="JP194" s="377">
        <v>1033</v>
      </c>
      <c r="JQ194" s="377">
        <v>1112</v>
      </c>
      <c r="JR194" s="377">
        <v>-79</v>
      </c>
      <c r="JS194" s="378">
        <v>-7.6476282671829626E-2</v>
      </c>
      <c r="JT194" s="376">
        <v>12</v>
      </c>
      <c r="JU194" s="377">
        <v>2796</v>
      </c>
      <c r="JV194" s="377">
        <v>2741</v>
      </c>
      <c r="JW194" s="377">
        <v>55</v>
      </c>
      <c r="JX194" s="378">
        <v>1.967095851216023E-2</v>
      </c>
      <c r="JY194" s="376">
        <v>154.1</v>
      </c>
      <c r="JZ194" s="377">
        <v>21049</v>
      </c>
      <c r="KA194" s="377">
        <v>20812</v>
      </c>
      <c r="KB194" s="377">
        <v>237</v>
      </c>
      <c r="KC194" s="378">
        <v>1.1259442253788778E-2</v>
      </c>
      <c r="KD194" s="376">
        <v>142.1</v>
      </c>
      <c r="KE194" s="377">
        <v>18253</v>
      </c>
      <c r="KF194" s="377">
        <v>18071</v>
      </c>
      <c r="KG194" s="377">
        <v>182</v>
      </c>
      <c r="KH194" s="378">
        <v>-8.4115162583714518E-3</v>
      </c>
      <c r="KI194" s="377">
        <v>76.7</v>
      </c>
      <c r="KJ194" s="377">
        <v>8263</v>
      </c>
      <c r="KK194" s="377">
        <v>8499</v>
      </c>
      <c r="KL194" s="377">
        <v>-236</v>
      </c>
      <c r="KM194" s="378">
        <v>-2.8561055306789301E-2</v>
      </c>
      <c r="KN194" s="377">
        <v>77.400000000000006</v>
      </c>
      <c r="KO194" s="377">
        <v>12786</v>
      </c>
      <c r="KP194" s="377">
        <v>12313</v>
      </c>
      <c r="KQ194" s="377">
        <v>473</v>
      </c>
      <c r="KR194" s="378">
        <v>3.6993586735491947E-2</v>
      </c>
      <c r="KS194" s="376">
        <v>144</v>
      </c>
      <c r="KT194" s="377">
        <v>33552</v>
      </c>
      <c r="KU194" s="377">
        <v>32892</v>
      </c>
      <c r="KV194" s="377">
        <v>660</v>
      </c>
      <c r="KW194" s="378">
        <v>1.967095851216023E-2</v>
      </c>
      <c r="KX194" s="377">
        <v>1151.8</v>
      </c>
      <c r="KY194" s="377">
        <v>144576</v>
      </c>
      <c r="KZ194" s="377">
        <v>146684</v>
      </c>
      <c r="LA194" s="377">
        <v>-2108</v>
      </c>
      <c r="LB194" s="379">
        <v>-1.4580566622399291E-2</v>
      </c>
      <c r="LC194" s="376">
        <v>1007.8</v>
      </c>
      <c r="LD194" s="377">
        <v>111024</v>
      </c>
      <c r="LE194" s="377">
        <v>113792</v>
      </c>
      <c r="LF194" s="377">
        <v>-2768</v>
      </c>
      <c r="LG194" s="379">
        <v>-3.4251525134559521E-2</v>
      </c>
    </row>
    <row r="195" spans="2:319" ht="13.5" thickBot="1">
      <c r="B195" s="1625" t="s">
        <v>2915</v>
      </c>
      <c r="C195" s="1626"/>
      <c r="D195" s="477" t="s">
        <v>2916</v>
      </c>
      <c r="E195" s="478">
        <v>0</v>
      </c>
      <c r="F195" s="479">
        <v>0</v>
      </c>
      <c r="G195" s="479">
        <v>0</v>
      </c>
      <c r="H195" s="479">
        <v>0</v>
      </c>
      <c r="I195" s="480">
        <v>0</v>
      </c>
      <c r="J195" s="478">
        <v>52</v>
      </c>
      <c r="K195" s="479">
        <v>650</v>
      </c>
      <c r="L195" s="479">
        <v>534</v>
      </c>
      <c r="M195" s="479">
        <v>116</v>
      </c>
      <c r="N195" s="480">
        <v>0.17846153846153845</v>
      </c>
      <c r="O195" s="478">
        <v>52</v>
      </c>
      <c r="P195" s="479">
        <v>650</v>
      </c>
      <c r="Q195" s="479">
        <v>534</v>
      </c>
      <c r="R195" s="479">
        <v>116</v>
      </c>
      <c r="S195" s="480">
        <v>0.17846153846153845</v>
      </c>
      <c r="T195" s="479">
        <v>0</v>
      </c>
      <c r="U195" s="479">
        <v>0</v>
      </c>
      <c r="V195" s="479">
        <v>0</v>
      </c>
      <c r="W195" s="479">
        <v>0</v>
      </c>
      <c r="X195" s="480">
        <v>0</v>
      </c>
      <c r="Y195" s="479">
        <v>52</v>
      </c>
      <c r="Z195" s="479">
        <v>650</v>
      </c>
      <c r="AA195" s="479">
        <v>534</v>
      </c>
      <c r="AB195" s="479">
        <v>116</v>
      </c>
      <c r="AC195" s="480">
        <v>0.17846153846153845</v>
      </c>
      <c r="AD195" s="478">
        <v>870</v>
      </c>
      <c r="AE195" s="479">
        <v>10875</v>
      </c>
      <c r="AF195" s="479">
        <v>6786</v>
      </c>
      <c r="AG195" s="479">
        <v>4089</v>
      </c>
      <c r="AH195" s="480">
        <v>0.376</v>
      </c>
      <c r="AI195" s="478">
        <v>1000</v>
      </c>
      <c r="AJ195" s="479">
        <v>12500</v>
      </c>
      <c r="AK195" s="479">
        <v>7742</v>
      </c>
      <c r="AL195" s="479">
        <v>4758</v>
      </c>
      <c r="AM195" s="480">
        <v>0.38063999999999998</v>
      </c>
      <c r="AN195" s="478">
        <v>130</v>
      </c>
      <c r="AO195" s="479">
        <v>1625</v>
      </c>
      <c r="AP195" s="479">
        <v>956</v>
      </c>
      <c r="AQ195" s="479">
        <v>669</v>
      </c>
      <c r="AR195" s="480">
        <v>0.41169230769230769</v>
      </c>
      <c r="AS195" s="479">
        <v>52</v>
      </c>
      <c r="AT195" s="479">
        <v>650</v>
      </c>
      <c r="AU195" s="479">
        <v>534</v>
      </c>
      <c r="AV195" s="479">
        <v>116</v>
      </c>
      <c r="AW195" s="480">
        <v>0.17846153846153845</v>
      </c>
      <c r="AX195" s="479">
        <v>948</v>
      </c>
      <c r="AY195" s="479">
        <v>11850</v>
      </c>
      <c r="AZ195" s="479">
        <v>7208</v>
      </c>
      <c r="BA195" s="479">
        <v>4642</v>
      </c>
      <c r="BB195" s="480">
        <v>0.39172995780590719</v>
      </c>
      <c r="BC195" s="478">
        <v>950</v>
      </c>
      <c r="BD195" s="479">
        <v>11875</v>
      </c>
      <c r="BE195" s="479">
        <v>7410</v>
      </c>
      <c r="BF195" s="479">
        <v>4465</v>
      </c>
      <c r="BG195" s="480">
        <v>0.376</v>
      </c>
      <c r="BH195" s="478">
        <v>1000</v>
      </c>
      <c r="BI195" s="479">
        <v>12500</v>
      </c>
      <c r="BJ195" s="479">
        <v>7835</v>
      </c>
      <c r="BK195" s="479">
        <v>4665</v>
      </c>
      <c r="BL195" s="480">
        <v>0.37319999999999998</v>
      </c>
      <c r="BM195" s="478">
        <v>50</v>
      </c>
      <c r="BN195" s="479">
        <v>625</v>
      </c>
      <c r="BO195" s="479">
        <v>425</v>
      </c>
      <c r="BP195" s="479">
        <v>200</v>
      </c>
      <c r="BQ195" s="480">
        <v>0.32</v>
      </c>
      <c r="BR195" s="479">
        <v>1000</v>
      </c>
      <c r="BS195" s="479">
        <v>12500</v>
      </c>
      <c r="BT195" s="479">
        <v>7742</v>
      </c>
      <c r="BU195" s="479">
        <v>4758</v>
      </c>
      <c r="BV195" s="480">
        <v>0.38063999999999998</v>
      </c>
      <c r="BW195" s="479">
        <v>0</v>
      </c>
      <c r="BX195" s="479">
        <v>0</v>
      </c>
      <c r="BY195" s="479">
        <v>93</v>
      </c>
      <c r="BZ195" s="479">
        <v>-93</v>
      </c>
      <c r="CA195" s="480">
        <v>0</v>
      </c>
      <c r="CB195" s="478">
        <v>1010</v>
      </c>
      <c r="CC195" s="479">
        <v>12625</v>
      </c>
      <c r="CD195" s="479">
        <v>7878</v>
      </c>
      <c r="CE195" s="479">
        <v>4747</v>
      </c>
      <c r="CF195" s="480">
        <v>0.376</v>
      </c>
      <c r="CG195" s="478">
        <v>764</v>
      </c>
      <c r="CH195" s="479">
        <v>9550</v>
      </c>
      <c r="CI195" s="479">
        <v>6209</v>
      </c>
      <c r="CJ195" s="479">
        <v>3341</v>
      </c>
      <c r="CK195" s="480">
        <v>0.34984293193717275</v>
      </c>
      <c r="CL195" s="478">
        <v>-246</v>
      </c>
      <c r="CM195" s="479">
        <v>-3075</v>
      </c>
      <c r="CN195" s="479">
        <v>-1669</v>
      </c>
      <c r="CO195" s="479">
        <v>-1406</v>
      </c>
      <c r="CP195" s="480">
        <v>0.45723577235772356</v>
      </c>
      <c r="CQ195" s="479">
        <v>1000</v>
      </c>
      <c r="CR195" s="479">
        <v>12500</v>
      </c>
      <c r="CS195" s="479">
        <v>7835</v>
      </c>
      <c r="CT195" s="479">
        <v>4665</v>
      </c>
      <c r="CU195" s="480">
        <v>0.37319999999999998</v>
      </c>
      <c r="CV195" s="479">
        <v>-236</v>
      </c>
      <c r="CW195" s="479">
        <v>-2950</v>
      </c>
      <c r="CX195" s="479">
        <v>-1626</v>
      </c>
      <c r="CY195" s="479">
        <v>-1324</v>
      </c>
      <c r="CZ195" s="480">
        <v>0.44881355932203387</v>
      </c>
      <c r="DA195" s="478">
        <v>1210</v>
      </c>
      <c r="DB195" s="479">
        <v>15125</v>
      </c>
      <c r="DC195" s="479">
        <v>9438</v>
      </c>
      <c r="DD195" s="479">
        <v>5687</v>
      </c>
      <c r="DE195" s="480">
        <v>0.376</v>
      </c>
      <c r="DF195" s="478">
        <v>760</v>
      </c>
      <c r="DG195" s="479">
        <v>9500</v>
      </c>
      <c r="DH195" s="479">
        <v>5946</v>
      </c>
      <c r="DI195" s="479">
        <v>3554</v>
      </c>
      <c r="DJ195" s="480">
        <v>0.37410526315789472</v>
      </c>
      <c r="DK195" s="478">
        <v>-450</v>
      </c>
      <c r="DL195" s="479">
        <v>-5625</v>
      </c>
      <c r="DM195" s="479">
        <v>-3492</v>
      </c>
      <c r="DN195" s="479">
        <v>-2133</v>
      </c>
      <c r="DO195" s="480">
        <v>0.37919999999999998</v>
      </c>
      <c r="DP195" s="479">
        <v>764</v>
      </c>
      <c r="DQ195" s="479">
        <v>9550</v>
      </c>
      <c r="DR195" s="479">
        <v>6209</v>
      </c>
      <c r="DS195" s="479">
        <v>3341</v>
      </c>
      <c r="DT195" s="480">
        <v>0.34984293193717275</v>
      </c>
      <c r="DU195" s="479">
        <v>-4</v>
      </c>
      <c r="DV195" s="479">
        <v>-50</v>
      </c>
      <c r="DW195" s="479">
        <v>-263</v>
      </c>
      <c r="DX195" s="479">
        <v>213</v>
      </c>
      <c r="DY195" s="480">
        <v>-4.26</v>
      </c>
      <c r="DZ195" s="478">
        <v>1130</v>
      </c>
      <c r="EA195" s="479">
        <v>14125</v>
      </c>
      <c r="EB195" s="479">
        <v>8814</v>
      </c>
      <c r="EC195" s="479">
        <v>5311</v>
      </c>
      <c r="ED195" s="480">
        <v>0.376</v>
      </c>
      <c r="EE195" s="478">
        <v>592</v>
      </c>
      <c r="EF195" s="479">
        <v>7570</v>
      </c>
      <c r="EG195" s="479">
        <v>4788</v>
      </c>
      <c r="EH195" s="479">
        <v>2782</v>
      </c>
      <c r="EI195" s="480">
        <v>0.36750330250990754</v>
      </c>
      <c r="EJ195" s="478">
        <v>-538</v>
      </c>
      <c r="EK195" s="479">
        <v>-6555</v>
      </c>
      <c r="EL195" s="479">
        <v>-4026</v>
      </c>
      <c r="EM195" s="479">
        <v>-2529</v>
      </c>
      <c r="EN195" s="480">
        <v>0.38581235697940502</v>
      </c>
      <c r="EO195" s="479">
        <v>760</v>
      </c>
      <c r="EP195" s="479">
        <v>9500</v>
      </c>
      <c r="EQ195" s="479">
        <v>5946</v>
      </c>
      <c r="ER195" s="479">
        <v>3554</v>
      </c>
      <c r="ES195" s="480">
        <v>0.37410526315789472</v>
      </c>
      <c r="ET195" s="479">
        <v>-168</v>
      </c>
      <c r="EU195" s="479">
        <v>-1930</v>
      </c>
      <c r="EV195" s="479">
        <v>-1158</v>
      </c>
      <c r="EW195" s="479">
        <v>-772</v>
      </c>
      <c r="EX195" s="480">
        <v>0.4</v>
      </c>
      <c r="EY195" s="478">
        <v>840</v>
      </c>
      <c r="EZ195" s="479">
        <v>10500</v>
      </c>
      <c r="FA195" s="479">
        <v>6552</v>
      </c>
      <c r="FB195" s="479">
        <v>3948</v>
      </c>
      <c r="FC195" s="480">
        <v>0.376</v>
      </c>
      <c r="FD195" s="478">
        <v>348</v>
      </c>
      <c r="FE195" s="479">
        <v>4656</v>
      </c>
      <c r="FF195" s="479">
        <v>3013</v>
      </c>
      <c r="FG195" s="479">
        <v>1643</v>
      </c>
      <c r="FH195" s="480">
        <v>0.35287800687285226</v>
      </c>
      <c r="FI195" s="478">
        <v>-492</v>
      </c>
      <c r="FJ195" s="479">
        <v>-5844</v>
      </c>
      <c r="FK195" s="479">
        <v>-3539</v>
      </c>
      <c r="FL195" s="479">
        <v>-2305</v>
      </c>
      <c r="FM195" s="480">
        <v>0.39442162902121836</v>
      </c>
      <c r="FN195" s="479">
        <v>592</v>
      </c>
      <c r="FO195" s="479">
        <v>7570</v>
      </c>
      <c r="FP195" s="479">
        <v>4788</v>
      </c>
      <c r="FQ195" s="479">
        <v>2782</v>
      </c>
      <c r="FR195" s="480">
        <v>0.36750330250990754</v>
      </c>
      <c r="FS195" s="479">
        <v>-244</v>
      </c>
      <c r="FT195" s="479">
        <v>-2914</v>
      </c>
      <c r="FU195" s="479">
        <v>-1775</v>
      </c>
      <c r="FV195" s="479">
        <v>-1139</v>
      </c>
      <c r="FW195" s="480">
        <v>0.3908716540837337</v>
      </c>
      <c r="FX195" s="478">
        <v>840</v>
      </c>
      <c r="FY195" s="479">
        <v>10500</v>
      </c>
      <c r="FZ195" s="479">
        <v>6552</v>
      </c>
      <c r="GA195" s="479">
        <v>3948</v>
      </c>
      <c r="GB195" s="480">
        <v>0.376</v>
      </c>
      <c r="GC195" s="478">
        <v>444</v>
      </c>
      <c r="GD195" s="479">
        <v>5601</v>
      </c>
      <c r="GE195" s="479">
        <v>3480</v>
      </c>
      <c r="GF195" s="479">
        <v>2121</v>
      </c>
      <c r="GG195" s="480">
        <v>0.37868237814675948</v>
      </c>
      <c r="GH195" s="478">
        <v>-396</v>
      </c>
      <c r="GI195" s="479">
        <v>-4899</v>
      </c>
      <c r="GJ195" s="479">
        <v>-3072</v>
      </c>
      <c r="GK195" s="479">
        <v>-1827</v>
      </c>
      <c r="GL195" s="480">
        <v>0.37293325168401714</v>
      </c>
      <c r="GM195" s="479">
        <v>348</v>
      </c>
      <c r="GN195" s="479">
        <v>4656</v>
      </c>
      <c r="GO195" s="479">
        <v>3013</v>
      </c>
      <c r="GP195" s="479">
        <v>1643</v>
      </c>
      <c r="GQ195" s="480">
        <v>0.35287800687285226</v>
      </c>
      <c r="GR195" s="479">
        <v>96</v>
      </c>
      <c r="GS195" s="479">
        <v>945</v>
      </c>
      <c r="GT195" s="479">
        <v>467</v>
      </c>
      <c r="GU195" s="479">
        <v>478</v>
      </c>
      <c r="GV195" s="480">
        <v>0.50582010582010584</v>
      </c>
      <c r="GW195" s="478">
        <v>780</v>
      </c>
      <c r="GX195" s="479">
        <v>9750</v>
      </c>
      <c r="GY195" s="479">
        <v>6084</v>
      </c>
      <c r="GZ195" s="479">
        <v>3666</v>
      </c>
      <c r="HA195" s="480">
        <v>0.376</v>
      </c>
      <c r="HB195" s="478">
        <v>540</v>
      </c>
      <c r="HC195" s="479">
        <v>13674</v>
      </c>
      <c r="HD195" s="479">
        <v>9687</v>
      </c>
      <c r="HE195" s="479">
        <v>3987</v>
      </c>
      <c r="HF195" s="480">
        <v>0.29157525230364195</v>
      </c>
      <c r="HG195" s="478">
        <v>-240</v>
      </c>
      <c r="HH195" s="479">
        <v>3924</v>
      </c>
      <c r="HI195" s="479">
        <v>3603</v>
      </c>
      <c r="HJ195" s="479">
        <v>321</v>
      </c>
      <c r="HK195" s="480">
        <v>8.1804281345565749E-2</v>
      </c>
      <c r="HL195" s="479">
        <v>444</v>
      </c>
      <c r="HM195" s="479">
        <v>5601</v>
      </c>
      <c r="HN195" s="479">
        <v>3480</v>
      </c>
      <c r="HO195" s="479">
        <v>2121</v>
      </c>
      <c r="HP195" s="480">
        <v>0.37868237814675948</v>
      </c>
      <c r="HQ195" s="479">
        <v>96</v>
      </c>
      <c r="HR195" s="479">
        <v>8073</v>
      </c>
      <c r="HS195" s="479">
        <v>6207</v>
      </c>
      <c r="HT195" s="479">
        <v>1866</v>
      </c>
      <c r="HU195" s="480">
        <v>0.231140839836492</v>
      </c>
      <c r="HV195" s="478">
        <v>670</v>
      </c>
      <c r="HW195" s="479">
        <v>8375</v>
      </c>
      <c r="HX195" s="479">
        <v>5226</v>
      </c>
      <c r="HY195" s="479">
        <v>3149</v>
      </c>
      <c r="HZ195" s="480">
        <v>0.376</v>
      </c>
      <c r="IA195" s="478">
        <v>504</v>
      </c>
      <c r="IB195" s="479">
        <v>9020</v>
      </c>
      <c r="IC195" s="479">
        <v>6434</v>
      </c>
      <c r="ID195" s="479">
        <v>2586</v>
      </c>
      <c r="IE195" s="480">
        <v>0.28669623059866961</v>
      </c>
      <c r="IF195" s="478">
        <v>-166</v>
      </c>
      <c r="IG195" s="479">
        <v>645</v>
      </c>
      <c r="IH195" s="479">
        <v>1208</v>
      </c>
      <c r="II195" s="479">
        <v>-563</v>
      </c>
      <c r="IJ195" s="480">
        <v>-0.87286821705426354</v>
      </c>
      <c r="IK195" s="479">
        <v>540</v>
      </c>
      <c r="IL195" s="479">
        <v>13674</v>
      </c>
      <c r="IM195" s="479">
        <v>9687</v>
      </c>
      <c r="IN195" s="479">
        <v>3987</v>
      </c>
      <c r="IO195" s="480">
        <v>0.29157525230364195</v>
      </c>
      <c r="IP195" s="479">
        <v>-36</v>
      </c>
      <c r="IQ195" s="479">
        <v>-4654</v>
      </c>
      <c r="IR195" s="479">
        <v>-3253</v>
      </c>
      <c r="IS195" s="479">
        <v>-1401</v>
      </c>
      <c r="IT195" s="480">
        <v>0.30103137086377307</v>
      </c>
      <c r="IU195" s="478">
        <v>810</v>
      </c>
      <c r="IV195" s="479">
        <v>10125</v>
      </c>
      <c r="IW195" s="479">
        <v>6318</v>
      </c>
      <c r="IX195" s="479">
        <v>3807</v>
      </c>
      <c r="IY195" s="480">
        <v>0.376</v>
      </c>
      <c r="IZ195" s="478">
        <v>576</v>
      </c>
      <c r="JA195" s="479">
        <v>7200</v>
      </c>
      <c r="JB195" s="479">
        <v>4792</v>
      </c>
      <c r="JC195" s="479">
        <v>2408</v>
      </c>
      <c r="JD195" s="480">
        <v>0.33444444444444443</v>
      </c>
      <c r="JE195" s="478">
        <v>-234</v>
      </c>
      <c r="JF195" s="479">
        <v>-2925</v>
      </c>
      <c r="JG195" s="479">
        <v>-1526</v>
      </c>
      <c r="JH195" s="479">
        <v>-1399</v>
      </c>
      <c r="JI195" s="480">
        <v>0.47829059829059828</v>
      </c>
      <c r="JJ195" s="479">
        <v>504</v>
      </c>
      <c r="JK195" s="479">
        <v>9020</v>
      </c>
      <c r="JL195" s="479">
        <v>6434</v>
      </c>
      <c r="JM195" s="479">
        <v>2586</v>
      </c>
      <c r="JN195" s="480">
        <v>0.28669623059866961</v>
      </c>
      <c r="JO195" s="479">
        <v>72</v>
      </c>
      <c r="JP195" s="479">
        <v>-1820</v>
      </c>
      <c r="JQ195" s="479">
        <v>-1642</v>
      </c>
      <c r="JR195" s="479">
        <v>-178</v>
      </c>
      <c r="JS195" s="480">
        <v>9.7802197802197802E-2</v>
      </c>
      <c r="JT195" s="478">
        <v>890</v>
      </c>
      <c r="JU195" s="479">
        <v>11125</v>
      </c>
      <c r="JV195" s="479">
        <v>6942</v>
      </c>
      <c r="JW195" s="479">
        <v>4183</v>
      </c>
      <c r="JX195" s="480">
        <v>0.376</v>
      </c>
      <c r="JY195" s="478">
        <v>1108</v>
      </c>
      <c r="JZ195" s="479">
        <v>11083</v>
      </c>
      <c r="KA195" s="479">
        <v>7388</v>
      </c>
      <c r="KB195" s="479">
        <v>3695</v>
      </c>
      <c r="KC195" s="480">
        <v>0.33339348551836145</v>
      </c>
      <c r="KD195" s="478">
        <v>218</v>
      </c>
      <c r="KE195" s="479">
        <v>-42</v>
      </c>
      <c r="KF195" s="479">
        <v>446</v>
      </c>
      <c r="KG195" s="479">
        <v>-488</v>
      </c>
      <c r="KH195" s="480">
        <v>11.619047619047619</v>
      </c>
      <c r="KI195" s="479">
        <v>576</v>
      </c>
      <c r="KJ195" s="479">
        <v>7200</v>
      </c>
      <c r="KK195" s="479">
        <v>4792</v>
      </c>
      <c r="KL195" s="479">
        <v>2408</v>
      </c>
      <c r="KM195" s="480">
        <v>0.33444444444444443</v>
      </c>
      <c r="KN195" s="479">
        <v>532</v>
      </c>
      <c r="KO195" s="479">
        <v>3883</v>
      </c>
      <c r="KP195" s="479">
        <v>2596</v>
      </c>
      <c r="KQ195" s="479">
        <v>1287</v>
      </c>
      <c r="KR195" s="480">
        <v>0.33144475920679889</v>
      </c>
      <c r="KS195" s="478">
        <v>10000</v>
      </c>
      <c r="KT195" s="479">
        <v>125000</v>
      </c>
      <c r="KU195" s="479">
        <v>78000</v>
      </c>
      <c r="KV195" s="479">
        <v>47000</v>
      </c>
      <c r="KW195" s="480">
        <v>0.376</v>
      </c>
      <c r="KX195" s="481">
        <v>7688</v>
      </c>
      <c r="KY195" s="479">
        <v>103504</v>
      </c>
      <c r="KZ195" s="479">
        <v>67848</v>
      </c>
      <c r="LA195" s="479">
        <v>35656</v>
      </c>
      <c r="LB195" s="482">
        <v>0.34448910187045911</v>
      </c>
      <c r="LC195" s="478">
        <v>-2312</v>
      </c>
      <c r="LD195" s="479">
        <v>-21496</v>
      </c>
      <c r="LE195" s="479">
        <v>-10152</v>
      </c>
      <c r="LF195" s="479">
        <v>-11344</v>
      </c>
      <c r="LG195" s="482">
        <v>0.52772608857461856</v>
      </c>
    </row>
    <row r="196" spans="2:319">
      <c r="B196" s="1627" t="s">
        <v>2875</v>
      </c>
      <c r="C196" s="1628"/>
      <c r="D196" s="483" t="s">
        <v>2876</v>
      </c>
      <c r="E196" s="484">
        <v>2422.3999999999996</v>
      </c>
      <c r="F196" s="485">
        <v>770290</v>
      </c>
      <c r="G196" s="485">
        <v>695405</v>
      </c>
      <c r="H196" s="485">
        <v>74885</v>
      </c>
      <c r="I196" s="486">
        <v>9.7216632696776537E-2</v>
      </c>
      <c r="J196" s="484">
        <v>2121.1999999999998</v>
      </c>
      <c r="K196" s="485">
        <v>638575</v>
      </c>
      <c r="L196" s="485">
        <v>574019</v>
      </c>
      <c r="M196" s="485">
        <v>64556</v>
      </c>
      <c r="N196" s="486">
        <v>0.10109384175703716</v>
      </c>
      <c r="O196" s="484">
        <v>-301.19999999999982</v>
      </c>
      <c r="P196" s="485">
        <v>-131715</v>
      </c>
      <c r="Q196" s="485">
        <v>-121386</v>
      </c>
      <c r="R196" s="485">
        <v>-10329</v>
      </c>
      <c r="S196" s="486">
        <v>3.8772090602606224E-3</v>
      </c>
      <c r="T196" s="485">
        <v>1969.9</v>
      </c>
      <c r="U196" s="485">
        <v>584237</v>
      </c>
      <c r="V196" s="485">
        <v>549508</v>
      </c>
      <c r="W196" s="485">
        <v>34729</v>
      </c>
      <c r="X196" s="486">
        <v>5.9443342342234404E-2</v>
      </c>
      <c r="Y196" s="485">
        <v>151.29999999999981</v>
      </c>
      <c r="Z196" s="485">
        <v>54338</v>
      </c>
      <c r="AA196" s="485">
        <v>24511</v>
      </c>
      <c r="AB196" s="485">
        <v>29827</v>
      </c>
      <c r="AC196" s="486">
        <v>5.5566133281973781E-2</v>
      </c>
      <c r="AD196" s="484">
        <v>2387.6000000000004</v>
      </c>
      <c r="AE196" s="485">
        <v>758152</v>
      </c>
      <c r="AF196" s="485">
        <v>685771</v>
      </c>
      <c r="AG196" s="485">
        <v>72381</v>
      </c>
      <c r="AH196" s="486">
        <v>9.547030146988994E-2</v>
      </c>
      <c r="AI196" s="484">
        <v>2309.1</v>
      </c>
      <c r="AJ196" s="485">
        <v>666642</v>
      </c>
      <c r="AK196" s="485">
        <v>593974</v>
      </c>
      <c r="AL196" s="485">
        <v>72668</v>
      </c>
      <c r="AM196" s="486">
        <v>0.10900603322322926</v>
      </c>
      <c r="AN196" s="484">
        <v>-78.500000000000114</v>
      </c>
      <c r="AO196" s="485">
        <v>-91510</v>
      </c>
      <c r="AP196" s="485">
        <v>-91797</v>
      </c>
      <c r="AQ196" s="485">
        <v>287</v>
      </c>
      <c r="AR196" s="486">
        <v>1.3535731753339317E-2</v>
      </c>
      <c r="AS196" s="485">
        <v>2121.1999999999998</v>
      </c>
      <c r="AT196" s="485">
        <v>638575</v>
      </c>
      <c r="AU196" s="485">
        <v>574019</v>
      </c>
      <c r="AV196" s="485">
        <v>64556</v>
      </c>
      <c r="AW196" s="486">
        <v>0.10109384175703716</v>
      </c>
      <c r="AX196" s="485">
        <v>187.90000000000006</v>
      </c>
      <c r="AY196" s="485">
        <v>28067</v>
      </c>
      <c r="AZ196" s="485">
        <v>19955</v>
      </c>
      <c r="BA196" s="485">
        <v>8112</v>
      </c>
      <c r="BB196" s="486">
        <v>8.7558110003697842E-2</v>
      </c>
      <c r="BC196" s="484">
        <v>2308.9</v>
      </c>
      <c r="BD196" s="485">
        <v>734530</v>
      </c>
      <c r="BE196" s="485">
        <v>664212</v>
      </c>
      <c r="BF196" s="485">
        <v>70318</v>
      </c>
      <c r="BG196" s="486">
        <v>9.5731964657672253E-2</v>
      </c>
      <c r="BH196" s="484">
        <v>2209.8000000000002</v>
      </c>
      <c r="BI196" s="485">
        <v>613455</v>
      </c>
      <c r="BJ196" s="485">
        <v>545129</v>
      </c>
      <c r="BK196" s="485">
        <v>68326</v>
      </c>
      <c r="BL196" s="486">
        <v>0.11137899275415475</v>
      </c>
      <c r="BM196" s="484">
        <v>-99.099999999999966</v>
      </c>
      <c r="BN196" s="485">
        <v>-121075</v>
      </c>
      <c r="BO196" s="485">
        <v>-119083</v>
      </c>
      <c r="BP196" s="485">
        <v>-1992</v>
      </c>
      <c r="BQ196" s="486">
        <v>1.5647028096482496E-2</v>
      </c>
      <c r="BR196" s="485">
        <v>2309.1</v>
      </c>
      <c r="BS196" s="485">
        <v>666642</v>
      </c>
      <c r="BT196" s="485">
        <v>593974</v>
      </c>
      <c r="BU196" s="485">
        <v>72668</v>
      </c>
      <c r="BV196" s="486">
        <v>0.10900603322322926</v>
      </c>
      <c r="BW196" s="485">
        <v>-99.299999999999898</v>
      </c>
      <c r="BX196" s="485">
        <v>-53187</v>
      </c>
      <c r="BY196" s="485">
        <v>-48845</v>
      </c>
      <c r="BZ196" s="485">
        <v>-4342</v>
      </c>
      <c r="CA196" s="486">
        <v>9.3359005126746761E-2</v>
      </c>
      <c r="CB196" s="484">
        <v>2475.6999999999998</v>
      </c>
      <c r="CC196" s="485">
        <v>790900</v>
      </c>
      <c r="CD196" s="485">
        <v>716416</v>
      </c>
      <c r="CE196" s="485">
        <v>74484</v>
      </c>
      <c r="CF196" s="486">
        <v>9.4176254899481601E-2</v>
      </c>
      <c r="CG196" s="484">
        <v>2457.1</v>
      </c>
      <c r="CH196" s="485">
        <v>677822</v>
      </c>
      <c r="CI196" s="485">
        <v>628056</v>
      </c>
      <c r="CJ196" s="485">
        <v>49766</v>
      </c>
      <c r="CK196" s="486">
        <v>7.342045551782031E-2</v>
      </c>
      <c r="CL196" s="484">
        <v>-18.599999999999948</v>
      </c>
      <c r="CM196" s="485">
        <v>-113078</v>
      </c>
      <c r="CN196" s="485">
        <v>-88360</v>
      </c>
      <c r="CO196" s="485">
        <v>-24718</v>
      </c>
      <c r="CP196" s="486">
        <v>-2.0755799381661291E-2</v>
      </c>
      <c r="CQ196" s="485">
        <v>2209.8000000000002</v>
      </c>
      <c r="CR196" s="485">
        <v>613455</v>
      </c>
      <c r="CS196" s="485">
        <v>545129</v>
      </c>
      <c r="CT196" s="485">
        <v>68326</v>
      </c>
      <c r="CU196" s="486">
        <v>0.11137899275415475</v>
      </c>
      <c r="CV196" s="485">
        <v>247.29999999999993</v>
      </c>
      <c r="CW196" s="485">
        <v>64367</v>
      </c>
      <c r="CX196" s="485">
        <v>82927</v>
      </c>
      <c r="CY196" s="485">
        <v>-18560</v>
      </c>
      <c r="CZ196" s="486">
        <v>0.13213479213581603</v>
      </c>
      <c r="DA196" s="484">
        <v>2399.2999999999997</v>
      </c>
      <c r="DB196" s="485">
        <v>767565</v>
      </c>
      <c r="DC196" s="485">
        <v>693550</v>
      </c>
      <c r="DD196" s="485">
        <v>74015</v>
      </c>
      <c r="DE196" s="486">
        <v>9.6428315517252616E-2</v>
      </c>
      <c r="DF196" s="484">
        <v>2407.8999999999996</v>
      </c>
      <c r="DG196" s="485">
        <v>670461</v>
      </c>
      <c r="DH196" s="485">
        <v>620204</v>
      </c>
      <c r="DI196" s="485">
        <v>50257</v>
      </c>
      <c r="DJ196" s="486">
        <v>7.4958871582388828E-2</v>
      </c>
      <c r="DK196" s="484">
        <v>8.6000000000002643</v>
      </c>
      <c r="DL196" s="485">
        <v>-97104</v>
      </c>
      <c r="DM196" s="485">
        <v>-73346</v>
      </c>
      <c r="DN196" s="485">
        <v>-23758</v>
      </c>
      <c r="DO196" s="486">
        <v>-2.1469443934863788E-2</v>
      </c>
      <c r="DP196" s="485">
        <v>2457.1</v>
      </c>
      <c r="DQ196" s="485">
        <v>677822</v>
      </c>
      <c r="DR196" s="485">
        <v>628056</v>
      </c>
      <c r="DS196" s="485">
        <v>49766</v>
      </c>
      <c r="DT196" s="486">
        <v>7.342045551782031E-2</v>
      </c>
      <c r="DU196" s="485">
        <v>-49.200000000000017</v>
      </c>
      <c r="DV196" s="485">
        <v>-7361</v>
      </c>
      <c r="DW196" s="485">
        <v>-7852</v>
      </c>
      <c r="DX196" s="485">
        <v>491</v>
      </c>
      <c r="DY196" s="486">
        <v>9.4889899452684098E-2</v>
      </c>
      <c r="DZ196" s="484">
        <v>2509.1999999999998</v>
      </c>
      <c r="EA196" s="485">
        <v>810354</v>
      </c>
      <c r="EB196" s="485">
        <v>734868</v>
      </c>
      <c r="EC196" s="485">
        <v>75486</v>
      </c>
      <c r="ED196" s="486">
        <v>9.3151881770189321E-2</v>
      </c>
      <c r="EE196" s="484">
        <v>2163.7000000000003</v>
      </c>
      <c r="EF196" s="485">
        <v>592080</v>
      </c>
      <c r="EG196" s="485">
        <v>525467</v>
      </c>
      <c r="EH196" s="485">
        <v>66613</v>
      </c>
      <c r="EI196" s="486">
        <v>0.11250675584380489</v>
      </c>
      <c r="EJ196" s="484">
        <v>-345.5</v>
      </c>
      <c r="EK196" s="485">
        <v>-218274</v>
      </c>
      <c r="EL196" s="485">
        <v>-209401</v>
      </c>
      <c r="EM196" s="485">
        <v>-8873</v>
      </c>
      <c r="EN196" s="486">
        <v>1.9354874073615566E-2</v>
      </c>
      <c r="EO196" s="485">
        <v>2407.8999999999996</v>
      </c>
      <c r="EP196" s="485">
        <v>670461</v>
      </c>
      <c r="EQ196" s="485">
        <v>620204</v>
      </c>
      <c r="ER196" s="485">
        <v>50257</v>
      </c>
      <c r="ES196" s="486">
        <v>7.4958871582388828E-2</v>
      </c>
      <c r="ET196" s="485">
        <v>-244.20000000000002</v>
      </c>
      <c r="EU196" s="485">
        <v>-78381</v>
      </c>
      <c r="EV196" s="485">
        <v>-94737</v>
      </c>
      <c r="EW196" s="485">
        <v>16356</v>
      </c>
      <c r="EX196" s="486">
        <v>5.5603997508773262E-2</v>
      </c>
      <c r="EY196" s="484">
        <v>2392.4</v>
      </c>
      <c r="EZ196" s="485">
        <v>760908</v>
      </c>
      <c r="FA196" s="485">
        <v>688866</v>
      </c>
      <c r="FB196" s="485">
        <v>72042</v>
      </c>
      <c r="FC196" s="486">
        <v>9.4678988787080698E-2</v>
      </c>
      <c r="FD196" s="484">
        <v>2241.5</v>
      </c>
      <c r="FE196" s="485">
        <v>603417</v>
      </c>
      <c r="FF196" s="485">
        <v>524640</v>
      </c>
      <c r="FG196" s="485">
        <v>78777</v>
      </c>
      <c r="FH196" s="486">
        <v>0.13055150915536023</v>
      </c>
      <c r="FI196" s="484">
        <v>-150.90000000000015</v>
      </c>
      <c r="FJ196" s="485">
        <v>-157491</v>
      </c>
      <c r="FK196" s="485">
        <v>-164226</v>
      </c>
      <c r="FL196" s="485">
        <v>6735</v>
      </c>
      <c r="FM196" s="486">
        <v>3.5872520368279537E-2</v>
      </c>
      <c r="FN196" s="485">
        <v>2163.7000000000003</v>
      </c>
      <c r="FO196" s="485">
        <v>592080</v>
      </c>
      <c r="FP196" s="485">
        <v>525467</v>
      </c>
      <c r="FQ196" s="485">
        <v>66613</v>
      </c>
      <c r="FR196" s="486">
        <v>0.11250675584380489</v>
      </c>
      <c r="FS196" s="485">
        <v>77.79999999999994</v>
      </c>
      <c r="FT196" s="485">
        <v>11337</v>
      </c>
      <c r="FU196" s="485">
        <v>-827</v>
      </c>
      <c r="FV196" s="485">
        <v>12164</v>
      </c>
      <c r="FW196" s="486">
        <v>7.663423547552535E-2</v>
      </c>
      <c r="FX196" s="484">
        <v>2585.3000000000002</v>
      </c>
      <c r="FY196" s="485">
        <v>825620</v>
      </c>
      <c r="FZ196" s="485">
        <v>747574</v>
      </c>
      <c r="GA196" s="485">
        <v>78046</v>
      </c>
      <c r="GB196" s="486">
        <v>9.4530171265230972E-2</v>
      </c>
      <c r="GC196" s="484">
        <v>2162.6</v>
      </c>
      <c r="GD196" s="485">
        <v>563869</v>
      </c>
      <c r="GE196" s="485">
        <v>492837</v>
      </c>
      <c r="GF196" s="485">
        <v>71032</v>
      </c>
      <c r="GG196" s="486">
        <v>0.12597252198648978</v>
      </c>
      <c r="GH196" s="484">
        <v>-422.69999999999993</v>
      </c>
      <c r="GI196" s="485">
        <v>-261751</v>
      </c>
      <c r="GJ196" s="485">
        <v>-254737</v>
      </c>
      <c r="GK196" s="485">
        <v>-7014</v>
      </c>
      <c r="GL196" s="486">
        <v>3.144235072125881E-2</v>
      </c>
      <c r="GM196" s="485">
        <v>2241.5</v>
      </c>
      <c r="GN196" s="485">
        <v>603417</v>
      </c>
      <c r="GO196" s="485">
        <v>524640</v>
      </c>
      <c r="GP196" s="485">
        <v>78777</v>
      </c>
      <c r="GQ196" s="486">
        <v>0.13055150915536023</v>
      </c>
      <c r="GR196" s="485">
        <v>-78.899999999999807</v>
      </c>
      <c r="GS196" s="485">
        <v>-39548</v>
      </c>
      <c r="GT196" s="485">
        <v>-31803</v>
      </c>
      <c r="GU196" s="485">
        <v>-7745</v>
      </c>
      <c r="GV196" s="486">
        <v>9.9109158434101424E-2</v>
      </c>
      <c r="GW196" s="484">
        <v>2315.9</v>
      </c>
      <c r="GX196" s="485">
        <v>745267</v>
      </c>
      <c r="GY196" s="485">
        <v>674336</v>
      </c>
      <c r="GZ196" s="485">
        <v>70931</v>
      </c>
      <c r="HA196" s="486">
        <v>9.5175286172606594E-2</v>
      </c>
      <c r="HB196" s="484">
        <v>2666.1</v>
      </c>
      <c r="HC196" s="485">
        <v>684372</v>
      </c>
      <c r="HD196" s="485">
        <v>598471</v>
      </c>
      <c r="HE196" s="485">
        <v>85901</v>
      </c>
      <c r="HF196" s="486">
        <v>0.12551799313823475</v>
      </c>
      <c r="HG196" s="484">
        <v>350.20000000000016</v>
      </c>
      <c r="HH196" s="485">
        <v>-60895</v>
      </c>
      <c r="HI196" s="485">
        <v>-75865</v>
      </c>
      <c r="HJ196" s="485">
        <v>14970</v>
      </c>
      <c r="HK196" s="486">
        <v>3.0342706965628158E-2</v>
      </c>
      <c r="HL196" s="485">
        <v>2162.6</v>
      </c>
      <c r="HM196" s="485">
        <v>563869</v>
      </c>
      <c r="HN196" s="485">
        <v>492837</v>
      </c>
      <c r="HO196" s="485">
        <v>71032</v>
      </c>
      <c r="HP196" s="486">
        <v>0.12597252198648978</v>
      </c>
      <c r="HQ196" s="485">
        <v>503.5</v>
      </c>
      <c r="HR196" s="485">
        <v>120503</v>
      </c>
      <c r="HS196" s="485">
        <v>105634</v>
      </c>
      <c r="HT196" s="485">
        <v>14869</v>
      </c>
      <c r="HU196" s="486">
        <v>9.5629815020861625E-2</v>
      </c>
      <c r="HV196" s="484">
        <v>2337.7999999999997</v>
      </c>
      <c r="HW196" s="485">
        <v>756791</v>
      </c>
      <c r="HX196" s="485">
        <v>686035</v>
      </c>
      <c r="HY196" s="485">
        <v>70756</v>
      </c>
      <c r="HZ196" s="486">
        <v>9.3494769361686381E-2</v>
      </c>
      <c r="IA196" s="484">
        <v>1759.1</v>
      </c>
      <c r="IB196" s="485">
        <v>476249</v>
      </c>
      <c r="IC196" s="485">
        <v>424745</v>
      </c>
      <c r="ID196" s="485">
        <v>51504</v>
      </c>
      <c r="IE196" s="486">
        <v>0.10814510896610807</v>
      </c>
      <c r="IF196" s="484">
        <v>-578.70000000000005</v>
      </c>
      <c r="IG196" s="485">
        <v>-280542</v>
      </c>
      <c r="IH196" s="485">
        <v>-261290</v>
      </c>
      <c r="II196" s="485">
        <v>-19252</v>
      </c>
      <c r="IJ196" s="486">
        <v>1.4650339604421692E-2</v>
      </c>
      <c r="IK196" s="485">
        <v>2666.1</v>
      </c>
      <c r="IL196" s="485">
        <v>684372</v>
      </c>
      <c r="IM196" s="485">
        <v>598471</v>
      </c>
      <c r="IN196" s="485">
        <v>85901</v>
      </c>
      <c r="IO196" s="486">
        <v>0.12551799313823475</v>
      </c>
      <c r="IP196" s="485">
        <v>-907.00000000000011</v>
      </c>
      <c r="IQ196" s="485">
        <v>-208123</v>
      </c>
      <c r="IR196" s="485">
        <v>-173726</v>
      </c>
      <c r="IS196" s="485">
        <v>-34397</v>
      </c>
      <c r="IT196" s="486">
        <v>0.11086765353381306</v>
      </c>
      <c r="IU196" s="484">
        <v>2299.9</v>
      </c>
      <c r="IV196" s="485">
        <v>738996</v>
      </c>
      <c r="IW196" s="485">
        <v>668861</v>
      </c>
      <c r="IX196" s="485">
        <v>70135</v>
      </c>
      <c r="IY196" s="486">
        <v>9.4905791100357781E-2</v>
      </c>
      <c r="IZ196" s="484">
        <v>2137.1</v>
      </c>
      <c r="JA196" s="485">
        <v>579826</v>
      </c>
      <c r="JB196" s="485">
        <v>514232</v>
      </c>
      <c r="JC196" s="485">
        <v>65594</v>
      </c>
      <c r="JD196" s="486">
        <v>0.11312704156074409</v>
      </c>
      <c r="JE196" s="484">
        <v>-162.80000000000018</v>
      </c>
      <c r="JF196" s="485">
        <v>-159170</v>
      </c>
      <c r="JG196" s="485">
        <v>-154629</v>
      </c>
      <c r="JH196" s="485">
        <v>-4541</v>
      </c>
      <c r="JI196" s="486">
        <v>1.8221250460386307E-2</v>
      </c>
      <c r="JJ196" s="485">
        <v>1759.1</v>
      </c>
      <c r="JK196" s="485">
        <v>476249</v>
      </c>
      <c r="JL196" s="485">
        <v>424745</v>
      </c>
      <c r="JM196" s="485">
        <v>51504</v>
      </c>
      <c r="JN196" s="486">
        <v>0.10814510896610807</v>
      </c>
      <c r="JO196" s="485">
        <v>378</v>
      </c>
      <c r="JP196" s="485">
        <v>103577</v>
      </c>
      <c r="JQ196" s="485">
        <v>89487</v>
      </c>
      <c r="JR196" s="485">
        <v>14090</v>
      </c>
      <c r="JS196" s="486">
        <v>8.9923858505721765E-2</v>
      </c>
      <c r="JT196" s="484">
        <v>2242</v>
      </c>
      <c r="JU196" s="485">
        <v>721340</v>
      </c>
      <c r="JV196" s="485">
        <v>652766</v>
      </c>
      <c r="JW196" s="485">
        <v>68574</v>
      </c>
      <c r="JX196" s="486">
        <v>9.5064740621620875E-2</v>
      </c>
      <c r="JY196" s="484">
        <v>2069.6999999999998</v>
      </c>
      <c r="JZ196" s="485">
        <v>555197</v>
      </c>
      <c r="KA196" s="485">
        <v>499953</v>
      </c>
      <c r="KB196" s="485">
        <v>55244</v>
      </c>
      <c r="KC196" s="486">
        <v>9.9503419506949783E-2</v>
      </c>
      <c r="KD196" s="484">
        <v>-172.30000000000024</v>
      </c>
      <c r="KE196" s="485">
        <v>-166143</v>
      </c>
      <c r="KF196" s="485">
        <v>-152813</v>
      </c>
      <c r="KG196" s="485">
        <v>-13330</v>
      </c>
      <c r="KH196" s="486">
        <v>4.4386788853289089E-3</v>
      </c>
      <c r="KI196" s="485">
        <v>2137.1</v>
      </c>
      <c r="KJ196" s="485">
        <v>579826</v>
      </c>
      <c r="KK196" s="485">
        <v>514232</v>
      </c>
      <c r="KL196" s="485">
        <v>65594</v>
      </c>
      <c r="KM196" s="486">
        <v>0.11312704156074409</v>
      </c>
      <c r="KN196" s="485">
        <v>-67.400000000000063</v>
      </c>
      <c r="KO196" s="485">
        <v>-24629</v>
      </c>
      <c r="KP196" s="485">
        <v>-14279</v>
      </c>
      <c r="KQ196" s="485">
        <v>-10350</v>
      </c>
      <c r="KR196" s="486">
        <v>0.10868836267541518</v>
      </c>
      <c r="KS196" s="484">
        <v>28676.400000000005</v>
      </c>
      <c r="KT196" s="487">
        <v>9180713</v>
      </c>
      <c r="KU196" s="487">
        <v>8308660</v>
      </c>
      <c r="KV196" s="485">
        <v>872053</v>
      </c>
      <c r="KW196" s="486">
        <v>9.4987502604645196E-2</v>
      </c>
      <c r="KX196" s="484">
        <v>26704.9</v>
      </c>
      <c r="KY196" s="485">
        <v>7321965</v>
      </c>
      <c r="KZ196" s="485">
        <v>6541727</v>
      </c>
      <c r="LA196" s="485">
        <v>780238</v>
      </c>
      <c r="LB196" s="486">
        <v>0.10656128511950003</v>
      </c>
      <c r="LC196" s="484">
        <v>-1971.4999999999989</v>
      </c>
      <c r="LD196" s="485">
        <v>-1858748</v>
      </c>
      <c r="LE196" s="485">
        <v>-1766933</v>
      </c>
      <c r="LF196" s="485">
        <v>-91815</v>
      </c>
      <c r="LG196" s="486">
        <v>1.157378251485483E-2</v>
      </c>
    </row>
    <row r="197" spans="2:319">
      <c r="B197" s="1629"/>
      <c r="C197" s="1630"/>
      <c r="D197" s="488" t="s">
        <v>2877</v>
      </c>
      <c r="E197" s="489">
        <v>742</v>
      </c>
      <c r="F197" s="490">
        <v>173352</v>
      </c>
      <c r="G197" s="490">
        <v>170175</v>
      </c>
      <c r="H197" s="490">
        <v>3177</v>
      </c>
      <c r="I197" s="491">
        <v>1.8326872490654851E-2</v>
      </c>
      <c r="J197" s="489">
        <v>1043.5999999999999</v>
      </c>
      <c r="K197" s="490">
        <v>220314</v>
      </c>
      <c r="L197" s="490">
        <v>217237</v>
      </c>
      <c r="M197" s="490">
        <v>3077</v>
      </c>
      <c r="N197" s="491">
        <v>1.3966429732109625E-2</v>
      </c>
      <c r="O197" s="489">
        <v>301.60000000000008</v>
      </c>
      <c r="P197" s="490">
        <v>46962</v>
      </c>
      <c r="Q197" s="490">
        <v>47062</v>
      </c>
      <c r="R197" s="490">
        <v>-100</v>
      </c>
      <c r="S197" s="491">
        <v>-4.3604427585452257E-3</v>
      </c>
      <c r="T197" s="490">
        <v>717.8</v>
      </c>
      <c r="U197" s="490">
        <v>161461</v>
      </c>
      <c r="V197" s="490">
        <v>160425</v>
      </c>
      <c r="W197" s="490">
        <v>1036</v>
      </c>
      <c r="X197" s="491">
        <v>6.4164101547742177E-3</v>
      </c>
      <c r="Y197" s="490">
        <v>325.8</v>
      </c>
      <c r="Z197" s="490">
        <v>58853</v>
      </c>
      <c r="AA197" s="490">
        <v>56812</v>
      </c>
      <c r="AB197" s="490">
        <v>2041</v>
      </c>
      <c r="AC197" s="491">
        <v>1.0776852913319444E-2</v>
      </c>
      <c r="AD197" s="489">
        <v>742</v>
      </c>
      <c r="AE197" s="490">
        <v>173352</v>
      </c>
      <c r="AF197" s="490">
        <v>170175</v>
      </c>
      <c r="AG197" s="490">
        <v>3177</v>
      </c>
      <c r="AH197" s="491">
        <v>1.8326872490654851E-2</v>
      </c>
      <c r="AI197" s="489">
        <v>927</v>
      </c>
      <c r="AJ197" s="490">
        <v>190502</v>
      </c>
      <c r="AK197" s="490">
        <v>184131</v>
      </c>
      <c r="AL197" s="490">
        <v>6371</v>
      </c>
      <c r="AM197" s="491">
        <v>3.344321844390085E-2</v>
      </c>
      <c r="AN197" s="489">
        <v>185</v>
      </c>
      <c r="AO197" s="490">
        <v>17150</v>
      </c>
      <c r="AP197" s="490">
        <v>13956</v>
      </c>
      <c r="AQ197" s="490">
        <v>3194</v>
      </c>
      <c r="AR197" s="491">
        <v>1.5116345953245999E-2</v>
      </c>
      <c r="AS197" s="490">
        <v>1043.5999999999999</v>
      </c>
      <c r="AT197" s="490">
        <v>220314</v>
      </c>
      <c r="AU197" s="490">
        <v>217237</v>
      </c>
      <c r="AV197" s="490">
        <v>3077</v>
      </c>
      <c r="AW197" s="491">
        <v>1.3966429732109625E-2</v>
      </c>
      <c r="AX197" s="490">
        <v>-116.60000000000005</v>
      </c>
      <c r="AY197" s="490">
        <v>-29812</v>
      </c>
      <c r="AZ197" s="490">
        <v>-33106</v>
      </c>
      <c r="BA197" s="490">
        <v>3294</v>
      </c>
      <c r="BB197" s="491">
        <v>-1.1499162211363739E-3</v>
      </c>
      <c r="BC197" s="489">
        <v>632</v>
      </c>
      <c r="BD197" s="490">
        <v>147969</v>
      </c>
      <c r="BE197" s="490">
        <v>145044</v>
      </c>
      <c r="BF197" s="490">
        <v>2925</v>
      </c>
      <c r="BG197" s="491">
        <v>1.9767654035642603E-2</v>
      </c>
      <c r="BH197" s="489">
        <v>904.30000000000018</v>
      </c>
      <c r="BI197" s="490">
        <v>175018</v>
      </c>
      <c r="BJ197" s="490">
        <v>172894</v>
      </c>
      <c r="BK197" s="490">
        <v>2124</v>
      </c>
      <c r="BL197" s="491">
        <v>1.2135894593698933E-2</v>
      </c>
      <c r="BM197" s="489">
        <v>272.29999999999995</v>
      </c>
      <c r="BN197" s="490">
        <v>27049</v>
      </c>
      <c r="BO197" s="490">
        <v>27850</v>
      </c>
      <c r="BP197" s="490">
        <v>-801</v>
      </c>
      <c r="BQ197" s="491">
        <v>-7.6317594419436693E-3</v>
      </c>
      <c r="BR197" s="490">
        <v>927</v>
      </c>
      <c r="BS197" s="490">
        <v>190502</v>
      </c>
      <c r="BT197" s="490">
        <v>184131</v>
      </c>
      <c r="BU197" s="490">
        <v>6371</v>
      </c>
      <c r="BV197" s="491">
        <v>3.344321844390085E-2</v>
      </c>
      <c r="BW197" s="490">
        <v>-22.699999999999822</v>
      </c>
      <c r="BX197" s="490">
        <v>-15484</v>
      </c>
      <c r="BY197" s="490">
        <v>-11237</v>
      </c>
      <c r="BZ197" s="490">
        <v>-4247</v>
      </c>
      <c r="CA197" s="491">
        <v>4.1074977885844521E-2</v>
      </c>
      <c r="CB197" s="489">
        <v>942</v>
      </c>
      <c r="CC197" s="490">
        <v>219503</v>
      </c>
      <c r="CD197" s="490">
        <v>215869</v>
      </c>
      <c r="CE197" s="490">
        <v>3634</v>
      </c>
      <c r="CF197" s="491">
        <v>1.6555582383839855E-2</v>
      </c>
      <c r="CG197" s="489">
        <v>1174.3999999999999</v>
      </c>
      <c r="CH197" s="490">
        <v>231009</v>
      </c>
      <c r="CI197" s="490">
        <v>233363</v>
      </c>
      <c r="CJ197" s="490">
        <v>-2354</v>
      </c>
      <c r="CK197" s="491">
        <v>-1.0190079174404461E-2</v>
      </c>
      <c r="CL197" s="489">
        <v>232.4</v>
      </c>
      <c r="CM197" s="490">
        <v>11506</v>
      </c>
      <c r="CN197" s="490">
        <v>17494</v>
      </c>
      <c r="CO197" s="490">
        <v>-5988</v>
      </c>
      <c r="CP197" s="491">
        <v>-2.6745661558244316E-2</v>
      </c>
      <c r="CQ197" s="490">
        <v>904.30000000000018</v>
      </c>
      <c r="CR197" s="490">
        <v>175018</v>
      </c>
      <c r="CS197" s="490">
        <v>172894</v>
      </c>
      <c r="CT197" s="490">
        <v>2124</v>
      </c>
      <c r="CU197" s="491">
        <v>1.2135894593698933E-2</v>
      </c>
      <c r="CV197" s="490">
        <v>270.09999999999985</v>
      </c>
      <c r="CW197" s="490">
        <v>55991</v>
      </c>
      <c r="CX197" s="490">
        <v>60469</v>
      </c>
      <c r="CY197" s="490">
        <v>-4478</v>
      </c>
      <c r="CZ197" s="491">
        <v>3.8881556151943247E-2</v>
      </c>
      <c r="DA197" s="489">
        <v>822</v>
      </c>
      <c r="DB197" s="490">
        <v>191812</v>
      </c>
      <c r="DC197" s="490">
        <v>188453</v>
      </c>
      <c r="DD197" s="490">
        <v>3359</v>
      </c>
      <c r="DE197" s="491">
        <v>1.7511938773382269E-2</v>
      </c>
      <c r="DF197" s="489">
        <v>1012.7</v>
      </c>
      <c r="DG197" s="490">
        <v>198364</v>
      </c>
      <c r="DH197" s="490">
        <v>200152</v>
      </c>
      <c r="DI197" s="490">
        <v>-1788</v>
      </c>
      <c r="DJ197" s="491">
        <v>-9.0137323304631881E-3</v>
      </c>
      <c r="DK197" s="489">
        <v>190.70000000000005</v>
      </c>
      <c r="DL197" s="490">
        <v>6552</v>
      </c>
      <c r="DM197" s="490">
        <v>11699</v>
      </c>
      <c r="DN197" s="490">
        <v>-5147</v>
      </c>
      <c r="DO197" s="491">
        <v>-2.6525671103845457E-2</v>
      </c>
      <c r="DP197" s="490">
        <v>1174.3999999999999</v>
      </c>
      <c r="DQ197" s="490">
        <v>231009</v>
      </c>
      <c r="DR197" s="490">
        <v>233363</v>
      </c>
      <c r="DS197" s="490">
        <v>-2354</v>
      </c>
      <c r="DT197" s="491">
        <v>-1.0190079174404461E-2</v>
      </c>
      <c r="DU197" s="490">
        <v>-161.69999999999993</v>
      </c>
      <c r="DV197" s="490">
        <v>-32645</v>
      </c>
      <c r="DW197" s="490">
        <v>-33211</v>
      </c>
      <c r="DX197" s="490">
        <v>566</v>
      </c>
      <c r="DY197" s="491">
        <v>1.6335591929440996E-2</v>
      </c>
      <c r="DZ197" s="489">
        <v>682</v>
      </c>
      <c r="EA197" s="490">
        <v>159507</v>
      </c>
      <c r="EB197" s="490">
        <v>156467</v>
      </c>
      <c r="EC197" s="490">
        <v>3040</v>
      </c>
      <c r="ED197" s="491">
        <v>1.9058724695467912E-2</v>
      </c>
      <c r="EE197" s="489">
        <v>1134.0999999999999</v>
      </c>
      <c r="EF197" s="490">
        <v>207874</v>
      </c>
      <c r="EG197" s="490">
        <v>207445</v>
      </c>
      <c r="EH197" s="490">
        <v>429</v>
      </c>
      <c r="EI197" s="491">
        <v>2.0637501563447089E-3</v>
      </c>
      <c r="EJ197" s="489">
        <v>452.1</v>
      </c>
      <c r="EK197" s="490">
        <v>48367</v>
      </c>
      <c r="EL197" s="490">
        <v>50978</v>
      </c>
      <c r="EM197" s="490">
        <v>-2611</v>
      </c>
      <c r="EN197" s="491">
        <v>-1.6994974539123204E-2</v>
      </c>
      <c r="EO197" s="490">
        <v>1012.7</v>
      </c>
      <c r="EP197" s="490">
        <v>198364</v>
      </c>
      <c r="EQ197" s="490">
        <v>200152</v>
      </c>
      <c r="ER197" s="490">
        <v>-1788</v>
      </c>
      <c r="ES197" s="491">
        <v>-9.0137323304631881E-3</v>
      </c>
      <c r="ET197" s="490">
        <v>121.39999999999991</v>
      </c>
      <c r="EU197" s="490">
        <v>9510</v>
      </c>
      <c r="EV197" s="490">
        <v>7293</v>
      </c>
      <c r="EW197" s="490">
        <v>2217</v>
      </c>
      <c r="EX197" s="491">
        <v>7.9812422086600159E-3</v>
      </c>
      <c r="EY197" s="489">
        <v>1052</v>
      </c>
      <c r="EZ197" s="490">
        <v>244886</v>
      </c>
      <c r="FA197" s="490">
        <v>241001</v>
      </c>
      <c r="FB197" s="490">
        <v>3885</v>
      </c>
      <c r="FC197" s="491">
        <v>1.5864524717623712E-2</v>
      </c>
      <c r="FD197" s="489">
        <v>1000.2</v>
      </c>
      <c r="FE197" s="490">
        <v>176954</v>
      </c>
      <c r="FF197" s="490">
        <v>176399</v>
      </c>
      <c r="FG197" s="490">
        <v>555</v>
      </c>
      <c r="FH197" s="491">
        <v>3.1364083321089096E-3</v>
      </c>
      <c r="FI197" s="489">
        <v>-51.800000000000011</v>
      </c>
      <c r="FJ197" s="490">
        <v>-67932</v>
      </c>
      <c r="FK197" s="490">
        <v>-64602</v>
      </c>
      <c r="FL197" s="490">
        <v>-3330</v>
      </c>
      <c r="FM197" s="491">
        <v>-1.2728116385514802E-2</v>
      </c>
      <c r="FN197" s="490">
        <v>1134.0999999999999</v>
      </c>
      <c r="FO197" s="490">
        <v>207874</v>
      </c>
      <c r="FP197" s="490">
        <v>207445</v>
      </c>
      <c r="FQ197" s="490">
        <v>429</v>
      </c>
      <c r="FR197" s="491">
        <v>2.0637501563447089E-3</v>
      </c>
      <c r="FS197" s="490">
        <v>-133.89999999999986</v>
      </c>
      <c r="FT197" s="490">
        <v>-30920</v>
      </c>
      <c r="FU197" s="490">
        <v>-31046</v>
      </c>
      <c r="FV197" s="490">
        <v>126</v>
      </c>
      <c r="FW197" s="491">
        <v>1.4791866541859511E-2</v>
      </c>
      <c r="FX197" s="489">
        <v>542</v>
      </c>
      <c r="FY197" s="490">
        <v>127201</v>
      </c>
      <c r="FZ197" s="490">
        <v>124481</v>
      </c>
      <c r="GA197" s="490">
        <v>2720</v>
      </c>
      <c r="GB197" s="491">
        <v>2.1383479689625083E-2</v>
      </c>
      <c r="GC197" s="489">
        <v>1685.8</v>
      </c>
      <c r="GD197" s="490">
        <v>283152</v>
      </c>
      <c r="GE197" s="490">
        <v>288123</v>
      </c>
      <c r="GF197" s="490">
        <v>-4971</v>
      </c>
      <c r="GG197" s="491">
        <v>-1.755594168503136E-2</v>
      </c>
      <c r="GH197" s="489">
        <v>1143.8</v>
      </c>
      <c r="GI197" s="490">
        <v>155951</v>
      </c>
      <c r="GJ197" s="490">
        <v>163642</v>
      </c>
      <c r="GK197" s="490">
        <v>-7691</v>
      </c>
      <c r="GL197" s="491">
        <v>-3.8939421374656447E-2</v>
      </c>
      <c r="GM197" s="490">
        <v>1000.2</v>
      </c>
      <c r="GN197" s="490">
        <v>176954</v>
      </c>
      <c r="GO197" s="490">
        <v>176399</v>
      </c>
      <c r="GP197" s="490">
        <v>555</v>
      </c>
      <c r="GQ197" s="491">
        <v>3.1364083321089096E-3</v>
      </c>
      <c r="GR197" s="490">
        <v>685.59999999999991</v>
      </c>
      <c r="GS197" s="490">
        <v>106198</v>
      </c>
      <c r="GT197" s="490">
        <v>111724</v>
      </c>
      <c r="GU197" s="490">
        <v>-5526</v>
      </c>
      <c r="GV197" s="491">
        <v>4.2075829706765357E-2</v>
      </c>
      <c r="GW197" s="489">
        <v>492</v>
      </c>
      <c r="GX197" s="490">
        <v>115663</v>
      </c>
      <c r="GY197" s="490">
        <v>113058</v>
      </c>
      <c r="GZ197" s="490">
        <v>2605</v>
      </c>
      <c r="HA197" s="491">
        <v>2.252232779713478E-2</v>
      </c>
      <c r="HB197" s="489">
        <v>1611.7</v>
      </c>
      <c r="HC197" s="490">
        <v>276337</v>
      </c>
      <c r="HD197" s="490">
        <v>279057</v>
      </c>
      <c r="HE197" s="490">
        <v>-2720</v>
      </c>
      <c r="HF197" s="491">
        <v>-9.8430539522394757E-3</v>
      </c>
      <c r="HG197" s="489">
        <v>1119.7</v>
      </c>
      <c r="HH197" s="490">
        <v>160674</v>
      </c>
      <c r="HI197" s="490">
        <v>165999</v>
      </c>
      <c r="HJ197" s="490">
        <v>-5325</v>
      </c>
      <c r="HK197" s="491">
        <v>-3.2365381749374256E-2</v>
      </c>
      <c r="HL197" s="490">
        <v>1685.8</v>
      </c>
      <c r="HM197" s="490">
        <v>283152</v>
      </c>
      <c r="HN197" s="490">
        <v>288123</v>
      </c>
      <c r="HO197" s="490">
        <v>-4971</v>
      </c>
      <c r="HP197" s="491">
        <v>-1.755594168503136E-2</v>
      </c>
      <c r="HQ197" s="490">
        <v>-74.099999999999824</v>
      </c>
      <c r="HR197" s="490">
        <v>-6815</v>
      </c>
      <c r="HS197" s="490">
        <v>-9066</v>
      </c>
      <c r="HT197" s="490">
        <v>2251</v>
      </c>
      <c r="HU197" s="491">
        <v>1.4809440064342896E-2</v>
      </c>
      <c r="HV197" s="489">
        <v>722</v>
      </c>
      <c r="HW197" s="490">
        <v>168737</v>
      </c>
      <c r="HX197" s="490">
        <v>165606</v>
      </c>
      <c r="HY197" s="490">
        <v>3131</v>
      </c>
      <c r="HZ197" s="491">
        <v>1.8555503535087149E-2</v>
      </c>
      <c r="IA197" s="489">
        <v>1442</v>
      </c>
      <c r="IB197" s="490">
        <v>262984</v>
      </c>
      <c r="IC197" s="490">
        <v>265315</v>
      </c>
      <c r="ID197" s="490">
        <v>-2331</v>
      </c>
      <c r="IE197" s="491">
        <v>-8.8636571046147288E-3</v>
      </c>
      <c r="IF197" s="489">
        <v>720</v>
      </c>
      <c r="IG197" s="490">
        <v>94247</v>
      </c>
      <c r="IH197" s="490">
        <v>99709</v>
      </c>
      <c r="II197" s="490">
        <v>-5462</v>
      </c>
      <c r="IJ197" s="491">
        <v>-2.741916063970188E-2</v>
      </c>
      <c r="IK197" s="490">
        <v>1611.7</v>
      </c>
      <c r="IL197" s="490">
        <v>276337</v>
      </c>
      <c r="IM197" s="490">
        <v>279057</v>
      </c>
      <c r="IN197" s="490">
        <v>-2720</v>
      </c>
      <c r="IO197" s="491">
        <v>-9.8430539522394757E-3</v>
      </c>
      <c r="IP197" s="490">
        <v>-169.70000000000007</v>
      </c>
      <c r="IQ197" s="490">
        <v>-13353</v>
      </c>
      <c r="IR197" s="490">
        <v>-13742</v>
      </c>
      <c r="IS197" s="490">
        <v>389</v>
      </c>
      <c r="IT197" s="491">
        <v>1.7576106687462404E-2</v>
      </c>
      <c r="IU197" s="489">
        <v>692</v>
      </c>
      <c r="IV197" s="490">
        <v>161814</v>
      </c>
      <c r="IW197" s="490">
        <v>158752</v>
      </c>
      <c r="IX197" s="490">
        <v>3062</v>
      </c>
      <c r="IY197" s="491">
        <v>1.892296093045101E-2</v>
      </c>
      <c r="IZ197" s="489">
        <v>1549.5000000000002</v>
      </c>
      <c r="JA197" s="490">
        <v>278969</v>
      </c>
      <c r="JB197" s="490">
        <v>278540</v>
      </c>
      <c r="JC197" s="490">
        <v>429</v>
      </c>
      <c r="JD197" s="491">
        <v>1.5378052758550232E-3</v>
      </c>
      <c r="JE197" s="489">
        <v>857.49999999999989</v>
      </c>
      <c r="JF197" s="490">
        <v>117155</v>
      </c>
      <c r="JG197" s="490">
        <v>119788</v>
      </c>
      <c r="JH197" s="490">
        <v>-2633</v>
      </c>
      <c r="JI197" s="491">
        <v>-1.7385155654595988E-2</v>
      </c>
      <c r="JJ197" s="490">
        <v>1442</v>
      </c>
      <c r="JK197" s="490">
        <v>262984</v>
      </c>
      <c r="JL197" s="490">
        <v>265315</v>
      </c>
      <c r="JM197" s="490">
        <v>-2331</v>
      </c>
      <c r="JN197" s="491">
        <v>-8.8636571046147288E-3</v>
      </c>
      <c r="JO197" s="490">
        <v>107.50000000000009</v>
      </c>
      <c r="JP197" s="490">
        <v>15985</v>
      </c>
      <c r="JQ197" s="490">
        <v>13225</v>
      </c>
      <c r="JR197" s="490">
        <v>2760</v>
      </c>
      <c r="JS197" s="491">
        <v>8.5214985499812591E-3</v>
      </c>
      <c r="JT197" s="489">
        <v>712</v>
      </c>
      <c r="JU197" s="490">
        <v>166429</v>
      </c>
      <c r="JV197" s="490">
        <v>163321</v>
      </c>
      <c r="JW197" s="490">
        <v>3108</v>
      </c>
      <c r="JX197" s="491">
        <v>1.8674630022411959E-2</v>
      </c>
      <c r="JY197" s="489">
        <v>1827.8000000000002</v>
      </c>
      <c r="JZ197" s="490">
        <v>320398</v>
      </c>
      <c r="KA197" s="490">
        <v>322389</v>
      </c>
      <c r="KB197" s="490">
        <v>-1991</v>
      </c>
      <c r="KC197" s="491">
        <v>-6.2141461557188244E-3</v>
      </c>
      <c r="KD197" s="489">
        <v>1115.8000000000002</v>
      </c>
      <c r="KE197" s="490">
        <v>153969</v>
      </c>
      <c r="KF197" s="490">
        <v>159068</v>
      </c>
      <c r="KG197" s="490">
        <v>-5099</v>
      </c>
      <c r="KH197" s="491">
        <v>-2.4888776178130782E-2</v>
      </c>
      <c r="KI197" s="490">
        <v>1549.5000000000002</v>
      </c>
      <c r="KJ197" s="490">
        <v>278969</v>
      </c>
      <c r="KK197" s="490">
        <v>278540</v>
      </c>
      <c r="KL197" s="490">
        <v>429</v>
      </c>
      <c r="KM197" s="491">
        <v>1.5378052758550232E-3</v>
      </c>
      <c r="KN197" s="490">
        <v>278.30000000000007</v>
      </c>
      <c r="KO197" s="490">
        <v>41429</v>
      </c>
      <c r="KP197" s="490">
        <v>43849</v>
      </c>
      <c r="KQ197" s="490">
        <v>-2420</v>
      </c>
      <c r="KR197" s="491">
        <v>2.6426581453985805E-2</v>
      </c>
      <c r="KS197" s="492">
        <v>8774</v>
      </c>
      <c r="KT197" s="490">
        <v>2050225</v>
      </c>
      <c r="KU197" s="490">
        <v>2012402</v>
      </c>
      <c r="KV197" s="490">
        <v>37823</v>
      </c>
      <c r="KW197" s="491">
        <v>1.8448219097903888E-2</v>
      </c>
      <c r="KX197" s="489">
        <v>15313.1</v>
      </c>
      <c r="KY197" s="490">
        <v>2821875</v>
      </c>
      <c r="KZ197" s="490">
        <v>2825045</v>
      </c>
      <c r="LA197" s="490">
        <v>-3170</v>
      </c>
      <c r="LB197" s="491">
        <v>-1.1233665559246954E-3</v>
      </c>
      <c r="LC197" s="489">
        <v>6539.1</v>
      </c>
      <c r="LD197" s="490">
        <v>771650</v>
      </c>
      <c r="LE197" s="490">
        <v>812643</v>
      </c>
      <c r="LF197" s="490">
        <v>-40993</v>
      </c>
      <c r="LG197" s="491">
        <v>-1.9571585653828584E-2</v>
      </c>
    </row>
    <row r="198" spans="2:319">
      <c r="B198" s="1629"/>
      <c r="C198" s="1630"/>
      <c r="D198" s="488" t="s">
        <v>2880</v>
      </c>
      <c r="E198" s="489">
        <v>1600</v>
      </c>
      <c r="F198" s="490">
        <v>5544</v>
      </c>
      <c r="G198" s="490">
        <v>5280</v>
      </c>
      <c r="H198" s="490">
        <v>264</v>
      </c>
      <c r="I198" s="491">
        <v>4.7619047619047616E-2</v>
      </c>
      <c r="J198" s="489">
        <v>1700.2</v>
      </c>
      <c r="K198" s="490">
        <v>17926</v>
      </c>
      <c r="L198" s="490">
        <v>14146</v>
      </c>
      <c r="M198" s="490">
        <v>3780</v>
      </c>
      <c r="N198" s="491">
        <v>0.21086689724422628</v>
      </c>
      <c r="O198" s="489">
        <v>100.19999999999996</v>
      </c>
      <c r="P198" s="490">
        <v>12382</v>
      </c>
      <c r="Q198" s="490">
        <v>8866</v>
      </c>
      <c r="R198" s="490">
        <v>3516</v>
      </c>
      <c r="S198" s="491">
        <v>0.16324784962517866</v>
      </c>
      <c r="T198" s="490">
        <v>1517.2</v>
      </c>
      <c r="U198" s="490">
        <v>5548</v>
      </c>
      <c r="V198" s="490">
        <v>5012</v>
      </c>
      <c r="W198" s="490">
        <v>536</v>
      </c>
      <c r="X198" s="491">
        <v>9.6611391492429699E-2</v>
      </c>
      <c r="Y198" s="490">
        <v>182.99999999999991</v>
      </c>
      <c r="Z198" s="490">
        <v>12378</v>
      </c>
      <c r="AA198" s="490">
        <v>9134</v>
      </c>
      <c r="AB198" s="490">
        <v>3244</v>
      </c>
      <c r="AC198" s="491">
        <v>-6.663645813274896E-2</v>
      </c>
      <c r="AD198" s="489">
        <v>1600</v>
      </c>
      <c r="AE198" s="490">
        <v>5544</v>
      </c>
      <c r="AF198" s="490">
        <v>5280</v>
      </c>
      <c r="AG198" s="490">
        <v>264</v>
      </c>
      <c r="AH198" s="491">
        <v>4.7619047619047616E-2</v>
      </c>
      <c r="AI198" s="489">
        <v>1531.4</v>
      </c>
      <c r="AJ198" s="490">
        <v>7019</v>
      </c>
      <c r="AK198" s="490">
        <v>5934</v>
      </c>
      <c r="AL198" s="490">
        <v>1085</v>
      </c>
      <c r="AM198" s="491">
        <v>0.15458042456190341</v>
      </c>
      <c r="AN198" s="489">
        <v>-68.599999999999824</v>
      </c>
      <c r="AO198" s="490">
        <v>1475</v>
      </c>
      <c r="AP198" s="490">
        <v>654</v>
      </c>
      <c r="AQ198" s="490">
        <v>821</v>
      </c>
      <c r="AR198" s="491">
        <v>0.10696137694285579</v>
      </c>
      <c r="AS198" s="490">
        <v>1700.2</v>
      </c>
      <c r="AT198" s="490">
        <v>17926</v>
      </c>
      <c r="AU198" s="490">
        <v>14146</v>
      </c>
      <c r="AV198" s="490">
        <v>3780</v>
      </c>
      <c r="AW198" s="491">
        <v>0.21086689724422628</v>
      </c>
      <c r="AX198" s="490">
        <v>-168.79999999999978</v>
      </c>
      <c r="AY198" s="490">
        <v>-10907</v>
      </c>
      <c r="AZ198" s="490">
        <v>-8212</v>
      </c>
      <c r="BA198" s="490">
        <v>-2695</v>
      </c>
      <c r="BB198" s="491">
        <v>0.10390552030137049</v>
      </c>
      <c r="BC198" s="489">
        <v>1600</v>
      </c>
      <c r="BD198" s="490">
        <v>5544</v>
      </c>
      <c r="BE198" s="490">
        <v>5280</v>
      </c>
      <c r="BF198" s="490">
        <v>264</v>
      </c>
      <c r="BG198" s="491">
        <v>4.7619047619047616E-2</v>
      </c>
      <c r="BH198" s="489">
        <v>1686.1000000000001</v>
      </c>
      <c r="BI198" s="490">
        <v>11801</v>
      </c>
      <c r="BJ198" s="490">
        <v>9597</v>
      </c>
      <c r="BK198" s="490">
        <v>2204</v>
      </c>
      <c r="BL198" s="491">
        <v>0.18676383357342599</v>
      </c>
      <c r="BM198" s="489">
        <v>86.100000000000051</v>
      </c>
      <c r="BN198" s="490">
        <v>6257</v>
      </c>
      <c r="BO198" s="490">
        <v>4317</v>
      </c>
      <c r="BP198" s="490">
        <v>1940</v>
      </c>
      <c r="BQ198" s="491">
        <v>0.13914478595437837</v>
      </c>
      <c r="BR198" s="490">
        <v>1531.4</v>
      </c>
      <c r="BS198" s="490">
        <v>7019</v>
      </c>
      <c r="BT198" s="490">
        <v>5934</v>
      </c>
      <c r="BU198" s="490">
        <v>1085</v>
      </c>
      <c r="BV198" s="491">
        <v>0.15458042456190341</v>
      </c>
      <c r="BW198" s="490">
        <v>154.69999999999987</v>
      </c>
      <c r="BX198" s="490">
        <v>4782</v>
      </c>
      <c r="BY198" s="490">
        <v>3663</v>
      </c>
      <c r="BZ198" s="490">
        <v>1119</v>
      </c>
      <c r="CA198" s="491">
        <v>1.5435638607525032E-2</v>
      </c>
      <c r="CB198" s="489">
        <v>1633.4</v>
      </c>
      <c r="CC198" s="490">
        <v>11364</v>
      </c>
      <c r="CD198" s="490">
        <v>9624</v>
      </c>
      <c r="CE198" s="490">
        <v>1740</v>
      </c>
      <c r="CF198" s="491">
        <v>0.15311510031678988</v>
      </c>
      <c r="CG198" s="489">
        <v>1617.3</v>
      </c>
      <c r="CH198" s="490">
        <v>5550</v>
      </c>
      <c r="CI198" s="490">
        <v>5342</v>
      </c>
      <c r="CJ198" s="490">
        <v>208</v>
      </c>
      <c r="CK198" s="491">
        <v>3.7477477477477476E-2</v>
      </c>
      <c r="CL198" s="489">
        <v>-16.100000000000044</v>
      </c>
      <c r="CM198" s="490">
        <v>-5814</v>
      </c>
      <c r="CN198" s="490">
        <v>-4282</v>
      </c>
      <c r="CO198" s="490">
        <v>-1532</v>
      </c>
      <c r="CP198" s="491">
        <v>-0.11563762283931239</v>
      </c>
      <c r="CQ198" s="490">
        <v>1686.1000000000001</v>
      </c>
      <c r="CR198" s="490">
        <v>11801</v>
      </c>
      <c r="CS198" s="490">
        <v>9597</v>
      </c>
      <c r="CT198" s="490">
        <v>2204</v>
      </c>
      <c r="CU198" s="491">
        <v>0.18676383357342599</v>
      </c>
      <c r="CV198" s="490">
        <v>-68.800000000000097</v>
      </c>
      <c r="CW198" s="490">
        <v>-6251</v>
      </c>
      <c r="CX198" s="490">
        <v>-4255</v>
      </c>
      <c r="CY198" s="490">
        <v>-1996</v>
      </c>
      <c r="CZ198" s="491">
        <v>0.30240145641273841</v>
      </c>
      <c r="DA198" s="489">
        <v>1620.9</v>
      </c>
      <c r="DB198" s="490">
        <v>9969</v>
      </c>
      <c r="DC198" s="490">
        <v>8369</v>
      </c>
      <c r="DD198" s="490">
        <v>1600</v>
      </c>
      <c r="DE198" s="491">
        <v>0.16049754238138228</v>
      </c>
      <c r="DF198" s="489">
        <v>1684.8999999999999</v>
      </c>
      <c r="DG198" s="490">
        <v>12850</v>
      </c>
      <c r="DH198" s="490">
        <v>10045</v>
      </c>
      <c r="DI198" s="490">
        <v>2805</v>
      </c>
      <c r="DJ198" s="491">
        <v>0.21828793774319066</v>
      </c>
      <c r="DK198" s="489">
        <v>63.999999999999915</v>
      </c>
      <c r="DL198" s="490">
        <v>2881</v>
      </c>
      <c r="DM198" s="490">
        <v>1676</v>
      </c>
      <c r="DN198" s="490">
        <v>1205</v>
      </c>
      <c r="DO198" s="491">
        <v>5.7790395361808383E-2</v>
      </c>
      <c r="DP198" s="490">
        <v>1617.3</v>
      </c>
      <c r="DQ198" s="490">
        <v>5550</v>
      </c>
      <c r="DR198" s="490">
        <v>5342</v>
      </c>
      <c r="DS198" s="490">
        <v>208</v>
      </c>
      <c r="DT198" s="491">
        <v>3.7477477477477476E-2</v>
      </c>
      <c r="DU198" s="490">
        <v>67.599999999999952</v>
      </c>
      <c r="DV198" s="490">
        <v>7300</v>
      </c>
      <c r="DW198" s="490">
        <v>4703</v>
      </c>
      <c r="DX198" s="490">
        <v>2597</v>
      </c>
      <c r="DY198" s="491">
        <v>-2.0312917884330907E-2</v>
      </c>
      <c r="DZ198" s="489">
        <v>1600</v>
      </c>
      <c r="EA198" s="490">
        <v>5544</v>
      </c>
      <c r="EB198" s="490">
        <v>5280</v>
      </c>
      <c r="EC198" s="490">
        <v>264</v>
      </c>
      <c r="ED198" s="491">
        <v>4.7619047619047616E-2</v>
      </c>
      <c r="EE198" s="489">
        <v>1468.6</v>
      </c>
      <c r="EF198" s="490">
        <v>5035</v>
      </c>
      <c r="EG198" s="490">
        <v>4850</v>
      </c>
      <c r="EH198" s="490">
        <v>185</v>
      </c>
      <c r="EI198" s="491">
        <v>3.6742800397219465E-2</v>
      </c>
      <c r="EJ198" s="489">
        <v>-131.40000000000009</v>
      </c>
      <c r="EK198" s="490">
        <v>-509</v>
      </c>
      <c r="EL198" s="490">
        <v>-430</v>
      </c>
      <c r="EM198" s="490">
        <v>-79</v>
      </c>
      <c r="EN198" s="491">
        <v>-1.0876247221828152E-2</v>
      </c>
      <c r="EO198" s="490">
        <v>1684.8999999999999</v>
      </c>
      <c r="EP198" s="490">
        <v>12850</v>
      </c>
      <c r="EQ198" s="490">
        <v>10045</v>
      </c>
      <c r="ER198" s="490">
        <v>2805</v>
      </c>
      <c r="ES198" s="491">
        <v>0.21828793774319066</v>
      </c>
      <c r="ET198" s="490">
        <v>-216.3</v>
      </c>
      <c r="EU198" s="490">
        <v>-7815</v>
      </c>
      <c r="EV198" s="490">
        <v>-5195</v>
      </c>
      <c r="EW198" s="490">
        <v>-2620</v>
      </c>
      <c r="EX198" s="491">
        <v>0.22916418496501881</v>
      </c>
      <c r="EY198" s="489">
        <v>1600</v>
      </c>
      <c r="EZ198" s="490">
        <v>5544</v>
      </c>
      <c r="FA198" s="490">
        <v>5280</v>
      </c>
      <c r="FB198" s="490">
        <v>264</v>
      </c>
      <c r="FC198" s="491">
        <v>4.7619047619047616E-2</v>
      </c>
      <c r="FD198" s="489">
        <v>1555</v>
      </c>
      <c r="FE198" s="490">
        <v>5365</v>
      </c>
      <c r="FF198" s="490">
        <v>5146</v>
      </c>
      <c r="FG198" s="490">
        <v>219</v>
      </c>
      <c r="FH198" s="491">
        <v>4.082013047530289E-2</v>
      </c>
      <c r="FI198" s="489">
        <v>-44.999999999999908</v>
      </c>
      <c r="FJ198" s="490">
        <v>-179</v>
      </c>
      <c r="FK198" s="490">
        <v>-134</v>
      </c>
      <c r="FL198" s="490">
        <v>-45</v>
      </c>
      <c r="FM198" s="491">
        <v>-6.798917143744726E-3</v>
      </c>
      <c r="FN198" s="490">
        <v>1468.6</v>
      </c>
      <c r="FO198" s="490">
        <v>5035</v>
      </c>
      <c r="FP198" s="490">
        <v>4850</v>
      </c>
      <c r="FQ198" s="490">
        <v>185</v>
      </c>
      <c r="FR198" s="491">
        <v>3.6742800397219465E-2</v>
      </c>
      <c r="FS198" s="490">
        <v>86.400000000000176</v>
      </c>
      <c r="FT198" s="490">
        <v>330</v>
      </c>
      <c r="FU198" s="490">
        <v>296</v>
      </c>
      <c r="FV198" s="490">
        <v>34</v>
      </c>
      <c r="FW198" s="491">
        <v>4.3541717540964191E-2</v>
      </c>
      <c r="FX198" s="489">
        <v>1600</v>
      </c>
      <c r="FY198" s="490">
        <v>5544</v>
      </c>
      <c r="FZ198" s="490">
        <v>5280</v>
      </c>
      <c r="GA198" s="490">
        <v>264</v>
      </c>
      <c r="GB198" s="491">
        <v>4.7619047619047616E-2</v>
      </c>
      <c r="GC198" s="489">
        <v>1622.6</v>
      </c>
      <c r="GD198" s="490">
        <v>15671</v>
      </c>
      <c r="GE198" s="490">
        <v>12766</v>
      </c>
      <c r="GF198" s="490">
        <v>2905</v>
      </c>
      <c r="GG198" s="491">
        <v>0.18537425818390657</v>
      </c>
      <c r="GH198" s="489">
        <v>22.599999999999952</v>
      </c>
      <c r="GI198" s="490">
        <v>10127</v>
      </c>
      <c r="GJ198" s="490">
        <v>7486</v>
      </c>
      <c r="GK198" s="490">
        <v>2641</v>
      </c>
      <c r="GL198" s="491">
        <v>0.13775521056485895</v>
      </c>
      <c r="GM198" s="490">
        <v>1555</v>
      </c>
      <c r="GN198" s="490">
        <v>5365</v>
      </c>
      <c r="GO198" s="490">
        <v>5146</v>
      </c>
      <c r="GP198" s="490">
        <v>219</v>
      </c>
      <c r="GQ198" s="491">
        <v>4.082013047530289E-2</v>
      </c>
      <c r="GR198" s="490">
        <v>67.599999999999852</v>
      </c>
      <c r="GS198" s="490">
        <v>10306</v>
      </c>
      <c r="GT198" s="490">
        <v>7620</v>
      </c>
      <c r="GU198" s="490">
        <v>2686</v>
      </c>
      <c r="GV198" s="491">
        <v>-9.6935080089556064E-2</v>
      </c>
      <c r="GW198" s="489">
        <v>1650.3</v>
      </c>
      <c r="GX198" s="490">
        <v>9284</v>
      </c>
      <c r="GY198" s="490">
        <v>7338</v>
      </c>
      <c r="GZ198" s="490">
        <v>1946</v>
      </c>
      <c r="HA198" s="491">
        <v>0.20960792761740629</v>
      </c>
      <c r="HB198" s="489">
        <v>1927.4</v>
      </c>
      <c r="HC198" s="490">
        <v>6619</v>
      </c>
      <c r="HD198" s="490">
        <v>6366</v>
      </c>
      <c r="HE198" s="490">
        <v>253</v>
      </c>
      <c r="HF198" s="491">
        <v>3.8223296570478925E-2</v>
      </c>
      <c r="HG198" s="489">
        <v>277.10000000000008</v>
      </c>
      <c r="HH198" s="490">
        <v>-2665</v>
      </c>
      <c r="HI198" s="490">
        <v>-972</v>
      </c>
      <c r="HJ198" s="490">
        <v>-1693</v>
      </c>
      <c r="HK198" s="491">
        <v>-0.17138463104692736</v>
      </c>
      <c r="HL198" s="490">
        <v>1622.6</v>
      </c>
      <c r="HM198" s="490">
        <v>15671</v>
      </c>
      <c r="HN198" s="490">
        <v>12766</v>
      </c>
      <c r="HO198" s="490">
        <v>2905</v>
      </c>
      <c r="HP198" s="491">
        <v>0.18537425818390657</v>
      </c>
      <c r="HQ198" s="490">
        <v>304.80000000000013</v>
      </c>
      <c r="HR198" s="490">
        <v>-9052</v>
      </c>
      <c r="HS198" s="490">
        <v>-6400</v>
      </c>
      <c r="HT198" s="490">
        <v>-2652</v>
      </c>
      <c r="HU198" s="491">
        <v>0.35675888923083393</v>
      </c>
      <c r="HV198" s="489">
        <v>1600</v>
      </c>
      <c r="HW198" s="490">
        <v>5544</v>
      </c>
      <c r="HX198" s="490">
        <v>5280</v>
      </c>
      <c r="HY198" s="490">
        <v>264</v>
      </c>
      <c r="HZ198" s="491">
        <v>4.7619047619047616E-2</v>
      </c>
      <c r="IA198" s="489">
        <v>1132.0999999999999</v>
      </c>
      <c r="IB198" s="490">
        <v>3911</v>
      </c>
      <c r="IC198" s="490">
        <v>3739</v>
      </c>
      <c r="ID198" s="490">
        <v>172</v>
      </c>
      <c r="IE198" s="491">
        <v>4.3978522117105602E-2</v>
      </c>
      <c r="IF198" s="489">
        <v>-467.90000000000009</v>
      </c>
      <c r="IG198" s="490">
        <v>-1633</v>
      </c>
      <c r="IH198" s="490">
        <v>-1541</v>
      </c>
      <c r="II198" s="490">
        <v>-92</v>
      </c>
      <c r="IJ198" s="491">
        <v>-3.6405255019420144E-3</v>
      </c>
      <c r="IK198" s="490">
        <v>1927.4</v>
      </c>
      <c r="IL198" s="490">
        <v>6619</v>
      </c>
      <c r="IM198" s="490">
        <v>6366</v>
      </c>
      <c r="IN198" s="490">
        <v>253</v>
      </c>
      <c r="IO198" s="491">
        <v>3.8223296570478925E-2</v>
      </c>
      <c r="IP198" s="490">
        <v>-795.30000000000018</v>
      </c>
      <c r="IQ198" s="490">
        <v>-2708</v>
      </c>
      <c r="IR198" s="490">
        <v>-2627</v>
      </c>
      <c r="IS198" s="490">
        <v>-81</v>
      </c>
      <c r="IT198" s="491">
        <v>4.1863822072420939E-2</v>
      </c>
      <c r="IU198" s="489">
        <v>1698.9</v>
      </c>
      <c r="IV198" s="490">
        <v>16553</v>
      </c>
      <c r="IW198" s="490">
        <v>10501</v>
      </c>
      <c r="IX198" s="490">
        <v>6052</v>
      </c>
      <c r="IY198" s="491">
        <v>0.36561348396061139</v>
      </c>
      <c r="IZ198" s="489">
        <v>1585.5</v>
      </c>
      <c r="JA198" s="490">
        <v>12120</v>
      </c>
      <c r="JB198" s="490">
        <v>10536</v>
      </c>
      <c r="JC198" s="490">
        <v>1584</v>
      </c>
      <c r="JD198" s="491">
        <v>0.1306930693069307</v>
      </c>
      <c r="JE198" s="489">
        <v>-113.4</v>
      </c>
      <c r="JF198" s="490">
        <v>-4433</v>
      </c>
      <c r="JG198" s="490">
        <v>35</v>
      </c>
      <c r="JH198" s="490">
        <v>-4468</v>
      </c>
      <c r="JI198" s="491">
        <v>-0.23492041465368069</v>
      </c>
      <c r="JJ198" s="490">
        <v>1132.0999999999999</v>
      </c>
      <c r="JK198" s="490">
        <v>3911</v>
      </c>
      <c r="JL198" s="490">
        <v>3739</v>
      </c>
      <c r="JM198" s="490">
        <v>172</v>
      </c>
      <c r="JN198" s="491">
        <v>4.3978522117105602E-2</v>
      </c>
      <c r="JO198" s="490">
        <v>453.40000000000009</v>
      </c>
      <c r="JP198" s="490">
        <v>8209</v>
      </c>
      <c r="JQ198" s="490">
        <v>6797</v>
      </c>
      <c r="JR198" s="490">
        <v>1412</v>
      </c>
      <c r="JS198" s="491">
        <v>0.27889893677078631</v>
      </c>
      <c r="JT198" s="489">
        <v>1600</v>
      </c>
      <c r="JU198" s="490">
        <v>5544</v>
      </c>
      <c r="JV198" s="490">
        <v>5280</v>
      </c>
      <c r="JW198" s="490">
        <v>264</v>
      </c>
      <c r="JX198" s="491">
        <v>4.7619047619047616E-2</v>
      </c>
      <c r="JY198" s="489">
        <v>1512</v>
      </c>
      <c r="JZ198" s="490">
        <v>5219</v>
      </c>
      <c r="KA198" s="490">
        <v>4994</v>
      </c>
      <c r="KB198" s="490">
        <v>225</v>
      </c>
      <c r="KC198" s="491">
        <v>4.3111707223606056E-2</v>
      </c>
      <c r="KD198" s="489">
        <v>-88</v>
      </c>
      <c r="KE198" s="490">
        <v>-325</v>
      </c>
      <c r="KF198" s="490">
        <v>-286</v>
      </c>
      <c r="KG198" s="490">
        <v>-39</v>
      </c>
      <c r="KH198" s="491">
        <v>-4.50734039544156E-3</v>
      </c>
      <c r="KI198" s="490">
        <v>1585.5</v>
      </c>
      <c r="KJ198" s="490">
        <v>12120</v>
      </c>
      <c r="KK198" s="490">
        <v>10536</v>
      </c>
      <c r="KL198" s="490">
        <v>1584</v>
      </c>
      <c r="KM198" s="491">
        <v>0.1306930693069307</v>
      </c>
      <c r="KN198" s="490">
        <v>-73.5</v>
      </c>
      <c r="KO198" s="490">
        <v>-6901</v>
      </c>
      <c r="KP198" s="490">
        <v>-5542</v>
      </c>
      <c r="KQ198" s="490">
        <v>-1359</v>
      </c>
      <c r="KR198" s="491">
        <v>0.13520040970237227</v>
      </c>
      <c r="KS198" s="492">
        <v>19403.5</v>
      </c>
      <c r="KT198" s="490">
        <v>91522</v>
      </c>
      <c r="KU198" s="490">
        <v>78072</v>
      </c>
      <c r="KV198" s="490">
        <v>13450</v>
      </c>
      <c r="KW198" s="491">
        <v>0.14695920106641025</v>
      </c>
      <c r="KX198" s="489">
        <v>19023.099999999999</v>
      </c>
      <c r="KY198" s="490">
        <v>109086</v>
      </c>
      <c r="KZ198" s="490">
        <v>93461</v>
      </c>
      <c r="LA198" s="490">
        <v>15625</v>
      </c>
      <c r="LB198" s="491">
        <v>0.14323561226921877</v>
      </c>
      <c r="LC198" s="489">
        <v>-380.4</v>
      </c>
      <c r="LD198" s="490">
        <v>17564</v>
      </c>
      <c r="LE198" s="490">
        <v>15389</v>
      </c>
      <c r="LF198" s="490">
        <v>2175</v>
      </c>
      <c r="LG198" s="491">
        <v>-3.7235887971914794E-3</v>
      </c>
    </row>
    <row r="199" spans="2:319">
      <c r="B199" s="1629"/>
      <c r="C199" s="1630"/>
      <c r="D199" s="488" t="s">
        <v>2881</v>
      </c>
      <c r="E199" s="489">
        <v>102.4</v>
      </c>
      <c r="F199" s="490">
        <v>20039</v>
      </c>
      <c r="G199" s="490">
        <v>18160</v>
      </c>
      <c r="H199" s="490">
        <v>1879</v>
      </c>
      <c r="I199" s="491">
        <v>9.3767154049603271E-2</v>
      </c>
      <c r="J199" s="489">
        <v>124.10000000000001</v>
      </c>
      <c r="K199" s="490">
        <v>24395</v>
      </c>
      <c r="L199" s="490">
        <v>19820</v>
      </c>
      <c r="M199" s="490">
        <v>4575</v>
      </c>
      <c r="N199" s="491">
        <v>0.18753843000614881</v>
      </c>
      <c r="O199" s="489">
        <v>21.699999999999996</v>
      </c>
      <c r="P199" s="490">
        <v>4356</v>
      </c>
      <c r="Q199" s="490">
        <v>1660</v>
      </c>
      <c r="R199" s="490">
        <v>2696</v>
      </c>
      <c r="S199" s="491">
        <v>9.3771275956545538E-2</v>
      </c>
      <c r="T199" s="490">
        <v>118.5</v>
      </c>
      <c r="U199" s="490">
        <v>23295</v>
      </c>
      <c r="V199" s="490">
        <v>20189</v>
      </c>
      <c r="W199" s="490">
        <v>3106</v>
      </c>
      <c r="X199" s="491">
        <v>0.13333333333333333</v>
      </c>
      <c r="Y199" s="490">
        <v>5.5999999999999979</v>
      </c>
      <c r="Z199" s="490">
        <v>1100</v>
      </c>
      <c r="AA199" s="490">
        <v>-369</v>
      </c>
      <c r="AB199" s="490">
        <v>1469</v>
      </c>
      <c r="AC199" s="491">
        <v>3.9562057376787793E-2</v>
      </c>
      <c r="AD199" s="489">
        <v>98.6</v>
      </c>
      <c r="AE199" s="490">
        <v>18807</v>
      </c>
      <c r="AF199" s="490">
        <v>17037</v>
      </c>
      <c r="AG199" s="490">
        <v>1770</v>
      </c>
      <c r="AH199" s="491">
        <v>9.4113893762960601E-2</v>
      </c>
      <c r="AI199" s="489">
        <v>190.4</v>
      </c>
      <c r="AJ199" s="490">
        <v>36381</v>
      </c>
      <c r="AK199" s="490">
        <v>29146</v>
      </c>
      <c r="AL199" s="490">
        <v>7235</v>
      </c>
      <c r="AM199" s="491">
        <v>0.19886754074929222</v>
      </c>
      <c r="AN199" s="489">
        <v>91.799999999999983</v>
      </c>
      <c r="AO199" s="490">
        <v>17574</v>
      </c>
      <c r="AP199" s="490">
        <v>12109</v>
      </c>
      <c r="AQ199" s="490">
        <v>5465</v>
      </c>
      <c r="AR199" s="491">
        <v>0.10475364698633162</v>
      </c>
      <c r="AS199" s="490">
        <v>124.10000000000001</v>
      </c>
      <c r="AT199" s="490">
        <v>24395</v>
      </c>
      <c r="AU199" s="490">
        <v>19820</v>
      </c>
      <c r="AV199" s="490">
        <v>4575</v>
      </c>
      <c r="AW199" s="491">
        <v>0.18753843000614881</v>
      </c>
      <c r="AX199" s="490">
        <v>66.3</v>
      </c>
      <c r="AY199" s="490">
        <v>11986</v>
      </c>
      <c r="AZ199" s="490">
        <v>9326</v>
      </c>
      <c r="BA199" s="490">
        <v>2660</v>
      </c>
      <c r="BB199" s="491">
        <v>8.278478301981719E-2</v>
      </c>
      <c r="BC199" s="489">
        <v>104.6</v>
      </c>
      <c r="BD199" s="490">
        <v>20000</v>
      </c>
      <c r="BE199" s="490">
        <v>18071</v>
      </c>
      <c r="BF199" s="490">
        <v>1929</v>
      </c>
      <c r="BG199" s="491">
        <v>9.6449999999999994E-2</v>
      </c>
      <c r="BH199" s="489">
        <v>221</v>
      </c>
      <c r="BI199" s="490">
        <v>37668</v>
      </c>
      <c r="BJ199" s="490">
        <v>31107</v>
      </c>
      <c r="BK199" s="490">
        <v>6561</v>
      </c>
      <c r="BL199" s="491">
        <v>0.17417967505575024</v>
      </c>
      <c r="BM199" s="489">
        <v>116.4</v>
      </c>
      <c r="BN199" s="490">
        <v>17668</v>
      </c>
      <c r="BO199" s="490">
        <v>13036</v>
      </c>
      <c r="BP199" s="490">
        <v>4632</v>
      </c>
      <c r="BQ199" s="491">
        <v>7.772967505575025E-2</v>
      </c>
      <c r="BR199" s="490">
        <v>190.4</v>
      </c>
      <c r="BS199" s="490">
        <v>36381</v>
      </c>
      <c r="BT199" s="490">
        <v>29146</v>
      </c>
      <c r="BU199" s="490">
        <v>7235</v>
      </c>
      <c r="BV199" s="491">
        <v>0.19886754074929222</v>
      </c>
      <c r="BW199" s="490">
        <v>30.6</v>
      </c>
      <c r="BX199" s="490">
        <v>1287</v>
      </c>
      <c r="BY199" s="490">
        <v>1961</v>
      </c>
      <c r="BZ199" s="490">
        <v>-674</v>
      </c>
      <c r="CA199" s="491">
        <v>0.12113786569354197</v>
      </c>
      <c r="CB199" s="489">
        <v>104.6</v>
      </c>
      <c r="CC199" s="490">
        <v>20005</v>
      </c>
      <c r="CD199" s="490">
        <v>18074</v>
      </c>
      <c r="CE199" s="490">
        <v>1931</v>
      </c>
      <c r="CF199" s="491">
        <v>9.6525868532866779E-2</v>
      </c>
      <c r="CG199" s="489">
        <v>176.89999999999998</v>
      </c>
      <c r="CH199" s="490">
        <v>30592</v>
      </c>
      <c r="CI199" s="490">
        <v>27040</v>
      </c>
      <c r="CJ199" s="490">
        <v>3552</v>
      </c>
      <c r="CK199" s="491">
        <v>0.11610878661087866</v>
      </c>
      <c r="CL199" s="489">
        <v>72.3</v>
      </c>
      <c r="CM199" s="490">
        <v>10587</v>
      </c>
      <c r="CN199" s="490">
        <v>8966</v>
      </c>
      <c r="CO199" s="490">
        <v>1621</v>
      </c>
      <c r="CP199" s="491">
        <v>1.9582918078011879E-2</v>
      </c>
      <c r="CQ199" s="490">
        <v>221</v>
      </c>
      <c r="CR199" s="490">
        <v>37668</v>
      </c>
      <c r="CS199" s="490">
        <v>31107</v>
      </c>
      <c r="CT199" s="490">
        <v>6561</v>
      </c>
      <c r="CU199" s="491">
        <v>0.17417967505575024</v>
      </c>
      <c r="CV199" s="490">
        <v>-44.099999999999994</v>
      </c>
      <c r="CW199" s="490">
        <v>-7076</v>
      </c>
      <c r="CX199" s="490">
        <v>-4067</v>
      </c>
      <c r="CY199" s="490">
        <v>-3009</v>
      </c>
      <c r="CZ199" s="491">
        <v>0.15459675697773836</v>
      </c>
      <c r="DA199" s="489">
        <v>106.6</v>
      </c>
      <c r="DB199" s="490">
        <v>20428</v>
      </c>
      <c r="DC199" s="490">
        <v>18437</v>
      </c>
      <c r="DD199" s="490">
        <v>1991</v>
      </c>
      <c r="DE199" s="491">
        <v>9.7464264734677897E-2</v>
      </c>
      <c r="DF199" s="489">
        <v>347.8</v>
      </c>
      <c r="DG199" s="490">
        <v>45972</v>
      </c>
      <c r="DH199" s="490">
        <v>40815</v>
      </c>
      <c r="DI199" s="490">
        <v>5157</v>
      </c>
      <c r="DJ199" s="491">
        <v>0.11217697729052467</v>
      </c>
      <c r="DK199" s="489">
        <v>241.2</v>
      </c>
      <c r="DL199" s="490">
        <v>25544</v>
      </c>
      <c r="DM199" s="490">
        <v>22378</v>
      </c>
      <c r="DN199" s="490">
        <v>3166</v>
      </c>
      <c r="DO199" s="491">
        <v>1.4712712555846774E-2</v>
      </c>
      <c r="DP199" s="490">
        <v>176.89999999999998</v>
      </c>
      <c r="DQ199" s="490">
        <v>30592</v>
      </c>
      <c r="DR199" s="490">
        <v>27040</v>
      </c>
      <c r="DS199" s="490">
        <v>3552</v>
      </c>
      <c r="DT199" s="491">
        <v>0.11610878661087866</v>
      </c>
      <c r="DU199" s="490">
        <v>170.9</v>
      </c>
      <c r="DV199" s="490">
        <v>15380</v>
      </c>
      <c r="DW199" s="490">
        <v>13775</v>
      </c>
      <c r="DX199" s="490">
        <v>1605</v>
      </c>
      <c r="DY199" s="491">
        <v>0.10139607405503188</v>
      </c>
      <c r="DZ199" s="489">
        <v>109.6</v>
      </c>
      <c r="EA199" s="490">
        <v>21111</v>
      </c>
      <c r="EB199" s="490">
        <v>19017</v>
      </c>
      <c r="EC199" s="490">
        <v>2094</v>
      </c>
      <c r="ED199" s="491">
        <v>9.9189995736819664E-2</v>
      </c>
      <c r="EE199" s="489">
        <v>337.59999999999997</v>
      </c>
      <c r="EF199" s="490">
        <v>40533</v>
      </c>
      <c r="EG199" s="490">
        <v>37195</v>
      </c>
      <c r="EH199" s="490">
        <v>3338</v>
      </c>
      <c r="EI199" s="491">
        <v>8.2352650926405646E-2</v>
      </c>
      <c r="EJ199" s="489">
        <v>228</v>
      </c>
      <c r="EK199" s="490">
        <v>19422</v>
      </c>
      <c r="EL199" s="490">
        <v>18178</v>
      </c>
      <c r="EM199" s="490">
        <v>1244</v>
      </c>
      <c r="EN199" s="491">
        <v>-1.6837344810414018E-2</v>
      </c>
      <c r="EO199" s="490">
        <v>347.8</v>
      </c>
      <c r="EP199" s="490">
        <v>45972</v>
      </c>
      <c r="EQ199" s="490">
        <v>40815</v>
      </c>
      <c r="ER199" s="490">
        <v>5157</v>
      </c>
      <c r="ES199" s="491">
        <v>0.11217697729052467</v>
      </c>
      <c r="ET199" s="490">
        <v>-10.199999999999999</v>
      </c>
      <c r="EU199" s="490">
        <v>-5439</v>
      </c>
      <c r="EV199" s="490">
        <v>-3620</v>
      </c>
      <c r="EW199" s="490">
        <v>-1819</v>
      </c>
      <c r="EX199" s="491">
        <v>0.12901432210093869</v>
      </c>
      <c r="EY199" s="489">
        <v>843.3</v>
      </c>
      <c r="EZ199" s="490">
        <v>106396</v>
      </c>
      <c r="FA199" s="490">
        <v>102103</v>
      </c>
      <c r="FB199" s="490">
        <v>4293</v>
      </c>
      <c r="FC199" s="491">
        <v>4.0349261250422951E-2</v>
      </c>
      <c r="FD199" s="489">
        <v>350.4</v>
      </c>
      <c r="FE199" s="490">
        <v>46484</v>
      </c>
      <c r="FF199" s="490">
        <v>40632</v>
      </c>
      <c r="FG199" s="490">
        <v>5852</v>
      </c>
      <c r="FH199" s="491">
        <v>0.12589278031150503</v>
      </c>
      <c r="FI199" s="489">
        <v>-492.89999999999992</v>
      </c>
      <c r="FJ199" s="490">
        <v>-59912</v>
      </c>
      <c r="FK199" s="490">
        <v>-61471</v>
      </c>
      <c r="FL199" s="490">
        <v>1559</v>
      </c>
      <c r="FM199" s="491">
        <v>8.5543519061082068E-2</v>
      </c>
      <c r="FN199" s="490">
        <v>337.59999999999997</v>
      </c>
      <c r="FO199" s="490">
        <v>40533</v>
      </c>
      <c r="FP199" s="490">
        <v>37195</v>
      </c>
      <c r="FQ199" s="490">
        <v>3338</v>
      </c>
      <c r="FR199" s="491">
        <v>8.2352650926405646E-2</v>
      </c>
      <c r="FS199" s="490">
        <v>12.800000000000004</v>
      </c>
      <c r="FT199" s="490">
        <v>5951</v>
      </c>
      <c r="FU199" s="490">
        <v>3437</v>
      </c>
      <c r="FV199" s="490">
        <v>2514</v>
      </c>
      <c r="FW199" s="491">
        <v>-3.1908681346764223E-3</v>
      </c>
      <c r="FX199" s="489">
        <v>119.69999999999999</v>
      </c>
      <c r="FY199" s="490">
        <v>22806</v>
      </c>
      <c r="FZ199" s="490">
        <v>20600</v>
      </c>
      <c r="GA199" s="490">
        <v>2206</v>
      </c>
      <c r="GB199" s="491">
        <v>9.6728930983074626E-2</v>
      </c>
      <c r="GC199" s="489">
        <v>336.70000000000005</v>
      </c>
      <c r="GD199" s="490">
        <v>39863</v>
      </c>
      <c r="GE199" s="490">
        <v>35888</v>
      </c>
      <c r="GF199" s="490">
        <v>3975</v>
      </c>
      <c r="GG199" s="491">
        <v>9.9716529112209323E-2</v>
      </c>
      <c r="GH199" s="489">
        <v>217</v>
      </c>
      <c r="GI199" s="490">
        <v>17057</v>
      </c>
      <c r="GJ199" s="490">
        <v>15288</v>
      </c>
      <c r="GK199" s="490">
        <v>1769</v>
      </c>
      <c r="GL199" s="491">
        <v>2.987598129134697E-3</v>
      </c>
      <c r="GM199" s="490">
        <v>350.4</v>
      </c>
      <c r="GN199" s="490">
        <v>46484</v>
      </c>
      <c r="GO199" s="490">
        <v>40632</v>
      </c>
      <c r="GP199" s="490">
        <v>5852</v>
      </c>
      <c r="GQ199" s="491">
        <v>0.12589278031150503</v>
      </c>
      <c r="GR199" s="490">
        <v>-13.7</v>
      </c>
      <c r="GS199" s="490">
        <v>-6621</v>
      </c>
      <c r="GT199" s="490">
        <v>-4744</v>
      </c>
      <c r="GU199" s="490">
        <v>-1877</v>
      </c>
      <c r="GV199" s="491">
        <v>0.12290518218237033</v>
      </c>
      <c r="GW199" s="489">
        <v>841.4</v>
      </c>
      <c r="GX199" s="490">
        <v>104953</v>
      </c>
      <c r="GY199" s="490">
        <v>101011</v>
      </c>
      <c r="GZ199" s="490">
        <v>3942</v>
      </c>
      <c r="HA199" s="491">
        <v>3.7559669566377331E-2</v>
      </c>
      <c r="HB199" s="489">
        <v>402</v>
      </c>
      <c r="HC199" s="490">
        <v>46992</v>
      </c>
      <c r="HD199" s="490">
        <v>42278</v>
      </c>
      <c r="HE199" s="490">
        <v>4714</v>
      </c>
      <c r="HF199" s="491">
        <v>0.10031494722505958</v>
      </c>
      <c r="HG199" s="489">
        <v>-439.40000000000009</v>
      </c>
      <c r="HH199" s="490">
        <v>-57961</v>
      </c>
      <c r="HI199" s="490">
        <v>-58733</v>
      </c>
      <c r="HJ199" s="490">
        <v>772</v>
      </c>
      <c r="HK199" s="491">
        <v>6.2755277658682246E-2</v>
      </c>
      <c r="HL199" s="490">
        <v>336.70000000000005</v>
      </c>
      <c r="HM199" s="490">
        <v>39863</v>
      </c>
      <c r="HN199" s="490">
        <v>35888</v>
      </c>
      <c r="HO199" s="490">
        <v>3975</v>
      </c>
      <c r="HP199" s="491">
        <v>9.9716529112209323E-2</v>
      </c>
      <c r="HQ199" s="490">
        <v>65.300000000000011</v>
      </c>
      <c r="HR199" s="490">
        <v>7129</v>
      </c>
      <c r="HS199" s="490">
        <v>6390</v>
      </c>
      <c r="HT199" s="490">
        <v>739</v>
      </c>
      <c r="HU199" s="491">
        <v>3.6961251453527078E-2</v>
      </c>
      <c r="HV199" s="489">
        <v>130.1</v>
      </c>
      <c r="HW199" s="490">
        <v>25205</v>
      </c>
      <c r="HX199" s="490">
        <v>22663</v>
      </c>
      <c r="HY199" s="490">
        <v>2542</v>
      </c>
      <c r="HZ199" s="491">
        <v>0.10085300535608015</v>
      </c>
      <c r="IA199" s="489">
        <v>588.00000000000011</v>
      </c>
      <c r="IB199" s="490">
        <v>66214</v>
      </c>
      <c r="IC199" s="490">
        <v>59638</v>
      </c>
      <c r="ID199" s="490">
        <v>6576</v>
      </c>
      <c r="IE199" s="491">
        <v>9.9314344398465579E-2</v>
      </c>
      <c r="IF199" s="489">
        <v>457.9</v>
      </c>
      <c r="IG199" s="490">
        <v>41009</v>
      </c>
      <c r="IH199" s="490">
        <v>36975</v>
      </c>
      <c r="II199" s="490">
        <v>4034</v>
      </c>
      <c r="IJ199" s="491">
        <v>-1.5386609576145682E-3</v>
      </c>
      <c r="IK199" s="490">
        <v>402</v>
      </c>
      <c r="IL199" s="490">
        <v>46992</v>
      </c>
      <c r="IM199" s="490">
        <v>42278</v>
      </c>
      <c r="IN199" s="490">
        <v>4714</v>
      </c>
      <c r="IO199" s="491">
        <v>0.10031494722505958</v>
      </c>
      <c r="IP199" s="490">
        <v>186</v>
      </c>
      <c r="IQ199" s="490">
        <v>19222</v>
      </c>
      <c r="IR199" s="490">
        <v>17360</v>
      </c>
      <c r="IS199" s="490">
        <v>1862</v>
      </c>
      <c r="IT199" s="491">
        <v>0.10185360818267415</v>
      </c>
      <c r="IU199" s="489">
        <v>130.1</v>
      </c>
      <c r="IV199" s="490">
        <v>25205</v>
      </c>
      <c r="IW199" s="490">
        <v>22663</v>
      </c>
      <c r="IX199" s="490">
        <v>2542</v>
      </c>
      <c r="IY199" s="491">
        <v>0.10085300535608015</v>
      </c>
      <c r="IZ199" s="489">
        <v>192</v>
      </c>
      <c r="JA199" s="490">
        <v>27485</v>
      </c>
      <c r="JB199" s="490">
        <v>24594</v>
      </c>
      <c r="JC199" s="490">
        <v>2891</v>
      </c>
      <c r="JD199" s="491">
        <v>0.10518464617063852</v>
      </c>
      <c r="JE199" s="489">
        <v>61.9</v>
      </c>
      <c r="JF199" s="490">
        <v>2280</v>
      </c>
      <c r="JG199" s="490">
        <v>1931</v>
      </c>
      <c r="JH199" s="490">
        <v>349</v>
      </c>
      <c r="JI199" s="491">
        <v>4.3316408145583768E-3</v>
      </c>
      <c r="JJ199" s="490">
        <v>588.00000000000011</v>
      </c>
      <c r="JK199" s="490">
        <v>66214</v>
      </c>
      <c r="JL199" s="490">
        <v>59638</v>
      </c>
      <c r="JM199" s="490">
        <v>6576</v>
      </c>
      <c r="JN199" s="491">
        <v>9.9314344398465579E-2</v>
      </c>
      <c r="JO199" s="490">
        <v>-396</v>
      </c>
      <c r="JP199" s="490">
        <v>-38729</v>
      </c>
      <c r="JQ199" s="490">
        <v>-35044</v>
      </c>
      <c r="JR199" s="490">
        <v>-3685</v>
      </c>
      <c r="JS199" s="491">
        <v>9.4982703583907202E-2</v>
      </c>
      <c r="JT199" s="489">
        <v>854.4</v>
      </c>
      <c r="JU199" s="490">
        <v>108035</v>
      </c>
      <c r="JV199" s="490">
        <v>103612</v>
      </c>
      <c r="JW199" s="490">
        <v>4423</v>
      </c>
      <c r="JX199" s="491">
        <v>4.0940435969824593E-2</v>
      </c>
      <c r="JY199" s="489">
        <v>210.7</v>
      </c>
      <c r="JZ199" s="490">
        <v>31631</v>
      </c>
      <c r="KA199" s="490">
        <v>27710</v>
      </c>
      <c r="KB199" s="490">
        <v>3921</v>
      </c>
      <c r="KC199" s="491">
        <v>0.12396067149315546</v>
      </c>
      <c r="KD199" s="489">
        <v>-643.69999999999993</v>
      </c>
      <c r="KE199" s="490">
        <v>-76404</v>
      </c>
      <c r="KF199" s="490">
        <v>-75902</v>
      </c>
      <c r="KG199" s="490">
        <v>-502</v>
      </c>
      <c r="KH199" s="491">
        <v>8.3020235523330863E-2</v>
      </c>
      <c r="KI199" s="490">
        <v>192</v>
      </c>
      <c r="KJ199" s="490">
        <v>27485</v>
      </c>
      <c r="KK199" s="490">
        <v>24594</v>
      </c>
      <c r="KL199" s="490">
        <v>2891</v>
      </c>
      <c r="KM199" s="491">
        <v>0.10518464617063852</v>
      </c>
      <c r="KN199" s="490">
        <v>18.699999999999996</v>
      </c>
      <c r="KO199" s="490">
        <v>4146</v>
      </c>
      <c r="KP199" s="490">
        <v>3116</v>
      </c>
      <c r="KQ199" s="490">
        <v>1030</v>
      </c>
      <c r="KR199" s="491">
        <v>2.2164410647307661E-2</v>
      </c>
      <c r="KS199" s="492">
        <v>3545.3999999999996</v>
      </c>
      <c r="KT199" s="490">
        <v>512990</v>
      </c>
      <c r="KU199" s="490">
        <v>481448</v>
      </c>
      <c r="KV199" s="490">
        <v>31542</v>
      </c>
      <c r="KW199" s="491">
        <v>6.1486578685744364E-2</v>
      </c>
      <c r="KX199" s="489">
        <v>3477.6000000000004</v>
      </c>
      <c r="KY199" s="490">
        <v>474210</v>
      </c>
      <c r="KZ199" s="490">
        <v>415863</v>
      </c>
      <c r="LA199" s="490">
        <v>58347</v>
      </c>
      <c r="LB199" s="491">
        <v>0.1230404251281078</v>
      </c>
      <c r="LC199" s="489">
        <v>-67.79999999999967</v>
      </c>
      <c r="LD199" s="490">
        <v>-38780</v>
      </c>
      <c r="LE199" s="490">
        <v>-65585</v>
      </c>
      <c r="LF199" s="490">
        <v>26805</v>
      </c>
      <c r="LG199" s="491">
        <v>6.1553846442363433E-2</v>
      </c>
    </row>
    <row r="200" spans="2:319">
      <c r="B200" s="1629"/>
      <c r="C200" s="1630"/>
      <c r="D200" s="488" t="s">
        <v>2882</v>
      </c>
      <c r="E200" s="489">
        <v>558.9</v>
      </c>
      <c r="F200" s="490">
        <v>46983</v>
      </c>
      <c r="G200" s="490">
        <v>36186</v>
      </c>
      <c r="H200" s="490">
        <v>10797</v>
      </c>
      <c r="I200" s="491">
        <v>0.22980652576463828</v>
      </c>
      <c r="J200" s="489">
        <v>0</v>
      </c>
      <c r="K200" s="490">
        <v>0</v>
      </c>
      <c r="L200" s="490">
        <v>0</v>
      </c>
      <c r="M200" s="490">
        <v>0</v>
      </c>
      <c r="N200" s="491">
        <v>0</v>
      </c>
      <c r="O200" s="489">
        <v>-558.9</v>
      </c>
      <c r="P200" s="490">
        <v>-46983</v>
      </c>
      <c r="Q200" s="490">
        <v>-36186</v>
      </c>
      <c r="R200" s="490">
        <v>-10797</v>
      </c>
      <c r="S200" s="491">
        <v>-0.22980652576463828</v>
      </c>
      <c r="T200" s="490">
        <v>0</v>
      </c>
      <c r="U200" s="490">
        <v>0</v>
      </c>
      <c r="V200" s="490">
        <v>0</v>
      </c>
      <c r="W200" s="490">
        <v>0</v>
      </c>
      <c r="X200" s="491">
        <v>0</v>
      </c>
      <c r="Y200" s="490">
        <v>0</v>
      </c>
      <c r="Z200" s="490">
        <v>0</v>
      </c>
      <c r="AA200" s="490">
        <v>0</v>
      </c>
      <c r="AB200" s="490">
        <v>0</v>
      </c>
      <c r="AC200" s="491">
        <v>0.22980652576463828</v>
      </c>
      <c r="AD200" s="489">
        <v>448.9</v>
      </c>
      <c r="AE200" s="490">
        <v>15600</v>
      </c>
      <c r="AF200" s="490">
        <v>13650</v>
      </c>
      <c r="AG200" s="490">
        <v>1950</v>
      </c>
      <c r="AH200" s="491">
        <v>0.125</v>
      </c>
      <c r="AI200" s="489">
        <v>176.6</v>
      </c>
      <c r="AJ200" s="490">
        <v>34320</v>
      </c>
      <c r="AK200" s="490">
        <v>27422</v>
      </c>
      <c r="AL200" s="490">
        <v>6898</v>
      </c>
      <c r="AM200" s="491">
        <v>0.20099067599067599</v>
      </c>
      <c r="AN200" s="489">
        <v>-272.29999999999995</v>
      </c>
      <c r="AO200" s="490">
        <v>18720</v>
      </c>
      <c r="AP200" s="490">
        <v>13772</v>
      </c>
      <c r="AQ200" s="490">
        <v>4948</v>
      </c>
      <c r="AR200" s="491">
        <v>7.5990675990675993E-2</v>
      </c>
      <c r="AS200" s="490">
        <v>0</v>
      </c>
      <c r="AT200" s="490">
        <v>0</v>
      </c>
      <c r="AU200" s="490">
        <v>0</v>
      </c>
      <c r="AV200" s="490">
        <v>0</v>
      </c>
      <c r="AW200" s="491">
        <v>0</v>
      </c>
      <c r="AX200" s="490">
        <v>176.6</v>
      </c>
      <c r="AY200" s="490">
        <v>34320</v>
      </c>
      <c r="AZ200" s="490">
        <v>27422</v>
      </c>
      <c r="BA200" s="490">
        <v>6898</v>
      </c>
      <c r="BB200" s="491">
        <v>-7.5990675990675993E-2</v>
      </c>
      <c r="BC200" s="489">
        <v>604.5</v>
      </c>
      <c r="BD200" s="490">
        <v>50344</v>
      </c>
      <c r="BE200" s="490">
        <v>39378</v>
      </c>
      <c r="BF200" s="490">
        <v>10966</v>
      </c>
      <c r="BG200" s="491">
        <v>0.21782138884474814</v>
      </c>
      <c r="BH200" s="489">
        <v>485.4</v>
      </c>
      <c r="BI200" s="490">
        <v>47744</v>
      </c>
      <c r="BJ200" s="490">
        <v>40183</v>
      </c>
      <c r="BK200" s="490">
        <v>7561</v>
      </c>
      <c r="BL200" s="491">
        <v>0.15836544906166219</v>
      </c>
      <c r="BM200" s="489">
        <v>-119.09999999999995</v>
      </c>
      <c r="BN200" s="490">
        <v>-2600</v>
      </c>
      <c r="BO200" s="490">
        <v>805</v>
      </c>
      <c r="BP200" s="490">
        <v>-3405</v>
      </c>
      <c r="BQ200" s="491">
        <v>-5.9455939783085943E-2</v>
      </c>
      <c r="BR200" s="490">
        <v>176.6</v>
      </c>
      <c r="BS200" s="490">
        <v>34320</v>
      </c>
      <c r="BT200" s="490">
        <v>27422</v>
      </c>
      <c r="BU200" s="490">
        <v>6898</v>
      </c>
      <c r="BV200" s="491">
        <v>0.20099067599067599</v>
      </c>
      <c r="BW200" s="490">
        <v>308.8</v>
      </c>
      <c r="BX200" s="490">
        <v>13424</v>
      </c>
      <c r="BY200" s="490">
        <v>12761</v>
      </c>
      <c r="BZ200" s="490">
        <v>663</v>
      </c>
      <c r="CA200" s="491">
        <v>0.26044661577376194</v>
      </c>
      <c r="CB200" s="489">
        <v>499.4</v>
      </c>
      <c r="CC200" s="490">
        <v>42708</v>
      </c>
      <c r="CD200" s="490">
        <v>32290</v>
      </c>
      <c r="CE200" s="490">
        <v>10418</v>
      </c>
      <c r="CF200" s="491">
        <v>0.24393556242390185</v>
      </c>
      <c r="CG200" s="489">
        <v>305.79999999999995</v>
      </c>
      <c r="CH200" s="490">
        <v>51852</v>
      </c>
      <c r="CI200" s="490">
        <v>41453</v>
      </c>
      <c r="CJ200" s="490">
        <v>10399</v>
      </c>
      <c r="CK200" s="491">
        <v>0.20055156985265757</v>
      </c>
      <c r="CL200" s="489">
        <v>-193.6</v>
      </c>
      <c r="CM200" s="490">
        <v>9144</v>
      </c>
      <c r="CN200" s="490">
        <v>9163</v>
      </c>
      <c r="CO200" s="490">
        <v>-19</v>
      </c>
      <c r="CP200" s="491">
        <v>-4.3383992571244284E-2</v>
      </c>
      <c r="CQ200" s="490">
        <v>485.4</v>
      </c>
      <c r="CR200" s="490">
        <v>47744</v>
      </c>
      <c r="CS200" s="490">
        <v>40183</v>
      </c>
      <c r="CT200" s="490">
        <v>7561</v>
      </c>
      <c r="CU200" s="491">
        <v>0.15836544906166219</v>
      </c>
      <c r="CV200" s="490">
        <v>-179.60000000000002</v>
      </c>
      <c r="CW200" s="490">
        <v>4108</v>
      </c>
      <c r="CX200" s="490">
        <v>1270</v>
      </c>
      <c r="CY200" s="490">
        <v>2838</v>
      </c>
      <c r="CZ200" s="491">
        <v>0.20174944163290648</v>
      </c>
      <c r="DA200" s="489">
        <v>183</v>
      </c>
      <c r="DB200" s="490">
        <v>36558</v>
      </c>
      <c r="DC200" s="490">
        <v>27429</v>
      </c>
      <c r="DD200" s="490">
        <v>9129</v>
      </c>
      <c r="DE200" s="491">
        <v>0.24971278516330214</v>
      </c>
      <c r="DF200" s="489">
        <v>317.8</v>
      </c>
      <c r="DG200" s="490">
        <v>55370</v>
      </c>
      <c r="DH200" s="490">
        <v>44856</v>
      </c>
      <c r="DI200" s="490">
        <v>10514</v>
      </c>
      <c r="DJ200" s="491">
        <v>0.18988621997471555</v>
      </c>
      <c r="DK200" s="489">
        <v>134.79999999999998</v>
      </c>
      <c r="DL200" s="490">
        <v>18812</v>
      </c>
      <c r="DM200" s="490">
        <v>17427</v>
      </c>
      <c r="DN200" s="490">
        <v>1385</v>
      </c>
      <c r="DO200" s="491">
        <v>-5.9826565188586589E-2</v>
      </c>
      <c r="DP200" s="490">
        <v>305.79999999999995</v>
      </c>
      <c r="DQ200" s="490">
        <v>51852</v>
      </c>
      <c r="DR200" s="490">
        <v>41453</v>
      </c>
      <c r="DS200" s="490">
        <v>10399</v>
      </c>
      <c r="DT200" s="491">
        <v>0.20055156985265757</v>
      </c>
      <c r="DU200" s="490">
        <v>12.000000000000014</v>
      </c>
      <c r="DV200" s="490">
        <v>3518</v>
      </c>
      <c r="DW200" s="490">
        <v>3403</v>
      </c>
      <c r="DX200" s="490">
        <v>115</v>
      </c>
      <c r="DY200" s="491">
        <v>0.26037813504124419</v>
      </c>
      <c r="DZ200" s="489">
        <v>176.7</v>
      </c>
      <c r="EA200" s="490">
        <v>36108</v>
      </c>
      <c r="EB200" s="490">
        <v>27010</v>
      </c>
      <c r="EC200" s="490">
        <v>9098</v>
      </c>
      <c r="ED200" s="491">
        <v>0.25196632325246482</v>
      </c>
      <c r="EE200" s="489">
        <v>756.5</v>
      </c>
      <c r="EF200" s="490">
        <v>69872</v>
      </c>
      <c r="EG200" s="490">
        <v>57977</v>
      </c>
      <c r="EH200" s="490">
        <v>11895</v>
      </c>
      <c r="EI200" s="491">
        <v>0.17023986718571102</v>
      </c>
      <c r="EJ200" s="489">
        <v>579.79999999999995</v>
      </c>
      <c r="EK200" s="490">
        <v>33764</v>
      </c>
      <c r="EL200" s="490">
        <v>30967</v>
      </c>
      <c r="EM200" s="490">
        <v>2797</v>
      </c>
      <c r="EN200" s="491">
        <v>-8.17264560667538E-2</v>
      </c>
      <c r="EO200" s="490">
        <v>317.8</v>
      </c>
      <c r="EP200" s="490">
        <v>55370</v>
      </c>
      <c r="EQ200" s="490">
        <v>44856</v>
      </c>
      <c r="ER200" s="490">
        <v>10514</v>
      </c>
      <c r="ES200" s="491">
        <v>0.18988621997471555</v>
      </c>
      <c r="ET200" s="490">
        <v>438.70000000000005</v>
      </c>
      <c r="EU200" s="490">
        <v>14502</v>
      </c>
      <c r="EV200" s="490">
        <v>13121</v>
      </c>
      <c r="EW200" s="490">
        <v>1381</v>
      </c>
      <c r="EX200" s="491">
        <v>0.27161267604146933</v>
      </c>
      <c r="EY200" s="489">
        <v>538</v>
      </c>
      <c r="EZ200" s="490">
        <v>45565</v>
      </c>
      <c r="FA200" s="490">
        <v>35027</v>
      </c>
      <c r="FB200" s="490">
        <v>10538</v>
      </c>
      <c r="FC200" s="491">
        <v>0.23127400416986721</v>
      </c>
      <c r="FD200" s="489">
        <v>593</v>
      </c>
      <c r="FE200" s="490">
        <v>33068</v>
      </c>
      <c r="FF200" s="490">
        <v>27865</v>
      </c>
      <c r="FG200" s="490">
        <v>5203</v>
      </c>
      <c r="FH200" s="491">
        <v>0.15734244586911819</v>
      </c>
      <c r="FI200" s="489">
        <v>55.000000000000043</v>
      </c>
      <c r="FJ200" s="490">
        <v>-12497</v>
      </c>
      <c r="FK200" s="490">
        <v>-7162</v>
      </c>
      <c r="FL200" s="490">
        <v>-5335</v>
      </c>
      <c r="FM200" s="491">
        <v>-7.3931558300749017E-2</v>
      </c>
      <c r="FN200" s="490">
        <v>756.5</v>
      </c>
      <c r="FO200" s="490">
        <v>69872</v>
      </c>
      <c r="FP200" s="490">
        <v>57977</v>
      </c>
      <c r="FQ200" s="490">
        <v>11895</v>
      </c>
      <c r="FR200" s="491">
        <v>0.17023986718571102</v>
      </c>
      <c r="FS200" s="490">
        <v>-163.49999999999997</v>
      </c>
      <c r="FT200" s="490">
        <v>-36804</v>
      </c>
      <c r="FU200" s="490">
        <v>-30112</v>
      </c>
      <c r="FV200" s="490">
        <v>-6692</v>
      </c>
      <c r="FW200" s="491">
        <v>0.24417142548646004</v>
      </c>
      <c r="FX200" s="489">
        <v>499.4</v>
      </c>
      <c r="FY200" s="490">
        <v>42708</v>
      </c>
      <c r="FZ200" s="490">
        <v>32290</v>
      </c>
      <c r="GA200" s="490">
        <v>10418</v>
      </c>
      <c r="GB200" s="491">
        <v>0.24393556242390185</v>
      </c>
      <c r="GC200" s="489">
        <v>411.7</v>
      </c>
      <c r="GD200" s="490">
        <v>10089</v>
      </c>
      <c r="GE200" s="490">
        <v>8627</v>
      </c>
      <c r="GF200" s="490">
        <v>1462</v>
      </c>
      <c r="GG200" s="491">
        <v>0.14491029834473187</v>
      </c>
      <c r="GH200" s="489">
        <v>-87.69999999999996</v>
      </c>
      <c r="GI200" s="490">
        <v>-32619</v>
      </c>
      <c r="GJ200" s="490">
        <v>-23663</v>
      </c>
      <c r="GK200" s="490">
        <v>-8956</v>
      </c>
      <c r="GL200" s="491">
        <v>-9.9025264079169978E-2</v>
      </c>
      <c r="GM200" s="490">
        <v>593</v>
      </c>
      <c r="GN200" s="490">
        <v>33068</v>
      </c>
      <c r="GO200" s="490">
        <v>27865</v>
      </c>
      <c r="GP200" s="490">
        <v>5203</v>
      </c>
      <c r="GQ200" s="491">
        <v>0.15734244586911819</v>
      </c>
      <c r="GR200" s="490">
        <v>-181.3</v>
      </c>
      <c r="GS200" s="490">
        <v>-22979</v>
      </c>
      <c r="GT200" s="490">
        <v>-19238</v>
      </c>
      <c r="GU200" s="490">
        <v>-3741</v>
      </c>
      <c r="GV200" s="491">
        <v>0.25636770994828817</v>
      </c>
      <c r="GW200" s="489">
        <v>44.2</v>
      </c>
      <c r="GX200" s="490">
        <v>3150</v>
      </c>
      <c r="GY200" s="490">
        <v>2930</v>
      </c>
      <c r="GZ200" s="490">
        <v>220</v>
      </c>
      <c r="HA200" s="491">
        <v>6.9841269841269843E-2</v>
      </c>
      <c r="HB200" s="489">
        <v>569.29999999999995</v>
      </c>
      <c r="HC200" s="490">
        <v>19181</v>
      </c>
      <c r="HD200" s="490">
        <v>17539</v>
      </c>
      <c r="HE200" s="490">
        <v>1642</v>
      </c>
      <c r="HF200" s="491">
        <v>8.5605547156039838E-2</v>
      </c>
      <c r="HG200" s="489">
        <v>525.1</v>
      </c>
      <c r="HH200" s="490">
        <v>16031</v>
      </c>
      <c r="HI200" s="490">
        <v>14609</v>
      </c>
      <c r="HJ200" s="490">
        <v>1422</v>
      </c>
      <c r="HK200" s="491">
        <v>1.5764277314769995E-2</v>
      </c>
      <c r="HL200" s="490">
        <v>411.7</v>
      </c>
      <c r="HM200" s="490">
        <v>10089</v>
      </c>
      <c r="HN200" s="490">
        <v>8627</v>
      </c>
      <c r="HO200" s="490">
        <v>1462</v>
      </c>
      <c r="HP200" s="491">
        <v>0.14491029834473187</v>
      </c>
      <c r="HQ200" s="490">
        <v>157.59999999999997</v>
      </c>
      <c r="HR200" s="490">
        <v>9092</v>
      </c>
      <c r="HS200" s="490">
        <v>8912</v>
      </c>
      <c r="HT200" s="490">
        <v>180</v>
      </c>
      <c r="HU200" s="491">
        <v>0.12914602102996187</v>
      </c>
      <c r="HV200" s="489">
        <v>0</v>
      </c>
      <c r="HW200" s="490">
        <v>0</v>
      </c>
      <c r="HX200" s="490">
        <v>0</v>
      </c>
      <c r="HY200" s="490">
        <v>0</v>
      </c>
      <c r="HZ200" s="491">
        <v>0</v>
      </c>
      <c r="IA200" s="489">
        <v>367.6</v>
      </c>
      <c r="IB200" s="490">
        <v>8674</v>
      </c>
      <c r="IC200" s="490">
        <v>7230</v>
      </c>
      <c r="ID200" s="490">
        <v>1444</v>
      </c>
      <c r="IE200" s="491">
        <v>0.16647452155868112</v>
      </c>
      <c r="IF200" s="489">
        <v>367.6</v>
      </c>
      <c r="IG200" s="490">
        <v>8674</v>
      </c>
      <c r="IH200" s="490">
        <v>7230</v>
      </c>
      <c r="II200" s="490">
        <v>1444</v>
      </c>
      <c r="IJ200" s="491">
        <v>0.16647452155868112</v>
      </c>
      <c r="IK200" s="490">
        <v>569.29999999999995</v>
      </c>
      <c r="IL200" s="490">
        <v>19181</v>
      </c>
      <c r="IM200" s="490">
        <v>17539</v>
      </c>
      <c r="IN200" s="490">
        <v>1642</v>
      </c>
      <c r="IO200" s="491">
        <v>8.5605547156039838E-2</v>
      </c>
      <c r="IP200" s="490">
        <v>-201.69999999999996</v>
      </c>
      <c r="IQ200" s="490">
        <v>-10507</v>
      </c>
      <c r="IR200" s="490">
        <v>-10309</v>
      </c>
      <c r="IS200" s="490">
        <v>-198</v>
      </c>
      <c r="IT200" s="491">
        <v>-8.0868974402641278E-2</v>
      </c>
      <c r="IU200" s="489">
        <v>0</v>
      </c>
      <c r="IV200" s="490">
        <v>0</v>
      </c>
      <c r="IW200" s="490">
        <v>0</v>
      </c>
      <c r="IX200" s="490">
        <v>0</v>
      </c>
      <c r="IY200" s="491">
        <v>0</v>
      </c>
      <c r="IZ200" s="489">
        <v>608.40000000000009</v>
      </c>
      <c r="JA200" s="490">
        <v>60784</v>
      </c>
      <c r="JB200" s="490">
        <v>43036</v>
      </c>
      <c r="JC200" s="490">
        <v>17748</v>
      </c>
      <c r="JD200" s="491">
        <v>0.2919847328244275</v>
      </c>
      <c r="JE200" s="489">
        <v>608.40000000000009</v>
      </c>
      <c r="JF200" s="490">
        <v>60784</v>
      </c>
      <c r="JG200" s="490">
        <v>43036</v>
      </c>
      <c r="JH200" s="490">
        <v>17748</v>
      </c>
      <c r="JI200" s="491">
        <v>0.2919847328244275</v>
      </c>
      <c r="JJ200" s="490">
        <v>367.6</v>
      </c>
      <c r="JK200" s="490">
        <v>8674</v>
      </c>
      <c r="JL200" s="490">
        <v>7230</v>
      </c>
      <c r="JM200" s="490">
        <v>1444</v>
      </c>
      <c r="JN200" s="491">
        <v>0.16647452155868112</v>
      </c>
      <c r="JO200" s="490">
        <v>240.8</v>
      </c>
      <c r="JP200" s="490">
        <v>52110</v>
      </c>
      <c r="JQ200" s="490">
        <v>35806</v>
      </c>
      <c r="JR200" s="490">
        <v>16304</v>
      </c>
      <c r="JS200" s="491">
        <v>-0.12551021126574638</v>
      </c>
      <c r="JT200" s="489">
        <v>0</v>
      </c>
      <c r="JU200" s="490">
        <v>0</v>
      </c>
      <c r="JV200" s="490">
        <v>0</v>
      </c>
      <c r="JW200" s="490">
        <v>0</v>
      </c>
      <c r="JX200" s="491">
        <v>0</v>
      </c>
      <c r="JY200" s="489">
        <v>322.7</v>
      </c>
      <c r="JZ200" s="490">
        <v>6600</v>
      </c>
      <c r="KA200" s="490">
        <v>5346</v>
      </c>
      <c r="KB200" s="490">
        <v>1254</v>
      </c>
      <c r="KC200" s="491">
        <v>0.19</v>
      </c>
      <c r="KD200" s="489">
        <v>322.7</v>
      </c>
      <c r="KE200" s="490">
        <v>6600</v>
      </c>
      <c r="KF200" s="490">
        <v>5346</v>
      </c>
      <c r="KG200" s="490">
        <v>1254</v>
      </c>
      <c r="KH200" s="491">
        <v>0.19</v>
      </c>
      <c r="KI200" s="490">
        <v>608.40000000000009</v>
      </c>
      <c r="KJ200" s="490">
        <v>60784</v>
      </c>
      <c r="KK200" s="490">
        <v>43036</v>
      </c>
      <c r="KL200" s="490">
        <v>17748</v>
      </c>
      <c r="KM200" s="491">
        <v>0.2919847328244275</v>
      </c>
      <c r="KN200" s="490">
        <v>-285.70000000000005</v>
      </c>
      <c r="KO200" s="490">
        <v>-54184</v>
      </c>
      <c r="KP200" s="490">
        <v>-37690</v>
      </c>
      <c r="KQ200" s="490">
        <v>-16494</v>
      </c>
      <c r="KR200" s="491">
        <v>0.10198473282442749</v>
      </c>
      <c r="KS200" s="492">
        <v>3552.9999999999995</v>
      </c>
      <c r="KT200" s="490">
        <v>319724</v>
      </c>
      <c r="KU200" s="490">
        <v>246190</v>
      </c>
      <c r="KV200" s="490">
        <v>73534</v>
      </c>
      <c r="KW200" s="491">
        <v>0.22999211820194917</v>
      </c>
      <c r="KX200" s="489">
        <v>4914.7999999999993</v>
      </c>
      <c r="KY200" s="490">
        <v>397554</v>
      </c>
      <c r="KZ200" s="490">
        <v>321534</v>
      </c>
      <c r="LA200" s="490">
        <v>76020</v>
      </c>
      <c r="LB200" s="491">
        <v>0.19121930605653573</v>
      </c>
      <c r="LC200" s="489">
        <v>1361.8000000000002</v>
      </c>
      <c r="LD200" s="490">
        <v>77830</v>
      </c>
      <c r="LE200" s="490">
        <v>75344</v>
      </c>
      <c r="LF200" s="490">
        <v>2486</v>
      </c>
      <c r="LG200" s="491">
        <v>-3.8772812145413449E-2</v>
      </c>
    </row>
    <row r="201" spans="2:319">
      <c r="B201" s="1629"/>
      <c r="C201" s="1630"/>
      <c r="D201" s="488" t="s">
        <v>2883</v>
      </c>
      <c r="E201" s="489">
        <v>890.7</v>
      </c>
      <c r="F201" s="490">
        <v>7469</v>
      </c>
      <c r="G201" s="490">
        <v>6483</v>
      </c>
      <c r="H201" s="490">
        <v>986</v>
      </c>
      <c r="I201" s="491">
        <v>0.13201231757932788</v>
      </c>
      <c r="J201" s="489">
        <v>1402.7999999999997</v>
      </c>
      <c r="K201" s="490">
        <v>11682</v>
      </c>
      <c r="L201" s="490">
        <v>10116</v>
      </c>
      <c r="M201" s="490">
        <v>1566</v>
      </c>
      <c r="N201" s="491">
        <v>0.13405238828967642</v>
      </c>
      <c r="O201" s="489">
        <v>512.1</v>
      </c>
      <c r="P201" s="490">
        <v>4213</v>
      </c>
      <c r="Q201" s="490">
        <v>3633</v>
      </c>
      <c r="R201" s="490">
        <v>580</v>
      </c>
      <c r="S201" s="491">
        <v>2.0400707103485349E-3</v>
      </c>
      <c r="T201" s="490">
        <v>602.5</v>
      </c>
      <c r="U201" s="490">
        <v>5237</v>
      </c>
      <c r="V201" s="490">
        <v>4479</v>
      </c>
      <c r="W201" s="490">
        <v>758</v>
      </c>
      <c r="X201" s="491">
        <v>0.14473935459232384</v>
      </c>
      <c r="Y201" s="490">
        <v>800.3</v>
      </c>
      <c r="Z201" s="490">
        <v>6445</v>
      </c>
      <c r="AA201" s="490">
        <v>5637</v>
      </c>
      <c r="AB201" s="490">
        <v>808</v>
      </c>
      <c r="AC201" s="491">
        <v>0.14269928388197531</v>
      </c>
      <c r="AD201" s="489">
        <v>1000.5999999999999</v>
      </c>
      <c r="AE201" s="490">
        <v>8310</v>
      </c>
      <c r="AF201" s="490">
        <v>7213</v>
      </c>
      <c r="AG201" s="490">
        <v>1097</v>
      </c>
      <c r="AH201" s="491">
        <v>0.13200962695547533</v>
      </c>
      <c r="AI201" s="489">
        <v>905.6</v>
      </c>
      <c r="AJ201" s="490">
        <v>7703</v>
      </c>
      <c r="AK201" s="490">
        <v>6630</v>
      </c>
      <c r="AL201" s="490">
        <v>1073</v>
      </c>
      <c r="AM201" s="491">
        <v>0.13929637803453199</v>
      </c>
      <c r="AN201" s="489">
        <v>-94.999999999999886</v>
      </c>
      <c r="AO201" s="490">
        <v>-607</v>
      </c>
      <c r="AP201" s="490">
        <v>-583</v>
      </c>
      <c r="AQ201" s="490">
        <v>-24</v>
      </c>
      <c r="AR201" s="491">
        <v>7.2867510790566581E-3</v>
      </c>
      <c r="AS201" s="490">
        <v>1402.7999999999997</v>
      </c>
      <c r="AT201" s="490">
        <v>11682</v>
      </c>
      <c r="AU201" s="490">
        <v>10116</v>
      </c>
      <c r="AV201" s="490">
        <v>1566</v>
      </c>
      <c r="AW201" s="491">
        <v>0.13405238828967642</v>
      </c>
      <c r="AX201" s="490">
        <v>-497.19999999999987</v>
      </c>
      <c r="AY201" s="490">
        <v>-3979</v>
      </c>
      <c r="AZ201" s="490">
        <v>-3486</v>
      </c>
      <c r="BA201" s="490">
        <v>-493</v>
      </c>
      <c r="BB201" s="491">
        <v>0.12676563721061976</v>
      </c>
      <c r="BC201" s="489">
        <v>926.8</v>
      </c>
      <c r="BD201" s="490">
        <v>7768</v>
      </c>
      <c r="BE201" s="490">
        <v>6743</v>
      </c>
      <c r="BF201" s="490">
        <v>1025</v>
      </c>
      <c r="BG201" s="491">
        <v>0.13195159629248199</v>
      </c>
      <c r="BH201" s="489">
        <v>516.4</v>
      </c>
      <c r="BI201" s="490">
        <v>4362</v>
      </c>
      <c r="BJ201" s="490">
        <v>3765</v>
      </c>
      <c r="BK201" s="490">
        <v>597</v>
      </c>
      <c r="BL201" s="491">
        <v>0.13686382393397525</v>
      </c>
      <c r="BM201" s="489">
        <v>-410.39999999999992</v>
      </c>
      <c r="BN201" s="490">
        <v>-3406</v>
      </c>
      <c r="BO201" s="490">
        <v>-2978</v>
      </c>
      <c r="BP201" s="490">
        <v>-428</v>
      </c>
      <c r="BQ201" s="491">
        <v>4.9122276414932664E-3</v>
      </c>
      <c r="BR201" s="490">
        <v>905.6</v>
      </c>
      <c r="BS201" s="490">
        <v>7703</v>
      </c>
      <c r="BT201" s="490">
        <v>6630</v>
      </c>
      <c r="BU201" s="490">
        <v>1073</v>
      </c>
      <c r="BV201" s="491">
        <v>0.13929637803453199</v>
      </c>
      <c r="BW201" s="490">
        <v>-389.20000000000005</v>
      </c>
      <c r="BX201" s="490">
        <v>-3341</v>
      </c>
      <c r="BY201" s="490">
        <v>-2865</v>
      </c>
      <c r="BZ201" s="490">
        <v>-476</v>
      </c>
      <c r="CA201" s="491">
        <v>0.13438415039303872</v>
      </c>
      <c r="CB201" s="489">
        <v>989.9</v>
      </c>
      <c r="CC201" s="490">
        <v>8221</v>
      </c>
      <c r="CD201" s="490">
        <v>7137</v>
      </c>
      <c r="CE201" s="490">
        <v>1084</v>
      </c>
      <c r="CF201" s="491">
        <v>0.13185743826785062</v>
      </c>
      <c r="CG201" s="489">
        <v>769.8</v>
      </c>
      <c r="CH201" s="490">
        <v>6545</v>
      </c>
      <c r="CI201" s="490">
        <v>5635</v>
      </c>
      <c r="CJ201" s="490">
        <v>910</v>
      </c>
      <c r="CK201" s="491">
        <v>0.13903743315508021</v>
      </c>
      <c r="CL201" s="489">
        <v>-220.1</v>
      </c>
      <c r="CM201" s="490">
        <v>-1676</v>
      </c>
      <c r="CN201" s="490">
        <v>-1502</v>
      </c>
      <c r="CO201" s="490">
        <v>-174</v>
      </c>
      <c r="CP201" s="491">
        <v>7.1799948872295905E-3</v>
      </c>
      <c r="CQ201" s="490">
        <v>516.4</v>
      </c>
      <c r="CR201" s="490">
        <v>4362</v>
      </c>
      <c r="CS201" s="490">
        <v>3765</v>
      </c>
      <c r="CT201" s="490">
        <v>597</v>
      </c>
      <c r="CU201" s="491">
        <v>0.13686382393397525</v>
      </c>
      <c r="CV201" s="490">
        <v>253.39999999999995</v>
      </c>
      <c r="CW201" s="490">
        <v>2183</v>
      </c>
      <c r="CX201" s="490">
        <v>1870</v>
      </c>
      <c r="CY201" s="490">
        <v>313</v>
      </c>
      <c r="CZ201" s="491">
        <v>0.12968382904674566</v>
      </c>
      <c r="DA201" s="489">
        <v>1035.0999999999999</v>
      </c>
      <c r="DB201" s="490">
        <v>8665</v>
      </c>
      <c r="DC201" s="490">
        <v>7521</v>
      </c>
      <c r="DD201" s="490">
        <v>1144</v>
      </c>
      <c r="DE201" s="491">
        <v>0.13202538949798037</v>
      </c>
      <c r="DF201" s="489">
        <v>1108.6999999999998</v>
      </c>
      <c r="DG201" s="490">
        <v>9361</v>
      </c>
      <c r="DH201" s="490">
        <v>8072</v>
      </c>
      <c r="DI201" s="490">
        <v>1289</v>
      </c>
      <c r="DJ201" s="491">
        <v>0.13769896378592031</v>
      </c>
      <c r="DK201" s="489">
        <v>73.600000000000051</v>
      </c>
      <c r="DL201" s="490">
        <v>696</v>
      </c>
      <c r="DM201" s="490">
        <v>551</v>
      </c>
      <c r="DN201" s="490">
        <v>145</v>
      </c>
      <c r="DO201" s="491">
        <v>5.6735742879399365E-3</v>
      </c>
      <c r="DP201" s="490">
        <v>769.8</v>
      </c>
      <c r="DQ201" s="490">
        <v>6545</v>
      </c>
      <c r="DR201" s="490">
        <v>5635</v>
      </c>
      <c r="DS201" s="490">
        <v>910</v>
      </c>
      <c r="DT201" s="491">
        <v>0.13903743315508021</v>
      </c>
      <c r="DU201" s="490">
        <v>338.90000000000009</v>
      </c>
      <c r="DV201" s="490">
        <v>2816</v>
      </c>
      <c r="DW201" s="490">
        <v>2437</v>
      </c>
      <c r="DX201" s="490">
        <v>379</v>
      </c>
      <c r="DY201" s="491">
        <v>0.13336385886714028</v>
      </c>
      <c r="DZ201" s="489">
        <v>914.8</v>
      </c>
      <c r="EA201" s="490">
        <v>7599</v>
      </c>
      <c r="EB201" s="490">
        <v>6597</v>
      </c>
      <c r="EC201" s="490">
        <v>1002</v>
      </c>
      <c r="ED201" s="491">
        <v>0.13185945519147257</v>
      </c>
      <c r="EE201" s="489">
        <v>832.80000000000007</v>
      </c>
      <c r="EF201" s="490">
        <v>6940</v>
      </c>
      <c r="EG201" s="490">
        <v>6002</v>
      </c>
      <c r="EH201" s="490">
        <v>938</v>
      </c>
      <c r="EI201" s="491">
        <v>0.1351585014409222</v>
      </c>
      <c r="EJ201" s="489">
        <v>-81.999999999999915</v>
      </c>
      <c r="EK201" s="490">
        <v>-659</v>
      </c>
      <c r="EL201" s="490">
        <v>-595</v>
      </c>
      <c r="EM201" s="490">
        <v>-64</v>
      </c>
      <c r="EN201" s="491">
        <v>3.2990462494496275E-3</v>
      </c>
      <c r="EO201" s="490">
        <v>1108.6999999999998</v>
      </c>
      <c r="EP201" s="490">
        <v>9361</v>
      </c>
      <c r="EQ201" s="490">
        <v>8072</v>
      </c>
      <c r="ER201" s="490">
        <v>1289</v>
      </c>
      <c r="ES201" s="491">
        <v>0.13769896378592031</v>
      </c>
      <c r="ET201" s="490">
        <v>-275.89999999999998</v>
      </c>
      <c r="EU201" s="490">
        <v>-2421</v>
      </c>
      <c r="EV201" s="490">
        <v>-2070</v>
      </c>
      <c r="EW201" s="490">
        <v>-351</v>
      </c>
      <c r="EX201" s="491">
        <v>0.13439991753647068</v>
      </c>
      <c r="EY201" s="489">
        <v>809</v>
      </c>
      <c r="EZ201" s="490">
        <v>6792</v>
      </c>
      <c r="FA201" s="490">
        <v>5895</v>
      </c>
      <c r="FB201" s="490">
        <v>897</v>
      </c>
      <c r="FC201" s="491">
        <v>0.13206713780918727</v>
      </c>
      <c r="FD201" s="489">
        <v>902.69999999999993</v>
      </c>
      <c r="FE201" s="490">
        <v>7535</v>
      </c>
      <c r="FF201" s="490">
        <v>6519</v>
      </c>
      <c r="FG201" s="490">
        <v>1016</v>
      </c>
      <c r="FH201" s="491">
        <v>0.13483742534837426</v>
      </c>
      <c r="FI201" s="489">
        <v>93.7</v>
      </c>
      <c r="FJ201" s="490">
        <v>743</v>
      </c>
      <c r="FK201" s="490">
        <v>624</v>
      </c>
      <c r="FL201" s="490">
        <v>119</v>
      </c>
      <c r="FM201" s="491">
        <v>2.770287539186983E-3</v>
      </c>
      <c r="FN201" s="490">
        <v>832.80000000000007</v>
      </c>
      <c r="FO201" s="490">
        <v>6940</v>
      </c>
      <c r="FP201" s="490">
        <v>6002</v>
      </c>
      <c r="FQ201" s="490">
        <v>938</v>
      </c>
      <c r="FR201" s="491">
        <v>0.1351585014409222</v>
      </c>
      <c r="FS201" s="490">
        <v>69.899999999999963</v>
      </c>
      <c r="FT201" s="490">
        <v>595</v>
      </c>
      <c r="FU201" s="490">
        <v>517</v>
      </c>
      <c r="FV201" s="490">
        <v>78</v>
      </c>
      <c r="FW201" s="491">
        <v>0.13238821390173522</v>
      </c>
      <c r="FX201" s="489">
        <v>776.69999999999993</v>
      </c>
      <c r="FY201" s="490">
        <v>6454</v>
      </c>
      <c r="FZ201" s="490">
        <v>5604</v>
      </c>
      <c r="GA201" s="490">
        <v>850</v>
      </c>
      <c r="GB201" s="491">
        <v>0.13170127052990394</v>
      </c>
      <c r="GC201" s="489">
        <v>1063.7</v>
      </c>
      <c r="GD201" s="490">
        <v>8968</v>
      </c>
      <c r="GE201" s="490">
        <v>7743</v>
      </c>
      <c r="GF201" s="490">
        <v>1225</v>
      </c>
      <c r="GG201" s="491">
        <v>0.13659678858162355</v>
      </c>
      <c r="GH201" s="489">
        <v>287</v>
      </c>
      <c r="GI201" s="490">
        <v>2514</v>
      </c>
      <c r="GJ201" s="490">
        <v>2139</v>
      </c>
      <c r="GK201" s="490">
        <v>375</v>
      </c>
      <c r="GL201" s="491">
        <v>4.8955180517196162E-3</v>
      </c>
      <c r="GM201" s="490">
        <v>902.69999999999993</v>
      </c>
      <c r="GN201" s="490">
        <v>7535</v>
      </c>
      <c r="GO201" s="490">
        <v>6519</v>
      </c>
      <c r="GP201" s="490">
        <v>1016</v>
      </c>
      <c r="GQ201" s="491">
        <v>0.13483742534837426</v>
      </c>
      <c r="GR201" s="490">
        <v>161</v>
      </c>
      <c r="GS201" s="490">
        <v>1433</v>
      </c>
      <c r="GT201" s="490">
        <v>1224</v>
      </c>
      <c r="GU201" s="490">
        <v>209</v>
      </c>
      <c r="GV201" s="491">
        <v>0.12994190729665464</v>
      </c>
      <c r="GW201" s="489">
        <v>760.9</v>
      </c>
      <c r="GX201" s="490">
        <v>6393</v>
      </c>
      <c r="GY201" s="490">
        <v>5550</v>
      </c>
      <c r="GZ201" s="490">
        <v>843</v>
      </c>
      <c r="HA201" s="491">
        <v>0.13186297512904741</v>
      </c>
      <c r="HB201" s="489">
        <v>796.80000000000007</v>
      </c>
      <c r="HC201" s="490">
        <v>6614</v>
      </c>
      <c r="HD201" s="490">
        <v>5732</v>
      </c>
      <c r="HE201" s="490">
        <v>882</v>
      </c>
      <c r="HF201" s="491">
        <v>0.13335349259147264</v>
      </c>
      <c r="HG201" s="489">
        <v>35.900000000000006</v>
      </c>
      <c r="HH201" s="490">
        <v>221</v>
      </c>
      <c r="HI201" s="490">
        <v>182</v>
      </c>
      <c r="HJ201" s="490">
        <v>39</v>
      </c>
      <c r="HK201" s="491">
        <v>1.4905174624252338E-3</v>
      </c>
      <c r="HL201" s="490">
        <v>1063.7</v>
      </c>
      <c r="HM201" s="490">
        <v>8968</v>
      </c>
      <c r="HN201" s="490">
        <v>7743</v>
      </c>
      <c r="HO201" s="490">
        <v>1225</v>
      </c>
      <c r="HP201" s="491">
        <v>0.13659678858162355</v>
      </c>
      <c r="HQ201" s="490">
        <v>-266.89999999999998</v>
      </c>
      <c r="HR201" s="490">
        <v>-2354</v>
      </c>
      <c r="HS201" s="490">
        <v>-2011</v>
      </c>
      <c r="HT201" s="490">
        <v>-343</v>
      </c>
      <c r="HU201" s="491">
        <v>0.13510627111919832</v>
      </c>
      <c r="HV201" s="489">
        <v>793.9</v>
      </c>
      <c r="HW201" s="490">
        <v>6597</v>
      </c>
      <c r="HX201" s="490">
        <v>5729</v>
      </c>
      <c r="HY201" s="490">
        <v>868</v>
      </c>
      <c r="HZ201" s="491">
        <v>0.13157495831438532</v>
      </c>
      <c r="IA201" s="489">
        <v>851.30000000000007</v>
      </c>
      <c r="IB201" s="490">
        <v>7237</v>
      </c>
      <c r="IC201" s="490">
        <v>6228</v>
      </c>
      <c r="ID201" s="490">
        <v>1009</v>
      </c>
      <c r="IE201" s="491">
        <v>0.13942241260190688</v>
      </c>
      <c r="IF201" s="489">
        <v>57.400000000000006</v>
      </c>
      <c r="IG201" s="490">
        <v>640</v>
      </c>
      <c r="IH201" s="490">
        <v>499</v>
      </c>
      <c r="II201" s="490">
        <v>141</v>
      </c>
      <c r="IJ201" s="491">
        <v>7.8474542875215658E-3</v>
      </c>
      <c r="IK201" s="490">
        <v>796.80000000000007</v>
      </c>
      <c r="IL201" s="490">
        <v>6614</v>
      </c>
      <c r="IM201" s="490">
        <v>5732</v>
      </c>
      <c r="IN201" s="490">
        <v>882</v>
      </c>
      <c r="IO201" s="491">
        <v>0.13335349259147264</v>
      </c>
      <c r="IP201" s="490">
        <v>54.5</v>
      </c>
      <c r="IQ201" s="490">
        <v>623</v>
      </c>
      <c r="IR201" s="490">
        <v>496</v>
      </c>
      <c r="IS201" s="490">
        <v>127</v>
      </c>
      <c r="IT201" s="491">
        <v>0.12550603830395107</v>
      </c>
      <c r="IU201" s="489">
        <v>998.9</v>
      </c>
      <c r="IV201" s="490">
        <v>8365</v>
      </c>
      <c r="IW201" s="490">
        <v>7261</v>
      </c>
      <c r="IX201" s="490">
        <v>1104</v>
      </c>
      <c r="IY201" s="491">
        <v>0.13197848176927676</v>
      </c>
      <c r="IZ201" s="489">
        <v>741.1</v>
      </c>
      <c r="JA201" s="490">
        <v>6387</v>
      </c>
      <c r="JB201" s="490">
        <v>5482</v>
      </c>
      <c r="JC201" s="490">
        <v>905</v>
      </c>
      <c r="JD201" s="491">
        <v>0.14169406607170815</v>
      </c>
      <c r="JE201" s="489">
        <v>-257.8</v>
      </c>
      <c r="JF201" s="490">
        <v>-1978</v>
      </c>
      <c r="JG201" s="490">
        <v>-1779</v>
      </c>
      <c r="JH201" s="490">
        <v>-199</v>
      </c>
      <c r="JI201" s="491">
        <v>9.7155843024313848E-3</v>
      </c>
      <c r="JJ201" s="490">
        <v>851.30000000000007</v>
      </c>
      <c r="JK201" s="490">
        <v>7237</v>
      </c>
      <c r="JL201" s="490">
        <v>6228</v>
      </c>
      <c r="JM201" s="490">
        <v>1009</v>
      </c>
      <c r="JN201" s="491">
        <v>0.13942241260190688</v>
      </c>
      <c r="JO201" s="490">
        <v>-110.20000000000005</v>
      </c>
      <c r="JP201" s="490">
        <v>-850</v>
      </c>
      <c r="JQ201" s="490">
        <v>-746</v>
      </c>
      <c r="JR201" s="490">
        <v>-104</v>
      </c>
      <c r="JS201" s="491">
        <v>0.1297068282994755</v>
      </c>
      <c r="JT201" s="489">
        <v>929.9</v>
      </c>
      <c r="JU201" s="490">
        <v>7724</v>
      </c>
      <c r="JV201" s="490">
        <v>6706</v>
      </c>
      <c r="JW201" s="490">
        <v>1018</v>
      </c>
      <c r="JX201" s="491">
        <v>0.13179699637493528</v>
      </c>
      <c r="JY201" s="489">
        <v>920.30000000000007</v>
      </c>
      <c r="JZ201" s="490">
        <v>7635</v>
      </c>
      <c r="KA201" s="490">
        <v>6341</v>
      </c>
      <c r="KB201" s="490">
        <v>1294</v>
      </c>
      <c r="KC201" s="491">
        <v>0.16948264571054356</v>
      </c>
      <c r="KD201" s="489">
        <v>-9.5999999999999979</v>
      </c>
      <c r="KE201" s="490">
        <v>-89</v>
      </c>
      <c r="KF201" s="490">
        <v>-365</v>
      </c>
      <c r="KG201" s="490">
        <v>276</v>
      </c>
      <c r="KH201" s="491">
        <v>3.7685649335608279E-2</v>
      </c>
      <c r="KI201" s="490">
        <v>741.1</v>
      </c>
      <c r="KJ201" s="490">
        <v>6387</v>
      </c>
      <c r="KK201" s="490">
        <v>5482</v>
      </c>
      <c r="KL201" s="490">
        <v>905</v>
      </c>
      <c r="KM201" s="491">
        <v>0.14169406607170815</v>
      </c>
      <c r="KN201" s="490">
        <v>179.20000000000002</v>
      </c>
      <c r="KO201" s="490">
        <v>1248</v>
      </c>
      <c r="KP201" s="490">
        <v>859</v>
      </c>
      <c r="KQ201" s="490">
        <v>389</v>
      </c>
      <c r="KR201" s="491">
        <v>0.10400841673609987</v>
      </c>
      <c r="KS201" s="492">
        <v>10827.2</v>
      </c>
      <c r="KT201" s="490">
        <v>90357</v>
      </c>
      <c r="KU201" s="490">
        <v>78439</v>
      </c>
      <c r="KV201" s="490">
        <v>11918</v>
      </c>
      <c r="KW201" s="491">
        <v>0.13189902276525339</v>
      </c>
      <c r="KX201" s="489">
        <v>10812.000000000002</v>
      </c>
      <c r="KY201" s="490">
        <v>90969</v>
      </c>
      <c r="KZ201" s="490">
        <v>78265</v>
      </c>
      <c r="LA201" s="490">
        <v>12704</v>
      </c>
      <c r="LB201" s="491">
        <v>0.1396519693521969</v>
      </c>
      <c r="LC201" s="489">
        <v>-15.199999999999633</v>
      </c>
      <c r="LD201" s="490">
        <v>612</v>
      </c>
      <c r="LE201" s="490">
        <v>-174</v>
      </c>
      <c r="LF201" s="490">
        <v>786</v>
      </c>
      <c r="LG201" s="491">
        <v>7.7529465869435044E-3</v>
      </c>
    </row>
    <row r="202" spans="2:319">
      <c r="B202" s="1629"/>
      <c r="C202" s="1630"/>
      <c r="D202" s="488" t="s">
        <v>2871</v>
      </c>
      <c r="E202" s="489">
        <v>0</v>
      </c>
      <c r="F202" s="490">
        <v>0</v>
      </c>
      <c r="G202" s="490">
        <v>0</v>
      </c>
      <c r="H202" s="490">
        <v>0</v>
      </c>
      <c r="I202" s="491">
        <v>0</v>
      </c>
      <c r="J202" s="489">
        <v>48.8</v>
      </c>
      <c r="K202" s="490">
        <v>804</v>
      </c>
      <c r="L202" s="490">
        <v>780</v>
      </c>
      <c r="M202" s="490">
        <v>24</v>
      </c>
      <c r="N202" s="491">
        <v>2.9850746268656716E-2</v>
      </c>
      <c r="O202" s="489">
        <v>48.8</v>
      </c>
      <c r="P202" s="490">
        <v>804</v>
      </c>
      <c r="Q202" s="490">
        <v>780</v>
      </c>
      <c r="R202" s="490">
        <v>24</v>
      </c>
      <c r="S202" s="491">
        <v>2.9850746268656716E-2</v>
      </c>
      <c r="T202" s="490">
        <v>46.3</v>
      </c>
      <c r="U202" s="490">
        <v>763</v>
      </c>
      <c r="V202" s="490">
        <v>739</v>
      </c>
      <c r="W202" s="490">
        <v>24</v>
      </c>
      <c r="X202" s="491">
        <v>3.1454783748361727E-2</v>
      </c>
      <c r="Y202" s="490">
        <v>2.5</v>
      </c>
      <c r="Z202" s="490">
        <v>41</v>
      </c>
      <c r="AA202" s="490">
        <v>41</v>
      </c>
      <c r="AB202" s="490">
        <v>0</v>
      </c>
      <c r="AC202" s="491">
        <v>1.604037479705011E-3</v>
      </c>
      <c r="AD202" s="489">
        <v>0</v>
      </c>
      <c r="AE202" s="490">
        <v>0</v>
      </c>
      <c r="AF202" s="490">
        <v>0</v>
      </c>
      <c r="AG202" s="490">
        <v>0</v>
      </c>
      <c r="AH202" s="491">
        <v>0</v>
      </c>
      <c r="AI202" s="489">
        <v>44</v>
      </c>
      <c r="AJ202" s="490">
        <v>725</v>
      </c>
      <c r="AK202" s="490">
        <v>703</v>
      </c>
      <c r="AL202" s="490">
        <v>22</v>
      </c>
      <c r="AM202" s="491">
        <v>3.0344827586206897E-2</v>
      </c>
      <c r="AN202" s="489">
        <v>44</v>
      </c>
      <c r="AO202" s="490">
        <v>725</v>
      </c>
      <c r="AP202" s="490">
        <v>703</v>
      </c>
      <c r="AQ202" s="490">
        <v>22</v>
      </c>
      <c r="AR202" s="491">
        <v>3.0344827586206897E-2</v>
      </c>
      <c r="AS202" s="490">
        <v>48.8</v>
      </c>
      <c r="AT202" s="490">
        <v>804</v>
      </c>
      <c r="AU202" s="490">
        <v>780</v>
      </c>
      <c r="AV202" s="490">
        <v>24</v>
      </c>
      <c r="AW202" s="491">
        <v>2.9850746268656716E-2</v>
      </c>
      <c r="AX202" s="490">
        <v>-4.7999999999999972</v>
      </c>
      <c r="AY202" s="490">
        <v>-79</v>
      </c>
      <c r="AZ202" s="490">
        <v>-77</v>
      </c>
      <c r="BA202" s="490">
        <v>-2</v>
      </c>
      <c r="BB202" s="491">
        <v>-4.9408131755018098E-4</v>
      </c>
      <c r="BC202" s="489">
        <v>0</v>
      </c>
      <c r="BD202" s="490">
        <v>0</v>
      </c>
      <c r="BE202" s="490">
        <v>0</v>
      </c>
      <c r="BF202" s="490">
        <v>0</v>
      </c>
      <c r="BG202" s="491">
        <v>0</v>
      </c>
      <c r="BH202" s="489">
        <v>43.5</v>
      </c>
      <c r="BI202" s="490">
        <v>718</v>
      </c>
      <c r="BJ202" s="490">
        <v>696</v>
      </c>
      <c r="BK202" s="490">
        <v>22</v>
      </c>
      <c r="BL202" s="491">
        <v>3.0640668523676879E-2</v>
      </c>
      <c r="BM202" s="489">
        <v>43.5</v>
      </c>
      <c r="BN202" s="490">
        <v>718</v>
      </c>
      <c r="BO202" s="490">
        <v>696</v>
      </c>
      <c r="BP202" s="490">
        <v>22</v>
      </c>
      <c r="BQ202" s="491">
        <v>3.0640668523676879E-2</v>
      </c>
      <c r="BR202" s="490">
        <v>44</v>
      </c>
      <c r="BS202" s="490">
        <v>725</v>
      </c>
      <c r="BT202" s="490">
        <v>703</v>
      </c>
      <c r="BU202" s="490">
        <v>22</v>
      </c>
      <c r="BV202" s="491">
        <v>3.0344827586206897E-2</v>
      </c>
      <c r="BW202" s="490">
        <v>-0.5</v>
      </c>
      <c r="BX202" s="490">
        <v>-7</v>
      </c>
      <c r="BY202" s="490">
        <v>-7</v>
      </c>
      <c r="BZ202" s="490">
        <v>0</v>
      </c>
      <c r="CA202" s="491">
        <v>-2.9584093746998219E-4</v>
      </c>
      <c r="CB202" s="489">
        <v>0</v>
      </c>
      <c r="CC202" s="490">
        <v>0</v>
      </c>
      <c r="CD202" s="490">
        <v>0</v>
      </c>
      <c r="CE202" s="490">
        <v>0</v>
      </c>
      <c r="CF202" s="491">
        <v>0</v>
      </c>
      <c r="CG202" s="489">
        <v>43.1</v>
      </c>
      <c r="CH202" s="490">
        <v>712</v>
      </c>
      <c r="CI202" s="490">
        <v>690</v>
      </c>
      <c r="CJ202" s="490">
        <v>22</v>
      </c>
      <c r="CK202" s="491">
        <v>3.0898876404494381E-2</v>
      </c>
      <c r="CL202" s="489">
        <v>43.1</v>
      </c>
      <c r="CM202" s="490">
        <v>712</v>
      </c>
      <c r="CN202" s="490">
        <v>690</v>
      </c>
      <c r="CO202" s="490">
        <v>22</v>
      </c>
      <c r="CP202" s="491">
        <v>3.0898876404494381E-2</v>
      </c>
      <c r="CQ202" s="490">
        <v>43.5</v>
      </c>
      <c r="CR202" s="490">
        <v>718</v>
      </c>
      <c r="CS202" s="490">
        <v>696</v>
      </c>
      <c r="CT202" s="490">
        <v>22</v>
      </c>
      <c r="CU202" s="491">
        <v>3.0640668523676879E-2</v>
      </c>
      <c r="CV202" s="490">
        <v>-0.39999999999999858</v>
      </c>
      <c r="CW202" s="490">
        <v>-6</v>
      </c>
      <c r="CX202" s="490">
        <v>-6</v>
      </c>
      <c r="CY202" s="490">
        <v>0</v>
      </c>
      <c r="CZ202" s="491">
        <v>-2.5820788081750215E-4</v>
      </c>
      <c r="DA202" s="489">
        <v>0</v>
      </c>
      <c r="DB202" s="490">
        <v>0</v>
      </c>
      <c r="DC202" s="490">
        <v>0</v>
      </c>
      <c r="DD202" s="490">
        <v>0</v>
      </c>
      <c r="DE202" s="491">
        <v>0</v>
      </c>
      <c r="DF202" s="489">
        <v>44.8</v>
      </c>
      <c r="DG202" s="490">
        <v>739</v>
      </c>
      <c r="DH202" s="490">
        <v>717</v>
      </c>
      <c r="DI202" s="490">
        <v>22</v>
      </c>
      <c r="DJ202" s="491">
        <v>2.9769959404600813E-2</v>
      </c>
      <c r="DK202" s="489">
        <v>44.8</v>
      </c>
      <c r="DL202" s="490">
        <v>739</v>
      </c>
      <c r="DM202" s="490">
        <v>717</v>
      </c>
      <c r="DN202" s="490">
        <v>22</v>
      </c>
      <c r="DO202" s="491">
        <v>2.9769959404600813E-2</v>
      </c>
      <c r="DP202" s="490">
        <v>43.1</v>
      </c>
      <c r="DQ202" s="490">
        <v>712</v>
      </c>
      <c r="DR202" s="490">
        <v>690</v>
      </c>
      <c r="DS202" s="490">
        <v>22</v>
      </c>
      <c r="DT202" s="491">
        <v>3.0898876404494381E-2</v>
      </c>
      <c r="DU202" s="490">
        <v>1.6999999999999957</v>
      </c>
      <c r="DV202" s="490">
        <v>27</v>
      </c>
      <c r="DW202" s="490">
        <v>27</v>
      </c>
      <c r="DX202" s="490">
        <v>0</v>
      </c>
      <c r="DY202" s="491">
        <v>1.1289169998935679E-3</v>
      </c>
      <c r="DZ202" s="489">
        <v>0</v>
      </c>
      <c r="EA202" s="490">
        <v>0</v>
      </c>
      <c r="EB202" s="490">
        <v>0</v>
      </c>
      <c r="EC202" s="490">
        <v>0</v>
      </c>
      <c r="ED202" s="491">
        <v>0</v>
      </c>
      <c r="EE202" s="489">
        <v>39.200000000000003</v>
      </c>
      <c r="EF202" s="490">
        <v>647</v>
      </c>
      <c r="EG202" s="490">
        <v>627</v>
      </c>
      <c r="EH202" s="490">
        <v>20</v>
      </c>
      <c r="EI202" s="491">
        <v>3.0911901081916538E-2</v>
      </c>
      <c r="EJ202" s="489">
        <v>39.200000000000003</v>
      </c>
      <c r="EK202" s="490">
        <v>647</v>
      </c>
      <c r="EL202" s="490">
        <v>627</v>
      </c>
      <c r="EM202" s="490">
        <v>20</v>
      </c>
      <c r="EN202" s="491">
        <v>3.0911901081916538E-2</v>
      </c>
      <c r="EO202" s="490">
        <v>44.8</v>
      </c>
      <c r="EP202" s="490">
        <v>739</v>
      </c>
      <c r="EQ202" s="490">
        <v>717</v>
      </c>
      <c r="ER202" s="490">
        <v>22</v>
      </c>
      <c r="ES202" s="491">
        <v>2.9769959404600813E-2</v>
      </c>
      <c r="ET202" s="490">
        <v>-5.5999999999999943</v>
      </c>
      <c r="EU202" s="490">
        <v>-92</v>
      </c>
      <c r="EV202" s="490">
        <v>-90</v>
      </c>
      <c r="EW202" s="490">
        <v>-2</v>
      </c>
      <c r="EX202" s="491">
        <v>-1.1419416773157248E-3</v>
      </c>
      <c r="EY202" s="489">
        <v>0</v>
      </c>
      <c r="EZ202" s="490">
        <v>0</v>
      </c>
      <c r="FA202" s="490">
        <v>0</v>
      </c>
      <c r="FB202" s="490">
        <v>0</v>
      </c>
      <c r="FC202" s="491">
        <v>0</v>
      </c>
      <c r="FD202" s="489">
        <v>41.1</v>
      </c>
      <c r="FE202" s="490">
        <v>679</v>
      </c>
      <c r="FF202" s="490">
        <v>658</v>
      </c>
      <c r="FG202" s="490">
        <v>21</v>
      </c>
      <c r="FH202" s="491">
        <v>3.0927835051546393E-2</v>
      </c>
      <c r="FI202" s="489">
        <v>41.1</v>
      </c>
      <c r="FJ202" s="490">
        <v>679</v>
      </c>
      <c r="FK202" s="490">
        <v>658</v>
      </c>
      <c r="FL202" s="490">
        <v>21</v>
      </c>
      <c r="FM202" s="491">
        <v>3.0927835051546393E-2</v>
      </c>
      <c r="FN202" s="490">
        <v>39.200000000000003</v>
      </c>
      <c r="FO202" s="490">
        <v>647</v>
      </c>
      <c r="FP202" s="490">
        <v>627</v>
      </c>
      <c r="FQ202" s="490">
        <v>20</v>
      </c>
      <c r="FR202" s="491">
        <v>3.0911901081916538E-2</v>
      </c>
      <c r="FS202" s="490">
        <v>1.8999999999999986</v>
      </c>
      <c r="FT202" s="490">
        <v>32</v>
      </c>
      <c r="FU202" s="490">
        <v>31</v>
      </c>
      <c r="FV202" s="490">
        <v>1</v>
      </c>
      <c r="FW202" s="491">
        <v>-1.5933969629854799E-5</v>
      </c>
      <c r="FX202" s="489">
        <v>0</v>
      </c>
      <c r="FY202" s="490">
        <v>0</v>
      </c>
      <c r="FZ202" s="490">
        <v>0</v>
      </c>
      <c r="GA202" s="490">
        <v>0</v>
      </c>
      <c r="GB202" s="491">
        <v>0</v>
      </c>
      <c r="GC202" s="489">
        <v>46.7</v>
      </c>
      <c r="GD202" s="490">
        <v>771</v>
      </c>
      <c r="GE202" s="490">
        <v>748</v>
      </c>
      <c r="GF202" s="490">
        <v>23</v>
      </c>
      <c r="GG202" s="491">
        <v>2.9831387808041506E-2</v>
      </c>
      <c r="GH202" s="489">
        <v>46.7</v>
      </c>
      <c r="GI202" s="490">
        <v>771</v>
      </c>
      <c r="GJ202" s="490">
        <v>748</v>
      </c>
      <c r="GK202" s="490">
        <v>23</v>
      </c>
      <c r="GL202" s="491">
        <v>2.9831387808041506E-2</v>
      </c>
      <c r="GM202" s="490">
        <v>41.1</v>
      </c>
      <c r="GN202" s="490">
        <v>679</v>
      </c>
      <c r="GO202" s="490">
        <v>658</v>
      </c>
      <c r="GP202" s="490">
        <v>21</v>
      </c>
      <c r="GQ202" s="491">
        <v>3.0927835051546393E-2</v>
      </c>
      <c r="GR202" s="490">
        <v>5.6000000000000014</v>
      </c>
      <c r="GS202" s="490">
        <v>92</v>
      </c>
      <c r="GT202" s="490">
        <v>90</v>
      </c>
      <c r="GU202" s="490">
        <v>2</v>
      </c>
      <c r="GV202" s="491">
        <v>1.0964472435048868E-3</v>
      </c>
      <c r="GW202" s="489">
        <v>0</v>
      </c>
      <c r="GX202" s="490">
        <v>0</v>
      </c>
      <c r="GY202" s="490">
        <v>0</v>
      </c>
      <c r="GZ202" s="490">
        <v>0</v>
      </c>
      <c r="HA202" s="491">
        <v>0</v>
      </c>
      <c r="HB202" s="489">
        <v>48.4</v>
      </c>
      <c r="HC202" s="490">
        <v>799</v>
      </c>
      <c r="HD202" s="490">
        <v>775</v>
      </c>
      <c r="HE202" s="490">
        <v>24</v>
      </c>
      <c r="HF202" s="491">
        <v>3.0037546933667083E-2</v>
      </c>
      <c r="HG202" s="489">
        <v>48.4</v>
      </c>
      <c r="HH202" s="490">
        <v>799</v>
      </c>
      <c r="HI202" s="490">
        <v>775</v>
      </c>
      <c r="HJ202" s="490">
        <v>24</v>
      </c>
      <c r="HK202" s="491">
        <v>3.0037546933667083E-2</v>
      </c>
      <c r="HL202" s="490">
        <v>46.7</v>
      </c>
      <c r="HM202" s="490">
        <v>771</v>
      </c>
      <c r="HN202" s="490">
        <v>748</v>
      </c>
      <c r="HO202" s="490">
        <v>23</v>
      </c>
      <c r="HP202" s="491">
        <v>2.9831387808041506E-2</v>
      </c>
      <c r="HQ202" s="490">
        <v>1.6999999999999957</v>
      </c>
      <c r="HR202" s="490">
        <v>28</v>
      </c>
      <c r="HS202" s="490">
        <v>27</v>
      </c>
      <c r="HT202" s="490">
        <v>1</v>
      </c>
      <c r="HU202" s="491">
        <v>-2.0615912562557681E-4</v>
      </c>
      <c r="HV202" s="489">
        <v>0</v>
      </c>
      <c r="HW202" s="490">
        <v>0</v>
      </c>
      <c r="HX202" s="490">
        <v>0</v>
      </c>
      <c r="HY202" s="490">
        <v>0</v>
      </c>
      <c r="HZ202" s="491">
        <v>0</v>
      </c>
      <c r="IA202" s="489">
        <v>34.5</v>
      </c>
      <c r="IB202" s="490">
        <v>569</v>
      </c>
      <c r="IC202" s="490">
        <v>552</v>
      </c>
      <c r="ID202" s="490">
        <v>17</v>
      </c>
      <c r="IE202" s="491">
        <v>2.9876977152899824E-2</v>
      </c>
      <c r="IF202" s="489">
        <v>34.5</v>
      </c>
      <c r="IG202" s="490">
        <v>569</v>
      </c>
      <c r="IH202" s="490">
        <v>552</v>
      </c>
      <c r="II202" s="490">
        <v>17</v>
      </c>
      <c r="IJ202" s="491">
        <v>2.9876977152899824E-2</v>
      </c>
      <c r="IK202" s="490">
        <v>48.4</v>
      </c>
      <c r="IL202" s="490">
        <v>799</v>
      </c>
      <c r="IM202" s="490">
        <v>775</v>
      </c>
      <c r="IN202" s="490">
        <v>24</v>
      </c>
      <c r="IO202" s="491">
        <v>3.0037546933667083E-2</v>
      </c>
      <c r="IP202" s="490">
        <v>-13.899999999999999</v>
      </c>
      <c r="IQ202" s="490">
        <v>-230</v>
      </c>
      <c r="IR202" s="490">
        <v>-223</v>
      </c>
      <c r="IS202" s="490">
        <v>-7</v>
      </c>
      <c r="IT202" s="491">
        <v>1.6056978076725917E-4</v>
      </c>
      <c r="IU202" s="489">
        <v>0</v>
      </c>
      <c r="IV202" s="490">
        <v>0</v>
      </c>
      <c r="IW202" s="490">
        <v>0</v>
      </c>
      <c r="IX202" s="490">
        <v>0</v>
      </c>
      <c r="IY202" s="491">
        <v>0</v>
      </c>
      <c r="IZ202" s="489">
        <v>40.700000000000003</v>
      </c>
      <c r="JA202" s="490">
        <v>671</v>
      </c>
      <c r="JB202" s="490">
        <v>651</v>
      </c>
      <c r="JC202" s="490">
        <v>20</v>
      </c>
      <c r="JD202" s="491">
        <v>2.9806259314456036E-2</v>
      </c>
      <c r="JE202" s="489">
        <v>40.700000000000003</v>
      </c>
      <c r="JF202" s="490">
        <v>671</v>
      </c>
      <c r="JG202" s="490">
        <v>651</v>
      </c>
      <c r="JH202" s="490">
        <v>20</v>
      </c>
      <c r="JI202" s="491">
        <v>2.9806259314456036E-2</v>
      </c>
      <c r="JJ202" s="490">
        <v>34.5</v>
      </c>
      <c r="JK202" s="490">
        <v>569</v>
      </c>
      <c r="JL202" s="490">
        <v>552</v>
      </c>
      <c r="JM202" s="490">
        <v>17</v>
      </c>
      <c r="JN202" s="491">
        <v>2.9876977152899824E-2</v>
      </c>
      <c r="JO202" s="490">
        <v>6.2000000000000028</v>
      </c>
      <c r="JP202" s="490">
        <v>102</v>
      </c>
      <c r="JQ202" s="490">
        <v>99</v>
      </c>
      <c r="JR202" s="490">
        <v>3</v>
      </c>
      <c r="JS202" s="491">
        <v>7.0717838443788011E-5</v>
      </c>
      <c r="JT202" s="489">
        <v>0</v>
      </c>
      <c r="JU202" s="490">
        <v>0</v>
      </c>
      <c r="JV202" s="490">
        <v>0</v>
      </c>
      <c r="JW202" s="490">
        <v>0</v>
      </c>
      <c r="JX202" s="491">
        <v>0</v>
      </c>
      <c r="JY202" s="489">
        <v>48.3</v>
      </c>
      <c r="JZ202" s="490">
        <v>796</v>
      </c>
      <c r="KA202" s="490">
        <v>772</v>
      </c>
      <c r="KB202" s="490">
        <v>24</v>
      </c>
      <c r="KC202" s="491">
        <v>3.015075376884422E-2</v>
      </c>
      <c r="KD202" s="489">
        <v>48.3</v>
      </c>
      <c r="KE202" s="490">
        <v>796</v>
      </c>
      <c r="KF202" s="490">
        <v>772</v>
      </c>
      <c r="KG202" s="490">
        <v>24</v>
      </c>
      <c r="KH202" s="491">
        <v>3.015075376884422E-2</v>
      </c>
      <c r="KI202" s="490">
        <v>40.700000000000003</v>
      </c>
      <c r="KJ202" s="490">
        <v>671</v>
      </c>
      <c r="KK202" s="490">
        <v>651</v>
      </c>
      <c r="KL202" s="490">
        <v>20</v>
      </c>
      <c r="KM202" s="491">
        <v>2.9806259314456036E-2</v>
      </c>
      <c r="KN202" s="490">
        <v>7.5999999999999943</v>
      </c>
      <c r="KO202" s="490">
        <v>125</v>
      </c>
      <c r="KP202" s="490">
        <v>121</v>
      </c>
      <c r="KQ202" s="490">
        <v>4</v>
      </c>
      <c r="KR202" s="491">
        <v>-3.4449445438818407E-4</v>
      </c>
      <c r="KS202" s="492">
        <v>0</v>
      </c>
      <c r="KT202" s="490">
        <v>0</v>
      </c>
      <c r="KU202" s="490">
        <v>0</v>
      </c>
      <c r="KV202" s="490">
        <v>0</v>
      </c>
      <c r="KW202" s="491">
        <v>0</v>
      </c>
      <c r="KX202" s="489">
        <v>523.09999999999991</v>
      </c>
      <c r="KY202" s="490">
        <v>8630</v>
      </c>
      <c r="KZ202" s="490">
        <v>8369</v>
      </c>
      <c r="LA202" s="490">
        <v>261</v>
      </c>
      <c r="LB202" s="491">
        <v>3.0243337195828505E-2</v>
      </c>
      <c r="LC202" s="489">
        <v>523.09999999999991</v>
      </c>
      <c r="LD202" s="490">
        <v>8630</v>
      </c>
      <c r="LE202" s="490">
        <v>8369</v>
      </c>
      <c r="LF202" s="490">
        <v>261</v>
      </c>
      <c r="LG202" s="491">
        <v>3.0243337195828505E-2</v>
      </c>
    </row>
    <row r="203" spans="2:319" ht="13.5" thickBot="1">
      <c r="B203" s="1631"/>
      <c r="C203" s="1632"/>
      <c r="D203" s="493" t="s">
        <v>2885</v>
      </c>
      <c r="E203" s="494"/>
      <c r="F203" s="495">
        <v>-9326</v>
      </c>
      <c r="G203" s="495"/>
      <c r="H203" s="495">
        <v>-9326</v>
      </c>
      <c r="I203" s="496">
        <v>1</v>
      </c>
      <c r="J203" s="494"/>
      <c r="K203" s="495">
        <v>-7306</v>
      </c>
      <c r="L203" s="495"/>
      <c r="M203" s="495">
        <v>-7306</v>
      </c>
      <c r="N203" s="496">
        <v>1</v>
      </c>
      <c r="O203" s="494"/>
      <c r="P203" s="495">
        <v>2020</v>
      </c>
      <c r="Q203" s="495"/>
      <c r="R203" s="495">
        <v>2020</v>
      </c>
      <c r="S203" s="496">
        <v>0</v>
      </c>
      <c r="T203" s="495"/>
      <c r="U203" s="495">
        <v>-8889</v>
      </c>
      <c r="V203" s="495"/>
      <c r="W203" s="495">
        <v>-8889</v>
      </c>
      <c r="X203" s="496">
        <v>1</v>
      </c>
      <c r="Y203" s="495"/>
      <c r="Z203" s="495">
        <v>1583</v>
      </c>
      <c r="AA203" s="495"/>
      <c r="AB203" s="495">
        <v>1583</v>
      </c>
      <c r="AC203" s="496">
        <v>1</v>
      </c>
      <c r="AD203" s="494"/>
      <c r="AE203" s="495">
        <v>-8897</v>
      </c>
      <c r="AF203" s="495"/>
      <c r="AG203" s="495">
        <v>-8897</v>
      </c>
      <c r="AH203" s="496">
        <v>1</v>
      </c>
      <c r="AI203" s="494"/>
      <c r="AJ203" s="495">
        <v>-7607</v>
      </c>
      <c r="AK203" s="495"/>
      <c r="AL203" s="495">
        <v>-7607</v>
      </c>
      <c r="AM203" s="496">
        <v>1</v>
      </c>
      <c r="AN203" s="494"/>
      <c r="AO203" s="495">
        <v>1290</v>
      </c>
      <c r="AP203" s="495"/>
      <c r="AQ203" s="495">
        <v>1290</v>
      </c>
      <c r="AR203" s="496">
        <v>0</v>
      </c>
      <c r="AS203" s="495"/>
      <c r="AT203" s="495">
        <v>-7306</v>
      </c>
      <c r="AU203" s="495"/>
      <c r="AV203" s="495">
        <v>-7306</v>
      </c>
      <c r="AW203" s="496">
        <v>1</v>
      </c>
      <c r="AX203" s="495"/>
      <c r="AY203" s="495">
        <v>-301</v>
      </c>
      <c r="AZ203" s="495"/>
      <c r="BA203" s="495">
        <v>-301</v>
      </c>
      <c r="BB203" s="496">
        <v>1</v>
      </c>
      <c r="BC203" s="494"/>
      <c r="BD203" s="495">
        <v>-8677</v>
      </c>
      <c r="BE203" s="495"/>
      <c r="BF203" s="495">
        <v>-8677</v>
      </c>
      <c r="BG203" s="496">
        <v>1</v>
      </c>
      <c r="BH203" s="494"/>
      <c r="BI203" s="495">
        <v>-7495</v>
      </c>
      <c r="BJ203" s="495"/>
      <c r="BK203" s="495">
        <v>-7495</v>
      </c>
      <c r="BL203" s="496">
        <v>1</v>
      </c>
      <c r="BM203" s="494"/>
      <c r="BN203" s="495">
        <v>1182</v>
      </c>
      <c r="BO203" s="495"/>
      <c r="BP203" s="495">
        <v>1182</v>
      </c>
      <c r="BQ203" s="496">
        <v>0</v>
      </c>
      <c r="BR203" s="495"/>
      <c r="BS203" s="495">
        <v>-7607</v>
      </c>
      <c r="BT203" s="495"/>
      <c r="BU203" s="495">
        <v>-7607</v>
      </c>
      <c r="BV203" s="496">
        <v>1</v>
      </c>
      <c r="BW203" s="495"/>
      <c r="BX203" s="495">
        <v>112</v>
      </c>
      <c r="BY203" s="495"/>
      <c r="BZ203" s="495">
        <v>112</v>
      </c>
      <c r="CA203" s="496">
        <v>1</v>
      </c>
      <c r="CB203" s="494"/>
      <c r="CC203" s="495">
        <v>-9408</v>
      </c>
      <c r="CD203" s="495"/>
      <c r="CE203" s="495">
        <v>-9408</v>
      </c>
      <c r="CF203" s="496">
        <v>1</v>
      </c>
      <c r="CG203" s="494"/>
      <c r="CH203" s="495">
        <v>-7400</v>
      </c>
      <c r="CI203" s="495"/>
      <c r="CJ203" s="495">
        <v>-7400</v>
      </c>
      <c r="CK203" s="496">
        <v>1</v>
      </c>
      <c r="CL203" s="494"/>
      <c r="CM203" s="495">
        <v>2008</v>
      </c>
      <c r="CN203" s="495"/>
      <c r="CO203" s="495">
        <v>2008</v>
      </c>
      <c r="CP203" s="496">
        <v>0</v>
      </c>
      <c r="CQ203" s="495"/>
      <c r="CR203" s="495">
        <v>-7495</v>
      </c>
      <c r="CS203" s="495"/>
      <c r="CT203" s="495">
        <v>-7495</v>
      </c>
      <c r="CU203" s="496">
        <v>1</v>
      </c>
      <c r="CV203" s="495"/>
      <c r="CW203" s="495">
        <v>95</v>
      </c>
      <c r="CX203" s="495"/>
      <c r="CY203" s="495">
        <v>95</v>
      </c>
      <c r="CZ203" s="496">
        <v>1</v>
      </c>
      <c r="DA203" s="494"/>
      <c r="DB203" s="495">
        <v>-9438</v>
      </c>
      <c r="DC203" s="495"/>
      <c r="DD203" s="495">
        <v>-9438</v>
      </c>
      <c r="DE203" s="496">
        <v>1</v>
      </c>
      <c r="DF203" s="494"/>
      <c r="DG203" s="495">
        <v>-8009</v>
      </c>
      <c r="DH203" s="495"/>
      <c r="DI203" s="495">
        <v>-8009</v>
      </c>
      <c r="DJ203" s="496">
        <v>1</v>
      </c>
      <c r="DK203" s="494"/>
      <c r="DL203" s="495">
        <v>1429</v>
      </c>
      <c r="DM203" s="495"/>
      <c r="DN203" s="495">
        <v>1429</v>
      </c>
      <c r="DO203" s="496">
        <v>0</v>
      </c>
      <c r="DP203" s="495"/>
      <c r="DQ203" s="495">
        <v>-7400</v>
      </c>
      <c r="DR203" s="495"/>
      <c r="DS203" s="495">
        <v>-7400</v>
      </c>
      <c r="DT203" s="496">
        <v>1</v>
      </c>
      <c r="DU203" s="495"/>
      <c r="DV203" s="495">
        <v>-609</v>
      </c>
      <c r="DW203" s="495"/>
      <c r="DX203" s="495">
        <v>-609</v>
      </c>
      <c r="DY203" s="496">
        <v>1</v>
      </c>
      <c r="DZ203" s="494"/>
      <c r="EA203" s="495">
        <v>-9188</v>
      </c>
      <c r="EB203" s="495"/>
      <c r="EC203" s="495">
        <v>-9188</v>
      </c>
      <c r="ED203" s="496">
        <v>1</v>
      </c>
      <c r="EE203" s="494"/>
      <c r="EF203" s="495">
        <v>-8096</v>
      </c>
      <c r="EG203" s="495"/>
      <c r="EH203" s="495">
        <v>-8096</v>
      </c>
      <c r="EI203" s="496">
        <v>1</v>
      </c>
      <c r="EJ203" s="494"/>
      <c r="EK203" s="495">
        <v>1092</v>
      </c>
      <c r="EL203" s="495"/>
      <c r="EM203" s="495">
        <v>1092</v>
      </c>
      <c r="EN203" s="496">
        <v>0</v>
      </c>
      <c r="EO203" s="495"/>
      <c r="EP203" s="495">
        <v>-8009</v>
      </c>
      <c r="EQ203" s="495"/>
      <c r="ER203" s="495">
        <v>-8009</v>
      </c>
      <c r="ES203" s="496">
        <v>1</v>
      </c>
      <c r="ET203" s="495"/>
      <c r="EU203" s="495">
        <v>-87</v>
      </c>
      <c r="EV203" s="495"/>
      <c r="EW203" s="495">
        <v>-87</v>
      </c>
      <c r="EX203" s="496">
        <v>1</v>
      </c>
      <c r="EY203" s="494"/>
      <c r="EZ203" s="495">
        <v>-8999</v>
      </c>
      <c r="FA203" s="495"/>
      <c r="FB203" s="495">
        <v>-8999</v>
      </c>
      <c r="FC203" s="496">
        <v>1</v>
      </c>
      <c r="FD203" s="494"/>
      <c r="FE203" s="495">
        <v>-6912</v>
      </c>
      <c r="FF203" s="495"/>
      <c r="FG203" s="495">
        <v>-6912</v>
      </c>
      <c r="FH203" s="496">
        <v>1</v>
      </c>
      <c r="FI203" s="494"/>
      <c r="FJ203" s="495">
        <v>2087</v>
      </c>
      <c r="FK203" s="495"/>
      <c r="FL203" s="495">
        <v>2087</v>
      </c>
      <c r="FM203" s="496">
        <v>0</v>
      </c>
      <c r="FN203" s="495"/>
      <c r="FO203" s="495">
        <v>-8096</v>
      </c>
      <c r="FP203" s="495"/>
      <c r="FQ203" s="495">
        <v>-8096</v>
      </c>
      <c r="FR203" s="496">
        <v>1</v>
      </c>
      <c r="FS203" s="495"/>
      <c r="FT203" s="495">
        <v>1184</v>
      </c>
      <c r="FU203" s="495"/>
      <c r="FV203" s="495">
        <v>1184</v>
      </c>
      <c r="FW203" s="496">
        <v>1</v>
      </c>
      <c r="FX203" s="497"/>
      <c r="FY203" s="498">
        <v>-9358</v>
      </c>
      <c r="FZ203" s="498"/>
      <c r="GA203" s="498">
        <v>-9358</v>
      </c>
      <c r="GB203" s="499">
        <v>1</v>
      </c>
      <c r="GC203" s="497"/>
      <c r="GD203" s="498">
        <v>-7316</v>
      </c>
      <c r="GE203" s="498"/>
      <c r="GF203" s="498">
        <v>-7316</v>
      </c>
      <c r="GG203" s="499">
        <v>1</v>
      </c>
      <c r="GH203" s="497"/>
      <c r="GI203" s="498">
        <v>2042</v>
      </c>
      <c r="GJ203" s="498"/>
      <c r="GK203" s="498">
        <v>2042</v>
      </c>
      <c r="GL203" s="499">
        <v>0</v>
      </c>
      <c r="GM203" s="498"/>
      <c r="GN203" s="498">
        <v>-6912</v>
      </c>
      <c r="GO203" s="498"/>
      <c r="GP203" s="498">
        <v>-6912</v>
      </c>
      <c r="GQ203" s="499">
        <v>1</v>
      </c>
      <c r="GR203" s="498"/>
      <c r="GS203" s="498">
        <v>-404</v>
      </c>
      <c r="GT203" s="498"/>
      <c r="GU203" s="498">
        <v>-404</v>
      </c>
      <c r="GV203" s="499">
        <v>1</v>
      </c>
      <c r="GW203" s="497"/>
      <c r="GX203" s="498">
        <v>-8834</v>
      </c>
      <c r="GY203" s="498"/>
      <c r="GZ203" s="498">
        <v>-8834</v>
      </c>
      <c r="HA203" s="499">
        <v>1</v>
      </c>
      <c r="HB203" s="497"/>
      <c r="HC203" s="498">
        <v>-6700</v>
      </c>
      <c r="HD203" s="498"/>
      <c r="HE203" s="498">
        <v>-6700</v>
      </c>
      <c r="HF203" s="499">
        <v>1</v>
      </c>
      <c r="HG203" s="497"/>
      <c r="HH203" s="498">
        <v>2134</v>
      </c>
      <c r="HI203" s="498"/>
      <c r="HJ203" s="498">
        <v>2134</v>
      </c>
      <c r="HK203" s="499">
        <v>0</v>
      </c>
      <c r="HL203" s="498"/>
      <c r="HM203" s="498">
        <v>-7316</v>
      </c>
      <c r="HN203" s="498"/>
      <c r="HO203" s="498">
        <v>-7316</v>
      </c>
      <c r="HP203" s="499">
        <v>1</v>
      </c>
      <c r="HQ203" s="498"/>
      <c r="HR203" s="498">
        <v>616</v>
      </c>
      <c r="HS203" s="498"/>
      <c r="HT203" s="498">
        <v>616</v>
      </c>
      <c r="HU203" s="499">
        <v>1</v>
      </c>
      <c r="HV203" s="497"/>
      <c r="HW203" s="498">
        <v>-8756</v>
      </c>
      <c r="HX203" s="498"/>
      <c r="HY203" s="498">
        <v>-8756</v>
      </c>
      <c r="HZ203" s="499">
        <v>1</v>
      </c>
      <c r="IA203" s="497"/>
      <c r="IB203" s="498">
        <v>-7635</v>
      </c>
      <c r="IC203" s="498"/>
      <c r="ID203" s="498">
        <v>-7635</v>
      </c>
      <c r="IE203" s="499">
        <v>1</v>
      </c>
      <c r="IF203" s="497"/>
      <c r="IG203" s="498">
        <v>1121</v>
      </c>
      <c r="IH203" s="498"/>
      <c r="II203" s="498">
        <v>1121</v>
      </c>
      <c r="IJ203" s="499">
        <v>0</v>
      </c>
      <c r="IK203" s="498"/>
      <c r="IL203" s="498">
        <v>-6700</v>
      </c>
      <c r="IM203" s="498"/>
      <c r="IN203" s="498">
        <v>-6700</v>
      </c>
      <c r="IO203" s="499">
        <v>1</v>
      </c>
      <c r="IP203" s="498"/>
      <c r="IQ203" s="498">
        <v>-935</v>
      </c>
      <c r="IR203" s="498"/>
      <c r="IS203" s="498">
        <v>-935</v>
      </c>
      <c r="IT203" s="499">
        <v>1</v>
      </c>
      <c r="IU203" s="497"/>
      <c r="IV203" s="498">
        <v>-8850</v>
      </c>
      <c r="IW203" s="498"/>
      <c r="IX203" s="498">
        <v>-8850</v>
      </c>
      <c r="IY203" s="499">
        <v>1</v>
      </c>
      <c r="IZ203" s="497"/>
      <c r="JA203" s="498">
        <v>-5949</v>
      </c>
      <c r="JB203" s="498"/>
      <c r="JC203" s="498">
        <v>-5949</v>
      </c>
      <c r="JD203" s="499">
        <v>1</v>
      </c>
      <c r="JE203" s="497"/>
      <c r="JF203" s="498">
        <v>2901</v>
      </c>
      <c r="JG203" s="498"/>
      <c r="JH203" s="498">
        <v>2901</v>
      </c>
      <c r="JI203" s="499">
        <v>0</v>
      </c>
      <c r="JJ203" s="498"/>
      <c r="JK203" s="498">
        <v>-7635</v>
      </c>
      <c r="JL203" s="498"/>
      <c r="JM203" s="498">
        <v>-7635</v>
      </c>
      <c r="JN203" s="499">
        <v>1</v>
      </c>
      <c r="JO203" s="498"/>
      <c r="JP203" s="498">
        <v>1686</v>
      </c>
      <c r="JQ203" s="498"/>
      <c r="JR203" s="498">
        <v>1686</v>
      </c>
      <c r="JS203" s="499">
        <v>1</v>
      </c>
      <c r="JT203" s="497"/>
      <c r="JU203" s="498">
        <v>-8850</v>
      </c>
      <c r="JV203" s="498"/>
      <c r="JW203" s="498">
        <v>-8850</v>
      </c>
      <c r="JX203" s="499">
        <v>1</v>
      </c>
      <c r="JY203" s="497"/>
      <c r="JZ203" s="498">
        <v>-6788</v>
      </c>
      <c r="KA203" s="498"/>
      <c r="KB203" s="498">
        <v>-6788</v>
      </c>
      <c r="KC203" s="499">
        <v>1</v>
      </c>
      <c r="KD203" s="497"/>
      <c r="KE203" s="498">
        <v>2062</v>
      </c>
      <c r="KF203" s="498"/>
      <c r="KG203" s="498">
        <v>2062</v>
      </c>
      <c r="KH203" s="499">
        <v>0</v>
      </c>
      <c r="KI203" s="498"/>
      <c r="KJ203" s="498">
        <v>-5949</v>
      </c>
      <c r="KK203" s="498"/>
      <c r="KL203" s="498">
        <v>-5949</v>
      </c>
      <c r="KM203" s="499">
        <v>1</v>
      </c>
      <c r="KN203" s="498"/>
      <c r="KO203" s="498">
        <v>-839</v>
      </c>
      <c r="KP203" s="498"/>
      <c r="KQ203" s="498">
        <v>-839</v>
      </c>
      <c r="KR203" s="499">
        <v>1</v>
      </c>
      <c r="KS203" s="494">
        <v>0</v>
      </c>
      <c r="KT203" s="495">
        <v>-108581</v>
      </c>
      <c r="KU203" s="495">
        <v>0</v>
      </c>
      <c r="KV203" s="495">
        <v>-108581</v>
      </c>
      <c r="KW203" s="496">
        <v>1</v>
      </c>
      <c r="KX203" s="494">
        <v>0</v>
      </c>
      <c r="KY203" s="495">
        <v>-87213</v>
      </c>
      <c r="KZ203" s="495">
        <v>0</v>
      </c>
      <c r="LA203" s="495">
        <v>-87213</v>
      </c>
      <c r="LB203" s="496">
        <v>1</v>
      </c>
      <c r="LC203" s="494">
        <v>0</v>
      </c>
      <c r="LD203" s="495">
        <v>21368</v>
      </c>
      <c r="LE203" s="495">
        <v>0</v>
      </c>
      <c r="LF203" s="495">
        <v>21368</v>
      </c>
      <c r="LG203" s="496">
        <v>0</v>
      </c>
    </row>
    <row r="204" spans="2:319" ht="13.5" thickBot="1">
      <c r="B204" s="500" t="s">
        <v>2887</v>
      </c>
      <c r="C204" s="501"/>
      <c r="D204" s="502"/>
      <c r="E204" s="503">
        <v>5425.6999999999989</v>
      </c>
      <c r="F204" s="504">
        <v>1014351</v>
      </c>
      <c r="G204" s="504">
        <v>931689</v>
      </c>
      <c r="H204" s="504">
        <v>82662</v>
      </c>
      <c r="I204" s="505">
        <v>8.1492501116477434E-2</v>
      </c>
      <c r="J204" s="503">
        <v>4989.1000000000004</v>
      </c>
      <c r="K204" s="504">
        <v>906390</v>
      </c>
      <c r="L204" s="504">
        <v>836118</v>
      </c>
      <c r="M204" s="504">
        <v>70272</v>
      </c>
      <c r="N204" s="505">
        <v>7.7529540264124716E-2</v>
      </c>
      <c r="O204" s="503">
        <v>-436.5999999999998</v>
      </c>
      <c r="P204" s="504">
        <v>-107961</v>
      </c>
      <c r="Q204" s="504">
        <v>-95571</v>
      </c>
      <c r="R204" s="504">
        <v>-12390</v>
      </c>
      <c r="S204" s="505">
        <v>-3.9629608523527177E-3</v>
      </c>
      <c r="T204" s="504">
        <v>4323.3999999999996</v>
      </c>
      <c r="U204" s="504">
        <v>771652</v>
      </c>
      <c r="V204" s="504">
        <v>740352</v>
      </c>
      <c r="W204" s="504">
        <v>31300</v>
      </c>
      <c r="X204" s="505">
        <v>4.0562326022611228E-2</v>
      </c>
      <c r="Y204" s="504">
        <v>665.6999999999997</v>
      </c>
      <c r="Z204" s="504">
        <v>134738</v>
      </c>
      <c r="AA204" s="504">
        <v>95766</v>
      </c>
      <c r="AB204" s="504">
        <v>38972</v>
      </c>
      <c r="AC204" s="505">
        <v>4.4525286874963946E-2</v>
      </c>
      <c r="AD204" s="503">
        <v>5277.1</v>
      </c>
      <c r="AE204" s="504">
        <v>970868</v>
      </c>
      <c r="AF204" s="504">
        <v>899126</v>
      </c>
      <c r="AG204" s="504">
        <v>71742</v>
      </c>
      <c r="AH204" s="505">
        <v>7.3894700412414457E-2</v>
      </c>
      <c r="AI204" s="503">
        <v>5134.5</v>
      </c>
      <c r="AJ204" s="504">
        <v>935685</v>
      </c>
      <c r="AK204" s="504">
        <v>847940</v>
      </c>
      <c r="AL204" s="504">
        <v>87745</v>
      </c>
      <c r="AM204" s="505">
        <v>9.3776217423598748E-2</v>
      </c>
      <c r="AN204" s="503">
        <v>-142.59999999999991</v>
      </c>
      <c r="AO204" s="504">
        <v>-35183</v>
      </c>
      <c r="AP204" s="504">
        <v>-51186</v>
      </c>
      <c r="AQ204" s="504">
        <v>16003</v>
      </c>
      <c r="AR204" s="505">
        <v>1.9881517011184291E-2</v>
      </c>
      <c r="AS204" s="504">
        <v>4989.1000000000004</v>
      </c>
      <c r="AT204" s="504">
        <v>906390</v>
      </c>
      <c r="AU204" s="504">
        <v>836118</v>
      </c>
      <c r="AV204" s="504">
        <v>70272</v>
      </c>
      <c r="AW204" s="505">
        <v>7.7529540264124716E-2</v>
      </c>
      <c r="AX204" s="504">
        <v>145.4000000000002</v>
      </c>
      <c r="AY204" s="504">
        <v>29295</v>
      </c>
      <c r="AZ204" s="504">
        <v>11822</v>
      </c>
      <c r="BA204" s="504">
        <v>17473</v>
      </c>
      <c r="BB204" s="505">
        <v>5.7648023252940425E-2</v>
      </c>
      <c r="BC204" s="503">
        <v>5250</v>
      </c>
      <c r="BD204" s="504">
        <v>957478</v>
      </c>
      <c r="BE204" s="504">
        <v>878728</v>
      </c>
      <c r="BF204" s="504">
        <v>78750</v>
      </c>
      <c r="BG204" s="505">
        <v>8.2247320565067811E-2</v>
      </c>
      <c r="BH204" s="503">
        <v>5506.6</v>
      </c>
      <c r="BI204" s="504">
        <v>883271</v>
      </c>
      <c r="BJ204" s="504">
        <v>803371</v>
      </c>
      <c r="BK204" s="504">
        <v>79900</v>
      </c>
      <c r="BL204" s="505">
        <v>9.0459213536955255E-2</v>
      </c>
      <c r="BM204" s="503">
        <v>256.60000000000008</v>
      </c>
      <c r="BN204" s="504">
        <v>-74207</v>
      </c>
      <c r="BO204" s="504">
        <v>-75357</v>
      </c>
      <c r="BP204" s="504">
        <v>1150</v>
      </c>
      <c r="BQ204" s="505">
        <v>8.2118929718874439E-3</v>
      </c>
      <c r="BR204" s="504">
        <v>5134.5</v>
      </c>
      <c r="BS204" s="504">
        <v>935685</v>
      </c>
      <c r="BT204" s="504">
        <v>847940</v>
      </c>
      <c r="BU204" s="504">
        <v>87745</v>
      </c>
      <c r="BV204" s="505">
        <v>9.3776217423598748E-2</v>
      </c>
      <c r="BW204" s="504">
        <v>372.10000000000019</v>
      </c>
      <c r="BX204" s="504">
        <v>-52414</v>
      </c>
      <c r="BY204" s="504">
        <v>-44569</v>
      </c>
      <c r="BZ204" s="504">
        <v>-7845</v>
      </c>
      <c r="CA204" s="505">
        <v>8.5564324451711304E-2</v>
      </c>
      <c r="CB204" s="503">
        <v>5655.1</v>
      </c>
      <c r="CC204" s="504">
        <v>1083293</v>
      </c>
      <c r="CD204" s="504">
        <v>999410</v>
      </c>
      <c r="CE204" s="504">
        <v>83883</v>
      </c>
      <c r="CF204" s="505">
        <v>7.7433344441439206E-2</v>
      </c>
      <c r="CG204" s="503">
        <v>5731.5</v>
      </c>
      <c r="CH204" s="504">
        <v>996682</v>
      </c>
      <c r="CI204" s="504">
        <v>941579</v>
      </c>
      <c r="CJ204" s="504">
        <v>55103</v>
      </c>
      <c r="CK204" s="505">
        <v>5.5286440409277986E-2</v>
      </c>
      <c r="CL204" s="503">
        <v>76.400000000000006</v>
      </c>
      <c r="CM204" s="504">
        <v>-86611</v>
      </c>
      <c r="CN204" s="504">
        <v>-57831</v>
      </c>
      <c r="CO204" s="504">
        <v>-28780</v>
      </c>
      <c r="CP204" s="505">
        <v>-2.214690403216122E-2</v>
      </c>
      <c r="CQ204" s="504">
        <v>5506.6</v>
      </c>
      <c r="CR204" s="504">
        <v>883271</v>
      </c>
      <c r="CS204" s="504">
        <v>803371</v>
      </c>
      <c r="CT204" s="504">
        <v>79900</v>
      </c>
      <c r="CU204" s="505">
        <v>9.0459213536955255E-2</v>
      </c>
      <c r="CV204" s="504">
        <v>224.89999999999964</v>
      </c>
      <c r="CW204" s="504">
        <v>113411</v>
      </c>
      <c r="CX204" s="504">
        <v>138208</v>
      </c>
      <c r="CY204" s="504">
        <v>-24797</v>
      </c>
      <c r="CZ204" s="505">
        <v>0.11260611756911648</v>
      </c>
      <c r="DA204" s="503">
        <v>5131.8</v>
      </c>
      <c r="DB204" s="504">
        <v>1025559</v>
      </c>
      <c r="DC204" s="504">
        <v>943759</v>
      </c>
      <c r="DD204" s="504">
        <v>81800</v>
      </c>
      <c r="DE204" s="505">
        <v>7.9761378916278824E-2</v>
      </c>
      <c r="DF204" s="503">
        <v>5771.0999999999995</v>
      </c>
      <c r="DG204" s="504">
        <v>985108</v>
      </c>
      <c r="DH204" s="504">
        <v>924861</v>
      </c>
      <c r="DI204" s="504">
        <v>60247</v>
      </c>
      <c r="DJ204" s="505">
        <v>6.1157761382508315E-2</v>
      </c>
      <c r="DK204" s="503">
        <v>639.30000000000018</v>
      </c>
      <c r="DL204" s="504">
        <v>-40451</v>
      </c>
      <c r="DM204" s="504">
        <v>-18898</v>
      </c>
      <c r="DN204" s="504">
        <v>-21553</v>
      </c>
      <c r="DO204" s="505">
        <v>-1.860361753377051E-2</v>
      </c>
      <c r="DP204" s="504">
        <v>5731.5</v>
      </c>
      <c r="DQ204" s="504">
        <v>996682</v>
      </c>
      <c r="DR204" s="504">
        <v>941579</v>
      </c>
      <c r="DS204" s="504">
        <v>55103</v>
      </c>
      <c r="DT204" s="505">
        <v>5.5286440409277986E-2</v>
      </c>
      <c r="DU204" s="504">
        <v>39.600000000000009</v>
      </c>
      <c r="DV204" s="504">
        <v>-11574</v>
      </c>
      <c r="DW204" s="504">
        <v>-16718</v>
      </c>
      <c r="DX204" s="504">
        <v>5144</v>
      </c>
      <c r="DY204" s="505">
        <v>7.3890057943048496E-2</v>
      </c>
      <c r="DZ204" s="503">
        <v>5077.5</v>
      </c>
      <c r="EA204" s="504">
        <v>1031035</v>
      </c>
      <c r="EB204" s="504">
        <v>949239</v>
      </c>
      <c r="EC204" s="504">
        <v>81796</v>
      </c>
      <c r="ED204" s="505">
        <v>7.9333873243876293E-2</v>
      </c>
      <c r="EE204" s="503">
        <v>5860.5</v>
      </c>
      <c r="EF204" s="504">
        <v>914885</v>
      </c>
      <c r="EG204" s="504">
        <v>839563</v>
      </c>
      <c r="EH204" s="504">
        <v>75322</v>
      </c>
      <c r="EI204" s="505">
        <v>8.2329473103176898E-2</v>
      </c>
      <c r="EJ204" s="503">
        <v>782.99999999999989</v>
      </c>
      <c r="EK204" s="504">
        <v>-116150</v>
      </c>
      <c r="EL204" s="504">
        <v>-109676</v>
      </c>
      <c r="EM204" s="504">
        <v>-6474</v>
      </c>
      <c r="EN204" s="505">
        <v>2.9955998593006045E-3</v>
      </c>
      <c r="EO204" s="504">
        <v>5771.0999999999995</v>
      </c>
      <c r="EP204" s="504">
        <v>985108</v>
      </c>
      <c r="EQ204" s="504">
        <v>924861</v>
      </c>
      <c r="ER204" s="504">
        <v>60247</v>
      </c>
      <c r="ES204" s="505">
        <v>6.1157761382508315E-2</v>
      </c>
      <c r="ET204" s="504">
        <v>89.39999999999992</v>
      </c>
      <c r="EU204" s="504">
        <v>-70223</v>
      </c>
      <c r="EV204" s="504">
        <v>-85298</v>
      </c>
      <c r="EW204" s="504">
        <v>15075</v>
      </c>
      <c r="EX204" s="505">
        <v>5.816216152320771E-2</v>
      </c>
      <c r="EY204" s="503">
        <v>6425.7</v>
      </c>
      <c r="EZ204" s="504">
        <v>1161092</v>
      </c>
      <c r="FA204" s="504">
        <v>1078172</v>
      </c>
      <c r="FB204" s="504">
        <v>82920</v>
      </c>
      <c r="FC204" s="505">
        <v>7.1415529518763371E-2</v>
      </c>
      <c r="FD204" s="503">
        <v>5740.0999999999995</v>
      </c>
      <c r="FE204" s="504">
        <v>866590</v>
      </c>
      <c r="FF204" s="504">
        <v>781859</v>
      </c>
      <c r="FG204" s="504">
        <v>84731</v>
      </c>
      <c r="FH204" s="505">
        <v>9.7775187805075062E-2</v>
      </c>
      <c r="FI204" s="503">
        <v>-685.6</v>
      </c>
      <c r="FJ204" s="504">
        <v>-294502</v>
      </c>
      <c r="FK204" s="504">
        <v>-296313</v>
      </c>
      <c r="FL204" s="504">
        <v>1811</v>
      </c>
      <c r="FM204" s="505">
        <v>2.6359658286311691E-2</v>
      </c>
      <c r="FN204" s="504">
        <v>5860.5</v>
      </c>
      <c r="FO204" s="504">
        <v>914885</v>
      </c>
      <c r="FP204" s="504">
        <v>839563</v>
      </c>
      <c r="FQ204" s="504">
        <v>75322</v>
      </c>
      <c r="FR204" s="505">
        <v>8.2329473103176898E-2</v>
      </c>
      <c r="FS204" s="504">
        <v>-120.39999999999972</v>
      </c>
      <c r="FT204" s="504">
        <v>-48295</v>
      </c>
      <c r="FU204" s="504">
        <v>-57704</v>
      </c>
      <c r="FV204" s="504">
        <v>9409</v>
      </c>
      <c r="FW204" s="505">
        <v>5.5969814816865207E-2</v>
      </c>
      <c r="FX204" s="506">
        <v>5346.4</v>
      </c>
      <c r="FY204" s="507">
        <v>1020975</v>
      </c>
      <c r="FZ204" s="507">
        <v>935829</v>
      </c>
      <c r="GA204" s="507">
        <v>85146</v>
      </c>
      <c r="GB204" s="508">
        <v>8.3396753103650925E-2</v>
      </c>
      <c r="GC204" s="506">
        <v>6219.4</v>
      </c>
      <c r="GD204" s="507">
        <v>915067</v>
      </c>
      <c r="GE204" s="507">
        <v>846732</v>
      </c>
      <c r="GF204" s="507">
        <v>68335</v>
      </c>
      <c r="GG204" s="508">
        <v>7.4677591914034711E-2</v>
      </c>
      <c r="GH204" s="506">
        <v>873</v>
      </c>
      <c r="GI204" s="507">
        <v>-105908</v>
      </c>
      <c r="GJ204" s="507">
        <v>-89097</v>
      </c>
      <c r="GK204" s="507">
        <v>-16811</v>
      </c>
      <c r="GL204" s="508">
        <v>-8.7191611896162147E-3</v>
      </c>
      <c r="GM204" s="507">
        <v>5740.0999999999995</v>
      </c>
      <c r="GN204" s="507">
        <v>866590</v>
      </c>
      <c r="GO204" s="507">
        <v>781859</v>
      </c>
      <c r="GP204" s="507">
        <v>84731</v>
      </c>
      <c r="GQ204" s="508">
        <v>9.7775187805075062E-2</v>
      </c>
      <c r="GR204" s="507">
        <v>479.2999999999999</v>
      </c>
      <c r="GS204" s="507">
        <v>48477</v>
      </c>
      <c r="GT204" s="507">
        <v>64873</v>
      </c>
      <c r="GU204" s="507">
        <v>-16396</v>
      </c>
      <c r="GV204" s="508">
        <v>0.10649434899469128</v>
      </c>
      <c r="GW204" s="506">
        <v>5343.7999999999993</v>
      </c>
      <c r="GX204" s="507">
        <v>975876</v>
      </c>
      <c r="GY204" s="507">
        <v>904223</v>
      </c>
      <c r="GZ204" s="507">
        <v>71653</v>
      </c>
      <c r="HA204" s="508">
        <v>7.3424287511937997E-2</v>
      </c>
      <c r="HB204" s="506">
        <v>7176.5000000000009</v>
      </c>
      <c r="HC204" s="507">
        <v>1034214</v>
      </c>
      <c r="HD204" s="507">
        <v>950218</v>
      </c>
      <c r="HE204" s="507">
        <v>83996</v>
      </c>
      <c r="HF204" s="508">
        <v>8.1217233570614986E-2</v>
      </c>
      <c r="HG204" s="506">
        <v>1832.7000000000003</v>
      </c>
      <c r="HH204" s="507">
        <v>58338</v>
      </c>
      <c r="HI204" s="507">
        <v>45995</v>
      </c>
      <c r="HJ204" s="507">
        <v>12343</v>
      </c>
      <c r="HK204" s="508">
        <v>7.7929460586769889E-3</v>
      </c>
      <c r="HL204" s="507">
        <v>6219.4</v>
      </c>
      <c r="HM204" s="507">
        <v>915067</v>
      </c>
      <c r="HN204" s="507">
        <v>846732</v>
      </c>
      <c r="HO204" s="507">
        <v>68335</v>
      </c>
      <c r="HP204" s="508">
        <v>7.4677591914034711E-2</v>
      </c>
      <c r="HQ204" s="507">
        <v>957.10000000000014</v>
      </c>
      <c r="HR204" s="507">
        <v>119147</v>
      </c>
      <c r="HS204" s="507">
        <v>103486</v>
      </c>
      <c r="HT204" s="507">
        <v>15661</v>
      </c>
      <c r="HU204" s="508">
        <v>6.6884645855357722E-2</v>
      </c>
      <c r="HV204" s="506">
        <v>4789.8999999999996</v>
      </c>
      <c r="HW204" s="507">
        <v>954118</v>
      </c>
      <c r="HX204" s="507">
        <v>885313</v>
      </c>
      <c r="HY204" s="507">
        <v>68805</v>
      </c>
      <c r="HZ204" s="508">
        <v>7.2113721782840284E-2</v>
      </c>
      <c r="IA204" s="506">
        <v>5288.8</v>
      </c>
      <c r="IB204" s="507">
        <v>818203</v>
      </c>
      <c r="IC204" s="507">
        <v>767447</v>
      </c>
      <c r="ID204" s="507">
        <v>50756</v>
      </c>
      <c r="IE204" s="508">
        <v>6.2033505132589345E-2</v>
      </c>
      <c r="IF204" s="506">
        <v>498.89999999999986</v>
      </c>
      <c r="IG204" s="507">
        <v>-135915</v>
      </c>
      <c r="IH204" s="507">
        <v>-117866</v>
      </c>
      <c r="II204" s="507">
        <v>-18049</v>
      </c>
      <c r="IJ204" s="508">
        <v>-1.0080216650250939E-2</v>
      </c>
      <c r="IK204" s="507">
        <v>7176.5000000000009</v>
      </c>
      <c r="IL204" s="507">
        <v>1034214</v>
      </c>
      <c r="IM204" s="507">
        <v>950218</v>
      </c>
      <c r="IN204" s="507">
        <v>83996</v>
      </c>
      <c r="IO204" s="508">
        <v>8.1217233570614986E-2</v>
      </c>
      <c r="IP204" s="507">
        <v>-1887.7000000000005</v>
      </c>
      <c r="IQ204" s="507">
        <v>-216011</v>
      </c>
      <c r="IR204" s="507">
        <v>-182771</v>
      </c>
      <c r="IS204" s="507">
        <v>-33240</v>
      </c>
      <c r="IT204" s="508">
        <v>9.1297450220865925E-2</v>
      </c>
      <c r="IU204" s="506">
        <v>4820.9000000000005</v>
      </c>
      <c r="IV204" s="507">
        <v>942083</v>
      </c>
      <c r="IW204" s="507">
        <v>868038</v>
      </c>
      <c r="IX204" s="507">
        <v>74045</v>
      </c>
      <c r="IY204" s="508">
        <v>7.8597108747318442E-2</v>
      </c>
      <c r="IZ204" s="506">
        <v>6072.5</v>
      </c>
      <c r="JA204" s="507">
        <v>960293</v>
      </c>
      <c r="JB204" s="507">
        <v>877071</v>
      </c>
      <c r="JC204" s="507">
        <v>83222</v>
      </c>
      <c r="JD204" s="508">
        <v>8.6663133022941957E-2</v>
      </c>
      <c r="JE204" s="506">
        <v>1251.5999999999999</v>
      </c>
      <c r="JF204" s="507">
        <v>18210</v>
      </c>
      <c r="JG204" s="507">
        <v>9033</v>
      </c>
      <c r="JH204" s="507">
        <v>9177</v>
      </c>
      <c r="JI204" s="508">
        <v>8.0660242756235151E-3</v>
      </c>
      <c r="JJ204" s="507">
        <v>5288.8</v>
      </c>
      <c r="JK204" s="507">
        <v>818203</v>
      </c>
      <c r="JL204" s="507">
        <v>767447</v>
      </c>
      <c r="JM204" s="507">
        <v>50756</v>
      </c>
      <c r="JN204" s="508">
        <v>6.2033505132589345E-2</v>
      </c>
      <c r="JO204" s="507">
        <v>783.70000000000027</v>
      </c>
      <c r="JP204" s="507">
        <v>142090</v>
      </c>
      <c r="JQ204" s="507">
        <v>109624</v>
      </c>
      <c r="JR204" s="507">
        <v>32466</v>
      </c>
      <c r="JS204" s="508">
        <v>5.396748085696583E-2</v>
      </c>
      <c r="JT204" s="506">
        <v>5408.4</v>
      </c>
      <c r="JU204" s="507">
        <v>1000222</v>
      </c>
      <c r="JV204" s="507">
        <v>931685</v>
      </c>
      <c r="JW204" s="507">
        <v>68537</v>
      </c>
      <c r="JX204" s="508">
        <v>6.8521788163027814E-2</v>
      </c>
      <c r="JY204" s="506">
        <v>5942.9</v>
      </c>
      <c r="JZ204" s="507">
        <v>920688</v>
      </c>
      <c r="KA204" s="507">
        <v>867505</v>
      </c>
      <c r="KB204" s="507">
        <v>53183</v>
      </c>
      <c r="KC204" s="508">
        <v>5.7764410962236938E-2</v>
      </c>
      <c r="KD204" s="506">
        <v>534.5</v>
      </c>
      <c r="KE204" s="507">
        <v>-79534</v>
      </c>
      <c r="KF204" s="507">
        <v>-64180</v>
      </c>
      <c r="KG204" s="507">
        <v>-15354</v>
      </c>
      <c r="KH204" s="508">
        <v>-1.0757377200790876E-2</v>
      </c>
      <c r="KI204" s="507">
        <v>6072.5</v>
      </c>
      <c r="KJ204" s="507">
        <v>960293</v>
      </c>
      <c r="KK204" s="507">
        <v>877071</v>
      </c>
      <c r="KL204" s="507">
        <v>83222</v>
      </c>
      <c r="KM204" s="508">
        <v>8.6663133022941957E-2</v>
      </c>
      <c r="KN204" s="507">
        <v>-129.60000000000005</v>
      </c>
      <c r="KO204" s="507">
        <v>-39605</v>
      </c>
      <c r="KP204" s="507">
        <v>-9566</v>
      </c>
      <c r="KQ204" s="507">
        <v>-30039</v>
      </c>
      <c r="KR204" s="508">
        <v>9.7420510223732826E-2</v>
      </c>
      <c r="KS204" s="503">
        <v>63952.30000000001</v>
      </c>
      <c r="KT204" s="504">
        <v>12136950</v>
      </c>
      <c r="KU204" s="504">
        <v>11205211</v>
      </c>
      <c r="KV204" s="504">
        <v>931739</v>
      </c>
      <c r="KW204" s="505">
        <v>7.6768792818624115E-2</v>
      </c>
      <c r="KX204" s="503">
        <v>69433.5</v>
      </c>
      <c r="KY204" s="504">
        <v>11137076</v>
      </c>
      <c r="KZ204" s="504">
        <v>10284264</v>
      </c>
      <c r="LA204" s="504">
        <v>852812</v>
      </c>
      <c r="LB204" s="505">
        <v>7.6574138490210539E-2</v>
      </c>
      <c r="LC204" s="503">
        <v>5481.2000000000025</v>
      </c>
      <c r="LD204" s="504">
        <v>-999874</v>
      </c>
      <c r="LE204" s="504">
        <v>-920947</v>
      </c>
      <c r="LF204" s="504">
        <v>-78927</v>
      </c>
      <c r="LG204" s="505">
        <v>-1.9465432841357655E-4</v>
      </c>
    </row>
    <row r="205" spans="2:319" ht="13.5" thickBot="1">
      <c r="B205" s="319" t="s">
        <v>2888</v>
      </c>
      <c r="C205" s="320"/>
      <c r="D205" s="321"/>
      <c r="E205" s="322">
        <v>0</v>
      </c>
      <c r="F205" s="323">
        <v>0</v>
      </c>
      <c r="G205" s="323">
        <v>0</v>
      </c>
      <c r="H205" s="323">
        <v>0</v>
      </c>
      <c r="I205" s="324">
        <v>0</v>
      </c>
      <c r="J205" s="322">
        <v>52</v>
      </c>
      <c r="K205" s="323">
        <v>650</v>
      </c>
      <c r="L205" s="323">
        <v>534</v>
      </c>
      <c r="M205" s="323">
        <v>116</v>
      </c>
      <c r="N205" s="324">
        <v>0.17846153846153845</v>
      </c>
      <c r="O205" s="322">
        <v>52</v>
      </c>
      <c r="P205" s="323">
        <v>650</v>
      </c>
      <c r="Q205" s="323">
        <v>534</v>
      </c>
      <c r="R205" s="323">
        <v>116</v>
      </c>
      <c r="S205" s="324">
        <v>0.17846153846153845</v>
      </c>
      <c r="T205" s="322">
        <v>0</v>
      </c>
      <c r="U205" s="323">
        <v>0</v>
      </c>
      <c r="V205" s="323">
        <v>0</v>
      </c>
      <c r="W205" s="323">
        <v>0</v>
      </c>
      <c r="X205" s="324">
        <v>0</v>
      </c>
      <c r="Y205" s="322">
        <v>52</v>
      </c>
      <c r="Z205" s="323">
        <v>650</v>
      </c>
      <c r="AA205" s="323">
        <v>534</v>
      </c>
      <c r="AB205" s="323">
        <v>116</v>
      </c>
      <c r="AC205" s="324">
        <v>0.17846153846153845</v>
      </c>
      <c r="AD205" s="322">
        <v>870</v>
      </c>
      <c r="AE205" s="323">
        <v>10875</v>
      </c>
      <c r="AF205" s="323">
        <v>6786</v>
      </c>
      <c r="AG205" s="323">
        <v>4089</v>
      </c>
      <c r="AH205" s="324">
        <v>0.376</v>
      </c>
      <c r="AI205" s="322">
        <v>1000</v>
      </c>
      <c r="AJ205" s="323">
        <v>12500</v>
      </c>
      <c r="AK205" s="323">
        <v>7742</v>
      </c>
      <c r="AL205" s="323">
        <v>4758</v>
      </c>
      <c r="AM205" s="324">
        <v>0.38063999999999998</v>
      </c>
      <c r="AN205" s="322">
        <v>130</v>
      </c>
      <c r="AO205" s="323">
        <v>1625</v>
      </c>
      <c r="AP205" s="323">
        <v>956</v>
      </c>
      <c r="AQ205" s="323">
        <v>669</v>
      </c>
      <c r="AR205" s="324">
        <v>4.6399999999999775E-3</v>
      </c>
      <c r="AS205" s="322">
        <v>52</v>
      </c>
      <c r="AT205" s="323">
        <v>650</v>
      </c>
      <c r="AU205" s="323">
        <v>534</v>
      </c>
      <c r="AV205" s="323">
        <v>116</v>
      </c>
      <c r="AW205" s="324">
        <v>0.17846153846153845</v>
      </c>
      <c r="AX205" s="322">
        <v>948</v>
      </c>
      <c r="AY205" s="323">
        <v>11850</v>
      </c>
      <c r="AZ205" s="323">
        <v>7208</v>
      </c>
      <c r="BA205" s="323">
        <v>4642</v>
      </c>
      <c r="BB205" s="324">
        <v>0.20217846153846153</v>
      </c>
      <c r="BC205" s="322">
        <v>950</v>
      </c>
      <c r="BD205" s="323">
        <v>11875</v>
      </c>
      <c r="BE205" s="323">
        <v>7410</v>
      </c>
      <c r="BF205" s="323">
        <v>4465</v>
      </c>
      <c r="BG205" s="324">
        <v>0.376</v>
      </c>
      <c r="BH205" s="322">
        <v>1000</v>
      </c>
      <c r="BI205" s="323">
        <v>12500</v>
      </c>
      <c r="BJ205" s="323">
        <v>7835</v>
      </c>
      <c r="BK205" s="323">
        <v>4665</v>
      </c>
      <c r="BL205" s="324">
        <v>0.37319999999999998</v>
      </c>
      <c r="BM205" s="322">
        <v>50</v>
      </c>
      <c r="BN205" s="323">
        <v>625</v>
      </c>
      <c r="BO205" s="323">
        <v>425</v>
      </c>
      <c r="BP205" s="323">
        <v>200</v>
      </c>
      <c r="BQ205" s="324">
        <v>0.32</v>
      </c>
      <c r="BR205" s="322">
        <v>1000</v>
      </c>
      <c r="BS205" s="323">
        <v>12500</v>
      </c>
      <c r="BT205" s="323">
        <v>7742</v>
      </c>
      <c r="BU205" s="323">
        <v>4758</v>
      </c>
      <c r="BV205" s="324">
        <v>0.38063999999999998</v>
      </c>
      <c r="BW205" s="322">
        <v>0</v>
      </c>
      <c r="BX205" s="323">
        <v>0</v>
      </c>
      <c r="BY205" s="323">
        <v>93</v>
      </c>
      <c r="BZ205" s="323">
        <v>-93</v>
      </c>
      <c r="CA205" s="324">
        <v>-7.4400000000000022E-3</v>
      </c>
      <c r="CB205" s="322">
        <v>1010</v>
      </c>
      <c r="CC205" s="323">
        <v>12625</v>
      </c>
      <c r="CD205" s="323">
        <v>7878</v>
      </c>
      <c r="CE205" s="323">
        <v>4747</v>
      </c>
      <c r="CF205" s="324">
        <v>0.376</v>
      </c>
      <c r="CG205" s="322">
        <v>764</v>
      </c>
      <c r="CH205" s="323">
        <v>9550</v>
      </c>
      <c r="CI205" s="323">
        <v>6209</v>
      </c>
      <c r="CJ205" s="323">
        <v>3341</v>
      </c>
      <c r="CK205" s="324">
        <v>0.34984293193717275</v>
      </c>
      <c r="CL205" s="322">
        <v>-246</v>
      </c>
      <c r="CM205" s="323">
        <v>-3075</v>
      </c>
      <c r="CN205" s="323">
        <v>-1669</v>
      </c>
      <c r="CO205" s="323">
        <v>-1406</v>
      </c>
      <c r="CP205" s="324">
        <v>0.45723577235772356</v>
      </c>
      <c r="CQ205" s="322">
        <v>1000</v>
      </c>
      <c r="CR205" s="323">
        <v>12500</v>
      </c>
      <c r="CS205" s="323">
        <v>7835</v>
      </c>
      <c r="CT205" s="323">
        <v>4665</v>
      </c>
      <c r="CU205" s="324">
        <v>0.37319999999999998</v>
      </c>
      <c r="CV205" s="322">
        <v>-236</v>
      </c>
      <c r="CW205" s="323">
        <v>-2950</v>
      </c>
      <c r="CX205" s="323">
        <v>-1626</v>
      </c>
      <c r="CY205" s="323">
        <v>-1324</v>
      </c>
      <c r="CZ205" s="324">
        <v>-2.3357068062827224E-2</v>
      </c>
      <c r="DA205" s="322">
        <v>1210</v>
      </c>
      <c r="DB205" s="323">
        <v>15125</v>
      </c>
      <c r="DC205" s="323">
        <v>9438</v>
      </c>
      <c r="DD205" s="323">
        <v>5687</v>
      </c>
      <c r="DE205" s="324">
        <v>0.376</v>
      </c>
      <c r="DF205" s="322">
        <v>760</v>
      </c>
      <c r="DG205" s="323">
        <v>9500</v>
      </c>
      <c r="DH205" s="323">
        <v>5946</v>
      </c>
      <c r="DI205" s="323">
        <v>3554</v>
      </c>
      <c r="DJ205" s="324">
        <v>0.37410526315789472</v>
      </c>
      <c r="DK205" s="322">
        <v>-450</v>
      </c>
      <c r="DL205" s="323">
        <v>-5625</v>
      </c>
      <c r="DM205" s="323">
        <v>-3492</v>
      </c>
      <c r="DN205" s="323">
        <v>-2133</v>
      </c>
      <c r="DO205" s="324">
        <v>0.37919999999999998</v>
      </c>
      <c r="DP205" s="322">
        <v>764</v>
      </c>
      <c r="DQ205" s="323">
        <v>9550</v>
      </c>
      <c r="DR205" s="323">
        <v>6209</v>
      </c>
      <c r="DS205" s="323">
        <v>3341</v>
      </c>
      <c r="DT205" s="324">
        <v>0.34984293193717275</v>
      </c>
      <c r="DU205" s="322">
        <v>-4</v>
      </c>
      <c r="DV205" s="323">
        <v>-50</v>
      </c>
      <c r="DW205" s="323">
        <v>-263</v>
      </c>
      <c r="DX205" s="323">
        <v>213</v>
      </c>
      <c r="DY205" s="324">
        <v>2.4262331220721967E-2</v>
      </c>
      <c r="DZ205" s="322">
        <v>1130</v>
      </c>
      <c r="EA205" s="323">
        <v>14125</v>
      </c>
      <c r="EB205" s="323">
        <v>8814</v>
      </c>
      <c r="EC205" s="323">
        <v>5311</v>
      </c>
      <c r="ED205" s="324">
        <v>0.376</v>
      </c>
      <c r="EE205" s="322">
        <v>592</v>
      </c>
      <c r="EF205" s="323">
        <v>7570</v>
      </c>
      <c r="EG205" s="323">
        <v>4788</v>
      </c>
      <c r="EH205" s="323">
        <v>2782</v>
      </c>
      <c r="EI205" s="324">
        <v>0.36750330250990754</v>
      </c>
      <c r="EJ205" s="322">
        <v>-538</v>
      </c>
      <c r="EK205" s="323">
        <v>-6555</v>
      </c>
      <c r="EL205" s="323">
        <v>-4026</v>
      </c>
      <c r="EM205" s="323">
        <v>-2529</v>
      </c>
      <c r="EN205" s="324">
        <v>0.38581235697940502</v>
      </c>
      <c r="EO205" s="322">
        <v>760</v>
      </c>
      <c r="EP205" s="323">
        <v>9500</v>
      </c>
      <c r="EQ205" s="323">
        <v>5946</v>
      </c>
      <c r="ER205" s="323">
        <v>3554</v>
      </c>
      <c r="ES205" s="324">
        <v>0.37410526315789472</v>
      </c>
      <c r="ET205" s="322">
        <v>-168</v>
      </c>
      <c r="EU205" s="323">
        <v>-1930</v>
      </c>
      <c r="EV205" s="323">
        <v>-1158</v>
      </c>
      <c r="EW205" s="323">
        <v>-772</v>
      </c>
      <c r="EX205" s="324">
        <v>-6.6019606479871817E-3</v>
      </c>
      <c r="EY205" s="322">
        <v>840</v>
      </c>
      <c r="EZ205" s="323">
        <v>10500</v>
      </c>
      <c r="FA205" s="323">
        <v>6552</v>
      </c>
      <c r="FB205" s="323">
        <v>3948</v>
      </c>
      <c r="FC205" s="324">
        <v>0.376</v>
      </c>
      <c r="FD205" s="322">
        <v>348</v>
      </c>
      <c r="FE205" s="323">
        <v>4656</v>
      </c>
      <c r="FF205" s="323">
        <v>3013</v>
      </c>
      <c r="FG205" s="323">
        <v>1643</v>
      </c>
      <c r="FH205" s="324">
        <v>0.35287800687285226</v>
      </c>
      <c r="FI205" s="322">
        <v>-492</v>
      </c>
      <c r="FJ205" s="323">
        <v>-5844</v>
      </c>
      <c r="FK205" s="323">
        <v>-3539</v>
      </c>
      <c r="FL205" s="323">
        <v>-2305</v>
      </c>
      <c r="FM205" s="324">
        <v>0.39442162902121836</v>
      </c>
      <c r="FN205" s="322">
        <v>592</v>
      </c>
      <c r="FO205" s="323">
        <v>7570</v>
      </c>
      <c r="FP205" s="323">
        <v>4788</v>
      </c>
      <c r="FQ205" s="323">
        <v>2782</v>
      </c>
      <c r="FR205" s="324">
        <v>0.36750330250990754</v>
      </c>
      <c r="FS205" s="322">
        <v>-244</v>
      </c>
      <c r="FT205" s="323">
        <v>-2914</v>
      </c>
      <c r="FU205" s="323">
        <v>-1775</v>
      </c>
      <c r="FV205" s="323">
        <v>-1139</v>
      </c>
      <c r="FW205" s="324">
        <v>-1.462529563705528E-2</v>
      </c>
      <c r="FX205" s="322">
        <v>840</v>
      </c>
      <c r="FY205" s="323">
        <v>10500</v>
      </c>
      <c r="FZ205" s="323">
        <v>6552</v>
      </c>
      <c r="GA205" s="323">
        <v>3948</v>
      </c>
      <c r="GB205" s="324">
        <v>0.376</v>
      </c>
      <c r="GC205" s="322">
        <v>444</v>
      </c>
      <c r="GD205" s="323">
        <v>5601</v>
      </c>
      <c r="GE205" s="323">
        <v>3480</v>
      </c>
      <c r="GF205" s="323">
        <v>2121</v>
      </c>
      <c r="GG205" s="324">
        <v>0.37868237814675948</v>
      </c>
      <c r="GH205" s="322">
        <v>-396</v>
      </c>
      <c r="GI205" s="323">
        <v>-4899</v>
      </c>
      <c r="GJ205" s="323">
        <v>-3072</v>
      </c>
      <c r="GK205" s="323">
        <v>-1827</v>
      </c>
      <c r="GL205" s="324">
        <v>0.37293325168401714</v>
      </c>
      <c r="GM205" s="322">
        <v>348</v>
      </c>
      <c r="GN205" s="323">
        <v>4656</v>
      </c>
      <c r="GO205" s="323">
        <v>3013</v>
      </c>
      <c r="GP205" s="323">
        <v>1643</v>
      </c>
      <c r="GQ205" s="324">
        <v>0.35287800687285226</v>
      </c>
      <c r="GR205" s="322">
        <v>96</v>
      </c>
      <c r="GS205" s="323">
        <v>945</v>
      </c>
      <c r="GT205" s="323">
        <v>467</v>
      </c>
      <c r="GU205" s="323">
        <v>478</v>
      </c>
      <c r="GV205" s="324">
        <v>2.5804371273907223E-2</v>
      </c>
      <c r="GW205" s="322">
        <v>780</v>
      </c>
      <c r="GX205" s="323">
        <v>9750</v>
      </c>
      <c r="GY205" s="323">
        <v>6084</v>
      </c>
      <c r="GZ205" s="323">
        <v>3666</v>
      </c>
      <c r="HA205" s="324">
        <v>0.376</v>
      </c>
      <c r="HB205" s="322">
        <v>540</v>
      </c>
      <c r="HC205" s="323">
        <v>13674</v>
      </c>
      <c r="HD205" s="323">
        <v>9687</v>
      </c>
      <c r="HE205" s="323">
        <v>3987</v>
      </c>
      <c r="HF205" s="324">
        <v>0.29157525230364195</v>
      </c>
      <c r="HG205" s="322">
        <v>-240</v>
      </c>
      <c r="HH205" s="323">
        <v>3924</v>
      </c>
      <c r="HI205" s="323">
        <v>3603</v>
      </c>
      <c r="HJ205" s="323">
        <v>321</v>
      </c>
      <c r="HK205" s="324">
        <v>8.1804281345565749E-2</v>
      </c>
      <c r="HL205" s="322">
        <v>444</v>
      </c>
      <c r="HM205" s="323">
        <v>5601</v>
      </c>
      <c r="HN205" s="323">
        <v>3480</v>
      </c>
      <c r="HO205" s="323">
        <v>2121</v>
      </c>
      <c r="HP205" s="324">
        <v>0.37868237814675948</v>
      </c>
      <c r="HQ205" s="322">
        <v>96</v>
      </c>
      <c r="HR205" s="323">
        <v>8073</v>
      </c>
      <c r="HS205" s="323">
        <v>6207</v>
      </c>
      <c r="HT205" s="323">
        <v>1866</v>
      </c>
      <c r="HU205" s="324">
        <v>-8.7107125843117528E-2</v>
      </c>
      <c r="HV205" s="322">
        <v>670</v>
      </c>
      <c r="HW205" s="323">
        <v>8375</v>
      </c>
      <c r="HX205" s="323">
        <v>5226</v>
      </c>
      <c r="HY205" s="323">
        <v>3149</v>
      </c>
      <c r="HZ205" s="324">
        <v>0.376</v>
      </c>
      <c r="IA205" s="322">
        <v>504</v>
      </c>
      <c r="IB205" s="323">
        <v>9020</v>
      </c>
      <c r="IC205" s="323">
        <v>6434</v>
      </c>
      <c r="ID205" s="323">
        <v>2586</v>
      </c>
      <c r="IE205" s="324">
        <v>0.28669623059866961</v>
      </c>
      <c r="IF205" s="322">
        <v>-166</v>
      </c>
      <c r="IG205" s="323">
        <v>645</v>
      </c>
      <c r="IH205" s="323">
        <v>1208</v>
      </c>
      <c r="II205" s="323">
        <v>-563</v>
      </c>
      <c r="IJ205" s="324">
        <v>-0.87286821705426354</v>
      </c>
      <c r="IK205" s="322">
        <v>540</v>
      </c>
      <c r="IL205" s="323">
        <v>13674</v>
      </c>
      <c r="IM205" s="323">
        <v>9687</v>
      </c>
      <c r="IN205" s="323">
        <v>3987</v>
      </c>
      <c r="IO205" s="324">
        <v>0.29157525230364195</v>
      </c>
      <c r="IP205" s="322">
        <v>-36</v>
      </c>
      <c r="IQ205" s="323">
        <v>-4654</v>
      </c>
      <c r="IR205" s="323">
        <v>-3253</v>
      </c>
      <c r="IS205" s="323">
        <v>-1401</v>
      </c>
      <c r="IT205" s="324">
        <v>-4.8790217049723417E-3</v>
      </c>
      <c r="IU205" s="322">
        <v>810</v>
      </c>
      <c r="IV205" s="323">
        <v>10125</v>
      </c>
      <c r="IW205" s="323">
        <v>6318</v>
      </c>
      <c r="IX205" s="323">
        <v>3807</v>
      </c>
      <c r="IY205" s="324">
        <v>0.376</v>
      </c>
      <c r="IZ205" s="322">
        <v>576</v>
      </c>
      <c r="JA205" s="323">
        <v>7200</v>
      </c>
      <c r="JB205" s="323">
        <v>4792</v>
      </c>
      <c r="JC205" s="323">
        <v>2408</v>
      </c>
      <c r="JD205" s="324">
        <v>0.33444444444444443</v>
      </c>
      <c r="JE205" s="322">
        <v>-234</v>
      </c>
      <c r="JF205" s="323">
        <v>-2925</v>
      </c>
      <c r="JG205" s="323">
        <v>-1526</v>
      </c>
      <c r="JH205" s="323">
        <v>-1399</v>
      </c>
      <c r="JI205" s="324">
        <v>0.47829059829059828</v>
      </c>
      <c r="JJ205" s="322">
        <v>504</v>
      </c>
      <c r="JK205" s="323">
        <v>9020</v>
      </c>
      <c r="JL205" s="323">
        <v>6434</v>
      </c>
      <c r="JM205" s="323">
        <v>2586</v>
      </c>
      <c r="JN205" s="324">
        <v>0.28669623059866961</v>
      </c>
      <c r="JO205" s="322">
        <v>72</v>
      </c>
      <c r="JP205" s="323">
        <v>-1820</v>
      </c>
      <c r="JQ205" s="323">
        <v>-1642</v>
      </c>
      <c r="JR205" s="323">
        <v>-178</v>
      </c>
      <c r="JS205" s="324">
        <v>4.7748213845774823E-2</v>
      </c>
      <c r="JT205" s="322">
        <v>890</v>
      </c>
      <c r="JU205" s="323">
        <v>11125</v>
      </c>
      <c r="JV205" s="323">
        <v>6942</v>
      </c>
      <c r="JW205" s="323">
        <v>4183</v>
      </c>
      <c r="JX205" s="324">
        <v>0.376</v>
      </c>
      <c r="JY205" s="322">
        <v>1108</v>
      </c>
      <c r="JZ205" s="323">
        <v>11083</v>
      </c>
      <c r="KA205" s="323">
        <v>7388</v>
      </c>
      <c r="KB205" s="323">
        <v>3695</v>
      </c>
      <c r="KC205" s="324">
        <v>0.33339348551836145</v>
      </c>
      <c r="KD205" s="322">
        <v>218</v>
      </c>
      <c r="KE205" s="323">
        <v>-42</v>
      </c>
      <c r="KF205" s="323">
        <v>446</v>
      </c>
      <c r="KG205" s="323">
        <v>-488</v>
      </c>
      <c r="KH205" s="324">
        <v>11.619047619047619</v>
      </c>
      <c r="KI205" s="322">
        <v>576</v>
      </c>
      <c r="KJ205" s="323">
        <v>7200</v>
      </c>
      <c r="KK205" s="323">
        <v>4792</v>
      </c>
      <c r="KL205" s="323">
        <v>2408</v>
      </c>
      <c r="KM205" s="324">
        <v>0.33444444444444443</v>
      </c>
      <c r="KN205" s="322">
        <v>532</v>
      </c>
      <c r="KO205" s="323">
        <v>3883</v>
      </c>
      <c r="KP205" s="323">
        <v>2596</v>
      </c>
      <c r="KQ205" s="323">
        <v>1287</v>
      </c>
      <c r="KR205" s="324">
        <v>-1.0509589260829788E-3</v>
      </c>
      <c r="KS205" s="322">
        <v>10000</v>
      </c>
      <c r="KT205" s="323">
        <v>125000</v>
      </c>
      <c r="KU205" s="323">
        <v>78000</v>
      </c>
      <c r="KV205" s="323">
        <v>47000</v>
      </c>
      <c r="KW205" s="324">
        <v>0.376</v>
      </c>
      <c r="KX205" s="322">
        <v>7688</v>
      </c>
      <c r="KY205" s="323">
        <v>103504</v>
      </c>
      <c r="KZ205" s="323">
        <v>67848</v>
      </c>
      <c r="LA205" s="323">
        <v>35656</v>
      </c>
      <c r="LB205" s="324">
        <v>0.34448910187045911</v>
      </c>
      <c r="LC205" s="322">
        <v>-2312</v>
      </c>
      <c r="LD205" s="323">
        <v>-21496</v>
      </c>
      <c r="LE205" s="323">
        <v>-10152</v>
      </c>
      <c r="LF205" s="323">
        <v>-11344</v>
      </c>
      <c r="LG205" s="324">
        <v>-3.1510898129540887E-2</v>
      </c>
    </row>
    <row r="206" spans="2:319" ht="13.5" thickBot="1">
      <c r="B206" s="319" t="s">
        <v>2889</v>
      </c>
      <c r="C206" s="325"/>
      <c r="D206" s="321"/>
      <c r="E206" s="322"/>
      <c r="F206" s="323">
        <v>1014351</v>
      </c>
      <c r="G206" s="323">
        <v>931689</v>
      </c>
      <c r="H206" s="323">
        <v>82662</v>
      </c>
      <c r="I206" s="324">
        <v>8.1492501116477434E-2</v>
      </c>
      <c r="J206" s="322"/>
      <c r="K206" s="323">
        <v>907040</v>
      </c>
      <c r="L206" s="323">
        <v>836652</v>
      </c>
      <c r="M206" s="323">
        <v>70388</v>
      </c>
      <c r="N206" s="324">
        <v>7.7601869818310104E-2</v>
      </c>
      <c r="O206" s="322"/>
      <c r="P206" s="323">
        <v>-107311</v>
      </c>
      <c r="Q206" s="323">
        <v>-95037</v>
      </c>
      <c r="R206" s="323">
        <v>-12274</v>
      </c>
      <c r="S206" s="324">
        <v>-3.8906312981673297E-3</v>
      </c>
      <c r="T206" s="322"/>
      <c r="U206" s="323">
        <v>771652</v>
      </c>
      <c r="V206" s="323">
        <v>740352</v>
      </c>
      <c r="W206" s="323">
        <v>31300</v>
      </c>
      <c r="X206" s="324">
        <v>4.0562326022611228E-2</v>
      </c>
      <c r="Y206" s="322"/>
      <c r="Z206" s="323">
        <v>135388</v>
      </c>
      <c r="AA206" s="323">
        <v>96300</v>
      </c>
      <c r="AB206" s="323">
        <v>39088</v>
      </c>
      <c r="AC206" s="324">
        <v>3.7039543795698876E-2</v>
      </c>
      <c r="AD206" s="322"/>
      <c r="AE206" s="323">
        <v>981743</v>
      </c>
      <c r="AF206" s="323">
        <v>905912</v>
      </c>
      <c r="AG206" s="323">
        <v>75831</v>
      </c>
      <c r="AH206" s="324">
        <v>7.7241192450570054E-2</v>
      </c>
      <c r="AI206" s="322"/>
      <c r="AJ206" s="323">
        <v>948185</v>
      </c>
      <c r="AK206" s="323">
        <v>855682</v>
      </c>
      <c r="AL206" s="323">
        <v>92503</v>
      </c>
      <c r="AM206" s="324">
        <v>9.7557966008743016E-2</v>
      </c>
      <c r="AN206" s="322"/>
      <c r="AO206" s="323">
        <v>-33558</v>
      </c>
      <c r="AP206" s="323">
        <v>-50230</v>
      </c>
      <c r="AQ206" s="323">
        <v>16672</v>
      </c>
      <c r="AR206" s="324">
        <v>2.0316773558172962E-2</v>
      </c>
      <c r="AS206" s="322"/>
      <c r="AT206" s="323">
        <v>907040</v>
      </c>
      <c r="AU206" s="323">
        <v>836652</v>
      </c>
      <c r="AV206" s="323">
        <v>70388</v>
      </c>
      <c r="AW206" s="324">
        <v>7.7601869818310104E-2</v>
      </c>
      <c r="AX206" s="322"/>
      <c r="AY206" s="323">
        <v>41145</v>
      </c>
      <c r="AZ206" s="323">
        <v>19030</v>
      </c>
      <c r="BA206" s="323">
        <v>22115</v>
      </c>
      <c r="BB206" s="324">
        <v>1.9956096190432912E-2</v>
      </c>
      <c r="BC206" s="322"/>
      <c r="BD206" s="323">
        <v>969353</v>
      </c>
      <c r="BE206" s="323">
        <v>886138</v>
      </c>
      <c r="BF206" s="323">
        <v>83215</v>
      </c>
      <c r="BG206" s="324">
        <v>8.584591990740216E-2</v>
      </c>
      <c r="BH206" s="322"/>
      <c r="BI206" s="323">
        <v>895771</v>
      </c>
      <c r="BJ206" s="323">
        <v>811206</v>
      </c>
      <c r="BK206" s="323">
        <v>84565</v>
      </c>
      <c r="BL206" s="324">
        <v>9.4404708346217947E-2</v>
      </c>
      <c r="BM206" s="322"/>
      <c r="BN206" s="323">
        <v>-73582</v>
      </c>
      <c r="BO206" s="323">
        <v>-74932</v>
      </c>
      <c r="BP206" s="323">
        <v>1350</v>
      </c>
      <c r="BQ206" s="324">
        <v>8.558788438815787E-3</v>
      </c>
      <c r="BR206" s="322"/>
      <c r="BS206" s="323">
        <v>948185</v>
      </c>
      <c r="BT206" s="323">
        <v>855682</v>
      </c>
      <c r="BU206" s="323">
        <v>92503</v>
      </c>
      <c r="BV206" s="324">
        <v>9.7557966008743016E-2</v>
      </c>
      <c r="BW206" s="322"/>
      <c r="BX206" s="323">
        <v>-52414</v>
      </c>
      <c r="BY206" s="323">
        <v>-44476</v>
      </c>
      <c r="BZ206" s="323">
        <v>-7938</v>
      </c>
      <c r="CA206" s="324">
        <v>-3.1532576625250691E-3</v>
      </c>
      <c r="CB206" s="322"/>
      <c r="CC206" s="323">
        <v>1095918</v>
      </c>
      <c r="CD206" s="323">
        <v>1007288</v>
      </c>
      <c r="CE206" s="323">
        <v>88630</v>
      </c>
      <c r="CF206" s="324">
        <v>8.087283902627751E-2</v>
      </c>
      <c r="CG206" s="322"/>
      <c r="CH206" s="323">
        <v>1006232</v>
      </c>
      <c r="CI206" s="323">
        <v>947788</v>
      </c>
      <c r="CJ206" s="323">
        <v>58444</v>
      </c>
      <c r="CK206" s="324">
        <v>5.8082032771766351E-2</v>
      </c>
      <c r="CL206" s="322"/>
      <c r="CM206" s="323">
        <v>-89686</v>
      </c>
      <c r="CN206" s="323">
        <v>-59500</v>
      </c>
      <c r="CO206" s="323">
        <v>-30186</v>
      </c>
      <c r="CP206" s="324">
        <v>-2.2790806254511159E-2</v>
      </c>
      <c r="CQ206" s="322"/>
      <c r="CR206" s="323">
        <v>895771</v>
      </c>
      <c r="CS206" s="323">
        <v>811206</v>
      </c>
      <c r="CT206" s="323">
        <v>84565</v>
      </c>
      <c r="CU206" s="324">
        <v>9.4404708346217947E-2</v>
      </c>
      <c r="CV206" s="322"/>
      <c r="CW206" s="323">
        <v>110461</v>
      </c>
      <c r="CX206" s="323">
        <v>136582</v>
      </c>
      <c r="CY206" s="323">
        <v>-26121</v>
      </c>
      <c r="CZ206" s="324">
        <v>-3.6322675574451596E-2</v>
      </c>
      <c r="DA206" s="322"/>
      <c r="DB206" s="323">
        <v>1040684</v>
      </c>
      <c r="DC206" s="323">
        <v>953197</v>
      </c>
      <c r="DD206" s="323">
        <v>87487</v>
      </c>
      <c r="DE206" s="324">
        <v>8.4066825280296423E-2</v>
      </c>
      <c r="DF206" s="322"/>
      <c r="DG206" s="323">
        <v>994608</v>
      </c>
      <c r="DH206" s="323">
        <v>930807</v>
      </c>
      <c r="DI206" s="323">
        <v>63801</v>
      </c>
      <c r="DJ206" s="324">
        <v>6.4146879976835089E-2</v>
      </c>
      <c r="DK206" s="322"/>
      <c r="DL206" s="323">
        <v>-46076</v>
      </c>
      <c r="DM206" s="323">
        <v>-22390</v>
      </c>
      <c r="DN206" s="323">
        <v>-23686</v>
      </c>
      <c r="DO206" s="324">
        <v>-1.9919945303461334E-2</v>
      </c>
      <c r="DP206" s="322"/>
      <c r="DQ206" s="323">
        <v>1006232</v>
      </c>
      <c r="DR206" s="323">
        <v>947788</v>
      </c>
      <c r="DS206" s="323">
        <v>58444</v>
      </c>
      <c r="DT206" s="324">
        <v>5.8082032771766351E-2</v>
      </c>
      <c r="DU206" s="322"/>
      <c r="DV206" s="323">
        <v>-11624</v>
      </c>
      <c r="DW206" s="323">
        <v>-16981</v>
      </c>
      <c r="DX206" s="323">
        <v>5357</v>
      </c>
      <c r="DY206" s="324">
        <v>6.064847205068738E-3</v>
      </c>
      <c r="DZ206" s="322"/>
      <c r="EA206" s="323">
        <v>1045160</v>
      </c>
      <c r="EB206" s="323">
        <v>958053</v>
      </c>
      <c r="EC206" s="323">
        <v>87107</v>
      </c>
      <c r="ED206" s="324">
        <v>8.334322017681503E-2</v>
      </c>
      <c r="EE206" s="322"/>
      <c r="EF206" s="323">
        <v>922455</v>
      </c>
      <c r="EG206" s="323">
        <v>844351</v>
      </c>
      <c r="EH206" s="323">
        <v>78104</v>
      </c>
      <c r="EI206" s="324">
        <v>8.4669712885723419E-2</v>
      </c>
      <c r="EJ206" s="322"/>
      <c r="EK206" s="323">
        <v>-122705</v>
      </c>
      <c r="EL206" s="323">
        <v>-113702</v>
      </c>
      <c r="EM206" s="323">
        <v>-9003</v>
      </c>
      <c r="EN206" s="324">
        <v>1.3264927089083889E-3</v>
      </c>
      <c r="EO206" s="322"/>
      <c r="EP206" s="323">
        <v>994608</v>
      </c>
      <c r="EQ206" s="323">
        <v>930807</v>
      </c>
      <c r="ER206" s="323">
        <v>63801</v>
      </c>
      <c r="ES206" s="324">
        <v>6.4146879976835089E-2</v>
      </c>
      <c r="ET206" s="322"/>
      <c r="EU206" s="323">
        <v>-72153</v>
      </c>
      <c r="EV206" s="323">
        <v>-86456</v>
      </c>
      <c r="EW206" s="323">
        <v>14303</v>
      </c>
      <c r="EX206" s="324">
        <v>2.052283290888833E-2</v>
      </c>
      <c r="EY206" s="322"/>
      <c r="EZ206" s="323">
        <v>1171592</v>
      </c>
      <c r="FA206" s="323">
        <v>1084724</v>
      </c>
      <c r="FB206" s="323">
        <v>86868</v>
      </c>
      <c r="FC206" s="324">
        <v>7.4145265587337569E-2</v>
      </c>
      <c r="FD206" s="322"/>
      <c r="FE206" s="323">
        <v>871246</v>
      </c>
      <c r="FF206" s="323">
        <v>784872</v>
      </c>
      <c r="FG206" s="323">
        <v>86374</v>
      </c>
      <c r="FH206" s="324">
        <v>9.9138475241206267E-2</v>
      </c>
      <c r="FI206" s="322"/>
      <c r="FJ206" s="323">
        <v>-300346</v>
      </c>
      <c r="FK206" s="323">
        <v>-299852</v>
      </c>
      <c r="FL206" s="323">
        <v>-494</v>
      </c>
      <c r="FM206" s="324">
        <v>2.4993209653868698E-2</v>
      </c>
      <c r="FN206" s="322"/>
      <c r="FO206" s="323">
        <v>922455</v>
      </c>
      <c r="FP206" s="323">
        <v>844351</v>
      </c>
      <c r="FQ206" s="323">
        <v>78104</v>
      </c>
      <c r="FR206" s="324">
        <v>8.4669712885723419E-2</v>
      </c>
      <c r="FS206" s="322"/>
      <c r="FT206" s="323">
        <v>-51209</v>
      </c>
      <c r="FU206" s="323">
        <v>-59479</v>
      </c>
      <c r="FV206" s="323">
        <v>8270</v>
      </c>
      <c r="FW206" s="324">
        <v>1.4468762355482848E-2</v>
      </c>
      <c r="FX206" s="322"/>
      <c r="FY206" s="323">
        <v>1031475</v>
      </c>
      <c r="FZ206" s="323">
        <v>942381</v>
      </c>
      <c r="GA206" s="323">
        <v>89094</v>
      </c>
      <c r="GB206" s="324">
        <v>8.6375336290263949E-2</v>
      </c>
      <c r="GC206" s="322"/>
      <c r="GD206" s="323">
        <v>920668</v>
      </c>
      <c r="GE206" s="323">
        <v>850212</v>
      </c>
      <c r="GF206" s="323">
        <v>70456</v>
      </c>
      <c r="GG206" s="324">
        <v>7.6527043407612738E-2</v>
      </c>
      <c r="GH206" s="322"/>
      <c r="GI206" s="323">
        <v>-110807</v>
      </c>
      <c r="GJ206" s="323">
        <v>-92169</v>
      </c>
      <c r="GK206" s="323">
        <v>-18638</v>
      </c>
      <c r="GL206" s="324">
        <v>-9.8482928826512106E-3</v>
      </c>
      <c r="GM206" s="322"/>
      <c r="GN206" s="323">
        <v>871246</v>
      </c>
      <c r="GO206" s="323">
        <v>784872</v>
      </c>
      <c r="GP206" s="323">
        <v>86374</v>
      </c>
      <c r="GQ206" s="324">
        <v>9.9138475241206267E-2</v>
      </c>
      <c r="GR206" s="322"/>
      <c r="GS206" s="323">
        <v>49422</v>
      </c>
      <c r="GT206" s="323">
        <v>65340</v>
      </c>
      <c r="GU206" s="323">
        <v>-15918</v>
      </c>
      <c r="GV206" s="324">
        <v>-2.2611431833593529E-2</v>
      </c>
      <c r="GW206" s="322"/>
      <c r="GX206" s="323">
        <v>985626</v>
      </c>
      <c r="GY206" s="323">
        <v>910307</v>
      </c>
      <c r="GZ206" s="323">
        <v>75319</v>
      </c>
      <c r="HA206" s="324">
        <v>7.6417424053342745E-2</v>
      </c>
      <c r="HB206" s="322"/>
      <c r="HC206" s="323">
        <v>1047888</v>
      </c>
      <c r="HD206" s="323">
        <v>959905</v>
      </c>
      <c r="HE206" s="323">
        <v>87983</v>
      </c>
      <c r="HF206" s="324">
        <v>8.3962217336203876E-2</v>
      </c>
      <c r="HG206" s="322"/>
      <c r="HH206" s="323">
        <v>62262</v>
      </c>
      <c r="HI206" s="323">
        <v>49598</v>
      </c>
      <c r="HJ206" s="323">
        <v>12664</v>
      </c>
      <c r="HK206" s="324">
        <v>7.5447932828611314E-3</v>
      </c>
      <c r="HL206" s="322"/>
      <c r="HM206" s="323">
        <v>920668</v>
      </c>
      <c r="HN206" s="323">
        <v>850212</v>
      </c>
      <c r="HO206" s="323">
        <v>70456</v>
      </c>
      <c r="HP206" s="324">
        <v>7.6527043407612738E-2</v>
      </c>
      <c r="HQ206" s="322"/>
      <c r="HR206" s="323">
        <v>127220</v>
      </c>
      <c r="HS206" s="323">
        <v>109693</v>
      </c>
      <c r="HT206" s="323">
        <v>17527</v>
      </c>
      <c r="HU206" s="324">
        <v>7.4351739285911378E-3</v>
      </c>
      <c r="HV206" s="322"/>
      <c r="HW206" s="323">
        <v>962493</v>
      </c>
      <c r="HX206" s="323">
        <v>890539</v>
      </c>
      <c r="HY206" s="323">
        <v>71954</v>
      </c>
      <c r="HZ206" s="324">
        <v>7.4757946291557451E-2</v>
      </c>
      <c r="IA206" s="322"/>
      <c r="IB206" s="323">
        <v>827223</v>
      </c>
      <c r="IC206" s="323">
        <v>773881</v>
      </c>
      <c r="ID206" s="323">
        <v>53342</v>
      </c>
      <c r="IE206" s="324">
        <v>6.4483216738412744E-2</v>
      </c>
      <c r="IF206" s="322"/>
      <c r="IG206" s="323">
        <v>-135270</v>
      </c>
      <c r="IH206" s="323">
        <v>-116658</v>
      </c>
      <c r="II206" s="323">
        <v>-18612</v>
      </c>
      <c r="IJ206" s="324">
        <v>-1.0274729553144707E-2</v>
      </c>
      <c r="IK206" s="322"/>
      <c r="IL206" s="323">
        <v>1047888</v>
      </c>
      <c r="IM206" s="323">
        <v>959905</v>
      </c>
      <c r="IN206" s="323">
        <v>87983</v>
      </c>
      <c r="IO206" s="324">
        <v>8.3962217336203876E-2</v>
      </c>
      <c r="IP206" s="322"/>
      <c r="IQ206" s="323">
        <v>-220665</v>
      </c>
      <c r="IR206" s="323">
        <v>-186024</v>
      </c>
      <c r="IS206" s="323">
        <v>-34641</v>
      </c>
      <c r="IT206" s="324">
        <v>-1.9479000597791132E-2</v>
      </c>
      <c r="IU206" s="322"/>
      <c r="IV206" s="323">
        <v>952208</v>
      </c>
      <c r="IW206" s="323">
        <v>874356</v>
      </c>
      <c r="IX206" s="323">
        <v>77852</v>
      </c>
      <c r="IY206" s="324">
        <v>8.175944751566884E-2</v>
      </c>
      <c r="IZ206" s="322"/>
      <c r="JA206" s="323">
        <v>967493</v>
      </c>
      <c r="JB206" s="323">
        <v>881863</v>
      </c>
      <c r="JC206" s="323">
        <v>85630</v>
      </c>
      <c r="JD206" s="324">
        <v>8.8507100309769687E-2</v>
      </c>
      <c r="JE206" s="322"/>
      <c r="JF206" s="323">
        <v>15285</v>
      </c>
      <c r="JG206" s="323">
        <v>7507</v>
      </c>
      <c r="JH206" s="323">
        <v>7778</v>
      </c>
      <c r="JI206" s="324">
        <v>6.7476527941008474E-3</v>
      </c>
      <c r="JJ206" s="322"/>
      <c r="JK206" s="323">
        <v>827223</v>
      </c>
      <c r="JL206" s="323">
        <v>773881</v>
      </c>
      <c r="JM206" s="323">
        <v>53342</v>
      </c>
      <c r="JN206" s="324">
        <v>6.4483216738412744E-2</v>
      </c>
      <c r="JO206" s="322"/>
      <c r="JP206" s="323">
        <v>140270</v>
      </c>
      <c r="JQ206" s="323">
        <v>107982</v>
      </c>
      <c r="JR206" s="323">
        <v>32288</v>
      </c>
      <c r="JS206" s="324">
        <v>2.4023883571356944E-2</v>
      </c>
      <c r="JT206" s="322"/>
      <c r="JU206" s="323">
        <v>1011347</v>
      </c>
      <c r="JV206" s="323">
        <v>938627</v>
      </c>
      <c r="JW206" s="323">
        <v>72720</v>
      </c>
      <c r="JX206" s="324">
        <v>7.1904104130431995E-2</v>
      </c>
      <c r="JY206" s="322"/>
      <c r="JZ206" s="323">
        <v>931771</v>
      </c>
      <c r="KA206" s="323">
        <v>874893</v>
      </c>
      <c r="KB206" s="323">
        <v>56878</v>
      </c>
      <c r="KC206" s="324">
        <v>6.1042895732964432E-2</v>
      </c>
      <c r="KD206" s="322"/>
      <c r="KE206" s="323">
        <v>-79576</v>
      </c>
      <c r="KF206" s="323">
        <v>-63734</v>
      </c>
      <c r="KG206" s="323">
        <v>-15842</v>
      </c>
      <c r="KH206" s="324">
        <v>-1.0861208397467563E-2</v>
      </c>
      <c r="KI206" s="322"/>
      <c r="KJ206" s="323">
        <v>967493</v>
      </c>
      <c r="KK206" s="323">
        <v>881863</v>
      </c>
      <c r="KL206" s="323">
        <v>85630</v>
      </c>
      <c r="KM206" s="324">
        <v>8.8507100309769687E-2</v>
      </c>
      <c r="KN206" s="322"/>
      <c r="KO206" s="323">
        <v>-35722</v>
      </c>
      <c r="KP206" s="323">
        <v>-6970</v>
      </c>
      <c r="KQ206" s="323">
        <v>-28752</v>
      </c>
      <c r="KR206" s="324">
        <v>-2.7464204576805255E-2</v>
      </c>
      <c r="KS206" s="322"/>
      <c r="KT206" s="323">
        <v>12261950</v>
      </c>
      <c r="KU206" s="323">
        <v>11283211</v>
      </c>
      <c r="KV206" s="323">
        <v>978739</v>
      </c>
      <c r="KW206" s="324">
        <v>7.9819196783545848E-2</v>
      </c>
      <c r="KX206" s="322"/>
      <c r="KY206" s="323">
        <v>11240580</v>
      </c>
      <c r="KZ206" s="323">
        <v>10352112</v>
      </c>
      <c r="LA206" s="323">
        <v>888468</v>
      </c>
      <c r="LB206" s="324">
        <v>7.9041117095381197E-2</v>
      </c>
      <c r="LC206" s="322"/>
      <c r="LD206" s="323">
        <v>-1021370</v>
      </c>
      <c r="LE206" s="323">
        <v>-931099</v>
      </c>
      <c r="LF206" s="323">
        <v>-90271</v>
      </c>
      <c r="LG206" s="324">
        <v>8.8382270871476543E-2</v>
      </c>
    </row>
  </sheetData>
  <mergeCells count="106">
    <mergeCell ref="C4:C5"/>
    <mergeCell ref="B4:B5"/>
    <mergeCell ref="KS3:LG3"/>
    <mergeCell ref="D4:D5"/>
    <mergeCell ref="E4:I4"/>
    <mergeCell ref="J4:N4"/>
    <mergeCell ref="O4:S4"/>
    <mergeCell ref="T4:X4"/>
    <mergeCell ref="Y4:AC4"/>
    <mergeCell ref="AD4:AH4"/>
    <mergeCell ref="AI4:AM4"/>
    <mergeCell ref="EY3:FM3"/>
    <mergeCell ref="FX3:GL3"/>
    <mergeCell ref="GW3:HK3"/>
    <mergeCell ref="HV3:IJ3"/>
    <mergeCell ref="IU3:JI3"/>
    <mergeCell ref="JT3:KH3"/>
    <mergeCell ref="E3:S3"/>
    <mergeCell ref="AD3:AR3"/>
    <mergeCell ref="BC3:BQ3"/>
    <mergeCell ref="CB3:CP3"/>
    <mergeCell ref="DA3:DO3"/>
    <mergeCell ref="DZ3:EN3"/>
    <mergeCell ref="BR4:BV4"/>
    <mergeCell ref="BW4:CA4"/>
    <mergeCell ref="CB4:CF4"/>
    <mergeCell ref="CG4:CK4"/>
    <mergeCell ref="CL4:CP4"/>
    <mergeCell ref="CQ4:CU4"/>
    <mergeCell ref="AN4:AR4"/>
    <mergeCell ref="AS4:AW4"/>
    <mergeCell ref="AX4:BB4"/>
    <mergeCell ref="BC4:BG4"/>
    <mergeCell ref="BH4:BL4"/>
    <mergeCell ref="BM4:BQ4"/>
    <mergeCell ref="EO4:ES4"/>
    <mergeCell ref="ET4:EX4"/>
    <mergeCell ref="EY4:FC4"/>
    <mergeCell ref="CV4:CZ4"/>
    <mergeCell ref="DA4:DE4"/>
    <mergeCell ref="DF4:DJ4"/>
    <mergeCell ref="DK4:DO4"/>
    <mergeCell ref="DP4:DT4"/>
    <mergeCell ref="DU4:DY4"/>
    <mergeCell ref="LC4:LG4"/>
    <mergeCell ref="B6:B41"/>
    <mergeCell ref="C6:C14"/>
    <mergeCell ref="C15:C23"/>
    <mergeCell ref="C24:C32"/>
    <mergeCell ref="C33:C41"/>
    <mergeCell ref="JT4:JX4"/>
    <mergeCell ref="JY4:KC4"/>
    <mergeCell ref="KD4:KH4"/>
    <mergeCell ref="KI4:KM4"/>
    <mergeCell ref="KN4:KR4"/>
    <mergeCell ref="KS4:KW4"/>
    <mergeCell ref="IP4:IT4"/>
    <mergeCell ref="IU4:IY4"/>
    <mergeCell ref="IZ4:JD4"/>
    <mergeCell ref="JE4:JI4"/>
    <mergeCell ref="JJ4:JN4"/>
    <mergeCell ref="JO4:JS4"/>
    <mergeCell ref="HL4:HP4"/>
    <mergeCell ref="HQ4:HU4"/>
    <mergeCell ref="HV4:HZ4"/>
    <mergeCell ref="IA4:IE4"/>
    <mergeCell ref="IF4:IJ4"/>
    <mergeCell ref="IK4:IO4"/>
    <mergeCell ref="B42:B104"/>
    <mergeCell ref="C42:C50"/>
    <mergeCell ref="C51:C59"/>
    <mergeCell ref="C60:C68"/>
    <mergeCell ref="C69:C77"/>
    <mergeCell ref="C78:C86"/>
    <mergeCell ref="C87:C95"/>
    <mergeCell ref="C96:C104"/>
    <mergeCell ref="KX4:LB4"/>
    <mergeCell ref="GH4:GL4"/>
    <mergeCell ref="GM4:GQ4"/>
    <mergeCell ref="GR4:GV4"/>
    <mergeCell ref="GW4:HA4"/>
    <mergeCell ref="HB4:HF4"/>
    <mergeCell ref="HG4:HK4"/>
    <mergeCell ref="FD4:FH4"/>
    <mergeCell ref="FI4:FM4"/>
    <mergeCell ref="FN4:FR4"/>
    <mergeCell ref="FS4:FW4"/>
    <mergeCell ref="FX4:GB4"/>
    <mergeCell ref="GC4:GG4"/>
    <mergeCell ref="DZ4:ED4"/>
    <mergeCell ref="EE4:EI4"/>
    <mergeCell ref="EJ4:EN4"/>
    <mergeCell ref="B168:B194"/>
    <mergeCell ref="C168:C176"/>
    <mergeCell ref="C177:C185"/>
    <mergeCell ref="C186:C194"/>
    <mergeCell ref="B195:C195"/>
    <mergeCell ref="B196:C203"/>
    <mergeCell ref="B105:C113"/>
    <mergeCell ref="B114:C122"/>
    <mergeCell ref="B123:C131"/>
    <mergeCell ref="B132:B167"/>
    <mergeCell ref="C132:C140"/>
    <mergeCell ref="C141:C149"/>
    <mergeCell ref="C150:C158"/>
    <mergeCell ref="C159:C1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Q75"/>
  <sheetViews>
    <sheetView topLeftCell="B1" workbookViewId="0">
      <pane xSplit="3" ySplit="6" topLeftCell="E7" activePane="bottomRight" state="frozen"/>
      <selection activeCell="B1" sqref="B1"/>
      <selection pane="topRight" activeCell="E1" sqref="E1"/>
      <selection pane="bottomLeft" activeCell="B7" sqref="B7"/>
      <selection pane="bottomRight" activeCell="F30" sqref="F30"/>
    </sheetView>
  </sheetViews>
  <sheetFormatPr defaultRowHeight="12.75"/>
  <cols>
    <col min="1" max="1" width="9.140625" style="326"/>
    <col min="2" max="2" width="23" style="326" customWidth="1"/>
    <col min="3" max="3" width="30.7109375" style="326" bestFit="1" customWidth="1"/>
    <col min="4" max="4" width="6.85546875" style="326" bestFit="1" customWidth="1"/>
    <col min="5" max="5" width="8.7109375" style="326" bestFit="1" customWidth="1"/>
    <col min="6" max="7" width="11" style="326" bestFit="1" customWidth="1"/>
    <col min="8" max="8" width="9.85546875" style="326" bestFit="1" customWidth="1"/>
    <col min="9" max="9" width="9.28515625" style="326" bestFit="1" customWidth="1"/>
    <col min="10" max="10" width="7" style="326" bestFit="1" customWidth="1"/>
    <col min="11" max="12" width="9.85546875" style="326" bestFit="1" customWidth="1"/>
    <col min="13" max="13" width="9.42578125" style="326" bestFit="1" customWidth="1"/>
    <col min="14" max="14" width="9.28515625" style="326" bestFit="1" customWidth="1"/>
    <col min="15" max="15" width="8.7109375" style="326" bestFit="1" customWidth="1"/>
    <col min="16" max="17" width="11" style="326" bestFit="1" customWidth="1"/>
    <col min="18" max="18" width="9.85546875" style="326" bestFit="1" customWidth="1"/>
    <col min="19" max="19" width="9.28515625" style="326" bestFit="1" customWidth="1"/>
    <col min="20" max="20" width="8.7109375" style="326" bestFit="1" customWidth="1"/>
    <col min="21" max="22" width="11" style="326" bestFit="1" customWidth="1"/>
    <col min="23" max="23" width="9.85546875" style="326" bestFit="1" customWidth="1"/>
    <col min="24" max="24" width="9.28515625" style="326" bestFit="1" customWidth="1"/>
    <col min="25" max="25" width="7" style="326" bestFit="1" customWidth="1"/>
    <col min="26" max="27" width="9.85546875" style="326" bestFit="1" customWidth="1"/>
    <col min="28" max="28" width="9.42578125" style="326" bestFit="1" customWidth="1"/>
    <col min="29" max="29" width="9.28515625" style="326" bestFit="1" customWidth="1"/>
    <col min="30" max="30" width="8.7109375" style="326" bestFit="1" customWidth="1"/>
    <col min="31" max="32" width="11" style="326" bestFit="1" customWidth="1"/>
    <col min="33" max="33" width="9.85546875" style="326" bestFit="1" customWidth="1"/>
    <col min="34" max="34" width="9.28515625" style="326" bestFit="1" customWidth="1"/>
    <col min="35" max="35" width="7.85546875" style="326" bestFit="1" customWidth="1"/>
    <col min="36" max="37" width="11.85546875" style="326" bestFit="1" customWidth="1"/>
    <col min="38" max="38" width="10.7109375" style="326" bestFit="1" customWidth="1"/>
    <col min="39" max="39" width="9" style="326" bestFit="1" customWidth="1"/>
    <col min="40" max="40" width="8.7109375" style="326" bestFit="1" customWidth="1"/>
    <col min="41" max="42" width="11" style="326" bestFit="1" customWidth="1"/>
    <col min="43" max="43" width="9.85546875" style="326" bestFit="1" customWidth="1"/>
    <col min="44" max="44" width="9.28515625" style="326" bestFit="1" customWidth="1"/>
    <col min="45" max="45" width="7" style="326" bestFit="1" customWidth="1"/>
    <col min="46" max="47" width="9.85546875" style="326" bestFit="1" customWidth="1"/>
    <col min="48" max="48" width="9.42578125" style="326" bestFit="1" customWidth="1"/>
    <col min="49" max="49" width="9.28515625" style="326" bestFit="1" customWidth="1"/>
    <col min="50" max="50" width="8.7109375" style="326" bestFit="1" customWidth="1"/>
    <col min="51" max="52" width="11" style="326" bestFit="1" customWidth="1"/>
    <col min="53" max="53" width="9.85546875" style="326" bestFit="1" customWidth="1"/>
    <col min="54" max="54" width="9.28515625" style="326" bestFit="1" customWidth="1"/>
    <col min="55" max="55" width="8.7109375" style="326" bestFit="1" customWidth="1"/>
    <col min="56" max="57" width="11" style="326" bestFit="1" customWidth="1"/>
    <col min="58" max="58" width="9.85546875" style="326" bestFit="1" customWidth="1"/>
    <col min="59" max="59" width="9.28515625" style="326" bestFit="1" customWidth="1"/>
    <col min="60" max="60" width="7" style="326" bestFit="1" customWidth="1"/>
    <col min="61" max="62" width="9.85546875" style="326" bestFit="1" customWidth="1"/>
    <col min="63" max="63" width="9.42578125" style="326" bestFit="1" customWidth="1"/>
    <col min="64" max="64" width="9.28515625" style="326" bestFit="1" customWidth="1"/>
    <col min="65" max="65" width="8.7109375" style="326" bestFit="1" customWidth="1"/>
    <col min="66" max="67" width="11" style="326" bestFit="1" customWidth="1"/>
    <col min="68" max="68" width="9.85546875" style="326" bestFit="1" customWidth="1"/>
    <col min="69" max="69" width="9.28515625" style="326" bestFit="1" customWidth="1"/>
    <col min="70" max="70" width="7.85546875" style="326" bestFit="1" customWidth="1"/>
    <col min="71" max="72" width="11.85546875" style="326" bestFit="1" customWidth="1"/>
    <col min="73" max="73" width="9.5703125" style="326" bestFit="1" customWidth="1"/>
    <col min="74" max="74" width="9" style="326" bestFit="1" customWidth="1"/>
    <col min="75" max="75" width="8.7109375" style="326" bestFit="1" customWidth="1"/>
    <col min="76" max="77" width="11" style="326" bestFit="1" customWidth="1"/>
    <col min="78" max="78" width="9.85546875" style="326" bestFit="1" customWidth="1"/>
    <col min="79" max="79" width="9.28515625" style="326" bestFit="1" customWidth="1"/>
    <col min="80" max="80" width="7" style="326" bestFit="1" customWidth="1"/>
    <col min="81" max="82" width="9.85546875" style="326" bestFit="1" customWidth="1"/>
    <col min="83" max="83" width="9.42578125" style="326" bestFit="1" customWidth="1"/>
    <col min="84" max="84" width="9.28515625" style="326" bestFit="1" customWidth="1"/>
    <col min="85" max="85" width="8.7109375" style="326" bestFit="1" customWidth="1"/>
    <col min="86" max="87" width="11" style="326" bestFit="1" customWidth="1"/>
    <col min="88" max="88" width="9.85546875" style="326" bestFit="1" customWidth="1"/>
    <col min="89" max="89" width="9.28515625" style="326" bestFit="1" customWidth="1"/>
    <col min="90" max="90" width="8.7109375" style="326" bestFit="1" customWidth="1"/>
    <col min="91" max="92" width="11" style="326" bestFit="1" customWidth="1"/>
    <col min="93" max="93" width="9.85546875" style="326" bestFit="1" customWidth="1"/>
    <col min="94" max="94" width="9.28515625" style="326" bestFit="1" customWidth="1"/>
    <col min="95" max="95" width="7" style="326" bestFit="1" customWidth="1"/>
    <col min="96" max="97" width="9.85546875" style="326" bestFit="1" customWidth="1"/>
    <col min="98" max="98" width="9.42578125" style="326" bestFit="1" customWidth="1"/>
    <col min="99" max="99" width="9.28515625" style="326" bestFit="1" customWidth="1"/>
    <col min="100" max="100" width="8.7109375" style="326" bestFit="1" customWidth="1"/>
    <col min="101" max="102" width="11" style="326" bestFit="1" customWidth="1"/>
    <col min="103" max="103" width="9.85546875" style="326" bestFit="1" customWidth="1"/>
    <col min="104" max="104" width="9.28515625" style="326" bestFit="1" customWidth="1"/>
    <col min="105" max="105" width="7.85546875" style="326" bestFit="1" customWidth="1"/>
    <col min="106" max="107" width="11.85546875" style="326" bestFit="1" customWidth="1"/>
    <col min="108" max="108" width="9.5703125" style="326" bestFit="1" customWidth="1"/>
    <col min="109" max="109" width="9" style="326" bestFit="1" customWidth="1"/>
    <col min="110" max="110" width="8.7109375" style="326" bestFit="1" customWidth="1"/>
    <col min="111" max="112" width="11" style="326" bestFit="1" customWidth="1"/>
    <col min="113" max="113" width="9.85546875" style="326" bestFit="1" customWidth="1"/>
    <col min="114" max="114" width="9.28515625" style="326" bestFit="1" customWidth="1"/>
    <col min="115" max="115" width="7" style="326" bestFit="1" customWidth="1"/>
    <col min="116" max="117" width="9.85546875" style="326" bestFit="1" customWidth="1"/>
    <col min="118" max="118" width="9.42578125" style="326" bestFit="1" customWidth="1"/>
    <col min="119" max="119" width="9.28515625" style="326" bestFit="1" customWidth="1"/>
    <col min="120" max="120" width="8.7109375" style="326" bestFit="1" customWidth="1"/>
    <col min="121" max="122" width="11" style="326" bestFit="1" customWidth="1"/>
    <col min="123" max="123" width="9.85546875" style="326" bestFit="1" customWidth="1"/>
    <col min="124" max="124" width="9.28515625" style="326" bestFit="1" customWidth="1"/>
    <col min="125" max="125" width="8.7109375" style="326" bestFit="1" customWidth="1"/>
    <col min="126" max="127" width="11" style="326" bestFit="1" customWidth="1"/>
    <col min="128" max="128" width="9.85546875" style="326" bestFit="1" customWidth="1"/>
    <col min="129" max="129" width="9.28515625" style="326" bestFit="1" customWidth="1"/>
    <col min="130" max="130" width="7" style="326" bestFit="1" customWidth="1"/>
    <col min="131" max="132" width="9.85546875" style="326" bestFit="1" customWidth="1"/>
    <col min="133" max="133" width="9.42578125" style="326" bestFit="1" customWidth="1"/>
    <col min="134" max="134" width="9.28515625" style="326" bestFit="1" customWidth="1"/>
    <col min="135" max="135" width="8.7109375" style="326" bestFit="1" customWidth="1"/>
    <col min="136" max="137" width="11" style="326" bestFit="1" customWidth="1"/>
    <col min="138" max="138" width="9.85546875" style="326" bestFit="1" customWidth="1"/>
    <col min="139" max="139" width="9.28515625" style="326" bestFit="1" customWidth="1"/>
    <col min="140" max="140" width="7.85546875" style="326" bestFit="1" customWidth="1"/>
    <col min="141" max="143" width="10.7109375" style="326" bestFit="1" customWidth="1"/>
    <col min="144" max="144" width="9" style="326" bestFit="1" customWidth="1"/>
    <col min="145" max="145" width="8.7109375" style="326" bestFit="1" customWidth="1"/>
    <col min="146" max="147" width="11" style="326" bestFit="1" customWidth="1"/>
    <col min="148" max="148" width="9.85546875" style="326" bestFit="1" customWidth="1"/>
    <col min="149" max="149" width="9.28515625" style="326" bestFit="1" customWidth="1"/>
    <col min="150" max="150" width="7" style="326" bestFit="1" customWidth="1"/>
    <col min="151" max="152" width="9.85546875" style="326" bestFit="1" customWidth="1"/>
    <col min="153" max="153" width="9.42578125" style="326" bestFit="1" customWidth="1"/>
    <col min="154" max="154" width="9.28515625" style="326" bestFit="1" customWidth="1"/>
    <col min="155" max="155" width="8.7109375" style="326" bestFit="1" customWidth="1"/>
    <col min="156" max="157" width="11" style="326" bestFit="1" customWidth="1"/>
    <col min="158" max="158" width="9.85546875" style="326" bestFit="1" customWidth="1"/>
    <col min="159" max="159" width="9.28515625" style="326" bestFit="1" customWidth="1"/>
    <col min="160" max="160" width="8.7109375" style="326" bestFit="1" customWidth="1"/>
    <col min="161" max="162" width="11" style="326" bestFit="1" customWidth="1"/>
    <col min="163" max="163" width="9.85546875" style="326" bestFit="1" customWidth="1"/>
    <col min="164" max="164" width="9.28515625" style="326" bestFit="1" customWidth="1"/>
    <col min="165" max="165" width="7" style="326" bestFit="1" customWidth="1"/>
    <col min="166" max="167" width="9.85546875" style="326" bestFit="1" customWidth="1"/>
    <col min="168" max="168" width="9.42578125" style="326" bestFit="1" customWidth="1"/>
    <col min="169" max="169" width="9.28515625" style="326" bestFit="1" customWidth="1"/>
    <col min="170" max="170" width="8.7109375" style="326" bestFit="1" customWidth="1"/>
    <col min="171" max="172" width="11" style="326" bestFit="1" customWidth="1"/>
    <col min="173" max="173" width="9.85546875" style="326" bestFit="1" customWidth="1"/>
    <col min="174" max="174" width="9.28515625" style="326" bestFit="1" customWidth="1"/>
    <col min="175" max="175" width="6.7109375" style="326" bestFit="1" customWidth="1"/>
    <col min="176" max="176" width="11.85546875" style="326" bestFit="1" customWidth="1"/>
    <col min="177" max="178" width="10.7109375" style="326" bestFit="1" customWidth="1"/>
    <col min="179" max="179" width="9" style="326" bestFit="1" customWidth="1"/>
    <col min="180" max="180" width="8.7109375" style="326" bestFit="1" customWidth="1"/>
    <col min="181" max="182" width="11" style="326" bestFit="1" customWidth="1"/>
    <col min="183" max="183" width="9.85546875" style="326" bestFit="1" customWidth="1"/>
    <col min="184" max="184" width="9.28515625" style="326" bestFit="1" customWidth="1"/>
    <col min="185" max="185" width="7" style="326" bestFit="1" customWidth="1"/>
    <col min="186" max="187" width="9.85546875" style="326" bestFit="1" customWidth="1"/>
    <col min="188" max="188" width="9.42578125" style="326" bestFit="1" customWidth="1"/>
    <col min="189" max="189" width="9.28515625" style="326" bestFit="1" customWidth="1"/>
    <col min="190" max="190" width="8.7109375" style="326" bestFit="1" customWidth="1"/>
    <col min="191" max="192" width="11" style="326" bestFit="1" customWidth="1"/>
    <col min="193" max="193" width="9.85546875" style="326" bestFit="1" customWidth="1"/>
    <col min="194" max="194" width="9.28515625" style="326" bestFit="1" customWidth="1"/>
    <col min="195" max="195" width="8.7109375" style="326" bestFit="1" customWidth="1"/>
    <col min="196" max="197" width="11" style="326" bestFit="1" customWidth="1"/>
    <col min="198" max="198" width="9.85546875" style="326" bestFit="1" customWidth="1"/>
    <col min="199" max="199" width="9.28515625" style="326" bestFit="1" customWidth="1"/>
    <col min="200" max="200" width="7" style="326" bestFit="1" customWidth="1"/>
    <col min="201" max="202" width="9.85546875" style="326" bestFit="1" customWidth="1"/>
    <col min="203" max="203" width="9.42578125" style="326" bestFit="1" customWidth="1"/>
    <col min="204" max="204" width="9.28515625" style="326" bestFit="1" customWidth="1"/>
    <col min="205" max="205" width="8.7109375" style="326" bestFit="1" customWidth="1"/>
    <col min="206" max="207" width="11" style="326" bestFit="1" customWidth="1"/>
    <col min="208" max="208" width="9.85546875" style="326" bestFit="1" customWidth="1"/>
    <col min="209" max="209" width="9.28515625" style="326" bestFit="1" customWidth="1"/>
    <col min="210" max="210" width="7.85546875" style="326" bestFit="1" customWidth="1"/>
    <col min="211" max="212" width="11.85546875" style="326" bestFit="1" customWidth="1"/>
    <col min="213" max="213" width="9.5703125" style="326" bestFit="1" customWidth="1"/>
    <col min="214" max="214" width="9" style="326" bestFit="1" customWidth="1"/>
    <col min="215" max="215" width="8.7109375" style="326" bestFit="1" customWidth="1"/>
    <col min="216" max="217" width="11" style="326" bestFit="1" customWidth="1"/>
    <col min="218" max="218" width="9.85546875" style="326" bestFit="1" customWidth="1"/>
    <col min="219" max="219" width="9.28515625" style="326" bestFit="1" customWidth="1"/>
    <col min="220" max="220" width="7" style="326" bestFit="1" customWidth="1"/>
    <col min="221" max="222" width="9.85546875" style="326" bestFit="1" customWidth="1"/>
    <col min="223" max="223" width="9.42578125" style="326" bestFit="1" customWidth="1"/>
    <col min="224" max="224" width="9.28515625" style="326" bestFit="1" customWidth="1"/>
    <col min="225" max="225" width="8.7109375" style="326" bestFit="1" customWidth="1"/>
    <col min="226" max="227" width="11" style="326" bestFit="1" customWidth="1"/>
    <col min="228" max="228" width="9.85546875" style="326" bestFit="1" customWidth="1"/>
    <col min="229" max="229" width="9.28515625" style="326" bestFit="1" customWidth="1"/>
    <col min="230" max="230" width="8.7109375" style="326" bestFit="1" customWidth="1"/>
    <col min="231" max="232" width="11" style="326" bestFit="1" customWidth="1"/>
    <col min="233" max="233" width="9.85546875" style="326" bestFit="1" customWidth="1"/>
    <col min="234" max="234" width="9.28515625" style="326" bestFit="1" customWidth="1"/>
    <col min="235" max="235" width="7" style="326" bestFit="1" customWidth="1"/>
    <col min="236" max="237" width="9.85546875" style="326" bestFit="1" customWidth="1"/>
    <col min="238" max="238" width="9.42578125" style="326" bestFit="1" customWidth="1"/>
    <col min="239" max="239" width="9" style="326" bestFit="1" customWidth="1"/>
    <col min="240" max="240" width="8.7109375" style="326" bestFit="1" customWidth="1"/>
    <col min="241" max="242" width="11" style="326" bestFit="1" customWidth="1"/>
    <col min="243" max="243" width="9.85546875" style="326" bestFit="1" customWidth="1"/>
    <col min="244" max="244" width="9.28515625" style="326" bestFit="1" customWidth="1"/>
    <col min="245" max="245" width="6.7109375" style="326" bestFit="1" customWidth="1"/>
    <col min="246" max="247" width="11.85546875" style="326" bestFit="1" customWidth="1"/>
    <col min="248" max="248" width="9.42578125" style="326" bestFit="1" customWidth="1"/>
    <col min="249" max="249" width="9" style="326" bestFit="1" customWidth="1"/>
    <col min="250" max="250" width="8.7109375" style="326" bestFit="1" customWidth="1"/>
    <col min="251" max="252" width="11" style="326" bestFit="1" customWidth="1"/>
    <col min="253" max="253" width="9.85546875" style="326" bestFit="1" customWidth="1"/>
    <col min="254" max="254" width="9.28515625" style="326" bestFit="1" customWidth="1"/>
    <col min="255" max="255" width="7" style="326" bestFit="1" customWidth="1"/>
    <col min="256" max="257" width="9.85546875" style="326" bestFit="1" customWidth="1"/>
    <col min="258" max="258" width="9.42578125" style="326" bestFit="1" customWidth="1"/>
    <col min="259" max="259" width="9.28515625" style="326" bestFit="1" customWidth="1"/>
    <col min="260" max="260" width="8.7109375" style="326" bestFit="1" customWidth="1"/>
    <col min="261" max="262" width="11" style="326" bestFit="1" customWidth="1"/>
    <col min="263" max="263" width="9.85546875" style="326" bestFit="1" customWidth="1"/>
    <col min="264" max="264" width="9.28515625" style="326" bestFit="1" customWidth="1"/>
    <col min="265" max="265" width="8.7109375" style="326" bestFit="1" customWidth="1"/>
    <col min="266" max="267" width="11" style="326" bestFit="1" customWidth="1"/>
    <col min="268" max="268" width="9.85546875" style="326" bestFit="1" customWidth="1"/>
    <col min="269" max="269" width="9.28515625" style="326" bestFit="1" customWidth="1"/>
    <col min="270" max="270" width="7" style="326" bestFit="1" customWidth="1"/>
    <col min="271" max="272" width="9.85546875" style="326" bestFit="1" customWidth="1"/>
    <col min="273" max="273" width="9.42578125" style="326" bestFit="1" customWidth="1"/>
    <col min="274" max="274" width="9.28515625" style="326" bestFit="1" customWidth="1"/>
    <col min="275" max="275" width="8.7109375" style="326" bestFit="1" customWidth="1"/>
    <col min="276" max="277" width="11" style="326" bestFit="1" customWidth="1"/>
    <col min="278" max="278" width="9.85546875" style="326" bestFit="1" customWidth="1"/>
    <col min="279" max="279" width="9.28515625" style="326" bestFit="1" customWidth="1"/>
    <col min="280" max="280" width="7.85546875" style="326" bestFit="1" customWidth="1"/>
    <col min="281" max="282" width="11.85546875" style="326" bestFit="1" customWidth="1"/>
    <col min="283" max="283" width="9.5703125" style="326" bestFit="1" customWidth="1"/>
    <col min="284" max="284" width="9" style="326" bestFit="1" customWidth="1"/>
    <col min="285" max="285" width="8.7109375" style="326" bestFit="1" customWidth="1"/>
    <col min="286" max="287" width="11" style="326" bestFit="1" customWidth="1"/>
    <col min="288" max="288" width="9.85546875" style="326" bestFit="1" customWidth="1"/>
    <col min="289" max="289" width="9.28515625" style="326" bestFit="1" customWidth="1"/>
    <col min="290" max="290" width="7" style="326" bestFit="1" customWidth="1"/>
    <col min="291" max="292" width="9.85546875" style="326" bestFit="1" customWidth="1"/>
    <col min="293" max="293" width="9.42578125" style="326" bestFit="1" customWidth="1"/>
    <col min="294" max="294" width="9.28515625" style="326" bestFit="1" customWidth="1"/>
    <col min="295" max="295" width="8.7109375" style="326" bestFit="1" customWidth="1"/>
    <col min="296" max="297" width="11" style="326" bestFit="1" customWidth="1"/>
    <col min="298" max="298" width="9.85546875" style="326" bestFit="1" customWidth="1"/>
    <col min="299" max="299" width="9.28515625" style="326" bestFit="1" customWidth="1"/>
    <col min="300" max="300" width="8.7109375" style="326" bestFit="1" customWidth="1"/>
    <col min="301" max="302" width="11" style="326" bestFit="1" customWidth="1"/>
    <col min="303" max="303" width="9.85546875" style="326" bestFit="1" customWidth="1"/>
    <col min="304" max="304" width="9.28515625" style="326" bestFit="1" customWidth="1"/>
    <col min="305" max="305" width="7" style="326" bestFit="1" customWidth="1"/>
    <col min="306" max="307" width="9.85546875" style="326" bestFit="1" customWidth="1"/>
    <col min="308" max="308" width="9.42578125" style="326" bestFit="1" customWidth="1"/>
    <col min="309" max="309" width="9.28515625" style="326" bestFit="1" customWidth="1"/>
    <col min="310" max="310" width="8.7109375" style="326" bestFit="1" customWidth="1"/>
    <col min="311" max="312" width="11" style="326" bestFit="1" customWidth="1"/>
    <col min="313" max="313" width="9.85546875" style="326" bestFit="1" customWidth="1"/>
    <col min="314" max="314" width="9.28515625" style="326" bestFit="1" customWidth="1"/>
    <col min="315" max="315" width="7" style="326" bestFit="1" customWidth="1"/>
    <col min="316" max="317" width="10.7109375" style="326" bestFit="1" customWidth="1"/>
    <col min="318" max="318" width="9.85546875" style="326" bestFit="1" customWidth="1"/>
    <col min="319" max="319" width="9" style="326" bestFit="1" customWidth="1"/>
    <col min="320" max="320" width="8.7109375" style="326" bestFit="1" customWidth="1"/>
    <col min="321" max="322" width="11" style="326" bestFit="1" customWidth="1"/>
    <col min="323" max="323" width="9.85546875" style="326" bestFit="1" customWidth="1"/>
    <col min="324" max="324" width="9.28515625" style="326" bestFit="1" customWidth="1"/>
    <col min="325" max="325" width="7" style="326" bestFit="1" customWidth="1"/>
    <col min="326" max="327" width="9.85546875" style="326" bestFit="1" customWidth="1"/>
    <col min="328" max="328" width="9.42578125" style="326" bestFit="1" customWidth="1"/>
    <col min="329" max="329" width="9.28515625" style="326" bestFit="1" customWidth="1"/>
    <col min="330" max="330" width="8.7109375" style="326" bestFit="1" customWidth="1"/>
    <col min="331" max="332" width="11" style="326" bestFit="1" customWidth="1"/>
    <col min="333" max="333" width="9.85546875" style="326" bestFit="1" customWidth="1"/>
    <col min="334" max="334" width="9.28515625" style="326" bestFit="1" customWidth="1"/>
    <col min="335" max="335" width="8.7109375" style="326" bestFit="1" customWidth="1"/>
    <col min="336" max="337" width="11" style="326" bestFit="1" customWidth="1"/>
    <col min="338" max="338" width="9.85546875" style="326" bestFit="1" customWidth="1"/>
    <col min="339" max="339" width="9.28515625" style="326" bestFit="1" customWidth="1"/>
    <col min="340" max="340" width="7" style="326" bestFit="1" customWidth="1"/>
    <col min="341" max="342" width="9.85546875" style="326" bestFit="1" customWidth="1"/>
    <col min="343" max="343" width="9.42578125" style="326" bestFit="1" customWidth="1"/>
    <col min="344" max="344" width="9.28515625" style="326" bestFit="1" customWidth="1"/>
    <col min="345" max="345" width="8.7109375" style="326" bestFit="1" customWidth="1"/>
    <col min="346" max="347" width="11" style="326" bestFit="1" customWidth="1"/>
    <col min="348" max="348" width="9.85546875" style="326" bestFit="1" customWidth="1"/>
    <col min="349" max="349" width="9.28515625" style="326" bestFit="1" customWidth="1"/>
    <col min="350" max="350" width="7.85546875" style="326" bestFit="1" customWidth="1"/>
    <col min="351" max="352" width="11.85546875" style="326" bestFit="1" customWidth="1"/>
    <col min="353" max="353" width="10.7109375" style="326" bestFit="1" customWidth="1"/>
    <col min="354" max="354" width="9" style="326" bestFit="1" customWidth="1"/>
    <col min="355" max="355" width="8.7109375" style="326" bestFit="1" customWidth="1"/>
    <col min="356" max="357" width="11" style="326" bestFit="1" customWidth="1"/>
    <col min="358" max="358" width="9.85546875" style="326" bestFit="1" customWidth="1"/>
    <col min="359" max="359" width="9.28515625" style="326" bestFit="1" customWidth="1"/>
    <col min="360" max="360" width="7" style="326" bestFit="1" customWidth="1"/>
    <col min="361" max="362" width="9.85546875" style="326" bestFit="1" customWidth="1"/>
    <col min="363" max="363" width="9.42578125" style="326" bestFit="1" customWidth="1"/>
    <col min="364" max="364" width="9.28515625" style="326" bestFit="1" customWidth="1"/>
    <col min="365" max="365" width="8.7109375" style="326" bestFit="1" customWidth="1"/>
    <col min="366" max="367" width="11" style="326" bestFit="1" customWidth="1"/>
    <col min="368" max="368" width="9.85546875" style="326" bestFit="1" customWidth="1"/>
    <col min="369" max="369" width="9.28515625" style="326" bestFit="1" customWidth="1"/>
    <col min="370" max="370" width="8.7109375" style="326" bestFit="1" customWidth="1"/>
    <col min="371" max="372" width="11" style="326" bestFit="1" customWidth="1"/>
    <col min="373" max="373" width="9.85546875" style="326" bestFit="1" customWidth="1"/>
    <col min="374" max="374" width="9.28515625" style="326" bestFit="1" customWidth="1"/>
    <col min="375" max="375" width="7" style="326" bestFit="1" customWidth="1"/>
    <col min="376" max="377" width="9.85546875" style="326" bestFit="1" customWidth="1"/>
    <col min="378" max="378" width="9.42578125" style="326" bestFit="1" customWidth="1"/>
    <col min="379" max="379" width="9.28515625" style="326" bestFit="1" customWidth="1"/>
    <col min="380" max="380" width="8.7109375" style="326" bestFit="1" customWidth="1"/>
    <col min="381" max="382" width="11" style="326" bestFit="1" customWidth="1"/>
    <col min="383" max="383" width="9.85546875" style="326" bestFit="1" customWidth="1"/>
    <col min="384" max="384" width="9.28515625" style="326" bestFit="1" customWidth="1"/>
    <col min="385" max="385" width="7.85546875" style="326" bestFit="1" customWidth="1"/>
    <col min="386" max="387" width="11.85546875" style="326" bestFit="1" customWidth="1"/>
    <col min="388" max="388" width="9.5703125" style="326" bestFit="1" customWidth="1"/>
    <col min="389" max="389" width="9" style="326" bestFit="1" customWidth="1"/>
    <col min="390" max="390" width="8.7109375" style="326" bestFit="1" customWidth="1"/>
    <col min="391" max="392" width="11" style="326" bestFit="1" customWidth="1"/>
    <col min="393" max="393" width="9.85546875" style="326" bestFit="1" customWidth="1"/>
    <col min="394" max="394" width="9.28515625" style="326" bestFit="1" customWidth="1"/>
    <col min="395" max="395" width="7" style="326" bestFit="1" customWidth="1"/>
    <col min="396" max="397" width="9.85546875" style="326" bestFit="1" customWidth="1"/>
    <col min="398" max="398" width="9.42578125" style="326" bestFit="1" customWidth="1"/>
    <col min="399" max="399" width="9.28515625" style="326" bestFit="1" customWidth="1"/>
    <col min="400" max="400" width="8.7109375" style="326" bestFit="1" customWidth="1"/>
    <col min="401" max="402" width="11" style="326" bestFit="1" customWidth="1"/>
    <col min="403" max="403" width="9.85546875" style="326" bestFit="1" customWidth="1"/>
    <col min="404" max="404" width="9.28515625" style="326" bestFit="1" customWidth="1"/>
    <col min="405" max="405" width="8.7109375" style="326" bestFit="1" customWidth="1"/>
    <col min="406" max="407" width="11" style="326" bestFit="1" customWidth="1"/>
    <col min="408" max="408" width="9.85546875" style="326" bestFit="1" customWidth="1"/>
    <col min="409" max="409" width="9.28515625" style="326" bestFit="1" customWidth="1"/>
    <col min="410" max="410" width="7" style="326" bestFit="1" customWidth="1"/>
    <col min="411" max="412" width="9.85546875" style="326" bestFit="1" customWidth="1"/>
    <col min="413" max="413" width="9.42578125" style="326" bestFit="1" customWidth="1"/>
    <col min="414" max="414" width="9.28515625" style="326" bestFit="1" customWidth="1"/>
    <col min="415" max="415" width="8.7109375" style="326" bestFit="1" customWidth="1"/>
    <col min="416" max="417" width="11" style="326" bestFit="1" customWidth="1"/>
    <col min="418" max="418" width="9.85546875" style="326" bestFit="1" customWidth="1"/>
    <col min="419" max="419" width="9.28515625" style="326" bestFit="1" customWidth="1"/>
    <col min="420" max="420" width="7.85546875" style="326" bestFit="1" customWidth="1"/>
    <col min="421" max="422" width="11.85546875" style="326" bestFit="1" customWidth="1"/>
    <col min="423" max="423" width="10.7109375" style="326" bestFit="1" customWidth="1"/>
    <col min="424" max="424" width="9" style="326" bestFit="1" customWidth="1"/>
    <col min="425" max="425" width="9.85546875" style="326" bestFit="1" customWidth="1"/>
    <col min="426" max="427" width="12.7109375" style="326" bestFit="1" customWidth="1"/>
    <col min="428" max="428" width="11" style="326" bestFit="1" customWidth="1"/>
    <col min="429" max="429" width="9.28515625" style="326" bestFit="1" customWidth="1"/>
    <col min="430" max="430" width="8.7109375" style="326" bestFit="1" customWidth="1"/>
    <col min="431" max="432" width="11" style="326" bestFit="1" customWidth="1"/>
    <col min="433" max="433" width="9.85546875" style="326" bestFit="1" customWidth="1"/>
    <col min="434" max="434" width="9.28515625" style="326" bestFit="1" customWidth="1"/>
    <col min="435" max="435" width="9.85546875" style="326" bestFit="1" customWidth="1"/>
    <col min="436" max="437" width="12.7109375" style="326" bestFit="1" customWidth="1"/>
    <col min="438" max="438" width="11" style="326" bestFit="1" customWidth="1"/>
    <col min="439" max="439" width="9.28515625" style="326" bestFit="1" customWidth="1"/>
    <col min="440" max="440" width="9.85546875" style="326" bestFit="1" customWidth="1"/>
    <col min="441" max="442" width="12.7109375" style="326" bestFit="1" customWidth="1"/>
    <col min="443" max="443" width="11" style="326" bestFit="1" customWidth="1"/>
    <col min="444" max="444" width="9.28515625" style="326" bestFit="1" customWidth="1"/>
    <col min="445" max="445" width="8.7109375" style="326" bestFit="1" customWidth="1"/>
    <col min="446" max="447" width="11" style="326" bestFit="1" customWidth="1"/>
    <col min="448" max="448" width="9.85546875" style="326" bestFit="1" customWidth="1"/>
    <col min="449" max="449" width="9.28515625" style="326" bestFit="1" customWidth="1"/>
    <col min="450" max="450" width="9.85546875" style="326" bestFit="1" customWidth="1"/>
    <col min="451" max="452" width="12.7109375" style="326" bestFit="1" customWidth="1"/>
    <col min="453" max="453" width="11" style="326" bestFit="1" customWidth="1"/>
    <col min="454" max="454" width="9.28515625" style="326" bestFit="1" customWidth="1"/>
    <col min="455" max="455" width="9.5703125" style="326" bestFit="1" customWidth="1"/>
    <col min="456" max="457" width="11.85546875" style="326" bestFit="1" customWidth="1"/>
    <col min="458" max="458" width="10.7109375" style="326" bestFit="1" customWidth="1"/>
    <col min="459" max="459" width="9" style="326" bestFit="1" customWidth="1"/>
    <col min="460" max="16384" width="9.140625" style="326"/>
  </cols>
  <sheetData>
    <row r="1" spans="2:459">
      <c r="B1" s="56" t="s">
        <v>2733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</row>
    <row r="2" spans="2:459" ht="13.5" thickBot="1">
      <c r="B2" s="56" t="s">
        <v>2917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</row>
    <row r="3" spans="2:459" ht="13.5" thickBot="1">
      <c r="B3" s="56" t="s">
        <v>2735</v>
      </c>
      <c r="C3" s="509"/>
      <c r="D3" s="509"/>
      <c r="E3" s="1723" t="s">
        <v>2736</v>
      </c>
      <c r="F3" s="1724"/>
      <c r="G3" s="1724"/>
      <c r="H3" s="1724"/>
      <c r="I3" s="1724"/>
      <c r="J3" s="1724"/>
      <c r="K3" s="1724"/>
      <c r="L3" s="1724"/>
      <c r="M3" s="1724"/>
      <c r="N3" s="1724"/>
      <c r="O3" s="1724"/>
      <c r="P3" s="1724"/>
      <c r="Q3" s="1724"/>
      <c r="R3" s="1724"/>
      <c r="S3" s="1724"/>
      <c r="T3" s="1724"/>
      <c r="U3" s="1724"/>
      <c r="V3" s="1724"/>
      <c r="W3" s="1724"/>
      <c r="X3" s="1724"/>
      <c r="Y3" s="1724"/>
      <c r="Z3" s="1724"/>
      <c r="AA3" s="1724"/>
      <c r="AB3" s="1724"/>
      <c r="AC3" s="1724"/>
      <c r="AD3" s="1724"/>
      <c r="AE3" s="1724"/>
      <c r="AF3" s="1724"/>
      <c r="AG3" s="1724"/>
      <c r="AH3" s="1724"/>
      <c r="AI3" s="1724"/>
      <c r="AJ3" s="1724"/>
      <c r="AK3" s="1724"/>
      <c r="AL3" s="1724"/>
      <c r="AM3" s="1725"/>
      <c r="AN3" s="1714" t="s">
        <v>2737</v>
      </c>
      <c r="AO3" s="1715"/>
      <c r="AP3" s="1715"/>
      <c r="AQ3" s="1715"/>
      <c r="AR3" s="1715"/>
      <c r="AS3" s="1715"/>
      <c r="AT3" s="1715"/>
      <c r="AU3" s="1715"/>
      <c r="AV3" s="1715"/>
      <c r="AW3" s="1715"/>
      <c r="AX3" s="1715"/>
      <c r="AY3" s="1715"/>
      <c r="AZ3" s="1715"/>
      <c r="BA3" s="1715"/>
      <c r="BB3" s="1715"/>
      <c r="BC3" s="1715"/>
      <c r="BD3" s="1715"/>
      <c r="BE3" s="1715"/>
      <c r="BF3" s="1715"/>
      <c r="BG3" s="1715"/>
      <c r="BH3" s="1715"/>
      <c r="BI3" s="1715"/>
      <c r="BJ3" s="1715"/>
      <c r="BK3" s="1715"/>
      <c r="BL3" s="1715"/>
      <c r="BM3" s="1715"/>
      <c r="BN3" s="1715"/>
      <c r="BO3" s="1715"/>
      <c r="BP3" s="1715"/>
      <c r="BQ3" s="1715"/>
      <c r="BR3" s="1715"/>
      <c r="BS3" s="1715"/>
      <c r="BT3" s="1715"/>
      <c r="BU3" s="1715"/>
      <c r="BV3" s="1716"/>
      <c r="BW3" s="1717" t="s">
        <v>2738</v>
      </c>
      <c r="BX3" s="1718"/>
      <c r="BY3" s="1718"/>
      <c r="BZ3" s="1718"/>
      <c r="CA3" s="1718"/>
      <c r="CB3" s="1718"/>
      <c r="CC3" s="1718"/>
      <c r="CD3" s="1718"/>
      <c r="CE3" s="1718"/>
      <c r="CF3" s="1718"/>
      <c r="CG3" s="1718"/>
      <c r="CH3" s="1718"/>
      <c r="CI3" s="1718"/>
      <c r="CJ3" s="1718"/>
      <c r="CK3" s="1718"/>
      <c r="CL3" s="1718"/>
      <c r="CM3" s="1718"/>
      <c r="CN3" s="1718"/>
      <c r="CO3" s="1718"/>
      <c r="CP3" s="1718"/>
      <c r="CQ3" s="1718"/>
      <c r="CR3" s="1718"/>
      <c r="CS3" s="1718"/>
      <c r="CT3" s="1718"/>
      <c r="CU3" s="1718"/>
      <c r="CV3" s="1718"/>
      <c r="CW3" s="1718"/>
      <c r="CX3" s="1718"/>
      <c r="CY3" s="1718"/>
      <c r="CZ3" s="1718"/>
      <c r="DA3" s="1718"/>
      <c r="DB3" s="1718"/>
      <c r="DC3" s="1718"/>
      <c r="DD3" s="1718"/>
      <c r="DE3" s="1719"/>
      <c r="DF3" s="1720" t="s">
        <v>2739</v>
      </c>
      <c r="DG3" s="1721"/>
      <c r="DH3" s="1721"/>
      <c r="DI3" s="1721"/>
      <c r="DJ3" s="1721"/>
      <c r="DK3" s="1721"/>
      <c r="DL3" s="1721"/>
      <c r="DM3" s="1721"/>
      <c r="DN3" s="1721"/>
      <c r="DO3" s="1721"/>
      <c r="DP3" s="1721"/>
      <c r="DQ3" s="1721"/>
      <c r="DR3" s="1721"/>
      <c r="DS3" s="1721"/>
      <c r="DT3" s="1721"/>
      <c r="DU3" s="1721"/>
      <c r="DV3" s="1721"/>
      <c r="DW3" s="1721"/>
      <c r="DX3" s="1721"/>
      <c r="DY3" s="1721"/>
      <c r="DZ3" s="1721"/>
      <c r="EA3" s="1721"/>
      <c r="EB3" s="1721"/>
      <c r="EC3" s="1721"/>
      <c r="ED3" s="1721"/>
      <c r="EE3" s="1721"/>
      <c r="EF3" s="1721"/>
      <c r="EG3" s="1721"/>
      <c r="EH3" s="1721"/>
      <c r="EI3" s="1721"/>
      <c r="EJ3" s="1721"/>
      <c r="EK3" s="1721"/>
      <c r="EL3" s="1721"/>
      <c r="EM3" s="1721"/>
      <c r="EN3" s="1722"/>
      <c r="EO3" s="1723" t="s">
        <v>2740</v>
      </c>
      <c r="EP3" s="1724"/>
      <c r="EQ3" s="1724"/>
      <c r="ER3" s="1724"/>
      <c r="ES3" s="1724"/>
      <c r="ET3" s="1724"/>
      <c r="EU3" s="1724"/>
      <c r="EV3" s="1724"/>
      <c r="EW3" s="1724"/>
      <c r="EX3" s="1724"/>
      <c r="EY3" s="1724"/>
      <c r="EZ3" s="1724"/>
      <c r="FA3" s="1724"/>
      <c r="FB3" s="1724"/>
      <c r="FC3" s="1724"/>
      <c r="FD3" s="1724"/>
      <c r="FE3" s="1724"/>
      <c r="FF3" s="1724"/>
      <c r="FG3" s="1724"/>
      <c r="FH3" s="1724"/>
      <c r="FI3" s="1724"/>
      <c r="FJ3" s="1724"/>
      <c r="FK3" s="1724"/>
      <c r="FL3" s="1724"/>
      <c r="FM3" s="1724"/>
      <c r="FN3" s="1724"/>
      <c r="FO3" s="1724"/>
      <c r="FP3" s="1724"/>
      <c r="FQ3" s="1724"/>
      <c r="FR3" s="1724"/>
      <c r="FS3" s="1724"/>
      <c r="FT3" s="1724"/>
      <c r="FU3" s="1724"/>
      <c r="FV3" s="1724"/>
      <c r="FW3" s="1725"/>
      <c r="FX3" s="1726" t="s">
        <v>2741</v>
      </c>
      <c r="FY3" s="1727"/>
      <c r="FZ3" s="1727"/>
      <c r="GA3" s="1727"/>
      <c r="GB3" s="1727"/>
      <c r="GC3" s="1727"/>
      <c r="GD3" s="1727"/>
      <c r="GE3" s="1727"/>
      <c r="GF3" s="1727"/>
      <c r="GG3" s="1727"/>
      <c r="GH3" s="1727"/>
      <c r="GI3" s="1727"/>
      <c r="GJ3" s="1727"/>
      <c r="GK3" s="1727"/>
      <c r="GL3" s="1727"/>
      <c r="GM3" s="1727"/>
      <c r="GN3" s="1727"/>
      <c r="GO3" s="1727"/>
      <c r="GP3" s="1727"/>
      <c r="GQ3" s="1727"/>
      <c r="GR3" s="1727"/>
      <c r="GS3" s="1727"/>
      <c r="GT3" s="1727"/>
      <c r="GU3" s="1727"/>
      <c r="GV3" s="1727"/>
      <c r="GW3" s="1727"/>
      <c r="GX3" s="1727"/>
      <c r="GY3" s="1727"/>
      <c r="GZ3" s="1727"/>
      <c r="HA3" s="1727"/>
      <c r="HB3" s="1727"/>
      <c r="HC3" s="1727"/>
      <c r="HD3" s="1727"/>
      <c r="HE3" s="1727"/>
      <c r="HF3" s="1728"/>
      <c r="HG3" s="1711" t="s">
        <v>2918</v>
      </c>
      <c r="HH3" s="1712"/>
      <c r="HI3" s="1712"/>
      <c r="HJ3" s="1712"/>
      <c r="HK3" s="1712"/>
      <c r="HL3" s="1712"/>
      <c r="HM3" s="1712"/>
      <c r="HN3" s="1712"/>
      <c r="HO3" s="1712"/>
      <c r="HP3" s="1712"/>
      <c r="HQ3" s="1712"/>
      <c r="HR3" s="1712"/>
      <c r="HS3" s="1712"/>
      <c r="HT3" s="1712"/>
      <c r="HU3" s="1712"/>
      <c r="HV3" s="1712"/>
      <c r="HW3" s="1712"/>
      <c r="HX3" s="1712"/>
      <c r="HY3" s="1712"/>
      <c r="HZ3" s="1712"/>
      <c r="IA3" s="1712"/>
      <c r="IB3" s="1712"/>
      <c r="IC3" s="1712"/>
      <c r="ID3" s="1712"/>
      <c r="IE3" s="1712"/>
      <c r="IF3" s="1712"/>
      <c r="IG3" s="1712"/>
      <c r="IH3" s="1712"/>
      <c r="II3" s="1712"/>
      <c r="IJ3" s="1712"/>
      <c r="IK3" s="1712"/>
      <c r="IL3" s="1712"/>
      <c r="IM3" s="1712"/>
      <c r="IN3" s="1712"/>
      <c r="IO3" s="1713"/>
      <c r="IP3" s="1714" t="s">
        <v>2891</v>
      </c>
      <c r="IQ3" s="1715"/>
      <c r="IR3" s="1715"/>
      <c r="IS3" s="1715"/>
      <c r="IT3" s="1715"/>
      <c r="IU3" s="1715"/>
      <c r="IV3" s="1715"/>
      <c r="IW3" s="1715"/>
      <c r="IX3" s="1715"/>
      <c r="IY3" s="1715"/>
      <c r="IZ3" s="1715"/>
      <c r="JA3" s="1715"/>
      <c r="JB3" s="1715"/>
      <c r="JC3" s="1715"/>
      <c r="JD3" s="1715"/>
      <c r="JE3" s="1715"/>
      <c r="JF3" s="1715"/>
      <c r="JG3" s="1715"/>
      <c r="JH3" s="1715"/>
      <c r="JI3" s="1715"/>
      <c r="JJ3" s="1715"/>
      <c r="JK3" s="1715"/>
      <c r="JL3" s="1715"/>
      <c r="JM3" s="1715"/>
      <c r="JN3" s="1715"/>
      <c r="JO3" s="1715"/>
      <c r="JP3" s="1715"/>
      <c r="JQ3" s="1715"/>
      <c r="JR3" s="1715"/>
      <c r="JS3" s="1715"/>
      <c r="JT3" s="1715"/>
      <c r="JU3" s="1715"/>
      <c r="JV3" s="1715"/>
      <c r="JW3" s="1715"/>
      <c r="JX3" s="1716"/>
      <c r="JY3" s="1717" t="s">
        <v>2744</v>
      </c>
      <c r="JZ3" s="1718"/>
      <c r="KA3" s="1718"/>
      <c r="KB3" s="1718"/>
      <c r="KC3" s="1718"/>
      <c r="KD3" s="1718"/>
      <c r="KE3" s="1718"/>
      <c r="KF3" s="1718"/>
      <c r="KG3" s="1718"/>
      <c r="KH3" s="1718"/>
      <c r="KI3" s="1718"/>
      <c r="KJ3" s="1718"/>
      <c r="KK3" s="1718"/>
      <c r="KL3" s="1718"/>
      <c r="KM3" s="1718"/>
      <c r="KN3" s="1718"/>
      <c r="KO3" s="1718"/>
      <c r="KP3" s="1718"/>
      <c r="KQ3" s="1718"/>
      <c r="KR3" s="1718"/>
      <c r="KS3" s="1718"/>
      <c r="KT3" s="1718"/>
      <c r="KU3" s="1718"/>
      <c r="KV3" s="1718"/>
      <c r="KW3" s="1718"/>
      <c r="KX3" s="1718"/>
      <c r="KY3" s="1718"/>
      <c r="KZ3" s="1718"/>
      <c r="LA3" s="1718"/>
      <c r="LB3" s="1718"/>
      <c r="LC3" s="1718"/>
      <c r="LD3" s="1718"/>
      <c r="LE3" s="1718"/>
      <c r="LF3" s="1718"/>
      <c r="LG3" s="1719"/>
      <c r="LH3" s="1720" t="s">
        <v>2745</v>
      </c>
      <c r="LI3" s="1721"/>
      <c r="LJ3" s="1721"/>
      <c r="LK3" s="1721"/>
      <c r="LL3" s="1721"/>
      <c r="LM3" s="1721"/>
      <c r="LN3" s="1721"/>
      <c r="LO3" s="1721"/>
      <c r="LP3" s="1721"/>
      <c r="LQ3" s="1721"/>
      <c r="LR3" s="1721"/>
      <c r="LS3" s="1721"/>
      <c r="LT3" s="1721"/>
      <c r="LU3" s="1721"/>
      <c r="LV3" s="1721"/>
      <c r="LW3" s="1721"/>
      <c r="LX3" s="1721"/>
      <c r="LY3" s="1721"/>
      <c r="LZ3" s="1721"/>
      <c r="MA3" s="1721"/>
      <c r="MB3" s="1721"/>
      <c r="MC3" s="1721"/>
      <c r="MD3" s="1721"/>
      <c r="ME3" s="1721"/>
      <c r="MF3" s="1721"/>
      <c r="MG3" s="1721"/>
      <c r="MH3" s="1721"/>
      <c r="MI3" s="1721"/>
      <c r="MJ3" s="1721"/>
      <c r="MK3" s="1721"/>
      <c r="ML3" s="1721"/>
      <c r="MM3" s="1721"/>
      <c r="MN3" s="1721"/>
      <c r="MO3" s="1721"/>
      <c r="MP3" s="1722"/>
      <c r="MQ3" s="1723" t="s">
        <v>2746</v>
      </c>
      <c r="MR3" s="1724"/>
      <c r="MS3" s="1724"/>
      <c r="MT3" s="1724"/>
      <c r="MU3" s="1724"/>
      <c r="MV3" s="1724"/>
      <c r="MW3" s="1724"/>
      <c r="MX3" s="1724"/>
      <c r="MY3" s="1724"/>
      <c r="MZ3" s="1724"/>
      <c r="NA3" s="1724"/>
      <c r="NB3" s="1724"/>
      <c r="NC3" s="1724"/>
      <c r="ND3" s="1724"/>
      <c r="NE3" s="1724"/>
      <c r="NF3" s="1724"/>
      <c r="NG3" s="1724"/>
      <c r="NH3" s="1724"/>
      <c r="NI3" s="1724"/>
      <c r="NJ3" s="1724"/>
      <c r="NK3" s="1724"/>
      <c r="NL3" s="1724"/>
      <c r="NM3" s="1724"/>
      <c r="NN3" s="1724"/>
      <c r="NO3" s="1724"/>
      <c r="NP3" s="1724"/>
      <c r="NQ3" s="1724"/>
      <c r="NR3" s="1724"/>
      <c r="NS3" s="1724"/>
      <c r="NT3" s="1724"/>
      <c r="NU3" s="1724"/>
      <c r="NV3" s="1724"/>
      <c r="NW3" s="1724"/>
      <c r="NX3" s="1724"/>
      <c r="NY3" s="1725"/>
      <c r="NZ3" s="1726" t="s">
        <v>2747</v>
      </c>
      <c r="OA3" s="1727"/>
      <c r="OB3" s="1727"/>
      <c r="OC3" s="1727"/>
      <c r="OD3" s="1727"/>
      <c r="OE3" s="1727"/>
      <c r="OF3" s="1727"/>
      <c r="OG3" s="1727"/>
      <c r="OH3" s="1727"/>
      <c r="OI3" s="1727"/>
      <c r="OJ3" s="1727"/>
      <c r="OK3" s="1727"/>
      <c r="OL3" s="1727"/>
      <c r="OM3" s="1727"/>
      <c r="ON3" s="1727"/>
      <c r="OO3" s="1727"/>
      <c r="OP3" s="1727"/>
      <c r="OQ3" s="1727"/>
      <c r="OR3" s="1727"/>
      <c r="OS3" s="1727"/>
      <c r="OT3" s="1727"/>
      <c r="OU3" s="1727"/>
      <c r="OV3" s="1727"/>
      <c r="OW3" s="1727"/>
      <c r="OX3" s="1727"/>
      <c r="OY3" s="1727"/>
      <c r="OZ3" s="1727"/>
      <c r="PA3" s="1727"/>
      <c r="PB3" s="1727"/>
      <c r="PC3" s="1727"/>
      <c r="PD3" s="1727"/>
      <c r="PE3" s="1727"/>
      <c r="PF3" s="1727"/>
      <c r="PG3" s="1727"/>
      <c r="PH3" s="1728"/>
      <c r="PI3" s="1708" t="s">
        <v>2748</v>
      </c>
      <c r="PJ3" s="1709"/>
      <c r="PK3" s="1709"/>
      <c r="PL3" s="1709"/>
      <c r="PM3" s="1709"/>
      <c r="PN3" s="1709"/>
      <c r="PO3" s="1709"/>
      <c r="PP3" s="1709"/>
      <c r="PQ3" s="1709"/>
      <c r="PR3" s="1709"/>
      <c r="PS3" s="1709"/>
      <c r="PT3" s="1709"/>
      <c r="PU3" s="1709"/>
      <c r="PV3" s="1709"/>
      <c r="PW3" s="1709"/>
      <c r="PX3" s="1709"/>
      <c r="PY3" s="1709"/>
      <c r="PZ3" s="1709"/>
      <c r="QA3" s="1709"/>
      <c r="QB3" s="1709"/>
      <c r="QC3" s="1709"/>
      <c r="QD3" s="1709"/>
      <c r="QE3" s="1709"/>
      <c r="QF3" s="1709"/>
      <c r="QG3" s="1709"/>
      <c r="QH3" s="1709"/>
      <c r="QI3" s="1709"/>
      <c r="QJ3" s="1709"/>
      <c r="QK3" s="1709"/>
      <c r="QL3" s="1709"/>
      <c r="QM3" s="1709"/>
      <c r="QN3" s="1709"/>
      <c r="QO3" s="1709"/>
      <c r="QP3" s="1709"/>
      <c r="QQ3" s="1710"/>
    </row>
    <row r="4" spans="2:459" ht="13.5" thickBot="1">
      <c r="B4" s="56"/>
      <c r="C4" s="57"/>
      <c r="D4" s="57"/>
      <c r="E4" s="1610" t="s">
        <v>2751</v>
      </c>
      <c r="F4" s="1611"/>
      <c r="G4" s="1611"/>
      <c r="H4" s="1611"/>
      <c r="I4" s="1611"/>
      <c r="J4" s="1611"/>
      <c r="K4" s="1611"/>
      <c r="L4" s="1611"/>
      <c r="M4" s="1611"/>
      <c r="N4" s="1611"/>
      <c r="O4" s="1611"/>
      <c r="P4" s="1611"/>
      <c r="Q4" s="1611"/>
      <c r="R4" s="1611"/>
      <c r="S4" s="1612"/>
      <c r="T4" s="1610" t="s">
        <v>2752</v>
      </c>
      <c r="U4" s="1611"/>
      <c r="V4" s="1611"/>
      <c r="W4" s="1611"/>
      <c r="X4" s="1611"/>
      <c r="Y4" s="1611"/>
      <c r="Z4" s="1611"/>
      <c r="AA4" s="1611"/>
      <c r="AB4" s="1611"/>
      <c r="AC4" s="1611"/>
      <c r="AD4" s="1611"/>
      <c r="AE4" s="1611"/>
      <c r="AF4" s="1611"/>
      <c r="AG4" s="1611"/>
      <c r="AH4" s="1612"/>
      <c r="AI4" s="1681" t="s">
        <v>2919</v>
      </c>
      <c r="AJ4" s="1682"/>
      <c r="AK4" s="1682"/>
      <c r="AL4" s="1682"/>
      <c r="AM4" s="1683"/>
      <c r="AN4" s="1583" t="s">
        <v>2751</v>
      </c>
      <c r="AO4" s="1584"/>
      <c r="AP4" s="1584"/>
      <c r="AQ4" s="1584"/>
      <c r="AR4" s="1584"/>
      <c r="AS4" s="1584"/>
      <c r="AT4" s="1584"/>
      <c r="AU4" s="1584"/>
      <c r="AV4" s="1584"/>
      <c r="AW4" s="1584"/>
      <c r="AX4" s="1584"/>
      <c r="AY4" s="1584"/>
      <c r="AZ4" s="1584"/>
      <c r="BA4" s="1584"/>
      <c r="BB4" s="1585"/>
      <c r="BC4" s="1583" t="s">
        <v>2756</v>
      </c>
      <c r="BD4" s="1584"/>
      <c r="BE4" s="1584"/>
      <c r="BF4" s="1584"/>
      <c r="BG4" s="1584"/>
      <c r="BH4" s="1584"/>
      <c r="BI4" s="1584"/>
      <c r="BJ4" s="1584"/>
      <c r="BK4" s="1584"/>
      <c r="BL4" s="1584"/>
      <c r="BM4" s="1584"/>
      <c r="BN4" s="1584"/>
      <c r="BO4" s="1584"/>
      <c r="BP4" s="1584"/>
      <c r="BQ4" s="1585"/>
      <c r="BR4" s="1687" t="s">
        <v>2919</v>
      </c>
      <c r="BS4" s="1688"/>
      <c r="BT4" s="1688"/>
      <c r="BU4" s="1688"/>
      <c r="BV4" s="1689"/>
      <c r="BW4" s="1693" t="s">
        <v>2751</v>
      </c>
      <c r="BX4" s="1694"/>
      <c r="BY4" s="1694"/>
      <c r="BZ4" s="1694"/>
      <c r="CA4" s="1694"/>
      <c r="CB4" s="1694"/>
      <c r="CC4" s="1694"/>
      <c r="CD4" s="1694"/>
      <c r="CE4" s="1694"/>
      <c r="CF4" s="1694"/>
      <c r="CG4" s="1694"/>
      <c r="CH4" s="1694"/>
      <c r="CI4" s="1694"/>
      <c r="CJ4" s="1694"/>
      <c r="CK4" s="1695"/>
      <c r="CL4" s="1693" t="s">
        <v>2758</v>
      </c>
      <c r="CM4" s="1694"/>
      <c r="CN4" s="1694"/>
      <c r="CO4" s="1694"/>
      <c r="CP4" s="1694"/>
      <c r="CQ4" s="1694"/>
      <c r="CR4" s="1694"/>
      <c r="CS4" s="1694"/>
      <c r="CT4" s="1694"/>
      <c r="CU4" s="1694"/>
      <c r="CV4" s="1694"/>
      <c r="CW4" s="1694"/>
      <c r="CX4" s="1694"/>
      <c r="CY4" s="1694"/>
      <c r="CZ4" s="1695"/>
      <c r="DA4" s="1696" t="s">
        <v>2919</v>
      </c>
      <c r="DB4" s="1697"/>
      <c r="DC4" s="1697"/>
      <c r="DD4" s="1697"/>
      <c r="DE4" s="1698"/>
      <c r="DF4" s="1601" t="s">
        <v>2751</v>
      </c>
      <c r="DG4" s="1602"/>
      <c r="DH4" s="1602"/>
      <c r="DI4" s="1602"/>
      <c r="DJ4" s="1602"/>
      <c r="DK4" s="1602"/>
      <c r="DL4" s="1602"/>
      <c r="DM4" s="1602"/>
      <c r="DN4" s="1602"/>
      <c r="DO4" s="1602"/>
      <c r="DP4" s="1602"/>
      <c r="DQ4" s="1602"/>
      <c r="DR4" s="1602"/>
      <c r="DS4" s="1602"/>
      <c r="DT4" s="1603"/>
      <c r="DU4" s="1601" t="s">
        <v>2760</v>
      </c>
      <c r="DV4" s="1602"/>
      <c r="DW4" s="1602"/>
      <c r="DX4" s="1602"/>
      <c r="DY4" s="1602"/>
      <c r="DZ4" s="1602"/>
      <c r="EA4" s="1602"/>
      <c r="EB4" s="1602"/>
      <c r="EC4" s="1602"/>
      <c r="ED4" s="1602"/>
      <c r="EE4" s="1602"/>
      <c r="EF4" s="1602"/>
      <c r="EG4" s="1602"/>
      <c r="EH4" s="1602"/>
      <c r="EI4" s="1603"/>
      <c r="EJ4" s="1675" t="s">
        <v>2919</v>
      </c>
      <c r="EK4" s="1676"/>
      <c r="EL4" s="1676"/>
      <c r="EM4" s="1676"/>
      <c r="EN4" s="1677"/>
      <c r="EO4" s="1610" t="s">
        <v>2751</v>
      </c>
      <c r="EP4" s="1611"/>
      <c r="EQ4" s="1611"/>
      <c r="ER4" s="1611"/>
      <c r="ES4" s="1611"/>
      <c r="ET4" s="1611"/>
      <c r="EU4" s="1611"/>
      <c r="EV4" s="1611"/>
      <c r="EW4" s="1611"/>
      <c r="EX4" s="1611"/>
      <c r="EY4" s="1611"/>
      <c r="EZ4" s="1611"/>
      <c r="FA4" s="1611"/>
      <c r="FB4" s="1611"/>
      <c r="FC4" s="1612"/>
      <c r="FD4" s="1610" t="s">
        <v>2762</v>
      </c>
      <c r="FE4" s="1611"/>
      <c r="FF4" s="1611"/>
      <c r="FG4" s="1611"/>
      <c r="FH4" s="1611"/>
      <c r="FI4" s="1611"/>
      <c r="FJ4" s="1611"/>
      <c r="FK4" s="1611"/>
      <c r="FL4" s="1611"/>
      <c r="FM4" s="1611"/>
      <c r="FN4" s="1611"/>
      <c r="FO4" s="1611"/>
      <c r="FP4" s="1611"/>
      <c r="FQ4" s="1611"/>
      <c r="FR4" s="1612"/>
      <c r="FS4" s="1681" t="s">
        <v>2919</v>
      </c>
      <c r="FT4" s="1682"/>
      <c r="FU4" s="1682"/>
      <c r="FV4" s="1682"/>
      <c r="FW4" s="1683"/>
      <c r="FX4" s="1660" t="s">
        <v>2751</v>
      </c>
      <c r="FY4" s="1661"/>
      <c r="FZ4" s="1661"/>
      <c r="GA4" s="1661"/>
      <c r="GB4" s="1661"/>
      <c r="GC4" s="1661"/>
      <c r="GD4" s="1661"/>
      <c r="GE4" s="1661"/>
      <c r="GF4" s="1661"/>
      <c r="GG4" s="1661"/>
      <c r="GH4" s="1661"/>
      <c r="GI4" s="1661"/>
      <c r="GJ4" s="1661"/>
      <c r="GK4" s="1661"/>
      <c r="GL4" s="1662"/>
      <c r="GM4" s="1660" t="s">
        <v>2764</v>
      </c>
      <c r="GN4" s="1661"/>
      <c r="GO4" s="1661"/>
      <c r="GP4" s="1661"/>
      <c r="GQ4" s="1661"/>
      <c r="GR4" s="1661"/>
      <c r="GS4" s="1661"/>
      <c r="GT4" s="1661"/>
      <c r="GU4" s="1661"/>
      <c r="GV4" s="1661"/>
      <c r="GW4" s="1661"/>
      <c r="GX4" s="1661"/>
      <c r="GY4" s="1661"/>
      <c r="GZ4" s="1661"/>
      <c r="HA4" s="1662"/>
      <c r="HB4" s="1663" t="s">
        <v>2919</v>
      </c>
      <c r="HC4" s="1664"/>
      <c r="HD4" s="1664"/>
      <c r="HE4" s="1664"/>
      <c r="HF4" s="1665"/>
      <c r="HG4" s="1586" t="s">
        <v>2751</v>
      </c>
      <c r="HH4" s="1587"/>
      <c r="HI4" s="1587"/>
      <c r="HJ4" s="1587"/>
      <c r="HK4" s="1587"/>
      <c r="HL4" s="1587"/>
      <c r="HM4" s="1587"/>
      <c r="HN4" s="1587"/>
      <c r="HO4" s="1587"/>
      <c r="HP4" s="1587"/>
      <c r="HQ4" s="1587"/>
      <c r="HR4" s="1587"/>
      <c r="HS4" s="1587"/>
      <c r="HT4" s="1587"/>
      <c r="HU4" s="1588"/>
      <c r="HV4" s="1586" t="s">
        <v>2766</v>
      </c>
      <c r="HW4" s="1587"/>
      <c r="HX4" s="1587"/>
      <c r="HY4" s="1587"/>
      <c r="HZ4" s="1587"/>
      <c r="IA4" s="1587"/>
      <c r="IB4" s="1587"/>
      <c r="IC4" s="1587"/>
      <c r="ID4" s="1587"/>
      <c r="IE4" s="1587"/>
      <c r="IF4" s="1587"/>
      <c r="IG4" s="1587"/>
      <c r="IH4" s="1587"/>
      <c r="II4" s="1587"/>
      <c r="IJ4" s="1588"/>
      <c r="IK4" s="1702" t="s">
        <v>2919</v>
      </c>
      <c r="IL4" s="1703"/>
      <c r="IM4" s="1703"/>
      <c r="IN4" s="1703"/>
      <c r="IO4" s="1704"/>
      <c r="IP4" s="1583" t="s">
        <v>2894</v>
      </c>
      <c r="IQ4" s="1584"/>
      <c r="IR4" s="1584"/>
      <c r="IS4" s="1584"/>
      <c r="IT4" s="1584"/>
      <c r="IU4" s="1584"/>
      <c r="IV4" s="1584"/>
      <c r="IW4" s="1584"/>
      <c r="IX4" s="1584"/>
      <c r="IY4" s="1584"/>
      <c r="IZ4" s="1584"/>
      <c r="JA4" s="1584"/>
      <c r="JB4" s="1584"/>
      <c r="JC4" s="1584"/>
      <c r="JD4" s="1585"/>
      <c r="JE4" s="1583" t="s">
        <v>2768</v>
      </c>
      <c r="JF4" s="1584"/>
      <c r="JG4" s="1584"/>
      <c r="JH4" s="1584"/>
      <c r="JI4" s="1584"/>
      <c r="JJ4" s="1584"/>
      <c r="JK4" s="1584"/>
      <c r="JL4" s="1584"/>
      <c r="JM4" s="1584"/>
      <c r="JN4" s="1584"/>
      <c r="JO4" s="1584"/>
      <c r="JP4" s="1584"/>
      <c r="JQ4" s="1584"/>
      <c r="JR4" s="1584"/>
      <c r="JS4" s="1585"/>
      <c r="JT4" s="1687" t="s">
        <v>2919</v>
      </c>
      <c r="JU4" s="1688"/>
      <c r="JV4" s="1688"/>
      <c r="JW4" s="1688"/>
      <c r="JX4" s="1689"/>
      <c r="JY4" s="1693" t="s">
        <v>2751</v>
      </c>
      <c r="JZ4" s="1694"/>
      <c r="KA4" s="1694"/>
      <c r="KB4" s="1694"/>
      <c r="KC4" s="1694"/>
      <c r="KD4" s="1694"/>
      <c r="KE4" s="1694"/>
      <c r="KF4" s="1694"/>
      <c r="KG4" s="1694"/>
      <c r="KH4" s="1694"/>
      <c r="KI4" s="1694"/>
      <c r="KJ4" s="1694"/>
      <c r="KK4" s="1694"/>
      <c r="KL4" s="1694"/>
      <c r="KM4" s="1695"/>
      <c r="KN4" s="1693" t="s">
        <v>2770</v>
      </c>
      <c r="KO4" s="1694"/>
      <c r="KP4" s="1694"/>
      <c r="KQ4" s="1694"/>
      <c r="KR4" s="1694"/>
      <c r="KS4" s="1694"/>
      <c r="KT4" s="1694"/>
      <c r="KU4" s="1694"/>
      <c r="KV4" s="1694"/>
      <c r="KW4" s="1694"/>
      <c r="KX4" s="1694"/>
      <c r="KY4" s="1694"/>
      <c r="KZ4" s="1694"/>
      <c r="LA4" s="1694"/>
      <c r="LB4" s="1695"/>
      <c r="LC4" s="1696" t="s">
        <v>2919</v>
      </c>
      <c r="LD4" s="1697"/>
      <c r="LE4" s="1697"/>
      <c r="LF4" s="1697"/>
      <c r="LG4" s="1698"/>
      <c r="LH4" s="1601" t="s">
        <v>2751</v>
      </c>
      <c r="LI4" s="1602"/>
      <c r="LJ4" s="1602"/>
      <c r="LK4" s="1602"/>
      <c r="LL4" s="1602"/>
      <c r="LM4" s="1602"/>
      <c r="LN4" s="1602"/>
      <c r="LO4" s="1602"/>
      <c r="LP4" s="1602"/>
      <c r="LQ4" s="1602"/>
      <c r="LR4" s="1602"/>
      <c r="LS4" s="1602"/>
      <c r="LT4" s="1602"/>
      <c r="LU4" s="1602"/>
      <c r="LV4" s="1603"/>
      <c r="LW4" s="1601" t="s">
        <v>2772</v>
      </c>
      <c r="LX4" s="1602"/>
      <c r="LY4" s="1602"/>
      <c r="LZ4" s="1602"/>
      <c r="MA4" s="1602"/>
      <c r="MB4" s="1602"/>
      <c r="MC4" s="1602"/>
      <c r="MD4" s="1602"/>
      <c r="ME4" s="1602"/>
      <c r="MF4" s="1602"/>
      <c r="MG4" s="1602"/>
      <c r="MH4" s="1602"/>
      <c r="MI4" s="1602"/>
      <c r="MJ4" s="1602"/>
      <c r="MK4" s="1603"/>
      <c r="ML4" s="1675" t="s">
        <v>2919</v>
      </c>
      <c r="MM4" s="1676"/>
      <c r="MN4" s="1676"/>
      <c r="MO4" s="1676"/>
      <c r="MP4" s="1677"/>
      <c r="MQ4" s="1610" t="s">
        <v>2751</v>
      </c>
      <c r="MR4" s="1611"/>
      <c r="MS4" s="1611"/>
      <c r="MT4" s="1611"/>
      <c r="MU4" s="1611"/>
      <c r="MV4" s="1611"/>
      <c r="MW4" s="1611"/>
      <c r="MX4" s="1611"/>
      <c r="MY4" s="1611"/>
      <c r="MZ4" s="1611"/>
      <c r="NA4" s="1611"/>
      <c r="NB4" s="1611"/>
      <c r="NC4" s="1611"/>
      <c r="ND4" s="1611"/>
      <c r="NE4" s="1612"/>
      <c r="NF4" s="1610" t="s">
        <v>2774</v>
      </c>
      <c r="NG4" s="1611"/>
      <c r="NH4" s="1611"/>
      <c r="NI4" s="1611"/>
      <c r="NJ4" s="1611"/>
      <c r="NK4" s="1611"/>
      <c r="NL4" s="1611"/>
      <c r="NM4" s="1611"/>
      <c r="NN4" s="1611"/>
      <c r="NO4" s="1611"/>
      <c r="NP4" s="1611"/>
      <c r="NQ4" s="1611"/>
      <c r="NR4" s="1611"/>
      <c r="NS4" s="1611"/>
      <c r="NT4" s="1612"/>
      <c r="NU4" s="1681" t="s">
        <v>2919</v>
      </c>
      <c r="NV4" s="1682"/>
      <c r="NW4" s="1682"/>
      <c r="NX4" s="1682"/>
      <c r="NY4" s="1683"/>
      <c r="NZ4" s="1660" t="s">
        <v>2751</v>
      </c>
      <c r="OA4" s="1661"/>
      <c r="OB4" s="1661"/>
      <c r="OC4" s="1661"/>
      <c r="OD4" s="1661"/>
      <c r="OE4" s="1661"/>
      <c r="OF4" s="1661"/>
      <c r="OG4" s="1661"/>
      <c r="OH4" s="1661"/>
      <c r="OI4" s="1661"/>
      <c r="OJ4" s="1661"/>
      <c r="OK4" s="1661"/>
      <c r="OL4" s="1661"/>
      <c r="OM4" s="1661"/>
      <c r="ON4" s="1662"/>
      <c r="OO4" s="1660" t="s">
        <v>2776</v>
      </c>
      <c r="OP4" s="1661"/>
      <c r="OQ4" s="1661"/>
      <c r="OR4" s="1661"/>
      <c r="OS4" s="1661"/>
      <c r="OT4" s="1661"/>
      <c r="OU4" s="1661"/>
      <c r="OV4" s="1661"/>
      <c r="OW4" s="1661"/>
      <c r="OX4" s="1661"/>
      <c r="OY4" s="1661"/>
      <c r="OZ4" s="1661"/>
      <c r="PA4" s="1661"/>
      <c r="PB4" s="1661"/>
      <c r="PC4" s="1662"/>
      <c r="PD4" s="1663" t="s">
        <v>2919</v>
      </c>
      <c r="PE4" s="1664"/>
      <c r="PF4" s="1664"/>
      <c r="PG4" s="1664"/>
      <c r="PH4" s="1665"/>
      <c r="PI4" s="1570" t="s">
        <v>2751</v>
      </c>
      <c r="PJ4" s="1571"/>
      <c r="PK4" s="1571"/>
      <c r="PL4" s="1571"/>
      <c r="PM4" s="1571"/>
      <c r="PN4" s="1571"/>
      <c r="PO4" s="1571"/>
      <c r="PP4" s="1571"/>
      <c r="PQ4" s="1571"/>
      <c r="PR4" s="1571"/>
      <c r="PS4" s="1571"/>
      <c r="PT4" s="1571"/>
      <c r="PU4" s="1571"/>
      <c r="PV4" s="1571"/>
      <c r="PW4" s="1572"/>
      <c r="PX4" s="1570" t="s">
        <v>2776</v>
      </c>
      <c r="PY4" s="1571"/>
      <c r="PZ4" s="1571"/>
      <c r="QA4" s="1571"/>
      <c r="QB4" s="1571"/>
      <c r="QC4" s="1571"/>
      <c r="QD4" s="1571"/>
      <c r="QE4" s="1571"/>
      <c r="QF4" s="1571"/>
      <c r="QG4" s="1571"/>
      <c r="QH4" s="1571"/>
      <c r="QI4" s="1571"/>
      <c r="QJ4" s="1571"/>
      <c r="QK4" s="1571"/>
      <c r="QL4" s="1572"/>
      <c r="QM4" s="1669" t="s">
        <v>2919</v>
      </c>
      <c r="QN4" s="1670"/>
      <c r="QO4" s="1670"/>
      <c r="QP4" s="1670"/>
      <c r="QQ4" s="1671"/>
    </row>
    <row r="5" spans="2:459" ht="13.5" thickBot="1">
      <c r="B5" s="1573" t="s">
        <v>2749</v>
      </c>
      <c r="C5" s="1574"/>
      <c r="D5" s="1577" t="s">
        <v>2750</v>
      </c>
      <c r="E5" s="1554" t="s">
        <v>2920</v>
      </c>
      <c r="F5" s="1555"/>
      <c r="G5" s="1555"/>
      <c r="H5" s="1555"/>
      <c r="I5" s="1556"/>
      <c r="J5" s="1554" t="s">
        <v>2921</v>
      </c>
      <c r="K5" s="1555"/>
      <c r="L5" s="1555"/>
      <c r="M5" s="1555"/>
      <c r="N5" s="1556"/>
      <c r="O5" s="1554" t="s">
        <v>2922</v>
      </c>
      <c r="P5" s="1555"/>
      <c r="Q5" s="1555"/>
      <c r="R5" s="1555"/>
      <c r="S5" s="1556"/>
      <c r="T5" s="1554" t="s">
        <v>2920</v>
      </c>
      <c r="U5" s="1555"/>
      <c r="V5" s="1555"/>
      <c r="W5" s="1555"/>
      <c r="X5" s="1556"/>
      <c r="Y5" s="1554" t="s">
        <v>2921</v>
      </c>
      <c r="Z5" s="1555"/>
      <c r="AA5" s="1555"/>
      <c r="AB5" s="1555"/>
      <c r="AC5" s="1556"/>
      <c r="AD5" s="1554" t="s">
        <v>2923</v>
      </c>
      <c r="AE5" s="1555"/>
      <c r="AF5" s="1555"/>
      <c r="AG5" s="1555"/>
      <c r="AH5" s="1556"/>
      <c r="AI5" s="1684"/>
      <c r="AJ5" s="1685"/>
      <c r="AK5" s="1685"/>
      <c r="AL5" s="1685"/>
      <c r="AM5" s="1686"/>
      <c r="AN5" s="1546" t="s">
        <v>2920</v>
      </c>
      <c r="AO5" s="1547"/>
      <c r="AP5" s="1547"/>
      <c r="AQ5" s="1547"/>
      <c r="AR5" s="1548"/>
      <c r="AS5" s="1546" t="s">
        <v>2921</v>
      </c>
      <c r="AT5" s="1547"/>
      <c r="AU5" s="1547"/>
      <c r="AV5" s="1547"/>
      <c r="AW5" s="1548"/>
      <c r="AX5" s="1546" t="s">
        <v>2922</v>
      </c>
      <c r="AY5" s="1547"/>
      <c r="AZ5" s="1547"/>
      <c r="BA5" s="1547"/>
      <c r="BB5" s="1548"/>
      <c r="BC5" s="1546" t="s">
        <v>2920</v>
      </c>
      <c r="BD5" s="1547"/>
      <c r="BE5" s="1547"/>
      <c r="BF5" s="1547"/>
      <c r="BG5" s="1548"/>
      <c r="BH5" s="1546" t="s">
        <v>2921</v>
      </c>
      <c r="BI5" s="1547"/>
      <c r="BJ5" s="1547"/>
      <c r="BK5" s="1547"/>
      <c r="BL5" s="1548"/>
      <c r="BM5" s="1546" t="s">
        <v>2923</v>
      </c>
      <c r="BN5" s="1547"/>
      <c r="BO5" s="1547"/>
      <c r="BP5" s="1547"/>
      <c r="BQ5" s="1548"/>
      <c r="BR5" s="1690"/>
      <c r="BS5" s="1691"/>
      <c r="BT5" s="1691"/>
      <c r="BU5" s="1691"/>
      <c r="BV5" s="1692"/>
      <c r="BW5" s="1657" t="s">
        <v>2920</v>
      </c>
      <c r="BX5" s="1658"/>
      <c r="BY5" s="1658"/>
      <c r="BZ5" s="1658"/>
      <c r="CA5" s="1659"/>
      <c r="CB5" s="1657" t="s">
        <v>2921</v>
      </c>
      <c r="CC5" s="1658"/>
      <c r="CD5" s="1658"/>
      <c r="CE5" s="1658"/>
      <c r="CF5" s="1659"/>
      <c r="CG5" s="1657" t="s">
        <v>2922</v>
      </c>
      <c r="CH5" s="1658"/>
      <c r="CI5" s="1658"/>
      <c r="CJ5" s="1658"/>
      <c r="CK5" s="1659"/>
      <c r="CL5" s="1657" t="s">
        <v>2920</v>
      </c>
      <c r="CM5" s="1658"/>
      <c r="CN5" s="1658"/>
      <c r="CO5" s="1658"/>
      <c r="CP5" s="1659"/>
      <c r="CQ5" s="1657" t="s">
        <v>2921</v>
      </c>
      <c r="CR5" s="1658"/>
      <c r="CS5" s="1658"/>
      <c r="CT5" s="1658"/>
      <c r="CU5" s="1659"/>
      <c r="CV5" s="1657" t="s">
        <v>2923</v>
      </c>
      <c r="CW5" s="1658"/>
      <c r="CX5" s="1658"/>
      <c r="CY5" s="1658"/>
      <c r="CZ5" s="1659"/>
      <c r="DA5" s="1699"/>
      <c r="DB5" s="1700"/>
      <c r="DC5" s="1700"/>
      <c r="DD5" s="1700"/>
      <c r="DE5" s="1701"/>
      <c r="DF5" s="1561" t="s">
        <v>2920</v>
      </c>
      <c r="DG5" s="1562"/>
      <c r="DH5" s="1562"/>
      <c r="DI5" s="1562"/>
      <c r="DJ5" s="1563"/>
      <c r="DK5" s="1561" t="s">
        <v>2921</v>
      </c>
      <c r="DL5" s="1562"/>
      <c r="DM5" s="1562"/>
      <c r="DN5" s="1562"/>
      <c r="DO5" s="1563"/>
      <c r="DP5" s="1561" t="s">
        <v>2922</v>
      </c>
      <c r="DQ5" s="1562"/>
      <c r="DR5" s="1562"/>
      <c r="DS5" s="1562"/>
      <c r="DT5" s="1563"/>
      <c r="DU5" s="1561" t="s">
        <v>2920</v>
      </c>
      <c r="DV5" s="1562"/>
      <c r="DW5" s="1562"/>
      <c r="DX5" s="1562"/>
      <c r="DY5" s="1563"/>
      <c r="DZ5" s="1561" t="s">
        <v>2921</v>
      </c>
      <c r="EA5" s="1562"/>
      <c r="EB5" s="1562"/>
      <c r="EC5" s="1562"/>
      <c r="ED5" s="1563"/>
      <c r="EE5" s="1561" t="s">
        <v>2923</v>
      </c>
      <c r="EF5" s="1562"/>
      <c r="EG5" s="1562"/>
      <c r="EH5" s="1562"/>
      <c r="EI5" s="1563"/>
      <c r="EJ5" s="1678"/>
      <c r="EK5" s="1679"/>
      <c r="EL5" s="1679"/>
      <c r="EM5" s="1679"/>
      <c r="EN5" s="1680"/>
      <c r="EO5" s="1554" t="s">
        <v>2920</v>
      </c>
      <c r="EP5" s="1555"/>
      <c r="EQ5" s="1555"/>
      <c r="ER5" s="1555"/>
      <c r="ES5" s="1556"/>
      <c r="ET5" s="1554" t="s">
        <v>2921</v>
      </c>
      <c r="EU5" s="1555"/>
      <c r="EV5" s="1555"/>
      <c r="EW5" s="1555"/>
      <c r="EX5" s="1556"/>
      <c r="EY5" s="1554" t="s">
        <v>2922</v>
      </c>
      <c r="EZ5" s="1555"/>
      <c r="FA5" s="1555"/>
      <c r="FB5" s="1555"/>
      <c r="FC5" s="1556"/>
      <c r="FD5" s="1554" t="s">
        <v>2920</v>
      </c>
      <c r="FE5" s="1555"/>
      <c r="FF5" s="1555"/>
      <c r="FG5" s="1555"/>
      <c r="FH5" s="1556"/>
      <c r="FI5" s="1554" t="s">
        <v>2921</v>
      </c>
      <c r="FJ5" s="1555"/>
      <c r="FK5" s="1555"/>
      <c r="FL5" s="1555"/>
      <c r="FM5" s="1556"/>
      <c r="FN5" s="1554" t="s">
        <v>2923</v>
      </c>
      <c r="FO5" s="1555"/>
      <c r="FP5" s="1555"/>
      <c r="FQ5" s="1555"/>
      <c r="FR5" s="1556"/>
      <c r="FS5" s="1684"/>
      <c r="FT5" s="1685"/>
      <c r="FU5" s="1685"/>
      <c r="FV5" s="1685"/>
      <c r="FW5" s="1686"/>
      <c r="FX5" s="1654" t="s">
        <v>2920</v>
      </c>
      <c r="FY5" s="1655"/>
      <c r="FZ5" s="1655"/>
      <c r="GA5" s="1655"/>
      <c r="GB5" s="1656"/>
      <c r="GC5" s="1654" t="s">
        <v>2921</v>
      </c>
      <c r="GD5" s="1655"/>
      <c r="GE5" s="1655"/>
      <c r="GF5" s="1655"/>
      <c r="GG5" s="1656"/>
      <c r="GH5" s="1654" t="s">
        <v>2922</v>
      </c>
      <c r="GI5" s="1655"/>
      <c r="GJ5" s="1655"/>
      <c r="GK5" s="1655"/>
      <c r="GL5" s="1656"/>
      <c r="GM5" s="1654" t="s">
        <v>2920</v>
      </c>
      <c r="GN5" s="1655"/>
      <c r="GO5" s="1655"/>
      <c r="GP5" s="1655"/>
      <c r="GQ5" s="1656"/>
      <c r="GR5" s="1654" t="s">
        <v>2921</v>
      </c>
      <c r="GS5" s="1655"/>
      <c r="GT5" s="1655"/>
      <c r="GU5" s="1655"/>
      <c r="GV5" s="1656"/>
      <c r="GW5" s="1654" t="s">
        <v>2923</v>
      </c>
      <c r="GX5" s="1655"/>
      <c r="GY5" s="1655"/>
      <c r="GZ5" s="1655"/>
      <c r="HA5" s="1656"/>
      <c r="HB5" s="1666"/>
      <c r="HC5" s="1667"/>
      <c r="HD5" s="1667"/>
      <c r="HE5" s="1667"/>
      <c r="HF5" s="1668"/>
      <c r="HG5" s="1550" t="s">
        <v>2920</v>
      </c>
      <c r="HH5" s="1551"/>
      <c r="HI5" s="1551"/>
      <c r="HJ5" s="1551"/>
      <c r="HK5" s="1552"/>
      <c r="HL5" s="1550" t="s">
        <v>2921</v>
      </c>
      <c r="HM5" s="1551"/>
      <c r="HN5" s="1551"/>
      <c r="HO5" s="1551"/>
      <c r="HP5" s="1552"/>
      <c r="HQ5" s="1550" t="s">
        <v>2922</v>
      </c>
      <c r="HR5" s="1551"/>
      <c r="HS5" s="1551"/>
      <c r="HT5" s="1551"/>
      <c r="HU5" s="1552"/>
      <c r="HV5" s="1550" t="s">
        <v>2920</v>
      </c>
      <c r="HW5" s="1551"/>
      <c r="HX5" s="1551"/>
      <c r="HY5" s="1551"/>
      <c r="HZ5" s="1552"/>
      <c r="IA5" s="1550" t="s">
        <v>2921</v>
      </c>
      <c r="IB5" s="1551"/>
      <c r="IC5" s="1551"/>
      <c r="ID5" s="1551"/>
      <c r="IE5" s="1552"/>
      <c r="IF5" s="1550" t="s">
        <v>2923</v>
      </c>
      <c r="IG5" s="1551"/>
      <c r="IH5" s="1551"/>
      <c r="II5" s="1551"/>
      <c r="IJ5" s="1552"/>
      <c r="IK5" s="1705"/>
      <c r="IL5" s="1706"/>
      <c r="IM5" s="1706"/>
      <c r="IN5" s="1706"/>
      <c r="IO5" s="1707"/>
      <c r="IP5" s="1546" t="s">
        <v>2920</v>
      </c>
      <c r="IQ5" s="1547"/>
      <c r="IR5" s="1547"/>
      <c r="IS5" s="1547"/>
      <c r="IT5" s="1548"/>
      <c r="IU5" s="1546" t="s">
        <v>2921</v>
      </c>
      <c r="IV5" s="1547"/>
      <c r="IW5" s="1547"/>
      <c r="IX5" s="1547"/>
      <c r="IY5" s="1548"/>
      <c r="IZ5" s="1546" t="s">
        <v>2922</v>
      </c>
      <c r="JA5" s="1547"/>
      <c r="JB5" s="1547"/>
      <c r="JC5" s="1547"/>
      <c r="JD5" s="1548"/>
      <c r="JE5" s="1546" t="s">
        <v>2920</v>
      </c>
      <c r="JF5" s="1547"/>
      <c r="JG5" s="1547"/>
      <c r="JH5" s="1547"/>
      <c r="JI5" s="1548"/>
      <c r="JJ5" s="1546" t="s">
        <v>2921</v>
      </c>
      <c r="JK5" s="1547"/>
      <c r="JL5" s="1547"/>
      <c r="JM5" s="1547"/>
      <c r="JN5" s="1548"/>
      <c r="JO5" s="1546" t="s">
        <v>2923</v>
      </c>
      <c r="JP5" s="1547"/>
      <c r="JQ5" s="1547"/>
      <c r="JR5" s="1547"/>
      <c r="JS5" s="1548"/>
      <c r="JT5" s="1690"/>
      <c r="JU5" s="1691"/>
      <c r="JV5" s="1691"/>
      <c r="JW5" s="1691"/>
      <c r="JX5" s="1692"/>
      <c r="JY5" s="1657" t="s">
        <v>2920</v>
      </c>
      <c r="JZ5" s="1658"/>
      <c r="KA5" s="1658"/>
      <c r="KB5" s="1658"/>
      <c r="KC5" s="1659"/>
      <c r="KD5" s="1657" t="s">
        <v>2921</v>
      </c>
      <c r="KE5" s="1658"/>
      <c r="KF5" s="1658"/>
      <c r="KG5" s="1658"/>
      <c r="KH5" s="1659"/>
      <c r="KI5" s="1657" t="s">
        <v>2922</v>
      </c>
      <c r="KJ5" s="1658"/>
      <c r="KK5" s="1658"/>
      <c r="KL5" s="1658"/>
      <c r="KM5" s="1659"/>
      <c r="KN5" s="1657" t="s">
        <v>2920</v>
      </c>
      <c r="KO5" s="1658"/>
      <c r="KP5" s="1658"/>
      <c r="KQ5" s="1658"/>
      <c r="KR5" s="1659"/>
      <c r="KS5" s="1657" t="s">
        <v>2921</v>
      </c>
      <c r="KT5" s="1658"/>
      <c r="KU5" s="1658"/>
      <c r="KV5" s="1658"/>
      <c r="KW5" s="1659"/>
      <c r="KX5" s="1657" t="s">
        <v>2923</v>
      </c>
      <c r="KY5" s="1658"/>
      <c r="KZ5" s="1658"/>
      <c r="LA5" s="1658"/>
      <c r="LB5" s="1659"/>
      <c r="LC5" s="1699"/>
      <c r="LD5" s="1700"/>
      <c r="LE5" s="1700"/>
      <c r="LF5" s="1700"/>
      <c r="LG5" s="1701"/>
      <c r="LH5" s="1561" t="s">
        <v>2920</v>
      </c>
      <c r="LI5" s="1562"/>
      <c r="LJ5" s="1562"/>
      <c r="LK5" s="1562"/>
      <c r="LL5" s="1563"/>
      <c r="LM5" s="1561" t="s">
        <v>2921</v>
      </c>
      <c r="LN5" s="1562"/>
      <c r="LO5" s="1562"/>
      <c r="LP5" s="1562"/>
      <c r="LQ5" s="1563"/>
      <c r="LR5" s="1561" t="s">
        <v>2922</v>
      </c>
      <c r="LS5" s="1562"/>
      <c r="LT5" s="1562"/>
      <c r="LU5" s="1562"/>
      <c r="LV5" s="1563"/>
      <c r="LW5" s="1561" t="s">
        <v>2920</v>
      </c>
      <c r="LX5" s="1562"/>
      <c r="LY5" s="1562"/>
      <c r="LZ5" s="1562"/>
      <c r="MA5" s="1563"/>
      <c r="MB5" s="1561" t="s">
        <v>2921</v>
      </c>
      <c r="MC5" s="1562"/>
      <c r="MD5" s="1562"/>
      <c r="ME5" s="1562"/>
      <c r="MF5" s="1563"/>
      <c r="MG5" s="1561" t="s">
        <v>2923</v>
      </c>
      <c r="MH5" s="1562"/>
      <c r="MI5" s="1562"/>
      <c r="MJ5" s="1562"/>
      <c r="MK5" s="1563"/>
      <c r="ML5" s="1678"/>
      <c r="MM5" s="1679"/>
      <c r="MN5" s="1679"/>
      <c r="MO5" s="1679"/>
      <c r="MP5" s="1680"/>
      <c r="MQ5" s="1554" t="s">
        <v>2920</v>
      </c>
      <c r="MR5" s="1555"/>
      <c r="MS5" s="1555"/>
      <c r="MT5" s="1555"/>
      <c r="MU5" s="1556"/>
      <c r="MV5" s="1554" t="s">
        <v>2921</v>
      </c>
      <c r="MW5" s="1555"/>
      <c r="MX5" s="1555"/>
      <c r="MY5" s="1555"/>
      <c r="MZ5" s="1556"/>
      <c r="NA5" s="1554" t="s">
        <v>2922</v>
      </c>
      <c r="NB5" s="1555"/>
      <c r="NC5" s="1555"/>
      <c r="ND5" s="1555"/>
      <c r="NE5" s="1556"/>
      <c r="NF5" s="1554" t="s">
        <v>2920</v>
      </c>
      <c r="NG5" s="1555"/>
      <c r="NH5" s="1555"/>
      <c r="NI5" s="1555"/>
      <c r="NJ5" s="1556"/>
      <c r="NK5" s="1554" t="s">
        <v>2921</v>
      </c>
      <c r="NL5" s="1555"/>
      <c r="NM5" s="1555"/>
      <c r="NN5" s="1555"/>
      <c r="NO5" s="1556"/>
      <c r="NP5" s="1554" t="s">
        <v>2923</v>
      </c>
      <c r="NQ5" s="1555"/>
      <c r="NR5" s="1555"/>
      <c r="NS5" s="1555"/>
      <c r="NT5" s="1556"/>
      <c r="NU5" s="1684"/>
      <c r="NV5" s="1685"/>
      <c r="NW5" s="1685"/>
      <c r="NX5" s="1685"/>
      <c r="NY5" s="1686"/>
      <c r="NZ5" s="1654" t="s">
        <v>2920</v>
      </c>
      <c r="OA5" s="1655"/>
      <c r="OB5" s="1655"/>
      <c r="OC5" s="1655"/>
      <c r="OD5" s="1656"/>
      <c r="OE5" s="1654" t="s">
        <v>2921</v>
      </c>
      <c r="OF5" s="1655"/>
      <c r="OG5" s="1655"/>
      <c r="OH5" s="1655"/>
      <c r="OI5" s="1656"/>
      <c r="OJ5" s="1654" t="s">
        <v>2922</v>
      </c>
      <c r="OK5" s="1655"/>
      <c r="OL5" s="1655"/>
      <c r="OM5" s="1655"/>
      <c r="ON5" s="1656"/>
      <c r="OO5" s="1654" t="s">
        <v>2920</v>
      </c>
      <c r="OP5" s="1655"/>
      <c r="OQ5" s="1655"/>
      <c r="OR5" s="1655"/>
      <c r="OS5" s="1656"/>
      <c r="OT5" s="1654" t="s">
        <v>2921</v>
      </c>
      <c r="OU5" s="1655"/>
      <c r="OV5" s="1655"/>
      <c r="OW5" s="1655"/>
      <c r="OX5" s="1656"/>
      <c r="OY5" s="1654" t="s">
        <v>2923</v>
      </c>
      <c r="OZ5" s="1655"/>
      <c r="PA5" s="1655"/>
      <c r="PB5" s="1655"/>
      <c r="PC5" s="1656"/>
      <c r="PD5" s="1666"/>
      <c r="PE5" s="1667"/>
      <c r="PF5" s="1667"/>
      <c r="PG5" s="1667"/>
      <c r="PH5" s="1668"/>
      <c r="PI5" s="1524" t="s">
        <v>2920</v>
      </c>
      <c r="PJ5" s="1525"/>
      <c r="PK5" s="1525"/>
      <c r="PL5" s="1525"/>
      <c r="PM5" s="1526"/>
      <c r="PN5" s="1524" t="s">
        <v>2921</v>
      </c>
      <c r="PO5" s="1525"/>
      <c r="PP5" s="1525"/>
      <c r="PQ5" s="1525"/>
      <c r="PR5" s="1526"/>
      <c r="PS5" s="1524" t="s">
        <v>2922</v>
      </c>
      <c r="PT5" s="1525"/>
      <c r="PU5" s="1525"/>
      <c r="PV5" s="1525"/>
      <c r="PW5" s="1526"/>
      <c r="PX5" s="1524" t="s">
        <v>2920</v>
      </c>
      <c r="PY5" s="1525"/>
      <c r="PZ5" s="1525"/>
      <c r="QA5" s="1525"/>
      <c r="QB5" s="1526"/>
      <c r="QC5" s="1524" t="s">
        <v>2921</v>
      </c>
      <c r="QD5" s="1525"/>
      <c r="QE5" s="1525"/>
      <c r="QF5" s="1525"/>
      <c r="QG5" s="1526"/>
      <c r="QH5" s="1524" t="s">
        <v>2923</v>
      </c>
      <c r="QI5" s="1525"/>
      <c r="QJ5" s="1525"/>
      <c r="QK5" s="1525"/>
      <c r="QL5" s="1526"/>
      <c r="QM5" s="1672"/>
      <c r="QN5" s="1673"/>
      <c r="QO5" s="1673"/>
      <c r="QP5" s="1673"/>
      <c r="QQ5" s="1674"/>
    </row>
    <row r="6" spans="2:459" ht="13.5" thickBot="1">
      <c r="B6" s="1575"/>
      <c r="C6" s="1576"/>
      <c r="D6" s="1578"/>
      <c r="E6" s="73" t="s">
        <v>2778</v>
      </c>
      <c r="F6" s="74" t="s">
        <v>2779</v>
      </c>
      <c r="G6" s="75" t="s">
        <v>2695</v>
      </c>
      <c r="H6" s="75" t="s">
        <v>2780</v>
      </c>
      <c r="I6" s="76" t="s">
        <v>2781</v>
      </c>
      <c r="J6" s="73" t="s">
        <v>2778</v>
      </c>
      <c r="K6" s="74" t="s">
        <v>2779</v>
      </c>
      <c r="L6" s="75" t="s">
        <v>2695</v>
      </c>
      <c r="M6" s="75" t="s">
        <v>2780</v>
      </c>
      <c r="N6" s="76" t="s">
        <v>2781</v>
      </c>
      <c r="O6" s="73" t="s">
        <v>2778</v>
      </c>
      <c r="P6" s="74" t="s">
        <v>2779</v>
      </c>
      <c r="Q6" s="75" t="s">
        <v>2695</v>
      </c>
      <c r="R6" s="75" t="s">
        <v>2780</v>
      </c>
      <c r="S6" s="76" t="s">
        <v>2781</v>
      </c>
      <c r="T6" s="73" t="s">
        <v>2778</v>
      </c>
      <c r="U6" s="74" t="s">
        <v>2779</v>
      </c>
      <c r="V6" s="75" t="s">
        <v>2695</v>
      </c>
      <c r="W6" s="75" t="s">
        <v>2780</v>
      </c>
      <c r="X6" s="76" t="s">
        <v>2781</v>
      </c>
      <c r="Y6" s="73" t="s">
        <v>2778</v>
      </c>
      <c r="Z6" s="74" t="s">
        <v>2779</v>
      </c>
      <c r="AA6" s="75" t="s">
        <v>2695</v>
      </c>
      <c r="AB6" s="75" t="s">
        <v>2780</v>
      </c>
      <c r="AC6" s="76" t="s">
        <v>2781</v>
      </c>
      <c r="AD6" s="73" t="s">
        <v>2778</v>
      </c>
      <c r="AE6" s="74" t="s">
        <v>2779</v>
      </c>
      <c r="AF6" s="75" t="s">
        <v>2695</v>
      </c>
      <c r="AG6" s="75" t="s">
        <v>2780</v>
      </c>
      <c r="AH6" s="76" t="s">
        <v>2781</v>
      </c>
      <c r="AI6" s="73" t="s">
        <v>2778</v>
      </c>
      <c r="AJ6" s="74" t="s">
        <v>2779</v>
      </c>
      <c r="AK6" s="75" t="s">
        <v>2695</v>
      </c>
      <c r="AL6" s="75" t="s">
        <v>2780</v>
      </c>
      <c r="AM6" s="76" t="s">
        <v>2781</v>
      </c>
      <c r="AN6" s="85" t="s">
        <v>2778</v>
      </c>
      <c r="AO6" s="86" t="s">
        <v>2779</v>
      </c>
      <c r="AP6" s="87" t="s">
        <v>2695</v>
      </c>
      <c r="AQ6" s="87" t="s">
        <v>2780</v>
      </c>
      <c r="AR6" s="89" t="s">
        <v>2781</v>
      </c>
      <c r="AS6" s="85" t="s">
        <v>2778</v>
      </c>
      <c r="AT6" s="86" t="s">
        <v>2779</v>
      </c>
      <c r="AU6" s="87" t="s">
        <v>2695</v>
      </c>
      <c r="AV6" s="87" t="s">
        <v>2780</v>
      </c>
      <c r="AW6" s="89" t="s">
        <v>2781</v>
      </c>
      <c r="AX6" s="85" t="s">
        <v>2778</v>
      </c>
      <c r="AY6" s="86" t="s">
        <v>2779</v>
      </c>
      <c r="AZ6" s="87" t="s">
        <v>2695</v>
      </c>
      <c r="BA6" s="87" t="s">
        <v>2780</v>
      </c>
      <c r="BB6" s="89" t="s">
        <v>2781</v>
      </c>
      <c r="BC6" s="85" t="s">
        <v>2778</v>
      </c>
      <c r="BD6" s="86" t="s">
        <v>2779</v>
      </c>
      <c r="BE6" s="87" t="s">
        <v>2695</v>
      </c>
      <c r="BF6" s="87" t="s">
        <v>2780</v>
      </c>
      <c r="BG6" s="89" t="s">
        <v>2781</v>
      </c>
      <c r="BH6" s="85" t="s">
        <v>2778</v>
      </c>
      <c r="BI6" s="86" t="s">
        <v>2779</v>
      </c>
      <c r="BJ6" s="87" t="s">
        <v>2695</v>
      </c>
      <c r="BK6" s="87" t="s">
        <v>2780</v>
      </c>
      <c r="BL6" s="89" t="s">
        <v>2781</v>
      </c>
      <c r="BM6" s="85" t="s">
        <v>2778</v>
      </c>
      <c r="BN6" s="86" t="s">
        <v>2779</v>
      </c>
      <c r="BO6" s="87" t="s">
        <v>2695</v>
      </c>
      <c r="BP6" s="87" t="s">
        <v>2780</v>
      </c>
      <c r="BQ6" s="89" t="s">
        <v>2781</v>
      </c>
      <c r="BR6" s="85" t="s">
        <v>2778</v>
      </c>
      <c r="BS6" s="86" t="s">
        <v>2779</v>
      </c>
      <c r="BT6" s="87" t="s">
        <v>2695</v>
      </c>
      <c r="BU6" s="87" t="s">
        <v>2780</v>
      </c>
      <c r="BV6" s="89" t="s">
        <v>2781</v>
      </c>
      <c r="BW6" s="510" t="s">
        <v>2778</v>
      </c>
      <c r="BX6" s="511" t="s">
        <v>2779</v>
      </c>
      <c r="BY6" s="512" t="s">
        <v>2695</v>
      </c>
      <c r="BZ6" s="512" t="s">
        <v>2780</v>
      </c>
      <c r="CA6" s="513" t="s">
        <v>2781</v>
      </c>
      <c r="CB6" s="510" t="s">
        <v>2778</v>
      </c>
      <c r="CC6" s="511" t="s">
        <v>2779</v>
      </c>
      <c r="CD6" s="512" t="s">
        <v>2695</v>
      </c>
      <c r="CE6" s="512" t="s">
        <v>2780</v>
      </c>
      <c r="CF6" s="513" t="s">
        <v>2781</v>
      </c>
      <c r="CG6" s="510" t="s">
        <v>2778</v>
      </c>
      <c r="CH6" s="511" t="s">
        <v>2779</v>
      </c>
      <c r="CI6" s="512" t="s">
        <v>2695</v>
      </c>
      <c r="CJ6" s="512" t="s">
        <v>2780</v>
      </c>
      <c r="CK6" s="513" t="s">
        <v>2781</v>
      </c>
      <c r="CL6" s="510" t="s">
        <v>2778</v>
      </c>
      <c r="CM6" s="511" t="s">
        <v>2779</v>
      </c>
      <c r="CN6" s="512" t="s">
        <v>2695</v>
      </c>
      <c r="CO6" s="512" t="s">
        <v>2780</v>
      </c>
      <c r="CP6" s="513" t="s">
        <v>2781</v>
      </c>
      <c r="CQ6" s="510" t="s">
        <v>2778</v>
      </c>
      <c r="CR6" s="511" t="s">
        <v>2779</v>
      </c>
      <c r="CS6" s="512" t="s">
        <v>2695</v>
      </c>
      <c r="CT6" s="512" t="s">
        <v>2780</v>
      </c>
      <c r="CU6" s="513" t="s">
        <v>2781</v>
      </c>
      <c r="CV6" s="510" t="s">
        <v>2778</v>
      </c>
      <c r="CW6" s="511" t="s">
        <v>2779</v>
      </c>
      <c r="CX6" s="512" t="s">
        <v>2695</v>
      </c>
      <c r="CY6" s="512" t="s">
        <v>2780</v>
      </c>
      <c r="CZ6" s="513" t="s">
        <v>2781</v>
      </c>
      <c r="DA6" s="510" t="s">
        <v>2778</v>
      </c>
      <c r="DB6" s="511" t="s">
        <v>2779</v>
      </c>
      <c r="DC6" s="512" t="s">
        <v>2695</v>
      </c>
      <c r="DD6" s="512" t="s">
        <v>2780</v>
      </c>
      <c r="DE6" s="513" t="s">
        <v>2781</v>
      </c>
      <c r="DF6" s="81" t="s">
        <v>2778</v>
      </c>
      <c r="DG6" s="82" t="s">
        <v>2779</v>
      </c>
      <c r="DH6" s="83" t="s">
        <v>2695</v>
      </c>
      <c r="DI6" s="83" t="s">
        <v>2780</v>
      </c>
      <c r="DJ6" s="84" t="s">
        <v>2781</v>
      </c>
      <c r="DK6" s="81" t="s">
        <v>2778</v>
      </c>
      <c r="DL6" s="82" t="s">
        <v>2779</v>
      </c>
      <c r="DM6" s="83" t="s">
        <v>2695</v>
      </c>
      <c r="DN6" s="83" t="s">
        <v>2780</v>
      </c>
      <c r="DO6" s="84" t="s">
        <v>2781</v>
      </c>
      <c r="DP6" s="81" t="s">
        <v>2778</v>
      </c>
      <c r="DQ6" s="82" t="s">
        <v>2779</v>
      </c>
      <c r="DR6" s="83" t="s">
        <v>2695</v>
      </c>
      <c r="DS6" s="83" t="s">
        <v>2780</v>
      </c>
      <c r="DT6" s="84" t="s">
        <v>2781</v>
      </c>
      <c r="DU6" s="81" t="s">
        <v>2778</v>
      </c>
      <c r="DV6" s="82" t="s">
        <v>2779</v>
      </c>
      <c r="DW6" s="83" t="s">
        <v>2695</v>
      </c>
      <c r="DX6" s="83" t="s">
        <v>2780</v>
      </c>
      <c r="DY6" s="84" t="s">
        <v>2781</v>
      </c>
      <c r="DZ6" s="81" t="s">
        <v>2778</v>
      </c>
      <c r="EA6" s="82" t="s">
        <v>2779</v>
      </c>
      <c r="EB6" s="83" t="s">
        <v>2695</v>
      </c>
      <c r="EC6" s="83" t="s">
        <v>2780</v>
      </c>
      <c r="ED6" s="84" t="s">
        <v>2781</v>
      </c>
      <c r="EE6" s="81" t="s">
        <v>2778</v>
      </c>
      <c r="EF6" s="82" t="s">
        <v>2779</v>
      </c>
      <c r="EG6" s="83" t="s">
        <v>2695</v>
      </c>
      <c r="EH6" s="83" t="s">
        <v>2780</v>
      </c>
      <c r="EI6" s="84" t="s">
        <v>2781</v>
      </c>
      <c r="EJ6" s="81" t="s">
        <v>2778</v>
      </c>
      <c r="EK6" s="82" t="s">
        <v>2779</v>
      </c>
      <c r="EL6" s="83" t="s">
        <v>2695</v>
      </c>
      <c r="EM6" s="83" t="s">
        <v>2780</v>
      </c>
      <c r="EN6" s="84" t="s">
        <v>2781</v>
      </c>
      <c r="EO6" s="73" t="s">
        <v>2778</v>
      </c>
      <c r="EP6" s="74" t="s">
        <v>2779</v>
      </c>
      <c r="EQ6" s="75" t="s">
        <v>2695</v>
      </c>
      <c r="ER6" s="75" t="s">
        <v>2780</v>
      </c>
      <c r="ES6" s="76" t="s">
        <v>2781</v>
      </c>
      <c r="ET6" s="73" t="s">
        <v>2778</v>
      </c>
      <c r="EU6" s="74" t="s">
        <v>2779</v>
      </c>
      <c r="EV6" s="75" t="s">
        <v>2695</v>
      </c>
      <c r="EW6" s="75" t="s">
        <v>2780</v>
      </c>
      <c r="EX6" s="76" t="s">
        <v>2781</v>
      </c>
      <c r="EY6" s="73" t="s">
        <v>2778</v>
      </c>
      <c r="EZ6" s="74" t="s">
        <v>2779</v>
      </c>
      <c r="FA6" s="75" t="s">
        <v>2695</v>
      </c>
      <c r="FB6" s="75" t="s">
        <v>2780</v>
      </c>
      <c r="FC6" s="76" t="s">
        <v>2781</v>
      </c>
      <c r="FD6" s="73" t="s">
        <v>2778</v>
      </c>
      <c r="FE6" s="74" t="s">
        <v>2779</v>
      </c>
      <c r="FF6" s="75" t="s">
        <v>2695</v>
      </c>
      <c r="FG6" s="75" t="s">
        <v>2780</v>
      </c>
      <c r="FH6" s="76" t="s">
        <v>2781</v>
      </c>
      <c r="FI6" s="73" t="s">
        <v>2778</v>
      </c>
      <c r="FJ6" s="74" t="s">
        <v>2779</v>
      </c>
      <c r="FK6" s="75" t="s">
        <v>2695</v>
      </c>
      <c r="FL6" s="75" t="s">
        <v>2780</v>
      </c>
      <c r="FM6" s="76" t="s">
        <v>2781</v>
      </c>
      <c r="FN6" s="73" t="s">
        <v>2778</v>
      </c>
      <c r="FO6" s="74" t="s">
        <v>2779</v>
      </c>
      <c r="FP6" s="75" t="s">
        <v>2695</v>
      </c>
      <c r="FQ6" s="75" t="s">
        <v>2780</v>
      </c>
      <c r="FR6" s="76" t="s">
        <v>2781</v>
      </c>
      <c r="FS6" s="73" t="s">
        <v>2778</v>
      </c>
      <c r="FT6" s="74" t="s">
        <v>2779</v>
      </c>
      <c r="FU6" s="75" t="s">
        <v>2695</v>
      </c>
      <c r="FV6" s="75" t="s">
        <v>2780</v>
      </c>
      <c r="FW6" s="76" t="s">
        <v>2781</v>
      </c>
      <c r="FX6" s="514" t="s">
        <v>2778</v>
      </c>
      <c r="FY6" s="515" t="s">
        <v>2779</v>
      </c>
      <c r="FZ6" s="516" t="s">
        <v>2695</v>
      </c>
      <c r="GA6" s="516" t="s">
        <v>2780</v>
      </c>
      <c r="GB6" s="517" t="s">
        <v>2781</v>
      </c>
      <c r="GC6" s="514" t="s">
        <v>2778</v>
      </c>
      <c r="GD6" s="515" t="s">
        <v>2779</v>
      </c>
      <c r="GE6" s="516" t="s">
        <v>2695</v>
      </c>
      <c r="GF6" s="516" t="s">
        <v>2780</v>
      </c>
      <c r="GG6" s="517" t="s">
        <v>2781</v>
      </c>
      <c r="GH6" s="514" t="s">
        <v>2778</v>
      </c>
      <c r="GI6" s="515" t="s">
        <v>2779</v>
      </c>
      <c r="GJ6" s="516" t="s">
        <v>2695</v>
      </c>
      <c r="GK6" s="516" t="s">
        <v>2780</v>
      </c>
      <c r="GL6" s="517" t="s">
        <v>2781</v>
      </c>
      <c r="GM6" s="514" t="s">
        <v>2778</v>
      </c>
      <c r="GN6" s="515" t="s">
        <v>2779</v>
      </c>
      <c r="GO6" s="516" t="s">
        <v>2695</v>
      </c>
      <c r="GP6" s="516" t="s">
        <v>2780</v>
      </c>
      <c r="GQ6" s="517" t="s">
        <v>2781</v>
      </c>
      <c r="GR6" s="514" t="s">
        <v>2778</v>
      </c>
      <c r="GS6" s="515" t="s">
        <v>2779</v>
      </c>
      <c r="GT6" s="516" t="s">
        <v>2695</v>
      </c>
      <c r="GU6" s="516" t="s">
        <v>2780</v>
      </c>
      <c r="GV6" s="517" t="s">
        <v>2781</v>
      </c>
      <c r="GW6" s="514" t="s">
        <v>2778</v>
      </c>
      <c r="GX6" s="515" t="s">
        <v>2779</v>
      </c>
      <c r="GY6" s="516" t="s">
        <v>2695</v>
      </c>
      <c r="GZ6" s="516" t="s">
        <v>2780</v>
      </c>
      <c r="HA6" s="517" t="s">
        <v>2781</v>
      </c>
      <c r="HB6" s="514" t="s">
        <v>2778</v>
      </c>
      <c r="HC6" s="515" t="s">
        <v>2779</v>
      </c>
      <c r="HD6" s="516" t="s">
        <v>2695</v>
      </c>
      <c r="HE6" s="516" t="s">
        <v>2780</v>
      </c>
      <c r="HF6" s="517" t="s">
        <v>2781</v>
      </c>
      <c r="HG6" s="90" t="s">
        <v>2778</v>
      </c>
      <c r="HH6" s="91" t="s">
        <v>2779</v>
      </c>
      <c r="HI6" s="92" t="s">
        <v>2695</v>
      </c>
      <c r="HJ6" s="92" t="s">
        <v>2780</v>
      </c>
      <c r="HK6" s="93" t="s">
        <v>2781</v>
      </c>
      <c r="HL6" s="90" t="s">
        <v>2778</v>
      </c>
      <c r="HM6" s="91" t="s">
        <v>2779</v>
      </c>
      <c r="HN6" s="92" t="s">
        <v>2695</v>
      </c>
      <c r="HO6" s="92" t="s">
        <v>2780</v>
      </c>
      <c r="HP6" s="93" t="s">
        <v>2781</v>
      </c>
      <c r="HQ6" s="90" t="s">
        <v>2778</v>
      </c>
      <c r="HR6" s="91" t="s">
        <v>2779</v>
      </c>
      <c r="HS6" s="92" t="s">
        <v>2695</v>
      </c>
      <c r="HT6" s="92" t="s">
        <v>2780</v>
      </c>
      <c r="HU6" s="93" t="s">
        <v>2781</v>
      </c>
      <c r="HV6" s="90" t="s">
        <v>2778</v>
      </c>
      <c r="HW6" s="91" t="s">
        <v>2779</v>
      </c>
      <c r="HX6" s="92" t="s">
        <v>2695</v>
      </c>
      <c r="HY6" s="92" t="s">
        <v>2780</v>
      </c>
      <c r="HZ6" s="93" t="s">
        <v>2781</v>
      </c>
      <c r="IA6" s="90" t="s">
        <v>2778</v>
      </c>
      <c r="IB6" s="91" t="s">
        <v>2779</v>
      </c>
      <c r="IC6" s="92" t="s">
        <v>2695</v>
      </c>
      <c r="ID6" s="92" t="s">
        <v>2780</v>
      </c>
      <c r="IE6" s="93" t="s">
        <v>2781</v>
      </c>
      <c r="IF6" s="90" t="s">
        <v>2778</v>
      </c>
      <c r="IG6" s="91" t="s">
        <v>2779</v>
      </c>
      <c r="IH6" s="92" t="s">
        <v>2695</v>
      </c>
      <c r="II6" s="92" t="s">
        <v>2780</v>
      </c>
      <c r="IJ6" s="93" t="s">
        <v>2781</v>
      </c>
      <c r="IK6" s="90" t="s">
        <v>2778</v>
      </c>
      <c r="IL6" s="91" t="s">
        <v>2779</v>
      </c>
      <c r="IM6" s="92" t="s">
        <v>2695</v>
      </c>
      <c r="IN6" s="92" t="s">
        <v>2780</v>
      </c>
      <c r="IO6" s="93" t="s">
        <v>2781</v>
      </c>
      <c r="IP6" s="85" t="s">
        <v>2778</v>
      </c>
      <c r="IQ6" s="86" t="s">
        <v>2779</v>
      </c>
      <c r="IR6" s="87" t="s">
        <v>2695</v>
      </c>
      <c r="IS6" s="87" t="s">
        <v>2780</v>
      </c>
      <c r="IT6" s="89" t="s">
        <v>2781</v>
      </c>
      <c r="IU6" s="85" t="s">
        <v>2778</v>
      </c>
      <c r="IV6" s="86" t="s">
        <v>2779</v>
      </c>
      <c r="IW6" s="87" t="s">
        <v>2695</v>
      </c>
      <c r="IX6" s="87" t="s">
        <v>2780</v>
      </c>
      <c r="IY6" s="89" t="s">
        <v>2781</v>
      </c>
      <c r="IZ6" s="85" t="s">
        <v>2778</v>
      </c>
      <c r="JA6" s="86" t="s">
        <v>2779</v>
      </c>
      <c r="JB6" s="87" t="s">
        <v>2695</v>
      </c>
      <c r="JC6" s="87" t="s">
        <v>2780</v>
      </c>
      <c r="JD6" s="89" t="s">
        <v>2781</v>
      </c>
      <c r="JE6" s="85" t="s">
        <v>2778</v>
      </c>
      <c r="JF6" s="86" t="s">
        <v>2779</v>
      </c>
      <c r="JG6" s="87" t="s">
        <v>2695</v>
      </c>
      <c r="JH6" s="87" t="s">
        <v>2780</v>
      </c>
      <c r="JI6" s="89" t="s">
        <v>2781</v>
      </c>
      <c r="JJ6" s="85" t="s">
        <v>2778</v>
      </c>
      <c r="JK6" s="86" t="s">
        <v>2779</v>
      </c>
      <c r="JL6" s="87" t="s">
        <v>2695</v>
      </c>
      <c r="JM6" s="87" t="s">
        <v>2780</v>
      </c>
      <c r="JN6" s="89" t="s">
        <v>2781</v>
      </c>
      <c r="JO6" s="85" t="s">
        <v>2778</v>
      </c>
      <c r="JP6" s="86" t="s">
        <v>2779</v>
      </c>
      <c r="JQ6" s="87" t="s">
        <v>2695</v>
      </c>
      <c r="JR6" s="87" t="s">
        <v>2780</v>
      </c>
      <c r="JS6" s="89" t="s">
        <v>2781</v>
      </c>
      <c r="JT6" s="85" t="s">
        <v>2778</v>
      </c>
      <c r="JU6" s="86" t="s">
        <v>2779</v>
      </c>
      <c r="JV6" s="87" t="s">
        <v>2695</v>
      </c>
      <c r="JW6" s="87" t="s">
        <v>2780</v>
      </c>
      <c r="JX6" s="89" t="s">
        <v>2781</v>
      </c>
      <c r="JY6" s="510" t="s">
        <v>2778</v>
      </c>
      <c r="JZ6" s="511" t="s">
        <v>2779</v>
      </c>
      <c r="KA6" s="512" t="s">
        <v>2695</v>
      </c>
      <c r="KB6" s="512" t="s">
        <v>2780</v>
      </c>
      <c r="KC6" s="513" t="s">
        <v>2781</v>
      </c>
      <c r="KD6" s="510" t="s">
        <v>2778</v>
      </c>
      <c r="KE6" s="511" t="s">
        <v>2779</v>
      </c>
      <c r="KF6" s="512" t="s">
        <v>2695</v>
      </c>
      <c r="KG6" s="512" t="s">
        <v>2780</v>
      </c>
      <c r="KH6" s="513" t="s">
        <v>2781</v>
      </c>
      <c r="KI6" s="510" t="s">
        <v>2778</v>
      </c>
      <c r="KJ6" s="511" t="s">
        <v>2779</v>
      </c>
      <c r="KK6" s="512" t="s">
        <v>2695</v>
      </c>
      <c r="KL6" s="512" t="s">
        <v>2780</v>
      </c>
      <c r="KM6" s="513" t="s">
        <v>2781</v>
      </c>
      <c r="KN6" s="510" t="s">
        <v>2778</v>
      </c>
      <c r="KO6" s="511" t="s">
        <v>2779</v>
      </c>
      <c r="KP6" s="512" t="s">
        <v>2695</v>
      </c>
      <c r="KQ6" s="512" t="s">
        <v>2780</v>
      </c>
      <c r="KR6" s="513" t="s">
        <v>2781</v>
      </c>
      <c r="KS6" s="510" t="s">
        <v>2778</v>
      </c>
      <c r="KT6" s="511" t="s">
        <v>2779</v>
      </c>
      <c r="KU6" s="512" t="s">
        <v>2695</v>
      </c>
      <c r="KV6" s="512" t="s">
        <v>2780</v>
      </c>
      <c r="KW6" s="513" t="s">
        <v>2781</v>
      </c>
      <c r="KX6" s="510" t="s">
        <v>2778</v>
      </c>
      <c r="KY6" s="511" t="s">
        <v>2779</v>
      </c>
      <c r="KZ6" s="512" t="s">
        <v>2695</v>
      </c>
      <c r="LA6" s="512" t="s">
        <v>2780</v>
      </c>
      <c r="LB6" s="513" t="s">
        <v>2781</v>
      </c>
      <c r="LC6" s="510" t="s">
        <v>2778</v>
      </c>
      <c r="LD6" s="511" t="s">
        <v>2779</v>
      </c>
      <c r="LE6" s="512" t="s">
        <v>2695</v>
      </c>
      <c r="LF6" s="512" t="s">
        <v>2780</v>
      </c>
      <c r="LG6" s="513" t="s">
        <v>2781</v>
      </c>
      <c r="LH6" s="81" t="s">
        <v>2778</v>
      </c>
      <c r="LI6" s="82" t="s">
        <v>2779</v>
      </c>
      <c r="LJ6" s="83" t="s">
        <v>2695</v>
      </c>
      <c r="LK6" s="83" t="s">
        <v>2780</v>
      </c>
      <c r="LL6" s="84" t="s">
        <v>2781</v>
      </c>
      <c r="LM6" s="81" t="s">
        <v>2778</v>
      </c>
      <c r="LN6" s="82" t="s">
        <v>2779</v>
      </c>
      <c r="LO6" s="83" t="s">
        <v>2695</v>
      </c>
      <c r="LP6" s="83" t="s">
        <v>2780</v>
      </c>
      <c r="LQ6" s="84" t="s">
        <v>2781</v>
      </c>
      <c r="LR6" s="81" t="s">
        <v>2778</v>
      </c>
      <c r="LS6" s="82" t="s">
        <v>2779</v>
      </c>
      <c r="LT6" s="83" t="s">
        <v>2695</v>
      </c>
      <c r="LU6" s="83" t="s">
        <v>2780</v>
      </c>
      <c r="LV6" s="84" t="s">
        <v>2781</v>
      </c>
      <c r="LW6" s="81" t="s">
        <v>2778</v>
      </c>
      <c r="LX6" s="82" t="s">
        <v>2779</v>
      </c>
      <c r="LY6" s="83" t="s">
        <v>2695</v>
      </c>
      <c r="LZ6" s="83" t="s">
        <v>2780</v>
      </c>
      <c r="MA6" s="84" t="s">
        <v>2781</v>
      </c>
      <c r="MB6" s="81" t="s">
        <v>2778</v>
      </c>
      <c r="MC6" s="82" t="s">
        <v>2779</v>
      </c>
      <c r="MD6" s="83" t="s">
        <v>2695</v>
      </c>
      <c r="ME6" s="83" t="s">
        <v>2780</v>
      </c>
      <c r="MF6" s="84" t="s">
        <v>2781</v>
      </c>
      <c r="MG6" s="81" t="s">
        <v>2778</v>
      </c>
      <c r="MH6" s="82" t="s">
        <v>2779</v>
      </c>
      <c r="MI6" s="83" t="s">
        <v>2695</v>
      </c>
      <c r="MJ6" s="83" t="s">
        <v>2780</v>
      </c>
      <c r="MK6" s="84" t="s">
        <v>2781</v>
      </c>
      <c r="ML6" s="81" t="s">
        <v>2778</v>
      </c>
      <c r="MM6" s="82" t="s">
        <v>2779</v>
      </c>
      <c r="MN6" s="83" t="s">
        <v>2695</v>
      </c>
      <c r="MO6" s="83" t="s">
        <v>2780</v>
      </c>
      <c r="MP6" s="84" t="s">
        <v>2781</v>
      </c>
      <c r="MQ6" s="73" t="s">
        <v>2778</v>
      </c>
      <c r="MR6" s="74" t="s">
        <v>2779</v>
      </c>
      <c r="MS6" s="75" t="s">
        <v>2695</v>
      </c>
      <c r="MT6" s="75" t="s">
        <v>2780</v>
      </c>
      <c r="MU6" s="76" t="s">
        <v>2781</v>
      </c>
      <c r="MV6" s="73" t="s">
        <v>2778</v>
      </c>
      <c r="MW6" s="74" t="s">
        <v>2779</v>
      </c>
      <c r="MX6" s="75" t="s">
        <v>2695</v>
      </c>
      <c r="MY6" s="75" t="s">
        <v>2780</v>
      </c>
      <c r="MZ6" s="76" t="s">
        <v>2781</v>
      </c>
      <c r="NA6" s="73" t="s">
        <v>2778</v>
      </c>
      <c r="NB6" s="74" t="s">
        <v>2779</v>
      </c>
      <c r="NC6" s="75" t="s">
        <v>2695</v>
      </c>
      <c r="ND6" s="75" t="s">
        <v>2780</v>
      </c>
      <c r="NE6" s="76" t="s">
        <v>2781</v>
      </c>
      <c r="NF6" s="73" t="s">
        <v>2778</v>
      </c>
      <c r="NG6" s="74" t="s">
        <v>2779</v>
      </c>
      <c r="NH6" s="75" t="s">
        <v>2695</v>
      </c>
      <c r="NI6" s="75" t="s">
        <v>2780</v>
      </c>
      <c r="NJ6" s="76" t="s">
        <v>2781</v>
      </c>
      <c r="NK6" s="73" t="s">
        <v>2778</v>
      </c>
      <c r="NL6" s="74" t="s">
        <v>2779</v>
      </c>
      <c r="NM6" s="75" t="s">
        <v>2695</v>
      </c>
      <c r="NN6" s="75" t="s">
        <v>2780</v>
      </c>
      <c r="NO6" s="76" t="s">
        <v>2781</v>
      </c>
      <c r="NP6" s="73" t="s">
        <v>2778</v>
      </c>
      <c r="NQ6" s="74" t="s">
        <v>2779</v>
      </c>
      <c r="NR6" s="75" t="s">
        <v>2695</v>
      </c>
      <c r="NS6" s="75" t="s">
        <v>2780</v>
      </c>
      <c r="NT6" s="76" t="s">
        <v>2781</v>
      </c>
      <c r="NU6" s="73" t="s">
        <v>2778</v>
      </c>
      <c r="NV6" s="74" t="s">
        <v>2779</v>
      </c>
      <c r="NW6" s="75" t="s">
        <v>2695</v>
      </c>
      <c r="NX6" s="75" t="s">
        <v>2780</v>
      </c>
      <c r="NY6" s="76" t="s">
        <v>2781</v>
      </c>
      <c r="NZ6" s="514" t="s">
        <v>2778</v>
      </c>
      <c r="OA6" s="515" t="s">
        <v>2779</v>
      </c>
      <c r="OB6" s="516" t="s">
        <v>2695</v>
      </c>
      <c r="OC6" s="516" t="s">
        <v>2780</v>
      </c>
      <c r="OD6" s="517" t="s">
        <v>2781</v>
      </c>
      <c r="OE6" s="514" t="s">
        <v>2778</v>
      </c>
      <c r="OF6" s="515" t="s">
        <v>2779</v>
      </c>
      <c r="OG6" s="516" t="s">
        <v>2695</v>
      </c>
      <c r="OH6" s="516" t="s">
        <v>2780</v>
      </c>
      <c r="OI6" s="517" t="s">
        <v>2781</v>
      </c>
      <c r="OJ6" s="514" t="s">
        <v>2778</v>
      </c>
      <c r="OK6" s="515" t="s">
        <v>2779</v>
      </c>
      <c r="OL6" s="516" t="s">
        <v>2695</v>
      </c>
      <c r="OM6" s="516" t="s">
        <v>2780</v>
      </c>
      <c r="ON6" s="517" t="s">
        <v>2781</v>
      </c>
      <c r="OO6" s="514" t="s">
        <v>2778</v>
      </c>
      <c r="OP6" s="515" t="s">
        <v>2779</v>
      </c>
      <c r="OQ6" s="516" t="s">
        <v>2695</v>
      </c>
      <c r="OR6" s="516" t="s">
        <v>2780</v>
      </c>
      <c r="OS6" s="517" t="s">
        <v>2781</v>
      </c>
      <c r="OT6" s="514" t="s">
        <v>2778</v>
      </c>
      <c r="OU6" s="515" t="s">
        <v>2779</v>
      </c>
      <c r="OV6" s="516" t="s">
        <v>2695</v>
      </c>
      <c r="OW6" s="516" t="s">
        <v>2780</v>
      </c>
      <c r="OX6" s="517" t="s">
        <v>2781</v>
      </c>
      <c r="OY6" s="514" t="s">
        <v>2778</v>
      </c>
      <c r="OZ6" s="515" t="s">
        <v>2779</v>
      </c>
      <c r="PA6" s="516" t="s">
        <v>2695</v>
      </c>
      <c r="PB6" s="516" t="s">
        <v>2780</v>
      </c>
      <c r="PC6" s="517" t="s">
        <v>2781</v>
      </c>
      <c r="PD6" s="514" t="s">
        <v>2778</v>
      </c>
      <c r="PE6" s="515" t="s">
        <v>2779</v>
      </c>
      <c r="PF6" s="516" t="s">
        <v>2695</v>
      </c>
      <c r="PG6" s="516" t="s">
        <v>2780</v>
      </c>
      <c r="PH6" s="517" t="s">
        <v>2781</v>
      </c>
      <c r="PI6" s="106" t="s">
        <v>2778</v>
      </c>
      <c r="PJ6" s="107" t="s">
        <v>2779</v>
      </c>
      <c r="PK6" s="108" t="s">
        <v>2695</v>
      </c>
      <c r="PL6" s="108" t="s">
        <v>2780</v>
      </c>
      <c r="PM6" s="109" t="s">
        <v>2781</v>
      </c>
      <c r="PN6" s="106" t="s">
        <v>2778</v>
      </c>
      <c r="PO6" s="107" t="s">
        <v>2779</v>
      </c>
      <c r="PP6" s="108" t="s">
        <v>2695</v>
      </c>
      <c r="PQ6" s="108" t="s">
        <v>2780</v>
      </c>
      <c r="PR6" s="109" t="s">
        <v>2781</v>
      </c>
      <c r="PS6" s="106" t="s">
        <v>2778</v>
      </c>
      <c r="PT6" s="107" t="s">
        <v>2779</v>
      </c>
      <c r="PU6" s="108" t="s">
        <v>2695</v>
      </c>
      <c r="PV6" s="108" t="s">
        <v>2780</v>
      </c>
      <c r="PW6" s="109" t="s">
        <v>2781</v>
      </c>
      <c r="PX6" s="106" t="s">
        <v>2778</v>
      </c>
      <c r="PY6" s="107" t="s">
        <v>2779</v>
      </c>
      <c r="PZ6" s="108" t="s">
        <v>2695</v>
      </c>
      <c r="QA6" s="108" t="s">
        <v>2780</v>
      </c>
      <c r="QB6" s="109" t="s">
        <v>2781</v>
      </c>
      <c r="QC6" s="106" t="s">
        <v>2778</v>
      </c>
      <c r="QD6" s="107" t="s">
        <v>2779</v>
      </c>
      <c r="QE6" s="108" t="s">
        <v>2695</v>
      </c>
      <c r="QF6" s="108" t="s">
        <v>2780</v>
      </c>
      <c r="QG6" s="109" t="s">
        <v>2781</v>
      </c>
      <c r="QH6" s="106" t="s">
        <v>2778</v>
      </c>
      <c r="QI6" s="107" t="s">
        <v>2779</v>
      </c>
      <c r="QJ6" s="108" t="s">
        <v>2695</v>
      </c>
      <c r="QK6" s="108" t="s">
        <v>2780</v>
      </c>
      <c r="QL6" s="109" t="s">
        <v>2781</v>
      </c>
      <c r="QM6" s="106" t="s">
        <v>2778</v>
      </c>
      <c r="QN6" s="107" t="s">
        <v>2779</v>
      </c>
      <c r="QO6" s="108" t="s">
        <v>2695</v>
      </c>
      <c r="QP6" s="108" t="s">
        <v>2780</v>
      </c>
      <c r="QQ6" s="109" t="s">
        <v>2781</v>
      </c>
    </row>
    <row r="7" spans="2:459">
      <c r="B7" s="518" t="s">
        <v>2782</v>
      </c>
      <c r="C7" s="519" t="s">
        <v>2795</v>
      </c>
      <c r="D7" s="520" t="s">
        <v>2532</v>
      </c>
      <c r="E7" s="113">
        <v>0</v>
      </c>
      <c r="F7" s="114">
        <v>0</v>
      </c>
      <c r="G7" s="114">
        <v>0</v>
      </c>
      <c r="H7" s="114">
        <v>0</v>
      </c>
      <c r="I7" s="521">
        <v>0</v>
      </c>
      <c r="J7" s="113">
        <v>0</v>
      </c>
      <c r="K7" s="114">
        <v>0</v>
      </c>
      <c r="L7" s="114">
        <v>0</v>
      </c>
      <c r="M7" s="114">
        <v>0</v>
      </c>
      <c r="N7" s="521">
        <v>0</v>
      </c>
      <c r="O7" s="113">
        <v>0</v>
      </c>
      <c r="P7" s="114">
        <v>0</v>
      </c>
      <c r="Q7" s="114">
        <v>0</v>
      </c>
      <c r="R7" s="114">
        <v>0</v>
      </c>
      <c r="S7" s="521">
        <v>0</v>
      </c>
      <c r="T7" s="113">
        <v>0</v>
      </c>
      <c r="U7" s="114">
        <v>0</v>
      </c>
      <c r="V7" s="114">
        <v>0</v>
      </c>
      <c r="W7" s="114">
        <v>0</v>
      </c>
      <c r="X7" s="521">
        <v>0</v>
      </c>
      <c r="Y7" s="113">
        <v>0</v>
      </c>
      <c r="Z7" s="114">
        <v>0</v>
      </c>
      <c r="AA7" s="114">
        <v>0</v>
      </c>
      <c r="AB7" s="114">
        <v>0</v>
      </c>
      <c r="AC7" s="521">
        <v>0</v>
      </c>
      <c r="AD7" s="113">
        <v>0</v>
      </c>
      <c r="AE7" s="114">
        <v>0</v>
      </c>
      <c r="AF7" s="114">
        <v>0</v>
      </c>
      <c r="AG7" s="114">
        <v>0</v>
      </c>
      <c r="AH7" s="521">
        <v>0</v>
      </c>
      <c r="AI7" s="113">
        <v>0</v>
      </c>
      <c r="AJ7" s="114">
        <v>0</v>
      </c>
      <c r="AK7" s="114">
        <v>0</v>
      </c>
      <c r="AL7" s="114">
        <v>0</v>
      </c>
      <c r="AM7" s="521">
        <v>0</v>
      </c>
      <c r="AN7" s="113">
        <v>0</v>
      </c>
      <c r="AO7" s="114">
        <v>0</v>
      </c>
      <c r="AP7" s="114">
        <v>0</v>
      </c>
      <c r="AQ7" s="114">
        <v>0</v>
      </c>
      <c r="AR7" s="521">
        <v>0</v>
      </c>
      <c r="AS7" s="113">
        <v>0</v>
      </c>
      <c r="AT7" s="114">
        <v>0</v>
      </c>
      <c r="AU7" s="114">
        <v>0</v>
      </c>
      <c r="AV7" s="114">
        <v>0</v>
      </c>
      <c r="AW7" s="521">
        <v>0</v>
      </c>
      <c r="AX7" s="113">
        <v>0</v>
      </c>
      <c r="AY7" s="114">
        <v>0</v>
      </c>
      <c r="AZ7" s="114">
        <v>0</v>
      </c>
      <c r="BA7" s="114">
        <v>0</v>
      </c>
      <c r="BB7" s="521">
        <v>0</v>
      </c>
      <c r="BC7" s="113">
        <v>0</v>
      </c>
      <c r="BD7" s="114">
        <v>0</v>
      </c>
      <c r="BE7" s="114">
        <v>0</v>
      </c>
      <c r="BF7" s="114">
        <v>0</v>
      </c>
      <c r="BG7" s="521">
        <v>0</v>
      </c>
      <c r="BH7" s="113">
        <v>0</v>
      </c>
      <c r="BI7" s="114">
        <v>0</v>
      </c>
      <c r="BJ7" s="114">
        <v>0</v>
      </c>
      <c r="BK7" s="114">
        <v>0</v>
      </c>
      <c r="BL7" s="521">
        <v>0</v>
      </c>
      <c r="BM7" s="113">
        <v>0</v>
      </c>
      <c r="BN7" s="114">
        <v>0</v>
      </c>
      <c r="BO7" s="114">
        <v>0</v>
      </c>
      <c r="BP7" s="114">
        <v>0</v>
      </c>
      <c r="BQ7" s="521">
        <v>0</v>
      </c>
      <c r="BR7" s="113">
        <v>0</v>
      </c>
      <c r="BS7" s="114">
        <v>0</v>
      </c>
      <c r="BT7" s="114">
        <v>0</v>
      </c>
      <c r="BU7" s="114">
        <v>0</v>
      </c>
      <c r="BV7" s="521">
        <v>0</v>
      </c>
      <c r="BW7" s="113">
        <v>0</v>
      </c>
      <c r="BX7" s="114">
        <v>0</v>
      </c>
      <c r="BY7" s="114">
        <v>0</v>
      </c>
      <c r="BZ7" s="114">
        <v>0</v>
      </c>
      <c r="CA7" s="521">
        <v>0</v>
      </c>
      <c r="CB7" s="113">
        <v>0</v>
      </c>
      <c r="CC7" s="114">
        <v>0</v>
      </c>
      <c r="CD7" s="114">
        <v>0</v>
      </c>
      <c r="CE7" s="114">
        <v>0</v>
      </c>
      <c r="CF7" s="521">
        <v>0</v>
      </c>
      <c r="CG7" s="113">
        <v>0</v>
      </c>
      <c r="CH7" s="114">
        <v>0</v>
      </c>
      <c r="CI7" s="114">
        <v>0</v>
      </c>
      <c r="CJ7" s="114">
        <v>0</v>
      </c>
      <c r="CK7" s="521">
        <v>0</v>
      </c>
      <c r="CL7" s="113">
        <v>0</v>
      </c>
      <c r="CM7" s="114">
        <v>0</v>
      </c>
      <c r="CN7" s="114">
        <v>0</v>
      </c>
      <c r="CO7" s="114">
        <v>0</v>
      </c>
      <c r="CP7" s="521">
        <v>0</v>
      </c>
      <c r="CQ7" s="113">
        <v>0</v>
      </c>
      <c r="CR7" s="114">
        <v>0</v>
      </c>
      <c r="CS7" s="114">
        <v>0</v>
      </c>
      <c r="CT7" s="114">
        <v>0</v>
      </c>
      <c r="CU7" s="521">
        <v>0</v>
      </c>
      <c r="CV7" s="113">
        <v>0</v>
      </c>
      <c r="CW7" s="114">
        <v>0</v>
      </c>
      <c r="CX7" s="114">
        <v>0</v>
      </c>
      <c r="CY7" s="114">
        <v>0</v>
      </c>
      <c r="CZ7" s="521">
        <v>0</v>
      </c>
      <c r="DA7" s="113">
        <v>0</v>
      </c>
      <c r="DB7" s="114">
        <v>0</v>
      </c>
      <c r="DC7" s="114">
        <v>0</v>
      </c>
      <c r="DD7" s="114">
        <v>0</v>
      </c>
      <c r="DE7" s="521">
        <v>0</v>
      </c>
      <c r="DF7" s="113">
        <v>0</v>
      </c>
      <c r="DG7" s="114">
        <v>0</v>
      </c>
      <c r="DH7" s="114">
        <v>0</v>
      </c>
      <c r="DI7" s="114">
        <v>0</v>
      </c>
      <c r="DJ7" s="521">
        <v>0</v>
      </c>
      <c r="DK7" s="113">
        <v>0</v>
      </c>
      <c r="DL7" s="114">
        <v>0</v>
      </c>
      <c r="DM7" s="114">
        <v>0</v>
      </c>
      <c r="DN7" s="114">
        <v>0</v>
      </c>
      <c r="DO7" s="521">
        <v>0</v>
      </c>
      <c r="DP7" s="113">
        <v>0</v>
      </c>
      <c r="DQ7" s="114">
        <v>0</v>
      </c>
      <c r="DR7" s="114">
        <v>0</v>
      </c>
      <c r="DS7" s="114">
        <v>0</v>
      </c>
      <c r="DT7" s="521">
        <v>0</v>
      </c>
      <c r="DU7" s="113">
        <v>0</v>
      </c>
      <c r="DV7" s="114">
        <v>0</v>
      </c>
      <c r="DW7" s="114">
        <v>0</v>
      </c>
      <c r="DX7" s="114">
        <v>0</v>
      </c>
      <c r="DY7" s="521">
        <v>0</v>
      </c>
      <c r="DZ7" s="113">
        <v>0</v>
      </c>
      <c r="EA7" s="114">
        <v>0</v>
      </c>
      <c r="EB7" s="114">
        <v>0</v>
      </c>
      <c r="EC7" s="114">
        <v>0</v>
      </c>
      <c r="ED7" s="521">
        <v>0</v>
      </c>
      <c r="EE7" s="113">
        <v>0</v>
      </c>
      <c r="EF7" s="114">
        <v>0</v>
      </c>
      <c r="EG7" s="114">
        <v>0</v>
      </c>
      <c r="EH7" s="114">
        <v>0</v>
      </c>
      <c r="EI7" s="521">
        <v>0</v>
      </c>
      <c r="EJ7" s="113">
        <v>0</v>
      </c>
      <c r="EK7" s="114">
        <v>0</v>
      </c>
      <c r="EL7" s="114">
        <v>0</v>
      </c>
      <c r="EM7" s="114">
        <v>0</v>
      </c>
      <c r="EN7" s="521">
        <v>0</v>
      </c>
      <c r="EO7" s="113">
        <v>0</v>
      </c>
      <c r="EP7" s="114">
        <v>0</v>
      </c>
      <c r="EQ7" s="114">
        <v>0</v>
      </c>
      <c r="ER7" s="114">
        <v>0</v>
      </c>
      <c r="ES7" s="521">
        <v>0</v>
      </c>
      <c r="ET7" s="113">
        <v>0</v>
      </c>
      <c r="EU7" s="114">
        <v>0</v>
      </c>
      <c r="EV7" s="114">
        <v>0</v>
      </c>
      <c r="EW7" s="114">
        <v>0</v>
      </c>
      <c r="EX7" s="521">
        <v>0</v>
      </c>
      <c r="EY7" s="113">
        <v>0</v>
      </c>
      <c r="EZ7" s="114">
        <v>0</v>
      </c>
      <c r="FA7" s="114">
        <v>0</v>
      </c>
      <c r="FB7" s="114">
        <v>0</v>
      </c>
      <c r="FC7" s="521">
        <v>0</v>
      </c>
      <c r="FD7" s="113">
        <v>0</v>
      </c>
      <c r="FE7" s="114">
        <v>0</v>
      </c>
      <c r="FF7" s="114">
        <v>0</v>
      </c>
      <c r="FG7" s="114">
        <v>0</v>
      </c>
      <c r="FH7" s="521">
        <v>0</v>
      </c>
      <c r="FI7" s="113">
        <v>0</v>
      </c>
      <c r="FJ7" s="114">
        <v>0</v>
      </c>
      <c r="FK7" s="114">
        <v>0</v>
      </c>
      <c r="FL7" s="114">
        <v>0</v>
      </c>
      <c r="FM7" s="521">
        <v>0</v>
      </c>
      <c r="FN7" s="113">
        <v>0</v>
      </c>
      <c r="FO7" s="114">
        <v>0</v>
      </c>
      <c r="FP7" s="114">
        <v>0</v>
      </c>
      <c r="FQ7" s="114">
        <v>0</v>
      </c>
      <c r="FR7" s="521">
        <v>0</v>
      </c>
      <c r="FS7" s="113">
        <v>0</v>
      </c>
      <c r="FT7" s="114">
        <v>0</v>
      </c>
      <c r="FU7" s="114">
        <v>0</v>
      </c>
      <c r="FV7" s="114">
        <v>0</v>
      </c>
      <c r="FW7" s="521">
        <v>0</v>
      </c>
      <c r="FX7" s="113">
        <v>0</v>
      </c>
      <c r="FY7" s="114">
        <v>0</v>
      </c>
      <c r="FZ7" s="114">
        <v>0</v>
      </c>
      <c r="GA7" s="114">
        <v>0</v>
      </c>
      <c r="GB7" s="521">
        <v>0</v>
      </c>
      <c r="GC7" s="113">
        <v>0</v>
      </c>
      <c r="GD7" s="114">
        <v>0</v>
      </c>
      <c r="GE7" s="114">
        <v>0</v>
      </c>
      <c r="GF7" s="114">
        <v>0</v>
      </c>
      <c r="GG7" s="521">
        <v>0</v>
      </c>
      <c r="GH7" s="113">
        <v>0</v>
      </c>
      <c r="GI7" s="114">
        <v>0</v>
      </c>
      <c r="GJ7" s="114">
        <v>0</v>
      </c>
      <c r="GK7" s="114">
        <v>0</v>
      </c>
      <c r="GL7" s="521">
        <v>0</v>
      </c>
      <c r="GM7" s="113">
        <v>0</v>
      </c>
      <c r="GN7" s="114">
        <v>0</v>
      </c>
      <c r="GO7" s="114">
        <v>0</v>
      </c>
      <c r="GP7" s="114">
        <v>0</v>
      </c>
      <c r="GQ7" s="521">
        <v>0</v>
      </c>
      <c r="GR7" s="113">
        <v>0</v>
      </c>
      <c r="GS7" s="114">
        <v>0</v>
      </c>
      <c r="GT7" s="114">
        <v>0</v>
      </c>
      <c r="GU7" s="114">
        <v>0</v>
      </c>
      <c r="GV7" s="521">
        <v>0</v>
      </c>
      <c r="GW7" s="113">
        <v>0</v>
      </c>
      <c r="GX7" s="114">
        <v>0</v>
      </c>
      <c r="GY7" s="114">
        <v>0</v>
      </c>
      <c r="GZ7" s="114">
        <v>0</v>
      </c>
      <c r="HA7" s="521">
        <v>0</v>
      </c>
      <c r="HB7" s="113">
        <v>0</v>
      </c>
      <c r="HC7" s="114">
        <v>0</v>
      </c>
      <c r="HD7" s="114">
        <v>0</v>
      </c>
      <c r="HE7" s="114">
        <v>0</v>
      </c>
      <c r="HF7" s="521">
        <v>0</v>
      </c>
      <c r="HG7" s="113">
        <v>0</v>
      </c>
      <c r="HH7" s="114">
        <v>0</v>
      </c>
      <c r="HI7" s="114">
        <v>0</v>
      </c>
      <c r="HJ7" s="114">
        <v>0</v>
      </c>
      <c r="HK7" s="521">
        <v>0</v>
      </c>
      <c r="HL7" s="113">
        <v>0</v>
      </c>
      <c r="HM7" s="114">
        <v>0</v>
      </c>
      <c r="HN7" s="114">
        <v>0</v>
      </c>
      <c r="HO7" s="114">
        <v>0</v>
      </c>
      <c r="HP7" s="521">
        <v>0</v>
      </c>
      <c r="HQ7" s="113">
        <v>0</v>
      </c>
      <c r="HR7" s="114">
        <v>0</v>
      </c>
      <c r="HS7" s="114">
        <v>0</v>
      </c>
      <c r="HT7" s="114">
        <v>0</v>
      </c>
      <c r="HU7" s="521">
        <v>0</v>
      </c>
      <c r="HV7" s="113">
        <v>0</v>
      </c>
      <c r="HW7" s="114">
        <v>0</v>
      </c>
      <c r="HX7" s="114">
        <v>0</v>
      </c>
      <c r="HY7" s="114">
        <v>0</v>
      </c>
      <c r="HZ7" s="521">
        <v>0</v>
      </c>
      <c r="IA7" s="113">
        <v>0</v>
      </c>
      <c r="IB7" s="114">
        <v>0</v>
      </c>
      <c r="IC7" s="114">
        <v>0</v>
      </c>
      <c r="ID7" s="114">
        <v>0</v>
      </c>
      <c r="IE7" s="521">
        <v>0</v>
      </c>
      <c r="IF7" s="113">
        <v>0</v>
      </c>
      <c r="IG7" s="114">
        <v>0</v>
      </c>
      <c r="IH7" s="114">
        <v>0</v>
      </c>
      <c r="II7" s="114">
        <v>0</v>
      </c>
      <c r="IJ7" s="521">
        <v>0</v>
      </c>
      <c r="IK7" s="113">
        <v>0</v>
      </c>
      <c r="IL7" s="114">
        <v>0</v>
      </c>
      <c r="IM7" s="114">
        <v>0</v>
      </c>
      <c r="IN7" s="114">
        <v>0</v>
      </c>
      <c r="IO7" s="521">
        <v>0</v>
      </c>
      <c r="IP7" s="113">
        <v>0</v>
      </c>
      <c r="IQ7" s="114">
        <v>0</v>
      </c>
      <c r="IR7" s="114">
        <v>0</v>
      </c>
      <c r="IS7" s="114">
        <v>0</v>
      </c>
      <c r="IT7" s="521">
        <v>0</v>
      </c>
      <c r="IU7" s="113">
        <v>0</v>
      </c>
      <c r="IV7" s="114">
        <v>0</v>
      </c>
      <c r="IW7" s="114">
        <v>0</v>
      </c>
      <c r="IX7" s="114">
        <v>0</v>
      </c>
      <c r="IY7" s="521">
        <v>0</v>
      </c>
      <c r="IZ7" s="113">
        <v>0</v>
      </c>
      <c r="JA7" s="114">
        <v>0</v>
      </c>
      <c r="JB7" s="114">
        <v>0</v>
      </c>
      <c r="JC7" s="114">
        <v>0</v>
      </c>
      <c r="JD7" s="521">
        <v>0</v>
      </c>
      <c r="JE7" s="113">
        <v>0</v>
      </c>
      <c r="JF7" s="114">
        <v>0</v>
      </c>
      <c r="JG7" s="114">
        <v>0</v>
      </c>
      <c r="JH7" s="114">
        <v>0</v>
      </c>
      <c r="JI7" s="521">
        <v>0</v>
      </c>
      <c r="JJ7" s="113">
        <v>0</v>
      </c>
      <c r="JK7" s="114">
        <v>0</v>
      </c>
      <c r="JL7" s="114">
        <v>0</v>
      </c>
      <c r="JM7" s="114">
        <v>0</v>
      </c>
      <c r="JN7" s="521">
        <v>0</v>
      </c>
      <c r="JO7" s="113">
        <v>0</v>
      </c>
      <c r="JP7" s="114">
        <v>0</v>
      </c>
      <c r="JQ7" s="114">
        <v>0</v>
      </c>
      <c r="JR7" s="114">
        <v>0</v>
      </c>
      <c r="JS7" s="521">
        <v>0</v>
      </c>
      <c r="JT7" s="113">
        <v>0</v>
      </c>
      <c r="JU7" s="114">
        <v>0</v>
      </c>
      <c r="JV7" s="114">
        <v>0</v>
      </c>
      <c r="JW7" s="114">
        <v>0</v>
      </c>
      <c r="JX7" s="521">
        <v>0</v>
      </c>
      <c r="JY7" s="113">
        <v>0</v>
      </c>
      <c r="JZ7" s="114">
        <v>0</v>
      </c>
      <c r="KA7" s="114">
        <v>0</v>
      </c>
      <c r="KB7" s="114">
        <v>0</v>
      </c>
      <c r="KC7" s="521">
        <v>0</v>
      </c>
      <c r="KD7" s="113">
        <v>0</v>
      </c>
      <c r="KE7" s="114">
        <v>0</v>
      </c>
      <c r="KF7" s="114">
        <v>0</v>
      </c>
      <c r="KG7" s="114">
        <v>0</v>
      </c>
      <c r="KH7" s="521">
        <v>0</v>
      </c>
      <c r="KI7" s="113">
        <v>0</v>
      </c>
      <c r="KJ7" s="114">
        <v>0</v>
      </c>
      <c r="KK7" s="114">
        <v>0</v>
      </c>
      <c r="KL7" s="114">
        <v>0</v>
      </c>
      <c r="KM7" s="521">
        <v>0</v>
      </c>
      <c r="KN7" s="113">
        <v>0</v>
      </c>
      <c r="KO7" s="114">
        <v>0</v>
      </c>
      <c r="KP7" s="114">
        <v>0</v>
      </c>
      <c r="KQ7" s="114">
        <v>0</v>
      </c>
      <c r="KR7" s="521">
        <v>0</v>
      </c>
      <c r="KS7" s="113">
        <v>0</v>
      </c>
      <c r="KT7" s="114">
        <v>0</v>
      </c>
      <c r="KU7" s="114">
        <v>0</v>
      </c>
      <c r="KV7" s="114">
        <v>0</v>
      </c>
      <c r="KW7" s="521">
        <v>0</v>
      </c>
      <c r="KX7" s="113">
        <v>0</v>
      </c>
      <c r="KY7" s="114">
        <v>0</v>
      </c>
      <c r="KZ7" s="114">
        <v>0</v>
      </c>
      <c r="LA7" s="114">
        <v>0</v>
      </c>
      <c r="LB7" s="521">
        <v>0</v>
      </c>
      <c r="LC7" s="113">
        <v>0</v>
      </c>
      <c r="LD7" s="114">
        <v>0</v>
      </c>
      <c r="LE7" s="114">
        <v>0</v>
      </c>
      <c r="LF7" s="114">
        <v>0</v>
      </c>
      <c r="LG7" s="521">
        <v>0</v>
      </c>
      <c r="LH7" s="113">
        <v>0</v>
      </c>
      <c r="LI7" s="114">
        <v>0</v>
      </c>
      <c r="LJ7" s="114">
        <v>0</v>
      </c>
      <c r="LK7" s="114">
        <v>0</v>
      </c>
      <c r="LL7" s="521">
        <v>0</v>
      </c>
      <c r="LM7" s="113">
        <v>0</v>
      </c>
      <c r="LN7" s="114">
        <v>0</v>
      </c>
      <c r="LO7" s="114">
        <v>0</v>
      </c>
      <c r="LP7" s="114">
        <v>0</v>
      </c>
      <c r="LQ7" s="521">
        <v>0</v>
      </c>
      <c r="LR7" s="113">
        <v>0</v>
      </c>
      <c r="LS7" s="114">
        <v>0</v>
      </c>
      <c r="LT7" s="114">
        <v>0</v>
      </c>
      <c r="LU7" s="114">
        <v>0</v>
      </c>
      <c r="LV7" s="521">
        <v>0</v>
      </c>
      <c r="LW7" s="113">
        <v>0</v>
      </c>
      <c r="LX7" s="114">
        <v>0</v>
      </c>
      <c r="LY7" s="114">
        <v>0</v>
      </c>
      <c r="LZ7" s="114">
        <v>0</v>
      </c>
      <c r="MA7" s="521">
        <v>0</v>
      </c>
      <c r="MB7" s="113">
        <v>0</v>
      </c>
      <c r="MC7" s="114">
        <v>0</v>
      </c>
      <c r="MD7" s="114">
        <v>0</v>
      </c>
      <c r="ME7" s="114">
        <v>0</v>
      </c>
      <c r="MF7" s="521">
        <v>0</v>
      </c>
      <c r="MG7" s="113">
        <v>0</v>
      </c>
      <c r="MH7" s="114">
        <v>0</v>
      </c>
      <c r="MI7" s="114">
        <v>0</v>
      </c>
      <c r="MJ7" s="114">
        <v>0</v>
      </c>
      <c r="MK7" s="521">
        <v>0</v>
      </c>
      <c r="ML7" s="113">
        <v>0</v>
      </c>
      <c r="MM7" s="114">
        <v>0</v>
      </c>
      <c r="MN7" s="114">
        <v>0</v>
      </c>
      <c r="MO7" s="114">
        <v>0</v>
      </c>
      <c r="MP7" s="521">
        <v>0</v>
      </c>
      <c r="MQ7" s="113">
        <v>0</v>
      </c>
      <c r="MR7" s="114">
        <v>0</v>
      </c>
      <c r="MS7" s="114">
        <v>0</v>
      </c>
      <c r="MT7" s="114">
        <v>0</v>
      </c>
      <c r="MU7" s="521">
        <v>0</v>
      </c>
      <c r="MV7" s="113">
        <v>0</v>
      </c>
      <c r="MW7" s="114">
        <v>0</v>
      </c>
      <c r="MX7" s="114">
        <v>0</v>
      </c>
      <c r="MY7" s="114">
        <v>0</v>
      </c>
      <c r="MZ7" s="521">
        <v>0</v>
      </c>
      <c r="NA7" s="113">
        <v>0</v>
      </c>
      <c r="NB7" s="114">
        <v>0</v>
      </c>
      <c r="NC7" s="114">
        <v>0</v>
      </c>
      <c r="ND7" s="114">
        <v>0</v>
      </c>
      <c r="NE7" s="521">
        <v>0</v>
      </c>
      <c r="NF7" s="113">
        <v>0</v>
      </c>
      <c r="NG7" s="114">
        <v>0</v>
      </c>
      <c r="NH7" s="114">
        <v>0</v>
      </c>
      <c r="NI7" s="114">
        <v>0</v>
      </c>
      <c r="NJ7" s="521">
        <v>0</v>
      </c>
      <c r="NK7" s="113">
        <v>0</v>
      </c>
      <c r="NL7" s="114">
        <v>0</v>
      </c>
      <c r="NM7" s="114">
        <v>0</v>
      </c>
      <c r="NN7" s="114">
        <v>0</v>
      </c>
      <c r="NO7" s="521">
        <v>0</v>
      </c>
      <c r="NP7" s="113">
        <v>0</v>
      </c>
      <c r="NQ7" s="114">
        <v>0</v>
      </c>
      <c r="NR7" s="114">
        <v>0</v>
      </c>
      <c r="NS7" s="114">
        <v>0</v>
      </c>
      <c r="NT7" s="521">
        <v>0</v>
      </c>
      <c r="NU7" s="113">
        <v>0</v>
      </c>
      <c r="NV7" s="114">
        <v>0</v>
      </c>
      <c r="NW7" s="114">
        <v>0</v>
      </c>
      <c r="NX7" s="114">
        <v>0</v>
      </c>
      <c r="NY7" s="521">
        <v>0</v>
      </c>
      <c r="NZ7" s="113">
        <v>0</v>
      </c>
      <c r="OA7" s="114">
        <v>0</v>
      </c>
      <c r="OB7" s="114">
        <v>0</v>
      </c>
      <c r="OC7" s="114">
        <v>0</v>
      </c>
      <c r="OD7" s="521">
        <v>0</v>
      </c>
      <c r="OE7" s="113">
        <v>0</v>
      </c>
      <c r="OF7" s="114">
        <v>0</v>
      </c>
      <c r="OG7" s="114">
        <v>0</v>
      </c>
      <c r="OH7" s="114">
        <v>0</v>
      </c>
      <c r="OI7" s="521">
        <v>0</v>
      </c>
      <c r="OJ7" s="113">
        <v>0</v>
      </c>
      <c r="OK7" s="114">
        <v>0</v>
      </c>
      <c r="OL7" s="114">
        <v>0</v>
      </c>
      <c r="OM7" s="114">
        <v>0</v>
      </c>
      <c r="ON7" s="521">
        <v>0</v>
      </c>
      <c r="OO7" s="113">
        <v>0</v>
      </c>
      <c r="OP7" s="114">
        <v>0</v>
      </c>
      <c r="OQ7" s="114">
        <v>0</v>
      </c>
      <c r="OR7" s="114">
        <v>0</v>
      </c>
      <c r="OS7" s="521">
        <v>0</v>
      </c>
      <c r="OT7" s="113">
        <v>0</v>
      </c>
      <c r="OU7" s="114">
        <v>0</v>
      </c>
      <c r="OV7" s="114">
        <v>0</v>
      </c>
      <c r="OW7" s="114">
        <v>0</v>
      </c>
      <c r="OX7" s="521">
        <v>0</v>
      </c>
      <c r="OY7" s="113">
        <v>0</v>
      </c>
      <c r="OZ7" s="114">
        <v>0</v>
      </c>
      <c r="PA7" s="114">
        <v>0</v>
      </c>
      <c r="PB7" s="114">
        <v>0</v>
      </c>
      <c r="PC7" s="521">
        <v>0</v>
      </c>
      <c r="PD7" s="113">
        <v>0</v>
      </c>
      <c r="PE7" s="114">
        <v>0</v>
      </c>
      <c r="PF7" s="114">
        <v>0</v>
      </c>
      <c r="PG7" s="114">
        <v>0</v>
      </c>
      <c r="PH7" s="521">
        <v>0</v>
      </c>
      <c r="PI7" s="113">
        <v>0</v>
      </c>
      <c r="PJ7" s="114">
        <v>0</v>
      </c>
      <c r="PK7" s="114">
        <v>0</v>
      </c>
      <c r="PL7" s="114">
        <v>0</v>
      </c>
      <c r="PM7" s="521">
        <v>0</v>
      </c>
      <c r="PN7" s="113">
        <v>0</v>
      </c>
      <c r="PO7" s="114">
        <v>0</v>
      </c>
      <c r="PP7" s="114">
        <v>0</v>
      </c>
      <c r="PQ7" s="114">
        <v>0</v>
      </c>
      <c r="PR7" s="521">
        <v>0</v>
      </c>
      <c r="PS7" s="113">
        <v>0</v>
      </c>
      <c r="PT7" s="114">
        <v>0</v>
      </c>
      <c r="PU7" s="114">
        <v>0</v>
      </c>
      <c r="PV7" s="114">
        <v>0</v>
      </c>
      <c r="PW7" s="521">
        <v>0</v>
      </c>
      <c r="PX7" s="113">
        <v>0</v>
      </c>
      <c r="PY7" s="114">
        <v>0</v>
      </c>
      <c r="PZ7" s="114">
        <v>0</v>
      </c>
      <c r="QA7" s="114">
        <v>0</v>
      </c>
      <c r="QB7" s="521">
        <v>0</v>
      </c>
      <c r="QC7" s="113">
        <v>0</v>
      </c>
      <c r="QD7" s="114">
        <v>0</v>
      </c>
      <c r="QE7" s="114">
        <v>0</v>
      </c>
      <c r="QF7" s="114">
        <v>0</v>
      </c>
      <c r="QG7" s="521">
        <v>0</v>
      </c>
      <c r="QH7" s="113">
        <v>0</v>
      </c>
      <c r="QI7" s="114">
        <v>0</v>
      </c>
      <c r="QJ7" s="114">
        <v>0</v>
      </c>
      <c r="QK7" s="114">
        <v>0</v>
      </c>
      <c r="QL7" s="521">
        <v>0</v>
      </c>
      <c r="QM7" s="113">
        <v>0</v>
      </c>
      <c r="QN7" s="114">
        <v>0</v>
      </c>
      <c r="QO7" s="114">
        <v>0</v>
      </c>
      <c r="QP7" s="114">
        <v>0</v>
      </c>
      <c r="QQ7" s="522">
        <v>0</v>
      </c>
    </row>
    <row r="8" spans="2:459">
      <c r="B8" s="518"/>
      <c r="C8" s="523" t="s">
        <v>2784</v>
      </c>
      <c r="D8" s="524" t="s">
        <v>2785</v>
      </c>
      <c r="E8" s="122">
        <v>0</v>
      </c>
      <c r="F8" s="123">
        <v>0</v>
      </c>
      <c r="G8" s="123">
        <v>0</v>
      </c>
      <c r="H8" s="123">
        <v>0</v>
      </c>
      <c r="I8" s="525">
        <v>0</v>
      </c>
      <c r="J8" s="122">
        <v>0</v>
      </c>
      <c r="K8" s="123">
        <v>0</v>
      </c>
      <c r="L8" s="123">
        <v>0</v>
      </c>
      <c r="M8" s="123">
        <v>0</v>
      </c>
      <c r="N8" s="525">
        <v>0</v>
      </c>
      <c r="O8" s="122">
        <v>0</v>
      </c>
      <c r="P8" s="123">
        <v>0</v>
      </c>
      <c r="Q8" s="123">
        <v>0</v>
      </c>
      <c r="R8" s="123">
        <v>0</v>
      </c>
      <c r="S8" s="525">
        <v>0</v>
      </c>
      <c r="T8" s="122">
        <v>0</v>
      </c>
      <c r="U8" s="123">
        <v>0</v>
      </c>
      <c r="V8" s="123">
        <v>0</v>
      </c>
      <c r="W8" s="123">
        <v>0</v>
      </c>
      <c r="X8" s="525">
        <v>0</v>
      </c>
      <c r="Y8" s="122">
        <v>0</v>
      </c>
      <c r="Z8" s="123">
        <v>0</v>
      </c>
      <c r="AA8" s="123">
        <v>0</v>
      </c>
      <c r="AB8" s="123">
        <v>0</v>
      </c>
      <c r="AC8" s="525">
        <v>0</v>
      </c>
      <c r="AD8" s="122">
        <v>0</v>
      </c>
      <c r="AE8" s="123">
        <v>0</v>
      </c>
      <c r="AF8" s="123">
        <v>0</v>
      </c>
      <c r="AG8" s="123">
        <v>0</v>
      </c>
      <c r="AH8" s="525">
        <v>0</v>
      </c>
      <c r="AI8" s="122">
        <v>0</v>
      </c>
      <c r="AJ8" s="123">
        <v>0</v>
      </c>
      <c r="AK8" s="123">
        <v>0</v>
      </c>
      <c r="AL8" s="123">
        <v>0</v>
      </c>
      <c r="AM8" s="525">
        <v>0</v>
      </c>
      <c r="AN8" s="122">
        <v>0</v>
      </c>
      <c r="AO8" s="123">
        <v>0</v>
      </c>
      <c r="AP8" s="123">
        <v>0</v>
      </c>
      <c r="AQ8" s="123">
        <v>0</v>
      </c>
      <c r="AR8" s="525">
        <v>0</v>
      </c>
      <c r="AS8" s="122">
        <v>0</v>
      </c>
      <c r="AT8" s="123">
        <v>0</v>
      </c>
      <c r="AU8" s="123">
        <v>0</v>
      </c>
      <c r="AV8" s="123">
        <v>0</v>
      </c>
      <c r="AW8" s="525">
        <v>0</v>
      </c>
      <c r="AX8" s="122">
        <v>0</v>
      </c>
      <c r="AY8" s="123">
        <v>0</v>
      </c>
      <c r="AZ8" s="123">
        <v>0</v>
      </c>
      <c r="BA8" s="123">
        <v>0</v>
      </c>
      <c r="BB8" s="525">
        <v>0</v>
      </c>
      <c r="BC8" s="122">
        <v>0</v>
      </c>
      <c r="BD8" s="123">
        <v>0</v>
      </c>
      <c r="BE8" s="123">
        <v>0</v>
      </c>
      <c r="BF8" s="123">
        <v>0</v>
      </c>
      <c r="BG8" s="525">
        <v>0</v>
      </c>
      <c r="BH8" s="122">
        <v>0</v>
      </c>
      <c r="BI8" s="123">
        <v>0</v>
      </c>
      <c r="BJ8" s="123">
        <v>0</v>
      </c>
      <c r="BK8" s="123">
        <v>0</v>
      </c>
      <c r="BL8" s="525">
        <v>0</v>
      </c>
      <c r="BM8" s="122">
        <v>0</v>
      </c>
      <c r="BN8" s="123">
        <v>0</v>
      </c>
      <c r="BO8" s="123">
        <v>0</v>
      </c>
      <c r="BP8" s="123">
        <v>0</v>
      </c>
      <c r="BQ8" s="525">
        <v>0</v>
      </c>
      <c r="BR8" s="122">
        <v>0</v>
      </c>
      <c r="BS8" s="123">
        <v>0</v>
      </c>
      <c r="BT8" s="123">
        <v>0</v>
      </c>
      <c r="BU8" s="123">
        <v>0</v>
      </c>
      <c r="BV8" s="525">
        <v>0</v>
      </c>
      <c r="BW8" s="122">
        <v>0</v>
      </c>
      <c r="BX8" s="123">
        <v>0</v>
      </c>
      <c r="BY8" s="123">
        <v>0</v>
      </c>
      <c r="BZ8" s="123">
        <v>0</v>
      </c>
      <c r="CA8" s="525">
        <v>0</v>
      </c>
      <c r="CB8" s="122">
        <v>0</v>
      </c>
      <c r="CC8" s="123">
        <v>0</v>
      </c>
      <c r="CD8" s="123">
        <v>0</v>
      </c>
      <c r="CE8" s="123">
        <v>0</v>
      </c>
      <c r="CF8" s="525">
        <v>0</v>
      </c>
      <c r="CG8" s="122">
        <v>0</v>
      </c>
      <c r="CH8" s="123">
        <v>0</v>
      </c>
      <c r="CI8" s="123">
        <v>0</v>
      </c>
      <c r="CJ8" s="123">
        <v>0</v>
      </c>
      <c r="CK8" s="525">
        <v>0</v>
      </c>
      <c r="CL8" s="122">
        <v>0</v>
      </c>
      <c r="CM8" s="123">
        <v>0</v>
      </c>
      <c r="CN8" s="123">
        <v>0</v>
      </c>
      <c r="CO8" s="123">
        <v>0</v>
      </c>
      <c r="CP8" s="525">
        <v>0</v>
      </c>
      <c r="CQ8" s="122">
        <v>0</v>
      </c>
      <c r="CR8" s="123">
        <v>0</v>
      </c>
      <c r="CS8" s="123">
        <v>0</v>
      </c>
      <c r="CT8" s="123">
        <v>0</v>
      </c>
      <c r="CU8" s="525">
        <v>0</v>
      </c>
      <c r="CV8" s="122">
        <v>0</v>
      </c>
      <c r="CW8" s="123">
        <v>0</v>
      </c>
      <c r="CX8" s="123">
        <v>0</v>
      </c>
      <c r="CY8" s="123">
        <v>0</v>
      </c>
      <c r="CZ8" s="525">
        <v>0</v>
      </c>
      <c r="DA8" s="122">
        <v>0</v>
      </c>
      <c r="DB8" s="123">
        <v>0</v>
      </c>
      <c r="DC8" s="123">
        <v>0</v>
      </c>
      <c r="DD8" s="123">
        <v>0</v>
      </c>
      <c r="DE8" s="525">
        <v>0</v>
      </c>
      <c r="DF8" s="122">
        <v>0</v>
      </c>
      <c r="DG8" s="123">
        <v>0</v>
      </c>
      <c r="DH8" s="123">
        <v>0</v>
      </c>
      <c r="DI8" s="123">
        <v>0</v>
      </c>
      <c r="DJ8" s="525">
        <v>0</v>
      </c>
      <c r="DK8" s="122">
        <v>0</v>
      </c>
      <c r="DL8" s="123">
        <v>0</v>
      </c>
      <c r="DM8" s="123">
        <v>0</v>
      </c>
      <c r="DN8" s="123">
        <v>0</v>
      </c>
      <c r="DO8" s="525">
        <v>0</v>
      </c>
      <c r="DP8" s="122">
        <v>0</v>
      </c>
      <c r="DQ8" s="123">
        <v>0</v>
      </c>
      <c r="DR8" s="123">
        <v>0</v>
      </c>
      <c r="DS8" s="123">
        <v>0</v>
      </c>
      <c r="DT8" s="525">
        <v>0</v>
      </c>
      <c r="DU8" s="122">
        <v>0</v>
      </c>
      <c r="DV8" s="123">
        <v>0</v>
      </c>
      <c r="DW8" s="123">
        <v>0</v>
      </c>
      <c r="DX8" s="123">
        <v>0</v>
      </c>
      <c r="DY8" s="525">
        <v>0</v>
      </c>
      <c r="DZ8" s="122">
        <v>0</v>
      </c>
      <c r="EA8" s="123">
        <v>0</v>
      </c>
      <c r="EB8" s="123">
        <v>0</v>
      </c>
      <c r="EC8" s="123">
        <v>0</v>
      </c>
      <c r="ED8" s="525">
        <v>0</v>
      </c>
      <c r="EE8" s="122">
        <v>0</v>
      </c>
      <c r="EF8" s="123">
        <v>0</v>
      </c>
      <c r="EG8" s="123">
        <v>0</v>
      </c>
      <c r="EH8" s="123">
        <v>0</v>
      </c>
      <c r="EI8" s="525">
        <v>0</v>
      </c>
      <c r="EJ8" s="122">
        <v>0</v>
      </c>
      <c r="EK8" s="123">
        <v>0</v>
      </c>
      <c r="EL8" s="123">
        <v>0</v>
      </c>
      <c r="EM8" s="123">
        <v>0</v>
      </c>
      <c r="EN8" s="525">
        <v>0</v>
      </c>
      <c r="EO8" s="122">
        <v>0</v>
      </c>
      <c r="EP8" s="123">
        <v>0</v>
      </c>
      <c r="EQ8" s="123">
        <v>0</v>
      </c>
      <c r="ER8" s="123">
        <v>0</v>
      </c>
      <c r="ES8" s="525">
        <v>0</v>
      </c>
      <c r="ET8" s="122">
        <v>0</v>
      </c>
      <c r="EU8" s="123">
        <v>0</v>
      </c>
      <c r="EV8" s="123">
        <v>0</v>
      </c>
      <c r="EW8" s="123">
        <v>0</v>
      </c>
      <c r="EX8" s="525">
        <v>0</v>
      </c>
      <c r="EY8" s="122">
        <v>0</v>
      </c>
      <c r="EZ8" s="123">
        <v>0</v>
      </c>
      <c r="FA8" s="123">
        <v>0</v>
      </c>
      <c r="FB8" s="123">
        <v>0</v>
      </c>
      <c r="FC8" s="525">
        <v>0</v>
      </c>
      <c r="FD8" s="122">
        <v>0</v>
      </c>
      <c r="FE8" s="123">
        <v>0</v>
      </c>
      <c r="FF8" s="123">
        <v>0</v>
      </c>
      <c r="FG8" s="123">
        <v>0</v>
      </c>
      <c r="FH8" s="525">
        <v>0</v>
      </c>
      <c r="FI8" s="122">
        <v>0</v>
      </c>
      <c r="FJ8" s="123">
        <v>0</v>
      </c>
      <c r="FK8" s="123">
        <v>0</v>
      </c>
      <c r="FL8" s="123">
        <v>0</v>
      </c>
      <c r="FM8" s="525">
        <v>0</v>
      </c>
      <c r="FN8" s="122">
        <v>0</v>
      </c>
      <c r="FO8" s="123">
        <v>0</v>
      </c>
      <c r="FP8" s="123">
        <v>0</v>
      </c>
      <c r="FQ8" s="123">
        <v>0</v>
      </c>
      <c r="FR8" s="525">
        <v>0</v>
      </c>
      <c r="FS8" s="122">
        <v>0</v>
      </c>
      <c r="FT8" s="123">
        <v>0</v>
      </c>
      <c r="FU8" s="123">
        <v>0</v>
      </c>
      <c r="FV8" s="123">
        <v>0</v>
      </c>
      <c r="FW8" s="525">
        <v>0</v>
      </c>
      <c r="FX8" s="122">
        <v>0</v>
      </c>
      <c r="FY8" s="123">
        <v>0</v>
      </c>
      <c r="FZ8" s="123">
        <v>0</v>
      </c>
      <c r="GA8" s="123">
        <v>0</v>
      </c>
      <c r="GB8" s="525">
        <v>0</v>
      </c>
      <c r="GC8" s="122">
        <v>0</v>
      </c>
      <c r="GD8" s="123">
        <v>0</v>
      </c>
      <c r="GE8" s="123">
        <v>0</v>
      </c>
      <c r="GF8" s="123">
        <v>0</v>
      </c>
      <c r="GG8" s="525">
        <v>0</v>
      </c>
      <c r="GH8" s="122">
        <v>0</v>
      </c>
      <c r="GI8" s="123">
        <v>0</v>
      </c>
      <c r="GJ8" s="123">
        <v>0</v>
      </c>
      <c r="GK8" s="123">
        <v>0</v>
      </c>
      <c r="GL8" s="525">
        <v>0</v>
      </c>
      <c r="GM8" s="122">
        <v>0</v>
      </c>
      <c r="GN8" s="123">
        <v>0</v>
      </c>
      <c r="GO8" s="123">
        <v>0</v>
      </c>
      <c r="GP8" s="123">
        <v>0</v>
      </c>
      <c r="GQ8" s="525">
        <v>0</v>
      </c>
      <c r="GR8" s="122">
        <v>0</v>
      </c>
      <c r="GS8" s="123">
        <v>0</v>
      </c>
      <c r="GT8" s="123">
        <v>0</v>
      </c>
      <c r="GU8" s="123">
        <v>0</v>
      </c>
      <c r="GV8" s="525">
        <v>0</v>
      </c>
      <c r="GW8" s="122">
        <v>0</v>
      </c>
      <c r="GX8" s="123">
        <v>0</v>
      </c>
      <c r="GY8" s="123">
        <v>0</v>
      </c>
      <c r="GZ8" s="123">
        <v>0</v>
      </c>
      <c r="HA8" s="525">
        <v>0</v>
      </c>
      <c r="HB8" s="122">
        <v>0</v>
      </c>
      <c r="HC8" s="123">
        <v>0</v>
      </c>
      <c r="HD8" s="123">
        <v>0</v>
      </c>
      <c r="HE8" s="123">
        <v>0</v>
      </c>
      <c r="HF8" s="525">
        <v>0</v>
      </c>
      <c r="HG8" s="122">
        <v>0</v>
      </c>
      <c r="HH8" s="123">
        <v>0</v>
      </c>
      <c r="HI8" s="123">
        <v>0</v>
      </c>
      <c r="HJ8" s="123">
        <v>0</v>
      </c>
      <c r="HK8" s="525">
        <v>0</v>
      </c>
      <c r="HL8" s="122">
        <v>0</v>
      </c>
      <c r="HM8" s="123">
        <v>0</v>
      </c>
      <c r="HN8" s="123">
        <v>0</v>
      </c>
      <c r="HO8" s="123">
        <v>0</v>
      </c>
      <c r="HP8" s="525">
        <v>0</v>
      </c>
      <c r="HQ8" s="122">
        <v>0</v>
      </c>
      <c r="HR8" s="123">
        <v>0</v>
      </c>
      <c r="HS8" s="123">
        <v>0</v>
      </c>
      <c r="HT8" s="123">
        <v>0</v>
      </c>
      <c r="HU8" s="525">
        <v>0</v>
      </c>
      <c r="HV8" s="122">
        <v>0</v>
      </c>
      <c r="HW8" s="123">
        <v>0</v>
      </c>
      <c r="HX8" s="123">
        <v>0</v>
      </c>
      <c r="HY8" s="123">
        <v>0</v>
      </c>
      <c r="HZ8" s="525">
        <v>0</v>
      </c>
      <c r="IA8" s="122">
        <v>0</v>
      </c>
      <c r="IB8" s="123">
        <v>0</v>
      </c>
      <c r="IC8" s="123">
        <v>0</v>
      </c>
      <c r="ID8" s="123">
        <v>0</v>
      </c>
      <c r="IE8" s="525">
        <v>0</v>
      </c>
      <c r="IF8" s="122">
        <v>0</v>
      </c>
      <c r="IG8" s="123">
        <v>0</v>
      </c>
      <c r="IH8" s="123">
        <v>0</v>
      </c>
      <c r="II8" s="123">
        <v>0</v>
      </c>
      <c r="IJ8" s="525">
        <v>0</v>
      </c>
      <c r="IK8" s="122">
        <v>0</v>
      </c>
      <c r="IL8" s="123">
        <v>0</v>
      </c>
      <c r="IM8" s="123">
        <v>0</v>
      </c>
      <c r="IN8" s="123">
        <v>0</v>
      </c>
      <c r="IO8" s="525">
        <v>0</v>
      </c>
      <c r="IP8" s="122">
        <v>0</v>
      </c>
      <c r="IQ8" s="123">
        <v>0</v>
      </c>
      <c r="IR8" s="123">
        <v>0</v>
      </c>
      <c r="IS8" s="123">
        <v>0</v>
      </c>
      <c r="IT8" s="525">
        <v>0</v>
      </c>
      <c r="IU8" s="122">
        <v>0</v>
      </c>
      <c r="IV8" s="123">
        <v>0</v>
      </c>
      <c r="IW8" s="123">
        <v>0</v>
      </c>
      <c r="IX8" s="123">
        <v>0</v>
      </c>
      <c r="IY8" s="525">
        <v>0</v>
      </c>
      <c r="IZ8" s="122">
        <v>0</v>
      </c>
      <c r="JA8" s="123">
        <v>0</v>
      </c>
      <c r="JB8" s="123">
        <v>0</v>
      </c>
      <c r="JC8" s="123">
        <v>0</v>
      </c>
      <c r="JD8" s="525">
        <v>0</v>
      </c>
      <c r="JE8" s="122">
        <v>0</v>
      </c>
      <c r="JF8" s="123">
        <v>0</v>
      </c>
      <c r="JG8" s="123">
        <v>0</v>
      </c>
      <c r="JH8" s="123">
        <v>0</v>
      </c>
      <c r="JI8" s="525">
        <v>0</v>
      </c>
      <c r="JJ8" s="122">
        <v>0</v>
      </c>
      <c r="JK8" s="123">
        <v>0</v>
      </c>
      <c r="JL8" s="123">
        <v>0</v>
      </c>
      <c r="JM8" s="123">
        <v>0</v>
      </c>
      <c r="JN8" s="525">
        <v>0</v>
      </c>
      <c r="JO8" s="122">
        <v>0</v>
      </c>
      <c r="JP8" s="123">
        <v>0</v>
      </c>
      <c r="JQ8" s="123">
        <v>0</v>
      </c>
      <c r="JR8" s="123">
        <v>0</v>
      </c>
      <c r="JS8" s="525">
        <v>0</v>
      </c>
      <c r="JT8" s="122">
        <v>0</v>
      </c>
      <c r="JU8" s="123">
        <v>0</v>
      </c>
      <c r="JV8" s="123">
        <v>0</v>
      </c>
      <c r="JW8" s="123">
        <v>0</v>
      </c>
      <c r="JX8" s="525">
        <v>0</v>
      </c>
      <c r="JY8" s="122">
        <v>0</v>
      </c>
      <c r="JZ8" s="123">
        <v>0</v>
      </c>
      <c r="KA8" s="123">
        <v>0</v>
      </c>
      <c r="KB8" s="123">
        <v>0</v>
      </c>
      <c r="KC8" s="525">
        <v>0</v>
      </c>
      <c r="KD8" s="122">
        <v>0</v>
      </c>
      <c r="KE8" s="123">
        <v>0</v>
      </c>
      <c r="KF8" s="123">
        <v>0</v>
      </c>
      <c r="KG8" s="123">
        <v>0</v>
      </c>
      <c r="KH8" s="525">
        <v>0</v>
      </c>
      <c r="KI8" s="122">
        <v>0</v>
      </c>
      <c r="KJ8" s="123">
        <v>0</v>
      </c>
      <c r="KK8" s="123">
        <v>0</v>
      </c>
      <c r="KL8" s="123">
        <v>0</v>
      </c>
      <c r="KM8" s="525">
        <v>0</v>
      </c>
      <c r="KN8" s="122">
        <v>0</v>
      </c>
      <c r="KO8" s="123">
        <v>0</v>
      </c>
      <c r="KP8" s="123">
        <v>0</v>
      </c>
      <c r="KQ8" s="123">
        <v>0</v>
      </c>
      <c r="KR8" s="525">
        <v>0</v>
      </c>
      <c r="KS8" s="122">
        <v>0</v>
      </c>
      <c r="KT8" s="123">
        <v>0</v>
      </c>
      <c r="KU8" s="123">
        <v>0</v>
      </c>
      <c r="KV8" s="123">
        <v>0</v>
      </c>
      <c r="KW8" s="525">
        <v>0</v>
      </c>
      <c r="KX8" s="122">
        <v>0</v>
      </c>
      <c r="KY8" s="123">
        <v>0</v>
      </c>
      <c r="KZ8" s="123">
        <v>0</v>
      </c>
      <c r="LA8" s="123">
        <v>0</v>
      </c>
      <c r="LB8" s="525">
        <v>0</v>
      </c>
      <c r="LC8" s="122">
        <v>0</v>
      </c>
      <c r="LD8" s="123">
        <v>0</v>
      </c>
      <c r="LE8" s="123">
        <v>0</v>
      </c>
      <c r="LF8" s="123">
        <v>0</v>
      </c>
      <c r="LG8" s="525">
        <v>0</v>
      </c>
      <c r="LH8" s="122">
        <v>0</v>
      </c>
      <c r="LI8" s="123">
        <v>0</v>
      </c>
      <c r="LJ8" s="123">
        <v>0</v>
      </c>
      <c r="LK8" s="123">
        <v>0</v>
      </c>
      <c r="LL8" s="525">
        <v>0</v>
      </c>
      <c r="LM8" s="122">
        <v>0</v>
      </c>
      <c r="LN8" s="123">
        <v>0</v>
      </c>
      <c r="LO8" s="123">
        <v>0</v>
      </c>
      <c r="LP8" s="123">
        <v>0</v>
      </c>
      <c r="LQ8" s="525">
        <v>0</v>
      </c>
      <c r="LR8" s="122">
        <v>0</v>
      </c>
      <c r="LS8" s="123">
        <v>0</v>
      </c>
      <c r="LT8" s="123">
        <v>0</v>
      </c>
      <c r="LU8" s="123">
        <v>0</v>
      </c>
      <c r="LV8" s="525">
        <v>0</v>
      </c>
      <c r="LW8" s="122">
        <v>0</v>
      </c>
      <c r="LX8" s="123">
        <v>0</v>
      </c>
      <c r="LY8" s="123">
        <v>0</v>
      </c>
      <c r="LZ8" s="123">
        <v>0</v>
      </c>
      <c r="MA8" s="525">
        <v>0</v>
      </c>
      <c r="MB8" s="122">
        <v>0</v>
      </c>
      <c r="MC8" s="123">
        <v>0</v>
      </c>
      <c r="MD8" s="123">
        <v>0</v>
      </c>
      <c r="ME8" s="123">
        <v>0</v>
      </c>
      <c r="MF8" s="525">
        <v>0</v>
      </c>
      <c r="MG8" s="122">
        <v>0</v>
      </c>
      <c r="MH8" s="123">
        <v>0</v>
      </c>
      <c r="MI8" s="123">
        <v>0</v>
      </c>
      <c r="MJ8" s="123">
        <v>0</v>
      </c>
      <c r="MK8" s="525">
        <v>0</v>
      </c>
      <c r="ML8" s="122">
        <v>0</v>
      </c>
      <c r="MM8" s="123">
        <v>0</v>
      </c>
      <c r="MN8" s="123">
        <v>0</v>
      </c>
      <c r="MO8" s="123">
        <v>0</v>
      </c>
      <c r="MP8" s="525">
        <v>0</v>
      </c>
      <c r="MQ8" s="122">
        <v>0</v>
      </c>
      <c r="MR8" s="123">
        <v>0</v>
      </c>
      <c r="MS8" s="123">
        <v>0</v>
      </c>
      <c r="MT8" s="123">
        <v>0</v>
      </c>
      <c r="MU8" s="525">
        <v>0</v>
      </c>
      <c r="MV8" s="122">
        <v>0</v>
      </c>
      <c r="MW8" s="123">
        <v>0</v>
      </c>
      <c r="MX8" s="123">
        <v>0</v>
      </c>
      <c r="MY8" s="123">
        <v>0</v>
      </c>
      <c r="MZ8" s="525">
        <v>0</v>
      </c>
      <c r="NA8" s="122">
        <v>0</v>
      </c>
      <c r="NB8" s="123">
        <v>0</v>
      </c>
      <c r="NC8" s="123">
        <v>0</v>
      </c>
      <c r="ND8" s="123">
        <v>0</v>
      </c>
      <c r="NE8" s="525">
        <v>0</v>
      </c>
      <c r="NF8" s="122">
        <v>0</v>
      </c>
      <c r="NG8" s="123">
        <v>0</v>
      </c>
      <c r="NH8" s="123">
        <v>0</v>
      </c>
      <c r="NI8" s="123">
        <v>0</v>
      </c>
      <c r="NJ8" s="525">
        <v>0</v>
      </c>
      <c r="NK8" s="122">
        <v>0</v>
      </c>
      <c r="NL8" s="123">
        <v>0</v>
      </c>
      <c r="NM8" s="123">
        <v>0</v>
      </c>
      <c r="NN8" s="123">
        <v>0</v>
      </c>
      <c r="NO8" s="525">
        <v>0</v>
      </c>
      <c r="NP8" s="122">
        <v>0</v>
      </c>
      <c r="NQ8" s="123">
        <v>0</v>
      </c>
      <c r="NR8" s="123">
        <v>0</v>
      </c>
      <c r="NS8" s="123">
        <v>0</v>
      </c>
      <c r="NT8" s="525">
        <v>0</v>
      </c>
      <c r="NU8" s="122">
        <v>0</v>
      </c>
      <c r="NV8" s="123">
        <v>0</v>
      </c>
      <c r="NW8" s="123">
        <v>0</v>
      </c>
      <c r="NX8" s="123">
        <v>0</v>
      </c>
      <c r="NY8" s="525">
        <v>0</v>
      </c>
      <c r="NZ8" s="122">
        <v>0</v>
      </c>
      <c r="OA8" s="123">
        <v>0</v>
      </c>
      <c r="OB8" s="123">
        <v>0</v>
      </c>
      <c r="OC8" s="123">
        <v>0</v>
      </c>
      <c r="OD8" s="525">
        <v>0</v>
      </c>
      <c r="OE8" s="122">
        <v>0</v>
      </c>
      <c r="OF8" s="123">
        <v>0</v>
      </c>
      <c r="OG8" s="123">
        <v>0</v>
      </c>
      <c r="OH8" s="123">
        <v>0</v>
      </c>
      <c r="OI8" s="525">
        <v>0</v>
      </c>
      <c r="OJ8" s="122">
        <v>0</v>
      </c>
      <c r="OK8" s="123">
        <v>0</v>
      </c>
      <c r="OL8" s="123">
        <v>0</v>
      </c>
      <c r="OM8" s="123">
        <v>0</v>
      </c>
      <c r="ON8" s="525">
        <v>0</v>
      </c>
      <c r="OO8" s="122">
        <v>0</v>
      </c>
      <c r="OP8" s="123">
        <v>0</v>
      </c>
      <c r="OQ8" s="123">
        <v>0</v>
      </c>
      <c r="OR8" s="123">
        <v>0</v>
      </c>
      <c r="OS8" s="525">
        <v>0</v>
      </c>
      <c r="OT8" s="122">
        <v>0</v>
      </c>
      <c r="OU8" s="123">
        <v>0</v>
      </c>
      <c r="OV8" s="123">
        <v>0</v>
      </c>
      <c r="OW8" s="123">
        <v>0</v>
      </c>
      <c r="OX8" s="525">
        <v>0</v>
      </c>
      <c r="OY8" s="122">
        <v>0</v>
      </c>
      <c r="OZ8" s="123">
        <v>0</v>
      </c>
      <c r="PA8" s="123">
        <v>0</v>
      </c>
      <c r="PB8" s="123">
        <v>0</v>
      </c>
      <c r="PC8" s="525">
        <v>0</v>
      </c>
      <c r="PD8" s="122">
        <v>0</v>
      </c>
      <c r="PE8" s="123">
        <v>0</v>
      </c>
      <c r="PF8" s="123">
        <v>0</v>
      </c>
      <c r="PG8" s="123">
        <v>0</v>
      </c>
      <c r="PH8" s="525">
        <v>0</v>
      </c>
      <c r="PI8" s="122">
        <v>0</v>
      </c>
      <c r="PJ8" s="123">
        <v>0</v>
      </c>
      <c r="PK8" s="123">
        <v>0</v>
      </c>
      <c r="PL8" s="123">
        <v>0</v>
      </c>
      <c r="PM8" s="525">
        <v>0</v>
      </c>
      <c r="PN8" s="122">
        <v>0</v>
      </c>
      <c r="PO8" s="123">
        <v>0</v>
      </c>
      <c r="PP8" s="123">
        <v>0</v>
      </c>
      <c r="PQ8" s="123">
        <v>0</v>
      </c>
      <c r="PR8" s="525">
        <v>0</v>
      </c>
      <c r="PS8" s="122">
        <v>0</v>
      </c>
      <c r="PT8" s="123">
        <v>0</v>
      </c>
      <c r="PU8" s="123">
        <v>0</v>
      </c>
      <c r="PV8" s="123">
        <v>0</v>
      </c>
      <c r="PW8" s="525">
        <v>0</v>
      </c>
      <c r="PX8" s="122">
        <v>0</v>
      </c>
      <c r="PY8" s="123">
        <v>0</v>
      </c>
      <c r="PZ8" s="123">
        <v>0</v>
      </c>
      <c r="QA8" s="123">
        <v>0</v>
      </c>
      <c r="QB8" s="525">
        <v>0</v>
      </c>
      <c r="QC8" s="122">
        <v>0</v>
      </c>
      <c r="QD8" s="123">
        <v>0</v>
      </c>
      <c r="QE8" s="123">
        <v>0</v>
      </c>
      <c r="QF8" s="123">
        <v>0</v>
      </c>
      <c r="QG8" s="525">
        <v>0</v>
      </c>
      <c r="QH8" s="122">
        <v>0</v>
      </c>
      <c r="QI8" s="123">
        <v>0</v>
      </c>
      <c r="QJ8" s="123">
        <v>0</v>
      </c>
      <c r="QK8" s="123">
        <v>0</v>
      </c>
      <c r="QL8" s="525">
        <v>0</v>
      </c>
      <c r="QM8" s="122">
        <v>0</v>
      </c>
      <c r="QN8" s="123">
        <v>0</v>
      </c>
      <c r="QO8" s="123">
        <v>0</v>
      </c>
      <c r="QP8" s="123">
        <v>0</v>
      </c>
      <c r="QQ8" s="526">
        <v>0</v>
      </c>
    </row>
    <row r="9" spans="2:459">
      <c r="B9" s="518"/>
      <c r="C9" s="523" t="s">
        <v>2786</v>
      </c>
      <c r="D9" s="524" t="s">
        <v>2787</v>
      </c>
      <c r="E9" s="122">
        <v>0</v>
      </c>
      <c r="F9" s="123">
        <v>0</v>
      </c>
      <c r="G9" s="123">
        <v>0</v>
      </c>
      <c r="H9" s="123">
        <v>0</v>
      </c>
      <c r="I9" s="525">
        <v>0</v>
      </c>
      <c r="J9" s="122">
        <v>0</v>
      </c>
      <c r="K9" s="123">
        <v>0</v>
      </c>
      <c r="L9" s="123">
        <v>0</v>
      </c>
      <c r="M9" s="123">
        <v>0</v>
      </c>
      <c r="N9" s="525">
        <v>0</v>
      </c>
      <c r="O9" s="122">
        <v>0</v>
      </c>
      <c r="P9" s="123">
        <v>0</v>
      </c>
      <c r="Q9" s="123">
        <v>0</v>
      </c>
      <c r="R9" s="123">
        <v>0</v>
      </c>
      <c r="S9" s="525">
        <v>0</v>
      </c>
      <c r="T9" s="122">
        <v>0</v>
      </c>
      <c r="U9" s="123">
        <v>0</v>
      </c>
      <c r="V9" s="123">
        <v>0</v>
      </c>
      <c r="W9" s="123">
        <v>0</v>
      </c>
      <c r="X9" s="525">
        <v>0</v>
      </c>
      <c r="Y9" s="122">
        <v>0</v>
      </c>
      <c r="Z9" s="123">
        <v>0</v>
      </c>
      <c r="AA9" s="123">
        <v>0</v>
      </c>
      <c r="AB9" s="123">
        <v>0</v>
      </c>
      <c r="AC9" s="525">
        <v>0</v>
      </c>
      <c r="AD9" s="122">
        <v>0</v>
      </c>
      <c r="AE9" s="123">
        <v>0</v>
      </c>
      <c r="AF9" s="123">
        <v>0</v>
      </c>
      <c r="AG9" s="123">
        <v>0</v>
      </c>
      <c r="AH9" s="525">
        <v>0</v>
      </c>
      <c r="AI9" s="122">
        <v>0</v>
      </c>
      <c r="AJ9" s="123">
        <v>0</v>
      </c>
      <c r="AK9" s="123">
        <v>0</v>
      </c>
      <c r="AL9" s="123">
        <v>0</v>
      </c>
      <c r="AM9" s="525">
        <v>0</v>
      </c>
      <c r="AN9" s="122">
        <v>0</v>
      </c>
      <c r="AO9" s="123">
        <v>0</v>
      </c>
      <c r="AP9" s="123">
        <v>0</v>
      </c>
      <c r="AQ9" s="123">
        <v>0</v>
      </c>
      <c r="AR9" s="525">
        <v>0</v>
      </c>
      <c r="AS9" s="122">
        <v>0</v>
      </c>
      <c r="AT9" s="123">
        <v>0</v>
      </c>
      <c r="AU9" s="123">
        <v>0</v>
      </c>
      <c r="AV9" s="123">
        <v>0</v>
      </c>
      <c r="AW9" s="525">
        <v>0</v>
      </c>
      <c r="AX9" s="122">
        <v>0</v>
      </c>
      <c r="AY9" s="123">
        <v>0</v>
      </c>
      <c r="AZ9" s="123">
        <v>0</v>
      </c>
      <c r="BA9" s="123">
        <v>0</v>
      </c>
      <c r="BB9" s="525">
        <v>0</v>
      </c>
      <c r="BC9" s="122">
        <v>0</v>
      </c>
      <c r="BD9" s="123">
        <v>0</v>
      </c>
      <c r="BE9" s="123">
        <v>0</v>
      </c>
      <c r="BF9" s="123">
        <v>0</v>
      </c>
      <c r="BG9" s="525">
        <v>0</v>
      </c>
      <c r="BH9" s="122">
        <v>0</v>
      </c>
      <c r="BI9" s="123">
        <v>0</v>
      </c>
      <c r="BJ9" s="123">
        <v>0</v>
      </c>
      <c r="BK9" s="123">
        <v>0</v>
      </c>
      <c r="BL9" s="525">
        <v>0</v>
      </c>
      <c r="BM9" s="122">
        <v>0</v>
      </c>
      <c r="BN9" s="123">
        <v>0</v>
      </c>
      <c r="BO9" s="123">
        <v>0</v>
      </c>
      <c r="BP9" s="123">
        <v>0</v>
      </c>
      <c r="BQ9" s="525">
        <v>0</v>
      </c>
      <c r="BR9" s="122">
        <v>0</v>
      </c>
      <c r="BS9" s="123">
        <v>0</v>
      </c>
      <c r="BT9" s="123">
        <v>0</v>
      </c>
      <c r="BU9" s="123">
        <v>0</v>
      </c>
      <c r="BV9" s="525">
        <v>0</v>
      </c>
      <c r="BW9" s="122">
        <v>0</v>
      </c>
      <c r="BX9" s="123">
        <v>0</v>
      </c>
      <c r="BY9" s="123">
        <v>0</v>
      </c>
      <c r="BZ9" s="123">
        <v>0</v>
      </c>
      <c r="CA9" s="525">
        <v>0</v>
      </c>
      <c r="CB9" s="122">
        <v>0</v>
      </c>
      <c r="CC9" s="123">
        <v>0</v>
      </c>
      <c r="CD9" s="123">
        <v>0</v>
      </c>
      <c r="CE9" s="123">
        <v>0</v>
      </c>
      <c r="CF9" s="525">
        <v>0</v>
      </c>
      <c r="CG9" s="122">
        <v>0</v>
      </c>
      <c r="CH9" s="123">
        <v>0</v>
      </c>
      <c r="CI9" s="123">
        <v>0</v>
      </c>
      <c r="CJ9" s="123">
        <v>0</v>
      </c>
      <c r="CK9" s="525">
        <v>0</v>
      </c>
      <c r="CL9" s="122">
        <v>0</v>
      </c>
      <c r="CM9" s="123">
        <v>0</v>
      </c>
      <c r="CN9" s="123">
        <v>0</v>
      </c>
      <c r="CO9" s="123">
        <v>0</v>
      </c>
      <c r="CP9" s="525">
        <v>0</v>
      </c>
      <c r="CQ9" s="122">
        <v>0</v>
      </c>
      <c r="CR9" s="123">
        <v>0</v>
      </c>
      <c r="CS9" s="123">
        <v>0</v>
      </c>
      <c r="CT9" s="123">
        <v>0</v>
      </c>
      <c r="CU9" s="525">
        <v>0</v>
      </c>
      <c r="CV9" s="122">
        <v>0</v>
      </c>
      <c r="CW9" s="123">
        <v>0</v>
      </c>
      <c r="CX9" s="123">
        <v>0</v>
      </c>
      <c r="CY9" s="123">
        <v>0</v>
      </c>
      <c r="CZ9" s="525">
        <v>0</v>
      </c>
      <c r="DA9" s="122">
        <v>0</v>
      </c>
      <c r="DB9" s="123">
        <v>0</v>
      </c>
      <c r="DC9" s="123">
        <v>0</v>
      </c>
      <c r="DD9" s="123">
        <v>0</v>
      </c>
      <c r="DE9" s="525">
        <v>0</v>
      </c>
      <c r="DF9" s="122">
        <v>0</v>
      </c>
      <c r="DG9" s="123">
        <v>0</v>
      </c>
      <c r="DH9" s="123">
        <v>0</v>
      </c>
      <c r="DI9" s="123">
        <v>0</v>
      </c>
      <c r="DJ9" s="525">
        <v>0</v>
      </c>
      <c r="DK9" s="122">
        <v>0</v>
      </c>
      <c r="DL9" s="123">
        <v>0</v>
      </c>
      <c r="DM9" s="123">
        <v>0</v>
      </c>
      <c r="DN9" s="123">
        <v>0</v>
      </c>
      <c r="DO9" s="525">
        <v>0</v>
      </c>
      <c r="DP9" s="122">
        <v>0</v>
      </c>
      <c r="DQ9" s="123">
        <v>0</v>
      </c>
      <c r="DR9" s="123">
        <v>0</v>
      </c>
      <c r="DS9" s="123">
        <v>0</v>
      </c>
      <c r="DT9" s="525">
        <v>0</v>
      </c>
      <c r="DU9" s="122">
        <v>0</v>
      </c>
      <c r="DV9" s="123">
        <v>0</v>
      </c>
      <c r="DW9" s="123">
        <v>0</v>
      </c>
      <c r="DX9" s="123">
        <v>0</v>
      </c>
      <c r="DY9" s="525">
        <v>0</v>
      </c>
      <c r="DZ9" s="122">
        <v>0</v>
      </c>
      <c r="EA9" s="123">
        <v>0</v>
      </c>
      <c r="EB9" s="123">
        <v>0</v>
      </c>
      <c r="EC9" s="123">
        <v>0</v>
      </c>
      <c r="ED9" s="525">
        <v>0</v>
      </c>
      <c r="EE9" s="122">
        <v>0</v>
      </c>
      <c r="EF9" s="123">
        <v>0</v>
      </c>
      <c r="EG9" s="123">
        <v>0</v>
      </c>
      <c r="EH9" s="123">
        <v>0</v>
      </c>
      <c r="EI9" s="525">
        <v>0</v>
      </c>
      <c r="EJ9" s="122">
        <v>0</v>
      </c>
      <c r="EK9" s="123">
        <v>0</v>
      </c>
      <c r="EL9" s="123">
        <v>0</v>
      </c>
      <c r="EM9" s="123">
        <v>0</v>
      </c>
      <c r="EN9" s="525">
        <v>0</v>
      </c>
      <c r="EO9" s="122">
        <v>0</v>
      </c>
      <c r="EP9" s="123">
        <v>0</v>
      </c>
      <c r="EQ9" s="123">
        <v>0</v>
      </c>
      <c r="ER9" s="123">
        <v>0</v>
      </c>
      <c r="ES9" s="525">
        <v>0</v>
      </c>
      <c r="ET9" s="122">
        <v>0</v>
      </c>
      <c r="EU9" s="123">
        <v>0</v>
      </c>
      <c r="EV9" s="123">
        <v>0</v>
      </c>
      <c r="EW9" s="123">
        <v>0</v>
      </c>
      <c r="EX9" s="525">
        <v>0</v>
      </c>
      <c r="EY9" s="122">
        <v>0</v>
      </c>
      <c r="EZ9" s="123">
        <v>0</v>
      </c>
      <c r="FA9" s="123">
        <v>0</v>
      </c>
      <c r="FB9" s="123">
        <v>0</v>
      </c>
      <c r="FC9" s="525">
        <v>0</v>
      </c>
      <c r="FD9" s="122">
        <v>0</v>
      </c>
      <c r="FE9" s="123">
        <v>0</v>
      </c>
      <c r="FF9" s="123">
        <v>0</v>
      </c>
      <c r="FG9" s="123">
        <v>0</v>
      </c>
      <c r="FH9" s="525">
        <v>0</v>
      </c>
      <c r="FI9" s="122">
        <v>0</v>
      </c>
      <c r="FJ9" s="123">
        <v>0</v>
      </c>
      <c r="FK9" s="123">
        <v>0</v>
      </c>
      <c r="FL9" s="123">
        <v>0</v>
      </c>
      <c r="FM9" s="525">
        <v>0</v>
      </c>
      <c r="FN9" s="122">
        <v>0</v>
      </c>
      <c r="FO9" s="123">
        <v>0</v>
      </c>
      <c r="FP9" s="123">
        <v>0</v>
      </c>
      <c r="FQ9" s="123">
        <v>0</v>
      </c>
      <c r="FR9" s="525">
        <v>0</v>
      </c>
      <c r="FS9" s="122">
        <v>0</v>
      </c>
      <c r="FT9" s="123">
        <v>0</v>
      </c>
      <c r="FU9" s="123">
        <v>0</v>
      </c>
      <c r="FV9" s="123">
        <v>0</v>
      </c>
      <c r="FW9" s="525">
        <v>0</v>
      </c>
      <c r="FX9" s="122">
        <v>0</v>
      </c>
      <c r="FY9" s="123">
        <v>0</v>
      </c>
      <c r="FZ9" s="123">
        <v>0</v>
      </c>
      <c r="GA9" s="123">
        <v>0</v>
      </c>
      <c r="GB9" s="525">
        <v>0</v>
      </c>
      <c r="GC9" s="122">
        <v>0</v>
      </c>
      <c r="GD9" s="123">
        <v>0</v>
      </c>
      <c r="GE9" s="123">
        <v>0</v>
      </c>
      <c r="GF9" s="123">
        <v>0</v>
      </c>
      <c r="GG9" s="525">
        <v>0</v>
      </c>
      <c r="GH9" s="122">
        <v>0</v>
      </c>
      <c r="GI9" s="123">
        <v>0</v>
      </c>
      <c r="GJ9" s="123">
        <v>0</v>
      </c>
      <c r="GK9" s="123">
        <v>0</v>
      </c>
      <c r="GL9" s="525">
        <v>0</v>
      </c>
      <c r="GM9" s="122">
        <v>0</v>
      </c>
      <c r="GN9" s="123">
        <v>0</v>
      </c>
      <c r="GO9" s="123">
        <v>0</v>
      </c>
      <c r="GP9" s="123">
        <v>0</v>
      </c>
      <c r="GQ9" s="525">
        <v>0</v>
      </c>
      <c r="GR9" s="122">
        <v>0</v>
      </c>
      <c r="GS9" s="123">
        <v>0</v>
      </c>
      <c r="GT9" s="123">
        <v>0</v>
      </c>
      <c r="GU9" s="123">
        <v>0</v>
      </c>
      <c r="GV9" s="525">
        <v>0</v>
      </c>
      <c r="GW9" s="122">
        <v>0</v>
      </c>
      <c r="GX9" s="123">
        <v>0</v>
      </c>
      <c r="GY9" s="123">
        <v>0</v>
      </c>
      <c r="GZ9" s="123">
        <v>0</v>
      </c>
      <c r="HA9" s="525">
        <v>0</v>
      </c>
      <c r="HB9" s="122">
        <v>0</v>
      </c>
      <c r="HC9" s="123">
        <v>0</v>
      </c>
      <c r="HD9" s="123">
        <v>0</v>
      </c>
      <c r="HE9" s="123">
        <v>0</v>
      </c>
      <c r="HF9" s="525">
        <v>0</v>
      </c>
      <c r="HG9" s="122">
        <v>0</v>
      </c>
      <c r="HH9" s="123">
        <v>0</v>
      </c>
      <c r="HI9" s="123">
        <v>0</v>
      </c>
      <c r="HJ9" s="123">
        <v>0</v>
      </c>
      <c r="HK9" s="525">
        <v>0</v>
      </c>
      <c r="HL9" s="122">
        <v>0</v>
      </c>
      <c r="HM9" s="123">
        <v>0</v>
      </c>
      <c r="HN9" s="123">
        <v>0</v>
      </c>
      <c r="HO9" s="123">
        <v>0</v>
      </c>
      <c r="HP9" s="525">
        <v>0</v>
      </c>
      <c r="HQ9" s="122">
        <v>0</v>
      </c>
      <c r="HR9" s="123">
        <v>0</v>
      </c>
      <c r="HS9" s="123">
        <v>0</v>
      </c>
      <c r="HT9" s="123">
        <v>0</v>
      </c>
      <c r="HU9" s="525">
        <v>0</v>
      </c>
      <c r="HV9" s="122">
        <v>0</v>
      </c>
      <c r="HW9" s="123">
        <v>0</v>
      </c>
      <c r="HX9" s="123">
        <v>0</v>
      </c>
      <c r="HY9" s="123">
        <v>0</v>
      </c>
      <c r="HZ9" s="525">
        <v>0</v>
      </c>
      <c r="IA9" s="122">
        <v>0</v>
      </c>
      <c r="IB9" s="123">
        <v>0</v>
      </c>
      <c r="IC9" s="123">
        <v>0</v>
      </c>
      <c r="ID9" s="123">
        <v>0</v>
      </c>
      <c r="IE9" s="525">
        <v>0</v>
      </c>
      <c r="IF9" s="122">
        <v>0</v>
      </c>
      <c r="IG9" s="123">
        <v>0</v>
      </c>
      <c r="IH9" s="123">
        <v>0</v>
      </c>
      <c r="II9" s="123">
        <v>0</v>
      </c>
      <c r="IJ9" s="525">
        <v>0</v>
      </c>
      <c r="IK9" s="122">
        <v>0</v>
      </c>
      <c r="IL9" s="123">
        <v>0</v>
      </c>
      <c r="IM9" s="123">
        <v>0</v>
      </c>
      <c r="IN9" s="123">
        <v>0</v>
      </c>
      <c r="IO9" s="525">
        <v>0</v>
      </c>
      <c r="IP9" s="122">
        <v>0</v>
      </c>
      <c r="IQ9" s="123">
        <v>0</v>
      </c>
      <c r="IR9" s="123">
        <v>0</v>
      </c>
      <c r="IS9" s="123">
        <v>0</v>
      </c>
      <c r="IT9" s="525">
        <v>0</v>
      </c>
      <c r="IU9" s="122">
        <v>0</v>
      </c>
      <c r="IV9" s="123">
        <v>0</v>
      </c>
      <c r="IW9" s="123">
        <v>0</v>
      </c>
      <c r="IX9" s="123">
        <v>0</v>
      </c>
      <c r="IY9" s="525">
        <v>0</v>
      </c>
      <c r="IZ9" s="122">
        <v>0</v>
      </c>
      <c r="JA9" s="123">
        <v>0</v>
      </c>
      <c r="JB9" s="123">
        <v>0</v>
      </c>
      <c r="JC9" s="123">
        <v>0</v>
      </c>
      <c r="JD9" s="525">
        <v>0</v>
      </c>
      <c r="JE9" s="122">
        <v>0</v>
      </c>
      <c r="JF9" s="123">
        <v>0</v>
      </c>
      <c r="JG9" s="123">
        <v>0</v>
      </c>
      <c r="JH9" s="123">
        <v>0</v>
      </c>
      <c r="JI9" s="525">
        <v>0</v>
      </c>
      <c r="JJ9" s="122">
        <v>0</v>
      </c>
      <c r="JK9" s="123">
        <v>0</v>
      </c>
      <c r="JL9" s="123">
        <v>0</v>
      </c>
      <c r="JM9" s="123">
        <v>0</v>
      </c>
      <c r="JN9" s="525">
        <v>0</v>
      </c>
      <c r="JO9" s="122">
        <v>0</v>
      </c>
      <c r="JP9" s="123">
        <v>0</v>
      </c>
      <c r="JQ9" s="123">
        <v>0</v>
      </c>
      <c r="JR9" s="123">
        <v>0</v>
      </c>
      <c r="JS9" s="525">
        <v>0</v>
      </c>
      <c r="JT9" s="122">
        <v>0</v>
      </c>
      <c r="JU9" s="123">
        <v>0</v>
      </c>
      <c r="JV9" s="123">
        <v>0</v>
      </c>
      <c r="JW9" s="123">
        <v>0</v>
      </c>
      <c r="JX9" s="525">
        <v>0</v>
      </c>
      <c r="JY9" s="122">
        <v>0</v>
      </c>
      <c r="JZ9" s="123">
        <v>0</v>
      </c>
      <c r="KA9" s="123">
        <v>0</v>
      </c>
      <c r="KB9" s="123">
        <v>0</v>
      </c>
      <c r="KC9" s="525">
        <v>0</v>
      </c>
      <c r="KD9" s="122">
        <v>0</v>
      </c>
      <c r="KE9" s="123">
        <v>0</v>
      </c>
      <c r="KF9" s="123">
        <v>0</v>
      </c>
      <c r="KG9" s="123">
        <v>0</v>
      </c>
      <c r="KH9" s="525">
        <v>0</v>
      </c>
      <c r="KI9" s="122">
        <v>0</v>
      </c>
      <c r="KJ9" s="123">
        <v>0</v>
      </c>
      <c r="KK9" s="123">
        <v>0</v>
      </c>
      <c r="KL9" s="123">
        <v>0</v>
      </c>
      <c r="KM9" s="525">
        <v>0</v>
      </c>
      <c r="KN9" s="122">
        <v>0</v>
      </c>
      <c r="KO9" s="123">
        <v>0</v>
      </c>
      <c r="KP9" s="123">
        <v>0</v>
      </c>
      <c r="KQ9" s="123">
        <v>0</v>
      </c>
      <c r="KR9" s="525">
        <v>0</v>
      </c>
      <c r="KS9" s="122">
        <v>0</v>
      </c>
      <c r="KT9" s="123">
        <v>0</v>
      </c>
      <c r="KU9" s="123">
        <v>0</v>
      </c>
      <c r="KV9" s="123">
        <v>0</v>
      </c>
      <c r="KW9" s="525">
        <v>0</v>
      </c>
      <c r="KX9" s="122">
        <v>0</v>
      </c>
      <c r="KY9" s="123">
        <v>0</v>
      </c>
      <c r="KZ9" s="123">
        <v>0</v>
      </c>
      <c r="LA9" s="123">
        <v>0</v>
      </c>
      <c r="LB9" s="525">
        <v>0</v>
      </c>
      <c r="LC9" s="122">
        <v>0</v>
      </c>
      <c r="LD9" s="123">
        <v>0</v>
      </c>
      <c r="LE9" s="123">
        <v>0</v>
      </c>
      <c r="LF9" s="123">
        <v>0</v>
      </c>
      <c r="LG9" s="525">
        <v>0</v>
      </c>
      <c r="LH9" s="122">
        <v>0</v>
      </c>
      <c r="LI9" s="123">
        <v>0</v>
      </c>
      <c r="LJ9" s="123">
        <v>0</v>
      </c>
      <c r="LK9" s="123">
        <v>0</v>
      </c>
      <c r="LL9" s="525">
        <v>0</v>
      </c>
      <c r="LM9" s="122">
        <v>0</v>
      </c>
      <c r="LN9" s="123">
        <v>0</v>
      </c>
      <c r="LO9" s="123">
        <v>0</v>
      </c>
      <c r="LP9" s="123">
        <v>0</v>
      </c>
      <c r="LQ9" s="525">
        <v>0</v>
      </c>
      <c r="LR9" s="122">
        <v>0</v>
      </c>
      <c r="LS9" s="123">
        <v>0</v>
      </c>
      <c r="LT9" s="123">
        <v>0</v>
      </c>
      <c r="LU9" s="123">
        <v>0</v>
      </c>
      <c r="LV9" s="525">
        <v>0</v>
      </c>
      <c r="LW9" s="122">
        <v>0</v>
      </c>
      <c r="LX9" s="123">
        <v>0</v>
      </c>
      <c r="LY9" s="123">
        <v>0</v>
      </c>
      <c r="LZ9" s="123">
        <v>0</v>
      </c>
      <c r="MA9" s="525">
        <v>0</v>
      </c>
      <c r="MB9" s="122">
        <v>0</v>
      </c>
      <c r="MC9" s="123">
        <v>0</v>
      </c>
      <c r="MD9" s="123">
        <v>0</v>
      </c>
      <c r="ME9" s="123">
        <v>0</v>
      </c>
      <c r="MF9" s="525">
        <v>0</v>
      </c>
      <c r="MG9" s="122">
        <v>0</v>
      </c>
      <c r="MH9" s="123">
        <v>0</v>
      </c>
      <c r="MI9" s="123">
        <v>0</v>
      </c>
      <c r="MJ9" s="123">
        <v>0</v>
      </c>
      <c r="MK9" s="525">
        <v>0</v>
      </c>
      <c r="ML9" s="122">
        <v>0</v>
      </c>
      <c r="MM9" s="123">
        <v>0</v>
      </c>
      <c r="MN9" s="123">
        <v>0</v>
      </c>
      <c r="MO9" s="123">
        <v>0</v>
      </c>
      <c r="MP9" s="525">
        <v>0</v>
      </c>
      <c r="MQ9" s="122">
        <v>0</v>
      </c>
      <c r="MR9" s="123">
        <v>0</v>
      </c>
      <c r="MS9" s="123">
        <v>0</v>
      </c>
      <c r="MT9" s="123">
        <v>0</v>
      </c>
      <c r="MU9" s="525">
        <v>0</v>
      </c>
      <c r="MV9" s="122">
        <v>0</v>
      </c>
      <c r="MW9" s="123">
        <v>0</v>
      </c>
      <c r="MX9" s="123">
        <v>0</v>
      </c>
      <c r="MY9" s="123">
        <v>0</v>
      </c>
      <c r="MZ9" s="525">
        <v>0</v>
      </c>
      <c r="NA9" s="122">
        <v>0</v>
      </c>
      <c r="NB9" s="123">
        <v>0</v>
      </c>
      <c r="NC9" s="123">
        <v>0</v>
      </c>
      <c r="ND9" s="123">
        <v>0</v>
      </c>
      <c r="NE9" s="525">
        <v>0</v>
      </c>
      <c r="NF9" s="122">
        <v>0</v>
      </c>
      <c r="NG9" s="123">
        <v>0</v>
      </c>
      <c r="NH9" s="123">
        <v>0</v>
      </c>
      <c r="NI9" s="123">
        <v>0</v>
      </c>
      <c r="NJ9" s="525">
        <v>0</v>
      </c>
      <c r="NK9" s="122">
        <v>0</v>
      </c>
      <c r="NL9" s="123">
        <v>0</v>
      </c>
      <c r="NM9" s="123">
        <v>0</v>
      </c>
      <c r="NN9" s="123">
        <v>0</v>
      </c>
      <c r="NO9" s="525">
        <v>0</v>
      </c>
      <c r="NP9" s="122">
        <v>0</v>
      </c>
      <c r="NQ9" s="123">
        <v>0</v>
      </c>
      <c r="NR9" s="123">
        <v>0</v>
      </c>
      <c r="NS9" s="123">
        <v>0</v>
      </c>
      <c r="NT9" s="525">
        <v>0</v>
      </c>
      <c r="NU9" s="122">
        <v>0</v>
      </c>
      <c r="NV9" s="123">
        <v>0</v>
      </c>
      <c r="NW9" s="123">
        <v>0</v>
      </c>
      <c r="NX9" s="123">
        <v>0</v>
      </c>
      <c r="NY9" s="525">
        <v>0</v>
      </c>
      <c r="NZ9" s="122">
        <v>0</v>
      </c>
      <c r="OA9" s="123">
        <v>0</v>
      </c>
      <c r="OB9" s="123">
        <v>0</v>
      </c>
      <c r="OC9" s="123">
        <v>0</v>
      </c>
      <c r="OD9" s="525">
        <v>0</v>
      </c>
      <c r="OE9" s="122">
        <v>0</v>
      </c>
      <c r="OF9" s="123">
        <v>0</v>
      </c>
      <c r="OG9" s="123">
        <v>0</v>
      </c>
      <c r="OH9" s="123">
        <v>0</v>
      </c>
      <c r="OI9" s="525">
        <v>0</v>
      </c>
      <c r="OJ9" s="122">
        <v>0</v>
      </c>
      <c r="OK9" s="123">
        <v>0</v>
      </c>
      <c r="OL9" s="123">
        <v>0</v>
      </c>
      <c r="OM9" s="123">
        <v>0</v>
      </c>
      <c r="ON9" s="525">
        <v>0</v>
      </c>
      <c r="OO9" s="122">
        <v>0</v>
      </c>
      <c r="OP9" s="123">
        <v>0</v>
      </c>
      <c r="OQ9" s="123">
        <v>0</v>
      </c>
      <c r="OR9" s="123">
        <v>0</v>
      </c>
      <c r="OS9" s="525">
        <v>0</v>
      </c>
      <c r="OT9" s="122">
        <v>0</v>
      </c>
      <c r="OU9" s="123">
        <v>0</v>
      </c>
      <c r="OV9" s="123">
        <v>0</v>
      </c>
      <c r="OW9" s="123">
        <v>0</v>
      </c>
      <c r="OX9" s="525">
        <v>0</v>
      </c>
      <c r="OY9" s="122">
        <v>0</v>
      </c>
      <c r="OZ9" s="123">
        <v>0</v>
      </c>
      <c r="PA9" s="123">
        <v>0</v>
      </c>
      <c r="PB9" s="123">
        <v>0</v>
      </c>
      <c r="PC9" s="525">
        <v>0</v>
      </c>
      <c r="PD9" s="122">
        <v>0</v>
      </c>
      <c r="PE9" s="123">
        <v>0</v>
      </c>
      <c r="PF9" s="123">
        <v>0</v>
      </c>
      <c r="PG9" s="123">
        <v>0</v>
      </c>
      <c r="PH9" s="525">
        <v>0</v>
      </c>
      <c r="PI9" s="122">
        <v>0</v>
      </c>
      <c r="PJ9" s="123">
        <v>0</v>
      </c>
      <c r="PK9" s="123">
        <v>0</v>
      </c>
      <c r="PL9" s="123">
        <v>0</v>
      </c>
      <c r="PM9" s="525">
        <v>0</v>
      </c>
      <c r="PN9" s="122">
        <v>0</v>
      </c>
      <c r="PO9" s="123">
        <v>0</v>
      </c>
      <c r="PP9" s="123">
        <v>0</v>
      </c>
      <c r="PQ9" s="123">
        <v>0</v>
      </c>
      <c r="PR9" s="525">
        <v>0</v>
      </c>
      <c r="PS9" s="122">
        <v>0</v>
      </c>
      <c r="PT9" s="123">
        <v>0</v>
      </c>
      <c r="PU9" s="123">
        <v>0</v>
      </c>
      <c r="PV9" s="123">
        <v>0</v>
      </c>
      <c r="PW9" s="525">
        <v>0</v>
      </c>
      <c r="PX9" s="122">
        <v>0</v>
      </c>
      <c r="PY9" s="123">
        <v>0</v>
      </c>
      <c r="PZ9" s="123">
        <v>0</v>
      </c>
      <c r="QA9" s="123">
        <v>0</v>
      </c>
      <c r="QB9" s="525">
        <v>0</v>
      </c>
      <c r="QC9" s="122">
        <v>0</v>
      </c>
      <c r="QD9" s="123">
        <v>0</v>
      </c>
      <c r="QE9" s="123">
        <v>0</v>
      </c>
      <c r="QF9" s="123">
        <v>0</v>
      </c>
      <c r="QG9" s="525">
        <v>0</v>
      </c>
      <c r="QH9" s="122">
        <v>0</v>
      </c>
      <c r="QI9" s="123">
        <v>0</v>
      </c>
      <c r="QJ9" s="123">
        <v>0</v>
      </c>
      <c r="QK9" s="123">
        <v>0</v>
      </c>
      <c r="QL9" s="525">
        <v>0</v>
      </c>
      <c r="QM9" s="122">
        <v>0</v>
      </c>
      <c r="QN9" s="123">
        <v>0</v>
      </c>
      <c r="QO9" s="123">
        <v>0</v>
      </c>
      <c r="QP9" s="123">
        <v>0</v>
      </c>
      <c r="QQ9" s="526">
        <v>0</v>
      </c>
    </row>
    <row r="10" spans="2:459">
      <c r="B10" s="518"/>
      <c r="C10" s="523" t="s">
        <v>2797</v>
      </c>
      <c r="D10" s="524" t="s">
        <v>2924</v>
      </c>
      <c r="E10" s="122">
        <v>0</v>
      </c>
      <c r="F10" s="123">
        <v>0</v>
      </c>
      <c r="G10" s="123">
        <v>0</v>
      </c>
      <c r="H10" s="123">
        <v>0</v>
      </c>
      <c r="I10" s="525">
        <v>0</v>
      </c>
      <c r="J10" s="122">
        <v>0</v>
      </c>
      <c r="K10" s="123">
        <v>0</v>
      </c>
      <c r="L10" s="123">
        <v>0</v>
      </c>
      <c r="M10" s="123">
        <v>0</v>
      </c>
      <c r="N10" s="525">
        <v>0</v>
      </c>
      <c r="O10" s="122">
        <v>0</v>
      </c>
      <c r="P10" s="123">
        <v>0</v>
      </c>
      <c r="Q10" s="123">
        <v>0</v>
      </c>
      <c r="R10" s="123">
        <v>0</v>
      </c>
      <c r="S10" s="525">
        <v>0</v>
      </c>
      <c r="T10" s="122">
        <v>0</v>
      </c>
      <c r="U10" s="123">
        <v>0</v>
      </c>
      <c r="V10" s="123">
        <v>0</v>
      </c>
      <c r="W10" s="123">
        <v>0</v>
      </c>
      <c r="X10" s="525">
        <v>0</v>
      </c>
      <c r="Y10" s="122">
        <v>0</v>
      </c>
      <c r="Z10" s="123">
        <v>0</v>
      </c>
      <c r="AA10" s="123">
        <v>0</v>
      </c>
      <c r="AB10" s="123">
        <v>0</v>
      </c>
      <c r="AC10" s="525">
        <v>0</v>
      </c>
      <c r="AD10" s="122">
        <v>0</v>
      </c>
      <c r="AE10" s="123">
        <v>0</v>
      </c>
      <c r="AF10" s="123">
        <v>0</v>
      </c>
      <c r="AG10" s="123">
        <v>0</v>
      </c>
      <c r="AH10" s="525">
        <v>0</v>
      </c>
      <c r="AI10" s="122">
        <v>0</v>
      </c>
      <c r="AJ10" s="123">
        <v>0</v>
      </c>
      <c r="AK10" s="123">
        <v>0</v>
      </c>
      <c r="AL10" s="123">
        <v>0</v>
      </c>
      <c r="AM10" s="525">
        <v>0</v>
      </c>
      <c r="AN10" s="122">
        <v>0</v>
      </c>
      <c r="AO10" s="123">
        <v>0</v>
      </c>
      <c r="AP10" s="123">
        <v>0</v>
      </c>
      <c r="AQ10" s="123">
        <v>0</v>
      </c>
      <c r="AR10" s="525">
        <v>0</v>
      </c>
      <c r="AS10" s="122">
        <v>0</v>
      </c>
      <c r="AT10" s="123">
        <v>0</v>
      </c>
      <c r="AU10" s="123">
        <v>0</v>
      </c>
      <c r="AV10" s="123">
        <v>0</v>
      </c>
      <c r="AW10" s="525">
        <v>0</v>
      </c>
      <c r="AX10" s="122">
        <v>0</v>
      </c>
      <c r="AY10" s="123">
        <v>0</v>
      </c>
      <c r="AZ10" s="123">
        <v>0</v>
      </c>
      <c r="BA10" s="123">
        <v>0</v>
      </c>
      <c r="BB10" s="525">
        <v>0</v>
      </c>
      <c r="BC10" s="122">
        <v>0</v>
      </c>
      <c r="BD10" s="123">
        <v>0</v>
      </c>
      <c r="BE10" s="123">
        <v>0</v>
      </c>
      <c r="BF10" s="123">
        <v>0</v>
      </c>
      <c r="BG10" s="525">
        <v>0</v>
      </c>
      <c r="BH10" s="122">
        <v>0</v>
      </c>
      <c r="BI10" s="123">
        <v>0</v>
      </c>
      <c r="BJ10" s="123">
        <v>0</v>
      </c>
      <c r="BK10" s="123">
        <v>0</v>
      </c>
      <c r="BL10" s="525">
        <v>0</v>
      </c>
      <c r="BM10" s="122">
        <v>0</v>
      </c>
      <c r="BN10" s="123">
        <v>0</v>
      </c>
      <c r="BO10" s="123">
        <v>0</v>
      </c>
      <c r="BP10" s="123">
        <v>0</v>
      </c>
      <c r="BQ10" s="525">
        <v>0</v>
      </c>
      <c r="BR10" s="122">
        <v>0</v>
      </c>
      <c r="BS10" s="123">
        <v>0</v>
      </c>
      <c r="BT10" s="123">
        <v>0</v>
      </c>
      <c r="BU10" s="123">
        <v>0</v>
      </c>
      <c r="BV10" s="525">
        <v>0</v>
      </c>
      <c r="BW10" s="122">
        <v>0</v>
      </c>
      <c r="BX10" s="123">
        <v>0</v>
      </c>
      <c r="BY10" s="123">
        <v>0</v>
      </c>
      <c r="BZ10" s="123">
        <v>0</v>
      </c>
      <c r="CA10" s="525">
        <v>0</v>
      </c>
      <c r="CB10" s="122">
        <v>0</v>
      </c>
      <c r="CC10" s="123">
        <v>0</v>
      </c>
      <c r="CD10" s="123">
        <v>0</v>
      </c>
      <c r="CE10" s="123">
        <v>0</v>
      </c>
      <c r="CF10" s="525">
        <v>0</v>
      </c>
      <c r="CG10" s="122">
        <v>0</v>
      </c>
      <c r="CH10" s="123">
        <v>0</v>
      </c>
      <c r="CI10" s="123">
        <v>0</v>
      </c>
      <c r="CJ10" s="123">
        <v>0</v>
      </c>
      <c r="CK10" s="525">
        <v>0</v>
      </c>
      <c r="CL10" s="122">
        <v>0</v>
      </c>
      <c r="CM10" s="123">
        <v>0</v>
      </c>
      <c r="CN10" s="123">
        <v>0</v>
      </c>
      <c r="CO10" s="123">
        <v>0</v>
      </c>
      <c r="CP10" s="525">
        <v>0</v>
      </c>
      <c r="CQ10" s="122">
        <v>0</v>
      </c>
      <c r="CR10" s="123">
        <v>0</v>
      </c>
      <c r="CS10" s="123">
        <v>0</v>
      </c>
      <c r="CT10" s="123">
        <v>0</v>
      </c>
      <c r="CU10" s="525">
        <v>0</v>
      </c>
      <c r="CV10" s="122">
        <v>0</v>
      </c>
      <c r="CW10" s="123">
        <v>0</v>
      </c>
      <c r="CX10" s="123">
        <v>0</v>
      </c>
      <c r="CY10" s="123">
        <v>0</v>
      </c>
      <c r="CZ10" s="525">
        <v>0</v>
      </c>
      <c r="DA10" s="122">
        <v>0</v>
      </c>
      <c r="DB10" s="123">
        <v>0</v>
      </c>
      <c r="DC10" s="123">
        <v>0</v>
      </c>
      <c r="DD10" s="123">
        <v>0</v>
      </c>
      <c r="DE10" s="525">
        <v>0</v>
      </c>
      <c r="DF10" s="122">
        <v>0</v>
      </c>
      <c r="DG10" s="123">
        <v>0</v>
      </c>
      <c r="DH10" s="123">
        <v>0</v>
      </c>
      <c r="DI10" s="123">
        <v>0</v>
      </c>
      <c r="DJ10" s="525">
        <v>0</v>
      </c>
      <c r="DK10" s="122">
        <v>0</v>
      </c>
      <c r="DL10" s="123">
        <v>0</v>
      </c>
      <c r="DM10" s="123">
        <v>0</v>
      </c>
      <c r="DN10" s="123">
        <v>0</v>
      </c>
      <c r="DO10" s="525">
        <v>0</v>
      </c>
      <c r="DP10" s="122">
        <v>0</v>
      </c>
      <c r="DQ10" s="123">
        <v>0</v>
      </c>
      <c r="DR10" s="123">
        <v>0</v>
      </c>
      <c r="DS10" s="123">
        <v>0</v>
      </c>
      <c r="DT10" s="525">
        <v>0</v>
      </c>
      <c r="DU10" s="122">
        <v>0</v>
      </c>
      <c r="DV10" s="123">
        <v>0</v>
      </c>
      <c r="DW10" s="123">
        <v>0</v>
      </c>
      <c r="DX10" s="123">
        <v>0</v>
      </c>
      <c r="DY10" s="525">
        <v>0</v>
      </c>
      <c r="DZ10" s="122">
        <v>0</v>
      </c>
      <c r="EA10" s="123">
        <v>0</v>
      </c>
      <c r="EB10" s="123">
        <v>0</v>
      </c>
      <c r="EC10" s="123">
        <v>0</v>
      </c>
      <c r="ED10" s="525">
        <v>0</v>
      </c>
      <c r="EE10" s="122">
        <v>0</v>
      </c>
      <c r="EF10" s="123">
        <v>0</v>
      </c>
      <c r="EG10" s="123">
        <v>0</v>
      </c>
      <c r="EH10" s="123">
        <v>0</v>
      </c>
      <c r="EI10" s="525">
        <v>0</v>
      </c>
      <c r="EJ10" s="122">
        <v>0</v>
      </c>
      <c r="EK10" s="123">
        <v>0</v>
      </c>
      <c r="EL10" s="123">
        <v>0</v>
      </c>
      <c r="EM10" s="123">
        <v>0</v>
      </c>
      <c r="EN10" s="525">
        <v>0</v>
      </c>
      <c r="EO10" s="122">
        <v>0</v>
      </c>
      <c r="EP10" s="123">
        <v>0</v>
      </c>
      <c r="EQ10" s="123">
        <v>0</v>
      </c>
      <c r="ER10" s="123">
        <v>0</v>
      </c>
      <c r="ES10" s="525">
        <v>0</v>
      </c>
      <c r="ET10" s="122">
        <v>0</v>
      </c>
      <c r="EU10" s="123">
        <v>0</v>
      </c>
      <c r="EV10" s="123">
        <v>0</v>
      </c>
      <c r="EW10" s="123">
        <v>0</v>
      </c>
      <c r="EX10" s="525">
        <v>0</v>
      </c>
      <c r="EY10" s="122">
        <v>0</v>
      </c>
      <c r="EZ10" s="123">
        <v>0</v>
      </c>
      <c r="FA10" s="123">
        <v>0</v>
      </c>
      <c r="FB10" s="123">
        <v>0</v>
      </c>
      <c r="FC10" s="525">
        <v>0</v>
      </c>
      <c r="FD10" s="122">
        <v>0</v>
      </c>
      <c r="FE10" s="123">
        <v>0</v>
      </c>
      <c r="FF10" s="123">
        <v>0</v>
      </c>
      <c r="FG10" s="123">
        <v>0</v>
      </c>
      <c r="FH10" s="525">
        <v>0</v>
      </c>
      <c r="FI10" s="122">
        <v>0</v>
      </c>
      <c r="FJ10" s="123">
        <v>0</v>
      </c>
      <c r="FK10" s="123">
        <v>0</v>
      </c>
      <c r="FL10" s="123">
        <v>0</v>
      </c>
      <c r="FM10" s="525">
        <v>0</v>
      </c>
      <c r="FN10" s="122">
        <v>0</v>
      </c>
      <c r="FO10" s="123">
        <v>0</v>
      </c>
      <c r="FP10" s="123">
        <v>0</v>
      </c>
      <c r="FQ10" s="123">
        <v>0</v>
      </c>
      <c r="FR10" s="525">
        <v>0</v>
      </c>
      <c r="FS10" s="122">
        <v>0</v>
      </c>
      <c r="FT10" s="123">
        <v>0</v>
      </c>
      <c r="FU10" s="123">
        <v>0</v>
      </c>
      <c r="FV10" s="123">
        <v>0</v>
      </c>
      <c r="FW10" s="525">
        <v>0</v>
      </c>
      <c r="FX10" s="122">
        <v>0</v>
      </c>
      <c r="FY10" s="123">
        <v>0</v>
      </c>
      <c r="FZ10" s="123">
        <v>0</v>
      </c>
      <c r="GA10" s="123">
        <v>0</v>
      </c>
      <c r="GB10" s="525">
        <v>0</v>
      </c>
      <c r="GC10" s="122">
        <v>0</v>
      </c>
      <c r="GD10" s="123">
        <v>0</v>
      </c>
      <c r="GE10" s="123">
        <v>0</v>
      </c>
      <c r="GF10" s="123">
        <v>0</v>
      </c>
      <c r="GG10" s="525">
        <v>0</v>
      </c>
      <c r="GH10" s="122">
        <v>0</v>
      </c>
      <c r="GI10" s="123">
        <v>0</v>
      </c>
      <c r="GJ10" s="123">
        <v>0</v>
      </c>
      <c r="GK10" s="123">
        <v>0</v>
      </c>
      <c r="GL10" s="525">
        <v>0</v>
      </c>
      <c r="GM10" s="122">
        <v>0</v>
      </c>
      <c r="GN10" s="123">
        <v>0</v>
      </c>
      <c r="GO10" s="123">
        <v>0</v>
      </c>
      <c r="GP10" s="123">
        <v>0</v>
      </c>
      <c r="GQ10" s="525">
        <v>0</v>
      </c>
      <c r="GR10" s="122">
        <v>0</v>
      </c>
      <c r="GS10" s="123">
        <v>0</v>
      </c>
      <c r="GT10" s="123">
        <v>0</v>
      </c>
      <c r="GU10" s="123">
        <v>0</v>
      </c>
      <c r="GV10" s="525">
        <v>0</v>
      </c>
      <c r="GW10" s="122">
        <v>0</v>
      </c>
      <c r="GX10" s="123">
        <v>0</v>
      </c>
      <c r="GY10" s="123">
        <v>0</v>
      </c>
      <c r="GZ10" s="123">
        <v>0</v>
      </c>
      <c r="HA10" s="525">
        <v>0</v>
      </c>
      <c r="HB10" s="122">
        <v>0</v>
      </c>
      <c r="HC10" s="123">
        <v>0</v>
      </c>
      <c r="HD10" s="123">
        <v>0</v>
      </c>
      <c r="HE10" s="123">
        <v>0</v>
      </c>
      <c r="HF10" s="525">
        <v>0</v>
      </c>
      <c r="HG10" s="122">
        <v>0</v>
      </c>
      <c r="HH10" s="123">
        <v>0</v>
      </c>
      <c r="HI10" s="123">
        <v>0</v>
      </c>
      <c r="HJ10" s="123">
        <v>0</v>
      </c>
      <c r="HK10" s="525">
        <v>0</v>
      </c>
      <c r="HL10" s="122">
        <v>0</v>
      </c>
      <c r="HM10" s="123">
        <v>0</v>
      </c>
      <c r="HN10" s="123">
        <v>0</v>
      </c>
      <c r="HO10" s="123">
        <v>0</v>
      </c>
      <c r="HP10" s="525">
        <v>0</v>
      </c>
      <c r="HQ10" s="122">
        <v>0</v>
      </c>
      <c r="HR10" s="123">
        <v>0</v>
      </c>
      <c r="HS10" s="123">
        <v>0</v>
      </c>
      <c r="HT10" s="123">
        <v>0</v>
      </c>
      <c r="HU10" s="525">
        <v>0</v>
      </c>
      <c r="HV10" s="122">
        <v>0</v>
      </c>
      <c r="HW10" s="123">
        <v>0</v>
      </c>
      <c r="HX10" s="123">
        <v>0</v>
      </c>
      <c r="HY10" s="123">
        <v>0</v>
      </c>
      <c r="HZ10" s="525">
        <v>0</v>
      </c>
      <c r="IA10" s="122">
        <v>0</v>
      </c>
      <c r="IB10" s="123">
        <v>0</v>
      </c>
      <c r="IC10" s="123">
        <v>0</v>
      </c>
      <c r="ID10" s="123">
        <v>0</v>
      </c>
      <c r="IE10" s="525">
        <v>0</v>
      </c>
      <c r="IF10" s="122">
        <v>0</v>
      </c>
      <c r="IG10" s="123">
        <v>0</v>
      </c>
      <c r="IH10" s="123">
        <v>0</v>
      </c>
      <c r="II10" s="123">
        <v>0</v>
      </c>
      <c r="IJ10" s="525">
        <v>0</v>
      </c>
      <c r="IK10" s="122">
        <v>0</v>
      </c>
      <c r="IL10" s="123">
        <v>0</v>
      </c>
      <c r="IM10" s="123">
        <v>0</v>
      </c>
      <c r="IN10" s="123">
        <v>0</v>
      </c>
      <c r="IO10" s="525">
        <v>0</v>
      </c>
      <c r="IP10" s="122">
        <v>0</v>
      </c>
      <c r="IQ10" s="123">
        <v>0</v>
      </c>
      <c r="IR10" s="123">
        <v>0</v>
      </c>
      <c r="IS10" s="123">
        <v>0</v>
      </c>
      <c r="IT10" s="525">
        <v>0</v>
      </c>
      <c r="IU10" s="122">
        <v>0</v>
      </c>
      <c r="IV10" s="123">
        <v>0</v>
      </c>
      <c r="IW10" s="123">
        <v>0</v>
      </c>
      <c r="IX10" s="123">
        <v>0</v>
      </c>
      <c r="IY10" s="525">
        <v>0</v>
      </c>
      <c r="IZ10" s="122">
        <v>0</v>
      </c>
      <c r="JA10" s="123">
        <v>0</v>
      </c>
      <c r="JB10" s="123">
        <v>0</v>
      </c>
      <c r="JC10" s="123">
        <v>0</v>
      </c>
      <c r="JD10" s="525">
        <v>0</v>
      </c>
      <c r="JE10" s="122">
        <v>0</v>
      </c>
      <c r="JF10" s="123">
        <v>0</v>
      </c>
      <c r="JG10" s="123">
        <v>0</v>
      </c>
      <c r="JH10" s="123">
        <v>0</v>
      </c>
      <c r="JI10" s="525">
        <v>0</v>
      </c>
      <c r="JJ10" s="122">
        <v>0</v>
      </c>
      <c r="JK10" s="123">
        <v>0</v>
      </c>
      <c r="JL10" s="123">
        <v>0</v>
      </c>
      <c r="JM10" s="123">
        <v>0</v>
      </c>
      <c r="JN10" s="525">
        <v>0</v>
      </c>
      <c r="JO10" s="122">
        <v>0</v>
      </c>
      <c r="JP10" s="123">
        <v>0</v>
      </c>
      <c r="JQ10" s="123">
        <v>0</v>
      </c>
      <c r="JR10" s="123">
        <v>0</v>
      </c>
      <c r="JS10" s="525">
        <v>0</v>
      </c>
      <c r="JT10" s="122">
        <v>0</v>
      </c>
      <c r="JU10" s="123">
        <v>0</v>
      </c>
      <c r="JV10" s="123">
        <v>0</v>
      </c>
      <c r="JW10" s="123">
        <v>0</v>
      </c>
      <c r="JX10" s="525">
        <v>0</v>
      </c>
      <c r="JY10" s="122">
        <v>0</v>
      </c>
      <c r="JZ10" s="123">
        <v>0</v>
      </c>
      <c r="KA10" s="123">
        <v>0</v>
      </c>
      <c r="KB10" s="123">
        <v>0</v>
      </c>
      <c r="KC10" s="525">
        <v>0</v>
      </c>
      <c r="KD10" s="122">
        <v>0</v>
      </c>
      <c r="KE10" s="123">
        <v>0</v>
      </c>
      <c r="KF10" s="123">
        <v>0</v>
      </c>
      <c r="KG10" s="123">
        <v>0</v>
      </c>
      <c r="KH10" s="525">
        <v>0</v>
      </c>
      <c r="KI10" s="122">
        <v>0</v>
      </c>
      <c r="KJ10" s="123">
        <v>0</v>
      </c>
      <c r="KK10" s="123">
        <v>0</v>
      </c>
      <c r="KL10" s="123">
        <v>0</v>
      </c>
      <c r="KM10" s="525">
        <v>0</v>
      </c>
      <c r="KN10" s="122">
        <v>0</v>
      </c>
      <c r="KO10" s="123">
        <v>0</v>
      </c>
      <c r="KP10" s="123">
        <v>0</v>
      </c>
      <c r="KQ10" s="123">
        <v>0</v>
      </c>
      <c r="KR10" s="525">
        <v>0</v>
      </c>
      <c r="KS10" s="122">
        <v>0</v>
      </c>
      <c r="KT10" s="123">
        <v>0</v>
      </c>
      <c r="KU10" s="123">
        <v>0</v>
      </c>
      <c r="KV10" s="123">
        <v>0</v>
      </c>
      <c r="KW10" s="525">
        <v>0</v>
      </c>
      <c r="KX10" s="122">
        <v>0</v>
      </c>
      <c r="KY10" s="123">
        <v>0</v>
      </c>
      <c r="KZ10" s="123">
        <v>0</v>
      </c>
      <c r="LA10" s="123">
        <v>0</v>
      </c>
      <c r="LB10" s="525">
        <v>0</v>
      </c>
      <c r="LC10" s="122">
        <v>0</v>
      </c>
      <c r="LD10" s="123">
        <v>0</v>
      </c>
      <c r="LE10" s="123">
        <v>0</v>
      </c>
      <c r="LF10" s="123">
        <v>0</v>
      </c>
      <c r="LG10" s="525">
        <v>0</v>
      </c>
      <c r="LH10" s="122">
        <v>0</v>
      </c>
      <c r="LI10" s="123">
        <v>0</v>
      </c>
      <c r="LJ10" s="123">
        <v>0</v>
      </c>
      <c r="LK10" s="123">
        <v>0</v>
      </c>
      <c r="LL10" s="525">
        <v>0</v>
      </c>
      <c r="LM10" s="122">
        <v>0</v>
      </c>
      <c r="LN10" s="123">
        <v>0</v>
      </c>
      <c r="LO10" s="123">
        <v>0</v>
      </c>
      <c r="LP10" s="123">
        <v>0</v>
      </c>
      <c r="LQ10" s="525">
        <v>0</v>
      </c>
      <c r="LR10" s="122">
        <v>0</v>
      </c>
      <c r="LS10" s="123">
        <v>0</v>
      </c>
      <c r="LT10" s="123">
        <v>0</v>
      </c>
      <c r="LU10" s="123">
        <v>0</v>
      </c>
      <c r="LV10" s="525">
        <v>0</v>
      </c>
      <c r="LW10" s="122">
        <v>0</v>
      </c>
      <c r="LX10" s="123">
        <v>0</v>
      </c>
      <c r="LY10" s="123">
        <v>0</v>
      </c>
      <c r="LZ10" s="123">
        <v>0</v>
      </c>
      <c r="MA10" s="525">
        <v>0</v>
      </c>
      <c r="MB10" s="122">
        <v>0</v>
      </c>
      <c r="MC10" s="123">
        <v>0</v>
      </c>
      <c r="MD10" s="123">
        <v>0</v>
      </c>
      <c r="ME10" s="123">
        <v>0</v>
      </c>
      <c r="MF10" s="525">
        <v>0</v>
      </c>
      <c r="MG10" s="122">
        <v>0</v>
      </c>
      <c r="MH10" s="123">
        <v>0</v>
      </c>
      <c r="MI10" s="123">
        <v>0</v>
      </c>
      <c r="MJ10" s="123">
        <v>0</v>
      </c>
      <c r="MK10" s="525">
        <v>0</v>
      </c>
      <c r="ML10" s="122">
        <v>0</v>
      </c>
      <c r="MM10" s="123">
        <v>0</v>
      </c>
      <c r="MN10" s="123">
        <v>0</v>
      </c>
      <c r="MO10" s="123">
        <v>0</v>
      </c>
      <c r="MP10" s="525">
        <v>0</v>
      </c>
      <c r="MQ10" s="122">
        <v>0</v>
      </c>
      <c r="MR10" s="123">
        <v>0</v>
      </c>
      <c r="MS10" s="123">
        <v>0</v>
      </c>
      <c r="MT10" s="123">
        <v>0</v>
      </c>
      <c r="MU10" s="525">
        <v>0</v>
      </c>
      <c r="MV10" s="122">
        <v>0</v>
      </c>
      <c r="MW10" s="123">
        <v>0</v>
      </c>
      <c r="MX10" s="123">
        <v>0</v>
      </c>
      <c r="MY10" s="123">
        <v>0</v>
      </c>
      <c r="MZ10" s="525">
        <v>0</v>
      </c>
      <c r="NA10" s="122">
        <v>0</v>
      </c>
      <c r="NB10" s="123">
        <v>0</v>
      </c>
      <c r="NC10" s="123">
        <v>0</v>
      </c>
      <c r="ND10" s="123">
        <v>0</v>
      </c>
      <c r="NE10" s="525">
        <v>0</v>
      </c>
      <c r="NF10" s="122">
        <v>0</v>
      </c>
      <c r="NG10" s="123">
        <v>0</v>
      </c>
      <c r="NH10" s="123">
        <v>0</v>
      </c>
      <c r="NI10" s="123">
        <v>0</v>
      </c>
      <c r="NJ10" s="525">
        <v>0</v>
      </c>
      <c r="NK10" s="122">
        <v>0</v>
      </c>
      <c r="NL10" s="123">
        <v>0</v>
      </c>
      <c r="NM10" s="123">
        <v>0</v>
      </c>
      <c r="NN10" s="123">
        <v>0</v>
      </c>
      <c r="NO10" s="525">
        <v>0</v>
      </c>
      <c r="NP10" s="122">
        <v>0</v>
      </c>
      <c r="NQ10" s="123">
        <v>0</v>
      </c>
      <c r="NR10" s="123">
        <v>0</v>
      </c>
      <c r="NS10" s="123">
        <v>0</v>
      </c>
      <c r="NT10" s="525">
        <v>0</v>
      </c>
      <c r="NU10" s="122">
        <v>0</v>
      </c>
      <c r="NV10" s="123">
        <v>0</v>
      </c>
      <c r="NW10" s="123">
        <v>0</v>
      </c>
      <c r="NX10" s="123">
        <v>0</v>
      </c>
      <c r="NY10" s="525">
        <v>0</v>
      </c>
      <c r="NZ10" s="122">
        <v>0</v>
      </c>
      <c r="OA10" s="123">
        <v>0</v>
      </c>
      <c r="OB10" s="123">
        <v>0</v>
      </c>
      <c r="OC10" s="123">
        <v>0</v>
      </c>
      <c r="OD10" s="525">
        <v>0</v>
      </c>
      <c r="OE10" s="122">
        <v>0</v>
      </c>
      <c r="OF10" s="123">
        <v>0</v>
      </c>
      <c r="OG10" s="123">
        <v>0</v>
      </c>
      <c r="OH10" s="123">
        <v>0</v>
      </c>
      <c r="OI10" s="525">
        <v>0</v>
      </c>
      <c r="OJ10" s="122">
        <v>0</v>
      </c>
      <c r="OK10" s="123">
        <v>0</v>
      </c>
      <c r="OL10" s="123">
        <v>0</v>
      </c>
      <c r="OM10" s="123">
        <v>0</v>
      </c>
      <c r="ON10" s="525">
        <v>0</v>
      </c>
      <c r="OO10" s="122">
        <v>0</v>
      </c>
      <c r="OP10" s="123">
        <v>0</v>
      </c>
      <c r="OQ10" s="123">
        <v>0</v>
      </c>
      <c r="OR10" s="123">
        <v>0</v>
      </c>
      <c r="OS10" s="525">
        <v>0</v>
      </c>
      <c r="OT10" s="122">
        <v>0</v>
      </c>
      <c r="OU10" s="123">
        <v>0</v>
      </c>
      <c r="OV10" s="123">
        <v>0</v>
      </c>
      <c r="OW10" s="123">
        <v>0</v>
      </c>
      <c r="OX10" s="525">
        <v>0</v>
      </c>
      <c r="OY10" s="122">
        <v>0</v>
      </c>
      <c r="OZ10" s="123">
        <v>0</v>
      </c>
      <c r="PA10" s="123">
        <v>0</v>
      </c>
      <c r="PB10" s="123">
        <v>0</v>
      </c>
      <c r="PC10" s="525">
        <v>0</v>
      </c>
      <c r="PD10" s="122">
        <v>0</v>
      </c>
      <c r="PE10" s="123">
        <v>0</v>
      </c>
      <c r="PF10" s="123">
        <v>0</v>
      </c>
      <c r="PG10" s="123">
        <v>0</v>
      </c>
      <c r="PH10" s="525">
        <v>0</v>
      </c>
      <c r="PI10" s="122">
        <v>0</v>
      </c>
      <c r="PJ10" s="123">
        <v>0</v>
      </c>
      <c r="PK10" s="123">
        <v>0</v>
      </c>
      <c r="PL10" s="123">
        <v>0</v>
      </c>
      <c r="PM10" s="525">
        <v>0</v>
      </c>
      <c r="PN10" s="122">
        <v>0</v>
      </c>
      <c r="PO10" s="123">
        <v>0</v>
      </c>
      <c r="PP10" s="123">
        <v>0</v>
      </c>
      <c r="PQ10" s="123">
        <v>0</v>
      </c>
      <c r="PR10" s="525">
        <v>0</v>
      </c>
      <c r="PS10" s="122">
        <v>0</v>
      </c>
      <c r="PT10" s="123">
        <v>0</v>
      </c>
      <c r="PU10" s="123">
        <v>0</v>
      </c>
      <c r="PV10" s="123">
        <v>0</v>
      </c>
      <c r="PW10" s="525">
        <v>0</v>
      </c>
      <c r="PX10" s="122">
        <v>0</v>
      </c>
      <c r="PY10" s="123">
        <v>0</v>
      </c>
      <c r="PZ10" s="123">
        <v>0</v>
      </c>
      <c r="QA10" s="123">
        <v>0</v>
      </c>
      <c r="QB10" s="525">
        <v>0</v>
      </c>
      <c r="QC10" s="122">
        <v>0</v>
      </c>
      <c r="QD10" s="123">
        <v>0</v>
      </c>
      <c r="QE10" s="123">
        <v>0</v>
      </c>
      <c r="QF10" s="123">
        <v>0</v>
      </c>
      <c r="QG10" s="525">
        <v>0</v>
      </c>
      <c r="QH10" s="122">
        <v>0</v>
      </c>
      <c r="QI10" s="123">
        <v>0</v>
      </c>
      <c r="QJ10" s="123">
        <v>0</v>
      </c>
      <c r="QK10" s="123">
        <v>0</v>
      </c>
      <c r="QL10" s="525">
        <v>0</v>
      </c>
      <c r="QM10" s="122">
        <v>0</v>
      </c>
      <c r="QN10" s="123">
        <v>0</v>
      </c>
      <c r="QO10" s="123">
        <v>0</v>
      </c>
      <c r="QP10" s="123">
        <v>0</v>
      </c>
      <c r="QQ10" s="526">
        <v>0</v>
      </c>
    </row>
    <row r="11" spans="2:459" ht="13.5" thickBot="1">
      <c r="B11" s="518"/>
      <c r="C11" s="527" t="s">
        <v>2790</v>
      </c>
      <c r="D11" s="528" t="s">
        <v>2791</v>
      </c>
      <c r="E11" s="131">
        <v>0</v>
      </c>
      <c r="F11" s="132">
        <v>0</v>
      </c>
      <c r="G11" s="132">
        <v>0</v>
      </c>
      <c r="H11" s="132">
        <v>0</v>
      </c>
      <c r="I11" s="529">
        <v>0</v>
      </c>
      <c r="J11" s="131">
        <v>0</v>
      </c>
      <c r="K11" s="132">
        <v>0</v>
      </c>
      <c r="L11" s="132">
        <v>0</v>
      </c>
      <c r="M11" s="132">
        <v>0</v>
      </c>
      <c r="N11" s="529">
        <v>0</v>
      </c>
      <c r="O11" s="131">
        <v>0</v>
      </c>
      <c r="P11" s="132">
        <v>0</v>
      </c>
      <c r="Q11" s="132">
        <v>0</v>
      </c>
      <c r="R11" s="132">
        <v>0</v>
      </c>
      <c r="S11" s="529">
        <v>0</v>
      </c>
      <c r="T11" s="131">
        <v>0</v>
      </c>
      <c r="U11" s="132">
        <v>0</v>
      </c>
      <c r="V11" s="132">
        <v>0</v>
      </c>
      <c r="W11" s="132">
        <v>0</v>
      </c>
      <c r="X11" s="529">
        <v>0</v>
      </c>
      <c r="Y11" s="131">
        <v>0</v>
      </c>
      <c r="Z11" s="132">
        <v>0</v>
      </c>
      <c r="AA11" s="132">
        <v>0</v>
      </c>
      <c r="AB11" s="132">
        <v>0</v>
      </c>
      <c r="AC11" s="529">
        <v>0</v>
      </c>
      <c r="AD11" s="131">
        <v>0</v>
      </c>
      <c r="AE11" s="132">
        <v>0</v>
      </c>
      <c r="AF11" s="132">
        <v>0</v>
      </c>
      <c r="AG11" s="132">
        <v>0</v>
      </c>
      <c r="AH11" s="529">
        <v>0</v>
      </c>
      <c r="AI11" s="131">
        <v>0</v>
      </c>
      <c r="AJ11" s="132">
        <v>0</v>
      </c>
      <c r="AK11" s="132">
        <v>0</v>
      </c>
      <c r="AL11" s="132">
        <v>0</v>
      </c>
      <c r="AM11" s="529">
        <v>0</v>
      </c>
      <c r="AN11" s="131">
        <v>0</v>
      </c>
      <c r="AO11" s="132">
        <v>0</v>
      </c>
      <c r="AP11" s="132">
        <v>0</v>
      </c>
      <c r="AQ11" s="132">
        <v>0</v>
      </c>
      <c r="AR11" s="529">
        <v>0</v>
      </c>
      <c r="AS11" s="131">
        <v>0</v>
      </c>
      <c r="AT11" s="132">
        <v>0</v>
      </c>
      <c r="AU11" s="132">
        <v>0</v>
      </c>
      <c r="AV11" s="132">
        <v>0</v>
      </c>
      <c r="AW11" s="529">
        <v>0</v>
      </c>
      <c r="AX11" s="131">
        <v>0</v>
      </c>
      <c r="AY11" s="132">
        <v>0</v>
      </c>
      <c r="AZ11" s="132">
        <v>0</v>
      </c>
      <c r="BA11" s="132">
        <v>0</v>
      </c>
      <c r="BB11" s="529">
        <v>0</v>
      </c>
      <c r="BC11" s="131">
        <v>0</v>
      </c>
      <c r="BD11" s="132">
        <v>0</v>
      </c>
      <c r="BE11" s="132">
        <v>0</v>
      </c>
      <c r="BF11" s="132">
        <v>0</v>
      </c>
      <c r="BG11" s="529">
        <v>0</v>
      </c>
      <c r="BH11" s="131">
        <v>0</v>
      </c>
      <c r="BI11" s="132">
        <v>0</v>
      </c>
      <c r="BJ11" s="132">
        <v>0</v>
      </c>
      <c r="BK11" s="132">
        <v>0</v>
      </c>
      <c r="BL11" s="529">
        <v>0</v>
      </c>
      <c r="BM11" s="131">
        <v>0</v>
      </c>
      <c r="BN11" s="132">
        <v>0</v>
      </c>
      <c r="BO11" s="132">
        <v>0</v>
      </c>
      <c r="BP11" s="132">
        <v>0</v>
      </c>
      <c r="BQ11" s="529">
        <v>0</v>
      </c>
      <c r="BR11" s="131">
        <v>0</v>
      </c>
      <c r="BS11" s="132">
        <v>0</v>
      </c>
      <c r="BT11" s="132">
        <v>0</v>
      </c>
      <c r="BU11" s="132">
        <v>0</v>
      </c>
      <c r="BV11" s="529">
        <v>0</v>
      </c>
      <c r="BW11" s="131">
        <v>0</v>
      </c>
      <c r="BX11" s="132">
        <v>0</v>
      </c>
      <c r="BY11" s="132">
        <v>0</v>
      </c>
      <c r="BZ11" s="132">
        <v>0</v>
      </c>
      <c r="CA11" s="529">
        <v>0</v>
      </c>
      <c r="CB11" s="131">
        <v>0</v>
      </c>
      <c r="CC11" s="132">
        <v>0</v>
      </c>
      <c r="CD11" s="132">
        <v>0</v>
      </c>
      <c r="CE11" s="132">
        <v>0</v>
      </c>
      <c r="CF11" s="529">
        <v>0</v>
      </c>
      <c r="CG11" s="131">
        <v>0</v>
      </c>
      <c r="CH11" s="132">
        <v>0</v>
      </c>
      <c r="CI11" s="132">
        <v>0</v>
      </c>
      <c r="CJ11" s="132">
        <v>0</v>
      </c>
      <c r="CK11" s="529">
        <v>0</v>
      </c>
      <c r="CL11" s="131">
        <v>0</v>
      </c>
      <c r="CM11" s="132">
        <v>0</v>
      </c>
      <c r="CN11" s="132">
        <v>0</v>
      </c>
      <c r="CO11" s="132">
        <v>0</v>
      </c>
      <c r="CP11" s="529">
        <v>0</v>
      </c>
      <c r="CQ11" s="131">
        <v>0</v>
      </c>
      <c r="CR11" s="132">
        <v>0</v>
      </c>
      <c r="CS11" s="132">
        <v>0</v>
      </c>
      <c r="CT11" s="132">
        <v>0</v>
      </c>
      <c r="CU11" s="529">
        <v>0</v>
      </c>
      <c r="CV11" s="131">
        <v>0</v>
      </c>
      <c r="CW11" s="132">
        <v>0</v>
      </c>
      <c r="CX11" s="132">
        <v>0</v>
      </c>
      <c r="CY11" s="132">
        <v>0</v>
      </c>
      <c r="CZ11" s="529">
        <v>0</v>
      </c>
      <c r="DA11" s="131">
        <v>0</v>
      </c>
      <c r="DB11" s="132">
        <v>0</v>
      </c>
      <c r="DC11" s="132">
        <v>0</v>
      </c>
      <c r="DD11" s="132">
        <v>0</v>
      </c>
      <c r="DE11" s="529">
        <v>0</v>
      </c>
      <c r="DF11" s="131">
        <v>0</v>
      </c>
      <c r="DG11" s="132">
        <v>0</v>
      </c>
      <c r="DH11" s="132">
        <v>0</v>
      </c>
      <c r="DI11" s="132">
        <v>0</v>
      </c>
      <c r="DJ11" s="529">
        <v>0</v>
      </c>
      <c r="DK11" s="131">
        <v>0</v>
      </c>
      <c r="DL11" s="132">
        <v>0</v>
      </c>
      <c r="DM11" s="132">
        <v>0</v>
      </c>
      <c r="DN11" s="132">
        <v>0</v>
      </c>
      <c r="DO11" s="529">
        <v>0</v>
      </c>
      <c r="DP11" s="131">
        <v>0</v>
      </c>
      <c r="DQ11" s="132">
        <v>0</v>
      </c>
      <c r="DR11" s="132">
        <v>0</v>
      </c>
      <c r="DS11" s="132">
        <v>0</v>
      </c>
      <c r="DT11" s="529">
        <v>0</v>
      </c>
      <c r="DU11" s="131">
        <v>0</v>
      </c>
      <c r="DV11" s="132">
        <v>0</v>
      </c>
      <c r="DW11" s="132">
        <v>0</v>
      </c>
      <c r="DX11" s="132">
        <v>0</v>
      </c>
      <c r="DY11" s="529">
        <v>0</v>
      </c>
      <c r="DZ11" s="131">
        <v>0</v>
      </c>
      <c r="EA11" s="132">
        <v>0</v>
      </c>
      <c r="EB11" s="132">
        <v>0</v>
      </c>
      <c r="EC11" s="132">
        <v>0</v>
      </c>
      <c r="ED11" s="529">
        <v>0</v>
      </c>
      <c r="EE11" s="131">
        <v>0</v>
      </c>
      <c r="EF11" s="132">
        <v>0</v>
      </c>
      <c r="EG11" s="132">
        <v>0</v>
      </c>
      <c r="EH11" s="132">
        <v>0</v>
      </c>
      <c r="EI11" s="529">
        <v>0</v>
      </c>
      <c r="EJ11" s="131">
        <v>0</v>
      </c>
      <c r="EK11" s="132">
        <v>0</v>
      </c>
      <c r="EL11" s="132">
        <v>0</v>
      </c>
      <c r="EM11" s="132">
        <v>0</v>
      </c>
      <c r="EN11" s="529">
        <v>0</v>
      </c>
      <c r="EO11" s="131">
        <v>0</v>
      </c>
      <c r="EP11" s="132">
        <v>0</v>
      </c>
      <c r="EQ11" s="132">
        <v>0</v>
      </c>
      <c r="ER11" s="132">
        <v>0</v>
      </c>
      <c r="ES11" s="529">
        <v>0</v>
      </c>
      <c r="ET11" s="131">
        <v>0</v>
      </c>
      <c r="EU11" s="132">
        <v>0</v>
      </c>
      <c r="EV11" s="132">
        <v>0</v>
      </c>
      <c r="EW11" s="132">
        <v>0</v>
      </c>
      <c r="EX11" s="529">
        <v>0</v>
      </c>
      <c r="EY11" s="131">
        <v>0</v>
      </c>
      <c r="EZ11" s="132">
        <v>0</v>
      </c>
      <c r="FA11" s="132">
        <v>0</v>
      </c>
      <c r="FB11" s="132">
        <v>0</v>
      </c>
      <c r="FC11" s="529">
        <v>0</v>
      </c>
      <c r="FD11" s="131">
        <v>0</v>
      </c>
      <c r="FE11" s="132">
        <v>0</v>
      </c>
      <c r="FF11" s="132">
        <v>0</v>
      </c>
      <c r="FG11" s="132">
        <v>0</v>
      </c>
      <c r="FH11" s="529">
        <v>0</v>
      </c>
      <c r="FI11" s="131">
        <v>0</v>
      </c>
      <c r="FJ11" s="132">
        <v>0</v>
      </c>
      <c r="FK11" s="132">
        <v>0</v>
      </c>
      <c r="FL11" s="132">
        <v>0</v>
      </c>
      <c r="FM11" s="529">
        <v>0</v>
      </c>
      <c r="FN11" s="131">
        <v>0</v>
      </c>
      <c r="FO11" s="132">
        <v>0</v>
      </c>
      <c r="FP11" s="132">
        <v>0</v>
      </c>
      <c r="FQ11" s="132">
        <v>0</v>
      </c>
      <c r="FR11" s="529">
        <v>0</v>
      </c>
      <c r="FS11" s="131">
        <v>0</v>
      </c>
      <c r="FT11" s="132">
        <v>0</v>
      </c>
      <c r="FU11" s="132">
        <v>0</v>
      </c>
      <c r="FV11" s="132">
        <v>0</v>
      </c>
      <c r="FW11" s="529">
        <v>0</v>
      </c>
      <c r="FX11" s="131">
        <v>0</v>
      </c>
      <c r="FY11" s="132">
        <v>0</v>
      </c>
      <c r="FZ11" s="132">
        <v>0</v>
      </c>
      <c r="GA11" s="132">
        <v>0</v>
      </c>
      <c r="GB11" s="529">
        <v>0</v>
      </c>
      <c r="GC11" s="131">
        <v>0</v>
      </c>
      <c r="GD11" s="132">
        <v>0</v>
      </c>
      <c r="GE11" s="132">
        <v>0</v>
      </c>
      <c r="GF11" s="132">
        <v>0</v>
      </c>
      <c r="GG11" s="529">
        <v>0</v>
      </c>
      <c r="GH11" s="131">
        <v>0</v>
      </c>
      <c r="GI11" s="132">
        <v>0</v>
      </c>
      <c r="GJ11" s="132">
        <v>0</v>
      </c>
      <c r="GK11" s="132">
        <v>0</v>
      </c>
      <c r="GL11" s="529">
        <v>0</v>
      </c>
      <c r="GM11" s="131">
        <v>0</v>
      </c>
      <c r="GN11" s="132">
        <v>0</v>
      </c>
      <c r="GO11" s="132">
        <v>0</v>
      </c>
      <c r="GP11" s="132">
        <v>0</v>
      </c>
      <c r="GQ11" s="529">
        <v>0</v>
      </c>
      <c r="GR11" s="131">
        <v>0</v>
      </c>
      <c r="GS11" s="132">
        <v>0</v>
      </c>
      <c r="GT11" s="132">
        <v>0</v>
      </c>
      <c r="GU11" s="132">
        <v>0</v>
      </c>
      <c r="GV11" s="529">
        <v>0</v>
      </c>
      <c r="GW11" s="131">
        <v>0</v>
      </c>
      <c r="GX11" s="132">
        <v>0</v>
      </c>
      <c r="GY11" s="132">
        <v>0</v>
      </c>
      <c r="GZ11" s="132">
        <v>0</v>
      </c>
      <c r="HA11" s="529">
        <v>0</v>
      </c>
      <c r="HB11" s="131">
        <v>0</v>
      </c>
      <c r="HC11" s="132">
        <v>0</v>
      </c>
      <c r="HD11" s="132">
        <v>0</v>
      </c>
      <c r="HE11" s="132">
        <v>0</v>
      </c>
      <c r="HF11" s="529">
        <v>0</v>
      </c>
      <c r="HG11" s="131">
        <v>0</v>
      </c>
      <c r="HH11" s="132">
        <v>0</v>
      </c>
      <c r="HI11" s="132">
        <v>0</v>
      </c>
      <c r="HJ11" s="132">
        <v>0</v>
      </c>
      <c r="HK11" s="529">
        <v>0</v>
      </c>
      <c r="HL11" s="131">
        <v>0</v>
      </c>
      <c r="HM11" s="132">
        <v>0</v>
      </c>
      <c r="HN11" s="132">
        <v>0</v>
      </c>
      <c r="HO11" s="132">
        <v>0</v>
      </c>
      <c r="HP11" s="529">
        <v>0</v>
      </c>
      <c r="HQ11" s="131">
        <v>0</v>
      </c>
      <c r="HR11" s="132">
        <v>0</v>
      </c>
      <c r="HS11" s="132">
        <v>0</v>
      </c>
      <c r="HT11" s="132">
        <v>0</v>
      </c>
      <c r="HU11" s="529">
        <v>0</v>
      </c>
      <c r="HV11" s="131">
        <v>0</v>
      </c>
      <c r="HW11" s="132">
        <v>0</v>
      </c>
      <c r="HX11" s="132">
        <v>0</v>
      </c>
      <c r="HY11" s="132">
        <v>0</v>
      </c>
      <c r="HZ11" s="529">
        <v>0</v>
      </c>
      <c r="IA11" s="131">
        <v>0</v>
      </c>
      <c r="IB11" s="132">
        <v>0</v>
      </c>
      <c r="IC11" s="132">
        <v>0</v>
      </c>
      <c r="ID11" s="132">
        <v>0</v>
      </c>
      <c r="IE11" s="529">
        <v>0</v>
      </c>
      <c r="IF11" s="131">
        <v>0</v>
      </c>
      <c r="IG11" s="132">
        <v>0</v>
      </c>
      <c r="IH11" s="132">
        <v>0</v>
      </c>
      <c r="II11" s="132">
        <v>0</v>
      </c>
      <c r="IJ11" s="529">
        <v>0</v>
      </c>
      <c r="IK11" s="131">
        <v>0</v>
      </c>
      <c r="IL11" s="132">
        <v>0</v>
      </c>
      <c r="IM11" s="132">
        <v>0</v>
      </c>
      <c r="IN11" s="132">
        <v>0</v>
      </c>
      <c r="IO11" s="529">
        <v>0</v>
      </c>
      <c r="IP11" s="131">
        <v>0</v>
      </c>
      <c r="IQ11" s="132">
        <v>0</v>
      </c>
      <c r="IR11" s="132">
        <v>0</v>
      </c>
      <c r="IS11" s="132">
        <v>0</v>
      </c>
      <c r="IT11" s="529">
        <v>0</v>
      </c>
      <c r="IU11" s="131">
        <v>0</v>
      </c>
      <c r="IV11" s="132">
        <v>0</v>
      </c>
      <c r="IW11" s="132">
        <v>0</v>
      </c>
      <c r="IX11" s="132">
        <v>0</v>
      </c>
      <c r="IY11" s="529">
        <v>0</v>
      </c>
      <c r="IZ11" s="131">
        <v>0</v>
      </c>
      <c r="JA11" s="132">
        <v>0</v>
      </c>
      <c r="JB11" s="132">
        <v>0</v>
      </c>
      <c r="JC11" s="132">
        <v>0</v>
      </c>
      <c r="JD11" s="529">
        <v>0</v>
      </c>
      <c r="JE11" s="131">
        <v>0</v>
      </c>
      <c r="JF11" s="132">
        <v>0</v>
      </c>
      <c r="JG11" s="132">
        <v>0</v>
      </c>
      <c r="JH11" s="132">
        <v>0</v>
      </c>
      <c r="JI11" s="529">
        <v>0</v>
      </c>
      <c r="JJ11" s="131">
        <v>0</v>
      </c>
      <c r="JK11" s="132">
        <v>0</v>
      </c>
      <c r="JL11" s="132">
        <v>0</v>
      </c>
      <c r="JM11" s="132">
        <v>0</v>
      </c>
      <c r="JN11" s="529">
        <v>0</v>
      </c>
      <c r="JO11" s="131">
        <v>0</v>
      </c>
      <c r="JP11" s="132">
        <v>0</v>
      </c>
      <c r="JQ11" s="132">
        <v>0</v>
      </c>
      <c r="JR11" s="132">
        <v>0</v>
      </c>
      <c r="JS11" s="529">
        <v>0</v>
      </c>
      <c r="JT11" s="131">
        <v>0</v>
      </c>
      <c r="JU11" s="132">
        <v>0</v>
      </c>
      <c r="JV11" s="132">
        <v>0</v>
      </c>
      <c r="JW11" s="132">
        <v>0</v>
      </c>
      <c r="JX11" s="529">
        <v>0</v>
      </c>
      <c r="JY11" s="131">
        <v>0</v>
      </c>
      <c r="JZ11" s="132">
        <v>0</v>
      </c>
      <c r="KA11" s="132">
        <v>0</v>
      </c>
      <c r="KB11" s="132">
        <v>0</v>
      </c>
      <c r="KC11" s="529">
        <v>0</v>
      </c>
      <c r="KD11" s="131">
        <v>0</v>
      </c>
      <c r="KE11" s="132">
        <v>0</v>
      </c>
      <c r="KF11" s="132">
        <v>0</v>
      </c>
      <c r="KG11" s="132">
        <v>0</v>
      </c>
      <c r="KH11" s="529">
        <v>0</v>
      </c>
      <c r="KI11" s="131">
        <v>0</v>
      </c>
      <c r="KJ11" s="132">
        <v>0</v>
      </c>
      <c r="KK11" s="132">
        <v>0</v>
      </c>
      <c r="KL11" s="132">
        <v>0</v>
      </c>
      <c r="KM11" s="529">
        <v>0</v>
      </c>
      <c r="KN11" s="131">
        <v>0</v>
      </c>
      <c r="KO11" s="132">
        <v>0</v>
      </c>
      <c r="KP11" s="132">
        <v>0</v>
      </c>
      <c r="KQ11" s="132">
        <v>0</v>
      </c>
      <c r="KR11" s="529">
        <v>0</v>
      </c>
      <c r="KS11" s="131">
        <v>0</v>
      </c>
      <c r="KT11" s="132">
        <v>0</v>
      </c>
      <c r="KU11" s="132">
        <v>0</v>
      </c>
      <c r="KV11" s="132">
        <v>0</v>
      </c>
      <c r="KW11" s="529">
        <v>0</v>
      </c>
      <c r="KX11" s="131">
        <v>0</v>
      </c>
      <c r="KY11" s="132">
        <v>0</v>
      </c>
      <c r="KZ11" s="132">
        <v>0</v>
      </c>
      <c r="LA11" s="132">
        <v>0</v>
      </c>
      <c r="LB11" s="529">
        <v>0</v>
      </c>
      <c r="LC11" s="131">
        <v>0</v>
      </c>
      <c r="LD11" s="132">
        <v>0</v>
      </c>
      <c r="LE11" s="132">
        <v>0</v>
      </c>
      <c r="LF11" s="132">
        <v>0</v>
      </c>
      <c r="LG11" s="529">
        <v>0</v>
      </c>
      <c r="LH11" s="131">
        <v>0</v>
      </c>
      <c r="LI11" s="132">
        <v>0</v>
      </c>
      <c r="LJ11" s="132">
        <v>0</v>
      </c>
      <c r="LK11" s="132">
        <v>0</v>
      </c>
      <c r="LL11" s="529">
        <v>0</v>
      </c>
      <c r="LM11" s="131">
        <v>0</v>
      </c>
      <c r="LN11" s="132">
        <v>0</v>
      </c>
      <c r="LO11" s="132">
        <v>0</v>
      </c>
      <c r="LP11" s="132">
        <v>0</v>
      </c>
      <c r="LQ11" s="529">
        <v>0</v>
      </c>
      <c r="LR11" s="131">
        <v>0</v>
      </c>
      <c r="LS11" s="132">
        <v>0</v>
      </c>
      <c r="LT11" s="132">
        <v>0</v>
      </c>
      <c r="LU11" s="132">
        <v>0</v>
      </c>
      <c r="LV11" s="529">
        <v>0</v>
      </c>
      <c r="LW11" s="131">
        <v>0</v>
      </c>
      <c r="LX11" s="132">
        <v>0</v>
      </c>
      <c r="LY11" s="132">
        <v>0</v>
      </c>
      <c r="LZ11" s="132">
        <v>0</v>
      </c>
      <c r="MA11" s="529">
        <v>0</v>
      </c>
      <c r="MB11" s="131">
        <v>0</v>
      </c>
      <c r="MC11" s="132">
        <v>0</v>
      </c>
      <c r="MD11" s="132">
        <v>0</v>
      </c>
      <c r="ME11" s="132">
        <v>0</v>
      </c>
      <c r="MF11" s="529">
        <v>0</v>
      </c>
      <c r="MG11" s="131">
        <v>0</v>
      </c>
      <c r="MH11" s="132">
        <v>0</v>
      </c>
      <c r="MI11" s="132">
        <v>0</v>
      </c>
      <c r="MJ11" s="132">
        <v>0</v>
      </c>
      <c r="MK11" s="529">
        <v>0</v>
      </c>
      <c r="ML11" s="131">
        <v>0</v>
      </c>
      <c r="MM11" s="132">
        <v>0</v>
      </c>
      <c r="MN11" s="132">
        <v>0</v>
      </c>
      <c r="MO11" s="132">
        <v>0</v>
      </c>
      <c r="MP11" s="529">
        <v>0</v>
      </c>
      <c r="MQ11" s="131">
        <v>0</v>
      </c>
      <c r="MR11" s="132">
        <v>0</v>
      </c>
      <c r="MS11" s="132">
        <v>0</v>
      </c>
      <c r="MT11" s="132">
        <v>0</v>
      </c>
      <c r="MU11" s="529">
        <v>0</v>
      </c>
      <c r="MV11" s="131">
        <v>0</v>
      </c>
      <c r="MW11" s="132">
        <v>0</v>
      </c>
      <c r="MX11" s="132">
        <v>0</v>
      </c>
      <c r="MY11" s="132">
        <v>0</v>
      </c>
      <c r="MZ11" s="529">
        <v>0</v>
      </c>
      <c r="NA11" s="131">
        <v>0</v>
      </c>
      <c r="NB11" s="132">
        <v>0</v>
      </c>
      <c r="NC11" s="132">
        <v>0</v>
      </c>
      <c r="ND11" s="132">
        <v>0</v>
      </c>
      <c r="NE11" s="529">
        <v>0</v>
      </c>
      <c r="NF11" s="131">
        <v>0</v>
      </c>
      <c r="NG11" s="132">
        <v>0</v>
      </c>
      <c r="NH11" s="132">
        <v>0</v>
      </c>
      <c r="NI11" s="132">
        <v>0</v>
      </c>
      <c r="NJ11" s="529">
        <v>0</v>
      </c>
      <c r="NK11" s="131">
        <v>0</v>
      </c>
      <c r="NL11" s="132">
        <v>0</v>
      </c>
      <c r="NM11" s="132">
        <v>0</v>
      </c>
      <c r="NN11" s="132">
        <v>0</v>
      </c>
      <c r="NO11" s="529">
        <v>0</v>
      </c>
      <c r="NP11" s="131">
        <v>0</v>
      </c>
      <c r="NQ11" s="132">
        <v>0</v>
      </c>
      <c r="NR11" s="132">
        <v>0</v>
      </c>
      <c r="NS11" s="132">
        <v>0</v>
      </c>
      <c r="NT11" s="529">
        <v>0</v>
      </c>
      <c r="NU11" s="131">
        <v>0</v>
      </c>
      <c r="NV11" s="132">
        <v>0</v>
      </c>
      <c r="NW11" s="132">
        <v>0</v>
      </c>
      <c r="NX11" s="132">
        <v>0</v>
      </c>
      <c r="NY11" s="529">
        <v>0</v>
      </c>
      <c r="NZ11" s="131">
        <v>0</v>
      </c>
      <c r="OA11" s="132">
        <v>0</v>
      </c>
      <c r="OB11" s="132">
        <v>0</v>
      </c>
      <c r="OC11" s="132">
        <v>0</v>
      </c>
      <c r="OD11" s="529">
        <v>0</v>
      </c>
      <c r="OE11" s="131">
        <v>0</v>
      </c>
      <c r="OF11" s="132">
        <v>0</v>
      </c>
      <c r="OG11" s="132">
        <v>0</v>
      </c>
      <c r="OH11" s="132">
        <v>0</v>
      </c>
      <c r="OI11" s="529">
        <v>0</v>
      </c>
      <c r="OJ11" s="131">
        <v>0</v>
      </c>
      <c r="OK11" s="132">
        <v>0</v>
      </c>
      <c r="OL11" s="132">
        <v>0</v>
      </c>
      <c r="OM11" s="132">
        <v>0</v>
      </c>
      <c r="ON11" s="529">
        <v>0</v>
      </c>
      <c r="OO11" s="131">
        <v>0</v>
      </c>
      <c r="OP11" s="132">
        <v>0</v>
      </c>
      <c r="OQ11" s="132">
        <v>0</v>
      </c>
      <c r="OR11" s="132">
        <v>0</v>
      </c>
      <c r="OS11" s="529">
        <v>0</v>
      </c>
      <c r="OT11" s="131">
        <v>0</v>
      </c>
      <c r="OU11" s="132">
        <v>0</v>
      </c>
      <c r="OV11" s="132">
        <v>0</v>
      </c>
      <c r="OW11" s="132">
        <v>0</v>
      </c>
      <c r="OX11" s="529">
        <v>0</v>
      </c>
      <c r="OY11" s="131">
        <v>0</v>
      </c>
      <c r="OZ11" s="132">
        <v>0</v>
      </c>
      <c r="PA11" s="132">
        <v>0</v>
      </c>
      <c r="PB11" s="132">
        <v>0</v>
      </c>
      <c r="PC11" s="529">
        <v>0</v>
      </c>
      <c r="PD11" s="131">
        <v>0</v>
      </c>
      <c r="PE11" s="132">
        <v>0</v>
      </c>
      <c r="PF11" s="132">
        <v>0</v>
      </c>
      <c r="PG11" s="132">
        <v>0</v>
      </c>
      <c r="PH11" s="529">
        <v>0</v>
      </c>
      <c r="PI11" s="131">
        <v>0</v>
      </c>
      <c r="PJ11" s="132">
        <v>0</v>
      </c>
      <c r="PK11" s="132">
        <v>0</v>
      </c>
      <c r="PL11" s="132">
        <v>0</v>
      </c>
      <c r="PM11" s="529">
        <v>0</v>
      </c>
      <c r="PN11" s="131">
        <v>0</v>
      </c>
      <c r="PO11" s="132">
        <v>0</v>
      </c>
      <c r="PP11" s="132">
        <v>0</v>
      </c>
      <c r="PQ11" s="132">
        <v>0</v>
      </c>
      <c r="PR11" s="529">
        <v>0</v>
      </c>
      <c r="PS11" s="131">
        <v>0</v>
      </c>
      <c r="PT11" s="132">
        <v>0</v>
      </c>
      <c r="PU11" s="132">
        <v>0</v>
      </c>
      <c r="PV11" s="132">
        <v>0</v>
      </c>
      <c r="PW11" s="529">
        <v>0</v>
      </c>
      <c r="PX11" s="131">
        <v>0</v>
      </c>
      <c r="PY11" s="132">
        <v>0</v>
      </c>
      <c r="PZ11" s="132">
        <v>0</v>
      </c>
      <c r="QA11" s="132">
        <v>0</v>
      </c>
      <c r="QB11" s="529">
        <v>0</v>
      </c>
      <c r="QC11" s="131">
        <v>0</v>
      </c>
      <c r="QD11" s="132">
        <v>0</v>
      </c>
      <c r="QE11" s="132">
        <v>0</v>
      </c>
      <c r="QF11" s="132">
        <v>0</v>
      </c>
      <c r="QG11" s="529">
        <v>0</v>
      </c>
      <c r="QH11" s="131">
        <v>0</v>
      </c>
      <c r="QI11" s="132">
        <v>0</v>
      </c>
      <c r="QJ11" s="132">
        <v>0</v>
      </c>
      <c r="QK11" s="132">
        <v>0</v>
      </c>
      <c r="QL11" s="529">
        <v>0</v>
      </c>
      <c r="QM11" s="131">
        <v>0</v>
      </c>
      <c r="QN11" s="132">
        <v>0</v>
      </c>
      <c r="QO11" s="132">
        <v>0</v>
      </c>
      <c r="QP11" s="132">
        <v>0</v>
      </c>
      <c r="QQ11" s="530">
        <v>0</v>
      </c>
    </row>
    <row r="12" spans="2:459" ht="13.5" thickBot="1">
      <c r="B12" s="531" t="s">
        <v>2792</v>
      </c>
      <c r="C12" s="532" t="s">
        <v>2925</v>
      </c>
      <c r="D12" s="533"/>
      <c r="E12" s="534">
        <v>0</v>
      </c>
      <c r="F12" s="535">
        <v>0</v>
      </c>
      <c r="G12" s="535">
        <v>0</v>
      </c>
      <c r="H12" s="535">
        <v>0</v>
      </c>
      <c r="I12" s="536">
        <v>0</v>
      </c>
      <c r="J12" s="534">
        <v>0</v>
      </c>
      <c r="K12" s="535">
        <v>0</v>
      </c>
      <c r="L12" s="535">
        <v>0</v>
      </c>
      <c r="M12" s="535">
        <v>0</v>
      </c>
      <c r="N12" s="536">
        <v>0</v>
      </c>
      <c r="O12" s="534">
        <v>0</v>
      </c>
      <c r="P12" s="535">
        <v>0</v>
      </c>
      <c r="Q12" s="535">
        <v>0</v>
      </c>
      <c r="R12" s="535">
        <v>0</v>
      </c>
      <c r="S12" s="536">
        <v>0</v>
      </c>
      <c r="T12" s="534">
        <v>0</v>
      </c>
      <c r="U12" s="535">
        <v>0</v>
      </c>
      <c r="V12" s="535">
        <v>0</v>
      </c>
      <c r="W12" s="535">
        <v>0</v>
      </c>
      <c r="X12" s="536">
        <v>0</v>
      </c>
      <c r="Y12" s="534">
        <v>0</v>
      </c>
      <c r="Z12" s="535">
        <v>0</v>
      </c>
      <c r="AA12" s="535">
        <v>0</v>
      </c>
      <c r="AB12" s="535">
        <v>0</v>
      </c>
      <c r="AC12" s="536">
        <v>0</v>
      </c>
      <c r="AD12" s="534">
        <v>0</v>
      </c>
      <c r="AE12" s="535">
        <v>0</v>
      </c>
      <c r="AF12" s="535">
        <v>0</v>
      </c>
      <c r="AG12" s="535">
        <v>0</v>
      </c>
      <c r="AH12" s="536">
        <v>0</v>
      </c>
      <c r="AI12" s="534">
        <v>0</v>
      </c>
      <c r="AJ12" s="535">
        <v>0</v>
      </c>
      <c r="AK12" s="535">
        <v>0</v>
      </c>
      <c r="AL12" s="535">
        <v>0</v>
      </c>
      <c r="AM12" s="536">
        <v>0</v>
      </c>
      <c r="AN12" s="534">
        <v>0</v>
      </c>
      <c r="AO12" s="535">
        <v>0</v>
      </c>
      <c r="AP12" s="535">
        <v>0</v>
      </c>
      <c r="AQ12" s="535">
        <v>0</v>
      </c>
      <c r="AR12" s="536">
        <v>0</v>
      </c>
      <c r="AS12" s="534">
        <v>0</v>
      </c>
      <c r="AT12" s="535">
        <v>0</v>
      </c>
      <c r="AU12" s="535">
        <v>0</v>
      </c>
      <c r="AV12" s="535">
        <v>0</v>
      </c>
      <c r="AW12" s="536">
        <v>0</v>
      </c>
      <c r="AX12" s="534">
        <v>0</v>
      </c>
      <c r="AY12" s="535">
        <v>0</v>
      </c>
      <c r="AZ12" s="535">
        <v>0</v>
      </c>
      <c r="BA12" s="535">
        <v>0</v>
      </c>
      <c r="BB12" s="536">
        <v>0</v>
      </c>
      <c r="BC12" s="534">
        <v>0</v>
      </c>
      <c r="BD12" s="535">
        <v>0</v>
      </c>
      <c r="BE12" s="535">
        <v>0</v>
      </c>
      <c r="BF12" s="535">
        <v>0</v>
      </c>
      <c r="BG12" s="536">
        <v>0</v>
      </c>
      <c r="BH12" s="534">
        <v>0</v>
      </c>
      <c r="BI12" s="535">
        <v>0</v>
      </c>
      <c r="BJ12" s="535">
        <v>0</v>
      </c>
      <c r="BK12" s="535">
        <v>0</v>
      </c>
      <c r="BL12" s="536">
        <v>0</v>
      </c>
      <c r="BM12" s="534">
        <v>0</v>
      </c>
      <c r="BN12" s="535">
        <v>0</v>
      </c>
      <c r="BO12" s="535">
        <v>0</v>
      </c>
      <c r="BP12" s="535">
        <v>0</v>
      </c>
      <c r="BQ12" s="536">
        <v>0</v>
      </c>
      <c r="BR12" s="534">
        <v>0</v>
      </c>
      <c r="BS12" s="535">
        <v>0</v>
      </c>
      <c r="BT12" s="535">
        <v>0</v>
      </c>
      <c r="BU12" s="535">
        <v>0</v>
      </c>
      <c r="BV12" s="536">
        <v>0</v>
      </c>
      <c r="BW12" s="534">
        <v>0</v>
      </c>
      <c r="BX12" s="535">
        <v>0</v>
      </c>
      <c r="BY12" s="535">
        <v>0</v>
      </c>
      <c r="BZ12" s="535">
        <v>0</v>
      </c>
      <c r="CA12" s="536">
        <v>0</v>
      </c>
      <c r="CB12" s="534">
        <v>0</v>
      </c>
      <c r="CC12" s="535">
        <v>0</v>
      </c>
      <c r="CD12" s="535">
        <v>0</v>
      </c>
      <c r="CE12" s="535">
        <v>0</v>
      </c>
      <c r="CF12" s="536">
        <v>0</v>
      </c>
      <c r="CG12" s="534">
        <v>0</v>
      </c>
      <c r="CH12" s="535">
        <v>0</v>
      </c>
      <c r="CI12" s="535">
        <v>0</v>
      </c>
      <c r="CJ12" s="535">
        <v>0</v>
      </c>
      <c r="CK12" s="536">
        <v>0</v>
      </c>
      <c r="CL12" s="534">
        <v>0</v>
      </c>
      <c r="CM12" s="535">
        <v>0</v>
      </c>
      <c r="CN12" s="535">
        <v>0</v>
      </c>
      <c r="CO12" s="535">
        <v>0</v>
      </c>
      <c r="CP12" s="536">
        <v>0</v>
      </c>
      <c r="CQ12" s="534">
        <v>0</v>
      </c>
      <c r="CR12" s="535">
        <v>0</v>
      </c>
      <c r="CS12" s="535">
        <v>0</v>
      </c>
      <c r="CT12" s="535">
        <v>0</v>
      </c>
      <c r="CU12" s="536">
        <v>0</v>
      </c>
      <c r="CV12" s="534">
        <v>0</v>
      </c>
      <c r="CW12" s="535">
        <v>0</v>
      </c>
      <c r="CX12" s="535">
        <v>0</v>
      </c>
      <c r="CY12" s="535">
        <v>0</v>
      </c>
      <c r="CZ12" s="536">
        <v>0</v>
      </c>
      <c r="DA12" s="534">
        <v>0</v>
      </c>
      <c r="DB12" s="535">
        <v>0</v>
      </c>
      <c r="DC12" s="535">
        <v>0</v>
      </c>
      <c r="DD12" s="535">
        <v>0</v>
      </c>
      <c r="DE12" s="536">
        <v>0</v>
      </c>
      <c r="DF12" s="534">
        <v>0</v>
      </c>
      <c r="DG12" s="535">
        <v>0</v>
      </c>
      <c r="DH12" s="535">
        <v>0</v>
      </c>
      <c r="DI12" s="535">
        <v>0</v>
      </c>
      <c r="DJ12" s="536">
        <v>0</v>
      </c>
      <c r="DK12" s="534">
        <v>0</v>
      </c>
      <c r="DL12" s="535">
        <v>0</v>
      </c>
      <c r="DM12" s="535">
        <v>0</v>
      </c>
      <c r="DN12" s="535">
        <v>0</v>
      </c>
      <c r="DO12" s="536">
        <v>0</v>
      </c>
      <c r="DP12" s="534">
        <v>0</v>
      </c>
      <c r="DQ12" s="535">
        <v>0</v>
      </c>
      <c r="DR12" s="535">
        <v>0</v>
      </c>
      <c r="DS12" s="535">
        <v>0</v>
      </c>
      <c r="DT12" s="536">
        <v>0</v>
      </c>
      <c r="DU12" s="534">
        <v>0</v>
      </c>
      <c r="DV12" s="535">
        <v>0</v>
      </c>
      <c r="DW12" s="535">
        <v>0</v>
      </c>
      <c r="DX12" s="535">
        <v>0</v>
      </c>
      <c r="DY12" s="536">
        <v>0</v>
      </c>
      <c r="DZ12" s="534">
        <v>0</v>
      </c>
      <c r="EA12" s="535">
        <v>0</v>
      </c>
      <c r="EB12" s="535">
        <v>0</v>
      </c>
      <c r="EC12" s="535">
        <v>0</v>
      </c>
      <c r="ED12" s="536">
        <v>0</v>
      </c>
      <c r="EE12" s="534">
        <v>0</v>
      </c>
      <c r="EF12" s="535">
        <v>0</v>
      </c>
      <c r="EG12" s="535">
        <v>0</v>
      </c>
      <c r="EH12" s="535">
        <v>0</v>
      </c>
      <c r="EI12" s="536">
        <v>0</v>
      </c>
      <c r="EJ12" s="534">
        <v>0</v>
      </c>
      <c r="EK12" s="535">
        <v>0</v>
      </c>
      <c r="EL12" s="535">
        <v>0</v>
      </c>
      <c r="EM12" s="535">
        <v>0</v>
      </c>
      <c r="EN12" s="536">
        <v>0</v>
      </c>
      <c r="EO12" s="534">
        <v>0</v>
      </c>
      <c r="EP12" s="535">
        <v>0</v>
      </c>
      <c r="EQ12" s="535">
        <v>0</v>
      </c>
      <c r="ER12" s="535">
        <v>0</v>
      </c>
      <c r="ES12" s="536">
        <v>0</v>
      </c>
      <c r="ET12" s="534">
        <v>0</v>
      </c>
      <c r="EU12" s="535">
        <v>0</v>
      </c>
      <c r="EV12" s="535">
        <v>0</v>
      </c>
      <c r="EW12" s="535">
        <v>0</v>
      </c>
      <c r="EX12" s="536">
        <v>0</v>
      </c>
      <c r="EY12" s="534">
        <v>0</v>
      </c>
      <c r="EZ12" s="535">
        <v>0</v>
      </c>
      <c r="FA12" s="535">
        <v>0</v>
      </c>
      <c r="FB12" s="535">
        <v>0</v>
      </c>
      <c r="FC12" s="536">
        <v>0</v>
      </c>
      <c r="FD12" s="534">
        <v>0</v>
      </c>
      <c r="FE12" s="535">
        <v>0</v>
      </c>
      <c r="FF12" s="535">
        <v>0</v>
      </c>
      <c r="FG12" s="535">
        <v>0</v>
      </c>
      <c r="FH12" s="536">
        <v>0</v>
      </c>
      <c r="FI12" s="534">
        <v>0</v>
      </c>
      <c r="FJ12" s="535">
        <v>0</v>
      </c>
      <c r="FK12" s="535">
        <v>0</v>
      </c>
      <c r="FL12" s="535">
        <v>0</v>
      </c>
      <c r="FM12" s="536">
        <v>0</v>
      </c>
      <c r="FN12" s="534">
        <v>0</v>
      </c>
      <c r="FO12" s="535">
        <v>0</v>
      </c>
      <c r="FP12" s="535">
        <v>0</v>
      </c>
      <c r="FQ12" s="535">
        <v>0</v>
      </c>
      <c r="FR12" s="536">
        <v>0</v>
      </c>
      <c r="FS12" s="534">
        <v>0</v>
      </c>
      <c r="FT12" s="535">
        <v>0</v>
      </c>
      <c r="FU12" s="535">
        <v>0</v>
      </c>
      <c r="FV12" s="535">
        <v>0</v>
      </c>
      <c r="FW12" s="536">
        <v>0</v>
      </c>
      <c r="FX12" s="534">
        <v>0</v>
      </c>
      <c r="FY12" s="535">
        <v>0</v>
      </c>
      <c r="FZ12" s="535">
        <v>0</v>
      </c>
      <c r="GA12" s="535">
        <v>0</v>
      </c>
      <c r="GB12" s="536">
        <v>0</v>
      </c>
      <c r="GC12" s="534">
        <v>0</v>
      </c>
      <c r="GD12" s="535">
        <v>0</v>
      </c>
      <c r="GE12" s="535">
        <v>0</v>
      </c>
      <c r="GF12" s="535">
        <v>0</v>
      </c>
      <c r="GG12" s="536">
        <v>0</v>
      </c>
      <c r="GH12" s="534">
        <v>0</v>
      </c>
      <c r="GI12" s="535">
        <v>0</v>
      </c>
      <c r="GJ12" s="535">
        <v>0</v>
      </c>
      <c r="GK12" s="535">
        <v>0</v>
      </c>
      <c r="GL12" s="536">
        <v>0</v>
      </c>
      <c r="GM12" s="534">
        <v>0</v>
      </c>
      <c r="GN12" s="535">
        <v>0</v>
      </c>
      <c r="GO12" s="535">
        <v>0</v>
      </c>
      <c r="GP12" s="535">
        <v>0</v>
      </c>
      <c r="GQ12" s="536">
        <v>0</v>
      </c>
      <c r="GR12" s="534">
        <v>0</v>
      </c>
      <c r="GS12" s="535">
        <v>0</v>
      </c>
      <c r="GT12" s="535">
        <v>0</v>
      </c>
      <c r="GU12" s="535">
        <v>0</v>
      </c>
      <c r="GV12" s="536">
        <v>0</v>
      </c>
      <c r="GW12" s="534">
        <v>0</v>
      </c>
      <c r="GX12" s="535">
        <v>0</v>
      </c>
      <c r="GY12" s="535">
        <v>0</v>
      </c>
      <c r="GZ12" s="535">
        <v>0</v>
      </c>
      <c r="HA12" s="536">
        <v>0</v>
      </c>
      <c r="HB12" s="534">
        <v>0</v>
      </c>
      <c r="HC12" s="535">
        <v>0</v>
      </c>
      <c r="HD12" s="535">
        <v>0</v>
      </c>
      <c r="HE12" s="535">
        <v>0</v>
      </c>
      <c r="HF12" s="536">
        <v>0</v>
      </c>
      <c r="HG12" s="534">
        <v>0</v>
      </c>
      <c r="HH12" s="535">
        <v>0</v>
      </c>
      <c r="HI12" s="535">
        <v>0</v>
      </c>
      <c r="HJ12" s="535">
        <v>0</v>
      </c>
      <c r="HK12" s="536">
        <v>0</v>
      </c>
      <c r="HL12" s="534">
        <v>0</v>
      </c>
      <c r="HM12" s="535">
        <v>0</v>
      </c>
      <c r="HN12" s="535">
        <v>0</v>
      </c>
      <c r="HO12" s="535">
        <v>0</v>
      </c>
      <c r="HP12" s="536">
        <v>0</v>
      </c>
      <c r="HQ12" s="534">
        <v>0</v>
      </c>
      <c r="HR12" s="535">
        <v>0</v>
      </c>
      <c r="HS12" s="535">
        <v>0</v>
      </c>
      <c r="HT12" s="535">
        <v>0</v>
      </c>
      <c r="HU12" s="536">
        <v>0</v>
      </c>
      <c r="HV12" s="534">
        <v>0</v>
      </c>
      <c r="HW12" s="535">
        <v>0</v>
      </c>
      <c r="HX12" s="535">
        <v>0</v>
      </c>
      <c r="HY12" s="535">
        <v>0</v>
      </c>
      <c r="HZ12" s="536">
        <v>0</v>
      </c>
      <c r="IA12" s="534">
        <v>0</v>
      </c>
      <c r="IB12" s="535">
        <v>0</v>
      </c>
      <c r="IC12" s="535">
        <v>0</v>
      </c>
      <c r="ID12" s="535">
        <v>0</v>
      </c>
      <c r="IE12" s="536">
        <v>0</v>
      </c>
      <c r="IF12" s="534">
        <v>0</v>
      </c>
      <c r="IG12" s="535">
        <v>0</v>
      </c>
      <c r="IH12" s="535">
        <v>0</v>
      </c>
      <c r="II12" s="535">
        <v>0</v>
      </c>
      <c r="IJ12" s="536">
        <v>0</v>
      </c>
      <c r="IK12" s="534">
        <v>0</v>
      </c>
      <c r="IL12" s="535">
        <v>0</v>
      </c>
      <c r="IM12" s="535">
        <v>0</v>
      </c>
      <c r="IN12" s="535">
        <v>0</v>
      </c>
      <c r="IO12" s="536">
        <v>0</v>
      </c>
      <c r="IP12" s="534">
        <v>0</v>
      </c>
      <c r="IQ12" s="535">
        <v>0</v>
      </c>
      <c r="IR12" s="535">
        <v>0</v>
      </c>
      <c r="IS12" s="535">
        <v>0</v>
      </c>
      <c r="IT12" s="536">
        <v>0</v>
      </c>
      <c r="IU12" s="534">
        <v>0</v>
      </c>
      <c r="IV12" s="535">
        <v>0</v>
      </c>
      <c r="IW12" s="535">
        <v>0</v>
      </c>
      <c r="IX12" s="535">
        <v>0</v>
      </c>
      <c r="IY12" s="536">
        <v>0</v>
      </c>
      <c r="IZ12" s="534">
        <v>0</v>
      </c>
      <c r="JA12" s="535">
        <v>0</v>
      </c>
      <c r="JB12" s="535">
        <v>0</v>
      </c>
      <c r="JC12" s="535">
        <v>0</v>
      </c>
      <c r="JD12" s="536">
        <v>0</v>
      </c>
      <c r="JE12" s="534">
        <v>0</v>
      </c>
      <c r="JF12" s="535">
        <v>0</v>
      </c>
      <c r="JG12" s="535">
        <v>0</v>
      </c>
      <c r="JH12" s="535">
        <v>0</v>
      </c>
      <c r="JI12" s="536">
        <v>0</v>
      </c>
      <c r="JJ12" s="534">
        <v>0</v>
      </c>
      <c r="JK12" s="535">
        <v>0</v>
      </c>
      <c r="JL12" s="535">
        <v>0</v>
      </c>
      <c r="JM12" s="535">
        <v>0</v>
      </c>
      <c r="JN12" s="536">
        <v>0</v>
      </c>
      <c r="JO12" s="534">
        <v>0</v>
      </c>
      <c r="JP12" s="535">
        <v>0</v>
      </c>
      <c r="JQ12" s="535">
        <v>0</v>
      </c>
      <c r="JR12" s="535">
        <v>0</v>
      </c>
      <c r="JS12" s="536">
        <v>0</v>
      </c>
      <c r="JT12" s="534">
        <v>0</v>
      </c>
      <c r="JU12" s="535">
        <v>0</v>
      </c>
      <c r="JV12" s="535">
        <v>0</v>
      </c>
      <c r="JW12" s="535">
        <v>0</v>
      </c>
      <c r="JX12" s="536">
        <v>0</v>
      </c>
      <c r="JY12" s="534">
        <v>0</v>
      </c>
      <c r="JZ12" s="535">
        <v>0</v>
      </c>
      <c r="KA12" s="535">
        <v>0</v>
      </c>
      <c r="KB12" s="535">
        <v>0</v>
      </c>
      <c r="KC12" s="536">
        <v>0</v>
      </c>
      <c r="KD12" s="534">
        <v>0</v>
      </c>
      <c r="KE12" s="535">
        <v>0</v>
      </c>
      <c r="KF12" s="535">
        <v>0</v>
      </c>
      <c r="KG12" s="535">
        <v>0</v>
      </c>
      <c r="KH12" s="536">
        <v>0</v>
      </c>
      <c r="KI12" s="534">
        <v>0</v>
      </c>
      <c r="KJ12" s="535">
        <v>0</v>
      </c>
      <c r="KK12" s="535">
        <v>0</v>
      </c>
      <c r="KL12" s="535">
        <v>0</v>
      </c>
      <c r="KM12" s="536">
        <v>0</v>
      </c>
      <c r="KN12" s="534">
        <v>0</v>
      </c>
      <c r="KO12" s="535">
        <v>0</v>
      </c>
      <c r="KP12" s="535">
        <v>0</v>
      </c>
      <c r="KQ12" s="535">
        <v>0</v>
      </c>
      <c r="KR12" s="536">
        <v>0</v>
      </c>
      <c r="KS12" s="534">
        <v>0</v>
      </c>
      <c r="KT12" s="535">
        <v>0</v>
      </c>
      <c r="KU12" s="535">
        <v>0</v>
      </c>
      <c r="KV12" s="535">
        <v>0</v>
      </c>
      <c r="KW12" s="536">
        <v>0</v>
      </c>
      <c r="KX12" s="534">
        <v>0</v>
      </c>
      <c r="KY12" s="535">
        <v>0</v>
      </c>
      <c r="KZ12" s="535">
        <v>0</v>
      </c>
      <c r="LA12" s="535">
        <v>0</v>
      </c>
      <c r="LB12" s="536">
        <v>0</v>
      </c>
      <c r="LC12" s="534">
        <v>0</v>
      </c>
      <c r="LD12" s="535">
        <v>0</v>
      </c>
      <c r="LE12" s="535">
        <v>0</v>
      </c>
      <c r="LF12" s="535">
        <v>0</v>
      </c>
      <c r="LG12" s="536">
        <v>0</v>
      </c>
      <c r="LH12" s="534">
        <v>0</v>
      </c>
      <c r="LI12" s="535">
        <v>0</v>
      </c>
      <c r="LJ12" s="535">
        <v>0</v>
      </c>
      <c r="LK12" s="535">
        <v>0</v>
      </c>
      <c r="LL12" s="536">
        <v>0</v>
      </c>
      <c r="LM12" s="534">
        <v>0</v>
      </c>
      <c r="LN12" s="535">
        <v>0</v>
      </c>
      <c r="LO12" s="535">
        <v>0</v>
      </c>
      <c r="LP12" s="535">
        <v>0</v>
      </c>
      <c r="LQ12" s="536">
        <v>0</v>
      </c>
      <c r="LR12" s="534">
        <v>0</v>
      </c>
      <c r="LS12" s="535">
        <v>0</v>
      </c>
      <c r="LT12" s="535">
        <v>0</v>
      </c>
      <c r="LU12" s="535">
        <v>0</v>
      </c>
      <c r="LV12" s="536">
        <v>0</v>
      </c>
      <c r="LW12" s="534">
        <v>0</v>
      </c>
      <c r="LX12" s="535">
        <v>0</v>
      </c>
      <c r="LY12" s="535">
        <v>0</v>
      </c>
      <c r="LZ12" s="535">
        <v>0</v>
      </c>
      <c r="MA12" s="536">
        <v>0</v>
      </c>
      <c r="MB12" s="534">
        <v>0</v>
      </c>
      <c r="MC12" s="535">
        <v>0</v>
      </c>
      <c r="MD12" s="535">
        <v>0</v>
      </c>
      <c r="ME12" s="535">
        <v>0</v>
      </c>
      <c r="MF12" s="536">
        <v>0</v>
      </c>
      <c r="MG12" s="534">
        <v>0</v>
      </c>
      <c r="MH12" s="535">
        <v>0</v>
      </c>
      <c r="MI12" s="535">
        <v>0</v>
      </c>
      <c r="MJ12" s="535">
        <v>0</v>
      </c>
      <c r="MK12" s="536">
        <v>0</v>
      </c>
      <c r="ML12" s="534">
        <v>0</v>
      </c>
      <c r="MM12" s="535">
        <v>0</v>
      </c>
      <c r="MN12" s="535">
        <v>0</v>
      </c>
      <c r="MO12" s="535">
        <v>0</v>
      </c>
      <c r="MP12" s="536">
        <v>0</v>
      </c>
      <c r="MQ12" s="534">
        <v>0</v>
      </c>
      <c r="MR12" s="535">
        <v>0</v>
      </c>
      <c r="MS12" s="535">
        <v>0</v>
      </c>
      <c r="MT12" s="535">
        <v>0</v>
      </c>
      <c r="MU12" s="536">
        <v>0</v>
      </c>
      <c r="MV12" s="534">
        <v>0</v>
      </c>
      <c r="MW12" s="535">
        <v>0</v>
      </c>
      <c r="MX12" s="535">
        <v>0</v>
      </c>
      <c r="MY12" s="535">
        <v>0</v>
      </c>
      <c r="MZ12" s="536">
        <v>0</v>
      </c>
      <c r="NA12" s="534">
        <v>0</v>
      </c>
      <c r="NB12" s="535">
        <v>0</v>
      </c>
      <c r="NC12" s="535">
        <v>0</v>
      </c>
      <c r="ND12" s="535">
        <v>0</v>
      </c>
      <c r="NE12" s="536">
        <v>0</v>
      </c>
      <c r="NF12" s="534">
        <v>0</v>
      </c>
      <c r="NG12" s="535">
        <v>0</v>
      </c>
      <c r="NH12" s="535">
        <v>0</v>
      </c>
      <c r="NI12" s="535">
        <v>0</v>
      </c>
      <c r="NJ12" s="536">
        <v>0</v>
      </c>
      <c r="NK12" s="534">
        <v>0</v>
      </c>
      <c r="NL12" s="535">
        <v>0</v>
      </c>
      <c r="NM12" s="535">
        <v>0</v>
      </c>
      <c r="NN12" s="535">
        <v>0</v>
      </c>
      <c r="NO12" s="536">
        <v>0</v>
      </c>
      <c r="NP12" s="534">
        <v>0</v>
      </c>
      <c r="NQ12" s="535">
        <v>0</v>
      </c>
      <c r="NR12" s="535">
        <v>0</v>
      </c>
      <c r="NS12" s="535">
        <v>0</v>
      </c>
      <c r="NT12" s="536">
        <v>0</v>
      </c>
      <c r="NU12" s="534">
        <v>0</v>
      </c>
      <c r="NV12" s="535">
        <v>0</v>
      </c>
      <c r="NW12" s="535">
        <v>0</v>
      </c>
      <c r="NX12" s="535">
        <v>0</v>
      </c>
      <c r="NY12" s="536">
        <v>0</v>
      </c>
      <c r="NZ12" s="534">
        <v>0</v>
      </c>
      <c r="OA12" s="535">
        <v>0</v>
      </c>
      <c r="OB12" s="535">
        <v>0</v>
      </c>
      <c r="OC12" s="535">
        <v>0</v>
      </c>
      <c r="OD12" s="536">
        <v>0</v>
      </c>
      <c r="OE12" s="534">
        <v>0</v>
      </c>
      <c r="OF12" s="535">
        <v>0</v>
      </c>
      <c r="OG12" s="535">
        <v>0</v>
      </c>
      <c r="OH12" s="535">
        <v>0</v>
      </c>
      <c r="OI12" s="536">
        <v>0</v>
      </c>
      <c r="OJ12" s="534">
        <v>0</v>
      </c>
      <c r="OK12" s="535">
        <v>0</v>
      </c>
      <c r="OL12" s="535">
        <v>0</v>
      </c>
      <c r="OM12" s="535">
        <v>0</v>
      </c>
      <c r="ON12" s="536">
        <v>0</v>
      </c>
      <c r="OO12" s="534">
        <v>0</v>
      </c>
      <c r="OP12" s="535">
        <v>0</v>
      </c>
      <c r="OQ12" s="535">
        <v>0</v>
      </c>
      <c r="OR12" s="535">
        <v>0</v>
      </c>
      <c r="OS12" s="536">
        <v>0</v>
      </c>
      <c r="OT12" s="534">
        <v>0</v>
      </c>
      <c r="OU12" s="535">
        <v>0</v>
      </c>
      <c r="OV12" s="535">
        <v>0</v>
      </c>
      <c r="OW12" s="535">
        <v>0</v>
      </c>
      <c r="OX12" s="536">
        <v>0</v>
      </c>
      <c r="OY12" s="534">
        <v>0</v>
      </c>
      <c r="OZ12" s="535">
        <v>0</v>
      </c>
      <c r="PA12" s="535">
        <v>0</v>
      </c>
      <c r="PB12" s="535">
        <v>0</v>
      </c>
      <c r="PC12" s="536">
        <v>0</v>
      </c>
      <c r="PD12" s="534">
        <v>0</v>
      </c>
      <c r="PE12" s="535">
        <v>0</v>
      </c>
      <c r="PF12" s="535">
        <v>0</v>
      </c>
      <c r="PG12" s="535">
        <v>0</v>
      </c>
      <c r="PH12" s="536">
        <v>0</v>
      </c>
      <c r="PI12" s="534">
        <v>0</v>
      </c>
      <c r="PJ12" s="535">
        <v>0</v>
      </c>
      <c r="PK12" s="535">
        <v>0</v>
      </c>
      <c r="PL12" s="535">
        <v>0</v>
      </c>
      <c r="PM12" s="536">
        <v>0</v>
      </c>
      <c r="PN12" s="534">
        <v>0</v>
      </c>
      <c r="PO12" s="535">
        <v>0</v>
      </c>
      <c r="PP12" s="535">
        <v>0</v>
      </c>
      <c r="PQ12" s="535">
        <v>0</v>
      </c>
      <c r="PR12" s="536">
        <v>0</v>
      </c>
      <c r="PS12" s="534">
        <v>0</v>
      </c>
      <c r="PT12" s="535">
        <v>0</v>
      </c>
      <c r="PU12" s="535">
        <v>0</v>
      </c>
      <c r="PV12" s="535">
        <v>0</v>
      </c>
      <c r="PW12" s="536">
        <v>0</v>
      </c>
      <c r="PX12" s="534">
        <v>0</v>
      </c>
      <c r="PY12" s="535">
        <v>0</v>
      </c>
      <c r="PZ12" s="535">
        <v>0</v>
      </c>
      <c r="QA12" s="535">
        <v>0</v>
      </c>
      <c r="QB12" s="536">
        <v>0</v>
      </c>
      <c r="QC12" s="534">
        <v>0</v>
      </c>
      <c r="QD12" s="535">
        <v>0</v>
      </c>
      <c r="QE12" s="535">
        <v>0</v>
      </c>
      <c r="QF12" s="535">
        <v>0</v>
      </c>
      <c r="QG12" s="536">
        <v>0</v>
      </c>
      <c r="QH12" s="534">
        <v>0</v>
      </c>
      <c r="QI12" s="535">
        <v>0</v>
      </c>
      <c r="QJ12" s="535">
        <v>0</v>
      </c>
      <c r="QK12" s="535">
        <v>0</v>
      </c>
      <c r="QL12" s="536">
        <v>0</v>
      </c>
      <c r="QM12" s="534">
        <v>0</v>
      </c>
      <c r="QN12" s="535">
        <v>0</v>
      </c>
      <c r="QO12" s="535">
        <v>0</v>
      </c>
      <c r="QP12" s="535">
        <v>0</v>
      </c>
      <c r="QQ12" s="537">
        <v>0</v>
      </c>
    </row>
    <row r="13" spans="2:459">
      <c r="B13" s="518" t="s">
        <v>2794</v>
      </c>
      <c r="C13" s="519" t="s">
        <v>2795</v>
      </c>
      <c r="D13" s="520" t="s">
        <v>2536</v>
      </c>
      <c r="E13" s="113">
        <v>0</v>
      </c>
      <c r="F13" s="117">
        <v>0</v>
      </c>
      <c r="G13" s="114">
        <v>0</v>
      </c>
      <c r="H13" s="114">
        <v>0</v>
      </c>
      <c r="I13" s="521">
        <v>0</v>
      </c>
      <c r="J13" s="113">
        <v>0</v>
      </c>
      <c r="K13" s="117">
        <v>0</v>
      </c>
      <c r="L13" s="114">
        <v>0</v>
      </c>
      <c r="M13" s="114">
        <v>0</v>
      </c>
      <c r="N13" s="521">
        <v>0</v>
      </c>
      <c r="O13" s="113">
        <v>0</v>
      </c>
      <c r="P13" s="114">
        <v>0</v>
      </c>
      <c r="Q13" s="114">
        <v>0</v>
      </c>
      <c r="R13" s="114">
        <v>0</v>
      </c>
      <c r="S13" s="521">
        <v>0</v>
      </c>
      <c r="T13" s="113">
        <v>2.1</v>
      </c>
      <c r="U13" s="117">
        <v>284</v>
      </c>
      <c r="V13" s="114">
        <v>188</v>
      </c>
      <c r="W13" s="114">
        <v>96</v>
      </c>
      <c r="X13" s="521">
        <v>0.3380281690140845</v>
      </c>
      <c r="Y13" s="113">
        <v>0</v>
      </c>
      <c r="Z13" s="117">
        <v>0</v>
      </c>
      <c r="AA13" s="114">
        <v>0</v>
      </c>
      <c r="AB13" s="114">
        <v>0</v>
      </c>
      <c r="AC13" s="521">
        <v>0</v>
      </c>
      <c r="AD13" s="113">
        <v>2.1</v>
      </c>
      <c r="AE13" s="114">
        <v>284</v>
      </c>
      <c r="AF13" s="114">
        <v>188</v>
      </c>
      <c r="AG13" s="114">
        <v>96</v>
      </c>
      <c r="AH13" s="521">
        <v>0.3380281690140845</v>
      </c>
      <c r="AI13" s="113">
        <v>2.1</v>
      </c>
      <c r="AJ13" s="114">
        <v>284</v>
      </c>
      <c r="AK13" s="114">
        <v>188</v>
      </c>
      <c r="AL13" s="114">
        <v>96</v>
      </c>
      <c r="AM13" s="521">
        <v>0.3380281690140845</v>
      </c>
      <c r="AN13" s="113">
        <v>0</v>
      </c>
      <c r="AO13" s="117">
        <v>0</v>
      </c>
      <c r="AP13" s="114">
        <v>0</v>
      </c>
      <c r="AQ13" s="114">
        <v>0</v>
      </c>
      <c r="AR13" s="521">
        <v>0</v>
      </c>
      <c r="AS13" s="113">
        <v>0</v>
      </c>
      <c r="AT13" s="117">
        <v>0</v>
      </c>
      <c r="AU13" s="114">
        <v>0</v>
      </c>
      <c r="AV13" s="114">
        <v>0</v>
      </c>
      <c r="AW13" s="521">
        <v>0</v>
      </c>
      <c r="AX13" s="113">
        <v>0</v>
      </c>
      <c r="AY13" s="114">
        <v>0</v>
      </c>
      <c r="AZ13" s="114">
        <v>0</v>
      </c>
      <c r="BA13" s="114">
        <v>0</v>
      </c>
      <c r="BB13" s="521">
        <v>0</v>
      </c>
      <c r="BC13" s="113">
        <v>0</v>
      </c>
      <c r="BD13" s="117">
        <v>0</v>
      </c>
      <c r="BE13" s="114">
        <v>0</v>
      </c>
      <c r="BF13" s="114">
        <v>0</v>
      </c>
      <c r="BG13" s="521">
        <v>0</v>
      </c>
      <c r="BH13" s="113">
        <v>0</v>
      </c>
      <c r="BI13" s="117">
        <v>0</v>
      </c>
      <c r="BJ13" s="114">
        <v>0</v>
      </c>
      <c r="BK13" s="114">
        <v>0</v>
      </c>
      <c r="BL13" s="521">
        <v>0</v>
      </c>
      <c r="BM13" s="113">
        <v>0</v>
      </c>
      <c r="BN13" s="114">
        <v>0</v>
      </c>
      <c r="BO13" s="114">
        <v>0</v>
      </c>
      <c r="BP13" s="114">
        <v>0</v>
      </c>
      <c r="BQ13" s="521">
        <v>0</v>
      </c>
      <c r="BR13" s="113">
        <v>0</v>
      </c>
      <c r="BS13" s="114">
        <v>0</v>
      </c>
      <c r="BT13" s="114">
        <v>0</v>
      </c>
      <c r="BU13" s="114">
        <v>0</v>
      </c>
      <c r="BV13" s="521">
        <v>0</v>
      </c>
      <c r="BW13" s="113">
        <v>0</v>
      </c>
      <c r="BX13" s="117">
        <v>0</v>
      </c>
      <c r="BY13" s="114">
        <v>0</v>
      </c>
      <c r="BZ13" s="114">
        <v>0</v>
      </c>
      <c r="CA13" s="521">
        <v>0</v>
      </c>
      <c r="CB13" s="113">
        <v>0</v>
      </c>
      <c r="CC13" s="117">
        <v>0</v>
      </c>
      <c r="CD13" s="114">
        <v>0</v>
      </c>
      <c r="CE13" s="114">
        <v>0</v>
      </c>
      <c r="CF13" s="521">
        <v>0</v>
      </c>
      <c r="CG13" s="113">
        <v>0</v>
      </c>
      <c r="CH13" s="114">
        <v>0</v>
      </c>
      <c r="CI13" s="114">
        <v>0</v>
      </c>
      <c r="CJ13" s="114">
        <v>0</v>
      </c>
      <c r="CK13" s="521">
        <v>0</v>
      </c>
      <c r="CL13" s="113">
        <v>0</v>
      </c>
      <c r="CM13" s="117">
        <v>0</v>
      </c>
      <c r="CN13" s="114">
        <v>0</v>
      </c>
      <c r="CO13" s="114">
        <v>0</v>
      </c>
      <c r="CP13" s="521">
        <v>0</v>
      </c>
      <c r="CQ13" s="113">
        <v>0</v>
      </c>
      <c r="CR13" s="117">
        <v>0</v>
      </c>
      <c r="CS13" s="114">
        <v>0</v>
      </c>
      <c r="CT13" s="114">
        <v>0</v>
      </c>
      <c r="CU13" s="521">
        <v>0</v>
      </c>
      <c r="CV13" s="113">
        <v>0</v>
      </c>
      <c r="CW13" s="114">
        <v>0</v>
      </c>
      <c r="CX13" s="114">
        <v>0</v>
      </c>
      <c r="CY13" s="114">
        <v>0</v>
      </c>
      <c r="CZ13" s="521">
        <v>0</v>
      </c>
      <c r="DA13" s="113">
        <v>0</v>
      </c>
      <c r="DB13" s="114">
        <v>0</v>
      </c>
      <c r="DC13" s="114">
        <v>0</v>
      </c>
      <c r="DD13" s="114">
        <v>0</v>
      </c>
      <c r="DE13" s="521">
        <v>0</v>
      </c>
      <c r="DF13" s="113">
        <v>0</v>
      </c>
      <c r="DG13" s="117">
        <v>0</v>
      </c>
      <c r="DH13" s="114">
        <v>0</v>
      </c>
      <c r="DI13" s="114">
        <v>0</v>
      </c>
      <c r="DJ13" s="521">
        <v>0</v>
      </c>
      <c r="DK13" s="113">
        <v>0</v>
      </c>
      <c r="DL13" s="117">
        <v>0</v>
      </c>
      <c r="DM13" s="114">
        <v>0</v>
      </c>
      <c r="DN13" s="114">
        <v>0</v>
      </c>
      <c r="DO13" s="521">
        <v>0</v>
      </c>
      <c r="DP13" s="113">
        <v>0</v>
      </c>
      <c r="DQ13" s="114">
        <v>0</v>
      </c>
      <c r="DR13" s="114">
        <v>0</v>
      </c>
      <c r="DS13" s="114">
        <v>0</v>
      </c>
      <c r="DT13" s="521">
        <v>0</v>
      </c>
      <c r="DU13" s="113">
        <v>0.5</v>
      </c>
      <c r="DV13" s="117">
        <v>78</v>
      </c>
      <c r="DW13" s="114">
        <v>47</v>
      </c>
      <c r="DX13" s="114">
        <v>31</v>
      </c>
      <c r="DY13" s="521">
        <v>0.39743589743589741</v>
      </c>
      <c r="DZ13" s="113">
        <v>0</v>
      </c>
      <c r="EA13" s="117">
        <v>0</v>
      </c>
      <c r="EB13" s="114">
        <v>0</v>
      </c>
      <c r="EC13" s="114">
        <v>0</v>
      </c>
      <c r="ED13" s="521">
        <v>0</v>
      </c>
      <c r="EE13" s="113">
        <v>0.5</v>
      </c>
      <c r="EF13" s="114">
        <v>78</v>
      </c>
      <c r="EG13" s="114">
        <v>47</v>
      </c>
      <c r="EH13" s="114">
        <v>31</v>
      </c>
      <c r="EI13" s="521">
        <v>0.39743589743589741</v>
      </c>
      <c r="EJ13" s="113">
        <v>0.5</v>
      </c>
      <c r="EK13" s="114">
        <v>78</v>
      </c>
      <c r="EL13" s="114">
        <v>47</v>
      </c>
      <c r="EM13" s="114">
        <v>31</v>
      </c>
      <c r="EN13" s="521">
        <v>0.39743589743589741</v>
      </c>
      <c r="EO13" s="113">
        <v>0</v>
      </c>
      <c r="EP13" s="117">
        <v>0</v>
      </c>
      <c r="EQ13" s="114">
        <v>0</v>
      </c>
      <c r="ER13" s="114">
        <v>0</v>
      </c>
      <c r="ES13" s="521">
        <v>0</v>
      </c>
      <c r="ET13" s="113">
        <v>0</v>
      </c>
      <c r="EU13" s="117">
        <v>0</v>
      </c>
      <c r="EV13" s="114">
        <v>0</v>
      </c>
      <c r="EW13" s="114">
        <v>0</v>
      </c>
      <c r="EX13" s="521">
        <v>0</v>
      </c>
      <c r="EY13" s="113">
        <v>0</v>
      </c>
      <c r="EZ13" s="114">
        <v>0</v>
      </c>
      <c r="FA13" s="114">
        <v>0</v>
      </c>
      <c r="FB13" s="114">
        <v>0</v>
      </c>
      <c r="FC13" s="521">
        <v>0</v>
      </c>
      <c r="FD13" s="113">
        <v>0</v>
      </c>
      <c r="FE13" s="117">
        <v>0</v>
      </c>
      <c r="FF13" s="114">
        <v>0</v>
      </c>
      <c r="FG13" s="114">
        <v>0</v>
      </c>
      <c r="FH13" s="521">
        <v>0</v>
      </c>
      <c r="FI13" s="113">
        <v>0</v>
      </c>
      <c r="FJ13" s="117">
        <v>0</v>
      </c>
      <c r="FK13" s="114">
        <v>0</v>
      </c>
      <c r="FL13" s="114">
        <v>0</v>
      </c>
      <c r="FM13" s="521">
        <v>0</v>
      </c>
      <c r="FN13" s="113">
        <v>0</v>
      </c>
      <c r="FO13" s="114">
        <v>0</v>
      </c>
      <c r="FP13" s="114">
        <v>0</v>
      </c>
      <c r="FQ13" s="114">
        <v>0</v>
      </c>
      <c r="FR13" s="521">
        <v>0</v>
      </c>
      <c r="FS13" s="113">
        <v>0</v>
      </c>
      <c r="FT13" s="114">
        <v>0</v>
      </c>
      <c r="FU13" s="114">
        <v>0</v>
      </c>
      <c r="FV13" s="114">
        <v>0</v>
      </c>
      <c r="FW13" s="521">
        <v>0</v>
      </c>
      <c r="FX13" s="113">
        <v>0</v>
      </c>
      <c r="FY13" s="117">
        <v>0</v>
      </c>
      <c r="FZ13" s="114">
        <v>0</v>
      </c>
      <c r="GA13" s="114">
        <v>0</v>
      </c>
      <c r="GB13" s="521">
        <v>0</v>
      </c>
      <c r="GC13" s="113">
        <v>0</v>
      </c>
      <c r="GD13" s="117">
        <v>0</v>
      </c>
      <c r="GE13" s="114">
        <v>0</v>
      </c>
      <c r="GF13" s="114">
        <v>0</v>
      </c>
      <c r="GG13" s="521">
        <v>0</v>
      </c>
      <c r="GH13" s="113">
        <v>0</v>
      </c>
      <c r="GI13" s="114">
        <v>0</v>
      </c>
      <c r="GJ13" s="114">
        <v>0</v>
      </c>
      <c r="GK13" s="114">
        <v>0</v>
      </c>
      <c r="GL13" s="521">
        <v>0</v>
      </c>
      <c r="GM13" s="113">
        <v>0</v>
      </c>
      <c r="GN13" s="117">
        <v>0</v>
      </c>
      <c r="GO13" s="114">
        <v>0</v>
      </c>
      <c r="GP13" s="114">
        <v>0</v>
      </c>
      <c r="GQ13" s="521">
        <v>0</v>
      </c>
      <c r="GR13" s="113">
        <v>0</v>
      </c>
      <c r="GS13" s="117">
        <v>0</v>
      </c>
      <c r="GT13" s="114">
        <v>0</v>
      </c>
      <c r="GU13" s="114">
        <v>0</v>
      </c>
      <c r="GV13" s="521">
        <v>0</v>
      </c>
      <c r="GW13" s="113">
        <v>0</v>
      </c>
      <c r="GX13" s="114">
        <v>0</v>
      </c>
      <c r="GY13" s="114">
        <v>0</v>
      </c>
      <c r="GZ13" s="114">
        <v>0</v>
      </c>
      <c r="HA13" s="521">
        <v>0</v>
      </c>
      <c r="HB13" s="113">
        <v>0</v>
      </c>
      <c r="HC13" s="114">
        <v>0</v>
      </c>
      <c r="HD13" s="114">
        <v>0</v>
      </c>
      <c r="HE13" s="114">
        <v>0</v>
      </c>
      <c r="HF13" s="521">
        <v>0</v>
      </c>
      <c r="HG13" s="113">
        <v>0</v>
      </c>
      <c r="HH13" s="117">
        <v>0</v>
      </c>
      <c r="HI13" s="114">
        <v>0</v>
      </c>
      <c r="HJ13" s="114">
        <v>0</v>
      </c>
      <c r="HK13" s="521">
        <v>0</v>
      </c>
      <c r="HL13" s="113">
        <v>0</v>
      </c>
      <c r="HM13" s="117">
        <v>0</v>
      </c>
      <c r="HN13" s="114">
        <v>0</v>
      </c>
      <c r="HO13" s="114">
        <v>0</v>
      </c>
      <c r="HP13" s="521">
        <v>0</v>
      </c>
      <c r="HQ13" s="113">
        <v>0</v>
      </c>
      <c r="HR13" s="114">
        <v>0</v>
      </c>
      <c r="HS13" s="114">
        <v>0</v>
      </c>
      <c r="HT13" s="114">
        <v>0</v>
      </c>
      <c r="HU13" s="521">
        <v>0</v>
      </c>
      <c r="HV13" s="113">
        <v>0</v>
      </c>
      <c r="HW13" s="117">
        <v>0</v>
      </c>
      <c r="HX13" s="114">
        <v>0</v>
      </c>
      <c r="HY13" s="114">
        <v>0</v>
      </c>
      <c r="HZ13" s="521">
        <v>0</v>
      </c>
      <c r="IA13" s="113">
        <v>0</v>
      </c>
      <c r="IB13" s="117">
        <v>0</v>
      </c>
      <c r="IC13" s="114">
        <v>0</v>
      </c>
      <c r="ID13" s="114">
        <v>0</v>
      </c>
      <c r="IE13" s="521">
        <v>0</v>
      </c>
      <c r="IF13" s="113">
        <v>0</v>
      </c>
      <c r="IG13" s="114">
        <v>0</v>
      </c>
      <c r="IH13" s="114">
        <v>0</v>
      </c>
      <c r="II13" s="114">
        <v>0</v>
      </c>
      <c r="IJ13" s="521">
        <v>0</v>
      </c>
      <c r="IK13" s="113">
        <v>0</v>
      </c>
      <c r="IL13" s="114">
        <v>0</v>
      </c>
      <c r="IM13" s="114">
        <v>0</v>
      </c>
      <c r="IN13" s="114">
        <v>0</v>
      </c>
      <c r="IO13" s="521">
        <v>0</v>
      </c>
      <c r="IP13" s="113">
        <v>0</v>
      </c>
      <c r="IQ13" s="117">
        <v>0</v>
      </c>
      <c r="IR13" s="114">
        <v>0</v>
      </c>
      <c r="IS13" s="114">
        <v>0</v>
      </c>
      <c r="IT13" s="521">
        <v>0</v>
      </c>
      <c r="IU13" s="113">
        <v>0</v>
      </c>
      <c r="IV13" s="117">
        <v>0</v>
      </c>
      <c r="IW13" s="114">
        <v>0</v>
      </c>
      <c r="IX13" s="114">
        <v>0</v>
      </c>
      <c r="IY13" s="521">
        <v>0</v>
      </c>
      <c r="IZ13" s="113">
        <v>0</v>
      </c>
      <c r="JA13" s="114">
        <v>0</v>
      </c>
      <c r="JB13" s="114">
        <v>0</v>
      </c>
      <c r="JC13" s="114">
        <v>0</v>
      </c>
      <c r="JD13" s="521">
        <v>0</v>
      </c>
      <c r="JE13" s="113">
        <v>0</v>
      </c>
      <c r="JF13" s="117">
        <v>0</v>
      </c>
      <c r="JG13" s="114">
        <v>0</v>
      </c>
      <c r="JH13" s="114">
        <v>0</v>
      </c>
      <c r="JI13" s="521">
        <v>0</v>
      </c>
      <c r="JJ13" s="113">
        <v>0</v>
      </c>
      <c r="JK13" s="117">
        <v>0</v>
      </c>
      <c r="JL13" s="114">
        <v>0</v>
      </c>
      <c r="JM13" s="114">
        <v>0</v>
      </c>
      <c r="JN13" s="521">
        <v>0</v>
      </c>
      <c r="JO13" s="113">
        <v>0</v>
      </c>
      <c r="JP13" s="114">
        <v>0</v>
      </c>
      <c r="JQ13" s="114">
        <v>0</v>
      </c>
      <c r="JR13" s="114">
        <v>0</v>
      </c>
      <c r="JS13" s="521">
        <v>0</v>
      </c>
      <c r="JT13" s="113">
        <v>0</v>
      </c>
      <c r="JU13" s="114">
        <v>0</v>
      </c>
      <c r="JV13" s="114">
        <v>0</v>
      </c>
      <c r="JW13" s="114">
        <v>0</v>
      </c>
      <c r="JX13" s="521">
        <v>0</v>
      </c>
      <c r="JY13" s="113">
        <v>0</v>
      </c>
      <c r="JZ13" s="117">
        <v>0</v>
      </c>
      <c r="KA13" s="114">
        <v>0</v>
      </c>
      <c r="KB13" s="114">
        <v>0</v>
      </c>
      <c r="KC13" s="521">
        <v>0</v>
      </c>
      <c r="KD13" s="113">
        <v>0</v>
      </c>
      <c r="KE13" s="117">
        <v>0</v>
      </c>
      <c r="KF13" s="114">
        <v>0</v>
      </c>
      <c r="KG13" s="114">
        <v>0</v>
      </c>
      <c r="KH13" s="521">
        <v>0</v>
      </c>
      <c r="KI13" s="113">
        <v>0</v>
      </c>
      <c r="KJ13" s="114">
        <v>0</v>
      </c>
      <c r="KK13" s="114">
        <v>0</v>
      </c>
      <c r="KL13" s="114">
        <v>0</v>
      </c>
      <c r="KM13" s="521">
        <v>0</v>
      </c>
      <c r="KN13" s="113">
        <v>0</v>
      </c>
      <c r="KO13" s="117">
        <v>0</v>
      </c>
      <c r="KP13" s="114">
        <v>0</v>
      </c>
      <c r="KQ13" s="114">
        <v>0</v>
      </c>
      <c r="KR13" s="521">
        <v>0</v>
      </c>
      <c r="KS13" s="113">
        <v>0</v>
      </c>
      <c r="KT13" s="117">
        <v>0</v>
      </c>
      <c r="KU13" s="114">
        <v>0</v>
      </c>
      <c r="KV13" s="114">
        <v>0</v>
      </c>
      <c r="KW13" s="521">
        <v>0</v>
      </c>
      <c r="KX13" s="113">
        <v>0</v>
      </c>
      <c r="KY13" s="114">
        <v>0</v>
      </c>
      <c r="KZ13" s="114">
        <v>0</v>
      </c>
      <c r="LA13" s="114">
        <v>0</v>
      </c>
      <c r="LB13" s="521">
        <v>0</v>
      </c>
      <c r="LC13" s="113">
        <v>0</v>
      </c>
      <c r="LD13" s="114">
        <v>0</v>
      </c>
      <c r="LE13" s="114">
        <v>0</v>
      </c>
      <c r="LF13" s="114">
        <v>0</v>
      </c>
      <c r="LG13" s="521">
        <v>0</v>
      </c>
      <c r="LH13" s="113">
        <v>0</v>
      </c>
      <c r="LI13" s="117">
        <v>0</v>
      </c>
      <c r="LJ13" s="114">
        <v>0</v>
      </c>
      <c r="LK13" s="114">
        <v>0</v>
      </c>
      <c r="LL13" s="521">
        <v>0</v>
      </c>
      <c r="LM13" s="113">
        <v>0</v>
      </c>
      <c r="LN13" s="117">
        <v>0</v>
      </c>
      <c r="LO13" s="114">
        <v>0</v>
      </c>
      <c r="LP13" s="114">
        <v>0</v>
      </c>
      <c r="LQ13" s="521">
        <v>0</v>
      </c>
      <c r="LR13" s="113">
        <v>0</v>
      </c>
      <c r="LS13" s="114">
        <v>0</v>
      </c>
      <c r="LT13" s="114">
        <v>0</v>
      </c>
      <c r="LU13" s="114">
        <v>0</v>
      </c>
      <c r="LV13" s="521">
        <v>0</v>
      </c>
      <c r="LW13" s="113">
        <v>0.3</v>
      </c>
      <c r="LX13" s="117">
        <v>46</v>
      </c>
      <c r="LY13" s="114">
        <v>36</v>
      </c>
      <c r="LZ13" s="114">
        <v>10</v>
      </c>
      <c r="MA13" s="521">
        <v>0.21739130434782608</v>
      </c>
      <c r="MB13" s="113">
        <v>0</v>
      </c>
      <c r="MC13" s="117">
        <v>0</v>
      </c>
      <c r="MD13" s="114">
        <v>0</v>
      </c>
      <c r="ME13" s="114">
        <v>0</v>
      </c>
      <c r="MF13" s="521">
        <v>0</v>
      </c>
      <c r="MG13" s="113">
        <v>0.3</v>
      </c>
      <c r="MH13" s="114">
        <v>46</v>
      </c>
      <c r="MI13" s="114">
        <v>36</v>
      </c>
      <c r="MJ13" s="114">
        <v>10</v>
      </c>
      <c r="MK13" s="521">
        <v>0.21739130434782608</v>
      </c>
      <c r="ML13" s="113">
        <v>0.3</v>
      </c>
      <c r="MM13" s="114">
        <v>46</v>
      </c>
      <c r="MN13" s="114">
        <v>36</v>
      </c>
      <c r="MO13" s="114">
        <v>10</v>
      </c>
      <c r="MP13" s="521">
        <v>0.21739130434782608</v>
      </c>
      <c r="MQ13" s="113">
        <v>0</v>
      </c>
      <c r="MR13" s="117">
        <v>0</v>
      </c>
      <c r="MS13" s="114">
        <v>0</v>
      </c>
      <c r="MT13" s="114">
        <v>0</v>
      </c>
      <c r="MU13" s="521">
        <v>0</v>
      </c>
      <c r="MV13" s="113">
        <v>0</v>
      </c>
      <c r="MW13" s="117">
        <v>0</v>
      </c>
      <c r="MX13" s="114">
        <v>0</v>
      </c>
      <c r="MY13" s="114">
        <v>0</v>
      </c>
      <c r="MZ13" s="521">
        <v>0</v>
      </c>
      <c r="NA13" s="113">
        <v>0</v>
      </c>
      <c r="NB13" s="114">
        <v>0</v>
      </c>
      <c r="NC13" s="114">
        <v>0</v>
      </c>
      <c r="ND13" s="114">
        <v>0</v>
      </c>
      <c r="NE13" s="521">
        <v>0</v>
      </c>
      <c r="NF13" s="113">
        <v>0</v>
      </c>
      <c r="NG13" s="117">
        <v>0</v>
      </c>
      <c r="NH13" s="114">
        <v>0</v>
      </c>
      <c r="NI13" s="114">
        <v>0</v>
      </c>
      <c r="NJ13" s="521">
        <v>0</v>
      </c>
      <c r="NK13" s="113">
        <v>0</v>
      </c>
      <c r="NL13" s="117">
        <v>0</v>
      </c>
      <c r="NM13" s="114">
        <v>0</v>
      </c>
      <c r="NN13" s="114">
        <v>0</v>
      </c>
      <c r="NO13" s="521">
        <v>0</v>
      </c>
      <c r="NP13" s="113">
        <v>0</v>
      </c>
      <c r="NQ13" s="114">
        <v>0</v>
      </c>
      <c r="NR13" s="114">
        <v>0</v>
      </c>
      <c r="NS13" s="114">
        <v>0</v>
      </c>
      <c r="NT13" s="521">
        <v>0</v>
      </c>
      <c r="NU13" s="113">
        <v>0</v>
      </c>
      <c r="NV13" s="114">
        <v>0</v>
      </c>
      <c r="NW13" s="114">
        <v>0</v>
      </c>
      <c r="NX13" s="114">
        <v>0</v>
      </c>
      <c r="NY13" s="521">
        <v>0</v>
      </c>
      <c r="NZ13" s="113">
        <v>0</v>
      </c>
      <c r="OA13" s="117">
        <v>0</v>
      </c>
      <c r="OB13" s="114">
        <v>0</v>
      </c>
      <c r="OC13" s="114">
        <v>0</v>
      </c>
      <c r="OD13" s="521">
        <v>0</v>
      </c>
      <c r="OE13" s="113">
        <v>0</v>
      </c>
      <c r="OF13" s="117">
        <v>0</v>
      </c>
      <c r="OG13" s="114">
        <v>0</v>
      </c>
      <c r="OH13" s="114">
        <v>0</v>
      </c>
      <c r="OI13" s="521">
        <v>0</v>
      </c>
      <c r="OJ13" s="113">
        <v>0</v>
      </c>
      <c r="OK13" s="114">
        <v>0</v>
      </c>
      <c r="OL13" s="114">
        <v>0</v>
      </c>
      <c r="OM13" s="114">
        <v>0</v>
      </c>
      <c r="ON13" s="521">
        <v>0</v>
      </c>
      <c r="OO13" s="113">
        <v>0</v>
      </c>
      <c r="OP13" s="117">
        <v>0</v>
      </c>
      <c r="OQ13" s="114">
        <v>0</v>
      </c>
      <c r="OR13" s="114">
        <v>0</v>
      </c>
      <c r="OS13" s="521">
        <v>0</v>
      </c>
      <c r="OT13" s="113">
        <v>0</v>
      </c>
      <c r="OU13" s="117">
        <v>0</v>
      </c>
      <c r="OV13" s="114">
        <v>0</v>
      </c>
      <c r="OW13" s="114">
        <v>0</v>
      </c>
      <c r="OX13" s="521">
        <v>0</v>
      </c>
      <c r="OY13" s="113">
        <v>0</v>
      </c>
      <c r="OZ13" s="114">
        <v>0</v>
      </c>
      <c r="PA13" s="114">
        <v>0</v>
      </c>
      <c r="PB13" s="114">
        <v>0</v>
      </c>
      <c r="PC13" s="521">
        <v>0</v>
      </c>
      <c r="PD13" s="113">
        <v>0</v>
      </c>
      <c r="PE13" s="114">
        <v>0</v>
      </c>
      <c r="PF13" s="114">
        <v>0</v>
      </c>
      <c r="PG13" s="114">
        <v>0</v>
      </c>
      <c r="PH13" s="521">
        <v>0</v>
      </c>
      <c r="PI13" s="113">
        <v>0</v>
      </c>
      <c r="PJ13" s="114">
        <v>0</v>
      </c>
      <c r="PK13" s="114">
        <v>0</v>
      </c>
      <c r="PL13" s="114">
        <v>0</v>
      </c>
      <c r="PM13" s="521">
        <v>0</v>
      </c>
      <c r="PN13" s="113">
        <v>0</v>
      </c>
      <c r="PO13" s="114">
        <v>0</v>
      </c>
      <c r="PP13" s="114">
        <v>0</v>
      </c>
      <c r="PQ13" s="114">
        <v>0</v>
      </c>
      <c r="PR13" s="521">
        <v>0</v>
      </c>
      <c r="PS13" s="113">
        <v>0</v>
      </c>
      <c r="PT13" s="114">
        <v>0</v>
      </c>
      <c r="PU13" s="114">
        <v>0</v>
      </c>
      <c r="PV13" s="114">
        <v>0</v>
      </c>
      <c r="PW13" s="521">
        <v>0</v>
      </c>
      <c r="PX13" s="113">
        <v>4.7</v>
      </c>
      <c r="PY13" s="114">
        <v>646</v>
      </c>
      <c r="PZ13" s="114">
        <v>423</v>
      </c>
      <c r="QA13" s="114">
        <v>223</v>
      </c>
      <c r="QB13" s="521">
        <v>0.34520123839009287</v>
      </c>
      <c r="QC13" s="113">
        <v>0</v>
      </c>
      <c r="QD13" s="114">
        <v>0</v>
      </c>
      <c r="QE13" s="114">
        <v>0</v>
      </c>
      <c r="QF13" s="114">
        <v>0</v>
      </c>
      <c r="QG13" s="521">
        <v>0</v>
      </c>
      <c r="QH13" s="113">
        <v>4.7</v>
      </c>
      <c r="QI13" s="114">
        <v>646</v>
      </c>
      <c r="QJ13" s="114">
        <v>423</v>
      </c>
      <c r="QK13" s="114">
        <v>223</v>
      </c>
      <c r="QL13" s="521">
        <v>0.34520123839009287</v>
      </c>
      <c r="QM13" s="113">
        <v>4.7</v>
      </c>
      <c r="QN13" s="114">
        <v>646</v>
      </c>
      <c r="QO13" s="114">
        <v>423</v>
      </c>
      <c r="QP13" s="114">
        <v>223</v>
      </c>
      <c r="QQ13" s="522">
        <v>0.34520123839009287</v>
      </c>
    </row>
    <row r="14" spans="2:459">
      <c r="B14" s="518"/>
      <c r="C14" s="523" t="s">
        <v>2784</v>
      </c>
      <c r="D14" s="524" t="s">
        <v>2540</v>
      </c>
      <c r="E14" s="125">
        <v>0</v>
      </c>
      <c r="F14" s="123">
        <v>0</v>
      </c>
      <c r="G14" s="123">
        <v>0</v>
      </c>
      <c r="H14" s="123">
        <v>0</v>
      </c>
      <c r="I14" s="525">
        <v>0</v>
      </c>
      <c r="J14" s="125">
        <v>0</v>
      </c>
      <c r="K14" s="123">
        <v>0</v>
      </c>
      <c r="L14" s="123">
        <v>0</v>
      </c>
      <c r="M14" s="123">
        <v>0</v>
      </c>
      <c r="N14" s="525">
        <v>0</v>
      </c>
      <c r="O14" s="122">
        <v>0</v>
      </c>
      <c r="P14" s="123">
        <v>0</v>
      </c>
      <c r="Q14" s="123">
        <v>0</v>
      </c>
      <c r="R14" s="123">
        <v>0</v>
      </c>
      <c r="S14" s="525">
        <v>0</v>
      </c>
      <c r="T14" s="125">
        <v>0</v>
      </c>
      <c r="U14" s="123">
        <v>0</v>
      </c>
      <c r="V14" s="123">
        <v>0</v>
      </c>
      <c r="W14" s="123">
        <v>0</v>
      </c>
      <c r="X14" s="525">
        <v>0</v>
      </c>
      <c r="Y14" s="125">
        <v>0</v>
      </c>
      <c r="Z14" s="123">
        <v>0</v>
      </c>
      <c r="AA14" s="123">
        <v>0</v>
      </c>
      <c r="AB14" s="123">
        <v>0</v>
      </c>
      <c r="AC14" s="525">
        <v>0</v>
      </c>
      <c r="AD14" s="122">
        <v>0</v>
      </c>
      <c r="AE14" s="123">
        <v>0</v>
      </c>
      <c r="AF14" s="123">
        <v>0</v>
      </c>
      <c r="AG14" s="123">
        <v>0</v>
      </c>
      <c r="AH14" s="525">
        <v>0</v>
      </c>
      <c r="AI14" s="122">
        <v>0</v>
      </c>
      <c r="AJ14" s="123">
        <v>0</v>
      </c>
      <c r="AK14" s="123">
        <v>0</v>
      </c>
      <c r="AL14" s="123">
        <v>0</v>
      </c>
      <c r="AM14" s="525">
        <v>0</v>
      </c>
      <c r="AN14" s="125">
        <v>0</v>
      </c>
      <c r="AO14" s="123">
        <v>0</v>
      </c>
      <c r="AP14" s="123">
        <v>0</v>
      </c>
      <c r="AQ14" s="123">
        <v>0</v>
      </c>
      <c r="AR14" s="525">
        <v>0</v>
      </c>
      <c r="AS14" s="125">
        <v>0</v>
      </c>
      <c r="AT14" s="123">
        <v>0</v>
      </c>
      <c r="AU14" s="123">
        <v>0</v>
      </c>
      <c r="AV14" s="123">
        <v>0</v>
      </c>
      <c r="AW14" s="525">
        <v>0</v>
      </c>
      <c r="AX14" s="122">
        <v>0</v>
      </c>
      <c r="AY14" s="123">
        <v>0</v>
      </c>
      <c r="AZ14" s="123">
        <v>0</v>
      </c>
      <c r="BA14" s="123">
        <v>0</v>
      </c>
      <c r="BB14" s="525">
        <v>0</v>
      </c>
      <c r="BC14" s="125">
        <v>0</v>
      </c>
      <c r="BD14" s="123">
        <v>0</v>
      </c>
      <c r="BE14" s="123">
        <v>0</v>
      </c>
      <c r="BF14" s="123">
        <v>0</v>
      </c>
      <c r="BG14" s="525">
        <v>0</v>
      </c>
      <c r="BH14" s="125">
        <v>0</v>
      </c>
      <c r="BI14" s="123">
        <v>0</v>
      </c>
      <c r="BJ14" s="123">
        <v>0</v>
      </c>
      <c r="BK14" s="123">
        <v>0</v>
      </c>
      <c r="BL14" s="525">
        <v>0</v>
      </c>
      <c r="BM14" s="122">
        <v>0</v>
      </c>
      <c r="BN14" s="123">
        <v>0</v>
      </c>
      <c r="BO14" s="123">
        <v>0</v>
      </c>
      <c r="BP14" s="123">
        <v>0</v>
      </c>
      <c r="BQ14" s="525">
        <v>0</v>
      </c>
      <c r="BR14" s="122">
        <v>0</v>
      </c>
      <c r="BS14" s="123">
        <v>0</v>
      </c>
      <c r="BT14" s="123">
        <v>0</v>
      </c>
      <c r="BU14" s="123">
        <v>0</v>
      </c>
      <c r="BV14" s="525">
        <v>0</v>
      </c>
      <c r="BW14" s="125">
        <v>0</v>
      </c>
      <c r="BX14" s="123">
        <v>0</v>
      </c>
      <c r="BY14" s="123">
        <v>0</v>
      </c>
      <c r="BZ14" s="123">
        <v>0</v>
      </c>
      <c r="CA14" s="525">
        <v>0</v>
      </c>
      <c r="CB14" s="125">
        <v>0</v>
      </c>
      <c r="CC14" s="123">
        <v>0</v>
      </c>
      <c r="CD14" s="123">
        <v>0</v>
      </c>
      <c r="CE14" s="123">
        <v>0</v>
      </c>
      <c r="CF14" s="525">
        <v>0</v>
      </c>
      <c r="CG14" s="122">
        <v>0</v>
      </c>
      <c r="CH14" s="123">
        <v>0</v>
      </c>
      <c r="CI14" s="123">
        <v>0</v>
      </c>
      <c r="CJ14" s="123">
        <v>0</v>
      </c>
      <c r="CK14" s="525">
        <v>0</v>
      </c>
      <c r="CL14" s="125">
        <v>0.8</v>
      </c>
      <c r="CM14" s="123">
        <v>103</v>
      </c>
      <c r="CN14" s="123">
        <v>95</v>
      </c>
      <c r="CO14" s="123">
        <v>8</v>
      </c>
      <c r="CP14" s="525">
        <v>7.7669902912621352E-2</v>
      </c>
      <c r="CQ14" s="125">
        <v>0.1</v>
      </c>
      <c r="CR14" s="123">
        <v>27</v>
      </c>
      <c r="CS14" s="123">
        <v>17</v>
      </c>
      <c r="CT14" s="123">
        <v>10</v>
      </c>
      <c r="CU14" s="525">
        <v>0.37037037037037035</v>
      </c>
      <c r="CV14" s="122">
        <v>0.9</v>
      </c>
      <c r="CW14" s="123">
        <v>130</v>
      </c>
      <c r="CX14" s="123">
        <v>112</v>
      </c>
      <c r="CY14" s="123">
        <v>18</v>
      </c>
      <c r="CZ14" s="525">
        <v>0.13846153846153847</v>
      </c>
      <c r="DA14" s="122">
        <v>0.9</v>
      </c>
      <c r="DB14" s="123">
        <v>130</v>
      </c>
      <c r="DC14" s="123">
        <v>112</v>
      </c>
      <c r="DD14" s="123">
        <v>18</v>
      </c>
      <c r="DE14" s="525">
        <v>0.13846153846153847</v>
      </c>
      <c r="DF14" s="125">
        <v>0</v>
      </c>
      <c r="DG14" s="123">
        <v>0</v>
      </c>
      <c r="DH14" s="123">
        <v>0</v>
      </c>
      <c r="DI14" s="123">
        <v>0</v>
      </c>
      <c r="DJ14" s="525">
        <v>0</v>
      </c>
      <c r="DK14" s="125">
        <v>0</v>
      </c>
      <c r="DL14" s="123">
        <v>0</v>
      </c>
      <c r="DM14" s="123">
        <v>0</v>
      </c>
      <c r="DN14" s="123">
        <v>0</v>
      </c>
      <c r="DO14" s="525">
        <v>0</v>
      </c>
      <c r="DP14" s="122">
        <v>0</v>
      </c>
      <c r="DQ14" s="123">
        <v>0</v>
      </c>
      <c r="DR14" s="123">
        <v>0</v>
      </c>
      <c r="DS14" s="123">
        <v>0</v>
      </c>
      <c r="DT14" s="525">
        <v>0</v>
      </c>
      <c r="DU14" s="125">
        <v>0</v>
      </c>
      <c r="DV14" s="123">
        <v>0</v>
      </c>
      <c r="DW14" s="123">
        <v>0</v>
      </c>
      <c r="DX14" s="123">
        <v>0</v>
      </c>
      <c r="DY14" s="525">
        <v>0</v>
      </c>
      <c r="DZ14" s="125">
        <v>0</v>
      </c>
      <c r="EA14" s="123">
        <v>0</v>
      </c>
      <c r="EB14" s="123">
        <v>0</v>
      </c>
      <c r="EC14" s="123">
        <v>0</v>
      </c>
      <c r="ED14" s="525">
        <v>0</v>
      </c>
      <c r="EE14" s="122">
        <v>0</v>
      </c>
      <c r="EF14" s="123">
        <v>0</v>
      </c>
      <c r="EG14" s="123">
        <v>0</v>
      </c>
      <c r="EH14" s="123">
        <v>0</v>
      </c>
      <c r="EI14" s="525">
        <v>0</v>
      </c>
      <c r="EJ14" s="122">
        <v>0</v>
      </c>
      <c r="EK14" s="123">
        <v>0</v>
      </c>
      <c r="EL14" s="123">
        <v>0</v>
      </c>
      <c r="EM14" s="123">
        <v>0</v>
      </c>
      <c r="EN14" s="525">
        <v>0</v>
      </c>
      <c r="EO14" s="125">
        <v>0</v>
      </c>
      <c r="EP14" s="123">
        <v>0</v>
      </c>
      <c r="EQ14" s="123">
        <v>0</v>
      </c>
      <c r="ER14" s="123">
        <v>0</v>
      </c>
      <c r="ES14" s="525">
        <v>0</v>
      </c>
      <c r="ET14" s="125">
        <v>0</v>
      </c>
      <c r="EU14" s="123">
        <v>0</v>
      </c>
      <c r="EV14" s="123">
        <v>0</v>
      </c>
      <c r="EW14" s="123">
        <v>0</v>
      </c>
      <c r="EX14" s="525">
        <v>0</v>
      </c>
      <c r="EY14" s="122">
        <v>0</v>
      </c>
      <c r="EZ14" s="123">
        <v>0</v>
      </c>
      <c r="FA14" s="123">
        <v>0</v>
      </c>
      <c r="FB14" s="123">
        <v>0</v>
      </c>
      <c r="FC14" s="525">
        <v>0</v>
      </c>
      <c r="FD14" s="125">
        <v>3.2</v>
      </c>
      <c r="FE14" s="123">
        <v>456</v>
      </c>
      <c r="FF14" s="123">
        <v>370</v>
      </c>
      <c r="FG14" s="123">
        <v>86</v>
      </c>
      <c r="FH14" s="525">
        <v>0.18859649122807018</v>
      </c>
      <c r="FI14" s="125">
        <v>0</v>
      </c>
      <c r="FJ14" s="123">
        <v>0</v>
      </c>
      <c r="FK14" s="123">
        <v>0</v>
      </c>
      <c r="FL14" s="123">
        <v>0</v>
      </c>
      <c r="FM14" s="525">
        <v>0</v>
      </c>
      <c r="FN14" s="122">
        <v>3.2</v>
      </c>
      <c r="FO14" s="123">
        <v>456</v>
      </c>
      <c r="FP14" s="123">
        <v>370</v>
      </c>
      <c r="FQ14" s="123">
        <v>86</v>
      </c>
      <c r="FR14" s="525">
        <v>0.18859649122807018</v>
      </c>
      <c r="FS14" s="122">
        <v>3.2</v>
      </c>
      <c r="FT14" s="123">
        <v>456</v>
      </c>
      <c r="FU14" s="123">
        <v>370</v>
      </c>
      <c r="FV14" s="123">
        <v>86</v>
      </c>
      <c r="FW14" s="525">
        <v>0.18859649122807018</v>
      </c>
      <c r="FX14" s="125">
        <v>0</v>
      </c>
      <c r="FY14" s="123">
        <v>0</v>
      </c>
      <c r="FZ14" s="123">
        <v>0</v>
      </c>
      <c r="GA14" s="123">
        <v>0</v>
      </c>
      <c r="GB14" s="525">
        <v>0</v>
      </c>
      <c r="GC14" s="125">
        <v>0</v>
      </c>
      <c r="GD14" s="123">
        <v>0</v>
      </c>
      <c r="GE14" s="123">
        <v>0</v>
      </c>
      <c r="GF14" s="123">
        <v>0</v>
      </c>
      <c r="GG14" s="525">
        <v>0</v>
      </c>
      <c r="GH14" s="122">
        <v>0</v>
      </c>
      <c r="GI14" s="123">
        <v>0</v>
      </c>
      <c r="GJ14" s="123">
        <v>0</v>
      </c>
      <c r="GK14" s="123">
        <v>0</v>
      </c>
      <c r="GL14" s="525">
        <v>0</v>
      </c>
      <c r="GM14" s="125">
        <v>0</v>
      </c>
      <c r="GN14" s="123">
        <v>0</v>
      </c>
      <c r="GO14" s="123">
        <v>0</v>
      </c>
      <c r="GP14" s="123">
        <v>0</v>
      </c>
      <c r="GQ14" s="525">
        <v>0</v>
      </c>
      <c r="GR14" s="125">
        <v>0</v>
      </c>
      <c r="GS14" s="123">
        <v>0</v>
      </c>
      <c r="GT14" s="123">
        <v>0</v>
      </c>
      <c r="GU14" s="123">
        <v>0</v>
      </c>
      <c r="GV14" s="525">
        <v>0</v>
      </c>
      <c r="GW14" s="122">
        <v>0</v>
      </c>
      <c r="GX14" s="123">
        <v>0</v>
      </c>
      <c r="GY14" s="123">
        <v>0</v>
      </c>
      <c r="GZ14" s="123">
        <v>0</v>
      </c>
      <c r="HA14" s="525">
        <v>0</v>
      </c>
      <c r="HB14" s="122">
        <v>0</v>
      </c>
      <c r="HC14" s="123">
        <v>0</v>
      </c>
      <c r="HD14" s="123">
        <v>0</v>
      </c>
      <c r="HE14" s="123">
        <v>0</v>
      </c>
      <c r="HF14" s="525">
        <v>0</v>
      </c>
      <c r="HG14" s="125">
        <v>0</v>
      </c>
      <c r="HH14" s="123">
        <v>0</v>
      </c>
      <c r="HI14" s="123">
        <v>0</v>
      </c>
      <c r="HJ14" s="123">
        <v>0</v>
      </c>
      <c r="HK14" s="525">
        <v>0</v>
      </c>
      <c r="HL14" s="125">
        <v>0</v>
      </c>
      <c r="HM14" s="123">
        <v>0</v>
      </c>
      <c r="HN14" s="123">
        <v>0</v>
      </c>
      <c r="HO14" s="123">
        <v>0</v>
      </c>
      <c r="HP14" s="525">
        <v>0</v>
      </c>
      <c r="HQ14" s="122">
        <v>0</v>
      </c>
      <c r="HR14" s="123">
        <v>0</v>
      </c>
      <c r="HS14" s="123">
        <v>0</v>
      </c>
      <c r="HT14" s="123">
        <v>0</v>
      </c>
      <c r="HU14" s="525">
        <v>0</v>
      </c>
      <c r="HV14" s="125">
        <v>3.6</v>
      </c>
      <c r="HW14" s="123">
        <v>513</v>
      </c>
      <c r="HX14" s="123">
        <v>412</v>
      </c>
      <c r="HY14" s="123">
        <v>101</v>
      </c>
      <c r="HZ14" s="525">
        <v>0.19688109161793371</v>
      </c>
      <c r="IA14" s="125">
        <v>0</v>
      </c>
      <c r="IB14" s="123">
        <v>0</v>
      </c>
      <c r="IC14" s="123">
        <v>0</v>
      </c>
      <c r="ID14" s="123">
        <v>0</v>
      </c>
      <c r="IE14" s="525">
        <v>0</v>
      </c>
      <c r="IF14" s="122">
        <v>3.6</v>
      </c>
      <c r="IG14" s="123">
        <v>513</v>
      </c>
      <c r="IH14" s="123">
        <v>412</v>
      </c>
      <c r="II14" s="123">
        <v>101</v>
      </c>
      <c r="IJ14" s="525">
        <v>0.19688109161793371</v>
      </c>
      <c r="IK14" s="122">
        <v>3.6</v>
      </c>
      <c r="IL14" s="123">
        <v>513</v>
      </c>
      <c r="IM14" s="123">
        <v>412</v>
      </c>
      <c r="IN14" s="123">
        <v>101</v>
      </c>
      <c r="IO14" s="525">
        <v>0.19688109161793371</v>
      </c>
      <c r="IP14" s="125">
        <v>0</v>
      </c>
      <c r="IQ14" s="123">
        <v>0</v>
      </c>
      <c r="IR14" s="123">
        <v>0</v>
      </c>
      <c r="IS14" s="123">
        <v>0</v>
      </c>
      <c r="IT14" s="525">
        <v>0</v>
      </c>
      <c r="IU14" s="125">
        <v>0</v>
      </c>
      <c r="IV14" s="123">
        <v>0</v>
      </c>
      <c r="IW14" s="123">
        <v>0</v>
      </c>
      <c r="IX14" s="123">
        <v>0</v>
      </c>
      <c r="IY14" s="525">
        <v>0</v>
      </c>
      <c r="IZ14" s="122">
        <v>0</v>
      </c>
      <c r="JA14" s="123">
        <v>0</v>
      </c>
      <c r="JB14" s="123">
        <v>0</v>
      </c>
      <c r="JC14" s="123">
        <v>0</v>
      </c>
      <c r="JD14" s="525">
        <v>0</v>
      </c>
      <c r="JE14" s="125">
        <v>0</v>
      </c>
      <c r="JF14" s="123">
        <v>0</v>
      </c>
      <c r="JG14" s="123">
        <v>0</v>
      </c>
      <c r="JH14" s="123">
        <v>0</v>
      </c>
      <c r="JI14" s="525">
        <v>0</v>
      </c>
      <c r="JJ14" s="125">
        <v>0</v>
      </c>
      <c r="JK14" s="123">
        <v>0</v>
      </c>
      <c r="JL14" s="123">
        <v>0</v>
      </c>
      <c r="JM14" s="123">
        <v>0</v>
      </c>
      <c r="JN14" s="525">
        <v>0</v>
      </c>
      <c r="JO14" s="122">
        <v>0</v>
      </c>
      <c r="JP14" s="123">
        <v>0</v>
      </c>
      <c r="JQ14" s="123">
        <v>0</v>
      </c>
      <c r="JR14" s="123">
        <v>0</v>
      </c>
      <c r="JS14" s="525">
        <v>0</v>
      </c>
      <c r="JT14" s="122">
        <v>0</v>
      </c>
      <c r="JU14" s="123">
        <v>0</v>
      </c>
      <c r="JV14" s="123">
        <v>0</v>
      </c>
      <c r="JW14" s="123">
        <v>0</v>
      </c>
      <c r="JX14" s="525">
        <v>0</v>
      </c>
      <c r="JY14" s="125">
        <v>0</v>
      </c>
      <c r="JZ14" s="123">
        <v>0</v>
      </c>
      <c r="KA14" s="123">
        <v>0</v>
      </c>
      <c r="KB14" s="123">
        <v>0</v>
      </c>
      <c r="KC14" s="525">
        <v>0</v>
      </c>
      <c r="KD14" s="125">
        <v>0</v>
      </c>
      <c r="KE14" s="123">
        <v>0</v>
      </c>
      <c r="KF14" s="123">
        <v>0</v>
      </c>
      <c r="KG14" s="123">
        <v>0</v>
      </c>
      <c r="KH14" s="525">
        <v>0</v>
      </c>
      <c r="KI14" s="122">
        <v>0</v>
      </c>
      <c r="KJ14" s="123">
        <v>0</v>
      </c>
      <c r="KK14" s="123">
        <v>0</v>
      </c>
      <c r="KL14" s="123">
        <v>0</v>
      </c>
      <c r="KM14" s="525">
        <v>0</v>
      </c>
      <c r="KN14" s="125">
        <v>0</v>
      </c>
      <c r="KO14" s="123">
        <v>0</v>
      </c>
      <c r="KP14" s="123">
        <v>0</v>
      </c>
      <c r="KQ14" s="123">
        <v>0</v>
      </c>
      <c r="KR14" s="525">
        <v>0</v>
      </c>
      <c r="KS14" s="125">
        <v>0</v>
      </c>
      <c r="KT14" s="123">
        <v>0</v>
      </c>
      <c r="KU14" s="123">
        <v>0</v>
      </c>
      <c r="KV14" s="123">
        <v>0</v>
      </c>
      <c r="KW14" s="525">
        <v>0</v>
      </c>
      <c r="KX14" s="122">
        <v>0</v>
      </c>
      <c r="KY14" s="123">
        <v>0</v>
      </c>
      <c r="KZ14" s="123">
        <v>0</v>
      </c>
      <c r="LA14" s="123">
        <v>0</v>
      </c>
      <c r="LB14" s="525">
        <v>0</v>
      </c>
      <c r="LC14" s="122">
        <v>0</v>
      </c>
      <c r="LD14" s="123">
        <v>0</v>
      </c>
      <c r="LE14" s="123">
        <v>0</v>
      </c>
      <c r="LF14" s="123">
        <v>0</v>
      </c>
      <c r="LG14" s="525">
        <v>0</v>
      </c>
      <c r="LH14" s="125">
        <v>0</v>
      </c>
      <c r="LI14" s="123">
        <v>0</v>
      </c>
      <c r="LJ14" s="123">
        <v>0</v>
      </c>
      <c r="LK14" s="123">
        <v>0</v>
      </c>
      <c r="LL14" s="525">
        <v>0</v>
      </c>
      <c r="LM14" s="125">
        <v>0</v>
      </c>
      <c r="LN14" s="123">
        <v>0</v>
      </c>
      <c r="LO14" s="123">
        <v>0</v>
      </c>
      <c r="LP14" s="123">
        <v>0</v>
      </c>
      <c r="LQ14" s="525">
        <v>0</v>
      </c>
      <c r="LR14" s="122">
        <v>0</v>
      </c>
      <c r="LS14" s="123">
        <v>0</v>
      </c>
      <c r="LT14" s="123">
        <v>0</v>
      </c>
      <c r="LU14" s="123">
        <v>0</v>
      </c>
      <c r="LV14" s="525">
        <v>0</v>
      </c>
      <c r="LW14" s="125">
        <v>2</v>
      </c>
      <c r="LX14" s="123">
        <v>285</v>
      </c>
      <c r="LY14" s="123">
        <v>229</v>
      </c>
      <c r="LZ14" s="123">
        <v>56</v>
      </c>
      <c r="MA14" s="525">
        <v>0.19649122807017544</v>
      </c>
      <c r="MB14" s="125">
        <v>0</v>
      </c>
      <c r="MC14" s="123">
        <v>0</v>
      </c>
      <c r="MD14" s="123">
        <v>0</v>
      </c>
      <c r="ME14" s="123">
        <v>0</v>
      </c>
      <c r="MF14" s="525">
        <v>0</v>
      </c>
      <c r="MG14" s="122">
        <v>2</v>
      </c>
      <c r="MH14" s="123">
        <v>285</v>
      </c>
      <c r="MI14" s="123">
        <v>229</v>
      </c>
      <c r="MJ14" s="123">
        <v>56</v>
      </c>
      <c r="MK14" s="525">
        <v>0.19649122807017544</v>
      </c>
      <c r="ML14" s="122">
        <v>2</v>
      </c>
      <c r="MM14" s="123">
        <v>285</v>
      </c>
      <c r="MN14" s="123">
        <v>229</v>
      </c>
      <c r="MO14" s="123">
        <v>56</v>
      </c>
      <c r="MP14" s="525">
        <v>0.19649122807017544</v>
      </c>
      <c r="MQ14" s="125">
        <v>0</v>
      </c>
      <c r="MR14" s="123">
        <v>0</v>
      </c>
      <c r="MS14" s="123">
        <v>0</v>
      </c>
      <c r="MT14" s="123">
        <v>0</v>
      </c>
      <c r="MU14" s="525">
        <v>0</v>
      </c>
      <c r="MV14" s="125">
        <v>0</v>
      </c>
      <c r="MW14" s="123">
        <v>0</v>
      </c>
      <c r="MX14" s="123">
        <v>0</v>
      </c>
      <c r="MY14" s="123">
        <v>0</v>
      </c>
      <c r="MZ14" s="525">
        <v>0</v>
      </c>
      <c r="NA14" s="122">
        <v>0</v>
      </c>
      <c r="NB14" s="123">
        <v>0</v>
      </c>
      <c r="NC14" s="123">
        <v>0</v>
      </c>
      <c r="ND14" s="123">
        <v>0</v>
      </c>
      <c r="NE14" s="525">
        <v>0</v>
      </c>
      <c r="NF14" s="125">
        <v>7.9</v>
      </c>
      <c r="NG14" s="123">
        <v>1140</v>
      </c>
      <c r="NH14" s="123">
        <v>924</v>
      </c>
      <c r="NI14" s="123">
        <v>216</v>
      </c>
      <c r="NJ14" s="525">
        <v>0.18947368421052632</v>
      </c>
      <c r="NK14" s="125">
        <v>0</v>
      </c>
      <c r="NL14" s="123">
        <v>0</v>
      </c>
      <c r="NM14" s="123">
        <v>0</v>
      </c>
      <c r="NN14" s="123">
        <v>0</v>
      </c>
      <c r="NO14" s="525">
        <v>0</v>
      </c>
      <c r="NP14" s="122">
        <v>7.9</v>
      </c>
      <c r="NQ14" s="123">
        <v>1140</v>
      </c>
      <c r="NR14" s="123">
        <v>924</v>
      </c>
      <c r="NS14" s="123">
        <v>216</v>
      </c>
      <c r="NT14" s="525">
        <v>0.18947368421052632</v>
      </c>
      <c r="NU14" s="122">
        <v>7.9</v>
      </c>
      <c r="NV14" s="123">
        <v>1140</v>
      </c>
      <c r="NW14" s="123">
        <v>924</v>
      </c>
      <c r="NX14" s="123">
        <v>216</v>
      </c>
      <c r="NY14" s="525">
        <v>0.18947368421052632</v>
      </c>
      <c r="NZ14" s="125">
        <v>0</v>
      </c>
      <c r="OA14" s="123">
        <v>0</v>
      </c>
      <c r="OB14" s="123">
        <v>0</v>
      </c>
      <c r="OC14" s="123">
        <v>0</v>
      </c>
      <c r="OD14" s="525">
        <v>0</v>
      </c>
      <c r="OE14" s="125">
        <v>0</v>
      </c>
      <c r="OF14" s="123">
        <v>0</v>
      </c>
      <c r="OG14" s="123">
        <v>0</v>
      </c>
      <c r="OH14" s="123">
        <v>0</v>
      </c>
      <c r="OI14" s="525">
        <v>0</v>
      </c>
      <c r="OJ14" s="122">
        <v>0</v>
      </c>
      <c r="OK14" s="123">
        <v>0</v>
      </c>
      <c r="OL14" s="123">
        <v>0</v>
      </c>
      <c r="OM14" s="123">
        <v>0</v>
      </c>
      <c r="ON14" s="525">
        <v>0</v>
      </c>
      <c r="OO14" s="125">
        <v>2</v>
      </c>
      <c r="OP14" s="123">
        <v>285</v>
      </c>
      <c r="OQ14" s="123">
        <v>233</v>
      </c>
      <c r="OR14" s="123">
        <v>52</v>
      </c>
      <c r="OS14" s="525">
        <v>0.18245614035087721</v>
      </c>
      <c r="OT14" s="125">
        <v>0</v>
      </c>
      <c r="OU14" s="123">
        <v>0</v>
      </c>
      <c r="OV14" s="123">
        <v>0</v>
      </c>
      <c r="OW14" s="123">
        <v>0</v>
      </c>
      <c r="OX14" s="525">
        <v>0</v>
      </c>
      <c r="OY14" s="122">
        <v>2</v>
      </c>
      <c r="OZ14" s="123">
        <v>285</v>
      </c>
      <c r="PA14" s="123">
        <v>233</v>
      </c>
      <c r="PB14" s="123">
        <v>52</v>
      </c>
      <c r="PC14" s="525">
        <v>0.18245614035087721</v>
      </c>
      <c r="PD14" s="122">
        <v>2</v>
      </c>
      <c r="PE14" s="123">
        <v>285</v>
      </c>
      <c r="PF14" s="123">
        <v>233</v>
      </c>
      <c r="PG14" s="123">
        <v>52</v>
      </c>
      <c r="PH14" s="525">
        <v>0.18245614035087721</v>
      </c>
      <c r="PI14" s="122">
        <v>0</v>
      </c>
      <c r="PJ14" s="123">
        <v>0</v>
      </c>
      <c r="PK14" s="123">
        <v>0</v>
      </c>
      <c r="PL14" s="123">
        <v>0</v>
      </c>
      <c r="PM14" s="525">
        <v>0</v>
      </c>
      <c r="PN14" s="122">
        <v>0</v>
      </c>
      <c r="PO14" s="123">
        <v>0</v>
      </c>
      <c r="PP14" s="123">
        <v>0</v>
      </c>
      <c r="PQ14" s="123">
        <v>0</v>
      </c>
      <c r="PR14" s="525">
        <v>0</v>
      </c>
      <c r="PS14" s="122">
        <v>0</v>
      </c>
      <c r="PT14" s="123">
        <v>0</v>
      </c>
      <c r="PU14" s="123">
        <v>0</v>
      </c>
      <c r="PV14" s="123">
        <v>0</v>
      </c>
      <c r="PW14" s="525">
        <v>0</v>
      </c>
      <c r="PX14" s="122">
        <v>7.6</v>
      </c>
      <c r="PY14" s="123">
        <v>1072</v>
      </c>
      <c r="PZ14" s="123">
        <v>877</v>
      </c>
      <c r="QA14" s="123">
        <v>195</v>
      </c>
      <c r="QB14" s="525">
        <v>0.18190298507462688</v>
      </c>
      <c r="QC14" s="122">
        <v>0.1</v>
      </c>
      <c r="QD14" s="123">
        <v>27</v>
      </c>
      <c r="QE14" s="123">
        <v>17</v>
      </c>
      <c r="QF14" s="123">
        <v>10</v>
      </c>
      <c r="QG14" s="525">
        <v>0.37037037037037035</v>
      </c>
      <c r="QH14" s="122">
        <v>7.6999999999999993</v>
      </c>
      <c r="QI14" s="123">
        <v>1099</v>
      </c>
      <c r="QJ14" s="123">
        <v>894</v>
      </c>
      <c r="QK14" s="123">
        <v>205</v>
      </c>
      <c r="QL14" s="525">
        <v>0.18653321201091902</v>
      </c>
      <c r="QM14" s="122">
        <v>7.6999999999999993</v>
      </c>
      <c r="QN14" s="123">
        <v>1099</v>
      </c>
      <c r="QO14" s="123">
        <v>894</v>
      </c>
      <c r="QP14" s="123">
        <v>205</v>
      </c>
      <c r="QQ14" s="526">
        <v>0.18653321201091902</v>
      </c>
    </row>
    <row r="15" spans="2:459">
      <c r="B15" s="518"/>
      <c r="C15" s="523" t="s">
        <v>2786</v>
      </c>
      <c r="D15" s="524" t="s">
        <v>2548</v>
      </c>
      <c r="E15" s="125">
        <v>2.9</v>
      </c>
      <c r="F15" s="123">
        <v>425</v>
      </c>
      <c r="G15" s="123">
        <v>387</v>
      </c>
      <c r="H15" s="123">
        <v>38</v>
      </c>
      <c r="I15" s="525">
        <v>8.9411764705882357E-2</v>
      </c>
      <c r="J15" s="125">
        <v>30</v>
      </c>
      <c r="K15" s="123">
        <v>4428</v>
      </c>
      <c r="L15" s="123">
        <v>3998</v>
      </c>
      <c r="M15" s="123">
        <v>430</v>
      </c>
      <c r="N15" s="525">
        <v>9.7109304426377593E-2</v>
      </c>
      <c r="O15" s="122">
        <v>32.9</v>
      </c>
      <c r="P15" s="123">
        <v>4853</v>
      </c>
      <c r="Q15" s="123">
        <v>4385</v>
      </c>
      <c r="R15" s="123">
        <v>468</v>
      </c>
      <c r="S15" s="525">
        <v>9.6435194724912424E-2</v>
      </c>
      <c r="T15" s="125">
        <v>17.5</v>
      </c>
      <c r="U15" s="142">
        <v>2366</v>
      </c>
      <c r="V15" s="123">
        <v>1990</v>
      </c>
      <c r="W15" s="123">
        <v>376</v>
      </c>
      <c r="X15" s="525">
        <v>0.15891800507185122</v>
      </c>
      <c r="Y15" s="538">
        <v>9.5</v>
      </c>
      <c r="Z15" s="123">
        <v>1339</v>
      </c>
      <c r="AA15" s="123">
        <v>1130</v>
      </c>
      <c r="AB15" s="123">
        <v>209</v>
      </c>
      <c r="AC15" s="525">
        <v>0.15608663181478716</v>
      </c>
      <c r="AD15" s="122">
        <v>27</v>
      </c>
      <c r="AE15" s="123">
        <v>3705</v>
      </c>
      <c r="AF15" s="123">
        <v>3120</v>
      </c>
      <c r="AG15" s="123">
        <v>585</v>
      </c>
      <c r="AH15" s="525">
        <v>0.15789473684210525</v>
      </c>
      <c r="AI15" s="122">
        <v>-5.8999999999999986</v>
      </c>
      <c r="AJ15" s="123">
        <v>-1148</v>
      </c>
      <c r="AK15" s="123">
        <v>-1265</v>
      </c>
      <c r="AL15" s="123">
        <v>117</v>
      </c>
      <c r="AM15" s="525">
        <v>6.1459542117192831E-2</v>
      </c>
      <c r="AN15" s="125">
        <v>2.9</v>
      </c>
      <c r="AO15" s="123">
        <v>425</v>
      </c>
      <c r="AP15" s="123">
        <v>387</v>
      </c>
      <c r="AQ15" s="123">
        <v>38</v>
      </c>
      <c r="AR15" s="525">
        <v>8.9411764705882357E-2</v>
      </c>
      <c r="AS15" s="125">
        <v>30</v>
      </c>
      <c r="AT15" s="123">
        <v>4428</v>
      </c>
      <c r="AU15" s="123">
        <v>3998</v>
      </c>
      <c r="AV15" s="123">
        <v>430</v>
      </c>
      <c r="AW15" s="525">
        <v>9.7109304426377593E-2</v>
      </c>
      <c r="AX15" s="122">
        <v>32.9</v>
      </c>
      <c r="AY15" s="123">
        <v>4853</v>
      </c>
      <c r="AZ15" s="123">
        <v>4385</v>
      </c>
      <c r="BA15" s="123">
        <v>468</v>
      </c>
      <c r="BB15" s="525">
        <v>9.6435194724912424E-2</v>
      </c>
      <c r="BC15" s="125">
        <v>18.2</v>
      </c>
      <c r="BD15" s="123">
        <v>2416</v>
      </c>
      <c r="BE15" s="123">
        <v>2102</v>
      </c>
      <c r="BF15" s="123">
        <v>314</v>
      </c>
      <c r="BG15" s="525">
        <v>0.12996688741721854</v>
      </c>
      <c r="BH15" s="125">
        <v>7.4</v>
      </c>
      <c r="BI15" s="123">
        <v>1056</v>
      </c>
      <c r="BJ15" s="123">
        <v>893</v>
      </c>
      <c r="BK15" s="123">
        <v>163</v>
      </c>
      <c r="BL15" s="525">
        <v>0.15435606060606061</v>
      </c>
      <c r="BM15" s="122">
        <v>25.6</v>
      </c>
      <c r="BN15" s="123">
        <v>3472</v>
      </c>
      <c r="BO15" s="123">
        <v>2995</v>
      </c>
      <c r="BP15" s="123">
        <v>477</v>
      </c>
      <c r="BQ15" s="525">
        <v>0.13738479262672812</v>
      </c>
      <c r="BR15" s="122">
        <v>-7.2999999999999972</v>
      </c>
      <c r="BS15" s="123">
        <v>-1381</v>
      </c>
      <c r="BT15" s="123">
        <v>-1390</v>
      </c>
      <c r="BU15" s="123">
        <v>9</v>
      </c>
      <c r="BV15" s="525">
        <v>4.0949597901815696E-2</v>
      </c>
      <c r="BW15" s="125">
        <v>2.9</v>
      </c>
      <c r="BX15" s="123">
        <v>425</v>
      </c>
      <c r="BY15" s="123">
        <v>387</v>
      </c>
      <c r="BZ15" s="123">
        <v>38</v>
      </c>
      <c r="CA15" s="525">
        <v>8.9411764705882357E-2</v>
      </c>
      <c r="CB15" s="125">
        <v>30</v>
      </c>
      <c r="CC15" s="123">
        <v>4428</v>
      </c>
      <c r="CD15" s="123">
        <v>3998</v>
      </c>
      <c r="CE15" s="123">
        <v>430</v>
      </c>
      <c r="CF15" s="525">
        <v>9.7109304426377593E-2</v>
      </c>
      <c r="CG15" s="122">
        <v>32.9</v>
      </c>
      <c r="CH15" s="123">
        <v>4853</v>
      </c>
      <c r="CI15" s="123">
        <v>4385</v>
      </c>
      <c r="CJ15" s="123">
        <v>468</v>
      </c>
      <c r="CK15" s="525">
        <v>9.6435194724912424E-2</v>
      </c>
      <c r="CL15" s="125">
        <v>16.899999999999999</v>
      </c>
      <c r="CM15" s="123">
        <v>2208</v>
      </c>
      <c r="CN15" s="123">
        <v>1834</v>
      </c>
      <c r="CO15" s="123">
        <v>374</v>
      </c>
      <c r="CP15" s="525">
        <v>0.1693840579710145</v>
      </c>
      <c r="CQ15" s="125">
        <v>10.1</v>
      </c>
      <c r="CR15" s="123">
        <v>1393</v>
      </c>
      <c r="CS15" s="123">
        <v>1136</v>
      </c>
      <c r="CT15" s="123">
        <v>257</v>
      </c>
      <c r="CU15" s="525">
        <v>0.18449389806173727</v>
      </c>
      <c r="CV15" s="122">
        <v>27</v>
      </c>
      <c r="CW15" s="123">
        <v>3601</v>
      </c>
      <c r="CX15" s="123">
        <v>2970</v>
      </c>
      <c r="CY15" s="123">
        <v>631</v>
      </c>
      <c r="CZ15" s="525">
        <v>0.17522910302693695</v>
      </c>
      <c r="DA15" s="122">
        <v>-5.8999999999999986</v>
      </c>
      <c r="DB15" s="123">
        <v>-1252</v>
      </c>
      <c r="DC15" s="123">
        <v>-1415</v>
      </c>
      <c r="DD15" s="123">
        <v>163</v>
      </c>
      <c r="DE15" s="525">
        <v>7.8793908302024526E-2</v>
      </c>
      <c r="DF15" s="125">
        <v>2.9</v>
      </c>
      <c r="DG15" s="123">
        <v>425</v>
      </c>
      <c r="DH15" s="123">
        <v>387</v>
      </c>
      <c r="DI15" s="123">
        <v>38</v>
      </c>
      <c r="DJ15" s="525">
        <v>8.9411764705882357E-2</v>
      </c>
      <c r="DK15" s="125">
        <v>30</v>
      </c>
      <c r="DL15" s="123">
        <v>4428</v>
      </c>
      <c r="DM15" s="123">
        <v>3998</v>
      </c>
      <c r="DN15" s="123">
        <v>430</v>
      </c>
      <c r="DO15" s="525">
        <v>9.7109304426377593E-2</v>
      </c>
      <c r="DP15" s="122">
        <v>32.9</v>
      </c>
      <c r="DQ15" s="123">
        <v>4853</v>
      </c>
      <c r="DR15" s="123">
        <v>4385</v>
      </c>
      <c r="DS15" s="123">
        <v>468</v>
      </c>
      <c r="DT15" s="525">
        <v>9.6435194724912424E-2</v>
      </c>
      <c r="DU15" s="125">
        <v>4.5</v>
      </c>
      <c r="DV15" s="123">
        <v>652</v>
      </c>
      <c r="DW15" s="123">
        <v>510</v>
      </c>
      <c r="DX15" s="123">
        <v>142</v>
      </c>
      <c r="DY15" s="525">
        <v>0.21779141104294478</v>
      </c>
      <c r="DZ15" s="125">
        <v>11.7</v>
      </c>
      <c r="EA15" s="123">
        <v>1644</v>
      </c>
      <c r="EB15" s="123">
        <v>1342</v>
      </c>
      <c r="EC15" s="123">
        <v>302</v>
      </c>
      <c r="ED15" s="525">
        <v>0.18369829683698297</v>
      </c>
      <c r="EE15" s="122">
        <v>16.2</v>
      </c>
      <c r="EF15" s="123">
        <v>2296</v>
      </c>
      <c r="EG15" s="123">
        <v>1852</v>
      </c>
      <c r="EH15" s="123">
        <v>444</v>
      </c>
      <c r="EI15" s="525">
        <v>0.19337979094076654</v>
      </c>
      <c r="EJ15" s="122">
        <v>-16.7</v>
      </c>
      <c r="EK15" s="123">
        <v>-2557</v>
      </c>
      <c r="EL15" s="123">
        <v>-2533</v>
      </c>
      <c r="EM15" s="123">
        <v>-24</v>
      </c>
      <c r="EN15" s="525">
        <v>9.694459621585412E-2</v>
      </c>
      <c r="EO15" s="125">
        <v>2.9</v>
      </c>
      <c r="EP15" s="123">
        <v>425</v>
      </c>
      <c r="EQ15" s="123">
        <v>387</v>
      </c>
      <c r="ER15" s="123">
        <v>38</v>
      </c>
      <c r="ES15" s="525">
        <v>8.9411764705882357E-2</v>
      </c>
      <c r="ET15" s="125">
        <v>30</v>
      </c>
      <c r="EU15" s="123">
        <v>4428</v>
      </c>
      <c r="EV15" s="123">
        <v>3998</v>
      </c>
      <c r="EW15" s="123">
        <v>430</v>
      </c>
      <c r="EX15" s="525">
        <v>9.7109304426377593E-2</v>
      </c>
      <c r="EY15" s="122">
        <v>32.9</v>
      </c>
      <c r="EZ15" s="123">
        <v>4853</v>
      </c>
      <c r="FA15" s="123">
        <v>4385</v>
      </c>
      <c r="FB15" s="123">
        <v>468</v>
      </c>
      <c r="FC15" s="525">
        <v>9.6435194724912424E-2</v>
      </c>
      <c r="FD15" s="539">
        <v>18.2</v>
      </c>
      <c r="FE15" s="123">
        <v>2364</v>
      </c>
      <c r="FF15" s="123">
        <v>1911</v>
      </c>
      <c r="FG15" s="123">
        <v>453</v>
      </c>
      <c r="FH15" s="525">
        <v>0.19162436548223349</v>
      </c>
      <c r="FI15" s="125">
        <v>8.9</v>
      </c>
      <c r="FJ15" s="123">
        <v>1244</v>
      </c>
      <c r="FK15" s="127">
        <v>1013</v>
      </c>
      <c r="FL15" s="123">
        <v>231</v>
      </c>
      <c r="FM15" s="525">
        <v>0.18569131832797428</v>
      </c>
      <c r="FN15" s="122">
        <v>27.1</v>
      </c>
      <c r="FO15" s="123">
        <v>3608</v>
      </c>
      <c r="FP15" s="123">
        <v>2924</v>
      </c>
      <c r="FQ15" s="123">
        <v>684</v>
      </c>
      <c r="FR15" s="525">
        <v>0.18957871396895787</v>
      </c>
      <c r="FS15" s="122">
        <v>-5.7999999999999972</v>
      </c>
      <c r="FT15" s="123">
        <v>-1245</v>
      </c>
      <c r="FU15" s="123">
        <v>-1461</v>
      </c>
      <c r="FV15" s="123">
        <v>216</v>
      </c>
      <c r="FW15" s="525">
        <v>9.3143519244045445E-2</v>
      </c>
      <c r="FX15" s="125">
        <v>2.9</v>
      </c>
      <c r="FY15" s="123">
        <v>425</v>
      </c>
      <c r="FZ15" s="123">
        <v>387</v>
      </c>
      <c r="GA15" s="123">
        <v>38</v>
      </c>
      <c r="GB15" s="525">
        <v>8.9411764705882357E-2</v>
      </c>
      <c r="GC15" s="125">
        <v>30</v>
      </c>
      <c r="GD15" s="123">
        <v>4428</v>
      </c>
      <c r="GE15" s="123">
        <v>3998</v>
      </c>
      <c r="GF15" s="123">
        <v>430</v>
      </c>
      <c r="GG15" s="525">
        <v>9.7109304426377593E-2</v>
      </c>
      <c r="GH15" s="122">
        <v>32.9</v>
      </c>
      <c r="GI15" s="123">
        <v>4853</v>
      </c>
      <c r="GJ15" s="123">
        <v>4385</v>
      </c>
      <c r="GK15" s="123">
        <v>468</v>
      </c>
      <c r="GL15" s="525">
        <v>9.6435194724912424E-2</v>
      </c>
      <c r="GM15" s="125">
        <v>1.4</v>
      </c>
      <c r="GN15" s="123">
        <v>191</v>
      </c>
      <c r="GO15" s="123">
        <v>149</v>
      </c>
      <c r="GP15" s="123">
        <v>42</v>
      </c>
      <c r="GQ15" s="525">
        <v>0.21989528795811519</v>
      </c>
      <c r="GR15" s="125">
        <v>2</v>
      </c>
      <c r="GS15" s="123">
        <v>268</v>
      </c>
      <c r="GT15" s="127">
        <v>216</v>
      </c>
      <c r="GU15" s="123">
        <v>52</v>
      </c>
      <c r="GV15" s="525">
        <v>0.19402985074626866</v>
      </c>
      <c r="GW15" s="122">
        <v>3.4</v>
      </c>
      <c r="GX15" s="123">
        <v>459</v>
      </c>
      <c r="GY15" s="123">
        <v>365</v>
      </c>
      <c r="GZ15" s="123">
        <v>94</v>
      </c>
      <c r="HA15" s="525">
        <v>0.20479302832244009</v>
      </c>
      <c r="HB15" s="122">
        <v>-29.5</v>
      </c>
      <c r="HC15" s="123">
        <v>-4394</v>
      </c>
      <c r="HD15" s="123">
        <v>-4020</v>
      </c>
      <c r="HE15" s="123">
        <v>-374</v>
      </c>
      <c r="HF15" s="525">
        <v>0.10835783359752767</v>
      </c>
      <c r="HG15" s="125">
        <v>2.9</v>
      </c>
      <c r="HH15" s="123">
        <v>425</v>
      </c>
      <c r="HI15" s="123">
        <v>387</v>
      </c>
      <c r="HJ15" s="123">
        <v>38</v>
      </c>
      <c r="HK15" s="525">
        <v>8.9411764705882357E-2</v>
      </c>
      <c r="HL15" s="125">
        <v>30</v>
      </c>
      <c r="HM15" s="123">
        <v>4428</v>
      </c>
      <c r="HN15" s="123">
        <v>3998</v>
      </c>
      <c r="HO15" s="123">
        <v>430</v>
      </c>
      <c r="HP15" s="525">
        <v>9.7109304426377593E-2</v>
      </c>
      <c r="HQ15" s="122">
        <v>32.9</v>
      </c>
      <c r="HR15" s="123">
        <v>4853</v>
      </c>
      <c r="HS15" s="123">
        <v>4385</v>
      </c>
      <c r="HT15" s="123">
        <v>468</v>
      </c>
      <c r="HU15" s="525">
        <v>9.6435194724912424E-2</v>
      </c>
      <c r="HV15" s="540">
        <v>8.5</v>
      </c>
      <c r="HW15" s="123">
        <v>1162</v>
      </c>
      <c r="HX15" s="123">
        <v>889</v>
      </c>
      <c r="HY15" s="123">
        <v>273</v>
      </c>
      <c r="HZ15" s="525">
        <v>0.23493975903614459</v>
      </c>
      <c r="IA15" s="125">
        <v>9.1999999999999993</v>
      </c>
      <c r="IB15" s="123">
        <v>1193</v>
      </c>
      <c r="IC15" s="123">
        <v>955</v>
      </c>
      <c r="ID15" s="123">
        <v>238</v>
      </c>
      <c r="IE15" s="525">
        <v>0.19949706621961441</v>
      </c>
      <c r="IF15" s="122">
        <v>17.7</v>
      </c>
      <c r="IG15" s="123">
        <v>2355</v>
      </c>
      <c r="IH15" s="123">
        <v>1844</v>
      </c>
      <c r="II15" s="123">
        <v>511</v>
      </c>
      <c r="IJ15" s="525">
        <v>0.21698513800424629</v>
      </c>
      <c r="IK15" s="122">
        <v>-15.2</v>
      </c>
      <c r="IL15" s="123">
        <v>-2498</v>
      </c>
      <c r="IM15" s="123">
        <v>-2541</v>
      </c>
      <c r="IN15" s="123">
        <v>43</v>
      </c>
      <c r="IO15" s="525">
        <v>0.12054994327933387</v>
      </c>
      <c r="IP15" s="125">
        <v>2.9</v>
      </c>
      <c r="IQ15" s="123">
        <v>425</v>
      </c>
      <c r="IR15" s="123">
        <v>387</v>
      </c>
      <c r="IS15" s="123">
        <v>38</v>
      </c>
      <c r="IT15" s="525">
        <v>8.9411764705882357E-2</v>
      </c>
      <c r="IU15" s="125">
        <v>30</v>
      </c>
      <c r="IV15" s="123">
        <v>4428</v>
      </c>
      <c r="IW15" s="123">
        <v>3998</v>
      </c>
      <c r="IX15" s="123">
        <v>430</v>
      </c>
      <c r="IY15" s="525">
        <v>9.7109304426377593E-2</v>
      </c>
      <c r="IZ15" s="122">
        <v>32.9</v>
      </c>
      <c r="JA15" s="123">
        <v>4853</v>
      </c>
      <c r="JB15" s="123">
        <v>4385</v>
      </c>
      <c r="JC15" s="123">
        <v>468</v>
      </c>
      <c r="JD15" s="525">
        <v>9.6435194724912424E-2</v>
      </c>
      <c r="JE15" s="125">
        <v>22.3</v>
      </c>
      <c r="JF15" s="123">
        <v>3023</v>
      </c>
      <c r="JG15" s="123">
        <v>2463</v>
      </c>
      <c r="JH15" s="123">
        <v>560</v>
      </c>
      <c r="JI15" s="525">
        <v>0.185246443929871</v>
      </c>
      <c r="JJ15" s="125">
        <v>8.6999999999999993</v>
      </c>
      <c r="JK15" s="127">
        <v>1143</v>
      </c>
      <c r="JL15" s="123">
        <v>954</v>
      </c>
      <c r="JM15" s="123">
        <v>189</v>
      </c>
      <c r="JN15" s="525">
        <v>0.16535433070866143</v>
      </c>
      <c r="JO15" s="122">
        <v>31</v>
      </c>
      <c r="JP15" s="123">
        <v>4166</v>
      </c>
      <c r="JQ15" s="123">
        <v>3417</v>
      </c>
      <c r="JR15" s="123">
        <v>749</v>
      </c>
      <c r="JS15" s="525">
        <v>0.1797887662025924</v>
      </c>
      <c r="JT15" s="122">
        <v>-1.8999999999999986</v>
      </c>
      <c r="JU15" s="123">
        <v>-687</v>
      </c>
      <c r="JV15" s="123">
        <v>-968</v>
      </c>
      <c r="JW15" s="123">
        <v>281</v>
      </c>
      <c r="JX15" s="525">
        <v>8.335357147767998E-2</v>
      </c>
      <c r="JY15" s="125">
        <v>2.9</v>
      </c>
      <c r="JZ15" s="123">
        <v>425</v>
      </c>
      <c r="KA15" s="123">
        <v>387</v>
      </c>
      <c r="KB15" s="123">
        <v>38</v>
      </c>
      <c r="KC15" s="525">
        <v>8.9411764705882357E-2</v>
      </c>
      <c r="KD15" s="125">
        <v>30</v>
      </c>
      <c r="KE15" s="123">
        <v>4428</v>
      </c>
      <c r="KF15" s="123">
        <v>3998</v>
      </c>
      <c r="KG15" s="123">
        <v>430</v>
      </c>
      <c r="KH15" s="525">
        <v>9.7109304426377593E-2</v>
      </c>
      <c r="KI15" s="122">
        <v>32.9</v>
      </c>
      <c r="KJ15" s="123">
        <v>4853</v>
      </c>
      <c r="KK15" s="123">
        <v>4385</v>
      </c>
      <c r="KL15" s="123">
        <v>468</v>
      </c>
      <c r="KM15" s="525">
        <v>9.6435194724912424E-2</v>
      </c>
      <c r="KN15" s="125">
        <v>33.200000000000003</v>
      </c>
      <c r="KO15" s="127">
        <v>4333</v>
      </c>
      <c r="KP15" s="123">
        <v>3593</v>
      </c>
      <c r="KQ15" s="123">
        <v>740</v>
      </c>
      <c r="KR15" s="525">
        <v>0.17078236787445189</v>
      </c>
      <c r="KS15" s="125">
        <v>6.4</v>
      </c>
      <c r="KT15" s="127">
        <v>894</v>
      </c>
      <c r="KU15" s="127">
        <v>730</v>
      </c>
      <c r="KV15" s="123">
        <v>164</v>
      </c>
      <c r="KW15" s="525">
        <v>0.18344519015659955</v>
      </c>
      <c r="KX15" s="122">
        <v>39.6</v>
      </c>
      <c r="KY15" s="123">
        <v>5227</v>
      </c>
      <c r="KZ15" s="123">
        <v>4323</v>
      </c>
      <c r="LA15" s="123">
        <v>904</v>
      </c>
      <c r="LB15" s="525">
        <v>0.17294815381672088</v>
      </c>
      <c r="LC15" s="122">
        <v>6.7000000000000028</v>
      </c>
      <c r="LD15" s="123">
        <v>374</v>
      </c>
      <c r="LE15" s="123">
        <v>-62</v>
      </c>
      <c r="LF15" s="123">
        <v>436</v>
      </c>
      <c r="LG15" s="525">
        <v>7.6512959091808455E-2</v>
      </c>
      <c r="LH15" s="125">
        <v>2.9</v>
      </c>
      <c r="LI15" s="123">
        <v>425</v>
      </c>
      <c r="LJ15" s="123">
        <v>387</v>
      </c>
      <c r="LK15" s="123">
        <v>38</v>
      </c>
      <c r="LL15" s="525">
        <v>8.9411764705882357E-2</v>
      </c>
      <c r="LM15" s="125">
        <v>30</v>
      </c>
      <c r="LN15" s="123">
        <v>4428</v>
      </c>
      <c r="LO15" s="123">
        <v>3998</v>
      </c>
      <c r="LP15" s="123">
        <v>430</v>
      </c>
      <c r="LQ15" s="525">
        <v>9.7109304426377593E-2</v>
      </c>
      <c r="LR15" s="122">
        <v>32.9</v>
      </c>
      <c r="LS15" s="123">
        <v>4853</v>
      </c>
      <c r="LT15" s="123">
        <v>4385</v>
      </c>
      <c r="LU15" s="123">
        <v>468</v>
      </c>
      <c r="LV15" s="525">
        <v>9.6435194724912424E-2</v>
      </c>
      <c r="LW15" s="125">
        <v>25.7</v>
      </c>
      <c r="LX15" s="541">
        <v>3318</v>
      </c>
      <c r="LY15" s="123">
        <v>2676</v>
      </c>
      <c r="LZ15" s="123">
        <v>642</v>
      </c>
      <c r="MA15" s="525">
        <v>0.19349005424954793</v>
      </c>
      <c r="MB15" s="125">
        <v>8.3000000000000007</v>
      </c>
      <c r="MC15" s="123">
        <v>1146</v>
      </c>
      <c r="MD15" s="123">
        <v>920</v>
      </c>
      <c r="ME15" s="123">
        <v>226</v>
      </c>
      <c r="MF15" s="525">
        <v>0.19720767888307156</v>
      </c>
      <c r="MG15" s="122">
        <v>34</v>
      </c>
      <c r="MH15" s="123">
        <v>4464</v>
      </c>
      <c r="MI15" s="123">
        <v>3596</v>
      </c>
      <c r="MJ15" s="123">
        <v>868</v>
      </c>
      <c r="MK15" s="525">
        <v>0.19444444444444445</v>
      </c>
      <c r="ML15" s="122">
        <v>1.1000000000000014</v>
      </c>
      <c r="MM15" s="123">
        <v>-389</v>
      </c>
      <c r="MN15" s="123">
        <v>-789</v>
      </c>
      <c r="MO15" s="123">
        <v>400</v>
      </c>
      <c r="MP15" s="525">
        <v>9.8009249719532024E-2</v>
      </c>
      <c r="MQ15" s="125">
        <v>2.9</v>
      </c>
      <c r="MR15" s="123">
        <v>425</v>
      </c>
      <c r="MS15" s="123">
        <v>387</v>
      </c>
      <c r="MT15" s="123">
        <v>38</v>
      </c>
      <c r="MU15" s="525">
        <v>8.9411764705882357E-2</v>
      </c>
      <c r="MV15" s="125">
        <v>30</v>
      </c>
      <c r="MW15" s="123">
        <v>4428</v>
      </c>
      <c r="MX15" s="123">
        <v>3998</v>
      </c>
      <c r="MY15" s="123">
        <v>430</v>
      </c>
      <c r="MZ15" s="525">
        <v>9.7109304426377593E-2</v>
      </c>
      <c r="NA15" s="122">
        <v>32.9</v>
      </c>
      <c r="NB15" s="123">
        <v>4853</v>
      </c>
      <c r="NC15" s="123">
        <v>4385</v>
      </c>
      <c r="ND15" s="123">
        <v>468</v>
      </c>
      <c r="NE15" s="525">
        <v>9.6435194724912424E-2</v>
      </c>
      <c r="NF15" s="542">
        <v>8.6999999999999993</v>
      </c>
      <c r="NG15" s="123">
        <v>1140</v>
      </c>
      <c r="NH15" s="123">
        <v>870</v>
      </c>
      <c r="NI15" s="123">
        <v>270</v>
      </c>
      <c r="NJ15" s="525">
        <v>0.23684210526315788</v>
      </c>
      <c r="NK15" s="125">
        <v>2.4</v>
      </c>
      <c r="NL15" s="123">
        <v>343</v>
      </c>
      <c r="NM15" s="123">
        <v>290</v>
      </c>
      <c r="NN15" s="123">
        <v>53</v>
      </c>
      <c r="NO15" s="525">
        <v>0.15451895043731778</v>
      </c>
      <c r="NP15" s="122">
        <v>11.1</v>
      </c>
      <c r="NQ15" s="123">
        <v>1483</v>
      </c>
      <c r="NR15" s="123">
        <v>1160</v>
      </c>
      <c r="NS15" s="123">
        <v>323</v>
      </c>
      <c r="NT15" s="525">
        <v>0.21780175320296696</v>
      </c>
      <c r="NU15" s="122">
        <v>-21.799999999999997</v>
      </c>
      <c r="NV15" s="123">
        <v>-3370</v>
      </c>
      <c r="NW15" s="123">
        <v>-3225</v>
      </c>
      <c r="NX15" s="123">
        <v>-145</v>
      </c>
      <c r="NY15" s="525">
        <v>0.12136655847805454</v>
      </c>
      <c r="NZ15" s="125">
        <v>2.9</v>
      </c>
      <c r="OA15" s="123">
        <v>425</v>
      </c>
      <c r="OB15" s="123">
        <v>387</v>
      </c>
      <c r="OC15" s="123">
        <v>38</v>
      </c>
      <c r="OD15" s="525">
        <v>8.9411764705882357E-2</v>
      </c>
      <c r="OE15" s="125">
        <v>30</v>
      </c>
      <c r="OF15" s="123">
        <v>4428</v>
      </c>
      <c r="OG15" s="123">
        <v>3998</v>
      </c>
      <c r="OH15" s="123">
        <v>430</v>
      </c>
      <c r="OI15" s="525">
        <v>9.7109304426377593E-2</v>
      </c>
      <c r="OJ15" s="122">
        <v>32.9</v>
      </c>
      <c r="OK15" s="123">
        <v>4853</v>
      </c>
      <c r="OL15" s="123">
        <v>4385</v>
      </c>
      <c r="OM15" s="123">
        <v>468</v>
      </c>
      <c r="ON15" s="525">
        <v>9.6435194724912424E-2</v>
      </c>
      <c r="OO15" s="125">
        <v>21.3</v>
      </c>
      <c r="OP15" s="123">
        <v>2723</v>
      </c>
      <c r="OQ15" s="123">
        <v>2200</v>
      </c>
      <c r="OR15" s="123">
        <v>523</v>
      </c>
      <c r="OS15" s="525">
        <v>0.19206757253029746</v>
      </c>
      <c r="OT15" s="125">
        <v>3.1</v>
      </c>
      <c r="OU15" s="123">
        <v>457</v>
      </c>
      <c r="OV15" s="123">
        <v>394</v>
      </c>
      <c r="OW15" s="123">
        <v>63</v>
      </c>
      <c r="OX15" s="525">
        <v>0.13785557986870897</v>
      </c>
      <c r="OY15" s="122">
        <v>24.400000000000002</v>
      </c>
      <c r="OZ15" s="123">
        <v>3180</v>
      </c>
      <c r="PA15" s="123">
        <v>2594</v>
      </c>
      <c r="PB15" s="123">
        <v>586</v>
      </c>
      <c r="PC15" s="525">
        <v>0.18427672955974841</v>
      </c>
      <c r="PD15" s="122">
        <v>-8.4999999999999964</v>
      </c>
      <c r="PE15" s="123">
        <v>-1673</v>
      </c>
      <c r="PF15" s="123">
        <v>-1791</v>
      </c>
      <c r="PG15" s="123">
        <v>118</v>
      </c>
      <c r="PH15" s="525">
        <v>8.7841534834835991E-2</v>
      </c>
      <c r="PI15" s="122">
        <v>23.199999999999996</v>
      </c>
      <c r="PJ15" s="123">
        <v>3400</v>
      </c>
      <c r="PK15" s="123">
        <v>3096</v>
      </c>
      <c r="PL15" s="123">
        <v>304</v>
      </c>
      <c r="PM15" s="525">
        <v>8.9411764705882357E-2</v>
      </c>
      <c r="PN15" s="122">
        <v>240</v>
      </c>
      <c r="PO15" s="123">
        <v>35424</v>
      </c>
      <c r="PP15" s="123">
        <v>31984</v>
      </c>
      <c r="PQ15" s="123">
        <v>3440</v>
      </c>
      <c r="PR15" s="525">
        <v>9.7109304426377593E-2</v>
      </c>
      <c r="PS15" s="122">
        <v>263.2</v>
      </c>
      <c r="PT15" s="123">
        <v>38824</v>
      </c>
      <c r="PU15" s="123">
        <v>35080</v>
      </c>
      <c r="PV15" s="123">
        <v>3744</v>
      </c>
      <c r="PW15" s="525">
        <v>9.6435194724912424E-2</v>
      </c>
      <c r="PX15" s="122">
        <v>102.7</v>
      </c>
      <c r="PY15" s="123">
        <v>13725</v>
      </c>
      <c r="PZ15" s="123">
        <v>11375</v>
      </c>
      <c r="QA15" s="123">
        <v>2350</v>
      </c>
      <c r="QB15" s="525">
        <v>0.17122040072859745</v>
      </c>
      <c r="QC15" s="122">
        <v>68.3</v>
      </c>
      <c r="QD15" s="123">
        <v>9476</v>
      </c>
      <c r="QE15" s="123">
        <v>7815</v>
      </c>
      <c r="QF15" s="123">
        <v>1661</v>
      </c>
      <c r="QG15" s="525">
        <v>0.1752849303503588</v>
      </c>
      <c r="QH15" s="122">
        <v>171</v>
      </c>
      <c r="QI15" s="123">
        <v>23201</v>
      </c>
      <c r="QJ15" s="123">
        <v>19190</v>
      </c>
      <c r="QK15" s="123">
        <v>4011</v>
      </c>
      <c r="QL15" s="525">
        <v>0.17288047928968578</v>
      </c>
      <c r="QM15" s="122">
        <v>-92.199999999999989</v>
      </c>
      <c r="QN15" s="123">
        <v>-15623</v>
      </c>
      <c r="QO15" s="123">
        <v>-15890</v>
      </c>
      <c r="QP15" s="123">
        <v>267</v>
      </c>
      <c r="QQ15" s="526">
        <v>7.6445284564773355E-2</v>
      </c>
    </row>
    <row r="16" spans="2:459">
      <c r="B16" s="518"/>
      <c r="C16" s="523" t="s">
        <v>2797</v>
      </c>
      <c r="D16" s="524" t="s">
        <v>2603</v>
      </c>
      <c r="E16" s="125">
        <v>0</v>
      </c>
      <c r="F16" s="123">
        <v>0</v>
      </c>
      <c r="G16" s="123">
        <v>0</v>
      </c>
      <c r="H16" s="123">
        <v>0</v>
      </c>
      <c r="I16" s="525">
        <v>0</v>
      </c>
      <c r="J16" s="125">
        <v>0</v>
      </c>
      <c r="K16" s="123">
        <v>0</v>
      </c>
      <c r="L16" s="123">
        <v>0</v>
      </c>
      <c r="M16" s="123">
        <v>0</v>
      </c>
      <c r="N16" s="525">
        <v>0</v>
      </c>
      <c r="O16" s="122">
        <v>0</v>
      </c>
      <c r="P16" s="123">
        <v>0</v>
      </c>
      <c r="Q16" s="123">
        <v>0</v>
      </c>
      <c r="R16" s="123">
        <v>0</v>
      </c>
      <c r="S16" s="525">
        <v>0</v>
      </c>
      <c r="T16" s="125">
        <v>0</v>
      </c>
      <c r="U16" s="123">
        <v>0</v>
      </c>
      <c r="V16" s="123">
        <v>0</v>
      </c>
      <c r="W16" s="123">
        <v>0</v>
      </c>
      <c r="X16" s="525">
        <v>0</v>
      </c>
      <c r="Y16" s="125">
        <v>0</v>
      </c>
      <c r="Z16" s="123">
        <v>0</v>
      </c>
      <c r="AA16" s="123">
        <v>0</v>
      </c>
      <c r="AB16" s="123">
        <v>0</v>
      </c>
      <c r="AC16" s="525">
        <v>0</v>
      </c>
      <c r="AD16" s="122">
        <v>0</v>
      </c>
      <c r="AE16" s="123">
        <v>0</v>
      </c>
      <c r="AF16" s="123">
        <v>0</v>
      </c>
      <c r="AG16" s="123">
        <v>0</v>
      </c>
      <c r="AH16" s="525">
        <v>0</v>
      </c>
      <c r="AI16" s="122">
        <v>0</v>
      </c>
      <c r="AJ16" s="123">
        <v>0</v>
      </c>
      <c r="AK16" s="123">
        <v>0</v>
      </c>
      <c r="AL16" s="123">
        <v>0</v>
      </c>
      <c r="AM16" s="525">
        <v>0</v>
      </c>
      <c r="AN16" s="125">
        <v>0</v>
      </c>
      <c r="AO16" s="123">
        <v>0</v>
      </c>
      <c r="AP16" s="123">
        <v>0</v>
      </c>
      <c r="AQ16" s="123">
        <v>0</v>
      </c>
      <c r="AR16" s="525">
        <v>0</v>
      </c>
      <c r="AS16" s="125">
        <v>0</v>
      </c>
      <c r="AT16" s="123">
        <v>0</v>
      </c>
      <c r="AU16" s="123">
        <v>0</v>
      </c>
      <c r="AV16" s="123">
        <v>0</v>
      </c>
      <c r="AW16" s="525">
        <v>0</v>
      </c>
      <c r="AX16" s="122">
        <v>0</v>
      </c>
      <c r="AY16" s="123">
        <v>0</v>
      </c>
      <c r="AZ16" s="123">
        <v>0</v>
      </c>
      <c r="BA16" s="123">
        <v>0</v>
      </c>
      <c r="BB16" s="525">
        <v>0</v>
      </c>
      <c r="BC16" s="125">
        <v>21.7</v>
      </c>
      <c r="BD16" s="123">
        <v>3352</v>
      </c>
      <c r="BE16" s="123">
        <v>2942</v>
      </c>
      <c r="BF16" s="123">
        <v>410</v>
      </c>
      <c r="BG16" s="525">
        <v>0.12231503579952267</v>
      </c>
      <c r="BH16" s="125">
        <v>0</v>
      </c>
      <c r="BI16" s="123">
        <v>0</v>
      </c>
      <c r="BJ16" s="123">
        <v>0</v>
      </c>
      <c r="BK16" s="123">
        <v>0</v>
      </c>
      <c r="BL16" s="525">
        <v>0</v>
      </c>
      <c r="BM16" s="122">
        <v>21.7</v>
      </c>
      <c r="BN16" s="123">
        <v>3352</v>
      </c>
      <c r="BO16" s="123">
        <v>2942</v>
      </c>
      <c r="BP16" s="123">
        <v>410</v>
      </c>
      <c r="BQ16" s="525">
        <v>0.12231503579952267</v>
      </c>
      <c r="BR16" s="122">
        <v>21.7</v>
      </c>
      <c r="BS16" s="123">
        <v>3352</v>
      </c>
      <c r="BT16" s="123">
        <v>2942</v>
      </c>
      <c r="BU16" s="123">
        <v>410</v>
      </c>
      <c r="BV16" s="525">
        <v>0.12231503579952267</v>
      </c>
      <c r="BW16" s="125">
        <v>0</v>
      </c>
      <c r="BX16" s="123">
        <v>0</v>
      </c>
      <c r="BY16" s="123">
        <v>0</v>
      </c>
      <c r="BZ16" s="123">
        <v>0</v>
      </c>
      <c r="CA16" s="525">
        <v>0</v>
      </c>
      <c r="CB16" s="125">
        <v>0</v>
      </c>
      <c r="CC16" s="123">
        <v>0</v>
      </c>
      <c r="CD16" s="123">
        <v>0</v>
      </c>
      <c r="CE16" s="123">
        <v>0</v>
      </c>
      <c r="CF16" s="525">
        <v>0</v>
      </c>
      <c r="CG16" s="122">
        <v>0</v>
      </c>
      <c r="CH16" s="123">
        <v>0</v>
      </c>
      <c r="CI16" s="123">
        <v>0</v>
      </c>
      <c r="CJ16" s="123">
        <v>0</v>
      </c>
      <c r="CK16" s="525">
        <v>0</v>
      </c>
      <c r="CL16" s="125">
        <v>55.2</v>
      </c>
      <c r="CM16" s="127">
        <v>8943</v>
      </c>
      <c r="CN16" s="127">
        <v>7260</v>
      </c>
      <c r="CO16" s="123">
        <v>1683</v>
      </c>
      <c r="CP16" s="525">
        <v>0.18819188191881919</v>
      </c>
      <c r="CQ16" s="125">
        <v>0</v>
      </c>
      <c r="CR16" s="123">
        <v>0</v>
      </c>
      <c r="CS16" s="123">
        <v>0</v>
      </c>
      <c r="CT16" s="123">
        <v>0</v>
      </c>
      <c r="CU16" s="525">
        <v>0</v>
      </c>
      <c r="CV16" s="122">
        <v>55.2</v>
      </c>
      <c r="CW16" s="123">
        <v>8943</v>
      </c>
      <c r="CX16" s="123">
        <v>7260</v>
      </c>
      <c r="CY16" s="123">
        <v>1683</v>
      </c>
      <c r="CZ16" s="525">
        <v>0.18819188191881919</v>
      </c>
      <c r="DA16" s="122">
        <v>55.2</v>
      </c>
      <c r="DB16" s="123">
        <v>8943</v>
      </c>
      <c r="DC16" s="123">
        <v>7260</v>
      </c>
      <c r="DD16" s="123">
        <v>1683</v>
      </c>
      <c r="DE16" s="525">
        <v>0.18819188191881919</v>
      </c>
      <c r="DF16" s="125">
        <v>0</v>
      </c>
      <c r="DG16" s="123">
        <v>0</v>
      </c>
      <c r="DH16" s="123">
        <v>0</v>
      </c>
      <c r="DI16" s="123">
        <v>0</v>
      </c>
      <c r="DJ16" s="525">
        <v>0</v>
      </c>
      <c r="DK16" s="125">
        <v>0</v>
      </c>
      <c r="DL16" s="123">
        <v>0</v>
      </c>
      <c r="DM16" s="123">
        <v>0</v>
      </c>
      <c r="DN16" s="123">
        <v>0</v>
      </c>
      <c r="DO16" s="525">
        <v>0</v>
      </c>
      <c r="DP16" s="122">
        <v>0</v>
      </c>
      <c r="DQ16" s="123">
        <v>0</v>
      </c>
      <c r="DR16" s="123">
        <v>0</v>
      </c>
      <c r="DS16" s="123">
        <v>0</v>
      </c>
      <c r="DT16" s="525">
        <v>0</v>
      </c>
      <c r="DU16" s="125">
        <v>0</v>
      </c>
      <c r="DV16" s="123">
        <v>0</v>
      </c>
      <c r="DW16" s="123">
        <v>0</v>
      </c>
      <c r="DX16" s="123">
        <v>0</v>
      </c>
      <c r="DY16" s="525">
        <v>0</v>
      </c>
      <c r="DZ16" s="125">
        <v>0</v>
      </c>
      <c r="EA16" s="123">
        <v>0</v>
      </c>
      <c r="EB16" s="123">
        <v>0</v>
      </c>
      <c r="EC16" s="123">
        <v>0</v>
      </c>
      <c r="ED16" s="525">
        <v>0</v>
      </c>
      <c r="EE16" s="122">
        <v>0</v>
      </c>
      <c r="EF16" s="123">
        <v>0</v>
      </c>
      <c r="EG16" s="123">
        <v>0</v>
      </c>
      <c r="EH16" s="123">
        <v>0</v>
      </c>
      <c r="EI16" s="525">
        <v>0</v>
      </c>
      <c r="EJ16" s="122">
        <v>0</v>
      </c>
      <c r="EK16" s="123">
        <v>0</v>
      </c>
      <c r="EL16" s="123">
        <v>0</v>
      </c>
      <c r="EM16" s="123">
        <v>0</v>
      </c>
      <c r="EN16" s="525">
        <v>0</v>
      </c>
      <c r="EO16" s="125">
        <v>0</v>
      </c>
      <c r="EP16" s="123">
        <v>0</v>
      </c>
      <c r="EQ16" s="123">
        <v>0</v>
      </c>
      <c r="ER16" s="123">
        <v>0</v>
      </c>
      <c r="ES16" s="525">
        <v>0</v>
      </c>
      <c r="ET16" s="125">
        <v>0</v>
      </c>
      <c r="EU16" s="123">
        <v>0</v>
      </c>
      <c r="EV16" s="123">
        <v>0</v>
      </c>
      <c r="EW16" s="123">
        <v>0</v>
      </c>
      <c r="EX16" s="525">
        <v>0</v>
      </c>
      <c r="EY16" s="122">
        <v>0</v>
      </c>
      <c r="EZ16" s="123">
        <v>0</v>
      </c>
      <c r="FA16" s="123">
        <v>0</v>
      </c>
      <c r="FB16" s="123">
        <v>0</v>
      </c>
      <c r="FC16" s="525">
        <v>0</v>
      </c>
      <c r="FD16" s="125">
        <v>0</v>
      </c>
      <c r="FE16" s="123">
        <v>0</v>
      </c>
      <c r="FF16" s="123">
        <v>0</v>
      </c>
      <c r="FG16" s="123">
        <v>0</v>
      </c>
      <c r="FH16" s="525">
        <v>0</v>
      </c>
      <c r="FI16" s="125">
        <v>0</v>
      </c>
      <c r="FJ16" s="123">
        <v>0</v>
      </c>
      <c r="FK16" s="123">
        <v>0</v>
      </c>
      <c r="FL16" s="123">
        <v>0</v>
      </c>
      <c r="FM16" s="525">
        <v>0</v>
      </c>
      <c r="FN16" s="122">
        <v>0</v>
      </c>
      <c r="FO16" s="123">
        <v>0</v>
      </c>
      <c r="FP16" s="123">
        <v>0</v>
      </c>
      <c r="FQ16" s="123">
        <v>0</v>
      </c>
      <c r="FR16" s="525">
        <v>0</v>
      </c>
      <c r="FS16" s="122">
        <v>0</v>
      </c>
      <c r="FT16" s="123">
        <v>0</v>
      </c>
      <c r="FU16" s="123">
        <v>0</v>
      </c>
      <c r="FV16" s="123">
        <v>0</v>
      </c>
      <c r="FW16" s="525">
        <v>0</v>
      </c>
      <c r="FX16" s="125">
        <v>0</v>
      </c>
      <c r="FY16" s="123">
        <v>0</v>
      </c>
      <c r="FZ16" s="123">
        <v>0</v>
      </c>
      <c r="GA16" s="123">
        <v>0</v>
      </c>
      <c r="GB16" s="525">
        <v>0</v>
      </c>
      <c r="GC16" s="125">
        <v>0</v>
      </c>
      <c r="GD16" s="123">
        <v>0</v>
      </c>
      <c r="GE16" s="123">
        <v>0</v>
      </c>
      <c r="GF16" s="123">
        <v>0</v>
      </c>
      <c r="GG16" s="525">
        <v>0</v>
      </c>
      <c r="GH16" s="122">
        <v>0</v>
      </c>
      <c r="GI16" s="123">
        <v>0</v>
      </c>
      <c r="GJ16" s="123">
        <v>0</v>
      </c>
      <c r="GK16" s="123">
        <v>0</v>
      </c>
      <c r="GL16" s="525">
        <v>0</v>
      </c>
      <c r="GM16" s="125">
        <v>0</v>
      </c>
      <c r="GN16" s="123">
        <v>0</v>
      </c>
      <c r="GO16" s="123">
        <v>0</v>
      </c>
      <c r="GP16" s="123">
        <v>0</v>
      </c>
      <c r="GQ16" s="525">
        <v>0</v>
      </c>
      <c r="GR16" s="125">
        <v>0</v>
      </c>
      <c r="GS16" s="123">
        <v>0</v>
      </c>
      <c r="GT16" s="123">
        <v>0</v>
      </c>
      <c r="GU16" s="123">
        <v>0</v>
      </c>
      <c r="GV16" s="525">
        <v>0</v>
      </c>
      <c r="GW16" s="122">
        <v>0</v>
      </c>
      <c r="GX16" s="123">
        <v>0</v>
      </c>
      <c r="GY16" s="123">
        <v>0</v>
      </c>
      <c r="GZ16" s="123">
        <v>0</v>
      </c>
      <c r="HA16" s="525">
        <v>0</v>
      </c>
      <c r="HB16" s="122">
        <v>0</v>
      </c>
      <c r="HC16" s="123">
        <v>0</v>
      </c>
      <c r="HD16" s="123">
        <v>0</v>
      </c>
      <c r="HE16" s="123">
        <v>0</v>
      </c>
      <c r="HF16" s="525">
        <v>0</v>
      </c>
      <c r="HG16" s="125">
        <v>0</v>
      </c>
      <c r="HH16" s="123">
        <v>0</v>
      </c>
      <c r="HI16" s="123">
        <v>0</v>
      </c>
      <c r="HJ16" s="123">
        <v>0</v>
      </c>
      <c r="HK16" s="525">
        <v>0</v>
      </c>
      <c r="HL16" s="125">
        <v>0</v>
      </c>
      <c r="HM16" s="123">
        <v>0</v>
      </c>
      <c r="HN16" s="123">
        <v>0</v>
      </c>
      <c r="HO16" s="123">
        <v>0</v>
      </c>
      <c r="HP16" s="525">
        <v>0</v>
      </c>
      <c r="HQ16" s="122">
        <v>0</v>
      </c>
      <c r="HR16" s="123">
        <v>0</v>
      </c>
      <c r="HS16" s="123">
        <v>0</v>
      </c>
      <c r="HT16" s="123">
        <v>0</v>
      </c>
      <c r="HU16" s="525">
        <v>0</v>
      </c>
      <c r="HV16" s="125">
        <v>0</v>
      </c>
      <c r="HW16" s="123">
        <v>0</v>
      </c>
      <c r="HX16" s="123">
        <v>0</v>
      </c>
      <c r="HY16" s="123">
        <v>0</v>
      </c>
      <c r="HZ16" s="525">
        <v>0</v>
      </c>
      <c r="IA16" s="125">
        <v>0</v>
      </c>
      <c r="IB16" s="123">
        <v>0</v>
      </c>
      <c r="IC16" s="123">
        <v>0</v>
      </c>
      <c r="ID16" s="123">
        <v>0</v>
      </c>
      <c r="IE16" s="525">
        <v>0</v>
      </c>
      <c r="IF16" s="122">
        <v>0</v>
      </c>
      <c r="IG16" s="123">
        <v>0</v>
      </c>
      <c r="IH16" s="123">
        <v>0</v>
      </c>
      <c r="II16" s="123">
        <v>0</v>
      </c>
      <c r="IJ16" s="525">
        <v>0</v>
      </c>
      <c r="IK16" s="122">
        <v>0</v>
      </c>
      <c r="IL16" s="123">
        <v>0</v>
      </c>
      <c r="IM16" s="123">
        <v>0</v>
      </c>
      <c r="IN16" s="123">
        <v>0</v>
      </c>
      <c r="IO16" s="525">
        <v>0</v>
      </c>
      <c r="IP16" s="125">
        <v>0</v>
      </c>
      <c r="IQ16" s="123">
        <v>0</v>
      </c>
      <c r="IR16" s="123">
        <v>0</v>
      </c>
      <c r="IS16" s="123">
        <v>0</v>
      </c>
      <c r="IT16" s="525">
        <v>0</v>
      </c>
      <c r="IU16" s="125">
        <v>0</v>
      </c>
      <c r="IV16" s="123">
        <v>0</v>
      </c>
      <c r="IW16" s="123">
        <v>0</v>
      </c>
      <c r="IX16" s="123">
        <v>0</v>
      </c>
      <c r="IY16" s="525">
        <v>0</v>
      </c>
      <c r="IZ16" s="122">
        <v>0</v>
      </c>
      <c r="JA16" s="123">
        <v>0</v>
      </c>
      <c r="JB16" s="123">
        <v>0</v>
      </c>
      <c r="JC16" s="123">
        <v>0</v>
      </c>
      <c r="JD16" s="525">
        <v>0</v>
      </c>
      <c r="JE16" s="125">
        <v>0</v>
      </c>
      <c r="JF16" s="123">
        <v>0</v>
      </c>
      <c r="JG16" s="123">
        <v>0</v>
      </c>
      <c r="JH16" s="123">
        <v>0</v>
      </c>
      <c r="JI16" s="525">
        <v>0</v>
      </c>
      <c r="JJ16" s="125">
        <v>0</v>
      </c>
      <c r="JK16" s="123">
        <v>0</v>
      </c>
      <c r="JL16" s="123">
        <v>0</v>
      </c>
      <c r="JM16" s="123">
        <v>0</v>
      </c>
      <c r="JN16" s="525">
        <v>0</v>
      </c>
      <c r="JO16" s="122">
        <v>0</v>
      </c>
      <c r="JP16" s="123">
        <v>0</v>
      </c>
      <c r="JQ16" s="123">
        <v>0</v>
      </c>
      <c r="JR16" s="123">
        <v>0</v>
      </c>
      <c r="JS16" s="525">
        <v>0</v>
      </c>
      <c r="JT16" s="122">
        <v>0</v>
      </c>
      <c r="JU16" s="123">
        <v>0</v>
      </c>
      <c r="JV16" s="123">
        <v>0</v>
      </c>
      <c r="JW16" s="123">
        <v>0</v>
      </c>
      <c r="JX16" s="525">
        <v>0</v>
      </c>
      <c r="JY16" s="125">
        <v>0</v>
      </c>
      <c r="JZ16" s="123">
        <v>0</v>
      </c>
      <c r="KA16" s="123">
        <v>0</v>
      </c>
      <c r="KB16" s="123">
        <v>0</v>
      </c>
      <c r="KC16" s="525">
        <v>0</v>
      </c>
      <c r="KD16" s="125">
        <v>0</v>
      </c>
      <c r="KE16" s="123">
        <v>0</v>
      </c>
      <c r="KF16" s="123">
        <v>0</v>
      </c>
      <c r="KG16" s="123">
        <v>0</v>
      </c>
      <c r="KH16" s="525">
        <v>0</v>
      </c>
      <c r="KI16" s="122">
        <v>0</v>
      </c>
      <c r="KJ16" s="123">
        <v>0</v>
      </c>
      <c r="KK16" s="123">
        <v>0</v>
      </c>
      <c r="KL16" s="123">
        <v>0</v>
      </c>
      <c r="KM16" s="525">
        <v>0</v>
      </c>
      <c r="KN16" s="125">
        <v>0</v>
      </c>
      <c r="KO16" s="123">
        <v>0</v>
      </c>
      <c r="KP16" s="123">
        <v>0</v>
      </c>
      <c r="KQ16" s="123">
        <v>0</v>
      </c>
      <c r="KR16" s="525">
        <v>0</v>
      </c>
      <c r="KS16" s="125">
        <v>0</v>
      </c>
      <c r="KT16" s="123">
        <v>0</v>
      </c>
      <c r="KU16" s="123">
        <v>0</v>
      </c>
      <c r="KV16" s="123">
        <v>0</v>
      </c>
      <c r="KW16" s="525">
        <v>0</v>
      </c>
      <c r="KX16" s="122">
        <v>0</v>
      </c>
      <c r="KY16" s="123">
        <v>0</v>
      </c>
      <c r="KZ16" s="123">
        <v>0</v>
      </c>
      <c r="LA16" s="123">
        <v>0</v>
      </c>
      <c r="LB16" s="525">
        <v>0</v>
      </c>
      <c r="LC16" s="122">
        <v>0</v>
      </c>
      <c r="LD16" s="123">
        <v>0</v>
      </c>
      <c r="LE16" s="123">
        <v>0</v>
      </c>
      <c r="LF16" s="123">
        <v>0</v>
      </c>
      <c r="LG16" s="525">
        <v>0</v>
      </c>
      <c r="LH16" s="125">
        <v>0</v>
      </c>
      <c r="LI16" s="123">
        <v>0</v>
      </c>
      <c r="LJ16" s="123">
        <v>0</v>
      </c>
      <c r="LK16" s="123">
        <v>0</v>
      </c>
      <c r="LL16" s="525">
        <v>0</v>
      </c>
      <c r="LM16" s="125">
        <v>0</v>
      </c>
      <c r="LN16" s="123">
        <v>0</v>
      </c>
      <c r="LO16" s="123">
        <v>0</v>
      </c>
      <c r="LP16" s="123">
        <v>0</v>
      </c>
      <c r="LQ16" s="525">
        <v>0</v>
      </c>
      <c r="LR16" s="122">
        <v>0</v>
      </c>
      <c r="LS16" s="123">
        <v>0</v>
      </c>
      <c r="LT16" s="123">
        <v>0</v>
      </c>
      <c r="LU16" s="123">
        <v>0</v>
      </c>
      <c r="LV16" s="525">
        <v>0</v>
      </c>
      <c r="LW16" s="125">
        <v>0.2</v>
      </c>
      <c r="LX16" s="123">
        <v>39</v>
      </c>
      <c r="LY16" s="123">
        <v>31</v>
      </c>
      <c r="LZ16" s="123">
        <v>8</v>
      </c>
      <c r="MA16" s="525">
        <v>0.20512820512820512</v>
      </c>
      <c r="MB16" s="125">
        <v>0</v>
      </c>
      <c r="MC16" s="123">
        <v>0</v>
      </c>
      <c r="MD16" s="123">
        <v>0</v>
      </c>
      <c r="ME16" s="123">
        <v>0</v>
      </c>
      <c r="MF16" s="525">
        <v>0</v>
      </c>
      <c r="MG16" s="122">
        <v>0.2</v>
      </c>
      <c r="MH16" s="123">
        <v>39</v>
      </c>
      <c r="MI16" s="123">
        <v>31</v>
      </c>
      <c r="MJ16" s="123">
        <v>8</v>
      </c>
      <c r="MK16" s="525">
        <v>0.20512820512820512</v>
      </c>
      <c r="ML16" s="122">
        <v>0.2</v>
      </c>
      <c r="MM16" s="123">
        <v>39</v>
      </c>
      <c r="MN16" s="123">
        <v>31</v>
      </c>
      <c r="MO16" s="123">
        <v>8</v>
      </c>
      <c r="MP16" s="525">
        <v>0.20512820512820512</v>
      </c>
      <c r="MQ16" s="125">
        <v>0</v>
      </c>
      <c r="MR16" s="123">
        <v>0</v>
      </c>
      <c r="MS16" s="123">
        <v>0</v>
      </c>
      <c r="MT16" s="123">
        <v>0</v>
      </c>
      <c r="MU16" s="525">
        <v>0</v>
      </c>
      <c r="MV16" s="125">
        <v>0</v>
      </c>
      <c r="MW16" s="123">
        <v>0</v>
      </c>
      <c r="MX16" s="123">
        <v>0</v>
      </c>
      <c r="MY16" s="123">
        <v>0</v>
      </c>
      <c r="MZ16" s="525">
        <v>0</v>
      </c>
      <c r="NA16" s="122">
        <v>0</v>
      </c>
      <c r="NB16" s="123">
        <v>0</v>
      </c>
      <c r="NC16" s="123">
        <v>0</v>
      </c>
      <c r="ND16" s="123">
        <v>0</v>
      </c>
      <c r="NE16" s="525">
        <v>0</v>
      </c>
      <c r="NF16" s="125">
        <v>0</v>
      </c>
      <c r="NG16" s="123">
        <v>0</v>
      </c>
      <c r="NH16" s="123">
        <v>0</v>
      </c>
      <c r="NI16" s="123">
        <v>0</v>
      </c>
      <c r="NJ16" s="525">
        <v>0</v>
      </c>
      <c r="NK16" s="125">
        <v>0</v>
      </c>
      <c r="NL16" s="123">
        <v>0</v>
      </c>
      <c r="NM16" s="123">
        <v>0</v>
      </c>
      <c r="NN16" s="123">
        <v>0</v>
      </c>
      <c r="NO16" s="525">
        <v>0</v>
      </c>
      <c r="NP16" s="122">
        <v>0</v>
      </c>
      <c r="NQ16" s="123">
        <v>0</v>
      </c>
      <c r="NR16" s="123">
        <v>0</v>
      </c>
      <c r="NS16" s="123">
        <v>0</v>
      </c>
      <c r="NT16" s="525">
        <v>0</v>
      </c>
      <c r="NU16" s="122">
        <v>0</v>
      </c>
      <c r="NV16" s="123">
        <v>0</v>
      </c>
      <c r="NW16" s="123">
        <v>0</v>
      </c>
      <c r="NX16" s="123">
        <v>0</v>
      </c>
      <c r="NY16" s="525">
        <v>0</v>
      </c>
      <c r="NZ16" s="125">
        <v>0</v>
      </c>
      <c r="OA16" s="123">
        <v>0</v>
      </c>
      <c r="OB16" s="123">
        <v>0</v>
      </c>
      <c r="OC16" s="123">
        <v>0</v>
      </c>
      <c r="OD16" s="525">
        <v>0</v>
      </c>
      <c r="OE16" s="125">
        <v>0</v>
      </c>
      <c r="OF16" s="123">
        <v>0</v>
      </c>
      <c r="OG16" s="123">
        <v>0</v>
      </c>
      <c r="OH16" s="123">
        <v>0</v>
      </c>
      <c r="OI16" s="525">
        <v>0</v>
      </c>
      <c r="OJ16" s="122">
        <v>0</v>
      </c>
      <c r="OK16" s="123">
        <v>0</v>
      </c>
      <c r="OL16" s="123">
        <v>0</v>
      </c>
      <c r="OM16" s="123">
        <v>0</v>
      </c>
      <c r="ON16" s="525">
        <v>0</v>
      </c>
      <c r="OO16" s="125">
        <v>0.2</v>
      </c>
      <c r="OP16" s="123">
        <v>39</v>
      </c>
      <c r="OQ16" s="123">
        <v>32</v>
      </c>
      <c r="OR16" s="123">
        <v>7</v>
      </c>
      <c r="OS16" s="525">
        <v>0.17948717948717949</v>
      </c>
      <c r="OT16" s="125">
        <v>0</v>
      </c>
      <c r="OU16" s="123">
        <v>0</v>
      </c>
      <c r="OV16" s="123">
        <v>0</v>
      </c>
      <c r="OW16" s="123">
        <v>0</v>
      </c>
      <c r="OX16" s="525">
        <v>0</v>
      </c>
      <c r="OY16" s="122">
        <v>0.2</v>
      </c>
      <c r="OZ16" s="123">
        <v>39</v>
      </c>
      <c r="PA16" s="123">
        <v>32</v>
      </c>
      <c r="PB16" s="123">
        <v>7</v>
      </c>
      <c r="PC16" s="525">
        <v>0.17948717948717949</v>
      </c>
      <c r="PD16" s="122">
        <v>0.2</v>
      </c>
      <c r="PE16" s="123">
        <v>39</v>
      </c>
      <c r="PF16" s="123">
        <v>32</v>
      </c>
      <c r="PG16" s="123">
        <v>7</v>
      </c>
      <c r="PH16" s="525">
        <v>0.17948717948717949</v>
      </c>
      <c r="PI16" s="122">
        <v>0</v>
      </c>
      <c r="PJ16" s="123">
        <v>0</v>
      </c>
      <c r="PK16" s="123">
        <v>0</v>
      </c>
      <c r="PL16" s="123">
        <v>0</v>
      </c>
      <c r="PM16" s="525">
        <v>0</v>
      </c>
      <c r="PN16" s="122">
        <v>0</v>
      </c>
      <c r="PO16" s="123">
        <v>0</v>
      </c>
      <c r="PP16" s="123">
        <v>0</v>
      </c>
      <c r="PQ16" s="123">
        <v>0</v>
      </c>
      <c r="PR16" s="525">
        <v>0</v>
      </c>
      <c r="PS16" s="122">
        <v>0</v>
      </c>
      <c r="PT16" s="123">
        <v>0</v>
      </c>
      <c r="PU16" s="123">
        <v>0</v>
      </c>
      <c r="PV16" s="123">
        <v>0</v>
      </c>
      <c r="PW16" s="525">
        <v>0</v>
      </c>
      <c r="PX16" s="122">
        <v>76.900000000000006</v>
      </c>
      <c r="PY16" s="123">
        <v>12295</v>
      </c>
      <c r="PZ16" s="123">
        <v>10202</v>
      </c>
      <c r="QA16" s="123">
        <v>2093</v>
      </c>
      <c r="QB16" s="525">
        <v>0.17023180154534365</v>
      </c>
      <c r="QC16" s="122">
        <v>0</v>
      </c>
      <c r="QD16" s="123">
        <v>0</v>
      </c>
      <c r="QE16" s="123">
        <v>0</v>
      </c>
      <c r="QF16" s="123">
        <v>0</v>
      </c>
      <c r="QG16" s="525">
        <v>0</v>
      </c>
      <c r="QH16" s="122">
        <v>76.900000000000006</v>
      </c>
      <c r="QI16" s="123">
        <v>12295</v>
      </c>
      <c r="QJ16" s="123">
        <v>10202</v>
      </c>
      <c r="QK16" s="123">
        <v>2093</v>
      </c>
      <c r="QL16" s="525">
        <v>0.17023180154534365</v>
      </c>
      <c r="QM16" s="122">
        <v>76.900000000000006</v>
      </c>
      <c r="QN16" s="123">
        <v>12295</v>
      </c>
      <c r="QO16" s="123">
        <v>10202</v>
      </c>
      <c r="QP16" s="123">
        <v>2093</v>
      </c>
      <c r="QQ16" s="526">
        <v>0.17023180154534365</v>
      </c>
    </row>
    <row r="17" spans="2:459">
      <c r="B17" s="543"/>
      <c r="C17" s="544" t="s">
        <v>2790</v>
      </c>
      <c r="D17" s="545" t="s">
        <v>2607</v>
      </c>
      <c r="E17" s="546">
        <v>2.5</v>
      </c>
      <c r="F17" s="150">
        <v>1288</v>
      </c>
      <c r="G17" s="150">
        <v>905</v>
      </c>
      <c r="H17" s="150">
        <v>383</v>
      </c>
      <c r="I17" s="547">
        <v>0.29736024844720499</v>
      </c>
      <c r="J17" s="548">
        <v>0</v>
      </c>
      <c r="K17" s="210">
        <v>0</v>
      </c>
      <c r="L17" s="210">
        <v>0</v>
      </c>
      <c r="M17" s="150">
        <v>0</v>
      </c>
      <c r="N17" s="547">
        <v>0</v>
      </c>
      <c r="O17" s="149">
        <v>2.5</v>
      </c>
      <c r="P17" s="150">
        <v>1288</v>
      </c>
      <c r="Q17" s="150">
        <v>905</v>
      </c>
      <c r="R17" s="150">
        <v>383</v>
      </c>
      <c r="S17" s="547">
        <v>0.29736024844720499</v>
      </c>
      <c r="T17" s="546">
        <v>4.5999999999999996</v>
      </c>
      <c r="U17" s="150">
        <v>3159</v>
      </c>
      <c r="V17" s="150">
        <v>2478</v>
      </c>
      <c r="W17" s="150">
        <v>681</v>
      </c>
      <c r="X17" s="547">
        <v>0.21557454890788225</v>
      </c>
      <c r="Y17" s="548">
        <v>0</v>
      </c>
      <c r="Z17" s="210">
        <v>0</v>
      </c>
      <c r="AA17" s="210">
        <v>0</v>
      </c>
      <c r="AB17" s="150">
        <v>0</v>
      </c>
      <c r="AC17" s="547">
        <v>0</v>
      </c>
      <c r="AD17" s="149">
        <v>4.5999999999999996</v>
      </c>
      <c r="AE17" s="150">
        <v>3159</v>
      </c>
      <c r="AF17" s="150">
        <v>2478</v>
      </c>
      <c r="AG17" s="150">
        <v>681</v>
      </c>
      <c r="AH17" s="547">
        <v>0.21557454890788225</v>
      </c>
      <c r="AI17" s="149">
        <v>2.0999999999999996</v>
      </c>
      <c r="AJ17" s="150">
        <v>1871</v>
      </c>
      <c r="AK17" s="150">
        <v>1573</v>
      </c>
      <c r="AL17" s="150">
        <v>298</v>
      </c>
      <c r="AM17" s="547">
        <v>-8.1785699539322743E-2</v>
      </c>
      <c r="AN17" s="546">
        <v>2.5</v>
      </c>
      <c r="AO17" s="150">
        <v>1288</v>
      </c>
      <c r="AP17" s="150">
        <v>905</v>
      </c>
      <c r="AQ17" s="150">
        <v>383</v>
      </c>
      <c r="AR17" s="547">
        <v>0.29736024844720499</v>
      </c>
      <c r="AS17" s="548">
        <v>0</v>
      </c>
      <c r="AT17" s="210">
        <v>0</v>
      </c>
      <c r="AU17" s="210">
        <v>0</v>
      </c>
      <c r="AV17" s="150">
        <v>0</v>
      </c>
      <c r="AW17" s="547">
        <v>0</v>
      </c>
      <c r="AX17" s="149">
        <v>2.5</v>
      </c>
      <c r="AY17" s="150">
        <v>1288</v>
      </c>
      <c r="AZ17" s="150">
        <v>905</v>
      </c>
      <c r="BA17" s="150">
        <v>383</v>
      </c>
      <c r="BB17" s="547">
        <v>0.29736024844720499</v>
      </c>
      <c r="BC17" s="546">
        <v>7.2</v>
      </c>
      <c r="BD17" s="150">
        <v>4471</v>
      </c>
      <c r="BE17" s="203">
        <v>3483</v>
      </c>
      <c r="BF17" s="150">
        <v>988</v>
      </c>
      <c r="BG17" s="547">
        <v>0.2209796466114963</v>
      </c>
      <c r="BH17" s="548">
        <v>0</v>
      </c>
      <c r="BI17" s="210">
        <v>0</v>
      </c>
      <c r="BJ17" s="210">
        <v>0</v>
      </c>
      <c r="BK17" s="150">
        <v>0</v>
      </c>
      <c r="BL17" s="547">
        <v>0</v>
      </c>
      <c r="BM17" s="149">
        <v>7.2</v>
      </c>
      <c r="BN17" s="150">
        <v>4471</v>
      </c>
      <c r="BO17" s="150">
        <v>3483</v>
      </c>
      <c r="BP17" s="150">
        <v>988</v>
      </c>
      <c r="BQ17" s="547">
        <v>0.2209796466114963</v>
      </c>
      <c r="BR17" s="149">
        <v>4.7</v>
      </c>
      <c r="BS17" s="150">
        <v>3183</v>
      </c>
      <c r="BT17" s="150">
        <v>2578</v>
      </c>
      <c r="BU17" s="150">
        <v>605</v>
      </c>
      <c r="BV17" s="547">
        <v>-7.6380601835708689E-2</v>
      </c>
      <c r="BW17" s="546">
        <v>2.5</v>
      </c>
      <c r="BX17" s="150">
        <v>1288</v>
      </c>
      <c r="BY17" s="150">
        <v>905</v>
      </c>
      <c r="BZ17" s="150">
        <v>383</v>
      </c>
      <c r="CA17" s="547">
        <v>0.29736024844720499</v>
      </c>
      <c r="CB17" s="548">
        <v>0</v>
      </c>
      <c r="CC17" s="210">
        <v>0</v>
      </c>
      <c r="CD17" s="210">
        <v>0</v>
      </c>
      <c r="CE17" s="150">
        <v>0</v>
      </c>
      <c r="CF17" s="547">
        <v>0</v>
      </c>
      <c r="CG17" s="149">
        <v>2.5</v>
      </c>
      <c r="CH17" s="150">
        <v>1288</v>
      </c>
      <c r="CI17" s="150">
        <v>905</v>
      </c>
      <c r="CJ17" s="150">
        <v>383</v>
      </c>
      <c r="CK17" s="547">
        <v>0.29736024844720499</v>
      </c>
      <c r="CL17" s="546">
        <v>2.7</v>
      </c>
      <c r="CM17" s="150">
        <v>1221</v>
      </c>
      <c r="CN17" s="150">
        <v>823</v>
      </c>
      <c r="CO17" s="150">
        <v>398</v>
      </c>
      <c r="CP17" s="547">
        <v>0.32596232596232594</v>
      </c>
      <c r="CQ17" s="548">
        <v>0</v>
      </c>
      <c r="CR17" s="210">
        <v>0</v>
      </c>
      <c r="CS17" s="210">
        <v>0</v>
      </c>
      <c r="CT17" s="150">
        <v>0</v>
      </c>
      <c r="CU17" s="547">
        <v>0</v>
      </c>
      <c r="CV17" s="149">
        <v>2.7</v>
      </c>
      <c r="CW17" s="150">
        <v>1221</v>
      </c>
      <c r="CX17" s="150">
        <v>823</v>
      </c>
      <c r="CY17" s="150">
        <v>398</v>
      </c>
      <c r="CZ17" s="547">
        <v>0.32596232596232594</v>
      </c>
      <c r="DA17" s="149">
        <v>0.20000000000000018</v>
      </c>
      <c r="DB17" s="150">
        <v>-67</v>
      </c>
      <c r="DC17" s="150">
        <v>-82</v>
      </c>
      <c r="DD17" s="150">
        <v>15</v>
      </c>
      <c r="DE17" s="547">
        <v>2.8602077515120949E-2</v>
      </c>
      <c r="DF17" s="546">
        <v>2.5</v>
      </c>
      <c r="DG17" s="150">
        <v>1288</v>
      </c>
      <c r="DH17" s="150">
        <v>905</v>
      </c>
      <c r="DI17" s="150">
        <v>383</v>
      </c>
      <c r="DJ17" s="547">
        <v>0.29736024844720499</v>
      </c>
      <c r="DK17" s="548">
        <v>0</v>
      </c>
      <c r="DL17" s="210">
        <v>0</v>
      </c>
      <c r="DM17" s="210">
        <v>0</v>
      </c>
      <c r="DN17" s="150">
        <v>0</v>
      </c>
      <c r="DO17" s="547">
        <v>0</v>
      </c>
      <c r="DP17" s="149">
        <v>2.5</v>
      </c>
      <c r="DQ17" s="150">
        <v>1288</v>
      </c>
      <c r="DR17" s="150">
        <v>905</v>
      </c>
      <c r="DS17" s="150">
        <v>383</v>
      </c>
      <c r="DT17" s="547">
        <v>0.29736024844720499</v>
      </c>
      <c r="DU17" s="546">
        <v>6.6</v>
      </c>
      <c r="DV17" s="150">
        <v>3382</v>
      </c>
      <c r="DW17" s="203">
        <v>2570</v>
      </c>
      <c r="DX17" s="150">
        <v>812</v>
      </c>
      <c r="DY17" s="547">
        <v>0.24009461856889414</v>
      </c>
      <c r="DZ17" s="548">
        <v>0.9</v>
      </c>
      <c r="EA17" s="210">
        <v>362</v>
      </c>
      <c r="EB17" s="210">
        <v>242</v>
      </c>
      <c r="EC17" s="150">
        <v>120</v>
      </c>
      <c r="ED17" s="547">
        <v>0.33149171270718231</v>
      </c>
      <c r="EE17" s="149">
        <v>7.5</v>
      </c>
      <c r="EF17" s="150">
        <v>3744</v>
      </c>
      <c r="EG17" s="150">
        <v>2812</v>
      </c>
      <c r="EH17" s="150">
        <v>932</v>
      </c>
      <c r="EI17" s="547">
        <v>0.24893162393162394</v>
      </c>
      <c r="EJ17" s="149">
        <v>5</v>
      </c>
      <c r="EK17" s="150">
        <v>2456</v>
      </c>
      <c r="EL17" s="150">
        <v>1907</v>
      </c>
      <c r="EM17" s="150">
        <v>549</v>
      </c>
      <c r="EN17" s="547">
        <v>-4.8428624515581054E-2</v>
      </c>
      <c r="EO17" s="546">
        <v>2.5</v>
      </c>
      <c r="EP17" s="150">
        <v>1288</v>
      </c>
      <c r="EQ17" s="150">
        <v>905</v>
      </c>
      <c r="ER17" s="150">
        <v>383</v>
      </c>
      <c r="ES17" s="547">
        <v>0.29736024844720499</v>
      </c>
      <c r="ET17" s="548">
        <v>0</v>
      </c>
      <c r="EU17" s="210">
        <v>0</v>
      </c>
      <c r="EV17" s="210">
        <v>0</v>
      </c>
      <c r="EW17" s="150">
        <v>0</v>
      </c>
      <c r="EX17" s="547">
        <v>0</v>
      </c>
      <c r="EY17" s="149">
        <v>2.5</v>
      </c>
      <c r="EZ17" s="150">
        <v>1288</v>
      </c>
      <c r="FA17" s="150">
        <v>905</v>
      </c>
      <c r="FB17" s="150">
        <v>383</v>
      </c>
      <c r="FC17" s="547">
        <v>0.29736024844720499</v>
      </c>
      <c r="FD17" s="546">
        <v>6.8</v>
      </c>
      <c r="FE17" s="150">
        <v>3459</v>
      </c>
      <c r="FF17" s="150">
        <v>2817</v>
      </c>
      <c r="FG17" s="150">
        <v>642</v>
      </c>
      <c r="FH17" s="547">
        <v>0.18560277536860365</v>
      </c>
      <c r="FI17" s="548">
        <v>0.1</v>
      </c>
      <c r="FJ17" s="210">
        <v>40</v>
      </c>
      <c r="FK17" s="210">
        <v>23</v>
      </c>
      <c r="FL17" s="150">
        <v>17</v>
      </c>
      <c r="FM17" s="547">
        <v>0.42499999999999999</v>
      </c>
      <c r="FN17" s="149">
        <v>6.8999999999999995</v>
      </c>
      <c r="FO17" s="150">
        <v>3499</v>
      </c>
      <c r="FP17" s="150">
        <v>2840</v>
      </c>
      <c r="FQ17" s="150">
        <v>659</v>
      </c>
      <c r="FR17" s="547">
        <v>0.18833952557873679</v>
      </c>
      <c r="FS17" s="149">
        <v>4.3999999999999995</v>
      </c>
      <c r="FT17" s="150">
        <v>2211</v>
      </c>
      <c r="FU17" s="150">
        <v>1935</v>
      </c>
      <c r="FV17" s="150">
        <v>276</v>
      </c>
      <c r="FW17" s="547">
        <v>-0.1090207228684682</v>
      </c>
      <c r="FX17" s="546">
        <v>2.5</v>
      </c>
      <c r="FY17" s="150">
        <v>1288</v>
      </c>
      <c r="FZ17" s="150">
        <v>905</v>
      </c>
      <c r="GA17" s="150">
        <v>383</v>
      </c>
      <c r="GB17" s="547">
        <v>0.29736024844720499</v>
      </c>
      <c r="GC17" s="548">
        <v>0</v>
      </c>
      <c r="GD17" s="210">
        <v>0</v>
      </c>
      <c r="GE17" s="210">
        <v>0</v>
      </c>
      <c r="GF17" s="150">
        <v>0</v>
      </c>
      <c r="GG17" s="547">
        <v>0</v>
      </c>
      <c r="GH17" s="149">
        <v>2.5</v>
      </c>
      <c r="GI17" s="150">
        <v>1288</v>
      </c>
      <c r="GJ17" s="150">
        <v>905</v>
      </c>
      <c r="GK17" s="150">
        <v>383</v>
      </c>
      <c r="GL17" s="547">
        <v>0.29736024844720499</v>
      </c>
      <c r="GM17" s="549">
        <v>4.3000000000000007</v>
      </c>
      <c r="GN17" s="150">
        <v>2277</v>
      </c>
      <c r="GO17" s="150">
        <v>1731</v>
      </c>
      <c r="GP17" s="150">
        <v>546</v>
      </c>
      <c r="GQ17" s="547">
        <v>0.23978919631093545</v>
      </c>
      <c r="GR17" s="548">
        <v>0</v>
      </c>
      <c r="GS17" s="210">
        <v>0</v>
      </c>
      <c r="GT17" s="210">
        <v>0</v>
      </c>
      <c r="GU17" s="150">
        <v>0</v>
      </c>
      <c r="GV17" s="547">
        <v>0</v>
      </c>
      <c r="GW17" s="149">
        <v>4.3000000000000007</v>
      </c>
      <c r="GX17" s="150">
        <v>2277</v>
      </c>
      <c r="GY17" s="150">
        <v>1731</v>
      </c>
      <c r="GZ17" s="150">
        <v>546</v>
      </c>
      <c r="HA17" s="547">
        <v>0.23978919631093545</v>
      </c>
      <c r="HB17" s="149">
        <v>1.8000000000000007</v>
      </c>
      <c r="HC17" s="150">
        <v>989</v>
      </c>
      <c r="HD17" s="150">
        <v>826</v>
      </c>
      <c r="HE17" s="150">
        <v>163</v>
      </c>
      <c r="HF17" s="547">
        <v>-5.7571052136269535E-2</v>
      </c>
      <c r="HG17" s="546">
        <v>2.5</v>
      </c>
      <c r="HH17" s="150">
        <v>1288</v>
      </c>
      <c r="HI17" s="150">
        <v>905</v>
      </c>
      <c r="HJ17" s="150">
        <v>383</v>
      </c>
      <c r="HK17" s="547">
        <v>0.29736024844720499</v>
      </c>
      <c r="HL17" s="548">
        <v>0</v>
      </c>
      <c r="HM17" s="210">
        <v>0</v>
      </c>
      <c r="HN17" s="210">
        <v>0</v>
      </c>
      <c r="HO17" s="150">
        <v>0</v>
      </c>
      <c r="HP17" s="547">
        <v>0</v>
      </c>
      <c r="HQ17" s="149">
        <v>2.5</v>
      </c>
      <c r="HR17" s="150">
        <v>1288</v>
      </c>
      <c r="HS17" s="150">
        <v>905</v>
      </c>
      <c r="HT17" s="150">
        <v>383</v>
      </c>
      <c r="HU17" s="547">
        <v>0.29736024844720499</v>
      </c>
      <c r="HV17" s="550">
        <v>6.4</v>
      </c>
      <c r="HW17" s="150">
        <v>3210</v>
      </c>
      <c r="HX17" s="150">
        <v>2423</v>
      </c>
      <c r="HY17" s="150">
        <v>787</v>
      </c>
      <c r="HZ17" s="547">
        <v>0.24517133956386292</v>
      </c>
      <c r="IA17" s="548">
        <v>0</v>
      </c>
      <c r="IB17" s="210">
        <v>0</v>
      </c>
      <c r="IC17" s="210">
        <v>0</v>
      </c>
      <c r="ID17" s="150">
        <v>0</v>
      </c>
      <c r="IE17" s="547">
        <v>0</v>
      </c>
      <c r="IF17" s="149">
        <v>6.4</v>
      </c>
      <c r="IG17" s="150">
        <v>3210</v>
      </c>
      <c r="IH17" s="150">
        <v>2423</v>
      </c>
      <c r="II17" s="150">
        <v>787</v>
      </c>
      <c r="IJ17" s="547">
        <v>0.24517133956386292</v>
      </c>
      <c r="IK17" s="149">
        <v>3.9000000000000004</v>
      </c>
      <c r="IL17" s="150">
        <v>1922</v>
      </c>
      <c r="IM17" s="150">
        <v>1518</v>
      </c>
      <c r="IN17" s="150">
        <v>404</v>
      </c>
      <c r="IO17" s="547">
        <v>-5.2188908883342072E-2</v>
      </c>
      <c r="IP17" s="546">
        <v>0</v>
      </c>
      <c r="IQ17" s="150">
        <v>0</v>
      </c>
      <c r="IR17" s="150">
        <v>0</v>
      </c>
      <c r="IS17" s="150">
        <v>0</v>
      </c>
      <c r="IT17" s="547">
        <v>0</v>
      </c>
      <c r="IU17" s="548">
        <v>0</v>
      </c>
      <c r="IV17" s="210">
        <v>0</v>
      </c>
      <c r="IW17" s="210">
        <v>0</v>
      </c>
      <c r="IX17" s="150">
        <v>0</v>
      </c>
      <c r="IY17" s="547">
        <v>0</v>
      </c>
      <c r="IZ17" s="149">
        <v>0</v>
      </c>
      <c r="JA17" s="150">
        <v>0</v>
      </c>
      <c r="JB17" s="150">
        <v>0</v>
      </c>
      <c r="JC17" s="150">
        <v>0</v>
      </c>
      <c r="JD17" s="547">
        <v>0</v>
      </c>
      <c r="JE17" s="546">
        <v>0.3</v>
      </c>
      <c r="JF17" s="150">
        <v>174</v>
      </c>
      <c r="JG17" s="150">
        <v>101</v>
      </c>
      <c r="JH17" s="150">
        <v>73</v>
      </c>
      <c r="JI17" s="547">
        <v>0.41954022988505746</v>
      </c>
      <c r="JJ17" s="548">
        <v>0</v>
      </c>
      <c r="JK17" s="210">
        <v>0</v>
      </c>
      <c r="JL17" s="210">
        <v>0</v>
      </c>
      <c r="JM17" s="150">
        <v>0</v>
      </c>
      <c r="JN17" s="547">
        <v>0</v>
      </c>
      <c r="JO17" s="149">
        <v>0.3</v>
      </c>
      <c r="JP17" s="150">
        <v>174</v>
      </c>
      <c r="JQ17" s="150">
        <v>101</v>
      </c>
      <c r="JR17" s="150">
        <v>73</v>
      </c>
      <c r="JS17" s="547">
        <v>0.41954022988505746</v>
      </c>
      <c r="JT17" s="149">
        <v>0.3</v>
      </c>
      <c r="JU17" s="150">
        <v>174</v>
      </c>
      <c r="JV17" s="150">
        <v>101</v>
      </c>
      <c r="JW17" s="150">
        <v>73</v>
      </c>
      <c r="JX17" s="547">
        <v>0.41954022988505746</v>
      </c>
      <c r="JY17" s="546">
        <v>0</v>
      </c>
      <c r="JZ17" s="150">
        <v>0</v>
      </c>
      <c r="KA17" s="150">
        <v>0</v>
      </c>
      <c r="KB17" s="150">
        <v>0</v>
      </c>
      <c r="KC17" s="547">
        <v>0</v>
      </c>
      <c r="KD17" s="548">
        <v>0</v>
      </c>
      <c r="KE17" s="210">
        <v>0</v>
      </c>
      <c r="KF17" s="210">
        <v>0</v>
      </c>
      <c r="KG17" s="150">
        <v>0</v>
      </c>
      <c r="KH17" s="547">
        <v>0</v>
      </c>
      <c r="KI17" s="149">
        <v>0</v>
      </c>
      <c r="KJ17" s="150">
        <v>0</v>
      </c>
      <c r="KK17" s="150">
        <v>0</v>
      </c>
      <c r="KL17" s="150">
        <v>0</v>
      </c>
      <c r="KM17" s="547">
        <v>0</v>
      </c>
      <c r="KN17" s="546">
        <v>6.6</v>
      </c>
      <c r="KO17" s="150">
        <v>2481</v>
      </c>
      <c r="KP17" s="150">
        <v>1840</v>
      </c>
      <c r="KQ17" s="150">
        <v>641</v>
      </c>
      <c r="KR17" s="547">
        <v>0.25836356307940345</v>
      </c>
      <c r="KS17" s="548">
        <v>0</v>
      </c>
      <c r="KT17" s="210">
        <v>0</v>
      </c>
      <c r="KU17" s="210">
        <v>0</v>
      </c>
      <c r="KV17" s="150">
        <v>0</v>
      </c>
      <c r="KW17" s="547">
        <v>0</v>
      </c>
      <c r="KX17" s="149">
        <v>6.6</v>
      </c>
      <c r="KY17" s="150">
        <v>2481</v>
      </c>
      <c r="KZ17" s="150">
        <v>1840</v>
      </c>
      <c r="LA17" s="150">
        <v>641</v>
      </c>
      <c r="LB17" s="547">
        <v>0.25836356307940345</v>
      </c>
      <c r="LC17" s="149">
        <v>6.6</v>
      </c>
      <c r="LD17" s="150">
        <v>2481</v>
      </c>
      <c r="LE17" s="150">
        <v>1840</v>
      </c>
      <c r="LF17" s="150">
        <v>641</v>
      </c>
      <c r="LG17" s="547">
        <v>0.25836356307940345</v>
      </c>
      <c r="LH17" s="546">
        <v>0</v>
      </c>
      <c r="LI17" s="150">
        <v>0</v>
      </c>
      <c r="LJ17" s="150">
        <v>0</v>
      </c>
      <c r="LK17" s="150">
        <v>0</v>
      </c>
      <c r="LL17" s="547">
        <v>0</v>
      </c>
      <c r="LM17" s="548">
        <v>0</v>
      </c>
      <c r="LN17" s="210">
        <v>0</v>
      </c>
      <c r="LO17" s="210">
        <v>0</v>
      </c>
      <c r="LP17" s="150">
        <v>0</v>
      </c>
      <c r="LQ17" s="547">
        <v>0</v>
      </c>
      <c r="LR17" s="149">
        <v>0</v>
      </c>
      <c r="LS17" s="150">
        <v>0</v>
      </c>
      <c r="LT17" s="150">
        <v>0</v>
      </c>
      <c r="LU17" s="150">
        <v>0</v>
      </c>
      <c r="LV17" s="547">
        <v>0</v>
      </c>
      <c r="LW17" s="546">
        <v>3.7</v>
      </c>
      <c r="LX17" s="150">
        <v>1905</v>
      </c>
      <c r="LY17" s="150">
        <v>1457</v>
      </c>
      <c r="LZ17" s="150">
        <v>448</v>
      </c>
      <c r="MA17" s="547">
        <v>0.23517060367454068</v>
      </c>
      <c r="MB17" s="548">
        <v>0</v>
      </c>
      <c r="MC17" s="210">
        <v>0</v>
      </c>
      <c r="MD17" s="210">
        <v>0</v>
      </c>
      <c r="ME17" s="150">
        <v>0</v>
      </c>
      <c r="MF17" s="547">
        <v>0</v>
      </c>
      <c r="MG17" s="149">
        <v>3.7</v>
      </c>
      <c r="MH17" s="150">
        <v>1905</v>
      </c>
      <c r="MI17" s="150">
        <v>1457</v>
      </c>
      <c r="MJ17" s="150">
        <v>448</v>
      </c>
      <c r="MK17" s="547">
        <v>0.23517060367454068</v>
      </c>
      <c r="ML17" s="149">
        <v>3.7</v>
      </c>
      <c r="MM17" s="150">
        <v>1905</v>
      </c>
      <c r="MN17" s="150">
        <v>1457</v>
      </c>
      <c r="MO17" s="150">
        <v>448</v>
      </c>
      <c r="MP17" s="547">
        <v>0.23517060367454068</v>
      </c>
      <c r="MQ17" s="546">
        <v>0</v>
      </c>
      <c r="MR17" s="150">
        <v>0</v>
      </c>
      <c r="MS17" s="150">
        <v>0</v>
      </c>
      <c r="MT17" s="150">
        <v>0</v>
      </c>
      <c r="MU17" s="547">
        <v>0</v>
      </c>
      <c r="MV17" s="548">
        <v>0</v>
      </c>
      <c r="MW17" s="210">
        <v>0</v>
      </c>
      <c r="MX17" s="210">
        <v>0</v>
      </c>
      <c r="MY17" s="150">
        <v>0</v>
      </c>
      <c r="MZ17" s="547">
        <v>0</v>
      </c>
      <c r="NA17" s="149">
        <v>0</v>
      </c>
      <c r="NB17" s="150">
        <v>0</v>
      </c>
      <c r="NC17" s="150">
        <v>0</v>
      </c>
      <c r="ND17" s="150">
        <v>0</v>
      </c>
      <c r="NE17" s="547">
        <v>0</v>
      </c>
      <c r="NF17" s="546">
        <v>5.7</v>
      </c>
      <c r="NG17" s="150">
        <v>1950</v>
      </c>
      <c r="NH17" s="150">
        <v>1561</v>
      </c>
      <c r="NI17" s="150">
        <v>389</v>
      </c>
      <c r="NJ17" s="547">
        <v>0.19948717948717948</v>
      </c>
      <c r="NK17" s="548">
        <v>0</v>
      </c>
      <c r="NL17" s="210">
        <v>0</v>
      </c>
      <c r="NM17" s="210">
        <v>0</v>
      </c>
      <c r="NN17" s="150">
        <v>0</v>
      </c>
      <c r="NO17" s="547">
        <v>0</v>
      </c>
      <c r="NP17" s="149">
        <v>5.7</v>
      </c>
      <c r="NQ17" s="150">
        <v>1950</v>
      </c>
      <c r="NR17" s="150">
        <v>1561</v>
      </c>
      <c r="NS17" s="150">
        <v>389</v>
      </c>
      <c r="NT17" s="547">
        <v>0.19948717948717948</v>
      </c>
      <c r="NU17" s="149">
        <v>5.7</v>
      </c>
      <c r="NV17" s="150">
        <v>1950</v>
      </c>
      <c r="NW17" s="150">
        <v>1561</v>
      </c>
      <c r="NX17" s="150">
        <v>389</v>
      </c>
      <c r="NY17" s="547">
        <v>0.19948717948717948</v>
      </c>
      <c r="NZ17" s="546">
        <v>0</v>
      </c>
      <c r="OA17" s="150">
        <v>0</v>
      </c>
      <c r="OB17" s="150">
        <v>0</v>
      </c>
      <c r="OC17" s="150">
        <v>0</v>
      </c>
      <c r="OD17" s="547">
        <v>0</v>
      </c>
      <c r="OE17" s="548">
        <v>0</v>
      </c>
      <c r="OF17" s="210">
        <v>0</v>
      </c>
      <c r="OG17" s="210">
        <v>0</v>
      </c>
      <c r="OH17" s="150">
        <v>0</v>
      </c>
      <c r="OI17" s="547">
        <v>0</v>
      </c>
      <c r="OJ17" s="149">
        <v>0</v>
      </c>
      <c r="OK17" s="150">
        <v>0</v>
      </c>
      <c r="OL17" s="150">
        <v>0</v>
      </c>
      <c r="OM17" s="150">
        <v>0</v>
      </c>
      <c r="ON17" s="547">
        <v>0</v>
      </c>
      <c r="OO17" s="546">
        <v>8.6</v>
      </c>
      <c r="OP17" s="551">
        <v>4529</v>
      </c>
      <c r="OQ17" s="150">
        <v>3610</v>
      </c>
      <c r="OR17" s="150">
        <v>919</v>
      </c>
      <c r="OS17" s="547">
        <v>0.20291455067343783</v>
      </c>
      <c r="OT17" s="548">
        <v>0.4</v>
      </c>
      <c r="OU17" s="210">
        <v>143</v>
      </c>
      <c r="OV17" s="210">
        <v>90</v>
      </c>
      <c r="OW17" s="150">
        <v>53</v>
      </c>
      <c r="OX17" s="547">
        <v>0.37062937062937062</v>
      </c>
      <c r="OY17" s="149">
        <v>9</v>
      </c>
      <c r="OZ17" s="150">
        <v>4672</v>
      </c>
      <c r="PA17" s="150">
        <v>3700</v>
      </c>
      <c r="PB17" s="150">
        <v>972</v>
      </c>
      <c r="PC17" s="547">
        <v>0.20804794520547945</v>
      </c>
      <c r="PD17" s="149">
        <v>9</v>
      </c>
      <c r="PE17" s="150">
        <v>4672</v>
      </c>
      <c r="PF17" s="150">
        <v>3700</v>
      </c>
      <c r="PG17" s="150">
        <v>972</v>
      </c>
      <c r="PH17" s="547">
        <v>0.20804794520547945</v>
      </c>
      <c r="PI17" s="149">
        <v>20</v>
      </c>
      <c r="PJ17" s="150">
        <v>10304</v>
      </c>
      <c r="PK17" s="150">
        <v>7240</v>
      </c>
      <c r="PL17" s="150">
        <v>3064</v>
      </c>
      <c r="PM17" s="547">
        <v>0.29736024844720499</v>
      </c>
      <c r="PN17" s="149">
        <v>0</v>
      </c>
      <c r="PO17" s="150">
        <v>0</v>
      </c>
      <c r="PP17" s="150">
        <v>0</v>
      </c>
      <c r="PQ17" s="150">
        <v>0</v>
      </c>
      <c r="PR17" s="547">
        <v>0</v>
      </c>
      <c r="PS17" s="149">
        <v>20</v>
      </c>
      <c r="PT17" s="150">
        <v>10304</v>
      </c>
      <c r="PU17" s="150">
        <v>7240</v>
      </c>
      <c r="PV17" s="150">
        <v>3064</v>
      </c>
      <c r="PW17" s="547">
        <v>0.29736024844720499</v>
      </c>
      <c r="PX17" s="149">
        <v>43.2</v>
      </c>
      <c r="PY17" s="150">
        <v>24338</v>
      </c>
      <c r="PZ17" s="150">
        <v>18803</v>
      </c>
      <c r="QA17" s="150">
        <v>5535</v>
      </c>
      <c r="QB17" s="547">
        <v>0.22742213822006738</v>
      </c>
      <c r="QC17" s="149">
        <v>1</v>
      </c>
      <c r="QD17" s="150">
        <v>402</v>
      </c>
      <c r="QE17" s="150">
        <v>265</v>
      </c>
      <c r="QF17" s="150">
        <v>137</v>
      </c>
      <c r="QG17" s="547">
        <v>0.34079601990049752</v>
      </c>
      <c r="QH17" s="149">
        <v>44.2</v>
      </c>
      <c r="QI17" s="150">
        <v>24740</v>
      </c>
      <c r="QJ17" s="150">
        <v>19068</v>
      </c>
      <c r="QK17" s="150">
        <v>5672</v>
      </c>
      <c r="QL17" s="547">
        <v>0.22926434923201294</v>
      </c>
      <c r="QM17" s="149">
        <v>24.200000000000003</v>
      </c>
      <c r="QN17" s="150">
        <v>14436</v>
      </c>
      <c r="QO17" s="150">
        <v>11828</v>
      </c>
      <c r="QP17" s="150">
        <v>2608</v>
      </c>
      <c r="QQ17" s="552">
        <v>-6.8095899215192046E-2</v>
      </c>
    </row>
    <row r="18" spans="2:459">
      <c r="B18" s="518" t="s">
        <v>2926</v>
      </c>
      <c r="C18" s="553" t="s">
        <v>2801</v>
      </c>
      <c r="D18" s="554" t="s">
        <v>2634</v>
      </c>
      <c r="E18" s="555">
        <v>0</v>
      </c>
      <c r="F18" s="225">
        <v>0</v>
      </c>
      <c r="G18" s="225">
        <v>0</v>
      </c>
      <c r="H18" s="158">
        <v>0</v>
      </c>
      <c r="I18" s="556">
        <v>0</v>
      </c>
      <c r="J18" s="557">
        <v>0</v>
      </c>
      <c r="K18" s="158">
        <v>0</v>
      </c>
      <c r="L18" s="158">
        <v>0</v>
      </c>
      <c r="M18" s="158">
        <v>0</v>
      </c>
      <c r="N18" s="556">
        <v>0</v>
      </c>
      <c r="O18" s="157">
        <v>0</v>
      </c>
      <c r="P18" s="158">
        <v>0</v>
      </c>
      <c r="Q18" s="158">
        <v>0</v>
      </c>
      <c r="R18" s="158">
        <v>0</v>
      </c>
      <c r="S18" s="556">
        <v>0</v>
      </c>
      <c r="T18" s="555">
        <v>0</v>
      </c>
      <c r="U18" s="225">
        <v>0</v>
      </c>
      <c r="V18" s="225">
        <v>0</v>
      </c>
      <c r="W18" s="158">
        <v>0</v>
      </c>
      <c r="X18" s="556">
        <v>0</v>
      </c>
      <c r="Y18" s="557">
        <v>0</v>
      </c>
      <c r="Z18" s="158">
        <v>0</v>
      </c>
      <c r="AA18" s="158">
        <v>0</v>
      </c>
      <c r="AB18" s="158">
        <v>0</v>
      </c>
      <c r="AC18" s="556">
        <v>0</v>
      </c>
      <c r="AD18" s="157">
        <v>0</v>
      </c>
      <c r="AE18" s="158">
        <v>0</v>
      </c>
      <c r="AF18" s="158">
        <v>0</v>
      </c>
      <c r="AG18" s="158">
        <v>0</v>
      </c>
      <c r="AH18" s="556">
        <v>0</v>
      </c>
      <c r="AI18" s="157">
        <v>0</v>
      </c>
      <c r="AJ18" s="158">
        <v>0</v>
      </c>
      <c r="AK18" s="158">
        <v>0</v>
      </c>
      <c r="AL18" s="158">
        <v>0</v>
      </c>
      <c r="AM18" s="556">
        <v>0</v>
      </c>
      <c r="AN18" s="555">
        <v>0</v>
      </c>
      <c r="AO18" s="225">
        <v>0</v>
      </c>
      <c r="AP18" s="225">
        <v>0</v>
      </c>
      <c r="AQ18" s="158">
        <v>0</v>
      </c>
      <c r="AR18" s="556">
        <v>0</v>
      </c>
      <c r="AS18" s="557">
        <v>0</v>
      </c>
      <c r="AT18" s="158">
        <v>0</v>
      </c>
      <c r="AU18" s="158">
        <v>0</v>
      </c>
      <c r="AV18" s="158">
        <v>0</v>
      </c>
      <c r="AW18" s="556">
        <v>0</v>
      </c>
      <c r="AX18" s="157">
        <v>0</v>
      </c>
      <c r="AY18" s="158">
        <v>0</v>
      </c>
      <c r="AZ18" s="158">
        <v>0</v>
      </c>
      <c r="BA18" s="158">
        <v>0</v>
      </c>
      <c r="BB18" s="556">
        <v>0</v>
      </c>
      <c r="BC18" s="555">
        <v>0</v>
      </c>
      <c r="BD18" s="225">
        <v>0</v>
      </c>
      <c r="BE18" s="225">
        <v>0</v>
      </c>
      <c r="BF18" s="158">
        <v>0</v>
      </c>
      <c r="BG18" s="556">
        <v>0</v>
      </c>
      <c r="BH18" s="557">
        <v>0</v>
      </c>
      <c r="BI18" s="158">
        <v>0</v>
      </c>
      <c r="BJ18" s="158">
        <v>0</v>
      </c>
      <c r="BK18" s="158">
        <v>0</v>
      </c>
      <c r="BL18" s="556">
        <v>0</v>
      </c>
      <c r="BM18" s="157">
        <v>0</v>
      </c>
      <c r="BN18" s="158">
        <v>0</v>
      </c>
      <c r="BO18" s="158">
        <v>0</v>
      </c>
      <c r="BP18" s="158">
        <v>0</v>
      </c>
      <c r="BQ18" s="556">
        <v>0</v>
      </c>
      <c r="BR18" s="157">
        <v>0</v>
      </c>
      <c r="BS18" s="158">
        <v>0</v>
      </c>
      <c r="BT18" s="158">
        <v>0</v>
      </c>
      <c r="BU18" s="158">
        <v>0</v>
      </c>
      <c r="BV18" s="556">
        <v>0</v>
      </c>
      <c r="BW18" s="555">
        <v>0</v>
      </c>
      <c r="BX18" s="225">
        <v>0</v>
      </c>
      <c r="BY18" s="225">
        <v>0</v>
      </c>
      <c r="BZ18" s="158">
        <v>0</v>
      </c>
      <c r="CA18" s="556">
        <v>0</v>
      </c>
      <c r="CB18" s="557">
        <v>0</v>
      </c>
      <c r="CC18" s="158">
        <v>0</v>
      </c>
      <c r="CD18" s="158">
        <v>0</v>
      </c>
      <c r="CE18" s="158">
        <v>0</v>
      </c>
      <c r="CF18" s="556">
        <v>0</v>
      </c>
      <c r="CG18" s="157">
        <v>0</v>
      </c>
      <c r="CH18" s="158">
        <v>0</v>
      </c>
      <c r="CI18" s="158">
        <v>0</v>
      </c>
      <c r="CJ18" s="158">
        <v>0</v>
      </c>
      <c r="CK18" s="556">
        <v>0</v>
      </c>
      <c r="CL18" s="555">
        <v>0</v>
      </c>
      <c r="CM18" s="225">
        <v>0</v>
      </c>
      <c r="CN18" s="225">
        <v>0</v>
      </c>
      <c r="CO18" s="158">
        <v>0</v>
      </c>
      <c r="CP18" s="556">
        <v>0</v>
      </c>
      <c r="CQ18" s="557">
        <v>0</v>
      </c>
      <c r="CR18" s="158">
        <v>0</v>
      </c>
      <c r="CS18" s="158">
        <v>0</v>
      </c>
      <c r="CT18" s="158">
        <v>0</v>
      </c>
      <c r="CU18" s="556">
        <v>0</v>
      </c>
      <c r="CV18" s="157">
        <v>0</v>
      </c>
      <c r="CW18" s="158">
        <v>0</v>
      </c>
      <c r="CX18" s="158">
        <v>0</v>
      </c>
      <c r="CY18" s="158">
        <v>0</v>
      </c>
      <c r="CZ18" s="556">
        <v>0</v>
      </c>
      <c r="DA18" s="157">
        <v>0</v>
      </c>
      <c r="DB18" s="158">
        <v>0</v>
      </c>
      <c r="DC18" s="158">
        <v>0</v>
      </c>
      <c r="DD18" s="158">
        <v>0</v>
      </c>
      <c r="DE18" s="556">
        <v>0</v>
      </c>
      <c r="DF18" s="555">
        <v>0</v>
      </c>
      <c r="DG18" s="225">
        <v>0</v>
      </c>
      <c r="DH18" s="225">
        <v>0</v>
      </c>
      <c r="DI18" s="158">
        <v>0</v>
      </c>
      <c r="DJ18" s="556">
        <v>0</v>
      </c>
      <c r="DK18" s="557">
        <v>0</v>
      </c>
      <c r="DL18" s="158">
        <v>0</v>
      </c>
      <c r="DM18" s="158">
        <v>0</v>
      </c>
      <c r="DN18" s="158">
        <v>0</v>
      </c>
      <c r="DO18" s="556">
        <v>0</v>
      </c>
      <c r="DP18" s="157">
        <v>0</v>
      </c>
      <c r="DQ18" s="158">
        <v>0</v>
      </c>
      <c r="DR18" s="158">
        <v>0</v>
      </c>
      <c r="DS18" s="158">
        <v>0</v>
      </c>
      <c r="DT18" s="556">
        <v>0</v>
      </c>
      <c r="DU18" s="555">
        <v>0</v>
      </c>
      <c r="DV18" s="225">
        <v>0</v>
      </c>
      <c r="DW18" s="225">
        <v>0</v>
      </c>
      <c r="DX18" s="158">
        <v>0</v>
      </c>
      <c r="DY18" s="556">
        <v>0</v>
      </c>
      <c r="DZ18" s="557">
        <v>0</v>
      </c>
      <c r="EA18" s="158">
        <v>0</v>
      </c>
      <c r="EB18" s="158">
        <v>0</v>
      </c>
      <c r="EC18" s="158">
        <v>0</v>
      </c>
      <c r="ED18" s="556">
        <v>0</v>
      </c>
      <c r="EE18" s="157">
        <v>0</v>
      </c>
      <c r="EF18" s="158">
        <v>0</v>
      </c>
      <c r="EG18" s="158">
        <v>0</v>
      </c>
      <c r="EH18" s="158">
        <v>0</v>
      </c>
      <c r="EI18" s="556">
        <v>0</v>
      </c>
      <c r="EJ18" s="157">
        <v>0</v>
      </c>
      <c r="EK18" s="158">
        <v>0</v>
      </c>
      <c r="EL18" s="158">
        <v>0</v>
      </c>
      <c r="EM18" s="158">
        <v>0</v>
      </c>
      <c r="EN18" s="556">
        <v>0</v>
      </c>
      <c r="EO18" s="555">
        <v>0</v>
      </c>
      <c r="EP18" s="225">
        <v>0</v>
      </c>
      <c r="EQ18" s="225">
        <v>0</v>
      </c>
      <c r="ER18" s="158">
        <v>0</v>
      </c>
      <c r="ES18" s="556">
        <v>0</v>
      </c>
      <c r="ET18" s="557">
        <v>0</v>
      </c>
      <c r="EU18" s="158">
        <v>0</v>
      </c>
      <c r="EV18" s="158">
        <v>0</v>
      </c>
      <c r="EW18" s="158">
        <v>0</v>
      </c>
      <c r="EX18" s="556">
        <v>0</v>
      </c>
      <c r="EY18" s="157">
        <v>0</v>
      </c>
      <c r="EZ18" s="158">
        <v>0</v>
      </c>
      <c r="FA18" s="158">
        <v>0</v>
      </c>
      <c r="FB18" s="158">
        <v>0</v>
      </c>
      <c r="FC18" s="556">
        <v>0</v>
      </c>
      <c r="FD18" s="555">
        <v>0</v>
      </c>
      <c r="FE18" s="225">
        <v>0</v>
      </c>
      <c r="FF18" s="225">
        <v>0</v>
      </c>
      <c r="FG18" s="158">
        <v>0</v>
      </c>
      <c r="FH18" s="556">
        <v>0</v>
      </c>
      <c r="FI18" s="557">
        <v>0</v>
      </c>
      <c r="FJ18" s="158">
        <v>0</v>
      </c>
      <c r="FK18" s="158">
        <v>0</v>
      </c>
      <c r="FL18" s="158">
        <v>0</v>
      </c>
      <c r="FM18" s="556">
        <v>0</v>
      </c>
      <c r="FN18" s="157">
        <v>0</v>
      </c>
      <c r="FO18" s="158">
        <v>0</v>
      </c>
      <c r="FP18" s="158">
        <v>0</v>
      </c>
      <c r="FQ18" s="158">
        <v>0</v>
      </c>
      <c r="FR18" s="556">
        <v>0</v>
      </c>
      <c r="FS18" s="157">
        <v>0</v>
      </c>
      <c r="FT18" s="158">
        <v>0</v>
      </c>
      <c r="FU18" s="158">
        <v>0</v>
      </c>
      <c r="FV18" s="158">
        <v>0</v>
      </c>
      <c r="FW18" s="556">
        <v>0</v>
      </c>
      <c r="FX18" s="555">
        <v>0</v>
      </c>
      <c r="FY18" s="225">
        <v>0</v>
      </c>
      <c r="FZ18" s="225">
        <v>0</v>
      </c>
      <c r="GA18" s="158">
        <v>0</v>
      </c>
      <c r="GB18" s="556">
        <v>0</v>
      </c>
      <c r="GC18" s="557">
        <v>0</v>
      </c>
      <c r="GD18" s="158">
        <v>0</v>
      </c>
      <c r="GE18" s="158">
        <v>0</v>
      </c>
      <c r="GF18" s="158">
        <v>0</v>
      </c>
      <c r="GG18" s="556">
        <v>0</v>
      </c>
      <c r="GH18" s="157">
        <v>0</v>
      </c>
      <c r="GI18" s="158">
        <v>0</v>
      </c>
      <c r="GJ18" s="158">
        <v>0</v>
      </c>
      <c r="GK18" s="158">
        <v>0</v>
      </c>
      <c r="GL18" s="556">
        <v>0</v>
      </c>
      <c r="GM18" s="555">
        <v>0</v>
      </c>
      <c r="GN18" s="225">
        <v>0</v>
      </c>
      <c r="GO18" s="225">
        <v>0</v>
      </c>
      <c r="GP18" s="158">
        <v>0</v>
      </c>
      <c r="GQ18" s="556">
        <v>0</v>
      </c>
      <c r="GR18" s="557">
        <v>0</v>
      </c>
      <c r="GS18" s="158">
        <v>0</v>
      </c>
      <c r="GT18" s="158">
        <v>0</v>
      </c>
      <c r="GU18" s="158">
        <v>0</v>
      </c>
      <c r="GV18" s="556">
        <v>0</v>
      </c>
      <c r="GW18" s="157">
        <v>0</v>
      </c>
      <c r="GX18" s="158">
        <v>0</v>
      </c>
      <c r="GY18" s="158">
        <v>0</v>
      </c>
      <c r="GZ18" s="158">
        <v>0</v>
      </c>
      <c r="HA18" s="556">
        <v>0</v>
      </c>
      <c r="HB18" s="157">
        <v>0</v>
      </c>
      <c r="HC18" s="158">
        <v>0</v>
      </c>
      <c r="HD18" s="158">
        <v>0</v>
      </c>
      <c r="HE18" s="158">
        <v>0</v>
      </c>
      <c r="HF18" s="556">
        <v>0</v>
      </c>
      <c r="HG18" s="555">
        <v>0</v>
      </c>
      <c r="HH18" s="225">
        <v>0</v>
      </c>
      <c r="HI18" s="225">
        <v>0</v>
      </c>
      <c r="HJ18" s="158">
        <v>0</v>
      </c>
      <c r="HK18" s="556">
        <v>0</v>
      </c>
      <c r="HL18" s="557">
        <v>0</v>
      </c>
      <c r="HM18" s="158">
        <v>0</v>
      </c>
      <c r="HN18" s="158">
        <v>0</v>
      </c>
      <c r="HO18" s="158">
        <v>0</v>
      </c>
      <c r="HP18" s="556">
        <v>0</v>
      </c>
      <c r="HQ18" s="157">
        <v>0</v>
      </c>
      <c r="HR18" s="158">
        <v>0</v>
      </c>
      <c r="HS18" s="158">
        <v>0</v>
      </c>
      <c r="HT18" s="158">
        <v>0</v>
      </c>
      <c r="HU18" s="556">
        <v>0</v>
      </c>
      <c r="HV18" s="555">
        <v>0</v>
      </c>
      <c r="HW18" s="225">
        <v>0</v>
      </c>
      <c r="HX18" s="225">
        <v>0</v>
      </c>
      <c r="HY18" s="158">
        <v>0</v>
      </c>
      <c r="HZ18" s="556">
        <v>0</v>
      </c>
      <c r="IA18" s="557">
        <v>0</v>
      </c>
      <c r="IB18" s="158">
        <v>0</v>
      </c>
      <c r="IC18" s="158">
        <v>0</v>
      </c>
      <c r="ID18" s="158">
        <v>0</v>
      </c>
      <c r="IE18" s="556">
        <v>0</v>
      </c>
      <c r="IF18" s="157">
        <v>0</v>
      </c>
      <c r="IG18" s="158">
        <v>0</v>
      </c>
      <c r="IH18" s="158">
        <v>0</v>
      </c>
      <c r="II18" s="158">
        <v>0</v>
      </c>
      <c r="IJ18" s="556">
        <v>0</v>
      </c>
      <c r="IK18" s="157">
        <v>0</v>
      </c>
      <c r="IL18" s="158">
        <v>0</v>
      </c>
      <c r="IM18" s="158">
        <v>0</v>
      </c>
      <c r="IN18" s="158">
        <v>0</v>
      </c>
      <c r="IO18" s="556">
        <v>0</v>
      </c>
      <c r="IP18" s="555">
        <v>0</v>
      </c>
      <c r="IQ18" s="225">
        <v>0</v>
      </c>
      <c r="IR18" s="225">
        <v>0</v>
      </c>
      <c r="IS18" s="158">
        <v>0</v>
      </c>
      <c r="IT18" s="556">
        <v>0</v>
      </c>
      <c r="IU18" s="557">
        <v>0</v>
      </c>
      <c r="IV18" s="158">
        <v>0</v>
      </c>
      <c r="IW18" s="158">
        <v>0</v>
      </c>
      <c r="IX18" s="158">
        <v>0</v>
      </c>
      <c r="IY18" s="556">
        <v>0</v>
      </c>
      <c r="IZ18" s="157">
        <v>0</v>
      </c>
      <c r="JA18" s="158">
        <v>0</v>
      </c>
      <c r="JB18" s="158">
        <v>0</v>
      </c>
      <c r="JC18" s="158">
        <v>0</v>
      </c>
      <c r="JD18" s="556">
        <v>0</v>
      </c>
      <c r="JE18" s="555">
        <v>0</v>
      </c>
      <c r="JF18" s="225">
        <v>0</v>
      </c>
      <c r="JG18" s="225">
        <v>0</v>
      </c>
      <c r="JH18" s="158">
        <v>0</v>
      </c>
      <c r="JI18" s="556">
        <v>0</v>
      </c>
      <c r="JJ18" s="557">
        <v>0</v>
      </c>
      <c r="JK18" s="158">
        <v>0</v>
      </c>
      <c r="JL18" s="158">
        <v>0</v>
      </c>
      <c r="JM18" s="158">
        <v>0</v>
      </c>
      <c r="JN18" s="556">
        <v>0</v>
      </c>
      <c r="JO18" s="157">
        <v>0</v>
      </c>
      <c r="JP18" s="158">
        <v>0</v>
      </c>
      <c r="JQ18" s="158">
        <v>0</v>
      </c>
      <c r="JR18" s="158">
        <v>0</v>
      </c>
      <c r="JS18" s="556">
        <v>0</v>
      </c>
      <c r="JT18" s="157">
        <v>0</v>
      </c>
      <c r="JU18" s="158">
        <v>0</v>
      </c>
      <c r="JV18" s="158">
        <v>0</v>
      </c>
      <c r="JW18" s="158">
        <v>0</v>
      </c>
      <c r="JX18" s="556">
        <v>0</v>
      </c>
      <c r="JY18" s="555">
        <v>0</v>
      </c>
      <c r="JZ18" s="225">
        <v>0</v>
      </c>
      <c r="KA18" s="225">
        <v>0</v>
      </c>
      <c r="KB18" s="158">
        <v>0</v>
      </c>
      <c r="KC18" s="556">
        <v>0</v>
      </c>
      <c r="KD18" s="557">
        <v>0</v>
      </c>
      <c r="KE18" s="158">
        <v>0</v>
      </c>
      <c r="KF18" s="158">
        <v>0</v>
      </c>
      <c r="KG18" s="158">
        <v>0</v>
      </c>
      <c r="KH18" s="556">
        <v>0</v>
      </c>
      <c r="KI18" s="157">
        <v>0</v>
      </c>
      <c r="KJ18" s="158">
        <v>0</v>
      </c>
      <c r="KK18" s="158">
        <v>0</v>
      </c>
      <c r="KL18" s="158">
        <v>0</v>
      </c>
      <c r="KM18" s="556">
        <v>0</v>
      </c>
      <c r="KN18" s="555">
        <v>0</v>
      </c>
      <c r="KO18" s="225">
        <v>0</v>
      </c>
      <c r="KP18" s="225">
        <v>0</v>
      </c>
      <c r="KQ18" s="158">
        <v>0</v>
      </c>
      <c r="KR18" s="556">
        <v>0</v>
      </c>
      <c r="KS18" s="557">
        <v>0</v>
      </c>
      <c r="KT18" s="158">
        <v>0</v>
      </c>
      <c r="KU18" s="158">
        <v>0</v>
      </c>
      <c r="KV18" s="158">
        <v>0</v>
      </c>
      <c r="KW18" s="556">
        <v>0</v>
      </c>
      <c r="KX18" s="157">
        <v>0</v>
      </c>
      <c r="KY18" s="158">
        <v>0</v>
      </c>
      <c r="KZ18" s="158">
        <v>0</v>
      </c>
      <c r="LA18" s="158">
        <v>0</v>
      </c>
      <c r="LB18" s="556">
        <v>0</v>
      </c>
      <c r="LC18" s="157">
        <v>0</v>
      </c>
      <c r="LD18" s="158">
        <v>0</v>
      </c>
      <c r="LE18" s="158">
        <v>0</v>
      </c>
      <c r="LF18" s="158">
        <v>0</v>
      </c>
      <c r="LG18" s="556">
        <v>0</v>
      </c>
      <c r="LH18" s="555">
        <v>0</v>
      </c>
      <c r="LI18" s="225">
        <v>0</v>
      </c>
      <c r="LJ18" s="225">
        <v>0</v>
      </c>
      <c r="LK18" s="158">
        <v>0</v>
      </c>
      <c r="LL18" s="556">
        <v>0</v>
      </c>
      <c r="LM18" s="557">
        <v>0</v>
      </c>
      <c r="LN18" s="158">
        <v>0</v>
      </c>
      <c r="LO18" s="158">
        <v>0</v>
      </c>
      <c r="LP18" s="158">
        <v>0</v>
      </c>
      <c r="LQ18" s="556">
        <v>0</v>
      </c>
      <c r="LR18" s="157">
        <v>0</v>
      </c>
      <c r="LS18" s="158">
        <v>0</v>
      </c>
      <c r="LT18" s="158">
        <v>0</v>
      </c>
      <c r="LU18" s="158">
        <v>0</v>
      </c>
      <c r="LV18" s="556">
        <v>0</v>
      </c>
      <c r="LW18" s="555">
        <v>0</v>
      </c>
      <c r="LX18" s="225">
        <v>0</v>
      </c>
      <c r="LY18" s="225">
        <v>0</v>
      </c>
      <c r="LZ18" s="158">
        <v>0</v>
      </c>
      <c r="MA18" s="556">
        <v>0</v>
      </c>
      <c r="MB18" s="557">
        <v>0</v>
      </c>
      <c r="MC18" s="158">
        <v>0</v>
      </c>
      <c r="MD18" s="158">
        <v>0</v>
      </c>
      <c r="ME18" s="158">
        <v>0</v>
      </c>
      <c r="MF18" s="556">
        <v>0</v>
      </c>
      <c r="MG18" s="157">
        <v>0</v>
      </c>
      <c r="MH18" s="158">
        <v>0</v>
      </c>
      <c r="MI18" s="158">
        <v>0</v>
      </c>
      <c r="MJ18" s="158">
        <v>0</v>
      </c>
      <c r="MK18" s="556">
        <v>0</v>
      </c>
      <c r="ML18" s="157">
        <v>0</v>
      </c>
      <c r="MM18" s="158">
        <v>0</v>
      </c>
      <c r="MN18" s="158">
        <v>0</v>
      </c>
      <c r="MO18" s="158">
        <v>0</v>
      </c>
      <c r="MP18" s="556">
        <v>0</v>
      </c>
      <c r="MQ18" s="555">
        <v>0</v>
      </c>
      <c r="MR18" s="225">
        <v>0</v>
      </c>
      <c r="MS18" s="225">
        <v>0</v>
      </c>
      <c r="MT18" s="158">
        <v>0</v>
      </c>
      <c r="MU18" s="556">
        <v>0</v>
      </c>
      <c r="MV18" s="557">
        <v>0</v>
      </c>
      <c r="MW18" s="158">
        <v>0</v>
      </c>
      <c r="MX18" s="158">
        <v>0</v>
      </c>
      <c r="MY18" s="158">
        <v>0</v>
      </c>
      <c r="MZ18" s="556">
        <v>0</v>
      </c>
      <c r="NA18" s="157">
        <v>0</v>
      </c>
      <c r="NB18" s="158">
        <v>0</v>
      </c>
      <c r="NC18" s="158">
        <v>0</v>
      </c>
      <c r="ND18" s="158">
        <v>0</v>
      </c>
      <c r="NE18" s="556">
        <v>0</v>
      </c>
      <c r="NF18" s="555">
        <v>0</v>
      </c>
      <c r="NG18" s="225">
        <v>0</v>
      </c>
      <c r="NH18" s="225">
        <v>0</v>
      </c>
      <c r="NI18" s="158">
        <v>0</v>
      </c>
      <c r="NJ18" s="556">
        <v>0</v>
      </c>
      <c r="NK18" s="557">
        <v>0</v>
      </c>
      <c r="NL18" s="158">
        <v>0</v>
      </c>
      <c r="NM18" s="158">
        <v>0</v>
      </c>
      <c r="NN18" s="158">
        <v>0</v>
      </c>
      <c r="NO18" s="556">
        <v>0</v>
      </c>
      <c r="NP18" s="157">
        <v>0</v>
      </c>
      <c r="NQ18" s="158">
        <v>0</v>
      </c>
      <c r="NR18" s="158">
        <v>0</v>
      </c>
      <c r="NS18" s="158">
        <v>0</v>
      </c>
      <c r="NT18" s="556">
        <v>0</v>
      </c>
      <c r="NU18" s="157">
        <v>0</v>
      </c>
      <c r="NV18" s="158">
        <v>0</v>
      </c>
      <c r="NW18" s="158">
        <v>0</v>
      </c>
      <c r="NX18" s="158">
        <v>0</v>
      </c>
      <c r="NY18" s="556">
        <v>0</v>
      </c>
      <c r="NZ18" s="555">
        <v>0</v>
      </c>
      <c r="OA18" s="225">
        <v>0</v>
      </c>
      <c r="OB18" s="225">
        <v>0</v>
      </c>
      <c r="OC18" s="158">
        <v>0</v>
      </c>
      <c r="OD18" s="556">
        <v>0</v>
      </c>
      <c r="OE18" s="557">
        <v>0</v>
      </c>
      <c r="OF18" s="158">
        <v>0</v>
      </c>
      <c r="OG18" s="158">
        <v>0</v>
      </c>
      <c r="OH18" s="158">
        <v>0</v>
      </c>
      <c r="OI18" s="556">
        <v>0</v>
      </c>
      <c r="OJ18" s="157">
        <v>0</v>
      </c>
      <c r="OK18" s="158">
        <v>0</v>
      </c>
      <c r="OL18" s="158">
        <v>0</v>
      </c>
      <c r="OM18" s="158">
        <v>0</v>
      </c>
      <c r="ON18" s="556">
        <v>0</v>
      </c>
      <c r="OO18" s="555">
        <v>0</v>
      </c>
      <c r="OP18" s="225">
        <v>0</v>
      </c>
      <c r="OQ18" s="225">
        <v>0</v>
      </c>
      <c r="OR18" s="158">
        <v>0</v>
      </c>
      <c r="OS18" s="556">
        <v>0</v>
      </c>
      <c r="OT18" s="557">
        <v>0</v>
      </c>
      <c r="OU18" s="158">
        <v>0</v>
      </c>
      <c r="OV18" s="158">
        <v>0</v>
      </c>
      <c r="OW18" s="158">
        <v>0</v>
      </c>
      <c r="OX18" s="556">
        <v>0</v>
      </c>
      <c r="OY18" s="157">
        <v>0</v>
      </c>
      <c r="OZ18" s="158">
        <v>0</v>
      </c>
      <c r="PA18" s="158">
        <v>0</v>
      </c>
      <c r="PB18" s="158">
        <v>0</v>
      </c>
      <c r="PC18" s="556">
        <v>0</v>
      </c>
      <c r="PD18" s="157">
        <v>0</v>
      </c>
      <c r="PE18" s="158">
        <v>0</v>
      </c>
      <c r="PF18" s="158">
        <v>0</v>
      </c>
      <c r="PG18" s="158">
        <v>0</v>
      </c>
      <c r="PH18" s="556">
        <v>0</v>
      </c>
      <c r="PI18" s="157">
        <v>0</v>
      </c>
      <c r="PJ18" s="158">
        <v>0</v>
      </c>
      <c r="PK18" s="158">
        <v>0</v>
      </c>
      <c r="PL18" s="158">
        <v>0</v>
      </c>
      <c r="PM18" s="556">
        <v>0</v>
      </c>
      <c r="PN18" s="157">
        <v>0</v>
      </c>
      <c r="PO18" s="158">
        <v>0</v>
      </c>
      <c r="PP18" s="158">
        <v>0</v>
      </c>
      <c r="PQ18" s="158">
        <v>0</v>
      </c>
      <c r="PR18" s="556">
        <v>0</v>
      </c>
      <c r="PS18" s="157">
        <v>0</v>
      </c>
      <c r="PT18" s="158">
        <v>0</v>
      </c>
      <c r="PU18" s="158">
        <v>0</v>
      </c>
      <c r="PV18" s="158">
        <v>0</v>
      </c>
      <c r="PW18" s="556">
        <v>0</v>
      </c>
      <c r="PX18" s="157">
        <v>0</v>
      </c>
      <c r="PY18" s="158">
        <v>0</v>
      </c>
      <c r="PZ18" s="158">
        <v>0</v>
      </c>
      <c r="QA18" s="158">
        <v>0</v>
      </c>
      <c r="QB18" s="556">
        <v>0</v>
      </c>
      <c r="QC18" s="157">
        <v>0</v>
      </c>
      <c r="QD18" s="158">
        <v>0</v>
      </c>
      <c r="QE18" s="158">
        <v>0</v>
      </c>
      <c r="QF18" s="158">
        <v>0</v>
      </c>
      <c r="QG18" s="556">
        <v>0</v>
      </c>
      <c r="QH18" s="157">
        <v>0</v>
      </c>
      <c r="QI18" s="158">
        <v>0</v>
      </c>
      <c r="QJ18" s="158">
        <v>0</v>
      </c>
      <c r="QK18" s="158">
        <v>0</v>
      </c>
      <c r="QL18" s="556">
        <v>0</v>
      </c>
      <c r="QM18" s="157">
        <v>0</v>
      </c>
      <c r="QN18" s="158">
        <v>0</v>
      </c>
      <c r="QO18" s="158">
        <v>0</v>
      </c>
      <c r="QP18" s="158">
        <v>0</v>
      </c>
      <c r="QQ18" s="558">
        <v>0</v>
      </c>
    </row>
    <row r="19" spans="2:459" ht="13.5" thickBot="1">
      <c r="B19" s="518"/>
      <c r="C19" s="527" t="s">
        <v>2802</v>
      </c>
      <c r="D19" s="528" t="s">
        <v>2644</v>
      </c>
      <c r="E19" s="131">
        <v>0</v>
      </c>
      <c r="F19" s="132">
        <v>0</v>
      </c>
      <c r="G19" s="132">
        <v>0</v>
      </c>
      <c r="H19" s="132">
        <v>0</v>
      </c>
      <c r="I19" s="529">
        <v>0</v>
      </c>
      <c r="J19" s="131">
        <v>0</v>
      </c>
      <c r="K19" s="132">
        <v>0</v>
      </c>
      <c r="L19" s="132">
        <v>0</v>
      </c>
      <c r="M19" s="132">
        <v>0</v>
      </c>
      <c r="N19" s="529">
        <v>0</v>
      </c>
      <c r="O19" s="131">
        <v>0</v>
      </c>
      <c r="P19" s="132">
        <v>0</v>
      </c>
      <c r="Q19" s="132">
        <v>0</v>
      </c>
      <c r="R19" s="132">
        <v>0</v>
      </c>
      <c r="S19" s="529">
        <v>0</v>
      </c>
      <c r="T19" s="131">
        <v>0</v>
      </c>
      <c r="U19" s="132">
        <v>0</v>
      </c>
      <c r="V19" s="132">
        <v>0</v>
      </c>
      <c r="W19" s="132">
        <v>0</v>
      </c>
      <c r="X19" s="529">
        <v>0</v>
      </c>
      <c r="Y19" s="131">
        <v>0</v>
      </c>
      <c r="Z19" s="132">
        <v>0</v>
      </c>
      <c r="AA19" s="132">
        <v>0</v>
      </c>
      <c r="AB19" s="132">
        <v>0</v>
      </c>
      <c r="AC19" s="529">
        <v>0</v>
      </c>
      <c r="AD19" s="131">
        <v>0</v>
      </c>
      <c r="AE19" s="132">
        <v>0</v>
      </c>
      <c r="AF19" s="132">
        <v>0</v>
      </c>
      <c r="AG19" s="132">
        <v>0</v>
      </c>
      <c r="AH19" s="529">
        <v>0</v>
      </c>
      <c r="AI19" s="131">
        <v>0</v>
      </c>
      <c r="AJ19" s="132">
        <v>0</v>
      </c>
      <c r="AK19" s="132">
        <v>0</v>
      </c>
      <c r="AL19" s="132">
        <v>0</v>
      </c>
      <c r="AM19" s="529">
        <v>0</v>
      </c>
      <c r="AN19" s="131">
        <v>0</v>
      </c>
      <c r="AO19" s="132">
        <v>0</v>
      </c>
      <c r="AP19" s="132">
        <v>0</v>
      </c>
      <c r="AQ19" s="132">
        <v>0</v>
      </c>
      <c r="AR19" s="529">
        <v>0</v>
      </c>
      <c r="AS19" s="131">
        <v>0</v>
      </c>
      <c r="AT19" s="132">
        <v>0</v>
      </c>
      <c r="AU19" s="132">
        <v>0</v>
      </c>
      <c r="AV19" s="132">
        <v>0</v>
      </c>
      <c r="AW19" s="529">
        <v>0</v>
      </c>
      <c r="AX19" s="131">
        <v>0</v>
      </c>
      <c r="AY19" s="132">
        <v>0</v>
      </c>
      <c r="AZ19" s="132">
        <v>0</v>
      </c>
      <c r="BA19" s="132">
        <v>0</v>
      </c>
      <c r="BB19" s="529">
        <v>0</v>
      </c>
      <c r="BC19" s="131">
        <v>0</v>
      </c>
      <c r="BD19" s="132">
        <v>0</v>
      </c>
      <c r="BE19" s="132">
        <v>0</v>
      </c>
      <c r="BF19" s="132">
        <v>0</v>
      </c>
      <c r="BG19" s="529">
        <v>0</v>
      </c>
      <c r="BH19" s="131">
        <v>0</v>
      </c>
      <c r="BI19" s="132">
        <v>0</v>
      </c>
      <c r="BJ19" s="132">
        <v>0</v>
      </c>
      <c r="BK19" s="132">
        <v>0</v>
      </c>
      <c r="BL19" s="529">
        <v>0</v>
      </c>
      <c r="BM19" s="131">
        <v>0</v>
      </c>
      <c r="BN19" s="132">
        <v>0</v>
      </c>
      <c r="BO19" s="132">
        <v>0</v>
      </c>
      <c r="BP19" s="132">
        <v>0</v>
      </c>
      <c r="BQ19" s="529">
        <v>0</v>
      </c>
      <c r="BR19" s="131">
        <v>0</v>
      </c>
      <c r="BS19" s="132">
        <v>0</v>
      </c>
      <c r="BT19" s="132">
        <v>0</v>
      </c>
      <c r="BU19" s="132">
        <v>0</v>
      </c>
      <c r="BV19" s="529">
        <v>0</v>
      </c>
      <c r="BW19" s="131">
        <v>0</v>
      </c>
      <c r="BX19" s="132">
        <v>0</v>
      </c>
      <c r="BY19" s="132">
        <v>0</v>
      </c>
      <c r="BZ19" s="132">
        <v>0</v>
      </c>
      <c r="CA19" s="529">
        <v>0</v>
      </c>
      <c r="CB19" s="131">
        <v>0</v>
      </c>
      <c r="CC19" s="132">
        <v>0</v>
      </c>
      <c r="CD19" s="132">
        <v>0</v>
      </c>
      <c r="CE19" s="132">
        <v>0</v>
      </c>
      <c r="CF19" s="529">
        <v>0</v>
      </c>
      <c r="CG19" s="131">
        <v>0</v>
      </c>
      <c r="CH19" s="132">
        <v>0</v>
      </c>
      <c r="CI19" s="132">
        <v>0</v>
      </c>
      <c r="CJ19" s="132">
        <v>0</v>
      </c>
      <c r="CK19" s="529">
        <v>0</v>
      </c>
      <c r="CL19" s="131">
        <v>0</v>
      </c>
      <c r="CM19" s="132">
        <v>0</v>
      </c>
      <c r="CN19" s="132">
        <v>0</v>
      </c>
      <c r="CO19" s="132">
        <v>0</v>
      </c>
      <c r="CP19" s="529">
        <v>0</v>
      </c>
      <c r="CQ19" s="131">
        <v>0</v>
      </c>
      <c r="CR19" s="132">
        <v>0</v>
      </c>
      <c r="CS19" s="132">
        <v>0</v>
      </c>
      <c r="CT19" s="132">
        <v>0</v>
      </c>
      <c r="CU19" s="529">
        <v>0</v>
      </c>
      <c r="CV19" s="131">
        <v>0</v>
      </c>
      <c r="CW19" s="132">
        <v>0</v>
      </c>
      <c r="CX19" s="132">
        <v>0</v>
      </c>
      <c r="CY19" s="132">
        <v>0</v>
      </c>
      <c r="CZ19" s="529">
        <v>0</v>
      </c>
      <c r="DA19" s="131">
        <v>0</v>
      </c>
      <c r="DB19" s="132">
        <v>0</v>
      </c>
      <c r="DC19" s="132">
        <v>0</v>
      </c>
      <c r="DD19" s="132">
        <v>0</v>
      </c>
      <c r="DE19" s="529">
        <v>0</v>
      </c>
      <c r="DF19" s="131">
        <v>0</v>
      </c>
      <c r="DG19" s="132">
        <v>0</v>
      </c>
      <c r="DH19" s="132">
        <v>0</v>
      </c>
      <c r="DI19" s="132">
        <v>0</v>
      </c>
      <c r="DJ19" s="529">
        <v>0</v>
      </c>
      <c r="DK19" s="131">
        <v>0</v>
      </c>
      <c r="DL19" s="132">
        <v>0</v>
      </c>
      <c r="DM19" s="132">
        <v>0</v>
      </c>
      <c r="DN19" s="132">
        <v>0</v>
      </c>
      <c r="DO19" s="529">
        <v>0</v>
      </c>
      <c r="DP19" s="131">
        <v>0</v>
      </c>
      <c r="DQ19" s="132">
        <v>0</v>
      </c>
      <c r="DR19" s="132">
        <v>0</v>
      </c>
      <c r="DS19" s="132">
        <v>0</v>
      </c>
      <c r="DT19" s="529">
        <v>0</v>
      </c>
      <c r="DU19" s="131">
        <v>0</v>
      </c>
      <c r="DV19" s="132">
        <v>0</v>
      </c>
      <c r="DW19" s="132">
        <v>0</v>
      </c>
      <c r="DX19" s="132">
        <v>0</v>
      </c>
      <c r="DY19" s="529">
        <v>0</v>
      </c>
      <c r="DZ19" s="131">
        <v>0</v>
      </c>
      <c r="EA19" s="132">
        <v>0</v>
      </c>
      <c r="EB19" s="132">
        <v>0</v>
      </c>
      <c r="EC19" s="132">
        <v>0</v>
      </c>
      <c r="ED19" s="529">
        <v>0</v>
      </c>
      <c r="EE19" s="131">
        <v>0</v>
      </c>
      <c r="EF19" s="132">
        <v>0</v>
      </c>
      <c r="EG19" s="132">
        <v>0</v>
      </c>
      <c r="EH19" s="132">
        <v>0</v>
      </c>
      <c r="EI19" s="529">
        <v>0</v>
      </c>
      <c r="EJ19" s="131">
        <v>0</v>
      </c>
      <c r="EK19" s="132">
        <v>0</v>
      </c>
      <c r="EL19" s="132">
        <v>0</v>
      </c>
      <c r="EM19" s="132">
        <v>0</v>
      </c>
      <c r="EN19" s="529">
        <v>0</v>
      </c>
      <c r="EO19" s="131">
        <v>0</v>
      </c>
      <c r="EP19" s="132">
        <v>0</v>
      </c>
      <c r="EQ19" s="132">
        <v>0</v>
      </c>
      <c r="ER19" s="132">
        <v>0</v>
      </c>
      <c r="ES19" s="529">
        <v>0</v>
      </c>
      <c r="ET19" s="131">
        <v>0</v>
      </c>
      <c r="EU19" s="132">
        <v>0</v>
      </c>
      <c r="EV19" s="132">
        <v>0</v>
      </c>
      <c r="EW19" s="132">
        <v>0</v>
      </c>
      <c r="EX19" s="529">
        <v>0</v>
      </c>
      <c r="EY19" s="131">
        <v>0</v>
      </c>
      <c r="EZ19" s="132">
        <v>0</v>
      </c>
      <c r="FA19" s="132">
        <v>0</v>
      </c>
      <c r="FB19" s="132">
        <v>0</v>
      </c>
      <c r="FC19" s="529">
        <v>0</v>
      </c>
      <c r="FD19" s="131">
        <v>0</v>
      </c>
      <c r="FE19" s="132">
        <v>0</v>
      </c>
      <c r="FF19" s="132">
        <v>0</v>
      </c>
      <c r="FG19" s="132">
        <v>0</v>
      </c>
      <c r="FH19" s="529">
        <v>0</v>
      </c>
      <c r="FI19" s="131">
        <v>0</v>
      </c>
      <c r="FJ19" s="132">
        <v>0</v>
      </c>
      <c r="FK19" s="132">
        <v>0</v>
      </c>
      <c r="FL19" s="132">
        <v>0</v>
      </c>
      <c r="FM19" s="529">
        <v>0</v>
      </c>
      <c r="FN19" s="131">
        <v>0</v>
      </c>
      <c r="FO19" s="132">
        <v>0</v>
      </c>
      <c r="FP19" s="132">
        <v>0</v>
      </c>
      <c r="FQ19" s="132">
        <v>0</v>
      </c>
      <c r="FR19" s="529">
        <v>0</v>
      </c>
      <c r="FS19" s="131">
        <v>0</v>
      </c>
      <c r="FT19" s="132">
        <v>0</v>
      </c>
      <c r="FU19" s="132">
        <v>0</v>
      </c>
      <c r="FV19" s="132">
        <v>0</v>
      </c>
      <c r="FW19" s="529">
        <v>0</v>
      </c>
      <c r="FX19" s="131">
        <v>0</v>
      </c>
      <c r="FY19" s="132">
        <v>0</v>
      </c>
      <c r="FZ19" s="132">
        <v>0</v>
      </c>
      <c r="GA19" s="132">
        <v>0</v>
      </c>
      <c r="GB19" s="529">
        <v>0</v>
      </c>
      <c r="GC19" s="131">
        <v>0</v>
      </c>
      <c r="GD19" s="132">
        <v>0</v>
      </c>
      <c r="GE19" s="132">
        <v>0</v>
      </c>
      <c r="GF19" s="132">
        <v>0</v>
      </c>
      <c r="GG19" s="529">
        <v>0</v>
      </c>
      <c r="GH19" s="131">
        <v>0</v>
      </c>
      <c r="GI19" s="132">
        <v>0</v>
      </c>
      <c r="GJ19" s="132">
        <v>0</v>
      </c>
      <c r="GK19" s="132">
        <v>0</v>
      </c>
      <c r="GL19" s="529">
        <v>0</v>
      </c>
      <c r="GM19" s="131">
        <v>0</v>
      </c>
      <c r="GN19" s="132">
        <v>0</v>
      </c>
      <c r="GO19" s="132">
        <v>0</v>
      </c>
      <c r="GP19" s="132">
        <v>0</v>
      </c>
      <c r="GQ19" s="529">
        <v>0</v>
      </c>
      <c r="GR19" s="131">
        <v>0</v>
      </c>
      <c r="GS19" s="132">
        <v>0</v>
      </c>
      <c r="GT19" s="132">
        <v>0</v>
      </c>
      <c r="GU19" s="132">
        <v>0</v>
      </c>
      <c r="GV19" s="529">
        <v>0</v>
      </c>
      <c r="GW19" s="131">
        <v>0</v>
      </c>
      <c r="GX19" s="132">
        <v>0</v>
      </c>
      <c r="GY19" s="132">
        <v>0</v>
      </c>
      <c r="GZ19" s="132">
        <v>0</v>
      </c>
      <c r="HA19" s="529">
        <v>0</v>
      </c>
      <c r="HB19" s="131">
        <v>0</v>
      </c>
      <c r="HC19" s="132">
        <v>0</v>
      </c>
      <c r="HD19" s="132">
        <v>0</v>
      </c>
      <c r="HE19" s="132">
        <v>0</v>
      </c>
      <c r="HF19" s="529">
        <v>0</v>
      </c>
      <c r="HG19" s="131">
        <v>0</v>
      </c>
      <c r="HH19" s="132">
        <v>0</v>
      </c>
      <c r="HI19" s="132">
        <v>0</v>
      </c>
      <c r="HJ19" s="132">
        <v>0</v>
      </c>
      <c r="HK19" s="529">
        <v>0</v>
      </c>
      <c r="HL19" s="131">
        <v>0</v>
      </c>
      <c r="HM19" s="132">
        <v>0</v>
      </c>
      <c r="HN19" s="132">
        <v>0</v>
      </c>
      <c r="HO19" s="132">
        <v>0</v>
      </c>
      <c r="HP19" s="529">
        <v>0</v>
      </c>
      <c r="HQ19" s="131">
        <v>0</v>
      </c>
      <c r="HR19" s="132">
        <v>0</v>
      </c>
      <c r="HS19" s="132">
        <v>0</v>
      </c>
      <c r="HT19" s="132">
        <v>0</v>
      </c>
      <c r="HU19" s="529">
        <v>0</v>
      </c>
      <c r="HV19" s="131">
        <v>0</v>
      </c>
      <c r="HW19" s="132">
        <v>0</v>
      </c>
      <c r="HX19" s="132">
        <v>0</v>
      </c>
      <c r="HY19" s="132">
        <v>0</v>
      </c>
      <c r="HZ19" s="529">
        <v>0</v>
      </c>
      <c r="IA19" s="131">
        <v>0</v>
      </c>
      <c r="IB19" s="132">
        <v>0</v>
      </c>
      <c r="IC19" s="132">
        <v>0</v>
      </c>
      <c r="ID19" s="132">
        <v>0</v>
      </c>
      <c r="IE19" s="529">
        <v>0</v>
      </c>
      <c r="IF19" s="131">
        <v>0</v>
      </c>
      <c r="IG19" s="132">
        <v>0</v>
      </c>
      <c r="IH19" s="132">
        <v>0</v>
      </c>
      <c r="II19" s="132">
        <v>0</v>
      </c>
      <c r="IJ19" s="529">
        <v>0</v>
      </c>
      <c r="IK19" s="131">
        <v>0</v>
      </c>
      <c r="IL19" s="132">
        <v>0</v>
      </c>
      <c r="IM19" s="132">
        <v>0</v>
      </c>
      <c r="IN19" s="132">
        <v>0</v>
      </c>
      <c r="IO19" s="529">
        <v>0</v>
      </c>
      <c r="IP19" s="131">
        <v>0</v>
      </c>
      <c r="IQ19" s="132">
        <v>0</v>
      </c>
      <c r="IR19" s="132">
        <v>0</v>
      </c>
      <c r="IS19" s="132">
        <v>0</v>
      </c>
      <c r="IT19" s="529">
        <v>0</v>
      </c>
      <c r="IU19" s="131">
        <v>0</v>
      </c>
      <c r="IV19" s="132">
        <v>0</v>
      </c>
      <c r="IW19" s="132">
        <v>0</v>
      </c>
      <c r="IX19" s="132">
        <v>0</v>
      </c>
      <c r="IY19" s="529">
        <v>0</v>
      </c>
      <c r="IZ19" s="131">
        <v>0</v>
      </c>
      <c r="JA19" s="132">
        <v>0</v>
      </c>
      <c r="JB19" s="132">
        <v>0</v>
      </c>
      <c r="JC19" s="132">
        <v>0</v>
      </c>
      <c r="JD19" s="529">
        <v>0</v>
      </c>
      <c r="JE19" s="131">
        <v>0</v>
      </c>
      <c r="JF19" s="132">
        <v>0</v>
      </c>
      <c r="JG19" s="132">
        <v>0</v>
      </c>
      <c r="JH19" s="132">
        <v>0</v>
      </c>
      <c r="JI19" s="529">
        <v>0</v>
      </c>
      <c r="JJ19" s="131">
        <v>0</v>
      </c>
      <c r="JK19" s="132">
        <v>0</v>
      </c>
      <c r="JL19" s="132">
        <v>0</v>
      </c>
      <c r="JM19" s="132">
        <v>0</v>
      </c>
      <c r="JN19" s="529">
        <v>0</v>
      </c>
      <c r="JO19" s="131">
        <v>0</v>
      </c>
      <c r="JP19" s="132">
        <v>0</v>
      </c>
      <c r="JQ19" s="132">
        <v>0</v>
      </c>
      <c r="JR19" s="132">
        <v>0</v>
      </c>
      <c r="JS19" s="529">
        <v>0</v>
      </c>
      <c r="JT19" s="131">
        <v>0</v>
      </c>
      <c r="JU19" s="132">
        <v>0</v>
      </c>
      <c r="JV19" s="132">
        <v>0</v>
      </c>
      <c r="JW19" s="132">
        <v>0</v>
      </c>
      <c r="JX19" s="529">
        <v>0</v>
      </c>
      <c r="JY19" s="131">
        <v>0</v>
      </c>
      <c r="JZ19" s="132">
        <v>0</v>
      </c>
      <c r="KA19" s="132">
        <v>0</v>
      </c>
      <c r="KB19" s="132">
        <v>0</v>
      </c>
      <c r="KC19" s="529">
        <v>0</v>
      </c>
      <c r="KD19" s="131">
        <v>0</v>
      </c>
      <c r="KE19" s="132">
        <v>0</v>
      </c>
      <c r="KF19" s="132">
        <v>0</v>
      </c>
      <c r="KG19" s="132">
        <v>0</v>
      </c>
      <c r="KH19" s="529">
        <v>0</v>
      </c>
      <c r="KI19" s="131">
        <v>0</v>
      </c>
      <c r="KJ19" s="132">
        <v>0</v>
      </c>
      <c r="KK19" s="132">
        <v>0</v>
      </c>
      <c r="KL19" s="132">
        <v>0</v>
      </c>
      <c r="KM19" s="529">
        <v>0</v>
      </c>
      <c r="KN19" s="131">
        <v>0</v>
      </c>
      <c r="KO19" s="132">
        <v>0</v>
      </c>
      <c r="KP19" s="132">
        <v>0</v>
      </c>
      <c r="KQ19" s="132">
        <v>0</v>
      </c>
      <c r="KR19" s="529">
        <v>0</v>
      </c>
      <c r="KS19" s="131">
        <v>0</v>
      </c>
      <c r="KT19" s="132">
        <v>0</v>
      </c>
      <c r="KU19" s="132">
        <v>0</v>
      </c>
      <c r="KV19" s="132">
        <v>0</v>
      </c>
      <c r="KW19" s="529">
        <v>0</v>
      </c>
      <c r="KX19" s="131">
        <v>0</v>
      </c>
      <c r="KY19" s="132">
        <v>0</v>
      </c>
      <c r="KZ19" s="132">
        <v>0</v>
      </c>
      <c r="LA19" s="132">
        <v>0</v>
      </c>
      <c r="LB19" s="529">
        <v>0</v>
      </c>
      <c r="LC19" s="131">
        <v>0</v>
      </c>
      <c r="LD19" s="132">
        <v>0</v>
      </c>
      <c r="LE19" s="132">
        <v>0</v>
      </c>
      <c r="LF19" s="132">
        <v>0</v>
      </c>
      <c r="LG19" s="529">
        <v>0</v>
      </c>
      <c r="LH19" s="131">
        <v>0</v>
      </c>
      <c r="LI19" s="132">
        <v>0</v>
      </c>
      <c r="LJ19" s="132">
        <v>0</v>
      </c>
      <c r="LK19" s="132">
        <v>0</v>
      </c>
      <c r="LL19" s="529">
        <v>0</v>
      </c>
      <c r="LM19" s="131">
        <v>0</v>
      </c>
      <c r="LN19" s="132">
        <v>0</v>
      </c>
      <c r="LO19" s="132">
        <v>0</v>
      </c>
      <c r="LP19" s="132">
        <v>0</v>
      </c>
      <c r="LQ19" s="529">
        <v>0</v>
      </c>
      <c r="LR19" s="131">
        <v>0</v>
      </c>
      <c r="LS19" s="132">
        <v>0</v>
      </c>
      <c r="LT19" s="132">
        <v>0</v>
      </c>
      <c r="LU19" s="132">
        <v>0</v>
      </c>
      <c r="LV19" s="529">
        <v>0</v>
      </c>
      <c r="LW19" s="131">
        <v>0</v>
      </c>
      <c r="LX19" s="132">
        <v>0</v>
      </c>
      <c r="LY19" s="132">
        <v>0</v>
      </c>
      <c r="LZ19" s="132">
        <v>0</v>
      </c>
      <c r="MA19" s="529">
        <v>0</v>
      </c>
      <c r="MB19" s="131">
        <v>0</v>
      </c>
      <c r="MC19" s="132">
        <v>0</v>
      </c>
      <c r="MD19" s="132">
        <v>0</v>
      </c>
      <c r="ME19" s="132">
        <v>0</v>
      </c>
      <c r="MF19" s="529">
        <v>0</v>
      </c>
      <c r="MG19" s="131">
        <v>0</v>
      </c>
      <c r="MH19" s="132">
        <v>0</v>
      </c>
      <c r="MI19" s="132">
        <v>0</v>
      </c>
      <c r="MJ19" s="132">
        <v>0</v>
      </c>
      <c r="MK19" s="529">
        <v>0</v>
      </c>
      <c r="ML19" s="131">
        <v>0</v>
      </c>
      <c r="MM19" s="132">
        <v>0</v>
      </c>
      <c r="MN19" s="132">
        <v>0</v>
      </c>
      <c r="MO19" s="132">
        <v>0</v>
      </c>
      <c r="MP19" s="529">
        <v>0</v>
      </c>
      <c r="MQ19" s="131">
        <v>0</v>
      </c>
      <c r="MR19" s="132">
        <v>0</v>
      </c>
      <c r="MS19" s="132">
        <v>0</v>
      </c>
      <c r="MT19" s="132">
        <v>0</v>
      </c>
      <c r="MU19" s="529">
        <v>0</v>
      </c>
      <c r="MV19" s="131">
        <v>0</v>
      </c>
      <c r="MW19" s="132">
        <v>0</v>
      </c>
      <c r="MX19" s="132">
        <v>0</v>
      </c>
      <c r="MY19" s="132">
        <v>0</v>
      </c>
      <c r="MZ19" s="529">
        <v>0</v>
      </c>
      <c r="NA19" s="131">
        <v>0</v>
      </c>
      <c r="NB19" s="132">
        <v>0</v>
      </c>
      <c r="NC19" s="132">
        <v>0</v>
      </c>
      <c r="ND19" s="132">
        <v>0</v>
      </c>
      <c r="NE19" s="529">
        <v>0</v>
      </c>
      <c r="NF19" s="131">
        <v>0</v>
      </c>
      <c r="NG19" s="132">
        <v>0</v>
      </c>
      <c r="NH19" s="132">
        <v>0</v>
      </c>
      <c r="NI19" s="132">
        <v>0</v>
      </c>
      <c r="NJ19" s="529">
        <v>0</v>
      </c>
      <c r="NK19" s="131">
        <v>0</v>
      </c>
      <c r="NL19" s="132">
        <v>0</v>
      </c>
      <c r="NM19" s="132">
        <v>0</v>
      </c>
      <c r="NN19" s="132">
        <v>0</v>
      </c>
      <c r="NO19" s="529">
        <v>0</v>
      </c>
      <c r="NP19" s="131">
        <v>0</v>
      </c>
      <c r="NQ19" s="132">
        <v>0</v>
      </c>
      <c r="NR19" s="132">
        <v>0</v>
      </c>
      <c r="NS19" s="132">
        <v>0</v>
      </c>
      <c r="NT19" s="529">
        <v>0</v>
      </c>
      <c r="NU19" s="131">
        <v>0</v>
      </c>
      <c r="NV19" s="132">
        <v>0</v>
      </c>
      <c r="NW19" s="132">
        <v>0</v>
      </c>
      <c r="NX19" s="132">
        <v>0</v>
      </c>
      <c r="NY19" s="529">
        <v>0</v>
      </c>
      <c r="NZ19" s="131">
        <v>0</v>
      </c>
      <c r="OA19" s="132">
        <v>0</v>
      </c>
      <c r="OB19" s="132">
        <v>0</v>
      </c>
      <c r="OC19" s="132">
        <v>0</v>
      </c>
      <c r="OD19" s="529">
        <v>0</v>
      </c>
      <c r="OE19" s="131">
        <v>0</v>
      </c>
      <c r="OF19" s="132">
        <v>0</v>
      </c>
      <c r="OG19" s="132">
        <v>0</v>
      </c>
      <c r="OH19" s="132">
        <v>0</v>
      </c>
      <c r="OI19" s="529">
        <v>0</v>
      </c>
      <c r="OJ19" s="131">
        <v>0</v>
      </c>
      <c r="OK19" s="132">
        <v>0</v>
      </c>
      <c r="OL19" s="132">
        <v>0</v>
      </c>
      <c r="OM19" s="132">
        <v>0</v>
      </c>
      <c r="ON19" s="529">
        <v>0</v>
      </c>
      <c r="OO19" s="131">
        <v>0</v>
      </c>
      <c r="OP19" s="132">
        <v>0</v>
      </c>
      <c r="OQ19" s="132">
        <v>0</v>
      </c>
      <c r="OR19" s="132">
        <v>0</v>
      </c>
      <c r="OS19" s="529">
        <v>0</v>
      </c>
      <c r="OT19" s="131">
        <v>0</v>
      </c>
      <c r="OU19" s="132">
        <v>0</v>
      </c>
      <c r="OV19" s="132">
        <v>0</v>
      </c>
      <c r="OW19" s="132">
        <v>0</v>
      </c>
      <c r="OX19" s="529">
        <v>0</v>
      </c>
      <c r="OY19" s="131">
        <v>0</v>
      </c>
      <c r="OZ19" s="132">
        <v>0</v>
      </c>
      <c r="PA19" s="132">
        <v>0</v>
      </c>
      <c r="PB19" s="132">
        <v>0</v>
      </c>
      <c r="PC19" s="529">
        <v>0</v>
      </c>
      <c r="PD19" s="131">
        <v>0</v>
      </c>
      <c r="PE19" s="132">
        <v>0</v>
      </c>
      <c r="PF19" s="132">
        <v>0</v>
      </c>
      <c r="PG19" s="132">
        <v>0</v>
      </c>
      <c r="PH19" s="529">
        <v>0</v>
      </c>
      <c r="PI19" s="131">
        <v>0</v>
      </c>
      <c r="PJ19" s="132">
        <v>0</v>
      </c>
      <c r="PK19" s="132">
        <v>0</v>
      </c>
      <c r="PL19" s="132">
        <v>0</v>
      </c>
      <c r="PM19" s="529">
        <v>0</v>
      </c>
      <c r="PN19" s="131">
        <v>0</v>
      </c>
      <c r="PO19" s="132">
        <v>0</v>
      </c>
      <c r="PP19" s="132">
        <v>0</v>
      </c>
      <c r="PQ19" s="132">
        <v>0</v>
      </c>
      <c r="PR19" s="529">
        <v>0</v>
      </c>
      <c r="PS19" s="131">
        <v>0</v>
      </c>
      <c r="PT19" s="132">
        <v>0</v>
      </c>
      <c r="PU19" s="132">
        <v>0</v>
      </c>
      <c r="PV19" s="132">
        <v>0</v>
      </c>
      <c r="PW19" s="529">
        <v>0</v>
      </c>
      <c r="PX19" s="131">
        <v>0</v>
      </c>
      <c r="PY19" s="132">
        <v>0</v>
      </c>
      <c r="PZ19" s="132">
        <v>0</v>
      </c>
      <c r="QA19" s="132">
        <v>0</v>
      </c>
      <c r="QB19" s="529">
        <v>0</v>
      </c>
      <c r="QC19" s="131">
        <v>0</v>
      </c>
      <c r="QD19" s="132">
        <v>0</v>
      </c>
      <c r="QE19" s="132">
        <v>0</v>
      </c>
      <c r="QF19" s="132">
        <v>0</v>
      </c>
      <c r="QG19" s="529">
        <v>0</v>
      </c>
      <c r="QH19" s="131">
        <v>0</v>
      </c>
      <c r="QI19" s="132">
        <v>0</v>
      </c>
      <c r="QJ19" s="132">
        <v>0</v>
      </c>
      <c r="QK19" s="132">
        <v>0</v>
      </c>
      <c r="QL19" s="529">
        <v>0</v>
      </c>
      <c r="QM19" s="131">
        <v>0</v>
      </c>
      <c r="QN19" s="132">
        <v>0</v>
      </c>
      <c r="QO19" s="132">
        <v>0</v>
      </c>
      <c r="QP19" s="132">
        <v>0</v>
      </c>
      <c r="QQ19" s="530">
        <v>0</v>
      </c>
    </row>
    <row r="20" spans="2:459" ht="13.5" thickBot="1">
      <c r="B20" s="531" t="s">
        <v>2792</v>
      </c>
      <c r="C20" s="532" t="s">
        <v>2806</v>
      </c>
      <c r="D20" s="533"/>
      <c r="E20" s="534">
        <v>5.4</v>
      </c>
      <c r="F20" s="535">
        <v>1713</v>
      </c>
      <c r="G20" s="535">
        <v>1292</v>
      </c>
      <c r="H20" s="535">
        <v>421</v>
      </c>
      <c r="I20" s="536">
        <v>0.24576765907764156</v>
      </c>
      <c r="J20" s="534">
        <v>30</v>
      </c>
      <c r="K20" s="535">
        <v>4428</v>
      </c>
      <c r="L20" s="535">
        <v>3998</v>
      </c>
      <c r="M20" s="535">
        <v>430</v>
      </c>
      <c r="N20" s="536">
        <v>9.7109304426377593E-2</v>
      </c>
      <c r="O20" s="534">
        <v>35.4</v>
      </c>
      <c r="P20" s="535">
        <v>6141</v>
      </c>
      <c r="Q20" s="535">
        <v>5290</v>
      </c>
      <c r="R20" s="535">
        <v>851</v>
      </c>
      <c r="S20" s="536">
        <v>0.13857677902621723</v>
      </c>
      <c r="T20" s="534">
        <v>24.200000000000003</v>
      </c>
      <c r="U20" s="535">
        <v>5809</v>
      </c>
      <c r="V20" s="535">
        <v>4656</v>
      </c>
      <c r="W20" s="535">
        <v>1153</v>
      </c>
      <c r="X20" s="536">
        <v>0.19848510931313479</v>
      </c>
      <c r="Y20" s="534">
        <v>9.5</v>
      </c>
      <c r="Z20" s="535">
        <v>1339</v>
      </c>
      <c r="AA20" s="535">
        <v>1130</v>
      </c>
      <c r="AB20" s="535">
        <v>209</v>
      </c>
      <c r="AC20" s="536">
        <v>0.15608663181478716</v>
      </c>
      <c r="AD20" s="534">
        <v>33.700000000000003</v>
      </c>
      <c r="AE20" s="535">
        <v>7148</v>
      </c>
      <c r="AF20" s="535">
        <v>5786</v>
      </c>
      <c r="AG20" s="535">
        <v>1362</v>
      </c>
      <c r="AH20" s="536">
        <v>0.19054280917739227</v>
      </c>
      <c r="AI20" s="534">
        <v>-1.6999999999999988</v>
      </c>
      <c r="AJ20" s="535">
        <v>1007</v>
      </c>
      <c r="AK20" s="535">
        <v>496</v>
      </c>
      <c r="AL20" s="535">
        <v>511</v>
      </c>
      <c r="AM20" s="536">
        <v>5.1966030151175041E-2</v>
      </c>
      <c r="AN20" s="534">
        <v>5.4</v>
      </c>
      <c r="AO20" s="535">
        <v>1713</v>
      </c>
      <c r="AP20" s="535">
        <v>1292</v>
      </c>
      <c r="AQ20" s="535">
        <v>421</v>
      </c>
      <c r="AR20" s="536">
        <v>0.24576765907764156</v>
      </c>
      <c r="AS20" s="534">
        <v>30</v>
      </c>
      <c r="AT20" s="535">
        <v>4428</v>
      </c>
      <c r="AU20" s="535">
        <v>3998</v>
      </c>
      <c r="AV20" s="535">
        <v>430</v>
      </c>
      <c r="AW20" s="536">
        <v>9.7109304426377593E-2</v>
      </c>
      <c r="AX20" s="534">
        <v>35.4</v>
      </c>
      <c r="AY20" s="535">
        <v>6141</v>
      </c>
      <c r="AZ20" s="535">
        <v>5290</v>
      </c>
      <c r="BA20" s="535">
        <v>851</v>
      </c>
      <c r="BB20" s="536">
        <v>0.13857677902621723</v>
      </c>
      <c r="BC20" s="534">
        <v>47.1</v>
      </c>
      <c r="BD20" s="535">
        <v>10239</v>
      </c>
      <c r="BE20" s="535">
        <v>8527</v>
      </c>
      <c r="BF20" s="535">
        <v>1712</v>
      </c>
      <c r="BG20" s="536">
        <v>0.16720382849887686</v>
      </c>
      <c r="BH20" s="534">
        <v>7.4</v>
      </c>
      <c r="BI20" s="535">
        <v>1056</v>
      </c>
      <c r="BJ20" s="535">
        <v>893</v>
      </c>
      <c r="BK20" s="535">
        <v>163</v>
      </c>
      <c r="BL20" s="536">
        <v>0.15435606060606061</v>
      </c>
      <c r="BM20" s="534">
        <v>54.5</v>
      </c>
      <c r="BN20" s="535">
        <v>11295</v>
      </c>
      <c r="BO20" s="535">
        <v>9420</v>
      </c>
      <c r="BP20" s="535">
        <v>1875</v>
      </c>
      <c r="BQ20" s="536">
        <v>0.16600265604249667</v>
      </c>
      <c r="BR20" s="534">
        <v>19.100000000000001</v>
      </c>
      <c r="BS20" s="535">
        <v>5154</v>
      </c>
      <c r="BT20" s="535">
        <v>4130</v>
      </c>
      <c r="BU20" s="535">
        <v>1024</v>
      </c>
      <c r="BV20" s="536">
        <v>2.7425877016279437E-2</v>
      </c>
      <c r="BW20" s="534">
        <v>5.4</v>
      </c>
      <c r="BX20" s="535">
        <v>1713</v>
      </c>
      <c r="BY20" s="535">
        <v>1292</v>
      </c>
      <c r="BZ20" s="535">
        <v>421</v>
      </c>
      <c r="CA20" s="536">
        <v>0.24576765907764156</v>
      </c>
      <c r="CB20" s="534">
        <v>30</v>
      </c>
      <c r="CC20" s="535">
        <v>4428</v>
      </c>
      <c r="CD20" s="535">
        <v>3998</v>
      </c>
      <c r="CE20" s="535">
        <v>430</v>
      </c>
      <c r="CF20" s="536">
        <v>9.7109304426377593E-2</v>
      </c>
      <c r="CG20" s="534">
        <v>35.4</v>
      </c>
      <c r="CH20" s="535">
        <v>6141</v>
      </c>
      <c r="CI20" s="535">
        <v>5290</v>
      </c>
      <c r="CJ20" s="535">
        <v>851</v>
      </c>
      <c r="CK20" s="536">
        <v>0.13857677902621723</v>
      </c>
      <c r="CL20" s="534">
        <v>75.600000000000009</v>
      </c>
      <c r="CM20" s="535">
        <v>12475</v>
      </c>
      <c r="CN20" s="535">
        <v>10012</v>
      </c>
      <c r="CO20" s="535">
        <v>2463</v>
      </c>
      <c r="CP20" s="536">
        <v>0.19743486973947896</v>
      </c>
      <c r="CQ20" s="534">
        <v>10.199999999999999</v>
      </c>
      <c r="CR20" s="535">
        <v>1420</v>
      </c>
      <c r="CS20" s="535">
        <v>1153</v>
      </c>
      <c r="CT20" s="535">
        <v>267</v>
      </c>
      <c r="CU20" s="536">
        <v>0.18802816901408451</v>
      </c>
      <c r="CV20" s="534">
        <v>85.8</v>
      </c>
      <c r="CW20" s="535">
        <v>13895</v>
      </c>
      <c r="CX20" s="535">
        <v>11165</v>
      </c>
      <c r="CY20" s="535">
        <v>2730</v>
      </c>
      <c r="CZ20" s="536">
        <v>0.19647355163727959</v>
      </c>
      <c r="DA20" s="534">
        <v>50.400000000000006</v>
      </c>
      <c r="DB20" s="535">
        <v>7754</v>
      </c>
      <c r="DC20" s="535">
        <v>5875</v>
      </c>
      <c r="DD20" s="535">
        <v>1879</v>
      </c>
      <c r="DE20" s="536">
        <v>5.7896772611062353E-2</v>
      </c>
      <c r="DF20" s="534">
        <v>5.4</v>
      </c>
      <c r="DG20" s="535">
        <v>1713</v>
      </c>
      <c r="DH20" s="535">
        <v>1292</v>
      </c>
      <c r="DI20" s="535">
        <v>421</v>
      </c>
      <c r="DJ20" s="536">
        <v>0.24576765907764156</v>
      </c>
      <c r="DK20" s="534">
        <v>30</v>
      </c>
      <c r="DL20" s="535">
        <v>4428</v>
      </c>
      <c r="DM20" s="535">
        <v>3998</v>
      </c>
      <c r="DN20" s="535">
        <v>430</v>
      </c>
      <c r="DO20" s="536">
        <v>9.7109304426377593E-2</v>
      </c>
      <c r="DP20" s="534">
        <v>35.4</v>
      </c>
      <c r="DQ20" s="535">
        <v>6141</v>
      </c>
      <c r="DR20" s="535">
        <v>5290</v>
      </c>
      <c r="DS20" s="535">
        <v>851</v>
      </c>
      <c r="DT20" s="536">
        <v>0.13857677902621723</v>
      </c>
      <c r="DU20" s="534">
        <v>11.6</v>
      </c>
      <c r="DV20" s="535">
        <v>4112</v>
      </c>
      <c r="DW20" s="535">
        <v>3127</v>
      </c>
      <c r="DX20" s="535">
        <v>985</v>
      </c>
      <c r="DY20" s="536">
        <v>0.23954280155642024</v>
      </c>
      <c r="DZ20" s="534">
        <v>12.6</v>
      </c>
      <c r="EA20" s="535">
        <v>2006</v>
      </c>
      <c r="EB20" s="535">
        <v>1584</v>
      </c>
      <c r="EC20" s="535">
        <v>422</v>
      </c>
      <c r="ED20" s="536">
        <v>0.21036889332003988</v>
      </c>
      <c r="EE20" s="534">
        <v>24.2</v>
      </c>
      <c r="EF20" s="535">
        <v>6118</v>
      </c>
      <c r="EG20" s="535">
        <v>4711</v>
      </c>
      <c r="EH20" s="535">
        <v>1407</v>
      </c>
      <c r="EI20" s="536">
        <v>0.2299771167048055</v>
      </c>
      <c r="EJ20" s="534">
        <v>-11.2</v>
      </c>
      <c r="EK20" s="535">
        <v>-23</v>
      </c>
      <c r="EL20" s="535">
        <v>-579</v>
      </c>
      <c r="EM20" s="535">
        <v>556</v>
      </c>
      <c r="EN20" s="536">
        <v>9.1400337678588267E-2</v>
      </c>
      <c r="EO20" s="534">
        <v>5.4</v>
      </c>
      <c r="EP20" s="535">
        <v>1713</v>
      </c>
      <c r="EQ20" s="535">
        <v>1292</v>
      </c>
      <c r="ER20" s="535">
        <v>421</v>
      </c>
      <c r="ES20" s="536">
        <v>0.24576765907764156</v>
      </c>
      <c r="ET20" s="534">
        <v>30</v>
      </c>
      <c r="EU20" s="535">
        <v>4428</v>
      </c>
      <c r="EV20" s="535">
        <v>3998</v>
      </c>
      <c r="EW20" s="535">
        <v>430</v>
      </c>
      <c r="EX20" s="536">
        <v>9.7109304426377593E-2</v>
      </c>
      <c r="EY20" s="534">
        <v>35.4</v>
      </c>
      <c r="EZ20" s="535">
        <v>6141</v>
      </c>
      <c r="FA20" s="535">
        <v>5290</v>
      </c>
      <c r="FB20" s="535">
        <v>851</v>
      </c>
      <c r="FC20" s="536">
        <v>0.13857677902621723</v>
      </c>
      <c r="FD20" s="534">
        <v>28.2</v>
      </c>
      <c r="FE20" s="535">
        <v>6279</v>
      </c>
      <c r="FF20" s="535">
        <v>5098</v>
      </c>
      <c r="FG20" s="535">
        <v>1181</v>
      </c>
      <c r="FH20" s="536">
        <v>0.18808727504379677</v>
      </c>
      <c r="FI20" s="534">
        <v>9</v>
      </c>
      <c r="FJ20" s="535">
        <v>1284</v>
      </c>
      <c r="FK20" s="535">
        <v>1036</v>
      </c>
      <c r="FL20" s="535">
        <v>248</v>
      </c>
      <c r="FM20" s="536">
        <v>0.19314641744548286</v>
      </c>
      <c r="FN20" s="534">
        <v>37.200000000000003</v>
      </c>
      <c r="FO20" s="535">
        <v>7563</v>
      </c>
      <c r="FP20" s="535">
        <v>6134</v>
      </c>
      <c r="FQ20" s="535">
        <v>1429</v>
      </c>
      <c r="FR20" s="536">
        <v>0.18894618537617347</v>
      </c>
      <c r="FS20" s="534">
        <v>1.8000000000000025</v>
      </c>
      <c r="FT20" s="535">
        <v>1422</v>
      </c>
      <c r="FU20" s="535">
        <v>844</v>
      </c>
      <c r="FV20" s="535">
        <v>578</v>
      </c>
      <c r="FW20" s="536">
        <v>5.0369406349956236E-2</v>
      </c>
      <c r="FX20" s="534">
        <v>5.4</v>
      </c>
      <c r="FY20" s="535">
        <v>1713</v>
      </c>
      <c r="FZ20" s="535">
        <v>1292</v>
      </c>
      <c r="GA20" s="535">
        <v>421</v>
      </c>
      <c r="GB20" s="536">
        <v>0.24576765907764156</v>
      </c>
      <c r="GC20" s="534">
        <v>30</v>
      </c>
      <c r="GD20" s="535">
        <v>4428</v>
      </c>
      <c r="GE20" s="535">
        <v>3998</v>
      </c>
      <c r="GF20" s="535">
        <v>430</v>
      </c>
      <c r="GG20" s="536">
        <v>9.7109304426377593E-2</v>
      </c>
      <c r="GH20" s="534">
        <v>35.4</v>
      </c>
      <c r="GI20" s="535">
        <v>6141</v>
      </c>
      <c r="GJ20" s="535">
        <v>5290</v>
      </c>
      <c r="GK20" s="535">
        <v>851</v>
      </c>
      <c r="GL20" s="536">
        <v>0.13857677902621723</v>
      </c>
      <c r="GM20" s="534">
        <v>5.7000000000000011</v>
      </c>
      <c r="GN20" s="535">
        <v>2468</v>
      </c>
      <c r="GO20" s="535">
        <v>1880</v>
      </c>
      <c r="GP20" s="535">
        <v>588</v>
      </c>
      <c r="GQ20" s="536">
        <v>0.23824959481361427</v>
      </c>
      <c r="GR20" s="534">
        <v>2</v>
      </c>
      <c r="GS20" s="535">
        <v>268</v>
      </c>
      <c r="GT20" s="535">
        <v>216</v>
      </c>
      <c r="GU20" s="535">
        <v>52</v>
      </c>
      <c r="GV20" s="536">
        <v>0.19402985074626866</v>
      </c>
      <c r="GW20" s="534">
        <v>7.7000000000000011</v>
      </c>
      <c r="GX20" s="535">
        <v>2736</v>
      </c>
      <c r="GY20" s="535">
        <v>2096</v>
      </c>
      <c r="GZ20" s="535">
        <v>640</v>
      </c>
      <c r="HA20" s="536">
        <v>0.23391812865497075</v>
      </c>
      <c r="HB20" s="534">
        <v>-27.7</v>
      </c>
      <c r="HC20" s="535">
        <v>-3405</v>
      </c>
      <c r="HD20" s="535">
        <v>-3194</v>
      </c>
      <c r="HE20" s="535">
        <v>-211</v>
      </c>
      <c r="HF20" s="536">
        <v>9.5341349628753513E-2</v>
      </c>
      <c r="HG20" s="534">
        <v>5.4</v>
      </c>
      <c r="HH20" s="535">
        <v>1713</v>
      </c>
      <c r="HI20" s="535">
        <v>1292</v>
      </c>
      <c r="HJ20" s="535">
        <v>421</v>
      </c>
      <c r="HK20" s="536">
        <v>0.24576765907764156</v>
      </c>
      <c r="HL20" s="534">
        <v>30</v>
      </c>
      <c r="HM20" s="535">
        <v>4428</v>
      </c>
      <c r="HN20" s="535">
        <v>3998</v>
      </c>
      <c r="HO20" s="535">
        <v>430</v>
      </c>
      <c r="HP20" s="536">
        <v>9.7109304426377593E-2</v>
      </c>
      <c r="HQ20" s="534">
        <v>35.4</v>
      </c>
      <c r="HR20" s="535">
        <v>6141</v>
      </c>
      <c r="HS20" s="535">
        <v>5290</v>
      </c>
      <c r="HT20" s="535">
        <v>851</v>
      </c>
      <c r="HU20" s="536">
        <v>0.13857677902621723</v>
      </c>
      <c r="HV20" s="534">
        <v>18.5</v>
      </c>
      <c r="HW20" s="535">
        <v>4885</v>
      </c>
      <c r="HX20" s="535">
        <v>3724</v>
      </c>
      <c r="HY20" s="535">
        <v>1161</v>
      </c>
      <c r="HZ20" s="536">
        <v>0.23766632548618219</v>
      </c>
      <c r="IA20" s="534">
        <v>9.1999999999999993</v>
      </c>
      <c r="IB20" s="535">
        <v>1193</v>
      </c>
      <c r="IC20" s="535">
        <v>955</v>
      </c>
      <c r="ID20" s="535">
        <v>238</v>
      </c>
      <c r="IE20" s="536">
        <v>0.19949706621961441</v>
      </c>
      <c r="IF20" s="534">
        <v>27.700000000000003</v>
      </c>
      <c r="IG20" s="535">
        <v>6078</v>
      </c>
      <c r="IH20" s="535">
        <v>4679</v>
      </c>
      <c r="II20" s="535">
        <v>1399</v>
      </c>
      <c r="IJ20" s="536">
        <v>0.23017439947351101</v>
      </c>
      <c r="IK20" s="534">
        <v>-7.6999999999999993</v>
      </c>
      <c r="IL20" s="535">
        <v>-63</v>
      </c>
      <c r="IM20" s="535">
        <v>-611</v>
      </c>
      <c r="IN20" s="535">
        <v>548</v>
      </c>
      <c r="IO20" s="536">
        <v>9.1597620447293776E-2</v>
      </c>
      <c r="IP20" s="534">
        <v>2.9</v>
      </c>
      <c r="IQ20" s="535">
        <v>425</v>
      </c>
      <c r="IR20" s="535">
        <v>387</v>
      </c>
      <c r="IS20" s="535">
        <v>38</v>
      </c>
      <c r="IT20" s="536">
        <v>8.9411764705882357E-2</v>
      </c>
      <c r="IU20" s="534">
        <v>30</v>
      </c>
      <c r="IV20" s="535">
        <v>4428</v>
      </c>
      <c r="IW20" s="535">
        <v>3998</v>
      </c>
      <c r="IX20" s="535">
        <v>430</v>
      </c>
      <c r="IY20" s="536">
        <v>9.7109304426377593E-2</v>
      </c>
      <c r="IZ20" s="534">
        <v>32.9</v>
      </c>
      <c r="JA20" s="535">
        <v>4853</v>
      </c>
      <c r="JB20" s="535">
        <v>4385</v>
      </c>
      <c r="JC20" s="535">
        <v>468</v>
      </c>
      <c r="JD20" s="536">
        <v>9.6435194724912424E-2</v>
      </c>
      <c r="JE20" s="534">
        <v>22.6</v>
      </c>
      <c r="JF20" s="535">
        <v>3197</v>
      </c>
      <c r="JG20" s="535">
        <v>2564</v>
      </c>
      <c r="JH20" s="535">
        <v>633</v>
      </c>
      <c r="JI20" s="536">
        <v>0.197998123240538</v>
      </c>
      <c r="JJ20" s="534">
        <v>8.6999999999999993</v>
      </c>
      <c r="JK20" s="535">
        <v>1143</v>
      </c>
      <c r="JL20" s="535">
        <v>954</v>
      </c>
      <c r="JM20" s="535">
        <v>189</v>
      </c>
      <c r="JN20" s="536">
        <v>0.16535433070866143</v>
      </c>
      <c r="JO20" s="534">
        <v>31.3</v>
      </c>
      <c r="JP20" s="535">
        <v>4340</v>
      </c>
      <c r="JQ20" s="535">
        <v>3518</v>
      </c>
      <c r="JR20" s="535">
        <v>822</v>
      </c>
      <c r="JS20" s="536">
        <v>0.18940092165898617</v>
      </c>
      <c r="JT20" s="534">
        <v>-1.5999999999999985</v>
      </c>
      <c r="JU20" s="535">
        <v>-513</v>
      </c>
      <c r="JV20" s="535">
        <v>-867</v>
      </c>
      <c r="JW20" s="535">
        <v>354</v>
      </c>
      <c r="JX20" s="536">
        <v>9.2965726934073747E-2</v>
      </c>
      <c r="JY20" s="534">
        <v>2.9</v>
      </c>
      <c r="JZ20" s="535">
        <v>425</v>
      </c>
      <c r="KA20" s="535">
        <v>387</v>
      </c>
      <c r="KB20" s="535">
        <v>38</v>
      </c>
      <c r="KC20" s="536">
        <v>8.9411764705882357E-2</v>
      </c>
      <c r="KD20" s="534">
        <v>30</v>
      </c>
      <c r="KE20" s="535">
        <v>4428</v>
      </c>
      <c r="KF20" s="535">
        <v>3998</v>
      </c>
      <c r="KG20" s="535">
        <v>430</v>
      </c>
      <c r="KH20" s="536">
        <v>9.7109304426377593E-2</v>
      </c>
      <c r="KI20" s="534">
        <v>32.9</v>
      </c>
      <c r="KJ20" s="535">
        <v>4853</v>
      </c>
      <c r="KK20" s="535">
        <v>4385</v>
      </c>
      <c r="KL20" s="535">
        <v>468</v>
      </c>
      <c r="KM20" s="536">
        <v>9.6435194724912424E-2</v>
      </c>
      <c r="KN20" s="534">
        <v>39.800000000000004</v>
      </c>
      <c r="KO20" s="535">
        <v>6814</v>
      </c>
      <c r="KP20" s="535">
        <v>5433</v>
      </c>
      <c r="KQ20" s="535">
        <v>1381</v>
      </c>
      <c r="KR20" s="536">
        <v>0.20267097152920457</v>
      </c>
      <c r="KS20" s="534">
        <v>6.4</v>
      </c>
      <c r="KT20" s="535">
        <v>894</v>
      </c>
      <c r="KU20" s="535">
        <v>730</v>
      </c>
      <c r="KV20" s="535">
        <v>164</v>
      </c>
      <c r="KW20" s="536">
        <v>0.18344519015659955</v>
      </c>
      <c r="KX20" s="534">
        <v>46.2</v>
      </c>
      <c r="KY20" s="535">
        <v>7708</v>
      </c>
      <c r="KZ20" s="535">
        <v>6163</v>
      </c>
      <c r="LA20" s="535">
        <v>1545</v>
      </c>
      <c r="LB20" s="536">
        <v>0.20044110015568239</v>
      </c>
      <c r="LC20" s="534">
        <v>13.300000000000002</v>
      </c>
      <c r="LD20" s="535">
        <v>2855</v>
      </c>
      <c r="LE20" s="535">
        <v>1778</v>
      </c>
      <c r="LF20" s="535">
        <v>1077</v>
      </c>
      <c r="LG20" s="536">
        <v>0.10400590543076997</v>
      </c>
      <c r="LH20" s="534">
        <v>2.9</v>
      </c>
      <c r="LI20" s="535">
        <v>425</v>
      </c>
      <c r="LJ20" s="535">
        <v>387</v>
      </c>
      <c r="LK20" s="535">
        <v>38</v>
      </c>
      <c r="LL20" s="536">
        <v>8.9411764705882357E-2</v>
      </c>
      <c r="LM20" s="534">
        <v>30</v>
      </c>
      <c r="LN20" s="535">
        <v>4428</v>
      </c>
      <c r="LO20" s="535">
        <v>3998</v>
      </c>
      <c r="LP20" s="535">
        <v>430</v>
      </c>
      <c r="LQ20" s="536">
        <v>9.7109304426377593E-2</v>
      </c>
      <c r="LR20" s="534">
        <v>32.9</v>
      </c>
      <c r="LS20" s="535">
        <v>4853</v>
      </c>
      <c r="LT20" s="535">
        <v>4385</v>
      </c>
      <c r="LU20" s="535">
        <v>468</v>
      </c>
      <c r="LV20" s="536">
        <v>9.6435194724912424E-2</v>
      </c>
      <c r="LW20" s="534">
        <v>31.9</v>
      </c>
      <c r="LX20" s="535">
        <v>5593</v>
      </c>
      <c r="LY20" s="535">
        <v>4429</v>
      </c>
      <c r="LZ20" s="535">
        <v>1164</v>
      </c>
      <c r="MA20" s="536">
        <v>0.20811728946897909</v>
      </c>
      <c r="MB20" s="534">
        <v>8.3000000000000007</v>
      </c>
      <c r="MC20" s="535">
        <v>1146</v>
      </c>
      <c r="MD20" s="535">
        <v>920</v>
      </c>
      <c r="ME20" s="535">
        <v>226</v>
      </c>
      <c r="MF20" s="536">
        <v>0.19720767888307156</v>
      </c>
      <c r="MG20" s="534">
        <v>40.200000000000003</v>
      </c>
      <c r="MH20" s="535">
        <v>6739</v>
      </c>
      <c r="MI20" s="535">
        <v>5349</v>
      </c>
      <c r="MJ20" s="535">
        <v>1390</v>
      </c>
      <c r="MK20" s="536">
        <v>0.20626205668496811</v>
      </c>
      <c r="ML20" s="534">
        <v>7.3000000000000016</v>
      </c>
      <c r="MM20" s="535">
        <v>1886</v>
      </c>
      <c r="MN20" s="535">
        <v>964</v>
      </c>
      <c r="MO20" s="535">
        <v>922</v>
      </c>
      <c r="MP20" s="536">
        <v>0.10982686196005569</v>
      </c>
      <c r="MQ20" s="534">
        <v>2.9</v>
      </c>
      <c r="MR20" s="535">
        <v>425</v>
      </c>
      <c r="MS20" s="535">
        <v>387</v>
      </c>
      <c r="MT20" s="535">
        <v>38</v>
      </c>
      <c r="MU20" s="536">
        <v>8.9411764705882357E-2</v>
      </c>
      <c r="MV20" s="534">
        <v>30</v>
      </c>
      <c r="MW20" s="535">
        <v>4428</v>
      </c>
      <c r="MX20" s="535">
        <v>3998</v>
      </c>
      <c r="MY20" s="535">
        <v>430</v>
      </c>
      <c r="MZ20" s="536">
        <v>9.7109304426377593E-2</v>
      </c>
      <c r="NA20" s="534">
        <v>32.9</v>
      </c>
      <c r="NB20" s="535">
        <v>4853</v>
      </c>
      <c r="NC20" s="535">
        <v>4385</v>
      </c>
      <c r="ND20" s="535">
        <v>468</v>
      </c>
      <c r="NE20" s="536">
        <v>9.6435194724912424E-2</v>
      </c>
      <c r="NF20" s="534">
        <v>22.3</v>
      </c>
      <c r="NG20" s="535">
        <v>4230</v>
      </c>
      <c r="NH20" s="535">
        <v>3355</v>
      </c>
      <c r="NI20" s="535">
        <v>875</v>
      </c>
      <c r="NJ20" s="536">
        <v>0.20685579196217493</v>
      </c>
      <c r="NK20" s="534">
        <v>2.4</v>
      </c>
      <c r="NL20" s="535">
        <v>343</v>
      </c>
      <c r="NM20" s="535">
        <v>290</v>
      </c>
      <c r="NN20" s="535">
        <v>53</v>
      </c>
      <c r="NO20" s="536">
        <v>0.15451895043731778</v>
      </c>
      <c r="NP20" s="534">
        <v>24.7</v>
      </c>
      <c r="NQ20" s="535">
        <v>4573</v>
      </c>
      <c r="NR20" s="535">
        <v>3645</v>
      </c>
      <c r="NS20" s="535">
        <v>928</v>
      </c>
      <c r="NT20" s="536">
        <v>0.20293024272906188</v>
      </c>
      <c r="NU20" s="534">
        <v>-8.1999999999999957</v>
      </c>
      <c r="NV20" s="535">
        <v>-280</v>
      </c>
      <c r="NW20" s="535">
        <v>-740</v>
      </c>
      <c r="NX20" s="535">
        <v>460</v>
      </c>
      <c r="NY20" s="536">
        <v>0.10649504800414945</v>
      </c>
      <c r="NZ20" s="534">
        <v>2.9</v>
      </c>
      <c r="OA20" s="535">
        <v>425</v>
      </c>
      <c r="OB20" s="535">
        <v>387</v>
      </c>
      <c r="OC20" s="535">
        <v>38</v>
      </c>
      <c r="OD20" s="536">
        <v>8.9411764705882357E-2</v>
      </c>
      <c r="OE20" s="534">
        <v>30</v>
      </c>
      <c r="OF20" s="535">
        <v>4428</v>
      </c>
      <c r="OG20" s="535">
        <v>3998</v>
      </c>
      <c r="OH20" s="535">
        <v>430</v>
      </c>
      <c r="OI20" s="536">
        <v>9.7109304426377593E-2</v>
      </c>
      <c r="OJ20" s="534">
        <v>32.9</v>
      </c>
      <c r="OK20" s="535">
        <v>4853</v>
      </c>
      <c r="OL20" s="535">
        <v>4385</v>
      </c>
      <c r="OM20" s="535">
        <v>468</v>
      </c>
      <c r="ON20" s="536">
        <v>9.6435194724912424E-2</v>
      </c>
      <c r="OO20" s="534">
        <v>32.1</v>
      </c>
      <c r="OP20" s="535">
        <v>7576</v>
      </c>
      <c r="OQ20" s="535">
        <v>6075</v>
      </c>
      <c r="OR20" s="535">
        <v>1501</v>
      </c>
      <c r="OS20" s="536">
        <v>0.19812565997888068</v>
      </c>
      <c r="OT20" s="534">
        <v>3.5</v>
      </c>
      <c r="OU20" s="535">
        <v>600</v>
      </c>
      <c r="OV20" s="535">
        <v>484</v>
      </c>
      <c r="OW20" s="535">
        <v>116</v>
      </c>
      <c r="OX20" s="536">
        <v>0.19333333333333333</v>
      </c>
      <c r="OY20" s="534">
        <v>35.6</v>
      </c>
      <c r="OZ20" s="535">
        <v>8176</v>
      </c>
      <c r="PA20" s="535">
        <v>6559</v>
      </c>
      <c r="PB20" s="535">
        <v>1617</v>
      </c>
      <c r="PC20" s="536">
        <v>0.19777397260273974</v>
      </c>
      <c r="PD20" s="534">
        <v>2.7000000000000037</v>
      </c>
      <c r="PE20" s="535">
        <v>3323</v>
      </c>
      <c r="PF20" s="535">
        <v>2174</v>
      </c>
      <c r="PG20" s="535">
        <v>1149</v>
      </c>
      <c r="PH20" s="536">
        <v>0.10133877787782732</v>
      </c>
      <c r="PI20" s="534">
        <v>43.199999999999996</v>
      </c>
      <c r="PJ20" s="535">
        <v>13704</v>
      </c>
      <c r="PK20" s="535">
        <v>10336</v>
      </c>
      <c r="PL20" s="535">
        <v>3368</v>
      </c>
      <c r="PM20" s="536">
        <v>0.24576765907764156</v>
      </c>
      <c r="PN20" s="534">
        <v>240</v>
      </c>
      <c r="PO20" s="535">
        <v>35424</v>
      </c>
      <c r="PP20" s="535">
        <v>31984</v>
      </c>
      <c r="PQ20" s="535">
        <v>3440</v>
      </c>
      <c r="PR20" s="536">
        <v>9.7109304426377593E-2</v>
      </c>
      <c r="PS20" s="534">
        <v>283.2</v>
      </c>
      <c r="PT20" s="535">
        <v>49128</v>
      </c>
      <c r="PU20" s="535">
        <v>42320</v>
      </c>
      <c r="PV20" s="535">
        <v>6808</v>
      </c>
      <c r="PW20" s="536">
        <v>0.13857677902621723</v>
      </c>
      <c r="PX20" s="534">
        <v>235.10000000000002</v>
      </c>
      <c r="PY20" s="535">
        <v>52076</v>
      </c>
      <c r="PZ20" s="535">
        <v>41680</v>
      </c>
      <c r="QA20" s="535">
        <v>10396</v>
      </c>
      <c r="QB20" s="536">
        <v>0.1996313080881788</v>
      </c>
      <c r="QC20" s="534">
        <v>69.399999999999991</v>
      </c>
      <c r="QD20" s="535">
        <v>9905</v>
      </c>
      <c r="QE20" s="535">
        <v>8097</v>
      </c>
      <c r="QF20" s="535">
        <v>1808</v>
      </c>
      <c r="QG20" s="536">
        <v>0.18253407370015143</v>
      </c>
      <c r="QH20" s="534">
        <v>304.5</v>
      </c>
      <c r="QI20" s="535">
        <v>61981</v>
      </c>
      <c r="QJ20" s="535">
        <v>49777</v>
      </c>
      <c r="QK20" s="535">
        <v>12204</v>
      </c>
      <c r="QL20" s="536">
        <v>0.19689904970878172</v>
      </c>
      <c r="QM20" s="534">
        <v>21.300000000000026</v>
      </c>
      <c r="QN20" s="535">
        <v>12853</v>
      </c>
      <c r="QO20" s="535">
        <v>7457</v>
      </c>
      <c r="QP20" s="535">
        <v>5396</v>
      </c>
      <c r="QQ20" s="537">
        <v>5.8322270682564487E-2</v>
      </c>
    </row>
    <row r="21" spans="2:459">
      <c r="B21" s="559" t="s">
        <v>2804</v>
      </c>
      <c r="C21" s="560" t="s">
        <v>2805</v>
      </c>
      <c r="D21" s="561"/>
      <c r="E21" s="562">
        <v>0</v>
      </c>
      <c r="F21" s="563">
        <v>0</v>
      </c>
      <c r="G21" s="563">
        <v>0</v>
      </c>
      <c r="H21" s="563">
        <v>0</v>
      </c>
      <c r="I21" s="564">
        <v>0</v>
      </c>
      <c r="J21" s="562">
        <v>0</v>
      </c>
      <c r="K21" s="563">
        <v>0</v>
      </c>
      <c r="L21" s="563">
        <v>0</v>
      </c>
      <c r="M21" s="563">
        <v>0</v>
      </c>
      <c r="N21" s="564">
        <v>0</v>
      </c>
      <c r="O21" s="562">
        <v>0</v>
      </c>
      <c r="P21" s="563">
        <v>0</v>
      </c>
      <c r="Q21" s="563">
        <v>0</v>
      </c>
      <c r="R21" s="563">
        <v>0</v>
      </c>
      <c r="S21" s="564">
        <v>0</v>
      </c>
      <c r="T21" s="562">
        <v>0</v>
      </c>
      <c r="U21" s="563">
        <v>0</v>
      </c>
      <c r="V21" s="563">
        <v>0</v>
      </c>
      <c r="W21" s="563">
        <v>0</v>
      </c>
      <c r="X21" s="564">
        <v>0</v>
      </c>
      <c r="Y21" s="562">
        <v>0</v>
      </c>
      <c r="Z21" s="563">
        <v>0</v>
      </c>
      <c r="AA21" s="563">
        <v>0</v>
      </c>
      <c r="AB21" s="563">
        <v>0</v>
      </c>
      <c r="AC21" s="564">
        <v>0</v>
      </c>
      <c r="AD21" s="562">
        <v>0</v>
      </c>
      <c r="AE21" s="563">
        <v>0</v>
      </c>
      <c r="AF21" s="563">
        <v>0</v>
      </c>
      <c r="AG21" s="563">
        <v>0</v>
      </c>
      <c r="AH21" s="564">
        <v>0</v>
      </c>
      <c r="AI21" s="562">
        <v>0</v>
      </c>
      <c r="AJ21" s="563">
        <v>0</v>
      </c>
      <c r="AK21" s="563">
        <v>0</v>
      </c>
      <c r="AL21" s="563">
        <v>0</v>
      </c>
      <c r="AM21" s="564">
        <v>0</v>
      </c>
      <c r="AN21" s="562">
        <v>0</v>
      </c>
      <c r="AO21" s="563">
        <v>0</v>
      </c>
      <c r="AP21" s="563">
        <v>0</v>
      </c>
      <c r="AQ21" s="563">
        <v>0</v>
      </c>
      <c r="AR21" s="564">
        <v>0</v>
      </c>
      <c r="AS21" s="562">
        <v>0</v>
      </c>
      <c r="AT21" s="563">
        <v>0</v>
      </c>
      <c r="AU21" s="563">
        <v>0</v>
      </c>
      <c r="AV21" s="563">
        <v>0</v>
      </c>
      <c r="AW21" s="564">
        <v>0</v>
      </c>
      <c r="AX21" s="562">
        <v>0</v>
      </c>
      <c r="AY21" s="563">
        <v>0</v>
      </c>
      <c r="AZ21" s="563">
        <v>0</v>
      </c>
      <c r="BA21" s="563">
        <v>0</v>
      </c>
      <c r="BB21" s="564">
        <v>0</v>
      </c>
      <c r="BC21" s="562">
        <v>0</v>
      </c>
      <c r="BD21" s="563">
        <v>0</v>
      </c>
      <c r="BE21" s="563">
        <v>0</v>
      </c>
      <c r="BF21" s="563">
        <v>0</v>
      </c>
      <c r="BG21" s="564">
        <v>0</v>
      </c>
      <c r="BH21" s="562">
        <v>0</v>
      </c>
      <c r="BI21" s="563">
        <v>0</v>
      </c>
      <c r="BJ21" s="563">
        <v>0</v>
      </c>
      <c r="BK21" s="563">
        <v>0</v>
      </c>
      <c r="BL21" s="564">
        <v>0</v>
      </c>
      <c r="BM21" s="562">
        <v>0</v>
      </c>
      <c r="BN21" s="563">
        <v>0</v>
      </c>
      <c r="BO21" s="563">
        <v>0</v>
      </c>
      <c r="BP21" s="563">
        <v>0</v>
      </c>
      <c r="BQ21" s="564">
        <v>0</v>
      </c>
      <c r="BR21" s="562">
        <v>0</v>
      </c>
      <c r="BS21" s="563">
        <v>0</v>
      </c>
      <c r="BT21" s="563">
        <v>0</v>
      </c>
      <c r="BU21" s="563">
        <v>0</v>
      </c>
      <c r="BV21" s="564">
        <v>0</v>
      </c>
      <c r="BW21" s="562">
        <v>0</v>
      </c>
      <c r="BX21" s="563">
        <v>0</v>
      </c>
      <c r="BY21" s="563">
        <v>0</v>
      </c>
      <c r="BZ21" s="563">
        <v>0</v>
      </c>
      <c r="CA21" s="564">
        <v>0</v>
      </c>
      <c r="CB21" s="562">
        <v>0</v>
      </c>
      <c r="CC21" s="563">
        <v>0</v>
      </c>
      <c r="CD21" s="563">
        <v>0</v>
      </c>
      <c r="CE21" s="563">
        <v>0</v>
      </c>
      <c r="CF21" s="564">
        <v>0</v>
      </c>
      <c r="CG21" s="562">
        <v>0</v>
      </c>
      <c r="CH21" s="563">
        <v>0</v>
      </c>
      <c r="CI21" s="563">
        <v>0</v>
      </c>
      <c r="CJ21" s="563">
        <v>0</v>
      </c>
      <c r="CK21" s="564">
        <v>0</v>
      </c>
      <c r="CL21" s="562">
        <v>0</v>
      </c>
      <c r="CM21" s="563">
        <v>0</v>
      </c>
      <c r="CN21" s="563">
        <v>0</v>
      </c>
      <c r="CO21" s="563">
        <v>0</v>
      </c>
      <c r="CP21" s="564">
        <v>0</v>
      </c>
      <c r="CQ21" s="562">
        <v>0</v>
      </c>
      <c r="CR21" s="563">
        <v>0</v>
      </c>
      <c r="CS21" s="563">
        <v>0</v>
      </c>
      <c r="CT21" s="563">
        <v>0</v>
      </c>
      <c r="CU21" s="564">
        <v>0</v>
      </c>
      <c r="CV21" s="562">
        <v>0</v>
      </c>
      <c r="CW21" s="563">
        <v>0</v>
      </c>
      <c r="CX21" s="563">
        <v>0</v>
      </c>
      <c r="CY21" s="563">
        <v>0</v>
      </c>
      <c r="CZ21" s="564">
        <v>0</v>
      </c>
      <c r="DA21" s="562">
        <v>0</v>
      </c>
      <c r="DB21" s="563">
        <v>0</v>
      </c>
      <c r="DC21" s="563">
        <v>0</v>
      </c>
      <c r="DD21" s="563">
        <v>0</v>
      </c>
      <c r="DE21" s="564">
        <v>0</v>
      </c>
      <c r="DF21" s="562">
        <v>0</v>
      </c>
      <c r="DG21" s="563">
        <v>0</v>
      </c>
      <c r="DH21" s="563">
        <v>0</v>
      </c>
      <c r="DI21" s="563">
        <v>0</v>
      </c>
      <c r="DJ21" s="564">
        <v>0</v>
      </c>
      <c r="DK21" s="562">
        <v>0</v>
      </c>
      <c r="DL21" s="563">
        <v>0</v>
      </c>
      <c r="DM21" s="563">
        <v>0</v>
      </c>
      <c r="DN21" s="563">
        <v>0</v>
      </c>
      <c r="DO21" s="564">
        <v>0</v>
      </c>
      <c r="DP21" s="562">
        <v>0</v>
      </c>
      <c r="DQ21" s="563">
        <v>0</v>
      </c>
      <c r="DR21" s="563">
        <v>0</v>
      </c>
      <c r="DS21" s="563">
        <v>0</v>
      </c>
      <c r="DT21" s="564">
        <v>0</v>
      </c>
      <c r="DU21" s="562">
        <v>0</v>
      </c>
      <c r="DV21" s="563">
        <v>0</v>
      </c>
      <c r="DW21" s="563">
        <v>0</v>
      </c>
      <c r="DX21" s="563">
        <v>0</v>
      </c>
      <c r="DY21" s="564">
        <v>0</v>
      </c>
      <c r="DZ21" s="562">
        <v>0</v>
      </c>
      <c r="EA21" s="563">
        <v>0</v>
      </c>
      <c r="EB21" s="563">
        <v>0</v>
      </c>
      <c r="EC21" s="563">
        <v>0</v>
      </c>
      <c r="ED21" s="564">
        <v>0</v>
      </c>
      <c r="EE21" s="562">
        <v>0</v>
      </c>
      <c r="EF21" s="563">
        <v>0</v>
      </c>
      <c r="EG21" s="563">
        <v>0</v>
      </c>
      <c r="EH21" s="563">
        <v>0</v>
      </c>
      <c r="EI21" s="564">
        <v>0</v>
      </c>
      <c r="EJ21" s="562">
        <v>0</v>
      </c>
      <c r="EK21" s="563">
        <v>0</v>
      </c>
      <c r="EL21" s="563">
        <v>0</v>
      </c>
      <c r="EM21" s="563">
        <v>0</v>
      </c>
      <c r="EN21" s="564">
        <v>0</v>
      </c>
      <c r="EO21" s="562">
        <v>0</v>
      </c>
      <c r="EP21" s="563">
        <v>0</v>
      </c>
      <c r="EQ21" s="563">
        <v>0</v>
      </c>
      <c r="ER21" s="563">
        <v>0</v>
      </c>
      <c r="ES21" s="564">
        <v>0</v>
      </c>
      <c r="ET21" s="562">
        <v>0</v>
      </c>
      <c r="EU21" s="563">
        <v>0</v>
      </c>
      <c r="EV21" s="563">
        <v>0</v>
      </c>
      <c r="EW21" s="563">
        <v>0</v>
      </c>
      <c r="EX21" s="564">
        <v>0</v>
      </c>
      <c r="EY21" s="562">
        <v>0</v>
      </c>
      <c r="EZ21" s="563">
        <v>0</v>
      </c>
      <c r="FA21" s="563">
        <v>0</v>
      </c>
      <c r="FB21" s="563">
        <v>0</v>
      </c>
      <c r="FC21" s="564">
        <v>0</v>
      </c>
      <c r="FD21" s="562">
        <v>0</v>
      </c>
      <c r="FE21" s="563">
        <v>0</v>
      </c>
      <c r="FF21" s="563">
        <v>0</v>
      </c>
      <c r="FG21" s="563">
        <v>0</v>
      </c>
      <c r="FH21" s="564">
        <v>0</v>
      </c>
      <c r="FI21" s="562">
        <v>0</v>
      </c>
      <c r="FJ21" s="563">
        <v>0</v>
      </c>
      <c r="FK21" s="563">
        <v>0</v>
      </c>
      <c r="FL21" s="563">
        <v>0</v>
      </c>
      <c r="FM21" s="564">
        <v>0</v>
      </c>
      <c r="FN21" s="562">
        <v>0</v>
      </c>
      <c r="FO21" s="563">
        <v>0</v>
      </c>
      <c r="FP21" s="563">
        <v>0</v>
      </c>
      <c r="FQ21" s="563">
        <v>0</v>
      </c>
      <c r="FR21" s="564">
        <v>0</v>
      </c>
      <c r="FS21" s="562">
        <v>0</v>
      </c>
      <c r="FT21" s="563">
        <v>0</v>
      </c>
      <c r="FU21" s="563">
        <v>0</v>
      </c>
      <c r="FV21" s="563">
        <v>0</v>
      </c>
      <c r="FW21" s="564">
        <v>0</v>
      </c>
      <c r="FX21" s="562">
        <v>0</v>
      </c>
      <c r="FY21" s="563">
        <v>0</v>
      </c>
      <c r="FZ21" s="563">
        <v>0</v>
      </c>
      <c r="GA21" s="563">
        <v>0</v>
      </c>
      <c r="GB21" s="564">
        <v>0</v>
      </c>
      <c r="GC21" s="562">
        <v>0</v>
      </c>
      <c r="GD21" s="563">
        <v>0</v>
      </c>
      <c r="GE21" s="563">
        <v>0</v>
      </c>
      <c r="GF21" s="563">
        <v>0</v>
      </c>
      <c r="GG21" s="564">
        <v>0</v>
      </c>
      <c r="GH21" s="562">
        <v>0</v>
      </c>
      <c r="GI21" s="563">
        <v>0</v>
      </c>
      <c r="GJ21" s="563">
        <v>0</v>
      </c>
      <c r="GK21" s="563">
        <v>0</v>
      </c>
      <c r="GL21" s="564">
        <v>0</v>
      </c>
      <c r="GM21" s="562">
        <v>0</v>
      </c>
      <c r="GN21" s="563">
        <v>0</v>
      </c>
      <c r="GO21" s="563">
        <v>0</v>
      </c>
      <c r="GP21" s="563">
        <v>0</v>
      </c>
      <c r="GQ21" s="564">
        <v>0</v>
      </c>
      <c r="GR21" s="562">
        <v>0</v>
      </c>
      <c r="GS21" s="563">
        <v>0</v>
      </c>
      <c r="GT21" s="563">
        <v>0</v>
      </c>
      <c r="GU21" s="563">
        <v>0</v>
      </c>
      <c r="GV21" s="564">
        <v>0</v>
      </c>
      <c r="GW21" s="562">
        <v>0</v>
      </c>
      <c r="GX21" s="563">
        <v>0</v>
      </c>
      <c r="GY21" s="563">
        <v>0</v>
      </c>
      <c r="GZ21" s="563">
        <v>0</v>
      </c>
      <c r="HA21" s="564">
        <v>0</v>
      </c>
      <c r="HB21" s="562">
        <v>0</v>
      </c>
      <c r="HC21" s="563">
        <v>0</v>
      </c>
      <c r="HD21" s="563">
        <v>0</v>
      </c>
      <c r="HE21" s="563">
        <v>0</v>
      </c>
      <c r="HF21" s="564">
        <v>0</v>
      </c>
      <c r="HG21" s="562">
        <v>0</v>
      </c>
      <c r="HH21" s="563">
        <v>0</v>
      </c>
      <c r="HI21" s="563">
        <v>0</v>
      </c>
      <c r="HJ21" s="563">
        <v>0</v>
      </c>
      <c r="HK21" s="564">
        <v>0</v>
      </c>
      <c r="HL21" s="562">
        <v>0</v>
      </c>
      <c r="HM21" s="563">
        <v>0</v>
      </c>
      <c r="HN21" s="563">
        <v>0</v>
      </c>
      <c r="HO21" s="563">
        <v>0</v>
      </c>
      <c r="HP21" s="564">
        <v>0</v>
      </c>
      <c r="HQ21" s="562">
        <v>0</v>
      </c>
      <c r="HR21" s="563">
        <v>0</v>
      </c>
      <c r="HS21" s="563">
        <v>0</v>
      </c>
      <c r="HT21" s="563">
        <v>0</v>
      </c>
      <c r="HU21" s="564">
        <v>0</v>
      </c>
      <c r="HV21" s="562">
        <v>0</v>
      </c>
      <c r="HW21" s="563">
        <v>0</v>
      </c>
      <c r="HX21" s="563">
        <v>0</v>
      </c>
      <c r="HY21" s="563">
        <v>0</v>
      </c>
      <c r="HZ21" s="564">
        <v>0</v>
      </c>
      <c r="IA21" s="562">
        <v>0</v>
      </c>
      <c r="IB21" s="563">
        <v>0</v>
      </c>
      <c r="IC21" s="563">
        <v>0</v>
      </c>
      <c r="ID21" s="563">
        <v>0</v>
      </c>
      <c r="IE21" s="564">
        <v>0</v>
      </c>
      <c r="IF21" s="562">
        <v>0</v>
      </c>
      <c r="IG21" s="563">
        <v>0</v>
      </c>
      <c r="IH21" s="563">
        <v>0</v>
      </c>
      <c r="II21" s="563">
        <v>0</v>
      </c>
      <c r="IJ21" s="564">
        <v>0</v>
      </c>
      <c r="IK21" s="562">
        <v>0</v>
      </c>
      <c r="IL21" s="563">
        <v>0</v>
      </c>
      <c r="IM21" s="563">
        <v>0</v>
      </c>
      <c r="IN21" s="563">
        <v>0</v>
      </c>
      <c r="IO21" s="564">
        <v>0</v>
      </c>
      <c r="IP21" s="562">
        <v>0</v>
      </c>
      <c r="IQ21" s="563">
        <v>0</v>
      </c>
      <c r="IR21" s="563">
        <v>0</v>
      </c>
      <c r="IS21" s="563">
        <v>0</v>
      </c>
      <c r="IT21" s="564">
        <v>0</v>
      </c>
      <c r="IU21" s="562">
        <v>0</v>
      </c>
      <c r="IV21" s="563">
        <v>0</v>
      </c>
      <c r="IW21" s="563">
        <v>0</v>
      </c>
      <c r="IX21" s="563">
        <v>0</v>
      </c>
      <c r="IY21" s="564">
        <v>0</v>
      </c>
      <c r="IZ21" s="562">
        <v>0</v>
      </c>
      <c r="JA21" s="563">
        <v>0</v>
      </c>
      <c r="JB21" s="563">
        <v>0</v>
      </c>
      <c r="JC21" s="563">
        <v>0</v>
      </c>
      <c r="JD21" s="564">
        <v>0</v>
      </c>
      <c r="JE21" s="562">
        <v>0</v>
      </c>
      <c r="JF21" s="563">
        <v>0</v>
      </c>
      <c r="JG21" s="563">
        <v>0</v>
      </c>
      <c r="JH21" s="563">
        <v>0</v>
      </c>
      <c r="JI21" s="564">
        <v>0</v>
      </c>
      <c r="JJ21" s="562">
        <v>0</v>
      </c>
      <c r="JK21" s="563">
        <v>0</v>
      </c>
      <c r="JL21" s="563">
        <v>0</v>
      </c>
      <c r="JM21" s="563">
        <v>0</v>
      </c>
      <c r="JN21" s="564">
        <v>0</v>
      </c>
      <c r="JO21" s="562">
        <v>0</v>
      </c>
      <c r="JP21" s="563">
        <v>0</v>
      </c>
      <c r="JQ21" s="563">
        <v>0</v>
      </c>
      <c r="JR21" s="563">
        <v>0</v>
      </c>
      <c r="JS21" s="564">
        <v>0</v>
      </c>
      <c r="JT21" s="562">
        <v>0</v>
      </c>
      <c r="JU21" s="563">
        <v>0</v>
      </c>
      <c r="JV21" s="563">
        <v>0</v>
      </c>
      <c r="JW21" s="563">
        <v>0</v>
      </c>
      <c r="JX21" s="564">
        <v>0</v>
      </c>
      <c r="JY21" s="562">
        <v>0</v>
      </c>
      <c r="JZ21" s="563">
        <v>0</v>
      </c>
      <c r="KA21" s="563">
        <v>0</v>
      </c>
      <c r="KB21" s="563">
        <v>0</v>
      </c>
      <c r="KC21" s="564">
        <v>0</v>
      </c>
      <c r="KD21" s="562">
        <v>0</v>
      </c>
      <c r="KE21" s="563">
        <v>0</v>
      </c>
      <c r="KF21" s="563">
        <v>0</v>
      </c>
      <c r="KG21" s="563">
        <v>0</v>
      </c>
      <c r="KH21" s="564">
        <v>0</v>
      </c>
      <c r="KI21" s="562">
        <v>0</v>
      </c>
      <c r="KJ21" s="563">
        <v>0</v>
      </c>
      <c r="KK21" s="563">
        <v>0</v>
      </c>
      <c r="KL21" s="563">
        <v>0</v>
      </c>
      <c r="KM21" s="564">
        <v>0</v>
      </c>
      <c r="KN21" s="562">
        <v>0</v>
      </c>
      <c r="KO21" s="563">
        <v>0</v>
      </c>
      <c r="KP21" s="563">
        <v>0</v>
      </c>
      <c r="KQ21" s="563">
        <v>0</v>
      </c>
      <c r="KR21" s="564">
        <v>0</v>
      </c>
      <c r="KS21" s="562">
        <v>0</v>
      </c>
      <c r="KT21" s="563">
        <v>0</v>
      </c>
      <c r="KU21" s="563">
        <v>0</v>
      </c>
      <c r="KV21" s="563">
        <v>0</v>
      </c>
      <c r="KW21" s="564">
        <v>0</v>
      </c>
      <c r="KX21" s="562">
        <v>0</v>
      </c>
      <c r="KY21" s="563">
        <v>0</v>
      </c>
      <c r="KZ21" s="563">
        <v>0</v>
      </c>
      <c r="LA21" s="563">
        <v>0</v>
      </c>
      <c r="LB21" s="564">
        <v>0</v>
      </c>
      <c r="LC21" s="562">
        <v>0</v>
      </c>
      <c r="LD21" s="563">
        <v>0</v>
      </c>
      <c r="LE21" s="563">
        <v>0</v>
      </c>
      <c r="LF21" s="563">
        <v>0</v>
      </c>
      <c r="LG21" s="564">
        <v>0</v>
      </c>
      <c r="LH21" s="562">
        <v>0</v>
      </c>
      <c r="LI21" s="563">
        <v>0</v>
      </c>
      <c r="LJ21" s="563">
        <v>0</v>
      </c>
      <c r="LK21" s="563">
        <v>0</v>
      </c>
      <c r="LL21" s="564">
        <v>0</v>
      </c>
      <c r="LM21" s="562">
        <v>0</v>
      </c>
      <c r="LN21" s="563">
        <v>0</v>
      </c>
      <c r="LO21" s="563">
        <v>0</v>
      </c>
      <c r="LP21" s="563">
        <v>0</v>
      </c>
      <c r="LQ21" s="564">
        <v>0</v>
      </c>
      <c r="LR21" s="562">
        <v>0</v>
      </c>
      <c r="LS21" s="563">
        <v>0</v>
      </c>
      <c r="LT21" s="563">
        <v>0</v>
      </c>
      <c r="LU21" s="563">
        <v>0</v>
      </c>
      <c r="LV21" s="564">
        <v>0</v>
      </c>
      <c r="LW21" s="562">
        <v>0</v>
      </c>
      <c r="LX21" s="563">
        <v>0</v>
      </c>
      <c r="LY21" s="563">
        <v>0</v>
      </c>
      <c r="LZ21" s="563">
        <v>0</v>
      </c>
      <c r="MA21" s="564">
        <v>0</v>
      </c>
      <c r="MB21" s="562">
        <v>0</v>
      </c>
      <c r="MC21" s="563">
        <v>0</v>
      </c>
      <c r="MD21" s="563">
        <v>0</v>
      </c>
      <c r="ME21" s="563">
        <v>0</v>
      </c>
      <c r="MF21" s="564">
        <v>0</v>
      </c>
      <c r="MG21" s="562">
        <v>0</v>
      </c>
      <c r="MH21" s="563">
        <v>0</v>
      </c>
      <c r="MI21" s="563">
        <v>0</v>
      </c>
      <c r="MJ21" s="563">
        <v>0</v>
      </c>
      <c r="MK21" s="564">
        <v>0</v>
      </c>
      <c r="ML21" s="562">
        <v>0</v>
      </c>
      <c r="MM21" s="563">
        <v>0</v>
      </c>
      <c r="MN21" s="563">
        <v>0</v>
      </c>
      <c r="MO21" s="563">
        <v>0</v>
      </c>
      <c r="MP21" s="564">
        <v>0</v>
      </c>
      <c r="MQ21" s="562">
        <v>0</v>
      </c>
      <c r="MR21" s="563">
        <v>0</v>
      </c>
      <c r="MS21" s="563">
        <v>0</v>
      </c>
      <c r="MT21" s="563">
        <v>0</v>
      </c>
      <c r="MU21" s="564">
        <v>0</v>
      </c>
      <c r="MV21" s="562">
        <v>0</v>
      </c>
      <c r="MW21" s="563">
        <v>0</v>
      </c>
      <c r="MX21" s="563">
        <v>0</v>
      </c>
      <c r="MY21" s="563">
        <v>0</v>
      </c>
      <c r="MZ21" s="564">
        <v>0</v>
      </c>
      <c r="NA21" s="562">
        <v>0</v>
      </c>
      <c r="NB21" s="563">
        <v>0</v>
      </c>
      <c r="NC21" s="563">
        <v>0</v>
      </c>
      <c r="ND21" s="563">
        <v>0</v>
      </c>
      <c r="NE21" s="564">
        <v>0</v>
      </c>
      <c r="NF21" s="562">
        <v>0</v>
      </c>
      <c r="NG21" s="563">
        <v>0</v>
      </c>
      <c r="NH21" s="563">
        <v>0</v>
      </c>
      <c r="NI21" s="563">
        <v>0</v>
      </c>
      <c r="NJ21" s="564">
        <v>0</v>
      </c>
      <c r="NK21" s="562">
        <v>0</v>
      </c>
      <c r="NL21" s="563">
        <v>0</v>
      </c>
      <c r="NM21" s="563">
        <v>0</v>
      </c>
      <c r="NN21" s="563">
        <v>0</v>
      </c>
      <c r="NO21" s="564">
        <v>0</v>
      </c>
      <c r="NP21" s="562">
        <v>0</v>
      </c>
      <c r="NQ21" s="563">
        <v>0</v>
      </c>
      <c r="NR21" s="563">
        <v>0</v>
      </c>
      <c r="NS21" s="563">
        <v>0</v>
      </c>
      <c r="NT21" s="564">
        <v>0</v>
      </c>
      <c r="NU21" s="562">
        <v>0</v>
      </c>
      <c r="NV21" s="563">
        <v>0</v>
      </c>
      <c r="NW21" s="563">
        <v>0</v>
      </c>
      <c r="NX21" s="563">
        <v>0</v>
      </c>
      <c r="NY21" s="564">
        <v>0</v>
      </c>
      <c r="NZ21" s="562">
        <v>0</v>
      </c>
      <c r="OA21" s="563">
        <v>0</v>
      </c>
      <c r="OB21" s="563">
        <v>0</v>
      </c>
      <c r="OC21" s="563">
        <v>0</v>
      </c>
      <c r="OD21" s="564">
        <v>0</v>
      </c>
      <c r="OE21" s="562">
        <v>0</v>
      </c>
      <c r="OF21" s="563">
        <v>0</v>
      </c>
      <c r="OG21" s="563">
        <v>0</v>
      </c>
      <c r="OH21" s="563">
        <v>0</v>
      </c>
      <c r="OI21" s="564">
        <v>0</v>
      </c>
      <c r="OJ21" s="562">
        <v>0</v>
      </c>
      <c r="OK21" s="563">
        <v>0</v>
      </c>
      <c r="OL21" s="563">
        <v>0</v>
      </c>
      <c r="OM21" s="563">
        <v>0</v>
      </c>
      <c r="ON21" s="564">
        <v>0</v>
      </c>
      <c r="OO21" s="562">
        <v>0</v>
      </c>
      <c r="OP21" s="563">
        <v>0</v>
      </c>
      <c r="OQ21" s="563">
        <v>0</v>
      </c>
      <c r="OR21" s="563">
        <v>0</v>
      </c>
      <c r="OS21" s="564">
        <v>0</v>
      </c>
      <c r="OT21" s="562">
        <v>0</v>
      </c>
      <c r="OU21" s="563">
        <v>0</v>
      </c>
      <c r="OV21" s="563">
        <v>0</v>
      </c>
      <c r="OW21" s="563">
        <v>0</v>
      </c>
      <c r="OX21" s="564">
        <v>0</v>
      </c>
      <c r="OY21" s="562">
        <v>0</v>
      </c>
      <c r="OZ21" s="563">
        <v>0</v>
      </c>
      <c r="PA21" s="563">
        <v>0</v>
      </c>
      <c r="PB21" s="563">
        <v>0</v>
      </c>
      <c r="PC21" s="564">
        <v>0</v>
      </c>
      <c r="PD21" s="562">
        <v>0</v>
      </c>
      <c r="PE21" s="563">
        <v>0</v>
      </c>
      <c r="PF21" s="563">
        <v>0</v>
      </c>
      <c r="PG21" s="563">
        <v>0</v>
      </c>
      <c r="PH21" s="564">
        <v>0</v>
      </c>
      <c r="PI21" s="562">
        <v>0</v>
      </c>
      <c r="PJ21" s="563">
        <v>0</v>
      </c>
      <c r="PK21" s="563">
        <v>0</v>
      </c>
      <c r="PL21" s="563">
        <v>0</v>
      </c>
      <c r="PM21" s="564">
        <v>0</v>
      </c>
      <c r="PN21" s="562">
        <v>0</v>
      </c>
      <c r="PO21" s="563">
        <v>0</v>
      </c>
      <c r="PP21" s="563">
        <v>0</v>
      </c>
      <c r="PQ21" s="563">
        <v>0</v>
      </c>
      <c r="PR21" s="564">
        <v>0</v>
      </c>
      <c r="PS21" s="562">
        <v>0</v>
      </c>
      <c r="PT21" s="563">
        <v>0</v>
      </c>
      <c r="PU21" s="563">
        <v>0</v>
      </c>
      <c r="PV21" s="563">
        <v>0</v>
      </c>
      <c r="PW21" s="564">
        <v>0</v>
      </c>
      <c r="PX21" s="562">
        <v>0</v>
      </c>
      <c r="PY21" s="563">
        <v>0</v>
      </c>
      <c r="PZ21" s="563">
        <v>0</v>
      </c>
      <c r="QA21" s="563">
        <v>0</v>
      </c>
      <c r="QB21" s="564">
        <v>0</v>
      </c>
      <c r="QC21" s="562">
        <v>0</v>
      </c>
      <c r="QD21" s="563">
        <v>0</v>
      </c>
      <c r="QE21" s="563">
        <v>0</v>
      </c>
      <c r="QF21" s="563">
        <v>0</v>
      </c>
      <c r="QG21" s="564">
        <v>0</v>
      </c>
      <c r="QH21" s="562">
        <v>0</v>
      </c>
      <c r="QI21" s="563">
        <v>0</v>
      </c>
      <c r="QJ21" s="563">
        <v>0</v>
      </c>
      <c r="QK21" s="563">
        <v>0</v>
      </c>
      <c r="QL21" s="564">
        <v>0</v>
      </c>
      <c r="QM21" s="562">
        <v>0</v>
      </c>
      <c r="QN21" s="563">
        <v>0</v>
      </c>
      <c r="QO21" s="563">
        <v>0</v>
      </c>
      <c r="QP21" s="563">
        <v>0</v>
      </c>
      <c r="QQ21" s="565">
        <v>0</v>
      </c>
    </row>
    <row r="22" spans="2:459" ht="13.5" thickBot="1">
      <c r="B22" s="566"/>
      <c r="C22" s="567" t="s">
        <v>2806</v>
      </c>
      <c r="D22" s="568"/>
      <c r="E22" s="569">
        <v>5.4</v>
      </c>
      <c r="F22" s="570">
        <v>1713</v>
      </c>
      <c r="G22" s="570">
        <v>1292</v>
      </c>
      <c r="H22" s="570">
        <v>421</v>
      </c>
      <c r="I22" s="571">
        <v>0.24576765907764156</v>
      </c>
      <c r="J22" s="569">
        <v>30</v>
      </c>
      <c r="K22" s="570">
        <v>4428</v>
      </c>
      <c r="L22" s="570">
        <v>3998</v>
      </c>
      <c r="M22" s="570">
        <v>430</v>
      </c>
      <c r="N22" s="571">
        <v>9.7109304426377593E-2</v>
      </c>
      <c r="O22" s="569">
        <v>35.4</v>
      </c>
      <c r="P22" s="570">
        <v>6141</v>
      </c>
      <c r="Q22" s="570">
        <v>5290</v>
      </c>
      <c r="R22" s="570">
        <v>851</v>
      </c>
      <c r="S22" s="571">
        <v>0.13857677902621723</v>
      </c>
      <c r="T22" s="569">
        <v>24.200000000000003</v>
      </c>
      <c r="U22" s="570">
        <v>5809</v>
      </c>
      <c r="V22" s="570">
        <v>4656</v>
      </c>
      <c r="W22" s="570">
        <v>1153</v>
      </c>
      <c r="X22" s="571">
        <v>0.19848510931313479</v>
      </c>
      <c r="Y22" s="569">
        <v>9.5</v>
      </c>
      <c r="Z22" s="570">
        <v>1339</v>
      </c>
      <c r="AA22" s="570">
        <v>1130</v>
      </c>
      <c r="AB22" s="570">
        <v>209</v>
      </c>
      <c r="AC22" s="571">
        <v>0.15608663181478716</v>
      </c>
      <c r="AD22" s="569">
        <v>33.700000000000003</v>
      </c>
      <c r="AE22" s="570">
        <v>7148</v>
      </c>
      <c r="AF22" s="570">
        <v>5786</v>
      </c>
      <c r="AG22" s="570">
        <v>1362</v>
      </c>
      <c r="AH22" s="571">
        <v>0.19054280917739227</v>
      </c>
      <c r="AI22" s="569">
        <v>-1.6999999999999988</v>
      </c>
      <c r="AJ22" s="570">
        <v>1007</v>
      </c>
      <c r="AK22" s="570">
        <v>496</v>
      </c>
      <c r="AL22" s="570">
        <v>511</v>
      </c>
      <c r="AM22" s="571">
        <v>5.1966030151175041E-2</v>
      </c>
      <c r="AN22" s="569">
        <v>5.4</v>
      </c>
      <c r="AO22" s="570">
        <v>1713</v>
      </c>
      <c r="AP22" s="570">
        <v>1292</v>
      </c>
      <c r="AQ22" s="570">
        <v>421</v>
      </c>
      <c r="AR22" s="571">
        <v>0.24576765907764156</v>
      </c>
      <c r="AS22" s="569">
        <v>30</v>
      </c>
      <c r="AT22" s="570">
        <v>4428</v>
      </c>
      <c r="AU22" s="570">
        <v>3998</v>
      </c>
      <c r="AV22" s="570">
        <v>430</v>
      </c>
      <c r="AW22" s="571">
        <v>9.7109304426377593E-2</v>
      </c>
      <c r="AX22" s="569">
        <v>35.4</v>
      </c>
      <c r="AY22" s="570">
        <v>6141</v>
      </c>
      <c r="AZ22" s="570">
        <v>5290</v>
      </c>
      <c r="BA22" s="570">
        <v>851</v>
      </c>
      <c r="BB22" s="571">
        <v>0.13857677902621723</v>
      </c>
      <c r="BC22" s="569">
        <v>47.1</v>
      </c>
      <c r="BD22" s="570">
        <v>10239</v>
      </c>
      <c r="BE22" s="570">
        <v>8527</v>
      </c>
      <c r="BF22" s="570">
        <v>1712</v>
      </c>
      <c r="BG22" s="571">
        <v>0.16720382849887686</v>
      </c>
      <c r="BH22" s="569">
        <v>7.4</v>
      </c>
      <c r="BI22" s="570">
        <v>1056</v>
      </c>
      <c r="BJ22" s="570">
        <v>893</v>
      </c>
      <c r="BK22" s="570">
        <v>163</v>
      </c>
      <c r="BL22" s="571">
        <v>0.15435606060606061</v>
      </c>
      <c r="BM22" s="569">
        <v>54.5</v>
      </c>
      <c r="BN22" s="570">
        <v>11295</v>
      </c>
      <c r="BO22" s="570">
        <v>9420</v>
      </c>
      <c r="BP22" s="570">
        <v>1875</v>
      </c>
      <c r="BQ22" s="571">
        <v>0.16600265604249667</v>
      </c>
      <c r="BR22" s="569">
        <v>19.100000000000001</v>
      </c>
      <c r="BS22" s="570">
        <v>5154</v>
      </c>
      <c r="BT22" s="570">
        <v>4130</v>
      </c>
      <c r="BU22" s="570">
        <v>1024</v>
      </c>
      <c r="BV22" s="571">
        <v>2.7425877016279437E-2</v>
      </c>
      <c r="BW22" s="569">
        <v>5.4</v>
      </c>
      <c r="BX22" s="570">
        <v>1713</v>
      </c>
      <c r="BY22" s="570">
        <v>1292</v>
      </c>
      <c r="BZ22" s="570">
        <v>421</v>
      </c>
      <c r="CA22" s="571">
        <v>0.24576765907764156</v>
      </c>
      <c r="CB22" s="569">
        <v>30</v>
      </c>
      <c r="CC22" s="570">
        <v>4428</v>
      </c>
      <c r="CD22" s="570">
        <v>3998</v>
      </c>
      <c r="CE22" s="570">
        <v>430</v>
      </c>
      <c r="CF22" s="571">
        <v>9.7109304426377593E-2</v>
      </c>
      <c r="CG22" s="569">
        <v>35.4</v>
      </c>
      <c r="CH22" s="570">
        <v>6141</v>
      </c>
      <c r="CI22" s="570">
        <v>5290</v>
      </c>
      <c r="CJ22" s="570">
        <v>851</v>
      </c>
      <c r="CK22" s="571">
        <v>0.13857677902621723</v>
      </c>
      <c r="CL22" s="569">
        <v>75.600000000000009</v>
      </c>
      <c r="CM22" s="570">
        <v>12475</v>
      </c>
      <c r="CN22" s="570">
        <v>10012</v>
      </c>
      <c r="CO22" s="570">
        <v>2463</v>
      </c>
      <c r="CP22" s="571">
        <v>0.19743486973947896</v>
      </c>
      <c r="CQ22" s="569">
        <v>10.199999999999999</v>
      </c>
      <c r="CR22" s="570">
        <v>1420</v>
      </c>
      <c r="CS22" s="570">
        <v>1153</v>
      </c>
      <c r="CT22" s="570">
        <v>267</v>
      </c>
      <c r="CU22" s="571">
        <v>0.18802816901408451</v>
      </c>
      <c r="CV22" s="569">
        <v>85.8</v>
      </c>
      <c r="CW22" s="570">
        <v>13895</v>
      </c>
      <c r="CX22" s="570">
        <v>11165</v>
      </c>
      <c r="CY22" s="570">
        <v>2730</v>
      </c>
      <c r="CZ22" s="571">
        <v>0.19647355163727959</v>
      </c>
      <c r="DA22" s="569">
        <v>50.400000000000006</v>
      </c>
      <c r="DB22" s="570">
        <v>7754</v>
      </c>
      <c r="DC22" s="570">
        <v>5875</v>
      </c>
      <c r="DD22" s="570">
        <v>1879</v>
      </c>
      <c r="DE22" s="571">
        <v>5.7896772611062353E-2</v>
      </c>
      <c r="DF22" s="569">
        <v>5.4</v>
      </c>
      <c r="DG22" s="570">
        <v>1713</v>
      </c>
      <c r="DH22" s="570">
        <v>1292</v>
      </c>
      <c r="DI22" s="570">
        <v>421</v>
      </c>
      <c r="DJ22" s="571">
        <v>0.24576765907764156</v>
      </c>
      <c r="DK22" s="569">
        <v>30</v>
      </c>
      <c r="DL22" s="570">
        <v>4428</v>
      </c>
      <c r="DM22" s="570">
        <v>3998</v>
      </c>
      <c r="DN22" s="570">
        <v>430</v>
      </c>
      <c r="DO22" s="571">
        <v>9.7109304426377593E-2</v>
      </c>
      <c r="DP22" s="569">
        <v>35.4</v>
      </c>
      <c r="DQ22" s="570">
        <v>6141</v>
      </c>
      <c r="DR22" s="570">
        <v>5290</v>
      </c>
      <c r="DS22" s="570">
        <v>851</v>
      </c>
      <c r="DT22" s="571">
        <v>0.13857677902621723</v>
      </c>
      <c r="DU22" s="569">
        <v>11.6</v>
      </c>
      <c r="DV22" s="570">
        <v>4112</v>
      </c>
      <c r="DW22" s="570">
        <v>3127</v>
      </c>
      <c r="DX22" s="570">
        <v>985</v>
      </c>
      <c r="DY22" s="571">
        <v>0.23954280155642024</v>
      </c>
      <c r="DZ22" s="569">
        <v>12.6</v>
      </c>
      <c r="EA22" s="570">
        <v>2006</v>
      </c>
      <c r="EB22" s="570">
        <v>1584</v>
      </c>
      <c r="EC22" s="570">
        <v>422</v>
      </c>
      <c r="ED22" s="571">
        <v>0.21036889332003988</v>
      </c>
      <c r="EE22" s="569">
        <v>24.2</v>
      </c>
      <c r="EF22" s="570">
        <v>6118</v>
      </c>
      <c r="EG22" s="570">
        <v>4711</v>
      </c>
      <c r="EH22" s="570">
        <v>1407</v>
      </c>
      <c r="EI22" s="571">
        <v>0.2299771167048055</v>
      </c>
      <c r="EJ22" s="569">
        <v>-11.2</v>
      </c>
      <c r="EK22" s="570">
        <v>-23</v>
      </c>
      <c r="EL22" s="570">
        <v>-579</v>
      </c>
      <c r="EM22" s="570">
        <v>556</v>
      </c>
      <c r="EN22" s="571">
        <v>9.1400337678588267E-2</v>
      </c>
      <c r="EO22" s="569">
        <v>5.4</v>
      </c>
      <c r="EP22" s="570">
        <v>1713</v>
      </c>
      <c r="EQ22" s="570">
        <v>1292</v>
      </c>
      <c r="ER22" s="570">
        <v>421</v>
      </c>
      <c r="ES22" s="571">
        <v>0.24576765907764156</v>
      </c>
      <c r="ET22" s="569">
        <v>30</v>
      </c>
      <c r="EU22" s="570">
        <v>4428</v>
      </c>
      <c r="EV22" s="570">
        <v>3998</v>
      </c>
      <c r="EW22" s="570">
        <v>430</v>
      </c>
      <c r="EX22" s="571">
        <v>9.7109304426377593E-2</v>
      </c>
      <c r="EY22" s="569">
        <v>35.4</v>
      </c>
      <c r="EZ22" s="570">
        <v>6141</v>
      </c>
      <c r="FA22" s="570">
        <v>5290</v>
      </c>
      <c r="FB22" s="570">
        <v>851</v>
      </c>
      <c r="FC22" s="571">
        <v>0.13857677902621723</v>
      </c>
      <c r="FD22" s="569">
        <v>28.2</v>
      </c>
      <c r="FE22" s="570">
        <v>6279</v>
      </c>
      <c r="FF22" s="570">
        <v>5098</v>
      </c>
      <c r="FG22" s="570">
        <v>1181</v>
      </c>
      <c r="FH22" s="571">
        <v>0.18808727504379677</v>
      </c>
      <c r="FI22" s="569">
        <v>9</v>
      </c>
      <c r="FJ22" s="570">
        <v>1284</v>
      </c>
      <c r="FK22" s="570">
        <v>1036</v>
      </c>
      <c r="FL22" s="570">
        <v>248</v>
      </c>
      <c r="FM22" s="571">
        <v>0.19314641744548286</v>
      </c>
      <c r="FN22" s="569">
        <v>37.200000000000003</v>
      </c>
      <c r="FO22" s="570">
        <v>7563</v>
      </c>
      <c r="FP22" s="570">
        <v>6134</v>
      </c>
      <c r="FQ22" s="570">
        <v>1429</v>
      </c>
      <c r="FR22" s="571">
        <v>0.18894618537617347</v>
      </c>
      <c r="FS22" s="569">
        <v>1.8000000000000025</v>
      </c>
      <c r="FT22" s="570">
        <v>1422</v>
      </c>
      <c r="FU22" s="570">
        <v>844</v>
      </c>
      <c r="FV22" s="570">
        <v>578</v>
      </c>
      <c r="FW22" s="571">
        <v>5.0369406349956236E-2</v>
      </c>
      <c r="FX22" s="569">
        <v>5.4</v>
      </c>
      <c r="FY22" s="570">
        <v>1713</v>
      </c>
      <c r="FZ22" s="570">
        <v>1292</v>
      </c>
      <c r="GA22" s="570">
        <v>421</v>
      </c>
      <c r="GB22" s="571">
        <v>0.24576765907764156</v>
      </c>
      <c r="GC22" s="569">
        <v>30</v>
      </c>
      <c r="GD22" s="570">
        <v>4428</v>
      </c>
      <c r="GE22" s="570">
        <v>3998</v>
      </c>
      <c r="GF22" s="570">
        <v>430</v>
      </c>
      <c r="GG22" s="571">
        <v>9.7109304426377593E-2</v>
      </c>
      <c r="GH22" s="569">
        <v>35.4</v>
      </c>
      <c r="GI22" s="570">
        <v>6141</v>
      </c>
      <c r="GJ22" s="570">
        <v>5290</v>
      </c>
      <c r="GK22" s="570">
        <v>851</v>
      </c>
      <c r="GL22" s="571">
        <v>0.13857677902621723</v>
      </c>
      <c r="GM22" s="569">
        <v>5.7000000000000011</v>
      </c>
      <c r="GN22" s="570">
        <v>2468</v>
      </c>
      <c r="GO22" s="570">
        <v>1880</v>
      </c>
      <c r="GP22" s="570">
        <v>588</v>
      </c>
      <c r="GQ22" s="571">
        <v>0.23824959481361427</v>
      </c>
      <c r="GR22" s="569">
        <v>2</v>
      </c>
      <c r="GS22" s="570">
        <v>268</v>
      </c>
      <c r="GT22" s="570">
        <v>216</v>
      </c>
      <c r="GU22" s="570">
        <v>52</v>
      </c>
      <c r="GV22" s="571">
        <v>0.19402985074626866</v>
      </c>
      <c r="GW22" s="569">
        <v>7.7000000000000011</v>
      </c>
      <c r="GX22" s="570">
        <v>2736</v>
      </c>
      <c r="GY22" s="570">
        <v>2096</v>
      </c>
      <c r="GZ22" s="570">
        <v>640</v>
      </c>
      <c r="HA22" s="571">
        <v>0.23391812865497075</v>
      </c>
      <c r="HB22" s="569">
        <v>-27.7</v>
      </c>
      <c r="HC22" s="570">
        <v>-3405</v>
      </c>
      <c r="HD22" s="570">
        <v>-3194</v>
      </c>
      <c r="HE22" s="570">
        <v>-211</v>
      </c>
      <c r="HF22" s="571">
        <v>9.5341349628753513E-2</v>
      </c>
      <c r="HG22" s="569">
        <v>5.4</v>
      </c>
      <c r="HH22" s="570">
        <v>1713</v>
      </c>
      <c r="HI22" s="570">
        <v>1292</v>
      </c>
      <c r="HJ22" s="570">
        <v>421</v>
      </c>
      <c r="HK22" s="571">
        <v>0.24576765907764156</v>
      </c>
      <c r="HL22" s="569">
        <v>30</v>
      </c>
      <c r="HM22" s="570">
        <v>4428</v>
      </c>
      <c r="HN22" s="570">
        <v>3998</v>
      </c>
      <c r="HO22" s="570">
        <v>430</v>
      </c>
      <c r="HP22" s="571">
        <v>9.7109304426377593E-2</v>
      </c>
      <c r="HQ22" s="569">
        <v>35.4</v>
      </c>
      <c r="HR22" s="570">
        <v>6141</v>
      </c>
      <c r="HS22" s="570">
        <v>5290</v>
      </c>
      <c r="HT22" s="570">
        <v>851</v>
      </c>
      <c r="HU22" s="571">
        <v>0.13857677902621723</v>
      </c>
      <c r="HV22" s="569">
        <v>18.5</v>
      </c>
      <c r="HW22" s="570">
        <v>4885</v>
      </c>
      <c r="HX22" s="570">
        <v>3724</v>
      </c>
      <c r="HY22" s="570">
        <v>1161</v>
      </c>
      <c r="HZ22" s="571">
        <v>0.23766632548618219</v>
      </c>
      <c r="IA22" s="569">
        <v>9.1999999999999993</v>
      </c>
      <c r="IB22" s="570">
        <v>1193</v>
      </c>
      <c r="IC22" s="570">
        <v>955</v>
      </c>
      <c r="ID22" s="570">
        <v>238</v>
      </c>
      <c r="IE22" s="571">
        <v>0.19949706621961441</v>
      </c>
      <c r="IF22" s="569">
        <v>27.700000000000003</v>
      </c>
      <c r="IG22" s="570">
        <v>6078</v>
      </c>
      <c r="IH22" s="570">
        <v>4679</v>
      </c>
      <c r="II22" s="570">
        <v>1399</v>
      </c>
      <c r="IJ22" s="571">
        <v>0.23017439947351101</v>
      </c>
      <c r="IK22" s="569">
        <v>-7.6999999999999993</v>
      </c>
      <c r="IL22" s="570">
        <v>-63</v>
      </c>
      <c r="IM22" s="570">
        <v>-611</v>
      </c>
      <c r="IN22" s="570">
        <v>548</v>
      </c>
      <c r="IO22" s="571">
        <v>9.1597620447293776E-2</v>
      </c>
      <c r="IP22" s="569">
        <v>2.9</v>
      </c>
      <c r="IQ22" s="570">
        <v>425</v>
      </c>
      <c r="IR22" s="570">
        <v>387</v>
      </c>
      <c r="IS22" s="570">
        <v>38</v>
      </c>
      <c r="IT22" s="571">
        <v>8.9411764705882357E-2</v>
      </c>
      <c r="IU22" s="569">
        <v>30</v>
      </c>
      <c r="IV22" s="570">
        <v>4428</v>
      </c>
      <c r="IW22" s="570">
        <v>3998</v>
      </c>
      <c r="IX22" s="570">
        <v>430</v>
      </c>
      <c r="IY22" s="571">
        <v>9.7109304426377593E-2</v>
      </c>
      <c r="IZ22" s="569">
        <v>32.9</v>
      </c>
      <c r="JA22" s="570">
        <v>4853</v>
      </c>
      <c r="JB22" s="570">
        <v>4385</v>
      </c>
      <c r="JC22" s="570">
        <v>468</v>
      </c>
      <c r="JD22" s="571">
        <v>9.6435194724912424E-2</v>
      </c>
      <c r="JE22" s="569">
        <v>22.6</v>
      </c>
      <c r="JF22" s="570">
        <v>3197</v>
      </c>
      <c r="JG22" s="570">
        <v>2564</v>
      </c>
      <c r="JH22" s="570">
        <v>633</v>
      </c>
      <c r="JI22" s="571">
        <v>0.197998123240538</v>
      </c>
      <c r="JJ22" s="569">
        <v>8.6999999999999993</v>
      </c>
      <c r="JK22" s="570">
        <v>1143</v>
      </c>
      <c r="JL22" s="570">
        <v>954</v>
      </c>
      <c r="JM22" s="570">
        <v>189</v>
      </c>
      <c r="JN22" s="571">
        <v>0.16535433070866143</v>
      </c>
      <c r="JO22" s="569">
        <v>31.3</v>
      </c>
      <c r="JP22" s="570">
        <v>4340</v>
      </c>
      <c r="JQ22" s="570">
        <v>3518</v>
      </c>
      <c r="JR22" s="570">
        <v>822</v>
      </c>
      <c r="JS22" s="571">
        <v>0.18940092165898617</v>
      </c>
      <c r="JT22" s="569">
        <v>-1.5999999999999985</v>
      </c>
      <c r="JU22" s="570">
        <v>-513</v>
      </c>
      <c r="JV22" s="570">
        <v>-867</v>
      </c>
      <c r="JW22" s="570">
        <v>354</v>
      </c>
      <c r="JX22" s="571">
        <v>9.2965726934073747E-2</v>
      </c>
      <c r="JY22" s="569">
        <v>2.9</v>
      </c>
      <c r="JZ22" s="570">
        <v>425</v>
      </c>
      <c r="KA22" s="570">
        <v>387</v>
      </c>
      <c r="KB22" s="570">
        <v>38</v>
      </c>
      <c r="KC22" s="571">
        <v>8.9411764705882357E-2</v>
      </c>
      <c r="KD22" s="569">
        <v>30</v>
      </c>
      <c r="KE22" s="570">
        <v>4428</v>
      </c>
      <c r="KF22" s="570">
        <v>3998</v>
      </c>
      <c r="KG22" s="570">
        <v>430</v>
      </c>
      <c r="KH22" s="571">
        <v>9.7109304426377593E-2</v>
      </c>
      <c r="KI22" s="569">
        <v>32.9</v>
      </c>
      <c r="KJ22" s="570">
        <v>4853</v>
      </c>
      <c r="KK22" s="570">
        <v>4385</v>
      </c>
      <c r="KL22" s="570">
        <v>468</v>
      </c>
      <c r="KM22" s="571">
        <v>9.6435194724912424E-2</v>
      </c>
      <c r="KN22" s="569">
        <v>39.800000000000004</v>
      </c>
      <c r="KO22" s="570">
        <v>6814</v>
      </c>
      <c r="KP22" s="570">
        <v>5433</v>
      </c>
      <c r="KQ22" s="570">
        <v>1381</v>
      </c>
      <c r="KR22" s="571">
        <v>0.20267097152920457</v>
      </c>
      <c r="KS22" s="569">
        <v>6.4</v>
      </c>
      <c r="KT22" s="570">
        <v>894</v>
      </c>
      <c r="KU22" s="570">
        <v>730</v>
      </c>
      <c r="KV22" s="570">
        <v>164</v>
      </c>
      <c r="KW22" s="571">
        <v>0.18344519015659955</v>
      </c>
      <c r="KX22" s="569">
        <v>46.2</v>
      </c>
      <c r="KY22" s="570">
        <v>7708</v>
      </c>
      <c r="KZ22" s="570">
        <v>6163</v>
      </c>
      <c r="LA22" s="570">
        <v>1545</v>
      </c>
      <c r="LB22" s="571">
        <v>0.20044110015568239</v>
      </c>
      <c r="LC22" s="569">
        <v>13.300000000000002</v>
      </c>
      <c r="LD22" s="570">
        <v>2855</v>
      </c>
      <c r="LE22" s="570">
        <v>1778</v>
      </c>
      <c r="LF22" s="570">
        <v>1077</v>
      </c>
      <c r="LG22" s="571">
        <v>0.10400590543076997</v>
      </c>
      <c r="LH22" s="569">
        <v>2.9</v>
      </c>
      <c r="LI22" s="570">
        <v>425</v>
      </c>
      <c r="LJ22" s="570">
        <v>387</v>
      </c>
      <c r="LK22" s="570">
        <v>38</v>
      </c>
      <c r="LL22" s="571">
        <v>8.9411764705882357E-2</v>
      </c>
      <c r="LM22" s="569">
        <v>30</v>
      </c>
      <c r="LN22" s="570">
        <v>4428</v>
      </c>
      <c r="LO22" s="570">
        <v>3998</v>
      </c>
      <c r="LP22" s="570">
        <v>430</v>
      </c>
      <c r="LQ22" s="571">
        <v>9.7109304426377593E-2</v>
      </c>
      <c r="LR22" s="569">
        <v>32.9</v>
      </c>
      <c r="LS22" s="570">
        <v>4853</v>
      </c>
      <c r="LT22" s="570">
        <v>4385</v>
      </c>
      <c r="LU22" s="570">
        <v>468</v>
      </c>
      <c r="LV22" s="571">
        <v>9.6435194724912424E-2</v>
      </c>
      <c r="LW22" s="569">
        <v>31.9</v>
      </c>
      <c r="LX22" s="570">
        <v>5593</v>
      </c>
      <c r="LY22" s="570">
        <v>4429</v>
      </c>
      <c r="LZ22" s="570">
        <v>1164</v>
      </c>
      <c r="MA22" s="571">
        <v>0.20811728946897909</v>
      </c>
      <c r="MB22" s="569">
        <v>8.3000000000000007</v>
      </c>
      <c r="MC22" s="570">
        <v>1146</v>
      </c>
      <c r="MD22" s="570">
        <v>920</v>
      </c>
      <c r="ME22" s="570">
        <v>226</v>
      </c>
      <c r="MF22" s="571">
        <v>0.19720767888307156</v>
      </c>
      <c r="MG22" s="569">
        <v>40.200000000000003</v>
      </c>
      <c r="MH22" s="570">
        <v>6739</v>
      </c>
      <c r="MI22" s="570">
        <v>5349</v>
      </c>
      <c r="MJ22" s="570">
        <v>1390</v>
      </c>
      <c r="MK22" s="571">
        <v>0.20626205668496811</v>
      </c>
      <c r="ML22" s="569">
        <v>7.3000000000000016</v>
      </c>
      <c r="MM22" s="570">
        <v>1886</v>
      </c>
      <c r="MN22" s="570">
        <v>964</v>
      </c>
      <c r="MO22" s="570">
        <v>922</v>
      </c>
      <c r="MP22" s="571">
        <v>0.10982686196005569</v>
      </c>
      <c r="MQ22" s="569">
        <v>2.9</v>
      </c>
      <c r="MR22" s="570">
        <v>425</v>
      </c>
      <c r="MS22" s="570">
        <v>387</v>
      </c>
      <c r="MT22" s="570">
        <v>38</v>
      </c>
      <c r="MU22" s="571">
        <v>8.9411764705882357E-2</v>
      </c>
      <c r="MV22" s="569">
        <v>30</v>
      </c>
      <c r="MW22" s="570">
        <v>4428</v>
      </c>
      <c r="MX22" s="570">
        <v>3998</v>
      </c>
      <c r="MY22" s="570">
        <v>430</v>
      </c>
      <c r="MZ22" s="571">
        <v>9.7109304426377593E-2</v>
      </c>
      <c r="NA22" s="569">
        <v>32.9</v>
      </c>
      <c r="NB22" s="570">
        <v>4853</v>
      </c>
      <c r="NC22" s="570">
        <v>4385</v>
      </c>
      <c r="ND22" s="570">
        <v>468</v>
      </c>
      <c r="NE22" s="571">
        <v>9.6435194724912424E-2</v>
      </c>
      <c r="NF22" s="569">
        <v>22.3</v>
      </c>
      <c r="NG22" s="570">
        <v>4230</v>
      </c>
      <c r="NH22" s="570">
        <v>3355</v>
      </c>
      <c r="NI22" s="570">
        <v>875</v>
      </c>
      <c r="NJ22" s="571">
        <v>0.20685579196217493</v>
      </c>
      <c r="NK22" s="569">
        <v>2.4</v>
      </c>
      <c r="NL22" s="570">
        <v>343</v>
      </c>
      <c r="NM22" s="570">
        <v>290</v>
      </c>
      <c r="NN22" s="570">
        <v>53</v>
      </c>
      <c r="NO22" s="571">
        <v>0.15451895043731778</v>
      </c>
      <c r="NP22" s="569">
        <v>24.7</v>
      </c>
      <c r="NQ22" s="570">
        <v>4573</v>
      </c>
      <c r="NR22" s="570">
        <v>3645</v>
      </c>
      <c r="NS22" s="570">
        <v>928</v>
      </c>
      <c r="NT22" s="571">
        <v>0.20293024272906188</v>
      </c>
      <c r="NU22" s="569">
        <v>-8.1999999999999957</v>
      </c>
      <c r="NV22" s="570">
        <v>-280</v>
      </c>
      <c r="NW22" s="570">
        <v>-740</v>
      </c>
      <c r="NX22" s="570">
        <v>460</v>
      </c>
      <c r="NY22" s="571">
        <v>0.10649504800414945</v>
      </c>
      <c r="NZ22" s="569">
        <v>2.9</v>
      </c>
      <c r="OA22" s="570">
        <v>425</v>
      </c>
      <c r="OB22" s="570">
        <v>387</v>
      </c>
      <c r="OC22" s="570">
        <v>38</v>
      </c>
      <c r="OD22" s="571">
        <v>8.9411764705882357E-2</v>
      </c>
      <c r="OE22" s="569">
        <v>30</v>
      </c>
      <c r="OF22" s="570">
        <v>4428</v>
      </c>
      <c r="OG22" s="570">
        <v>3998</v>
      </c>
      <c r="OH22" s="570">
        <v>430</v>
      </c>
      <c r="OI22" s="571">
        <v>9.7109304426377593E-2</v>
      </c>
      <c r="OJ22" s="569">
        <v>32.9</v>
      </c>
      <c r="OK22" s="570">
        <v>4853</v>
      </c>
      <c r="OL22" s="570">
        <v>4385</v>
      </c>
      <c r="OM22" s="570">
        <v>468</v>
      </c>
      <c r="ON22" s="571">
        <v>9.6435194724912424E-2</v>
      </c>
      <c r="OO22" s="569">
        <v>32.1</v>
      </c>
      <c r="OP22" s="570">
        <v>7576</v>
      </c>
      <c r="OQ22" s="570">
        <v>6075</v>
      </c>
      <c r="OR22" s="570">
        <v>1501</v>
      </c>
      <c r="OS22" s="571">
        <v>0.19812565997888068</v>
      </c>
      <c r="OT22" s="569">
        <v>3.5</v>
      </c>
      <c r="OU22" s="570">
        <v>600</v>
      </c>
      <c r="OV22" s="570">
        <v>484</v>
      </c>
      <c r="OW22" s="570">
        <v>116</v>
      </c>
      <c r="OX22" s="571">
        <v>0.19333333333333333</v>
      </c>
      <c r="OY22" s="569">
        <v>35.6</v>
      </c>
      <c r="OZ22" s="570">
        <v>8176</v>
      </c>
      <c r="PA22" s="570">
        <v>6559</v>
      </c>
      <c r="PB22" s="570">
        <v>1617</v>
      </c>
      <c r="PC22" s="571">
        <v>0.19777397260273974</v>
      </c>
      <c r="PD22" s="569">
        <v>2.7000000000000037</v>
      </c>
      <c r="PE22" s="570">
        <v>3323</v>
      </c>
      <c r="PF22" s="570">
        <v>2174</v>
      </c>
      <c r="PG22" s="570">
        <v>1149</v>
      </c>
      <c r="PH22" s="571">
        <v>0.10133877787782732</v>
      </c>
      <c r="PI22" s="569">
        <v>43.199999999999996</v>
      </c>
      <c r="PJ22" s="570">
        <v>13704</v>
      </c>
      <c r="PK22" s="570">
        <v>10336</v>
      </c>
      <c r="PL22" s="570">
        <v>3368</v>
      </c>
      <c r="PM22" s="571">
        <v>0.24576765907764156</v>
      </c>
      <c r="PN22" s="569">
        <v>240</v>
      </c>
      <c r="PO22" s="570">
        <v>35424</v>
      </c>
      <c r="PP22" s="570">
        <v>31984</v>
      </c>
      <c r="PQ22" s="570">
        <v>3440</v>
      </c>
      <c r="PR22" s="571">
        <v>9.7109304426377593E-2</v>
      </c>
      <c r="PS22" s="569">
        <v>283.2</v>
      </c>
      <c r="PT22" s="570">
        <v>49128</v>
      </c>
      <c r="PU22" s="570">
        <v>42320</v>
      </c>
      <c r="PV22" s="570">
        <v>6808</v>
      </c>
      <c r="PW22" s="571">
        <v>0.13857677902621723</v>
      </c>
      <c r="PX22" s="569">
        <v>235.10000000000002</v>
      </c>
      <c r="PY22" s="570">
        <v>52076</v>
      </c>
      <c r="PZ22" s="570">
        <v>41680</v>
      </c>
      <c r="QA22" s="570">
        <v>10396</v>
      </c>
      <c r="QB22" s="571">
        <v>0.1996313080881788</v>
      </c>
      <c r="QC22" s="569">
        <v>69.399999999999991</v>
      </c>
      <c r="QD22" s="570">
        <v>9905</v>
      </c>
      <c r="QE22" s="570">
        <v>8097</v>
      </c>
      <c r="QF22" s="570">
        <v>1808</v>
      </c>
      <c r="QG22" s="571">
        <v>0.18253407370015143</v>
      </c>
      <c r="QH22" s="569">
        <v>304.5</v>
      </c>
      <c r="QI22" s="570">
        <v>61981</v>
      </c>
      <c r="QJ22" s="570">
        <v>49777</v>
      </c>
      <c r="QK22" s="570">
        <v>12204</v>
      </c>
      <c r="QL22" s="571">
        <v>0.19689904970878172</v>
      </c>
      <c r="QM22" s="569">
        <v>21.300000000000026</v>
      </c>
      <c r="QN22" s="570">
        <v>12853</v>
      </c>
      <c r="QO22" s="570">
        <v>7457</v>
      </c>
      <c r="QP22" s="570">
        <v>5396</v>
      </c>
      <c r="QQ22" s="572">
        <v>5.8322270682564487E-2</v>
      </c>
    </row>
    <row r="23" spans="2:459">
      <c r="B23" s="573" t="s">
        <v>2807</v>
      </c>
      <c r="C23" s="574" t="s">
        <v>2808</v>
      </c>
      <c r="D23" s="575" t="s">
        <v>28</v>
      </c>
      <c r="E23" s="576">
        <v>0</v>
      </c>
      <c r="F23" s="577">
        <v>0</v>
      </c>
      <c r="G23" s="577">
        <v>0</v>
      </c>
      <c r="H23" s="186">
        <v>0</v>
      </c>
      <c r="I23" s="578">
        <v>0</v>
      </c>
      <c r="J23" s="576">
        <v>0</v>
      </c>
      <c r="K23" s="577">
        <v>0</v>
      </c>
      <c r="L23" s="577">
        <v>0</v>
      </c>
      <c r="M23" s="186">
        <v>0</v>
      </c>
      <c r="N23" s="578">
        <v>0</v>
      </c>
      <c r="O23" s="185">
        <v>0</v>
      </c>
      <c r="P23" s="186">
        <v>0</v>
      </c>
      <c r="Q23" s="186">
        <v>0</v>
      </c>
      <c r="R23" s="186">
        <v>0</v>
      </c>
      <c r="S23" s="578">
        <v>0</v>
      </c>
      <c r="T23" s="576">
        <v>0</v>
      </c>
      <c r="U23" s="577">
        <v>0</v>
      </c>
      <c r="V23" s="577">
        <v>0</v>
      </c>
      <c r="W23" s="186">
        <v>0</v>
      </c>
      <c r="X23" s="578">
        <v>0</v>
      </c>
      <c r="Y23" s="576">
        <v>0</v>
      </c>
      <c r="Z23" s="577">
        <v>0</v>
      </c>
      <c r="AA23" s="577">
        <v>0</v>
      </c>
      <c r="AB23" s="186">
        <v>0</v>
      </c>
      <c r="AC23" s="578">
        <v>0</v>
      </c>
      <c r="AD23" s="185">
        <v>0</v>
      </c>
      <c r="AE23" s="186">
        <v>0</v>
      </c>
      <c r="AF23" s="186">
        <v>0</v>
      </c>
      <c r="AG23" s="186">
        <v>0</v>
      </c>
      <c r="AH23" s="578">
        <v>0</v>
      </c>
      <c r="AI23" s="185">
        <v>0</v>
      </c>
      <c r="AJ23" s="186">
        <v>0</v>
      </c>
      <c r="AK23" s="186">
        <v>0</v>
      </c>
      <c r="AL23" s="186">
        <v>0</v>
      </c>
      <c r="AM23" s="578">
        <v>0</v>
      </c>
      <c r="AN23" s="576">
        <v>0</v>
      </c>
      <c r="AO23" s="577">
        <v>0</v>
      </c>
      <c r="AP23" s="577">
        <v>0</v>
      </c>
      <c r="AQ23" s="186">
        <v>0</v>
      </c>
      <c r="AR23" s="578">
        <v>0</v>
      </c>
      <c r="AS23" s="576">
        <v>0</v>
      </c>
      <c r="AT23" s="577">
        <v>0</v>
      </c>
      <c r="AU23" s="577">
        <v>0</v>
      </c>
      <c r="AV23" s="186">
        <v>0</v>
      </c>
      <c r="AW23" s="578">
        <v>0</v>
      </c>
      <c r="AX23" s="185">
        <v>0</v>
      </c>
      <c r="AY23" s="186">
        <v>0</v>
      </c>
      <c r="AZ23" s="186">
        <v>0</v>
      </c>
      <c r="BA23" s="186">
        <v>0</v>
      </c>
      <c r="BB23" s="578">
        <v>0</v>
      </c>
      <c r="BC23" s="576">
        <v>0</v>
      </c>
      <c r="BD23" s="577">
        <v>0</v>
      </c>
      <c r="BE23" s="577">
        <v>0</v>
      </c>
      <c r="BF23" s="186">
        <v>0</v>
      </c>
      <c r="BG23" s="578">
        <v>0</v>
      </c>
      <c r="BH23" s="576">
        <v>0</v>
      </c>
      <c r="BI23" s="577">
        <v>0</v>
      </c>
      <c r="BJ23" s="577">
        <v>0</v>
      </c>
      <c r="BK23" s="186">
        <v>0</v>
      </c>
      <c r="BL23" s="578">
        <v>0</v>
      </c>
      <c r="BM23" s="185">
        <v>0</v>
      </c>
      <c r="BN23" s="186">
        <v>0</v>
      </c>
      <c r="BO23" s="186">
        <v>0</v>
      </c>
      <c r="BP23" s="186">
        <v>0</v>
      </c>
      <c r="BQ23" s="578">
        <v>0</v>
      </c>
      <c r="BR23" s="185">
        <v>0</v>
      </c>
      <c r="BS23" s="186">
        <v>0</v>
      </c>
      <c r="BT23" s="186">
        <v>0</v>
      </c>
      <c r="BU23" s="186">
        <v>0</v>
      </c>
      <c r="BV23" s="578">
        <v>0</v>
      </c>
      <c r="BW23" s="576">
        <v>0</v>
      </c>
      <c r="BX23" s="577">
        <v>0</v>
      </c>
      <c r="BY23" s="577">
        <v>0</v>
      </c>
      <c r="BZ23" s="186">
        <v>0</v>
      </c>
      <c r="CA23" s="578">
        <v>0</v>
      </c>
      <c r="CB23" s="576">
        <v>0</v>
      </c>
      <c r="CC23" s="577">
        <v>0</v>
      </c>
      <c r="CD23" s="577">
        <v>0</v>
      </c>
      <c r="CE23" s="186">
        <v>0</v>
      </c>
      <c r="CF23" s="578">
        <v>0</v>
      </c>
      <c r="CG23" s="185">
        <v>0</v>
      </c>
      <c r="CH23" s="186">
        <v>0</v>
      </c>
      <c r="CI23" s="186">
        <v>0</v>
      </c>
      <c r="CJ23" s="186">
        <v>0</v>
      </c>
      <c r="CK23" s="578">
        <v>0</v>
      </c>
      <c r="CL23" s="576">
        <v>0</v>
      </c>
      <c r="CM23" s="577">
        <v>0</v>
      </c>
      <c r="CN23" s="577">
        <v>0</v>
      </c>
      <c r="CO23" s="186">
        <v>0</v>
      </c>
      <c r="CP23" s="578">
        <v>0</v>
      </c>
      <c r="CQ23" s="576">
        <v>0</v>
      </c>
      <c r="CR23" s="577">
        <v>0</v>
      </c>
      <c r="CS23" s="577">
        <v>0</v>
      </c>
      <c r="CT23" s="186">
        <v>0</v>
      </c>
      <c r="CU23" s="578">
        <v>0</v>
      </c>
      <c r="CV23" s="185">
        <v>0</v>
      </c>
      <c r="CW23" s="186">
        <v>0</v>
      </c>
      <c r="CX23" s="186">
        <v>0</v>
      </c>
      <c r="CY23" s="186">
        <v>0</v>
      </c>
      <c r="CZ23" s="578">
        <v>0</v>
      </c>
      <c r="DA23" s="185">
        <v>0</v>
      </c>
      <c r="DB23" s="186">
        <v>0</v>
      </c>
      <c r="DC23" s="186">
        <v>0</v>
      </c>
      <c r="DD23" s="186">
        <v>0</v>
      </c>
      <c r="DE23" s="578">
        <v>0</v>
      </c>
      <c r="DF23" s="576">
        <v>0</v>
      </c>
      <c r="DG23" s="577">
        <v>0</v>
      </c>
      <c r="DH23" s="577">
        <v>0</v>
      </c>
      <c r="DI23" s="186">
        <v>0</v>
      </c>
      <c r="DJ23" s="578">
        <v>0</v>
      </c>
      <c r="DK23" s="576">
        <v>0</v>
      </c>
      <c r="DL23" s="577">
        <v>0</v>
      </c>
      <c r="DM23" s="577">
        <v>0</v>
      </c>
      <c r="DN23" s="186">
        <v>0</v>
      </c>
      <c r="DO23" s="578">
        <v>0</v>
      </c>
      <c r="DP23" s="185">
        <v>0</v>
      </c>
      <c r="DQ23" s="186">
        <v>0</v>
      </c>
      <c r="DR23" s="186">
        <v>0</v>
      </c>
      <c r="DS23" s="186">
        <v>0</v>
      </c>
      <c r="DT23" s="578">
        <v>0</v>
      </c>
      <c r="DU23" s="576">
        <v>0</v>
      </c>
      <c r="DV23" s="577">
        <v>0</v>
      </c>
      <c r="DW23" s="577">
        <v>0</v>
      </c>
      <c r="DX23" s="186">
        <v>0</v>
      </c>
      <c r="DY23" s="578">
        <v>0</v>
      </c>
      <c r="DZ23" s="576">
        <v>0</v>
      </c>
      <c r="EA23" s="577">
        <v>0</v>
      </c>
      <c r="EB23" s="577">
        <v>0</v>
      </c>
      <c r="EC23" s="186">
        <v>0</v>
      </c>
      <c r="ED23" s="578">
        <v>0</v>
      </c>
      <c r="EE23" s="185">
        <v>0</v>
      </c>
      <c r="EF23" s="186">
        <v>0</v>
      </c>
      <c r="EG23" s="186">
        <v>0</v>
      </c>
      <c r="EH23" s="186">
        <v>0</v>
      </c>
      <c r="EI23" s="578">
        <v>0</v>
      </c>
      <c r="EJ23" s="185">
        <v>0</v>
      </c>
      <c r="EK23" s="186">
        <v>0</v>
      </c>
      <c r="EL23" s="186">
        <v>0</v>
      </c>
      <c r="EM23" s="186">
        <v>0</v>
      </c>
      <c r="EN23" s="578">
        <v>0</v>
      </c>
      <c r="EO23" s="576">
        <v>0</v>
      </c>
      <c r="EP23" s="577">
        <v>0</v>
      </c>
      <c r="EQ23" s="577">
        <v>0</v>
      </c>
      <c r="ER23" s="186">
        <v>0</v>
      </c>
      <c r="ES23" s="578">
        <v>0</v>
      </c>
      <c r="ET23" s="576">
        <v>0</v>
      </c>
      <c r="EU23" s="577">
        <v>0</v>
      </c>
      <c r="EV23" s="577">
        <v>0</v>
      </c>
      <c r="EW23" s="186">
        <v>0</v>
      </c>
      <c r="EX23" s="578">
        <v>0</v>
      </c>
      <c r="EY23" s="185">
        <v>0</v>
      </c>
      <c r="EZ23" s="186">
        <v>0</v>
      </c>
      <c r="FA23" s="186">
        <v>0</v>
      </c>
      <c r="FB23" s="186">
        <v>0</v>
      </c>
      <c r="FC23" s="578">
        <v>0</v>
      </c>
      <c r="FD23" s="576">
        <v>0</v>
      </c>
      <c r="FE23" s="577">
        <v>0</v>
      </c>
      <c r="FF23" s="577">
        <v>0</v>
      </c>
      <c r="FG23" s="186">
        <v>0</v>
      </c>
      <c r="FH23" s="578">
        <v>0</v>
      </c>
      <c r="FI23" s="576">
        <v>0</v>
      </c>
      <c r="FJ23" s="577">
        <v>0</v>
      </c>
      <c r="FK23" s="577">
        <v>0</v>
      </c>
      <c r="FL23" s="186">
        <v>0</v>
      </c>
      <c r="FM23" s="578">
        <v>0</v>
      </c>
      <c r="FN23" s="185">
        <v>0</v>
      </c>
      <c r="FO23" s="186">
        <v>0</v>
      </c>
      <c r="FP23" s="186">
        <v>0</v>
      </c>
      <c r="FQ23" s="186">
        <v>0</v>
      </c>
      <c r="FR23" s="578">
        <v>0</v>
      </c>
      <c r="FS23" s="185">
        <v>0</v>
      </c>
      <c r="FT23" s="186">
        <v>0</v>
      </c>
      <c r="FU23" s="186">
        <v>0</v>
      </c>
      <c r="FV23" s="186">
        <v>0</v>
      </c>
      <c r="FW23" s="578">
        <v>0</v>
      </c>
      <c r="FX23" s="576">
        <v>0</v>
      </c>
      <c r="FY23" s="577">
        <v>0</v>
      </c>
      <c r="FZ23" s="577">
        <v>0</v>
      </c>
      <c r="GA23" s="186">
        <v>0</v>
      </c>
      <c r="GB23" s="578">
        <v>0</v>
      </c>
      <c r="GC23" s="576">
        <v>0</v>
      </c>
      <c r="GD23" s="577">
        <v>0</v>
      </c>
      <c r="GE23" s="577">
        <v>0</v>
      </c>
      <c r="GF23" s="186">
        <v>0</v>
      </c>
      <c r="GG23" s="578">
        <v>0</v>
      </c>
      <c r="GH23" s="185">
        <v>0</v>
      </c>
      <c r="GI23" s="186">
        <v>0</v>
      </c>
      <c r="GJ23" s="186">
        <v>0</v>
      </c>
      <c r="GK23" s="186">
        <v>0</v>
      </c>
      <c r="GL23" s="578">
        <v>0</v>
      </c>
      <c r="GM23" s="576">
        <v>0</v>
      </c>
      <c r="GN23" s="577">
        <v>0</v>
      </c>
      <c r="GO23" s="577">
        <v>0</v>
      </c>
      <c r="GP23" s="186">
        <v>0</v>
      </c>
      <c r="GQ23" s="578">
        <v>0</v>
      </c>
      <c r="GR23" s="576">
        <v>0</v>
      </c>
      <c r="GS23" s="577">
        <v>0</v>
      </c>
      <c r="GT23" s="577">
        <v>0</v>
      </c>
      <c r="GU23" s="186">
        <v>0</v>
      </c>
      <c r="GV23" s="578">
        <v>0</v>
      </c>
      <c r="GW23" s="185">
        <v>0</v>
      </c>
      <c r="GX23" s="186">
        <v>0</v>
      </c>
      <c r="GY23" s="186">
        <v>0</v>
      </c>
      <c r="GZ23" s="186">
        <v>0</v>
      </c>
      <c r="HA23" s="578">
        <v>0</v>
      </c>
      <c r="HB23" s="185">
        <v>0</v>
      </c>
      <c r="HC23" s="186">
        <v>0</v>
      </c>
      <c r="HD23" s="186">
        <v>0</v>
      </c>
      <c r="HE23" s="186">
        <v>0</v>
      </c>
      <c r="HF23" s="578">
        <v>0</v>
      </c>
      <c r="HG23" s="576">
        <v>0</v>
      </c>
      <c r="HH23" s="577">
        <v>0</v>
      </c>
      <c r="HI23" s="577">
        <v>0</v>
      </c>
      <c r="HJ23" s="186">
        <v>0</v>
      </c>
      <c r="HK23" s="578">
        <v>0</v>
      </c>
      <c r="HL23" s="576">
        <v>0</v>
      </c>
      <c r="HM23" s="577">
        <v>0</v>
      </c>
      <c r="HN23" s="577">
        <v>0</v>
      </c>
      <c r="HO23" s="186">
        <v>0</v>
      </c>
      <c r="HP23" s="578">
        <v>0</v>
      </c>
      <c r="HQ23" s="185">
        <v>0</v>
      </c>
      <c r="HR23" s="186">
        <v>0</v>
      </c>
      <c r="HS23" s="186">
        <v>0</v>
      </c>
      <c r="HT23" s="186">
        <v>0</v>
      </c>
      <c r="HU23" s="578">
        <v>0</v>
      </c>
      <c r="HV23" s="576">
        <v>0</v>
      </c>
      <c r="HW23" s="577">
        <v>0</v>
      </c>
      <c r="HX23" s="577">
        <v>0</v>
      </c>
      <c r="HY23" s="186">
        <v>0</v>
      </c>
      <c r="HZ23" s="578">
        <v>0</v>
      </c>
      <c r="IA23" s="576">
        <v>0</v>
      </c>
      <c r="IB23" s="577">
        <v>0</v>
      </c>
      <c r="IC23" s="577">
        <v>0</v>
      </c>
      <c r="ID23" s="186">
        <v>0</v>
      </c>
      <c r="IE23" s="578">
        <v>0</v>
      </c>
      <c r="IF23" s="185">
        <v>0</v>
      </c>
      <c r="IG23" s="186">
        <v>0</v>
      </c>
      <c r="IH23" s="186">
        <v>0</v>
      </c>
      <c r="II23" s="186">
        <v>0</v>
      </c>
      <c r="IJ23" s="578">
        <v>0</v>
      </c>
      <c r="IK23" s="185">
        <v>0</v>
      </c>
      <c r="IL23" s="186">
        <v>0</v>
      </c>
      <c r="IM23" s="186">
        <v>0</v>
      </c>
      <c r="IN23" s="186">
        <v>0</v>
      </c>
      <c r="IO23" s="578">
        <v>0</v>
      </c>
      <c r="IP23" s="576">
        <v>0</v>
      </c>
      <c r="IQ23" s="577">
        <v>0</v>
      </c>
      <c r="IR23" s="577">
        <v>0</v>
      </c>
      <c r="IS23" s="186">
        <v>0</v>
      </c>
      <c r="IT23" s="578">
        <v>0</v>
      </c>
      <c r="IU23" s="576">
        <v>0</v>
      </c>
      <c r="IV23" s="577">
        <v>0</v>
      </c>
      <c r="IW23" s="577">
        <v>0</v>
      </c>
      <c r="IX23" s="186">
        <v>0</v>
      </c>
      <c r="IY23" s="578">
        <v>0</v>
      </c>
      <c r="IZ23" s="185">
        <v>0</v>
      </c>
      <c r="JA23" s="186">
        <v>0</v>
      </c>
      <c r="JB23" s="186">
        <v>0</v>
      </c>
      <c r="JC23" s="186">
        <v>0</v>
      </c>
      <c r="JD23" s="578">
        <v>0</v>
      </c>
      <c r="JE23" s="576">
        <v>0</v>
      </c>
      <c r="JF23" s="577">
        <v>0</v>
      </c>
      <c r="JG23" s="577">
        <v>0</v>
      </c>
      <c r="JH23" s="186">
        <v>0</v>
      </c>
      <c r="JI23" s="578">
        <v>0</v>
      </c>
      <c r="JJ23" s="576">
        <v>0</v>
      </c>
      <c r="JK23" s="577">
        <v>0</v>
      </c>
      <c r="JL23" s="577">
        <v>0</v>
      </c>
      <c r="JM23" s="186">
        <v>0</v>
      </c>
      <c r="JN23" s="578">
        <v>0</v>
      </c>
      <c r="JO23" s="185">
        <v>0</v>
      </c>
      <c r="JP23" s="186">
        <v>0</v>
      </c>
      <c r="JQ23" s="186">
        <v>0</v>
      </c>
      <c r="JR23" s="186">
        <v>0</v>
      </c>
      <c r="JS23" s="578">
        <v>0</v>
      </c>
      <c r="JT23" s="185">
        <v>0</v>
      </c>
      <c r="JU23" s="186">
        <v>0</v>
      </c>
      <c r="JV23" s="186">
        <v>0</v>
      </c>
      <c r="JW23" s="186">
        <v>0</v>
      </c>
      <c r="JX23" s="578">
        <v>0</v>
      </c>
      <c r="JY23" s="576">
        <v>0</v>
      </c>
      <c r="JZ23" s="577">
        <v>0</v>
      </c>
      <c r="KA23" s="577">
        <v>0</v>
      </c>
      <c r="KB23" s="186">
        <v>0</v>
      </c>
      <c r="KC23" s="578">
        <v>0</v>
      </c>
      <c r="KD23" s="576">
        <v>0</v>
      </c>
      <c r="KE23" s="577">
        <v>0</v>
      </c>
      <c r="KF23" s="577">
        <v>0</v>
      </c>
      <c r="KG23" s="186">
        <v>0</v>
      </c>
      <c r="KH23" s="578">
        <v>0</v>
      </c>
      <c r="KI23" s="185">
        <v>0</v>
      </c>
      <c r="KJ23" s="186">
        <v>0</v>
      </c>
      <c r="KK23" s="186">
        <v>0</v>
      </c>
      <c r="KL23" s="186">
        <v>0</v>
      </c>
      <c r="KM23" s="578">
        <v>0</v>
      </c>
      <c r="KN23" s="576">
        <v>0</v>
      </c>
      <c r="KO23" s="577">
        <v>0</v>
      </c>
      <c r="KP23" s="577">
        <v>0</v>
      </c>
      <c r="KQ23" s="186">
        <v>0</v>
      </c>
      <c r="KR23" s="578">
        <v>0</v>
      </c>
      <c r="KS23" s="576">
        <v>0</v>
      </c>
      <c r="KT23" s="577">
        <v>0</v>
      </c>
      <c r="KU23" s="577">
        <v>0</v>
      </c>
      <c r="KV23" s="186">
        <v>0</v>
      </c>
      <c r="KW23" s="578">
        <v>0</v>
      </c>
      <c r="KX23" s="185">
        <v>0</v>
      </c>
      <c r="KY23" s="186">
        <v>0</v>
      </c>
      <c r="KZ23" s="186">
        <v>0</v>
      </c>
      <c r="LA23" s="186">
        <v>0</v>
      </c>
      <c r="LB23" s="578">
        <v>0</v>
      </c>
      <c r="LC23" s="185">
        <v>0</v>
      </c>
      <c r="LD23" s="186">
        <v>0</v>
      </c>
      <c r="LE23" s="186">
        <v>0</v>
      </c>
      <c r="LF23" s="186">
        <v>0</v>
      </c>
      <c r="LG23" s="578">
        <v>0</v>
      </c>
      <c r="LH23" s="576">
        <v>0</v>
      </c>
      <c r="LI23" s="577">
        <v>0</v>
      </c>
      <c r="LJ23" s="577">
        <v>0</v>
      </c>
      <c r="LK23" s="186">
        <v>0</v>
      </c>
      <c r="LL23" s="578">
        <v>0</v>
      </c>
      <c r="LM23" s="576">
        <v>0</v>
      </c>
      <c r="LN23" s="577">
        <v>0</v>
      </c>
      <c r="LO23" s="577">
        <v>0</v>
      </c>
      <c r="LP23" s="186">
        <v>0</v>
      </c>
      <c r="LQ23" s="578">
        <v>0</v>
      </c>
      <c r="LR23" s="185">
        <v>0</v>
      </c>
      <c r="LS23" s="186">
        <v>0</v>
      </c>
      <c r="LT23" s="186">
        <v>0</v>
      </c>
      <c r="LU23" s="186">
        <v>0</v>
      </c>
      <c r="LV23" s="578">
        <v>0</v>
      </c>
      <c r="LW23" s="576">
        <v>0</v>
      </c>
      <c r="LX23" s="577">
        <v>0</v>
      </c>
      <c r="LY23" s="577">
        <v>0</v>
      </c>
      <c r="LZ23" s="186">
        <v>0</v>
      </c>
      <c r="MA23" s="578">
        <v>0</v>
      </c>
      <c r="MB23" s="576">
        <v>0</v>
      </c>
      <c r="MC23" s="577">
        <v>0</v>
      </c>
      <c r="MD23" s="577">
        <v>0</v>
      </c>
      <c r="ME23" s="186">
        <v>0</v>
      </c>
      <c r="MF23" s="578">
        <v>0</v>
      </c>
      <c r="MG23" s="185">
        <v>0</v>
      </c>
      <c r="MH23" s="186">
        <v>0</v>
      </c>
      <c r="MI23" s="186">
        <v>0</v>
      </c>
      <c r="MJ23" s="186">
        <v>0</v>
      </c>
      <c r="MK23" s="578">
        <v>0</v>
      </c>
      <c r="ML23" s="185">
        <v>0</v>
      </c>
      <c r="MM23" s="186">
        <v>0</v>
      </c>
      <c r="MN23" s="186">
        <v>0</v>
      </c>
      <c r="MO23" s="186">
        <v>0</v>
      </c>
      <c r="MP23" s="578">
        <v>0</v>
      </c>
      <c r="MQ23" s="576">
        <v>0</v>
      </c>
      <c r="MR23" s="577">
        <v>0</v>
      </c>
      <c r="MS23" s="577">
        <v>0</v>
      </c>
      <c r="MT23" s="186">
        <v>0</v>
      </c>
      <c r="MU23" s="578">
        <v>0</v>
      </c>
      <c r="MV23" s="576">
        <v>0</v>
      </c>
      <c r="MW23" s="577">
        <v>0</v>
      </c>
      <c r="MX23" s="577">
        <v>0</v>
      </c>
      <c r="MY23" s="186">
        <v>0</v>
      </c>
      <c r="MZ23" s="578">
        <v>0</v>
      </c>
      <c r="NA23" s="185">
        <v>0</v>
      </c>
      <c r="NB23" s="186">
        <v>0</v>
      </c>
      <c r="NC23" s="186">
        <v>0</v>
      </c>
      <c r="ND23" s="186">
        <v>0</v>
      </c>
      <c r="NE23" s="578">
        <v>0</v>
      </c>
      <c r="NF23" s="576">
        <v>0</v>
      </c>
      <c r="NG23" s="577">
        <v>0</v>
      </c>
      <c r="NH23" s="577">
        <v>0</v>
      </c>
      <c r="NI23" s="186">
        <v>0</v>
      </c>
      <c r="NJ23" s="578">
        <v>0</v>
      </c>
      <c r="NK23" s="576">
        <v>0</v>
      </c>
      <c r="NL23" s="577">
        <v>0</v>
      </c>
      <c r="NM23" s="577">
        <v>0</v>
      </c>
      <c r="NN23" s="186">
        <v>0</v>
      </c>
      <c r="NO23" s="578">
        <v>0</v>
      </c>
      <c r="NP23" s="185">
        <v>0</v>
      </c>
      <c r="NQ23" s="186">
        <v>0</v>
      </c>
      <c r="NR23" s="186">
        <v>0</v>
      </c>
      <c r="NS23" s="186">
        <v>0</v>
      </c>
      <c r="NT23" s="578">
        <v>0</v>
      </c>
      <c r="NU23" s="185">
        <v>0</v>
      </c>
      <c r="NV23" s="186">
        <v>0</v>
      </c>
      <c r="NW23" s="186">
        <v>0</v>
      </c>
      <c r="NX23" s="186">
        <v>0</v>
      </c>
      <c r="NY23" s="578">
        <v>0</v>
      </c>
      <c r="NZ23" s="576">
        <v>0</v>
      </c>
      <c r="OA23" s="577">
        <v>0</v>
      </c>
      <c r="OB23" s="577">
        <v>0</v>
      </c>
      <c r="OC23" s="186">
        <v>0</v>
      </c>
      <c r="OD23" s="578">
        <v>0</v>
      </c>
      <c r="OE23" s="576">
        <v>0</v>
      </c>
      <c r="OF23" s="577">
        <v>0</v>
      </c>
      <c r="OG23" s="577">
        <v>0</v>
      </c>
      <c r="OH23" s="186">
        <v>0</v>
      </c>
      <c r="OI23" s="578">
        <v>0</v>
      </c>
      <c r="OJ23" s="185">
        <v>0</v>
      </c>
      <c r="OK23" s="186">
        <v>0</v>
      </c>
      <c r="OL23" s="186">
        <v>0</v>
      </c>
      <c r="OM23" s="186">
        <v>0</v>
      </c>
      <c r="ON23" s="578">
        <v>0</v>
      </c>
      <c r="OO23" s="576">
        <v>0</v>
      </c>
      <c r="OP23" s="577">
        <v>0</v>
      </c>
      <c r="OQ23" s="577">
        <v>0</v>
      </c>
      <c r="OR23" s="186">
        <v>0</v>
      </c>
      <c r="OS23" s="578">
        <v>0</v>
      </c>
      <c r="OT23" s="576">
        <v>0</v>
      </c>
      <c r="OU23" s="577">
        <v>0</v>
      </c>
      <c r="OV23" s="577">
        <v>0</v>
      </c>
      <c r="OW23" s="186">
        <v>0</v>
      </c>
      <c r="OX23" s="578">
        <v>0</v>
      </c>
      <c r="OY23" s="185">
        <v>0</v>
      </c>
      <c r="OZ23" s="186">
        <v>0</v>
      </c>
      <c r="PA23" s="186">
        <v>0</v>
      </c>
      <c r="PB23" s="186">
        <v>0</v>
      </c>
      <c r="PC23" s="578">
        <v>0</v>
      </c>
      <c r="PD23" s="185">
        <v>0</v>
      </c>
      <c r="PE23" s="186">
        <v>0</v>
      </c>
      <c r="PF23" s="186">
        <v>0</v>
      </c>
      <c r="PG23" s="186">
        <v>0</v>
      </c>
      <c r="PH23" s="578">
        <v>0</v>
      </c>
      <c r="PI23" s="185">
        <v>0</v>
      </c>
      <c r="PJ23" s="186">
        <v>0</v>
      </c>
      <c r="PK23" s="186">
        <v>0</v>
      </c>
      <c r="PL23" s="186">
        <v>0</v>
      </c>
      <c r="PM23" s="578">
        <v>0</v>
      </c>
      <c r="PN23" s="185">
        <v>0</v>
      </c>
      <c r="PO23" s="186">
        <v>0</v>
      </c>
      <c r="PP23" s="186">
        <v>0</v>
      </c>
      <c r="PQ23" s="186">
        <v>0</v>
      </c>
      <c r="PR23" s="578">
        <v>0</v>
      </c>
      <c r="PS23" s="185">
        <v>0</v>
      </c>
      <c r="PT23" s="186">
        <v>0</v>
      </c>
      <c r="PU23" s="186">
        <v>0</v>
      </c>
      <c r="PV23" s="186">
        <v>0</v>
      </c>
      <c r="PW23" s="578">
        <v>0</v>
      </c>
      <c r="PX23" s="185">
        <v>0</v>
      </c>
      <c r="PY23" s="186">
        <v>0</v>
      </c>
      <c r="PZ23" s="186">
        <v>0</v>
      </c>
      <c r="QA23" s="186">
        <v>0</v>
      </c>
      <c r="QB23" s="578">
        <v>0</v>
      </c>
      <c r="QC23" s="185">
        <v>0</v>
      </c>
      <c r="QD23" s="186">
        <v>0</v>
      </c>
      <c r="QE23" s="186">
        <v>0</v>
      </c>
      <c r="QF23" s="186">
        <v>0</v>
      </c>
      <c r="QG23" s="578">
        <v>0</v>
      </c>
      <c r="QH23" s="185">
        <v>0</v>
      </c>
      <c r="QI23" s="186">
        <v>0</v>
      </c>
      <c r="QJ23" s="186">
        <v>0</v>
      </c>
      <c r="QK23" s="186">
        <v>0</v>
      </c>
      <c r="QL23" s="578">
        <v>0</v>
      </c>
      <c r="QM23" s="185">
        <v>0</v>
      </c>
      <c r="QN23" s="186">
        <v>0</v>
      </c>
      <c r="QO23" s="186">
        <v>0</v>
      </c>
      <c r="QP23" s="186">
        <v>0</v>
      </c>
      <c r="QQ23" s="579">
        <v>0</v>
      </c>
    </row>
    <row r="24" spans="2:459">
      <c r="B24" s="580" t="s">
        <v>2809</v>
      </c>
      <c r="C24" s="581" t="s">
        <v>2927</v>
      </c>
      <c r="D24" s="582" t="s">
        <v>2811</v>
      </c>
      <c r="E24" s="198">
        <v>0</v>
      </c>
      <c r="F24" s="199">
        <v>0</v>
      </c>
      <c r="G24" s="199">
        <v>0</v>
      </c>
      <c r="H24" s="196">
        <v>0</v>
      </c>
      <c r="I24" s="583">
        <v>0</v>
      </c>
      <c r="J24" s="198">
        <v>0</v>
      </c>
      <c r="K24" s="199">
        <v>0</v>
      </c>
      <c r="L24" s="199">
        <v>0</v>
      </c>
      <c r="M24" s="196">
        <v>0</v>
      </c>
      <c r="N24" s="583">
        <v>0</v>
      </c>
      <c r="O24" s="195">
        <v>0</v>
      </c>
      <c r="P24" s="196">
        <v>0</v>
      </c>
      <c r="Q24" s="196">
        <v>0</v>
      </c>
      <c r="R24" s="196">
        <v>0</v>
      </c>
      <c r="S24" s="583">
        <v>0</v>
      </c>
      <c r="T24" s="198">
        <v>0</v>
      </c>
      <c r="U24" s="199">
        <v>0</v>
      </c>
      <c r="V24" s="199">
        <v>0</v>
      </c>
      <c r="W24" s="196">
        <v>0</v>
      </c>
      <c r="X24" s="583">
        <v>0</v>
      </c>
      <c r="Y24" s="198">
        <v>0</v>
      </c>
      <c r="Z24" s="199">
        <v>0</v>
      </c>
      <c r="AA24" s="199">
        <v>0</v>
      </c>
      <c r="AB24" s="196">
        <v>0</v>
      </c>
      <c r="AC24" s="583">
        <v>0</v>
      </c>
      <c r="AD24" s="195">
        <v>0</v>
      </c>
      <c r="AE24" s="196">
        <v>0</v>
      </c>
      <c r="AF24" s="196">
        <v>0</v>
      </c>
      <c r="AG24" s="196">
        <v>0</v>
      </c>
      <c r="AH24" s="583">
        <v>0</v>
      </c>
      <c r="AI24" s="195">
        <v>0</v>
      </c>
      <c r="AJ24" s="196">
        <v>0</v>
      </c>
      <c r="AK24" s="196">
        <v>0</v>
      </c>
      <c r="AL24" s="196">
        <v>0</v>
      </c>
      <c r="AM24" s="583">
        <v>0</v>
      </c>
      <c r="AN24" s="198">
        <v>0</v>
      </c>
      <c r="AO24" s="199">
        <v>0</v>
      </c>
      <c r="AP24" s="199">
        <v>0</v>
      </c>
      <c r="AQ24" s="196">
        <v>0</v>
      </c>
      <c r="AR24" s="583">
        <v>0</v>
      </c>
      <c r="AS24" s="198">
        <v>0</v>
      </c>
      <c r="AT24" s="199">
        <v>0</v>
      </c>
      <c r="AU24" s="199">
        <v>0</v>
      </c>
      <c r="AV24" s="196">
        <v>0</v>
      </c>
      <c r="AW24" s="583">
        <v>0</v>
      </c>
      <c r="AX24" s="195">
        <v>0</v>
      </c>
      <c r="AY24" s="196">
        <v>0</v>
      </c>
      <c r="AZ24" s="196">
        <v>0</v>
      </c>
      <c r="BA24" s="196">
        <v>0</v>
      </c>
      <c r="BB24" s="583">
        <v>0</v>
      </c>
      <c r="BC24" s="198">
        <v>0</v>
      </c>
      <c r="BD24" s="199">
        <v>0</v>
      </c>
      <c r="BE24" s="199">
        <v>0</v>
      </c>
      <c r="BF24" s="196">
        <v>0</v>
      </c>
      <c r="BG24" s="583">
        <v>0</v>
      </c>
      <c r="BH24" s="198">
        <v>0</v>
      </c>
      <c r="BI24" s="199">
        <v>0</v>
      </c>
      <c r="BJ24" s="199">
        <v>0</v>
      </c>
      <c r="BK24" s="196">
        <v>0</v>
      </c>
      <c r="BL24" s="583">
        <v>0</v>
      </c>
      <c r="BM24" s="195">
        <v>0</v>
      </c>
      <c r="BN24" s="196">
        <v>0</v>
      </c>
      <c r="BO24" s="196">
        <v>0</v>
      </c>
      <c r="BP24" s="196">
        <v>0</v>
      </c>
      <c r="BQ24" s="583">
        <v>0</v>
      </c>
      <c r="BR24" s="195">
        <v>0</v>
      </c>
      <c r="BS24" s="196">
        <v>0</v>
      </c>
      <c r="BT24" s="196">
        <v>0</v>
      </c>
      <c r="BU24" s="196">
        <v>0</v>
      </c>
      <c r="BV24" s="583">
        <v>0</v>
      </c>
      <c r="BW24" s="198">
        <v>0</v>
      </c>
      <c r="BX24" s="199">
        <v>0</v>
      </c>
      <c r="BY24" s="199">
        <v>0</v>
      </c>
      <c r="BZ24" s="196">
        <v>0</v>
      </c>
      <c r="CA24" s="583">
        <v>0</v>
      </c>
      <c r="CB24" s="198">
        <v>0</v>
      </c>
      <c r="CC24" s="199">
        <v>0</v>
      </c>
      <c r="CD24" s="199">
        <v>0</v>
      </c>
      <c r="CE24" s="196">
        <v>0</v>
      </c>
      <c r="CF24" s="583">
        <v>0</v>
      </c>
      <c r="CG24" s="195">
        <v>0</v>
      </c>
      <c r="CH24" s="196">
        <v>0</v>
      </c>
      <c r="CI24" s="196">
        <v>0</v>
      </c>
      <c r="CJ24" s="196">
        <v>0</v>
      </c>
      <c r="CK24" s="583">
        <v>0</v>
      </c>
      <c r="CL24" s="198">
        <v>0</v>
      </c>
      <c r="CM24" s="199">
        <v>0</v>
      </c>
      <c r="CN24" s="199">
        <v>0</v>
      </c>
      <c r="CO24" s="196">
        <v>0</v>
      </c>
      <c r="CP24" s="583">
        <v>0</v>
      </c>
      <c r="CQ24" s="198">
        <v>0</v>
      </c>
      <c r="CR24" s="199">
        <v>0</v>
      </c>
      <c r="CS24" s="199">
        <v>0</v>
      </c>
      <c r="CT24" s="196">
        <v>0</v>
      </c>
      <c r="CU24" s="583">
        <v>0</v>
      </c>
      <c r="CV24" s="195">
        <v>0</v>
      </c>
      <c r="CW24" s="196">
        <v>0</v>
      </c>
      <c r="CX24" s="196">
        <v>0</v>
      </c>
      <c r="CY24" s="196">
        <v>0</v>
      </c>
      <c r="CZ24" s="583">
        <v>0</v>
      </c>
      <c r="DA24" s="195">
        <v>0</v>
      </c>
      <c r="DB24" s="196">
        <v>0</v>
      </c>
      <c r="DC24" s="196">
        <v>0</v>
      </c>
      <c r="DD24" s="196">
        <v>0</v>
      </c>
      <c r="DE24" s="583">
        <v>0</v>
      </c>
      <c r="DF24" s="198">
        <v>0</v>
      </c>
      <c r="DG24" s="199">
        <v>0</v>
      </c>
      <c r="DH24" s="199">
        <v>0</v>
      </c>
      <c r="DI24" s="196">
        <v>0</v>
      </c>
      <c r="DJ24" s="583">
        <v>0</v>
      </c>
      <c r="DK24" s="198">
        <v>0</v>
      </c>
      <c r="DL24" s="199">
        <v>0</v>
      </c>
      <c r="DM24" s="199">
        <v>0</v>
      </c>
      <c r="DN24" s="196">
        <v>0</v>
      </c>
      <c r="DO24" s="583">
        <v>0</v>
      </c>
      <c r="DP24" s="195">
        <v>0</v>
      </c>
      <c r="DQ24" s="196">
        <v>0</v>
      </c>
      <c r="DR24" s="196">
        <v>0</v>
      </c>
      <c r="DS24" s="196">
        <v>0</v>
      </c>
      <c r="DT24" s="583">
        <v>0</v>
      </c>
      <c r="DU24" s="198">
        <v>0</v>
      </c>
      <c r="DV24" s="199">
        <v>0</v>
      </c>
      <c r="DW24" s="199">
        <v>0</v>
      </c>
      <c r="DX24" s="196">
        <v>0</v>
      </c>
      <c r="DY24" s="583">
        <v>0</v>
      </c>
      <c r="DZ24" s="198">
        <v>0</v>
      </c>
      <c r="EA24" s="199">
        <v>0</v>
      </c>
      <c r="EB24" s="199">
        <v>0</v>
      </c>
      <c r="EC24" s="196">
        <v>0</v>
      </c>
      <c r="ED24" s="583">
        <v>0</v>
      </c>
      <c r="EE24" s="195">
        <v>0</v>
      </c>
      <c r="EF24" s="196">
        <v>0</v>
      </c>
      <c r="EG24" s="196">
        <v>0</v>
      </c>
      <c r="EH24" s="196">
        <v>0</v>
      </c>
      <c r="EI24" s="583">
        <v>0</v>
      </c>
      <c r="EJ24" s="195">
        <v>0</v>
      </c>
      <c r="EK24" s="196">
        <v>0</v>
      </c>
      <c r="EL24" s="196">
        <v>0</v>
      </c>
      <c r="EM24" s="196">
        <v>0</v>
      </c>
      <c r="EN24" s="583">
        <v>0</v>
      </c>
      <c r="EO24" s="198">
        <v>0</v>
      </c>
      <c r="EP24" s="199">
        <v>0</v>
      </c>
      <c r="EQ24" s="199">
        <v>0</v>
      </c>
      <c r="ER24" s="196">
        <v>0</v>
      </c>
      <c r="ES24" s="583">
        <v>0</v>
      </c>
      <c r="ET24" s="198">
        <v>0</v>
      </c>
      <c r="EU24" s="199">
        <v>0</v>
      </c>
      <c r="EV24" s="199">
        <v>0</v>
      </c>
      <c r="EW24" s="196">
        <v>0</v>
      </c>
      <c r="EX24" s="583">
        <v>0</v>
      </c>
      <c r="EY24" s="195">
        <v>0</v>
      </c>
      <c r="EZ24" s="196">
        <v>0</v>
      </c>
      <c r="FA24" s="196">
        <v>0</v>
      </c>
      <c r="FB24" s="196">
        <v>0</v>
      </c>
      <c r="FC24" s="583">
        <v>0</v>
      </c>
      <c r="FD24" s="198">
        <v>0</v>
      </c>
      <c r="FE24" s="199">
        <v>0</v>
      </c>
      <c r="FF24" s="199">
        <v>0</v>
      </c>
      <c r="FG24" s="196">
        <v>0</v>
      </c>
      <c r="FH24" s="583">
        <v>0</v>
      </c>
      <c r="FI24" s="198">
        <v>0</v>
      </c>
      <c r="FJ24" s="199">
        <v>0</v>
      </c>
      <c r="FK24" s="199">
        <v>0</v>
      </c>
      <c r="FL24" s="196">
        <v>0</v>
      </c>
      <c r="FM24" s="583">
        <v>0</v>
      </c>
      <c r="FN24" s="195">
        <v>0</v>
      </c>
      <c r="FO24" s="196">
        <v>0</v>
      </c>
      <c r="FP24" s="196">
        <v>0</v>
      </c>
      <c r="FQ24" s="196">
        <v>0</v>
      </c>
      <c r="FR24" s="583">
        <v>0</v>
      </c>
      <c r="FS24" s="195">
        <v>0</v>
      </c>
      <c r="FT24" s="196">
        <v>0</v>
      </c>
      <c r="FU24" s="196">
        <v>0</v>
      </c>
      <c r="FV24" s="196">
        <v>0</v>
      </c>
      <c r="FW24" s="583">
        <v>0</v>
      </c>
      <c r="FX24" s="198">
        <v>0</v>
      </c>
      <c r="FY24" s="199">
        <v>0</v>
      </c>
      <c r="FZ24" s="199">
        <v>0</v>
      </c>
      <c r="GA24" s="196">
        <v>0</v>
      </c>
      <c r="GB24" s="583">
        <v>0</v>
      </c>
      <c r="GC24" s="198">
        <v>0</v>
      </c>
      <c r="GD24" s="199">
        <v>0</v>
      </c>
      <c r="GE24" s="199">
        <v>0</v>
      </c>
      <c r="GF24" s="196">
        <v>0</v>
      </c>
      <c r="GG24" s="583">
        <v>0</v>
      </c>
      <c r="GH24" s="195">
        <v>0</v>
      </c>
      <c r="GI24" s="196">
        <v>0</v>
      </c>
      <c r="GJ24" s="196">
        <v>0</v>
      </c>
      <c r="GK24" s="196">
        <v>0</v>
      </c>
      <c r="GL24" s="583">
        <v>0</v>
      </c>
      <c r="GM24" s="198">
        <v>0</v>
      </c>
      <c r="GN24" s="199">
        <v>0</v>
      </c>
      <c r="GO24" s="199">
        <v>0</v>
      </c>
      <c r="GP24" s="196">
        <v>0</v>
      </c>
      <c r="GQ24" s="583">
        <v>0</v>
      </c>
      <c r="GR24" s="198">
        <v>0</v>
      </c>
      <c r="GS24" s="199">
        <v>0</v>
      </c>
      <c r="GT24" s="199">
        <v>0</v>
      </c>
      <c r="GU24" s="196">
        <v>0</v>
      </c>
      <c r="GV24" s="583">
        <v>0</v>
      </c>
      <c r="GW24" s="195">
        <v>0</v>
      </c>
      <c r="GX24" s="196">
        <v>0</v>
      </c>
      <c r="GY24" s="196">
        <v>0</v>
      </c>
      <c r="GZ24" s="196">
        <v>0</v>
      </c>
      <c r="HA24" s="583">
        <v>0</v>
      </c>
      <c r="HB24" s="195">
        <v>0</v>
      </c>
      <c r="HC24" s="196">
        <v>0</v>
      </c>
      <c r="HD24" s="196">
        <v>0</v>
      </c>
      <c r="HE24" s="196">
        <v>0</v>
      </c>
      <c r="HF24" s="583">
        <v>0</v>
      </c>
      <c r="HG24" s="198">
        <v>0</v>
      </c>
      <c r="HH24" s="199">
        <v>0</v>
      </c>
      <c r="HI24" s="199">
        <v>0</v>
      </c>
      <c r="HJ24" s="196">
        <v>0</v>
      </c>
      <c r="HK24" s="583">
        <v>0</v>
      </c>
      <c r="HL24" s="198">
        <v>0</v>
      </c>
      <c r="HM24" s="199">
        <v>0</v>
      </c>
      <c r="HN24" s="199">
        <v>0</v>
      </c>
      <c r="HO24" s="196">
        <v>0</v>
      </c>
      <c r="HP24" s="583">
        <v>0</v>
      </c>
      <c r="HQ24" s="195">
        <v>0</v>
      </c>
      <c r="HR24" s="196">
        <v>0</v>
      </c>
      <c r="HS24" s="196">
        <v>0</v>
      </c>
      <c r="HT24" s="196">
        <v>0</v>
      </c>
      <c r="HU24" s="583">
        <v>0</v>
      </c>
      <c r="HV24" s="198">
        <v>0</v>
      </c>
      <c r="HW24" s="199">
        <v>0</v>
      </c>
      <c r="HX24" s="199">
        <v>0</v>
      </c>
      <c r="HY24" s="196">
        <v>0</v>
      </c>
      <c r="HZ24" s="583">
        <v>0</v>
      </c>
      <c r="IA24" s="198">
        <v>0</v>
      </c>
      <c r="IB24" s="199">
        <v>0</v>
      </c>
      <c r="IC24" s="199">
        <v>0</v>
      </c>
      <c r="ID24" s="196">
        <v>0</v>
      </c>
      <c r="IE24" s="583">
        <v>0</v>
      </c>
      <c r="IF24" s="195">
        <v>0</v>
      </c>
      <c r="IG24" s="196">
        <v>0</v>
      </c>
      <c r="IH24" s="196">
        <v>0</v>
      </c>
      <c r="II24" s="196">
        <v>0</v>
      </c>
      <c r="IJ24" s="583">
        <v>0</v>
      </c>
      <c r="IK24" s="195">
        <v>0</v>
      </c>
      <c r="IL24" s="196">
        <v>0</v>
      </c>
      <c r="IM24" s="196">
        <v>0</v>
      </c>
      <c r="IN24" s="196">
        <v>0</v>
      </c>
      <c r="IO24" s="583">
        <v>0</v>
      </c>
      <c r="IP24" s="198">
        <v>0</v>
      </c>
      <c r="IQ24" s="199">
        <v>0</v>
      </c>
      <c r="IR24" s="199">
        <v>0</v>
      </c>
      <c r="IS24" s="196">
        <v>0</v>
      </c>
      <c r="IT24" s="583">
        <v>0</v>
      </c>
      <c r="IU24" s="198">
        <v>0</v>
      </c>
      <c r="IV24" s="199">
        <v>0</v>
      </c>
      <c r="IW24" s="199">
        <v>0</v>
      </c>
      <c r="IX24" s="196">
        <v>0</v>
      </c>
      <c r="IY24" s="583">
        <v>0</v>
      </c>
      <c r="IZ24" s="195">
        <v>0</v>
      </c>
      <c r="JA24" s="196">
        <v>0</v>
      </c>
      <c r="JB24" s="196">
        <v>0</v>
      </c>
      <c r="JC24" s="196">
        <v>0</v>
      </c>
      <c r="JD24" s="583">
        <v>0</v>
      </c>
      <c r="JE24" s="198">
        <v>0</v>
      </c>
      <c r="JF24" s="199">
        <v>0</v>
      </c>
      <c r="JG24" s="199">
        <v>0</v>
      </c>
      <c r="JH24" s="196">
        <v>0</v>
      </c>
      <c r="JI24" s="583">
        <v>0</v>
      </c>
      <c r="JJ24" s="198">
        <v>0</v>
      </c>
      <c r="JK24" s="199">
        <v>0</v>
      </c>
      <c r="JL24" s="199">
        <v>0</v>
      </c>
      <c r="JM24" s="196">
        <v>0</v>
      </c>
      <c r="JN24" s="583">
        <v>0</v>
      </c>
      <c r="JO24" s="195">
        <v>0</v>
      </c>
      <c r="JP24" s="196">
        <v>0</v>
      </c>
      <c r="JQ24" s="196">
        <v>0</v>
      </c>
      <c r="JR24" s="196">
        <v>0</v>
      </c>
      <c r="JS24" s="583">
        <v>0</v>
      </c>
      <c r="JT24" s="195">
        <v>0</v>
      </c>
      <c r="JU24" s="196">
        <v>0</v>
      </c>
      <c r="JV24" s="196">
        <v>0</v>
      </c>
      <c r="JW24" s="196">
        <v>0</v>
      </c>
      <c r="JX24" s="583">
        <v>0</v>
      </c>
      <c r="JY24" s="198">
        <v>0</v>
      </c>
      <c r="JZ24" s="199">
        <v>0</v>
      </c>
      <c r="KA24" s="199">
        <v>0</v>
      </c>
      <c r="KB24" s="196">
        <v>0</v>
      </c>
      <c r="KC24" s="583">
        <v>0</v>
      </c>
      <c r="KD24" s="198">
        <v>0</v>
      </c>
      <c r="KE24" s="199">
        <v>0</v>
      </c>
      <c r="KF24" s="199">
        <v>0</v>
      </c>
      <c r="KG24" s="196">
        <v>0</v>
      </c>
      <c r="KH24" s="583">
        <v>0</v>
      </c>
      <c r="KI24" s="195">
        <v>0</v>
      </c>
      <c r="KJ24" s="196">
        <v>0</v>
      </c>
      <c r="KK24" s="196">
        <v>0</v>
      </c>
      <c r="KL24" s="196">
        <v>0</v>
      </c>
      <c r="KM24" s="583">
        <v>0</v>
      </c>
      <c r="KN24" s="198">
        <v>0</v>
      </c>
      <c r="KO24" s="199">
        <v>0</v>
      </c>
      <c r="KP24" s="199">
        <v>0</v>
      </c>
      <c r="KQ24" s="196">
        <v>0</v>
      </c>
      <c r="KR24" s="583">
        <v>0</v>
      </c>
      <c r="KS24" s="198">
        <v>0</v>
      </c>
      <c r="KT24" s="199">
        <v>0</v>
      </c>
      <c r="KU24" s="199">
        <v>0</v>
      </c>
      <c r="KV24" s="196">
        <v>0</v>
      </c>
      <c r="KW24" s="583">
        <v>0</v>
      </c>
      <c r="KX24" s="195">
        <v>0</v>
      </c>
      <c r="KY24" s="196">
        <v>0</v>
      </c>
      <c r="KZ24" s="196">
        <v>0</v>
      </c>
      <c r="LA24" s="196">
        <v>0</v>
      </c>
      <c r="LB24" s="583">
        <v>0</v>
      </c>
      <c r="LC24" s="195">
        <v>0</v>
      </c>
      <c r="LD24" s="196">
        <v>0</v>
      </c>
      <c r="LE24" s="196">
        <v>0</v>
      </c>
      <c r="LF24" s="196">
        <v>0</v>
      </c>
      <c r="LG24" s="583">
        <v>0</v>
      </c>
      <c r="LH24" s="198">
        <v>0</v>
      </c>
      <c r="LI24" s="199">
        <v>0</v>
      </c>
      <c r="LJ24" s="199">
        <v>0</v>
      </c>
      <c r="LK24" s="196">
        <v>0</v>
      </c>
      <c r="LL24" s="583">
        <v>0</v>
      </c>
      <c r="LM24" s="198">
        <v>0</v>
      </c>
      <c r="LN24" s="199">
        <v>0</v>
      </c>
      <c r="LO24" s="199">
        <v>0</v>
      </c>
      <c r="LP24" s="196">
        <v>0</v>
      </c>
      <c r="LQ24" s="583">
        <v>0</v>
      </c>
      <c r="LR24" s="195">
        <v>0</v>
      </c>
      <c r="LS24" s="196">
        <v>0</v>
      </c>
      <c r="LT24" s="196">
        <v>0</v>
      </c>
      <c r="LU24" s="196">
        <v>0</v>
      </c>
      <c r="LV24" s="583">
        <v>0</v>
      </c>
      <c r="LW24" s="198">
        <v>0</v>
      </c>
      <c r="LX24" s="199">
        <v>0</v>
      </c>
      <c r="LY24" s="199">
        <v>0</v>
      </c>
      <c r="LZ24" s="196">
        <v>0</v>
      </c>
      <c r="MA24" s="583">
        <v>0</v>
      </c>
      <c r="MB24" s="198">
        <v>0</v>
      </c>
      <c r="MC24" s="199">
        <v>0</v>
      </c>
      <c r="MD24" s="199">
        <v>0</v>
      </c>
      <c r="ME24" s="196">
        <v>0</v>
      </c>
      <c r="MF24" s="583">
        <v>0</v>
      </c>
      <c r="MG24" s="195">
        <v>0</v>
      </c>
      <c r="MH24" s="196">
        <v>0</v>
      </c>
      <c r="MI24" s="196">
        <v>0</v>
      </c>
      <c r="MJ24" s="196">
        <v>0</v>
      </c>
      <c r="MK24" s="583">
        <v>0</v>
      </c>
      <c r="ML24" s="195">
        <v>0</v>
      </c>
      <c r="MM24" s="196">
        <v>0</v>
      </c>
      <c r="MN24" s="196">
        <v>0</v>
      </c>
      <c r="MO24" s="196">
        <v>0</v>
      </c>
      <c r="MP24" s="583">
        <v>0</v>
      </c>
      <c r="MQ24" s="198">
        <v>0</v>
      </c>
      <c r="MR24" s="199">
        <v>0</v>
      </c>
      <c r="MS24" s="199">
        <v>0</v>
      </c>
      <c r="MT24" s="196">
        <v>0</v>
      </c>
      <c r="MU24" s="583">
        <v>0</v>
      </c>
      <c r="MV24" s="198">
        <v>0</v>
      </c>
      <c r="MW24" s="199">
        <v>0</v>
      </c>
      <c r="MX24" s="199">
        <v>0</v>
      </c>
      <c r="MY24" s="196">
        <v>0</v>
      </c>
      <c r="MZ24" s="583">
        <v>0</v>
      </c>
      <c r="NA24" s="195">
        <v>0</v>
      </c>
      <c r="NB24" s="196">
        <v>0</v>
      </c>
      <c r="NC24" s="196">
        <v>0</v>
      </c>
      <c r="ND24" s="196">
        <v>0</v>
      </c>
      <c r="NE24" s="583">
        <v>0</v>
      </c>
      <c r="NF24" s="198">
        <v>0</v>
      </c>
      <c r="NG24" s="199">
        <v>0</v>
      </c>
      <c r="NH24" s="199">
        <v>0</v>
      </c>
      <c r="NI24" s="196">
        <v>0</v>
      </c>
      <c r="NJ24" s="583">
        <v>0</v>
      </c>
      <c r="NK24" s="198">
        <v>0</v>
      </c>
      <c r="NL24" s="199">
        <v>0</v>
      </c>
      <c r="NM24" s="199">
        <v>0</v>
      </c>
      <c r="NN24" s="196">
        <v>0</v>
      </c>
      <c r="NO24" s="583">
        <v>0</v>
      </c>
      <c r="NP24" s="195">
        <v>0</v>
      </c>
      <c r="NQ24" s="196">
        <v>0</v>
      </c>
      <c r="NR24" s="196">
        <v>0</v>
      </c>
      <c r="NS24" s="196">
        <v>0</v>
      </c>
      <c r="NT24" s="583">
        <v>0</v>
      </c>
      <c r="NU24" s="195">
        <v>0</v>
      </c>
      <c r="NV24" s="196">
        <v>0</v>
      </c>
      <c r="NW24" s="196">
        <v>0</v>
      </c>
      <c r="NX24" s="196">
        <v>0</v>
      </c>
      <c r="NY24" s="583">
        <v>0</v>
      </c>
      <c r="NZ24" s="198">
        <v>0</v>
      </c>
      <c r="OA24" s="199">
        <v>0</v>
      </c>
      <c r="OB24" s="199">
        <v>0</v>
      </c>
      <c r="OC24" s="196">
        <v>0</v>
      </c>
      <c r="OD24" s="583">
        <v>0</v>
      </c>
      <c r="OE24" s="198">
        <v>0</v>
      </c>
      <c r="OF24" s="199">
        <v>0</v>
      </c>
      <c r="OG24" s="199">
        <v>0</v>
      </c>
      <c r="OH24" s="196">
        <v>0</v>
      </c>
      <c r="OI24" s="583">
        <v>0</v>
      </c>
      <c r="OJ24" s="195">
        <v>0</v>
      </c>
      <c r="OK24" s="196">
        <v>0</v>
      </c>
      <c r="OL24" s="196">
        <v>0</v>
      </c>
      <c r="OM24" s="196">
        <v>0</v>
      </c>
      <c r="ON24" s="583">
        <v>0</v>
      </c>
      <c r="OO24" s="198">
        <v>0</v>
      </c>
      <c r="OP24" s="199">
        <v>0</v>
      </c>
      <c r="OQ24" s="199">
        <v>0</v>
      </c>
      <c r="OR24" s="196">
        <v>0</v>
      </c>
      <c r="OS24" s="583">
        <v>0</v>
      </c>
      <c r="OT24" s="198">
        <v>0</v>
      </c>
      <c r="OU24" s="199">
        <v>0</v>
      </c>
      <c r="OV24" s="199">
        <v>0</v>
      </c>
      <c r="OW24" s="196">
        <v>0</v>
      </c>
      <c r="OX24" s="583">
        <v>0</v>
      </c>
      <c r="OY24" s="195">
        <v>0</v>
      </c>
      <c r="OZ24" s="196">
        <v>0</v>
      </c>
      <c r="PA24" s="196">
        <v>0</v>
      </c>
      <c r="PB24" s="196">
        <v>0</v>
      </c>
      <c r="PC24" s="583">
        <v>0</v>
      </c>
      <c r="PD24" s="195">
        <v>0</v>
      </c>
      <c r="PE24" s="196">
        <v>0</v>
      </c>
      <c r="PF24" s="196">
        <v>0</v>
      </c>
      <c r="PG24" s="196">
        <v>0</v>
      </c>
      <c r="PH24" s="583">
        <v>0</v>
      </c>
      <c r="PI24" s="195">
        <v>0</v>
      </c>
      <c r="PJ24" s="196">
        <v>0</v>
      </c>
      <c r="PK24" s="196">
        <v>0</v>
      </c>
      <c r="PL24" s="196">
        <v>0</v>
      </c>
      <c r="PM24" s="583">
        <v>0</v>
      </c>
      <c r="PN24" s="195">
        <v>0</v>
      </c>
      <c r="PO24" s="196">
        <v>0</v>
      </c>
      <c r="PP24" s="196">
        <v>0</v>
      </c>
      <c r="PQ24" s="196">
        <v>0</v>
      </c>
      <c r="PR24" s="583">
        <v>0</v>
      </c>
      <c r="PS24" s="195">
        <v>0</v>
      </c>
      <c r="PT24" s="196">
        <v>0</v>
      </c>
      <c r="PU24" s="196">
        <v>0</v>
      </c>
      <c r="PV24" s="196">
        <v>0</v>
      </c>
      <c r="PW24" s="583">
        <v>0</v>
      </c>
      <c r="PX24" s="195">
        <v>0</v>
      </c>
      <c r="PY24" s="196">
        <v>0</v>
      </c>
      <c r="PZ24" s="196">
        <v>0</v>
      </c>
      <c r="QA24" s="196">
        <v>0</v>
      </c>
      <c r="QB24" s="583">
        <v>0</v>
      </c>
      <c r="QC24" s="195">
        <v>0</v>
      </c>
      <c r="QD24" s="196">
        <v>0</v>
      </c>
      <c r="QE24" s="196">
        <v>0</v>
      </c>
      <c r="QF24" s="196">
        <v>0</v>
      </c>
      <c r="QG24" s="583">
        <v>0</v>
      </c>
      <c r="QH24" s="195">
        <v>0</v>
      </c>
      <c r="QI24" s="196">
        <v>0</v>
      </c>
      <c r="QJ24" s="196">
        <v>0</v>
      </c>
      <c r="QK24" s="196">
        <v>0</v>
      </c>
      <c r="QL24" s="583">
        <v>0</v>
      </c>
      <c r="QM24" s="195">
        <v>0</v>
      </c>
      <c r="QN24" s="196">
        <v>0</v>
      </c>
      <c r="QO24" s="196">
        <v>0</v>
      </c>
      <c r="QP24" s="196">
        <v>0</v>
      </c>
      <c r="QQ24" s="584">
        <v>0</v>
      </c>
    </row>
    <row r="25" spans="2:459">
      <c r="B25" s="518"/>
      <c r="C25" s="585" t="s">
        <v>2812</v>
      </c>
      <c r="D25" s="524" t="s">
        <v>38</v>
      </c>
      <c r="E25" s="122">
        <v>0</v>
      </c>
      <c r="F25" s="123">
        <v>0</v>
      </c>
      <c r="G25" s="123">
        <v>0</v>
      </c>
      <c r="H25" s="123">
        <v>0</v>
      </c>
      <c r="I25" s="525">
        <v>0</v>
      </c>
      <c r="J25" s="122">
        <v>0</v>
      </c>
      <c r="K25" s="123">
        <v>0</v>
      </c>
      <c r="L25" s="123">
        <v>0</v>
      </c>
      <c r="M25" s="123">
        <v>0</v>
      </c>
      <c r="N25" s="525">
        <v>0</v>
      </c>
      <c r="O25" s="122">
        <v>0</v>
      </c>
      <c r="P25" s="123">
        <v>0</v>
      </c>
      <c r="Q25" s="123">
        <v>0</v>
      </c>
      <c r="R25" s="123">
        <v>0</v>
      </c>
      <c r="S25" s="525">
        <v>0</v>
      </c>
      <c r="T25" s="122">
        <v>0</v>
      </c>
      <c r="U25" s="123">
        <v>0</v>
      </c>
      <c r="V25" s="123">
        <v>0</v>
      </c>
      <c r="W25" s="123">
        <v>0</v>
      </c>
      <c r="X25" s="525">
        <v>0</v>
      </c>
      <c r="Y25" s="122">
        <v>0</v>
      </c>
      <c r="Z25" s="123">
        <v>0</v>
      </c>
      <c r="AA25" s="123">
        <v>0</v>
      </c>
      <c r="AB25" s="123">
        <v>0</v>
      </c>
      <c r="AC25" s="525">
        <v>0</v>
      </c>
      <c r="AD25" s="122">
        <v>0</v>
      </c>
      <c r="AE25" s="123">
        <v>0</v>
      </c>
      <c r="AF25" s="123">
        <v>0</v>
      </c>
      <c r="AG25" s="123">
        <v>0</v>
      </c>
      <c r="AH25" s="525">
        <v>0</v>
      </c>
      <c r="AI25" s="122">
        <v>0</v>
      </c>
      <c r="AJ25" s="123">
        <v>0</v>
      </c>
      <c r="AK25" s="123">
        <v>0</v>
      </c>
      <c r="AL25" s="123">
        <v>0</v>
      </c>
      <c r="AM25" s="525">
        <v>0</v>
      </c>
      <c r="AN25" s="122">
        <v>0</v>
      </c>
      <c r="AO25" s="123">
        <v>0</v>
      </c>
      <c r="AP25" s="123">
        <v>0</v>
      </c>
      <c r="AQ25" s="123">
        <v>0</v>
      </c>
      <c r="AR25" s="525">
        <v>0</v>
      </c>
      <c r="AS25" s="122">
        <v>0</v>
      </c>
      <c r="AT25" s="123">
        <v>0</v>
      </c>
      <c r="AU25" s="123">
        <v>0</v>
      </c>
      <c r="AV25" s="123">
        <v>0</v>
      </c>
      <c r="AW25" s="525">
        <v>0</v>
      </c>
      <c r="AX25" s="122">
        <v>0</v>
      </c>
      <c r="AY25" s="123">
        <v>0</v>
      </c>
      <c r="AZ25" s="123">
        <v>0</v>
      </c>
      <c r="BA25" s="123">
        <v>0</v>
      </c>
      <c r="BB25" s="525">
        <v>0</v>
      </c>
      <c r="BC25" s="122">
        <v>0</v>
      </c>
      <c r="BD25" s="123">
        <v>0</v>
      </c>
      <c r="BE25" s="123">
        <v>0</v>
      </c>
      <c r="BF25" s="123">
        <v>0</v>
      </c>
      <c r="BG25" s="525">
        <v>0</v>
      </c>
      <c r="BH25" s="122">
        <v>0</v>
      </c>
      <c r="BI25" s="123">
        <v>0</v>
      </c>
      <c r="BJ25" s="123">
        <v>0</v>
      </c>
      <c r="BK25" s="123">
        <v>0</v>
      </c>
      <c r="BL25" s="525">
        <v>0</v>
      </c>
      <c r="BM25" s="122">
        <v>0</v>
      </c>
      <c r="BN25" s="123">
        <v>0</v>
      </c>
      <c r="BO25" s="123">
        <v>0</v>
      </c>
      <c r="BP25" s="123">
        <v>0</v>
      </c>
      <c r="BQ25" s="525">
        <v>0</v>
      </c>
      <c r="BR25" s="122">
        <v>0</v>
      </c>
      <c r="BS25" s="123">
        <v>0</v>
      </c>
      <c r="BT25" s="123">
        <v>0</v>
      </c>
      <c r="BU25" s="123">
        <v>0</v>
      </c>
      <c r="BV25" s="525">
        <v>0</v>
      </c>
      <c r="BW25" s="122">
        <v>0</v>
      </c>
      <c r="BX25" s="123">
        <v>0</v>
      </c>
      <c r="BY25" s="123">
        <v>0</v>
      </c>
      <c r="BZ25" s="123">
        <v>0</v>
      </c>
      <c r="CA25" s="525">
        <v>0</v>
      </c>
      <c r="CB25" s="122">
        <v>0</v>
      </c>
      <c r="CC25" s="123">
        <v>0</v>
      </c>
      <c r="CD25" s="123">
        <v>0</v>
      </c>
      <c r="CE25" s="123">
        <v>0</v>
      </c>
      <c r="CF25" s="525">
        <v>0</v>
      </c>
      <c r="CG25" s="122">
        <v>0</v>
      </c>
      <c r="CH25" s="123">
        <v>0</v>
      </c>
      <c r="CI25" s="123">
        <v>0</v>
      </c>
      <c r="CJ25" s="123">
        <v>0</v>
      </c>
      <c r="CK25" s="525">
        <v>0</v>
      </c>
      <c r="CL25" s="122">
        <v>0</v>
      </c>
      <c r="CM25" s="123">
        <v>0</v>
      </c>
      <c r="CN25" s="123">
        <v>0</v>
      </c>
      <c r="CO25" s="123">
        <v>0</v>
      </c>
      <c r="CP25" s="525">
        <v>0</v>
      </c>
      <c r="CQ25" s="122">
        <v>0</v>
      </c>
      <c r="CR25" s="123">
        <v>0</v>
      </c>
      <c r="CS25" s="123">
        <v>0</v>
      </c>
      <c r="CT25" s="123">
        <v>0</v>
      </c>
      <c r="CU25" s="525">
        <v>0</v>
      </c>
      <c r="CV25" s="122">
        <v>0</v>
      </c>
      <c r="CW25" s="123">
        <v>0</v>
      </c>
      <c r="CX25" s="123">
        <v>0</v>
      </c>
      <c r="CY25" s="123">
        <v>0</v>
      </c>
      <c r="CZ25" s="525">
        <v>0</v>
      </c>
      <c r="DA25" s="122">
        <v>0</v>
      </c>
      <c r="DB25" s="123">
        <v>0</v>
      </c>
      <c r="DC25" s="123">
        <v>0</v>
      </c>
      <c r="DD25" s="123">
        <v>0</v>
      </c>
      <c r="DE25" s="525">
        <v>0</v>
      </c>
      <c r="DF25" s="122">
        <v>0</v>
      </c>
      <c r="DG25" s="123">
        <v>0</v>
      </c>
      <c r="DH25" s="123">
        <v>0</v>
      </c>
      <c r="DI25" s="123">
        <v>0</v>
      </c>
      <c r="DJ25" s="525">
        <v>0</v>
      </c>
      <c r="DK25" s="122">
        <v>0</v>
      </c>
      <c r="DL25" s="123">
        <v>0</v>
      </c>
      <c r="DM25" s="123">
        <v>0</v>
      </c>
      <c r="DN25" s="123">
        <v>0</v>
      </c>
      <c r="DO25" s="525">
        <v>0</v>
      </c>
      <c r="DP25" s="122">
        <v>0</v>
      </c>
      <c r="DQ25" s="123">
        <v>0</v>
      </c>
      <c r="DR25" s="123">
        <v>0</v>
      </c>
      <c r="DS25" s="123">
        <v>0</v>
      </c>
      <c r="DT25" s="525">
        <v>0</v>
      </c>
      <c r="DU25" s="122">
        <v>0</v>
      </c>
      <c r="DV25" s="123">
        <v>0</v>
      </c>
      <c r="DW25" s="123">
        <v>0</v>
      </c>
      <c r="DX25" s="123">
        <v>0</v>
      </c>
      <c r="DY25" s="525">
        <v>0</v>
      </c>
      <c r="DZ25" s="122">
        <v>0</v>
      </c>
      <c r="EA25" s="123">
        <v>0</v>
      </c>
      <c r="EB25" s="123">
        <v>0</v>
      </c>
      <c r="EC25" s="123">
        <v>0</v>
      </c>
      <c r="ED25" s="525">
        <v>0</v>
      </c>
      <c r="EE25" s="122">
        <v>0</v>
      </c>
      <c r="EF25" s="123">
        <v>0</v>
      </c>
      <c r="EG25" s="123">
        <v>0</v>
      </c>
      <c r="EH25" s="123">
        <v>0</v>
      </c>
      <c r="EI25" s="525">
        <v>0</v>
      </c>
      <c r="EJ25" s="122">
        <v>0</v>
      </c>
      <c r="EK25" s="123">
        <v>0</v>
      </c>
      <c r="EL25" s="123">
        <v>0</v>
      </c>
      <c r="EM25" s="123">
        <v>0</v>
      </c>
      <c r="EN25" s="525">
        <v>0</v>
      </c>
      <c r="EO25" s="122">
        <v>0</v>
      </c>
      <c r="EP25" s="123">
        <v>0</v>
      </c>
      <c r="EQ25" s="123">
        <v>0</v>
      </c>
      <c r="ER25" s="123">
        <v>0</v>
      </c>
      <c r="ES25" s="525">
        <v>0</v>
      </c>
      <c r="ET25" s="122">
        <v>0</v>
      </c>
      <c r="EU25" s="123">
        <v>0</v>
      </c>
      <c r="EV25" s="123">
        <v>0</v>
      </c>
      <c r="EW25" s="123">
        <v>0</v>
      </c>
      <c r="EX25" s="525">
        <v>0</v>
      </c>
      <c r="EY25" s="122">
        <v>0</v>
      </c>
      <c r="EZ25" s="123">
        <v>0</v>
      </c>
      <c r="FA25" s="123">
        <v>0</v>
      </c>
      <c r="FB25" s="123">
        <v>0</v>
      </c>
      <c r="FC25" s="525">
        <v>0</v>
      </c>
      <c r="FD25" s="122">
        <v>0</v>
      </c>
      <c r="FE25" s="123">
        <v>0</v>
      </c>
      <c r="FF25" s="123">
        <v>0</v>
      </c>
      <c r="FG25" s="123">
        <v>0</v>
      </c>
      <c r="FH25" s="525">
        <v>0</v>
      </c>
      <c r="FI25" s="122">
        <v>0</v>
      </c>
      <c r="FJ25" s="123">
        <v>0</v>
      </c>
      <c r="FK25" s="123">
        <v>0</v>
      </c>
      <c r="FL25" s="123">
        <v>0</v>
      </c>
      <c r="FM25" s="525">
        <v>0</v>
      </c>
      <c r="FN25" s="122">
        <v>0</v>
      </c>
      <c r="FO25" s="123">
        <v>0</v>
      </c>
      <c r="FP25" s="123">
        <v>0</v>
      </c>
      <c r="FQ25" s="123">
        <v>0</v>
      </c>
      <c r="FR25" s="525">
        <v>0</v>
      </c>
      <c r="FS25" s="122">
        <v>0</v>
      </c>
      <c r="FT25" s="123">
        <v>0</v>
      </c>
      <c r="FU25" s="123">
        <v>0</v>
      </c>
      <c r="FV25" s="123">
        <v>0</v>
      </c>
      <c r="FW25" s="525">
        <v>0</v>
      </c>
      <c r="FX25" s="122">
        <v>0</v>
      </c>
      <c r="FY25" s="123">
        <v>0</v>
      </c>
      <c r="FZ25" s="123">
        <v>0</v>
      </c>
      <c r="GA25" s="123">
        <v>0</v>
      </c>
      <c r="GB25" s="525">
        <v>0</v>
      </c>
      <c r="GC25" s="122">
        <v>0</v>
      </c>
      <c r="GD25" s="123">
        <v>0</v>
      </c>
      <c r="GE25" s="123">
        <v>0</v>
      </c>
      <c r="GF25" s="123">
        <v>0</v>
      </c>
      <c r="GG25" s="525">
        <v>0</v>
      </c>
      <c r="GH25" s="122">
        <v>0</v>
      </c>
      <c r="GI25" s="123">
        <v>0</v>
      </c>
      <c r="GJ25" s="123">
        <v>0</v>
      </c>
      <c r="GK25" s="123">
        <v>0</v>
      </c>
      <c r="GL25" s="525">
        <v>0</v>
      </c>
      <c r="GM25" s="122">
        <v>0</v>
      </c>
      <c r="GN25" s="123">
        <v>0</v>
      </c>
      <c r="GO25" s="123">
        <v>0</v>
      </c>
      <c r="GP25" s="123">
        <v>0</v>
      </c>
      <c r="GQ25" s="525">
        <v>0</v>
      </c>
      <c r="GR25" s="122">
        <v>0</v>
      </c>
      <c r="GS25" s="123">
        <v>0</v>
      </c>
      <c r="GT25" s="123">
        <v>0</v>
      </c>
      <c r="GU25" s="123">
        <v>0</v>
      </c>
      <c r="GV25" s="525">
        <v>0</v>
      </c>
      <c r="GW25" s="122">
        <v>0</v>
      </c>
      <c r="GX25" s="123">
        <v>0</v>
      </c>
      <c r="GY25" s="123">
        <v>0</v>
      </c>
      <c r="GZ25" s="123">
        <v>0</v>
      </c>
      <c r="HA25" s="525">
        <v>0</v>
      </c>
      <c r="HB25" s="122">
        <v>0</v>
      </c>
      <c r="HC25" s="123">
        <v>0</v>
      </c>
      <c r="HD25" s="123">
        <v>0</v>
      </c>
      <c r="HE25" s="123">
        <v>0</v>
      </c>
      <c r="HF25" s="525">
        <v>0</v>
      </c>
      <c r="HG25" s="122">
        <v>0</v>
      </c>
      <c r="HH25" s="123">
        <v>0</v>
      </c>
      <c r="HI25" s="123">
        <v>0</v>
      </c>
      <c r="HJ25" s="123">
        <v>0</v>
      </c>
      <c r="HK25" s="525">
        <v>0</v>
      </c>
      <c r="HL25" s="122">
        <v>0</v>
      </c>
      <c r="HM25" s="123">
        <v>0</v>
      </c>
      <c r="HN25" s="123">
        <v>0</v>
      </c>
      <c r="HO25" s="123">
        <v>0</v>
      </c>
      <c r="HP25" s="525">
        <v>0</v>
      </c>
      <c r="HQ25" s="122">
        <v>0</v>
      </c>
      <c r="HR25" s="123">
        <v>0</v>
      </c>
      <c r="HS25" s="123">
        <v>0</v>
      </c>
      <c r="HT25" s="123">
        <v>0</v>
      </c>
      <c r="HU25" s="525">
        <v>0</v>
      </c>
      <c r="HV25" s="122">
        <v>0</v>
      </c>
      <c r="HW25" s="123">
        <v>0</v>
      </c>
      <c r="HX25" s="123">
        <v>0</v>
      </c>
      <c r="HY25" s="123">
        <v>0</v>
      </c>
      <c r="HZ25" s="525">
        <v>0</v>
      </c>
      <c r="IA25" s="122">
        <v>0</v>
      </c>
      <c r="IB25" s="123">
        <v>0</v>
      </c>
      <c r="IC25" s="123">
        <v>0</v>
      </c>
      <c r="ID25" s="123">
        <v>0</v>
      </c>
      <c r="IE25" s="525">
        <v>0</v>
      </c>
      <c r="IF25" s="122">
        <v>0</v>
      </c>
      <c r="IG25" s="123">
        <v>0</v>
      </c>
      <c r="IH25" s="123">
        <v>0</v>
      </c>
      <c r="II25" s="123">
        <v>0</v>
      </c>
      <c r="IJ25" s="525">
        <v>0</v>
      </c>
      <c r="IK25" s="122">
        <v>0</v>
      </c>
      <c r="IL25" s="123">
        <v>0</v>
      </c>
      <c r="IM25" s="123">
        <v>0</v>
      </c>
      <c r="IN25" s="123">
        <v>0</v>
      </c>
      <c r="IO25" s="525">
        <v>0</v>
      </c>
      <c r="IP25" s="122">
        <v>0</v>
      </c>
      <c r="IQ25" s="123">
        <v>0</v>
      </c>
      <c r="IR25" s="123">
        <v>0</v>
      </c>
      <c r="IS25" s="123">
        <v>0</v>
      </c>
      <c r="IT25" s="525">
        <v>0</v>
      </c>
      <c r="IU25" s="122">
        <v>0</v>
      </c>
      <c r="IV25" s="123">
        <v>0</v>
      </c>
      <c r="IW25" s="123">
        <v>0</v>
      </c>
      <c r="IX25" s="123">
        <v>0</v>
      </c>
      <c r="IY25" s="525">
        <v>0</v>
      </c>
      <c r="IZ25" s="122">
        <v>0</v>
      </c>
      <c r="JA25" s="123">
        <v>0</v>
      </c>
      <c r="JB25" s="123">
        <v>0</v>
      </c>
      <c r="JC25" s="123">
        <v>0</v>
      </c>
      <c r="JD25" s="525">
        <v>0</v>
      </c>
      <c r="JE25" s="122">
        <v>0</v>
      </c>
      <c r="JF25" s="123">
        <v>0</v>
      </c>
      <c r="JG25" s="123">
        <v>0</v>
      </c>
      <c r="JH25" s="123">
        <v>0</v>
      </c>
      <c r="JI25" s="525">
        <v>0</v>
      </c>
      <c r="JJ25" s="122">
        <v>0</v>
      </c>
      <c r="JK25" s="123">
        <v>0</v>
      </c>
      <c r="JL25" s="123">
        <v>0</v>
      </c>
      <c r="JM25" s="123">
        <v>0</v>
      </c>
      <c r="JN25" s="525">
        <v>0</v>
      </c>
      <c r="JO25" s="122">
        <v>0</v>
      </c>
      <c r="JP25" s="123">
        <v>0</v>
      </c>
      <c r="JQ25" s="123">
        <v>0</v>
      </c>
      <c r="JR25" s="123">
        <v>0</v>
      </c>
      <c r="JS25" s="525">
        <v>0</v>
      </c>
      <c r="JT25" s="122">
        <v>0</v>
      </c>
      <c r="JU25" s="123">
        <v>0</v>
      </c>
      <c r="JV25" s="123">
        <v>0</v>
      </c>
      <c r="JW25" s="123">
        <v>0</v>
      </c>
      <c r="JX25" s="525">
        <v>0</v>
      </c>
      <c r="JY25" s="122">
        <v>0</v>
      </c>
      <c r="JZ25" s="123">
        <v>0</v>
      </c>
      <c r="KA25" s="123">
        <v>0</v>
      </c>
      <c r="KB25" s="123">
        <v>0</v>
      </c>
      <c r="KC25" s="525">
        <v>0</v>
      </c>
      <c r="KD25" s="122">
        <v>0</v>
      </c>
      <c r="KE25" s="123">
        <v>0</v>
      </c>
      <c r="KF25" s="123">
        <v>0</v>
      </c>
      <c r="KG25" s="123">
        <v>0</v>
      </c>
      <c r="KH25" s="525">
        <v>0</v>
      </c>
      <c r="KI25" s="122">
        <v>0</v>
      </c>
      <c r="KJ25" s="123">
        <v>0</v>
      </c>
      <c r="KK25" s="123">
        <v>0</v>
      </c>
      <c r="KL25" s="123">
        <v>0</v>
      </c>
      <c r="KM25" s="525">
        <v>0</v>
      </c>
      <c r="KN25" s="122">
        <v>0</v>
      </c>
      <c r="KO25" s="123">
        <v>0</v>
      </c>
      <c r="KP25" s="123">
        <v>0</v>
      </c>
      <c r="KQ25" s="123">
        <v>0</v>
      </c>
      <c r="KR25" s="525">
        <v>0</v>
      </c>
      <c r="KS25" s="122">
        <v>0</v>
      </c>
      <c r="KT25" s="123">
        <v>0</v>
      </c>
      <c r="KU25" s="123">
        <v>0</v>
      </c>
      <c r="KV25" s="123">
        <v>0</v>
      </c>
      <c r="KW25" s="525">
        <v>0</v>
      </c>
      <c r="KX25" s="122">
        <v>0</v>
      </c>
      <c r="KY25" s="123">
        <v>0</v>
      </c>
      <c r="KZ25" s="123">
        <v>0</v>
      </c>
      <c r="LA25" s="123">
        <v>0</v>
      </c>
      <c r="LB25" s="525">
        <v>0</v>
      </c>
      <c r="LC25" s="122">
        <v>0</v>
      </c>
      <c r="LD25" s="123">
        <v>0</v>
      </c>
      <c r="LE25" s="123">
        <v>0</v>
      </c>
      <c r="LF25" s="123">
        <v>0</v>
      </c>
      <c r="LG25" s="525">
        <v>0</v>
      </c>
      <c r="LH25" s="122">
        <v>0</v>
      </c>
      <c r="LI25" s="123">
        <v>0</v>
      </c>
      <c r="LJ25" s="123">
        <v>0</v>
      </c>
      <c r="LK25" s="123">
        <v>0</v>
      </c>
      <c r="LL25" s="525">
        <v>0</v>
      </c>
      <c r="LM25" s="122">
        <v>0</v>
      </c>
      <c r="LN25" s="123">
        <v>0</v>
      </c>
      <c r="LO25" s="123">
        <v>0</v>
      </c>
      <c r="LP25" s="123">
        <v>0</v>
      </c>
      <c r="LQ25" s="525">
        <v>0</v>
      </c>
      <c r="LR25" s="122">
        <v>0</v>
      </c>
      <c r="LS25" s="123">
        <v>0</v>
      </c>
      <c r="LT25" s="123">
        <v>0</v>
      </c>
      <c r="LU25" s="123">
        <v>0</v>
      </c>
      <c r="LV25" s="525">
        <v>0</v>
      </c>
      <c r="LW25" s="122">
        <v>0</v>
      </c>
      <c r="LX25" s="123">
        <v>0</v>
      </c>
      <c r="LY25" s="123">
        <v>0</v>
      </c>
      <c r="LZ25" s="123">
        <v>0</v>
      </c>
      <c r="MA25" s="525">
        <v>0</v>
      </c>
      <c r="MB25" s="122">
        <v>0</v>
      </c>
      <c r="MC25" s="123">
        <v>0</v>
      </c>
      <c r="MD25" s="123">
        <v>0</v>
      </c>
      <c r="ME25" s="123">
        <v>0</v>
      </c>
      <c r="MF25" s="525">
        <v>0</v>
      </c>
      <c r="MG25" s="122">
        <v>0</v>
      </c>
      <c r="MH25" s="123">
        <v>0</v>
      </c>
      <c r="MI25" s="123">
        <v>0</v>
      </c>
      <c r="MJ25" s="123">
        <v>0</v>
      </c>
      <c r="MK25" s="525">
        <v>0</v>
      </c>
      <c r="ML25" s="122">
        <v>0</v>
      </c>
      <c r="MM25" s="123">
        <v>0</v>
      </c>
      <c r="MN25" s="123">
        <v>0</v>
      </c>
      <c r="MO25" s="123">
        <v>0</v>
      </c>
      <c r="MP25" s="525">
        <v>0</v>
      </c>
      <c r="MQ25" s="122">
        <v>0</v>
      </c>
      <c r="MR25" s="123">
        <v>0</v>
      </c>
      <c r="MS25" s="123">
        <v>0</v>
      </c>
      <c r="MT25" s="123">
        <v>0</v>
      </c>
      <c r="MU25" s="525">
        <v>0</v>
      </c>
      <c r="MV25" s="122">
        <v>0</v>
      </c>
      <c r="MW25" s="123">
        <v>0</v>
      </c>
      <c r="MX25" s="123">
        <v>0</v>
      </c>
      <c r="MY25" s="123">
        <v>0</v>
      </c>
      <c r="MZ25" s="525">
        <v>0</v>
      </c>
      <c r="NA25" s="122">
        <v>0</v>
      </c>
      <c r="NB25" s="123">
        <v>0</v>
      </c>
      <c r="NC25" s="123">
        <v>0</v>
      </c>
      <c r="ND25" s="123">
        <v>0</v>
      </c>
      <c r="NE25" s="525">
        <v>0</v>
      </c>
      <c r="NF25" s="122">
        <v>0</v>
      </c>
      <c r="NG25" s="123">
        <v>0</v>
      </c>
      <c r="NH25" s="123">
        <v>0</v>
      </c>
      <c r="NI25" s="123">
        <v>0</v>
      </c>
      <c r="NJ25" s="525">
        <v>0</v>
      </c>
      <c r="NK25" s="122">
        <v>0</v>
      </c>
      <c r="NL25" s="123">
        <v>0</v>
      </c>
      <c r="NM25" s="123">
        <v>0</v>
      </c>
      <c r="NN25" s="123">
        <v>0</v>
      </c>
      <c r="NO25" s="525">
        <v>0</v>
      </c>
      <c r="NP25" s="122">
        <v>0</v>
      </c>
      <c r="NQ25" s="123">
        <v>0</v>
      </c>
      <c r="NR25" s="123">
        <v>0</v>
      </c>
      <c r="NS25" s="123">
        <v>0</v>
      </c>
      <c r="NT25" s="525">
        <v>0</v>
      </c>
      <c r="NU25" s="122">
        <v>0</v>
      </c>
      <c r="NV25" s="123">
        <v>0</v>
      </c>
      <c r="NW25" s="123">
        <v>0</v>
      </c>
      <c r="NX25" s="123">
        <v>0</v>
      </c>
      <c r="NY25" s="525">
        <v>0</v>
      </c>
      <c r="NZ25" s="122">
        <v>0</v>
      </c>
      <c r="OA25" s="123">
        <v>0</v>
      </c>
      <c r="OB25" s="123">
        <v>0</v>
      </c>
      <c r="OC25" s="123">
        <v>0</v>
      </c>
      <c r="OD25" s="525">
        <v>0</v>
      </c>
      <c r="OE25" s="122">
        <v>0</v>
      </c>
      <c r="OF25" s="123">
        <v>0</v>
      </c>
      <c r="OG25" s="123">
        <v>0</v>
      </c>
      <c r="OH25" s="123">
        <v>0</v>
      </c>
      <c r="OI25" s="525">
        <v>0</v>
      </c>
      <c r="OJ25" s="122">
        <v>0</v>
      </c>
      <c r="OK25" s="123">
        <v>0</v>
      </c>
      <c r="OL25" s="123">
        <v>0</v>
      </c>
      <c r="OM25" s="123">
        <v>0</v>
      </c>
      <c r="ON25" s="525">
        <v>0</v>
      </c>
      <c r="OO25" s="122">
        <v>0</v>
      </c>
      <c r="OP25" s="123">
        <v>0</v>
      </c>
      <c r="OQ25" s="123">
        <v>0</v>
      </c>
      <c r="OR25" s="123">
        <v>0</v>
      </c>
      <c r="OS25" s="525">
        <v>0</v>
      </c>
      <c r="OT25" s="122">
        <v>0</v>
      </c>
      <c r="OU25" s="123">
        <v>0</v>
      </c>
      <c r="OV25" s="123">
        <v>0</v>
      </c>
      <c r="OW25" s="123">
        <v>0</v>
      </c>
      <c r="OX25" s="525">
        <v>0</v>
      </c>
      <c r="OY25" s="122">
        <v>0</v>
      </c>
      <c r="OZ25" s="123">
        <v>0</v>
      </c>
      <c r="PA25" s="123">
        <v>0</v>
      </c>
      <c r="PB25" s="123">
        <v>0</v>
      </c>
      <c r="PC25" s="525">
        <v>0</v>
      </c>
      <c r="PD25" s="122">
        <v>0</v>
      </c>
      <c r="PE25" s="123">
        <v>0</v>
      </c>
      <c r="PF25" s="123">
        <v>0</v>
      </c>
      <c r="PG25" s="123">
        <v>0</v>
      </c>
      <c r="PH25" s="525">
        <v>0</v>
      </c>
      <c r="PI25" s="122">
        <v>0</v>
      </c>
      <c r="PJ25" s="123">
        <v>0</v>
      </c>
      <c r="PK25" s="123">
        <v>0</v>
      </c>
      <c r="PL25" s="123">
        <v>0</v>
      </c>
      <c r="PM25" s="525">
        <v>0</v>
      </c>
      <c r="PN25" s="122">
        <v>0</v>
      </c>
      <c r="PO25" s="123">
        <v>0</v>
      </c>
      <c r="PP25" s="123">
        <v>0</v>
      </c>
      <c r="PQ25" s="123">
        <v>0</v>
      </c>
      <c r="PR25" s="525">
        <v>0</v>
      </c>
      <c r="PS25" s="122">
        <v>0</v>
      </c>
      <c r="PT25" s="123">
        <v>0</v>
      </c>
      <c r="PU25" s="123">
        <v>0</v>
      </c>
      <c r="PV25" s="123">
        <v>0</v>
      </c>
      <c r="PW25" s="525">
        <v>0</v>
      </c>
      <c r="PX25" s="122">
        <v>0</v>
      </c>
      <c r="PY25" s="123">
        <v>0</v>
      </c>
      <c r="PZ25" s="123">
        <v>0</v>
      </c>
      <c r="QA25" s="123">
        <v>0</v>
      </c>
      <c r="QB25" s="525">
        <v>0</v>
      </c>
      <c r="QC25" s="122">
        <v>0</v>
      </c>
      <c r="QD25" s="123">
        <v>0</v>
      </c>
      <c r="QE25" s="123">
        <v>0</v>
      </c>
      <c r="QF25" s="123">
        <v>0</v>
      </c>
      <c r="QG25" s="525">
        <v>0</v>
      </c>
      <c r="QH25" s="122">
        <v>0</v>
      </c>
      <c r="QI25" s="123">
        <v>0</v>
      </c>
      <c r="QJ25" s="123">
        <v>0</v>
      </c>
      <c r="QK25" s="123">
        <v>0</v>
      </c>
      <c r="QL25" s="525">
        <v>0</v>
      </c>
      <c r="QM25" s="122">
        <v>0</v>
      </c>
      <c r="QN25" s="123">
        <v>0</v>
      </c>
      <c r="QO25" s="123">
        <v>0</v>
      </c>
      <c r="QP25" s="123">
        <v>0</v>
      </c>
      <c r="QQ25" s="526">
        <v>0</v>
      </c>
    </row>
    <row r="26" spans="2:459">
      <c r="B26" s="543"/>
      <c r="C26" s="544" t="s">
        <v>2813</v>
      </c>
      <c r="D26" s="545" t="s">
        <v>62</v>
      </c>
      <c r="E26" s="209">
        <v>0</v>
      </c>
      <c r="F26" s="210">
        <v>0</v>
      </c>
      <c r="G26" s="210">
        <v>0</v>
      </c>
      <c r="H26" s="150">
        <v>0</v>
      </c>
      <c r="I26" s="547">
        <v>0</v>
      </c>
      <c r="J26" s="209">
        <v>0</v>
      </c>
      <c r="K26" s="210">
        <v>0</v>
      </c>
      <c r="L26" s="210">
        <v>0</v>
      </c>
      <c r="M26" s="150">
        <v>0</v>
      </c>
      <c r="N26" s="547">
        <v>0</v>
      </c>
      <c r="O26" s="149">
        <v>0</v>
      </c>
      <c r="P26" s="150">
        <v>0</v>
      </c>
      <c r="Q26" s="150">
        <v>0</v>
      </c>
      <c r="R26" s="150">
        <v>0</v>
      </c>
      <c r="S26" s="547">
        <v>0</v>
      </c>
      <c r="T26" s="209">
        <v>2.9</v>
      </c>
      <c r="U26" s="210">
        <v>711</v>
      </c>
      <c r="V26" s="210">
        <v>636</v>
      </c>
      <c r="W26" s="150">
        <v>75</v>
      </c>
      <c r="X26" s="547">
        <v>0.10548523206751055</v>
      </c>
      <c r="Y26" s="209">
        <v>0</v>
      </c>
      <c r="Z26" s="210">
        <v>0</v>
      </c>
      <c r="AA26" s="210">
        <v>0</v>
      </c>
      <c r="AB26" s="150">
        <v>0</v>
      </c>
      <c r="AC26" s="547">
        <v>0</v>
      </c>
      <c r="AD26" s="149">
        <v>2.9</v>
      </c>
      <c r="AE26" s="150">
        <v>711</v>
      </c>
      <c r="AF26" s="150">
        <v>636</v>
      </c>
      <c r="AG26" s="150">
        <v>75</v>
      </c>
      <c r="AH26" s="547">
        <v>0.10548523206751055</v>
      </c>
      <c r="AI26" s="149">
        <v>2.9</v>
      </c>
      <c r="AJ26" s="150">
        <v>711</v>
      </c>
      <c r="AK26" s="150">
        <v>636</v>
      </c>
      <c r="AL26" s="150">
        <v>75</v>
      </c>
      <c r="AM26" s="547">
        <v>0.10548523206751055</v>
      </c>
      <c r="AN26" s="209">
        <v>0</v>
      </c>
      <c r="AO26" s="210">
        <v>0</v>
      </c>
      <c r="AP26" s="210">
        <v>0</v>
      </c>
      <c r="AQ26" s="150">
        <v>0</v>
      </c>
      <c r="AR26" s="547">
        <v>0</v>
      </c>
      <c r="AS26" s="209">
        <v>0</v>
      </c>
      <c r="AT26" s="210">
        <v>0</v>
      </c>
      <c r="AU26" s="210">
        <v>0</v>
      </c>
      <c r="AV26" s="150">
        <v>0</v>
      </c>
      <c r="AW26" s="547">
        <v>0</v>
      </c>
      <c r="AX26" s="149">
        <v>0</v>
      </c>
      <c r="AY26" s="150">
        <v>0</v>
      </c>
      <c r="AZ26" s="150">
        <v>0</v>
      </c>
      <c r="BA26" s="150">
        <v>0</v>
      </c>
      <c r="BB26" s="547">
        <v>0</v>
      </c>
      <c r="BC26" s="209">
        <v>4.2</v>
      </c>
      <c r="BD26" s="210">
        <v>965</v>
      </c>
      <c r="BE26" s="210">
        <v>878</v>
      </c>
      <c r="BF26" s="150">
        <v>87</v>
      </c>
      <c r="BG26" s="547">
        <v>9.0155440414507779E-2</v>
      </c>
      <c r="BH26" s="209">
        <v>0</v>
      </c>
      <c r="BI26" s="210">
        <v>0</v>
      </c>
      <c r="BJ26" s="210">
        <v>0</v>
      </c>
      <c r="BK26" s="150">
        <v>0</v>
      </c>
      <c r="BL26" s="547">
        <v>0</v>
      </c>
      <c r="BM26" s="149">
        <v>4.2</v>
      </c>
      <c r="BN26" s="150">
        <v>965</v>
      </c>
      <c r="BO26" s="150">
        <v>878</v>
      </c>
      <c r="BP26" s="150">
        <v>87</v>
      </c>
      <c r="BQ26" s="547">
        <v>9.0155440414507779E-2</v>
      </c>
      <c r="BR26" s="149">
        <v>4.2</v>
      </c>
      <c r="BS26" s="150">
        <v>965</v>
      </c>
      <c r="BT26" s="150">
        <v>878</v>
      </c>
      <c r="BU26" s="150">
        <v>87</v>
      </c>
      <c r="BV26" s="547">
        <v>9.0155440414507779E-2</v>
      </c>
      <c r="BW26" s="209">
        <v>0</v>
      </c>
      <c r="BX26" s="210">
        <v>0</v>
      </c>
      <c r="BY26" s="210">
        <v>0</v>
      </c>
      <c r="BZ26" s="150">
        <v>0</v>
      </c>
      <c r="CA26" s="547">
        <v>0</v>
      </c>
      <c r="CB26" s="209">
        <v>0</v>
      </c>
      <c r="CC26" s="210">
        <v>0</v>
      </c>
      <c r="CD26" s="210">
        <v>0</v>
      </c>
      <c r="CE26" s="150">
        <v>0</v>
      </c>
      <c r="CF26" s="547">
        <v>0</v>
      </c>
      <c r="CG26" s="149">
        <v>0</v>
      </c>
      <c r="CH26" s="150">
        <v>0</v>
      </c>
      <c r="CI26" s="150">
        <v>0</v>
      </c>
      <c r="CJ26" s="150">
        <v>0</v>
      </c>
      <c r="CK26" s="547">
        <v>0</v>
      </c>
      <c r="CL26" s="209">
        <v>0.8</v>
      </c>
      <c r="CM26" s="210">
        <v>176</v>
      </c>
      <c r="CN26" s="210">
        <v>158</v>
      </c>
      <c r="CO26" s="150">
        <v>18</v>
      </c>
      <c r="CP26" s="547">
        <v>0.10227272727272728</v>
      </c>
      <c r="CQ26" s="209">
        <v>0.2</v>
      </c>
      <c r="CR26" s="210">
        <v>50</v>
      </c>
      <c r="CS26" s="210">
        <v>44</v>
      </c>
      <c r="CT26" s="150">
        <v>6</v>
      </c>
      <c r="CU26" s="547">
        <v>0.12</v>
      </c>
      <c r="CV26" s="149">
        <v>1</v>
      </c>
      <c r="CW26" s="150">
        <v>226</v>
      </c>
      <c r="CX26" s="150">
        <v>202</v>
      </c>
      <c r="CY26" s="150">
        <v>24</v>
      </c>
      <c r="CZ26" s="547">
        <v>0.10619469026548672</v>
      </c>
      <c r="DA26" s="149">
        <v>1</v>
      </c>
      <c r="DB26" s="150">
        <v>226</v>
      </c>
      <c r="DC26" s="150">
        <v>202</v>
      </c>
      <c r="DD26" s="150">
        <v>24</v>
      </c>
      <c r="DE26" s="547">
        <v>0.10619469026548672</v>
      </c>
      <c r="DF26" s="209">
        <v>0</v>
      </c>
      <c r="DG26" s="210">
        <v>0</v>
      </c>
      <c r="DH26" s="210">
        <v>0</v>
      </c>
      <c r="DI26" s="150">
        <v>0</v>
      </c>
      <c r="DJ26" s="547">
        <v>0</v>
      </c>
      <c r="DK26" s="209">
        <v>0</v>
      </c>
      <c r="DL26" s="210">
        <v>0</v>
      </c>
      <c r="DM26" s="210">
        <v>0</v>
      </c>
      <c r="DN26" s="150">
        <v>0</v>
      </c>
      <c r="DO26" s="547">
        <v>0</v>
      </c>
      <c r="DP26" s="149">
        <v>0</v>
      </c>
      <c r="DQ26" s="150">
        <v>0</v>
      </c>
      <c r="DR26" s="150">
        <v>0</v>
      </c>
      <c r="DS26" s="150">
        <v>0</v>
      </c>
      <c r="DT26" s="547">
        <v>0</v>
      </c>
      <c r="DU26" s="209">
        <v>3.5</v>
      </c>
      <c r="DV26" s="210">
        <v>811</v>
      </c>
      <c r="DW26" s="210">
        <v>742</v>
      </c>
      <c r="DX26" s="150">
        <v>69</v>
      </c>
      <c r="DY26" s="547">
        <v>8.5080147965474723E-2</v>
      </c>
      <c r="DZ26" s="209">
        <v>0.6</v>
      </c>
      <c r="EA26" s="210">
        <v>153</v>
      </c>
      <c r="EB26" s="210">
        <v>138</v>
      </c>
      <c r="EC26" s="150">
        <v>15</v>
      </c>
      <c r="ED26" s="547">
        <v>9.8039215686274508E-2</v>
      </c>
      <c r="EE26" s="149">
        <v>4.0999999999999996</v>
      </c>
      <c r="EF26" s="150">
        <v>964</v>
      </c>
      <c r="EG26" s="150">
        <v>880</v>
      </c>
      <c r="EH26" s="150">
        <v>84</v>
      </c>
      <c r="EI26" s="547">
        <v>8.7136929460580909E-2</v>
      </c>
      <c r="EJ26" s="149">
        <v>4.0999999999999996</v>
      </c>
      <c r="EK26" s="150">
        <v>964</v>
      </c>
      <c r="EL26" s="150">
        <v>880</v>
      </c>
      <c r="EM26" s="150">
        <v>84</v>
      </c>
      <c r="EN26" s="547">
        <v>8.7136929460580909E-2</v>
      </c>
      <c r="EO26" s="209">
        <v>0</v>
      </c>
      <c r="EP26" s="210">
        <v>0</v>
      </c>
      <c r="EQ26" s="210">
        <v>0</v>
      </c>
      <c r="ER26" s="150">
        <v>0</v>
      </c>
      <c r="ES26" s="547">
        <v>0</v>
      </c>
      <c r="ET26" s="209">
        <v>0</v>
      </c>
      <c r="EU26" s="210">
        <v>0</v>
      </c>
      <c r="EV26" s="210">
        <v>0</v>
      </c>
      <c r="EW26" s="150">
        <v>0</v>
      </c>
      <c r="EX26" s="547">
        <v>0</v>
      </c>
      <c r="EY26" s="149">
        <v>0</v>
      </c>
      <c r="EZ26" s="150">
        <v>0</v>
      </c>
      <c r="FA26" s="150">
        <v>0</v>
      </c>
      <c r="FB26" s="150">
        <v>0</v>
      </c>
      <c r="FC26" s="547">
        <v>0</v>
      </c>
      <c r="FD26" s="209">
        <v>4.4000000000000004</v>
      </c>
      <c r="FE26" s="210">
        <v>1025</v>
      </c>
      <c r="FF26" s="210">
        <v>935</v>
      </c>
      <c r="FG26" s="150">
        <v>90</v>
      </c>
      <c r="FH26" s="547">
        <v>8.7804878048780483E-2</v>
      </c>
      <c r="FI26" s="209">
        <v>0.1</v>
      </c>
      <c r="FJ26" s="210">
        <v>14</v>
      </c>
      <c r="FK26" s="210">
        <v>13</v>
      </c>
      <c r="FL26" s="150">
        <v>1</v>
      </c>
      <c r="FM26" s="547">
        <v>7.1428571428571425E-2</v>
      </c>
      <c r="FN26" s="149">
        <v>4.5</v>
      </c>
      <c r="FO26" s="150">
        <v>1039</v>
      </c>
      <c r="FP26" s="150">
        <v>948</v>
      </c>
      <c r="FQ26" s="150">
        <v>91</v>
      </c>
      <c r="FR26" s="547">
        <v>8.7584215591915301E-2</v>
      </c>
      <c r="FS26" s="149">
        <v>4.5</v>
      </c>
      <c r="FT26" s="150">
        <v>1039</v>
      </c>
      <c r="FU26" s="150">
        <v>948</v>
      </c>
      <c r="FV26" s="150">
        <v>91</v>
      </c>
      <c r="FW26" s="547">
        <v>8.7584215591915301E-2</v>
      </c>
      <c r="FX26" s="209">
        <v>0</v>
      </c>
      <c r="FY26" s="210">
        <v>0</v>
      </c>
      <c r="FZ26" s="210">
        <v>0</v>
      </c>
      <c r="GA26" s="150">
        <v>0</v>
      </c>
      <c r="GB26" s="547">
        <v>0</v>
      </c>
      <c r="GC26" s="209">
        <v>0</v>
      </c>
      <c r="GD26" s="210">
        <v>0</v>
      </c>
      <c r="GE26" s="210">
        <v>0</v>
      </c>
      <c r="GF26" s="150">
        <v>0</v>
      </c>
      <c r="GG26" s="547">
        <v>0</v>
      </c>
      <c r="GH26" s="149">
        <v>0</v>
      </c>
      <c r="GI26" s="150">
        <v>0</v>
      </c>
      <c r="GJ26" s="150">
        <v>0</v>
      </c>
      <c r="GK26" s="150">
        <v>0</v>
      </c>
      <c r="GL26" s="547">
        <v>0</v>
      </c>
      <c r="GM26" s="209">
        <v>2</v>
      </c>
      <c r="GN26" s="210">
        <v>460</v>
      </c>
      <c r="GO26" s="210">
        <v>393</v>
      </c>
      <c r="GP26" s="150">
        <v>67</v>
      </c>
      <c r="GQ26" s="547">
        <v>0.14565217391304347</v>
      </c>
      <c r="GR26" s="209">
        <v>0.4</v>
      </c>
      <c r="GS26" s="210">
        <v>99</v>
      </c>
      <c r="GT26" s="210">
        <v>85</v>
      </c>
      <c r="GU26" s="150">
        <v>14</v>
      </c>
      <c r="GV26" s="547">
        <v>0.14141414141414141</v>
      </c>
      <c r="GW26" s="149">
        <v>2.4</v>
      </c>
      <c r="GX26" s="150">
        <v>559</v>
      </c>
      <c r="GY26" s="150">
        <v>478</v>
      </c>
      <c r="GZ26" s="150">
        <v>81</v>
      </c>
      <c r="HA26" s="547">
        <v>0.14490161001788909</v>
      </c>
      <c r="HB26" s="149">
        <v>2.4</v>
      </c>
      <c r="HC26" s="150">
        <v>559</v>
      </c>
      <c r="HD26" s="150">
        <v>478</v>
      </c>
      <c r="HE26" s="150">
        <v>81</v>
      </c>
      <c r="HF26" s="547">
        <v>0.14490161001788909</v>
      </c>
      <c r="HG26" s="209">
        <v>0</v>
      </c>
      <c r="HH26" s="210">
        <v>0</v>
      </c>
      <c r="HI26" s="210">
        <v>0</v>
      </c>
      <c r="HJ26" s="150">
        <v>0</v>
      </c>
      <c r="HK26" s="547">
        <v>0</v>
      </c>
      <c r="HL26" s="209">
        <v>0</v>
      </c>
      <c r="HM26" s="210">
        <v>0</v>
      </c>
      <c r="HN26" s="210">
        <v>0</v>
      </c>
      <c r="HO26" s="150">
        <v>0</v>
      </c>
      <c r="HP26" s="547">
        <v>0</v>
      </c>
      <c r="HQ26" s="149">
        <v>0</v>
      </c>
      <c r="HR26" s="150">
        <v>0</v>
      </c>
      <c r="HS26" s="150">
        <v>0</v>
      </c>
      <c r="HT26" s="150">
        <v>0</v>
      </c>
      <c r="HU26" s="547">
        <v>0</v>
      </c>
      <c r="HV26" s="209">
        <v>0</v>
      </c>
      <c r="HW26" s="210">
        <v>0</v>
      </c>
      <c r="HX26" s="210">
        <v>0</v>
      </c>
      <c r="HY26" s="150">
        <v>0</v>
      </c>
      <c r="HZ26" s="547">
        <v>0</v>
      </c>
      <c r="IA26" s="209">
        <v>0</v>
      </c>
      <c r="IB26" s="210">
        <v>0</v>
      </c>
      <c r="IC26" s="210">
        <v>0</v>
      </c>
      <c r="ID26" s="150">
        <v>0</v>
      </c>
      <c r="IE26" s="547">
        <v>0</v>
      </c>
      <c r="IF26" s="149">
        <v>0</v>
      </c>
      <c r="IG26" s="150">
        <v>0</v>
      </c>
      <c r="IH26" s="150">
        <v>0</v>
      </c>
      <c r="II26" s="150">
        <v>0</v>
      </c>
      <c r="IJ26" s="547">
        <v>0</v>
      </c>
      <c r="IK26" s="149">
        <v>0</v>
      </c>
      <c r="IL26" s="150">
        <v>0</v>
      </c>
      <c r="IM26" s="150">
        <v>0</v>
      </c>
      <c r="IN26" s="150">
        <v>0</v>
      </c>
      <c r="IO26" s="547">
        <v>0</v>
      </c>
      <c r="IP26" s="209">
        <v>0</v>
      </c>
      <c r="IQ26" s="210">
        <v>0</v>
      </c>
      <c r="IR26" s="210">
        <v>0</v>
      </c>
      <c r="IS26" s="150">
        <v>0</v>
      </c>
      <c r="IT26" s="547">
        <v>0</v>
      </c>
      <c r="IU26" s="209">
        <v>0</v>
      </c>
      <c r="IV26" s="210">
        <v>0</v>
      </c>
      <c r="IW26" s="210">
        <v>0</v>
      </c>
      <c r="IX26" s="150">
        <v>0</v>
      </c>
      <c r="IY26" s="547">
        <v>0</v>
      </c>
      <c r="IZ26" s="149">
        <v>0</v>
      </c>
      <c r="JA26" s="150">
        <v>0</v>
      </c>
      <c r="JB26" s="150">
        <v>0</v>
      </c>
      <c r="JC26" s="150">
        <v>0</v>
      </c>
      <c r="JD26" s="547">
        <v>0</v>
      </c>
      <c r="JE26" s="209">
        <v>5</v>
      </c>
      <c r="JF26" s="210">
        <v>1044</v>
      </c>
      <c r="JG26" s="210">
        <v>914</v>
      </c>
      <c r="JH26" s="150">
        <v>130</v>
      </c>
      <c r="JI26" s="547">
        <v>0.12452107279693486</v>
      </c>
      <c r="JJ26" s="209">
        <v>0</v>
      </c>
      <c r="JK26" s="210">
        <v>0</v>
      </c>
      <c r="JL26" s="210">
        <v>0</v>
      </c>
      <c r="JM26" s="150">
        <v>0</v>
      </c>
      <c r="JN26" s="547">
        <v>0</v>
      </c>
      <c r="JO26" s="149">
        <v>5</v>
      </c>
      <c r="JP26" s="150">
        <v>1044</v>
      </c>
      <c r="JQ26" s="150">
        <v>914</v>
      </c>
      <c r="JR26" s="150">
        <v>130</v>
      </c>
      <c r="JS26" s="547">
        <v>0.12452107279693486</v>
      </c>
      <c r="JT26" s="149">
        <v>5</v>
      </c>
      <c r="JU26" s="150">
        <v>1044</v>
      </c>
      <c r="JV26" s="150">
        <v>914</v>
      </c>
      <c r="JW26" s="150">
        <v>130</v>
      </c>
      <c r="JX26" s="547">
        <v>0.12452107279693486</v>
      </c>
      <c r="JY26" s="209">
        <v>0</v>
      </c>
      <c r="JZ26" s="210">
        <v>0</v>
      </c>
      <c r="KA26" s="210">
        <v>0</v>
      </c>
      <c r="KB26" s="150">
        <v>0</v>
      </c>
      <c r="KC26" s="547">
        <v>0</v>
      </c>
      <c r="KD26" s="209">
        <v>0</v>
      </c>
      <c r="KE26" s="210">
        <v>0</v>
      </c>
      <c r="KF26" s="210">
        <v>0</v>
      </c>
      <c r="KG26" s="150">
        <v>0</v>
      </c>
      <c r="KH26" s="547">
        <v>0</v>
      </c>
      <c r="KI26" s="149">
        <v>0</v>
      </c>
      <c r="KJ26" s="150">
        <v>0</v>
      </c>
      <c r="KK26" s="150">
        <v>0</v>
      </c>
      <c r="KL26" s="150">
        <v>0</v>
      </c>
      <c r="KM26" s="547">
        <v>0</v>
      </c>
      <c r="KN26" s="209">
        <v>2.6</v>
      </c>
      <c r="KO26" s="210">
        <v>573</v>
      </c>
      <c r="KP26" s="210">
        <v>497</v>
      </c>
      <c r="KQ26" s="150">
        <v>76</v>
      </c>
      <c r="KR26" s="547">
        <v>0.13263525305410123</v>
      </c>
      <c r="KS26" s="209">
        <v>0</v>
      </c>
      <c r="KT26" s="210">
        <v>0</v>
      </c>
      <c r="KU26" s="210">
        <v>0</v>
      </c>
      <c r="KV26" s="150">
        <v>0</v>
      </c>
      <c r="KW26" s="547">
        <v>0</v>
      </c>
      <c r="KX26" s="149">
        <v>2.6</v>
      </c>
      <c r="KY26" s="150">
        <v>573</v>
      </c>
      <c r="KZ26" s="150">
        <v>497</v>
      </c>
      <c r="LA26" s="150">
        <v>76</v>
      </c>
      <c r="LB26" s="547">
        <v>0.13263525305410123</v>
      </c>
      <c r="LC26" s="149">
        <v>2.6</v>
      </c>
      <c r="LD26" s="150">
        <v>573</v>
      </c>
      <c r="LE26" s="150">
        <v>497</v>
      </c>
      <c r="LF26" s="150">
        <v>76</v>
      </c>
      <c r="LG26" s="547">
        <v>0.13263525305410123</v>
      </c>
      <c r="LH26" s="209">
        <v>0</v>
      </c>
      <c r="LI26" s="210">
        <v>0</v>
      </c>
      <c r="LJ26" s="210">
        <v>0</v>
      </c>
      <c r="LK26" s="150">
        <v>0</v>
      </c>
      <c r="LL26" s="547">
        <v>0</v>
      </c>
      <c r="LM26" s="209">
        <v>0</v>
      </c>
      <c r="LN26" s="210">
        <v>0</v>
      </c>
      <c r="LO26" s="210">
        <v>0</v>
      </c>
      <c r="LP26" s="150">
        <v>0</v>
      </c>
      <c r="LQ26" s="547">
        <v>0</v>
      </c>
      <c r="LR26" s="149">
        <v>0</v>
      </c>
      <c r="LS26" s="150">
        <v>0</v>
      </c>
      <c r="LT26" s="150">
        <v>0</v>
      </c>
      <c r="LU26" s="150">
        <v>0</v>
      </c>
      <c r="LV26" s="547">
        <v>0</v>
      </c>
      <c r="LW26" s="209">
        <v>0.3</v>
      </c>
      <c r="LX26" s="210">
        <v>63</v>
      </c>
      <c r="LY26" s="210">
        <v>58</v>
      </c>
      <c r="LZ26" s="150">
        <v>5</v>
      </c>
      <c r="MA26" s="547">
        <v>7.9365079365079361E-2</v>
      </c>
      <c r="MB26" s="209">
        <v>0</v>
      </c>
      <c r="MC26" s="210">
        <v>0</v>
      </c>
      <c r="MD26" s="210">
        <v>0</v>
      </c>
      <c r="ME26" s="150">
        <v>0</v>
      </c>
      <c r="MF26" s="547">
        <v>0</v>
      </c>
      <c r="MG26" s="149">
        <v>0.3</v>
      </c>
      <c r="MH26" s="150">
        <v>63</v>
      </c>
      <c r="MI26" s="150">
        <v>58</v>
      </c>
      <c r="MJ26" s="150">
        <v>5</v>
      </c>
      <c r="MK26" s="547">
        <v>7.9365079365079361E-2</v>
      </c>
      <c r="ML26" s="149">
        <v>0.3</v>
      </c>
      <c r="MM26" s="150">
        <v>63</v>
      </c>
      <c r="MN26" s="150">
        <v>58</v>
      </c>
      <c r="MO26" s="150">
        <v>5</v>
      </c>
      <c r="MP26" s="547">
        <v>7.9365079365079361E-2</v>
      </c>
      <c r="MQ26" s="209">
        <v>0</v>
      </c>
      <c r="MR26" s="210">
        <v>0</v>
      </c>
      <c r="MS26" s="210">
        <v>0</v>
      </c>
      <c r="MT26" s="150">
        <v>0</v>
      </c>
      <c r="MU26" s="547">
        <v>0</v>
      </c>
      <c r="MV26" s="209">
        <v>0</v>
      </c>
      <c r="MW26" s="210">
        <v>0</v>
      </c>
      <c r="MX26" s="210">
        <v>0</v>
      </c>
      <c r="MY26" s="150">
        <v>0</v>
      </c>
      <c r="MZ26" s="547">
        <v>0</v>
      </c>
      <c r="NA26" s="149">
        <v>0</v>
      </c>
      <c r="NB26" s="150">
        <v>0</v>
      </c>
      <c r="NC26" s="150">
        <v>0</v>
      </c>
      <c r="ND26" s="150">
        <v>0</v>
      </c>
      <c r="NE26" s="547">
        <v>0</v>
      </c>
      <c r="NF26" s="209">
        <v>11.8</v>
      </c>
      <c r="NG26" s="210">
        <v>2518</v>
      </c>
      <c r="NH26" s="210">
        <v>2274</v>
      </c>
      <c r="NI26" s="150">
        <v>244</v>
      </c>
      <c r="NJ26" s="547">
        <v>9.690230341540905E-2</v>
      </c>
      <c r="NK26" s="209">
        <v>0</v>
      </c>
      <c r="NL26" s="210">
        <v>0</v>
      </c>
      <c r="NM26" s="210">
        <v>0</v>
      </c>
      <c r="NN26" s="150">
        <v>0</v>
      </c>
      <c r="NO26" s="547">
        <v>0</v>
      </c>
      <c r="NP26" s="149">
        <v>11.8</v>
      </c>
      <c r="NQ26" s="150">
        <v>2518</v>
      </c>
      <c r="NR26" s="150">
        <v>2274</v>
      </c>
      <c r="NS26" s="150">
        <v>244</v>
      </c>
      <c r="NT26" s="547">
        <v>9.690230341540905E-2</v>
      </c>
      <c r="NU26" s="149">
        <v>11.8</v>
      </c>
      <c r="NV26" s="150">
        <v>2518</v>
      </c>
      <c r="NW26" s="150">
        <v>2274</v>
      </c>
      <c r="NX26" s="150">
        <v>244</v>
      </c>
      <c r="NY26" s="547">
        <v>9.690230341540905E-2</v>
      </c>
      <c r="NZ26" s="209">
        <v>0</v>
      </c>
      <c r="OA26" s="210">
        <v>0</v>
      </c>
      <c r="OB26" s="210">
        <v>0</v>
      </c>
      <c r="OC26" s="150">
        <v>0</v>
      </c>
      <c r="OD26" s="547">
        <v>0</v>
      </c>
      <c r="OE26" s="209">
        <v>0</v>
      </c>
      <c r="OF26" s="210">
        <v>0</v>
      </c>
      <c r="OG26" s="210">
        <v>0</v>
      </c>
      <c r="OH26" s="150">
        <v>0</v>
      </c>
      <c r="OI26" s="547">
        <v>0</v>
      </c>
      <c r="OJ26" s="149">
        <v>0</v>
      </c>
      <c r="OK26" s="150">
        <v>0</v>
      </c>
      <c r="OL26" s="150">
        <v>0</v>
      </c>
      <c r="OM26" s="150">
        <v>0</v>
      </c>
      <c r="ON26" s="547">
        <v>0</v>
      </c>
      <c r="OO26" s="209">
        <v>0</v>
      </c>
      <c r="OP26" s="210">
        <v>0</v>
      </c>
      <c r="OQ26" s="210">
        <v>0</v>
      </c>
      <c r="OR26" s="150">
        <v>0</v>
      </c>
      <c r="OS26" s="547">
        <v>0</v>
      </c>
      <c r="OT26" s="209">
        <v>0.2</v>
      </c>
      <c r="OU26" s="210">
        <v>38</v>
      </c>
      <c r="OV26" s="210">
        <v>32</v>
      </c>
      <c r="OW26" s="150">
        <v>6</v>
      </c>
      <c r="OX26" s="547">
        <v>0.15789473684210525</v>
      </c>
      <c r="OY26" s="149">
        <v>0.2</v>
      </c>
      <c r="OZ26" s="150">
        <v>38</v>
      </c>
      <c r="PA26" s="150">
        <v>32</v>
      </c>
      <c r="PB26" s="150">
        <v>6</v>
      </c>
      <c r="PC26" s="547">
        <v>0.15789473684210525</v>
      </c>
      <c r="PD26" s="149">
        <v>0.2</v>
      </c>
      <c r="PE26" s="150">
        <v>38</v>
      </c>
      <c r="PF26" s="150">
        <v>32</v>
      </c>
      <c r="PG26" s="150">
        <v>6</v>
      </c>
      <c r="PH26" s="547">
        <v>0.15789473684210525</v>
      </c>
      <c r="PI26" s="149">
        <v>0</v>
      </c>
      <c r="PJ26" s="150">
        <v>0</v>
      </c>
      <c r="PK26" s="150">
        <v>0</v>
      </c>
      <c r="PL26" s="150">
        <v>0</v>
      </c>
      <c r="PM26" s="547">
        <v>0</v>
      </c>
      <c r="PN26" s="149">
        <v>0</v>
      </c>
      <c r="PO26" s="150">
        <v>0</v>
      </c>
      <c r="PP26" s="150">
        <v>0</v>
      </c>
      <c r="PQ26" s="150">
        <v>0</v>
      </c>
      <c r="PR26" s="547">
        <v>0</v>
      </c>
      <c r="PS26" s="149">
        <v>0</v>
      </c>
      <c r="PT26" s="150">
        <v>0</v>
      </c>
      <c r="PU26" s="150">
        <v>0</v>
      </c>
      <c r="PV26" s="150">
        <v>0</v>
      </c>
      <c r="PW26" s="547">
        <v>0</v>
      </c>
      <c r="PX26" s="149">
        <v>20.699999999999996</v>
      </c>
      <c r="PY26" s="150">
        <v>4859</v>
      </c>
      <c r="PZ26" s="150">
        <v>4378</v>
      </c>
      <c r="QA26" s="150">
        <v>481</v>
      </c>
      <c r="QB26" s="547">
        <v>9.8991562049804485E-2</v>
      </c>
      <c r="QC26" s="149">
        <v>1.3</v>
      </c>
      <c r="QD26" s="150">
        <v>316</v>
      </c>
      <c r="QE26" s="150">
        <v>280</v>
      </c>
      <c r="QF26" s="150">
        <v>36</v>
      </c>
      <c r="QG26" s="547">
        <v>0.11392405063291139</v>
      </c>
      <c r="QH26" s="149">
        <v>21.999999999999996</v>
      </c>
      <c r="QI26" s="150">
        <v>5175</v>
      </c>
      <c r="QJ26" s="150">
        <v>4658</v>
      </c>
      <c r="QK26" s="150">
        <v>517</v>
      </c>
      <c r="QL26" s="547">
        <v>9.9903381642512071E-2</v>
      </c>
      <c r="QM26" s="149">
        <v>21.999999999999996</v>
      </c>
      <c r="QN26" s="150">
        <v>5175</v>
      </c>
      <c r="QO26" s="150">
        <v>4658</v>
      </c>
      <c r="QP26" s="150">
        <v>517</v>
      </c>
      <c r="QQ26" s="552">
        <v>9.9903381642512071E-2</v>
      </c>
    </row>
    <row r="27" spans="2:459">
      <c r="B27" s="586" t="s">
        <v>2814</v>
      </c>
      <c r="C27" s="587" t="s">
        <v>2815</v>
      </c>
      <c r="D27" s="588" t="s">
        <v>2816</v>
      </c>
      <c r="E27" s="198">
        <v>0</v>
      </c>
      <c r="F27" s="199">
        <v>0</v>
      </c>
      <c r="G27" s="199">
        <v>0</v>
      </c>
      <c r="H27" s="199">
        <v>0</v>
      </c>
      <c r="I27" s="589">
        <v>0</v>
      </c>
      <c r="J27" s="198">
        <v>0</v>
      </c>
      <c r="K27" s="199">
        <v>0</v>
      </c>
      <c r="L27" s="199">
        <v>0</v>
      </c>
      <c r="M27" s="199">
        <v>0</v>
      </c>
      <c r="N27" s="589">
        <v>0</v>
      </c>
      <c r="O27" s="198">
        <v>0</v>
      </c>
      <c r="P27" s="199">
        <v>0</v>
      </c>
      <c r="Q27" s="199">
        <v>0</v>
      </c>
      <c r="R27" s="199">
        <v>0</v>
      </c>
      <c r="S27" s="589">
        <v>0</v>
      </c>
      <c r="T27" s="198">
        <v>0</v>
      </c>
      <c r="U27" s="199">
        <v>0</v>
      </c>
      <c r="V27" s="199">
        <v>0</v>
      </c>
      <c r="W27" s="199">
        <v>0</v>
      </c>
      <c r="X27" s="589">
        <v>0</v>
      </c>
      <c r="Y27" s="198">
        <v>0</v>
      </c>
      <c r="Z27" s="199">
        <v>0</v>
      </c>
      <c r="AA27" s="199">
        <v>0</v>
      </c>
      <c r="AB27" s="199">
        <v>0</v>
      </c>
      <c r="AC27" s="589">
        <v>0</v>
      </c>
      <c r="AD27" s="198">
        <v>0</v>
      </c>
      <c r="AE27" s="199">
        <v>0</v>
      </c>
      <c r="AF27" s="199">
        <v>0</v>
      </c>
      <c r="AG27" s="199">
        <v>0</v>
      </c>
      <c r="AH27" s="589">
        <v>0</v>
      </c>
      <c r="AI27" s="198">
        <v>0</v>
      </c>
      <c r="AJ27" s="199">
        <v>0</v>
      </c>
      <c r="AK27" s="199">
        <v>0</v>
      </c>
      <c r="AL27" s="199">
        <v>0</v>
      </c>
      <c r="AM27" s="589">
        <v>0</v>
      </c>
      <c r="AN27" s="198">
        <v>0</v>
      </c>
      <c r="AO27" s="199">
        <v>0</v>
      </c>
      <c r="AP27" s="199">
        <v>0</v>
      </c>
      <c r="AQ27" s="199">
        <v>0</v>
      </c>
      <c r="AR27" s="589">
        <v>0</v>
      </c>
      <c r="AS27" s="198">
        <v>0</v>
      </c>
      <c r="AT27" s="199">
        <v>0</v>
      </c>
      <c r="AU27" s="199">
        <v>0</v>
      </c>
      <c r="AV27" s="199">
        <v>0</v>
      </c>
      <c r="AW27" s="589">
        <v>0</v>
      </c>
      <c r="AX27" s="198">
        <v>0</v>
      </c>
      <c r="AY27" s="199">
        <v>0</v>
      </c>
      <c r="AZ27" s="199">
        <v>0</v>
      </c>
      <c r="BA27" s="199">
        <v>0</v>
      </c>
      <c r="BB27" s="589">
        <v>0</v>
      </c>
      <c r="BC27" s="198">
        <v>0</v>
      </c>
      <c r="BD27" s="199">
        <v>0</v>
      </c>
      <c r="BE27" s="199">
        <v>0</v>
      </c>
      <c r="BF27" s="199">
        <v>0</v>
      </c>
      <c r="BG27" s="589">
        <v>0</v>
      </c>
      <c r="BH27" s="198">
        <v>0</v>
      </c>
      <c r="BI27" s="199">
        <v>0</v>
      </c>
      <c r="BJ27" s="199">
        <v>0</v>
      </c>
      <c r="BK27" s="199">
        <v>0</v>
      </c>
      <c r="BL27" s="589">
        <v>0</v>
      </c>
      <c r="BM27" s="198">
        <v>0</v>
      </c>
      <c r="BN27" s="199">
        <v>0</v>
      </c>
      <c r="BO27" s="199">
        <v>0</v>
      </c>
      <c r="BP27" s="199">
        <v>0</v>
      </c>
      <c r="BQ27" s="589">
        <v>0</v>
      </c>
      <c r="BR27" s="198">
        <v>0</v>
      </c>
      <c r="BS27" s="199">
        <v>0</v>
      </c>
      <c r="BT27" s="199">
        <v>0</v>
      </c>
      <c r="BU27" s="199">
        <v>0</v>
      </c>
      <c r="BV27" s="589">
        <v>0</v>
      </c>
      <c r="BW27" s="198">
        <v>0</v>
      </c>
      <c r="BX27" s="199">
        <v>0</v>
      </c>
      <c r="BY27" s="199">
        <v>0</v>
      </c>
      <c r="BZ27" s="199">
        <v>0</v>
      </c>
      <c r="CA27" s="589">
        <v>0</v>
      </c>
      <c r="CB27" s="198">
        <v>0</v>
      </c>
      <c r="CC27" s="199">
        <v>0</v>
      </c>
      <c r="CD27" s="199">
        <v>0</v>
      </c>
      <c r="CE27" s="199">
        <v>0</v>
      </c>
      <c r="CF27" s="589">
        <v>0</v>
      </c>
      <c r="CG27" s="198">
        <v>0</v>
      </c>
      <c r="CH27" s="199">
        <v>0</v>
      </c>
      <c r="CI27" s="199">
        <v>0</v>
      </c>
      <c r="CJ27" s="199">
        <v>0</v>
      </c>
      <c r="CK27" s="589">
        <v>0</v>
      </c>
      <c r="CL27" s="198">
        <v>0</v>
      </c>
      <c r="CM27" s="199">
        <v>0</v>
      </c>
      <c r="CN27" s="199">
        <v>0</v>
      </c>
      <c r="CO27" s="199">
        <v>0</v>
      </c>
      <c r="CP27" s="589">
        <v>0</v>
      </c>
      <c r="CQ27" s="198">
        <v>0</v>
      </c>
      <c r="CR27" s="199">
        <v>0</v>
      </c>
      <c r="CS27" s="199">
        <v>0</v>
      </c>
      <c r="CT27" s="199">
        <v>0</v>
      </c>
      <c r="CU27" s="589">
        <v>0</v>
      </c>
      <c r="CV27" s="198">
        <v>0</v>
      </c>
      <c r="CW27" s="199">
        <v>0</v>
      </c>
      <c r="CX27" s="199">
        <v>0</v>
      </c>
      <c r="CY27" s="199">
        <v>0</v>
      </c>
      <c r="CZ27" s="589">
        <v>0</v>
      </c>
      <c r="DA27" s="198">
        <v>0</v>
      </c>
      <c r="DB27" s="199">
        <v>0</v>
      </c>
      <c r="DC27" s="199">
        <v>0</v>
      </c>
      <c r="DD27" s="199">
        <v>0</v>
      </c>
      <c r="DE27" s="589">
        <v>0</v>
      </c>
      <c r="DF27" s="198">
        <v>0</v>
      </c>
      <c r="DG27" s="199">
        <v>0</v>
      </c>
      <c r="DH27" s="199">
        <v>0</v>
      </c>
      <c r="DI27" s="199">
        <v>0</v>
      </c>
      <c r="DJ27" s="589">
        <v>0</v>
      </c>
      <c r="DK27" s="198">
        <v>0</v>
      </c>
      <c r="DL27" s="199">
        <v>0</v>
      </c>
      <c r="DM27" s="199">
        <v>0</v>
      </c>
      <c r="DN27" s="199">
        <v>0</v>
      </c>
      <c r="DO27" s="589">
        <v>0</v>
      </c>
      <c r="DP27" s="198">
        <v>0</v>
      </c>
      <c r="DQ27" s="199">
        <v>0</v>
      </c>
      <c r="DR27" s="199">
        <v>0</v>
      </c>
      <c r="DS27" s="199">
        <v>0</v>
      </c>
      <c r="DT27" s="589">
        <v>0</v>
      </c>
      <c r="DU27" s="198">
        <v>0</v>
      </c>
      <c r="DV27" s="199">
        <v>0</v>
      </c>
      <c r="DW27" s="199">
        <v>0</v>
      </c>
      <c r="DX27" s="199">
        <v>0</v>
      </c>
      <c r="DY27" s="589">
        <v>0</v>
      </c>
      <c r="DZ27" s="198">
        <v>0</v>
      </c>
      <c r="EA27" s="199">
        <v>0</v>
      </c>
      <c r="EB27" s="199">
        <v>0</v>
      </c>
      <c r="EC27" s="199">
        <v>0</v>
      </c>
      <c r="ED27" s="589">
        <v>0</v>
      </c>
      <c r="EE27" s="198">
        <v>0</v>
      </c>
      <c r="EF27" s="199">
        <v>0</v>
      </c>
      <c r="EG27" s="199">
        <v>0</v>
      </c>
      <c r="EH27" s="199">
        <v>0</v>
      </c>
      <c r="EI27" s="589">
        <v>0</v>
      </c>
      <c r="EJ27" s="198">
        <v>0</v>
      </c>
      <c r="EK27" s="199">
        <v>0</v>
      </c>
      <c r="EL27" s="199">
        <v>0</v>
      </c>
      <c r="EM27" s="199">
        <v>0</v>
      </c>
      <c r="EN27" s="589">
        <v>0</v>
      </c>
      <c r="EO27" s="198">
        <v>0</v>
      </c>
      <c r="EP27" s="199">
        <v>0</v>
      </c>
      <c r="EQ27" s="199">
        <v>0</v>
      </c>
      <c r="ER27" s="199">
        <v>0</v>
      </c>
      <c r="ES27" s="589">
        <v>0</v>
      </c>
      <c r="ET27" s="198">
        <v>0</v>
      </c>
      <c r="EU27" s="199">
        <v>0</v>
      </c>
      <c r="EV27" s="199">
        <v>0</v>
      </c>
      <c r="EW27" s="199">
        <v>0</v>
      </c>
      <c r="EX27" s="589">
        <v>0</v>
      </c>
      <c r="EY27" s="198">
        <v>0</v>
      </c>
      <c r="EZ27" s="199">
        <v>0</v>
      </c>
      <c r="FA27" s="199">
        <v>0</v>
      </c>
      <c r="FB27" s="199">
        <v>0</v>
      </c>
      <c r="FC27" s="589">
        <v>0</v>
      </c>
      <c r="FD27" s="198">
        <v>0</v>
      </c>
      <c r="FE27" s="199">
        <v>0</v>
      </c>
      <c r="FF27" s="199">
        <v>0</v>
      </c>
      <c r="FG27" s="199">
        <v>0</v>
      </c>
      <c r="FH27" s="589">
        <v>0</v>
      </c>
      <c r="FI27" s="198">
        <v>0</v>
      </c>
      <c r="FJ27" s="199">
        <v>0</v>
      </c>
      <c r="FK27" s="199">
        <v>0</v>
      </c>
      <c r="FL27" s="199">
        <v>0</v>
      </c>
      <c r="FM27" s="589">
        <v>0</v>
      </c>
      <c r="FN27" s="198">
        <v>0</v>
      </c>
      <c r="FO27" s="199">
        <v>0</v>
      </c>
      <c r="FP27" s="199">
        <v>0</v>
      </c>
      <c r="FQ27" s="199">
        <v>0</v>
      </c>
      <c r="FR27" s="589">
        <v>0</v>
      </c>
      <c r="FS27" s="198">
        <v>0</v>
      </c>
      <c r="FT27" s="199">
        <v>0</v>
      </c>
      <c r="FU27" s="199">
        <v>0</v>
      </c>
      <c r="FV27" s="199">
        <v>0</v>
      </c>
      <c r="FW27" s="589">
        <v>0</v>
      </c>
      <c r="FX27" s="198">
        <v>0</v>
      </c>
      <c r="FY27" s="199">
        <v>0</v>
      </c>
      <c r="FZ27" s="199">
        <v>0</v>
      </c>
      <c r="GA27" s="199">
        <v>0</v>
      </c>
      <c r="GB27" s="589">
        <v>0</v>
      </c>
      <c r="GC27" s="198">
        <v>0</v>
      </c>
      <c r="GD27" s="199">
        <v>0</v>
      </c>
      <c r="GE27" s="199">
        <v>0</v>
      </c>
      <c r="GF27" s="199">
        <v>0</v>
      </c>
      <c r="GG27" s="589">
        <v>0</v>
      </c>
      <c r="GH27" s="198">
        <v>0</v>
      </c>
      <c r="GI27" s="199">
        <v>0</v>
      </c>
      <c r="GJ27" s="199">
        <v>0</v>
      </c>
      <c r="GK27" s="199">
        <v>0</v>
      </c>
      <c r="GL27" s="589">
        <v>0</v>
      </c>
      <c r="GM27" s="198">
        <v>0</v>
      </c>
      <c r="GN27" s="199">
        <v>0</v>
      </c>
      <c r="GO27" s="199">
        <v>0</v>
      </c>
      <c r="GP27" s="199">
        <v>0</v>
      </c>
      <c r="GQ27" s="589">
        <v>0</v>
      </c>
      <c r="GR27" s="198">
        <v>0</v>
      </c>
      <c r="GS27" s="199">
        <v>0</v>
      </c>
      <c r="GT27" s="199">
        <v>0</v>
      </c>
      <c r="GU27" s="199">
        <v>0</v>
      </c>
      <c r="GV27" s="589">
        <v>0</v>
      </c>
      <c r="GW27" s="198">
        <v>0</v>
      </c>
      <c r="GX27" s="199">
        <v>0</v>
      </c>
      <c r="GY27" s="199">
        <v>0</v>
      </c>
      <c r="GZ27" s="199">
        <v>0</v>
      </c>
      <c r="HA27" s="589">
        <v>0</v>
      </c>
      <c r="HB27" s="198">
        <v>0</v>
      </c>
      <c r="HC27" s="199">
        <v>0</v>
      </c>
      <c r="HD27" s="199">
        <v>0</v>
      </c>
      <c r="HE27" s="199">
        <v>0</v>
      </c>
      <c r="HF27" s="589">
        <v>0</v>
      </c>
      <c r="HG27" s="198">
        <v>0</v>
      </c>
      <c r="HH27" s="199">
        <v>0</v>
      </c>
      <c r="HI27" s="199">
        <v>0</v>
      </c>
      <c r="HJ27" s="199">
        <v>0</v>
      </c>
      <c r="HK27" s="589">
        <v>0</v>
      </c>
      <c r="HL27" s="198">
        <v>0</v>
      </c>
      <c r="HM27" s="199">
        <v>0</v>
      </c>
      <c r="HN27" s="199">
        <v>0</v>
      </c>
      <c r="HO27" s="199">
        <v>0</v>
      </c>
      <c r="HP27" s="589">
        <v>0</v>
      </c>
      <c r="HQ27" s="198">
        <v>0</v>
      </c>
      <c r="HR27" s="199">
        <v>0</v>
      </c>
      <c r="HS27" s="199">
        <v>0</v>
      </c>
      <c r="HT27" s="199">
        <v>0</v>
      </c>
      <c r="HU27" s="589">
        <v>0</v>
      </c>
      <c r="HV27" s="198">
        <v>0</v>
      </c>
      <c r="HW27" s="199">
        <v>0</v>
      </c>
      <c r="HX27" s="199">
        <v>0</v>
      </c>
      <c r="HY27" s="199">
        <v>0</v>
      </c>
      <c r="HZ27" s="589">
        <v>0</v>
      </c>
      <c r="IA27" s="198">
        <v>0</v>
      </c>
      <c r="IB27" s="199">
        <v>0</v>
      </c>
      <c r="IC27" s="199">
        <v>0</v>
      </c>
      <c r="ID27" s="199">
        <v>0</v>
      </c>
      <c r="IE27" s="589">
        <v>0</v>
      </c>
      <c r="IF27" s="198">
        <v>0</v>
      </c>
      <c r="IG27" s="199">
        <v>0</v>
      </c>
      <c r="IH27" s="199">
        <v>0</v>
      </c>
      <c r="II27" s="199">
        <v>0</v>
      </c>
      <c r="IJ27" s="589">
        <v>0</v>
      </c>
      <c r="IK27" s="198">
        <v>0</v>
      </c>
      <c r="IL27" s="199">
        <v>0</v>
      </c>
      <c r="IM27" s="199">
        <v>0</v>
      </c>
      <c r="IN27" s="199">
        <v>0</v>
      </c>
      <c r="IO27" s="589">
        <v>0</v>
      </c>
      <c r="IP27" s="198">
        <v>0</v>
      </c>
      <c r="IQ27" s="199">
        <v>0</v>
      </c>
      <c r="IR27" s="199">
        <v>0</v>
      </c>
      <c r="IS27" s="199">
        <v>0</v>
      </c>
      <c r="IT27" s="589">
        <v>0</v>
      </c>
      <c r="IU27" s="198">
        <v>0</v>
      </c>
      <c r="IV27" s="199">
        <v>0</v>
      </c>
      <c r="IW27" s="199">
        <v>0</v>
      </c>
      <c r="IX27" s="199">
        <v>0</v>
      </c>
      <c r="IY27" s="589">
        <v>0</v>
      </c>
      <c r="IZ27" s="198">
        <v>0</v>
      </c>
      <c r="JA27" s="199">
        <v>0</v>
      </c>
      <c r="JB27" s="199">
        <v>0</v>
      </c>
      <c r="JC27" s="199">
        <v>0</v>
      </c>
      <c r="JD27" s="589">
        <v>0</v>
      </c>
      <c r="JE27" s="198">
        <v>0</v>
      </c>
      <c r="JF27" s="199">
        <v>0</v>
      </c>
      <c r="JG27" s="199">
        <v>0</v>
      </c>
      <c r="JH27" s="199">
        <v>0</v>
      </c>
      <c r="JI27" s="589">
        <v>0</v>
      </c>
      <c r="JJ27" s="198">
        <v>0</v>
      </c>
      <c r="JK27" s="199">
        <v>0</v>
      </c>
      <c r="JL27" s="199">
        <v>0</v>
      </c>
      <c r="JM27" s="199">
        <v>0</v>
      </c>
      <c r="JN27" s="589">
        <v>0</v>
      </c>
      <c r="JO27" s="198">
        <v>0</v>
      </c>
      <c r="JP27" s="199">
        <v>0</v>
      </c>
      <c r="JQ27" s="199">
        <v>0</v>
      </c>
      <c r="JR27" s="199">
        <v>0</v>
      </c>
      <c r="JS27" s="589">
        <v>0</v>
      </c>
      <c r="JT27" s="198">
        <v>0</v>
      </c>
      <c r="JU27" s="199">
        <v>0</v>
      </c>
      <c r="JV27" s="199">
        <v>0</v>
      </c>
      <c r="JW27" s="199">
        <v>0</v>
      </c>
      <c r="JX27" s="589">
        <v>0</v>
      </c>
      <c r="JY27" s="198">
        <v>0</v>
      </c>
      <c r="JZ27" s="199">
        <v>0</v>
      </c>
      <c r="KA27" s="199">
        <v>0</v>
      </c>
      <c r="KB27" s="199">
        <v>0</v>
      </c>
      <c r="KC27" s="589">
        <v>0</v>
      </c>
      <c r="KD27" s="198">
        <v>0</v>
      </c>
      <c r="KE27" s="199">
        <v>0</v>
      </c>
      <c r="KF27" s="199">
        <v>0</v>
      </c>
      <c r="KG27" s="199">
        <v>0</v>
      </c>
      <c r="KH27" s="589">
        <v>0</v>
      </c>
      <c r="KI27" s="198">
        <v>0</v>
      </c>
      <c r="KJ27" s="199">
        <v>0</v>
      </c>
      <c r="KK27" s="199">
        <v>0</v>
      </c>
      <c r="KL27" s="199">
        <v>0</v>
      </c>
      <c r="KM27" s="589">
        <v>0</v>
      </c>
      <c r="KN27" s="198">
        <v>0</v>
      </c>
      <c r="KO27" s="199">
        <v>0</v>
      </c>
      <c r="KP27" s="199">
        <v>0</v>
      </c>
      <c r="KQ27" s="199">
        <v>0</v>
      </c>
      <c r="KR27" s="589">
        <v>0</v>
      </c>
      <c r="KS27" s="198">
        <v>0</v>
      </c>
      <c r="KT27" s="199">
        <v>0</v>
      </c>
      <c r="KU27" s="199">
        <v>0</v>
      </c>
      <c r="KV27" s="199">
        <v>0</v>
      </c>
      <c r="KW27" s="589">
        <v>0</v>
      </c>
      <c r="KX27" s="198">
        <v>0</v>
      </c>
      <c r="KY27" s="199">
        <v>0</v>
      </c>
      <c r="KZ27" s="199">
        <v>0</v>
      </c>
      <c r="LA27" s="199">
        <v>0</v>
      </c>
      <c r="LB27" s="589">
        <v>0</v>
      </c>
      <c r="LC27" s="198">
        <v>0</v>
      </c>
      <c r="LD27" s="199">
        <v>0</v>
      </c>
      <c r="LE27" s="199">
        <v>0</v>
      </c>
      <c r="LF27" s="199">
        <v>0</v>
      </c>
      <c r="LG27" s="589">
        <v>0</v>
      </c>
      <c r="LH27" s="198">
        <v>0</v>
      </c>
      <c r="LI27" s="199">
        <v>0</v>
      </c>
      <c r="LJ27" s="199">
        <v>0</v>
      </c>
      <c r="LK27" s="199">
        <v>0</v>
      </c>
      <c r="LL27" s="589">
        <v>0</v>
      </c>
      <c r="LM27" s="198">
        <v>0</v>
      </c>
      <c r="LN27" s="199">
        <v>0</v>
      </c>
      <c r="LO27" s="199">
        <v>0</v>
      </c>
      <c r="LP27" s="199">
        <v>0</v>
      </c>
      <c r="LQ27" s="589">
        <v>0</v>
      </c>
      <c r="LR27" s="198">
        <v>0</v>
      </c>
      <c r="LS27" s="199">
        <v>0</v>
      </c>
      <c r="LT27" s="199">
        <v>0</v>
      </c>
      <c r="LU27" s="199">
        <v>0</v>
      </c>
      <c r="LV27" s="589">
        <v>0</v>
      </c>
      <c r="LW27" s="198">
        <v>0</v>
      </c>
      <c r="LX27" s="199">
        <v>0</v>
      </c>
      <c r="LY27" s="199">
        <v>0</v>
      </c>
      <c r="LZ27" s="199">
        <v>0</v>
      </c>
      <c r="MA27" s="589">
        <v>0</v>
      </c>
      <c r="MB27" s="198">
        <v>0</v>
      </c>
      <c r="MC27" s="199">
        <v>0</v>
      </c>
      <c r="MD27" s="199">
        <v>0</v>
      </c>
      <c r="ME27" s="199">
        <v>0</v>
      </c>
      <c r="MF27" s="589">
        <v>0</v>
      </c>
      <c r="MG27" s="198">
        <v>0</v>
      </c>
      <c r="MH27" s="199">
        <v>0</v>
      </c>
      <c r="MI27" s="199">
        <v>0</v>
      </c>
      <c r="MJ27" s="199">
        <v>0</v>
      </c>
      <c r="MK27" s="589">
        <v>0</v>
      </c>
      <c r="ML27" s="198">
        <v>0</v>
      </c>
      <c r="MM27" s="199">
        <v>0</v>
      </c>
      <c r="MN27" s="199">
        <v>0</v>
      </c>
      <c r="MO27" s="199">
        <v>0</v>
      </c>
      <c r="MP27" s="589">
        <v>0</v>
      </c>
      <c r="MQ27" s="198">
        <v>0</v>
      </c>
      <c r="MR27" s="199">
        <v>0</v>
      </c>
      <c r="MS27" s="199">
        <v>0</v>
      </c>
      <c r="MT27" s="199">
        <v>0</v>
      </c>
      <c r="MU27" s="589">
        <v>0</v>
      </c>
      <c r="MV27" s="198">
        <v>0</v>
      </c>
      <c r="MW27" s="199">
        <v>0</v>
      </c>
      <c r="MX27" s="199">
        <v>0</v>
      </c>
      <c r="MY27" s="199">
        <v>0</v>
      </c>
      <c r="MZ27" s="589">
        <v>0</v>
      </c>
      <c r="NA27" s="198">
        <v>0</v>
      </c>
      <c r="NB27" s="199">
        <v>0</v>
      </c>
      <c r="NC27" s="199">
        <v>0</v>
      </c>
      <c r="ND27" s="199">
        <v>0</v>
      </c>
      <c r="NE27" s="589">
        <v>0</v>
      </c>
      <c r="NF27" s="198">
        <v>0</v>
      </c>
      <c r="NG27" s="199">
        <v>0</v>
      </c>
      <c r="NH27" s="199">
        <v>0</v>
      </c>
      <c r="NI27" s="199">
        <v>0</v>
      </c>
      <c r="NJ27" s="589">
        <v>0</v>
      </c>
      <c r="NK27" s="198">
        <v>0</v>
      </c>
      <c r="NL27" s="199">
        <v>0</v>
      </c>
      <c r="NM27" s="199">
        <v>0</v>
      </c>
      <c r="NN27" s="199">
        <v>0</v>
      </c>
      <c r="NO27" s="589">
        <v>0</v>
      </c>
      <c r="NP27" s="198">
        <v>0</v>
      </c>
      <c r="NQ27" s="199">
        <v>0</v>
      </c>
      <c r="NR27" s="199">
        <v>0</v>
      </c>
      <c r="NS27" s="199">
        <v>0</v>
      </c>
      <c r="NT27" s="589">
        <v>0</v>
      </c>
      <c r="NU27" s="198">
        <v>0</v>
      </c>
      <c r="NV27" s="199">
        <v>0</v>
      </c>
      <c r="NW27" s="199">
        <v>0</v>
      </c>
      <c r="NX27" s="199">
        <v>0</v>
      </c>
      <c r="NY27" s="589">
        <v>0</v>
      </c>
      <c r="NZ27" s="198">
        <v>0</v>
      </c>
      <c r="OA27" s="199">
        <v>0</v>
      </c>
      <c r="OB27" s="199">
        <v>0</v>
      </c>
      <c r="OC27" s="199">
        <v>0</v>
      </c>
      <c r="OD27" s="589">
        <v>0</v>
      </c>
      <c r="OE27" s="198">
        <v>0</v>
      </c>
      <c r="OF27" s="199">
        <v>0</v>
      </c>
      <c r="OG27" s="199">
        <v>0</v>
      </c>
      <c r="OH27" s="199">
        <v>0</v>
      </c>
      <c r="OI27" s="589">
        <v>0</v>
      </c>
      <c r="OJ27" s="198">
        <v>0</v>
      </c>
      <c r="OK27" s="199">
        <v>0</v>
      </c>
      <c r="OL27" s="199">
        <v>0</v>
      </c>
      <c r="OM27" s="199">
        <v>0</v>
      </c>
      <c r="ON27" s="589">
        <v>0</v>
      </c>
      <c r="OO27" s="198">
        <v>0</v>
      </c>
      <c r="OP27" s="199">
        <v>0</v>
      </c>
      <c r="OQ27" s="199">
        <v>0</v>
      </c>
      <c r="OR27" s="199">
        <v>0</v>
      </c>
      <c r="OS27" s="589">
        <v>0</v>
      </c>
      <c r="OT27" s="198">
        <v>0</v>
      </c>
      <c r="OU27" s="199">
        <v>0</v>
      </c>
      <c r="OV27" s="199">
        <v>0</v>
      </c>
      <c r="OW27" s="199">
        <v>0</v>
      </c>
      <c r="OX27" s="589">
        <v>0</v>
      </c>
      <c r="OY27" s="198">
        <v>0</v>
      </c>
      <c r="OZ27" s="199">
        <v>0</v>
      </c>
      <c r="PA27" s="199">
        <v>0</v>
      </c>
      <c r="PB27" s="199">
        <v>0</v>
      </c>
      <c r="PC27" s="589">
        <v>0</v>
      </c>
      <c r="PD27" s="198">
        <v>0</v>
      </c>
      <c r="PE27" s="199">
        <v>0</v>
      </c>
      <c r="PF27" s="199">
        <v>0</v>
      </c>
      <c r="PG27" s="199">
        <v>0</v>
      </c>
      <c r="PH27" s="589">
        <v>0</v>
      </c>
      <c r="PI27" s="198">
        <v>0</v>
      </c>
      <c r="PJ27" s="199">
        <v>0</v>
      </c>
      <c r="PK27" s="199">
        <v>0</v>
      </c>
      <c r="PL27" s="199">
        <v>0</v>
      </c>
      <c r="PM27" s="589">
        <v>0</v>
      </c>
      <c r="PN27" s="198">
        <v>0</v>
      </c>
      <c r="PO27" s="199">
        <v>0</v>
      </c>
      <c r="PP27" s="199">
        <v>0</v>
      </c>
      <c r="PQ27" s="199">
        <v>0</v>
      </c>
      <c r="PR27" s="589">
        <v>0</v>
      </c>
      <c r="PS27" s="198">
        <v>0</v>
      </c>
      <c r="PT27" s="199">
        <v>0</v>
      </c>
      <c r="PU27" s="199">
        <v>0</v>
      </c>
      <c r="PV27" s="199">
        <v>0</v>
      </c>
      <c r="PW27" s="589">
        <v>0</v>
      </c>
      <c r="PX27" s="198">
        <v>0</v>
      </c>
      <c r="PY27" s="199">
        <v>0</v>
      </c>
      <c r="PZ27" s="199">
        <v>0</v>
      </c>
      <c r="QA27" s="199">
        <v>0</v>
      </c>
      <c r="QB27" s="589">
        <v>0</v>
      </c>
      <c r="QC27" s="198">
        <v>0</v>
      </c>
      <c r="QD27" s="199">
        <v>0</v>
      </c>
      <c r="QE27" s="199">
        <v>0</v>
      </c>
      <c r="QF27" s="199">
        <v>0</v>
      </c>
      <c r="QG27" s="589">
        <v>0</v>
      </c>
      <c r="QH27" s="198">
        <v>0</v>
      </c>
      <c r="QI27" s="199">
        <v>0</v>
      </c>
      <c r="QJ27" s="199">
        <v>0</v>
      </c>
      <c r="QK27" s="199">
        <v>0</v>
      </c>
      <c r="QL27" s="589">
        <v>0</v>
      </c>
      <c r="QM27" s="198">
        <v>0</v>
      </c>
      <c r="QN27" s="199">
        <v>0</v>
      </c>
      <c r="QO27" s="199">
        <v>0</v>
      </c>
      <c r="QP27" s="199">
        <v>0</v>
      </c>
      <c r="QQ27" s="590">
        <v>0</v>
      </c>
    </row>
    <row r="28" spans="2:459">
      <c r="B28" s="518"/>
      <c r="C28" s="523" t="s">
        <v>2817</v>
      </c>
      <c r="D28" s="524" t="s">
        <v>91</v>
      </c>
      <c r="E28" s="122">
        <v>0</v>
      </c>
      <c r="F28" s="123">
        <v>0</v>
      </c>
      <c r="G28" s="123">
        <v>0</v>
      </c>
      <c r="H28" s="123">
        <v>0</v>
      </c>
      <c r="I28" s="525">
        <v>0</v>
      </c>
      <c r="J28" s="122">
        <v>0</v>
      </c>
      <c r="K28" s="123">
        <v>0</v>
      </c>
      <c r="L28" s="123">
        <v>0</v>
      </c>
      <c r="M28" s="123">
        <v>0</v>
      </c>
      <c r="N28" s="525">
        <v>0</v>
      </c>
      <c r="O28" s="122">
        <v>0</v>
      </c>
      <c r="P28" s="123">
        <v>0</v>
      </c>
      <c r="Q28" s="123">
        <v>0</v>
      </c>
      <c r="R28" s="123">
        <v>0</v>
      </c>
      <c r="S28" s="525">
        <v>0</v>
      </c>
      <c r="T28" s="122">
        <v>0</v>
      </c>
      <c r="U28" s="123">
        <v>0</v>
      </c>
      <c r="V28" s="123">
        <v>0</v>
      </c>
      <c r="W28" s="123">
        <v>0</v>
      </c>
      <c r="X28" s="525">
        <v>0</v>
      </c>
      <c r="Y28" s="122">
        <v>0</v>
      </c>
      <c r="Z28" s="123">
        <v>0</v>
      </c>
      <c r="AA28" s="123">
        <v>0</v>
      </c>
      <c r="AB28" s="123">
        <v>0</v>
      </c>
      <c r="AC28" s="525">
        <v>0</v>
      </c>
      <c r="AD28" s="122">
        <v>0</v>
      </c>
      <c r="AE28" s="123">
        <v>0</v>
      </c>
      <c r="AF28" s="123">
        <v>0</v>
      </c>
      <c r="AG28" s="123">
        <v>0</v>
      </c>
      <c r="AH28" s="525">
        <v>0</v>
      </c>
      <c r="AI28" s="122">
        <v>0</v>
      </c>
      <c r="AJ28" s="123">
        <v>0</v>
      </c>
      <c r="AK28" s="123">
        <v>0</v>
      </c>
      <c r="AL28" s="123">
        <v>0</v>
      </c>
      <c r="AM28" s="525">
        <v>0</v>
      </c>
      <c r="AN28" s="122">
        <v>0</v>
      </c>
      <c r="AO28" s="123">
        <v>0</v>
      </c>
      <c r="AP28" s="123">
        <v>0</v>
      </c>
      <c r="AQ28" s="123">
        <v>0</v>
      </c>
      <c r="AR28" s="525">
        <v>0</v>
      </c>
      <c r="AS28" s="122">
        <v>0</v>
      </c>
      <c r="AT28" s="123">
        <v>0</v>
      </c>
      <c r="AU28" s="123">
        <v>0</v>
      </c>
      <c r="AV28" s="123">
        <v>0</v>
      </c>
      <c r="AW28" s="525">
        <v>0</v>
      </c>
      <c r="AX28" s="122">
        <v>0</v>
      </c>
      <c r="AY28" s="123">
        <v>0</v>
      </c>
      <c r="AZ28" s="123">
        <v>0</v>
      </c>
      <c r="BA28" s="123">
        <v>0</v>
      </c>
      <c r="BB28" s="525">
        <v>0</v>
      </c>
      <c r="BC28" s="122">
        <v>0</v>
      </c>
      <c r="BD28" s="123">
        <v>0</v>
      </c>
      <c r="BE28" s="123">
        <v>0</v>
      </c>
      <c r="BF28" s="123">
        <v>0</v>
      </c>
      <c r="BG28" s="525">
        <v>0</v>
      </c>
      <c r="BH28" s="122">
        <v>0</v>
      </c>
      <c r="BI28" s="123">
        <v>0</v>
      </c>
      <c r="BJ28" s="123">
        <v>0</v>
      </c>
      <c r="BK28" s="123">
        <v>0</v>
      </c>
      <c r="BL28" s="525">
        <v>0</v>
      </c>
      <c r="BM28" s="122">
        <v>0</v>
      </c>
      <c r="BN28" s="123">
        <v>0</v>
      </c>
      <c r="BO28" s="123">
        <v>0</v>
      </c>
      <c r="BP28" s="123">
        <v>0</v>
      </c>
      <c r="BQ28" s="525">
        <v>0</v>
      </c>
      <c r="BR28" s="122">
        <v>0</v>
      </c>
      <c r="BS28" s="123">
        <v>0</v>
      </c>
      <c r="BT28" s="123">
        <v>0</v>
      </c>
      <c r="BU28" s="123">
        <v>0</v>
      </c>
      <c r="BV28" s="525">
        <v>0</v>
      </c>
      <c r="BW28" s="122">
        <v>0</v>
      </c>
      <c r="BX28" s="123">
        <v>0</v>
      </c>
      <c r="BY28" s="123">
        <v>0</v>
      </c>
      <c r="BZ28" s="123">
        <v>0</v>
      </c>
      <c r="CA28" s="525">
        <v>0</v>
      </c>
      <c r="CB28" s="122">
        <v>0</v>
      </c>
      <c r="CC28" s="123">
        <v>0</v>
      </c>
      <c r="CD28" s="123">
        <v>0</v>
      </c>
      <c r="CE28" s="123">
        <v>0</v>
      </c>
      <c r="CF28" s="525">
        <v>0</v>
      </c>
      <c r="CG28" s="122">
        <v>0</v>
      </c>
      <c r="CH28" s="123">
        <v>0</v>
      </c>
      <c r="CI28" s="123">
        <v>0</v>
      </c>
      <c r="CJ28" s="123">
        <v>0</v>
      </c>
      <c r="CK28" s="525">
        <v>0</v>
      </c>
      <c r="CL28" s="122">
        <v>0</v>
      </c>
      <c r="CM28" s="123">
        <v>0</v>
      </c>
      <c r="CN28" s="123">
        <v>0</v>
      </c>
      <c r="CO28" s="123">
        <v>0</v>
      </c>
      <c r="CP28" s="525">
        <v>0</v>
      </c>
      <c r="CQ28" s="122">
        <v>0</v>
      </c>
      <c r="CR28" s="123">
        <v>0</v>
      </c>
      <c r="CS28" s="123">
        <v>0</v>
      </c>
      <c r="CT28" s="123">
        <v>0</v>
      </c>
      <c r="CU28" s="525">
        <v>0</v>
      </c>
      <c r="CV28" s="122">
        <v>0</v>
      </c>
      <c r="CW28" s="123">
        <v>0</v>
      </c>
      <c r="CX28" s="123">
        <v>0</v>
      </c>
      <c r="CY28" s="123">
        <v>0</v>
      </c>
      <c r="CZ28" s="525">
        <v>0</v>
      </c>
      <c r="DA28" s="122">
        <v>0</v>
      </c>
      <c r="DB28" s="123">
        <v>0</v>
      </c>
      <c r="DC28" s="123">
        <v>0</v>
      </c>
      <c r="DD28" s="123">
        <v>0</v>
      </c>
      <c r="DE28" s="525">
        <v>0</v>
      </c>
      <c r="DF28" s="122">
        <v>0</v>
      </c>
      <c r="DG28" s="123">
        <v>0</v>
      </c>
      <c r="DH28" s="123">
        <v>0</v>
      </c>
      <c r="DI28" s="123">
        <v>0</v>
      </c>
      <c r="DJ28" s="525">
        <v>0</v>
      </c>
      <c r="DK28" s="122">
        <v>0</v>
      </c>
      <c r="DL28" s="123">
        <v>0</v>
      </c>
      <c r="DM28" s="123">
        <v>0</v>
      </c>
      <c r="DN28" s="123">
        <v>0</v>
      </c>
      <c r="DO28" s="525">
        <v>0</v>
      </c>
      <c r="DP28" s="122">
        <v>0</v>
      </c>
      <c r="DQ28" s="123">
        <v>0</v>
      </c>
      <c r="DR28" s="123">
        <v>0</v>
      </c>
      <c r="DS28" s="123">
        <v>0</v>
      </c>
      <c r="DT28" s="525">
        <v>0</v>
      </c>
      <c r="DU28" s="122">
        <v>0</v>
      </c>
      <c r="DV28" s="123">
        <v>0</v>
      </c>
      <c r="DW28" s="123">
        <v>0</v>
      </c>
      <c r="DX28" s="123">
        <v>0</v>
      </c>
      <c r="DY28" s="525">
        <v>0</v>
      </c>
      <c r="DZ28" s="122">
        <v>0</v>
      </c>
      <c r="EA28" s="123">
        <v>0</v>
      </c>
      <c r="EB28" s="123">
        <v>0</v>
      </c>
      <c r="EC28" s="123">
        <v>0</v>
      </c>
      <c r="ED28" s="525">
        <v>0</v>
      </c>
      <c r="EE28" s="122">
        <v>0</v>
      </c>
      <c r="EF28" s="123">
        <v>0</v>
      </c>
      <c r="EG28" s="123">
        <v>0</v>
      </c>
      <c r="EH28" s="123">
        <v>0</v>
      </c>
      <c r="EI28" s="525">
        <v>0</v>
      </c>
      <c r="EJ28" s="122">
        <v>0</v>
      </c>
      <c r="EK28" s="123">
        <v>0</v>
      </c>
      <c r="EL28" s="123">
        <v>0</v>
      </c>
      <c r="EM28" s="123">
        <v>0</v>
      </c>
      <c r="EN28" s="525">
        <v>0</v>
      </c>
      <c r="EO28" s="122">
        <v>0</v>
      </c>
      <c r="EP28" s="123">
        <v>0</v>
      </c>
      <c r="EQ28" s="123">
        <v>0</v>
      </c>
      <c r="ER28" s="123">
        <v>0</v>
      </c>
      <c r="ES28" s="525">
        <v>0</v>
      </c>
      <c r="ET28" s="122">
        <v>0</v>
      </c>
      <c r="EU28" s="123">
        <v>0</v>
      </c>
      <c r="EV28" s="123">
        <v>0</v>
      </c>
      <c r="EW28" s="123">
        <v>0</v>
      </c>
      <c r="EX28" s="525">
        <v>0</v>
      </c>
      <c r="EY28" s="122">
        <v>0</v>
      </c>
      <c r="EZ28" s="123">
        <v>0</v>
      </c>
      <c r="FA28" s="123">
        <v>0</v>
      </c>
      <c r="FB28" s="123">
        <v>0</v>
      </c>
      <c r="FC28" s="525">
        <v>0</v>
      </c>
      <c r="FD28" s="122">
        <v>0</v>
      </c>
      <c r="FE28" s="123">
        <v>0</v>
      </c>
      <c r="FF28" s="123">
        <v>0</v>
      </c>
      <c r="FG28" s="123">
        <v>0</v>
      </c>
      <c r="FH28" s="525">
        <v>0</v>
      </c>
      <c r="FI28" s="122">
        <v>0</v>
      </c>
      <c r="FJ28" s="123">
        <v>0</v>
      </c>
      <c r="FK28" s="123">
        <v>0</v>
      </c>
      <c r="FL28" s="123">
        <v>0</v>
      </c>
      <c r="FM28" s="525">
        <v>0</v>
      </c>
      <c r="FN28" s="122">
        <v>0</v>
      </c>
      <c r="FO28" s="123">
        <v>0</v>
      </c>
      <c r="FP28" s="123">
        <v>0</v>
      </c>
      <c r="FQ28" s="123">
        <v>0</v>
      </c>
      <c r="FR28" s="525">
        <v>0</v>
      </c>
      <c r="FS28" s="122">
        <v>0</v>
      </c>
      <c r="FT28" s="123">
        <v>0</v>
      </c>
      <c r="FU28" s="123">
        <v>0</v>
      </c>
      <c r="FV28" s="123">
        <v>0</v>
      </c>
      <c r="FW28" s="525">
        <v>0</v>
      </c>
      <c r="FX28" s="122">
        <v>0</v>
      </c>
      <c r="FY28" s="123">
        <v>0</v>
      </c>
      <c r="FZ28" s="123">
        <v>0</v>
      </c>
      <c r="GA28" s="123">
        <v>0</v>
      </c>
      <c r="GB28" s="525">
        <v>0</v>
      </c>
      <c r="GC28" s="122">
        <v>0</v>
      </c>
      <c r="GD28" s="123">
        <v>0</v>
      </c>
      <c r="GE28" s="123">
        <v>0</v>
      </c>
      <c r="GF28" s="123">
        <v>0</v>
      </c>
      <c r="GG28" s="525">
        <v>0</v>
      </c>
      <c r="GH28" s="122">
        <v>0</v>
      </c>
      <c r="GI28" s="123">
        <v>0</v>
      </c>
      <c r="GJ28" s="123">
        <v>0</v>
      </c>
      <c r="GK28" s="123">
        <v>0</v>
      </c>
      <c r="GL28" s="525">
        <v>0</v>
      </c>
      <c r="GM28" s="122">
        <v>0</v>
      </c>
      <c r="GN28" s="123">
        <v>0</v>
      </c>
      <c r="GO28" s="123">
        <v>0</v>
      </c>
      <c r="GP28" s="123">
        <v>0</v>
      </c>
      <c r="GQ28" s="525">
        <v>0</v>
      </c>
      <c r="GR28" s="122">
        <v>0</v>
      </c>
      <c r="GS28" s="123">
        <v>0</v>
      </c>
      <c r="GT28" s="123">
        <v>0</v>
      </c>
      <c r="GU28" s="123">
        <v>0</v>
      </c>
      <c r="GV28" s="525">
        <v>0</v>
      </c>
      <c r="GW28" s="122">
        <v>0</v>
      </c>
      <c r="GX28" s="123">
        <v>0</v>
      </c>
      <c r="GY28" s="123">
        <v>0</v>
      </c>
      <c r="GZ28" s="123">
        <v>0</v>
      </c>
      <c r="HA28" s="525">
        <v>0</v>
      </c>
      <c r="HB28" s="122">
        <v>0</v>
      </c>
      <c r="HC28" s="123">
        <v>0</v>
      </c>
      <c r="HD28" s="123">
        <v>0</v>
      </c>
      <c r="HE28" s="123">
        <v>0</v>
      </c>
      <c r="HF28" s="525">
        <v>0</v>
      </c>
      <c r="HG28" s="122">
        <v>0</v>
      </c>
      <c r="HH28" s="123">
        <v>0</v>
      </c>
      <c r="HI28" s="123">
        <v>0</v>
      </c>
      <c r="HJ28" s="123">
        <v>0</v>
      </c>
      <c r="HK28" s="525">
        <v>0</v>
      </c>
      <c r="HL28" s="122">
        <v>0</v>
      </c>
      <c r="HM28" s="123">
        <v>0</v>
      </c>
      <c r="HN28" s="123">
        <v>0</v>
      </c>
      <c r="HO28" s="123">
        <v>0</v>
      </c>
      <c r="HP28" s="525">
        <v>0</v>
      </c>
      <c r="HQ28" s="122">
        <v>0</v>
      </c>
      <c r="HR28" s="123">
        <v>0</v>
      </c>
      <c r="HS28" s="123">
        <v>0</v>
      </c>
      <c r="HT28" s="123">
        <v>0</v>
      </c>
      <c r="HU28" s="525">
        <v>0</v>
      </c>
      <c r="HV28" s="122">
        <v>0</v>
      </c>
      <c r="HW28" s="123">
        <v>0</v>
      </c>
      <c r="HX28" s="123">
        <v>0</v>
      </c>
      <c r="HY28" s="123">
        <v>0</v>
      </c>
      <c r="HZ28" s="525">
        <v>0</v>
      </c>
      <c r="IA28" s="122">
        <v>0</v>
      </c>
      <c r="IB28" s="123">
        <v>0</v>
      </c>
      <c r="IC28" s="123">
        <v>0</v>
      </c>
      <c r="ID28" s="123">
        <v>0</v>
      </c>
      <c r="IE28" s="525">
        <v>0</v>
      </c>
      <c r="IF28" s="122">
        <v>0</v>
      </c>
      <c r="IG28" s="123">
        <v>0</v>
      </c>
      <c r="IH28" s="123">
        <v>0</v>
      </c>
      <c r="II28" s="123">
        <v>0</v>
      </c>
      <c r="IJ28" s="525">
        <v>0</v>
      </c>
      <c r="IK28" s="122">
        <v>0</v>
      </c>
      <c r="IL28" s="123">
        <v>0</v>
      </c>
      <c r="IM28" s="123">
        <v>0</v>
      </c>
      <c r="IN28" s="123">
        <v>0</v>
      </c>
      <c r="IO28" s="525">
        <v>0</v>
      </c>
      <c r="IP28" s="122">
        <v>0</v>
      </c>
      <c r="IQ28" s="123">
        <v>0</v>
      </c>
      <c r="IR28" s="123">
        <v>0</v>
      </c>
      <c r="IS28" s="123">
        <v>0</v>
      </c>
      <c r="IT28" s="525">
        <v>0</v>
      </c>
      <c r="IU28" s="122">
        <v>0</v>
      </c>
      <c r="IV28" s="123">
        <v>0</v>
      </c>
      <c r="IW28" s="123">
        <v>0</v>
      </c>
      <c r="IX28" s="123">
        <v>0</v>
      </c>
      <c r="IY28" s="525">
        <v>0</v>
      </c>
      <c r="IZ28" s="122">
        <v>0</v>
      </c>
      <c r="JA28" s="123">
        <v>0</v>
      </c>
      <c r="JB28" s="123">
        <v>0</v>
      </c>
      <c r="JC28" s="123">
        <v>0</v>
      </c>
      <c r="JD28" s="525">
        <v>0</v>
      </c>
      <c r="JE28" s="122">
        <v>0</v>
      </c>
      <c r="JF28" s="123">
        <v>0</v>
      </c>
      <c r="JG28" s="123">
        <v>0</v>
      </c>
      <c r="JH28" s="123">
        <v>0</v>
      </c>
      <c r="JI28" s="525">
        <v>0</v>
      </c>
      <c r="JJ28" s="122">
        <v>0</v>
      </c>
      <c r="JK28" s="123">
        <v>0</v>
      </c>
      <c r="JL28" s="123">
        <v>0</v>
      </c>
      <c r="JM28" s="123">
        <v>0</v>
      </c>
      <c r="JN28" s="525">
        <v>0</v>
      </c>
      <c r="JO28" s="122">
        <v>0</v>
      </c>
      <c r="JP28" s="123">
        <v>0</v>
      </c>
      <c r="JQ28" s="123">
        <v>0</v>
      </c>
      <c r="JR28" s="123">
        <v>0</v>
      </c>
      <c r="JS28" s="525">
        <v>0</v>
      </c>
      <c r="JT28" s="122">
        <v>0</v>
      </c>
      <c r="JU28" s="123">
        <v>0</v>
      </c>
      <c r="JV28" s="123">
        <v>0</v>
      </c>
      <c r="JW28" s="123">
        <v>0</v>
      </c>
      <c r="JX28" s="525">
        <v>0</v>
      </c>
      <c r="JY28" s="122">
        <v>0</v>
      </c>
      <c r="JZ28" s="123">
        <v>0</v>
      </c>
      <c r="KA28" s="123">
        <v>0</v>
      </c>
      <c r="KB28" s="123">
        <v>0</v>
      </c>
      <c r="KC28" s="525">
        <v>0</v>
      </c>
      <c r="KD28" s="122">
        <v>0</v>
      </c>
      <c r="KE28" s="123">
        <v>0</v>
      </c>
      <c r="KF28" s="123">
        <v>0</v>
      </c>
      <c r="KG28" s="123">
        <v>0</v>
      </c>
      <c r="KH28" s="525">
        <v>0</v>
      </c>
      <c r="KI28" s="122">
        <v>0</v>
      </c>
      <c r="KJ28" s="123">
        <v>0</v>
      </c>
      <c r="KK28" s="123">
        <v>0</v>
      </c>
      <c r="KL28" s="123">
        <v>0</v>
      </c>
      <c r="KM28" s="525">
        <v>0</v>
      </c>
      <c r="KN28" s="122">
        <v>0</v>
      </c>
      <c r="KO28" s="123">
        <v>0</v>
      </c>
      <c r="KP28" s="123">
        <v>0</v>
      </c>
      <c r="KQ28" s="123">
        <v>0</v>
      </c>
      <c r="KR28" s="525">
        <v>0</v>
      </c>
      <c r="KS28" s="122">
        <v>0</v>
      </c>
      <c r="KT28" s="123">
        <v>0</v>
      </c>
      <c r="KU28" s="123">
        <v>0</v>
      </c>
      <c r="KV28" s="123">
        <v>0</v>
      </c>
      <c r="KW28" s="525">
        <v>0</v>
      </c>
      <c r="KX28" s="122">
        <v>0</v>
      </c>
      <c r="KY28" s="123">
        <v>0</v>
      </c>
      <c r="KZ28" s="123">
        <v>0</v>
      </c>
      <c r="LA28" s="123">
        <v>0</v>
      </c>
      <c r="LB28" s="525">
        <v>0</v>
      </c>
      <c r="LC28" s="122">
        <v>0</v>
      </c>
      <c r="LD28" s="123">
        <v>0</v>
      </c>
      <c r="LE28" s="123">
        <v>0</v>
      </c>
      <c r="LF28" s="123">
        <v>0</v>
      </c>
      <c r="LG28" s="525">
        <v>0</v>
      </c>
      <c r="LH28" s="122">
        <v>0</v>
      </c>
      <c r="LI28" s="123">
        <v>0</v>
      </c>
      <c r="LJ28" s="123">
        <v>0</v>
      </c>
      <c r="LK28" s="123">
        <v>0</v>
      </c>
      <c r="LL28" s="525">
        <v>0</v>
      </c>
      <c r="LM28" s="122">
        <v>0</v>
      </c>
      <c r="LN28" s="123">
        <v>0</v>
      </c>
      <c r="LO28" s="123">
        <v>0</v>
      </c>
      <c r="LP28" s="123">
        <v>0</v>
      </c>
      <c r="LQ28" s="525">
        <v>0</v>
      </c>
      <c r="LR28" s="122">
        <v>0</v>
      </c>
      <c r="LS28" s="123">
        <v>0</v>
      </c>
      <c r="LT28" s="123">
        <v>0</v>
      </c>
      <c r="LU28" s="123">
        <v>0</v>
      </c>
      <c r="LV28" s="525">
        <v>0</v>
      </c>
      <c r="LW28" s="122">
        <v>0</v>
      </c>
      <c r="LX28" s="123">
        <v>0</v>
      </c>
      <c r="LY28" s="123">
        <v>0</v>
      </c>
      <c r="LZ28" s="123">
        <v>0</v>
      </c>
      <c r="MA28" s="525">
        <v>0</v>
      </c>
      <c r="MB28" s="122">
        <v>0</v>
      </c>
      <c r="MC28" s="123">
        <v>0</v>
      </c>
      <c r="MD28" s="123">
        <v>0</v>
      </c>
      <c r="ME28" s="123">
        <v>0</v>
      </c>
      <c r="MF28" s="525">
        <v>0</v>
      </c>
      <c r="MG28" s="122">
        <v>0</v>
      </c>
      <c r="MH28" s="123">
        <v>0</v>
      </c>
      <c r="MI28" s="123">
        <v>0</v>
      </c>
      <c r="MJ28" s="123">
        <v>0</v>
      </c>
      <c r="MK28" s="525">
        <v>0</v>
      </c>
      <c r="ML28" s="122">
        <v>0</v>
      </c>
      <c r="MM28" s="123">
        <v>0</v>
      </c>
      <c r="MN28" s="123">
        <v>0</v>
      </c>
      <c r="MO28" s="123">
        <v>0</v>
      </c>
      <c r="MP28" s="525">
        <v>0</v>
      </c>
      <c r="MQ28" s="122">
        <v>0</v>
      </c>
      <c r="MR28" s="123">
        <v>0</v>
      </c>
      <c r="MS28" s="123">
        <v>0</v>
      </c>
      <c r="MT28" s="123">
        <v>0</v>
      </c>
      <c r="MU28" s="525">
        <v>0</v>
      </c>
      <c r="MV28" s="122">
        <v>0</v>
      </c>
      <c r="MW28" s="123">
        <v>0</v>
      </c>
      <c r="MX28" s="123">
        <v>0</v>
      </c>
      <c r="MY28" s="123">
        <v>0</v>
      </c>
      <c r="MZ28" s="525">
        <v>0</v>
      </c>
      <c r="NA28" s="122">
        <v>0</v>
      </c>
      <c r="NB28" s="123">
        <v>0</v>
      </c>
      <c r="NC28" s="123">
        <v>0</v>
      </c>
      <c r="ND28" s="123">
        <v>0</v>
      </c>
      <c r="NE28" s="525">
        <v>0</v>
      </c>
      <c r="NF28" s="122">
        <v>0</v>
      </c>
      <c r="NG28" s="123">
        <v>0</v>
      </c>
      <c r="NH28" s="123">
        <v>0</v>
      </c>
      <c r="NI28" s="123">
        <v>0</v>
      </c>
      <c r="NJ28" s="525">
        <v>0</v>
      </c>
      <c r="NK28" s="122">
        <v>0</v>
      </c>
      <c r="NL28" s="123">
        <v>0</v>
      </c>
      <c r="NM28" s="123">
        <v>0</v>
      </c>
      <c r="NN28" s="123">
        <v>0</v>
      </c>
      <c r="NO28" s="525">
        <v>0</v>
      </c>
      <c r="NP28" s="122">
        <v>0</v>
      </c>
      <c r="NQ28" s="123">
        <v>0</v>
      </c>
      <c r="NR28" s="123">
        <v>0</v>
      </c>
      <c r="NS28" s="123">
        <v>0</v>
      </c>
      <c r="NT28" s="525">
        <v>0</v>
      </c>
      <c r="NU28" s="122">
        <v>0</v>
      </c>
      <c r="NV28" s="123">
        <v>0</v>
      </c>
      <c r="NW28" s="123">
        <v>0</v>
      </c>
      <c r="NX28" s="123">
        <v>0</v>
      </c>
      <c r="NY28" s="525">
        <v>0</v>
      </c>
      <c r="NZ28" s="122">
        <v>0</v>
      </c>
      <c r="OA28" s="123">
        <v>0</v>
      </c>
      <c r="OB28" s="123">
        <v>0</v>
      </c>
      <c r="OC28" s="123">
        <v>0</v>
      </c>
      <c r="OD28" s="525">
        <v>0</v>
      </c>
      <c r="OE28" s="122">
        <v>0</v>
      </c>
      <c r="OF28" s="123">
        <v>0</v>
      </c>
      <c r="OG28" s="123">
        <v>0</v>
      </c>
      <c r="OH28" s="123">
        <v>0</v>
      </c>
      <c r="OI28" s="525">
        <v>0</v>
      </c>
      <c r="OJ28" s="122">
        <v>0</v>
      </c>
      <c r="OK28" s="123">
        <v>0</v>
      </c>
      <c r="OL28" s="123">
        <v>0</v>
      </c>
      <c r="OM28" s="123">
        <v>0</v>
      </c>
      <c r="ON28" s="525">
        <v>0</v>
      </c>
      <c r="OO28" s="122">
        <v>0.2</v>
      </c>
      <c r="OP28" s="123">
        <v>80</v>
      </c>
      <c r="OQ28" s="123">
        <v>70</v>
      </c>
      <c r="OR28" s="123">
        <v>10</v>
      </c>
      <c r="OS28" s="525">
        <v>0.125</v>
      </c>
      <c r="OT28" s="122">
        <v>0</v>
      </c>
      <c r="OU28" s="123">
        <v>0</v>
      </c>
      <c r="OV28" s="123">
        <v>0</v>
      </c>
      <c r="OW28" s="123">
        <v>0</v>
      </c>
      <c r="OX28" s="525">
        <v>0</v>
      </c>
      <c r="OY28" s="122">
        <v>0.2</v>
      </c>
      <c r="OZ28" s="123">
        <v>80</v>
      </c>
      <c r="PA28" s="123">
        <v>70</v>
      </c>
      <c r="PB28" s="123">
        <v>10</v>
      </c>
      <c r="PC28" s="525">
        <v>0.125</v>
      </c>
      <c r="PD28" s="122">
        <v>0.2</v>
      </c>
      <c r="PE28" s="123">
        <v>80</v>
      </c>
      <c r="PF28" s="123">
        <v>70</v>
      </c>
      <c r="PG28" s="123">
        <v>10</v>
      </c>
      <c r="PH28" s="525">
        <v>0.125</v>
      </c>
      <c r="PI28" s="122">
        <v>0</v>
      </c>
      <c r="PJ28" s="123">
        <v>0</v>
      </c>
      <c r="PK28" s="123">
        <v>0</v>
      </c>
      <c r="PL28" s="123">
        <v>0</v>
      </c>
      <c r="PM28" s="525">
        <v>0</v>
      </c>
      <c r="PN28" s="122">
        <v>0</v>
      </c>
      <c r="PO28" s="123">
        <v>0</v>
      </c>
      <c r="PP28" s="123">
        <v>0</v>
      </c>
      <c r="PQ28" s="123">
        <v>0</v>
      </c>
      <c r="PR28" s="525">
        <v>0</v>
      </c>
      <c r="PS28" s="122">
        <v>0</v>
      </c>
      <c r="PT28" s="123">
        <v>0</v>
      </c>
      <c r="PU28" s="123">
        <v>0</v>
      </c>
      <c r="PV28" s="123">
        <v>0</v>
      </c>
      <c r="PW28" s="525">
        <v>0</v>
      </c>
      <c r="PX28" s="122">
        <v>0</v>
      </c>
      <c r="PY28" s="123">
        <v>0</v>
      </c>
      <c r="PZ28" s="123">
        <v>0</v>
      </c>
      <c r="QA28" s="123">
        <v>0</v>
      </c>
      <c r="QB28" s="525">
        <v>0</v>
      </c>
      <c r="QC28" s="122">
        <v>0</v>
      </c>
      <c r="QD28" s="123">
        <v>0</v>
      </c>
      <c r="QE28" s="123">
        <v>0</v>
      </c>
      <c r="QF28" s="123">
        <v>0</v>
      </c>
      <c r="QG28" s="525">
        <v>0</v>
      </c>
      <c r="QH28" s="122">
        <v>0</v>
      </c>
      <c r="QI28" s="123">
        <v>0</v>
      </c>
      <c r="QJ28" s="123">
        <v>0</v>
      </c>
      <c r="QK28" s="123">
        <v>0</v>
      </c>
      <c r="QL28" s="525">
        <v>0</v>
      </c>
      <c r="QM28" s="122">
        <v>0</v>
      </c>
      <c r="QN28" s="123">
        <v>0</v>
      </c>
      <c r="QO28" s="123">
        <v>0</v>
      </c>
      <c r="QP28" s="123">
        <v>0</v>
      </c>
      <c r="QQ28" s="526">
        <v>0</v>
      </c>
    </row>
    <row r="29" spans="2:459">
      <c r="B29" s="543"/>
      <c r="C29" s="544" t="s">
        <v>2813</v>
      </c>
      <c r="D29" s="545" t="s">
        <v>91</v>
      </c>
      <c r="E29" s="209">
        <v>0</v>
      </c>
      <c r="F29" s="210">
        <v>0</v>
      </c>
      <c r="G29" s="210">
        <v>0</v>
      </c>
      <c r="H29" s="150">
        <v>0</v>
      </c>
      <c r="I29" s="547">
        <v>0</v>
      </c>
      <c r="J29" s="209">
        <v>0</v>
      </c>
      <c r="K29" s="210">
        <v>0</v>
      </c>
      <c r="L29" s="210">
        <v>0</v>
      </c>
      <c r="M29" s="591">
        <v>0</v>
      </c>
      <c r="N29" s="547">
        <v>0</v>
      </c>
      <c r="O29" s="149">
        <v>0</v>
      </c>
      <c r="P29" s="150">
        <v>0</v>
      </c>
      <c r="Q29" s="150">
        <v>0</v>
      </c>
      <c r="R29" s="150">
        <v>0</v>
      </c>
      <c r="S29" s="547">
        <v>0</v>
      </c>
      <c r="T29" s="209">
        <v>0</v>
      </c>
      <c r="U29" s="210">
        <v>0</v>
      </c>
      <c r="V29" s="210">
        <v>0</v>
      </c>
      <c r="W29" s="150">
        <v>0</v>
      </c>
      <c r="X29" s="547">
        <v>0</v>
      </c>
      <c r="Y29" s="209">
        <v>0</v>
      </c>
      <c r="Z29" s="210">
        <v>0</v>
      </c>
      <c r="AA29" s="210">
        <v>0</v>
      </c>
      <c r="AB29" s="591">
        <v>0</v>
      </c>
      <c r="AC29" s="547">
        <v>0</v>
      </c>
      <c r="AD29" s="149">
        <v>0</v>
      </c>
      <c r="AE29" s="150">
        <v>0</v>
      </c>
      <c r="AF29" s="150">
        <v>0</v>
      </c>
      <c r="AG29" s="150">
        <v>0</v>
      </c>
      <c r="AH29" s="547">
        <v>0</v>
      </c>
      <c r="AI29" s="149">
        <v>0</v>
      </c>
      <c r="AJ29" s="150">
        <v>0</v>
      </c>
      <c r="AK29" s="150">
        <v>0</v>
      </c>
      <c r="AL29" s="150">
        <v>0</v>
      </c>
      <c r="AM29" s="547">
        <v>0</v>
      </c>
      <c r="AN29" s="209">
        <v>0</v>
      </c>
      <c r="AO29" s="210">
        <v>0</v>
      </c>
      <c r="AP29" s="210">
        <v>0</v>
      </c>
      <c r="AQ29" s="150">
        <v>0</v>
      </c>
      <c r="AR29" s="547">
        <v>0</v>
      </c>
      <c r="AS29" s="209">
        <v>0</v>
      </c>
      <c r="AT29" s="210">
        <v>0</v>
      </c>
      <c r="AU29" s="210">
        <v>0</v>
      </c>
      <c r="AV29" s="591">
        <v>0</v>
      </c>
      <c r="AW29" s="547">
        <v>0</v>
      </c>
      <c r="AX29" s="149">
        <v>0</v>
      </c>
      <c r="AY29" s="150">
        <v>0</v>
      </c>
      <c r="AZ29" s="150">
        <v>0</v>
      </c>
      <c r="BA29" s="150">
        <v>0</v>
      </c>
      <c r="BB29" s="547">
        <v>0</v>
      </c>
      <c r="BC29" s="209">
        <v>0</v>
      </c>
      <c r="BD29" s="210">
        <v>0</v>
      </c>
      <c r="BE29" s="210">
        <v>0</v>
      </c>
      <c r="BF29" s="150">
        <v>0</v>
      </c>
      <c r="BG29" s="547">
        <v>0</v>
      </c>
      <c r="BH29" s="209">
        <v>0</v>
      </c>
      <c r="BI29" s="210">
        <v>0</v>
      </c>
      <c r="BJ29" s="210">
        <v>0</v>
      </c>
      <c r="BK29" s="591">
        <v>0</v>
      </c>
      <c r="BL29" s="547">
        <v>0</v>
      </c>
      <c r="BM29" s="149">
        <v>0</v>
      </c>
      <c r="BN29" s="150">
        <v>0</v>
      </c>
      <c r="BO29" s="150">
        <v>0</v>
      </c>
      <c r="BP29" s="150">
        <v>0</v>
      </c>
      <c r="BQ29" s="547">
        <v>0</v>
      </c>
      <c r="BR29" s="149">
        <v>0</v>
      </c>
      <c r="BS29" s="150">
        <v>0</v>
      </c>
      <c r="BT29" s="150">
        <v>0</v>
      </c>
      <c r="BU29" s="150">
        <v>0</v>
      </c>
      <c r="BV29" s="547">
        <v>0</v>
      </c>
      <c r="BW29" s="209">
        <v>0</v>
      </c>
      <c r="BX29" s="210">
        <v>0</v>
      </c>
      <c r="BY29" s="210">
        <v>0</v>
      </c>
      <c r="BZ29" s="150">
        <v>0</v>
      </c>
      <c r="CA29" s="547">
        <v>0</v>
      </c>
      <c r="CB29" s="209">
        <v>0</v>
      </c>
      <c r="CC29" s="210">
        <v>0</v>
      </c>
      <c r="CD29" s="210">
        <v>0</v>
      </c>
      <c r="CE29" s="591">
        <v>0</v>
      </c>
      <c r="CF29" s="547">
        <v>0</v>
      </c>
      <c r="CG29" s="149">
        <v>0</v>
      </c>
      <c r="CH29" s="150">
        <v>0</v>
      </c>
      <c r="CI29" s="150">
        <v>0</v>
      </c>
      <c r="CJ29" s="150">
        <v>0</v>
      </c>
      <c r="CK29" s="547">
        <v>0</v>
      </c>
      <c r="CL29" s="209">
        <v>0</v>
      </c>
      <c r="CM29" s="210">
        <v>0</v>
      </c>
      <c r="CN29" s="210">
        <v>0</v>
      </c>
      <c r="CO29" s="150">
        <v>0</v>
      </c>
      <c r="CP29" s="547">
        <v>0</v>
      </c>
      <c r="CQ29" s="209">
        <v>0</v>
      </c>
      <c r="CR29" s="210">
        <v>0</v>
      </c>
      <c r="CS29" s="210">
        <v>0</v>
      </c>
      <c r="CT29" s="591">
        <v>0</v>
      </c>
      <c r="CU29" s="547">
        <v>0</v>
      </c>
      <c r="CV29" s="149">
        <v>0</v>
      </c>
      <c r="CW29" s="150">
        <v>0</v>
      </c>
      <c r="CX29" s="150">
        <v>0</v>
      </c>
      <c r="CY29" s="150">
        <v>0</v>
      </c>
      <c r="CZ29" s="547">
        <v>0</v>
      </c>
      <c r="DA29" s="149">
        <v>0</v>
      </c>
      <c r="DB29" s="150">
        <v>0</v>
      </c>
      <c r="DC29" s="150">
        <v>0</v>
      </c>
      <c r="DD29" s="150">
        <v>0</v>
      </c>
      <c r="DE29" s="547">
        <v>0</v>
      </c>
      <c r="DF29" s="209">
        <v>0</v>
      </c>
      <c r="DG29" s="210">
        <v>0</v>
      </c>
      <c r="DH29" s="210">
        <v>0</v>
      </c>
      <c r="DI29" s="150">
        <v>0</v>
      </c>
      <c r="DJ29" s="547">
        <v>0</v>
      </c>
      <c r="DK29" s="209">
        <v>0</v>
      </c>
      <c r="DL29" s="210">
        <v>0</v>
      </c>
      <c r="DM29" s="210">
        <v>0</v>
      </c>
      <c r="DN29" s="591">
        <v>0</v>
      </c>
      <c r="DO29" s="547">
        <v>0</v>
      </c>
      <c r="DP29" s="149">
        <v>0</v>
      </c>
      <c r="DQ29" s="150">
        <v>0</v>
      </c>
      <c r="DR29" s="150">
        <v>0</v>
      </c>
      <c r="DS29" s="150">
        <v>0</v>
      </c>
      <c r="DT29" s="547">
        <v>0</v>
      </c>
      <c r="DU29" s="209">
        <v>0</v>
      </c>
      <c r="DV29" s="210">
        <v>0</v>
      </c>
      <c r="DW29" s="210">
        <v>0</v>
      </c>
      <c r="DX29" s="150">
        <v>0</v>
      </c>
      <c r="DY29" s="547">
        <v>0</v>
      </c>
      <c r="DZ29" s="209">
        <v>0</v>
      </c>
      <c r="EA29" s="210">
        <v>0</v>
      </c>
      <c r="EB29" s="210">
        <v>0</v>
      </c>
      <c r="EC29" s="591">
        <v>0</v>
      </c>
      <c r="ED29" s="547">
        <v>0</v>
      </c>
      <c r="EE29" s="149">
        <v>0</v>
      </c>
      <c r="EF29" s="150">
        <v>0</v>
      </c>
      <c r="EG29" s="150">
        <v>0</v>
      </c>
      <c r="EH29" s="150">
        <v>0</v>
      </c>
      <c r="EI29" s="547">
        <v>0</v>
      </c>
      <c r="EJ29" s="149">
        <v>0</v>
      </c>
      <c r="EK29" s="150">
        <v>0</v>
      </c>
      <c r="EL29" s="150">
        <v>0</v>
      </c>
      <c r="EM29" s="150">
        <v>0</v>
      </c>
      <c r="EN29" s="547">
        <v>0</v>
      </c>
      <c r="EO29" s="209">
        <v>0</v>
      </c>
      <c r="EP29" s="210">
        <v>0</v>
      </c>
      <c r="EQ29" s="210">
        <v>0</v>
      </c>
      <c r="ER29" s="150">
        <v>0</v>
      </c>
      <c r="ES29" s="547">
        <v>0</v>
      </c>
      <c r="ET29" s="209">
        <v>0</v>
      </c>
      <c r="EU29" s="210">
        <v>0</v>
      </c>
      <c r="EV29" s="210">
        <v>0</v>
      </c>
      <c r="EW29" s="591">
        <v>0</v>
      </c>
      <c r="EX29" s="547">
        <v>0</v>
      </c>
      <c r="EY29" s="149">
        <v>0</v>
      </c>
      <c r="EZ29" s="150">
        <v>0</v>
      </c>
      <c r="FA29" s="150">
        <v>0</v>
      </c>
      <c r="FB29" s="150">
        <v>0</v>
      </c>
      <c r="FC29" s="547">
        <v>0</v>
      </c>
      <c r="FD29" s="209">
        <v>0</v>
      </c>
      <c r="FE29" s="210">
        <v>0</v>
      </c>
      <c r="FF29" s="210">
        <v>0</v>
      </c>
      <c r="FG29" s="150">
        <v>0</v>
      </c>
      <c r="FH29" s="547">
        <v>0</v>
      </c>
      <c r="FI29" s="209">
        <v>0</v>
      </c>
      <c r="FJ29" s="210">
        <v>0</v>
      </c>
      <c r="FK29" s="210">
        <v>0</v>
      </c>
      <c r="FL29" s="591">
        <v>0</v>
      </c>
      <c r="FM29" s="547">
        <v>0</v>
      </c>
      <c r="FN29" s="149">
        <v>0</v>
      </c>
      <c r="FO29" s="150">
        <v>0</v>
      </c>
      <c r="FP29" s="150">
        <v>0</v>
      </c>
      <c r="FQ29" s="150">
        <v>0</v>
      </c>
      <c r="FR29" s="547">
        <v>0</v>
      </c>
      <c r="FS29" s="149">
        <v>0</v>
      </c>
      <c r="FT29" s="150">
        <v>0</v>
      </c>
      <c r="FU29" s="150">
        <v>0</v>
      </c>
      <c r="FV29" s="150">
        <v>0</v>
      </c>
      <c r="FW29" s="547">
        <v>0</v>
      </c>
      <c r="FX29" s="209">
        <v>0</v>
      </c>
      <c r="FY29" s="210">
        <v>0</v>
      </c>
      <c r="FZ29" s="210">
        <v>0</v>
      </c>
      <c r="GA29" s="150">
        <v>0</v>
      </c>
      <c r="GB29" s="547">
        <v>0</v>
      </c>
      <c r="GC29" s="209">
        <v>0</v>
      </c>
      <c r="GD29" s="210">
        <v>0</v>
      </c>
      <c r="GE29" s="210">
        <v>0</v>
      </c>
      <c r="GF29" s="591">
        <v>0</v>
      </c>
      <c r="GG29" s="547">
        <v>0</v>
      </c>
      <c r="GH29" s="149">
        <v>0</v>
      </c>
      <c r="GI29" s="150">
        <v>0</v>
      </c>
      <c r="GJ29" s="150">
        <v>0</v>
      </c>
      <c r="GK29" s="150">
        <v>0</v>
      </c>
      <c r="GL29" s="547">
        <v>0</v>
      </c>
      <c r="GM29" s="209">
        <v>0</v>
      </c>
      <c r="GN29" s="210">
        <v>0</v>
      </c>
      <c r="GO29" s="210">
        <v>0</v>
      </c>
      <c r="GP29" s="150">
        <v>0</v>
      </c>
      <c r="GQ29" s="547">
        <v>0</v>
      </c>
      <c r="GR29" s="209">
        <v>0</v>
      </c>
      <c r="GS29" s="210">
        <v>0</v>
      </c>
      <c r="GT29" s="210">
        <v>0</v>
      </c>
      <c r="GU29" s="591">
        <v>0</v>
      </c>
      <c r="GV29" s="547">
        <v>0</v>
      </c>
      <c r="GW29" s="149">
        <v>0</v>
      </c>
      <c r="GX29" s="150">
        <v>0</v>
      </c>
      <c r="GY29" s="150">
        <v>0</v>
      </c>
      <c r="GZ29" s="150">
        <v>0</v>
      </c>
      <c r="HA29" s="547">
        <v>0</v>
      </c>
      <c r="HB29" s="149">
        <v>0</v>
      </c>
      <c r="HC29" s="150">
        <v>0</v>
      </c>
      <c r="HD29" s="150">
        <v>0</v>
      </c>
      <c r="HE29" s="150">
        <v>0</v>
      </c>
      <c r="HF29" s="547">
        <v>0</v>
      </c>
      <c r="HG29" s="209">
        <v>0</v>
      </c>
      <c r="HH29" s="210">
        <v>0</v>
      </c>
      <c r="HI29" s="210">
        <v>0</v>
      </c>
      <c r="HJ29" s="150">
        <v>0</v>
      </c>
      <c r="HK29" s="547">
        <v>0</v>
      </c>
      <c r="HL29" s="209">
        <v>0</v>
      </c>
      <c r="HM29" s="210">
        <v>0</v>
      </c>
      <c r="HN29" s="210">
        <v>0</v>
      </c>
      <c r="HO29" s="150">
        <v>0</v>
      </c>
      <c r="HP29" s="547">
        <v>0</v>
      </c>
      <c r="HQ29" s="149">
        <v>0</v>
      </c>
      <c r="HR29" s="150">
        <v>0</v>
      </c>
      <c r="HS29" s="150">
        <v>0</v>
      </c>
      <c r="HT29" s="150">
        <v>0</v>
      </c>
      <c r="HU29" s="547">
        <v>0</v>
      </c>
      <c r="HV29" s="209">
        <v>0</v>
      </c>
      <c r="HW29" s="210">
        <v>0</v>
      </c>
      <c r="HX29" s="210">
        <v>0</v>
      </c>
      <c r="HY29" s="150">
        <v>0</v>
      </c>
      <c r="HZ29" s="547">
        <v>0</v>
      </c>
      <c r="IA29" s="209">
        <v>0</v>
      </c>
      <c r="IB29" s="210">
        <v>0</v>
      </c>
      <c r="IC29" s="210">
        <v>0</v>
      </c>
      <c r="ID29" s="591">
        <v>0</v>
      </c>
      <c r="IE29" s="547">
        <v>0</v>
      </c>
      <c r="IF29" s="149">
        <v>0</v>
      </c>
      <c r="IG29" s="150">
        <v>0</v>
      </c>
      <c r="IH29" s="150">
        <v>0</v>
      </c>
      <c r="II29" s="150">
        <v>0</v>
      </c>
      <c r="IJ29" s="547">
        <v>0</v>
      </c>
      <c r="IK29" s="149">
        <v>0</v>
      </c>
      <c r="IL29" s="150">
        <v>0</v>
      </c>
      <c r="IM29" s="150">
        <v>0</v>
      </c>
      <c r="IN29" s="150">
        <v>0</v>
      </c>
      <c r="IO29" s="547">
        <v>0</v>
      </c>
      <c r="IP29" s="209">
        <v>0</v>
      </c>
      <c r="IQ29" s="210">
        <v>0</v>
      </c>
      <c r="IR29" s="210">
        <v>0</v>
      </c>
      <c r="IS29" s="150">
        <v>0</v>
      </c>
      <c r="IT29" s="547">
        <v>0</v>
      </c>
      <c r="IU29" s="209">
        <v>0</v>
      </c>
      <c r="IV29" s="210">
        <v>0</v>
      </c>
      <c r="IW29" s="210">
        <v>0</v>
      </c>
      <c r="IX29" s="150">
        <v>0</v>
      </c>
      <c r="IY29" s="547">
        <v>0</v>
      </c>
      <c r="IZ29" s="149">
        <v>0</v>
      </c>
      <c r="JA29" s="150">
        <v>0</v>
      </c>
      <c r="JB29" s="150">
        <v>0</v>
      </c>
      <c r="JC29" s="150">
        <v>0</v>
      </c>
      <c r="JD29" s="547">
        <v>0</v>
      </c>
      <c r="JE29" s="209">
        <v>0</v>
      </c>
      <c r="JF29" s="210">
        <v>0</v>
      </c>
      <c r="JG29" s="210">
        <v>0</v>
      </c>
      <c r="JH29" s="150">
        <v>0</v>
      </c>
      <c r="JI29" s="547">
        <v>0</v>
      </c>
      <c r="JJ29" s="209">
        <v>0</v>
      </c>
      <c r="JK29" s="210">
        <v>0</v>
      </c>
      <c r="JL29" s="210">
        <v>0</v>
      </c>
      <c r="JM29" s="591">
        <v>0</v>
      </c>
      <c r="JN29" s="547">
        <v>0</v>
      </c>
      <c r="JO29" s="149">
        <v>0</v>
      </c>
      <c r="JP29" s="150">
        <v>0</v>
      </c>
      <c r="JQ29" s="150">
        <v>0</v>
      </c>
      <c r="JR29" s="150">
        <v>0</v>
      </c>
      <c r="JS29" s="547">
        <v>0</v>
      </c>
      <c r="JT29" s="149">
        <v>0</v>
      </c>
      <c r="JU29" s="150">
        <v>0</v>
      </c>
      <c r="JV29" s="150">
        <v>0</v>
      </c>
      <c r="JW29" s="150">
        <v>0</v>
      </c>
      <c r="JX29" s="547">
        <v>0</v>
      </c>
      <c r="JY29" s="209">
        <v>0</v>
      </c>
      <c r="JZ29" s="210">
        <v>0</v>
      </c>
      <c r="KA29" s="210">
        <v>0</v>
      </c>
      <c r="KB29" s="150">
        <v>0</v>
      </c>
      <c r="KC29" s="547">
        <v>0</v>
      </c>
      <c r="KD29" s="209">
        <v>0</v>
      </c>
      <c r="KE29" s="210">
        <v>0</v>
      </c>
      <c r="KF29" s="210">
        <v>0</v>
      </c>
      <c r="KG29" s="591">
        <v>0</v>
      </c>
      <c r="KH29" s="547">
        <v>0</v>
      </c>
      <c r="KI29" s="149">
        <v>0</v>
      </c>
      <c r="KJ29" s="150">
        <v>0</v>
      </c>
      <c r="KK29" s="150">
        <v>0</v>
      </c>
      <c r="KL29" s="150">
        <v>0</v>
      </c>
      <c r="KM29" s="547">
        <v>0</v>
      </c>
      <c r="KN29" s="209">
        <v>0</v>
      </c>
      <c r="KO29" s="210">
        <v>0</v>
      </c>
      <c r="KP29" s="210">
        <v>0</v>
      </c>
      <c r="KQ29" s="150">
        <v>0</v>
      </c>
      <c r="KR29" s="547">
        <v>0</v>
      </c>
      <c r="KS29" s="209">
        <v>0</v>
      </c>
      <c r="KT29" s="210">
        <v>0</v>
      </c>
      <c r="KU29" s="210">
        <v>0</v>
      </c>
      <c r="KV29" s="591">
        <v>0</v>
      </c>
      <c r="KW29" s="547">
        <v>0</v>
      </c>
      <c r="KX29" s="149">
        <v>0</v>
      </c>
      <c r="KY29" s="150">
        <v>0</v>
      </c>
      <c r="KZ29" s="150">
        <v>0</v>
      </c>
      <c r="LA29" s="150">
        <v>0</v>
      </c>
      <c r="LB29" s="547">
        <v>0</v>
      </c>
      <c r="LC29" s="149">
        <v>0</v>
      </c>
      <c r="LD29" s="150">
        <v>0</v>
      </c>
      <c r="LE29" s="150">
        <v>0</v>
      </c>
      <c r="LF29" s="150">
        <v>0</v>
      </c>
      <c r="LG29" s="547">
        <v>0</v>
      </c>
      <c r="LH29" s="209">
        <v>0</v>
      </c>
      <c r="LI29" s="210">
        <v>0</v>
      </c>
      <c r="LJ29" s="210">
        <v>0</v>
      </c>
      <c r="LK29" s="150">
        <v>0</v>
      </c>
      <c r="LL29" s="547">
        <v>0</v>
      </c>
      <c r="LM29" s="209">
        <v>0</v>
      </c>
      <c r="LN29" s="210">
        <v>0</v>
      </c>
      <c r="LO29" s="210">
        <v>0</v>
      </c>
      <c r="LP29" s="591">
        <v>0</v>
      </c>
      <c r="LQ29" s="547">
        <v>0</v>
      </c>
      <c r="LR29" s="149">
        <v>0</v>
      </c>
      <c r="LS29" s="150">
        <v>0</v>
      </c>
      <c r="LT29" s="150">
        <v>0</v>
      </c>
      <c r="LU29" s="150">
        <v>0</v>
      </c>
      <c r="LV29" s="547">
        <v>0</v>
      </c>
      <c r="LW29" s="209">
        <v>0</v>
      </c>
      <c r="LX29" s="210">
        <v>0</v>
      </c>
      <c r="LY29" s="210">
        <v>0</v>
      </c>
      <c r="LZ29" s="150">
        <v>0</v>
      </c>
      <c r="MA29" s="547">
        <v>0</v>
      </c>
      <c r="MB29" s="209">
        <v>0</v>
      </c>
      <c r="MC29" s="210">
        <v>0</v>
      </c>
      <c r="MD29" s="210">
        <v>0</v>
      </c>
      <c r="ME29" s="591">
        <v>0</v>
      </c>
      <c r="MF29" s="547">
        <v>0</v>
      </c>
      <c r="MG29" s="149">
        <v>0</v>
      </c>
      <c r="MH29" s="150">
        <v>0</v>
      </c>
      <c r="MI29" s="150">
        <v>0</v>
      </c>
      <c r="MJ29" s="150">
        <v>0</v>
      </c>
      <c r="MK29" s="547">
        <v>0</v>
      </c>
      <c r="ML29" s="149">
        <v>0</v>
      </c>
      <c r="MM29" s="150">
        <v>0</v>
      </c>
      <c r="MN29" s="150">
        <v>0</v>
      </c>
      <c r="MO29" s="150">
        <v>0</v>
      </c>
      <c r="MP29" s="547">
        <v>0</v>
      </c>
      <c r="MQ29" s="209">
        <v>0</v>
      </c>
      <c r="MR29" s="210">
        <v>0</v>
      </c>
      <c r="MS29" s="210">
        <v>0</v>
      </c>
      <c r="MT29" s="150">
        <v>0</v>
      </c>
      <c r="MU29" s="547">
        <v>0</v>
      </c>
      <c r="MV29" s="209">
        <v>0</v>
      </c>
      <c r="MW29" s="210">
        <v>0</v>
      </c>
      <c r="MX29" s="210">
        <v>0</v>
      </c>
      <c r="MY29" s="591">
        <v>0</v>
      </c>
      <c r="MZ29" s="547">
        <v>0</v>
      </c>
      <c r="NA29" s="149">
        <v>0</v>
      </c>
      <c r="NB29" s="150">
        <v>0</v>
      </c>
      <c r="NC29" s="150">
        <v>0</v>
      </c>
      <c r="ND29" s="150">
        <v>0</v>
      </c>
      <c r="NE29" s="547">
        <v>0</v>
      </c>
      <c r="NF29" s="209">
        <v>0</v>
      </c>
      <c r="NG29" s="210">
        <v>0</v>
      </c>
      <c r="NH29" s="210">
        <v>0</v>
      </c>
      <c r="NI29" s="150">
        <v>0</v>
      </c>
      <c r="NJ29" s="547">
        <v>0</v>
      </c>
      <c r="NK29" s="209">
        <v>0</v>
      </c>
      <c r="NL29" s="210">
        <v>0</v>
      </c>
      <c r="NM29" s="210">
        <v>0</v>
      </c>
      <c r="NN29" s="591">
        <v>0</v>
      </c>
      <c r="NO29" s="547">
        <v>0</v>
      </c>
      <c r="NP29" s="149">
        <v>0</v>
      </c>
      <c r="NQ29" s="150">
        <v>0</v>
      </c>
      <c r="NR29" s="150">
        <v>0</v>
      </c>
      <c r="NS29" s="150">
        <v>0</v>
      </c>
      <c r="NT29" s="547">
        <v>0</v>
      </c>
      <c r="NU29" s="149">
        <v>0</v>
      </c>
      <c r="NV29" s="150">
        <v>0</v>
      </c>
      <c r="NW29" s="150">
        <v>0</v>
      </c>
      <c r="NX29" s="150">
        <v>0</v>
      </c>
      <c r="NY29" s="547">
        <v>0</v>
      </c>
      <c r="NZ29" s="209">
        <v>0</v>
      </c>
      <c r="OA29" s="210">
        <v>0</v>
      </c>
      <c r="OB29" s="210">
        <v>0</v>
      </c>
      <c r="OC29" s="150">
        <v>0</v>
      </c>
      <c r="OD29" s="547">
        <v>0</v>
      </c>
      <c r="OE29" s="209">
        <v>0</v>
      </c>
      <c r="OF29" s="210">
        <v>0</v>
      </c>
      <c r="OG29" s="210">
        <v>0</v>
      </c>
      <c r="OH29" s="591">
        <v>0</v>
      </c>
      <c r="OI29" s="547">
        <v>0</v>
      </c>
      <c r="OJ29" s="149">
        <v>0</v>
      </c>
      <c r="OK29" s="150">
        <v>0</v>
      </c>
      <c r="OL29" s="150">
        <v>0</v>
      </c>
      <c r="OM29" s="150">
        <v>0</v>
      </c>
      <c r="ON29" s="547">
        <v>0</v>
      </c>
      <c r="OO29" s="209">
        <v>0</v>
      </c>
      <c r="OP29" s="210">
        <v>0</v>
      </c>
      <c r="OQ29" s="210">
        <v>0</v>
      </c>
      <c r="OR29" s="150">
        <v>0</v>
      </c>
      <c r="OS29" s="547">
        <v>0</v>
      </c>
      <c r="OT29" s="209">
        <v>0</v>
      </c>
      <c r="OU29" s="210">
        <v>0</v>
      </c>
      <c r="OV29" s="210">
        <v>0</v>
      </c>
      <c r="OW29" s="591">
        <v>0</v>
      </c>
      <c r="OX29" s="547">
        <v>0</v>
      </c>
      <c r="OY29" s="149">
        <v>0</v>
      </c>
      <c r="OZ29" s="150">
        <v>0</v>
      </c>
      <c r="PA29" s="150">
        <v>0</v>
      </c>
      <c r="PB29" s="150">
        <v>0</v>
      </c>
      <c r="PC29" s="547">
        <v>0</v>
      </c>
      <c r="PD29" s="149">
        <v>0</v>
      </c>
      <c r="PE29" s="150">
        <v>0</v>
      </c>
      <c r="PF29" s="150">
        <v>0</v>
      </c>
      <c r="PG29" s="150">
        <v>0</v>
      </c>
      <c r="PH29" s="547">
        <v>0</v>
      </c>
      <c r="PI29" s="149">
        <v>0</v>
      </c>
      <c r="PJ29" s="150">
        <v>0</v>
      </c>
      <c r="PK29" s="150">
        <v>0</v>
      </c>
      <c r="PL29" s="150">
        <v>0</v>
      </c>
      <c r="PM29" s="547">
        <v>0</v>
      </c>
      <c r="PN29" s="592">
        <v>0</v>
      </c>
      <c r="PO29" s="591">
        <v>0</v>
      </c>
      <c r="PP29" s="591">
        <v>0</v>
      </c>
      <c r="PQ29" s="591">
        <v>0</v>
      </c>
      <c r="PR29" s="547">
        <v>0</v>
      </c>
      <c r="PS29" s="149">
        <v>0</v>
      </c>
      <c r="PT29" s="150">
        <v>0</v>
      </c>
      <c r="PU29" s="150">
        <v>0</v>
      </c>
      <c r="PV29" s="150">
        <v>0</v>
      </c>
      <c r="PW29" s="547">
        <v>0</v>
      </c>
      <c r="PX29" s="149">
        <v>0</v>
      </c>
      <c r="PY29" s="150">
        <v>0</v>
      </c>
      <c r="PZ29" s="150">
        <v>0</v>
      </c>
      <c r="QA29" s="150">
        <v>0</v>
      </c>
      <c r="QB29" s="547">
        <v>0</v>
      </c>
      <c r="QC29" s="592">
        <v>0</v>
      </c>
      <c r="QD29" s="591">
        <v>0</v>
      </c>
      <c r="QE29" s="591">
        <v>0</v>
      </c>
      <c r="QF29" s="591">
        <v>0</v>
      </c>
      <c r="QG29" s="547">
        <v>0</v>
      </c>
      <c r="QH29" s="149">
        <v>0</v>
      </c>
      <c r="QI29" s="150">
        <v>0</v>
      </c>
      <c r="QJ29" s="150">
        <v>0</v>
      </c>
      <c r="QK29" s="150">
        <v>0</v>
      </c>
      <c r="QL29" s="547">
        <v>0</v>
      </c>
      <c r="QM29" s="149">
        <v>0</v>
      </c>
      <c r="QN29" s="150">
        <v>0</v>
      </c>
      <c r="QO29" s="150">
        <v>0</v>
      </c>
      <c r="QP29" s="150">
        <v>0</v>
      </c>
      <c r="QQ29" s="552">
        <v>0</v>
      </c>
    </row>
    <row r="30" spans="2:459">
      <c r="B30" s="593" t="s">
        <v>2818</v>
      </c>
      <c r="C30" s="594" t="s">
        <v>2819</v>
      </c>
      <c r="D30" s="595" t="s">
        <v>120</v>
      </c>
      <c r="E30" s="214">
        <v>32.999999999999993</v>
      </c>
      <c r="F30" s="215">
        <v>13495</v>
      </c>
      <c r="G30" s="215">
        <v>11595</v>
      </c>
      <c r="H30" s="215">
        <v>1900</v>
      </c>
      <c r="I30" s="596">
        <v>0.14079288625416822</v>
      </c>
      <c r="J30" s="157">
        <v>2.2999999999999998</v>
      </c>
      <c r="K30" s="158">
        <v>931</v>
      </c>
      <c r="L30" s="158">
        <v>808</v>
      </c>
      <c r="M30" s="215">
        <v>123</v>
      </c>
      <c r="N30" s="596">
        <v>0.13211600429645542</v>
      </c>
      <c r="O30" s="214">
        <v>35.29999999999999</v>
      </c>
      <c r="P30" s="215">
        <v>14426</v>
      </c>
      <c r="Q30" s="215">
        <v>12403</v>
      </c>
      <c r="R30" s="215">
        <v>2023</v>
      </c>
      <c r="S30" s="596">
        <v>0.14023291279633995</v>
      </c>
      <c r="T30" s="214">
        <v>23.9</v>
      </c>
      <c r="U30" s="215">
        <v>9607</v>
      </c>
      <c r="V30" s="215">
        <v>7732</v>
      </c>
      <c r="W30" s="215">
        <v>1875</v>
      </c>
      <c r="X30" s="596">
        <v>0.19517018840428854</v>
      </c>
      <c r="Y30" s="157">
        <v>0.3</v>
      </c>
      <c r="Z30" s="158">
        <v>126</v>
      </c>
      <c r="AA30" s="158">
        <v>112</v>
      </c>
      <c r="AB30" s="215">
        <v>14</v>
      </c>
      <c r="AC30" s="596">
        <v>0.1111111111111111</v>
      </c>
      <c r="AD30" s="214">
        <v>24.2</v>
      </c>
      <c r="AE30" s="215">
        <v>9733</v>
      </c>
      <c r="AF30" s="215">
        <v>7844</v>
      </c>
      <c r="AG30" s="215">
        <v>1889</v>
      </c>
      <c r="AH30" s="596">
        <v>0.19408198910921606</v>
      </c>
      <c r="AI30" s="214">
        <v>-11.099999999999991</v>
      </c>
      <c r="AJ30" s="215">
        <v>-4693</v>
      </c>
      <c r="AK30" s="215">
        <v>-4559</v>
      </c>
      <c r="AL30" s="215">
        <v>-134</v>
      </c>
      <c r="AM30" s="596">
        <v>5.384907631287611E-2</v>
      </c>
      <c r="AN30" s="214">
        <v>29.2</v>
      </c>
      <c r="AO30" s="215">
        <v>11942</v>
      </c>
      <c r="AP30" s="215">
        <v>10259</v>
      </c>
      <c r="AQ30" s="215">
        <v>1683</v>
      </c>
      <c r="AR30" s="596">
        <v>0.14093116730865851</v>
      </c>
      <c r="AS30" s="157">
        <v>2.7</v>
      </c>
      <c r="AT30" s="158">
        <v>1093</v>
      </c>
      <c r="AU30" s="158">
        <v>949</v>
      </c>
      <c r="AV30" s="215">
        <v>144</v>
      </c>
      <c r="AW30" s="596">
        <v>0.13174748398902103</v>
      </c>
      <c r="AX30" s="214">
        <v>31.9</v>
      </c>
      <c r="AY30" s="215">
        <v>13035</v>
      </c>
      <c r="AZ30" s="215">
        <v>11208</v>
      </c>
      <c r="BA30" s="215">
        <v>1827</v>
      </c>
      <c r="BB30" s="596">
        <v>0.14016110471806675</v>
      </c>
      <c r="BC30" s="214">
        <v>23.5</v>
      </c>
      <c r="BD30" s="215">
        <v>8865</v>
      </c>
      <c r="BE30" s="215">
        <v>7345</v>
      </c>
      <c r="BF30" s="215">
        <v>1520</v>
      </c>
      <c r="BG30" s="596">
        <v>0.17146080090242527</v>
      </c>
      <c r="BH30" s="157">
        <v>1</v>
      </c>
      <c r="BI30" s="158">
        <v>423</v>
      </c>
      <c r="BJ30" s="158">
        <v>343</v>
      </c>
      <c r="BK30" s="215">
        <v>80</v>
      </c>
      <c r="BL30" s="596">
        <v>0.18912529550827423</v>
      </c>
      <c r="BM30" s="214">
        <v>24.5</v>
      </c>
      <c r="BN30" s="215">
        <v>9288</v>
      </c>
      <c r="BO30" s="215">
        <v>7688</v>
      </c>
      <c r="BP30" s="215">
        <v>1600</v>
      </c>
      <c r="BQ30" s="596">
        <v>0.17226528854435832</v>
      </c>
      <c r="BR30" s="214">
        <v>-7.3999999999999986</v>
      </c>
      <c r="BS30" s="215">
        <v>-3747</v>
      </c>
      <c r="BT30" s="215">
        <v>-3520</v>
      </c>
      <c r="BU30" s="215">
        <v>-227</v>
      </c>
      <c r="BV30" s="596">
        <v>3.2104183826291571E-2</v>
      </c>
      <c r="BW30" s="214">
        <v>29.5</v>
      </c>
      <c r="BX30" s="215">
        <v>12064</v>
      </c>
      <c r="BY30" s="215">
        <v>10366</v>
      </c>
      <c r="BZ30" s="215">
        <v>1698</v>
      </c>
      <c r="CA30" s="596">
        <v>0.14074933687002653</v>
      </c>
      <c r="CB30" s="157">
        <v>2.6</v>
      </c>
      <c r="CC30" s="158">
        <v>1053</v>
      </c>
      <c r="CD30" s="158">
        <v>914</v>
      </c>
      <c r="CE30" s="215">
        <v>139</v>
      </c>
      <c r="CF30" s="596">
        <v>0.13200379867046533</v>
      </c>
      <c r="CG30" s="214">
        <v>32.1</v>
      </c>
      <c r="CH30" s="215">
        <v>13117</v>
      </c>
      <c r="CI30" s="215">
        <v>11280</v>
      </c>
      <c r="CJ30" s="215">
        <v>1837</v>
      </c>
      <c r="CK30" s="596">
        <v>0.14004726690554242</v>
      </c>
      <c r="CL30" s="214">
        <v>15.5</v>
      </c>
      <c r="CM30" s="215">
        <v>5534</v>
      </c>
      <c r="CN30" s="215">
        <v>4622</v>
      </c>
      <c r="CO30" s="215">
        <v>912</v>
      </c>
      <c r="CP30" s="596">
        <v>0.16479942175641488</v>
      </c>
      <c r="CQ30" s="157">
        <v>1.9</v>
      </c>
      <c r="CR30" s="158">
        <v>773</v>
      </c>
      <c r="CS30" s="158">
        <v>652</v>
      </c>
      <c r="CT30" s="215">
        <v>121</v>
      </c>
      <c r="CU30" s="596">
        <v>0.15653298835705046</v>
      </c>
      <c r="CV30" s="214">
        <v>17.399999999999999</v>
      </c>
      <c r="CW30" s="215">
        <v>6307</v>
      </c>
      <c r="CX30" s="215">
        <v>5274</v>
      </c>
      <c r="CY30" s="215">
        <v>1033</v>
      </c>
      <c r="CZ30" s="596">
        <v>0.16378626922467099</v>
      </c>
      <c r="DA30" s="214">
        <v>-14.700000000000003</v>
      </c>
      <c r="DB30" s="215">
        <v>-6810</v>
      </c>
      <c r="DC30" s="215">
        <v>-6006</v>
      </c>
      <c r="DD30" s="215">
        <v>-804</v>
      </c>
      <c r="DE30" s="596">
        <v>2.3739002319128566E-2</v>
      </c>
      <c r="DF30" s="214">
        <v>30.6</v>
      </c>
      <c r="DG30" s="215">
        <v>12513</v>
      </c>
      <c r="DH30" s="215">
        <v>10752</v>
      </c>
      <c r="DI30" s="215">
        <v>1761</v>
      </c>
      <c r="DJ30" s="596">
        <v>0.1407336370175018</v>
      </c>
      <c r="DK30" s="157">
        <v>1.6</v>
      </c>
      <c r="DL30" s="158">
        <v>648</v>
      </c>
      <c r="DM30" s="158">
        <v>562</v>
      </c>
      <c r="DN30" s="215">
        <v>86</v>
      </c>
      <c r="DO30" s="596">
        <v>0.13271604938271606</v>
      </c>
      <c r="DP30" s="214">
        <v>32.200000000000003</v>
      </c>
      <c r="DQ30" s="215">
        <v>13161</v>
      </c>
      <c r="DR30" s="215">
        <v>11314</v>
      </c>
      <c r="DS30" s="215">
        <v>1847</v>
      </c>
      <c r="DT30" s="596">
        <v>0.14033888002431427</v>
      </c>
      <c r="DU30" s="214">
        <v>22.6</v>
      </c>
      <c r="DV30" s="215">
        <v>8249</v>
      </c>
      <c r="DW30" s="215">
        <v>6986</v>
      </c>
      <c r="DX30" s="215">
        <v>1263</v>
      </c>
      <c r="DY30" s="596">
        <v>0.15310946781428053</v>
      </c>
      <c r="DZ30" s="157">
        <v>0.9</v>
      </c>
      <c r="EA30" s="158">
        <v>367</v>
      </c>
      <c r="EB30" s="158">
        <v>303</v>
      </c>
      <c r="EC30" s="215">
        <v>64</v>
      </c>
      <c r="ED30" s="596">
        <v>0.17438692098092642</v>
      </c>
      <c r="EE30" s="214">
        <v>23.5</v>
      </c>
      <c r="EF30" s="215">
        <v>8616</v>
      </c>
      <c r="EG30" s="215">
        <v>7289</v>
      </c>
      <c r="EH30" s="215">
        <v>1327</v>
      </c>
      <c r="EI30" s="596">
        <v>0.15401578458681522</v>
      </c>
      <c r="EJ30" s="214">
        <v>-8.7000000000000028</v>
      </c>
      <c r="EK30" s="215">
        <v>-4545</v>
      </c>
      <c r="EL30" s="215">
        <v>-4025</v>
      </c>
      <c r="EM30" s="215">
        <v>-520</v>
      </c>
      <c r="EN30" s="596">
        <v>1.3676904562500952E-2</v>
      </c>
      <c r="EO30" s="214">
        <v>31.8</v>
      </c>
      <c r="EP30" s="215">
        <v>13005</v>
      </c>
      <c r="EQ30" s="215">
        <v>11173</v>
      </c>
      <c r="ER30" s="215">
        <v>1832</v>
      </c>
      <c r="ES30" s="596">
        <v>0.14086889657823914</v>
      </c>
      <c r="ET30" s="157">
        <v>2</v>
      </c>
      <c r="EU30" s="158">
        <v>810</v>
      </c>
      <c r="EV30" s="158">
        <v>703</v>
      </c>
      <c r="EW30" s="215">
        <v>107</v>
      </c>
      <c r="EX30" s="596">
        <v>0.13209876543209875</v>
      </c>
      <c r="EY30" s="214">
        <v>33.799999999999997</v>
      </c>
      <c r="EZ30" s="215">
        <v>13815</v>
      </c>
      <c r="FA30" s="215">
        <v>11876</v>
      </c>
      <c r="FB30" s="215">
        <v>1939</v>
      </c>
      <c r="FC30" s="596">
        <v>0.14035468693449149</v>
      </c>
      <c r="FD30" s="214">
        <v>33.4</v>
      </c>
      <c r="FE30" s="215">
        <v>12046</v>
      </c>
      <c r="FF30" s="215">
        <v>10112</v>
      </c>
      <c r="FG30" s="215">
        <v>1934</v>
      </c>
      <c r="FH30" s="596">
        <v>0.16055122032209862</v>
      </c>
      <c r="FI30" s="157">
        <v>2.2000000000000002</v>
      </c>
      <c r="FJ30" s="158">
        <v>774</v>
      </c>
      <c r="FK30" s="158">
        <v>640</v>
      </c>
      <c r="FL30" s="215">
        <v>134</v>
      </c>
      <c r="FM30" s="596">
        <v>0.1731266149870801</v>
      </c>
      <c r="FN30" s="214">
        <v>35.6</v>
      </c>
      <c r="FO30" s="215">
        <v>12820</v>
      </c>
      <c r="FP30" s="215">
        <v>10752</v>
      </c>
      <c r="FQ30" s="215">
        <v>2068</v>
      </c>
      <c r="FR30" s="596">
        <v>0.16131045241809672</v>
      </c>
      <c r="FS30" s="214">
        <v>1.8000000000000043</v>
      </c>
      <c r="FT30" s="215">
        <v>-995</v>
      </c>
      <c r="FU30" s="215">
        <v>-1124</v>
      </c>
      <c r="FV30" s="215">
        <v>129</v>
      </c>
      <c r="FW30" s="596">
        <v>2.0955765483605227E-2</v>
      </c>
      <c r="FX30" s="214">
        <v>30.400000000000002</v>
      </c>
      <c r="FY30" s="215">
        <v>12432</v>
      </c>
      <c r="FZ30" s="215">
        <v>10682</v>
      </c>
      <c r="GA30" s="215">
        <v>1750</v>
      </c>
      <c r="GB30" s="596">
        <v>0.14076576576576577</v>
      </c>
      <c r="GC30" s="157">
        <v>1.8</v>
      </c>
      <c r="GD30" s="158">
        <v>729</v>
      </c>
      <c r="GE30" s="158">
        <v>632</v>
      </c>
      <c r="GF30" s="215">
        <v>97</v>
      </c>
      <c r="GG30" s="596">
        <v>0.13305898491083676</v>
      </c>
      <c r="GH30" s="214">
        <v>32.200000000000003</v>
      </c>
      <c r="GI30" s="215">
        <v>13161</v>
      </c>
      <c r="GJ30" s="215">
        <v>11314</v>
      </c>
      <c r="GK30" s="215">
        <v>1847</v>
      </c>
      <c r="GL30" s="596">
        <v>0.14033888002431427</v>
      </c>
      <c r="GM30" s="214">
        <v>20.6</v>
      </c>
      <c r="GN30" s="215">
        <v>7192</v>
      </c>
      <c r="GO30" s="215">
        <v>5848</v>
      </c>
      <c r="GP30" s="215">
        <v>1344</v>
      </c>
      <c r="GQ30" s="596">
        <v>0.18687430478309233</v>
      </c>
      <c r="GR30" s="157">
        <v>0.6</v>
      </c>
      <c r="GS30" s="158">
        <v>219</v>
      </c>
      <c r="GT30" s="158">
        <v>176</v>
      </c>
      <c r="GU30" s="215">
        <v>43</v>
      </c>
      <c r="GV30" s="596">
        <v>0.19634703196347031</v>
      </c>
      <c r="GW30" s="214">
        <v>21.200000000000003</v>
      </c>
      <c r="GX30" s="215">
        <v>7411</v>
      </c>
      <c r="GY30" s="215">
        <v>6024</v>
      </c>
      <c r="GZ30" s="215">
        <v>1387</v>
      </c>
      <c r="HA30" s="596">
        <v>0.18715423019835381</v>
      </c>
      <c r="HB30" s="214">
        <v>-11</v>
      </c>
      <c r="HC30" s="215">
        <v>-5750</v>
      </c>
      <c r="HD30" s="215">
        <v>-5290</v>
      </c>
      <c r="HE30" s="215">
        <v>-460</v>
      </c>
      <c r="HF30" s="596">
        <v>4.6815350174039538E-2</v>
      </c>
      <c r="HG30" s="214">
        <v>29.599999999999998</v>
      </c>
      <c r="HH30" s="215">
        <v>12105</v>
      </c>
      <c r="HI30" s="215">
        <v>10401</v>
      </c>
      <c r="HJ30" s="215">
        <v>1704</v>
      </c>
      <c r="HK30" s="596">
        <v>0.14076827757125154</v>
      </c>
      <c r="HL30" s="157">
        <v>1.8</v>
      </c>
      <c r="HM30" s="158">
        <v>729</v>
      </c>
      <c r="HN30" s="158">
        <v>632</v>
      </c>
      <c r="HO30" s="215">
        <v>97</v>
      </c>
      <c r="HP30" s="596">
        <v>0.13305898491083676</v>
      </c>
      <c r="HQ30" s="214">
        <v>31.4</v>
      </c>
      <c r="HR30" s="215">
        <v>12834</v>
      </c>
      <c r="HS30" s="215">
        <v>11033</v>
      </c>
      <c r="HT30" s="215">
        <v>1801</v>
      </c>
      <c r="HU30" s="596">
        <v>0.1403303724481845</v>
      </c>
      <c r="HV30" s="214">
        <v>27.2</v>
      </c>
      <c r="HW30" s="215">
        <v>9528</v>
      </c>
      <c r="HX30" s="215">
        <v>7705</v>
      </c>
      <c r="HY30" s="215">
        <v>1823</v>
      </c>
      <c r="HZ30" s="596">
        <v>0.19133081444164568</v>
      </c>
      <c r="IA30" s="157">
        <v>1.7</v>
      </c>
      <c r="IB30" s="158">
        <v>615</v>
      </c>
      <c r="IC30" s="158">
        <v>498</v>
      </c>
      <c r="ID30" s="215">
        <v>117</v>
      </c>
      <c r="IE30" s="596">
        <v>0.19024390243902439</v>
      </c>
      <c r="IF30" s="214">
        <v>28.9</v>
      </c>
      <c r="IG30" s="215">
        <v>10143</v>
      </c>
      <c r="IH30" s="215">
        <v>8203</v>
      </c>
      <c r="II30" s="215">
        <v>1940</v>
      </c>
      <c r="IJ30" s="596">
        <v>0.19126491176180618</v>
      </c>
      <c r="IK30" s="214">
        <v>-2.5</v>
      </c>
      <c r="IL30" s="215">
        <v>-2691</v>
      </c>
      <c r="IM30" s="215">
        <v>-2830</v>
      </c>
      <c r="IN30" s="215">
        <v>139</v>
      </c>
      <c r="IO30" s="596">
        <v>5.0934539313621685E-2</v>
      </c>
      <c r="IP30" s="214">
        <v>32</v>
      </c>
      <c r="IQ30" s="215">
        <v>13087</v>
      </c>
      <c r="IR30" s="215">
        <v>11243</v>
      </c>
      <c r="IS30" s="215">
        <v>1844</v>
      </c>
      <c r="IT30" s="596">
        <v>0.14090318636815161</v>
      </c>
      <c r="IU30" s="157">
        <v>2.1</v>
      </c>
      <c r="IV30" s="158">
        <v>850</v>
      </c>
      <c r="IW30" s="158">
        <v>738</v>
      </c>
      <c r="IX30" s="215">
        <v>112</v>
      </c>
      <c r="IY30" s="596">
        <v>0.13176470588235295</v>
      </c>
      <c r="IZ30" s="214">
        <v>34.1</v>
      </c>
      <c r="JA30" s="215">
        <v>13937</v>
      </c>
      <c r="JB30" s="215">
        <v>11981</v>
      </c>
      <c r="JC30" s="215">
        <v>1956</v>
      </c>
      <c r="JD30" s="596">
        <v>0.14034584200330058</v>
      </c>
      <c r="JE30" s="214">
        <v>23.7</v>
      </c>
      <c r="JF30" s="215">
        <v>8294</v>
      </c>
      <c r="JG30" s="215">
        <v>6773</v>
      </c>
      <c r="JH30" s="215">
        <v>1521</v>
      </c>
      <c r="JI30" s="596">
        <v>0.18338557993730409</v>
      </c>
      <c r="JJ30" s="157">
        <v>2</v>
      </c>
      <c r="JK30" s="158">
        <v>708</v>
      </c>
      <c r="JL30" s="158">
        <v>554</v>
      </c>
      <c r="JM30" s="215">
        <v>154</v>
      </c>
      <c r="JN30" s="596">
        <v>0.2175141242937853</v>
      </c>
      <c r="JO30" s="214">
        <v>25.7</v>
      </c>
      <c r="JP30" s="215">
        <v>9002</v>
      </c>
      <c r="JQ30" s="215">
        <v>7327</v>
      </c>
      <c r="JR30" s="215">
        <v>1675</v>
      </c>
      <c r="JS30" s="596">
        <v>0.18606976227504998</v>
      </c>
      <c r="JT30" s="214">
        <v>-8.4000000000000021</v>
      </c>
      <c r="JU30" s="215">
        <v>-4935</v>
      </c>
      <c r="JV30" s="215">
        <v>-4654</v>
      </c>
      <c r="JW30" s="215">
        <v>-281</v>
      </c>
      <c r="JX30" s="596">
        <v>4.5723920271749402E-2</v>
      </c>
      <c r="JY30" s="214">
        <v>29.5</v>
      </c>
      <c r="JZ30" s="215">
        <v>12064</v>
      </c>
      <c r="KA30" s="215">
        <v>10365</v>
      </c>
      <c r="KB30" s="215">
        <v>1699</v>
      </c>
      <c r="KC30" s="596">
        <v>0.14083222811671087</v>
      </c>
      <c r="KD30" s="157">
        <v>1.8</v>
      </c>
      <c r="KE30" s="158">
        <v>729</v>
      </c>
      <c r="KF30" s="158">
        <v>632</v>
      </c>
      <c r="KG30" s="215">
        <v>97</v>
      </c>
      <c r="KH30" s="596">
        <v>0.13305898491083676</v>
      </c>
      <c r="KI30" s="214">
        <v>31.3</v>
      </c>
      <c r="KJ30" s="215">
        <v>12793</v>
      </c>
      <c r="KK30" s="215">
        <v>10997</v>
      </c>
      <c r="KL30" s="215">
        <v>1796</v>
      </c>
      <c r="KM30" s="596">
        <v>0.14038927538497617</v>
      </c>
      <c r="KN30" s="214">
        <v>18</v>
      </c>
      <c r="KO30" s="215">
        <v>6232</v>
      </c>
      <c r="KP30" s="215">
        <v>5116</v>
      </c>
      <c r="KQ30" s="215">
        <v>1116</v>
      </c>
      <c r="KR30" s="596">
        <v>0.1790757381258023</v>
      </c>
      <c r="KS30" s="157">
        <v>0.5</v>
      </c>
      <c r="KT30" s="158">
        <v>183</v>
      </c>
      <c r="KU30" s="158">
        <v>149</v>
      </c>
      <c r="KV30" s="215">
        <v>34</v>
      </c>
      <c r="KW30" s="596">
        <v>0.18579234972677597</v>
      </c>
      <c r="KX30" s="214">
        <v>18.5</v>
      </c>
      <c r="KY30" s="215">
        <v>6415</v>
      </c>
      <c r="KZ30" s="215">
        <v>5265</v>
      </c>
      <c r="LA30" s="215">
        <v>1150</v>
      </c>
      <c r="LB30" s="596">
        <v>0.17926734216679657</v>
      </c>
      <c r="LC30" s="214">
        <v>-12.8</v>
      </c>
      <c r="LD30" s="215">
        <v>-6378</v>
      </c>
      <c r="LE30" s="215">
        <v>-5732</v>
      </c>
      <c r="LF30" s="215">
        <v>-646</v>
      </c>
      <c r="LG30" s="596">
        <v>3.8878066781820403E-2</v>
      </c>
      <c r="LH30" s="214">
        <v>29.2</v>
      </c>
      <c r="LI30" s="215">
        <v>11942</v>
      </c>
      <c r="LJ30" s="215">
        <v>10260</v>
      </c>
      <c r="LK30" s="215">
        <v>1682</v>
      </c>
      <c r="LL30" s="596">
        <v>0.14084742924133312</v>
      </c>
      <c r="LM30" s="157">
        <v>1.9</v>
      </c>
      <c r="LN30" s="158">
        <v>769</v>
      </c>
      <c r="LO30" s="158">
        <v>668</v>
      </c>
      <c r="LP30" s="215">
        <v>101</v>
      </c>
      <c r="LQ30" s="596">
        <v>0.13133940182054615</v>
      </c>
      <c r="LR30" s="214">
        <v>31.099999999999998</v>
      </c>
      <c r="LS30" s="215">
        <v>12711</v>
      </c>
      <c r="LT30" s="215">
        <v>10928</v>
      </c>
      <c r="LU30" s="215">
        <v>1783</v>
      </c>
      <c r="LV30" s="596">
        <v>0.14027220517661868</v>
      </c>
      <c r="LW30" s="214">
        <v>20.9</v>
      </c>
      <c r="LX30" s="215">
        <v>7317</v>
      </c>
      <c r="LY30" s="215">
        <v>6047</v>
      </c>
      <c r="LZ30" s="215">
        <v>1270</v>
      </c>
      <c r="MA30" s="596">
        <v>0.17356840235069018</v>
      </c>
      <c r="MB30" s="157">
        <v>1.1000000000000001</v>
      </c>
      <c r="MC30" s="158">
        <v>409</v>
      </c>
      <c r="MD30" s="158">
        <v>333</v>
      </c>
      <c r="ME30" s="215">
        <v>76</v>
      </c>
      <c r="MF30" s="596">
        <v>0.18581907090464547</v>
      </c>
      <c r="MG30" s="214">
        <v>22</v>
      </c>
      <c r="MH30" s="215">
        <v>7726</v>
      </c>
      <c r="MI30" s="215">
        <v>6380</v>
      </c>
      <c r="MJ30" s="215">
        <v>1346</v>
      </c>
      <c r="MK30" s="596">
        <v>0.17421692984726897</v>
      </c>
      <c r="ML30" s="214">
        <v>-9.0999999999999979</v>
      </c>
      <c r="MM30" s="215">
        <v>-4985</v>
      </c>
      <c r="MN30" s="215">
        <v>-4548</v>
      </c>
      <c r="MO30" s="215">
        <v>-437</v>
      </c>
      <c r="MP30" s="596">
        <v>3.3944724670650295E-2</v>
      </c>
      <c r="MQ30" s="214">
        <v>29.700000000000003</v>
      </c>
      <c r="MR30" s="215">
        <v>12146</v>
      </c>
      <c r="MS30" s="215">
        <v>10435</v>
      </c>
      <c r="MT30" s="215">
        <v>1711</v>
      </c>
      <c r="MU30" s="596">
        <v>0.14086942203194466</v>
      </c>
      <c r="MV30" s="157">
        <v>2.2000000000000002</v>
      </c>
      <c r="MW30" s="158">
        <v>891</v>
      </c>
      <c r="MX30" s="158">
        <v>773</v>
      </c>
      <c r="MY30" s="215">
        <v>118</v>
      </c>
      <c r="MZ30" s="596">
        <v>0.13243546576879911</v>
      </c>
      <c r="NA30" s="214">
        <v>31.900000000000002</v>
      </c>
      <c r="NB30" s="215">
        <v>13037</v>
      </c>
      <c r="NC30" s="215">
        <v>11208</v>
      </c>
      <c r="ND30" s="215">
        <v>1829</v>
      </c>
      <c r="NE30" s="596">
        <v>0.14029301219605739</v>
      </c>
      <c r="NF30" s="214">
        <v>26.4</v>
      </c>
      <c r="NG30" s="215">
        <v>9355</v>
      </c>
      <c r="NH30" s="215">
        <v>7580</v>
      </c>
      <c r="NI30" s="215">
        <v>1775</v>
      </c>
      <c r="NJ30" s="596">
        <v>0.18973810796365581</v>
      </c>
      <c r="NK30" s="157">
        <v>1.3</v>
      </c>
      <c r="NL30" s="158">
        <v>488</v>
      </c>
      <c r="NM30" s="158">
        <v>375</v>
      </c>
      <c r="NN30" s="215">
        <v>113</v>
      </c>
      <c r="NO30" s="596">
        <v>0.23155737704918034</v>
      </c>
      <c r="NP30" s="214">
        <v>27.7</v>
      </c>
      <c r="NQ30" s="215">
        <v>9843</v>
      </c>
      <c r="NR30" s="215">
        <v>7955</v>
      </c>
      <c r="NS30" s="215">
        <v>1888</v>
      </c>
      <c r="NT30" s="596">
        <v>0.19181143960174743</v>
      </c>
      <c r="NU30" s="214">
        <v>-4.2000000000000028</v>
      </c>
      <c r="NV30" s="215">
        <v>-3194</v>
      </c>
      <c r="NW30" s="215">
        <v>-3253</v>
      </c>
      <c r="NX30" s="215">
        <v>59</v>
      </c>
      <c r="NY30" s="596">
        <v>5.1518427405690043E-2</v>
      </c>
      <c r="NZ30" s="214">
        <v>29.6</v>
      </c>
      <c r="OA30" s="215">
        <v>12105</v>
      </c>
      <c r="OB30" s="215">
        <v>10401</v>
      </c>
      <c r="OC30" s="215">
        <v>1704</v>
      </c>
      <c r="OD30" s="596">
        <v>0.14076827757125154</v>
      </c>
      <c r="OE30" s="157">
        <v>1.7</v>
      </c>
      <c r="OF30" s="158">
        <v>688</v>
      </c>
      <c r="OG30" s="158">
        <v>597</v>
      </c>
      <c r="OH30" s="215">
        <v>91</v>
      </c>
      <c r="OI30" s="596">
        <v>0.13226744186046513</v>
      </c>
      <c r="OJ30" s="214">
        <v>31.3</v>
      </c>
      <c r="OK30" s="215">
        <v>12793</v>
      </c>
      <c r="OL30" s="215">
        <v>10998</v>
      </c>
      <c r="OM30" s="215">
        <v>1795</v>
      </c>
      <c r="ON30" s="596">
        <v>0.14031110763698898</v>
      </c>
      <c r="OO30" s="214">
        <v>23.6</v>
      </c>
      <c r="OP30" s="215">
        <v>8168</v>
      </c>
      <c r="OQ30" s="215">
        <v>6721</v>
      </c>
      <c r="OR30" s="215">
        <v>1447</v>
      </c>
      <c r="OS30" s="596">
        <v>0.17715475024485799</v>
      </c>
      <c r="OT30" s="157">
        <v>1.8</v>
      </c>
      <c r="OU30" s="158">
        <v>712</v>
      </c>
      <c r="OV30" s="158">
        <v>579</v>
      </c>
      <c r="OW30" s="215">
        <v>133</v>
      </c>
      <c r="OX30" s="596">
        <v>0.18679775280898878</v>
      </c>
      <c r="OY30" s="214">
        <v>25.400000000000002</v>
      </c>
      <c r="OZ30" s="215">
        <v>8880</v>
      </c>
      <c r="PA30" s="215">
        <v>7300</v>
      </c>
      <c r="PB30" s="215">
        <v>1580</v>
      </c>
      <c r="PC30" s="596">
        <v>0.17792792792792791</v>
      </c>
      <c r="PD30" s="214">
        <v>-5.8999999999999986</v>
      </c>
      <c r="PE30" s="215">
        <v>-3913</v>
      </c>
      <c r="PF30" s="215">
        <v>-3698</v>
      </c>
      <c r="PG30" s="215">
        <v>-215</v>
      </c>
      <c r="PH30" s="596">
        <v>3.7616820290938935E-2</v>
      </c>
      <c r="PI30" s="214">
        <v>247.1</v>
      </c>
      <c r="PJ30" s="215">
        <v>101051</v>
      </c>
      <c r="PK30" s="215">
        <v>86823</v>
      </c>
      <c r="PL30" s="215">
        <v>14228</v>
      </c>
      <c r="PM30" s="596">
        <v>0.14080019000306776</v>
      </c>
      <c r="PN30" s="214">
        <v>17.100000000000001</v>
      </c>
      <c r="PO30" s="215">
        <v>6924</v>
      </c>
      <c r="PP30" s="215">
        <v>6008</v>
      </c>
      <c r="PQ30" s="215">
        <v>916</v>
      </c>
      <c r="PR30" s="596">
        <v>0.13229347198151359</v>
      </c>
      <c r="PS30" s="214">
        <v>264.2</v>
      </c>
      <c r="PT30" s="215">
        <v>107975</v>
      </c>
      <c r="PU30" s="215">
        <v>92831</v>
      </c>
      <c r="PV30" s="215">
        <v>15144</v>
      </c>
      <c r="PW30" s="596">
        <v>0.14025468858532067</v>
      </c>
      <c r="PX30" s="214">
        <v>190.6</v>
      </c>
      <c r="PY30" s="215">
        <v>70628</v>
      </c>
      <c r="PZ30" s="215">
        <v>58082</v>
      </c>
      <c r="QA30" s="215">
        <v>12546</v>
      </c>
      <c r="QB30" s="596">
        <v>0.17763493232145891</v>
      </c>
      <c r="QC30" s="214">
        <v>8.9</v>
      </c>
      <c r="QD30" s="215">
        <v>3423</v>
      </c>
      <c r="QE30" s="215">
        <v>2836</v>
      </c>
      <c r="QF30" s="215">
        <v>587</v>
      </c>
      <c r="QG30" s="596">
        <v>0.17148699970785861</v>
      </c>
      <c r="QH30" s="214">
        <v>199.5</v>
      </c>
      <c r="QI30" s="215">
        <v>74051</v>
      </c>
      <c r="QJ30" s="215">
        <v>60918</v>
      </c>
      <c r="QK30" s="215">
        <v>13133</v>
      </c>
      <c r="QL30" s="596">
        <v>0.17735074475699181</v>
      </c>
      <c r="QM30" s="214">
        <v>-64.699999999999989</v>
      </c>
      <c r="QN30" s="215">
        <v>-33924</v>
      </c>
      <c r="QO30" s="215">
        <v>-31913</v>
      </c>
      <c r="QP30" s="215">
        <v>-2011</v>
      </c>
      <c r="QQ30" s="597">
        <v>3.7096056171671138E-2</v>
      </c>
    </row>
    <row r="31" spans="2:459">
      <c r="B31" s="543" t="s">
        <v>2926</v>
      </c>
      <c r="C31" s="598" t="s">
        <v>2820</v>
      </c>
      <c r="D31" s="595" t="s">
        <v>2821</v>
      </c>
      <c r="E31" s="214">
        <v>0</v>
      </c>
      <c r="F31" s="215">
        <v>0</v>
      </c>
      <c r="G31" s="215">
        <v>0</v>
      </c>
      <c r="H31" s="215">
        <v>0</v>
      </c>
      <c r="I31" s="596">
        <v>0</v>
      </c>
      <c r="J31" s="122">
        <v>0</v>
      </c>
      <c r="K31" s="123">
        <v>0</v>
      </c>
      <c r="L31" s="123">
        <v>0</v>
      </c>
      <c r="M31" s="215">
        <v>0</v>
      </c>
      <c r="N31" s="596">
        <v>0</v>
      </c>
      <c r="O31" s="214">
        <v>0</v>
      </c>
      <c r="P31" s="215">
        <v>0</v>
      </c>
      <c r="Q31" s="215">
        <v>0</v>
      </c>
      <c r="R31" s="215">
        <v>0</v>
      </c>
      <c r="S31" s="596">
        <v>0</v>
      </c>
      <c r="T31" s="214">
        <v>0</v>
      </c>
      <c r="U31" s="215">
        <v>0</v>
      </c>
      <c r="V31" s="215">
        <v>0</v>
      </c>
      <c r="W31" s="215">
        <v>0</v>
      </c>
      <c r="X31" s="596">
        <v>0</v>
      </c>
      <c r="Y31" s="122">
        <v>0</v>
      </c>
      <c r="Z31" s="123">
        <v>0</v>
      </c>
      <c r="AA31" s="123">
        <v>0</v>
      </c>
      <c r="AB31" s="215">
        <v>0</v>
      </c>
      <c r="AC31" s="596">
        <v>0</v>
      </c>
      <c r="AD31" s="214">
        <v>0</v>
      </c>
      <c r="AE31" s="215">
        <v>0</v>
      </c>
      <c r="AF31" s="215">
        <v>0</v>
      </c>
      <c r="AG31" s="215">
        <v>0</v>
      </c>
      <c r="AH31" s="596">
        <v>0</v>
      </c>
      <c r="AI31" s="214">
        <v>0</v>
      </c>
      <c r="AJ31" s="215">
        <v>0</v>
      </c>
      <c r="AK31" s="215">
        <v>0</v>
      </c>
      <c r="AL31" s="215">
        <v>0</v>
      </c>
      <c r="AM31" s="596">
        <v>0</v>
      </c>
      <c r="AN31" s="214">
        <v>0</v>
      </c>
      <c r="AO31" s="215">
        <v>0</v>
      </c>
      <c r="AP31" s="215">
        <v>0</v>
      </c>
      <c r="AQ31" s="215">
        <v>0</v>
      </c>
      <c r="AR31" s="596">
        <v>0</v>
      </c>
      <c r="AS31" s="122">
        <v>0</v>
      </c>
      <c r="AT31" s="123">
        <v>0</v>
      </c>
      <c r="AU31" s="123">
        <v>0</v>
      </c>
      <c r="AV31" s="215">
        <v>0</v>
      </c>
      <c r="AW31" s="596">
        <v>0</v>
      </c>
      <c r="AX31" s="214">
        <v>0</v>
      </c>
      <c r="AY31" s="215">
        <v>0</v>
      </c>
      <c r="AZ31" s="215">
        <v>0</v>
      </c>
      <c r="BA31" s="215">
        <v>0</v>
      </c>
      <c r="BB31" s="596">
        <v>0</v>
      </c>
      <c r="BC31" s="214">
        <v>0</v>
      </c>
      <c r="BD31" s="215">
        <v>0</v>
      </c>
      <c r="BE31" s="215">
        <v>0</v>
      </c>
      <c r="BF31" s="215">
        <v>0</v>
      </c>
      <c r="BG31" s="596">
        <v>0</v>
      </c>
      <c r="BH31" s="122">
        <v>0</v>
      </c>
      <c r="BI31" s="123">
        <v>0</v>
      </c>
      <c r="BJ31" s="123">
        <v>0</v>
      </c>
      <c r="BK31" s="215">
        <v>0</v>
      </c>
      <c r="BL31" s="596">
        <v>0</v>
      </c>
      <c r="BM31" s="214">
        <v>0</v>
      </c>
      <c r="BN31" s="215">
        <v>0</v>
      </c>
      <c r="BO31" s="215">
        <v>0</v>
      </c>
      <c r="BP31" s="215">
        <v>0</v>
      </c>
      <c r="BQ31" s="596">
        <v>0</v>
      </c>
      <c r="BR31" s="214">
        <v>0</v>
      </c>
      <c r="BS31" s="215">
        <v>0</v>
      </c>
      <c r="BT31" s="215">
        <v>0</v>
      </c>
      <c r="BU31" s="215">
        <v>0</v>
      </c>
      <c r="BV31" s="596">
        <v>0</v>
      </c>
      <c r="BW31" s="214">
        <v>0</v>
      </c>
      <c r="BX31" s="215">
        <v>0</v>
      </c>
      <c r="BY31" s="215">
        <v>0</v>
      </c>
      <c r="BZ31" s="215">
        <v>0</v>
      </c>
      <c r="CA31" s="596">
        <v>0</v>
      </c>
      <c r="CB31" s="122">
        <v>0</v>
      </c>
      <c r="CC31" s="123">
        <v>0</v>
      </c>
      <c r="CD31" s="123">
        <v>0</v>
      </c>
      <c r="CE31" s="215">
        <v>0</v>
      </c>
      <c r="CF31" s="596">
        <v>0</v>
      </c>
      <c r="CG31" s="214">
        <v>0</v>
      </c>
      <c r="CH31" s="215">
        <v>0</v>
      </c>
      <c r="CI31" s="215">
        <v>0</v>
      </c>
      <c r="CJ31" s="215">
        <v>0</v>
      </c>
      <c r="CK31" s="596">
        <v>0</v>
      </c>
      <c r="CL31" s="214">
        <v>0</v>
      </c>
      <c r="CM31" s="215">
        <v>0</v>
      </c>
      <c r="CN31" s="215">
        <v>0</v>
      </c>
      <c r="CO31" s="215">
        <v>0</v>
      </c>
      <c r="CP31" s="596">
        <v>0</v>
      </c>
      <c r="CQ31" s="122">
        <v>0</v>
      </c>
      <c r="CR31" s="123">
        <v>0</v>
      </c>
      <c r="CS31" s="123">
        <v>0</v>
      </c>
      <c r="CT31" s="215">
        <v>0</v>
      </c>
      <c r="CU31" s="596">
        <v>0</v>
      </c>
      <c r="CV31" s="214">
        <v>0</v>
      </c>
      <c r="CW31" s="215">
        <v>0</v>
      </c>
      <c r="CX31" s="215">
        <v>0</v>
      </c>
      <c r="CY31" s="215">
        <v>0</v>
      </c>
      <c r="CZ31" s="596">
        <v>0</v>
      </c>
      <c r="DA31" s="214">
        <v>0</v>
      </c>
      <c r="DB31" s="215">
        <v>0</v>
      </c>
      <c r="DC31" s="215">
        <v>0</v>
      </c>
      <c r="DD31" s="215">
        <v>0</v>
      </c>
      <c r="DE31" s="596">
        <v>0</v>
      </c>
      <c r="DF31" s="214">
        <v>0</v>
      </c>
      <c r="DG31" s="215">
        <v>0</v>
      </c>
      <c r="DH31" s="215">
        <v>0</v>
      </c>
      <c r="DI31" s="215">
        <v>0</v>
      </c>
      <c r="DJ31" s="596">
        <v>0</v>
      </c>
      <c r="DK31" s="122">
        <v>0</v>
      </c>
      <c r="DL31" s="123">
        <v>0</v>
      </c>
      <c r="DM31" s="123">
        <v>0</v>
      </c>
      <c r="DN31" s="215">
        <v>0</v>
      </c>
      <c r="DO31" s="596">
        <v>0</v>
      </c>
      <c r="DP31" s="214">
        <v>0</v>
      </c>
      <c r="DQ31" s="215">
        <v>0</v>
      </c>
      <c r="DR31" s="215">
        <v>0</v>
      </c>
      <c r="DS31" s="215">
        <v>0</v>
      </c>
      <c r="DT31" s="596">
        <v>0</v>
      </c>
      <c r="DU31" s="214">
        <v>0</v>
      </c>
      <c r="DV31" s="215">
        <v>0</v>
      </c>
      <c r="DW31" s="215">
        <v>0</v>
      </c>
      <c r="DX31" s="215">
        <v>0</v>
      </c>
      <c r="DY31" s="596">
        <v>0</v>
      </c>
      <c r="DZ31" s="122">
        <v>0</v>
      </c>
      <c r="EA31" s="123">
        <v>0</v>
      </c>
      <c r="EB31" s="123">
        <v>0</v>
      </c>
      <c r="EC31" s="215">
        <v>0</v>
      </c>
      <c r="ED31" s="596">
        <v>0</v>
      </c>
      <c r="EE31" s="214">
        <v>0</v>
      </c>
      <c r="EF31" s="215">
        <v>0</v>
      </c>
      <c r="EG31" s="215">
        <v>0</v>
      </c>
      <c r="EH31" s="215">
        <v>0</v>
      </c>
      <c r="EI31" s="596">
        <v>0</v>
      </c>
      <c r="EJ31" s="214">
        <v>0</v>
      </c>
      <c r="EK31" s="215">
        <v>0</v>
      </c>
      <c r="EL31" s="215">
        <v>0</v>
      </c>
      <c r="EM31" s="215">
        <v>0</v>
      </c>
      <c r="EN31" s="596">
        <v>0</v>
      </c>
      <c r="EO31" s="214">
        <v>0</v>
      </c>
      <c r="EP31" s="215">
        <v>0</v>
      </c>
      <c r="EQ31" s="215">
        <v>0</v>
      </c>
      <c r="ER31" s="215">
        <v>0</v>
      </c>
      <c r="ES31" s="596">
        <v>0</v>
      </c>
      <c r="ET31" s="122">
        <v>0</v>
      </c>
      <c r="EU31" s="123">
        <v>0</v>
      </c>
      <c r="EV31" s="123">
        <v>0</v>
      </c>
      <c r="EW31" s="215">
        <v>0</v>
      </c>
      <c r="EX31" s="596">
        <v>0</v>
      </c>
      <c r="EY31" s="214">
        <v>0</v>
      </c>
      <c r="EZ31" s="215">
        <v>0</v>
      </c>
      <c r="FA31" s="215">
        <v>0</v>
      </c>
      <c r="FB31" s="215">
        <v>0</v>
      </c>
      <c r="FC31" s="596">
        <v>0</v>
      </c>
      <c r="FD31" s="214">
        <v>0</v>
      </c>
      <c r="FE31" s="215">
        <v>0</v>
      </c>
      <c r="FF31" s="215">
        <v>0</v>
      </c>
      <c r="FG31" s="215">
        <v>0</v>
      </c>
      <c r="FH31" s="596">
        <v>0</v>
      </c>
      <c r="FI31" s="122">
        <v>0</v>
      </c>
      <c r="FJ31" s="123">
        <v>0</v>
      </c>
      <c r="FK31" s="123">
        <v>0</v>
      </c>
      <c r="FL31" s="215">
        <v>0</v>
      </c>
      <c r="FM31" s="596">
        <v>0</v>
      </c>
      <c r="FN31" s="214">
        <v>0</v>
      </c>
      <c r="FO31" s="215">
        <v>0</v>
      </c>
      <c r="FP31" s="215">
        <v>0</v>
      </c>
      <c r="FQ31" s="215">
        <v>0</v>
      </c>
      <c r="FR31" s="596">
        <v>0</v>
      </c>
      <c r="FS31" s="214">
        <v>0</v>
      </c>
      <c r="FT31" s="215">
        <v>0</v>
      </c>
      <c r="FU31" s="215">
        <v>0</v>
      </c>
      <c r="FV31" s="215">
        <v>0</v>
      </c>
      <c r="FW31" s="596">
        <v>0</v>
      </c>
      <c r="FX31" s="214">
        <v>0</v>
      </c>
      <c r="FY31" s="215">
        <v>0</v>
      </c>
      <c r="FZ31" s="215">
        <v>0</v>
      </c>
      <c r="GA31" s="215">
        <v>0</v>
      </c>
      <c r="GB31" s="596">
        <v>0</v>
      </c>
      <c r="GC31" s="122">
        <v>0</v>
      </c>
      <c r="GD31" s="123">
        <v>0</v>
      </c>
      <c r="GE31" s="123">
        <v>0</v>
      </c>
      <c r="GF31" s="215">
        <v>0</v>
      </c>
      <c r="GG31" s="596">
        <v>0</v>
      </c>
      <c r="GH31" s="214">
        <v>0</v>
      </c>
      <c r="GI31" s="215">
        <v>0</v>
      </c>
      <c r="GJ31" s="215">
        <v>0</v>
      </c>
      <c r="GK31" s="215">
        <v>0</v>
      </c>
      <c r="GL31" s="596">
        <v>0</v>
      </c>
      <c r="GM31" s="214">
        <v>0</v>
      </c>
      <c r="GN31" s="215">
        <v>0</v>
      </c>
      <c r="GO31" s="215">
        <v>0</v>
      </c>
      <c r="GP31" s="215">
        <v>0</v>
      </c>
      <c r="GQ31" s="596">
        <v>0</v>
      </c>
      <c r="GR31" s="122">
        <v>0</v>
      </c>
      <c r="GS31" s="123">
        <v>0</v>
      </c>
      <c r="GT31" s="123">
        <v>0</v>
      </c>
      <c r="GU31" s="215">
        <v>0</v>
      </c>
      <c r="GV31" s="596">
        <v>0</v>
      </c>
      <c r="GW31" s="214">
        <v>0</v>
      </c>
      <c r="GX31" s="215">
        <v>0</v>
      </c>
      <c r="GY31" s="215">
        <v>0</v>
      </c>
      <c r="GZ31" s="215">
        <v>0</v>
      </c>
      <c r="HA31" s="596">
        <v>0</v>
      </c>
      <c r="HB31" s="214">
        <v>0</v>
      </c>
      <c r="HC31" s="215">
        <v>0</v>
      </c>
      <c r="HD31" s="215">
        <v>0</v>
      </c>
      <c r="HE31" s="215">
        <v>0</v>
      </c>
      <c r="HF31" s="596">
        <v>0</v>
      </c>
      <c r="HG31" s="214">
        <v>0</v>
      </c>
      <c r="HH31" s="215">
        <v>0</v>
      </c>
      <c r="HI31" s="215">
        <v>0</v>
      </c>
      <c r="HJ31" s="215">
        <v>0</v>
      </c>
      <c r="HK31" s="596">
        <v>0</v>
      </c>
      <c r="HL31" s="122">
        <v>0</v>
      </c>
      <c r="HM31" s="123">
        <v>0</v>
      </c>
      <c r="HN31" s="123">
        <v>0</v>
      </c>
      <c r="HO31" s="215">
        <v>0</v>
      </c>
      <c r="HP31" s="596">
        <v>0</v>
      </c>
      <c r="HQ31" s="214">
        <v>0</v>
      </c>
      <c r="HR31" s="215">
        <v>0</v>
      </c>
      <c r="HS31" s="215">
        <v>0</v>
      </c>
      <c r="HT31" s="215">
        <v>0</v>
      </c>
      <c r="HU31" s="596">
        <v>0</v>
      </c>
      <c r="HV31" s="214">
        <v>0</v>
      </c>
      <c r="HW31" s="215">
        <v>0</v>
      </c>
      <c r="HX31" s="215">
        <v>0</v>
      </c>
      <c r="HY31" s="215">
        <v>0</v>
      </c>
      <c r="HZ31" s="596">
        <v>0</v>
      </c>
      <c r="IA31" s="122">
        <v>0</v>
      </c>
      <c r="IB31" s="123">
        <v>0</v>
      </c>
      <c r="IC31" s="123">
        <v>0</v>
      </c>
      <c r="ID31" s="215">
        <v>0</v>
      </c>
      <c r="IE31" s="596">
        <v>0</v>
      </c>
      <c r="IF31" s="214">
        <v>0</v>
      </c>
      <c r="IG31" s="215">
        <v>0</v>
      </c>
      <c r="IH31" s="215">
        <v>0</v>
      </c>
      <c r="II31" s="215">
        <v>0</v>
      </c>
      <c r="IJ31" s="596">
        <v>0</v>
      </c>
      <c r="IK31" s="214">
        <v>0</v>
      </c>
      <c r="IL31" s="215">
        <v>0</v>
      </c>
      <c r="IM31" s="215">
        <v>0</v>
      </c>
      <c r="IN31" s="215">
        <v>0</v>
      </c>
      <c r="IO31" s="596">
        <v>0</v>
      </c>
      <c r="IP31" s="214">
        <v>0</v>
      </c>
      <c r="IQ31" s="215">
        <v>0</v>
      </c>
      <c r="IR31" s="215">
        <v>0</v>
      </c>
      <c r="IS31" s="215">
        <v>0</v>
      </c>
      <c r="IT31" s="596">
        <v>0</v>
      </c>
      <c r="IU31" s="122">
        <v>0</v>
      </c>
      <c r="IV31" s="123">
        <v>0</v>
      </c>
      <c r="IW31" s="123">
        <v>0</v>
      </c>
      <c r="IX31" s="215">
        <v>0</v>
      </c>
      <c r="IY31" s="596">
        <v>0</v>
      </c>
      <c r="IZ31" s="214">
        <v>0</v>
      </c>
      <c r="JA31" s="215">
        <v>0</v>
      </c>
      <c r="JB31" s="215">
        <v>0</v>
      </c>
      <c r="JC31" s="215">
        <v>0</v>
      </c>
      <c r="JD31" s="596">
        <v>0</v>
      </c>
      <c r="JE31" s="214">
        <v>0</v>
      </c>
      <c r="JF31" s="215">
        <v>0</v>
      </c>
      <c r="JG31" s="215">
        <v>0</v>
      </c>
      <c r="JH31" s="215">
        <v>0</v>
      </c>
      <c r="JI31" s="596">
        <v>0</v>
      </c>
      <c r="JJ31" s="122">
        <v>0</v>
      </c>
      <c r="JK31" s="123">
        <v>0</v>
      </c>
      <c r="JL31" s="123">
        <v>0</v>
      </c>
      <c r="JM31" s="215">
        <v>0</v>
      </c>
      <c r="JN31" s="596">
        <v>0</v>
      </c>
      <c r="JO31" s="214">
        <v>0</v>
      </c>
      <c r="JP31" s="215">
        <v>0</v>
      </c>
      <c r="JQ31" s="215">
        <v>0</v>
      </c>
      <c r="JR31" s="215">
        <v>0</v>
      </c>
      <c r="JS31" s="596">
        <v>0</v>
      </c>
      <c r="JT31" s="214">
        <v>0</v>
      </c>
      <c r="JU31" s="215">
        <v>0</v>
      </c>
      <c r="JV31" s="215">
        <v>0</v>
      </c>
      <c r="JW31" s="215">
        <v>0</v>
      </c>
      <c r="JX31" s="596">
        <v>0</v>
      </c>
      <c r="JY31" s="214">
        <v>0</v>
      </c>
      <c r="JZ31" s="215">
        <v>0</v>
      </c>
      <c r="KA31" s="215">
        <v>0</v>
      </c>
      <c r="KB31" s="215">
        <v>0</v>
      </c>
      <c r="KC31" s="596">
        <v>0</v>
      </c>
      <c r="KD31" s="122">
        <v>0</v>
      </c>
      <c r="KE31" s="123">
        <v>0</v>
      </c>
      <c r="KF31" s="123">
        <v>0</v>
      </c>
      <c r="KG31" s="215">
        <v>0</v>
      </c>
      <c r="KH31" s="596">
        <v>0</v>
      </c>
      <c r="KI31" s="214">
        <v>0</v>
      </c>
      <c r="KJ31" s="215">
        <v>0</v>
      </c>
      <c r="KK31" s="215">
        <v>0</v>
      </c>
      <c r="KL31" s="215">
        <v>0</v>
      </c>
      <c r="KM31" s="596">
        <v>0</v>
      </c>
      <c r="KN31" s="214">
        <v>0</v>
      </c>
      <c r="KO31" s="215">
        <v>0</v>
      </c>
      <c r="KP31" s="215">
        <v>0</v>
      </c>
      <c r="KQ31" s="215">
        <v>0</v>
      </c>
      <c r="KR31" s="596">
        <v>0</v>
      </c>
      <c r="KS31" s="122">
        <v>0</v>
      </c>
      <c r="KT31" s="123">
        <v>0</v>
      </c>
      <c r="KU31" s="123">
        <v>0</v>
      </c>
      <c r="KV31" s="215">
        <v>0</v>
      </c>
      <c r="KW31" s="596">
        <v>0</v>
      </c>
      <c r="KX31" s="214">
        <v>0</v>
      </c>
      <c r="KY31" s="215">
        <v>0</v>
      </c>
      <c r="KZ31" s="215">
        <v>0</v>
      </c>
      <c r="LA31" s="215">
        <v>0</v>
      </c>
      <c r="LB31" s="596">
        <v>0</v>
      </c>
      <c r="LC31" s="214">
        <v>0</v>
      </c>
      <c r="LD31" s="215">
        <v>0</v>
      </c>
      <c r="LE31" s="215">
        <v>0</v>
      </c>
      <c r="LF31" s="215">
        <v>0</v>
      </c>
      <c r="LG31" s="596">
        <v>0</v>
      </c>
      <c r="LH31" s="214">
        <v>0</v>
      </c>
      <c r="LI31" s="215">
        <v>0</v>
      </c>
      <c r="LJ31" s="215">
        <v>0</v>
      </c>
      <c r="LK31" s="215">
        <v>0</v>
      </c>
      <c r="LL31" s="596">
        <v>0</v>
      </c>
      <c r="LM31" s="122">
        <v>0</v>
      </c>
      <c r="LN31" s="123">
        <v>0</v>
      </c>
      <c r="LO31" s="123">
        <v>0</v>
      </c>
      <c r="LP31" s="215">
        <v>0</v>
      </c>
      <c r="LQ31" s="596">
        <v>0</v>
      </c>
      <c r="LR31" s="214">
        <v>0</v>
      </c>
      <c r="LS31" s="215">
        <v>0</v>
      </c>
      <c r="LT31" s="215">
        <v>0</v>
      </c>
      <c r="LU31" s="215">
        <v>0</v>
      </c>
      <c r="LV31" s="596">
        <v>0</v>
      </c>
      <c r="LW31" s="214">
        <v>0</v>
      </c>
      <c r="LX31" s="215">
        <v>0</v>
      </c>
      <c r="LY31" s="215">
        <v>0</v>
      </c>
      <c r="LZ31" s="215">
        <v>0</v>
      </c>
      <c r="MA31" s="596">
        <v>0</v>
      </c>
      <c r="MB31" s="122">
        <v>0</v>
      </c>
      <c r="MC31" s="123">
        <v>0</v>
      </c>
      <c r="MD31" s="123">
        <v>0</v>
      </c>
      <c r="ME31" s="215">
        <v>0</v>
      </c>
      <c r="MF31" s="596">
        <v>0</v>
      </c>
      <c r="MG31" s="214">
        <v>0</v>
      </c>
      <c r="MH31" s="215">
        <v>0</v>
      </c>
      <c r="MI31" s="215">
        <v>0</v>
      </c>
      <c r="MJ31" s="215">
        <v>0</v>
      </c>
      <c r="MK31" s="596">
        <v>0</v>
      </c>
      <c r="ML31" s="214">
        <v>0</v>
      </c>
      <c r="MM31" s="215">
        <v>0</v>
      </c>
      <c r="MN31" s="215">
        <v>0</v>
      </c>
      <c r="MO31" s="215">
        <v>0</v>
      </c>
      <c r="MP31" s="596">
        <v>0</v>
      </c>
      <c r="MQ31" s="214">
        <v>0</v>
      </c>
      <c r="MR31" s="215">
        <v>0</v>
      </c>
      <c r="MS31" s="215">
        <v>0</v>
      </c>
      <c r="MT31" s="215">
        <v>0</v>
      </c>
      <c r="MU31" s="596">
        <v>0</v>
      </c>
      <c r="MV31" s="122">
        <v>0</v>
      </c>
      <c r="MW31" s="123">
        <v>0</v>
      </c>
      <c r="MX31" s="123">
        <v>0</v>
      </c>
      <c r="MY31" s="215">
        <v>0</v>
      </c>
      <c r="MZ31" s="596">
        <v>0</v>
      </c>
      <c r="NA31" s="214">
        <v>0</v>
      </c>
      <c r="NB31" s="215">
        <v>0</v>
      </c>
      <c r="NC31" s="215">
        <v>0</v>
      </c>
      <c r="ND31" s="215">
        <v>0</v>
      </c>
      <c r="NE31" s="596">
        <v>0</v>
      </c>
      <c r="NF31" s="214">
        <v>0</v>
      </c>
      <c r="NG31" s="215">
        <v>0</v>
      </c>
      <c r="NH31" s="215">
        <v>0</v>
      </c>
      <c r="NI31" s="215">
        <v>0</v>
      </c>
      <c r="NJ31" s="596">
        <v>0</v>
      </c>
      <c r="NK31" s="122">
        <v>0</v>
      </c>
      <c r="NL31" s="123">
        <v>0</v>
      </c>
      <c r="NM31" s="123">
        <v>0</v>
      </c>
      <c r="NN31" s="215">
        <v>0</v>
      </c>
      <c r="NO31" s="596">
        <v>0</v>
      </c>
      <c r="NP31" s="214">
        <v>0</v>
      </c>
      <c r="NQ31" s="215">
        <v>0</v>
      </c>
      <c r="NR31" s="215">
        <v>0</v>
      </c>
      <c r="NS31" s="215">
        <v>0</v>
      </c>
      <c r="NT31" s="596">
        <v>0</v>
      </c>
      <c r="NU31" s="214">
        <v>0</v>
      </c>
      <c r="NV31" s="215">
        <v>0</v>
      </c>
      <c r="NW31" s="215">
        <v>0</v>
      </c>
      <c r="NX31" s="215">
        <v>0</v>
      </c>
      <c r="NY31" s="596">
        <v>0</v>
      </c>
      <c r="NZ31" s="214">
        <v>0</v>
      </c>
      <c r="OA31" s="215">
        <v>0</v>
      </c>
      <c r="OB31" s="215">
        <v>0</v>
      </c>
      <c r="OC31" s="215">
        <v>0</v>
      </c>
      <c r="OD31" s="596">
        <v>0</v>
      </c>
      <c r="OE31" s="122">
        <v>0</v>
      </c>
      <c r="OF31" s="123">
        <v>0</v>
      </c>
      <c r="OG31" s="123">
        <v>0</v>
      </c>
      <c r="OH31" s="215">
        <v>0</v>
      </c>
      <c r="OI31" s="596">
        <v>0</v>
      </c>
      <c r="OJ31" s="214">
        <v>0</v>
      </c>
      <c r="OK31" s="215">
        <v>0</v>
      </c>
      <c r="OL31" s="215">
        <v>0</v>
      </c>
      <c r="OM31" s="215">
        <v>0</v>
      </c>
      <c r="ON31" s="596">
        <v>0</v>
      </c>
      <c r="OO31" s="214">
        <v>0</v>
      </c>
      <c r="OP31" s="215">
        <v>0</v>
      </c>
      <c r="OQ31" s="215">
        <v>0</v>
      </c>
      <c r="OR31" s="215">
        <v>0</v>
      </c>
      <c r="OS31" s="596">
        <v>0</v>
      </c>
      <c r="OT31" s="122">
        <v>0</v>
      </c>
      <c r="OU31" s="123">
        <v>0</v>
      </c>
      <c r="OV31" s="123">
        <v>0</v>
      </c>
      <c r="OW31" s="215">
        <v>0</v>
      </c>
      <c r="OX31" s="596">
        <v>0</v>
      </c>
      <c r="OY31" s="214">
        <v>0</v>
      </c>
      <c r="OZ31" s="215">
        <v>0</v>
      </c>
      <c r="PA31" s="215">
        <v>0</v>
      </c>
      <c r="PB31" s="215">
        <v>0</v>
      </c>
      <c r="PC31" s="596">
        <v>0</v>
      </c>
      <c r="PD31" s="214">
        <v>0</v>
      </c>
      <c r="PE31" s="215">
        <v>0</v>
      </c>
      <c r="PF31" s="215">
        <v>0</v>
      </c>
      <c r="PG31" s="215">
        <v>0</v>
      </c>
      <c r="PH31" s="596">
        <v>0</v>
      </c>
      <c r="PI31" s="214">
        <v>0</v>
      </c>
      <c r="PJ31" s="215">
        <v>0</v>
      </c>
      <c r="PK31" s="215">
        <v>0</v>
      </c>
      <c r="PL31" s="215">
        <v>0</v>
      </c>
      <c r="PM31" s="596">
        <v>0</v>
      </c>
      <c r="PN31" s="214">
        <v>0</v>
      </c>
      <c r="PO31" s="215">
        <v>0</v>
      </c>
      <c r="PP31" s="215">
        <v>0</v>
      </c>
      <c r="PQ31" s="215">
        <v>0</v>
      </c>
      <c r="PR31" s="596">
        <v>0</v>
      </c>
      <c r="PS31" s="214">
        <v>0</v>
      </c>
      <c r="PT31" s="215">
        <v>0</v>
      </c>
      <c r="PU31" s="215">
        <v>0</v>
      </c>
      <c r="PV31" s="215">
        <v>0</v>
      </c>
      <c r="PW31" s="596">
        <v>0</v>
      </c>
      <c r="PX31" s="214">
        <v>0</v>
      </c>
      <c r="PY31" s="215">
        <v>0</v>
      </c>
      <c r="PZ31" s="215">
        <v>0</v>
      </c>
      <c r="QA31" s="215">
        <v>0</v>
      </c>
      <c r="QB31" s="596">
        <v>0</v>
      </c>
      <c r="QC31" s="214">
        <v>0</v>
      </c>
      <c r="QD31" s="215">
        <v>0</v>
      </c>
      <c r="QE31" s="215">
        <v>0</v>
      </c>
      <c r="QF31" s="215">
        <v>0</v>
      </c>
      <c r="QG31" s="596">
        <v>0</v>
      </c>
      <c r="QH31" s="214">
        <v>0</v>
      </c>
      <c r="QI31" s="215">
        <v>0</v>
      </c>
      <c r="QJ31" s="215">
        <v>0</v>
      </c>
      <c r="QK31" s="215">
        <v>0</v>
      </c>
      <c r="QL31" s="596">
        <v>0</v>
      </c>
      <c r="QM31" s="214">
        <v>0</v>
      </c>
      <c r="QN31" s="215">
        <v>0</v>
      </c>
      <c r="QO31" s="215">
        <v>0</v>
      </c>
      <c r="QP31" s="215">
        <v>0</v>
      </c>
      <c r="QQ31" s="597">
        <v>0</v>
      </c>
    </row>
    <row r="32" spans="2:459">
      <c r="B32" s="543"/>
      <c r="C32" s="598" t="s">
        <v>2822</v>
      </c>
      <c r="D32" s="599" t="s">
        <v>353</v>
      </c>
      <c r="E32" s="214">
        <v>131.69999999999999</v>
      </c>
      <c r="F32" s="215">
        <v>62594</v>
      </c>
      <c r="G32" s="215">
        <v>53491</v>
      </c>
      <c r="H32" s="215">
        <v>9103</v>
      </c>
      <c r="I32" s="596">
        <v>0.14542927437134551</v>
      </c>
      <c r="J32" s="149">
        <v>9.4</v>
      </c>
      <c r="K32" s="150">
        <v>4444</v>
      </c>
      <c r="L32" s="150">
        <v>3818</v>
      </c>
      <c r="M32" s="215">
        <v>626</v>
      </c>
      <c r="N32" s="596">
        <v>0.14086408640864087</v>
      </c>
      <c r="O32" s="214">
        <v>141.1</v>
      </c>
      <c r="P32" s="215">
        <v>67038</v>
      </c>
      <c r="Q32" s="215">
        <v>57309</v>
      </c>
      <c r="R32" s="215">
        <v>9729</v>
      </c>
      <c r="S32" s="596">
        <v>0.14512664458963573</v>
      </c>
      <c r="T32" s="214">
        <v>120.9</v>
      </c>
      <c r="U32" s="215">
        <v>55739</v>
      </c>
      <c r="V32" s="215">
        <v>47394</v>
      </c>
      <c r="W32" s="215">
        <v>8345</v>
      </c>
      <c r="X32" s="596">
        <v>0.14971563896015358</v>
      </c>
      <c r="Y32" s="149">
        <v>6.2</v>
      </c>
      <c r="Z32" s="150">
        <v>2939</v>
      </c>
      <c r="AA32" s="150">
        <v>2540</v>
      </c>
      <c r="AB32" s="215">
        <v>399</v>
      </c>
      <c r="AC32" s="596">
        <v>0.13576046274242939</v>
      </c>
      <c r="AD32" s="214">
        <v>127.10000000000001</v>
      </c>
      <c r="AE32" s="215">
        <v>58678</v>
      </c>
      <c r="AF32" s="215">
        <v>49934</v>
      </c>
      <c r="AG32" s="215">
        <v>8744</v>
      </c>
      <c r="AH32" s="596">
        <v>0.14901666723473875</v>
      </c>
      <c r="AI32" s="214">
        <v>-13.999999999999986</v>
      </c>
      <c r="AJ32" s="215">
        <v>-8360</v>
      </c>
      <c r="AK32" s="215">
        <v>-7375</v>
      </c>
      <c r="AL32" s="215">
        <v>-985</v>
      </c>
      <c r="AM32" s="596">
        <v>3.8900226451030195E-3</v>
      </c>
      <c r="AN32" s="214">
        <v>116.90000000000002</v>
      </c>
      <c r="AO32" s="215">
        <v>55468</v>
      </c>
      <c r="AP32" s="215">
        <v>47480</v>
      </c>
      <c r="AQ32" s="215">
        <v>7988</v>
      </c>
      <c r="AR32" s="596">
        <v>0.14401096127496935</v>
      </c>
      <c r="AS32" s="149">
        <v>10.9</v>
      </c>
      <c r="AT32" s="150">
        <v>5153</v>
      </c>
      <c r="AU32" s="150">
        <v>4427</v>
      </c>
      <c r="AV32" s="215">
        <v>726</v>
      </c>
      <c r="AW32" s="596">
        <v>0.14088880263923928</v>
      </c>
      <c r="AX32" s="214">
        <v>127.80000000000003</v>
      </c>
      <c r="AY32" s="215">
        <v>60621</v>
      </c>
      <c r="AZ32" s="215">
        <v>51907</v>
      </c>
      <c r="BA32" s="215">
        <v>8714</v>
      </c>
      <c r="BB32" s="596">
        <v>0.14374556671780406</v>
      </c>
      <c r="BC32" s="214">
        <v>114.7</v>
      </c>
      <c r="BD32" s="215">
        <v>51267</v>
      </c>
      <c r="BE32" s="215">
        <v>44901</v>
      </c>
      <c r="BF32" s="215">
        <v>6366</v>
      </c>
      <c r="BG32" s="596">
        <v>0.12417344490607994</v>
      </c>
      <c r="BH32" s="149">
        <v>6.2</v>
      </c>
      <c r="BI32" s="150">
        <v>3074</v>
      </c>
      <c r="BJ32" s="150">
        <v>2619</v>
      </c>
      <c r="BK32" s="215">
        <v>455</v>
      </c>
      <c r="BL32" s="596">
        <v>0.1480156148340924</v>
      </c>
      <c r="BM32" s="214">
        <v>120.9</v>
      </c>
      <c r="BN32" s="215">
        <v>54341</v>
      </c>
      <c r="BO32" s="215">
        <v>47520</v>
      </c>
      <c r="BP32" s="215">
        <v>6821</v>
      </c>
      <c r="BQ32" s="596">
        <v>0.12552216558399734</v>
      </c>
      <c r="BR32" s="214">
        <v>-6.9000000000000199</v>
      </c>
      <c r="BS32" s="215">
        <v>-6280</v>
      </c>
      <c r="BT32" s="215">
        <v>-4387</v>
      </c>
      <c r="BU32" s="215">
        <v>-1893</v>
      </c>
      <c r="BV32" s="596">
        <v>-1.8223401133806716E-2</v>
      </c>
      <c r="BW32" s="214">
        <v>118.00000000000003</v>
      </c>
      <c r="BX32" s="215">
        <v>56038</v>
      </c>
      <c r="BY32" s="215">
        <v>47927</v>
      </c>
      <c r="BZ32" s="215">
        <v>8111</v>
      </c>
      <c r="CA32" s="596">
        <v>0.14474106856061958</v>
      </c>
      <c r="CB32" s="149">
        <v>10.3</v>
      </c>
      <c r="CC32" s="150">
        <v>4869</v>
      </c>
      <c r="CD32" s="150">
        <v>4183</v>
      </c>
      <c r="CE32" s="215">
        <v>686</v>
      </c>
      <c r="CF32" s="596">
        <v>0.14089135346066956</v>
      </c>
      <c r="CG32" s="214">
        <v>128.30000000000004</v>
      </c>
      <c r="CH32" s="215">
        <v>60907</v>
      </c>
      <c r="CI32" s="215">
        <v>52110</v>
      </c>
      <c r="CJ32" s="215">
        <v>8797</v>
      </c>
      <c r="CK32" s="596">
        <v>0.14443331636757681</v>
      </c>
      <c r="CL32" s="214">
        <v>104.2</v>
      </c>
      <c r="CM32" s="215">
        <v>43917</v>
      </c>
      <c r="CN32" s="215">
        <v>38864</v>
      </c>
      <c r="CO32" s="215">
        <v>5053</v>
      </c>
      <c r="CP32" s="596">
        <v>0.11505795022428672</v>
      </c>
      <c r="CQ32" s="149">
        <v>8.6999999999999993</v>
      </c>
      <c r="CR32" s="150">
        <v>4084</v>
      </c>
      <c r="CS32" s="150">
        <v>3569</v>
      </c>
      <c r="CT32" s="215">
        <v>515</v>
      </c>
      <c r="CU32" s="596">
        <v>0.12610186092066603</v>
      </c>
      <c r="CV32" s="214">
        <v>112.9</v>
      </c>
      <c r="CW32" s="215">
        <v>48001</v>
      </c>
      <c r="CX32" s="215">
        <v>42433</v>
      </c>
      <c r="CY32" s="215">
        <v>5568</v>
      </c>
      <c r="CZ32" s="596">
        <v>0.11599758338367951</v>
      </c>
      <c r="DA32" s="214">
        <v>-15.400000000000034</v>
      </c>
      <c r="DB32" s="215">
        <v>-12906</v>
      </c>
      <c r="DC32" s="215">
        <v>-9677</v>
      </c>
      <c r="DD32" s="215">
        <v>-3229</v>
      </c>
      <c r="DE32" s="596">
        <v>-2.8435732983897302E-2</v>
      </c>
      <c r="DF32" s="214">
        <v>122.5</v>
      </c>
      <c r="DG32" s="215">
        <v>58106</v>
      </c>
      <c r="DH32" s="215">
        <v>49755</v>
      </c>
      <c r="DI32" s="215">
        <v>8351</v>
      </c>
      <c r="DJ32" s="596">
        <v>0.14372009775238356</v>
      </c>
      <c r="DK32" s="149">
        <v>6.4</v>
      </c>
      <c r="DL32" s="150">
        <v>3025</v>
      </c>
      <c r="DM32" s="150">
        <v>2599</v>
      </c>
      <c r="DN32" s="215">
        <v>426</v>
      </c>
      <c r="DO32" s="596">
        <v>0.14082644628099172</v>
      </c>
      <c r="DP32" s="214">
        <v>128.9</v>
      </c>
      <c r="DQ32" s="215">
        <v>61131</v>
      </c>
      <c r="DR32" s="215">
        <v>52354</v>
      </c>
      <c r="DS32" s="215">
        <v>8777</v>
      </c>
      <c r="DT32" s="596">
        <v>0.14357690860610819</v>
      </c>
      <c r="DU32" s="214">
        <v>109.2</v>
      </c>
      <c r="DV32" s="215">
        <v>46604</v>
      </c>
      <c r="DW32" s="215">
        <v>41893</v>
      </c>
      <c r="DX32" s="215">
        <v>4711</v>
      </c>
      <c r="DY32" s="596">
        <v>0.10108574371298601</v>
      </c>
      <c r="DZ32" s="149">
        <v>7.7</v>
      </c>
      <c r="EA32" s="150">
        <v>3582</v>
      </c>
      <c r="EB32" s="150">
        <v>3171</v>
      </c>
      <c r="EC32" s="215">
        <v>411</v>
      </c>
      <c r="ED32" s="596">
        <v>0.11474036850921274</v>
      </c>
      <c r="EE32" s="214">
        <v>116.9</v>
      </c>
      <c r="EF32" s="215">
        <v>50186</v>
      </c>
      <c r="EG32" s="215">
        <v>45064</v>
      </c>
      <c r="EH32" s="215">
        <v>5122</v>
      </c>
      <c r="EI32" s="596">
        <v>0.1020603355517475</v>
      </c>
      <c r="EJ32" s="214">
        <v>-12</v>
      </c>
      <c r="EK32" s="215">
        <v>-10945</v>
      </c>
      <c r="EL32" s="215">
        <v>-7290</v>
      </c>
      <c r="EM32" s="215">
        <v>-3655</v>
      </c>
      <c r="EN32" s="596">
        <v>-4.1516573054360698E-2</v>
      </c>
      <c r="EO32" s="214">
        <v>127.3</v>
      </c>
      <c r="EP32" s="215">
        <v>60438</v>
      </c>
      <c r="EQ32" s="215">
        <v>51704</v>
      </c>
      <c r="ER32" s="215">
        <v>8734</v>
      </c>
      <c r="ES32" s="596">
        <v>0.14451173103014658</v>
      </c>
      <c r="ET32" s="149">
        <v>8</v>
      </c>
      <c r="EU32" s="150">
        <v>3782</v>
      </c>
      <c r="EV32" s="150">
        <v>3249</v>
      </c>
      <c r="EW32" s="215">
        <v>533</v>
      </c>
      <c r="EX32" s="596">
        <v>0.14093072448439978</v>
      </c>
      <c r="EY32" s="214">
        <v>135.30000000000001</v>
      </c>
      <c r="EZ32" s="215">
        <v>64220</v>
      </c>
      <c r="FA32" s="215">
        <v>54953</v>
      </c>
      <c r="FB32" s="215">
        <v>9267</v>
      </c>
      <c r="FC32" s="596">
        <v>0.14430084085954531</v>
      </c>
      <c r="FD32" s="214">
        <v>139.4</v>
      </c>
      <c r="FE32" s="215">
        <v>58062</v>
      </c>
      <c r="FF32" s="215">
        <v>52626</v>
      </c>
      <c r="FG32" s="215">
        <v>5436</v>
      </c>
      <c r="FH32" s="596">
        <v>9.3624057042471842E-2</v>
      </c>
      <c r="FI32" s="149">
        <v>6</v>
      </c>
      <c r="FJ32" s="150">
        <v>2744</v>
      </c>
      <c r="FK32" s="150">
        <v>2483</v>
      </c>
      <c r="FL32" s="215">
        <v>261</v>
      </c>
      <c r="FM32" s="596">
        <v>9.5116618075801754E-2</v>
      </c>
      <c r="FN32" s="214">
        <v>145.4</v>
      </c>
      <c r="FO32" s="215">
        <v>60806</v>
      </c>
      <c r="FP32" s="215">
        <v>55109</v>
      </c>
      <c r="FQ32" s="215">
        <v>5697</v>
      </c>
      <c r="FR32" s="596">
        <v>9.3691412031707402E-2</v>
      </c>
      <c r="FS32" s="214">
        <v>10.099999999999994</v>
      </c>
      <c r="FT32" s="215">
        <v>-3414</v>
      </c>
      <c r="FU32" s="215">
        <v>156</v>
      </c>
      <c r="FV32" s="215">
        <v>-3570</v>
      </c>
      <c r="FW32" s="596">
        <v>-5.0609428827837907E-2</v>
      </c>
      <c r="FX32" s="214">
        <v>121.4</v>
      </c>
      <c r="FY32" s="215">
        <v>57606</v>
      </c>
      <c r="FZ32" s="215">
        <v>49308</v>
      </c>
      <c r="GA32" s="215">
        <v>8298</v>
      </c>
      <c r="GB32" s="596">
        <v>0.1440474950525987</v>
      </c>
      <c r="GC32" s="149">
        <v>7.3</v>
      </c>
      <c r="GD32" s="150">
        <v>3451</v>
      </c>
      <c r="GE32" s="150">
        <v>2965</v>
      </c>
      <c r="GF32" s="215">
        <v>486</v>
      </c>
      <c r="GG32" s="596">
        <v>0.14082874529121994</v>
      </c>
      <c r="GH32" s="214">
        <v>128.70000000000002</v>
      </c>
      <c r="GI32" s="215">
        <v>61057</v>
      </c>
      <c r="GJ32" s="215">
        <v>52273</v>
      </c>
      <c r="GK32" s="215">
        <v>8784</v>
      </c>
      <c r="GL32" s="596">
        <v>0.14386556823951391</v>
      </c>
      <c r="GM32" s="214">
        <v>127.6</v>
      </c>
      <c r="GN32" s="215">
        <v>52212</v>
      </c>
      <c r="GO32" s="215">
        <v>45964</v>
      </c>
      <c r="GP32" s="215">
        <v>6248</v>
      </c>
      <c r="GQ32" s="596">
        <v>0.11966597716999923</v>
      </c>
      <c r="GR32" s="149">
        <v>6.5</v>
      </c>
      <c r="GS32" s="150">
        <v>2870</v>
      </c>
      <c r="GT32" s="150">
        <v>2504</v>
      </c>
      <c r="GU32" s="215">
        <v>366</v>
      </c>
      <c r="GV32" s="596">
        <v>0.12752613240418118</v>
      </c>
      <c r="GW32" s="214">
        <v>134.1</v>
      </c>
      <c r="GX32" s="215">
        <v>55082</v>
      </c>
      <c r="GY32" s="215">
        <v>48468</v>
      </c>
      <c r="GZ32" s="215">
        <v>6614</v>
      </c>
      <c r="HA32" s="596">
        <v>0.12007552376456919</v>
      </c>
      <c r="HB32" s="214">
        <v>5.3999999999999773</v>
      </c>
      <c r="HC32" s="215">
        <v>-5975</v>
      </c>
      <c r="HD32" s="215">
        <v>-3805</v>
      </c>
      <c r="HE32" s="215">
        <v>-2170</v>
      </c>
      <c r="HF32" s="596">
        <v>-2.3790044474944719E-2</v>
      </c>
      <c r="HG32" s="214">
        <v>118.4</v>
      </c>
      <c r="HH32" s="215">
        <v>56178</v>
      </c>
      <c r="HI32" s="215">
        <v>48089</v>
      </c>
      <c r="HJ32" s="215">
        <v>8089</v>
      </c>
      <c r="HK32" s="596">
        <v>0.1439887500445014</v>
      </c>
      <c r="HL32" s="149">
        <v>7.3</v>
      </c>
      <c r="HM32" s="150">
        <v>3451</v>
      </c>
      <c r="HN32" s="150">
        <v>2965</v>
      </c>
      <c r="HO32" s="215">
        <v>486</v>
      </c>
      <c r="HP32" s="596">
        <v>0.14082874529121994</v>
      </c>
      <c r="HQ32" s="214">
        <v>125.7</v>
      </c>
      <c r="HR32" s="215">
        <v>59629</v>
      </c>
      <c r="HS32" s="215">
        <v>51054</v>
      </c>
      <c r="HT32" s="215">
        <v>8575</v>
      </c>
      <c r="HU32" s="596">
        <v>0.14380586627312214</v>
      </c>
      <c r="HV32" s="214">
        <v>135.19999999999999</v>
      </c>
      <c r="HW32" s="215">
        <v>54336</v>
      </c>
      <c r="HX32" s="215">
        <v>47561</v>
      </c>
      <c r="HY32" s="215">
        <v>6775</v>
      </c>
      <c r="HZ32" s="596">
        <v>0.12468713191990577</v>
      </c>
      <c r="IA32" s="149">
        <v>5</v>
      </c>
      <c r="IB32" s="150">
        <v>2291</v>
      </c>
      <c r="IC32" s="150">
        <v>1920</v>
      </c>
      <c r="ID32" s="215">
        <v>371</v>
      </c>
      <c r="IE32" s="596">
        <v>0.16193801833260585</v>
      </c>
      <c r="IF32" s="214">
        <v>140.19999999999999</v>
      </c>
      <c r="IG32" s="215">
        <v>56627</v>
      </c>
      <c r="IH32" s="215">
        <v>49481</v>
      </c>
      <c r="II32" s="215">
        <v>7146</v>
      </c>
      <c r="IJ32" s="596">
        <v>0.1261942183057552</v>
      </c>
      <c r="IK32" s="214">
        <v>14.499999999999986</v>
      </c>
      <c r="IL32" s="215">
        <v>-3002</v>
      </c>
      <c r="IM32" s="215">
        <v>-1573</v>
      </c>
      <c r="IN32" s="215">
        <v>-1429</v>
      </c>
      <c r="IO32" s="596">
        <v>-1.7611647967366945E-2</v>
      </c>
      <c r="IP32" s="214">
        <v>127.7</v>
      </c>
      <c r="IQ32" s="215">
        <v>60626</v>
      </c>
      <c r="IR32" s="215">
        <v>51867</v>
      </c>
      <c r="IS32" s="215">
        <v>8759</v>
      </c>
      <c r="IT32" s="596">
        <v>0.14447596740672319</v>
      </c>
      <c r="IU32" s="149">
        <v>8.6</v>
      </c>
      <c r="IV32" s="150">
        <v>4065</v>
      </c>
      <c r="IW32" s="150">
        <v>3493</v>
      </c>
      <c r="IX32" s="215">
        <v>572</v>
      </c>
      <c r="IY32" s="596">
        <v>0.14071340713407135</v>
      </c>
      <c r="IZ32" s="214">
        <v>136.30000000000001</v>
      </c>
      <c r="JA32" s="215">
        <v>64691</v>
      </c>
      <c r="JB32" s="215">
        <v>55360</v>
      </c>
      <c r="JC32" s="215">
        <v>9331</v>
      </c>
      <c r="JD32" s="596">
        <v>0.14423953873027159</v>
      </c>
      <c r="JE32" s="214">
        <v>103.6</v>
      </c>
      <c r="JF32" s="215">
        <v>42316</v>
      </c>
      <c r="JG32" s="215">
        <v>37765</v>
      </c>
      <c r="JH32" s="215">
        <v>4551</v>
      </c>
      <c r="JI32" s="596">
        <v>0.10754797239814727</v>
      </c>
      <c r="JJ32" s="149">
        <v>8.3000000000000007</v>
      </c>
      <c r="JK32" s="150">
        <v>3586</v>
      </c>
      <c r="JL32" s="150">
        <v>3251</v>
      </c>
      <c r="JM32" s="215">
        <v>335</v>
      </c>
      <c r="JN32" s="596">
        <v>9.3418851087562746E-2</v>
      </c>
      <c r="JO32" s="214">
        <v>111.89999999999999</v>
      </c>
      <c r="JP32" s="215">
        <v>45902</v>
      </c>
      <c r="JQ32" s="215">
        <v>41016</v>
      </c>
      <c r="JR32" s="215">
        <v>4886</v>
      </c>
      <c r="JS32" s="596">
        <v>0.10644416365299987</v>
      </c>
      <c r="JT32" s="214">
        <v>-24.40000000000002</v>
      </c>
      <c r="JU32" s="215">
        <v>-18789</v>
      </c>
      <c r="JV32" s="215">
        <v>-14344</v>
      </c>
      <c r="JW32" s="215">
        <v>-4445</v>
      </c>
      <c r="JX32" s="596">
        <v>-3.7795375077271723E-2</v>
      </c>
      <c r="JY32" s="214">
        <v>117.8</v>
      </c>
      <c r="JZ32" s="215">
        <v>55898</v>
      </c>
      <c r="KA32" s="215">
        <v>47846</v>
      </c>
      <c r="KB32" s="215">
        <v>8052</v>
      </c>
      <c r="KC32" s="596">
        <v>0.14404808758810692</v>
      </c>
      <c r="KD32" s="149">
        <v>7.3</v>
      </c>
      <c r="KE32" s="150">
        <v>3451</v>
      </c>
      <c r="KF32" s="150">
        <v>2965</v>
      </c>
      <c r="KG32" s="215">
        <v>486</v>
      </c>
      <c r="KH32" s="596">
        <v>0.14082874529121994</v>
      </c>
      <c r="KI32" s="214">
        <v>125.1</v>
      </c>
      <c r="KJ32" s="215">
        <v>59349</v>
      </c>
      <c r="KK32" s="215">
        <v>50811</v>
      </c>
      <c r="KL32" s="215">
        <v>8538</v>
      </c>
      <c r="KM32" s="596">
        <v>0.14386089066370117</v>
      </c>
      <c r="KN32" s="214">
        <v>114.5</v>
      </c>
      <c r="KO32" s="215">
        <v>46853</v>
      </c>
      <c r="KP32" s="215">
        <v>41421</v>
      </c>
      <c r="KQ32" s="215">
        <v>5432</v>
      </c>
      <c r="KR32" s="596">
        <v>0.11593707980278745</v>
      </c>
      <c r="KS32" s="149">
        <v>7.7</v>
      </c>
      <c r="KT32" s="150">
        <v>3327</v>
      </c>
      <c r="KU32" s="150">
        <v>2989</v>
      </c>
      <c r="KV32" s="215">
        <v>338</v>
      </c>
      <c r="KW32" s="596">
        <v>0.10159302675082657</v>
      </c>
      <c r="KX32" s="214">
        <v>122.2</v>
      </c>
      <c r="KY32" s="215">
        <v>50180</v>
      </c>
      <c r="KZ32" s="215">
        <v>44410</v>
      </c>
      <c r="LA32" s="215">
        <v>5770</v>
      </c>
      <c r="LB32" s="596">
        <v>0.11498605021921084</v>
      </c>
      <c r="LC32" s="214">
        <v>-2.8999999999999915</v>
      </c>
      <c r="LD32" s="215">
        <v>-9169</v>
      </c>
      <c r="LE32" s="215">
        <v>-6401</v>
      </c>
      <c r="LF32" s="215">
        <v>-2768</v>
      </c>
      <c r="LG32" s="596">
        <v>-2.8874840444490332E-2</v>
      </c>
      <c r="LH32" s="214">
        <v>117</v>
      </c>
      <c r="LI32" s="215">
        <v>55522</v>
      </c>
      <c r="LJ32" s="215">
        <v>47520</v>
      </c>
      <c r="LK32" s="215">
        <v>8002</v>
      </c>
      <c r="LL32" s="596">
        <v>0.14412305032239472</v>
      </c>
      <c r="LM32" s="149">
        <v>7.5</v>
      </c>
      <c r="LN32" s="150">
        <v>3545</v>
      </c>
      <c r="LO32" s="150">
        <v>3046</v>
      </c>
      <c r="LP32" s="215">
        <v>499</v>
      </c>
      <c r="LQ32" s="596">
        <v>0.14076163610719322</v>
      </c>
      <c r="LR32" s="214">
        <v>124.5</v>
      </c>
      <c r="LS32" s="215">
        <v>59067</v>
      </c>
      <c r="LT32" s="215">
        <v>50566</v>
      </c>
      <c r="LU32" s="215">
        <v>8501</v>
      </c>
      <c r="LV32" s="596">
        <v>0.1439213096991552</v>
      </c>
      <c r="LW32" s="214">
        <v>96.1</v>
      </c>
      <c r="LX32" s="215">
        <v>38896</v>
      </c>
      <c r="LY32" s="215">
        <v>34651</v>
      </c>
      <c r="LZ32" s="215">
        <v>4245</v>
      </c>
      <c r="MA32" s="596">
        <v>0.1091371863430687</v>
      </c>
      <c r="MB32" s="149">
        <v>6.7</v>
      </c>
      <c r="MC32" s="150">
        <v>3025</v>
      </c>
      <c r="MD32" s="150">
        <v>2754</v>
      </c>
      <c r="ME32" s="215">
        <v>271</v>
      </c>
      <c r="MF32" s="596">
        <v>8.9586776859504128E-2</v>
      </c>
      <c r="MG32" s="214">
        <v>102.8</v>
      </c>
      <c r="MH32" s="215">
        <v>41921</v>
      </c>
      <c r="MI32" s="215">
        <v>37405</v>
      </c>
      <c r="MJ32" s="215">
        <v>4516</v>
      </c>
      <c r="MK32" s="596">
        <v>0.1077264378235252</v>
      </c>
      <c r="ML32" s="214">
        <v>-21.700000000000003</v>
      </c>
      <c r="MM32" s="215">
        <v>-17146</v>
      </c>
      <c r="MN32" s="215">
        <v>-13161</v>
      </c>
      <c r="MO32" s="215">
        <v>-3985</v>
      </c>
      <c r="MP32" s="596">
        <v>-3.6194871875630003E-2</v>
      </c>
      <c r="MQ32" s="214">
        <v>118.7</v>
      </c>
      <c r="MR32" s="215">
        <v>56333</v>
      </c>
      <c r="MS32" s="215">
        <v>48211</v>
      </c>
      <c r="MT32" s="215">
        <v>8122</v>
      </c>
      <c r="MU32" s="596">
        <v>0.1441783679193368</v>
      </c>
      <c r="MV32" s="149">
        <v>8.9</v>
      </c>
      <c r="MW32" s="150">
        <v>4207</v>
      </c>
      <c r="MX32" s="150">
        <v>3615</v>
      </c>
      <c r="MY32" s="215">
        <v>592</v>
      </c>
      <c r="MZ32" s="596">
        <v>0.14071785120038033</v>
      </c>
      <c r="NA32" s="214">
        <v>127.60000000000001</v>
      </c>
      <c r="NB32" s="215">
        <v>60540</v>
      </c>
      <c r="NC32" s="215">
        <v>51826</v>
      </c>
      <c r="ND32" s="215">
        <v>8714</v>
      </c>
      <c r="NE32" s="596">
        <v>0.14393789230260984</v>
      </c>
      <c r="NF32" s="214">
        <v>129.4</v>
      </c>
      <c r="NG32" s="215">
        <v>53234</v>
      </c>
      <c r="NH32" s="215">
        <v>46493</v>
      </c>
      <c r="NI32" s="215">
        <v>6741</v>
      </c>
      <c r="NJ32" s="596">
        <v>0.12662959762557763</v>
      </c>
      <c r="NK32" s="149">
        <v>7.7</v>
      </c>
      <c r="NL32" s="150">
        <v>3380</v>
      </c>
      <c r="NM32" s="150">
        <v>3044</v>
      </c>
      <c r="NN32" s="215">
        <v>336</v>
      </c>
      <c r="NO32" s="596">
        <v>9.9408284023668636E-2</v>
      </c>
      <c r="NP32" s="214">
        <v>137.1</v>
      </c>
      <c r="NQ32" s="215">
        <v>56614</v>
      </c>
      <c r="NR32" s="215">
        <v>49537</v>
      </c>
      <c r="NS32" s="215">
        <v>7077</v>
      </c>
      <c r="NT32" s="596">
        <v>0.12500441586886635</v>
      </c>
      <c r="NU32" s="214">
        <v>9.4999999999999858</v>
      </c>
      <c r="NV32" s="215">
        <v>-3926</v>
      </c>
      <c r="NW32" s="215">
        <v>-2289</v>
      </c>
      <c r="NX32" s="215">
        <v>-1637</v>
      </c>
      <c r="NY32" s="596">
        <v>-1.893347643374349E-2</v>
      </c>
      <c r="NZ32" s="214">
        <v>118.7</v>
      </c>
      <c r="OA32" s="215">
        <v>56333</v>
      </c>
      <c r="OB32" s="215">
        <v>48211</v>
      </c>
      <c r="OC32" s="215">
        <v>8122</v>
      </c>
      <c r="OD32" s="596">
        <v>0.1441783679193368</v>
      </c>
      <c r="OE32" s="149">
        <v>6.7</v>
      </c>
      <c r="OF32" s="150">
        <v>3167</v>
      </c>
      <c r="OG32" s="150">
        <v>2721</v>
      </c>
      <c r="OH32" s="215">
        <v>446</v>
      </c>
      <c r="OI32" s="596">
        <v>0.14082728133880645</v>
      </c>
      <c r="OJ32" s="214">
        <v>125.4</v>
      </c>
      <c r="OK32" s="215">
        <v>59500</v>
      </c>
      <c r="OL32" s="215">
        <v>50932</v>
      </c>
      <c r="OM32" s="215">
        <v>8568</v>
      </c>
      <c r="ON32" s="596">
        <v>0.14399999999999999</v>
      </c>
      <c r="OO32" s="214">
        <v>104.4</v>
      </c>
      <c r="OP32" s="215">
        <v>42454</v>
      </c>
      <c r="OQ32" s="215">
        <v>38686</v>
      </c>
      <c r="OR32" s="215">
        <v>3768</v>
      </c>
      <c r="OS32" s="596">
        <v>8.8754887643096053E-2</v>
      </c>
      <c r="OT32" s="149">
        <v>13</v>
      </c>
      <c r="OU32" s="150">
        <v>5640</v>
      </c>
      <c r="OV32" s="150">
        <v>5256</v>
      </c>
      <c r="OW32" s="215">
        <v>384</v>
      </c>
      <c r="OX32" s="596">
        <v>6.8085106382978725E-2</v>
      </c>
      <c r="OY32" s="214">
        <v>117.4</v>
      </c>
      <c r="OZ32" s="215">
        <v>48094</v>
      </c>
      <c r="PA32" s="215">
        <v>43942</v>
      </c>
      <c r="PB32" s="215">
        <v>4152</v>
      </c>
      <c r="PC32" s="596">
        <v>8.6330935251798566E-2</v>
      </c>
      <c r="PD32" s="214">
        <v>-8</v>
      </c>
      <c r="PE32" s="215">
        <v>-11406</v>
      </c>
      <c r="PF32" s="215">
        <v>-6990</v>
      </c>
      <c r="PG32" s="215">
        <v>-4416</v>
      </c>
      <c r="PH32" s="596">
        <v>-5.7669064748201423E-2</v>
      </c>
      <c r="PI32" s="214">
        <v>987.89999999999986</v>
      </c>
      <c r="PJ32" s="215">
        <v>469022</v>
      </c>
      <c r="PK32" s="215">
        <v>401245</v>
      </c>
      <c r="PL32" s="215">
        <v>67777</v>
      </c>
      <c r="PM32" s="596">
        <v>0.14450708069131085</v>
      </c>
      <c r="PN32" s="214">
        <v>69</v>
      </c>
      <c r="PO32" s="215">
        <v>32619</v>
      </c>
      <c r="PP32" s="215">
        <v>28024</v>
      </c>
      <c r="PQ32" s="215">
        <v>4595</v>
      </c>
      <c r="PR32" s="596">
        <v>0.14086881878659677</v>
      </c>
      <c r="PS32" s="214">
        <v>1056.8999999999999</v>
      </c>
      <c r="PT32" s="215">
        <v>501641</v>
      </c>
      <c r="PU32" s="215">
        <v>429269</v>
      </c>
      <c r="PV32" s="215">
        <v>72372</v>
      </c>
      <c r="PW32" s="596">
        <v>0.14427050420519855</v>
      </c>
      <c r="PX32" s="214">
        <v>972.1</v>
      </c>
      <c r="PY32" s="215">
        <v>417876</v>
      </c>
      <c r="PZ32" s="215">
        <v>366597</v>
      </c>
      <c r="QA32" s="215">
        <v>51279</v>
      </c>
      <c r="QB32" s="596">
        <v>0.12271343652183901</v>
      </c>
      <c r="QC32" s="214">
        <v>52.5</v>
      </c>
      <c r="QD32" s="215">
        <v>24523</v>
      </c>
      <c r="QE32" s="215">
        <v>21346</v>
      </c>
      <c r="QF32" s="215">
        <v>3177</v>
      </c>
      <c r="QG32" s="596">
        <v>0.12955184928434532</v>
      </c>
      <c r="QH32" s="214">
        <v>1024.5999999999999</v>
      </c>
      <c r="QI32" s="215">
        <v>442399</v>
      </c>
      <c r="QJ32" s="215">
        <v>387943</v>
      </c>
      <c r="QK32" s="215">
        <v>54456</v>
      </c>
      <c r="QL32" s="596">
        <v>0.12309250246949022</v>
      </c>
      <c r="QM32" s="214">
        <v>-32.299999999999955</v>
      </c>
      <c r="QN32" s="215">
        <v>-59242</v>
      </c>
      <c r="QO32" s="215">
        <v>-41326</v>
      </c>
      <c r="QP32" s="215">
        <v>-17916</v>
      </c>
      <c r="QQ32" s="597">
        <v>-2.1178001735708329E-2</v>
      </c>
    </row>
    <row r="33" spans="2:459">
      <c r="B33" s="518" t="s">
        <v>2823</v>
      </c>
      <c r="C33" s="553" t="s">
        <v>2824</v>
      </c>
      <c r="D33" s="554" t="s">
        <v>618</v>
      </c>
      <c r="E33" s="224">
        <v>73.100000000000009</v>
      </c>
      <c r="F33" s="225">
        <v>22143</v>
      </c>
      <c r="G33" s="225">
        <v>19794</v>
      </c>
      <c r="H33" s="158">
        <v>2349</v>
      </c>
      <c r="I33" s="556">
        <v>0.10608318656008671</v>
      </c>
      <c r="J33" s="224">
        <v>9.4</v>
      </c>
      <c r="K33" s="225">
        <v>2790</v>
      </c>
      <c r="L33" s="225">
        <v>2545</v>
      </c>
      <c r="M33" s="158">
        <v>245</v>
      </c>
      <c r="N33" s="556">
        <v>8.7813620071684584E-2</v>
      </c>
      <c r="O33" s="157">
        <v>82.500000000000014</v>
      </c>
      <c r="P33" s="158">
        <v>24933</v>
      </c>
      <c r="Q33" s="158">
        <v>22339</v>
      </c>
      <c r="R33" s="158">
        <v>2594</v>
      </c>
      <c r="S33" s="556">
        <v>0.10403882404844984</v>
      </c>
      <c r="T33" s="224">
        <v>92.8</v>
      </c>
      <c r="U33" s="225">
        <v>25338</v>
      </c>
      <c r="V33" s="225">
        <v>23111</v>
      </c>
      <c r="W33" s="158">
        <v>2227</v>
      </c>
      <c r="X33" s="556">
        <v>8.789170415976004E-2</v>
      </c>
      <c r="Y33" s="224">
        <v>19.7</v>
      </c>
      <c r="Z33" s="225">
        <v>5209</v>
      </c>
      <c r="AA33" s="225">
        <v>4945</v>
      </c>
      <c r="AB33" s="158">
        <v>264</v>
      </c>
      <c r="AC33" s="556">
        <v>5.0681512766365906E-2</v>
      </c>
      <c r="AD33" s="157">
        <v>112.5</v>
      </c>
      <c r="AE33" s="158">
        <v>30547</v>
      </c>
      <c r="AF33" s="158">
        <v>28056</v>
      </c>
      <c r="AG33" s="158">
        <v>2491</v>
      </c>
      <c r="AH33" s="556">
        <v>8.1546469375061381E-2</v>
      </c>
      <c r="AI33" s="157">
        <v>29.999999999999986</v>
      </c>
      <c r="AJ33" s="158">
        <v>5614</v>
      </c>
      <c r="AK33" s="158">
        <v>5717</v>
      </c>
      <c r="AL33" s="158">
        <v>-103</v>
      </c>
      <c r="AM33" s="556">
        <v>-2.2492354673388462E-2</v>
      </c>
      <c r="AN33" s="224">
        <v>67.400000000000006</v>
      </c>
      <c r="AO33" s="225">
        <v>20417</v>
      </c>
      <c r="AP33" s="225">
        <v>18251</v>
      </c>
      <c r="AQ33" s="158">
        <v>2166</v>
      </c>
      <c r="AR33" s="556">
        <v>0.106088063868345</v>
      </c>
      <c r="AS33" s="224">
        <v>10.9</v>
      </c>
      <c r="AT33" s="225">
        <v>3235</v>
      </c>
      <c r="AU33" s="225">
        <v>2951</v>
      </c>
      <c r="AV33" s="158">
        <v>284</v>
      </c>
      <c r="AW33" s="556">
        <v>8.7789799072642963E-2</v>
      </c>
      <c r="AX33" s="157">
        <v>78.300000000000011</v>
      </c>
      <c r="AY33" s="158">
        <v>23652</v>
      </c>
      <c r="AZ33" s="158">
        <v>21202</v>
      </c>
      <c r="BA33" s="158">
        <v>2450</v>
      </c>
      <c r="BB33" s="556">
        <v>0.10358532048029764</v>
      </c>
      <c r="BC33" s="224">
        <v>69</v>
      </c>
      <c r="BD33" s="225">
        <v>18195</v>
      </c>
      <c r="BE33" s="225">
        <v>16809</v>
      </c>
      <c r="BF33" s="158">
        <v>1386</v>
      </c>
      <c r="BG33" s="556">
        <v>7.6174773289365214E-2</v>
      </c>
      <c r="BH33" s="224">
        <v>4.3</v>
      </c>
      <c r="BI33" s="225">
        <v>1089</v>
      </c>
      <c r="BJ33" s="225">
        <v>1002</v>
      </c>
      <c r="BK33" s="158">
        <v>87</v>
      </c>
      <c r="BL33" s="556">
        <v>7.9889807162534437E-2</v>
      </c>
      <c r="BM33" s="157">
        <v>73.3</v>
      </c>
      <c r="BN33" s="158">
        <v>19284</v>
      </c>
      <c r="BO33" s="158">
        <v>17811</v>
      </c>
      <c r="BP33" s="158">
        <v>1473</v>
      </c>
      <c r="BQ33" s="556">
        <v>7.6384567517112631E-2</v>
      </c>
      <c r="BR33" s="157">
        <v>-5.0000000000000142</v>
      </c>
      <c r="BS33" s="158">
        <v>-4368</v>
      </c>
      <c r="BT33" s="158">
        <v>-3391</v>
      </c>
      <c r="BU33" s="158">
        <v>-977</v>
      </c>
      <c r="BV33" s="556">
        <v>-2.7200752963185013E-2</v>
      </c>
      <c r="BW33" s="224">
        <v>66.7</v>
      </c>
      <c r="BX33" s="225">
        <v>20204</v>
      </c>
      <c r="BY33" s="225">
        <v>18060</v>
      </c>
      <c r="BZ33" s="158">
        <v>2144</v>
      </c>
      <c r="CA33" s="556">
        <v>0.10611760047515344</v>
      </c>
      <c r="CB33" s="224">
        <v>10.3</v>
      </c>
      <c r="CC33" s="225">
        <v>3057</v>
      </c>
      <c r="CD33" s="225">
        <v>2789</v>
      </c>
      <c r="CE33" s="158">
        <v>268</v>
      </c>
      <c r="CF33" s="556">
        <v>8.766764802093556E-2</v>
      </c>
      <c r="CG33" s="157">
        <v>77</v>
      </c>
      <c r="CH33" s="158">
        <v>23261</v>
      </c>
      <c r="CI33" s="158">
        <v>20849</v>
      </c>
      <c r="CJ33" s="158">
        <v>2412</v>
      </c>
      <c r="CK33" s="556">
        <v>0.10369287648854306</v>
      </c>
      <c r="CL33" s="224">
        <v>60.5</v>
      </c>
      <c r="CM33" s="225">
        <v>15779</v>
      </c>
      <c r="CN33" s="225">
        <v>14481</v>
      </c>
      <c r="CO33" s="158">
        <v>1298</v>
      </c>
      <c r="CP33" s="556">
        <v>8.226123328474555E-2</v>
      </c>
      <c r="CQ33" s="224">
        <v>2.2000000000000002</v>
      </c>
      <c r="CR33" s="225">
        <v>561</v>
      </c>
      <c r="CS33" s="225">
        <v>510</v>
      </c>
      <c r="CT33" s="158">
        <v>51</v>
      </c>
      <c r="CU33" s="556">
        <v>9.0909090909090912E-2</v>
      </c>
      <c r="CV33" s="157">
        <v>62.7</v>
      </c>
      <c r="CW33" s="158">
        <v>16340</v>
      </c>
      <c r="CX33" s="158">
        <v>14991</v>
      </c>
      <c r="CY33" s="158">
        <v>1349</v>
      </c>
      <c r="CZ33" s="556">
        <v>8.2558139534883723E-2</v>
      </c>
      <c r="DA33" s="157">
        <v>-14.299999999999997</v>
      </c>
      <c r="DB33" s="158">
        <v>-6921</v>
      </c>
      <c r="DC33" s="158">
        <v>-5858</v>
      </c>
      <c r="DD33" s="158">
        <v>-1063</v>
      </c>
      <c r="DE33" s="556">
        <v>-2.1134736953659333E-2</v>
      </c>
      <c r="DF33" s="224">
        <v>71.199999999999989</v>
      </c>
      <c r="DG33" s="225">
        <v>21567</v>
      </c>
      <c r="DH33" s="225">
        <v>19279</v>
      </c>
      <c r="DI33" s="158">
        <v>2288</v>
      </c>
      <c r="DJ33" s="556">
        <v>0.10608800482218204</v>
      </c>
      <c r="DK33" s="224">
        <v>6.4</v>
      </c>
      <c r="DL33" s="225">
        <v>1899</v>
      </c>
      <c r="DM33" s="225">
        <v>1733</v>
      </c>
      <c r="DN33" s="158">
        <v>166</v>
      </c>
      <c r="DO33" s="556">
        <v>8.7414428646656134E-2</v>
      </c>
      <c r="DP33" s="157">
        <v>77.599999999999994</v>
      </c>
      <c r="DQ33" s="158">
        <v>23466</v>
      </c>
      <c r="DR33" s="158">
        <v>21012</v>
      </c>
      <c r="DS33" s="158">
        <v>2454</v>
      </c>
      <c r="DT33" s="556">
        <v>0.10457683456916389</v>
      </c>
      <c r="DU33" s="224">
        <v>58</v>
      </c>
      <c r="DV33" s="225">
        <v>15234</v>
      </c>
      <c r="DW33" s="225">
        <v>14447</v>
      </c>
      <c r="DX33" s="158">
        <v>787</v>
      </c>
      <c r="DY33" s="556">
        <v>5.1660758828935276E-2</v>
      </c>
      <c r="DZ33" s="224">
        <v>6.1</v>
      </c>
      <c r="EA33" s="225">
        <v>1649</v>
      </c>
      <c r="EB33" s="225">
        <v>1575</v>
      </c>
      <c r="EC33" s="158">
        <v>74</v>
      </c>
      <c r="ED33" s="556">
        <v>4.4875682231655549E-2</v>
      </c>
      <c r="EE33" s="157">
        <v>64.099999999999994</v>
      </c>
      <c r="EF33" s="158">
        <v>16883</v>
      </c>
      <c r="EG33" s="158">
        <v>16022</v>
      </c>
      <c r="EH33" s="158">
        <v>861</v>
      </c>
      <c r="EI33" s="556">
        <v>5.0998045371083336E-2</v>
      </c>
      <c r="EJ33" s="157">
        <v>-13.5</v>
      </c>
      <c r="EK33" s="158">
        <v>-6583</v>
      </c>
      <c r="EL33" s="158">
        <v>-4990</v>
      </c>
      <c r="EM33" s="158">
        <v>-1593</v>
      </c>
      <c r="EN33" s="556">
        <v>-5.3578789198080554E-2</v>
      </c>
      <c r="EO33" s="224">
        <v>72.5</v>
      </c>
      <c r="EP33" s="225">
        <v>21961</v>
      </c>
      <c r="EQ33" s="225">
        <v>19631</v>
      </c>
      <c r="ER33" s="158">
        <v>2330</v>
      </c>
      <c r="ES33" s="556">
        <v>0.1060971722599153</v>
      </c>
      <c r="ET33" s="224">
        <v>8</v>
      </c>
      <c r="EU33" s="225">
        <v>2374</v>
      </c>
      <c r="EV33" s="225">
        <v>2166</v>
      </c>
      <c r="EW33" s="158">
        <v>208</v>
      </c>
      <c r="EX33" s="556">
        <v>8.7615838247683236E-2</v>
      </c>
      <c r="EY33" s="157">
        <v>80.5</v>
      </c>
      <c r="EZ33" s="158">
        <v>24335</v>
      </c>
      <c r="FA33" s="158">
        <v>21797</v>
      </c>
      <c r="FB33" s="158">
        <v>2538</v>
      </c>
      <c r="FC33" s="556">
        <v>0.10429422642284775</v>
      </c>
      <c r="FD33" s="224">
        <v>77.900000000000006</v>
      </c>
      <c r="FE33" s="225">
        <v>20272</v>
      </c>
      <c r="FF33" s="225">
        <v>18974</v>
      </c>
      <c r="FG33" s="158">
        <v>1298</v>
      </c>
      <c r="FH33" s="556">
        <v>6.4029202841357533E-2</v>
      </c>
      <c r="FI33" s="224">
        <v>3.4</v>
      </c>
      <c r="FJ33" s="225">
        <v>875</v>
      </c>
      <c r="FK33" s="225">
        <v>830</v>
      </c>
      <c r="FL33" s="158">
        <v>45</v>
      </c>
      <c r="FM33" s="556">
        <v>5.1428571428571428E-2</v>
      </c>
      <c r="FN33" s="157">
        <v>81.300000000000011</v>
      </c>
      <c r="FO33" s="158">
        <v>21147</v>
      </c>
      <c r="FP33" s="158">
        <v>19804</v>
      </c>
      <c r="FQ33" s="158">
        <v>1343</v>
      </c>
      <c r="FR33" s="556">
        <v>6.3507826169196577E-2</v>
      </c>
      <c r="FS33" s="157">
        <v>0.80000000000001137</v>
      </c>
      <c r="FT33" s="158">
        <v>-3188</v>
      </c>
      <c r="FU33" s="158">
        <v>-1993</v>
      </c>
      <c r="FV33" s="158">
        <v>-1195</v>
      </c>
      <c r="FW33" s="556">
        <v>-4.078640025365117E-2</v>
      </c>
      <c r="FX33" s="224">
        <v>70</v>
      </c>
      <c r="FY33" s="225">
        <v>21204</v>
      </c>
      <c r="FZ33" s="225">
        <v>18953</v>
      </c>
      <c r="GA33" s="158">
        <v>2251</v>
      </c>
      <c r="GB33" s="556">
        <v>0.1061592152424071</v>
      </c>
      <c r="GC33" s="224">
        <v>7.3</v>
      </c>
      <c r="GD33" s="225">
        <v>2167</v>
      </c>
      <c r="GE33" s="225">
        <v>1977</v>
      </c>
      <c r="GF33" s="158">
        <v>190</v>
      </c>
      <c r="GG33" s="556">
        <v>8.7678818643285653E-2</v>
      </c>
      <c r="GH33" s="157">
        <v>77.3</v>
      </c>
      <c r="GI33" s="158">
        <v>23371</v>
      </c>
      <c r="GJ33" s="158">
        <v>20930</v>
      </c>
      <c r="GK33" s="158">
        <v>2441</v>
      </c>
      <c r="GL33" s="556">
        <v>0.10444568054426426</v>
      </c>
      <c r="GM33" s="224">
        <v>88.9</v>
      </c>
      <c r="GN33" s="225">
        <v>22234</v>
      </c>
      <c r="GO33" s="225">
        <v>20145</v>
      </c>
      <c r="GP33" s="158">
        <v>2089</v>
      </c>
      <c r="GQ33" s="556">
        <v>9.3955203742016727E-2</v>
      </c>
      <c r="GR33" s="224">
        <v>6.1</v>
      </c>
      <c r="GS33" s="225">
        <v>1621</v>
      </c>
      <c r="GT33" s="225">
        <v>1508</v>
      </c>
      <c r="GU33" s="158">
        <v>113</v>
      </c>
      <c r="GV33" s="556">
        <v>6.9710055521283162E-2</v>
      </c>
      <c r="GW33" s="157">
        <v>95</v>
      </c>
      <c r="GX33" s="158">
        <v>23855</v>
      </c>
      <c r="GY33" s="158">
        <v>21653</v>
      </c>
      <c r="GZ33" s="158">
        <v>2202</v>
      </c>
      <c r="HA33" s="556">
        <v>9.2307692307692313E-2</v>
      </c>
      <c r="HB33" s="157">
        <v>17.700000000000003</v>
      </c>
      <c r="HC33" s="158">
        <v>484</v>
      </c>
      <c r="HD33" s="158">
        <v>723</v>
      </c>
      <c r="HE33" s="158">
        <v>-239</v>
      </c>
      <c r="HF33" s="556">
        <v>-1.2137988236571945E-2</v>
      </c>
      <c r="HG33" s="224">
        <v>68.3</v>
      </c>
      <c r="HH33" s="225">
        <v>20689</v>
      </c>
      <c r="HI33" s="225">
        <v>18493</v>
      </c>
      <c r="HJ33" s="158">
        <v>2196</v>
      </c>
      <c r="HK33" s="556">
        <v>0.10614336120643821</v>
      </c>
      <c r="HL33" s="224">
        <v>7.3</v>
      </c>
      <c r="HM33" s="225">
        <v>2167</v>
      </c>
      <c r="HN33" s="225">
        <v>1977</v>
      </c>
      <c r="HO33" s="158">
        <v>190</v>
      </c>
      <c r="HP33" s="556">
        <v>8.7678818643285653E-2</v>
      </c>
      <c r="HQ33" s="157">
        <v>75.599999999999994</v>
      </c>
      <c r="HR33" s="158">
        <v>22856</v>
      </c>
      <c r="HS33" s="158">
        <v>20470</v>
      </c>
      <c r="HT33" s="158">
        <v>2386</v>
      </c>
      <c r="HU33" s="556">
        <v>0.1043927196359818</v>
      </c>
      <c r="HV33" s="224">
        <v>102.3</v>
      </c>
      <c r="HW33" s="225">
        <v>25068</v>
      </c>
      <c r="HX33" s="225">
        <v>22112</v>
      </c>
      <c r="HY33" s="158">
        <v>2956</v>
      </c>
      <c r="HZ33" s="556">
        <v>0.11791925961385033</v>
      </c>
      <c r="IA33" s="224">
        <v>13</v>
      </c>
      <c r="IB33" s="225">
        <v>3077</v>
      </c>
      <c r="IC33" s="225">
        <v>2752</v>
      </c>
      <c r="ID33" s="158">
        <v>325</v>
      </c>
      <c r="IE33" s="556">
        <v>0.10562235944101397</v>
      </c>
      <c r="IF33" s="157">
        <v>115.3</v>
      </c>
      <c r="IG33" s="158">
        <v>28145</v>
      </c>
      <c r="IH33" s="158">
        <v>24864</v>
      </c>
      <c r="II33" s="158">
        <v>3281</v>
      </c>
      <c r="IJ33" s="556">
        <v>0.1165748800852727</v>
      </c>
      <c r="IK33" s="157">
        <v>39.700000000000003</v>
      </c>
      <c r="IL33" s="158">
        <v>5289</v>
      </c>
      <c r="IM33" s="158">
        <v>4394</v>
      </c>
      <c r="IN33" s="158">
        <v>895</v>
      </c>
      <c r="IO33" s="556">
        <v>1.2182160449290894E-2</v>
      </c>
      <c r="IP33" s="224">
        <v>72.7</v>
      </c>
      <c r="IQ33" s="225">
        <v>22022</v>
      </c>
      <c r="IR33" s="225">
        <v>19685</v>
      </c>
      <c r="IS33" s="158">
        <v>2337</v>
      </c>
      <c r="IT33" s="556">
        <v>0.10612115157569703</v>
      </c>
      <c r="IU33" s="224">
        <v>8.6</v>
      </c>
      <c r="IV33" s="225">
        <v>2552</v>
      </c>
      <c r="IW33" s="225">
        <v>2329</v>
      </c>
      <c r="IX33" s="158">
        <v>223</v>
      </c>
      <c r="IY33" s="556">
        <v>8.7382445141065829E-2</v>
      </c>
      <c r="IZ33" s="157">
        <v>81.3</v>
      </c>
      <c r="JA33" s="158">
        <v>24574</v>
      </c>
      <c r="JB33" s="158">
        <v>22014</v>
      </c>
      <c r="JC33" s="158">
        <v>2560</v>
      </c>
      <c r="JD33" s="556">
        <v>0.10417514446162611</v>
      </c>
      <c r="JE33" s="224">
        <v>95.7</v>
      </c>
      <c r="JF33" s="225">
        <v>23010</v>
      </c>
      <c r="JG33" s="225">
        <v>20437</v>
      </c>
      <c r="JH33" s="158">
        <v>2573</v>
      </c>
      <c r="JI33" s="556">
        <v>0.11182094741416776</v>
      </c>
      <c r="JJ33" s="224">
        <v>7.1</v>
      </c>
      <c r="JK33" s="225">
        <v>1719</v>
      </c>
      <c r="JL33" s="225">
        <v>1547</v>
      </c>
      <c r="JM33" s="158">
        <v>172</v>
      </c>
      <c r="JN33" s="556">
        <v>0.10005817335660268</v>
      </c>
      <c r="JO33" s="157">
        <v>102.8</v>
      </c>
      <c r="JP33" s="158">
        <v>24729</v>
      </c>
      <c r="JQ33" s="158">
        <v>21984</v>
      </c>
      <c r="JR33" s="158">
        <v>2745</v>
      </c>
      <c r="JS33" s="556">
        <v>0.11100327550649036</v>
      </c>
      <c r="JT33" s="157">
        <v>21.5</v>
      </c>
      <c r="JU33" s="158">
        <v>155</v>
      </c>
      <c r="JV33" s="158">
        <v>-30</v>
      </c>
      <c r="JW33" s="158">
        <v>185</v>
      </c>
      <c r="JX33" s="556">
        <v>6.8281310448642524E-3</v>
      </c>
      <c r="JY33" s="224">
        <v>67.899999999999991</v>
      </c>
      <c r="JZ33" s="225">
        <v>20568</v>
      </c>
      <c r="KA33" s="225">
        <v>18385</v>
      </c>
      <c r="KB33" s="158">
        <v>2183</v>
      </c>
      <c r="KC33" s="556">
        <v>0.10613574484636329</v>
      </c>
      <c r="KD33" s="224">
        <v>7.3</v>
      </c>
      <c r="KE33" s="225">
        <v>2167</v>
      </c>
      <c r="KF33" s="225">
        <v>1977</v>
      </c>
      <c r="KG33" s="158">
        <v>190</v>
      </c>
      <c r="KH33" s="556">
        <v>8.7678818643285653E-2</v>
      </c>
      <c r="KI33" s="157">
        <v>75.199999999999989</v>
      </c>
      <c r="KJ33" s="158">
        <v>22735</v>
      </c>
      <c r="KK33" s="158">
        <v>20362</v>
      </c>
      <c r="KL33" s="158">
        <v>2373</v>
      </c>
      <c r="KM33" s="556">
        <v>0.10437651198592479</v>
      </c>
      <c r="KN33" s="224">
        <v>110.3</v>
      </c>
      <c r="KO33" s="225">
        <v>26388</v>
      </c>
      <c r="KP33" s="225">
        <v>23670</v>
      </c>
      <c r="KQ33" s="158">
        <v>2718</v>
      </c>
      <c r="KR33" s="556">
        <v>0.10300136425648022</v>
      </c>
      <c r="KS33" s="224">
        <v>21.9</v>
      </c>
      <c r="KT33" s="225">
        <v>4949</v>
      </c>
      <c r="KU33" s="225">
        <v>4630</v>
      </c>
      <c r="KV33" s="158">
        <v>319</v>
      </c>
      <c r="KW33" s="556">
        <v>6.4457466154778736E-2</v>
      </c>
      <c r="KX33" s="157">
        <v>132.19999999999999</v>
      </c>
      <c r="KY33" s="158">
        <v>31337</v>
      </c>
      <c r="KZ33" s="158">
        <v>28300</v>
      </c>
      <c r="LA33" s="158">
        <v>3037</v>
      </c>
      <c r="LB33" s="556">
        <v>9.6914190892555124E-2</v>
      </c>
      <c r="LC33" s="157">
        <v>57</v>
      </c>
      <c r="LD33" s="158">
        <v>8602</v>
      </c>
      <c r="LE33" s="158">
        <v>7938</v>
      </c>
      <c r="LF33" s="158">
        <v>664</v>
      </c>
      <c r="LG33" s="556">
        <v>-7.4623210933696671E-3</v>
      </c>
      <c r="LH33" s="224">
        <v>67.3</v>
      </c>
      <c r="LI33" s="225">
        <v>20386</v>
      </c>
      <c r="LJ33" s="225">
        <v>18222</v>
      </c>
      <c r="LK33" s="158">
        <v>2164</v>
      </c>
      <c r="LL33" s="556">
        <v>0.10615128029039538</v>
      </c>
      <c r="LM33" s="224">
        <v>7.5</v>
      </c>
      <c r="LN33" s="225">
        <v>2226</v>
      </c>
      <c r="LO33" s="225">
        <v>2031</v>
      </c>
      <c r="LP33" s="158">
        <v>195</v>
      </c>
      <c r="LQ33" s="556">
        <v>8.7601078167115903E-2</v>
      </c>
      <c r="LR33" s="157">
        <v>74.8</v>
      </c>
      <c r="LS33" s="158">
        <v>22612</v>
      </c>
      <c r="LT33" s="158">
        <v>20253</v>
      </c>
      <c r="LU33" s="158">
        <v>2359</v>
      </c>
      <c r="LV33" s="556">
        <v>0.1043251370953476</v>
      </c>
      <c r="LW33" s="224">
        <v>73.7</v>
      </c>
      <c r="LX33" s="225">
        <v>18754</v>
      </c>
      <c r="LY33" s="225">
        <v>16819</v>
      </c>
      <c r="LZ33" s="158">
        <v>1935</v>
      </c>
      <c r="MA33" s="556">
        <v>0.1031779886957449</v>
      </c>
      <c r="MB33" s="224">
        <v>3.9</v>
      </c>
      <c r="MC33" s="225">
        <v>999</v>
      </c>
      <c r="MD33" s="225">
        <v>936</v>
      </c>
      <c r="ME33" s="158">
        <v>63</v>
      </c>
      <c r="MF33" s="556">
        <v>6.3063063063063057E-2</v>
      </c>
      <c r="MG33" s="157">
        <v>77.600000000000009</v>
      </c>
      <c r="MH33" s="158">
        <v>19753</v>
      </c>
      <c r="MI33" s="158">
        <v>17755</v>
      </c>
      <c r="MJ33" s="158">
        <v>1998</v>
      </c>
      <c r="MK33" s="556">
        <v>0.10114919252771731</v>
      </c>
      <c r="ML33" s="157">
        <v>2.8000000000000114</v>
      </c>
      <c r="MM33" s="158">
        <v>-2859</v>
      </c>
      <c r="MN33" s="158">
        <v>-2498</v>
      </c>
      <c r="MO33" s="158">
        <v>-361</v>
      </c>
      <c r="MP33" s="556">
        <v>-3.17594456763029E-3</v>
      </c>
      <c r="MQ33" s="224">
        <v>68.2</v>
      </c>
      <c r="MR33" s="225">
        <v>20658</v>
      </c>
      <c r="MS33" s="225">
        <v>18466</v>
      </c>
      <c r="MT33" s="158">
        <v>2192</v>
      </c>
      <c r="MU33" s="556">
        <v>0.10610901345725626</v>
      </c>
      <c r="MV33" s="224">
        <v>8.9</v>
      </c>
      <c r="MW33" s="225">
        <v>2641</v>
      </c>
      <c r="MX33" s="225">
        <v>2410</v>
      </c>
      <c r="MY33" s="158">
        <v>231</v>
      </c>
      <c r="MZ33" s="556">
        <v>8.7466868610374865E-2</v>
      </c>
      <c r="NA33" s="157">
        <v>77.100000000000009</v>
      </c>
      <c r="NB33" s="158">
        <v>23299</v>
      </c>
      <c r="NC33" s="158">
        <v>20876</v>
      </c>
      <c r="ND33" s="158">
        <v>2423</v>
      </c>
      <c r="NE33" s="556">
        <v>0.10399587965148718</v>
      </c>
      <c r="NF33" s="224">
        <v>56</v>
      </c>
      <c r="NG33" s="225">
        <v>14094</v>
      </c>
      <c r="NH33" s="225">
        <v>12673</v>
      </c>
      <c r="NI33" s="158">
        <v>1421</v>
      </c>
      <c r="NJ33" s="556">
        <v>0.10082304526748971</v>
      </c>
      <c r="NK33" s="224">
        <v>2.8</v>
      </c>
      <c r="NL33" s="225">
        <v>695</v>
      </c>
      <c r="NM33" s="225">
        <v>637</v>
      </c>
      <c r="NN33" s="158">
        <v>58</v>
      </c>
      <c r="NO33" s="556">
        <v>8.3453237410071948E-2</v>
      </c>
      <c r="NP33" s="157">
        <v>58.8</v>
      </c>
      <c r="NQ33" s="158">
        <v>14789</v>
      </c>
      <c r="NR33" s="158">
        <v>13310</v>
      </c>
      <c r="NS33" s="158">
        <v>1479</v>
      </c>
      <c r="NT33" s="556">
        <v>0.10000676178240585</v>
      </c>
      <c r="NU33" s="157">
        <v>-18.300000000000011</v>
      </c>
      <c r="NV33" s="158">
        <v>-8510</v>
      </c>
      <c r="NW33" s="158">
        <v>-7566</v>
      </c>
      <c r="NX33" s="158">
        <v>-944</v>
      </c>
      <c r="NY33" s="556">
        <v>-3.989117869081335E-3</v>
      </c>
      <c r="NZ33" s="224">
        <v>68.099999999999994</v>
      </c>
      <c r="OA33" s="225">
        <v>20628</v>
      </c>
      <c r="OB33" s="225">
        <v>18440</v>
      </c>
      <c r="OC33" s="158">
        <v>2188</v>
      </c>
      <c r="OD33" s="556">
        <v>0.10606942020554586</v>
      </c>
      <c r="OE33" s="224">
        <v>6.7</v>
      </c>
      <c r="OF33" s="225">
        <v>1988</v>
      </c>
      <c r="OG33" s="225">
        <v>1814</v>
      </c>
      <c r="OH33" s="158">
        <v>174</v>
      </c>
      <c r="OI33" s="556">
        <v>8.75251509054326E-2</v>
      </c>
      <c r="OJ33" s="157">
        <v>74.8</v>
      </c>
      <c r="OK33" s="158">
        <v>22616</v>
      </c>
      <c r="OL33" s="158">
        <v>20254</v>
      </c>
      <c r="OM33" s="158">
        <v>2362</v>
      </c>
      <c r="ON33" s="556">
        <v>0.10443933498408206</v>
      </c>
      <c r="OO33" s="224">
        <v>88.9</v>
      </c>
      <c r="OP33" s="225">
        <v>21012</v>
      </c>
      <c r="OQ33" s="225">
        <v>19327</v>
      </c>
      <c r="OR33" s="158">
        <v>1685</v>
      </c>
      <c r="OS33" s="556">
        <v>8.0192271083190561E-2</v>
      </c>
      <c r="OT33" s="224">
        <v>15.9</v>
      </c>
      <c r="OU33" s="225">
        <v>3740</v>
      </c>
      <c r="OV33" s="225">
        <v>3602</v>
      </c>
      <c r="OW33" s="158">
        <v>138</v>
      </c>
      <c r="OX33" s="556">
        <v>3.6898395721925131E-2</v>
      </c>
      <c r="OY33" s="157">
        <v>104.80000000000001</v>
      </c>
      <c r="OZ33" s="158">
        <v>24752</v>
      </c>
      <c r="PA33" s="158">
        <v>22929</v>
      </c>
      <c r="PB33" s="158">
        <v>1823</v>
      </c>
      <c r="PC33" s="556">
        <v>7.3650614091790564E-2</v>
      </c>
      <c r="PD33" s="157">
        <v>30.000000000000014</v>
      </c>
      <c r="PE33" s="158">
        <v>2136</v>
      </c>
      <c r="PF33" s="158">
        <v>2675</v>
      </c>
      <c r="PG33" s="158">
        <v>-539</v>
      </c>
      <c r="PH33" s="556">
        <v>-3.0788720892291496E-2</v>
      </c>
      <c r="PI33" s="157">
        <v>562.29999999999995</v>
      </c>
      <c r="PJ33" s="158">
        <v>170328</v>
      </c>
      <c r="PK33" s="158">
        <v>152255</v>
      </c>
      <c r="PL33" s="158">
        <v>18073</v>
      </c>
      <c r="PM33" s="556">
        <v>0.10610704053355878</v>
      </c>
      <c r="PN33" s="157">
        <v>69</v>
      </c>
      <c r="PO33" s="158">
        <v>20479</v>
      </c>
      <c r="PP33" s="158">
        <v>18683</v>
      </c>
      <c r="PQ33" s="158">
        <v>1796</v>
      </c>
      <c r="PR33" s="556">
        <v>8.7699594706772785E-2</v>
      </c>
      <c r="PS33" s="157">
        <v>631.29999999999995</v>
      </c>
      <c r="PT33" s="158">
        <v>190807</v>
      </c>
      <c r="PU33" s="158">
        <v>170938</v>
      </c>
      <c r="PV33" s="158">
        <v>19869</v>
      </c>
      <c r="PW33" s="556">
        <v>0.10413139979141227</v>
      </c>
      <c r="PX33" s="157">
        <v>642.19999999999993</v>
      </c>
      <c r="PY33" s="158">
        <v>167458</v>
      </c>
      <c r="PZ33" s="158">
        <v>153190</v>
      </c>
      <c r="QA33" s="158">
        <v>14268</v>
      </c>
      <c r="QB33" s="556">
        <v>8.5203454000406076E-2</v>
      </c>
      <c r="QC33" s="157">
        <v>74.5</v>
      </c>
      <c r="QD33" s="158">
        <v>19290</v>
      </c>
      <c r="QE33" s="158">
        <v>18067</v>
      </c>
      <c r="QF33" s="158">
        <v>1223</v>
      </c>
      <c r="QG33" s="556">
        <v>6.3400725764644894E-2</v>
      </c>
      <c r="QH33" s="157">
        <v>716.69999999999993</v>
      </c>
      <c r="QI33" s="158">
        <v>186748</v>
      </c>
      <c r="QJ33" s="158">
        <v>171257</v>
      </c>
      <c r="QK33" s="158">
        <v>15491</v>
      </c>
      <c r="QL33" s="556">
        <v>8.2951356908775462E-2</v>
      </c>
      <c r="QM33" s="157">
        <v>85.399999999999977</v>
      </c>
      <c r="QN33" s="158">
        <v>-4059</v>
      </c>
      <c r="QO33" s="158">
        <v>319</v>
      </c>
      <c r="QP33" s="158">
        <v>-4378</v>
      </c>
      <c r="QQ33" s="558">
        <v>-2.1180042882636807E-2</v>
      </c>
    </row>
    <row r="34" spans="2:459">
      <c r="B34" s="518"/>
      <c r="C34" s="523" t="s">
        <v>2825</v>
      </c>
      <c r="D34" s="524" t="s">
        <v>712</v>
      </c>
      <c r="E34" s="122">
        <v>67.7</v>
      </c>
      <c r="F34" s="123">
        <v>28509</v>
      </c>
      <c r="G34" s="123">
        <v>25195</v>
      </c>
      <c r="H34" s="123">
        <v>3314</v>
      </c>
      <c r="I34" s="525">
        <v>0.11624399312497807</v>
      </c>
      <c r="J34" s="122">
        <v>4.7</v>
      </c>
      <c r="K34" s="123">
        <v>1917</v>
      </c>
      <c r="L34" s="123">
        <v>1749</v>
      </c>
      <c r="M34" s="123">
        <v>168</v>
      </c>
      <c r="N34" s="525">
        <v>8.7636932707355245E-2</v>
      </c>
      <c r="O34" s="122">
        <v>72.400000000000006</v>
      </c>
      <c r="P34" s="123">
        <v>30426</v>
      </c>
      <c r="Q34" s="123">
        <v>26944</v>
      </c>
      <c r="R34" s="123">
        <v>3482</v>
      </c>
      <c r="S34" s="525">
        <v>0.11444159600341813</v>
      </c>
      <c r="T34" s="122">
        <v>41.2</v>
      </c>
      <c r="U34" s="123">
        <v>15612</v>
      </c>
      <c r="V34" s="123">
        <v>14193</v>
      </c>
      <c r="W34" s="123">
        <v>1419</v>
      </c>
      <c r="X34" s="525">
        <v>9.0891621829362029E-2</v>
      </c>
      <c r="Y34" s="122">
        <v>3.7</v>
      </c>
      <c r="Z34" s="123">
        <v>1531</v>
      </c>
      <c r="AA34" s="123">
        <v>1439</v>
      </c>
      <c r="AB34" s="123">
        <v>92</v>
      </c>
      <c r="AC34" s="525">
        <v>6.0091443500979752E-2</v>
      </c>
      <c r="AD34" s="122">
        <v>44.900000000000006</v>
      </c>
      <c r="AE34" s="123">
        <v>17143</v>
      </c>
      <c r="AF34" s="123">
        <v>15632</v>
      </c>
      <c r="AG34" s="123">
        <v>1511</v>
      </c>
      <c r="AH34" s="525">
        <v>8.8140932158898677E-2</v>
      </c>
      <c r="AI34" s="122">
        <v>-27.5</v>
      </c>
      <c r="AJ34" s="123">
        <v>-13283</v>
      </c>
      <c r="AK34" s="123">
        <v>-11312</v>
      </c>
      <c r="AL34" s="123">
        <v>-1971</v>
      </c>
      <c r="AM34" s="525">
        <v>-2.6300663844519456E-2</v>
      </c>
      <c r="AN34" s="122">
        <v>66.399999999999991</v>
      </c>
      <c r="AO34" s="123">
        <v>27900</v>
      </c>
      <c r="AP34" s="123">
        <v>24712</v>
      </c>
      <c r="AQ34" s="123">
        <v>3188</v>
      </c>
      <c r="AR34" s="525">
        <v>0.1142652329749104</v>
      </c>
      <c r="AS34" s="122">
        <v>5.4</v>
      </c>
      <c r="AT34" s="123">
        <v>2203</v>
      </c>
      <c r="AU34" s="123">
        <v>2010</v>
      </c>
      <c r="AV34" s="123">
        <v>193</v>
      </c>
      <c r="AW34" s="525">
        <v>8.76078075351793E-2</v>
      </c>
      <c r="AX34" s="122">
        <v>71.8</v>
      </c>
      <c r="AY34" s="123">
        <v>30103</v>
      </c>
      <c r="AZ34" s="123">
        <v>26722</v>
      </c>
      <c r="BA34" s="123">
        <v>3381</v>
      </c>
      <c r="BB34" s="525">
        <v>0.11231438727037173</v>
      </c>
      <c r="BC34" s="122">
        <v>51.4</v>
      </c>
      <c r="BD34" s="123">
        <v>20042</v>
      </c>
      <c r="BE34" s="123">
        <v>17910</v>
      </c>
      <c r="BF34" s="123">
        <v>2132</v>
      </c>
      <c r="BG34" s="525">
        <v>0.10637660912084622</v>
      </c>
      <c r="BH34" s="122">
        <v>2.2000000000000002</v>
      </c>
      <c r="BI34" s="123">
        <v>877</v>
      </c>
      <c r="BJ34" s="123">
        <v>832</v>
      </c>
      <c r="BK34" s="123">
        <v>45</v>
      </c>
      <c r="BL34" s="525">
        <v>5.1311288483466361E-2</v>
      </c>
      <c r="BM34" s="122">
        <v>53.6</v>
      </c>
      <c r="BN34" s="123">
        <v>20919</v>
      </c>
      <c r="BO34" s="123">
        <v>18742</v>
      </c>
      <c r="BP34" s="123">
        <v>2177</v>
      </c>
      <c r="BQ34" s="525">
        <v>0.10406807208757589</v>
      </c>
      <c r="BR34" s="122">
        <v>-18.199999999999996</v>
      </c>
      <c r="BS34" s="123">
        <v>-9184</v>
      </c>
      <c r="BT34" s="123">
        <v>-7980</v>
      </c>
      <c r="BU34" s="123">
        <v>-1204</v>
      </c>
      <c r="BV34" s="525">
        <v>-8.2463151827958381E-3</v>
      </c>
      <c r="BW34" s="122">
        <v>63.600000000000009</v>
      </c>
      <c r="BX34" s="123">
        <v>26752</v>
      </c>
      <c r="BY34" s="123">
        <v>23669</v>
      </c>
      <c r="BZ34" s="123">
        <v>3083</v>
      </c>
      <c r="CA34" s="525">
        <v>0.11524372009569378</v>
      </c>
      <c r="CB34" s="122">
        <v>5.2</v>
      </c>
      <c r="CC34" s="123">
        <v>2121</v>
      </c>
      <c r="CD34" s="123">
        <v>1935</v>
      </c>
      <c r="CE34" s="123">
        <v>186</v>
      </c>
      <c r="CF34" s="525">
        <v>8.7694483734087697E-2</v>
      </c>
      <c r="CG34" s="122">
        <v>68.800000000000011</v>
      </c>
      <c r="CH34" s="123">
        <v>28873</v>
      </c>
      <c r="CI34" s="123">
        <v>25604</v>
      </c>
      <c r="CJ34" s="123">
        <v>3269</v>
      </c>
      <c r="CK34" s="525">
        <v>0.11321996328750043</v>
      </c>
      <c r="CL34" s="122">
        <v>42.8</v>
      </c>
      <c r="CM34" s="123">
        <v>15890</v>
      </c>
      <c r="CN34" s="123">
        <v>14675</v>
      </c>
      <c r="CO34" s="123">
        <v>1215</v>
      </c>
      <c r="CP34" s="525">
        <v>7.6463184392699807E-2</v>
      </c>
      <c r="CQ34" s="122">
        <v>2.6</v>
      </c>
      <c r="CR34" s="123">
        <v>1126</v>
      </c>
      <c r="CS34" s="123">
        <v>1043</v>
      </c>
      <c r="CT34" s="123">
        <v>83</v>
      </c>
      <c r="CU34" s="525">
        <v>7.3712255772646534E-2</v>
      </c>
      <c r="CV34" s="122">
        <v>45.4</v>
      </c>
      <c r="CW34" s="123">
        <v>17016</v>
      </c>
      <c r="CX34" s="123">
        <v>15718</v>
      </c>
      <c r="CY34" s="123">
        <v>1298</v>
      </c>
      <c r="CZ34" s="525">
        <v>7.6281147155618248E-2</v>
      </c>
      <c r="DA34" s="122">
        <v>-23.400000000000013</v>
      </c>
      <c r="DB34" s="123">
        <v>-11857</v>
      </c>
      <c r="DC34" s="123">
        <v>-9886</v>
      </c>
      <c r="DD34" s="123">
        <v>-1971</v>
      </c>
      <c r="DE34" s="525">
        <v>-3.6938816131882185E-2</v>
      </c>
      <c r="DF34" s="122">
        <v>70.900000000000006</v>
      </c>
      <c r="DG34" s="123">
        <v>29779</v>
      </c>
      <c r="DH34" s="123">
        <v>26386</v>
      </c>
      <c r="DI34" s="123">
        <v>3393</v>
      </c>
      <c r="DJ34" s="525">
        <v>0.11393935323550153</v>
      </c>
      <c r="DK34" s="122">
        <v>3.2</v>
      </c>
      <c r="DL34" s="123">
        <v>1305</v>
      </c>
      <c r="DM34" s="123">
        <v>1191</v>
      </c>
      <c r="DN34" s="123">
        <v>114</v>
      </c>
      <c r="DO34" s="525">
        <v>8.7356321839080459E-2</v>
      </c>
      <c r="DP34" s="122">
        <v>74.100000000000009</v>
      </c>
      <c r="DQ34" s="123">
        <v>31084</v>
      </c>
      <c r="DR34" s="123">
        <v>27577</v>
      </c>
      <c r="DS34" s="123">
        <v>3507</v>
      </c>
      <c r="DT34" s="525">
        <v>0.11282331746236006</v>
      </c>
      <c r="DU34" s="122">
        <v>49.2</v>
      </c>
      <c r="DV34" s="123">
        <v>17942</v>
      </c>
      <c r="DW34" s="123">
        <v>17214</v>
      </c>
      <c r="DX34" s="123">
        <v>728</v>
      </c>
      <c r="DY34" s="525">
        <v>4.0575186712741053E-2</v>
      </c>
      <c r="DZ34" s="122">
        <v>4.8</v>
      </c>
      <c r="EA34" s="123">
        <v>1891</v>
      </c>
      <c r="EB34" s="123">
        <v>1740</v>
      </c>
      <c r="EC34" s="123">
        <v>151</v>
      </c>
      <c r="ED34" s="525">
        <v>7.9851930195663667E-2</v>
      </c>
      <c r="EE34" s="122">
        <v>54</v>
      </c>
      <c r="EF34" s="123">
        <v>19833</v>
      </c>
      <c r="EG34" s="123">
        <v>18954</v>
      </c>
      <c r="EH34" s="123">
        <v>879</v>
      </c>
      <c r="EI34" s="525">
        <v>4.4320072606262292E-2</v>
      </c>
      <c r="EJ34" s="122">
        <v>-20.100000000000009</v>
      </c>
      <c r="EK34" s="123">
        <v>-11251</v>
      </c>
      <c r="EL34" s="123">
        <v>-8623</v>
      </c>
      <c r="EM34" s="123">
        <v>-2628</v>
      </c>
      <c r="EN34" s="525">
        <v>-6.8503244856097767E-2</v>
      </c>
      <c r="EO34" s="122">
        <v>69.8</v>
      </c>
      <c r="EP34" s="123">
        <v>29351</v>
      </c>
      <c r="EQ34" s="123">
        <v>25977</v>
      </c>
      <c r="ER34" s="123">
        <v>3374</v>
      </c>
      <c r="ES34" s="525">
        <v>0.11495349391843548</v>
      </c>
      <c r="ET34" s="122">
        <v>4</v>
      </c>
      <c r="EU34" s="123">
        <v>1632</v>
      </c>
      <c r="EV34" s="123">
        <v>1489</v>
      </c>
      <c r="EW34" s="123">
        <v>143</v>
      </c>
      <c r="EX34" s="525">
        <v>8.7622549019607837E-2</v>
      </c>
      <c r="EY34" s="122">
        <v>73.8</v>
      </c>
      <c r="EZ34" s="123">
        <v>30983</v>
      </c>
      <c r="FA34" s="123">
        <v>27466</v>
      </c>
      <c r="FB34" s="123">
        <v>3517</v>
      </c>
      <c r="FC34" s="525">
        <v>0.11351386244069328</v>
      </c>
      <c r="FD34" s="122">
        <v>76.599999999999994</v>
      </c>
      <c r="FE34" s="123">
        <v>26835</v>
      </c>
      <c r="FF34" s="123">
        <v>25665</v>
      </c>
      <c r="FG34" s="123">
        <v>1170</v>
      </c>
      <c r="FH34" s="525">
        <v>4.3599776411403016E-2</v>
      </c>
      <c r="FI34" s="122">
        <v>2.4</v>
      </c>
      <c r="FJ34" s="123">
        <v>858</v>
      </c>
      <c r="FK34" s="123">
        <v>826</v>
      </c>
      <c r="FL34" s="123">
        <v>32</v>
      </c>
      <c r="FM34" s="525">
        <v>3.7296037296037296E-2</v>
      </c>
      <c r="FN34" s="122">
        <v>79</v>
      </c>
      <c r="FO34" s="123">
        <v>27693</v>
      </c>
      <c r="FP34" s="123">
        <v>26491</v>
      </c>
      <c r="FQ34" s="123">
        <v>1202</v>
      </c>
      <c r="FR34" s="525">
        <v>4.340447044379446E-2</v>
      </c>
      <c r="FS34" s="122">
        <v>5.2000000000000028</v>
      </c>
      <c r="FT34" s="123">
        <v>-3290</v>
      </c>
      <c r="FU34" s="123">
        <v>-975</v>
      </c>
      <c r="FV34" s="123">
        <v>-2315</v>
      </c>
      <c r="FW34" s="525">
        <v>-7.0109391996898821E-2</v>
      </c>
      <c r="FX34" s="122">
        <v>68.7</v>
      </c>
      <c r="FY34" s="123">
        <v>28868</v>
      </c>
      <c r="FZ34" s="123">
        <v>25567</v>
      </c>
      <c r="GA34" s="123">
        <v>3301</v>
      </c>
      <c r="GB34" s="525">
        <v>0.11434806706387696</v>
      </c>
      <c r="GC34" s="122">
        <v>3.7</v>
      </c>
      <c r="GD34" s="123">
        <v>1509</v>
      </c>
      <c r="GE34" s="123">
        <v>1377</v>
      </c>
      <c r="GF34" s="123">
        <v>132</v>
      </c>
      <c r="GG34" s="525">
        <v>8.74751491053678E-2</v>
      </c>
      <c r="GH34" s="122">
        <v>72.400000000000006</v>
      </c>
      <c r="GI34" s="123">
        <v>30377</v>
      </c>
      <c r="GJ34" s="123">
        <v>26944</v>
      </c>
      <c r="GK34" s="123">
        <v>3433</v>
      </c>
      <c r="GL34" s="525">
        <v>0.11301313493761728</v>
      </c>
      <c r="GM34" s="122">
        <v>60.7</v>
      </c>
      <c r="GN34" s="123">
        <v>22242</v>
      </c>
      <c r="GO34" s="123">
        <v>19916</v>
      </c>
      <c r="GP34" s="123">
        <v>2326</v>
      </c>
      <c r="GQ34" s="525">
        <v>0.1045769265353835</v>
      </c>
      <c r="GR34" s="122">
        <v>2.2000000000000002</v>
      </c>
      <c r="GS34" s="123">
        <v>937</v>
      </c>
      <c r="GT34" s="123">
        <v>850</v>
      </c>
      <c r="GU34" s="123">
        <v>87</v>
      </c>
      <c r="GV34" s="525">
        <v>9.2849519743863393E-2</v>
      </c>
      <c r="GW34" s="122">
        <v>62.900000000000006</v>
      </c>
      <c r="GX34" s="123">
        <v>23179</v>
      </c>
      <c r="GY34" s="123">
        <v>20766</v>
      </c>
      <c r="GZ34" s="123">
        <v>2413</v>
      </c>
      <c r="HA34" s="525">
        <v>0.10410285171922862</v>
      </c>
      <c r="HB34" s="122">
        <v>-9.5</v>
      </c>
      <c r="HC34" s="123">
        <v>-7198</v>
      </c>
      <c r="HD34" s="123">
        <v>-6178</v>
      </c>
      <c r="HE34" s="123">
        <v>-1020</v>
      </c>
      <c r="HF34" s="525">
        <v>-8.9102832183886593E-3</v>
      </c>
      <c r="HG34" s="122">
        <v>67.400000000000006</v>
      </c>
      <c r="HH34" s="123">
        <v>28320</v>
      </c>
      <c r="HI34" s="123">
        <v>25083</v>
      </c>
      <c r="HJ34" s="123">
        <v>3237</v>
      </c>
      <c r="HK34" s="525">
        <v>0.11430084745762711</v>
      </c>
      <c r="HL34" s="122">
        <v>3.6</v>
      </c>
      <c r="HM34" s="123">
        <v>1469</v>
      </c>
      <c r="HN34" s="123">
        <v>1340</v>
      </c>
      <c r="HO34" s="123">
        <v>129</v>
      </c>
      <c r="HP34" s="525">
        <v>8.7814840027229404E-2</v>
      </c>
      <c r="HQ34" s="122">
        <v>71</v>
      </c>
      <c r="HR34" s="123">
        <v>29789</v>
      </c>
      <c r="HS34" s="123">
        <v>26423</v>
      </c>
      <c r="HT34" s="123">
        <v>3366</v>
      </c>
      <c r="HU34" s="525">
        <v>0.11299472959817382</v>
      </c>
      <c r="HV34" s="122">
        <v>72.2</v>
      </c>
      <c r="HW34" s="123">
        <v>25742</v>
      </c>
      <c r="HX34" s="123">
        <v>22558</v>
      </c>
      <c r="HY34" s="123">
        <v>3184</v>
      </c>
      <c r="HZ34" s="525">
        <v>0.12368891306036826</v>
      </c>
      <c r="IA34" s="122">
        <v>2.7</v>
      </c>
      <c r="IB34" s="123">
        <v>1076</v>
      </c>
      <c r="IC34" s="128">
        <v>995</v>
      </c>
      <c r="ID34" s="123">
        <v>81</v>
      </c>
      <c r="IE34" s="525">
        <v>7.527881040892194E-2</v>
      </c>
      <c r="IF34" s="122">
        <v>74.900000000000006</v>
      </c>
      <c r="IG34" s="123">
        <v>26818</v>
      </c>
      <c r="IH34" s="123">
        <v>23553</v>
      </c>
      <c r="II34" s="123">
        <v>3265</v>
      </c>
      <c r="IJ34" s="525">
        <v>0.12174658811246178</v>
      </c>
      <c r="IK34" s="122">
        <v>3.9000000000000057</v>
      </c>
      <c r="IL34" s="123">
        <v>-2971</v>
      </c>
      <c r="IM34" s="123">
        <v>-2870</v>
      </c>
      <c r="IN34" s="123">
        <v>-101</v>
      </c>
      <c r="IO34" s="525">
        <v>8.7518585142879607E-3</v>
      </c>
      <c r="IP34" s="122">
        <v>70.2</v>
      </c>
      <c r="IQ34" s="123">
        <v>29517</v>
      </c>
      <c r="IR34" s="123">
        <v>26126</v>
      </c>
      <c r="IS34" s="123">
        <v>3391</v>
      </c>
      <c r="IT34" s="525">
        <v>0.11488294880916082</v>
      </c>
      <c r="IU34" s="122">
        <v>4.3</v>
      </c>
      <c r="IV34" s="123">
        <v>1754</v>
      </c>
      <c r="IW34" s="123">
        <v>1600</v>
      </c>
      <c r="IX34" s="123">
        <v>154</v>
      </c>
      <c r="IY34" s="525">
        <v>8.7799315849486886E-2</v>
      </c>
      <c r="IZ34" s="122">
        <v>74.5</v>
      </c>
      <c r="JA34" s="123">
        <v>31271</v>
      </c>
      <c r="JB34" s="123">
        <v>27726</v>
      </c>
      <c r="JC34" s="123">
        <v>3545</v>
      </c>
      <c r="JD34" s="525">
        <v>0.11336381951328707</v>
      </c>
      <c r="JE34" s="122">
        <v>51.5</v>
      </c>
      <c r="JF34" s="123">
        <v>17902</v>
      </c>
      <c r="JG34" s="123">
        <v>16725</v>
      </c>
      <c r="JH34" s="123">
        <v>1177</v>
      </c>
      <c r="JI34" s="525">
        <v>6.5746843928052731E-2</v>
      </c>
      <c r="JJ34" s="122">
        <v>3</v>
      </c>
      <c r="JK34" s="123">
        <v>977</v>
      </c>
      <c r="JL34" s="123">
        <v>934</v>
      </c>
      <c r="JM34" s="123">
        <v>43</v>
      </c>
      <c r="JN34" s="525">
        <v>4.4012282497441144E-2</v>
      </c>
      <c r="JO34" s="122">
        <v>54.5</v>
      </c>
      <c r="JP34" s="123">
        <v>18879</v>
      </c>
      <c r="JQ34" s="123">
        <v>17659</v>
      </c>
      <c r="JR34" s="123">
        <v>1220</v>
      </c>
      <c r="JS34" s="525">
        <v>6.4622066846760945E-2</v>
      </c>
      <c r="JT34" s="122">
        <v>-20</v>
      </c>
      <c r="JU34" s="123">
        <v>-12392</v>
      </c>
      <c r="JV34" s="123">
        <v>-10067</v>
      </c>
      <c r="JW34" s="123">
        <v>-2325</v>
      </c>
      <c r="JX34" s="525">
        <v>-4.8741752666526125E-2</v>
      </c>
      <c r="JY34" s="122">
        <v>66.599999999999994</v>
      </c>
      <c r="JZ34" s="123">
        <v>27985</v>
      </c>
      <c r="KA34" s="123">
        <v>24786</v>
      </c>
      <c r="KB34" s="123">
        <v>3199</v>
      </c>
      <c r="KC34" s="525">
        <v>0.11431123816330177</v>
      </c>
      <c r="KD34" s="122">
        <v>3.7</v>
      </c>
      <c r="KE34" s="123">
        <v>1509</v>
      </c>
      <c r="KF34" s="123">
        <v>1377</v>
      </c>
      <c r="KG34" s="123">
        <v>132</v>
      </c>
      <c r="KH34" s="525">
        <v>8.74751491053678E-2</v>
      </c>
      <c r="KI34" s="122">
        <v>70.3</v>
      </c>
      <c r="KJ34" s="123">
        <v>29494</v>
      </c>
      <c r="KK34" s="123">
        <v>26163</v>
      </c>
      <c r="KL34" s="123">
        <v>3331</v>
      </c>
      <c r="KM34" s="525">
        <v>0.11293822472367261</v>
      </c>
      <c r="KN34" s="122">
        <v>55.8</v>
      </c>
      <c r="KO34" s="123">
        <v>19459</v>
      </c>
      <c r="KP34" s="123">
        <v>17497</v>
      </c>
      <c r="KQ34" s="123">
        <v>1962</v>
      </c>
      <c r="KR34" s="525">
        <v>0.10082738064648748</v>
      </c>
      <c r="KS34" s="122">
        <v>3.9</v>
      </c>
      <c r="KT34" s="123">
        <v>1287</v>
      </c>
      <c r="KU34" s="123">
        <v>1258</v>
      </c>
      <c r="KV34" s="123">
        <v>29</v>
      </c>
      <c r="KW34" s="525">
        <v>2.2533022533022532E-2</v>
      </c>
      <c r="KX34" s="122">
        <v>59.699999999999996</v>
      </c>
      <c r="KY34" s="123">
        <v>20746</v>
      </c>
      <c r="KZ34" s="123">
        <v>18755</v>
      </c>
      <c r="LA34" s="123">
        <v>1991</v>
      </c>
      <c r="LB34" s="525">
        <v>9.5970307529162246E-2</v>
      </c>
      <c r="LC34" s="122">
        <v>-10.600000000000001</v>
      </c>
      <c r="LD34" s="123">
        <v>-8748</v>
      </c>
      <c r="LE34" s="123">
        <v>-7408</v>
      </c>
      <c r="LF34" s="123">
        <v>-1340</v>
      </c>
      <c r="LG34" s="525">
        <v>-1.6967917194510365E-2</v>
      </c>
      <c r="LH34" s="122">
        <v>66</v>
      </c>
      <c r="LI34" s="123">
        <v>27737</v>
      </c>
      <c r="LJ34" s="123">
        <v>24562</v>
      </c>
      <c r="LK34" s="123">
        <v>3175</v>
      </c>
      <c r="LL34" s="525">
        <v>0.11446803908137146</v>
      </c>
      <c r="LM34" s="122">
        <v>3.7</v>
      </c>
      <c r="LN34" s="123">
        <v>1509</v>
      </c>
      <c r="LO34" s="123">
        <v>1377</v>
      </c>
      <c r="LP34" s="123">
        <v>132</v>
      </c>
      <c r="LQ34" s="525">
        <v>8.74751491053678E-2</v>
      </c>
      <c r="LR34" s="122">
        <v>69.7</v>
      </c>
      <c r="LS34" s="123">
        <v>29246</v>
      </c>
      <c r="LT34" s="123">
        <v>25939</v>
      </c>
      <c r="LU34" s="123">
        <v>3307</v>
      </c>
      <c r="LV34" s="525">
        <v>0.11307529234767148</v>
      </c>
      <c r="LW34" s="122">
        <v>47.6</v>
      </c>
      <c r="LX34" s="123">
        <v>16972</v>
      </c>
      <c r="LY34" s="123">
        <v>15158</v>
      </c>
      <c r="LZ34" s="123">
        <v>1814</v>
      </c>
      <c r="MA34" s="525">
        <v>0.10688192316757011</v>
      </c>
      <c r="MB34" s="122">
        <v>2.9</v>
      </c>
      <c r="MC34" s="123">
        <v>995</v>
      </c>
      <c r="MD34" s="123">
        <v>969</v>
      </c>
      <c r="ME34" s="123">
        <v>26</v>
      </c>
      <c r="MF34" s="525">
        <v>2.6130653266331658E-2</v>
      </c>
      <c r="MG34" s="122">
        <v>50.5</v>
      </c>
      <c r="MH34" s="123">
        <v>17967</v>
      </c>
      <c r="MI34" s="123">
        <v>16127</v>
      </c>
      <c r="MJ34" s="123">
        <v>1840</v>
      </c>
      <c r="MK34" s="525">
        <v>0.10240997384093059</v>
      </c>
      <c r="ML34" s="122">
        <v>-19.200000000000003</v>
      </c>
      <c r="MM34" s="123">
        <v>-11279</v>
      </c>
      <c r="MN34" s="123">
        <v>-9812</v>
      </c>
      <c r="MO34" s="123">
        <v>-1467</v>
      </c>
      <c r="MP34" s="525">
        <v>-1.0665318506740892E-2</v>
      </c>
      <c r="MQ34" s="122">
        <v>66.7</v>
      </c>
      <c r="MR34" s="123">
        <v>28034</v>
      </c>
      <c r="MS34" s="123">
        <v>24823</v>
      </c>
      <c r="MT34" s="123">
        <v>3211</v>
      </c>
      <c r="MU34" s="525">
        <v>0.11453948776485696</v>
      </c>
      <c r="MV34" s="122">
        <v>4.4000000000000004</v>
      </c>
      <c r="MW34" s="123">
        <v>1795</v>
      </c>
      <c r="MX34" s="123">
        <v>1638</v>
      </c>
      <c r="MY34" s="123">
        <v>157</v>
      </c>
      <c r="MZ34" s="525">
        <v>8.7465181058495822E-2</v>
      </c>
      <c r="NA34" s="122">
        <v>71.100000000000009</v>
      </c>
      <c r="NB34" s="123">
        <v>29829</v>
      </c>
      <c r="NC34" s="123">
        <v>26461</v>
      </c>
      <c r="ND34" s="123">
        <v>3368</v>
      </c>
      <c r="NE34" s="525">
        <v>0.11291025512085555</v>
      </c>
      <c r="NF34" s="122">
        <v>65</v>
      </c>
      <c r="NG34" s="123">
        <v>22483</v>
      </c>
      <c r="NH34" s="123">
        <v>20225</v>
      </c>
      <c r="NI34" s="123">
        <v>2258</v>
      </c>
      <c r="NJ34" s="525">
        <v>0.10043143708579816</v>
      </c>
      <c r="NK34" s="122">
        <v>1.9</v>
      </c>
      <c r="NL34" s="123">
        <v>650</v>
      </c>
      <c r="NM34" s="123">
        <v>630</v>
      </c>
      <c r="NN34" s="123">
        <v>20</v>
      </c>
      <c r="NO34" s="525">
        <v>3.0769230769230771E-2</v>
      </c>
      <c r="NP34" s="122">
        <v>66.900000000000006</v>
      </c>
      <c r="NQ34" s="123">
        <v>23133</v>
      </c>
      <c r="NR34" s="123">
        <v>20855</v>
      </c>
      <c r="NS34" s="123">
        <v>2278</v>
      </c>
      <c r="NT34" s="525">
        <v>9.8474041412700469E-2</v>
      </c>
      <c r="NU34" s="122">
        <v>-4.2000000000000028</v>
      </c>
      <c r="NV34" s="123">
        <v>-6696</v>
      </c>
      <c r="NW34" s="123">
        <v>-5606</v>
      </c>
      <c r="NX34" s="123">
        <v>-1090</v>
      </c>
      <c r="NY34" s="525">
        <v>-1.443621370815508E-2</v>
      </c>
      <c r="NZ34" s="122">
        <v>66.599999999999994</v>
      </c>
      <c r="OA34" s="123">
        <v>27992</v>
      </c>
      <c r="OB34" s="123">
        <v>24786</v>
      </c>
      <c r="OC34" s="123">
        <v>3206</v>
      </c>
      <c r="OD34" s="525">
        <v>0.11453272363532438</v>
      </c>
      <c r="OE34" s="122">
        <v>3.3</v>
      </c>
      <c r="OF34" s="123">
        <v>1346</v>
      </c>
      <c r="OG34" s="123">
        <v>1228</v>
      </c>
      <c r="OH34" s="123">
        <v>118</v>
      </c>
      <c r="OI34" s="525">
        <v>8.7667161961367007E-2</v>
      </c>
      <c r="OJ34" s="122">
        <v>69.899999999999991</v>
      </c>
      <c r="OK34" s="123">
        <v>29338</v>
      </c>
      <c r="OL34" s="123">
        <v>26014</v>
      </c>
      <c r="OM34" s="123">
        <v>3324</v>
      </c>
      <c r="ON34" s="525">
        <v>0.11330015679323743</v>
      </c>
      <c r="OO34" s="122">
        <v>54.2</v>
      </c>
      <c r="OP34" s="123">
        <v>18499</v>
      </c>
      <c r="OQ34" s="123">
        <v>17732</v>
      </c>
      <c r="OR34" s="123">
        <v>767</v>
      </c>
      <c r="OS34" s="525">
        <v>4.1461700632466618E-2</v>
      </c>
      <c r="OT34" s="122">
        <v>3.3</v>
      </c>
      <c r="OU34" s="123">
        <v>1303</v>
      </c>
      <c r="OV34" s="123">
        <v>1302</v>
      </c>
      <c r="OW34" s="123">
        <v>1</v>
      </c>
      <c r="OX34" s="525">
        <v>7.6745970836531081E-4</v>
      </c>
      <c r="OY34" s="122">
        <v>57.5</v>
      </c>
      <c r="OZ34" s="123">
        <v>19802</v>
      </c>
      <c r="PA34" s="123">
        <v>19034</v>
      </c>
      <c r="PB34" s="123">
        <v>768</v>
      </c>
      <c r="PC34" s="525">
        <v>3.8783961216038783E-2</v>
      </c>
      <c r="PD34" s="122">
        <v>-12.399999999999991</v>
      </c>
      <c r="PE34" s="123">
        <v>-9536</v>
      </c>
      <c r="PF34" s="123">
        <v>-6980</v>
      </c>
      <c r="PG34" s="123">
        <v>-2556</v>
      </c>
      <c r="PH34" s="525">
        <v>-7.4516195577198657E-2</v>
      </c>
      <c r="PI34" s="122">
        <v>542.20000000000005</v>
      </c>
      <c r="PJ34" s="123">
        <v>227988</v>
      </c>
      <c r="PK34" s="123">
        <v>201784</v>
      </c>
      <c r="PL34" s="123">
        <v>26204</v>
      </c>
      <c r="PM34" s="525">
        <v>0.11493587381792024</v>
      </c>
      <c r="PN34" s="122">
        <v>34.5</v>
      </c>
      <c r="PO34" s="123">
        <v>14073</v>
      </c>
      <c r="PP34" s="123">
        <v>12840</v>
      </c>
      <c r="PQ34" s="123">
        <v>1233</v>
      </c>
      <c r="PR34" s="525">
        <v>8.7614581112769138E-2</v>
      </c>
      <c r="PS34" s="122">
        <v>576.70000000000005</v>
      </c>
      <c r="PT34" s="123">
        <v>242061</v>
      </c>
      <c r="PU34" s="123">
        <v>214624</v>
      </c>
      <c r="PV34" s="123">
        <v>27437</v>
      </c>
      <c r="PW34" s="525">
        <v>0.11334746200337931</v>
      </c>
      <c r="PX34" s="122">
        <v>435.2999999999999</v>
      </c>
      <c r="PY34" s="123">
        <v>159917</v>
      </c>
      <c r="PZ34" s="123">
        <v>146324</v>
      </c>
      <c r="QA34" s="123">
        <v>13593</v>
      </c>
      <c r="QB34" s="525">
        <v>8.5000343928412866E-2</v>
      </c>
      <c r="QC34" s="122">
        <v>24.3</v>
      </c>
      <c r="QD34" s="123">
        <v>9827</v>
      </c>
      <c r="QE34" s="123">
        <v>9164</v>
      </c>
      <c r="QF34" s="123">
        <v>663</v>
      </c>
      <c r="QG34" s="525">
        <v>6.7467182252976488E-2</v>
      </c>
      <c r="QH34" s="122">
        <v>459.59999999999991</v>
      </c>
      <c r="QI34" s="123">
        <v>169744</v>
      </c>
      <c r="QJ34" s="123">
        <v>155488</v>
      </c>
      <c r="QK34" s="123">
        <v>14256</v>
      </c>
      <c r="QL34" s="525">
        <v>8.3985295503817517E-2</v>
      </c>
      <c r="QM34" s="122">
        <v>-117.10000000000014</v>
      </c>
      <c r="QN34" s="123">
        <v>-72317</v>
      </c>
      <c r="QO34" s="123">
        <v>-59136</v>
      </c>
      <c r="QP34" s="123">
        <v>-13181</v>
      </c>
      <c r="QQ34" s="526">
        <v>-2.936216649956179E-2</v>
      </c>
    </row>
    <row r="35" spans="2:459">
      <c r="B35" s="518"/>
      <c r="C35" s="544" t="s">
        <v>2826</v>
      </c>
      <c r="D35" s="545" t="s">
        <v>874</v>
      </c>
      <c r="E35" s="209">
        <v>32.999999999999993</v>
      </c>
      <c r="F35" s="210">
        <v>11231</v>
      </c>
      <c r="G35" s="210">
        <v>9884</v>
      </c>
      <c r="H35" s="150">
        <v>1347</v>
      </c>
      <c r="I35" s="547">
        <v>0.11993589172825216</v>
      </c>
      <c r="J35" s="209">
        <v>2.2999999999999998</v>
      </c>
      <c r="K35" s="210">
        <v>755</v>
      </c>
      <c r="L35" s="210">
        <v>689</v>
      </c>
      <c r="M35" s="150">
        <v>66</v>
      </c>
      <c r="N35" s="547">
        <v>8.7417218543046363E-2</v>
      </c>
      <c r="O35" s="149">
        <v>35.29999999999999</v>
      </c>
      <c r="P35" s="150">
        <v>11986</v>
      </c>
      <c r="Q35" s="150">
        <v>10573</v>
      </c>
      <c r="R35" s="150">
        <v>1413</v>
      </c>
      <c r="S35" s="547">
        <v>0.11788753545803438</v>
      </c>
      <c r="T35" s="209">
        <v>16.100000000000001</v>
      </c>
      <c r="U35" s="210">
        <v>5302</v>
      </c>
      <c r="V35" s="210">
        <v>4711</v>
      </c>
      <c r="W35" s="150">
        <v>591</v>
      </c>
      <c r="X35" s="547">
        <v>0.11146737080347038</v>
      </c>
      <c r="Y35" s="209">
        <v>1.1000000000000001</v>
      </c>
      <c r="Z35" s="210">
        <v>413</v>
      </c>
      <c r="AA35" s="210">
        <v>307</v>
      </c>
      <c r="AB35" s="150">
        <v>106</v>
      </c>
      <c r="AC35" s="547">
        <v>0.2566585956416465</v>
      </c>
      <c r="AD35" s="149">
        <v>17.200000000000003</v>
      </c>
      <c r="AE35" s="150">
        <v>5715</v>
      </c>
      <c r="AF35" s="150">
        <v>5018</v>
      </c>
      <c r="AG35" s="150">
        <v>697</v>
      </c>
      <c r="AH35" s="547">
        <v>0.12195975503062118</v>
      </c>
      <c r="AI35" s="149">
        <v>-18.099999999999987</v>
      </c>
      <c r="AJ35" s="150">
        <v>-6271</v>
      </c>
      <c r="AK35" s="150">
        <v>-5555</v>
      </c>
      <c r="AL35" s="150">
        <v>-716</v>
      </c>
      <c r="AM35" s="547">
        <v>4.0722195725867993E-3</v>
      </c>
      <c r="AN35" s="209">
        <v>29.2</v>
      </c>
      <c r="AO35" s="210">
        <v>9921</v>
      </c>
      <c r="AP35" s="210">
        <v>8746</v>
      </c>
      <c r="AQ35" s="150">
        <v>1175</v>
      </c>
      <c r="AR35" s="547">
        <v>0.11843564156839029</v>
      </c>
      <c r="AS35" s="209">
        <v>2.7</v>
      </c>
      <c r="AT35" s="210">
        <v>886</v>
      </c>
      <c r="AU35" s="210">
        <v>809</v>
      </c>
      <c r="AV35" s="150">
        <v>77</v>
      </c>
      <c r="AW35" s="547">
        <v>8.6907449209932278E-2</v>
      </c>
      <c r="AX35" s="149">
        <v>31.9</v>
      </c>
      <c r="AY35" s="150">
        <v>10807</v>
      </c>
      <c r="AZ35" s="150">
        <v>9555</v>
      </c>
      <c r="BA35" s="150">
        <v>1252</v>
      </c>
      <c r="BB35" s="547">
        <v>0.11585083742019062</v>
      </c>
      <c r="BC35" s="209">
        <v>21.2</v>
      </c>
      <c r="BD35" s="210">
        <v>6566</v>
      </c>
      <c r="BE35" s="210">
        <v>6040</v>
      </c>
      <c r="BF35" s="150">
        <v>526</v>
      </c>
      <c r="BG35" s="547">
        <v>8.0109655802619556E-2</v>
      </c>
      <c r="BH35" s="209">
        <v>0.1</v>
      </c>
      <c r="BI35" s="210">
        <v>41</v>
      </c>
      <c r="BJ35" s="210">
        <v>36</v>
      </c>
      <c r="BK35" s="150">
        <v>5</v>
      </c>
      <c r="BL35" s="547">
        <v>0.12195121951219512</v>
      </c>
      <c r="BM35" s="149">
        <v>21.3</v>
      </c>
      <c r="BN35" s="150">
        <v>6607</v>
      </c>
      <c r="BO35" s="150">
        <v>6076</v>
      </c>
      <c r="BP35" s="150">
        <v>531</v>
      </c>
      <c r="BQ35" s="547">
        <v>8.0369305282276371E-2</v>
      </c>
      <c r="BR35" s="149">
        <v>-10.599999999999998</v>
      </c>
      <c r="BS35" s="150">
        <v>-4200</v>
      </c>
      <c r="BT35" s="150">
        <v>-3479</v>
      </c>
      <c r="BU35" s="150">
        <v>-721</v>
      </c>
      <c r="BV35" s="547">
        <v>-3.5481532137914246E-2</v>
      </c>
      <c r="BW35" s="209">
        <v>29.5</v>
      </c>
      <c r="BX35" s="210">
        <v>10032</v>
      </c>
      <c r="BY35" s="210">
        <v>8836</v>
      </c>
      <c r="BZ35" s="150">
        <v>1196</v>
      </c>
      <c r="CA35" s="547">
        <v>0.11921850079744817</v>
      </c>
      <c r="CB35" s="209">
        <v>2.6</v>
      </c>
      <c r="CC35" s="210">
        <v>854</v>
      </c>
      <c r="CD35" s="210">
        <v>779</v>
      </c>
      <c r="CE35" s="150">
        <v>75</v>
      </c>
      <c r="CF35" s="547">
        <v>8.7822014051522249E-2</v>
      </c>
      <c r="CG35" s="149">
        <v>32.1</v>
      </c>
      <c r="CH35" s="150">
        <v>10886</v>
      </c>
      <c r="CI35" s="150">
        <v>9615</v>
      </c>
      <c r="CJ35" s="150">
        <v>1271</v>
      </c>
      <c r="CK35" s="547">
        <v>0.11675546573580746</v>
      </c>
      <c r="CL35" s="209">
        <v>28.8</v>
      </c>
      <c r="CM35" s="210">
        <v>8599</v>
      </c>
      <c r="CN35" s="210">
        <v>7382</v>
      </c>
      <c r="CO35" s="150">
        <v>1217</v>
      </c>
      <c r="CP35" s="547">
        <v>0.14152808466100708</v>
      </c>
      <c r="CQ35" s="209">
        <v>0.7</v>
      </c>
      <c r="CR35" s="210">
        <v>208</v>
      </c>
      <c r="CS35" s="210">
        <v>194</v>
      </c>
      <c r="CT35" s="150">
        <v>14</v>
      </c>
      <c r="CU35" s="547">
        <v>6.7307692307692304E-2</v>
      </c>
      <c r="CV35" s="149">
        <v>29.5</v>
      </c>
      <c r="CW35" s="150">
        <v>8807</v>
      </c>
      <c r="CX35" s="150">
        <v>7576</v>
      </c>
      <c r="CY35" s="150">
        <v>1231</v>
      </c>
      <c r="CZ35" s="547">
        <v>0.13977517883501761</v>
      </c>
      <c r="DA35" s="149">
        <v>-2.6000000000000014</v>
      </c>
      <c r="DB35" s="150">
        <v>-2079</v>
      </c>
      <c r="DC35" s="150">
        <v>-2039</v>
      </c>
      <c r="DD35" s="150">
        <v>-40</v>
      </c>
      <c r="DE35" s="547">
        <v>2.3019713099210151E-2</v>
      </c>
      <c r="DF35" s="209">
        <v>30.6</v>
      </c>
      <c r="DG35" s="210">
        <v>10393</v>
      </c>
      <c r="DH35" s="210">
        <v>9165</v>
      </c>
      <c r="DI35" s="150">
        <v>1228</v>
      </c>
      <c r="DJ35" s="547">
        <v>0.11815645145771192</v>
      </c>
      <c r="DK35" s="209">
        <v>1.6</v>
      </c>
      <c r="DL35" s="210">
        <v>525</v>
      </c>
      <c r="DM35" s="210">
        <v>479</v>
      </c>
      <c r="DN35" s="150">
        <v>46</v>
      </c>
      <c r="DO35" s="547">
        <v>8.7619047619047624E-2</v>
      </c>
      <c r="DP35" s="149">
        <v>32.200000000000003</v>
      </c>
      <c r="DQ35" s="150">
        <v>10918</v>
      </c>
      <c r="DR35" s="150">
        <v>9644</v>
      </c>
      <c r="DS35" s="150">
        <v>1274</v>
      </c>
      <c r="DT35" s="547">
        <v>0.11668803810221652</v>
      </c>
      <c r="DU35" s="209">
        <v>35.6</v>
      </c>
      <c r="DV35" s="210">
        <v>10289</v>
      </c>
      <c r="DW35" s="210">
        <v>9649</v>
      </c>
      <c r="DX35" s="150">
        <v>640</v>
      </c>
      <c r="DY35" s="547">
        <v>6.2202352026436002E-2</v>
      </c>
      <c r="DZ35" s="209">
        <v>1</v>
      </c>
      <c r="EA35" s="210">
        <v>337</v>
      </c>
      <c r="EB35" s="210">
        <v>284</v>
      </c>
      <c r="EC35" s="150">
        <v>53</v>
      </c>
      <c r="ED35" s="547">
        <v>0.15727002967359049</v>
      </c>
      <c r="EE35" s="149">
        <v>36.6</v>
      </c>
      <c r="EF35" s="150">
        <v>10626</v>
      </c>
      <c r="EG35" s="150">
        <v>9933</v>
      </c>
      <c r="EH35" s="150">
        <v>693</v>
      </c>
      <c r="EI35" s="547">
        <v>6.5217391304347824E-2</v>
      </c>
      <c r="EJ35" s="149">
        <v>4.3999999999999986</v>
      </c>
      <c r="EK35" s="150">
        <v>-292</v>
      </c>
      <c r="EL35" s="150">
        <v>289</v>
      </c>
      <c r="EM35" s="150">
        <v>-581</v>
      </c>
      <c r="EN35" s="547">
        <v>-5.1470646797868697E-2</v>
      </c>
      <c r="EO35" s="209">
        <v>31.8</v>
      </c>
      <c r="EP35" s="210">
        <v>10811</v>
      </c>
      <c r="EQ35" s="210">
        <v>9525</v>
      </c>
      <c r="ER35" s="150">
        <v>1286</v>
      </c>
      <c r="ES35" s="547">
        <v>0.11895291832392933</v>
      </c>
      <c r="ET35" s="209">
        <v>2</v>
      </c>
      <c r="EU35" s="210">
        <v>657</v>
      </c>
      <c r="EV35" s="210">
        <v>599</v>
      </c>
      <c r="EW35" s="150">
        <v>58</v>
      </c>
      <c r="EX35" s="547">
        <v>8.8280060882800604E-2</v>
      </c>
      <c r="EY35" s="149">
        <v>33.799999999999997</v>
      </c>
      <c r="EZ35" s="150">
        <v>11468</v>
      </c>
      <c r="FA35" s="150">
        <v>10124</v>
      </c>
      <c r="FB35" s="150">
        <v>1344</v>
      </c>
      <c r="FC35" s="547">
        <v>0.11719567492152075</v>
      </c>
      <c r="FD35" s="209">
        <v>33.5</v>
      </c>
      <c r="FE35" s="210">
        <v>9758</v>
      </c>
      <c r="FF35" s="210">
        <v>9171</v>
      </c>
      <c r="FG35" s="150">
        <v>587</v>
      </c>
      <c r="FH35" s="547">
        <v>6.0155769624923139E-2</v>
      </c>
      <c r="FI35" s="209">
        <v>3.9</v>
      </c>
      <c r="FJ35" s="210">
        <v>1257</v>
      </c>
      <c r="FK35" s="210">
        <v>1047</v>
      </c>
      <c r="FL35" s="150">
        <v>210</v>
      </c>
      <c r="FM35" s="547">
        <v>0.16706443914081145</v>
      </c>
      <c r="FN35" s="149">
        <v>37.4</v>
      </c>
      <c r="FO35" s="150">
        <v>11015</v>
      </c>
      <c r="FP35" s="150">
        <v>10218</v>
      </c>
      <c r="FQ35" s="150">
        <v>797</v>
      </c>
      <c r="FR35" s="547">
        <v>7.2355878347707667E-2</v>
      </c>
      <c r="FS35" s="149">
        <v>3.6000000000000014</v>
      </c>
      <c r="FT35" s="150">
        <v>-453</v>
      </c>
      <c r="FU35" s="150">
        <v>94</v>
      </c>
      <c r="FV35" s="150">
        <v>-547</v>
      </c>
      <c r="FW35" s="547">
        <v>-4.4839796573813082E-2</v>
      </c>
      <c r="FX35" s="209">
        <v>30.400000000000002</v>
      </c>
      <c r="FY35" s="210">
        <v>10329</v>
      </c>
      <c r="FZ35" s="210">
        <v>9106</v>
      </c>
      <c r="GA35" s="150">
        <v>1223</v>
      </c>
      <c r="GB35" s="547">
        <v>0.11840449220640914</v>
      </c>
      <c r="GC35" s="209">
        <v>1.8</v>
      </c>
      <c r="GD35" s="210">
        <v>591</v>
      </c>
      <c r="GE35" s="210">
        <v>539</v>
      </c>
      <c r="GF35" s="150">
        <v>52</v>
      </c>
      <c r="GG35" s="547">
        <v>8.7986463620981392E-2</v>
      </c>
      <c r="GH35" s="149">
        <v>32.200000000000003</v>
      </c>
      <c r="GI35" s="150">
        <v>10920</v>
      </c>
      <c r="GJ35" s="150">
        <v>9645</v>
      </c>
      <c r="GK35" s="150">
        <v>1275</v>
      </c>
      <c r="GL35" s="547">
        <v>0.11675824175824176</v>
      </c>
      <c r="GM35" s="209">
        <v>25.2</v>
      </c>
      <c r="GN35" s="210">
        <v>7480</v>
      </c>
      <c r="GO35" s="210">
        <v>6564</v>
      </c>
      <c r="GP35" s="150">
        <v>916</v>
      </c>
      <c r="GQ35" s="547">
        <v>0.12245989304812835</v>
      </c>
      <c r="GR35" s="209">
        <v>0.1</v>
      </c>
      <c r="GS35" s="210">
        <v>27</v>
      </c>
      <c r="GT35" s="210">
        <v>26</v>
      </c>
      <c r="GU35" s="150">
        <v>1</v>
      </c>
      <c r="GV35" s="547">
        <v>3.7037037037037035E-2</v>
      </c>
      <c r="GW35" s="149">
        <v>25.3</v>
      </c>
      <c r="GX35" s="150">
        <v>7507</v>
      </c>
      <c r="GY35" s="150">
        <v>6590</v>
      </c>
      <c r="GZ35" s="150">
        <v>917</v>
      </c>
      <c r="HA35" s="547">
        <v>0.12215265751964832</v>
      </c>
      <c r="HB35" s="149">
        <v>-6.9000000000000021</v>
      </c>
      <c r="HC35" s="150">
        <v>-3413</v>
      </c>
      <c r="HD35" s="150">
        <v>-3055</v>
      </c>
      <c r="HE35" s="150">
        <v>-358</v>
      </c>
      <c r="HF35" s="547">
        <v>5.3944157614065624E-3</v>
      </c>
      <c r="HG35" s="209">
        <v>29.599999999999998</v>
      </c>
      <c r="HH35" s="210">
        <v>10057</v>
      </c>
      <c r="HI35" s="210">
        <v>8866</v>
      </c>
      <c r="HJ35" s="150">
        <v>1191</v>
      </c>
      <c r="HK35" s="547">
        <v>0.11842497762752312</v>
      </c>
      <c r="HL35" s="209">
        <v>1.8</v>
      </c>
      <c r="HM35" s="210">
        <v>591</v>
      </c>
      <c r="HN35" s="210">
        <v>539</v>
      </c>
      <c r="HO35" s="150">
        <v>52</v>
      </c>
      <c r="HP35" s="547">
        <v>8.7986463620981392E-2</v>
      </c>
      <c r="HQ35" s="149">
        <v>31.4</v>
      </c>
      <c r="HR35" s="150">
        <v>10648</v>
      </c>
      <c r="HS35" s="150">
        <v>9405</v>
      </c>
      <c r="HT35" s="150">
        <v>1243</v>
      </c>
      <c r="HU35" s="547">
        <v>0.11673553719008264</v>
      </c>
      <c r="HV35" s="209">
        <v>33.200000000000003</v>
      </c>
      <c r="HW35" s="210">
        <v>9764</v>
      </c>
      <c r="HX35" s="210">
        <v>8402</v>
      </c>
      <c r="HY35" s="150">
        <v>1362</v>
      </c>
      <c r="HZ35" s="547">
        <v>0.13949201147070872</v>
      </c>
      <c r="IA35" s="209">
        <v>1.2</v>
      </c>
      <c r="IB35" s="210">
        <v>332</v>
      </c>
      <c r="IC35" s="210">
        <v>301</v>
      </c>
      <c r="ID35" s="150">
        <v>31</v>
      </c>
      <c r="IE35" s="547">
        <v>9.337349397590361E-2</v>
      </c>
      <c r="IF35" s="149">
        <v>34.400000000000006</v>
      </c>
      <c r="IG35" s="150">
        <v>10096</v>
      </c>
      <c r="IH35" s="150">
        <v>8703</v>
      </c>
      <c r="II35" s="150">
        <v>1393</v>
      </c>
      <c r="IJ35" s="547">
        <v>0.13797543581616481</v>
      </c>
      <c r="IK35" s="149">
        <v>3.0000000000000071</v>
      </c>
      <c r="IL35" s="150">
        <v>-552</v>
      </c>
      <c r="IM35" s="150">
        <v>-702</v>
      </c>
      <c r="IN35" s="150">
        <v>150</v>
      </c>
      <c r="IO35" s="547">
        <v>2.1239898626082165E-2</v>
      </c>
      <c r="IP35" s="209">
        <v>32</v>
      </c>
      <c r="IQ35" s="210">
        <v>10879</v>
      </c>
      <c r="IR35" s="210">
        <v>9585</v>
      </c>
      <c r="IS35" s="150">
        <v>1294</v>
      </c>
      <c r="IT35" s="547">
        <v>0.11894475595183381</v>
      </c>
      <c r="IU35" s="209">
        <v>2.1</v>
      </c>
      <c r="IV35" s="210">
        <v>689</v>
      </c>
      <c r="IW35" s="210">
        <v>629</v>
      </c>
      <c r="IX35" s="150">
        <v>60</v>
      </c>
      <c r="IY35" s="547">
        <v>8.7082728592162553E-2</v>
      </c>
      <c r="IZ35" s="149">
        <v>34.1</v>
      </c>
      <c r="JA35" s="150">
        <v>11568</v>
      </c>
      <c r="JB35" s="150">
        <v>10214</v>
      </c>
      <c r="JC35" s="150">
        <v>1354</v>
      </c>
      <c r="JD35" s="547">
        <v>0.11704702627939143</v>
      </c>
      <c r="JE35" s="209">
        <v>26.7</v>
      </c>
      <c r="JF35" s="210">
        <v>7546</v>
      </c>
      <c r="JG35" s="210">
        <v>6718</v>
      </c>
      <c r="JH35" s="150">
        <v>828</v>
      </c>
      <c r="JI35" s="547">
        <v>0.10972700768619136</v>
      </c>
      <c r="JJ35" s="209">
        <v>0</v>
      </c>
      <c r="JK35" s="210">
        <v>0</v>
      </c>
      <c r="JL35" s="210">
        <v>0</v>
      </c>
      <c r="JM35" s="150">
        <v>0</v>
      </c>
      <c r="JN35" s="547">
        <v>0</v>
      </c>
      <c r="JO35" s="149">
        <v>26.7</v>
      </c>
      <c r="JP35" s="150">
        <v>7546</v>
      </c>
      <c r="JQ35" s="150">
        <v>6718</v>
      </c>
      <c r="JR35" s="150">
        <v>828</v>
      </c>
      <c r="JS35" s="547">
        <v>0.10972700768619136</v>
      </c>
      <c r="JT35" s="149">
        <v>-7.4000000000000021</v>
      </c>
      <c r="JU35" s="150">
        <v>-4022</v>
      </c>
      <c r="JV35" s="150">
        <v>-3496</v>
      </c>
      <c r="JW35" s="150">
        <v>-526</v>
      </c>
      <c r="JX35" s="547">
        <v>-7.32001859320007E-3</v>
      </c>
      <c r="JY35" s="209">
        <v>29.499999999999996</v>
      </c>
      <c r="JZ35" s="210">
        <v>10024</v>
      </c>
      <c r="KA35" s="210">
        <v>8836</v>
      </c>
      <c r="KB35" s="150">
        <v>1188</v>
      </c>
      <c r="KC35" s="547">
        <v>0.11851556264964086</v>
      </c>
      <c r="KD35" s="209">
        <v>1.8</v>
      </c>
      <c r="KE35" s="210">
        <v>591</v>
      </c>
      <c r="KF35" s="210">
        <v>539</v>
      </c>
      <c r="KG35" s="150">
        <v>52</v>
      </c>
      <c r="KH35" s="547">
        <v>8.7986463620981392E-2</v>
      </c>
      <c r="KI35" s="149">
        <v>31.299999999999997</v>
      </c>
      <c r="KJ35" s="150">
        <v>10615</v>
      </c>
      <c r="KK35" s="150">
        <v>9375</v>
      </c>
      <c r="KL35" s="150">
        <v>1240</v>
      </c>
      <c r="KM35" s="547">
        <v>0.11681582666038624</v>
      </c>
      <c r="KN35" s="209">
        <v>34.299999999999997</v>
      </c>
      <c r="KO35" s="210">
        <v>9922</v>
      </c>
      <c r="KP35" s="210">
        <v>8741</v>
      </c>
      <c r="KQ35" s="150">
        <v>1181</v>
      </c>
      <c r="KR35" s="547">
        <v>0.11902842168917557</v>
      </c>
      <c r="KS35" s="209">
        <v>0.6</v>
      </c>
      <c r="KT35" s="210">
        <v>192</v>
      </c>
      <c r="KU35" s="210">
        <v>132</v>
      </c>
      <c r="KV35" s="150">
        <v>60</v>
      </c>
      <c r="KW35" s="547">
        <v>0.3125</v>
      </c>
      <c r="KX35" s="149">
        <v>34.9</v>
      </c>
      <c r="KY35" s="150">
        <v>10114</v>
      </c>
      <c r="KZ35" s="150">
        <v>8873</v>
      </c>
      <c r="LA35" s="150">
        <v>1241</v>
      </c>
      <c r="LB35" s="547">
        <v>0.12270120624876409</v>
      </c>
      <c r="LC35" s="149">
        <v>3.6000000000000014</v>
      </c>
      <c r="LD35" s="150">
        <v>-501</v>
      </c>
      <c r="LE35" s="150">
        <v>-502</v>
      </c>
      <c r="LF35" s="150">
        <v>1</v>
      </c>
      <c r="LG35" s="547">
        <v>5.8853795883778426E-3</v>
      </c>
      <c r="LH35" s="209">
        <v>29.2</v>
      </c>
      <c r="LI35" s="210">
        <v>9923</v>
      </c>
      <c r="LJ35" s="210">
        <v>8746</v>
      </c>
      <c r="LK35" s="150">
        <v>1177</v>
      </c>
      <c r="LL35" s="547">
        <v>0.11861332258389599</v>
      </c>
      <c r="LM35" s="209">
        <v>1.9</v>
      </c>
      <c r="LN35" s="210">
        <v>624</v>
      </c>
      <c r="LO35" s="210">
        <v>569</v>
      </c>
      <c r="LP35" s="150">
        <v>55</v>
      </c>
      <c r="LQ35" s="547">
        <v>8.8141025641025647E-2</v>
      </c>
      <c r="LR35" s="149">
        <v>31.099999999999998</v>
      </c>
      <c r="LS35" s="150">
        <v>10547</v>
      </c>
      <c r="LT35" s="150">
        <v>9315</v>
      </c>
      <c r="LU35" s="150">
        <v>1232</v>
      </c>
      <c r="LV35" s="547">
        <v>0.1168104674314971</v>
      </c>
      <c r="LW35" s="209">
        <v>35.299999999999997</v>
      </c>
      <c r="LX35" s="210">
        <v>10538</v>
      </c>
      <c r="LY35" s="210">
        <v>9073</v>
      </c>
      <c r="LZ35" s="150">
        <v>1465</v>
      </c>
      <c r="MA35" s="547">
        <v>0.13902068703738849</v>
      </c>
      <c r="MB35" s="209">
        <v>0</v>
      </c>
      <c r="MC35" s="210">
        <v>0</v>
      </c>
      <c r="MD35" s="210">
        <v>0</v>
      </c>
      <c r="ME35" s="150">
        <v>0</v>
      </c>
      <c r="MF35" s="547">
        <v>0</v>
      </c>
      <c r="MG35" s="149">
        <v>35.299999999999997</v>
      </c>
      <c r="MH35" s="150">
        <v>10538</v>
      </c>
      <c r="MI35" s="150">
        <v>9073</v>
      </c>
      <c r="MJ35" s="150">
        <v>1465</v>
      </c>
      <c r="MK35" s="547">
        <v>0.13902068703738849</v>
      </c>
      <c r="ML35" s="149">
        <v>4.1999999999999993</v>
      </c>
      <c r="MM35" s="150">
        <v>-9</v>
      </c>
      <c r="MN35" s="150">
        <v>-242</v>
      </c>
      <c r="MO35" s="150">
        <v>233</v>
      </c>
      <c r="MP35" s="547">
        <v>2.2210219605891382E-2</v>
      </c>
      <c r="MQ35" s="209">
        <v>29.7</v>
      </c>
      <c r="MR35" s="210">
        <v>10094</v>
      </c>
      <c r="MS35" s="210">
        <v>8896</v>
      </c>
      <c r="MT35" s="150">
        <v>1198</v>
      </c>
      <c r="MU35" s="547">
        <v>0.11868436695066376</v>
      </c>
      <c r="MV35" s="209">
        <v>2.2000000000000002</v>
      </c>
      <c r="MW35" s="210">
        <v>722</v>
      </c>
      <c r="MX35" s="210">
        <v>659</v>
      </c>
      <c r="MY35" s="150">
        <v>63</v>
      </c>
      <c r="MZ35" s="547">
        <v>8.7257617728531855E-2</v>
      </c>
      <c r="NA35" s="149">
        <v>31.9</v>
      </c>
      <c r="NB35" s="150">
        <v>10816</v>
      </c>
      <c r="NC35" s="150">
        <v>9555</v>
      </c>
      <c r="ND35" s="150">
        <v>1261</v>
      </c>
      <c r="NE35" s="547">
        <v>0.11658653846153846</v>
      </c>
      <c r="NF35" s="209">
        <v>35.700000000000003</v>
      </c>
      <c r="NG35" s="210">
        <v>10784</v>
      </c>
      <c r="NH35" s="210">
        <v>9075</v>
      </c>
      <c r="NI35" s="150">
        <v>1709</v>
      </c>
      <c r="NJ35" s="547">
        <v>0.15847551928783382</v>
      </c>
      <c r="NK35" s="209">
        <v>0.3</v>
      </c>
      <c r="NL35" s="210">
        <v>99</v>
      </c>
      <c r="NM35" s="210">
        <v>97</v>
      </c>
      <c r="NN35" s="150">
        <v>2</v>
      </c>
      <c r="NO35" s="547">
        <v>2.0202020202020204E-2</v>
      </c>
      <c r="NP35" s="149">
        <v>36</v>
      </c>
      <c r="NQ35" s="150">
        <v>10883</v>
      </c>
      <c r="NR35" s="150">
        <v>9172</v>
      </c>
      <c r="NS35" s="150">
        <v>1711</v>
      </c>
      <c r="NT35" s="547">
        <v>0.15721767894881927</v>
      </c>
      <c r="NU35" s="149">
        <v>4.1000000000000014</v>
      </c>
      <c r="NV35" s="150">
        <v>67</v>
      </c>
      <c r="NW35" s="150">
        <v>-383</v>
      </c>
      <c r="NX35" s="150">
        <v>450</v>
      </c>
      <c r="NY35" s="547">
        <v>4.0631140487280809E-2</v>
      </c>
      <c r="NZ35" s="209">
        <v>29.6</v>
      </c>
      <c r="OA35" s="210">
        <v>10059</v>
      </c>
      <c r="OB35" s="210">
        <v>8866</v>
      </c>
      <c r="OC35" s="150">
        <v>1193</v>
      </c>
      <c r="OD35" s="547">
        <v>0.11860025847499751</v>
      </c>
      <c r="OE35" s="209">
        <v>1.7</v>
      </c>
      <c r="OF35" s="210">
        <v>558</v>
      </c>
      <c r="OG35" s="210">
        <v>509</v>
      </c>
      <c r="OH35" s="150">
        <v>49</v>
      </c>
      <c r="OI35" s="547">
        <v>8.7813620071684584E-2</v>
      </c>
      <c r="OJ35" s="149">
        <v>31.3</v>
      </c>
      <c r="OK35" s="150">
        <v>10617</v>
      </c>
      <c r="OL35" s="150">
        <v>9375</v>
      </c>
      <c r="OM35" s="150">
        <v>1242</v>
      </c>
      <c r="ON35" s="547">
        <v>0.11698219836111896</v>
      </c>
      <c r="OO35" s="209">
        <v>38</v>
      </c>
      <c r="OP35" s="210">
        <v>10723</v>
      </c>
      <c r="OQ35" s="210">
        <v>9627</v>
      </c>
      <c r="OR35" s="150">
        <v>1096</v>
      </c>
      <c r="OS35" s="547">
        <v>0.10221020236874009</v>
      </c>
      <c r="OT35" s="209">
        <v>0</v>
      </c>
      <c r="OU35" s="210">
        <v>0</v>
      </c>
      <c r="OV35" s="210">
        <v>0</v>
      </c>
      <c r="OW35" s="150">
        <v>0</v>
      </c>
      <c r="OX35" s="547">
        <v>0</v>
      </c>
      <c r="OY35" s="149">
        <v>38</v>
      </c>
      <c r="OZ35" s="150">
        <v>10723</v>
      </c>
      <c r="PA35" s="150">
        <v>9627</v>
      </c>
      <c r="PB35" s="150">
        <v>1096</v>
      </c>
      <c r="PC35" s="547">
        <v>0.10221020236874009</v>
      </c>
      <c r="PD35" s="149">
        <v>6.6999999999999993</v>
      </c>
      <c r="PE35" s="150">
        <v>106</v>
      </c>
      <c r="PF35" s="150">
        <v>252</v>
      </c>
      <c r="PG35" s="150">
        <v>-146</v>
      </c>
      <c r="PH35" s="547">
        <v>-1.477199599237887E-2</v>
      </c>
      <c r="PI35" s="149">
        <v>247.1</v>
      </c>
      <c r="PJ35" s="150">
        <v>84005</v>
      </c>
      <c r="PK35" s="150">
        <v>74012</v>
      </c>
      <c r="PL35" s="150">
        <v>9993</v>
      </c>
      <c r="PM35" s="547">
        <v>0.11895720492827808</v>
      </c>
      <c r="PN35" s="149">
        <v>17.100000000000001</v>
      </c>
      <c r="PO35" s="150">
        <v>5614</v>
      </c>
      <c r="PP35" s="150">
        <v>5122</v>
      </c>
      <c r="PQ35" s="150">
        <v>492</v>
      </c>
      <c r="PR35" s="547">
        <v>8.7638047737798361E-2</v>
      </c>
      <c r="PS35" s="149">
        <v>264.2</v>
      </c>
      <c r="PT35" s="150">
        <v>89619</v>
      </c>
      <c r="PU35" s="150">
        <v>79134</v>
      </c>
      <c r="PV35" s="150">
        <v>10485</v>
      </c>
      <c r="PW35" s="547">
        <v>0.11699528001874603</v>
      </c>
      <c r="PX35" s="149">
        <v>209.69999999999996</v>
      </c>
      <c r="PY35" s="150">
        <v>63060</v>
      </c>
      <c r="PZ35" s="150">
        <v>56630</v>
      </c>
      <c r="QA35" s="150">
        <v>6430</v>
      </c>
      <c r="QB35" s="547">
        <v>0.10196638122423089</v>
      </c>
      <c r="QC35" s="149">
        <v>9.1999999999999993</v>
      </c>
      <c r="QD35" s="150">
        <v>3028</v>
      </c>
      <c r="QE35" s="150">
        <v>2502</v>
      </c>
      <c r="QF35" s="150">
        <v>526</v>
      </c>
      <c r="QG35" s="547">
        <v>0.1737120211360634</v>
      </c>
      <c r="QH35" s="149">
        <v>218.89999999999995</v>
      </c>
      <c r="QI35" s="150">
        <v>66088</v>
      </c>
      <c r="QJ35" s="150">
        <v>59132</v>
      </c>
      <c r="QK35" s="150">
        <v>6956</v>
      </c>
      <c r="QL35" s="547">
        <v>0.10525360125892749</v>
      </c>
      <c r="QM35" s="149">
        <v>-45.30000000000004</v>
      </c>
      <c r="QN35" s="150">
        <v>-23531</v>
      </c>
      <c r="QO35" s="150">
        <v>-20002</v>
      </c>
      <c r="QP35" s="150">
        <v>-3529</v>
      </c>
      <c r="QQ35" s="552">
        <v>-1.1741678759818533E-2</v>
      </c>
    </row>
    <row r="36" spans="2:459">
      <c r="B36" s="593" t="s">
        <v>2926</v>
      </c>
      <c r="C36" s="594" t="s">
        <v>2827</v>
      </c>
      <c r="D36" s="595" t="s">
        <v>2828</v>
      </c>
      <c r="E36" s="214">
        <v>0</v>
      </c>
      <c r="F36" s="215">
        <v>0</v>
      </c>
      <c r="G36" s="215">
        <v>0</v>
      </c>
      <c r="H36" s="215">
        <v>0</v>
      </c>
      <c r="I36" s="596">
        <v>0</v>
      </c>
      <c r="J36" s="214">
        <v>0</v>
      </c>
      <c r="K36" s="215">
        <v>0</v>
      </c>
      <c r="L36" s="215">
        <v>0</v>
      </c>
      <c r="M36" s="215">
        <v>0</v>
      </c>
      <c r="N36" s="596">
        <v>0</v>
      </c>
      <c r="O36" s="214">
        <v>0</v>
      </c>
      <c r="P36" s="215">
        <v>0</v>
      </c>
      <c r="Q36" s="215">
        <v>0</v>
      </c>
      <c r="R36" s="215">
        <v>0</v>
      </c>
      <c r="S36" s="596">
        <v>0</v>
      </c>
      <c r="T36" s="214">
        <v>0</v>
      </c>
      <c r="U36" s="215">
        <v>0</v>
      </c>
      <c r="V36" s="215">
        <v>0</v>
      </c>
      <c r="W36" s="215">
        <v>0</v>
      </c>
      <c r="X36" s="596">
        <v>0</v>
      </c>
      <c r="Y36" s="214">
        <v>0</v>
      </c>
      <c r="Z36" s="215">
        <v>0</v>
      </c>
      <c r="AA36" s="215">
        <v>0</v>
      </c>
      <c r="AB36" s="215">
        <v>0</v>
      </c>
      <c r="AC36" s="596">
        <v>0</v>
      </c>
      <c r="AD36" s="214">
        <v>0</v>
      </c>
      <c r="AE36" s="215">
        <v>0</v>
      </c>
      <c r="AF36" s="215">
        <v>0</v>
      </c>
      <c r="AG36" s="215">
        <v>0</v>
      </c>
      <c r="AH36" s="596">
        <v>0</v>
      </c>
      <c r="AI36" s="214">
        <v>0</v>
      </c>
      <c r="AJ36" s="215">
        <v>0</v>
      </c>
      <c r="AK36" s="215">
        <v>0</v>
      </c>
      <c r="AL36" s="215">
        <v>0</v>
      </c>
      <c r="AM36" s="596">
        <v>0</v>
      </c>
      <c r="AN36" s="214">
        <v>0</v>
      </c>
      <c r="AO36" s="215">
        <v>0</v>
      </c>
      <c r="AP36" s="215">
        <v>0</v>
      </c>
      <c r="AQ36" s="215">
        <v>0</v>
      </c>
      <c r="AR36" s="596">
        <v>0</v>
      </c>
      <c r="AS36" s="214">
        <v>0</v>
      </c>
      <c r="AT36" s="215">
        <v>0</v>
      </c>
      <c r="AU36" s="215">
        <v>0</v>
      </c>
      <c r="AV36" s="215">
        <v>0</v>
      </c>
      <c r="AW36" s="596">
        <v>0</v>
      </c>
      <c r="AX36" s="214">
        <v>0</v>
      </c>
      <c r="AY36" s="215">
        <v>0</v>
      </c>
      <c r="AZ36" s="215">
        <v>0</v>
      </c>
      <c r="BA36" s="215">
        <v>0</v>
      </c>
      <c r="BB36" s="596">
        <v>0</v>
      </c>
      <c r="BC36" s="214">
        <v>0</v>
      </c>
      <c r="BD36" s="215">
        <v>0</v>
      </c>
      <c r="BE36" s="215">
        <v>0</v>
      </c>
      <c r="BF36" s="215">
        <v>0</v>
      </c>
      <c r="BG36" s="596">
        <v>0</v>
      </c>
      <c r="BH36" s="214">
        <v>0</v>
      </c>
      <c r="BI36" s="215">
        <v>0</v>
      </c>
      <c r="BJ36" s="215">
        <v>0</v>
      </c>
      <c r="BK36" s="215">
        <v>0</v>
      </c>
      <c r="BL36" s="596">
        <v>0</v>
      </c>
      <c r="BM36" s="214">
        <v>0</v>
      </c>
      <c r="BN36" s="215">
        <v>0</v>
      </c>
      <c r="BO36" s="215">
        <v>0</v>
      </c>
      <c r="BP36" s="215">
        <v>0</v>
      </c>
      <c r="BQ36" s="596">
        <v>0</v>
      </c>
      <c r="BR36" s="214">
        <v>0</v>
      </c>
      <c r="BS36" s="215">
        <v>0</v>
      </c>
      <c r="BT36" s="215">
        <v>0</v>
      </c>
      <c r="BU36" s="215">
        <v>0</v>
      </c>
      <c r="BV36" s="596">
        <v>0</v>
      </c>
      <c r="BW36" s="214">
        <v>0</v>
      </c>
      <c r="BX36" s="215">
        <v>0</v>
      </c>
      <c r="BY36" s="215">
        <v>0</v>
      </c>
      <c r="BZ36" s="215">
        <v>0</v>
      </c>
      <c r="CA36" s="596">
        <v>0</v>
      </c>
      <c r="CB36" s="214">
        <v>0</v>
      </c>
      <c r="CC36" s="215">
        <v>0</v>
      </c>
      <c r="CD36" s="215">
        <v>0</v>
      </c>
      <c r="CE36" s="215">
        <v>0</v>
      </c>
      <c r="CF36" s="596">
        <v>0</v>
      </c>
      <c r="CG36" s="214">
        <v>0</v>
      </c>
      <c r="CH36" s="215">
        <v>0</v>
      </c>
      <c r="CI36" s="215">
        <v>0</v>
      </c>
      <c r="CJ36" s="215">
        <v>0</v>
      </c>
      <c r="CK36" s="596">
        <v>0</v>
      </c>
      <c r="CL36" s="214">
        <v>0</v>
      </c>
      <c r="CM36" s="215">
        <v>0</v>
      </c>
      <c r="CN36" s="215">
        <v>0</v>
      </c>
      <c r="CO36" s="215">
        <v>0</v>
      </c>
      <c r="CP36" s="596">
        <v>0</v>
      </c>
      <c r="CQ36" s="214">
        <v>0</v>
      </c>
      <c r="CR36" s="215">
        <v>0</v>
      </c>
      <c r="CS36" s="215">
        <v>0</v>
      </c>
      <c r="CT36" s="215">
        <v>0</v>
      </c>
      <c r="CU36" s="596">
        <v>0</v>
      </c>
      <c r="CV36" s="214">
        <v>0</v>
      </c>
      <c r="CW36" s="215">
        <v>0</v>
      </c>
      <c r="CX36" s="215">
        <v>0</v>
      </c>
      <c r="CY36" s="215">
        <v>0</v>
      </c>
      <c r="CZ36" s="596">
        <v>0</v>
      </c>
      <c r="DA36" s="214">
        <v>0</v>
      </c>
      <c r="DB36" s="215">
        <v>0</v>
      </c>
      <c r="DC36" s="215">
        <v>0</v>
      </c>
      <c r="DD36" s="215">
        <v>0</v>
      </c>
      <c r="DE36" s="596">
        <v>0</v>
      </c>
      <c r="DF36" s="214">
        <v>0</v>
      </c>
      <c r="DG36" s="215">
        <v>0</v>
      </c>
      <c r="DH36" s="215">
        <v>0</v>
      </c>
      <c r="DI36" s="215">
        <v>0</v>
      </c>
      <c r="DJ36" s="596">
        <v>0</v>
      </c>
      <c r="DK36" s="214">
        <v>0</v>
      </c>
      <c r="DL36" s="215">
        <v>0</v>
      </c>
      <c r="DM36" s="215">
        <v>0</v>
      </c>
      <c r="DN36" s="215">
        <v>0</v>
      </c>
      <c r="DO36" s="596">
        <v>0</v>
      </c>
      <c r="DP36" s="214">
        <v>0</v>
      </c>
      <c r="DQ36" s="215">
        <v>0</v>
      </c>
      <c r="DR36" s="215">
        <v>0</v>
      </c>
      <c r="DS36" s="215">
        <v>0</v>
      </c>
      <c r="DT36" s="596">
        <v>0</v>
      </c>
      <c r="DU36" s="214">
        <v>0</v>
      </c>
      <c r="DV36" s="215">
        <v>0</v>
      </c>
      <c r="DW36" s="215">
        <v>0</v>
      </c>
      <c r="DX36" s="215">
        <v>0</v>
      </c>
      <c r="DY36" s="596">
        <v>0</v>
      </c>
      <c r="DZ36" s="214">
        <v>0</v>
      </c>
      <c r="EA36" s="215">
        <v>0</v>
      </c>
      <c r="EB36" s="215">
        <v>0</v>
      </c>
      <c r="EC36" s="215">
        <v>0</v>
      </c>
      <c r="ED36" s="596">
        <v>0</v>
      </c>
      <c r="EE36" s="214">
        <v>0</v>
      </c>
      <c r="EF36" s="215">
        <v>0</v>
      </c>
      <c r="EG36" s="215">
        <v>0</v>
      </c>
      <c r="EH36" s="215">
        <v>0</v>
      </c>
      <c r="EI36" s="596">
        <v>0</v>
      </c>
      <c r="EJ36" s="214">
        <v>0</v>
      </c>
      <c r="EK36" s="215">
        <v>0</v>
      </c>
      <c r="EL36" s="215">
        <v>0</v>
      </c>
      <c r="EM36" s="215">
        <v>0</v>
      </c>
      <c r="EN36" s="596">
        <v>0</v>
      </c>
      <c r="EO36" s="214">
        <v>0</v>
      </c>
      <c r="EP36" s="215">
        <v>0</v>
      </c>
      <c r="EQ36" s="215">
        <v>0</v>
      </c>
      <c r="ER36" s="215">
        <v>0</v>
      </c>
      <c r="ES36" s="596">
        <v>0</v>
      </c>
      <c r="ET36" s="214">
        <v>0</v>
      </c>
      <c r="EU36" s="215">
        <v>0</v>
      </c>
      <c r="EV36" s="215">
        <v>0</v>
      </c>
      <c r="EW36" s="215">
        <v>0</v>
      </c>
      <c r="EX36" s="596">
        <v>0</v>
      </c>
      <c r="EY36" s="214">
        <v>0</v>
      </c>
      <c r="EZ36" s="215">
        <v>0</v>
      </c>
      <c r="FA36" s="215">
        <v>0</v>
      </c>
      <c r="FB36" s="215">
        <v>0</v>
      </c>
      <c r="FC36" s="596">
        <v>0</v>
      </c>
      <c r="FD36" s="214">
        <v>0</v>
      </c>
      <c r="FE36" s="215">
        <v>0</v>
      </c>
      <c r="FF36" s="215">
        <v>0</v>
      </c>
      <c r="FG36" s="215">
        <v>0</v>
      </c>
      <c r="FH36" s="596">
        <v>0</v>
      </c>
      <c r="FI36" s="214">
        <v>0</v>
      </c>
      <c r="FJ36" s="215">
        <v>0</v>
      </c>
      <c r="FK36" s="215">
        <v>0</v>
      </c>
      <c r="FL36" s="215">
        <v>0</v>
      </c>
      <c r="FM36" s="596">
        <v>0</v>
      </c>
      <c r="FN36" s="214">
        <v>0</v>
      </c>
      <c r="FO36" s="215">
        <v>0</v>
      </c>
      <c r="FP36" s="215">
        <v>0</v>
      </c>
      <c r="FQ36" s="215">
        <v>0</v>
      </c>
      <c r="FR36" s="596">
        <v>0</v>
      </c>
      <c r="FS36" s="214">
        <v>0</v>
      </c>
      <c r="FT36" s="215">
        <v>0</v>
      </c>
      <c r="FU36" s="215">
        <v>0</v>
      </c>
      <c r="FV36" s="215">
        <v>0</v>
      </c>
      <c r="FW36" s="596">
        <v>0</v>
      </c>
      <c r="FX36" s="214">
        <v>0</v>
      </c>
      <c r="FY36" s="215">
        <v>0</v>
      </c>
      <c r="FZ36" s="215">
        <v>0</v>
      </c>
      <c r="GA36" s="215">
        <v>0</v>
      </c>
      <c r="GB36" s="596">
        <v>0</v>
      </c>
      <c r="GC36" s="214">
        <v>0</v>
      </c>
      <c r="GD36" s="215">
        <v>0</v>
      </c>
      <c r="GE36" s="215">
        <v>0</v>
      </c>
      <c r="GF36" s="215">
        <v>0</v>
      </c>
      <c r="GG36" s="596">
        <v>0</v>
      </c>
      <c r="GH36" s="214">
        <v>0</v>
      </c>
      <c r="GI36" s="215">
        <v>0</v>
      </c>
      <c r="GJ36" s="215">
        <v>0</v>
      </c>
      <c r="GK36" s="215">
        <v>0</v>
      </c>
      <c r="GL36" s="596">
        <v>0</v>
      </c>
      <c r="GM36" s="214">
        <v>0</v>
      </c>
      <c r="GN36" s="215">
        <v>0</v>
      </c>
      <c r="GO36" s="215">
        <v>0</v>
      </c>
      <c r="GP36" s="215">
        <v>0</v>
      </c>
      <c r="GQ36" s="596">
        <v>0</v>
      </c>
      <c r="GR36" s="214">
        <v>0</v>
      </c>
      <c r="GS36" s="215">
        <v>0</v>
      </c>
      <c r="GT36" s="215">
        <v>0</v>
      </c>
      <c r="GU36" s="215">
        <v>0</v>
      </c>
      <c r="GV36" s="596">
        <v>0</v>
      </c>
      <c r="GW36" s="214">
        <v>0</v>
      </c>
      <c r="GX36" s="215">
        <v>0</v>
      </c>
      <c r="GY36" s="215">
        <v>0</v>
      </c>
      <c r="GZ36" s="215">
        <v>0</v>
      </c>
      <c r="HA36" s="596">
        <v>0</v>
      </c>
      <c r="HB36" s="214">
        <v>0</v>
      </c>
      <c r="HC36" s="215">
        <v>0</v>
      </c>
      <c r="HD36" s="215">
        <v>0</v>
      </c>
      <c r="HE36" s="215">
        <v>0</v>
      </c>
      <c r="HF36" s="596">
        <v>0</v>
      </c>
      <c r="HG36" s="214">
        <v>0</v>
      </c>
      <c r="HH36" s="215">
        <v>0</v>
      </c>
      <c r="HI36" s="215">
        <v>0</v>
      </c>
      <c r="HJ36" s="215">
        <v>0</v>
      </c>
      <c r="HK36" s="596">
        <v>0</v>
      </c>
      <c r="HL36" s="214">
        <v>0</v>
      </c>
      <c r="HM36" s="215">
        <v>0</v>
      </c>
      <c r="HN36" s="215">
        <v>0</v>
      </c>
      <c r="HO36" s="215">
        <v>0</v>
      </c>
      <c r="HP36" s="596">
        <v>0</v>
      </c>
      <c r="HQ36" s="214">
        <v>0</v>
      </c>
      <c r="HR36" s="215">
        <v>0</v>
      </c>
      <c r="HS36" s="215">
        <v>0</v>
      </c>
      <c r="HT36" s="215">
        <v>0</v>
      </c>
      <c r="HU36" s="596">
        <v>0</v>
      </c>
      <c r="HV36" s="214">
        <v>0</v>
      </c>
      <c r="HW36" s="215">
        <v>0</v>
      </c>
      <c r="HX36" s="215">
        <v>0</v>
      </c>
      <c r="HY36" s="215">
        <v>0</v>
      </c>
      <c r="HZ36" s="596">
        <v>0</v>
      </c>
      <c r="IA36" s="214">
        <v>0</v>
      </c>
      <c r="IB36" s="215">
        <v>0</v>
      </c>
      <c r="IC36" s="215">
        <v>0</v>
      </c>
      <c r="ID36" s="215">
        <v>0</v>
      </c>
      <c r="IE36" s="596">
        <v>0</v>
      </c>
      <c r="IF36" s="214">
        <v>0</v>
      </c>
      <c r="IG36" s="215">
        <v>0</v>
      </c>
      <c r="IH36" s="215">
        <v>0</v>
      </c>
      <c r="II36" s="215">
        <v>0</v>
      </c>
      <c r="IJ36" s="596">
        <v>0</v>
      </c>
      <c r="IK36" s="214">
        <v>0</v>
      </c>
      <c r="IL36" s="215">
        <v>0</v>
      </c>
      <c r="IM36" s="215">
        <v>0</v>
      </c>
      <c r="IN36" s="215">
        <v>0</v>
      </c>
      <c r="IO36" s="596">
        <v>0</v>
      </c>
      <c r="IP36" s="214">
        <v>0</v>
      </c>
      <c r="IQ36" s="215">
        <v>0</v>
      </c>
      <c r="IR36" s="215">
        <v>0</v>
      </c>
      <c r="IS36" s="215">
        <v>0</v>
      </c>
      <c r="IT36" s="596">
        <v>0</v>
      </c>
      <c r="IU36" s="214">
        <v>0</v>
      </c>
      <c r="IV36" s="215">
        <v>0</v>
      </c>
      <c r="IW36" s="215">
        <v>0</v>
      </c>
      <c r="IX36" s="215">
        <v>0</v>
      </c>
      <c r="IY36" s="596">
        <v>0</v>
      </c>
      <c r="IZ36" s="214">
        <v>0</v>
      </c>
      <c r="JA36" s="215">
        <v>0</v>
      </c>
      <c r="JB36" s="215">
        <v>0</v>
      </c>
      <c r="JC36" s="215">
        <v>0</v>
      </c>
      <c r="JD36" s="596">
        <v>0</v>
      </c>
      <c r="JE36" s="214">
        <v>0</v>
      </c>
      <c r="JF36" s="215">
        <v>0</v>
      </c>
      <c r="JG36" s="215">
        <v>0</v>
      </c>
      <c r="JH36" s="215">
        <v>0</v>
      </c>
      <c r="JI36" s="596">
        <v>0</v>
      </c>
      <c r="JJ36" s="214">
        <v>0</v>
      </c>
      <c r="JK36" s="215">
        <v>0</v>
      </c>
      <c r="JL36" s="215">
        <v>0</v>
      </c>
      <c r="JM36" s="215">
        <v>0</v>
      </c>
      <c r="JN36" s="596">
        <v>0</v>
      </c>
      <c r="JO36" s="214">
        <v>0</v>
      </c>
      <c r="JP36" s="215">
        <v>0</v>
      </c>
      <c r="JQ36" s="215">
        <v>0</v>
      </c>
      <c r="JR36" s="215">
        <v>0</v>
      </c>
      <c r="JS36" s="596">
        <v>0</v>
      </c>
      <c r="JT36" s="214">
        <v>0</v>
      </c>
      <c r="JU36" s="215">
        <v>0</v>
      </c>
      <c r="JV36" s="215">
        <v>0</v>
      </c>
      <c r="JW36" s="215">
        <v>0</v>
      </c>
      <c r="JX36" s="596">
        <v>0</v>
      </c>
      <c r="JY36" s="214">
        <v>0</v>
      </c>
      <c r="JZ36" s="215">
        <v>0</v>
      </c>
      <c r="KA36" s="215">
        <v>0</v>
      </c>
      <c r="KB36" s="215">
        <v>0</v>
      </c>
      <c r="KC36" s="596">
        <v>0</v>
      </c>
      <c r="KD36" s="214">
        <v>0</v>
      </c>
      <c r="KE36" s="215">
        <v>0</v>
      </c>
      <c r="KF36" s="215">
        <v>0</v>
      </c>
      <c r="KG36" s="215">
        <v>0</v>
      </c>
      <c r="KH36" s="596">
        <v>0</v>
      </c>
      <c r="KI36" s="214">
        <v>0</v>
      </c>
      <c r="KJ36" s="215">
        <v>0</v>
      </c>
      <c r="KK36" s="215">
        <v>0</v>
      </c>
      <c r="KL36" s="215">
        <v>0</v>
      </c>
      <c r="KM36" s="596">
        <v>0</v>
      </c>
      <c r="KN36" s="214">
        <v>0</v>
      </c>
      <c r="KO36" s="215">
        <v>0</v>
      </c>
      <c r="KP36" s="215">
        <v>0</v>
      </c>
      <c r="KQ36" s="215">
        <v>0</v>
      </c>
      <c r="KR36" s="596">
        <v>0</v>
      </c>
      <c r="KS36" s="214">
        <v>0</v>
      </c>
      <c r="KT36" s="215">
        <v>0</v>
      </c>
      <c r="KU36" s="215">
        <v>0</v>
      </c>
      <c r="KV36" s="215">
        <v>0</v>
      </c>
      <c r="KW36" s="596">
        <v>0</v>
      </c>
      <c r="KX36" s="214">
        <v>0</v>
      </c>
      <c r="KY36" s="215">
        <v>0</v>
      </c>
      <c r="KZ36" s="215">
        <v>0</v>
      </c>
      <c r="LA36" s="215">
        <v>0</v>
      </c>
      <c r="LB36" s="596">
        <v>0</v>
      </c>
      <c r="LC36" s="214">
        <v>0</v>
      </c>
      <c r="LD36" s="215">
        <v>0</v>
      </c>
      <c r="LE36" s="215">
        <v>0</v>
      </c>
      <c r="LF36" s="215">
        <v>0</v>
      </c>
      <c r="LG36" s="596">
        <v>0</v>
      </c>
      <c r="LH36" s="214">
        <v>0</v>
      </c>
      <c r="LI36" s="215">
        <v>0</v>
      </c>
      <c r="LJ36" s="215">
        <v>0</v>
      </c>
      <c r="LK36" s="215">
        <v>0</v>
      </c>
      <c r="LL36" s="596">
        <v>0</v>
      </c>
      <c r="LM36" s="214">
        <v>0</v>
      </c>
      <c r="LN36" s="215">
        <v>0</v>
      </c>
      <c r="LO36" s="215">
        <v>0</v>
      </c>
      <c r="LP36" s="215">
        <v>0</v>
      </c>
      <c r="LQ36" s="596">
        <v>0</v>
      </c>
      <c r="LR36" s="214">
        <v>0</v>
      </c>
      <c r="LS36" s="215">
        <v>0</v>
      </c>
      <c r="LT36" s="215">
        <v>0</v>
      </c>
      <c r="LU36" s="215">
        <v>0</v>
      </c>
      <c r="LV36" s="596">
        <v>0</v>
      </c>
      <c r="LW36" s="214">
        <v>0</v>
      </c>
      <c r="LX36" s="215">
        <v>0</v>
      </c>
      <c r="LY36" s="215">
        <v>0</v>
      </c>
      <c r="LZ36" s="215">
        <v>0</v>
      </c>
      <c r="MA36" s="596">
        <v>0</v>
      </c>
      <c r="MB36" s="214">
        <v>0</v>
      </c>
      <c r="MC36" s="215">
        <v>0</v>
      </c>
      <c r="MD36" s="215">
        <v>0</v>
      </c>
      <c r="ME36" s="215">
        <v>0</v>
      </c>
      <c r="MF36" s="596">
        <v>0</v>
      </c>
      <c r="MG36" s="214">
        <v>0</v>
      </c>
      <c r="MH36" s="215">
        <v>0</v>
      </c>
      <c r="MI36" s="215">
        <v>0</v>
      </c>
      <c r="MJ36" s="215">
        <v>0</v>
      </c>
      <c r="MK36" s="596">
        <v>0</v>
      </c>
      <c r="ML36" s="214">
        <v>0</v>
      </c>
      <c r="MM36" s="215">
        <v>0</v>
      </c>
      <c r="MN36" s="215">
        <v>0</v>
      </c>
      <c r="MO36" s="215">
        <v>0</v>
      </c>
      <c r="MP36" s="596">
        <v>0</v>
      </c>
      <c r="MQ36" s="214">
        <v>0</v>
      </c>
      <c r="MR36" s="215">
        <v>0</v>
      </c>
      <c r="MS36" s="215">
        <v>0</v>
      </c>
      <c r="MT36" s="215">
        <v>0</v>
      </c>
      <c r="MU36" s="596">
        <v>0</v>
      </c>
      <c r="MV36" s="214">
        <v>0</v>
      </c>
      <c r="MW36" s="215">
        <v>0</v>
      </c>
      <c r="MX36" s="215">
        <v>0</v>
      </c>
      <c r="MY36" s="215">
        <v>0</v>
      </c>
      <c r="MZ36" s="596">
        <v>0</v>
      </c>
      <c r="NA36" s="214">
        <v>0</v>
      </c>
      <c r="NB36" s="215">
        <v>0</v>
      </c>
      <c r="NC36" s="215">
        <v>0</v>
      </c>
      <c r="ND36" s="215">
        <v>0</v>
      </c>
      <c r="NE36" s="596">
        <v>0</v>
      </c>
      <c r="NF36" s="214">
        <v>0</v>
      </c>
      <c r="NG36" s="215">
        <v>0</v>
      </c>
      <c r="NH36" s="215">
        <v>0</v>
      </c>
      <c r="NI36" s="215">
        <v>0</v>
      </c>
      <c r="NJ36" s="596">
        <v>0</v>
      </c>
      <c r="NK36" s="214">
        <v>0</v>
      </c>
      <c r="NL36" s="215">
        <v>0</v>
      </c>
      <c r="NM36" s="215">
        <v>0</v>
      </c>
      <c r="NN36" s="215">
        <v>0</v>
      </c>
      <c r="NO36" s="596">
        <v>0</v>
      </c>
      <c r="NP36" s="214">
        <v>0</v>
      </c>
      <c r="NQ36" s="215">
        <v>0</v>
      </c>
      <c r="NR36" s="215">
        <v>0</v>
      </c>
      <c r="NS36" s="215">
        <v>0</v>
      </c>
      <c r="NT36" s="596">
        <v>0</v>
      </c>
      <c r="NU36" s="214">
        <v>0</v>
      </c>
      <c r="NV36" s="215">
        <v>0</v>
      </c>
      <c r="NW36" s="215">
        <v>0</v>
      </c>
      <c r="NX36" s="215">
        <v>0</v>
      </c>
      <c r="NY36" s="596">
        <v>0</v>
      </c>
      <c r="NZ36" s="214">
        <v>0</v>
      </c>
      <c r="OA36" s="215">
        <v>0</v>
      </c>
      <c r="OB36" s="215">
        <v>0</v>
      </c>
      <c r="OC36" s="215">
        <v>0</v>
      </c>
      <c r="OD36" s="596">
        <v>0</v>
      </c>
      <c r="OE36" s="214">
        <v>0</v>
      </c>
      <c r="OF36" s="215">
        <v>0</v>
      </c>
      <c r="OG36" s="215">
        <v>0</v>
      </c>
      <c r="OH36" s="215">
        <v>0</v>
      </c>
      <c r="OI36" s="596">
        <v>0</v>
      </c>
      <c r="OJ36" s="214">
        <v>0</v>
      </c>
      <c r="OK36" s="215">
        <v>0</v>
      </c>
      <c r="OL36" s="215">
        <v>0</v>
      </c>
      <c r="OM36" s="215">
        <v>0</v>
      </c>
      <c r="ON36" s="596">
        <v>0</v>
      </c>
      <c r="OO36" s="214">
        <v>0</v>
      </c>
      <c r="OP36" s="215">
        <v>0</v>
      </c>
      <c r="OQ36" s="215">
        <v>0</v>
      </c>
      <c r="OR36" s="215">
        <v>0</v>
      </c>
      <c r="OS36" s="596">
        <v>0</v>
      </c>
      <c r="OT36" s="214">
        <v>0</v>
      </c>
      <c r="OU36" s="215">
        <v>0</v>
      </c>
      <c r="OV36" s="215">
        <v>0</v>
      </c>
      <c r="OW36" s="215">
        <v>0</v>
      </c>
      <c r="OX36" s="596">
        <v>0</v>
      </c>
      <c r="OY36" s="214">
        <v>0</v>
      </c>
      <c r="OZ36" s="215">
        <v>0</v>
      </c>
      <c r="PA36" s="215">
        <v>0</v>
      </c>
      <c r="PB36" s="215">
        <v>0</v>
      </c>
      <c r="PC36" s="596">
        <v>0</v>
      </c>
      <c r="PD36" s="214">
        <v>0</v>
      </c>
      <c r="PE36" s="215">
        <v>0</v>
      </c>
      <c r="PF36" s="215">
        <v>0</v>
      </c>
      <c r="PG36" s="215">
        <v>0</v>
      </c>
      <c r="PH36" s="596">
        <v>0</v>
      </c>
      <c r="PI36" s="214">
        <v>0</v>
      </c>
      <c r="PJ36" s="215">
        <v>0</v>
      </c>
      <c r="PK36" s="215">
        <v>0</v>
      </c>
      <c r="PL36" s="215">
        <v>0</v>
      </c>
      <c r="PM36" s="596">
        <v>0</v>
      </c>
      <c r="PN36" s="214">
        <v>0</v>
      </c>
      <c r="PO36" s="215">
        <v>0</v>
      </c>
      <c r="PP36" s="215">
        <v>0</v>
      </c>
      <c r="PQ36" s="215">
        <v>0</v>
      </c>
      <c r="PR36" s="596">
        <v>0</v>
      </c>
      <c r="PS36" s="214">
        <v>0</v>
      </c>
      <c r="PT36" s="215">
        <v>0</v>
      </c>
      <c r="PU36" s="215">
        <v>0</v>
      </c>
      <c r="PV36" s="215">
        <v>0</v>
      </c>
      <c r="PW36" s="596">
        <v>0</v>
      </c>
      <c r="PX36" s="214">
        <v>0</v>
      </c>
      <c r="PY36" s="215">
        <v>0</v>
      </c>
      <c r="PZ36" s="215">
        <v>0</v>
      </c>
      <c r="QA36" s="215">
        <v>0</v>
      </c>
      <c r="QB36" s="596">
        <v>0</v>
      </c>
      <c r="QC36" s="214">
        <v>0</v>
      </c>
      <c r="QD36" s="215">
        <v>0</v>
      </c>
      <c r="QE36" s="215">
        <v>0</v>
      </c>
      <c r="QF36" s="215">
        <v>0</v>
      </c>
      <c r="QG36" s="596">
        <v>0</v>
      </c>
      <c r="QH36" s="214">
        <v>0</v>
      </c>
      <c r="QI36" s="215">
        <v>0</v>
      </c>
      <c r="QJ36" s="215">
        <v>0</v>
      </c>
      <c r="QK36" s="215">
        <v>0</v>
      </c>
      <c r="QL36" s="596">
        <v>0</v>
      </c>
      <c r="QM36" s="214">
        <v>0</v>
      </c>
      <c r="QN36" s="215">
        <v>0</v>
      </c>
      <c r="QO36" s="215">
        <v>0</v>
      </c>
      <c r="QP36" s="215">
        <v>0</v>
      </c>
      <c r="QQ36" s="597">
        <v>0</v>
      </c>
    </row>
    <row r="37" spans="2:459">
      <c r="B37" s="518" t="s">
        <v>2829</v>
      </c>
      <c r="C37" s="553" t="s">
        <v>2832</v>
      </c>
      <c r="D37" s="554" t="s">
        <v>924</v>
      </c>
      <c r="E37" s="224">
        <v>27.300000000000004</v>
      </c>
      <c r="F37" s="225">
        <v>15930</v>
      </c>
      <c r="G37" s="225">
        <v>14108</v>
      </c>
      <c r="H37" s="158">
        <v>1822</v>
      </c>
      <c r="I37" s="556">
        <v>0.11437539234149403</v>
      </c>
      <c r="J37" s="224">
        <v>0</v>
      </c>
      <c r="K37" s="225">
        <v>0</v>
      </c>
      <c r="L37" s="225">
        <v>0</v>
      </c>
      <c r="M37" s="158">
        <v>0</v>
      </c>
      <c r="N37" s="556">
        <v>0</v>
      </c>
      <c r="O37" s="157">
        <v>27.300000000000004</v>
      </c>
      <c r="P37" s="158">
        <v>15930</v>
      </c>
      <c r="Q37" s="158">
        <v>14108</v>
      </c>
      <c r="R37" s="158">
        <v>1822</v>
      </c>
      <c r="S37" s="556">
        <v>0.11437539234149403</v>
      </c>
      <c r="T37" s="224">
        <v>31.8</v>
      </c>
      <c r="U37" s="225">
        <v>15092</v>
      </c>
      <c r="V37" s="225">
        <v>14211</v>
      </c>
      <c r="W37" s="158">
        <v>881</v>
      </c>
      <c r="X37" s="556">
        <v>5.837529817121654E-2</v>
      </c>
      <c r="Y37" s="224">
        <v>0.6</v>
      </c>
      <c r="Z37" s="225">
        <v>266</v>
      </c>
      <c r="AA37" s="225">
        <v>250</v>
      </c>
      <c r="AB37" s="158">
        <v>16</v>
      </c>
      <c r="AC37" s="556">
        <v>6.0150375939849621E-2</v>
      </c>
      <c r="AD37" s="157">
        <v>32.4</v>
      </c>
      <c r="AE37" s="158">
        <v>15358</v>
      </c>
      <c r="AF37" s="158">
        <v>14461</v>
      </c>
      <c r="AG37" s="158">
        <v>897</v>
      </c>
      <c r="AH37" s="556">
        <v>5.8406042453444461E-2</v>
      </c>
      <c r="AI37" s="157">
        <v>5.0999999999999943</v>
      </c>
      <c r="AJ37" s="158">
        <v>-572</v>
      </c>
      <c r="AK37" s="158">
        <v>353</v>
      </c>
      <c r="AL37" s="158">
        <v>-925</v>
      </c>
      <c r="AM37" s="556">
        <v>-5.5969349888049573E-2</v>
      </c>
      <c r="AN37" s="224">
        <v>28</v>
      </c>
      <c r="AO37" s="225">
        <v>16304</v>
      </c>
      <c r="AP37" s="225">
        <v>14470</v>
      </c>
      <c r="AQ37" s="158">
        <v>1834</v>
      </c>
      <c r="AR37" s="556">
        <v>0.11248773307163887</v>
      </c>
      <c r="AS37" s="224">
        <v>0</v>
      </c>
      <c r="AT37" s="225">
        <v>0</v>
      </c>
      <c r="AU37" s="225">
        <v>0</v>
      </c>
      <c r="AV37" s="158">
        <v>0</v>
      </c>
      <c r="AW37" s="556">
        <v>0</v>
      </c>
      <c r="AX37" s="157">
        <v>28</v>
      </c>
      <c r="AY37" s="158">
        <v>16304</v>
      </c>
      <c r="AZ37" s="158">
        <v>14470</v>
      </c>
      <c r="BA37" s="158">
        <v>1834</v>
      </c>
      <c r="BB37" s="556">
        <v>0.11248773307163887</v>
      </c>
      <c r="BC37" s="224">
        <v>36.799999999999997</v>
      </c>
      <c r="BD37" s="225">
        <v>16936</v>
      </c>
      <c r="BE37" s="225">
        <v>16256</v>
      </c>
      <c r="BF37" s="158">
        <v>680</v>
      </c>
      <c r="BG37" s="556">
        <v>4.0151157298063296E-2</v>
      </c>
      <c r="BH37" s="224">
        <v>3</v>
      </c>
      <c r="BI37" s="225">
        <v>1704</v>
      </c>
      <c r="BJ37" s="225">
        <v>1352</v>
      </c>
      <c r="BK37" s="158">
        <v>352</v>
      </c>
      <c r="BL37" s="556">
        <v>0.20657276995305165</v>
      </c>
      <c r="BM37" s="157">
        <v>39.799999999999997</v>
      </c>
      <c r="BN37" s="158">
        <v>18640</v>
      </c>
      <c r="BO37" s="158">
        <v>17608</v>
      </c>
      <c r="BP37" s="158">
        <v>1032</v>
      </c>
      <c r="BQ37" s="556">
        <v>5.536480686695279E-2</v>
      </c>
      <c r="BR37" s="157">
        <v>11.799999999999997</v>
      </c>
      <c r="BS37" s="158">
        <v>2336</v>
      </c>
      <c r="BT37" s="158">
        <v>3138</v>
      </c>
      <c r="BU37" s="158">
        <v>-802</v>
      </c>
      <c r="BV37" s="556">
        <v>-5.7122926204686078E-2</v>
      </c>
      <c r="BW37" s="224">
        <v>22.900000000000002</v>
      </c>
      <c r="BX37" s="225">
        <v>13324</v>
      </c>
      <c r="BY37" s="225">
        <v>11834</v>
      </c>
      <c r="BZ37" s="158">
        <v>1490</v>
      </c>
      <c r="CA37" s="556">
        <v>0.11182827979585711</v>
      </c>
      <c r="CB37" s="224">
        <v>0</v>
      </c>
      <c r="CC37" s="225">
        <v>0</v>
      </c>
      <c r="CD37" s="225">
        <v>0</v>
      </c>
      <c r="CE37" s="158">
        <v>0</v>
      </c>
      <c r="CF37" s="556">
        <v>0</v>
      </c>
      <c r="CG37" s="157">
        <v>22.900000000000002</v>
      </c>
      <c r="CH37" s="158">
        <v>13324</v>
      </c>
      <c r="CI37" s="158">
        <v>11834</v>
      </c>
      <c r="CJ37" s="158">
        <v>1490</v>
      </c>
      <c r="CK37" s="556">
        <v>0.11182827979585711</v>
      </c>
      <c r="CL37" s="224">
        <v>25.2</v>
      </c>
      <c r="CM37" s="225">
        <v>11785</v>
      </c>
      <c r="CN37" s="225">
        <v>11216</v>
      </c>
      <c r="CO37" s="158">
        <v>569</v>
      </c>
      <c r="CP37" s="556">
        <v>4.8281714043275352E-2</v>
      </c>
      <c r="CQ37" s="224">
        <v>0.1</v>
      </c>
      <c r="CR37" s="225">
        <v>38</v>
      </c>
      <c r="CS37" s="225">
        <v>38</v>
      </c>
      <c r="CT37" s="158">
        <v>0</v>
      </c>
      <c r="CU37" s="556">
        <v>0</v>
      </c>
      <c r="CV37" s="157">
        <v>25.3</v>
      </c>
      <c r="CW37" s="158">
        <v>11823</v>
      </c>
      <c r="CX37" s="158">
        <v>11254</v>
      </c>
      <c r="CY37" s="158">
        <v>569</v>
      </c>
      <c r="CZ37" s="556">
        <v>4.8126533028842088E-2</v>
      </c>
      <c r="DA37" s="157">
        <v>2.3999999999999986</v>
      </c>
      <c r="DB37" s="158">
        <v>-1501</v>
      </c>
      <c r="DC37" s="158">
        <v>-580</v>
      </c>
      <c r="DD37" s="158">
        <v>-921</v>
      </c>
      <c r="DE37" s="556">
        <v>-6.3701746767015011E-2</v>
      </c>
      <c r="DF37" s="224">
        <v>30.2</v>
      </c>
      <c r="DG37" s="225">
        <v>17579</v>
      </c>
      <c r="DH37" s="225">
        <v>15606</v>
      </c>
      <c r="DI37" s="158">
        <v>1973</v>
      </c>
      <c r="DJ37" s="556">
        <v>0.11223619090960806</v>
      </c>
      <c r="DK37" s="224">
        <v>0</v>
      </c>
      <c r="DL37" s="225">
        <v>0</v>
      </c>
      <c r="DM37" s="225">
        <v>0</v>
      </c>
      <c r="DN37" s="158">
        <v>0</v>
      </c>
      <c r="DO37" s="556">
        <v>0</v>
      </c>
      <c r="DP37" s="157">
        <v>30.2</v>
      </c>
      <c r="DQ37" s="158">
        <v>17579</v>
      </c>
      <c r="DR37" s="158">
        <v>15606</v>
      </c>
      <c r="DS37" s="158">
        <v>1973</v>
      </c>
      <c r="DT37" s="556">
        <v>0.11223619090960806</v>
      </c>
      <c r="DU37" s="224">
        <v>42.1</v>
      </c>
      <c r="DV37" s="225">
        <v>18403</v>
      </c>
      <c r="DW37" s="225">
        <v>18375</v>
      </c>
      <c r="DX37" s="158">
        <v>28</v>
      </c>
      <c r="DY37" s="556">
        <v>1.5214910612400153E-3</v>
      </c>
      <c r="DZ37" s="224">
        <v>0.3</v>
      </c>
      <c r="EA37" s="225">
        <v>132</v>
      </c>
      <c r="EB37" s="225">
        <v>125</v>
      </c>
      <c r="EC37" s="158">
        <v>7</v>
      </c>
      <c r="ED37" s="556">
        <v>5.3030303030303032E-2</v>
      </c>
      <c r="EE37" s="157">
        <v>42.4</v>
      </c>
      <c r="EF37" s="158">
        <v>18535</v>
      </c>
      <c r="EG37" s="158">
        <v>18500</v>
      </c>
      <c r="EH37" s="158">
        <v>35</v>
      </c>
      <c r="EI37" s="556">
        <v>1.8883193957377933E-3</v>
      </c>
      <c r="EJ37" s="157">
        <v>12.2</v>
      </c>
      <c r="EK37" s="158">
        <v>956</v>
      </c>
      <c r="EL37" s="158">
        <v>2894</v>
      </c>
      <c r="EM37" s="158">
        <v>-1938</v>
      </c>
      <c r="EN37" s="556">
        <v>-0.11034787151387027</v>
      </c>
      <c r="EO37" s="224">
        <v>29.1</v>
      </c>
      <c r="EP37" s="225">
        <v>16955</v>
      </c>
      <c r="EQ37" s="225">
        <v>15038</v>
      </c>
      <c r="ER37" s="158">
        <v>1917</v>
      </c>
      <c r="ES37" s="556">
        <v>0.11306399292244176</v>
      </c>
      <c r="ET37" s="224">
        <v>0</v>
      </c>
      <c r="EU37" s="225">
        <v>0</v>
      </c>
      <c r="EV37" s="225">
        <v>0</v>
      </c>
      <c r="EW37" s="158">
        <v>0</v>
      </c>
      <c r="EX37" s="556">
        <v>0</v>
      </c>
      <c r="EY37" s="157">
        <v>29.1</v>
      </c>
      <c r="EZ37" s="158">
        <v>16955</v>
      </c>
      <c r="FA37" s="158">
        <v>15038</v>
      </c>
      <c r="FB37" s="158">
        <v>1917</v>
      </c>
      <c r="FC37" s="556">
        <v>0.11306399292244176</v>
      </c>
      <c r="FD37" s="224">
        <v>34.200000000000003</v>
      </c>
      <c r="FE37" s="225">
        <v>14750</v>
      </c>
      <c r="FF37" s="225">
        <v>15094</v>
      </c>
      <c r="FG37" s="158">
        <v>-344</v>
      </c>
      <c r="FH37" s="556">
        <v>-2.3322033898305086E-2</v>
      </c>
      <c r="FI37" s="224">
        <v>0.6</v>
      </c>
      <c r="FJ37" s="225">
        <v>284</v>
      </c>
      <c r="FK37" s="225">
        <v>268</v>
      </c>
      <c r="FL37" s="158">
        <v>16</v>
      </c>
      <c r="FM37" s="556">
        <v>5.6338028169014086E-2</v>
      </c>
      <c r="FN37" s="157">
        <v>34.800000000000004</v>
      </c>
      <c r="FO37" s="158">
        <v>15034</v>
      </c>
      <c r="FP37" s="158">
        <v>15362</v>
      </c>
      <c r="FQ37" s="158">
        <v>-328</v>
      </c>
      <c r="FR37" s="556">
        <v>-2.1817214314221098E-2</v>
      </c>
      <c r="FS37" s="157">
        <v>5.7000000000000028</v>
      </c>
      <c r="FT37" s="158">
        <v>-1921</v>
      </c>
      <c r="FU37" s="158">
        <v>324</v>
      </c>
      <c r="FV37" s="158">
        <v>-2245</v>
      </c>
      <c r="FW37" s="556">
        <v>-0.13488120723666286</v>
      </c>
      <c r="FX37" s="224">
        <v>29</v>
      </c>
      <c r="FY37" s="225">
        <v>16888</v>
      </c>
      <c r="FZ37" s="225">
        <v>14986</v>
      </c>
      <c r="GA37" s="158">
        <v>1902</v>
      </c>
      <c r="GB37" s="556">
        <v>0.11262434864992894</v>
      </c>
      <c r="GC37" s="224">
        <v>0</v>
      </c>
      <c r="GD37" s="225">
        <v>0</v>
      </c>
      <c r="GE37" s="225">
        <v>0</v>
      </c>
      <c r="GF37" s="158">
        <v>0</v>
      </c>
      <c r="GG37" s="556">
        <v>0</v>
      </c>
      <c r="GH37" s="157">
        <v>29</v>
      </c>
      <c r="GI37" s="158">
        <v>16888</v>
      </c>
      <c r="GJ37" s="158">
        <v>14986</v>
      </c>
      <c r="GK37" s="158">
        <v>1902</v>
      </c>
      <c r="GL37" s="556">
        <v>0.11262434864992894</v>
      </c>
      <c r="GM37" s="224">
        <v>38</v>
      </c>
      <c r="GN37" s="225">
        <v>16291</v>
      </c>
      <c r="GO37" s="225">
        <v>16358</v>
      </c>
      <c r="GP37" s="158">
        <v>-67</v>
      </c>
      <c r="GQ37" s="556">
        <v>-4.11270026394942E-3</v>
      </c>
      <c r="GR37" s="224">
        <v>0.7</v>
      </c>
      <c r="GS37" s="225">
        <v>282</v>
      </c>
      <c r="GT37" s="225">
        <v>277</v>
      </c>
      <c r="GU37" s="158">
        <v>5</v>
      </c>
      <c r="GV37" s="556">
        <v>1.7730496453900711E-2</v>
      </c>
      <c r="GW37" s="157">
        <v>38.700000000000003</v>
      </c>
      <c r="GX37" s="158">
        <v>16573</v>
      </c>
      <c r="GY37" s="158">
        <v>16635</v>
      </c>
      <c r="GZ37" s="158">
        <v>-62</v>
      </c>
      <c r="HA37" s="556">
        <v>-3.7410245580160504E-3</v>
      </c>
      <c r="HB37" s="157">
        <v>9.7000000000000028</v>
      </c>
      <c r="HC37" s="158">
        <v>-315</v>
      </c>
      <c r="HD37" s="158">
        <v>1649</v>
      </c>
      <c r="HE37" s="158">
        <v>-1964</v>
      </c>
      <c r="HF37" s="556">
        <v>-0.11636537320794499</v>
      </c>
      <c r="HG37" s="224">
        <v>28.5</v>
      </c>
      <c r="HH37" s="225">
        <v>16594</v>
      </c>
      <c r="HI37" s="225">
        <v>14727</v>
      </c>
      <c r="HJ37" s="158">
        <v>1867</v>
      </c>
      <c r="HK37" s="556">
        <v>0.11251054598047487</v>
      </c>
      <c r="HL37" s="224">
        <v>0</v>
      </c>
      <c r="HM37" s="225">
        <v>0</v>
      </c>
      <c r="HN37" s="225">
        <v>0</v>
      </c>
      <c r="HO37" s="158">
        <v>0</v>
      </c>
      <c r="HP37" s="556">
        <v>0</v>
      </c>
      <c r="HQ37" s="157">
        <v>28.5</v>
      </c>
      <c r="HR37" s="158">
        <v>16594</v>
      </c>
      <c r="HS37" s="158">
        <v>14727</v>
      </c>
      <c r="HT37" s="158">
        <v>1867</v>
      </c>
      <c r="HU37" s="556">
        <v>0.11251054598047487</v>
      </c>
      <c r="HV37" s="224">
        <v>40.799999999999997</v>
      </c>
      <c r="HW37" s="225">
        <v>16752</v>
      </c>
      <c r="HX37" s="225">
        <v>16625</v>
      </c>
      <c r="HY37" s="158">
        <v>127</v>
      </c>
      <c r="HZ37" s="556">
        <v>7.581184336198663E-3</v>
      </c>
      <c r="IA37" s="224">
        <v>0.4</v>
      </c>
      <c r="IB37" s="225">
        <v>228</v>
      </c>
      <c r="IC37" s="225">
        <v>229</v>
      </c>
      <c r="ID37" s="158">
        <v>-1</v>
      </c>
      <c r="IE37" s="556">
        <v>-4.3859649122807015E-3</v>
      </c>
      <c r="IF37" s="157">
        <v>41.199999999999996</v>
      </c>
      <c r="IG37" s="158">
        <v>16980</v>
      </c>
      <c r="IH37" s="158">
        <v>16854</v>
      </c>
      <c r="II37" s="158">
        <v>126</v>
      </c>
      <c r="IJ37" s="556">
        <v>7.4204946996466433E-3</v>
      </c>
      <c r="IK37" s="157">
        <v>12.699999999999996</v>
      </c>
      <c r="IL37" s="158">
        <v>386</v>
      </c>
      <c r="IM37" s="158">
        <v>2127</v>
      </c>
      <c r="IN37" s="158">
        <v>-1741</v>
      </c>
      <c r="IO37" s="556">
        <v>-0.10509005128082823</v>
      </c>
      <c r="IP37" s="224">
        <v>29.200000000000003</v>
      </c>
      <c r="IQ37" s="225">
        <v>17013</v>
      </c>
      <c r="IR37" s="225">
        <v>15090</v>
      </c>
      <c r="IS37" s="158">
        <v>1923</v>
      </c>
      <c r="IT37" s="556">
        <v>0.11303121142655616</v>
      </c>
      <c r="IU37" s="224">
        <v>0</v>
      </c>
      <c r="IV37" s="225">
        <v>0</v>
      </c>
      <c r="IW37" s="225">
        <v>0</v>
      </c>
      <c r="IX37" s="158">
        <v>0</v>
      </c>
      <c r="IY37" s="556">
        <v>0</v>
      </c>
      <c r="IZ37" s="157">
        <v>29.200000000000003</v>
      </c>
      <c r="JA37" s="158">
        <v>17013</v>
      </c>
      <c r="JB37" s="158">
        <v>15090</v>
      </c>
      <c r="JC37" s="158">
        <v>1923</v>
      </c>
      <c r="JD37" s="556">
        <v>0.11303121142655616</v>
      </c>
      <c r="JE37" s="224">
        <v>27.7</v>
      </c>
      <c r="JF37" s="225">
        <v>11384</v>
      </c>
      <c r="JG37" s="225">
        <v>11363</v>
      </c>
      <c r="JH37" s="158">
        <v>21</v>
      </c>
      <c r="JI37" s="556">
        <v>1.8446943078004217E-3</v>
      </c>
      <c r="JJ37" s="224">
        <v>1.3</v>
      </c>
      <c r="JK37" s="225">
        <v>540</v>
      </c>
      <c r="JL37" s="225">
        <v>517</v>
      </c>
      <c r="JM37" s="158">
        <v>23</v>
      </c>
      <c r="JN37" s="556">
        <v>4.2592592592592592E-2</v>
      </c>
      <c r="JO37" s="157">
        <v>29</v>
      </c>
      <c r="JP37" s="158">
        <v>11924</v>
      </c>
      <c r="JQ37" s="158">
        <v>11880</v>
      </c>
      <c r="JR37" s="158">
        <v>44</v>
      </c>
      <c r="JS37" s="556">
        <v>3.6900369003690036E-3</v>
      </c>
      <c r="JT37" s="157">
        <v>-0.20000000000000284</v>
      </c>
      <c r="JU37" s="158">
        <v>-5089</v>
      </c>
      <c r="JV37" s="158">
        <v>-3210</v>
      </c>
      <c r="JW37" s="158">
        <v>-1879</v>
      </c>
      <c r="JX37" s="556">
        <v>-0.10934117452618715</v>
      </c>
      <c r="JY37" s="224">
        <v>28.1</v>
      </c>
      <c r="JZ37" s="225">
        <v>16363</v>
      </c>
      <c r="KA37" s="225">
        <v>14521</v>
      </c>
      <c r="KB37" s="158">
        <v>1842</v>
      </c>
      <c r="KC37" s="556">
        <v>0.11257104442950559</v>
      </c>
      <c r="KD37" s="224">
        <v>0</v>
      </c>
      <c r="KE37" s="225">
        <v>0</v>
      </c>
      <c r="KF37" s="225">
        <v>0</v>
      </c>
      <c r="KG37" s="158">
        <v>0</v>
      </c>
      <c r="KH37" s="556">
        <v>0</v>
      </c>
      <c r="KI37" s="157">
        <v>28.1</v>
      </c>
      <c r="KJ37" s="158">
        <v>16363</v>
      </c>
      <c r="KK37" s="158">
        <v>14521</v>
      </c>
      <c r="KL37" s="158">
        <v>1842</v>
      </c>
      <c r="KM37" s="556">
        <v>0.11257104442950559</v>
      </c>
      <c r="KN37" s="224">
        <v>27.2</v>
      </c>
      <c r="KO37" s="225">
        <v>11153</v>
      </c>
      <c r="KP37" s="225">
        <v>11154</v>
      </c>
      <c r="KQ37" s="158">
        <v>-1</v>
      </c>
      <c r="KR37" s="556">
        <v>-8.9661974356675334E-5</v>
      </c>
      <c r="KS37" s="224">
        <v>0</v>
      </c>
      <c r="KT37" s="225">
        <v>0</v>
      </c>
      <c r="KU37" s="225">
        <v>0</v>
      </c>
      <c r="KV37" s="158">
        <v>0</v>
      </c>
      <c r="KW37" s="556">
        <v>0</v>
      </c>
      <c r="KX37" s="157">
        <v>27.2</v>
      </c>
      <c r="KY37" s="158">
        <v>11153</v>
      </c>
      <c r="KZ37" s="158">
        <v>11154</v>
      </c>
      <c r="LA37" s="158">
        <v>-1</v>
      </c>
      <c r="LB37" s="556">
        <v>-8.9661974356675334E-5</v>
      </c>
      <c r="LC37" s="157">
        <v>-0.90000000000000213</v>
      </c>
      <c r="LD37" s="158">
        <v>-5210</v>
      </c>
      <c r="LE37" s="158">
        <v>-3367</v>
      </c>
      <c r="LF37" s="158">
        <v>-1843</v>
      </c>
      <c r="LG37" s="556">
        <v>-0.11266070640386226</v>
      </c>
      <c r="LH37" s="224">
        <v>27.8</v>
      </c>
      <c r="LI37" s="225">
        <v>16189</v>
      </c>
      <c r="LJ37" s="225">
        <v>14366</v>
      </c>
      <c r="LK37" s="158">
        <v>1823</v>
      </c>
      <c r="LL37" s="556">
        <v>0.11260732596207301</v>
      </c>
      <c r="LM37" s="224">
        <v>0</v>
      </c>
      <c r="LN37" s="225">
        <v>0</v>
      </c>
      <c r="LO37" s="225">
        <v>0</v>
      </c>
      <c r="LP37" s="158">
        <v>0</v>
      </c>
      <c r="LQ37" s="556">
        <v>0</v>
      </c>
      <c r="LR37" s="157">
        <v>27.8</v>
      </c>
      <c r="LS37" s="158">
        <v>16189</v>
      </c>
      <c r="LT37" s="158">
        <v>14366</v>
      </c>
      <c r="LU37" s="158">
        <v>1823</v>
      </c>
      <c r="LV37" s="556">
        <v>0.11260732596207301</v>
      </c>
      <c r="LW37" s="224">
        <v>33.5</v>
      </c>
      <c r="LX37" s="225">
        <v>14138</v>
      </c>
      <c r="LY37" s="225">
        <v>13935</v>
      </c>
      <c r="LZ37" s="158">
        <v>203</v>
      </c>
      <c r="MA37" s="556">
        <v>1.4358466544065638E-2</v>
      </c>
      <c r="MB37" s="224">
        <v>0.2</v>
      </c>
      <c r="MC37" s="225">
        <v>103</v>
      </c>
      <c r="MD37" s="225">
        <v>98</v>
      </c>
      <c r="ME37" s="158">
        <v>5</v>
      </c>
      <c r="MF37" s="556">
        <v>4.8543689320388349E-2</v>
      </c>
      <c r="MG37" s="157">
        <v>33.700000000000003</v>
      </c>
      <c r="MH37" s="158">
        <v>14241</v>
      </c>
      <c r="MI37" s="158">
        <v>14033</v>
      </c>
      <c r="MJ37" s="158">
        <v>208</v>
      </c>
      <c r="MK37" s="556">
        <v>1.4605715890738009E-2</v>
      </c>
      <c r="ML37" s="157">
        <v>5.9000000000000021</v>
      </c>
      <c r="MM37" s="158">
        <v>-1948</v>
      </c>
      <c r="MN37" s="158">
        <v>-333</v>
      </c>
      <c r="MO37" s="158">
        <v>-1615</v>
      </c>
      <c r="MP37" s="556">
        <v>-9.800161007133501E-2</v>
      </c>
      <c r="MQ37" s="224">
        <v>28</v>
      </c>
      <c r="MR37" s="225">
        <v>16307</v>
      </c>
      <c r="MS37" s="225">
        <v>14469</v>
      </c>
      <c r="MT37" s="158">
        <v>1838</v>
      </c>
      <c r="MU37" s="556">
        <v>0.11271233212730729</v>
      </c>
      <c r="MV37" s="224">
        <v>0</v>
      </c>
      <c r="MW37" s="225">
        <v>0</v>
      </c>
      <c r="MX37" s="225">
        <v>0</v>
      </c>
      <c r="MY37" s="158">
        <v>0</v>
      </c>
      <c r="MZ37" s="556">
        <v>0</v>
      </c>
      <c r="NA37" s="157">
        <v>28</v>
      </c>
      <c r="NB37" s="158">
        <v>16307</v>
      </c>
      <c r="NC37" s="158">
        <v>14469</v>
      </c>
      <c r="ND37" s="158">
        <v>1838</v>
      </c>
      <c r="NE37" s="556">
        <v>0.11271233212730729</v>
      </c>
      <c r="NF37" s="224">
        <v>24.3</v>
      </c>
      <c r="NG37" s="225">
        <v>10117</v>
      </c>
      <c r="NH37" s="225">
        <v>9964</v>
      </c>
      <c r="NI37" s="158">
        <v>153</v>
      </c>
      <c r="NJ37" s="556">
        <v>1.512306019571019E-2</v>
      </c>
      <c r="NK37" s="224">
        <v>0.6</v>
      </c>
      <c r="NL37" s="225">
        <v>290</v>
      </c>
      <c r="NM37" s="225">
        <v>269</v>
      </c>
      <c r="NN37" s="158">
        <v>21</v>
      </c>
      <c r="NO37" s="556">
        <v>7.2413793103448282E-2</v>
      </c>
      <c r="NP37" s="157">
        <v>24.900000000000002</v>
      </c>
      <c r="NQ37" s="158">
        <v>10407</v>
      </c>
      <c r="NR37" s="158">
        <v>10233</v>
      </c>
      <c r="NS37" s="158">
        <v>174</v>
      </c>
      <c r="NT37" s="556">
        <v>1.6719515710579419E-2</v>
      </c>
      <c r="NU37" s="157">
        <v>-3.0999999999999979</v>
      </c>
      <c r="NV37" s="158">
        <v>-5900</v>
      </c>
      <c r="NW37" s="158">
        <v>-4236</v>
      </c>
      <c r="NX37" s="158">
        <v>-1664</v>
      </c>
      <c r="NY37" s="556">
        <v>-9.5992816416727869E-2</v>
      </c>
      <c r="NZ37" s="224">
        <v>28</v>
      </c>
      <c r="OA37" s="225">
        <v>16307</v>
      </c>
      <c r="OB37" s="225">
        <v>14469</v>
      </c>
      <c r="OC37" s="158">
        <v>1838</v>
      </c>
      <c r="OD37" s="556">
        <v>0.11271233212730729</v>
      </c>
      <c r="OE37" s="224">
        <v>0</v>
      </c>
      <c r="OF37" s="225">
        <v>0</v>
      </c>
      <c r="OG37" s="225">
        <v>0</v>
      </c>
      <c r="OH37" s="158">
        <v>0</v>
      </c>
      <c r="OI37" s="556">
        <v>0</v>
      </c>
      <c r="OJ37" s="157">
        <v>28</v>
      </c>
      <c r="OK37" s="158">
        <v>16307</v>
      </c>
      <c r="OL37" s="158">
        <v>14469</v>
      </c>
      <c r="OM37" s="158">
        <v>1838</v>
      </c>
      <c r="ON37" s="556">
        <v>0.11271233212730729</v>
      </c>
      <c r="OO37" s="224">
        <v>29.2</v>
      </c>
      <c r="OP37" s="225">
        <v>12273</v>
      </c>
      <c r="OQ37" s="225">
        <v>12327</v>
      </c>
      <c r="OR37" s="158">
        <v>-54</v>
      </c>
      <c r="OS37" s="556">
        <v>-4.3999022243950137E-3</v>
      </c>
      <c r="OT37" s="224">
        <v>0</v>
      </c>
      <c r="OU37" s="225">
        <v>0</v>
      </c>
      <c r="OV37" s="225">
        <v>0</v>
      </c>
      <c r="OW37" s="158">
        <v>0</v>
      </c>
      <c r="OX37" s="556">
        <v>0</v>
      </c>
      <c r="OY37" s="157">
        <v>29.2</v>
      </c>
      <c r="OZ37" s="158">
        <v>12273</v>
      </c>
      <c r="PA37" s="158">
        <v>12327</v>
      </c>
      <c r="PB37" s="158">
        <v>-54</v>
      </c>
      <c r="PC37" s="556">
        <v>-4.3999022243950137E-3</v>
      </c>
      <c r="PD37" s="157">
        <v>1.1999999999999993</v>
      </c>
      <c r="PE37" s="158">
        <v>-4034</v>
      </c>
      <c r="PF37" s="158">
        <v>-2142</v>
      </c>
      <c r="PG37" s="158">
        <v>-1892</v>
      </c>
      <c r="PH37" s="556">
        <v>-0.1171122343517023</v>
      </c>
      <c r="PI37" s="157">
        <v>222.3</v>
      </c>
      <c r="PJ37" s="158">
        <v>129504</v>
      </c>
      <c r="PK37" s="158">
        <v>114877</v>
      </c>
      <c r="PL37" s="158">
        <v>14627</v>
      </c>
      <c r="PM37" s="556">
        <v>0.11294631826043983</v>
      </c>
      <c r="PN37" s="157">
        <v>0</v>
      </c>
      <c r="PO37" s="158">
        <v>0</v>
      </c>
      <c r="PP37" s="158">
        <v>0</v>
      </c>
      <c r="PQ37" s="158">
        <v>0</v>
      </c>
      <c r="PR37" s="556">
        <v>0</v>
      </c>
      <c r="PS37" s="157">
        <v>222.3</v>
      </c>
      <c r="PT37" s="158">
        <v>129504</v>
      </c>
      <c r="PU37" s="158">
        <v>114877</v>
      </c>
      <c r="PV37" s="158">
        <v>14627</v>
      </c>
      <c r="PW37" s="556">
        <v>0.11294631826043983</v>
      </c>
      <c r="PX37" s="157">
        <v>280.70000000000005</v>
      </c>
      <c r="PY37" s="158">
        <v>125101</v>
      </c>
      <c r="PZ37" s="158">
        <v>122346</v>
      </c>
      <c r="QA37" s="158">
        <v>2755</v>
      </c>
      <c r="QB37" s="556">
        <v>2.2022206057505534E-2</v>
      </c>
      <c r="QC37" s="157">
        <v>6.3</v>
      </c>
      <c r="QD37" s="158">
        <v>3200</v>
      </c>
      <c r="QE37" s="158">
        <v>2789</v>
      </c>
      <c r="QF37" s="158">
        <v>411</v>
      </c>
      <c r="QG37" s="556">
        <v>0.12843750000000001</v>
      </c>
      <c r="QH37" s="157">
        <v>287.00000000000006</v>
      </c>
      <c r="QI37" s="158">
        <v>128301</v>
      </c>
      <c r="QJ37" s="158">
        <v>125135</v>
      </c>
      <c r="QK37" s="158">
        <v>3166</v>
      </c>
      <c r="QL37" s="556">
        <v>2.467634702769269E-2</v>
      </c>
      <c r="QM37" s="157">
        <v>64.700000000000045</v>
      </c>
      <c r="QN37" s="158">
        <v>-1203</v>
      </c>
      <c r="QO37" s="158">
        <v>10258</v>
      </c>
      <c r="QP37" s="158">
        <v>-11461</v>
      </c>
      <c r="QQ37" s="558">
        <v>-8.826997123274713E-2</v>
      </c>
    </row>
    <row r="38" spans="2:459">
      <c r="B38" s="518"/>
      <c r="C38" s="523" t="s">
        <v>2833</v>
      </c>
      <c r="D38" s="524" t="s">
        <v>1169</v>
      </c>
      <c r="E38" s="122">
        <v>20.100000000000001</v>
      </c>
      <c r="F38" s="123">
        <v>13836</v>
      </c>
      <c r="G38" s="123">
        <v>12090</v>
      </c>
      <c r="H38" s="123">
        <v>1746</v>
      </c>
      <c r="I38" s="525">
        <v>0.1261925411968777</v>
      </c>
      <c r="J38" s="122">
        <v>0</v>
      </c>
      <c r="K38" s="123">
        <v>0</v>
      </c>
      <c r="L38" s="123">
        <v>0</v>
      </c>
      <c r="M38" s="123">
        <v>0</v>
      </c>
      <c r="N38" s="525">
        <v>0</v>
      </c>
      <c r="O38" s="122">
        <v>20.100000000000001</v>
      </c>
      <c r="P38" s="123">
        <v>13836</v>
      </c>
      <c r="Q38" s="123">
        <v>12090</v>
      </c>
      <c r="R38" s="123">
        <v>1746</v>
      </c>
      <c r="S38" s="525">
        <v>0.1261925411968777</v>
      </c>
      <c r="T38" s="122">
        <v>9.3000000000000007</v>
      </c>
      <c r="U38" s="123">
        <v>7039</v>
      </c>
      <c r="V38" s="123">
        <v>5996</v>
      </c>
      <c r="W38" s="123">
        <v>1043</v>
      </c>
      <c r="X38" s="525">
        <v>0.14817445659894871</v>
      </c>
      <c r="Y38" s="122">
        <v>0.1</v>
      </c>
      <c r="Z38" s="123">
        <v>87</v>
      </c>
      <c r="AA38" s="123">
        <v>70</v>
      </c>
      <c r="AB38" s="123">
        <v>17</v>
      </c>
      <c r="AC38" s="525">
        <v>0.19540229885057472</v>
      </c>
      <c r="AD38" s="122">
        <v>9.4</v>
      </c>
      <c r="AE38" s="123">
        <v>7126</v>
      </c>
      <c r="AF38" s="123">
        <v>6066</v>
      </c>
      <c r="AG38" s="123">
        <v>1060</v>
      </c>
      <c r="AH38" s="525">
        <v>0.14875105248386192</v>
      </c>
      <c r="AI38" s="122">
        <v>-10.700000000000001</v>
      </c>
      <c r="AJ38" s="123">
        <v>-6710</v>
      </c>
      <c r="AK38" s="123">
        <v>-6024</v>
      </c>
      <c r="AL38" s="123">
        <v>-686</v>
      </c>
      <c r="AM38" s="525">
        <v>2.2558511286984217E-2</v>
      </c>
      <c r="AN38" s="122">
        <v>14.1</v>
      </c>
      <c r="AO38" s="123">
        <v>9653</v>
      </c>
      <c r="AP38" s="123">
        <v>8481</v>
      </c>
      <c r="AQ38" s="123">
        <v>1172</v>
      </c>
      <c r="AR38" s="525">
        <v>0.12141303221796333</v>
      </c>
      <c r="AS38" s="122">
        <v>0</v>
      </c>
      <c r="AT38" s="123">
        <v>0</v>
      </c>
      <c r="AU38" s="123">
        <v>0</v>
      </c>
      <c r="AV38" s="123">
        <v>0</v>
      </c>
      <c r="AW38" s="525">
        <v>0</v>
      </c>
      <c r="AX38" s="122">
        <v>14.1</v>
      </c>
      <c r="AY38" s="123">
        <v>9653</v>
      </c>
      <c r="AZ38" s="123">
        <v>8481</v>
      </c>
      <c r="BA38" s="123">
        <v>1172</v>
      </c>
      <c r="BB38" s="525">
        <v>0.12141303221796333</v>
      </c>
      <c r="BC38" s="122">
        <v>11</v>
      </c>
      <c r="BD38" s="123">
        <v>7740</v>
      </c>
      <c r="BE38" s="123">
        <v>6686</v>
      </c>
      <c r="BF38" s="123">
        <v>1054</v>
      </c>
      <c r="BG38" s="525">
        <v>0.13617571059431524</v>
      </c>
      <c r="BH38" s="122">
        <v>1.6</v>
      </c>
      <c r="BI38" s="123">
        <v>1207</v>
      </c>
      <c r="BJ38" s="123">
        <v>941</v>
      </c>
      <c r="BK38" s="123">
        <v>266</v>
      </c>
      <c r="BL38" s="525">
        <v>0.22038111019055509</v>
      </c>
      <c r="BM38" s="122">
        <v>12.6</v>
      </c>
      <c r="BN38" s="123">
        <v>8947</v>
      </c>
      <c r="BO38" s="123">
        <v>7627</v>
      </c>
      <c r="BP38" s="123">
        <v>1320</v>
      </c>
      <c r="BQ38" s="525">
        <v>0.14753548675533698</v>
      </c>
      <c r="BR38" s="122">
        <v>-1.5</v>
      </c>
      <c r="BS38" s="123">
        <v>-706</v>
      </c>
      <c r="BT38" s="123">
        <v>-854</v>
      </c>
      <c r="BU38" s="123">
        <v>148</v>
      </c>
      <c r="BV38" s="525">
        <v>2.6122454537373649E-2</v>
      </c>
      <c r="BW38" s="122">
        <v>13.100000000000001</v>
      </c>
      <c r="BX38" s="123">
        <v>8975</v>
      </c>
      <c r="BY38" s="123">
        <v>7880</v>
      </c>
      <c r="BZ38" s="123">
        <v>1095</v>
      </c>
      <c r="CA38" s="525">
        <v>0.12200557103064066</v>
      </c>
      <c r="CB38" s="122">
        <v>0</v>
      </c>
      <c r="CC38" s="123">
        <v>0</v>
      </c>
      <c r="CD38" s="123">
        <v>0</v>
      </c>
      <c r="CE38" s="123">
        <v>0</v>
      </c>
      <c r="CF38" s="525">
        <v>0</v>
      </c>
      <c r="CG38" s="122">
        <v>13.100000000000001</v>
      </c>
      <c r="CH38" s="123">
        <v>8975</v>
      </c>
      <c r="CI38" s="123">
        <v>7880</v>
      </c>
      <c r="CJ38" s="123">
        <v>1095</v>
      </c>
      <c r="CK38" s="525">
        <v>0.12200557103064066</v>
      </c>
      <c r="CL38" s="122">
        <v>5.2</v>
      </c>
      <c r="CM38" s="123">
        <v>3765</v>
      </c>
      <c r="CN38" s="123">
        <v>3288</v>
      </c>
      <c r="CO38" s="123">
        <v>477</v>
      </c>
      <c r="CP38" s="525">
        <v>0.12669322709163347</v>
      </c>
      <c r="CQ38" s="122">
        <v>0</v>
      </c>
      <c r="CR38" s="123">
        <v>0</v>
      </c>
      <c r="CS38" s="123">
        <v>0</v>
      </c>
      <c r="CT38" s="123">
        <v>0</v>
      </c>
      <c r="CU38" s="525">
        <v>0</v>
      </c>
      <c r="CV38" s="122">
        <v>5.2</v>
      </c>
      <c r="CW38" s="123">
        <v>3765</v>
      </c>
      <c r="CX38" s="123">
        <v>3288</v>
      </c>
      <c r="CY38" s="123">
        <v>477</v>
      </c>
      <c r="CZ38" s="525">
        <v>0.12669322709163347</v>
      </c>
      <c r="DA38" s="122">
        <v>-7.9000000000000012</v>
      </c>
      <c r="DB38" s="123">
        <v>-5210</v>
      </c>
      <c r="DC38" s="123">
        <v>-4592</v>
      </c>
      <c r="DD38" s="123">
        <v>-618</v>
      </c>
      <c r="DE38" s="525">
        <v>4.6876560609928064E-3</v>
      </c>
      <c r="DF38" s="122">
        <v>20.2</v>
      </c>
      <c r="DG38" s="123">
        <v>13868</v>
      </c>
      <c r="DH38" s="123">
        <v>12150</v>
      </c>
      <c r="DI38" s="123">
        <v>1718</v>
      </c>
      <c r="DJ38" s="525">
        <v>0.12388231900778772</v>
      </c>
      <c r="DK38" s="122">
        <v>0</v>
      </c>
      <c r="DL38" s="123">
        <v>0</v>
      </c>
      <c r="DM38" s="123">
        <v>0</v>
      </c>
      <c r="DN38" s="123">
        <v>0</v>
      </c>
      <c r="DO38" s="525">
        <v>0</v>
      </c>
      <c r="DP38" s="122">
        <v>20.2</v>
      </c>
      <c r="DQ38" s="123">
        <v>13868</v>
      </c>
      <c r="DR38" s="123">
        <v>12150</v>
      </c>
      <c r="DS38" s="123">
        <v>1718</v>
      </c>
      <c r="DT38" s="525">
        <v>0.12388231900778772</v>
      </c>
      <c r="DU38" s="122">
        <v>11.2</v>
      </c>
      <c r="DV38" s="123">
        <v>8355</v>
      </c>
      <c r="DW38" s="123">
        <v>7305</v>
      </c>
      <c r="DX38" s="123">
        <v>1050</v>
      </c>
      <c r="DY38" s="525">
        <v>0.12567324955116696</v>
      </c>
      <c r="DZ38" s="122">
        <v>0.3</v>
      </c>
      <c r="EA38" s="123">
        <v>260</v>
      </c>
      <c r="EB38" s="123">
        <v>199</v>
      </c>
      <c r="EC38" s="123">
        <v>61</v>
      </c>
      <c r="ED38" s="525">
        <v>0.23461538461538461</v>
      </c>
      <c r="EE38" s="122">
        <v>11.5</v>
      </c>
      <c r="EF38" s="123">
        <v>8615</v>
      </c>
      <c r="EG38" s="123">
        <v>7504</v>
      </c>
      <c r="EH38" s="123">
        <v>1111</v>
      </c>
      <c r="EI38" s="525">
        <v>0.1289611143354614</v>
      </c>
      <c r="EJ38" s="122">
        <v>-8.6999999999999993</v>
      </c>
      <c r="EK38" s="123">
        <v>-5253</v>
      </c>
      <c r="EL38" s="123">
        <v>-4646</v>
      </c>
      <c r="EM38" s="123">
        <v>-607</v>
      </c>
      <c r="EN38" s="525">
        <v>5.0787953276736769E-3</v>
      </c>
      <c r="EO38" s="122">
        <v>20.3</v>
      </c>
      <c r="EP38" s="123">
        <v>13954</v>
      </c>
      <c r="EQ38" s="123">
        <v>12210</v>
      </c>
      <c r="ER38" s="123">
        <v>1744</v>
      </c>
      <c r="ES38" s="525">
        <v>0.12498208399025369</v>
      </c>
      <c r="ET38" s="122">
        <v>0</v>
      </c>
      <c r="EU38" s="123">
        <v>0</v>
      </c>
      <c r="EV38" s="123">
        <v>0</v>
      </c>
      <c r="EW38" s="123">
        <v>0</v>
      </c>
      <c r="EX38" s="525">
        <v>0</v>
      </c>
      <c r="EY38" s="122">
        <v>20.3</v>
      </c>
      <c r="EZ38" s="123">
        <v>13954</v>
      </c>
      <c r="FA38" s="123">
        <v>12210</v>
      </c>
      <c r="FB38" s="123">
        <v>1744</v>
      </c>
      <c r="FC38" s="525">
        <v>0.12498208399025369</v>
      </c>
      <c r="FD38" s="122">
        <v>11</v>
      </c>
      <c r="FE38" s="123">
        <v>7456</v>
      </c>
      <c r="FF38" s="123">
        <v>6742</v>
      </c>
      <c r="FG38" s="123">
        <v>714</v>
      </c>
      <c r="FH38" s="525">
        <v>9.5761802575107302E-2</v>
      </c>
      <c r="FI38" s="122">
        <v>0.3</v>
      </c>
      <c r="FJ38" s="123">
        <v>165</v>
      </c>
      <c r="FK38" s="123">
        <v>150</v>
      </c>
      <c r="FL38" s="123">
        <v>15</v>
      </c>
      <c r="FM38" s="525">
        <v>9.0909090909090912E-2</v>
      </c>
      <c r="FN38" s="122">
        <v>11.3</v>
      </c>
      <c r="FO38" s="123">
        <v>7621</v>
      </c>
      <c r="FP38" s="123">
        <v>6892</v>
      </c>
      <c r="FQ38" s="123">
        <v>729</v>
      </c>
      <c r="FR38" s="525">
        <v>9.565673796089752E-2</v>
      </c>
      <c r="FS38" s="122">
        <v>-9</v>
      </c>
      <c r="FT38" s="123">
        <v>-6333</v>
      </c>
      <c r="FU38" s="123">
        <v>-5318</v>
      </c>
      <c r="FV38" s="123">
        <v>-1015</v>
      </c>
      <c r="FW38" s="525">
        <v>-2.9325346029356172E-2</v>
      </c>
      <c r="FX38" s="122">
        <v>19.700000000000003</v>
      </c>
      <c r="FY38" s="123">
        <v>13531</v>
      </c>
      <c r="FZ38" s="123">
        <v>11850</v>
      </c>
      <c r="GA38" s="123">
        <v>1681</v>
      </c>
      <c r="GB38" s="525">
        <v>0.12423324218461311</v>
      </c>
      <c r="GC38" s="122">
        <v>0</v>
      </c>
      <c r="GD38" s="123">
        <v>0</v>
      </c>
      <c r="GE38" s="123">
        <v>0</v>
      </c>
      <c r="GF38" s="123">
        <v>0</v>
      </c>
      <c r="GG38" s="525">
        <v>0</v>
      </c>
      <c r="GH38" s="122">
        <v>19.700000000000003</v>
      </c>
      <c r="GI38" s="123">
        <v>13531</v>
      </c>
      <c r="GJ38" s="123">
        <v>11850</v>
      </c>
      <c r="GK38" s="123">
        <v>1681</v>
      </c>
      <c r="GL38" s="525">
        <v>0.12423324218461311</v>
      </c>
      <c r="GM38" s="122">
        <v>17.7</v>
      </c>
      <c r="GN38" s="123">
        <v>10532</v>
      </c>
      <c r="GO38" s="123">
        <v>9253</v>
      </c>
      <c r="GP38" s="123">
        <v>1279</v>
      </c>
      <c r="GQ38" s="525">
        <v>0.12143942271173566</v>
      </c>
      <c r="GR38" s="122">
        <v>0.2</v>
      </c>
      <c r="GS38" s="123">
        <v>163</v>
      </c>
      <c r="GT38" s="123">
        <v>140</v>
      </c>
      <c r="GU38" s="123">
        <v>23</v>
      </c>
      <c r="GV38" s="525">
        <v>0.1411042944785276</v>
      </c>
      <c r="GW38" s="122">
        <v>17.899999999999999</v>
      </c>
      <c r="GX38" s="123">
        <v>10695</v>
      </c>
      <c r="GY38" s="123">
        <v>9393</v>
      </c>
      <c r="GZ38" s="123">
        <v>1302</v>
      </c>
      <c r="HA38" s="525">
        <v>0.12173913043478261</v>
      </c>
      <c r="HB38" s="122">
        <v>-1.8000000000000043</v>
      </c>
      <c r="HC38" s="123">
        <v>-2836</v>
      </c>
      <c r="HD38" s="123">
        <v>-2457</v>
      </c>
      <c r="HE38" s="123">
        <v>-379</v>
      </c>
      <c r="HF38" s="525">
        <v>-2.4941117498304965E-3</v>
      </c>
      <c r="HG38" s="122">
        <v>19.3</v>
      </c>
      <c r="HH38" s="123">
        <v>13255</v>
      </c>
      <c r="HI38" s="123">
        <v>11609</v>
      </c>
      <c r="HJ38" s="123">
        <v>1646</v>
      </c>
      <c r="HK38" s="525">
        <v>0.12417955488494907</v>
      </c>
      <c r="HL38" s="122">
        <v>0</v>
      </c>
      <c r="HM38" s="123">
        <v>0</v>
      </c>
      <c r="HN38" s="123">
        <v>0</v>
      </c>
      <c r="HO38" s="123">
        <v>0</v>
      </c>
      <c r="HP38" s="525">
        <v>0</v>
      </c>
      <c r="HQ38" s="122">
        <v>19.3</v>
      </c>
      <c r="HR38" s="123">
        <v>13255</v>
      </c>
      <c r="HS38" s="123">
        <v>11609</v>
      </c>
      <c r="HT38" s="123">
        <v>1646</v>
      </c>
      <c r="HU38" s="525">
        <v>0.12417955488494907</v>
      </c>
      <c r="HV38" s="122">
        <v>9.1</v>
      </c>
      <c r="HW38" s="123">
        <v>5930</v>
      </c>
      <c r="HX38" s="123">
        <v>5200</v>
      </c>
      <c r="HY38" s="123">
        <v>730</v>
      </c>
      <c r="HZ38" s="525">
        <v>0.12310286677908938</v>
      </c>
      <c r="IA38" s="122">
        <v>0.1</v>
      </c>
      <c r="IB38" s="123">
        <v>121</v>
      </c>
      <c r="IC38" s="123">
        <v>102</v>
      </c>
      <c r="ID38" s="123">
        <v>19</v>
      </c>
      <c r="IE38" s="525">
        <v>0.15702479338842976</v>
      </c>
      <c r="IF38" s="122">
        <v>9.1999999999999993</v>
      </c>
      <c r="IG38" s="123">
        <v>6051</v>
      </c>
      <c r="IH38" s="123">
        <v>5302</v>
      </c>
      <c r="II38" s="123">
        <v>749</v>
      </c>
      <c r="IJ38" s="525">
        <v>0.12378119319120806</v>
      </c>
      <c r="IK38" s="122">
        <v>-10.100000000000001</v>
      </c>
      <c r="IL38" s="123">
        <v>-7204</v>
      </c>
      <c r="IM38" s="123">
        <v>-6307</v>
      </c>
      <c r="IN38" s="123">
        <v>-897</v>
      </c>
      <c r="IO38" s="525">
        <v>-3.9836169374100894E-4</v>
      </c>
      <c r="IP38" s="122">
        <v>20.399999999999999</v>
      </c>
      <c r="IQ38" s="123">
        <v>14022</v>
      </c>
      <c r="IR38" s="123">
        <v>12270</v>
      </c>
      <c r="IS38" s="123">
        <v>1752</v>
      </c>
      <c r="IT38" s="525">
        <v>0.12494651262302096</v>
      </c>
      <c r="IU38" s="122">
        <v>0</v>
      </c>
      <c r="IV38" s="123">
        <v>0</v>
      </c>
      <c r="IW38" s="123">
        <v>0</v>
      </c>
      <c r="IX38" s="123">
        <v>0</v>
      </c>
      <c r="IY38" s="525">
        <v>0</v>
      </c>
      <c r="IZ38" s="122">
        <v>20.399999999999999</v>
      </c>
      <c r="JA38" s="123">
        <v>14022</v>
      </c>
      <c r="JB38" s="123">
        <v>12270</v>
      </c>
      <c r="JC38" s="123">
        <v>1752</v>
      </c>
      <c r="JD38" s="525">
        <v>0.12494651262302096</v>
      </c>
      <c r="JE38" s="122">
        <v>8.3000000000000007</v>
      </c>
      <c r="JF38" s="123">
        <v>4910</v>
      </c>
      <c r="JG38" s="123">
        <v>4353</v>
      </c>
      <c r="JH38" s="123">
        <v>557</v>
      </c>
      <c r="JI38" s="525">
        <v>0.11344195519348269</v>
      </c>
      <c r="JJ38" s="122">
        <v>0.4</v>
      </c>
      <c r="JK38" s="123">
        <v>315</v>
      </c>
      <c r="JL38" s="123">
        <v>266</v>
      </c>
      <c r="JM38" s="123">
        <v>49</v>
      </c>
      <c r="JN38" s="525">
        <v>0.15555555555555556</v>
      </c>
      <c r="JO38" s="122">
        <v>8.7000000000000011</v>
      </c>
      <c r="JP38" s="123">
        <v>5225</v>
      </c>
      <c r="JQ38" s="123">
        <v>4619</v>
      </c>
      <c r="JR38" s="123">
        <v>606</v>
      </c>
      <c r="JS38" s="525">
        <v>0.11598086124401914</v>
      </c>
      <c r="JT38" s="122">
        <v>-11.699999999999998</v>
      </c>
      <c r="JU38" s="123">
        <v>-8797</v>
      </c>
      <c r="JV38" s="123">
        <v>-7651</v>
      </c>
      <c r="JW38" s="123">
        <v>-1146</v>
      </c>
      <c r="JX38" s="525">
        <v>-8.9656513790018211E-3</v>
      </c>
      <c r="JY38" s="122">
        <v>19.2</v>
      </c>
      <c r="JZ38" s="123">
        <v>13188</v>
      </c>
      <c r="KA38" s="123">
        <v>11548</v>
      </c>
      <c r="KB38" s="123">
        <v>1640</v>
      </c>
      <c r="KC38" s="525">
        <v>0.12435547467394602</v>
      </c>
      <c r="KD38" s="122">
        <v>0</v>
      </c>
      <c r="KE38" s="123">
        <v>0</v>
      </c>
      <c r="KF38" s="123">
        <v>0</v>
      </c>
      <c r="KG38" s="123">
        <v>0</v>
      </c>
      <c r="KH38" s="525">
        <v>0</v>
      </c>
      <c r="KI38" s="122">
        <v>19.2</v>
      </c>
      <c r="KJ38" s="123">
        <v>13188</v>
      </c>
      <c r="KK38" s="123">
        <v>11548</v>
      </c>
      <c r="KL38" s="123">
        <v>1640</v>
      </c>
      <c r="KM38" s="525">
        <v>0.12435547467394602</v>
      </c>
      <c r="KN38" s="122">
        <v>1.8</v>
      </c>
      <c r="KO38" s="123">
        <v>1475</v>
      </c>
      <c r="KP38" s="123">
        <v>1277</v>
      </c>
      <c r="KQ38" s="123">
        <v>198</v>
      </c>
      <c r="KR38" s="525">
        <v>0.13423728813559321</v>
      </c>
      <c r="KS38" s="122">
        <v>0</v>
      </c>
      <c r="KT38" s="123">
        <v>0</v>
      </c>
      <c r="KU38" s="123">
        <v>0</v>
      </c>
      <c r="KV38" s="123">
        <v>0</v>
      </c>
      <c r="KW38" s="525">
        <v>0</v>
      </c>
      <c r="KX38" s="122">
        <v>1.8</v>
      </c>
      <c r="KY38" s="123">
        <v>1475</v>
      </c>
      <c r="KZ38" s="123">
        <v>1277</v>
      </c>
      <c r="LA38" s="123">
        <v>198</v>
      </c>
      <c r="LB38" s="525">
        <v>0.13423728813559321</v>
      </c>
      <c r="LC38" s="122">
        <v>-17.399999999999999</v>
      </c>
      <c r="LD38" s="123">
        <v>-11713</v>
      </c>
      <c r="LE38" s="123">
        <v>-10271</v>
      </c>
      <c r="LF38" s="123">
        <v>-1442</v>
      </c>
      <c r="LG38" s="525">
        <v>9.8818134616471959E-3</v>
      </c>
      <c r="LH38" s="122">
        <v>19</v>
      </c>
      <c r="LI38" s="123">
        <v>13052</v>
      </c>
      <c r="LJ38" s="123">
        <v>11428</v>
      </c>
      <c r="LK38" s="123">
        <v>1624</v>
      </c>
      <c r="LL38" s="525">
        <v>0.12442537542139136</v>
      </c>
      <c r="LM38" s="122">
        <v>0</v>
      </c>
      <c r="LN38" s="123">
        <v>0</v>
      </c>
      <c r="LO38" s="123">
        <v>0</v>
      </c>
      <c r="LP38" s="123">
        <v>0</v>
      </c>
      <c r="LQ38" s="525">
        <v>0</v>
      </c>
      <c r="LR38" s="122">
        <v>19</v>
      </c>
      <c r="LS38" s="123">
        <v>13052</v>
      </c>
      <c r="LT38" s="123">
        <v>11428</v>
      </c>
      <c r="LU38" s="123">
        <v>1624</v>
      </c>
      <c r="LV38" s="525">
        <v>0.12442537542139136</v>
      </c>
      <c r="LW38" s="122">
        <v>9.6999999999999993</v>
      </c>
      <c r="LX38" s="123">
        <v>6386</v>
      </c>
      <c r="LY38" s="123">
        <v>5624</v>
      </c>
      <c r="LZ38" s="123">
        <v>762</v>
      </c>
      <c r="MA38" s="525">
        <v>0.11932352020043846</v>
      </c>
      <c r="MB38" s="122">
        <v>0.1</v>
      </c>
      <c r="MC38" s="123">
        <v>48</v>
      </c>
      <c r="MD38" s="123">
        <v>41</v>
      </c>
      <c r="ME38" s="123">
        <v>7</v>
      </c>
      <c r="MF38" s="525">
        <v>0.14583333333333334</v>
      </c>
      <c r="MG38" s="122">
        <v>9.7999999999999989</v>
      </c>
      <c r="MH38" s="123">
        <v>6434</v>
      </c>
      <c r="MI38" s="123">
        <v>5665</v>
      </c>
      <c r="MJ38" s="123">
        <v>769</v>
      </c>
      <c r="MK38" s="525">
        <v>0.11952129313024557</v>
      </c>
      <c r="ML38" s="122">
        <v>-9.2000000000000011</v>
      </c>
      <c r="MM38" s="123">
        <v>-6618</v>
      </c>
      <c r="MN38" s="123">
        <v>-5763</v>
      </c>
      <c r="MO38" s="123">
        <v>-855</v>
      </c>
      <c r="MP38" s="525">
        <v>-4.9040822911457921E-3</v>
      </c>
      <c r="MQ38" s="122">
        <v>19.200000000000003</v>
      </c>
      <c r="MR38" s="123">
        <v>13191</v>
      </c>
      <c r="MS38" s="123">
        <v>11549</v>
      </c>
      <c r="MT38" s="123">
        <v>1642</v>
      </c>
      <c r="MU38" s="525">
        <v>0.12447881131074218</v>
      </c>
      <c r="MV38" s="122">
        <v>0</v>
      </c>
      <c r="MW38" s="123">
        <v>0</v>
      </c>
      <c r="MX38" s="123">
        <v>0</v>
      </c>
      <c r="MY38" s="123">
        <v>0</v>
      </c>
      <c r="MZ38" s="525">
        <v>0</v>
      </c>
      <c r="NA38" s="122">
        <v>19.200000000000003</v>
      </c>
      <c r="NB38" s="123">
        <v>13191</v>
      </c>
      <c r="NC38" s="123">
        <v>11549</v>
      </c>
      <c r="ND38" s="123">
        <v>1642</v>
      </c>
      <c r="NE38" s="525">
        <v>0.12447881131074218</v>
      </c>
      <c r="NF38" s="122">
        <v>10.7</v>
      </c>
      <c r="NG38" s="123">
        <v>7288</v>
      </c>
      <c r="NH38" s="123">
        <v>6520</v>
      </c>
      <c r="NI38" s="123">
        <v>768</v>
      </c>
      <c r="NJ38" s="525">
        <v>0.10537870472008781</v>
      </c>
      <c r="NK38" s="122">
        <v>0.1</v>
      </c>
      <c r="NL38" s="123">
        <v>130</v>
      </c>
      <c r="NM38" s="123">
        <v>111</v>
      </c>
      <c r="NN38" s="123">
        <v>19</v>
      </c>
      <c r="NO38" s="525">
        <v>0.14615384615384616</v>
      </c>
      <c r="NP38" s="122">
        <v>10.799999999999999</v>
      </c>
      <c r="NQ38" s="123">
        <v>7418</v>
      </c>
      <c r="NR38" s="123">
        <v>6631</v>
      </c>
      <c r="NS38" s="123">
        <v>787</v>
      </c>
      <c r="NT38" s="525">
        <v>0.10609328660016176</v>
      </c>
      <c r="NU38" s="122">
        <v>-8.4000000000000039</v>
      </c>
      <c r="NV38" s="123">
        <v>-5773</v>
      </c>
      <c r="NW38" s="123">
        <v>-4918</v>
      </c>
      <c r="NX38" s="123">
        <v>-855</v>
      </c>
      <c r="NY38" s="525">
        <v>-1.8385524710580414E-2</v>
      </c>
      <c r="NZ38" s="122">
        <v>19.200000000000003</v>
      </c>
      <c r="OA38" s="123">
        <v>13191</v>
      </c>
      <c r="OB38" s="123">
        <v>11549</v>
      </c>
      <c r="OC38" s="123">
        <v>1642</v>
      </c>
      <c r="OD38" s="525">
        <v>0.12447881131074218</v>
      </c>
      <c r="OE38" s="122">
        <v>0</v>
      </c>
      <c r="OF38" s="123">
        <v>0</v>
      </c>
      <c r="OG38" s="123">
        <v>0</v>
      </c>
      <c r="OH38" s="123">
        <v>0</v>
      </c>
      <c r="OI38" s="525">
        <v>0</v>
      </c>
      <c r="OJ38" s="122">
        <v>19.200000000000003</v>
      </c>
      <c r="OK38" s="123">
        <v>13191</v>
      </c>
      <c r="OL38" s="123">
        <v>11549</v>
      </c>
      <c r="OM38" s="123">
        <v>1642</v>
      </c>
      <c r="ON38" s="525">
        <v>0.12447881131074218</v>
      </c>
      <c r="OO38" s="122">
        <v>8.9</v>
      </c>
      <c r="OP38" s="123">
        <v>6075</v>
      </c>
      <c r="OQ38" s="123">
        <v>5510</v>
      </c>
      <c r="OR38" s="123">
        <v>565</v>
      </c>
      <c r="OS38" s="525">
        <v>9.3004115226337447E-2</v>
      </c>
      <c r="OT38" s="122">
        <v>0.5</v>
      </c>
      <c r="OU38" s="123">
        <v>265</v>
      </c>
      <c r="OV38" s="123">
        <v>235</v>
      </c>
      <c r="OW38" s="123">
        <v>30</v>
      </c>
      <c r="OX38" s="525">
        <v>0.11320754716981132</v>
      </c>
      <c r="OY38" s="122">
        <v>9.4</v>
      </c>
      <c r="OZ38" s="123">
        <v>6340</v>
      </c>
      <c r="PA38" s="123">
        <v>5745</v>
      </c>
      <c r="PB38" s="123">
        <v>595</v>
      </c>
      <c r="PC38" s="525">
        <v>9.3848580441640378E-2</v>
      </c>
      <c r="PD38" s="122">
        <v>-9.8000000000000025</v>
      </c>
      <c r="PE38" s="123">
        <v>-6851</v>
      </c>
      <c r="PF38" s="123">
        <v>-5804</v>
      </c>
      <c r="PG38" s="123">
        <v>-1047</v>
      </c>
      <c r="PH38" s="525">
        <v>-3.0630230869101799E-2</v>
      </c>
      <c r="PI38" s="122">
        <v>146.9</v>
      </c>
      <c r="PJ38" s="123">
        <v>100908</v>
      </c>
      <c r="PK38" s="123">
        <v>88360</v>
      </c>
      <c r="PL38" s="123">
        <v>12548</v>
      </c>
      <c r="PM38" s="525">
        <v>0.12435089388353748</v>
      </c>
      <c r="PN38" s="122">
        <v>0</v>
      </c>
      <c r="PO38" s="123">
        <v>0</v>
      </c>
      <c r="PP38" s="123">
        <v>0</v>
      </c>
      <c r="PQ38" s="123">
        <v>0</v>
      </c>
      <c r="PR38" s="525">
        <v>0</v>
      </c>
      <c r="PS38" s="122">
        <v>146.9</v>
      </c>
      <c r="PT38" s="123">
        <v>100908</v>
      </c>
      <c r="PU38" s="123">
        <v>88360</v>
      </c>
      <c r="PV38" s="123">
        <v>12548</v>
      </c>
      <c r="PW38" s="525">
        <v>0.12435089388353748</v>
      </c>
      <c r="PX38" s="122">
        <v>83.8</v>
      </c>
      <c r="PY38" s="123">
        <v>57856</v>
      </c>
      <c r="PZ38" s="123">
        <v>50466</v>
      </c>
      <c r="QA38" s="123">
        <v>7390</v>
      </c>
      <c r="QB38" s="525">
        <v>0.12773091814159293</v>
      </c>
      <c r="QC38" s="122">
        <v>2.7</v>
      </c>
      <c r="QD38" s="123">
        <v>2090</v>
      </c>
      <c r="QE38" s="123">
        <v>1672</v>
      </c>
      <c r="QF38" s="123">
        <v>418</v>
      </c>
      <c r="QG38" s="525">
        <v>0.2</v>
      </c>
      <c r="QH38" s="122">
        <v>86.5</v>
      </c>
      <c r="QI38" s="123">
        <v>59946</v>
      </c>
      <c r="QJ38" s="123">
        <v>52138</v>
      </c>
      <c r="QK38" s="123">
        <v>7808</v>
      </c>
      <c r="QL38" s="525">
        <v>0.130250558836286</v>
      </c>
      <c r="QM38" s="122">
        <v>-60.400000000000006</v>
      </c>
      <c r="QN38" s="123">
        <v>-40962</v>
      </c>
      <c r="QO38" s="123">
        <v>-36222</v>
      </c>
      <c r="QP38" s="123">
        <v>-4740</v>
      </c>
      <c r="QQ38" s="526">
        <v>5.8996649527485179E-3</v>
      </c>
    </row>
    <row r="39" spans="2:459">
      <c r="B39" s="543"/>
      <c r="C39" s="544" t="s">
        <v>2834</v>
      </c>
      <c r="D39" s="545" t="s">
        <v>1359</v>
      </c>
      <c r="E39" s="209">
        <v>0</v>
      </c>
      <c r="F39" s="210">
        <v>0</v>
      </c>
      <c r="G39" s="210">
        <v>0</v>
      </c>
      <c r="H39" s="150">
        <v>0</v>
      </c>
      <c r="I39" s="547">
        <v>0</v>
      </c>
      <c r="J39" s="209">
        <v>0</v>
      </c>
      <c r="K39" s="210">
        <v>0</v>
      </c>
      <c r="L39" s="210">
        <v>0</v>
      </c>
      <c r="M39" s="150">
        <v>0</v>
      </c>
      <c r="N39" s="547">
        <v>0</v>
      </c>
      <c r="O39" s="149">
        <v>0</v>
      </c>
      <c r="P39" s="150">
        <v>0</v>
      </c>
      <c r="Q39" s="150">
        <v>0</v>
      </c>
      <c r="R39" s="150">
        <v>0</v>
      </c>
      <c r="S39" s="547">
        <v>0</v>
      </c>
      <c r="T39" s="209">
        <v>0</v>
      </c>
      <c r="U39" s="210">
        <v>0</v>
      </c>
      <c r="V39" s="210">
        <v>0</v>
      </c>
      <c r="W39" s="150">
        <v>0</v>
      </c>
      <c r="X39" s="547">
        <v>0</v>
      </c>
      <c r="Y39" s="209">
        <v>0</v>
      </c>
      <c r="Z39" s="210">
        <v>0</v>
      </c>
      <c r="AA39" s="210">
        <v>0</v>
      </c>
      <c r="AB39" s="150">
        <v>0</v>
      </c>
      <c r="AC39" s="547">
        <v>0</v>
      </c>
      <c r="AD39" s="149">
        <v>0</v>
      </c>
      <c r="AE39" s="150">
        <v>0</v>
      </c>
      <c r="AF39" s="150">
        <v>0</v>
      </c>
      <c r="AG39" s="150">
        <v>0</v>
      </c>
      <c r="AH39" s="547">
        <v>0</v>
      </c>
      <c r="AI39" s="149">
        <v>0</v>
      </c>
      <c r="AJ39" s="150">
        <v>0</v>
      </c>
      <c r="AK39" s="150">
        <v>0</v>
      </c>
      <c r="AL39" s="150">
        <v>0</v>
      </c>
      <c r="AM39" s="547">
        <v>0</v>
      </c>
      <c r="AN39" s="209">
        <v>0</v>
      </c>
      <c r="AO39" s="210">
        <v>0</v>
      </c>
      <c r="AP39" s="210">
        <v>0</v>
      </c>
      <c r="AQ39" s="150">
        <v>0</v>
      </c>
      <c r="AR39" s="547">
        <v>0</v>
      </c>
      <c r="AS39" s="209">
        <v>0</v>
      </c>
      <c r="AT39" s="210">
        <v>0</v>
      </c>
      <c r="AU39" s="210">
        <v>0</v>
      </c>
      <c r="AV39" s="150">
        <v>0</v>
      </c>
      <c r="AW39" s="547">
        <v>0</v>
      </c>
      <c r="AX39" s="149">
        <v>0</v>
      </c>
      <c r="AY39" s="150">
        <v>0</v>
      </c>
      <c r="AZ39" s="150">
        <v>0</v>
      </c>
      <c r="BA39" s="150">
        <v>0</v>
      </c>
      <c r="BB39" s="547">
        <v>0</v>
      </c>
      <c r="BC39" s="209">
        <v>0.1</v>
      </c>
      <c r="BD39" s="210">
        <v>164</v>
      </c>
      <c r="BE39" s="210">
        <v>102</v>
      </c>
      <c r="BF39" s="150">
        <v>62</v>
      </c>
      <c r="BG39" s="547">
        <v>0.37804878048780488</v>
      </c>
      <c r="BH39" s="209">
        <v>0</v>
      </c>
      <c r="BI39" s="210">
        <v>0</v>
      </c>
      <c r="BJ39" s="210">
        <v>0</v>
      </c>
      <c r="BK39" s="150">
        <v>0</v>
      </c>
      <c r="BL39" s="547">
        <v>0</v>
      </c>
      <c r="BM39" s="149">
        <v>0.1</v>
      </c>
      <c r="BN39" s="150">
        <v>164</v>
      </c>
      <c r="BO39" s="150">
        <v>102</v>
      </c>
      <c r="BP39" s="150">
        <v>62</v>
      </c>
      <c r="BQ39" s="547">
        <v>0.37804878048780488</v>
      </c>
      <c r="BR39" s="149">
        <v>0.1</v>
      </c>
      <c r="BS39" s="150">
        <v>164</v>
      </c>
      <c r="BT39" s="150">
        <v>102</v>
      </c>
      <c r="BU39" s="150">
        <v>62</v>
      </c>
      <c r="BV39" s="547">
        <v>0.37804878048780488</v>
      </c>
      <c r="BW39" s="209">
        <v>0</v>
      </c>
      <c r="BX39" s="210">
        <v>0</v>
      </c>
      <c r="BY39" s="210">
        <v>0</v>
      </c>
      <c r="BZ39" s="150">
        <v>0</v>
      </c>
      <c r="CA39" s="547">
        <v>0</v>
      </c>
      <c r="CB39" s="209">
        <v>0</v>
      </c>
      <c r="CC39" s="210">
        <v>0</v>
      </c>
      <c r="CD39" s="210">
        <v>0</v>
      </c>
      <c r="CE39" s="150">
        <v>0</v>
      </c>
      <c r="CF39" s="547">
        <v>0</v>
      </c>
      <c r="CG39" s="149">
        <v>0</v>
      </c>
      <c r="CH39" s="150">
        <v>0</v>
      </c>
      <c r="CI39" s="150">
        <v>0</v>
      </c>
      <c r="CJ39" s="150">
        <v>0</v>
      </c>
      <c r="CK39" s="547">
        <v>0</v>
      </c>
      <c r="CL39" s="209">
        <v>0</v>
      </c>
      <c r="CM39" s="210">
        <v>9</v>
      </c>
      <c r="CN39" s="210">
        <v>7</v>
      </c>
      <c r="CO39" s="150">
        <v>2</v>
      </c>
      <c r="CP39" s="547">
        <v>0.22222222222222221</v>
      </c>
      <c r="CQ39" s="209">
        <v>0</v>
      </c>
      <c r="CR39" s="210">
        <v>0</v>
      </c>
      <c r="CS39" s="210">
        <v>0</v>
      </c>
      <c r="CT39" s="150">
        <v>0</v>
      </c>
      <c r="CU39" s="547">
        <v>0</v>
      </c>
      <c r="CV39" s="149">
        <v>0</v>
      </c>
      <c r="CW39" s="150">
        <v>9</v>
      </c>
      <c r="CX39" s="150">
        <v>7</v>
      </c>
      <c r="CY39" s="150">
        <v>2</v>
      </c>
      <c r="CZ39" s="547">
        <v>0.22222222222222221</v>
      </c>
      <c r="DA39" s="149">
        <v>0</v>
      </c>
      <c r="DB39" s="150">
        <v>9</v>
      </c>
      <c r="DC39" s="150">
        <v>7</v>
      </c>
      <c r="DD39" s="150">
        <v>2</v>
      </c>
      <c r="DE39" s="547">
        <v>0.22222222222222221</v>
      </c>
      <c r="DF39" s="209">
        <v>0</v>
      </c>
      <c r="DG39" s="210">
        <v>0</v>
      </c>
      <c r="DH39" s="210">
        <v>0</v>
      </c>
      <c r="DI39" s="150">
        <v>0</v>
      </c>
      <c r="DJ39" s="547">
        <v>0</v>
      </c>
      <c r="DK39" s="209">
        <v>0</v>
      </c>
      <c r="DL39" s="210">
        <v>0</v>
      </c>
      <c r="DM39" s="210">
        <v>0</v>
      </c>
      <c r="DN39" s="150">
        <v>0</v>
      </c>
      <c r="DO39" s="547">
        <v>0</v>
      </c>
      <c r="DP39" s="149">
        <v>0</v>
      </c>
      <c r="DQ39" s="150">
        <v>0</v>
      </c>
      <c r="DR39" s="150">
        <v>0</v>
      </c>
      <c r="DS39" s="150">
        <v>0</v>
      </c>
      <c r="DT39" s="547">
        <v>0</v>
      </c>
      <c r="DU39" s="209">
        <v>0</v>
      </c>
      <c r="DV39" s="210">
        <v>28</v>
      </c>
      <c r="DW39" s="210">
        <v>22</v>
      </c>
      <c r="DX39" s="150">
        <v>6</v>
      </c>
      <c r="DY39" s="547">
        <v>0.21428571428571427</v>
      </c>
      <c r="DZ39" s="209">
        <v>0</v>
      </c>
      <c r="EA39" s="210">
        <v>0</v>
      </c>
      <c r="EB39" s="210">
        <v>0</v>
      </c>
      <c r="EC39" s="150">
        <v>0</v>
      </c>
      <c r="ED39" s="547">
        <v>0</v>
      </c>
      <c r="EE39" s="149">
        <v>0</v>
      </c>
      <c r="EF39" s="150">
        <v>28</v>
      </c>
      <c r="EG39" s="150">
        <v>22</v>
      </c>
      <c r="EH39" s="150">
        <v>6</v>
      </c>
      <c r="EI39" s="547">
        <v>0.21428571428571427</v>
      </c>
      <c r="EJ39" s="149">
        <v>0</v>
      </c>
      <c r="EK39" s="150">
        <v>28</v>
      </c>
      <c r="EL39" s="150">
        <v>22</v>
      </c>
      <c r="EM39" s="150">
        <v>6</v>
      </c>
      <c r="EN39" s="547">
        <v>0.21428571428571427</v>
      </c>
      <c r="EO39" s="209">
        <v>0</v>
      </c>
      <c r="EP39" s="210">
        <v>0</v>
      </c>
      <c r="EQ39" s="210">
        <v>0</v>
      </c>
      <c r="ER39" s="150">
        <v>0</v>
      </c>
      <c r="ES39" s="547">
        <v>0</v>
      </c>
      <c r="ET39" s="209">
        <v>0</v>
      </c>
      <c r="EU39" s="210">
        <v>0</v>
      </c>
      <c r="EV39" s="210">
        <v>0</v>
      </c>
      <c r="EW39" s="150">
        <v>0</v>
      </c>
      <c r="EX39" s="547">
        <v>0</v>
      </c>
      <c r="EY39" s="149">
        <v>0</v>
      </c>
      <c r="EZ39" s="150">
        <v>0</v>
      </c>
      <c r="FA39" s="150">
        <v>0</v>
      </c>
      <c r="FB39" s="150">
        <v>0</v>
      </c>
      <c r="FC39" s="547">
        <v>0</v>
      </c>
      <c r="FD39" s="209">
        <v>0.1</v>
      </c>
      <c r="FE39" s="210">
        <v>81</v>
      </c>
      <c r="FF39" s="210">
        <v>63</v>
      </c>
      <c r="FG39" s="150">
        <v>18</v>
      </c>
      <c r="FH39" s="547">
        <v>0.22222222222222221</v>
      </c>
      <c r="FI39" s="209">
        <v>0</v>
      </c>
      <c r="FJ39" s="210">
        <v>0</v>
      </c>
      <c r="FK39" s="210">
        <v>0</v>
      </c>
      <c r="FL39" s="150">
        <v>0</v>
      </c>
      <c r="FM39" s="547">
        <v>0</v>
      </c>
      <c r="FN39" s="149">
        <v>0.1</v>
      </c>
      <c r="FO39" s="150">
        <v>81</v>
      </c>
      <c r="FP39" s="150">
        <v>63</v>
      </c>
      <c r="FQ39" s="150">
        <v>18</v>
      </c>
      <c r="FR39" s="547">
        <v>0.22222222222222221</v>
      </c>
      <c r="FS39" s="149">
        <v>0.1</v>
      </c>
      <c r="FT39" s="150">
        <v>81</v>
      </c>
      <c r="FU39" s="150">
        <v>63</v>
      </c>
      <c r="FV39" s="150">
        <v>18</v>
      </c>
      <c r="FW39" s="547">
        <v>0.22222222222222221</v>
      </c>
      <c r="FX39" s="209">
        <v>0</v>
      </c>
      <c r="FY39" s="210">
        <v>0</v>
      </c>
      <c r="FZ39" s="210">
        <v>0</v>
      </c>
      <c r="GA39" s="150">
        <v>0</v>
      </c>
      <c r="GB39" s="547">
        <v>0</v>
      </c>
      <c r="GC39" s="209">
        <v>0</v>
      </c>
      <c r="GD39" s="210">
        <v>0</v>
      </c>
      <c r="GE39" s="210">
        <v>0</v>
      </c>
      <c r="GF39" s="150">
        <v>0</v>
      </c>
      <c r="GG39" s="547">
        <v>0</v>
      </c>
      <c r="GH39" s="149">
        <v>0</v>
      </c>
      <c r="GI39" s="150">
        <v>0</v>
      </c>
      <c r="GJ39" s="150">
        <v>0</v>
      </c>
      <c r="GK39" s="150">
        <v>0</v>
      </c>
      <c r="GL39" s="547">
        <v>0</v>
      </c>
      <c r="GM39" s="209">
        <v>0.1</v>
      </c>
      <c r="GN39" s="210">
        <v>93</v>
      </c>
      <c r="GO39" s="210">
        <v>67</v>
      </c>
      <c r="GP39" s="150">
        <v>26</v>
      </c>
      <c r="GQ39" s="547">
        <v>0.27956989247311825</v>
      </c>
      <c r="GR39" s="209">
        <v>0</v>
      </c>
      <c r="GS39" s="210">
        <v>0</v>
      </c>
      <c r="GT39" s="210">
        <v>0</v>
      </c>
      <c r="GU39" s="150">
        <v>0</v>
      </c>
      <c r="GV39" s="547">
        <v>0</v>
      </c>
      <c r="GW39" s="149">
        <v>0.1</v>
      </c>
      <c r="GX39" s="150">
        <v>93</v>
      </c>
      <c r="GY39" s="150">
        <v>67</v>
      </c>
      <c r="GZ39" s="150">
        <v>26</v>
      </c>
      <c r="HA39" s="547">
        <v>0.27956989247311825</v>
      </c>
      <c r="HB39" s="149">
        <v>0.1</v>
      </c>
      <c r="HC39" s="150">
        <v>93</v>
      </c>
      <c r="HD39" s="150">
        <v>67</v>
      </c>
      <c r="HE39" s="150">
        <v>26</v>
      </c>
      <c r="HF39" s="547">
        <v>0.27956989247311825</v>
      </c>
      <c r="HG39" s="209">
        <v>0</v>
      </c>
      <c r="HH39" s="210">
        <v>0</v>
      </c>
      <c r="HI39" s="210">
        <v>0</v>
      </c>
      <c r="HJ39" s="150">
        <v>0</v>
      </c>
      <c r="HK39" s="547">
        <v>0</v>
      </c>
      <c r="HL39" s="209">
        <v>0</v>
      </c>
      <c r="HM39" s="210">
        <v>0</v>
      </c>
      <c r="HN39" s="210">
        <v>0</v>
      </c>
      <c r="HO39" s="150">
        <v>0</v>
      </c>
      <c r="HP39" s="547">
        <v>0</v>
      </c>
      <c r="HQ39" s="149">
        <v>0</v>
      </c>
      <c r="HR39" s="150">
        <v>0</v>
      </c>
      <c r="HS39" s="150">
        <v>0</v>
      </c>
      <c r="HT39" s="150">
        <v>0</v>
      </c>
      <c r="HU39" s="547">
        <v>0</v>
      </c>
      <c r="HV39" s="209">
        <v>0.1</v>
      </c>
      <c r="HW39" s="210">
        <v>109</v>
      </c>
      <c r="HX39" s="210">
        <v>55</v>
      </c>
      <c r="HY39" s="150">
        <v>54</v>
      </c>
      <c r="HZ39" s="547">
        <v>0.49541284403669728</v>
      </c>
      <c r="IA39" s="209">
        <v>0</v>
      </c>
      <c r="IB39" s="210">
        <v>0</v>
      </c>
      <c r="IC39" s="210">
        <v>0</v>
      </c>
      <c r="ID39" s="150">
        <v>0</v>
      </c>
      <c r="IE39" s="547">
        <v>0</v>
      </c>
      <c r="IF39" s="149">
        <v>0.1</v>
      </c>
      <c r="IG39" s="150">
        <v>109</v>
      </c>
      <c r="IH39" s="150">
        <v>55</v>
      </c>
      <c r="II39" s="150">
        <v>54</v>
      </c>
      <c r="IJ39" s="547">
        <v>0.49541284403669728</v>
      </c>
      <c r="IK39" s="149">
        <v>0.1</v>
      </c>
      <c r="IL39" s="150">
        <v>109</v>
      </c>
      <c r="IM39" s="150">
        <v>55</v>
      </c>
      <c r="IN39" s="150">
        <v>54</v>
      </c>
      <c r="IO39" s="547">
        <v>0.49541284403669728</v>
      </c>
      <c r="IP39" s="209">
        <v>0</v>
      </c>
      <c r="IQ39" s="210">
        <v>0</v>
      </c>
      <c r="IR39" s="210">
        <v>0</v>
      </c>
      <c r="IS39" s="150">
        <v>0</v>
      </c>
      <c r="IT39" s="547">
        <v>0</v>
      </c>
      <c r="IU39" s="209">
        <v>0</v>
      </c>
      <c r="IV39" s="210">
        <v>0</v>
      </c>
      <c r="IW39" s="210">
        <v>0</v>
      </c>
      <c r="IX39" s="150">
        <v>0</v>
      </c>
      <c r="IY39" s="547">
        <v>0</v>
      </c>
      <c r="IZ39" s="149">
        <v>0</v>
      </c>
      <c r="JA39" s="150">
        <v>0</v>
      </c>
      <c r="JB39" s="150">
        <v>0</v>
      </c>
      <c r="JC39" s="150">
        <v>0</v>
      </c>
      <c r="JD39" s="547">
        <v>0</v>
      </c>
      <c r="JE39" s="209">
        <v>0</v>
      </c>
      <c r="JF39" s="210">
        <v>0</v>
      </c>
      <c r="JG39" s="210">
        <v>0</v>
      </c>
      <c r="JH39" s="150">
        <v>0</v>
      </c>
      <c r="JI39" s="547">
        <v>0</v>
      </c>
      <c r="JJ39" s="209">
        <v>0</v>
      </c>
      <c r="JK39" s="210">
        <v>0</v>
      </c>
      <c r="JL39" s="210">
        <v>0</v>
      </c>
      <c r="JM39" s="150">
        <v>0</v>
      </c>
      <c r="JN39" s="547">
        <v>0</v>
      </c>
      <c r="JO39" s="149">
        <v>0</v>
      </c>
      <c r="JP39" s="150">
        <v>0</v>
      </c>
      <c r="JQ39" s="150">
        <v>0</v>
      </c>
      <c r="JR39" s="150">
        <v>0</v>
      </c>
      <c r="JS39" s="547">
        <v>0</v>
      </c>
      <c r="JT39" s="149">
        <v>0</v>
      </c>
      <c r="JU39" s="150">
        <v>0</v>
      </c>
      <c r="JV39" s="150">
        <v>0</v>
      </c>
      <c r="JW39" s="150">
        <v>0</v>
      </c>
      <c r="JX39" s="547">
        <v>0</v>
      </c>
      <c r="JY39" s="209">
        <v>0</v>
      </c>
      <c r="JZ39" s="210">
        <v>0</v>
      </c>
      <c r="KA39" s="210">
        <v>0</v>
      </c>
      <c r="KB39" s="150">
        <v>0</v>
      </c>
      <c r="KC39" s="547">
        <v>0</v>
      </c>
      <c r="KD39" s="209">
        <v>0</v>
      </c>
      <c r="KE39" s="210">
        <v>0</v>
      </c>
      <c r="KF39" s="210">
        <v>0</v>
      </c>
      <c r="KG39" s="150">
        <v>0</v>
      </c>
      <c r="KH39" s="547">
        <v>0</v>
      </c>
      <c r="KI39" s="149">
        <v>0</v>
      </c>
      <c r="KJ39" s="150">
        <v>0</v>
      </c>
      <c r="KK39" s="150">
        <v>0</v>
      </c>
      <c r="KL39" s="150">
        <v>0</v>
      </c>
      <c r="KM39" s="547">
        <v>0</v>
      </c>
      <c r="KN39" s="209">
        <v>0</v>
      </c>
      <c r="KO39" s="210">
        <v>0</v>
      </c>
      <c r="KP39" s="210">
        <v>0</v>
      </c>
      <c r="KQ39" s="150">
        <v>0</v>
      </c>
      <c r="KR39" s="547">
        <v>0</v>
      </c>
      <c r="KS39" s="209">
        <v>0</v>
      </c>
      <c r="KT39" s="210">
        <v>0</v>
      </c>
      <c r="KU39" s="210">
        <v>0</v>
      </c>
      <c r="KV39" s="150">
        <v>0</v>
      </c>
      <c r="KW39" s="547">
        <v>0</v>
      </c>
      <c r="KX39" s="149">
        <v>0</v>
      </c>
      <c r="KY39" s="150">
        <v>0</v>
      </c>
      <c r="KZ39" s="150">
        <v>0</v>
      </c>
      <c r="LA39" s="150">
        <v>0</v>
      </c>
      <c r="LB39" s="547">
        <v>0</v>
      </c>
      <c r="LC39" s="149">
        <v>0</v>
      </c>
      <c r="LD39" s="150">
        <v>0</v>
      </c>
      <c r="LE39" s="150">
        <v>0</v>
      </c>
      <c r="LF39" s="150">
        <v>0</v>
      </c>
      <c r="LG39" s="547">
        <v>0</v>
      </c>
      <c r="LH39" s="209">
        <v>0</v>
      </c>
      <c r="LI39" s="210">
        <v>0</v>
      </c>
      <c r="LJ39" s="210">
        <v>0</v>
      </c>
      <c r="LK39" s="150">
        <v>0</v>
      </c>
      <c r="LL39" s="547">
        <v>0</v>
      </c>
      <c r="LM39" s="209">
        <v>0</v>
      </c>
      <c r="LN39" s="210">
        <v>0</v>
      </c>
      <c r="LO39" s="210">
        <v>0</v>
      </c>
      <c r="LP39" s="150">
        <v>0</v>
      </c>
      <c r="LQ39" s="547">
        <v>0</v>
      </c>
      <c r="LR39" s="149">
        <v>0</v>
      </c>
      <c r="LS39" s="150">
        <v>0</v>
      </c>
      <c r="LT39" s="150">
        <v>0</v>
      </c>
      <c r="LU39" s="150">
        <v>0</v>
      </c>
      <c r="LV39" s="547">
        <v>0</v>
      </c>
      <c r="LW39" s="209">
        <v>0</v>
      </c>
      <c r="LX39" s="210">
        <v>0</v>
      </c>
      <c r="LY39" s="210">
        <v>0</v>
      </c>
      <c r="LZ39" s="150">
        <v>0</v>
      </c>
      <c r="MA39" s="547">
        <v>0</v>
      </c>
      <c r="MB39" s="209">
        <v>0</v>
      </c>
      <c r="MC39" s="210">
        <v>0</v>
      </c>
      <c r="MD39" s="210">
        <v>0</v>
      </c>
      <c r="ME39" s="150">
        <v>0</v>
      </c>
      <c r="MF39" s="547">
        <v>0</v>
      </c>
      <c r="MG39" s="149">
        <v>0</v>
      </c>
      <c r="MH39" s="150">
        <v>0</v>
      </c>
      <c r="MI39" s="150">
        <v>0</v>
      </c>
      <c r="MJ39" s="150">
        <v>0</v>
      </c>
      <c r="MK39" s="547">
        <v>0</v>
      </c>
      <c r="ML39" s="149">
        <v>0</v>
      </c>
      <c r="MM39" s="150">
        <v>0</v>
      </c>
      <c r="MN39" s="150">
        <v>0</v>
      </c>
      <c r="MO39" s="150">
        <v>0</v>
      </c>
      <c r="MP39" s="547">
        <v>0</v>
      </c>
      <c r="MQ39" s="209">
        <v>0</v>
      </c>
      <c r="MR39" s="210">
        <v>0</v>
      </c>
      <c r="MS39" s="210">
        <v>0</v>
      </c>
      <c r="MT39" s="150">
        <v>0</v>
      </c>
      <c r="MU39" s="547">
        <v>0</v>
      </c>
      <c r="MV39" s="209">
        <v>0</v>
      </c>
      <c r="MW39" s="210">
        <v>0</v>
      </c>
      <c r="MX39" s="210">
        <v>0</v>
      </c>
      <c r="MY39" s="150">
        <v>0</v>
      </c>
      <c r="MZ39" s="547">
        <v>0</v>
      </c>
      <c r="NA39" s="149">
        <v>0</v>
      </c>
      <c r="NB39" s="150">
        <v>0</v>
      </c>
      <c r="NC39" s="150">
        <v>0</v>
      </c>
      <c r="ND39" s="150">
        <v>0</v>
      </c>
      <c r="NE39" s="547">
        <v>0</v>
      </c>
      <c r="NF39" s="209">
        <v>0</v>
      </c>
      <c r="NG39" s="210">
        <v>0</v>
      </c>
      <c r="NH39" s="210">
        <v>0</v>
      </c>
      <c r="NI39" s="150">
        <v>0</v>
      </c>
      <c r="NJ39" s="547">
        <v>0</v>
      </c>
      <c r="NK39" s="209">
        <v>0</v>
      </c>
      <c r="NL39" s="210">
        <v>0</v>
      </c>
      <c r="NM39" s="210">
        <v>0</v>
      </c>
      <c r="NN39" s="150">
        <v>0</v>
      </c>
      <c r="NO39" s="547">
        <v>0</v>
      </c>
      <c r="NP39" s="149">
        <v>0</v>
      </c>
      <c r="NQ39" s="150">
        <v>0</v>
      </c>
      <c r="NR39" s="150">
        <v>0</v>
      </c>
      <c r="NS39" s="150">
        <v>0</v>
      </c>
      <c r="NT39" s="547">
        <v>0</v>
      </c>
      <c r="NU39" s="149">
        <v>0</v>
      </c>
      <c r="NV39" s="150">
        <v>0</v>
      </c>
      <c r="NW39" s="150">
        <v>0</v>
      </c>
      <c r="NX39" s="150">
        <v>0</v>
      </c>
      <c r="NY39" s="547">
        <v>0</v>
      </c>
      <c r="NZ39" s="209">
        <v>0</v>
      </c>
      <c r="OA39" s="210">
        <v>0</v>
      </c>
      <c r="OB39" s="210">
        <v>0</v>
      </c>
      <c r="OC39" s="150">
        <v>0</v>
      </c>
      <c r="OD39" s="547">
        <v>0</v>
      </c>
      <c r="OE39" s="209">
        <v>0</v>
      </c>
      <c r="OF39" s="210">
        <v>0</v>
      </c>
      <c r="OG39" s="210">
        <v>0</v>
      </c>
      <c r="OH39" s="150">
        <v>0</v>
      </c>
      <c r="OI39" s="547">
        <v>0</v>
      </c>
      <c r="OJ39" s="149">
        <v>0</v>
      </c>
      <c r="OK39" s="150">
        <v>0</v>
      </c>
      <c r="OL39" s="150">
        <v>0</v>
      </c>
      <c r="OM39" s="150">
        <v>0</v>
      </c>
      <c r="ON39" s="547">
        <v>0</v>
      </c>
      <c r="OO39" s="209">
        <v>0</v>
      </c>
      <c r="OP39" s="210">
        <v>0</v>
      </c>
      <c r="OQ39" s="210">
        <v>0</v>
      </c>
      <c r="OR39" s="150">
        <v>0</v>
      </c>
      <c r="OS39" s="547">
        <v>0</v>
      </c>
      <c r="OT39" s="209">
        <v>0</v>
      </c>
      <c r="OU39" s="210">
        <v>0</v>
      </c>
      <c r="OV39" s="210">
        <v>0</v>
      </c>
      <c r="OW39" s="150">
        <v>0</v>
      </c>
      <c r="OX39" s="547">
        <v>0</v>
      </c>
      <c r="OY39" s="149">
        <v>0</v>
      </c>
      <c r="OZ39" s="150">
        <v>0</v>
      </c>
      <c r="PA39" s="150">
        <v>0</v>
      </c>
      <c r="PB39" s="150">
        <v>0</v>
      </c>
      <c r="PC39" s="547">
        <v>0</v>
      </c>
      <c r="PD39" s="149">
        <v>0</v>
      </c>
      <c r="PE39" s="150">
        <v>0</v>
      </c>
      <c r="PF39" s="150">
        <v>0</v>
      </c>
      <c r="PG39" s="150">
        <v>0</v>
      </c>
      <c r="PH39" s="547">
        <v>0</v>
      </c>
      <c r="PI39" s="149">
        <v>0</v>
      </c>
      <c r="PJ39" s="150">
        <v>0</v>
      </c>
      <c r="PK39" s="150">
        <v>0</v>
      </c>
      <c r="PL39" s="150">
        <v>0</v>
      </c>
      <c r="PM39" s="547">
        <v>0</v>
      </c>
      <c r="PN39" s="149">
        <v>0</v>
      </c>
      <c r="PO39" s="150">
        <v>0</v>
      </c>
      <c r="PP39" s="150">
        <v>0</v>
      </c>
      <c r="PQ39" s="150">
        <v>0</v>
      </c>
      <c r="PR39" s="547">
        <v>0</v>
      </c>
      <c r="PS39" s="149">
        <v>0</v>
      </c>
      <c r="PT39" s="150">
        <v>0</v>
      </c>
      <c r="PU39" s="150">
        <v>0</v>
      </c>
      <c r="PV39" s="150">
        <v>0</v>
      </c>
      <c r="PW39" s="547">
        <v>0</v>
      </c>
      <c r="PX39" s="149">
        <v>0.4</v>
      </c>
      <c r="PY39" s="150">
        <v>484</v>
      </c>
      <c r="PZ39" s="150">
        <v>316</v>
      </c>
      <c r="QA39" s="150">
        <v>168</v>
      </c>
      <c r="QB39" s="547">
        <v>0.34710743801652894</v>
      </c>
      <c r="QC39" s="149">
        <v>0</v>
      </c>
      <c r="QD39" s="150">
        <v>0</v>
      </c>
      <c r="QE39" s="150">
        <v>0</v>
      </c>
      <c r="QF39" s="150">
        <v>0</v>
      </c>
      <c r="QG39" s="547">
        <v>0</v>
      </c>
      <c r="QH39" s="149">
        <v>0.4</v>
      </c>
      <c r="QI39" s="150">
        <v>484</v>
      </c>
      <c r="QJ39" s="150">
        <v>316</v>
      </c>
      <c r="QK39" s="150">
        <v>168</v>
      </c>
      <c r="QL39" s="547">
        <v>0.34710743801652894</v>
      </c>
      <c r="QM39" s="149">
        <v>0.4</v>
      </c>
      <c r="QN39" s="150">
        <v>484</v>
      </c>
      <c r="QO39" s="150">
        <v>316</v>
      </c>
      <c r="QP39" s="150">
        <v>168</v>
      </c>
      <c r="QQ39" s="552">
        <v>0.34710743801652894</v>
      </c>
    </row>
    <row r="40" spans="2:459">
      <c r="B40" s="600" t="s">
        <v>2835</v>
      </c>
      <c r="C40" s="553" t="s">
        <v>2836</v>
      </c>
      <c r="D40" s="554" t="s">
        <v>1370</v>
      </c>
      <c r="E40" s="157">
        <v>58.5</v>
      </c>
      <c r="F40" s="158">
        <v>21559</v>
      </c>
      <c r="G40" s="158">
        <v>19271</v>
      </c>
      <c r="H40" s="158">
        <v>2288</v>
      </c>
      <c r="I40" s="556">
        <v>0.10612737139941555</v>
      </c>
      <c r="J40" s="157">
        <v>18.8</v>
      </c>
      <c r="K40" s="158">
        <v>6874</v>
      </c>
      <c r="L40" s="158">
        <v>6193</v>
      </c>
      <c r="M40" s="158">
        <v>681</v>
      </c>
      <c r="N40" s="556">
        <v>9.9068955484434104E-2</v>
      </c>
      <c r="O40" s="157">
        <v>77.3</v>
      </c>
      <c r="P40" s="158">
        <v>28433</v>
      </c>
      <c r="Q40" s="158">
        <v>25464</v>
      </c>
      <c r="R40" s="158">
        <v>2969</v>
      </c>
      <c r="S40" s="556">
        <v>0.10442091935427145</v>
      </c>
      <c r="T40" s="157">
        <v>18</v>
      </c>
      <c r="U40" s="158">
        <v>6705</v>
      </c>
      <c r="V40" s="158">
        <v>5646</v>
      </c>
      <c r="W40" s="158">
        <v>1059</v>
      </c>
      <c r="X40" s="556">
        <v>0.15794183445190157</v>
      </c>
      <c r="Y40" s="157">
        <v>10.9</v>
      </c>
      <c r="Z40" s="158">
        <v>3809</v>
      </c>
      <c r="AA40" s="158">
        <v>3396</v>
      </c>
      <c r="AB40" s="158">
        <v>413</v>
      </c>
      <c r="AC40" s="556">
        <v>0.1084274087687057</v>
      </c>
      <c r="AD40" s="157">
        <v>28.9</v>
      </c>
      <c r="AE40" s="158">
        <v>10514</v>
      </c>
      <c r="AF40" s="158">
        <v>9042</v>
      </c>
      <c r="AG40" s="158">
        <v>1472</v>
      </c>
      <c r="AH40" s="556">
        <v>0.14000380445120791</v>
      </c>
      <c r="AI40" s="157">
        <v>-48.4</v>
      </c>
      <c r="AJ40" s="158">
        <v>-17919</v>
      </c>
      <c r="AK40" s="158">
        <v>-16422</v>
      </c>
      <c r="AL40" s="158">
        <v>-1497</v>
      </c>
      <c r="AM40" s="556">
        <v>3.5582885096936467E-2</v>
      </c>
      <c r="AN40" s="157">
        <v>49.4</v>
      </c>
      <c r="AO40" s="158">
        <v>18196</v>
      </c>
      <c r="AP40" s="158">
        <v>16273</v>
      </c>
      <c r="AQ40" s="158">
        <v>1923</v>
      </c>
      <c r="AR40" s="556">
        <v>0.10568256759727412</v>
      </c>
      <c r="AS40" s="157">
        <v>21.8</v>
      </c>
      <c r="AT40" s="158">
        <v>7971</v>
      </c>
      <c r="AU40" s="158">
        <v>7181</v>
      </c>
      <c r="AV40" s="158">
        <v>790</v>
      </c>
      <c r="AW40" s="556">
        <v>9.9109271107765656E-2</v>
      </c>
      <c r="AX40" s="157">
        <v>71.2</v>
      </c>
      <c r="AY40" s="158">
        <v>26167</v>
      </c>
      <c r="AZ40" s="158">
        <v>23454</v>
      </c>
      <c r="BA40" s="158">
        <v>2713</v>
      </c>
      <c r="BB40" s="556">
        <v>0.10368020789544083</v>
      </c>
      <c r="BC40" s="157">
        <v>35.4</v>
      </c>
      <c r="BD40" s="158">
        <v>13096</v>
      </c>
      <c r="BE40" s="158">
        <v>10974</v>
      </c>
      <c r="BF40" s="158">
        <v>2122</v>
      </c>
      <c r="BG40" s="556">
        <v>0.16203420891875381</v>
      </c>
      <c r="BH40" s="157">
        <v>6.9</v>
      </c>
      <c r="BI40" s="158">
        <v>2548</v>
      </c>
      <c r="BJ40" s="158">
        <v>2170</v>
      </c>
      <c r="BK40" s="158">
        <v>378</v>
      </c>
      <c r="BL40" s="556">
        <v>0.14835164835164835</v>
      </c>
      <c r="BM40" s="157">
        <v>42.3</v>
      </c>
      <c r="BN40" s="158">
        <v>15644</v>
      </c>
      <c r="BO40" s="158">
        <v>13144</v>
      </c>
      <c r="BP40" s="158">
        <v>2500</v>
      </c>
      <c r="BQ40" s="556">
        <v>0.1598056762976221</v>
      </c>
      <c r="BR40" s="157">
        <v>-28.900000000000006</v>
      </c>
      <c r="BS40" s="158">
        <v>-10523</v>
      </c>
      <c r="BT40" s="158">
        <v>-10310</v>
      </c>
      <c r="BU40" s="158">
        <v>-213</v>
      </c>
      <c r="BV40" s="556">
        <v>5.6125468402181272E-2</v>
      </c>
      <c r="BW40" s="157">
        <v>51.199999999999996</v>
      </c>
      <c r="BX40" s="158">
        <v>18864</v>
      </c>
      <c r="BY40" s="158">
        <v>16867</v>
      </c>
      <c r="BZ40" s="158">
        <v>1997</v>
      </c>
      <c r="CA40" s="556">
        <v>0.10586301950805768</v>
      </c>
      <c r="CB40" s="157">
        <v>20.6</v>
      </c>
      <c r="CC40" s="158">
        <v>7532</v>
      </c>
      <c r="CD40" s="158">
        <v>6786</v>
      </c>
      <c r="CE40" s="158">
        <v>746</v>
      </c>
      <c r="CF40" s="556">
        <v>9.9044078597981949E-2</v>
      </c>
      <c r="CG40" s="157">
        <v>71.8</v>
      </c>
      <c r="CH40" s="158">
        <v>26396</v>
      </c>
      <c r="CI40" s="158">
        <v>23653</v>
      </c>
      <c r="CJ40" s="158">
        <v>2743</v>
      </c>
      <c r="CK40" s="556">
        <v>0.10391726019093803</v>
      </c>
      <c r="CL40" s="157">
        <v>46.3</v>
      </c>
      <c r="CM40" s="158">
        <v>16869</v>
      </c>
      <c r="CN40" s="158">
        <v>14014</v>
      </c>
      <c r="CO40" s="158">
        <v>2855</v>
      </c>
      <c r="CP40" s="556">
        <v>0.16924536131365225</v>
      </c>
      <c r="CQ40" s="157">
        <v>10.1</v>
      </c>
      <c r="CR40" s="158">
        <v>3557</v>
      </c>
      <c r="CS40" s="158">
        <v>3067</v>
      </c>
      <c r="CT40" s="158">
        <v>490</v>
      </c>
      <c r="CU40" s="556">
        <v>0.13775653640708463</v>
      </c>
      <c r="CV40" s="157">
        <v>56.4</v>
      </c>
      <c r="CW40" s="158">
        <v>20426</v>
      </c>
      <c r="CX40" s="158">
        <v>17081</v>
      </c>
      <c r="CY40" s="158">
        <v>3345</v>
      </c>
      <c r="CZ40" s="556">
        <v>0.16376187212376384</v>
      </c>
      <c r="DA40" s="157">
        <v>-15.399999999999999</v>
      </c>
      <c r="DB40" s="158">
        <v>-5970</v>
      </c>
      <c r="DC40" s="158">
        <v>-6572</v>
      </c>
      <c r="DD40" s="158">
        <v>602</v>
      </c>
      <c r="DE40" s="556">
        <v>5.9844611932825809E-2</v>
      </c>
      <c r="DF40" s="157">
        <v>51.200000000000017</v>
      </c>
      <c r="DG40" s="158">
        <v>18856</v>
      </c>
      <c r="DH40" s="158">
        <v>16867</v>
      </c>
      <c r="DI40" s="158">
        <v>1989</v>
      </c>
      <c r="DJ40" s="556">
        <v>0.10548366567670768</v>
      </c>
      <c r="DK40" s="157">
        <v>12.9</v>
      </c>
      <c r="DL40" s="158">
        <v>4717</v>
      </c>
      <c r="DM40" s="158">
        <v>4249</v>
      </c>
      <c r="DN40" s="158">
        <v>468</v>
      </c>
      <c r="DO40" s="556">
        <v>9.9215603137587455E-2</v>
      </c>
      <c r="DP40" s="157">
        <v>64.100000000000023</v>
      </c>
      <c r="DQ40" s="158">
        <v>23573</v>
      </c>
      <c r="DR40" s="158">
        <v>21116</v>
      </c>
      <c r="DS40" s="158">
        <v>2457</v>
      </c>
      <c r="DT40" s="556">
        <v>0.1042294150086964</v>
      </c>
      <c r="DU40" s="157">
        <v>29.5</v>
      </c>
      <c r="DV40" s="158">
        <v>10638</v>
      </c>
      <c r="DW40" s="158">
        <v>9168</v>
      </c>
      <c r="DX40" s="158">
        <v>1470</v>
      </c>
      <c r="DY40" s="556">
        <v>0.13818386914833616</v>
      </c>
      <c r="DZ40" s="157">
        <v>11.1</v>
      </c>
      <c r="EA40" s="158">
        <v>3765</v>
      </c>
      <c r="EB40" s="158">
        <v>3364</v>
      </c>
      <c r="EC40" s="158">
        <v>401</v>
      </c>
      <c r="ED40" s="556">
        <v>0.10650730411686588</v>
      </c>
      <c r="EE40" s="157">
        <v>40.6</v>
      </c>
      <c r="EF40" s="158">
        <v>14403</v>
      </c>
      <c r="EG40" s="158">
        <v>12532</v>
      </c>
      <c r="EH40" s="158">
        <v>1871</v>
      </c>
      <c r="EI40" s="556">
        <v>0.12990349232798723</v>
      </c>
      <c r="EJ40" s="157">
        <v>-23.500000000000021</v>
      </c>
      <c r="EK40" s="158">
        <v>-9170</v>
      </c>
      <c r="EL40" s="158">
        <v>-8584</v>
      </c>
      <c r="EM40" s="158">
        <v>-586</v>
      </c>
      <c r="EN40" s="556">
        <v>2.5674077319290833E-2</v>
      </c>
      <c r="EO40" s="157">
        <v>54.8</v>
      </c>
      <c r="EP40" s="158">
        <v>20189</v>
      </c>
      <c r="EQ40" s="158">
        <v>18052</v>
      </c>
      <c r="ER40" s="158">
        <v>2137</v>
      </c>
      <c r="ES40" s="556">
        <v>0.10584972014463322</v>
      </c>
      <c r="ET40" s="157">
        <v>16</v>
      </c>
      <c r="EU40" s="158">
        <v>5850</v>
      </c>
      <c r="EV40" s="158">
        <v>5271</v>
      </c>
      <c r="EW40" s="158">
        <v>579</v>
      </c>
      <c r="EX40" s="556">
        <v>9.8974358974358981E-2</v>
      </c>
      <c r="EY40" s="157">
        <v>70.8</v>
      </c>
      <c r="EZ40" s="158">
        <v>26039</v>
      </c>
      <c r="FA40" s="158">
        <v>23323</v>
      </c>
      <c r="FB40" s="158">
        <v>2716</v>
      </c>
      <c r="FC40" s="556">
        <v>0.10430508084027805</v>
      </c>
      <c r="FD40" s="157">
        <v>23.2</v>
      </c>
      <c r="FE40" s="158">
        <v>8422</v>
      </c>
      <c r="FF40" s="158">
        <v>7106</v>
      </c>
      <c r="FG40" s="158">
        <v>1316</v>
      </c>
      <c r="FH40" s="556">
        <v>0.15625742104013299</v>
      </c>
      <c r="FI40" s="157">
        <v>10</v>
      </c>
      <c r="FJ40" s="158">
        <v>3560</v>
      </c>
      <c r="FK40" s="158">
        <v>3077</v>
      </c>
      <c r="FL40" s="158">
        <v>483</v>
      </c>
      <c r="FM40" s="556">
        <v>0.13567415730337079</v>
      </c>
      <c r="FN40" s="157">
        <v>33.200000000000003</v>
      </c>
      <c r="FO40" s="158">
        <v>11982</v>
      </c>
      <c r="FP40" s="158">
        <v>10183</v>
      </c>
      <c r="FQ40" s="158">
        <v>1799</v>
      </c>
      <c r="FR40" s="556">
        <v>0.1501418794858955</v>
      </c>
      <c r="FS40" s="157">
        <v>-37.599999999999994</v>
      </c>
      <c r="FT40" s="158">
        <v>-14057</v>
      </c>
      <c r="FU40" s="158">
        <v>-13140</v>
      </c>
      <c r="FV40" s="158">
        <v>-917</v>
      </c>
      <c r="FW40" s="556">
        <v>4.5836798645617446E-2</v>
      </c>
      <c r="FX40" s="157">
        <v>51.400000000000006</v>
      </c>
      <c r="FY40" s="158">
        <v>18932</v>
      </c>
      <c r="FZ40" s="158">
        <v>16933</v>
      </c>
      <c r="GA40" s="158">
        <v>1999</v>
      </c>
      <c r="GB40" s="556">
        <v>0.10558842171983943</v>
      </c>
      <c r="GC40" s="157">
        <v>14.7</v>
      </c>
      <c r="GD40" s="158">
        <v>5375</v>
      </c>
      <c r="GE40" s="158">
        <v>4842</v>
      </c>
      <c r="GF40" s="158">
        <v>533</v>
      </c>
      <c r="GG40" s="556">
        <v>9.9162790697674419E-2</v>
      </c>
      <c r="GH40" s="157">
        <v>66.100000000000009</v>
      </c>
      <c r="GI40" s="158">
        <v>24307</v>
      </c>
      <c r="GJ40" s="158">
        <v>21775</v>
      </c>
      <c r="GK40" s="158">
        <v>2532</v>
      </c>
      <c r="GL40" s="556">
        <v>0.10416752375858807</v>
      </c>
      <c r="GM40" s="157">
        <v>26.7</v>
      </c>
      <c r="GN40" s="158">
        <v>9374</v>
      </c>
      <c r="GO40" s="158">
        <v>7785</v>
      </c>
      <c r="GP40" s="158">
        <v>1589</v>
      </c>
      <c r="GQ40" s="556">
        <v>0.16951141455088542</v>
      </c>
      <c r="GR40" s="157">
        <v>12.8</v>
      </c>
      <c r="GS40" s="158">
        <v>4701</v>
      </c>
      <c r="GT40" s="158">
        <v>3779</v>
      </c>
      <c r="GU40" s="158">
        <v>922</v>
      </c>
      <c r="GV40" s="556">
        <v>0.19612848330142524</v>
      </c>
      <c r="GW40" s="157">
        <v>39.5</v>
      </c>
      <c r="GX40" s="158">
        <v>14075</v>
      </c>
      <c r="GY40" s="158">
        <v>11564</v>
      </c>
      <c r="GZ40" s="158">
        <v>2511</v>
      </c>
      <c r="HA40" s="556">
        <v>0.17840142095914743</v>
      </c>
      <c r="HB40" s="157">
        <v>-26.600000000000009</v>
      </c>
      <c r="HC40" s="158">
        <v>-10232</v>
      </c>
      <c r="HD40" s="158">
        <v>-10211</v>
      </c>
      <c r="HE40" s="158">
        <v>-21</v>
      </c>
      <c r="HF40" s="556">
        <v>7.4233897200559368E-2</v>
      </c>
      <c r="HG40" s="157">
        <v>50</v>
      </c>
      <c r="HH40" s="158">
        <v>18417</v>
      </c>
      <c r="HI40" s="158">
        <v>16472</v>
      </c>
      <c r="HJ40" s="158">
        <v>1945</v>
      </c>
      <c r="HK40" s="556">
        <v>0.10560894825433023</v>
      </c>
      <c r="HL40" s="157">
        <v>14.5</v>
      </c>
      <c r="HM40" s="158">
        <v>5302</v>
      </c>
      <c r="HN40" s="158">
        <v>4776</v>
      </c>
      <c r="HO40" s="158">
        <v>526</v>
      </c>
      <c r="HP40" s="556">
        <v>9.9207846095812902E-2</v>
      </c>
      <c r="HQ40" s="157">
        <v>64.5</v>
      </c>
      <c r="HR40" s="158">
        <v>23719</v>
      </c>
      <c r="HS40" s="158">
        <v>21248</v>
      </c>
      <c r="HT40" s="158">
        <v>2471</v>
      </c>
      <c r="HU40" s="556">
        <v>0.10417808507947215</v>
      </c>
      <c r="HV40" s="157">
        <v>26.9</v>
      </c>
      <c r="HW40" s="158">
        <v>9491</v>
      </c>
      <c r="HX40" s="158">
        <v>7654</v>
      </c>
      <c r="HY40" s="158">
        <v>1837</v>
      </c>
      <c r="HZ40" s="556">
        <v>0.19355178590243388</v>
      </c>
      <c r="IA40" s="157">
        <v>8.3000000000000007</v>
      </c>
      <c r="IB40" s="158">
        <v>2764</v>
      </c>
      <c r="IC40" s="158">
        <v>2376</v>
      </c>
      <c r="ID40" s="158">
        <v>388</v>
      </c>
      <c r="IE40" s="556">
        <v>0.14037626628075253</v>
      </c>
      <c r="IF40" s="157">
        <v>35.200000000000003</v>
      </c>
      <c r="IG40" s="158">
        <v>12255</v>
      </c>
      <c r="IH40" s="158">
        <v>10030</v>
      </c>
      <c r="II40" s="158">
        <v>2225</v>
      </c>
      <c r="IJ40" s="556">
        <v>0.18155854753161974</v>
      </c>
      <c r="IK40" s="157">
        <v>-29.299999999999997</v>
      </c>
      <c r="IL40" s="158">
        <v>-11464</v>
      </c>
      <c r="IM40" s="158">
        <v>-11218</v>
      </c>
      <c r="IN40" s="158">
        <v>-246</v>
      </c>
      <c r="IO40" s="556">
        <v>7.738046245214758E-2</v>
      </c>
      <c r="IP40" s="157">
        <v>55.000000000000007</v>
      </c>
      <c r="IQ40" s="158">
        <v>20262</v>
      </c>
      <c r="IR40" s="158">
        <v>18119</v>
      </c>
      <c r="IS40" s="158">
        <v>2143</v>
      </c>
      <c r="IT40" s="556">
        <v>0.10576448524331261</v>
      </c>
      <c r="IU40" s="157">
        <v>17.100000000000001</v>
      </c>
      <c r="IV40" s="158">
        <v>6253</v>
      </c>
      <c r="IW40" s="158">
        <v>5633</v>
      </c>
      <c r="IX40" s="158">
        <v>620</v>
      </c>
      <c r="IY40" s="556">
        <v>9.9152406844714533E-2</v>
      </c>
      <c r="IZ40" s="157">
        <v>72.100000000000009</v>
      </c>
      <c r="JA40" s="158">
        <v>26515</v>
      </c>
      <c r="JB40" s="158">
        <v>23752</v>
      </c>
      <c r="JC40" s="158">
        <v>2763</v>
      </c>
      <c r="JD40" s="556">
        <v>0.10420516688666792</v>
      </c>
      <c r="JE40" s="157">
        <v>34.9</v>
      </c>
      <c r="JF40" s="158">
        <v>12120</v>
      </c>
      <c r="JG40" s="158">
        <v>9681</v>
      </c>
      <c r="JH40" s="158">
        <v>2439</v>
      </c>
      <c r="JI40" s="556">
        <v>0.20123762376237625</v>
      </c>
      <c r="JJ40" s="157">
        <v>13.8</v>
      </c>
      <c r="JK40" s="158">
        <v>4660</v>
      </c>
      <c r="JL40" s="158">
        <v>3887</v>
      </c>
      <c r="JM40" s="158">
        <v>773</v>
      </c>
      <c r="JN40" s="556">
        <v>0.16587982832618026</v>
      </c>
      <c r="JO40" s="157">
        <v>48.7</v>
      </c>
      <c r="JP40" s="158">
        <v>16780</v>
      </c>
      <c r="JQ40" s="158">
        <v>13568</v>
      </c>
      <c r="JR40" s="158">
        <v>3212</v>
      </c>
      <c r="JS40" s="556">
        <v>0.19141835518474373</v>
      </c>
      <c r="JT40" s="157">
        <v>-23.400000000000006</v>
      </c>
      <c r="JU40" s="158">
        <v>-9735</v>
      </c>
      <c r="JV40" s="158">
        <v>-10184</v>
      </c>
      <c r="JW40" s="158">
        <v>449</v>
      </c>
      <c r="JX40" s="556">
        <v>8.7213188298075811E-2</v>
      </c>
      <c r="JY40" s="157">
        <v>49.8</v>
      </c>
      <c r="JZ40" s="158">
        <v>18344</v>
      </c>
      <c r="KA40" s="158">
        <v>16406</v>
      </c>
      <c r="KB40" s="158">
        <v>1938</v>
      </c>
      <c r="KC40" s="556">
        <v>0.10564762320104666</v>
      </c>
      <c r="KD40" s="157">
        <v>14.7</v>
      </c>
      <c r="KE40" s="158">
        <v>5375</v>
      </c>
      <c r="KF40" s="158">
        <v>4842</v>
      </c>
      <c r="KG40" s="158">
        <v>533</v>
      </c>
      <c r="KH40" s="556">
        <v>9.9162790697674419E-2</v>
      </c>
      <c r="KI40" s="157">
        <v>64.5</v>
      </c>
      <c r="KJ40" s="158">
        <v>23719</v>
      </c>
      <c r="KK40" s="158">
        <v>21248</v>
      </c>
      <c r="KL40" s="158">
        <v>2471</v>
      </c>
      <c r="KM40" s="556">
        <v>0.10417808507947215</v>
      </c>
      <c r="KN40" s="157">
        <v>27.4</v>
      </c>
      <c r="KO40" s="158">
        <v>9473</v>
      </c>
      <c r="KP40" s="158">
        <v>7684</v>
      </c>
      <c r="KQ40" s="158">
        <v>1789</v>
      </c>
      <c r="KR40" s="556">
        <v>0.18885252823815055</v>
      </c>
      <c r="KS40" s="157">
        <v>16.100000000000001</v>
      </c>
      <c r="KT40" s="163">
        <v>5576</v>
      </c>
      <c r="KU40" s="158">
        <v>4573</v>
      </c>
      <c r="KV40" s="158">
        <v>1003</v>
      </c>
      <c r="KW40" s="556">
        <v>0.1798780487804878</v>
      </c>
      <c r="KX40" s="157">
        <v>43.5</v>
      </c>
      <c r="KY40" s="158">
        <v>15049</v>
      </c>
      <c r="KZ40" s="158">
        <v>12257</v>
      </c>
      <c r="LA40" s="158">
        <v>2792</v>
      </c>
      <c r="LB40" s="556">
        <v>0.18552727755997075</v>
      </c>
      <c r="LC40" s="157">
        <v>-21</v>
      </c>
      <c r="LD40" s="158">
        <v>-8670</v>
      </c>
      <c r="LE40" s="158">
        <v>-8991</v>
      </c>
      <c r="LF40" s="158">
        <v>321</v>
      </c>
      <c r="LG40" s="556">
        <v>8.13491924804986E-2</v>
      </c>
      <c r="LH40" s="157">
        <v>49.7</v>
      </c>
      <c r="LI40" s="158">
        <v>18308</v>
      </c>
      <c r="LJ40" s="158">
        <v>16373</v>
      </c>
      <c r="LK40" s="158">
        <v>1935</v>
      </c>
      <c r="LL40" s="556">
        <v>0.10569150098317676</v>
      </c>
      <c r="LM40" s="157">
        <v>15</v>
      </c>
      <c r="LN40" s="158">
        <v>5485</v>
      </c>
      <c r="LO40" s="158">
        <v>4941</v>
      </c>
      <c r="LP40" s="158">
        <v>544</v>
      </c>
      <c r="LQ40" s="556">
        <v>9.9179580674567003E-2</v>
      </c>
      <c r="LR40" s="157">
        <v>64.7</v>
      </c>
      <c r="LS40" s="158">
        <v>23793</v>
      </c>
      <c r="LT40" s="158">
        <v>21314</v>
      </c>
      <c r="LU40" s="158">
        <v>2479</v>
      </c>
      <c r="LV40" s="556">
        <v>0.10419030807380322</v>
      </c>
      <c r="LW40" s="157">
        <v>22.6</v>
      </c>
      <c r="LX40" s="158">
        <v>8221</v>
      </c>
      <c r="LY40" s="158">
        <v>6676</v>
      </c>
      <c r="LZ40" s="158">
        <v>1545</v>
      </c>
      <c r="MA40" s="556">
        <v>0.18793334144264687</v>
      </c>
      <c r="MB40" s="157">
        <v>18.8</v>
      </c>
      <c r="MC40" s="158">
        <v>6720</v>
      </c>
      <c r="MD40" s="158">
        <v>5576</v>
      </c>
      <c r="ME40" s="158">
        <v>1144</v>
      </c>
      <c r="MF40" s="556">
        <v>0.17023809523809524</v>
      </c>
      <c r="MG40" s="157">
        <v>41.400000000000006</v>
      </c>
      <c r="MH40" s="158">
        <v>14941</v>
      </c>
      <c r="MI40" s="158">
        <v>12252</v>
      </c>
      <c r="MJ40" s="158">
        <v>2689</v>
      </c>
      <c r="MK40" s="556">
        <v>0.1799745666287397</v>
      </c>
      <c r="ML40" s="157">
        <v>-23.299999999999997</v>
      </c>
      <c r="MM40" s="158">
        <v>-8852</v>
      </c>
      <c r="MN40" s="158">
        <v>-9062</v>
      </c>
      <c r="MO40" s="158">
        <v>210</v>
      </c>
      <c r="MP40" s="556">
        <v>7.5784258554936479E-2</v>
      </c>
      <c r="MQ40" s="157">
        <v>50.400000000000006</v>
      </c>
      <c r="MR40" s="158">
        <v>18566</v>
      </c>
      <c r="MS40" s="158">
        <v>16603</v>
      </c>
      <c r="MT40" s="158">
        <v>1963</v>
      </c>
      <c r="MU40" s="556">
        <v>0.10573090595712593</v>
      </c>
      <c r="MV40" s="157">
        <v>17.8</v>
      </c>
      <c r="MW40" s="158">
        <v>6508</v>
      </c>
      <c r="MX40" s="158">
        <v>5863</v>
      </c>
      <c r="MY40" s="158">
        <v>645</v>
      </c>
      <c r="MZ40" s="556">
        <v>9.9108789182544565E-2</v>
      </c>
      <c r="NA40" s="157">
        <v>68.2</v>
      </c>
      <c r="NB40" s="158">
        <v>25074</v>
      </c>
      <c r="NC40" s="158">
        <v>22466</v>
      </c>
      <c r="ND40" s="158">
        <v>2608</v>
      </c>
      <c r="NE40" s="556">
        <v>0.10401212411262663</v>
      </c>
      <c r="NF40" s="157">
        <v>32.6</v>
      </c>
      <c r="NG40" s="158">
        <v>11590</v>
      </c>
      <c r="NH40" s="158">
        <v>9392</v>
      </c>
      <c r="NI40" s="158">
        <v>2198</v>
      </c>
      <c r="NJ40" s="556">
        <v>0.1896462467644521</v>
      </c>
      <c r="NK40" s="157">
        <v>33.200000000000003</v>
      </c>
      <c r="NL40" s="601">
        <v>11080</v>
      </c>
      <c r="NM40" s="158">
        <v>9540</v>
      </c>
      <c r="NN40" s="158">
        <v>1540</v>
      </c>
      <c r="NO40" s="556">
        <v>0.13898916967509026</v>
      </c>
      <c r="NP40" s="157">
        <v>65.800000000000011</v>
      </c>
      <c r="NQ40" s="158">
        <v>22670</v>
      </c>
      <c r="NR40" s="158">
        <v>18932</v>
      </c>
      <c r="NS40" s="158">
        <v>3738</v>
      </c>
      <c r="NT40" s="556">
        <v>0.16488751654168504</v>
      </c>
      <c r="NU40" s="157">
        <v>-2.3999999999999915</v>
      </c>
      <c r="NV40" s="158">
        <v>-2404</v>
      </c>
      <c r="NW40" s="158">
        <v>-3534</v>
      </c>
      <c r="NX40" s="158">
        <v>1130</v>
      </c>
      <c r="NY40" s="556">
        <v>6.0875392429058414E-2</v>
      </c>
      <c r="NZ40" s="157">
        <v>50.5</v>
      </c>
      <c r="OA40" s="158">
        <v>18603</v>
      </c>
      <c r="OB40" s="158">
        <v>16636</v>
      </c>
      <c r="OC40" s="158">
        <v>1967</v>
      </c>
      <c r="OD40" s="556">
        <v>0.10573563403752083</v>
      </c>
      <c r="OE40" s="157">
        <v>13.3</v>
      </c>
      <c r="OF40" s="158">
        <v>4863</v>
      </c>
      <c r="OG40" s="158">
        <v>4381</v>
      </c>
      <c r="OH40" s="158">
        <v>482</v>
      </c>
      <c r="OI40" s="556">
        <v>9.9115772157104667E-2</v>
      </c>
      <c r="OJ40" s="157">
        <v>63.8</v>
      </c>
      <c r="OK40" s="158">
        <v>23466</v>
      </c>
      <c r="OL40" s="158">
        <v>21017</v>
      </c>
      <c r="OM40" s="158">
        <v>2449</v>
      </c>
      <c r="ON40" s="556">
        <v>0.1043637603341004</v>
      </c>
      <c r="OO40" s="157">
        <v>29.1</v>
      </c>
      <c r="OP40" s="158">
        <v>9927</v>
      </c>
      <c r="OQ40" s="158">
        <v>8232</v>
      </c>
      <c r="OR40" s="158">
        <v>1695</v>
      </c>
      <c r="OS40" s="556">
        <v>0.17074644907827138</v>
      </c>
      <c r="OT40" s="157">
        <v>6.9</v>
      </c>
      <c r="OU40" s="158">
        <v>2433</v>
      </c>
      <c r="OV40" s="158">
        <v>1954</v>
      </c>
      <c r="OW40" s="158">
        <v>479</v>
      </c>
      <c r="OX40" s="556">
        <v>0.19687628442252364</v>
      </c>
      <c r="OY40" s="157">
        <v>36</v>
      </c>
      <c r="OZ40" s="158">
        <v>12360</v>
      </c>
      <c r="PA40" s="158">
        <v>10186</v>
      </c>
      <c r="PB40" s="158">
        <v>2174</v>
      </c>
      <c r="PC40" s="556">
        <v>0.17588996763754045</v>
      </c>
      <c r="PD40" s="157">
        <v>-27.799999999999997</v>
      </c>
      <c r="PE40" s="158">
        <v>-11106</v>
      </c>
      <c r="PF40" s="158">
        <v>-10831</v>
      </c>
      <c r="PG40" s="158">
        <v>-275</v>
      </c>
      <c r="PH40" s="556">
        <v>7.1526207303440045E-2</v>
      </c>
      <c r="PI40" s="157">
        <v>425</v>
      </c>
      <c r="PJ40" s="158">
        <v>156572</v>
      </c>
      <c r="PK40" s="158">
        <v>140006</v>
      </c>
      <c r="PL40" s="158">
        <v>16566</v>
      </c>
      <c r="PM40" s="556">
        <v>0.1058043583782541</v>
      </c>
      <c r="PN40" s="157">
        <v>138.10000000000002</v>
      </c>
      <c r="PO40" s="158">
        <v>50495</v>
      </c>
      <c r="PP40" s="158">
        <v>45491</v>
      </c>
      <c r="PQ40" s="158">
        <v>5004</v>
      </c>
      <c r="PR40" s="556">
        <v>9.9098920685216363E-2</v>
      </c>
      <c r="PS40" s="157">
        <v>563.1</v>
      </c>
      <c r="PT40" s="158">
        <v>207067</v>
      </c>
      <c r="PU40" s="158">
        <v>185497</v>
      </c>
      <c r="PV40" s="158">
        <v>21570</v>
      </c>
      <c r="PW40" s="556">
        <v>0.10416918195559892</v>
      </c>
      <c r="PX40" s="157">
        <v>223.99999999999997</v>
      </c>
      <c r="PY40" s="158">
        <v>81300</v>
      </c>
      <c r="PZ40" s="158">
        <v>67993</v>
      </c>
      <c r="QA40" s="158">
        <v>13307</v>
      </c>
      <c r="QB40" s="556">
        <v>0.16367773677736777</v>
      </c>
      <c r="QC40" s="157">
        <v>81</v>
      </c>
      <c r="QD40" s="158">
        <v>28513</v>
      </c>
      <c r="QE40" s="158">
        <v>24625</v>
      </c>
      <c r="QF40" s="158">
        <v>3888</v>
      </c>
      <c r="QG40" s="556">
        <v>0.1363588538561358</v>
      </c>
      <c r="QH40" s="157">
        <v>305</v>
      </c>
      <c r="QI40" s="158">
        <v>109813</v>
      </c>
      <c r="QJ40" s="158">
        <v>92618</v>
      </c>
      <c r="QK40" s="158">
        <v>17195</v>
      </c>
      <c r="QL40" s="556">
        <v>0.15658437525611721</v>
      </c>
      <c r="QM40" s="157">
        <v>-258.10000000000002</v>
      </c>
      <c r="QN40" s="158">
        <v>-97254</v>
      </c>
      <c r="QO40" s="158">
        <v>-92879</v>
      </c>
      <c r="QP40" s="158">
        <v>-4375</v>
      </c>
      <c r="QQ40" s="558">
        <v>5.241519330051829E-2</v>
      </c>
    </row>
    <row r="41" spans="2:459">
      <c r="B41" s="518"/>
      <c r="C41" s="523" t="s">
        <v>2837</v>
      </c>
      <c r="D41" s="524" t="s">
        <v>1399</v>
      </c>
      <c r="E41" s="122">
        <v>12.8</v>
      </c>
      <c r="F41" s="123">
        <v>4356</v>
      </c>
      <c r="G41" s="123">
        <v>3755</v>
      </c>
      <c r="H41" s="123">
        <v>601</v>
      </c>
      <c r="I41" s="525">
        <v>0.1379706152433425</v>
      </c>
      <c r="J41" s="122">
        <v>2.2999999999999998</v>
      </c>
      <c r="K41" s="123">
        <v>776</v>
      </c>
      <c r="L41" s="123">
        <v>675</v>
      </c>
      <c r="M41" s="123">
        <v>101</v>
      </c>
      <c r="N41" s="525">
        <v>0.13015463917525774</v>
      </c>
      <c r="O41" s="122">
        <v>15.100000000000001</v>
      </c>
      <c r="P41" s="123">
        <v>5132</v>
      </c>
      <c r="Q41" s="123">
        <v>4430</v>
      </c>
      <c r="R41" s="123">
        <v>702</v>
      </c>
      <c r="S41" s="525">
        <v>0.1367887763055339</v>
      </c>
      <c r="T41" s="122">
        <v>2.2999999999999998</v>
      </c>
      <c r="U41" s="123">
        <v>821</v>
      </c>
      <c r="V41" s="123">
        <v>639</v>
      </c>
      <c r="W41" s="123">
        <v>182</v>
      </c>
      <c r="X41" s="525">
        <v>0.22168087697929353</v>
      </c>
      <c r="Y41" s="122">
        <v>1</v>
      </c>
      <c r="Z41" s="123">
        <v>352</v>
      </c>
      <c r="AA41" s="123">
        <v>274</v>
      </c>
      <c r="AB41" s="123">
        <v>78</v>
      </c>
      <c r="AC41" s="525">
        <v>0.22159090909090909</v>
      </c>
      <c r="AD41" s="122">
        <v>3.3</v>
      </c>
      <c r="AE41" s="123">
        <v>1173</v>
      </c>
      <c r="AF41" s="123">
        <v>913</v>
      </c>
      <c r="AG41" s="123">
        <v>260</v>
      </c>
      <c r="AH41" s="525">
        <v>0.22165387894288149</v>
      </c>
      <c r="AI41" s="122">
        <v>-11.8</v>
      </c>
      <c r="AJ41" s="123">
        <v>-3959</v>
      </c>
      <c r="AK41" s="123">
        <v>-3517</v>
      </c>
      <c r="AL41" s="123">
        <v>-442</v>
      </c>
      <c r="AM41" s="525">
        <v>8.4865102637347589E-2</v>
      </c>
      <c r="AN41" s="122">
        <v>10.1</v>
      </c>
      <c r="AO41" s="123">
        <v>3437</v>
      </c>
      <c r="AP41" s="123">
        <v>2963</v>
      </c>
      <c r="AQ41" s="123">
        <v>474</v>
      </c>
      <c r="AR41" s="525">
        <v>0.13791096886819901</v>
      </c>
      <c r="AS41" s="122">
        <v>2.7</v>
      </c>
      <c r="AT41" s="123">
        <v>911</v>
      </c>
      <c r="AU41" s="123">
        <v>792</v>
      </c>
      <c r="AV41" s="123">
        <v>119</v>
      </c>
      <c r="AW41" s="525">
        <v>0.13062568605927552</v>
      </c>
      <c r="AX41" s="122">
        <v>12.8</v>
      </c>
      <c r="AY41" s="123">
        <v>4348</v>
      </c>
      <c r="AZ41" s="123">
        <v>3755</v>
      </c>
      <c r="BA41" s="123">
        <v>593</v>
      </c>
      <c r="BB41" s="525">
        <v>0.13638454461821528</v>
      </c>
      <c r="BC41" s="122">
        <v>2.9</v>
      </c>
      <c r="BD41" s="123">
        <v>1019</v>
      </c>
      <c r="BE41" s="123">
        <v>749</v>
      </c>
      <c r="BF41" s="123">
        <v>270</v>
      </c>
      <c r="BG41" s="525">
        <v>0.2649656526005888</v>
      </c>
      <c r="BH41" s="122">
        <v>0.2</v>
      </c>
      <c r="BI41" s="123">
        <v>88</v>
      </c>
      <c r="BJ41" s="123">
        <v>59</v>
      </c>
      <c r="BK41" s="123">
        <v>29</v>
      </c>
      <c r="BL41" s="525">
        <v>0.32954545454545453</v>
      </c>
      <c r="BM41" s="122">
        <v>3.1</v>
      </c>
      <c r="BN41" s="123">
        <v>1107</v>
      </c>
      <c r="BO41" s="123">
        <v>808</v>
      </c>
      <c r="BP41" s="123">
        <v>299</v>
      </c>
      <c r="BQ41" s="525">
        <v>0.27009936766034326</v>
      </c>
      <c r="BR41" s="122">
        <v>-9.7000000000000011</v>
      </c>
      <c r="BS41" s="123">
        <v>-3241</v>
      </c>
      <c r="BT41" s="123">
        <v>-2947</v>
      </c>
      <c r="BU41" s="123">
        <v>-294</v>
      </c>
      <c r="BV41" s="525">
        <v>0.13371482304212798</v>
      </c>
      <c r="BW41" s="122">
        <v>10.8</v>
      </c>
      <c r="BX41" s="123">
        <v>3676</v>
      </c>
      <c r="BY41" s="123">
        <v>3169</v>
      </c>
      <c r="BZ41" s="123">
        <v>507</v>
      </c>
      <c r="CA41" s="525">
        <v>0.13792165397170839</v>
      </c>
      <c r="CB41" s="122">
        <v>2.6</v>
      </c>
      <c r="CC41" s="123">
        <v>877</v>
      </c>
      <c r="CD41" s="123">
        <v>763</v>
      </c>
      <c r="CE41" s="123">
        <v>114</v>
      </c>
      <c r="CF41" s="525">
        <v>0.12998859749144812</v>
      </c>
      <c r="CG41" s="122">
        <v>13.4</v>
      </c>
      <c r="CH41" s="123">
        <v>4553</v>
      </c>
      <c r="CI41" s="123">
        <v>3932</v>
      </c>
      <c r="CJ41" s="123">
        <v>621</v>
      </c>
      <c r="CK41" s="525">
        <v>0.13639358664616735</v>
      </c>
      <c r="CL41" s="122">
        <v>2.2000000000000002</v>
      </c>
      <c r="CM41" s="123">
        <v>758</v>
      </c>
      <c r="CN41" s="123">
        <v>560</v>
      </c>
      <c r="CO41" s="123">
        <v>198</v>
      </c>
      <c r="CP41" s="525">
        <v>0.26121372031662271</v>
      </c>
      <c r="CQ41" s="122">
        <v>0.2</v>
      </c>
      <c r="CR41" s="123">
        <v>65</v>
      </c>
      <c r="CS41" s="123">
        <v>55</v>
      </c>
      <c r="CT41" s="123">
        <v>10</v>
      </c>
      <c r="CU41" s="525">
        <v>0.15384615384615385</v>
      </c>
      <c r="CV41" s="122">
        <v>2.4000000000000004</v>
      </c>
      <c r="CW41" s="123">
        <v>823</v>
      </c>
      <c r="CX41" s="123">
        <v>615</v>
      </c>
      <c r="CY41" s="123">
        <v>208</v>
      </c>
      <c r="CZ41" s="525">
        <v>0.25273390036452004</v>
      </c>
      <c r="DA41" s="122">
        <v>-11</v>
      </c>
      <c r="DB41" s="123">
        <v>-3730</v>
      </c>
      <c r="DC41" s="123">
        <v>-3317</v>
      </c>
      <c r="DD41" s="123">
        <v>-413</v>
      </c>
      <c r="DE41" s="525">
        <v>0.11634031371835268</v>
      </c>
      <c r="DF41" s="122">
        <v>10.3</v>
      </c>
      <c r="DG41" s="123">
        <v>3505</v>
      </c>
      <c r="DH41" s="123">
        <v>3023</v>
      </c>
      <c r="DI41" s="123">
        <v>482</v>
      </c>
      <c r="DJ41" s="525">
        <v>0.13751783166904422</v>
      </c>
      <c r="DK41" s="122">
        <v>1.6</v>
      </c>
      <c r="DL41" s="123">
        <v>540</v>
      </c>
      <c r="DM41" s="123">
        <v>469</v>
      </c>
      <c r="DN41" s="123">
        <v>71</v>
      </c>
      <c r="DO41" s="525">
        <v>0.13148148148148148</v>
      </c>
      <c r="DP41" s="122">
        <v>11.9</v>
      </c>
      <c r="DQ41" s="123">
        <v>4045</v>
      </c>
      <c r="DR41" s="123">
        <v>3492</v>
      </c>
      <c r="DS41" s="123">
        <v>553</v>
      </c>
      <c r="DT41" s="525">
        <v>0.13671199011124846</v>
      </c>
      <c r="DU41" s="122">
        <v>3.2</v>
      </c>
      <c r="DV41" s="123">
        <v>1104</v>
      </c>
      <c r="DW41" s="123">
        <v>846</v>
      </c>
      <c r="DX41" s="123">
        <v>258</v>
      </c>
      <c r="DY41" s="525">
        <v>0.23369565217391305</v>
      </c>
      <c r="DZ41" s="122">
        <v>1.4</v>
      </c>
      <c r="EA41" s="123">
        <v>497</v>
      </c>
      <c r="EB41" s="123">
        <v>358</v>
      </c>
      <c r="EC41" s="123">
        <v>139</v>
      </c>
      <c r="ED41" s="525">
        <v>0.27967806841046278</v>
      </c>
      <c r="EE41" s="122">
        <v>4.5999999999999996</v>
      </c>
      <c r="EF41" s="123">
        <v>1601</v>
      </c>
      <c r="EG41" s="123">
        <v>1204</v>
      </c>
      <c r="EH41" s="123">
        <v>397</v>
      </c>
      <c r="EI41" s="525">
        <v>0.24797001873828858</v>
      </c>
      <c r="EJ41" s="122">
        <v>-7.3000000000000007</v>
      </c>
      <c r="EK41" s="123">
        <v>-2444</v>
      </c>
      <c r="EL41" s="123">
        <v>-2288</v>
      </c>
      <c r="EM41" s="123">
        <v>-156</v>
      </c>
      <c r="EN41" s="525">
        <v>0.11125802862704012</v>
      </c>
      <c r="EO41" s="122">
        <v>11.5</v>
      </c>
      <c r="EP41" s="123">
        <v>3914</v>
      </c>
      <c r="EQ41" s="123">
        <v>3374</v>
      </c>
      <c r="ER41" s="123">
        <v>540</v>
      </c>
      <c r="ES41" s="525">
        <v>0.13796627491057742</v>
      </c>
      <c r="ET41" s="122">
        <v>2</v>
      </c>
      <c r="EU41" s="123">
        <v>675</v>
      </c>
      <c r="EV41" s="123">
        <v>587</v>
      </c>
      <c r="EW41" s="123">
        <v>88</v>
      </c>
      <c r="EX41" s="525">
        <v>0.13037037037037036</v>
      </c>
      <c r="EY41" s="122">
        <v>13.5</v>
      </c>
      <c r="EZ41" s="123">
        <v>4589</v>
      </c>
      <c r="FA41" s="123">
        <v>3961</v>
      </c>
      <c r="FB41" s="123">
        <v>628</v>
      </c>
      <c r="FC41" s="525">
        <v>0.13684898670734366</v>
      </c>
      <c r="FD41" s="122">
        <v>1.7</v>
      </c>
      <c r="FE41" s="123">
        <v>583</v>
      </c>
      <c r="FF41" s="123">
        <v>432</v>
      </c>
      <c r="FG41" s="123">
        <v>151</v>
      </c>
      <c r="FH41" s="525">
        <v>0.25900514579759865</v>
      </c>
      <c r="FI41" s="122">
        <v>0.2</v>
      </c>
      <c r="FJ41" s="123">
        <v>47</v>
      </c>
      <c r="FK41" s="123">
        <v>43</v>
      </c>
      <c r="FL41" s="123">
        <v>4</v>
      </c>
      <c r="FM41" s="525">
        <v>8.5106382978723402E-2</v>
      </c>
      <c r="FN41" s="122">
        <v>1.9</v>
      </c>
      <c r="FO41" s="123">
        <v>630</v>
      </c>
      <c r="FP41" s="123">
        <v>475</v>
      </c>
      <c r="FQ41" s="123">
        <v>155</v>
      </c>
      <c r="FR41" s="525">
        <v>0.24603174603174602</v>
      </c>
      <c r="FS41" s="122">
        <v>-11.6</v>
      </c>
      <c r="FT41" s="123">
        <v>-3959</v>
      </c>
      <c r="FU41" s="123">
        <v>-3486</v>
      </c>
      <c r="FV41" s="123">
        <v>-473</v>
      </c>
      <c r="FW41" s="525">
        <v>0.10918275932440236</v>
      </c>
      <c r="FX41" s="122">
        <v>10.6</v>
      </c>
      <c r="FY41" s="123">
        <v>3608</v>
      </c>
      <c r="FZ41" s="123">
        <v>3110</v>
      </c>
      <c r="GA41" s="123">
        <v>498</v>
      </c>
      <c r="GB41" s="525">
        <v>0.13802660753880266</v>
      </c>
      <c r="GC41" s="122">
        <v>1.8</v>
      </c>
      <c r="GD41" s="123">
        <v>607</v>
      </c>
      <c r="GE41" s="123">
        <v>528</v>
      </c>
      <c r="GF41" s="123">
        <v>79</v>
      </c>
      <c r="GG41" s="525">
        <v>0.13014827018121911</v>
      </c>
      <c r="GH41" s="122">
        <v>12.4</v>
      </c>
      <c r="GI41" s="123">
        <v>4215</v>
      </c>
      <c r="GJ41" s="123">
        <v>3638</v>
      </c>
      <c r="GK41" s="123">
        <v>577</v>
      </c>
      <c r="GL41" s="525">
        <v>0.13689205219454328</v>
      </c>
      <c r="GM41" s="122">
        <v>3.2</v>
      </c>
      <c r="GN41" s="123">
        <v>1084</v>
      </c>
      <c r="GO41" s="123">
        <v>779</v>
      </c>
      <c r="GP41" s="123">
        <v>305</v>
      </c>
      <c r="GQ41" s="525">
        <v>0.28136531365313655</v>
      </c>
      <c r="GR41" s="122">
        <v>0.4</v>
      </c>
      <c r="GS41" s="123">
        <v>131</v>
      </c>
      <c r="GT41" s="123">
        <v>103</v>
      </c>
      <c r="GU41" s="123">
        <v>28</v>
      </c>
      <c r="GV41" s="525">
        <v>0.21374045801526717</v>
      </c>
      <c r="GW41" s="122">
        <v>3.6</v>
      </c>
      <c r="GX41" s="123">
        <v>1215</v>
      </c>
      <c r="GY41" s="123">
        <v>882</v>
      </c>
      <c r="GZ41" s="123">
        <v>333</v>
      </c>
      <c r="HA41" s="525">
        <v>0.27407407407407408</v>
      </c>
      <c r="HB41" s="122">
        <v>-8.8000000000000007</v>
      </c>
      <c r="HC41" s="123">
        <v>-3000</v>
      </c>
      <c r="HD41" s="123">
        <v>-2756</v>
      </c>
      <c r="HE41" s="123">
        <v>-244</v>
      </c>
      <c r="HF41" s="525">
        <v>0.1371820218795308</v>
      </c>
      <c r="HG41" s="122">
        <v>10.199999999999999</v>
      </c>
      <c r="HH41" s="123">
        <v>3471</v>
      </c>
      <c r="HI41" s="123">
        <v>2993</v>
      </c>
      <c r="HJ41" s="123">
        <v>478</v>
      </c>
      <c r="HK41" s="525">
        <v>0.13771247479112647</v>
      </c>
      <c r="HL41" s="122">
        <v>1.8</v>
      </c>
      <c r="HM41" s="123">
        <v>607</v>
      </c>
      <c r="HN41" s="123">
        <v>528</v>
      </c>
      <c r="HO41" s="123">
        <v>79</v>
      </c>
      <c r="HP41" s="525">
        <v>0.13014827018121911</v>
      </c>
      <c r="HQ41" s="122">
        <v>12</v>
      </c>
      <c r="HR41" s="123">
        <v>4078</v>
      </c>
      <c r="HS41" s="123">
        <v>3521</v>
      </c>
      <c r="HT41" s="123">
        <v>557</v>
      </c>
      <c r="HU41" s="525">
        <v>0.1365865620402158</v>
      </c>
      <c r="HV41" s="122">
        <v>1.4</v>
      </c>
      <c r="HW41" s="123">
        <v>495</v>
      </c>
      <c r="HX41" s="123">
        <v>337</v>
      </c>
      <c r="HY41" s="123">
        <v>158</v>
      </c>
      <c r="HZ41" s="525">
        <v>0.31919191919191919</v>
      </c>
      <c r="IA41" s="122">
        <v>1.5</v>
      </c>
      <c r="IB41" s="123">
        <v>515</v>
      </c>
      <c r="IC41" s="123">
        <v>366</v>
      </c>
      <c r="ID41" s="123">
        <v>149</v>
      </c>
      <c r="IE41" s="525">
        <v>0.28932038834951457</v>
      </c>
      <c r="IF41" s="122">
        <v>2.9</v>
      </c>
      <c r="IG41" s="123">
        <v>1010</v>
      </c>
      <c r="IH41" s="123">
        <v>703</v>
      </c>
      <c r="II41" s="123">
        <v>307</v>
      </c>
      <c r="IJ41" s="525">
        <v>0.30396039603960395</v>
      </c>
      <c r="IK41" s="122">
        <v>-9.1</v>
      </c>
      <c r="IL41" s="123">
        <v>-3068</v>
      </c>
      <c r="IM41" s="123">
        <v>-2818</v>
      </c>
      <c r="IN41" s="123">
        <v>-250</v>
      </c>
      <c r="IO41" s="525">
        <v>0.16737383399938816</v>
      </c>
      <c r="IP41" s="122">
        <v>11.5</v>
      </c>
      <c r="IQ41" s="123">
        <v>3914</v>
      </c>
      <c r="IR41" s="123">
        <v>3374</v>
      </c>
      <c r="IS41" s="123">
        <v>540</v>
      </c>
      <c r="IT41" s="525">
        <v>0.13796627491057742</v>
      </c>
      <c r="IU41" s="122">
        <v>2.1</v>
      </c>
      <c r="IV41" s="123">
        <v>709</v>
      </c>
      <c r="IW41" s="123">
        <v>616</v>
      </c>
      <c r="IX41" s="123">
        <v>93</v>
      </c>
      <c r="IY41" s="525">
        <v>0.1311706629055007</v>
      </c>
      <c r="IZ41" s="122">
        <v>13.6</v>
      </c>
      <c r="JA41" s="123">
        <v>4623</v>
      </c>
      <c r="JB41" s="123">
        <v>3990</v>
      </c>
      <c r="JC41" s="123">
        <v>633</v>
      </c>
      <c r="JD41" s="525">
        <v>0.13692407527579495</v>
      </c>
      <c r="JE41" s="122">
        <v>3.5</v>
      </c>
      <c r="JF41" s="123">
        <v>1241</v>
      </c>
      <c r="JG41" s="123">
        <v>861</v>
      </c>
      <c r="JH41" s="123">
        <v>380</v>
      </c>
      <c r="JI41" s="525">
        <v>0.30620467365028203</v>
      </c>
      <c r="JJ41" s="122">
        <v>0.1</v>
      </c>
      <c r="JK41" s="123">
        <v>23</v>
      </c>
      <c r="JL41" s="123">
        <v>16</v>
      </c>
      <c r="JM41" s="123">
        <v>7</v>
      </c>
      <c r="JN41" s="525">
        <v>0.30434782608695654</v>
      </c>
      <c r="JO41" s="122">
        <v>3.6</v>
      </c>
      <c r="JP41" s="123">
        <v>1264</v>
      </c>
      <c r="JQ41" s="123">
        <v>877</v>
      </c>
      <c r="JR41" s="123">
        <v>387</v>
      </c>
      <c r="JS41" s="525">
        <v>0.30617088607594939</v>
      </c>
      <c r="JT41" s="122">
        <v>-10</v>
      </c>
      <c r="JU41" s="123">
        <v>-3359</v>
      </c>
      <c r="JV41" s="123">
        <v>-3113</v>
      </c>
      <c r="JW41" s="123">
        <v>-246</v>
      </c>
      <c r="JX41" s="525">
        <v>0.16924681080015444</v>
      </c>
      <c r="JY41" s="122">
        <v>10.199999999999999</v>
      </c>
      <c r="JZ41" s="123">
        <v>3471</v>
      </c>
      <c r="KA41" s="123">
        <v>2993</v>
      </c>
      <c r="KB41" s="123">
        <v>478</v>
      </c>
      <c r="KC41" s="525">
        <v>0.13771247479112647</v>
      </c>
      <c r="KD41" s="122">
        <v>1.8</v>
      </c>
      <c r="KE41" s="123">
        <v>607</v>
      </c>
      <c r="KF41" s="123">
        <v>528</v>
      </c>
      <c r="KG41" s="123">
        <v>79</v>
      </c>
      <c r="KH41" s="525">
        <v>0.13014827018121911</v>
      </c>
      <c r="KI41" s="122">
        <v>12</v>
      </c>
      <c r="KJ41" s="123">
        <v>4078</v>
      </c>
      <c r="KK41" s="123">
        <v>3521</v>
      </c>
      <c r="KL41" s="123">
        <v>557</v>
      </c>
      <c r="KM41" s="525">
        <v>0.1365865620402158</v>
      </c>
      <c r="KN41" s="122">
        <v>0.8</v>
      </c>
      <c r="KO41" s="123">
        <v>271</v>
      </c>
      <c r="KP41" s="123">
        <v>190</v>
      </c>
      <c r="KQ41" s="123">
        <v>81</v>
      </c>
      <c r="KR41" s="525">
        <v>0.2988929889298893</v>
      </c>
      <c r="KS41" s="122">
        <v>1.8</v>
      </c>
      <c r="KT41" s="123">
        <v>606</v>
      </c>
      <c r="KU41" s="123">
        <v>428</v>
      </c>
      <c r="KV41" s="123">
        <v>178</v>
      </c>
      <c r="KW41" s="525">
        <v>0.29372937293729373</v>
      </c>
      <c r="KX41" s="122">
        <v>2.6</v>
      </c>
      <c r="KY41" s="123">
        <v>877</v>
      </c>
      <c r="KZ41" s="123">
        <v>618</v>
      </c>
      <c r="LA41" s="123">
        <v>259</v>
      </c>
      <c r="LB41" s="525">
        <v>0.29532497149372861</v>
      </c>
      <c r="LC41" s="122">
        <v>-9.4</v>
      </c>
      <c r="LD41" s="123">
        <v>-3201</v>
      </c>
      <c r="LE41" s="123">
        <v>-2903</v>
      </c>
      <c r="LF41" s="123">
        <v>-298</v>
      </c>
      <c r="LG41" s="525">
        <v>0.15873840945351281</v>
      </c>
      <c r="LH41" s="122">
        <v>10.199999999999999</v>
      </c>
      <c r="LI41" s="123">
        <v>3471</v>
      </c>
      <c r="LJ41" s="123">
        <v>2993</v>
      </c>
      <c r="LK41" s="123">
        <v>478</v>
      </c>
      <c r="LL41" s="525">
        <v>0.13771247479112647</v>
      </c>
      <c r="LM41" s="122">
        <v>1.9</v>
      </c>
      <c r="LN41" s="123">
        <v>641</v>
      </c>
      <c r="LO41" s="123">
        <v>557</v>
      </c>
      <c r="LP41" s="123">
        <v>84</v>
      </c>
      <c r="LQ41" s="525">
        <v>0.13104524180967239</v>
      </c>
      <c r="LR41" s="122">
        <v>12.1</v>
      </c>
      <c r="LS41" s="123">
        <v>4112</v>
      </c>
      <c r="LT41" s="123">
        <v>3550</v>
      </c>
      <c r="LU41" s="123">
        <v>562</v>
      </c>
      <c r="LV41" s="525">
        <v>0.13667315175097275</v>
      </c>
      <c r="LW41" s="122">
        <v>1.6</v>
      </c>
      <c r="LX41" s="123">
        <v>565</v>
      </c>
      <c r="LY41" s="123">
        <v>396</v>
      </c>
      <c r="LZ41" s="123">
        <v>169</v>
      </c>
      <c r="MA41" s="525">
        <v>0.29911504424778762</v>
      </c>
      <c r="MB41" s="122">
        <v>1.8</v>
      </c>
      <c r="MC41" s="123">
        <v>619</v>
      </c>
      <c r="MD41" s="123">
        <v>447</v>
      </c>
      <c r="ME41" s="123">
        <v>172</v>
      </c>
      <c r="MF41" s="525">
        <v>0.27786752827140548</v>
      </c>
      <c r="MG41" s="122">
        <v>3.4000000000000004</v>
      </c>
      <c r="MH41" s="123">
        <v>1184</v>
      </c>
      <c r="MI41" s="123">
        <v>843</v>
      </c>
      <c r="MJ41" s="123">
        <v>341</v>
      </c>
      <c r="MK41" s="525">
        <v>0.28800675675675674</v>
      </c>
      <c r="ML41" s="122">
        <v>-8.6999999999999993</v>
      </c>
      <c r="MM41" s="123">
        <v>-2928</v>
      </c>
      <c r="MN41" s="123">
        <v>-2707</v>
      </c>
      <c r="MO41" s="123">
        <v>-221</v>
      </c>
      <c r="MP41" s="525">
        <v>0.15133360500578399</v>
      </c>
      <c r="MQ41" s="122">
        <v>10.499999999999998</v>
      </c>
      <c r="MR41" s="123">
        <v>3573</v>
      </c>
      <c r="MS41" s="123">
        <v>3081</v>
      </c>
      <c r="MT41" s="123">
        <v>492</v>
      </c>
      <c r="MU41" s="525">
        <v>0.13769941225860621</v>
      </c>
      <c r="MV41" s="122">
        <v>2.2000000000000002</v>
      </c>
      <c r="MW41" s="123">
        <v>742</v>
      </c>
      <c r="MX41" s="123">
        <v>645</v>
      </c>
      <c r="MY41" s="123">
        <v>97</v>
      </c>
      <c r="MZ41" s="525">
        <v>0.1307277628032345</v>
      </c>
      <c r="NA41" s="122">
        <v>12.7</v>
      </c>
      <c r="NB41" s="123">
        <v>4315</v>
      </c>
      <c r="NC41" s="123">
        <v>3726</v>
      </c>
      <c r="ND41" s="123">
        <v>589</v>
      </c>
      <c r="NE41" s="525">
        <v>0.13650057937427579</v>
      </c>
      <c r="NF41" s="122">
        <v>1.9</v>
      </c>
      <c r="NG41" s="123">
        <v>641</v>
      </c>
      <c r="NH41" s="123">
        <v>454</v>
      </c>
      <c r="NI41" s="123">
        <v>187</v>
      </c>
      <c r="NJ41" s="525">
        <v>0.29173166926677069</v>
      </c>
      <c r="NK41" s="122">
        <v>2.2999999999999998</v>
      </c>
      <c r="NL41" s="123">
        <v>779</v>
      </c>
      <c r="NM41" s="123">
        <v>564</v>
      </c>
      <c r="NN41" s="123">
        <v>215</v>
      </c>
      <c r="NO41" s="525">
        <v>0.27599486521180999</v>
      </c>
      <c r="NP41" s="122">
        <v>4.1999999999999993</v>
      </c>
      <c r="NQ41" s="123">
        <v>1420</v>
      </c>
      <c r="NR41" s="123">
        <v>1018</v>
      </c>
      <c r="NS41" s="123">
        <v>402</v>
      </c>
      <c r="NT41" s="525">
        <v>0.28309859154929579</v>
      </c>
      <c r="NU41" s="122">
        <v>-8.5</v>
      </c>
      <c r="NV41" s="123">
        <v>-2895</v>
      </c>
      <c r="NW41" s="123">
        <v>-2708</v>
      </c>
      <c r="NX41" s="123">
        <v>-187</v>
      </c>
      <c r="NY41" s="525">
        <v>0.14659801217502</v>
      </c>
      <c r="NZ41" s="122">
        <v>10.4</v>
      </c>
      <c r="OA41" s="123">
        <v>3539</v>
      </c>
      <c r="OB41" s="123">
        <v>3051</v>
      </c>
      <c r="OC41" s="123">
        <v>488</v>
      </c>
      <c r="OD41" s="525">
        <v>0.13789205990392767</v>
      </c>
      <c r="OE41" s="122">
        <v>1.7</v>
      </c>
      <c r="OF41" s="123">
        <v>574</v>
      </c>
      <c r="OG41" s="123">
        <v>499</v>
      </c>
      <c r="OH41" s="123">
        <v>75</v>
      </c>
      <c r="OI41" s="525">
        <v>0.13066202090592335</v>
      </c>
      <c r="OJ41" s="122">
        <v>12.1</v>
      </c>
      <c r="OK41" s="123">
        <v>4113</v>
      </c>
      <c r="OL41" s="123">
        <v>3550</v>
      </c>
      <c r="OM41" s="123">
        <v>563</v>
      </c>
      <c r="ON41" s="525">
        <v>0.13688305373206905</v>
      </c>
      <c r="OO41" s="122">
        <v>2.1</v>
      </c>
      <c r="OP41" s="123">
        <v>728</v>
      </c>
      <c r="OQ41" s="123">
        <v>518</v>
      </c>
      <c r="OR41" s="123">
        <v>210</v>
      </c>
      <c r="OS41" s="525">
        <v>0.28846153846153844</v>
      </c>
      <c r="OT41" s="122">
        <v>1</v>
      </c>
      <c r="OU41" s="123">
        <v>295</v>
      </c>
      <c r="OV41" s="123">
        <v>234</v>
      </c>
      <c r="OW41" s="123">
        <v>61</v>
      </c>
      <c r="OX41" s="525">
        <v>0.20677966101694914</v>
      </c>
      <c r="OY41" s="122">
        <v>3.1</v>
      </c>
      <c r="OZ41" s="123">
        <v>1023</v>
      </c>
      <c r="PA41" s="123">
        <v>752</v>
      </c>
      <c r="PB41" s="123">
        <v>271</v>
      </c>
      <c r="PC41" s="525">
        <v>0.2649071358748778</v>
      </c>
      <c r="PD41" s="122">
        <v>-9</v>
      </c>
      <c r="PE41" s="123">
        <v>-3090</v>
      </c>
      <c r="PF41" s="123">
        <v>-2798</v>
      </c>
      <c r="PG41" s="123">
        <v>-292</v>
      </c>
      <c r="PH41" s="525">
        <v>0.12802408214280875</v>
      </c>
      <c r="PI41" s="122">
        <v>89.1</v>
      </c>
      <c r="PJ41" s="123">
        <v>30323</v>
      </c>
      <c r="PK41" s="123">
        <v>26142</v>
      </c>
      <c r="PL41" s="123">
        <v>4181</v>
      </c>
      <c r="PM41" s="525">
        <v>0.13788213567259175</v>
      </c>
      <c r="PN41" s="122">
        <v>17.100000000000001</v>
      </c>
      <c r="PO41" s="123">
        <v>5769</v>
      </c>
      <c r="PP41" s="123">
        <v>5017</v>
      </c>
      <c r="PQ41" s="123">
        <v>752</v>
      </c>
      <c r="PR41" s="525">
        <v>0.13035188074189635</v>
      </c>
      <c r="PS41" s="122">
        <v>106.19999999999999</v>
      </c>
      <c r="PT41" s="123">
        <v>36092</v>
      </c>
      <c r="PU41" s="123">
        <v>31159</v>
      </c>
      <c r="PV41" s="123">
        <v>4933</v>
      </c>
      <c r="PW41" s="525">
        <v>0.13667848830765822</v>
      </c>
      <c r="PX41" s="122">
        <v>19.2</v>
      </c>
      <c r="PY41" s="123">
        <v>6685</v>
      </c>
      <c r="PZ41" s="123">
        <v>4981</v>
      </c>
      <c r="QA41" s="123">
        <v>1704</v>
      </c>
      <c r="QB41" s="525">
        <v>0.25489902767389677</v>
      </c>
      <c r="QC41" s="122">
        <v>5.9</v>
      </c>
      <c r="QD41" s="123">
        <v>2047</v>
      </c>
      <c r="QE41" s="123">
        <v>1532</v>
      </c>
      <c r="QF41" s="123">
        <v>515</v>
      </c>
      <c r="QG41" s="525">
        <v>0.25158768930141673</v>
      </c>
      <c r="QH41" s="122">
        <v>25.1</v>
      </c>
      <c r="QI41" s="123">
        <v>8732</v>
      </c>
      <c r="QJ41" s="123">
        <v>6513</v>
      </c>
      <c r="QK41" s="123">
        <v>2219</v>
      </c>
      <c r="QL41" s="525">
        <v>0.25412276683463125</v>
      </c>
      <c r="QM41" s="122">
        <v>-81.099999999999994</v>
      </c>
      <c r="QN41" s="123">
        <v>-27360</v>
      </c>
      <c r="QO41" s="123">
        <v>-24646</v>
      </c>
      <c r="QP41" s="123">
        <v>-2714</v>
      </c>
      <c r="QQ41" s="526">
        <v>0.11744427852697303</v>
      </c>
    </row>
    <row r="42" spans="2:459">
      <c r="B42" s="518"/>
      <c r="C42" s="523" t="s">
        <v>2838</v>
      </c>
      <c r="D42" s="524" t="s">
        <v>1414</v>
      </c>
      <c r="E42" s="122">
        <v>323.60000000000002</v>
      </c>
      <c r="F42" s="123">
        <v>89111</v>
      </c>
      <c r="G42" s="123">
        <v>82146</v>
      </c>
      <c r="H42" s="123">
        <v>6965</v>
      </c>
      <c r="I42" s="525">
        <v>7.8160945337837073E-2</v>
      </c>
      <c r="J42" s="122">
        <v>89.2</v>
      </c>
      <c r="K42" s="123">
        <v>24819</v>
      </c>
      <c r="L42" s="123">
        <v>22643</v>
      </c>
      <c r="M42" s="123">
        <v>2176</v>
      </c>
      <c r="N42" s="525">
        <v>8.7674765300777627E-2</v>
      </c>
      <c r="O42" s="122">
        <v>412.8</v>
      </c>
      <c r="P42" s="123">
        <v>113930</v>
      </c>
      <c r="Q42" s="123">
        <v>104789</v>
      </c>
      <c r="R42" s="123">
        <v>9141</v>
      </c>
      <c r="S42" s="525">
        <v>8.0233476696216971E-2</v>
      </c>
      <c r="T42" s="141">
        <v>285.89999999999998</v>
      </c>
      <c r="U42" s="142">
        <v>76922</v>
      </c>
      <c r="V42" s="142">
        <v>68294</v>
      </c>
      <c r="W42" s="123">
        <v>8628</v>
      </c>
      <c r="X42" s="525">
        <v>0.11216557031798445</v>
      </c>
      <c r="Y42" s="141">
        <v>66.2</v>
      </c>
      <c r="Z42" s="142">
        <v>17707</v>
      </c>
      <c r="AA42" s="142">
        <v>15865</v>
      </c>
      <c r="AB42" s="123">
        <v>1842</v>
      </c>
      <c r="AC42" s="525">
        <v>0.10402665612469644</v>
      </c>
      <c r="AD42" s="122">
        <v>352.09999999999997</v>
      </c>
      <c r="AE42" s="123">
        <v>94629</v>
      </c>
      <c r="AF42" s="123">
        <v>84159</v>
      </c>
      <c r="AG42" s="123">
        <v>10470</v>
      </c>
      <c r="AH42" s="525">
        <v>0.11064261484322988</v>
      </c>
      <c r="AI42" s="122">
        <v>-60.700000000000045</v>
      </c>
      <c r="AJ42" s="123">
        <v>-19301</v>
      </c>
      <c r="AK42" s="123">
        <v>-20630</v>
      </c>
      <c r="AL42" s="123">
        <v>1329</v>
      </c>
      <c r="AM42" s="525">
        <v>3.0409138147012904E-2</v>
      </c>
      <c r="AN42" s="122">
        <v>290.79999999999995</v>
      </c>
      <c r="AO42" s="123">
        <v>80079</v>
      </c>
      <c r="AP42" s="123">
        <v>73819</v>
      </c>
      <c r="AQ42" s="123">
        <v>6260</v>
      </c>
      <c r="AR42" s="525">
        <v>7.8172804355698747E-2</v>
      </c>
      <c r="AS42" s="122">
        <v>103.3</v>
      </c>
      <c r="AT42" s="123">
        <v>28743</v>
      </c>
      <c r="AU42" s="123">
        <v>26223</v>
      </c>
      <c r="AV42" s="123">
        <v>2520</v>
      </c>
      <c r="AW42" s="525">
        <v>8.7673520509341407E-2</v>
      </c>
      <c r="AX42" s="122">
        <v>394.09999999999997</v>
      </c>
      <c r="AY42" s="123">
        <v>108822</v>
      </c>
      <c r="AZ42" s="123">
        <v>100042</v>
      </c>
      <c r="BA42" s="123">
        <v>8780</v>
      </c>
      <c r="BB42" s="525">
        <v>8.0682214993291798E-2</v>
      </c>
      <c r="BC42" s="122">
        <v>265</v>
      </c>
      <c r="BD42" s="123">
        <v>68578</v>
      </c>
      <c r="BE42" s="123">
        <v>60852</v>
      </c>
      <c r="BF42" s="123">
        <v>7726</v>
      </c>
      <c r="BG42" s="525">
        <v>0.11266003674647847</v>
      </c>
      <c r="BH42" s="126">
        <v>56.4</v>
      </c>
      <c r="BI42" s="127">
        <v>14719</v>
      </c>
      <c r="BJ42" s="127">
        <v>12892</v>
      </c>
      <c r="BK42" s="123">
        <v>1827</v>
      </c>
      <c r="BL42" s="525">
        <v>0.12412528025001698</v>
      </c>
      <c r="BM42" s="122">
        <v>321.39999999999998</v>
      </c>
      <c r="BN42" s="123">
        <v>83297</v>
      </c>
      <c r="BO42" s="123">
        <v>73744</v>
      </c>
      <c r="BP42" s="123">
        <v>9553</v>
      </c>
      <c r="BQ42" s="525">
        <v>0.11468600309735044</v>
      </c>
      <c r="BR42" s="122">
        <v>-72.699999999999989</v>
      </c>
      <c r="BS42" s="123">
        <v>-25525</v>
      </c>
      <c r="BT42" s="123">
        <v>-26298</v>
      </c>
      <c r="BU42" s="123">
        <v>773</v>
      </c>
      <c r="BV42" s="525">
        <v>3.4003788104058644E-2</v>
      </c>
      <c r="BW42" s="122">
        <v>291.60000000000002</v>
      </c>
      <c r="BX42" s="123">
        <v>80300</v>
      </c>
      <c r="BY42" s="123">
        <v>74023</v>
      </c>
      <c r="BZ42" s="123">
        <v>6277</v>
      </c>
      <c r="CA42" s="525">
        <v>7.8169364881693654E-2</v>
      </c>
      <c r="CB42" s="122">
        <v>97.9</v>
      </c>
      <c r="CC42" s="123">
        <v>27240</v>
      </c>
      <c r="CD42" s="123">
        <v>24852</v>
      </c>
      <c r="CE42" s="123">
        <v>2388</v>
      </c>
      <c r="CF42" s="525">
        <v>8.7665198237885461E-2</v>
      </c>
      <c r="CG42" s="122">
        <v>389.5</v>
      </c>
      <c r="CH42" s="123">
        <v>107540</v>
      </c>
      <c r="CI42" s="123">
        <v>98875</v>
      </c>
      <c r="CJ42" s="123">
        <v>8665</v>
      </c>
      <c r="CK42" s="525">
        <v>8.0574669890273384E-2</v>
      </c>
      <c r="CL42" s="122">
        <v>359.8</v>
      </c>
      <c r="CM42" s="123">
        <v>91236</v>
      </c>
      <c r="CN42" s="123">
        <v>79722</v>
      </c>
      <c r="CO42" s="123">
        <v>11514</v>
      </c>
      <c r="CP42" s="525">
        <v>0.12620018413784032</v>
      </c>
      <c r="CQ42" s="122">
        <v>68.2</v>
      </c>
      <c r="CR42" s="123">
        <v>17224</v>
      </c>
      <c r="CS42" s="123">
        <v>15137</v>
      </c>
      <c r="CT42" s="123">
        <v>2087</v>
      </c>
      <c r="CU42" s="525">
        <v>0.12116813748258244</v>
      </c>
      <c r="CV42" s="122">
        <v>428</v>
      </c>
      <c r="CW42" s="123">
        <v>108460</v>
      </c>
      <c r="CX42" s="123">
        <v>94859</v>
      </c>
      <c r="CY42" s="123">
        <v>13601</v>
      </c>
      <c r="CZ42" s="525">
        <v>0.12540106951871657</v>
      </c>
      <c r="DA42" s="122">
        <v>38.5</v>
      </c>
      <c r="DB42" s="123">
        <v>920</v>
      </c>
      <c r="DC42" s="123">
        <v>-4016</v>
      </c>
      <c r="DD42" s="123">
        <v>4936</v>
      </c>
      <c r="DE42" s="525">
        <v>4.4826399628443189E-2</v>
      </c>
      <c r="DF42" s="122">
        <v>305.7</v>
      </c>
      <c r="DG42" s="123">
        <v>84183</v>
      </c>
      <c r="DH42" s="123">
        <v>77602</v>
      </c>
      <c r="DI42" s="123">
        <v>6581</v>
      </c>
      <c r="DJ42" s="525">
        <v>7.8174928429730464E-2</v>
      </c>
      <c r="DK42" s="122">
        <v>61.1</v>
      </c>
      <c r="DL42" s="123">
        <v>17001</v>
      </c>
      <c r="DM42" s="123">
        <v>15510</v>
      </c>
      <c r="DN42" s="123">
        <v>1491</v>
      </c>
      <c r="DO42" s="525">
        <v>8.7700723486853718E-2</v>
      </c>
      <c r="DP42" s="122">
        <v>366.8</v>
      </c>
      <c r="DQ42" s="123">
        <v>101184</v>
      </c>
      <c r="DR42" s="123">
        <v>93112</v>
      </c>
      <c r="DS42" s="123">
        <v>8072</v>
      </c>
      <c r="DT42" s="525">
        <v>7.9775458570524982E-2</v>
      </c>
      <c r="DU42" s="122">
        <v>318</v>
      </c>
      <c r="DV42" s="123">
        <v>80695</v>
      </c>
      <c r="DW42" s="123">
        <v>73129</v>
      </c>
      <c r="DX42" s="123">
        <v>7566</v>
      </c>
      <c r="DY42" s="525">
        <v>9.3760456038168419E-2</v>
      </c>
      <c r="DZ42" s="122">
        <v>76.8</v>
      </c>
      <c r="EA42" s="123">
        <v>19645</v>
      </c>
      <c r="EB42" s="127">
        <v>17749</v>
      </c>
      <c r="EC42" s="123">
        <v>1896</v>
      </c>
      <c r="ED42" s="525">
        <v>9.6513107660982436E-2</v>
      </c>
      <c r="EE42" s="122">
        <v>394.8</v>
      </c>
      <c r="EF42" s="123">
        <v>100340</v>
      </c>
      <c r="EG42" s="123">
        <v>90878</v>
      </c>
      <c r="EH42" s="123">
        <v>9462</v>
      </c>
      <c r="EI42" s="525">
        <v>9.4299382100857088E-2</v>
      </c>
      <c r="EJ42" s="122">
        <v>28</v>
      </c>
      <c r="EK42" s="123">
        <v>-844</v>
      </c>
      <c r="EL42" s="123">
        <v>-2234</v>
      </c>
      <c r="EM42" s="123">
        <v>1390</v>
      </c>
      <c r="EN42" s="525">
        <v>1.4523923530332106E-2</v>
      </c>
      <c r="EO42" s="122">
        <v>315.60000000000002</v>
      </c>
      <c r="EP42" s="123">
        <v>86909</v>
      </c>
      <c r="EQ42" s="123">
        <v>80116</v>
      </c>
      <c r="ER42" s="123">
        <v>6793</v>
      </c>
      <c r="ES42" s="525">
        <v>7.8162215650853198E-2</v>
      </c>
      <c r="ET42" s="122">
        <v>75.900000000000006</v>
      </c>
      <c r="EU42" s="123">
        <v>21119</v>
      </c>
      <c r="EV42" s="123">
        <v>19267</v>
      </c>
      <c r="EW42" s="123">
        <v>1852</v>
      </c>
      <c r="EX42" s="525">
        <v>8.7693546095932579E-2</v>
      </c>
      <c r="EY42" s="122">
        <v>391.5</v>
      </c>
      <c r="EZ42" s="123">
        <v>108028</v>
      </c>
      <c r="FA42" s="123">
        <v>99383</v>
      </c>
      <c r="FB42" s="123">
        <v>8645</v>
      </c>
      <c r="FC42" s="525">
        <v>8.0025548931758436E-2</v>
      </c>
      <c r="FD42" s="122">
        <v>285.60000000000002</v>
      </c>
      <c r="FE42" s="123">
        <v>73269</v>
      </c>
      <c r="FF42" s="123">
        <v>65220</v>
      </c>
      <c r="FG42" s="123">
        <v>8049</v>
      </c>
      <c r="FH42" s="525">
        <v>0.10985546411169798</v>
      </c>
      <c r="FI42" s="126">
        <v>65.100000000000009</v>
      </c>
      <c r="FJ42" s="123">
        <v>16624</v>
      </c>
      <c r="FK42" s="127">
        <v>14923</v>
      </c>
      <c r="FL42" s="123">
        <v>1701</v>
      </c>
      <c r="FM42" s="525">
        <v>0.10232194417709337</v>
      </c>
      <c r="FN42" s="122">
        <v>350.70000000000005</v>
      </c>
      <c r="FO42" s="123">
        <v>89893</v>
      </c>
      <c r="FP42" s="123">
        <v>80143</v>
      </c>
      <c r="FQ42" s="123">
        <v>9750</v>
      </c>
      <c r="FR42" s="525">
        <v>0.10846228293637993</v>
      </c>
      <c r="FS42" s="122">
        <v>-40.799999999999955</v>
      </c>
      <c r="FT42" s="123">
        <v>-18135</v>
      </c>
      <c r="FU42" s="123">
        <v>-19240</v>
      </c>
      <c r="FV42" s="123">
        <v>1105</v>
      </c>
      <c r="FW42" s="525">
        <v>2.8436734004621489E-2</v>
      </c>
      <c r="FX42" s="122">
        <v>302</v>
      </c>
      <c r="FY42" s="123">
        <v>83164</v>
      </c>
      <c r="FZ42" s="123">
        <v>76663</v>
      </c>
      <c r="GA42" s="123">
        <v>6501</v>
      </c>
      <c r="GB42" s="525">
        <v>7.8170843153287484E-2</v>
      </c>
      <c r="GC42" s="122">
        <v>69.7</v>
      </c>
      <c r="GD42" s="123">
        <v>19394</v>
      </c>
      <c r="GE42" s="123">
        <v>17693</v>
      </c>
      <c r="GF42" s="123">
        <v>1701</v>
      </c>
      <c r="GG42" s="525">
        <v>8.7707538413942451E-2</v>
      </c>
      <c r="GH42" s="122">
        <v>371.7</v>
      </c>
      <c r="GI42" s="123">
        <v>102558</v>
      </c>
      <c r="GJ42" s="123">
        <v>94356</v>
      </c>
      <c r="GK42" s="123">
        <v>8202</v>
      </c>
      <c r="GL42" s="525">
        <v>7.997425846837887E-2</v>
      </c>
      <c r="GM42" s="122">
        <v>304.7</v>
      </c>
      <c r="GN42" s="123">
        <v>75490</v>
      </c>
      <c r="GO42" s="127">
        <v>65090</v>
      </c>
      <c r="GP42" s="123">
        <v>10400</v>
      </c>
      <c r="GQ42" s="525">
        <v>0.13776659160153662</v>
      </c>
      <c r="GR42" s="122">
        <v>56.4</v>
      </c>
      <c r="GS42" s="127">
        <v>14020</v>
      </c>
      <c r="GT42" s="127">
        <v>12100</v>
      </c>
      <c r="GU42" s="123">
        <v>1920</v>
      </c>
      <c r="GV42" s="525">
        <v>0.13694721825962911</v>
      </c>
      <c r="GW42" s="122">
        <v>361.09999999999997</v>
      </c>
      <c r="GX42" s="123">
        <v>89510</v>
      </c>
      <c r="GY42" s="123">
        <v>77190</v>
      </c>
      <c r="GZ42" s="123">
        <v>12320</v>
      </c>
      <c r="HA42" s="525">
        <v>0.1376382527091945</v>
      </c>
      <c r="HB42" s="122">
        <v>-10.600000000000023</v>
      </c>
      <c r="HC42" s="123">
        <v>-13048</v>
      </c>
      <c r="HD42" s="123">
        <v>-17166</v>
      </c>
      <c r="HE42" s="123">
        <v>4118</v>
      </c>
      <c r="HF42" s="525">
        <v>5.7663994240815628E-2</v>
      </c>
      <c r="HG42" s="122">
        <v>294.89999999999998</v>
      </c>
      <c r="HH42" s="123">
        <v>81208</v>
      </c>
      <c r="HI42" s="123">
        <v>74861</v>
      </c>
      <c r="HJ42" s="123">
        <v>6347</v>
      </c>
      <c r="HK42" s="525">
        <v>7.815732440153679E-2</v>
      </c>
      <c r="HL42" s="122">
        <v>68.900000000000006</v>
      </c>
      <c r="HM42" s="123">
        <v>19171</v>
      </c>
      <c r="HN42" s="123">
        <v>17490</v>
      </c>
      <c r="HO42" s="123">
        <v>1681</v>
      </c>
      <c r="HP42" s="525">
        <v>8.7684523499034994E-2</v>
      </c>
      <c r="HQ42" s="122">
        <v>363.79999999999995</v>
      </c>
      <c r="HR42" s="123">
        <v>100379</v>
      </c>
      <c r="HS42" s="123">
        <v>92351</v>
      </c>
      <c r="HT42" s="123">
        <v>8028</v>
      </c>
      <c r="HU42" s="525">
        <v>7.9976887596011112E-2</v>
      </c>
      <c r="HV42" s="122">
        <v>256.8</v>
      </c>
      <c r="HW42" s="128">
        <v>62727</v>
      </c>
      <c r="HX42" s="128">
        <v>52949</v>
      </c>
      <c r="HY42" s="123">
        <v>9778</v>
      </c>
      <c r="HZ42" s="525">
        <v>0.15588183716740797</v>
      </c>
      <c r="IA42" s="122">
        <v>43</v>
      </c>
      <c r="IB42" s="123">
        <v>10579</v>
      </c>
      <c r="IC42" s="123">
        <v>8924</v>
      </c>
      <c r="ID42" s="123">
        <v>1655</v>
      </c>
      <c r="IE42" s="525">
        <v>0.15644200775120523</v>
      </c>
      <c r="IF42" s="122">
        <v>299.8</v>
      </c>
      <c r="IG42" s="123">
        <v>73306</v>
      </c>
      <c r="IH42" s="123">
        <v>61873</v>
      </c>
      <c r="II42" s="123">
        <v>11433</v>
      </c>
      <c r="IJ42" s="525">
        <v>0.1559626769977901</v>
      </c>
      <c r="IK42" s="122">
        <v>-63.999999999999943</v>
      </c>
      <c r="IL42" s="123">
        <v>-27073</v>
      </c>
      <c r="IM42" s="123">
        <v>-30478</v>
      </c>
      <c r="IN42" s="123">
        <v>3405</v>
      </c>
      <c r="IO42" s="525">
        <v>7.5985789401778983E-2</v>
      </c>
      <c r="IP42" s="122">
        <v>316.5</v>
      </c>
      <c r="IQ42" s="123">
        <v>87157</v>
      </c>
      <c r="IR42" s="123">
        <v>80343</v>
      </c>
      <c r="IS42" s="123">
        <v>6814</v>
      </c>
      <c r="IT42" s="525">
        <v>7.8180754271028149E-2</v>
      </c>
      <c r="IU42" s="122">
        <v>81.400000000000006</v>
      </c>
      <c r="IV42" s="123">
        <v>22649</v>
      </c>
      <c r="IW42" s="123">
        <v>20663</v>
      </c>
      <c r="IX42" s="123">
        <v>1986</v>
      </c>
      <c r="IY42" s="525">
        <v>8.7685990551459231E-2</v>
      </c>
      <c r="IZ42" s="122">
        <v>397.9</v>
      </c>
      <c r="JA42" s="123">
        <v>109806</v>
      </c>
      <c r="JB42" s="123">
        <v>101006</v>
      </c>
      <c r="JC42" s="123">
        <v>8800</v>
      </c>
      <c r="JD42" s="525">
        <v>8.0141340181775128E-2</v>
      </c>
      <c r="JE42" s="122">
        <v>372.8</v>
      </c>
      <c r="JF42" s="123">
        <v>88582</v>
      </c>
      <c r="JG42" s="123">
        <v>75185</v>
      </c>
      <c r="JH42" s="123">
        <v>13397</v>
      </c>
      <c r="JI42" s="525">
        <v>0.15123840057799554</v>
      </c>
      <c r="JJ42" s="126">
        <v>76.3</v>
      </c>
      <c r="JK42" s="123">
        <v>18334</v>
      </c>
      <c r="JL42" s="123">
        <v>15456</v>
      </c>
      <c r="JM42" s="123">
        <v>2878</v>
      </c>
      <c r="JN42" s="525">
        <v>0.15697610995963784</v>
      </c>
      <c r="JO42" s="122">
        <v>449.1</v>
      </c>
      <c r="JP42" s="123">
        <v>106916</v>
      </c>
      <c r="JQ42" s="123">
        <v>90641</v>
      </c>
      <c r="JR42" s="123">
        <v>16275</v>
      </c>
      <c r="JS42" s="525">
        <v>0.15222230536121814</v>
      </c>
      <c r="JT42" s="122">
        <v>51.200000000000045</v>
      </c>
      <c r="JU42" s="123">
        <v>-2890</v>
      </c>
      <c r="JV42" s="123">
        <v>-10365</v>
      </c>
      <c r="JW42" s="123">
        <v>7475</v>
      </c>
      <c r="JX42" s="525">
        <v>7.2080965179443013E-2</v>
      </c>
      <c r="JY42" s="122">
        <v>293</v>
      </c>
      <c r="JZ42" s="123">
        <v>80685</v>
      </c>
      <c r="KA42" s="123">
        <v>74379</v>
      </c>
      <c r="KB42" s="123">
        <v>6306</v>
      </c>
      <c r="KC42" s="525">
        <v>7.8155791039226624E-2</v>
      </c>
      <c r="KD42" s="122">
        <v>69.7</v>
      </c>
      <c r="KE42" s="123">
        <v>19394</v>
      </c>
      <c r="KF42" s="123">
        <v>17693</v>
      </c>
      <c r="KG42" s="123">
        <v>1701</v>
      </c>
      <c r="KH42" s="525">
        <v>8.7707538413942451E-2</v>
      </c>
      <c r="KI42" s="122">
        <v>362.7</v>
      </c>
      <c r="KJ42" s="123">
        <v>100079</v>
      </c>
      <c r="KK42" s="123">
        <v>92072</v>
      </c>
      <c r="KL42" s="123">
        <v>8007</v>
      </c>
      <c r="KM42" s="525">
        <v>8.000679463224053E-2</v>
      </c>
      <c r="KN42" s="122">
        <v>424.4</v>
      </c>
      <c r="KO42" s="123">
        <v>102713</v>
      </c>
      <c r="KP42" s="123">
        <v>86723</v>
      </c>
      <c r="KQ42" s="123">
        <v>15990</v>
      </c>
      <c r="KR42" s="525">
        <v>0.15567649664599417</v>
      </c>
      <c r="KS42" s="126">
        <v>70.7</v>
      </c>
      <c r="KT42" s="127">
        <v>17233</v>
      </c>
      <c r="KU42" s="123">
        <v>14480</v>
      </c>
      <c r="KV42" s="123">
        <v>2753</v>
      </c>
      <c r="KW42" s="525">
        <v>0.15975163929669819</v>
      </c>
      <c r="KX42" s="122">
        <v>495.09999999999997</v>
      </c>
      <c r="KY42" s="123">
        <v>119946</v>
      </c>
      <c r="KZ42" s="123">
        <v>101203</v>
      </c>
      <c r="LA42" s="123">
        <v>18743</v>
      </c>
      <c r="LB42" s="525">
        <v>0.15626198455971854</v>
      </c>
      <c r="LC42" s="122">
        <v>132.39999999999998</v>
      </c>
      <c r="LD42" s="123">
        <v>19867</v>
      </c>
      <c r="LE42" s="123">
        <v>9131</v>
      </c>
      <c r="LF42" s="123">
        <v>10736</v>
      </c>
      <c r="LG42" s="525">
        <v>7.6255189927478012E-2</v>
      </c>
      <c r="LH42" s="122">
        <v>291.10000000000002</v>
      </c>
      <c r="LI42" s="123">
        <v>80162</v>
      </c>
      <c r="LJ42" s="123">
        <v>73896</v>
      </c>
      <c r="LK42" s="123">
        <v>6266</v>
      </c>
      <c r="LL42" s="525">
        <v>7.8166712407375064E-2</v>
      </c>
      <c r="LM42" s="122">
        <v>71.2</v>
      </c>
      <c r="LN42" s="123">
        <v>19811</v>
      </c>
      <c r="LO42" s="123">
        <v>18074</v>
      </c>
      <c r="LP42" s="123">
        <v>1737</v>
      </c>
      <c r="LQ42" s="525">
        <v>8.7678562414820055E-2</v>
      </c>
      <c r="LR42" s="122">
        <v>362.3</v>
      </c>
      <c r="LS42" s="123">
        <v>99973</v>
      </c>
      <c r="LT42" s="123">
        <v>91970</v>
      </c>
      <c r="LU42" s="123">
        <v>8003</v>
      </c>
      <c r="LV42" s="525">
        <v>8.0051613935762655E-2</v>
      </c>
      <c r="LW42" s="602">
        <v>258.70000000000005</v>
      </c>
      <c r="LX42" s="541">
        <v>64713</v>
      </c>
      <c r="LY42" s="541">
        <v>55659</v>
      </c>
      <c r="LZ42" s="123">
        <v>9054</v>
      </c>
      <c r="MA42" s="525">
        <v>0.13991006443836632</v>
      </c>
      <c r="MB42" s="602">
        <v>39.300000000000004</v>
      </c>
      <c r="MC42" s="541">
        <v>9787</v>
      </c>
      <c r="MD42" s="541">
        <v>8412</v>
      </c>
      <c r="ME42" s="123">
        <v>1375</v>
      </c>
      <c r="MF42" s="525">
        <v>0.14049249003780526</v>
      </c>
      <c r="MG42" s="122">
        <v>298.00000000000006</v>
      </c>
      <c r="MH42" s="123">
        <v>74500</v>
      </c>
      <c r="MI42" s="123">
        <v>64071</v>
      </c>
      <c r="MJ42" s="123">
        <v>10429</v>
      </c>
      <c r="MK42" s="525">
        <v>0.13998657718120805</v>
      </c>
      <c r="ML42" s="122">
        <v>-64.299999999999955</v>
      </c>
      <c r="MM42" s="123">
        <v>-25473</v>
      </c>
      <c r="MN42" s="123">
        <v>-27899</v>
      </c>
      <c r="MO42" s="123">
        <v>2426</v>
      </c>
      <c r="MP42" s="525">
        <v>5.9934963245445394E-2</v>
      </c>
      <c r="MQ42" s="122">
        <v>295.09999999999997</v>
      </c>
      <c r="MR42" s="123">
        <v>81264</v>
      </c>
      <c r="MS42" s="123">
        <v>74911</v>
      </c>
      <c r="MT42" s="123">
        <v>6353</v>
      </c>
      <c r="MU42" s="525">
        <v>7.817729868084268E-2</v>
      </c>
      <c r="MV42" s="122">
        <v>84.5</v>
      </c>
      <c r="MW42" s="123">
        <v>23512</v>
      </c>
      <c r="MX42" s="123">
        <v>21450</v>
      </c>
      <c r="MY42" s="123">
        <v>2062</v>
      </c>
      <c r="MZ42" s="525">
        <v>8.7699897924464101E-2</v>
      </c>
      <c r="NA42" s="122">
        <v>379.59999999999997</v>
      </c>
      <c r="NB42" s="123">
        <v>104776</v>
      </c>
      <c r="NC42" s="123">
        <v>96361</v>
      </c>
      <c r="ND42" s="123">
        <v>8415</v>
      </c>
      <c r="NE42" s="525">
        <v>8.0314194090249674E-2</v>
      </c>
      <c r="NF42" s="140">
        <v>263.59999999999997</v>
      </c>
      <c r="NG42" s="123">
        <v>64579</v>
      </c>
      <c r="NH42" s="603">
        <v>55597</v>
      </c>
      <c r="NI42" s="123">
        <v>8982</v>
      </c>
      <c r="NJ42" s="525">
        <v>0.13908546121804302</v>
      </c>
      <c r="NK42" s="122">
        <v>49.5</v>
      </c>
      <c r="NL42" s="603">
        <v>11510</v>
      </c>
      <c r="NM42" s="123">
        <v>10480</v>
      </c>
      <c r="NN42" s="123">
        <v>1030</v>
      </c>
      <c r="NO42" s="525">
        <v>8.9487402258905294E-2</v>
      </c>
      <c r="NP42" s="122">
        <v>313.09999999999997</v>
      </c>
      <c r="NQ42" s="123">
        <v>76089</v>
      </c>
      <c r="NR42" s="123">
        <v>66077</v>
      </c>
      <c r="NS42" s="123">
        <v>10012</v>
      </c>
      <c r="NT42" s="525">
        <v>0.13158275177752368</v>
      </c>
      <c r="NU42" s="122">
        <v>-66.5</v>
      </c>
      <c r="NV42" s="123">
        <v>-28687</v>
      </c>
      <c r="NW42" s="123">
        <v>-30284</v>
      </c>
      <c r="NX42" s="123">
        <v>1597</v>
      </c>
      <c r="NY42" s="525">
        <v>5.1268557687274008E-2</v>
      </c>
      <c r="NZ42" s="122">
        <v>295.09999999999997</v>
      </c>
      <c r="OA42" s="123">
        <v>81264</v>
      </c>
      <c r="OB42" s="123">
        <v>74911</v>
      </c>
      <c r="OC42" s="123">
        <v>6353</v>
      </c>
      <c r="OD42" s="525">
        <v>7.817729868084268E-2</v>
      </c>
      <c r="OE42" s="122">
        <v>63.4</v>
      </c>
      <c r="OF42" s="123">
        <v>17641</v>
      </c>
      <c r="OG42" s="123">
        <v>16094</v>
      </c>
      <c r="OH42" s="123">
        <v>1547</v>
      </c>
      <c r="OI42" s="525">
        <v>8.7693441414885775E-2</v>
      </c>
      <c r="OJ42" s="122">
        <v>358.49999999999994</v>
      </c>
      <c r="OK42" s="123">
        <v>98905</v>
      </c>
      <c r="OL42" s="123">
        <v>91005</v>
      </c>
      <c r="OM42" s="123">
        <v>7900</v>
      </c>
      <c r="ON42" s="525">
        <v>7.9874627167483947E-2</v>
      </c>
      <c r="OO42" s="122">
        <v>209</v>
      </c>
      <c r="OP42" s="123">
        <v>49946</v>
      </c>
      <c r="OQ42" s="123">
        <v>43278</v>
      </c>
      <c r="OR42" s="123">
        <v>6668</v>
      </c>
      <c r="OS42" s="525">
        <v>0.13350418451928081</v>
      </c>
      <c r="OT42" s="122">
        <v>30.2</v>
      </c>
      <c r="OU42" s="123">
        <v>7029</v>
      </c>
      <c r="OV42" s="123">
        <v>6281</v>
      </c>
      <c r="OW42" s="123">
        <v>748</v>
      </c>
      <c r="OX42" s="525">
        <v>0.10641627543035993</v>
      </c>
      <c r="OY42" s="122">
        <v>239.2</v>
      </c>
      <c r="OZ42" s="123">
        <v>56975</v>
      </c>
      <c r="PA42" s="123">
        <v>49559</v>
      </c>
      <c r="PB42" s="123">
        <v>7416</v>
      </c>
      <c r="PC42" s="525">
        <v>0.1301623519087319</v>
      </c>
      <c r="PD42" s="122">
        <v>-119.29999999999995</v>
      </c>
      <c r="PE42" s="123">
        <v>-41930</v>
      </c>
      <c r="PF42" s="123">
        <v>-41446</v>
      </c>
      <c r="PG42" s="123">
        <v>-484</v>
      </c>
      <c r="PH42" s="525">
        <v>5.0287724741247958E-2</v>
      </c>
      <c r="PI42" s="122">
        <v>2447.8000000000002</v>
      </c>
      <c r="PJ42" s="123">
        <v>674065</v>
      </c>
      <c r="PK42" s="123">
        <v>621376</v>
      </c>
      <c r="PL42" s="123">
        <v>52689</v>
      </c>
      <c r="PM42" s="525">
        <v>7.8166052235318556E-2</v>
      </c>
      <c r="PN42" s="122">
        <v>655.20000000000005</v>
      </c>
      <c r="PO42" s="123">
        <v>182306</v>
      </c>
      <c r="PP42" s="123">
        <v>166321</v>
      </c>
      <c r="PQ42" s="123">
        <v>15985</v>
      </c>
      <c r="PR42" s="525">
        <v>8.7682248527201523E-2</v>
      </c>
      <c r="PS42" s="122">
        <v>3103</v>
      </c>
      <c r="PT42" s="123">
        <v>856371</v>
      </c>
      <c r="PU42" s="123">
        <v>787697</v>
      </c>
      <c r="PV42" s="123">
        <v>68674</v>
      </c>
      <c r="PW42" s="525">
        <v>8.01918794541151E-2</v>
      </c>
      <c r="PX42" s="122">
        <v>2361.7000000000003</v>
      </c>
      <c r="PY42" s="123">
        <v>605839</v>
      </c>
      <c r="PZ42" s="123">
        <v>533550</v>
      </c>
      <c r="QA42" s="123">
        <v>72289</v>
      </c>
      <c r="QB42" s="525">
        <v>0.11932047953334136</v>
      </c>
      <c r="QC42" s="122">
        <v>498.3</v>
      </c>
      <c r="QD42" s="123">
        <v>128225</v>
      </c>
      <c r="QE42" s="123">
        <v>113455</v>
      </c>
      <c r="QF42" s="123">
        <v>14770</v>
      </c>
      <c r="QG42" s="525">
        <v>0.1151881458373952</v>
      </c>
      <c r="QH42" s="122">
        <v>2860.0000000000005</v>
      </c>
      <c r="QI42" s="123">
        <v>734064</v>
      </c>
      <c r="QJ42" s="123">
        <v>647005</v>
      </c>
      <c r="QK42" s="123">
        <v>87059</v>
      </c>
      <c r="QL42" s="525">
        <v>0.11859865079884042</v>
      </c>
      <c r="QM42" s="122">
        <v>-242.99999999999955</v>
      </c>
      <c r="QN42" s="123">
        <v>-122307</v>
      </c>
      <c r="QO42" s="123">
        <v>-140692</v>
      </c>
      <c r="QP42" s="123">
        <v>18385</v>
      </c>
      <c r="QQ42" s="526">
        <v>3.8406771344725324E-2</v>
      </c>
    </row>
    <row r="43" spans="2:459">
      <c r="B43" s="518"/>
      <c r="C43" s="523" t="s">
        <v>2839</v>
      </c>
      <c r="D43" s="524" t="s">
        <v>1548</v>
      </c>
      <c r="E43" s="122">
        <v>171.89999999999998</v>
      </c>
      <c r="F43" s="123">
        <v>46594</v>
      </c>
      <c r="G43" s="123">
        <v>42621</v>
      </c>
      <c r="H43" s="123">
        <v>3973</v>
      </c>
      <c r="I43" s="525">
        <v>8.5268489505086489E-2</v>
      </c>
      <c r="J43" s="122">
        <v>35.200000000000003</v>
      </c>
      <c r="K43" s="123">
        <v>9665</v>
      </c>
      <c r="L43" s="123">
        <v>8727</v>
      </c>
      <c r="M43" s="123">
        <v>938</v>
      </c>
      <c r="N43" s="525">
        <v>9.7051215726849452E-2</v>
      </c>
      <c r="O43" s="122">
        <v>207.09999999999997</v>
      </c>
      <c r="P43" s="123">
        <v>56259</v>
      </c>
      <c r="Q43" s="123">
        <v>51348</v>
      </c>
      <c r="R43" s="123">
        <v>4911</v>
      </c>
      <c r="S43" s="525">
        <v>8.7292699834693122E-2</v>
      </c>
      <c r="T43" s="141">
        <v>165.6</v>
      </c>
      <c r="U43" s="123">
        <v>42292</v>
      </c>
      <c r="V43" s="142">
        <v>37517</v>
      </c>
      <c r="W43" s="123">
        <v>4775</v>
      </c>
      <c r="X43" s="525">
        <v>0.1129055140452095</v>
      </c>
      <c r="Y43" s="141">
        <v>37.199999999999996</v>
      </c>
      <c r="Z43" s="123">
        <v>9348</v>
      </c>
      <c r="AA43" s="142">
        <v>8438</v>
      </c>
      <c r="AB43" s="123">
        <v>910</v>
      </c>
      <c r="AC43" s="525">
        <v>9.734702610183997E-2</v>
      </c>
      <c r="AD43" s="122">
        <v>202.79999999999998</v>
      </c>
      <c r="AE43" s="123">
        <v>51640</v>
      </c>
      <c r="AF43" s="123">
        <v>45955</v>
      </c>
      <c r="AG43" s="123">
        <v>5685</v>
      </c>
      <c r="AH43" s="525">
        <v>0.11008907823392719</v>
      </c>
      <c r="AI43" s="122">
        <v>-4.2999999999999829</v>
      </c>
      <c r="AJ43" s="123">
        <v>-4619</v>
      </c>
      <c r="AK43" s="123">
        <v>-5393</v>
      </c>
      <c r="AL43" s="123">
        <v>774</v>
      </c>
      <c r="AM43" s="525">
        <v>2.2796378399234069E-2</v>
      </c>
      <c r="AN43" s="122">
        <v>154.5</v>
      </c>
      <c r="AO43" s="123">
        <v>41837</v>
      </c>
      <c r="AP43" s="123">
        <v>38307</v>
      </c>
      <c r="AQ43" s="123">
        <v>3530</v>
      </c>
      <c r="AR43" s="525">
        <v>8.4375074694648278E-2</v>
      </c>
      <c r="AS43" s="122">
        <v>40.799999999999997</v>
      </c>
      <c r="AT43" s="123">
        <v>11202</v>
      </c>
      <c r="AU43" s="123">
        <v>10116</v>
      </c>
      <c r="AV43" s="123">
        <v>1086</v>
      </c>
      <c r="AW43" s="525">
        <v>9.6946973754686666E-2</v>
      </c>
      <c r="AX43" s="122">
        <v>195.3</v>
      </c>
      <c r="AY43" s="123">
        <v>53039</v>
      </c>
      <c r="AZ43" s="123">
        <v>48423</v>
      </c>
      <c r="BA43" s="123">
        <v>4616</v>
      </c>
      <c r="BB43" s="525">
        <v>8.7030298459624053E-2</v>
      </c>
      <c r="BC43" s="122">
        <v>147.30000000000001</v>
      </c>
      <c r="BD43" s="123">
        <v>35876</v>
      </c>
      <c r="BE43" s="123">
        <v>31888</v>
      </c>
      <c r="BF43" s="123">
        <v>3988</v>
      </c>
      <c r="BG43" s="525">
        <v>0.11116066451109377</v>
      </c>
      <c r="BH43" s="122">
        <v>23</v>
      </c>
      <c r="BI43" s="123">
        <v>5598</v>
      </c>
      <c r="BJ43" s="123">
        <v>4941</v>
      </c>
      <c r="BK43" s="123">
        <v>657</v>
      </c>
      <c r="BL43" s="525">
        <v>0.11736334405144695</v>
      </c>
      <c r="BM43" s="122">
        <v>170.3</v>
      </c>
      <c r="BN43" s="123">
        <v>41474</v>
      </c>
      <c r="BO43" s="123">
        <v>36829</v>
      </c>
      <c r="BP43" s="123">
        <v>4645</v>
      </c>
      <c r="BQ43" s="525">
        <v>0.11199787818874475</v>
      </c>
      <c r="BR43" s="122">
        <v>-25</v>
      </c>
      <c r="BS43" s="123">
        <v>-11565</v>
      </c>
      <c r="BT43" s="123">
        <v>-11594</v>
      </c>
      <c r="BU43" s="123">
        <v>29</v>
      </c>
      <c r="BV43" s="525">
        <v>2.4967579729120698E-2</v>
      </c>
      <c r="BW43" s="122">
        <v>155.20000000000002</v>
      </c>
      <c r="BX43" s="123">
        <v>42048</v>
      </c>
      <c r="BY43" s="123">
        <v>38480</v>
      </c>
      <c r="BZ43" s="123">
        <v>3568</v>
      </c>
      <c r="CA43" s="525">
        <v>8.4855403348554029E-2</v>
      </c>
      <c r="CB43" s="122">
        <v>38.6</v>
      </c>
      <c r="CC43" s="123">
        <v>10598</v>
      </c>
      <c r="CD43" s="123">
        <v>9570</v>
      </c>
      <c r="CE43" s="123">
        <v>1028</v>
      </c>
      <c r="CF43" s="525">
        <v>9.699943385544442E-2</v>
      </c>
      <c r="CG43" s="122">
        <v>193.8</v>
      </c>
      <c r="CH43" s="123">
        <v>52646</v>
      </c>
      <c r="CI43" s="123">
        <v>48050</v>
      </c>
      <c r="CJ43" s="123">
        <v>4596</v>
      </c>
      <c r="CK43" s="525">
        <v>8.7300079778140791E-2</v>
      </c>
      <c r="CL43" s="122">
        <v>139.19999999999999</v>
      </c>
      <c r="CM43" s="123">
        <v>33306</v>
      </c>
      <c r="CN43" s="123">
        <v>29191</v>
      </c>
      <c r="CO43" s="123">
        <v>4115</v>
      </c>
      <c r="CP43" s="525">
        <v>0.12355131207590224</v>
      </c>
      <c r="CQ43" s="122">
        <v>26.1</v>
      </c>
      <c r="CR43" s="127">
        <v>6167</v>
      </c>
      <c r="CS43" s="127">
        <v>5445</v>
      </c>
      <c r="CT43" s="123">
        <v>722</v>
      </c>
      <c r="CU43" s="525">
        <v>0.1170747527160694</v>
      </c>
      <c r="CV43" s="122">
        <v>165.29999999999998</v>
      </c>
      <c r="CW43" s="123">
        <v>39473</v>
      </c>
      <c r="CX43" s="123">
        <v>34636</v>
      </c>
      <c r="CY43" s="123">
        <v>4837</v>
      </c>
      <c r="CZ43" s="525">
        <v>0.12253945735059407</v>
      </c>
      <c r="DA43" s="122">
        <v>-28.500000000000028</v>
      </c>
      <c r="DB43" s="123">
        <v>-13173</v>
      </c>
      <c r="DC43" s="123">
        <v>-13414</v>
      </c>
      <c r="DD43" s="123">
        <v>241</v>
      </c>
      <c r="DE43" s="525">
        <v>3.5239377572453282E-2</v>
      </c>
      <c r="DF43" s="122">
        <v>163</v>
      </c>
      <c r="DG43" s="123">
        <v>44130</v>
      </c>
      <c r="DH43" s="123">
        <v>40414</v>
      </c>
      <c r="DI43" s="123">
        <v>3716</v>
      </c>
      <c r="DJ43" s="525">
        <v>8.4205755721731251E-2</v>
      </c>
      <c r="DK43" s="122">
        <v>24.1</v>
      </c>
      <c r="DL43" s="123">
        <v>6617</v>
      </c>
      <c r="DM43" s="123">
        <v>5975</v>
      </c>
      <c r="DN43" s="123">
        <v>642</v>
      </c>
      <c r="DO43" s="525">
        <v>9.7022820009067548E-2</v>
      </c>
      <c r="DP43" s="122">
        <v>187.1</v>
      </c>
      <c r="DQ43" s="123">
        <v>50747</v>
      </c>
      <c r="DR43" s="123">
        <v>46389</v>
      </c>
      <c r="DS43" s="123">
        <v>4358</v>
      </c>
      <c r="DT43" s="525">
        <v>8.5876997655033802E-2</v>
      </c>
      <c r="DU43" s="122">
        <v>158.80000000000001</v>
      </c>
      <c r="DV43" s="123">
        <v>38107</v>
      </c>
      <c r="DW43" s="123">
        <v>34522</v>
      </c>
      <c r="DX43" s="123">
        <v>3585</v>
      </c>
      <c r="DY43" s="525">
        <v>9.4077203663368941E-2</v>
      </c>
      <c r="DZ43" s="122">
        <v>38.200000000000003</v>
      </c>
      <c r="EA43" s="123">
        <v>9138</v>
      </c>
      <c r="EB43" s="123">
        <v>8341</v>
      </c>
      <c r="EC43" s="123">
        <v>797</v>
      </c>
      <c r="ED43" s="525">
        <v>8.7218209673889255E-2</v>
      </c>
      <c r="EE43" s="122">
        <v>197</v>
      </c>
      <c r="EF43" s="123">
        <v>47245</v>
      </c>
      <c r="EG43" s="123">
        <v>42863</v>
      </c>
      <c r="EH43" s="123">
        <v>4382</v>
      </c>
      <c r="EI43" s="525">
        <v>9.2750555614350721E-2</v>
      </c>
      <c r="EJ43" s="122">
        <v>9.9000000000000057</v>
      </c>
      <c r="EK43" s="123">
        <v>-3502</v>
      </c>
      <c r="EL43" s="123">
        <v>-3526</v>
      </c>
      <c r="EM43" s="123">
        <v>24</v>
      </c>
      <c r="EN43" s="525">
        <v>6.8735579593169199E-3</v>
      </c>
      <c r="EO43" s="122">
        <v>167.9</v>
      </c>
      <c r="EP43" s="123">
        <v>45481</v>
      </c>
      <c r="EQ43" s="123">
        <v>41629</v>
      </c>
      <c r="ER43" s="123">
        <v>3852</v>
      </c>
      <c r="ES43" s="525">
        <v>8.4694707680130168E-2</v>
      </c>
      <c r="ET43" s="122">
        <v>30</v>
      </c>
      <c r="EU43" s="123">
        <v>8237</v>
      </c>
      <c r="EV43" s="123">
        <v>7438</v>
      </c>
      <c r="EW43" s="123">
        <v>799</v>
      </c>
      <c r="EX43" s="525">
        <v>9.7001335437659347E-2</v>
      </c>
      <c r="EY43" s="122">
        <v>197.9</v>
      </c>
      <c r="EZ43" s="123">
        <v>53718</v>
      </c>
      <c r="FA43" s="123">
        <v>49067</v>
      </c>
      <c r="FB43" s="123">
        <v>4651</v>
      </c>
      <c r="FC43" s="525">
        <v>8.6581778919542801E-2</v>
      </c>
      <c r="FD43" s="122">
        <v>140.19999999999999</v>
      </c>
      <c r="FE43" s="123">
        <v>33719</v>
      </c>
      <c r="FF43" s="123">
        <v>30264</v>
      </c>
      <c r="FG43" s="123">
        <v>3455</v>
      </c>
      <c r="FH43" s="525">
        <v>0.10246448589815831</v>
      </c>
      <c r="FI43" s="122">
        <v>31.3</v>
      </c>
      <c r="FJ43" s="123">
        <v>7466</v>
      </c>
      <c r="FK43" s="123">
        <v>6753</v>
      </c>
      <c r="FL43" s="123">
        <v>713</v>
      </c>
      <c r="FM43" s="525">
        <v>9.5499598178408793E-2</v>
      </c>
      <c r="FN43" s="122">
        <v>171.5</v>
      </c>
      <c r="FO43" s="123">
        <v>41185</v>
      </c>
      <c r="FP43" s="123">
        <v>37017</v>
      </c>
      <c r="FQ43" s="123">
        <v>4168</v>
      </c>
      <c r="FR43" s="525">
        <v>0.10120189389340779</v>
      </c>
      <c r="FS43" s="122">
        <v>-26.400000000000006</v>
      </c>
      <c r="FT43" s="123">
        <v>-12533</v>
      </c>
      <c r="FU43" s="123">
        <v>-12050</v>
      </c>
      <c r="FV43" s="123">
        <v>-483</v>
      </c>
      <c r="FW43" s="525">
        <v>1.4620114973864992E-2</v>
      </c>
      <c r="FX43" s="122">
        <v>160.9</v>
      </c>
      <c r="FY43" s="123">
        <v>43571</v>
      </c>
      <c r="FZ43" s="123">
        <v>39893</v>
      </c>
      <c r="GA43" s="123">
        <v>3678</v>
      </c>
      <c r="GB43" s="525">
        <v>8.4413945055197268E-2</v>
      </c>
      <c r="GC43" s="122">
        <v>27.5</v>
      </c>
      <c r="GD43" s="123">
        <v>7551</v>
      </c>
      <c r="GE43" s="123">
        <v>6818</v>
      </c>
      <c r="GF43" s="123">
        <v>733</v>
      </c>
      <c r="GG43" s="525">
        <v>9.7073235333068469E-2</v>
      </c>
      <c r="GH43" s="122">
        <v>188.4</v>
      </c>
      <c r="GI43" s="123">
        <v>51122</v>
      </c>
      <c r="GJ43" s="123">
        <v>46711</v>
      </c>
      <c r="GK43" s="123">
        <v>4411</v>
      </c>
      <c r="GL43" s="525">
        <v>8.6283791713939198E-2</v>
      </c>
      <c r="GM43" s="122">
        <v>155.19999999999999</v>
      </c>
      <c r="GN43" s="123">
        <v>36324</v>
      </c>
      <c r="GO43" s="123">
        <v>31288</v>
      </c>
      <c r="GP43" s="123">
        <v>5036</v>
      </c>
      <c r="GQ43" s="525">
        <v>0.13864111881951327</v>
      </c>
      <c r="GR43" s="122">
        <v>24.3</v>
      </c>
      <c r="GS43" s="123">
        <v>5652</v>
      </c>
      <c r="GT43" s="123">
        <v>4882</v>
      </c>
      <c r="GU43" s="123">
        <v>770</v>
      </c>
      <c r="GV43" s="525">
        <v>0.13623496107572541</v>
      </c>
      <c r="GW43" s="122">
        <v>179.5</v>
      </c>
      <c r="GX43" s="123">
        <v>41976</v>
      </c>
      <c r="GY43" s="123">
        <v>36170</v>
      </c>
      <c r="GZ43" s="123">
        <v>5806</v>
      </c>
      <c r="HA43" s="525">
        <v>0.13831713360015246</v>
      </c>
      <c r="HB43" s="122">
        <v>-8.9000000000000057</v>
      </c>
      <c r="HC43" s="123">
        <v>-9146</v>
      </c>
      <c r="HD43" s="123">
        <v>-10541</v>
      </c>
      <c r="HE43" s="123">
        <v>1395</v>
      </c>
      <c r="HF43" s="525">
        <v>5.2033341886213266E-2</v>
      </c>
      <c r="HG43" s="122">
        <v>157.19999999999999</v>
      </c>
      <c r="HH43" s="123">
        <v>42567</v>
      </c>
      <c r="HI43" s="123">
        <v>38976</v>
      </c>
      <c r="HJ43" s="123">
        <v>3591</v>
      </c>
      <c r="HK43" s="525">
        <v>8.4361124814997537E-2</v>
      </c>
      <c r="HL43" s="122">
        <v>27.2</v>
      </c>
      <c r="HM43" s="123">
        <v>7468</v>
      </c>
      <c r="HN43" s="123">
        <v>6744</v>
      </c>
      <c r="HO43" s="123">
        <v>724</v>
      </c>
      <c r="HP43" s="525">
        <v>9.6946973754686666E-2</v>
      </c>
      <c r="HQ43" s="122">
        <v>184.39999999999998</v>
      </c>
      <c r="HR43" s="123">
        <v>50035</v>
      </c>
      <c r="HS43" s="123">
        <v>45720</v>
      </c>
      <c r="HT43" s="123">
        <v>4315</v>
      </c>
      <c r="HU43" s="525">
        <v>8.6239632257419804E-2</v>
      </c>
      <c r="HV43" s="122">
        <v>156.6</v>
      </c>
      <c r="HW43" s="123">
        <v>35972</v>
      </c>
      <c r="HX43" s="123">
        <v>30328</v>
      </c>
      <c r="HY43" s="123">
        <v>5644</v>
      </c>
      <c r="HZ43" s="525">
        <v>0.15689981096408318</v>
      </c>
      <c r="IA43" s="122">
        <v>22.4</v>
      </c>
      <c r="IB43" s="123">
        <v>5165</v>
      </c>
      <c r="IC43" s="123">
        <v>4387</v>
      </c>
      <c r="ID43" s="123">
        <v>778</v>
      </c>
      <c r="IE43" s="525">
        <v>0.15062923523717328</v>
      </c>
      <c r="IF43" s="122">
        <v>179</v>
      </c>
      <c r="IG43" s="123">
        <v>41137</v>
      </c>
      <c r="IH43" s="123">
        <v>34715</v>
      </c>
      <c r="II43" s="123">
        <v>6422</v>
      </c>
      <c r="IJ43" s="525">
        <v>0.15611250212703892</v>
      </c>
      <c r="IK43" s="122">
        <v>-5.3999999999999773</v>
      </c>
      <c r="IL43" s="123">
        <v>-8898</v>
      </c>
      <c r="IM43" s="123">
        <v>-11005</v>
      </c>
      <c r="IN43" s="123">
        <v>2107</v>
      </c>
      <c r="IO43" s="525">
        <v>6.9872869869619117E-2</v>
      </c>
      <c r="IP43" s="122">
        <v>168.5</v>
      </c>
      <c r="IQ43" s="123">
        <v>45643</v>
      </c>
      <c r="IR43" s="123">
        <v>41778</v>
      </c>
      <c r="IS43" s="123">
        <v>3865</v>
      </c>
      <c r="IT43" s="525">
        <v>8.4678921192734916E-2</v>
      </c>
      <c r="IU43" s="122">
        <v>32.1</v>
      </c>
      <c r="IV43" s="123">
        <v>8814</v>
      </c>
      <c r="IW43" s="123">
        <v>7959</v>
      </c>
      <c r="IX43" s="123">
        <v>855</v>
      </c>
      <c r="IY43" s="525">
        <v>9.7004765146358071E-2</v>
      </c>
      <c r="IZ43" s="122">
        <v>200.6</v>
      </c>
      <c r="JA43" s="123">
        <v>54457</v>
      </c>
      <c r="JB43" s="123">
        <v>49737</v>
      </c>
      <c r="JC43" s="123">
        <v>4720</v>
      </c>
      <c r="JD43" s="525">
        <v>8.6673889490790898E-2</v>
      </c>
      <c r="JE43" s="122">
        <v>202.2</v>
      </c>
      <c r="JF43" s="123">
        <v>45227</v>
      </c>
      <c r="JG43" s="123">
        <v>38085</v>
      </c>
      <c r="JH43" s="123">
        <v>7142</v>
      </c>
      <c r="JI43" s="525">
        <v>0.15791452008755832</v>
      </c>
      <c r="JJ43" s="122">
        <v>30.4</v>
      </c>
      <c r="JK43" s="123">
        <v>6847</v>
      </c>
      <c r="JL43" s="123">
        <v>5790</v>
      </c>
      <c r="JM43" s="123">
        <v>1057</v>
      </c>
      <c r="JN43" s="525">
        <v>0.15437417847232365</v>
      </c>
      <c r="JO43" s="122">
        <v>232.6</v>
      </c>
      <c r="JP43" s="123">
        <v>52074</v>
      </c>
      <c r="JQ43" s="123">
        <v>43875</v>
      </c>
      <c r="JR43" s="123">
        <v>8199</v>
      </c>
      <c r="JS43" s="525">
        <v>0.15744901486346352</v>
      </c>
      <c r="JT43" s="122">
        <v>32</v>
      </c>
      <c r="JU43" s="123">
        <v>-2383</v>
      </c>
      <c r="JV43" s="123">
        <v>-5862</v>
      </c>
      <c r="JW43" s="123">
        <v>3479</v>
      </c>
      <c r="JX43" s="525">
        <v>7.0775125372672623E-2</v>
      </c>
      <c r="JY43" s="122">
        <v>156.1</v>
      </c>
      <c r="JZ43" s="123">
        <v>42271</v>
      </c>
      <c r="KA43" s="123">
        <v>38704</v>
      </c>
      <c r="KB43" s="123">
        <v>3567</v>
      </c>
      <c r="KC43" s="525">
        <v>8.438409311348205E-2</v>
      </c>
      <c r="KD43" s="122">
        <v>27.5</v>
      </c>
      <c r="KE43" s="123">
        <v>7551</v>
      </c>
      <c r="KF43" s="123">
        <v>6818</v>
      </c>
      <c r="KG43" s="123">
        <v>733</v>
      </c>
      <c r="KH43" s="525">
        <v>9.7073235333068469E-2</v>
      </c>
      <c r="KI43" s="122">
        <v>183.6</v>
      </c>
      <c r="KJ43" s="123">
        <v>49822</v>
      </c>
      <c r="KK43" s="123">
        <v>45522</v>
      </c>
      <c r="KL43" s="123">
        <v>4300</v>
      </c>
      <c r="KM43" s="525">
        <v>8.6307253823612054E-2</v>
      </c>
      <c r="KN43" s="122">
        <v>252.5</v>
      </c>
      <c r="KO43" s="123">
        <v>56795</v>
      </c>
      <c r="KP43" s="123">
        <v>48060</v>
      </c>
      <c r="KQ43" s="123">
        <v>8735</v>
      </c>
      <c r="KR43" s="525">
        <v>0.15379874988995509</v>
      </c>
      <c r="KS43" s="122">
        <v>31.1</v>
      </c>
      <c r="KT43" s="123">
        <v>7066</v>
      </c>
      <c r="KU43" s="123">
        <v>6001</v>
      </c>
      <c r="KV43" s="123">
        <v>1065</v>
      </c>
      <c r="KW43" s="525">
        <v>0.1507217662043589</v>
      </c>
      <c r="KX43" s="122">
        <v>283.60000000000002</v>
      </c>
      <c r="KY43" s="123">
        <v>63861</v>
      </c>
      <c r="KZ43" s="123">
        <v>54061</v>
      </c>
      <c r="LA43" s="123">
        <v>9800</v>
      </c>
      <c r="LB43" s="525">
        <v>0.15345829222843363</v>
      </c>
      <c r="LC43" s="122">
        <v>100.00000000000003</v>
      </c>
      <c r="LD43" s="123">
        <v>14039</v>
      </c>
      <c r="LE43" s="123">
        <v>8539</v>
      </c>
      <c r="LF43" s="123">
        <v>5500</v>
      </c>
      <c r="LG43" s="525">
        <v>6.7151038404821575E-2</v>
      </c>
      <c r="LH43" s="122">
        <v>155.1</v>
      </c>
      <c r="LI43" s="123">
        <v>42002</v>
      </c>
      <c r="LJ43" s="123">
        <v>38456</v>
      </c>
      <c r="LK43" s="123">
        <v>3546</v>
      </c>
      <c r="LL43" s="525">
        <v>8.4424551211847054E-2</v>
      </c>
      <c r="LM43" s="122">
        <v>28.1</v>
      </c>
      <c r="LN43" s="123">
        <v>7715</v>
      </c>
      <c r="LO43" s="123">
        <v>6967</v>
      </c>
      <c r="LP43" s="123">
        <v>748</v>
      </c>
      <c r="LQ43" s="525">
        <v>9.6953985742060919E-2</v>
      </c>
      <c r="LR43" s="122">
        <v>183.2</v>
      </c>
      <c r="LS43" s="123">
        <v>49717</v>
      </c>
      <c r="LT43" s="123">
        <v>45423</v>
      </c>
      <c r="LU43" s="123">
        <v>4294</v>
      </c>
      <c r="LV43" s="525">
        <v>8.6368847677856672E-2</v>
      </c>
      <c r="LW43" s="122">
        <v>141</v>
      </c>
      <c r="LX43" s="123">
        <v>32989</v>
      </c>
      <c r="LY43" s="123">
        <v>28362</v>
      </c>
      <c r="LZ43" s="123">
        <v>4627</v>
      </c>
      <c r="MA43" s="525">
        <v>0.14025887417017793</v>
      </c>
      <c r="MB43" s="122">
        <v>20.399999999999999</v>
      </c>
      <c r="MC43" s="123">
        <v>4777</v>
      </c>
      <c r="MD43" s="123">
        <v>4136</v>
      </c>
      <c r="ME43" s="123">
        <v>641</v>
      </c>
      <c r="MF43" s="525">
        <v>0.13418463470797573</v>
      </c>
      <c r="MG43" s="122">
        <v>161.4</v>
      </c>
      <c r="MH43" s="123">
        <v>37766</v>
      </c>
      <c r="MI43" s="123">
        <v>32498</v>
      </c>
      <c r="MJ43" s="123">
        <v>5268</v>
      </c>
      <c r="MK43" s="525">
        <v>0.13949054705290473</v>
      </c>
      <c r="ML43" s="122">
        <v>-21.799999999999983</v>
      </c>
      <c r="MM43" s="123">
        <v>-11951</v>
      </c>
      <c r="MN43" s="123">
        <v>-12925</v>
      </c>
      <c r="MO43" s="123">
        <v>974</v>
      </c>
      <c r="MP43" s="525">
        <v>5.3121699375048057E-2</v>
      </c>
      <c r="MQ43" s="122">
        <v>157.10000000000002</v>
      </c>
      <c r="MR43" s="123">
        <v>42546</v>
      </c>
      <c r="MS43" s="123">
        <v>38952</v>
      </c>
      <c r="MT43" s="123">
        <v>3594</v>
      </c>
      <c r="MU43" s="525">
        <v>8.4473275983641238E-2</v>
      </c>
      <c r="MV43" s="122">
        <v>33.4</v>
      </c>
      <c r="MW43" s="123">
        <v>9171</v>
      </c>
      <c r="MX43" s="123">
        <v>8281</v>
      </c>
      <c r="MY43" s="123">
        <v>890</v>
      </c>
      <c r="MZ43" s="525">
        <v>9.7045033257005781E-2</v>
      </c>
      <c r="NA43" s="122">
        <v>190.50000000000003</v>
      </c>
      <c r="NB43" s="123">
        <v>51717</v>
      </c>
      <c r="NC43" s="123">
        <v>47233</v>
      </c>
      <c r="ND43" s="123">
        <v>4484</v>
      </c>
      <c r="NE43" s="525">
        <v>8.6702631629831578E-2</v>
      </c>
      <c r="NF43" s="140">
        <v>156.9</v>
      </c>
      <c r="NG43" s="123">
        <v>36098</v>
      </c>
      <c r="NH43" s="123">
        <v>31042</v>
      </c>
      <c r="NI43" s="123">
        <v>5056</v>
      </c>
      <c r="NJ43" s="525">
        <v>0.14006316139398306</v>
      </c>
      <c r="NK43" s="122">
        <v>30.5</v>
      </c>
      <c r="NL43" s="123">
        <v>6721</v>
      </c>
      <c r="NM43" s="123">
        <v>6092</v>
      </c>
      <c r="NN43" s="123">
        <v>629</v>
      </c>
      <c r="NO43" s="525">
        <v>9.3587263800029755E-2</v>
      </c>
      <c r="NP43" s="122">
        <v>187.4</v>
      </c>
      <c r="NQ43" s="123">
        <v>42819</v>
      </c>
      <c r="NR43" s="123">
        <v>37134</v>
      </c>
      <c r="NS43" s="123">
        <v>5685</v>
      </c>
      <c r="NT43" s="525">
        <v>0.13276816366566244</v>
      </c>
      <c r="NU43" s="122">
        <v>-3.1000000000000227</v>
      </c>
      <c r="NV43" s="123">
        <v>-8898</v>
      </c>
      <c r="NW43" s="123">
        <v>-10099</v>
      </c>
      <c r="NX43" s="123">
        <v>1201</v>
      </c>
      <c r="NY43" s="525">
        <v>4.6065532035830858E-2</v>
      </c>
      <c r="NZ43" s="122">
        <v>157.19999999999999</v>
      </c>
      <c r="OA43" s="123">
        <v>42573</v>
      </c>
      <c r="OB43" s="123">
        <v>38976</v>
      </c>
      <c r="OC43" s="123">
        <v>3597</v>
      </c>
      <c r="OD43" s="525">
        <v>8.4490169825946024E-2</v>
      </c>
      <c r="OE43" s="122">
        <v>25</v>
      </c>
      <c r="OF43" s="123">
        <v>6864</v>
      </c>
      <c r="OG43" s="123">
        <v>6199</v>
      </c>
      <c r="OH43" s="123">
        <v>665</v>
      </c>
      <c r="OI43" s="525">
        <v>9.6882284382284384E-2</v>
      </c>
      <c r="OJ43" s="122">
        <v>182.2</v>
      </c>
      <c r="OK43" s="123">
        <v>49437</v>
      </c>
      <c r="OL43" s="123">
        <v>45175</v>
      </c>
      <c r="OM43" s="123">
        <v>4262</v>
      </c>
      <c r="ON43" s="525">
        <v>8.6210732851912539E-2</v>
      </c>
      <c r="OO43" s="122">
        <v>91.3</v>
      </c>
      <c r="OP43" s="123">
        <v>20450</v>
      </c>
      <c r="OQ43" s="123">
        <v>17757</v>
      </c>
      <c r="OR43" s="123">
        <v>2693</v>
      </c>
      <c r="OS43" s="525">
        <v>0.13168704156479216</v>
      </c>
      <c r="OT43" s="122">
        <v>26.2</v>
      </c>
      <c r="OU43" s="123">
        <v>5637</v>
      </c>
      <c r="OV43" s="123">
        <v>5065</v>
      </c>
      <c r="OW43" s="123">
        <v>572</v>
      </c>
      <c r="OX43" s="525">
        <v>0.10147241440482527</v>
      </c>
      <c r="OY43" s="122">
        <v>117.5</v>
      </c>
      <c r="OZ43" s="123">
        <v>26087</v>
      </c>
      <c r="PA43" s="123">
        <v>22822</v>
      </c>
      <c r="PB43" s="123">
        <v>3265</v>
      </c>
      <c r="PC43" s="525">
        <v>0.12515812473645876</v>
      </c>
      <c r="PD43" s="122">
        <v>-64.699999999999989</v>
      </c>
      <c r="PE43" s="123">
        <v>-23350</v>
      </c>
      <c r="PF43" s="123">
        <v>-22353</v>
      </c>
      <c r="PG43" s="123">
        <v>-997</v>
      </c>
      <c r="PH43" s="525">
        <v>3.8947391884546226E-2</v>
      </c>
      <c r="PI43" s="122">
        <v>1302.5</v>
      </c>
      <c r="PJ43" s="123">
        <v>352822</v>
      </c>
      <c r="PK43" s="123">
        <v>322941</v>
      </c>
      <c r="PL43" s="123">
        <v>29881</v>
      </c>
      <c r="PM43" s="525">
        <v>8.4691430806468987E-2</v>
      </c>
      <c r="PN43" s="122">
        <v>258.59999999999997</v>
      </c>
      <c r="PO43" s="123">
        <v>71003</v>
      </c>
      <c r="PP43" s="123">
        <v>64115</v>
      </c>
      <c r="PQ43" s="123">
        <v>6888</v>
      </c>
      <c r="PR43" s="525">
        <v>9.7009985493570691E-2</v>
      </c>
      <c r="PS43" s="122">
        <v>1561.1</v>
      </c>
      <c r="PT43" s="123">
        <v>423825</v>
      </c>
      <c r="PU43" s="123">
        <v>387056</v>
      </c>
      <c r="PV43" s="123">
        <v>36769</v>
      </c>
      <c r="PW43" s="525">
        <v>8.675514658172595E-2</v>
      </c>
      <c r="PX43" s="122">
        <v>1228.4999999999998</v>
      </c>
      <c r="PY43" s="123">
        <v>297888</v>
      </c>
      <c r="PZ43" s="123">
        <v>262515</v>
      </c>
      <c r="QA43" s="123">
        <v>35373</v>
      </c>
      <c r="QB43" s="525">
        <v>0.11874597164034804</v>
      </c>
      <c r="QC43" s="122">
        <v>239.70000000000002</v>
      </c>
      <c r="QD43" s="123">
        <v>57882</v>
      </c>
      <c r="QE43" s="123">
        <v>51625</v>
      </c>
      <c r="QF43" s="123">
        <v>6257</v>
      </c>
      <c r="QG43" s="525">
        <v>0.10809923637745758</v>
      </c>
      <c r="QH43" s="122">
        <v>1468.1999999999998</v>
      </c>
      <c r="QI43" s="123">
        <v>355770</v>
      </c>
      <c r="QJ43" s="123">
        <v>314140</v>
      </c>
      <c r="QK43" s="123">
        <v>41630</v>
      </c>
      <c r="QL43" s="525">
        <v>0.11701380105124097</v>
      </c>
      <c r="QM43" s="122">
        <v>-92.900000000000091</v>
      </c>
      <c r="QN43" s="123">
        <v>-68055</v>
      </c>
      <c r="QO43" s="123">
        <v>-72916</v>
      </c>
      <c r="QP43" s="123">
        <v>4861</v>
      </c>
      <c r="QQ43" s="526">
        <v>3.025865446951502E-2</v>
      </c>
    </row>
    <row r="44" spans="2:459">
      <c r="B44" s="518"/>
      <c r="C44" s="523" t="s">
        <v>2840</v>
      </c>
      <c r="D44" s="524" t="s">
        <v>1664</v>
      </c>
      <c r="E44" s="122">
        <v>53.100000000000009</v>
      </c>
      <c r="F44" s="123">
        <v>14570</v>
      </c>
      <c r="G44" s="123">
        <v>13330</v>
      </c>
      <c r="H44" s="123">
        <v>1240</v>
      </c>
      <c r="I44" s="525">
        <v>8.5106382978723402E-2</v>
      </c>
      <c r="J44" s="122">
        <v>9.4</v>
      </c>
      <c r="K44" s="123">
        <v>2533</v>
      </c>
      <c r="L44" s="123">
        <v>2360</v>
      </c>
      <c r="M44" s="123">
        <v>173</v>
      </c>
      <c r="N44" s="525">
        <v>6.8298460323726801E-2</v>
      </c>
      <c r="O44" s="122">
        <v>62.500000000000007</v>
      </c>
      <c r="P44" s="123">
        <v>17103</v>
      </c>
      <c r="Q44" s="123">
        <v>15690</v>
      </c>
      <c r="R44" s="123">
        <v>1413</v>
      </c>
      <c r="S44" s="525">
        <v>8.2617084721978595E-2</v>
      </c>
      <c r="T44" s="122">
        <v>42.9</v>
      </c>
      <c r="U44" s="123">
        <v>10621</v>
      </c>
      <c r="V44" s="123">
        <v>9912</v>
      </c>
      <c r="W44" s="123">
        <v>709</v>
      </c>
      <c r="X44" s="525">
        <v>6.6754542886733825E-2</v>
      </c>
      <c r="Y44" s="122">
        <v>7.5</v>
      </c>
      <c r="Z44" s="123">
        <v>1824</v>
      </c>
      <c r="AA44" s="123">
        <v>1736</v>
      </c>
      <c r="AB44" s="123">
        <v>88</v>
      </c>
      <c r="AC44" s="525">
        <v>4.8245614035087717E-2</v>
      </c>
      <c r="AD44" s="122">
        <v>50.4</v>
      </c>
      <c r="AE44" s="123">
        <v>12445</v>
      </c>
      <c r="AF44" s="123">
        <v>11648</v>
      </c>
      <c r="AG44" s="123">
        <v>797</v>
      </c>
      <c r="AH44" s="525">
        <v>6.4041783848935316E-2</v>
      </c>
      <c r="AI44" s="122">
        <v>-12.100000000000009</v>
      </c>
      <c r="AJ44" s="123">
        <v>-4658</v>
      </c>
      <c r="AK44" s="123">
        <v>-4042</v>
      </c>
      <c r="AL44" s="123">
        <v>-616</v>
      </c>
      <c r="AM44" s="525">
        <v>-1.8575300873043279E-2</v>
      </c>
      <c r="AN44" s="122">
        <v>48.2</v>
      </c>
      <c r="AO44" s="123">
        <v>13212</v>
      </c>
      <c r="AP44" s="123">
        <v>12101</v>
      </c>
      <c r="AQ44" s="123">
        <v>1111</v>
      </c>
      <c r="AR44" s="525">
        <v>8.4090221011201935E-2</v>
      </c>
      <c r="AS44" s="122">
        <v>10.9</v>
      </c>
      <c r="AT44" s="123">
        <v>2938</v>
      </c>
      <c r="AU44" s="123">
        <v>2736</v>
      </c>
      <c r="AV44" s="123">
        <v>202</v>
      </c>
      <c r="AW44" s="525">
        <v>6.8754254594962566E-2</v>
      </c>
      <c r="AX44" s="122">
        <v>59.1</v>
      </c>
      <c r="AY44" s="123">
        <v>16150</v>
      </c>
      <c r="AZ44" s="123">
        <v>14837</v>
      </c>
      <c r="BA44" s="123">
        <v>1313</v>
      </c>
      <c r="BB44" s="525">
        <v>8.1300309597523227E-2</v>
      </c>
      <c r="BC44" s="122">
        <v>33</v>
      </c>
      <c r="BD44" s="123">
        <v>7898</v>
      </c>
      <c r="BE44" s="123">
        <v>7274</v>
      </c>
      <c r="BF44" s="123">
        <v>624</v>
      </c>
      <c r="BG44" s="525">
        <v>7.9007343631299062E-2</v>
      </c>
      <c r="BH44" s="122">
        <v>5.8</v>
      </c>
      <c r="BI44" s="123">
        <v>1380</v>
      </c>
      <c r="BJ44" s="123">
        <v>1270</v>
      </c>
      <c r="BK44" s="123">
        <v>110</v>
      </c>
      <c r="BL44" s="525">
        <v>7.9710144927536225E-2</v>
      </c>
      <c r="BM44" s="122">
        <v>38.799999999999997</v>
      </c>
      <c r="BN44" s="123">
        <v>9278</v>
      </c>
      <c r="BO44" s="123">
        <v>8544</v>
      </c>
      <c r="BP44" s="123">
        <v>734</v>
      </c>
      <c r="BQ44" s="525">
        <v>7.9111877559818924E-2</v>
      </c>
      <c r="BR44" s="122">
        <v>-20.300000000000004</v>
      </c>
      <c r="BS44" s="123">
        <v>-6872</v>
      </c>
      <c r="BT44" s="123">
        <v>-6293</v>
      </c>
      <c r="BU44" s="123">
        <v>-579</v>
      </c>
      <c r="BV44" s="525">
        <v>-2.1884320377043021E-3</v>
      </c>
      <c r="BW44" s="122">
        <v>48.1</v>
      </c>
      <c r="BX44" s="123">
        <v>13192</v>
      </c>
      <c r="BY44" s="123">
        <v>12075</v>
      </c>
      <c r="BZ44" s="123">
        <v>1117</v>
      </c>
      <c r="CA44" s="525">
        <v>8.4672528805336572E-2</v>
      </c>
      <c r="CB44" s="122">
        <v>10.3</v>
      </c>
      <c r="CC44" s="123">
        <v>2776</v>
      </c>
      <c r="CD44" s="123">
        <v>2586</v>
      </c>
      <c r="CE44" s="123">
        <v>190</v>
      </c>
      <c r="CF44" s="525">
        <v>6.8443804034582126E-2</v>
      </c>
      <c r="CG44" s="122">
        <v>58.400000000000006</v>
      </c>
      <c r="CH44" s="123">
        <v>15968</v>
      </c>
      <c r="CI44" s="123">
        <v>14661</v>
      </c>
      <c r="CJ44" s="123">
        <v>1307</v>
      </c>
      <c r="CK44" s="525">
        <v>8.1851202404809614E-2</v>
      </c>
      <c r="CL44" s="122">
        <v>43.7</v>
      </c>
      <c r="CM44" s="123">
        <v>10127</v>
      </c>
      <c r="CN44" s="123">
        <v>9330</v>
      </c>
      <c r="CO44" s="123">
        <v>797</v>
      </c>
      <c r="CP44" s="525">
        <v>7.8700503604226327E-2</v>
      </c>
      <c r="CQ44" s="122">
        <v>7.5</v>
      </c>
      <c r="CR44" s="123">
        <v>1753</v>
      </c>
      <c r="CS44" s="123">
        <v>1610</v>
      </c>
      <c r="CT44" s="123">
        <v>143</v>
      </c>
      <c r="CU44" s="525">
        <v>8.1574443810610381E-2</v>
      </c>
      <c r="CV44" s="122">
        <v>51.2</v>
      </c>
      <c r="CW44" s="123">
        <v>11880</v>
      </c>
      <c r="CX44" s="123">
        <v>10940</v>
      </c>
      <c r="CY44" s="123">
        <v>940</v>
      </c>
      <c r="CZ44" s="525">
        <v>7.9124579124579125E-2</v>
      </c>
      <c r="DA44" s="122">
        <v>-7.2000000000000028</v>
      </c>
      <c r="DB44" s="123">
        <v>-4088</v>
      </c>
      <c r="DC44" s="123">
        <v>-3721</v>
      </c>
      <c r="DD44" s="123">
        <v>-367</v>
      </c>
      <c r="DE44" s="525">
        <v>-2.7266232802304891E-3</v>
      </c>
      <c r="DF44" s="122">
        <v>51.000000000000007</v>
      </c>
      <c r="DG44" s="123">
        <v>13978</v>
      </c>
      <c r="DH44" s="123">
        <v>12804</v>
      </c>
      <c r="DI44" s="123">
        <v>1174</v>
      </c>
      <c r="DJ44" s="525">
        <v>8.398912576906567E-2</v>
      </c>
      <c r="DK44" s="122">
        <v>6.4</v>
      </c>
      <c r="DL44" s="123">
        <v>1725</v>
      </c>
      <c r="DM44" s="123">
        <v>1607</v>
      </c>
      <c r="DN44" s="123">
        <v>118</v>
      </c>
      <c r="DO44" s="525">
        <v>6.840579710144927E-2</v>
      </c>
      <c r="DP44" s="122">
        <v>57.400000000000006</v>
      </c>
      <c r="DQ44" s="123">
        <v>15703</v>
      </c>
      <c r="DR44" s="123">
        <v>14411</v>
      </c>
      <c r="DS44" s="123">
        <v>1292</v>
      </c>
      <c r="DT44" s="525">
        <v>8.2277271858880466E-2</v>
      </c>
      <c r="DU44" s="122">
        <v>34.4</v>
      </c>
      <c r="DV44" s="123">
        <v>8029</v>
      </c>
      <c r="DW44" s="123">
        <v>7626</v>
      </c>
      <c r="DX44" s="123">
        <v>403</v>
      </c>
      <c r="DY44" s="525">
        <v>5.019305019305019E-2</v>
      </c>
      <c r="DZ44" s="122">
        <v>9.1999999999999993</v>
      </c>
      <c r="EA44" s="123">
        <v>2139</v>
      </c>
      <c r="EB44" s="123">
        <v>2049</v>
      </c>
      <c r="EC44" s="123">
        <v>90</v>
      </c>
      <c r="ED44" s="525">
        <v>4.2075736325385693E-2</v>
      </c>
      <c r="EE44" s="122">
        <v>43.599999999999994</v>
      </c>
      <c r="EF44" s="123">
        <v>10168</v>
      </c>
      <c r="EG44" s="123">
        <v>9675</v>
      </c>
      <c r="EH44" s="123">
        <v>493</v>
      </c>
      <c r="EI44" s="525">
        <v>4.8485444531864673E-2</v>
      </c>
      <c r="EJ44" s="122">
        <v>-13.800000000000011</v>
      </c>
      <c r="EK44" s="123">
        <v>-5535</v>
      </c>
      <c r="EL44" s="123">
        <v>-4736</v>
      </c>
      <c r="EM44" s="123">
        <v>-799</v>
      </c>
      <c r="EN44" s="525">
        <v>-3.3791827327015793E-2</v>
      </c>
      <c r="EO44" s="122">
        <v>52.2</v>
      </c>
      <c r="EP44" s="123">
        <v>14314</v>
      </c>
      <c r="EQ44" s="123">
        <v>13105</v>
      </c>
      <c r="ER44" s="123">
        <v>1209</v>
      </c>
      <c r="ES44" s="525">
        <v>8.4462763727818913E-2</v>
      </c>
      <c r="ET44" s="122">
        <v>8</v>
      </c>
      <c r="EU44" s="123">
        <v>2156</v>
      </c>
      <c r="EV44" s="123">
        <v>2008</v>
      </c>
      <c r="EW44" s="123">
        <v>148</v>
      </c>
      <c r="EX44" s="525">
        <v>6.8645640074211506E-2</v>
      </c>
      <c r="EY44" s="122">
        <v>60.2</v>
      </c>
      <c r="EZ44" s="123">
        <v>16470</v>
      </c>
      <c r="FA44" s="123">
        <v>15113</v>
      </c>
      <c r="FB44" s="123">
        <v>1357</v>
      </c>
      <c r="FC44" s="525">
        <v>8.2392228293867636E-2</v>
      </c>
      <c r="FD44" s="122">
        <v>41.7</v>
      </c>
      <c r="FE44" s="123">
        <v>9736</v>
      </c>
      <c r="FF44" s="123">
        <v>9166</v>
      </c>
      <c r="FG44" s="123">
        <v>570</v>
      </c>
      <c r="FH44" s="525">
        <v>5.8545603944124898E-2</v>
      </c>
      <c r="FI44" s="122">
        <v>4.7</v>
      </c>
      <c r="FJ44" s="123">
        <v>1097</v>
      </c>
      <c r="FK44" s="123">
        <v>1042</v>
      </c>
      <c r="FL44" s="123">
        <v>55</v>
      </c>
      <c r="FM44" s="525">
        <v>5.0136736554238837E-2</v>
      </c>
      <c r="FN44" s="122">
        <v>46.400000000000006</v>
      </c>
      <c r="FO44" s="123">
        <v>10833</v>
      </c>
      <c r="FP44" s="123">
        <v>10208</v>
      </c>
      <c r="FQ44" s="123">
        <v>625</v>
      </c>
      <c r="FR44" s="525">
        <v>5.7694082894858306E-2</v>
      </c>
      <c r="FS44" s="122">
        <v>-13.799999999999997</v>
      </c>
      <c r="FT44" s="123">
        <v>-5637</v>
      </c>
      <c r="FU44" s="123">
        <v>-4905</v>
      </c>
      <c r="FV44" s="123">
        <v>-732</v>
      </c>
      <c r="FW44" s="525">
        <v>-2.469814539900933E-2</v>
      </c>
      <c r="FX44" s="122">
        <v>50.2</v>
      </c>
      <c r="FY44" s="123">
        <v>13761</v>
      </c>
      <c r="FZ44" s="123">
        <v>12602</v>
      </c>
      <c r="GA44" s="123">
        <v>1159</v>
      </c>
      <c r="GB44" s="525">
        <v>8.422353026669574E-2</v>
      </c>
      <c r="GC44" s="122">
        <v>7.3</v>
      </c>
      <c r="GD44" s="123">
        <v>1967</v>
      </c>
      <c r="GE44" s="123">
        <v>1833</v>
      </c>
      <c r="GF44" s="123">
        <v>134</v>
      </c>
      <c r="GG44" s="525">
        <v>6.8124046771733601E-2</v>
      </c>
      <c r="GH44" s="122">
        <v>57.5</v>
      </c>
      <c r="GI44" s="123">
        <v>15728</v>
      </c>
      <c r="GJ44" s="123">
        <v>14435</v>
      </c>
      <c r="GK44" s="123">
        <v>1293</v>
      </c>
      <c r="GL44" s="525">
        <v>8.2210071210579855E-2</v>
      </c>
      <c r="GM44" s="122">
        <v>25.5</v>
      </c>
      <c r="GN44" s="123">
        <v>5807</v>
      </c>
      <c r="GO44" s="123">
        <v>5240</v>
      </c>
      <c r="GP44" s="123">
        <v>567</v>
      </c>
      <c r="GQ44" s="525">
        <v>9.764077837093163E-2</v>
      </c>
      <c r="GR44" s="122">
        <v>5.2</v>
      </c>
      <c r="GS44" s="123">
        <v>1178</v>
      </c>
      <c r="GT44" s="123">
        <v>1069</v>
      </c>
      <c r="GU44" s="123">
        <v>109</v>
      </c>
      <c r="GV44" s="525">
        <v>9.2529711375212223E-2</v>
      </c>
      <c r="GW44" s="122">
        <v>30.7</v>
      </c>
      <c r="GX44" s="123">
        <v>6985</v>
      </c>
      <c r="GY44" s="123">
        <v>6309</v>
      </c>
      <c r="GZ44" s="123">
        <v>676</v>
      </c>
      <c r="HA44" s="525">
        <v>9.6778811739441667E-2</v>
      </c>
      <c r="HB44" s="122">
        <v>-26.8</v>
      </c>
      <c r="HC44" s="123">
        <v>-8743</v>
      </c>
      <c r="HD44" s="123">
        <v>-8126</v>
      </c>
      <c r="HE44" s="123">
        <v>-617</v>
      </c>
      <c r="HF44" s="525">
        <v>1.4568740528861812E-2</v>
      </c>
      <c r="HG44" s="122">
        <v>49</v>
      </c>
      <c r="HH44" s="123">
        <v>13431</v>
      </c>
      <c r="HI44" s="123">
        <v>12301</v>
      </c>
      <c r="HJ44" s="123">
        <v>1130</v>
      </c>
      <c r="HK44" s="525">
        <v>8.4133720497356859E-2</v>
      </c>
      <c r="HL44" s="122">
        <v>7.3</v>
      </c>
      <c r="HM44" s="123">
        <v>1967</v>
      </c>
      <c r="HN44" s="123">
        <v>1833</v>
      </c>
      <c r="HO44" s="123">
        <v>134</v>
      </c>
      <c r="HP44" s="525">
        <v>6.8124046771733601E-2</v>
      </c>
      <c r="HQ44" s="122">
        <v>56.3</v>
      </c>
      <c r="HR44" s="123">
        <v>15398</v>
      </c>
      <c r="HS44" s="123">
        <v>14134</v>
      </c>
      <c r="HT44" s="123">
        <v>1264</v>
      </c>
      <c r="HU44" s="525">
        <v>8.2088582932848417E-2</v>
      </c>
      <c r="HV44" s="122">
        <v>40</v>
      </c>
      <c r="HW44" s="123">
        <v>8874</v>
      </c>
      <c r="HX44" s="123">
        <v>7934</v>
      </c>
      <c r="HY44" s="123">
        <v>940</v>
      </c>
      <c r="HZ44" s="525">
        <v>0.10592742844264143</v>
      </c>
      <c r="IA44" s="122">
        <v>4.7</v>
      </c>
      <c r="IB44" s="123">
        <v>1060</v>
      </c>
      <c r="IC44" s="123">
        <v>942</v>
      </c>
      <c r="ID44" s="123">
        <v>118</v>
      </c>
      <c r="IE44" s="525">
        <v>0.11132075471698114</v>
      </c>
      <c r="IF44" s="122">
        <v>44.7</v>
      </c>
      <c r="IG44" s="123">
        <v>9934</v>
      </c>
      <c r="IH44" s="123">
        <v>8876</v>
      </c>
      <c r="II44" s="123">
        <v>1058</v>
      </c>
      <c r="IJ44" s="525">
        <v>0.10650291926716328</v>
      </c>
      <c r="IK44" s="122">
        <v>-11.599999999999994</v>
      </c>
      <c r="IL44" s="123">
        <v>-5464</v>
      </c>
      <c r="IM44" s="123">
        <v>-5258</v>
      </c>
      <c r="IN44" s="123">
        <v>-206</v>
      </c>
      <c r="IO44" s="525">
        <v>2.4414336334314862E-2</v>
      </c>
      <c r="IP44" s="122">
        <v>52.3</v>
      </c>
      <c r="IQ44" s="123">
        <v>14342</v>
      </c>
      <c r="IR44" s="123">
        <v>13130</v>
      </c>
      <c r="IS44" s="123">
        <v>1212</v>
      </c>
      <c r="IT44" s="525">
        <v>8.4507042253521125E-2</v>
      </c>
      <c r="IU44" s="122">
        <v>8.6</v>
      </c>
      <c r="IV44" s="123">
        <v>2318</v>
      </c>
      <c r="IW44" s="123">
        <v>2159</v>
      </c>
      <c r="IX44" s="123">
        <v>159</v>
      </c>
      <c r="IY44" s="525">
        <v>6.8593615185504747E-2</v>
      </c>
      <c r="IZ44" s="122">
        <v>60.9</v>
      </c>
      <c r="JA44" s="123">
        <v>16660</v>
      </c>
      <c r="JB44" s="123">
        <v>15289</v>
      </c>
      <c r="JC44" s="123">
        <v>1371</v>
      </c>
      <c r="JD44" s="525">
        <v>8.229291716686675E-2</v>
      </c>
      <c r="JE44" s="122">
        <v>30.4</v>
      </c>
      <c r="JF44" s="123">
        <v>6667</v>
      </c>
      <c r="JG44" s="123">
        <v>5888</v>
      </c>
      <c r="JH44" s="123">
        <v>779</v>
      </c>
      <c r="JI44" s="525">
        <v>0.1168441577921104</v>
      </c>
      <c r="JJ44" s="122">
        <v>2.4</v>
      </c>
      <c r="JK44" s="123">
        <v>525</v>
      </c>
      <c r="JL44" s="123">
        <v>465</v>
      </c>
      <c r="JM44" s="123">
        <v>60</v>
      </c>
      <c r="JN44" s="525">
        <v>0.11428571428571428</v>
      </c>
      <c r="JO44" s="122">
        <v>32.799999999999997</v>
      </c>
      <c r="JP44" s="123">
        <v>7192</v>
      </c>
      <c r="JQ44" s="123">
        <v>6353</v>
      </c>
      <c r="JR44" s="123">
        <v>839</v>
      </c>
      <c r="JS44" s="525">
        <v>0.11665739710789766</v>
      </c>
      <c r="JT44" s="122">
        <v>-28.1</v>
      </c>
      <c r="JU44" s="123">
        <v>-9468</v>
      </c>
      <c r="JV44" s="123">
        <v>-8936</v>
      </c>
      <c r="JW44" s="123">
        <v>-532</v>
      </c>
      <c r="JX44" s="525">
        <v>3.4364479941030909E-2</v>
      </c>
      <c r="JY44" s="122">
        <v>48.7</v>
      </c>
      <c r="JZ44" s="123">
        <v>13350</v>
      </c>
      <c r="KA44" s="123">
        <v>12226</v>
      </c>
      <c r="KB44" s="123">
        <v>1124</v>
      </c>
      <c r="KC44" s="525">
        <v>8.419475655430711E-2</v>
      </c>
      <c r="KD44" s="122">
        <v>7.3</v>
      </c>
      <c r="KE44" s="123">
        <v>1967</v>
      </c>
      <c r="KF44" s="123">
        <v>1833</v>
      </c>
      <c r="KG44" s="123">
        <v>134</v>
      </c>
      <c r="KH44" s="525">
        <v>6.8124046771733601E-2</v>
      </c>
      <c r="KI44" s="122">
        <v>56</v>
      </c>
      <c r="KJ44" s="123">
        <v>15317</v>
      </c>
      <c r="KK44" s="123">
        <v>14059</v>
      </c>
      <c r="KL44" s="123">
        <v>1258</v>
      </c>
      <c r="KM44" s="525">
        <v>8.2130965593784688E-2</v>
      </c>
      <c r="KN44" s="122">
        <v>46.3</v>
      </c>
      <c r="KO44" s="123">
        <v>10196</v>
      </c>
      <c r="KP44" s="123">
        <v>9049</v>
      </c>
      <c r="KQ44" s="123">
        <v>1147</v>
      </c>
      <c r="KR44" s="525">
        <v>0.11249509611612397</v>
      </c>
      <c r="KS44" s="122">
        <v>4.9000000000000004</v>
      </c>
      <c r="KT44" s="123">
        <v>1082</v>
      </c>
      <c r="KU44" s="123">
        <v>967</v>
      </c>
      <c r="KV44" s="123">
        <v>115</v>
      </c>
      <c r="KW44" s="525">
        <v>0.10628465804066543</v>
      </c>
      <c r="KX44" s="122">
        <v>51.199999999999996</v>
      </c>
      <c r="KY44" s="123">
        <v>11278</v>
      </c>
      <c r="KZ44" s="123">
        <v>10016</v>
      </c>
      <c r="LA44" s="123">
        <v>1262</v>
      </c>
      <c r="LB44" s="525">
        <v>0.11189927292073062</v>
      </c>
      <c r="LC44" s="122">
        <v>-4.8000000000000043</v>
      </c>
      <c r="LD44" s="123">
        <v>-4039</v>
      </c>
      <c r="LE44" s="123">
        <v>-4043</v>
      </c>
      <c r="LF44" s="123">
        <v>4</v>
      </c>
      <c r="LG44" s="525">
        <v>2.9768307326945936E-2</v>
      </c>
      <c r="LH44" s="122">
        <v>48.3</v>
      </c>
      <c r="LI44" s="123">
        <v>13240</v>
      </c>
      <c r="LJ44" s="123">
        <v>12127</v>
      </c>
      <c r="LK44" s="123">
        <v>1113</v>
      </c>
      <c r="LL44" s="525">
        <v>8.4063444108761334E-2</v>
      </c>
      <c r="LM44" s="122">
        <v>7.5</v>
      </c>
      <c r="LN44" s="123">
        <v>2021</v>
      </c>
      <c r="LO44" s="123">
        <v>1883</v>
      </c>
      <c r="LP44" s="123">
        <v>138</v>
      </c>
      <c r="LQ44" s="525">
        <v>6.828302820385948E-2</v>
      </c>
      <c r="LR44" s="122">
        <v>55.8</v>
      </c>
      <c r="LS44" s="123">
        <v>15261</v>
      </c>
      <c r="LT44" s="123">
        <v>14010</v>
      </c>
      <c r="LU44" s="123">
        <v>1251</v>
      </c>
      <c r="LV44" s="525">
        <v>8.1973658344800471E-2</v>
      </c>
      <c r="LW44" s="122">
        <v>32</v>
      </c>
      <c r="LX44" s="123">
        <v>7380</v>
      </c>
      <c r="LY44" s="123">
        <v>6611</v>
      </c>
      <c r="LZ44" s="123">
        <v>769</v>
      </c>
      <c r="MA44" s="525">
        <v>0.10420054200542006</v>
      </c>
      <c r="MB44" s="122">
        <v>4.9000000000000004</v>
      </c>
      <c r="MC44" s="123">
        <v>1121</v>
      </c>
      <c r="MD44" s="123">
        <v>1022</v>
      </c>
      <c r="ME44" s="123">
        <v>99</v>
      </c>
      <c r="MF44" s="525">
        <v>8.8314005352363958E-2</v>
      </c>
      <c r="MG44" s="122">
        <v>36.9</v>
      </c>
      <c r="MH44" s="123">
        <v>8501</v>
      </c>
      <c r="MI44" s="123">
        <v>7633</v>
      </c>
      <c r="MJ44" s="123">
        <v>868</v>
      </c>
      <c r="MK44" s="525">
        <v>0.10210563463121985</v>
      </c>
      <c r="ML44" s="122">
        <v>-18.899999999999999</v>
      </c>
      <c r="MM44" s="123">
        <v>-6760</v>
      </c>
      <c r="MN44" s="123">
        <v>-6377</v>
      </c>
      <c r="MO44" s="123">
        <v>-383</v>
      </c>
      <c r="MP44" s="525">
        <v>2.0131976286419384E-2</v>
      </c>
      <c r="MQ44" s="122">
        <v>48.9</v>
      </c>
      <c r="MR44" s="123">
        <v>13405</v>
      </c>
      <c r="MS44" s="123">
        <v>12277</v>
      </c>
      <c r="MT44" s="123">
        <v>1128</v>
      </c>
      <c r="MU44" s="525">
        <v>8.4147706079820958E-2</v>
      </c>
      <c r="MV44" s="122">
        <v>8.9</v>
      </c>
      <c r="MW44" s="123">
        <v>2399</v>
      </c>
      <c r="MX44" s="123">
        <v>2234</v>
      </c>
      <c r="MY44" s="123">
        <v>165</v>
      </c>
      <c r="MZ44" s="525">
        <v>6.8778657774072535E-2</v>
      </c>
      <c r="NA44" s="122">
        <v>57.8</v>
      </c>
      <c r="NB44" s="123">
        <v>15804</v>
      </c>
      <c r="NC44" s="123">
        <v>14511</v>
      </c>
      <c r="ND44" s="123">
        <v>1293</v>
      </c>
      <c r="NE44" s="525">
        <v>8.1814730447987857E-2</v>
      </c>
      <c r="NF44" s="122">
        <v>36.299999999999997</v>
      </c>
      <c r="NG44" s="123">
        <v>8167</v>
      </c>
      <c r="NH44" s="123">
        <v>7345</v>
      </c>
      <c r="NI44" s="123">
        <v>822</v>
      </c>
      <c r="NJ44" s="525">
        <v>0.10064895310395494</v>
      </c>
      <c r="NK44" s="122">
        <v>5.6</v>
      </c>
      <c r="NL44" s="123">
        <v>1200</v>
      </c>
      <c r="NM44" s="123">
        <v>1125</v>
      </c>
      <c r="NN44" s="123">
        <v>75</v>
      </c>
      <c r="NO44" s="525">
        <v>6.25E-2</v>
      </c>
      <c r="NP44" s="122">
        <v>41.9</v>
      </c>
      <c r="NQ44" s="123">
        <v>9367</v>
      </c>
      <c r="NR44" s="123">
        <v>8470</v>
      </c>
      <c r="NS44" s="123">
        <v>897</v>
      </c>
      <c r="NT44" s="525">
        <v>9.5761716664887364E-2</v>
      </c>
      <c r="NU44" s="122">
        <v>-15.899999999999999</v>
      </c>
      <c r="NV44" s="123">
        <v>-6437</v>
      </c>
      <c r="NW44" s="123">
        <v>-6041</v>
      </c>
      <c r="NX44" s="123">
        <v>-396</v>
      </c>
      <c r="NY44" s="525">
        <v>1.3946986216899507E-2</v>
      </c>
      <c r="NZ44" s="122">
        <v>48.9</v>
      </c>
      <c r="OA44" s="123">
        <v>13405</v>
      </c>
      <c r="OB44" s="123">
        <v>12277</v>
      </c>
      <c r="OC44" s="123">
        <v>1128</v>
      </c>
      <c r="OD44" s="525">
        <v>8.4147706079820958E-2</v>
      </c>
      <c r="OE44" s="122">
        <v>6.7</v>
      </c>
      <c r="OF44" s="123">
        <v>1806</v>
      </c>
      <c r="OG44" s="123">
        <v>1682</v>
      </c>
      <c r="OH44" s="123">
        <v>124</v>
      </c>
      <c r="OI44" s="525">
        <v>6.8660022148394242E-2</v>
      </c>
      <c r="OJ44" s="122">
        <v>55.6</v>
      </c>
      <c r="OK44" s="123">
        <v>15211</v>
      </c>
      <c r="OL44" s="123">
        <v>13959</v>
      </c>
      <c r="OM44" s="123">
        <v>1252</v>
      </c>
      <c r="ON44" s="525">
        <v>8.2308855433567807E-2</v>
      </c>
      <c r="OO44" s="122">
        <v>30.3</v>
      </c>
      <c r="OP44" s="123">
        <v>6586</v>
      </c>
      <c r="OQ44" s="123">
        <v>6024</v>
      </c>
      <c r="OR44" s="123">
        <v>562</v>
      </c>
      <c r="OS44" s="525">
        <v>8.5332523534770721E-2</v>
      </c>
      <c r="OT44" s="122">
        <v>13.1</v>
      </c>
      <c r="OU44" s="123">
        <v>2732</v>
      </c>
      <c r="OV44" s="123">
        <v>2604</v>
      </c>
      <c r="OW44" s="123">
        <v>128</v>
      </c>
      <c r="OX44" s="525">
        <v>4.6852122986822842E-2</v>
      </c>
      <c r="OY44" s="122">
        <v>43.4</v>
      </c>
      <c r="OZ44" s="123">
        <v>9318</v>
      </c>
      <c r="PA44" s="123">
        <v>8628</v>
      </c>
      <c r="PB44" s="123">
        <v>690</v>
      </c>
      <c r="PC44" s="525">
        <v>7.4050225370251133E-2</v>
      </c>
      <c r="PD44" s="122">
        <v>-12.200000000000003</v>
      </c>
      <c r="PE44" s="123">
        <v>-5893</v>
      </c>
      <c r="PF44" s="123">
        <v>-5331</v>
      </c>
      <c r="PG44" s="123">
        <v>-562</v>
      </c>
      <c r="PH44" s="525">
        <v>-8.2586300633166743E-3</v>
      </c>
      <c r="PI44" s="122">
        <v>404.90000000000003</v>
      </c>
      <c r="PJ44" s="123">
        <v>111028</v>
      </c>
      <c r="PK44" s="123">
        <v>101648</v>
      </c>
      <c r="PL44" s="123">
        <v>9380</v>
      </c>
      <c r="PM44" s="525">
        <v>8.4483193428684655E-2</v>
      </c>
      <c r="PN44" s="122">
        <v>69</v>
      </c>
      <c r="PO44" s="123">
        <v>18595</v>
      </c>
      <c r="PP44" s="123">
        <v>17323</v>
      </c>
      <c r="PQ44" s="123">
        <v>1272</v>
      </c>
      <c r="PR44" s="525">
        <v>6.8405485345522987E-2</v>
      </c>
      <c r="PS44" s="122">
        <v>473.90000000000003</v>
      </c>
      <c r="PT44" s="123">
        <v>129623</v>
      </c>
      <c r="PU44" s="123">
        <v>118971</v>
      </c>
      <c r="PV44" s="123">
        <v>10652</v>
      </c>
      <c r="PW44" s="525">
        <v>8.2176774183593967E-2</v>
      </c>
      <c r="PX44" s="122">
        <v>304.09999999999997</v>
      </c>
      <c r="PY44" s="123">
        <v>71713</v>
      </c>
      <c r="PZ44" s="123">
        <v>66394</v>
      </c>
      <c r="QA44" s="123">
        <v>5319</v>
      </c>
      <c r="QB44" s="525">
        <v>7.4170652461896733E-2</v>
      </c>
      <c r="QC44" s="122">
        <v>52.100000000000009</v>
      </c>
      <c r="QD44" s="123">
        <v>12255</v>
      </c>
      <c r="QE44" s="123">
        <v>11454</v>
      </c>
      <c r="QF44" s="123">
        <v>801</v>
      </c>
      <c r="QG44" s="525">
        <v>6.5361077111383115E-2</v>
      </c>
      <c r="QH44" s="122">
        <v>356.2</v>
      </c>
      <c r="QI44" s="123">
        <v>83968</v>
      </c>
      <c r="QJ44" s="123">
        <v>77848</v>
      </c>
      <c r="QK44" s="123">
        <v>6120</v>
      </c>
      <c r="QL44" s="525">
        <v>7.2884908536585372E-2</v>
      </c>
      <c r="QM44" s="122">
        <v>-117.70000000000005</v>
      </c>
      <c r="QN44" s="123">
        <v>-45655</v>
      </c>
      <c r="QO44" s="123">
        <v>-41123</v>
      </c>
      <c r="QP44" s="123">
        <v>-4532</v>
      </c>
      <c r="QQ44" s="526">
        <v>-9.2918656470085959E-3</v>
      </c>
    </row>
    <row r="45" spans="2:459">
      <c r="B45" s="518"/>
      <c r="C45" s="523" t="s">
        <v>2841</v>
      </c>
      <c r="D45" s="524" t="s">
        <v>1702</v>
      </c>
      <c r="E45" s="122">
        <v>166.39999999999998</v>
      </c>
      <c r="F45" s="123">
        <v>45971</v>
      </c>
      <c r="G45" s="123">
        <v>42074</v>
      </c>
      <c r="H45" s="123">
        <v>3897</v>
      </c>
      <c r="I45" s="525">
        <v>8.4770833786517591E-2</v>
      </c>
      <c r="J45" s="122">
        <v>23.5</v>
      </c>
      <c r="K45" s="123">
        <v>6446</v>
      </c>
      <c r="L45" s="123">
        <v>5942</v>
      </c>
      <c r="M45" s="123">
        <v>504</v>
      </c>
      <c r="N45" s="525">
        <v>7.8188023580515048E-2</v>
      </c>
      <c r="O45" s="122">
        <v>189.89999999999998</v>
      </c>
      <c r="P45" s="123">
        <v>52417</v>
      </c>
      <c r="Q45" s="123">
        <v>48016</v>
      </c>
      <c r="R45" s="123">
        <v>4401</v>
      </c>
      <c r="S45" s="525">
        <v>8.3961310261937927E-2</v>
      </c>
      <c r="T45" s="122">
        <v>199.5</v>
      </c>
      <c r="U45" s="123">
        <v>50096</v>
      </c>
      <c r="V45" s="123">
        <v>46401</v>
      </c>
      <c r="W45" s="123">
        <v>3695</v>
      </c>
      <c r="X45" s="525">
        <v>7.3758383902906413E-2</v>
      </c>
      <c r="Y45" s="122">
        <v>26.6</v>
      </c>
      <c r="Z45" s="123">
        <v>6531</v>
      </c>
      <c r="AA45" s="123">
        <v>6219</v>
      </c>
      <c r="AB45" s="123">
        <v>312</v>
      </c>
      <c r="AC45" s="525">
        <v>4.777216352779054E-2</v>
      </c>
      <c r="AD45" s="122">
        <v>226.1</v>
      </c>
      <c r="AE45" s="123">
        <v>56627</v>
      </c>
      <c r="AF45" s="123">
        <v>52620</v>
      </c>
      <c r="AG45" s="123">
        <v>4007</v>
      </c>
      <c r="AH45" s="525">
        <v>7.0761297614212307E-2</v>
      </c>
      <c r="AI45" s="122">
        <v>36.200000000000017</v>
      </c>
      <c r="AJ45" s="123">
        <v>4210</v>
      </c>
      <c r="AK45" s="123">
        <v>4604</v>
      </c>
      <c r="AL45" s="123">
        <v>-394</v>
      </c>
      <c r="AM45" s="525">
        <v>-1.320001264772562E-2</v>
      </c>
      <c r="AN45" s="122">
        <v>144.4</v>
      </c>
      <c r="AO45" s="123">
        <v>39840</v>
      </c>
      <c r="AP45" s="123">
        <v>36512</v>
      </c>
      <c r="AQ45" s="123">
        <v>3328</v>
      </c>
      <c r="AR45" s="525">
        <v>8.3534136546184745E-2</v>
      </c>
      <c r="AS45" s="122">
        <v>27.2</v>
      </c>
      <c r="AT45" s="123">
        <v>7461</v>
      </c>
      <c r="AU45" s="123">
        <v>6878</v>
      </c>
      <c r="AV45" s="123">
        <v>583</v>
      </c>
      <c r="AW45" s="525">
        <v>7.8139659563061251E-2</v>
      </c>
      <c r="AX45" s="122">
        <v>171.6</v>
      </c>
      <c r="AY45" s="123">
        <v>47301</v>
      </c>
      <c r="AZ45" s="123">
        <v>43390</v>
      </c>
      <c r="BA45" s="123">
        <v>3911</v>
      </c>
      <c r="BB45" s="525">
        <v>8.2683241369104252E-2</v>
      </c>
      <c r="BC45" s="122">
        <v>162</v>
      </c>
      <c r="BD45" s="123">
        <v>38992</v>
      </c>
      <c r="BE45" s="123">
        <v>35989</v>
      </c>
      <c r="BF45" s="123">
        <v>3003</v>
      </c>
      <c r="BG45" s="525">
        <v>7.7015798112433323E-2</v>
      </c>
      <c r="BH45" s="122">
        <v>13.4</v>
      </c>
      <c r="BI45" s="123">
        <v>3265</v>
      </c>
      <c r="BJ45" s="123">
        <v>2995</v>
      </c>
      <c r="BK45" s="123">
        <v>270</v>
      </c>
      <c r="BL45" s="525">
        <v>8.2695252679938741E-2</v>
      </c>
      <c r="BM45" s="122">
        <v>175.4</v>
      </c>
      <c r="BN45" s="123">
        <v>42257</v>
      </c>
      <c r="BO45" s="123">
        <v>38984</v>
      </c>
      <c r="BP45" s="123">
        <v>3273</v>
      </c>
      <c r="BQ45" s="525">
        <v>7.7454622902714348E-2</v>
      </c>
      <c r="BR45" s="122">
        <v>3.8000000000000114</v>
      </c>
      <c r="BS45" s="123">
        <v>-5044</v>
      </c>
      <c r="BT45" s="123">
        <v>-4406</v>
      </c>
      <c r="BU45" s="123">
        <v>-638</v>
      </c>
      <c r="BV45" s="525">
        <v>-5.2286184663899032E-3</v>
      </c>
      <c r="BW45" s="122">
        <v>152</v>
      </c>
      <c r="BX45" s="123">
        <v>41971</v>
      </c>
      <c r="BY45" s="123">
        <v>38433</v>
      </c>
      <c r="BZ45" s="123">
        <v>3538</v>
      </c>
      <c r="CA45" s="525">
        <v>8.4296299826070384E-2</v>
      </c>
      <c r="CB45" s="122">
        <v>25.8</v>
      </c>
      <c r="CC45" s="123">
        <v>7077</v>
      </c>
      <c r="CD45" s="123">
        <v>6524</v>
      </c>
      <c r="CE45" s="123">
        <v>553</v>
      </c>
      <c r="CF45" s="525">
        <v>7.8140454995054398E-2</v>
      </c>
      <c r="CG45" s="122">
        <v>177.8</v>
      </c>
      <c r="CH45" s="123">
        <v>49048</v>
      </c>
      <c r="CI45" s="123">
        <v>44957</v>
      </c>
      <c r="CJ45" s="123">
        <v>4091</v>
      </c>
      <c r="CK45" s="525">
        <v>8.3408090034252161E-2</v>
      </c>
      <c r="CL45" s="122">
        <v>167.4</v>
      </c>
      <c r="CM45" s="123">
        <v>39404</v>
      </c>
      <c r="CN45" s="123">
        <v>36209</v>
      </c>
      <c r="CO45" s="123">
        <v>3195</v>
      </c>
      <c r="CP45" s="525">
        <v>8.10831387676378E-2</v>
      </c>
      <c r="CQ45" s="122">
        <v>28.5</v>
      </c>
      <c r="CR45" s="123">
        <v>6673</v>
      </c>
      <c r="CS45" s="123">
        <v>6199</v>
      </c>
      <c r="CT45" s="123">
        <v>474</v>
      </c>
      <c r="CU45" s="525">
        <v>7.1032519106848491E-2</v>
      </c>
      <c r="CV45" s="122">
        <v>195.9</v>
      </c>
      <c r="CW45" s="123">
        <v>46077</v>
      </c>
      <c r="CX45" s="123">
        <v>42408</v>
      </c>
      <c r="CY45" s="123">
        <v>3669</v>
      </c>
      <c r="CZ45" s="525">
        <v>7.9627579920567751E-2</v>
      </c>
      <c r="DA45" s="122">
        <v>18.099999999999994</v>
      </c>
      <c r="DB45" s="123">
        <v>-2971</v>
      </c>
      <c r="DC45" s="123">
        <v>-2549</v>
      </c>
      <c r="DD45" s="123">
        <v>-422</v>
      </c>
      <c r="DE45" s="525">
        <v>-3.7805101136844099E-3</v>
      </c>
      <c r="DF45" s="122">
        <v>162.60000000000002</v>
      </c>
      <c r="DG45" s="123">
        <v>44865</v>
      </c>
      <c r="DH45" s="123">
        <v>41113</v>
      </c>
      <c r="DI45" s="123">
        <v>3752</v>
      </c>
      <c r="DJ45" s="525">
        <v>8.3628663769085038E-2</v>
      </c>
      <c r="DK45" s="122">
        <v>16.100000000000001</v>
      </c>
      <c r="DL45" s="123">
        <v>4416</v>
      </c>
      <c r="DM45" s="123">
        <v>4071</v>
      </c>
      <c r="DN45" s="123">
        <v>345</v>
      </c>
      <c r="DO45" s="525">
        <v>7.8125E-2</v>
      </c>
      <c r="DP45" s="122">
        <v>178.70000000000002</v>
      </c>
      <c r="DQ45" s="123">
        <v>49281</v>
      </c>
      <c r="DR45" s="123">
        <v>45184</v>
      </c>
      <c r="DS45" s="123">
        <v>4097</v>
      </c>
      <c r="DT45" s="525">
        <v>8.3135488322071391E-2</v>
      </c>
      <c r="DU45" s="122">
        <v>210.1</v>
      </c>
      <c r="DV45" s="123">
        <v>49481</v>
      </c>
      <c r="DW45" s="123">
        <v>46871</v>
      </c>
      <c r="DX45" s="123">
        <v>2610</v>
      </c>
      <c r="DY45" s="525">
        <v>5.2747519249813059E-2</v>
      </c>
      <c r="DZ45" s="122">
        <v>31.2</v>
      </c>
      <c r="EA45" s="123">
        <v>7342</v>
      </c>
      <c r="EB45" s="123">
        <v>7008</v>
      </c>
      <c r="EC45" s="123">
        <v>334</v>
      </c>
      <c r="ED45" s="525">
        <v>4.5491691637156086E-2</v>
      </c>
      <c r="EE45" s="122">
        <v>241.29999999999998</v>
      </c>
      <c r="EF45" s="123">
        <v>56823</v>
      </c>
      <c r="EG45" s="123">
        <v>53879</v>
      </c>
      <c r="EH45" s="123">
        <v>2944</v>
      </c>
      <c r="EI45" s="525">
        <v>5.1810006511447827E-2</v>
      </c>
      <c r="EJ45" s="122">
        <v>62.599999999999966</v>
      </c>
      <c r="EK45" s="123">
        <v>7542</v>
      </c>
      <c r="EL45" s="123">
        <v>8695</v>
      </c>
      <c r="EM45" s="123">
        <v>-1153</v>
      </c>
      <c r="EN45" s="525">
        <v>-3.1325481810623564E-2</v>
      </c>
      <c r="EO45" s="122">
        <v>165.3</v>
      </c>
      <c r="EP45" s="123">
        <v>45636</v>
      </c>
      <c r="EQ45" s="123">
        <v>41796</v>
      </c>
      <c r="ER45" s="123">
        <v>3840</v>
      </c>
      <c r="ES45" s="525">
        <v>8.4144096765711274E-2</v>
      </c>
      <c r="ET45" s="122">
        <v>20</v>
      </c>
      <c r="EU45" s="123">
        <v>5486</v>
      </c>
      <c r="EV45" s="123">
        <v>5057</v>
      </c>
      <c r="EW45" s="123">
        <v>429</v>
      </c>
      <c r="EX45" s="525">
        <v>7.8199052132701424E-2</v>
      </c>
      <c r="EY45" s="122">
        <v>185.3</v>
      </c>
      <c r="EZ45" s="123">
        <v>51122</v>
      </c>
      <c r="FA45" s="123">
        <v>46853</v>
      </c>
      <c r="FB45" s="123">
        <v>4269</v>
      </c>
      <c r="FC45" s="525">
        <v>8.3506122608661637E-2</v>
      </c>
      <c r="FD45" s="122">
        <v>175.2</v>
      </c>
      <c r="FE45" s="127">
        <v>41393</v>
      </c>
      <c r="FF45" s="123">
        <v>38798</v>
      </c>
      <c r="FG45" s="123">
        <v>2595</v>
      </c>
      <c r="FH45" s="525">
        <v>6.269175947623995E-2</v>
      </c>
      <c r="FI45" s="122">
        <v>30.5</v>
      </c>
      <c r="FJ45" s="123">
        <v>7115</v>
      </c>
      <c r="FK45" s="123">
        <v>6757</v>
      </c>
      <c r="FL45" s="123">
        <v>358</v>
      </c>
      <c r="FM45" s="525">
        <v>5.0316233309908642E-2</v>
      </c>
      <c r="FN45" s="122">
        <v>205.7</v>
      </c>
      <c r="FO45" s="123">
        <v>48508</v>
      </c>
      <c r="FP45" s="123">
        <v>45555</v>
      </c>
      <c r="FQ45" s="123">
        <v>2953</v>
      </c>
      <c r="FR45" s="525">
        <v>6.0876556444297847E-2</v>
      </c>
      <c r="FS45" s="122">
        <v>20.399999999999977</v>
      </c>
      <c r="FT45" s="123">
        <v>-2614</v>
      </c>
      <c r="FU45" s="123">
        <v>-1298</v>
      </c>
      <c r="FV45" s="123">
        <v>-1316</v>
      </c>
      <c r="FW45" s="525">
        <v>-2.262956616436379E-2</v>
      </c>
      <c r="FX45" s="122">
        <v>159.69999999999999</v>
      </c>
      <c r="FY45" s="123">
        <v>44076</v>
      </c>
      <c r="FZ45" s="123">
        <v>40380</v>
      </c>
      <c r="GA45" s="123">
        <v>3696</v>
      </c>
      <c r="GB45" s="525">
        <v>8.3855159270351212E-2</v>
      </c>
      <c r="GC45" s="122">
        <v>18.3</v>
      </c>
      <c r="GD45" s="123">
        <v>5020</v>
      </c>
      <c r="GE45" s="123">
        <v>4627</v>
      </c>
      <c r="GF45" s="123">
        <v>393</v>
      </c>
      <c r="GG45" s="525">
        <v>7.8286852589641437E-2</v>
      </c>
      <c r="GH45" s="122">
        <v>178</v>
      </c>
      <c r="GI45" s="123">
        <v>49096</v>
      </c>
      <c r="GJ45" s="123">
        <v>45007</v>
      </c>
      <c r="GK45" s="123">
        <v>4089</v>
      </c>
      <c r="GL45" s="525">
        <v>8.3285807397751349E-2</v>
      </c>
      <c r="GM45" s="122">
        <v>177.3</v>
      </c>
      <c r="GN45" s="123">
        <v>40832</v>
      </c>
      <c r="GO45" s="123">
        <v>36791</v>
      </c>
      <c r="GP45" s="123">
        <v>4041</v>
      </c>
      <c r="GQ45" s="525">
        <v>9.8966496865203757E-2</v>
      </c>
      <c r="GR45" s="122">
        <v>19.7</v>
      </c>
      <c r="GS45" s="123">
        <v>4526</v>
      </c>
      <c r="GT45" s="123">
        <v>4091</v>
      </c>
      <c r="GU45" s="123">
        <v>435</v>
      </c>
      <c r="GV45" s="525">
        <v>9.6111356606274859E-2</v>
      </c>
      <c r="GW45" s="122">
        <v>197</v>
      </c>
      <c r="GX45" s="123">
        <v>45358</v>
      </c>
      <c r="GY45" s="123">
        <v>40882</v>
      </c>
      <c r="GZ45" s="123">
        <v>4476</v>
      </c>
      <c r="HA45" s="525">
        <v>9.8681599717800605E-2</v>
      </c>
      <c r="HB45" s="122">
        <v>19</v>
      </c>
      <c r="HC45" s="123">
        <v>-3738</v>
      </c>
      <c r="HD45" s="123">
        <v>-4125</v>
      </c>
      <c r="HE45" s="123">
        <v>387</v>
      </c>
      <c r="HF45" s="525">
        <v>1.5395792320049256E-2</v>
      </c>
      <c r="HG45" s="122">
        <v>156.20000000000005</v>
      </c>
      <c r="HH45" s="123">
        <v>43108</v>
      </c>
      <c r="HI45" s="123">
        <v>39495</v>
      </c>
      <c r="HJ45" s="123">
        <v>3613</v>
      </c>
      <c r="HK45" s="525">
        <v>8.3812749373666146E-2</v>
      </c>
      <c r="HL45" s="122">
        <v>18.100000000000001</v>
      </c>
      <c r="HM45" s="123">
        <v>4965</v>
      </c>
      <c r="HN45" s="123">
        <v>4577</v>
      </c>
      <c r="HO45" s="123">
        <v>388</v>
      </c>
      <c r="HP45" s="525">
        <v>7.8147029204431021E-2</v>
      </c>
      <c r="HQ45" s="122">
        <v>174.30000000000004</v>
      </c>
      <c r="HR45" s="123">
        <v>48073</v>
      </c>
      <c r="HS45" s="123">
        <v>44072</v>
      </c>
      <c r="HT45" s="123">
        <v>4001</v>
      </c>
      <c r="HU45" s="525">
        <v>8.3227591371455911E-2</v>
      </c>
      <c r="HV45" s="122">
        <v>188</v>
      </c>
      <c r="HW45" s="123">
        <v>42274</v>
      </c>
      <c r="HX45" s="123">
        <v>37655</v>
      </c>
      <c r="HY45" s="123">
        <v>4619</v>
      </c>
      <c r="HZ45" s="525">
        <v>0.10926337701660595</v>
      </c>
      <c r="IA45" s="122">
        <v>20.100000000000001</v>
      </c>
      <c r="IB45" s="123">
        <v>4558</v>
      </c>
      <c r="IC45" s="123">
        <v>4057</v>
      </c>
      <c r="ID45" s="123">
        <v>501</v>
      </c>
      <c r="IE45" s="525">
        <v>0.10991663010092145</v>
      </c>
      <c r="IF45" s="122">
        <v>208.1</v>
      </c>
      <c r="IG45" s="123">
        <v>46832</v>
      </c>
      <c r="IH45" s="123">
        <v>41712</v>
      </c>
      <c r="II45" s="123">
        <v>5120</v>
      </c>
      <c r="IJ45" s="525">
        <v>0.1093269559275709</v>
      </c>
      <c r="IK45" s="122">
        <v>33.799999999999955</v>
      </c>
      <c r="IL45" s="123">
        <v>-1241</v>
      </c>
      <c r="IM45" s="123">
        <v>-2360</v>
      </c>
      <c r="IN45" s="123">
        <v>1119</v>
      </c>
      <c r="IO45" s="525">
        <v>2.6099364556114987E-2</v>
      </c>
      <c r="IP45" s="122">
        <v>165.9</v>
      </c>
      <c r="IQ45" s="123">
        <v>45801</v>
      </c>
      <c r="IR45" s="123">
        <v>41948</v>
      </c>
      <c r="IS45" s="123">
        <v>3853</v>
      </c>
      <c r="IT45" s="525">
        <v>8.4124800768542174E-2</v>
      </c>
      <c r="IU45" s="122">
        <v>21.4</v>
      </c>
      <c r="IV45" s="123">
        <v>5870</v>
      </c>
      <c r="IW45" s="123">
        <v>5411</v>
      </c>
      <c r="IX45" s="123">
        <v>459</v>
      </c>
      <c r="IY45" s="525">
        <v>7.8194207836456558E-2</v>
      </c>
      <c r="IZ45" s="122">
        <v>187.3</v>
      </c>
      <c r="JA45" s="123">
        <v>51671</v>
      </c>
      <c r="JB45" s="123">
        <v>47359</v>
      </c>
      <c r="JC45" s="123">
        <v>4312</v>
      </c>
      <c r="JD45" s="525">
        <v>8.34510653945153E-2</v>
      </c>
      <c r="JE45" s="122">
        <v>169.5</v>
      </c>
      <c r="JF45" s="123">
        <v>37427</v>
      </c>
      <c r="JG45" s="123">
        <v>33121</v>
      </c>
      <c r="JH45" s="123">
        <v>4306</v>
      </c>
      <c r="JI45" s="525">
        <v>0.11505063189675903</v>
      </c>
      <c r="JJ45" s="122">
        <v>19.899999999999999</v>
      </c>
      <c r="JK45" s="123">
        <v>4411</v>
      </c>
      <c r="JL45" s="123">
        <v>3905</v>
      </c>
      <c r="JM45" s="123">
        <v>506</v>
      </c>
      <c r="JN45" s="525">
        <v>0.11471321695760599</v>
      </c>
      <c r="JO45" s="122">
        <v>189.4</v>
      </c>
      <c r="JP45" s="123">
        <v>41838</v>
      </c>
      <c r="JQ45" s="123">
        <v>37026</v>
      </c>
      <c r="JR45" s="123">
        <v>4812</v>
      </c>
      <c r="JS45" s="525">
        <v>0.11501505808117023</v>
      </c>
      <c r="JT45" s="122">
        <v>2.0999999999999943</v>
      </c>
      <c r="JU45" s="123">
        <v>-9833</v>
      </c>
      <c r="JV45" s="123">
        <v>-10333</v>
      </c>
      <c r="JW45" s="123">
        <v>500</v>
      </c>
      <c r="JX45" s="525">
        <v>3.1563992686654926E-2</v>
      </c>
      <c r="JY45" s="122">
        <v>154.9</v>
      </c>
      <c r="JZ45" s="123">
        <v>42750</v>
      </c>
      <c r="KA45" s="123">
        <v>39167</v>
      </c>
      <c r="KB45" s="123">
        <v>3583</v>
      </c>
      <c r="KC45" s="525">
        <v>8.381286549707602E-2</v>
      </c>
      <c r="KD45" s="122">
        <v>18.3</v>
      </c>
      <c r="KE45" s="123">
        <v>5020</v>
      </c>
      <c r="KF45" s="123">
        <v>4627</v>
      </c>
      <c r="KG45" s="123">
        <v>393</v>
      </c>
      <c r="KH45" s="525">
        <v>7.8286852589641437E-2</v>
      </c>
      <c r="KI45" s="122">
        <v>173.20000000000002</v>
      </c>
      <c r="KJ45" s="123">
        <v>47770</v>
      </c>
      <c r="KK45" s="123">
        <v>43794</v>
      </c>
      <c r="KL45" s="123">
        <v>3976</v>
      </c>
      <c r="KM45" s="525">
        <v>8.3232154071593054E-2</v>
      </c>
      <c r="KN45" s="122">
        <v>207.8</v>
      </c>
      <c r="KO45" s="123">
        <v>46384</v>
      </c>
      <c r="KP45" s="123">
        <v>41011</v>
      </c>
      <c r="KQ45" s="123">
        <v>5373</v>
      </c>
      <c r="KR45" s="525">
        <v>0.11583735770955501</v>
      </c>
      <c r="KS45" s="122">
        <v>24.5</v>
      </c>
      <c r="KT45" s="123">
        <v>5296</v>
      </c>
      <c r="KU45" s="123">
        <v>4852</v>
      </c>
      <c r="KV45" s="123">
        <v>444</v>
      </c>
      <c r="KW45" s="525">
        <v>8.3836858006042292E-2</v>
      </c>
      <c r="KX45" s="122">
        <v>232.3</v>
      </c>
      <c r="KY45" s="123">
        <v>51680</v>
      </c>
      <c r="KZ45" s="123">
        <v>45863</v>
      </c>
      <c r="LA45" s="123">
        <v>5817</v>
      </c>
      <c r="LB45" s="525">
        <v>0.11255804953560372</v>
      </c>
      <c r="LC45" s="122">
        <v>59.099999999999994</v>
      </c>
      <c r="LD45" s="123">
        <v>3910</v>
      </c>
      <c r="LE45" s="123">
        <v>2069</v>
      </c>
      <c r="LF45" s="123">
        <v>1841</v>
      </c>
      <c r="LG45" s="525">
        <v>2.9325895464010668E-2</v>
      </c>
      <c r="LH45" s="122">
        <v>153.69999999999999</v>
      </c>
      <c r="LI45" s="123">
        <v>42421</v>
      </c>
      <c r="LJ45" s="123">
        <v>38863</v>
      </c>
      <c r="LK45" s="123">
        <v>3558</v>
      </c>
      <c r="LL45" s="525">
        <v>8.3873553192994041E-2</v>
      </c>
      <c r="LM45" s="122">
        <v>18.7</v>
      </c>
      <c r="LN45" s="123">
        <v>5129</v>
      </c>
      <c r="LO45" s="123">
        <v>4728</v>
      </c>
      <c r="LP45" s="123">
        <v>401</v>
      </c>
      <c r="LQ45" s="525">
        <v>7.8182881653343736E-2</v>
      </c>
      <c r="LR45" s="122">
        <v>172.39999999999998</v>
      </c>
      <c r="LS45" s="123">
        <v>47550</v>
      </c>
      <c r="LT45" s="123">
        <v>43591</v>
      </c>
      <c r="LU45" s="123">
        <v>3959</v>
      </c>
      <c r="LV45" s="525">
        <v>8.3259726603575182E-2</v>
      </c>
      <c r="LW45" s="122">
        <v>153.6</v>
      </c>
      <c r="LX45" s="123">
        <v>35813</v>
      </c>
      <c r="LY45" s="123">
        <v>32094</v>
      </c>
      <c r="LZ45" s="123">
        <v>3719</v>
      </c>
      <c r="MA45" s="525">
        <v>0.103844972496021</v>
      </c>
      <c r="MB45" s="122">
        <v>16.8</v>
      </c>
      <c r="MC45" s="123">
        <v>3844</v>
      </c>
      <c r="MD45" s="123">
        <v>3516</v>
      </c>
      <c r="ME45" s="123">
        <v>328</v>
      </c>
      <c r="MF45" s="525">
        <v>8.5327783558792919E-2</v>
      </c>
      <c r="MG45" s="122">
        <v>170.4</v>
      </c>
      <c r="MH45" s="123">
        <v>39657</v>
      </c>
      <c r="MI45" s="123">
        <v>35610</v>
      </c>
      <c r="MJ45" s="123">
        <v>4047</v>
      </c>
      <c r="MK45" s="525">
        <v>0.10205007943112188</v>
      </c>
      <c r="ML45" s="122">
        <v>-1.9999999999999716</v>
      </c>
      <c r="MM45" s="123">
        <v>-7893</v>
      </c>
      <c r="MN45" s="123">
        <v>-7981</v>
      </c>
      <c r="MO45" s="123">
        <v>88</v>
      </c>
      <c r="MP45" s="525">
        <v>1.8790352827546694E-2</v>
      </c>
      <c r="MQ45" s="122">
        <v>155.6</v>
      </c>
      <c r="MR45" s="123">
        <v>42948</v>
      </c>
      <c r="MS45" s="123">
        <v>39343</v>
      </c>
      <c r="MT45" s="123">
        <v>3605</v>
      </c>
      <c r="MU45" s="525">
        <v>8.3938716587501169E-2</v>
      </c>
      <c r="MV45" s="122">
        <v>22.2</v>
      </c>
      <c r="MW45" s="123">
        <v>6089</v>
      </c>
      <c r="MX45" s="123">
        <v>5613</v>
      </c>
      <c r="MY45" s="123">
        <v>476</v>
      </c>
      <c r="MZ45" s="525">
        <v>7.8173755953358515E-2</v>
      </c>
      <c r="NA45" s="122">
        <v>177.79999999999998</v>
      </c>
      <c r="NB45" s="123">
        <v>49037</v>
      </c>
      <c r="NC45" s="123">
        <v>44956</v>
      </c>
      <c r="ND45" s="123">
        <v>4081</v>
      </c>
      <c r="NE45" s="525">
        <v>8.3222872524828184E-2</v>
      </c>
      <c r="NF45" s="140">
        <v>182</v>
      </c>
      <c r="NG45" s="123">
        <v>41403</v>
      </c>
      <c r="NH45" s="123">
        <v>37222</v>
      </c>
      <c r="NI45" s="123">
        <v>4181</v>
      </c>
      <c r="NJ45" s="525">
        <v>0.10098302055406613</v>
      </c>
      <c r="NK45" s="122">
        <v>19</v>
      </c>
      <c r="NL45" s="123">
        <v>4170</v>
      </c>
      <c r="NM45" s="123">
        <v>3918</v>
      </c>
      <c r="NN45" s="123">
        <v>252</v>
      </c>
      <c r="NO45" s="525">
        <v>6.0431654676258995E-2</v>
      </c>
      <c r="NP45" s="122">
        <v>201</v>
      </c>
      <c r="NQ45" s="123">
        <v>45573</v>
      </c>
      <c r="NR45" s="123">
        <v>41140</v>
      </c>
      <c r="NS45" s="123">
        <v>4433</v>
      </c>
      <c r="NT45" s="525">
        <v>9.7272507844557085E-2</v>
      </c>
      <c r="NU45" s="122">
        <v>23.200000000000017</v>
      </c>
      <c r="NV45" s="123">
        <v>-3464</v>
      </c>
      <c r="NW45" s="123">
        <v>-3816</v>
      </c>
      <c r="NX45" s="123">
        <v>352</v>
      </c>
      <c r="NY45" s="525">
        <v>1.4049635319728901E-2</v>
      </c>
      <c r="NZ45" s="122">
        <v>155.49999999999997</v>
      </c>
      <c r="OA45" s="123">
        <v>42920</v>
      </c>
      <c r="OB45" s="123">
        <v>39318</v>
      </c>
      <c r="OC45" s="123">
        <v>3602</v>
      </c>
      <c r="OD45" s="525">
        <v>8.3923578751164962E-2</v>
      </c>
      <c r="OE45" s="122">
        <v>16.7</v>
      </c>
      <c r="OF45" s="123">
        <v>4581</v>
      </c>
      <c r="OG45" s="123">
        <v>4223</v>
      </c>
      <c r="OH45" s="123">
        <v>358</v>
      </c>
      <c r="OI45" s="525">
        <v>7.8148875791311939E-2</v>
      </c>
      <c r="OJ45" s="122">
        <v>172.19999999999996</v>
      </c>
      <c r="OK45" s="123">
        <v>47501</v>
      </c>
      <c r="OL45" s="123">
        <v>43541</v>
      </c>
      <c r="OM45" s="123">
        <v>3960</v>
      </c>
      <c r="ON45" s="525">
        <v>8.3366665964927048E-2</v>
      </c>
      <c r="OO45" s="122">
        <v>131</v>
      </c>
      <c r="OP45" s="123">
        <v>28770</v>
      </c>
      <c r="OQ45" s="123">
        <v>26258</v>
      </c>
      <c r="OR45" s="123">
        <v>2512</v>
      </c>
      <c r="OS45" s="525">
        <v>8.7313173444560299E-2</v>
      </c>
      <c r="OT45" s="604">
        <v>46.199999999999996</v>
      </c>
      <c r="OU45" s="123">
        <v>9809</v>
      </c>
      <c r="OV45" s="123">
        <v>9312</v>
      </c>
      <c r="OW45" s="123">
        <v>497</v>
      </c>
      <c r="OX45" s="525">
        <v>5.066775410337445E-2</v>
      </c>
      <c r="OY45" s="122">
        <v>177.2</v>
      </c>
      <c r="OZ45" s="123">
        <v>38579</v>
      </c>
      <c r="PA45" s="123">
        <v>35570</v>
      </c>
      <c r="PB45" s="123">
        <v>3009</v>
      </c>
      <c r="PC45" s="525">
        <v>7.7995800824282646E-2</v>
      </c>
      <c r="PD45" s="122">
        <v>5.0000000000000284</v>
      </c>
      <c r="PE45" s="123">
        <v>-8922</v>
      </c>
      <c r="PF45" s="123">
        <v>-7971</v>
      </c>
      <c r="PG45" s="123">
        <v>-951</v>
      </c>
      <c r="PH45" s="525">
        <v>-5.3708651406444013E-3</v>
      </c>
      <c r="PI45" s="122">
        <v>1273</v>
      </c>
      <c r="PJ45" s="123">
        <v>351438</v>
      </c>
      <c r="PK45" s="123">
        <v>321877</v>
      </c>
      <c r="PL45" s="123">
        <v>29561</v>
      </c>
      <c r="PM45" s="525">
        <v>8.4114409938595147E-2</v>
      </c>
      <c r="PN45" s="122">
        <v>172.5</v>
      </c>
      <c r="PO45" s="123">
        <v>47317</v>
      </c>
      <c r="PP45" s="123">
        <v>43618</v>
      </c>
      <c r="PQ45" s="123">
        <v>3699</v>
      </c>
      <c r="PR45" s="525">
        <v>7.8174863157004879E-2</v>
      </c>
      <c r="PS45" s="122">
        <v>1445.5</v>
      </c>
      <c r="PT45" s="123">
        <v>398755</v>
      </c>
      <c r="PU45" s="123">
        <v>365495</v>
      </c>
      <c r="PV45" s="123">
        <v>33260</v>
      </c>
      <c r="PW45" s="525">
        <v>8.3409612418653051E-2</v>
      </c>
      <c r="PX45" s="122">
        <v>1479</v>
      </c>
      <c r="PY45" s="123">
        <v>352568</v>
      </c>
      <c r="PZ45" s="123">
        <v>325115</v>
      </c>
      <c r="QA45" s="123">
        <v>27453</v>
      </c>
      <c r="QB45" s="525">
        <v>7.7865830137732295E-2</v>
      </c>
      <c r="QC45" s="122">
        <v>196.59999999999997</v>
      </c>
      <c r="QD45" s="123">
        <v>46541</v>
      </c>
      <c r="QE45" s="123">
        <v>43545</v>
      </c>
      <c r="QF45" s="123">
        <v>2996</v>
      </c>
      <c r="QG45" s="525">
        <v>6.4373348230592375E-2</v>
      </c>
      <c r="QH45" s="122">
        <v>1675.6</v>
      </c>
      <c r="QI45" s="123">
        <v>399109</v>
      </c>
      <c r="QJ45" s="123">
        <v>368660</v>
      </c>
      <c r="QK45" s="123">
        <v>30449</v>
      </c>
      <c r="QL45" s="525">
        <v>7.6292441413248008E-2</v>
      </c>
      <c r="QM45" s="122">
        <v>230.09999999999991</v>
      </c>
      <c r="QN45" s="123">
        <v>354</v>
      </c>
      <c r="QO45" s="123">
        <v>3165</v>
      </c>
      <c r="QP45" s="123">
        <v>-2811</v>
      </c>
      <c r="QQ45" s="526">
        <v>-7.117171005405043E-3</v>
      </c>
    </row>
    <row r="46" spans="2:459">
      <c r="B46" s="518"/>
      <c r="C46" s="544" t="s">
        <v>2842</v>
      </c>
      <c r="D46" s="545" t="s">
        <v>1804</v>
      </c>
      <c r="E46" s="209">
        <v>146.19999999999999</v>
      </c>
      <c r="F46" s="210">
        <v>39045</v>
      </c>
      <c r="G46" s="210">
        <v>35733</v>
      </c>
      <c r="H46" s="150">
        <v>3312</v>
      </c>
      <c r="I46" s="547">
        <v>8.4825201690357274E-2</v>
      </c>
      <c r="J46" s="209">
        <v>14.1</v>
      </c>
      <c r="K46" s="210">
        <v>3777</v>
      </c>
      <c r="L46" s="210">
        <v>3446</v>
      </c>
      <c r="M46" s="150">
        <v>331</v>
      </c>
      <c r="N46" s="547">
        <v>8.7635689700820751E-2</v>
      </c>
      <c r="O46" s="149">
        <v>160.29999999999998</v>
      </c>
      <c r="P46" s="150">
        <v>42822</v>
      </c>
      <c r="Q46" s="150">
        <v>39179</v>
      </c>
      <c r="R46" s="150">
        <v>3643</v>
      </c>
      <c r="S46" s="547">
        <v>8.5073093269814576E-2</v>
      </c>
      <c r="T46" s="209">
        <v>153.6</v>
      </c>
      <c r="U46" s="210">
        <v>37496</v>
      </c>
      <c r="V46" s="210">
        <v>34464</v>
      </c>
      <c r="W46" s="150">
        <v>3032</v>
      </c>
      <c r="X46" s="547">
        <v>8.0861958608918288E-2</v>
      </c>
      <c r="Y46" s="209">
        <v>5.7</v>
      </c>
      <c r="Z46" s="210">
        <v>1368</v>
      </c>
      <c r="AA46" s="210">
        <v>1282</v>
      </c>
      <c r="AB46" s="150">
        <v>86</v>
      </c>
      <c r="AC46" s="547">
        <v>6.2865497076023388E-2</v>
      </c>
      <c r="AD46" s="149">
        <v>159.29999999999998</v>
      </c>
      <c r="AE46" s="150">
        <v>38864</v>
      </c>
      <c r="AF46" s="150">
        <v>35746</v>
      </c>
      <c r="AG46" s="150">
        <v>3118</v>
      </c>
      <c r="AH46" s="547">
        <v>8.022848909016056E-2</v>
      </c>
      <c r="AI46" s="149">
        <v>-1</v>
      </c>
      <c r="AJ46" s="150">
        <v>-3958</v>
      </c>
      <c r="AK46" s="150">
        <v>-3433</v>
      </c>
      <c r="AL46" s="150">
        <v>-525</v>
      </c>
      <c r="AM46" s="547">
        <v>-4.8446041796540162E-3</v>
      </c>
      <c r="AN46" s="209">
        <v>130.69999999999999</v>
      </c>
      <c r="AO46" s="210">
        <v>34865</v>
      </c>
      <c r="AP46" s="210">
        <v>31944</v>
      </c>
      <c r="AQ46" s="150">
        <v>2921</v>
      </c>
      <c r="AR46" s="547">
        <v>8.3780295425211523E-2</v>
      </c>
      <c r="AS46" s="209">
        <v>16.3</v>
      </c>
      <c r="AT46" s="210">
        <v>4367</v>
      </c>
      <c r="AU46" s="210">
        <v>3984</v>
      </c>
      <c r="AV46" s="150">
        <v>383</v>
      </c>
      <c r="AW46" s="547">
        <v>8.7703228761163265E-2</v>
      </c>
      <c r="AX46" s="149">
        <v>147</v>
      </c>
      <c r="AY46" s="150">
        <v>39232</v>
      </c>
      <c r="AZ46" s="150">
        <v>35928</v>
      </c>
      <c r="BA46" s="150">
        <v>3304</v>
      </c>
      <c r="BB46" s="547">
        <v>8.4216965742251224E-2</v>
      </c>
      <c r="BC46" s="209">
        <v>100.3</v>
      </c>
      <c r="BD46" s="210">
        <v>23827</v>
      </c>
      <c r="BE46" s="210">
        <v>21498</v>
      </c>
      <c r="BF46" s="150">
        <v>2329</v>
      </c>
      <c r="BG46" s="547">
        <v>9.7746254249380951E-2</v>
      </c>
      <c r="BH46" s="209">
        <v>8.1</v>
      </c>
      <c r="BI46" s="210">
        <v>1906</v>
      </c>
      <c r="BJ46" s="210">
        <v>1728</v>
      </c>
      <c r="BK46" s="150">
        <v>178</v>
      </c>
      <c r="BL46" s="547">
        <v>9.3389296956977966E-2</v>
      </c>
      <c r="BM46" s="149">
        <v>108.39999999999999</v>
      </c>
      <c r="BN46" s="150">
        <v>25733</v>
      </c>
      <c r="BO46" s="150">
        <v>23226</v>
      </c>
      <c r="BP46" s="150">
        <v>2507</v>
      </c>
      <c r="BQ46" s="547">
        <v>9.7423541755722223E-2</v>
      </c>
      <c r="BR46" s="149">
        <v>-38.600000000000009</v>
      </c>
      <c r="BS46" s="150">
        <v>-13499</v>
      </c>
      <c r="BT46" s="150">
        <v>-12702</v>
      </c>
      <c r="BU46" s="150">
        <v>-797</v>
      </c>
      <c r="BV46" s="547">
        <v>1.3206576013471E-2</v>
      </c>
      <c r="BW46" s="209">
        <v>133.4</v>
      </c>
      <c r="BX46" s="210">
        <v>35609</v>
      </c>
      <c r="BY46" s="210">
        <v>32605</v>
      </c>
      <c r="BZ46" s="150">
        <v>3004</v>
      </c>
      <c r="CA46" s="547">
        <v>8.4360695329832341E-2</v>
      </c>
      <c r="CB46" s="209">
        <v>15.5</v>
      </c>
      <c r="CC46" s="210">
        <v>4152</v>
      </c>
      <c r="CD46" s="210">
        <v>3788</v>
      </c>
      <c r="CE46" s="150">
        <v>364</v>
      </c>
      <c r="CF46" s="547">
        <v>8.7668593448940263E-2</v>
      </c>
      <c r="CG46" s="149">
        <v>148.9</v>
      </c>
      <c r="CH46" s="150">
        <v>39761</v>
      </c>
      <c r="CI46" s="150">
        <v>36393</v>
      </c>
      <c r="CJ46" s="150">
        <v>3368</v>
      </c>
      <c r="CK46" s="547">
        <v>8.4706119061391819E-2</v>
      </c>
      <c r="CL46" s="209">
        <v>124</v>
      </c>
      <c r="CM46" s="210">
        <v>28505</v>
      </c>
      <c r="CN46" s="210">
        <v>25705</v>
      </c>
      <c r="CO46" s="150">
        <v>2800</v>
      </c>
      <c r="CP46" s="547">
        <v>9.8228380985791966E-2</v>
      </c>
      <c r="CQ46" s="605">
        <v>21.700000000000003</v>
      </c>
      <c r="CR46" s="606">
        <v>4838</v>
      </c>
      <c r="CS46" s="606">
        <v>4487</v>
      </c>
      <c r="CT46" s="150">
        <v>351</v>
      </c>
      <c r="CU46" s="547">
        <v>7.2550640760644894E-2</v>
      </c>
      <c r="CV46" s="149">
        <v>145.69999999999999</v>
      </c>
      <c r="CW46" s="150">
        <v>33343</v>
      </c>
      <c r="CX46" s="150">
        <v>30192</v>
      </c>
      <c r="CY46" s="150">
        <v>3151</v>
      </c>
      <c r="CZ46" s="547">
        <v>9.4502594247668173E-2</v>
      </c>
      <c r="DA46" s="149">
        <v>-3.2000000000000171</v>
      </c>
      <c r="DB46" s="150">
        <v>-6418</v>
      </c>
      <c r="DC46" s="150">
        <v>-6201</v>
      </c>
      <c r="DD46" s="150">
        <v>-217</v>
      </c>
      <c r="DE46" s="547">
        <v>9.7964751862763544E-3</v>
      </c>
      <c r="DF46" s="209">
        <v>142.40000000000003</v>
      </c>
      <c r="DG46" s="210">
        <v>37983</v>
      </c>
      <c r="DH46" s="210">
        <v>34804</v>
      </c>
      <c r="DI46" s="150">
        <v>3179</v>
      </c>
      <c r="DJ46" s="547">
        <v>8.3695337387778748E-2</v>
      </c>
      <c r="DK46" s="209">
        <v>9.6</v>
      </c>
      <c r="DL46" s="210">
        <v>2572</v>
      </c>
      <c r="DM46" s="210">
        <v>2346</v>
      </c>
      <c r="DN46" s="150">
        <v>226</v>
      </c>
      <c r="DO46" s="547">
        <v>8.7869362363919123E-2</v>
      </c>
      <c r="DP46" s="149">
        <v>152.00000000000003</v>
      </c>
      <c r="DQ46" s="150">
        <v>40555</v>
      </c>
      <c r="DR46" s="150">
        <v>37150</v>
      </c>
      <c r="DS46" s="150">
        <v>3405</v>
      </c>
      <c r="DT46" s="547">
        <v>8.396005424731845E-2</v>
      </c>
      <c r="DU46" s="209">
        <v>136.30000000000001</v>
      </c>
      <c r="DV46" s="210">
        <v>31245</v>
      </c>
      <c r="DW46" s="210">
        <v>29337</v>
      </c>
      <c r="DX46" s="150">
        <v>1908</v>
      </c>
      <c r="DY46" s="547">
        <v>6.1065770523283727E-2</v>
      </c>
      <c r="DZ46" s="209">
        <v>18</v>
      </c>
      <c r="EA46" s="210">
        <v>4183</v>
      </c>
      <c r="EB46" s="210">
        <v>3885</v>
      </c>
      <c r="EC46" s="150">
        <v>298</v>
      </c>
      <c r="ED46" s="547">
        <v>7.1240736313650493E-2</v>
      </c>
      <c r="EE46" s="149">
        <v>154.30000000000001</v>
      </c>
      <c r="EF46" s="150">
        <v>35428</v>
      </c>
      <c r="EG46" s="150">
        <v>33222</v>
      </c>
      <c r="EH46" s="150">
        <v>2206</v>
      </c>
      <c r="EI46" s="547">
        <v>6.2267133340860335E-2</v>
      </c>
      <c r="EJ46" s="149">
        <v>2.2999999999999829</v>
      </c>
      <c r="EK46" s="150">
        <v>-5127</v>
      </c>
      <c r="EL46" s="150">
        <v>-3928</v>
      </c>
      <c r="EM46" s="150">
        <v>-1199</v>
      </c>
      <c r="EN46" s="547">
        <v>-2.1692920906458114E-2</v>
      </c>
      <c r="EO46" s="209">
        <v>144.9</v>
      </c>
      <c r="EP46" s="210">
        <v>38672</v>
      </c>
      <c r="EQ46" s="210">
        <v>35415</v>
      </c>
      <c r="ER46" s="150">
        <v>3257</v>
      </c>
      <c r="ES46" s="547">
        <v>8.422114191146049E-2</v>
      </c>
      <c r="ET46" s="209">
        <v>12</v>
      </c>
      <c r="EU46" s="210">
        <v>3215</v>
      </c>
      <c r="EV46" s="210">
        <v>2933</v>
      </c>
      <c r="EW46" s="150">
        <v>282</v>
      </c>
      <c r="EX46" s="547">
        <v>8.7713841368584761E-2</v>
      </c>
      <c r="EY46" s="149">
        <v>156.9</v>
      </c>
      <c r="EZ46" s="150">
        <v>41887</v>
      </c>
      <c r="FA46" s="150">
        <v>38348</v>
      </c>
      <c r="FB46" s="150">
        <v>3539</v>
      </c>
      <c r="FC46" s="547">
        <v>8.4489220999355408E-2</v>
      </c>
      <c r="FD46" s="209">
        <v>119.6</v>
      </c>
      <c r="FE46" s="210">
        <v>27723</v>
      </c>
      <c r="FF46" s="210">
        <v>25444</v>
      </c>
      <c r="FG46" s="150">
        <v>2279</v>
      </c>
      <c r="FH46" s="547">
        <v>8.2206110449807024E-2</v>
      </c>
      <c r="FI46" s="209">
        <v>12</v>
      </c>
      <c r="FJ46" s="210">
        <v>2758</v>
      </c>
      <c r="FK46" s="210">
        <v>2554</v>
      </c>
      <c r="FL46" s="150">
        <v>204</v>
      </c>
      <c r="FM46" s="547">
        <v>7.396664249456128E-2</v>
      </c>
      <c r="FN46" s="149">
        <v>131.6</v>
      </c>
      <c r="FO46" s="150">
        <v>30481</v>
      </c>
      <c r="FP46" s="150">
        <v>27998</v>
      </c>
      <c r="FQ46" s="150">
        <v>2483</v>
      </c>
      <c r="FR46" s="547">
        <v>8.1460582001902829E-2</v>
      </c>
      <c r="FS46" s="149">
        <v>-25.300000000000011</v>
      </c>
      <c r="FT46" s="150">
        <v>-11406</v>
      </c>
      <c r="FU46" s="150">
        <v>-10350</v>
      </c>
      <c r="FV46" s="150">
        <v>-1056</v>
      </c>
      <c r="FW46" s="547">
        <v>-3.028638997452579E-3</v>
      </c>
      <c r="FX46" s="209">
        <v>139.80000000000001</v>
      </c>
      <c r="FY46" s="210">
        <v>37299</v>
      </c>
      <c r="FZ46" s="210">
        <v>34168</v>
      </c>
      <c r="GA46" s="150">
        <v>3131</v>
      </c>
      <c r="GB46" s="547">
        <v>8.3943269256548436E-2</v>
      </c>
      <c r="GC46" s="209">
        <v>11</v>
      </c>
      <c r="GD46" s="210">
        <v>2947</v>
      </c>
      <c r="GE46" s="210">
        <v>2689</v>
      </c>
      <c r="GF46" s="150">
        <v>258</v>
      </c>
      <c r="GG46" s="547">
        <v>8.7546657617916523E-2</v>
      </c>
      <c r="GH46" s="149">
        <v>150.80000000000001</v>
      </c>
      <c r="GI46" s="150">
        <v>40246</v>
      </c>
      <c r="GJ46" s="150">
        <v>36857</v>
      </c>
      <c r="GK46" s="150">
        <v>3389</v>
      </c>
      <c r="GL46" s="547">
        <v>8.4207126174029714E-2</v>
      </c>
      <c r="GM46" s="209">
        <v>123.9</v>
      </c>
      <c r="GN46" s="210">
        <v>27369</v>
      </c>
      <c r="GO46" s="210">
        <v>24680</v>
      </c>
      <c r="GP46" s="150">
        <v>2689</v>
      </c>
      <c r="GQ46" s="547">
        <v>9.8249844714823342E-2</v>
      </c>
      <c r="GR46" s="209">
        <v>10.8</v>
      </c>
      <c r="GS46" s="210">
        <v>2430</v>
      </c>
      <c r="GT46" s="210">
        <v>2144</v>
      </c>
      <c r="GU46" s="150">
        <v>286</v>
      </c>
      <c r="GV46" s="547">
        <v>0.1176954732510288</v>
      </c>
      <c r="GW46" s="149">
        <v>134.70000000000002</v>
      </c>
      <c r="GX46" s="150">
        <v>29799</v>
      </c>
      <c r="GY46" s="150">
        <v>26824</v>
      </c>
      <c r="GZ46" s="150">
        <v>2975</v>
      </c>
      <c r="HA46" s="547">
        <v>9.9835564951844022E-2</v>
      </c>
      <c r="HB46" s="149">
        <v>-16.099999999999994</v>
      </c>
      <c r="HC46" s="150">
        <v>-10447</v>
      </c>
      <c r="HD46" s="150">
        <v>-10033</v>
      </c>
      <c r="HE46" s="150">
        <v>-414</v>
      </c>
      <c r="HF46" s="547">
        <v>1.5628438777814307E-2</v>
      </c>
      <c r="HG46" s="209">
        <v>136.69999999999999</v>
      </c>
      <c r="HH46" s="210">
        <v>36469</v>
      </c>
      <c r="HI46" s="210">
        <v>33411</v>
      </c>
      <c r="HJ46" s="150">
        <v>3058</v>
      </c>
      <c r="HK46" s="547">
        <v>8.3852038717815131E-2</v>
      </c>
      <c r="HL46" s="209">
        <v>10.9</v>
      </c>
      <c r="HM46" s="210">
        <v>2920</v>
      </c>
      <c r="HN46" s="210">
        <v>2664</v>
      </c>
      <c r="HO46" s="150">
        <v>256</v>
      </c>
      <c r="HP46" s="547">
        <v>8.7671232876712329E-2</v>
      </c>
      <c r="HQ46" s="149">
        <v>147.6</v>
      </c>
      <c r="HR46" s="150">
        <v>39389</v>
      </c>
      <c r="HS46" s="150">
        <v>36075</v>
      </c>
      <c r="HT46" s="150">
        <v>3314</v>
      </c>
      <c r="HU46" s="547">
        <v>8.4135164639874083E-2</v>
      </c>
      <c r="HV46" s="209">
        <v>110.7</v>
      </c>
      <c r="HW46" s="210">
        <v>24800</v>
      </c>
      <c r="HX46" s="210">
        <v>21281</v>
      </c>
      <c r="HY46" s="150">
        <v>3519</v>
      </c>
      <c r="HZ46" s="547">
        <v>0.14189516129032259</v>
      </c>
      <c r="IA46" s="209">
        <v>10.7</v>
      </c>
      <c r="IB46" s="210">
        <v>2364</v>
      </c>
      <c r="IC46" s="210">
        <v>2055</v>
      </c>
      <c r="ID46" s="150">
        <v>309</v>
      </c>
      <c r="IE46" s="547">
        <v>0.13071065989847716</v>
      </c>
      <c r="IF46" s="149">
        <v>121.4</v>
      </c>
      <c r="IG46" s="150">
        <v>27164</v>
      </c>
      <c r="IH46" s="150">
        <v>23336</v>
      </c>
      <c r="II46" s="150">
        <v>3828</v>
      </c>
      <c r="IJ46" s="547">
        <v>0.14092180827565895</v>
      </c>
      <c r="IK46" s="149">
        <v>-26.199999999999989</v>
      </c>
      <c r="IL46" s="150">
        <v>-12225</v>
      </c>
      <c r="IM46" s="150">
        <v>-12739</v>
      </c>
      <c r="IN46" s="150">
        <v>514</v>
      </c>
      <c r="IO46" s="547">
        <v>5.6786643635784867E-2</v>
      </c>
      <c r="IP46" s="209">
        <v>145.4</v>
      </c>
      <c r="IQ46" s="210">
        <v>38805</v>
      </c>
      <c r="IR46" s="210">
        <v>35537</v>
      </c>
      <c r="IS46" s="150">
        <v>3268</v>
      </c>
      <c r="IT46" s="547">
        <v>8.4215951552634963E-2</v>
      </c>
      <c r="IU46" s="209">
        <v>12.9</v>
      </c>
      <c r="IV46" s="210">
        <v>3456</v>
      </c>
      <c r="IW46" s="210">
        <v>3153</v>
      </c>
      <c r="IX46" s="150">
        <v>303</v>
      </c>
      <c r="IY46" s="547">
        <v>8.7673611111111105E-2</v>
      </c>
      <c r="IZ46" s="149">
        <v>158.30000000000001</v>
      </c>
      <c r="JA46" s="150">
        <v>42261</v>
      </c>
      <c r="JB46" s="150">
        <v>38690</v>
      </c>
      <c r="JC46" s="150">
        <v>3571</v>
      </c>
      <c r="JD46" s="547">
        <v>8.4498710394926763E-2</v>
      </c>
      <c r="JE46" s="209">
        <v>130.1</v>
      </c>
      <c r="JF46" s="210">
        <v>28222</v>
      </c>
      <c r="JG46" s="210">
        <v>24341</v>
      </c>
      <c r="JH46" s="150">
        <v>3881</v>
      </c>
      <c r="JI46" s="547">
        <v>0.13751683084118774</v>
      </c>
      <c r="JJ46" s="209">
        <v>12.4</v>
      </c>
      <c r="JK46" s="210">
        <v>2698</v>
      </c>
      <c r="JL46" s="210">
        <v>2332</v>
      </c>
      <c r="JM46" s="150">
        <v>366</v>
      </c>
      <c r="JN46" s="547">
        <v>0.13565604151223129</v>
      </c>
      <c r="JO46" s="149">
        <v>142.5</v>
      </c>
      <c r="JP46" s="150">
        <v>30920</v>
      </c>
      <c r="JQ46" s="150">
        <v>26673</v>
      </c>
      <c r="JR46" s="150">
        <v>4247</v>
      </c>
      <c r="JS46" s="547">
        <v>0.13735446313065977</v>
      </c>
      <c r="JT46" s="149">
        <v>-15.800000000000011</v>
      </c>
      <c r="JU46" s="150">
        <v>-11341</v>
      </c>
      <c r="JV46" s="150">
        <v>-12017</v>
      </c>
      <c r="JW46" s="150">
        <v>676</v>
      </c>
      <c r="JX46" s="547">
        <v>5.2855752735733008E-2</v>
      </c>
      <c r="JY46" s="209">
        <v>135.69999999999999</v>
      </c>
      <c r="JZ46" s="210">
        <v>36204</v>
      </c>
      <c r="KA46" s="210">
        <v>33166</v>
      </c>
      <c r="KB46" s="150">
        <v>3038</v>
      </c>
      <c r="KC46" s="547">
        <v>8.3913379737045629E-2</v>
      </c>
      <c r="KD46" s="209">
        <v>11</v>
      </c>
      <c r="KE46" s="210">
        <v>2947</v>
      </c>
      <c r="KF46" s="210">
        <v>2689</v>
      </c>
      <c r="KG46" s="150">
        <v>258</v>
      </c>
      <c r="KH46" s="547">
        <v>8.7546657617916523E-2</v>
      </c>
      <c r="KI46" s="149">
        <v>146.69999999999999</v>
      </c>
      <c r="KJ46" s="150">
        <v>39151</v>
      </c>
      <c r="KK46" s="150">
        <v>35855</v>
      </c>
      <c r="KL46" s="150">
        <v>3296</v>
      </c>
      <c r="KM46" s="547">
        <v>8.4186866235856042E-2</v>
      </c>
      <c r="KN46" s="209">
        <v>143.5</v>
      </c>
      <c r="KO46" s="210">
        <v>31259</v>
      </c>
      <c r="KP46" s="210">
        <v>27160</v>
      </c>
      <c r="KQ46" s="150">
        <v>4099</v>
      </c>
      <c r="KR46" s="547">
        <v>0.13113023449246616</v>
      </c>
      <c r="KS46" s="209">
        <v>19.3</v>
      </c>
      <c r="KT46" s="606">
        <v>4134</v>
      </c>
      <c r="KU46" s="210">
        <v>3660</v>
      </c>
      <c r="KV46" s="150">
        <v>474</v>
      </c>
      <c r="KW46" s="547">
        <v>0.11465892597968069</v>
      </c>
      <c r="KX46" s="149">
        <v>162.80000000000001</v>
      </c>
      <c r="KY46" s="150">
        <v>35393</v>
      </c>
      <c r="KZ46" s="150">
        <v>30820</v>
      </c>
      <c r="LA46" s="150">
        <v>4573</v>
      </c>
      <c r="LB46" s="547">
        <v>0.12920634023677</v>
      </c>
      <c r="LC46" s="149">
        <v>16.100000000000023</v>
      </c>
      <c r="LD46" s="150">
        <v>-3758</v>
      </c>
      <c r="LE46" s="150">
        <v>-5035</v>
      </c>
      <c r="LF46" s="150">
        <v>1277</v>
      </c>
      <c r="LG46" s="547">
        <v>4.5019474000913953E-2</v>
      </c>
      <c r="LH46" s="209">
        <v>134.69999999999999</v>
      </c>
      <c r="LI46" s="210">
        <v>35939</v>
      </c>
      <c r="LJ46" s="210">
        <v>32923</v>
      </c>
      <c r="LK46" s="150">
        <v>3016</v>
      </c>
      <c r="LL46" s="547">
        <v>8.3919975514065506E-2</v>
      </c>
      <c r="LM46" s="209">
        <v>11.2</v>
      </c>
      <c r="LN46" s="210">
        <v>3000</v>
      </c>
      <c r="LO46" s="210">
        <v>2737</v>
      </c>
      <c r="LP46" s="150">
        <v>263</v>
      </c>
      <c r="LQ46" s="547">
        <v>8.7666666666666671E-2</v>
      </c>
      <c r="LR46" s="149">
        <v>145.89999999999998</v>
      </c>
      <c r="LS46" s="150">
        <v>38939</v>
      </c>
      <c r="LT46" s="150">
        <v>35660</v>
      </c>
      <c r="LU46" s="150">
        <v>3279</v>
      </c>
      <c r="LV46" s="547">
        <v>8.4208634017309131E-2</v>
      </c>
      <c r="LW46" s="209">
        <v>103.8</v>
      </c>
      <c r="LX46" s="210">
        <v>23668</v>
      </c>
      <c r="LY46" s="210">
        <v>20780</v>
      </c>
      <c r="LZ46" s="150">
        <v>2888</v>
      </c>
      <c r="MA46" s="547">
        <v>0.12202129457495352</v>
      </c>
      <c r="MB46" s="209">
        <v>10.7</v>
      </c>
      <c r="MC46" s="210">
        <v>2361</v>
      </c>
      <c r="MD46" s="210">
        <v>2152</v>
      </c>
      <c r="ME46" s="150">
        <v>209</v>
      </c>
      <c r="MF46" s="547">
        <v>8.8521812791190174E-2</v>
      </c>
      <c r="MG46" s="149">
        <v>114.5</v>
      </c>
      <c r="MH46" s="150">
        <v>26029</v>
      </c>
      <c r="MI46" s="150">
        <v>22932</v>
      </c>
      <c r="MJ46" s="150">
        <v>3097</v>
      </c>
      <c r="MK46" s="547">
        <v>0.11898267317223098</v>
      </c>
      <c r="ML46" s="149">
        <v>-31.399999999999977</v>
      </c>
      <c r="MM46" s="150">
        <v>-12910</v>
      </c>
      <c r="MN46" s="150">
        <v>-12728</v>
      </c>
      <c r="MO46" s="150">
        <v>-182</v>
      </c>
      <c r="MP46" s="547">
        <v>3.4774039154921846E-2</v>
      </c>
      <c r="MQ46" s="209">
        <v>136.4</v>
      </c>
      <c r="MR46" s="210">
        <v>36395</v>
      </c>
      <c r="MS46" s="210">
        <v>33338</v>
      </c>
      <c r="MT46" s="150">
        <v>3057</v>
      </c>
      <c r="MU46" s="547">
        <v>8.399505426569584E-2</v>
      </c>
      <c r="MV46" s="209">
        <v>13.3</v>
      </c>
      <c r="MW46" s="210">
        <v>3563</v>
      </c>
      <c r="MX46" s="210">
        <v>3251</v>
      </c>
      <c r="MY46" s="150">
        <v>312</v>
      </c>
      <c r="MZ46" s="547">
        <v>8.7566657311254556E-2</v>
      </c>
      <c r="NA46" s="149">
        <v>149.70000000000002</v>
      </c>
      <c r="NB46" s="150">
        <v>39958</v>
      </c>
      <c r="NC46" s="150">
        <v>36589</v>
      </c>
      <c r="ND46" s="150">
        <v>3369</v>
      </c>
      <c r="NE46" s="547">
        <v>8.4313529205665955E-2</v>
      </c>
      <c r="NF46" s="209">
        <v>143.30000000000001</v>
      </c>
      <c r="NG46" s="210">
        <v>31859</v>
      </c>
      <c r="NH46" s="210">
        <v>28103</v>
      </c>
      <c r="NI46" s="150">
        <v>3756</v>
      </c>
      <c r="NJ46" s="547">
        <v>0.11789447251953922</v>
      </c>
      <c r="NK46" s="209">
        <v>4.5999999999999996</v>
      </c>
      <c r="NL46" s="210">
        <v>1015</v>
      </c>
      <c r="NM46" s="210">
        <v>896</v>
      </c>
      <c r="NN46" s="150">
        <v>119</v>
      </c>
      <c r="NO46" s="547">
        <v>0.11724137931034483</v>
      </c>
      <c r="NP46" s="149">
        <v>147.9</v>
      </c>
      <c r="NQ46" s="150">
        <v>32874</v>
      </c>
      <c r="NR46" s="150">
        <v>28999</v>
      </c>
      <c r="NS46" s="150">
        <v>3875</v>
      </c>
      <c r="NT46" s="547">
        <v>0.11787430796374034</v>
      </c>
      <c r="NU46" s="149">
        <v>-1.8000000000000114</v>
      </c>
      <c r="NV46" s="150">
        <v>-7084</v>
      </c>
      <c r="NW46" s="150">
        <v>-7590</v>
      </c>
      <c r="NX46" s="150">
        <v>506</v>
      </c>
      <c r="NY46" s="547">
        <v>3.356077875807438E-2</v>
      </c>
      <c r="NZ46" s="209">
        <v>136.4</v>
      </c>
      <c r="OA46" s="210">
        <v>36395</v>
      </c>
      <c r="OB46" s="210">
        <v>33338</v>
      </c>
      <c r="OC46" s="150">
        <v>3057</v>
      </c>
      <c r="OD46" s="547">
        <v>8.399505426569584E-2</v>
      </c>
      <c r="OE46" s="209">
        <v>10</v>
      </c>
      <c r="OF46" s="210">
        <v>2679</v>
      </c>
      <c r="OG46" s="210">
        <v>2444</v>
      </c>
      <c r="OH46" s="150">
        <v>235</v>
      </c>
      <c r="OI46" s="547">
        <v>8.771929824561403E-2</v>
      </c>
      <c r="OJ46" s="149">
        <v>146.4</v>
      </c>
      <c r="OK46" s="150">
        <v>39074</v>
      </c>
      <c r="OL46" s="150">
        <v>35782</v>
      </c>
      <c r="OM46" s="150">
        <v>3292</v>
      </c>
      <c r="ON46" s="547">
        <v>8.4250396683216461E-2</v>
      </c>
      <c r="OO46" s="209">
        <v>84.5</v>
      </c>
      <c r="OP46" s="210">
        <v>18141</v>
      </c>
      <c r="OQ46" s="210">
        <v>16254</v>
      </c>
      <c r="OR46" s="150">
        <v>1887</v>
      </c>
      <c r="OS46" s="547">
        <v>0.10401852158094924</v>
      </c>
      <c r="OT46" s="209">
        <v>26.5</v>
      </c>
      <c r="OU46" s="210">
        <v>5479</v>
      </c>
      <c r="OV46" s="210">
        <v>5093</v>
      </c>
      <c r="OW46" s="150">
        <v>386</v>
      </c>
      <c r="OX46" s="547">
        <v>7.0450812192005843E-2</v>
      </c>
      <c r="OY46" s="149">
        <v>111</v>
      </c>
      <c r="OZ46" s="150">
        <v>23620</v>
      </c>
      <c r="PA46" s="150">
        <v>21347</v>
      </c>
      <c r="PB46" s="150">
        <v>2273</v>
      </c>
      <c r="PC46" s="547">
        <v>9.6232006773920409E-2</v>
      </c>
      <c r="PD46" s="149">
        <v>-35.400000000000006</v>
      </c>
      <c r="PE46" s="150">
        <v>-15454</v>
      </c>
      <c r="PF46" s="150">
        <v>-14435</v>
      </c>
      <c r="PG46" s="150">
        <v>-1019</v>
      </c>
      <c r="PH46" s="547">
        <v>1.1981610090703948E-2</v>
      </c>
      <c r="PI46" s="149">
        <v>1120.3000000000002</v>
      </c>
      <c r="PJ46" s="150">
        <v>298987</v>
      </c>
      <c r="PK46" s="150">
        <v>273813</v>
      </c>
      <c r="PL46" s="150">
        <v>25174</v>
      </c>
      <c r="PM46" s="547">
        <v>8.4197640700097331E-2</v>
      </c>
      <c r="PN46" s="149">
        <v>103.5</v>
      </c>
      <c r="PO46" s="150">
        <v>27727</v>
      </c>
      <c r="PP46" s="150">
        <v>25296</v>
      </c>
      <c r="PQ46" s="150">
        <v>2431</v>
      </c>
      <c r="PR46" s="547">
        <v>8.7676272225628446E-2</v>
      </c>
      <c r="PS46" s="149">
        <v>1223.8000000000002</v>
      </c>
      <c r="PT46" s="150">
        <v>326714</v>
      </c>
      <c r="PU46" s="150">
        <v>299109</v>
      </c>
      <c r="PV46" s="150">
        <v>27605</v>
      </c>
      <c r="PW46" s="547">
        <v>8.4492859197952949E-2</v>
      </c>
      <c r="PX46" s="149">
        <v>1022.0000000000001</v>
      </c>
      <c r="PY46" s="150">
        <v>238461</v>
      </c>
      <c r="PZ46" s="150">
        <v>216873</v>
      </c>
      <c r="QA46" s="150">
        <v>21588</v>
      </c>
      <c r="QB46" s="547">
        <v>9.0530527004415814E-2</v>
      </c>
      <c r="QC46" s="149">
        <v>92.7</v>
      </c>
      <c r="QD46" s="150">
        <v>21215</v>
      </c>
      <c r="QE46" s="150">
        <v>19417</v>
      </c>
      <c r="QF46" s="150">
        <v>1798</v>
      </c>
      <c r="QG46" s="547">
        <v>8.4751355173226489E-2</v>
      </c>
      <c r="QH46" s="149">
        <v>1114.7</v>
      </c>
      <c r="QI46" s="150">
        <v>259676</v>
      </c>
      <c r="QJ46" s="150">
        <v>236290</v>
      </c>
      <c r="QK46" s="150">
        <v>23386</v>
      </c>
      <c r="QL46" s="547">
        <v>9.0058380443321678E-2</v>
      </c>
      <c r="QM46" s="149">
        <v>-109.10000000000014</v>
      </c>
      <c r="QN46" s="150">
        <v>-67038</v>
      </c>
      <c r="QO46" s="150">
        <v>-62819</v>
      </c>
      <c r="QP46" s="150">
        <v>-4219</v>
      </c>
      <c r="QQ46" s="552">
        <v>5.5655212453687292E-3</v>
      </c>
    </row>
    <row r="47" spans="2:459">
      <c r="B47" s="593" t="s">
        <v>2926</v>
      </c>
      <c r="C47" s="594" t="s">
        <v>2845</v>
      </c>
      <c r="D47" s="595" t="s">
        <v>2846</v>
      </c>
      <c r="E47" s="214">
        <v>0</v>
      </c>
      <c r="F47" s="215">
        <v>0</v>
      </c>
      <c r="G47" s="215">
        <v>0</v>
      </c>
      <c r="H47" s="215">
        <v>0</v>
      </c>
      <c r="I47" s="596">
        <v>0</v>
      </c>
      <c r="J47" s="214">
        <v>0</v>
      </c>
      <c r="K47" s="215">
        <v>0</v>
      </c>
      <c r="L47" s="215">
        <v>0</v>
      </c>
      <c r="M47" s="215">
        <v>0</v>
      </c>
      <c r="N47" s="596">
        <v>0</v>
      </c>
      <c r="O47" s="214">
        <v>0</v>
      </c>
      <c r="P47" s="215">
        <v>0</v>
      </c>
      <c r="Q47" s="215">
        <v>0</v>
      </c>
      <c r="R47" s="215">
        <v>0</v>
      </c>
      <c r="S47" s="596">
        <v>0</v>
      </c>
      <c r="T47" s="214">
        <v>0</v>
      </c>
      <c r="U47" s="215">
        <v>0</v>
      </c>
      <c r="V47" s="215">
        <v>0</v>
      </c>
      <c r="W47" s="215">
        <v>0</v>
      </c>
      <c r="X47" s="596">
        <v>0</v>
      </c>
      <c r="Y47" s="214">
        <v>0</v>
      </c>
      <c r="Z47" s="215">
        <v>0</v>
      </c>
      <c r="AA47" s="215">
        <v>0</v>
      </c>
      <c r="AB47" s="215">
        <v>0</v>
      </c>
      <c r="AC47" s="596">
        <v>0</v>
      </c>
      <c r="AD47" s="214">
        <v>0</v>
      </c>
      <c r="AE47" s="215">
        <v>0</v>
      </c>
      <c r="AF47" s="215">
        <v>0</v>
      </c>
      <c r="AG47" s="215">
        <v>0</v>
      </c>
      <c r="AH47" s="596">
        <v>0</v>
      </c>
      <c r="AI47" s="214">
        <v>0</v>
      </c>
      <c r="AJ47" s="215">
        <v>0</v>
      </c>
      <c r="AK47" s="215">
        <v>0</v>
      </c>
      <c r="AL47" s="215">
        <v>0</v>
      </c>
      <c r="AM47" s="596">
        <v>0</v>
      </c>
      <c r="AN47" s="214">
        <v>0</v>
      </c>
      <c r="AO47" s="215">
        <v>0</v>
      </c>
      <c r="AP47" s="215">
        <v>0</v>
      </c>
      <c r="AQ47" s="215">
        <v>0</v>
      </c>
      <c r="AR47" s="596">
        <v>0</v>
      </c>
      <c r="AS47" s="214">
        <v>0</v>
      </c>
      <c r="AT47" s="215">
        <v>0</v>
      </c>
      <c r="AU47" s="215">
        <v>0</v>
      </c>
      <c r="AV47" s="215">
        <v>0</v>
      </c>
      <c r="AW47" s="596">
        <v>0</v>
      </c>
      <c r="AX47" s="214">
        <v>0</v>
      </c>
      <c r="AY47" s="215">
        <v>0</v>
      </c>
      <c r="AZ47" s="215">
        <v>0</v>
      </c>
      <c r="BA47" s="215">
        <v>0</v>
      </c>
      <c r="BB47" s="596">
        <v>0</v>
      </c>
      <c r="BC47" s="214">
        <v>0</v>
      </c>
      <c r="BD47" s="215">
        <v>0</v>
      </c>
      <c r="BE47" s="215">
        <v>0</v>
      </c>
      <c r="BF47" s="215">
        <v>0</v>
      </c>
      <c r="BG47" s="596">
        <v>0</v>
      </c>
      <c r="BH47" s="214">
        <v>0</v>
      </c>
      <c r="BI47" s="215">
        <v>0</v>
      </c>
      <c r="BJ47" s="215">
        <v>0</v>
      </c>
      <c r="BK47" s="215">
        <v>0</v>
      </c>
      <c r="BL47" s="596">
        <v>0</v>
      </c>
      <c r="BM47" s="214">
        <v>0</v>
      </c>
      <c r="BN47" s="215">
        <v>0</v>
      </c>
      <c r="BO47" s="215">
        <v>0</v>
      </c>
      <c r="BP47" s="215">
        <v>0</v>
      </c>
      <c r="BQ47" s="596">
        <v>0</v>
      </c>
      <c r="BR47" s="214">
        <v>0</v>
      </c>
      <c r="BS47" s="215">
        <v>0</v>
      </c>
      <c r="BT47" s="215">
        <v>0</v>
      </c>
      <c r="BU47" s="215">
        <v>0</v>
      </c>
      <c r="BV47" s="596">
        <v>0</v>
      </c>
      <c r="BW47" s="214">
        <v>0</v>
      </c>
      <c r="BX47" s="215">
        <v>0</v>
      </c>
      <c r="BY47" s="215">
        <v>0</v>
      </c>
      <c r="BZ47" s="215">
        <v>0</v>
      </c>
      <c r="CA47" s="596">
        <v>0</v>
      </c>
      <c r="CB47" s="214">
        <v>0</v>
      </c>
      <c r="CC47" s="215">
        <v>0</v>
      </c>
      <c r="CD47" s="215">
        <v>0</v>
      </c>
      <c r="CE47" s="215">
        <v>0</v>
      </c>
      <c r="CF47" s="596">
        <v>0</v>
      </c>
      <c r="CG47" s="214">
        <v>0</v>
      </c>
      <c r="CH47" s="215">
        <v>0</v>
      </c>
      <c r="CI47" s="215">
        <v>0</v>
      </c>
      <c r="CJ47" s="215">
        <v>0</v>
      </c>
      <c r="CK47" s="596">
        <v>0</v>
      </c>
      <c r="CL47" s="214">
        <v>0</v>
      </c>
      <c r="CM47" s="215">
        <v>0</v>
      </c>
      <c r="CN47" s="215">
        <v>0</v>
      </c>
      <c r="CO47" s="215">
        <v>0</v>
      </c>
      <c r="CP47" s="596">
        <v>0</v>
      </c>
      <c r="CQ47" s="214">
        <v>0</v>
      </c>
      <c r="CR47" s="215">
        <v>0</v>
      </c>
      <c r="CS47" s="215">
        <v>0</v>
      </c>
      <c r="CT47" s="215">
        <v>0</v>
      </c>
      <c r="CU47" s="596">
        <v>0</v>
      </c>
      <c r="CV47" s="214">
        <v>0</v>
      </c>
      <c r="CW47" s="215">
        <v>0</v>
      </c>
      <c r="CX47" s="215">
        <v>0</v>
      </c>
      <c r="CY47" s="215">
        <v>0</v>
      </c>
      <c r="CZ47" s="596">
        <v>0</v>
      </c>
      <c r="DA47" s="214">
        <v>0</v>
      </c>
      <c r="DB47" s="215">
        <v>0</v>
      </c>
      <c r="DC47" s="215">
        <v>0</v>
      </c>
      <c r="DD47" s="215">
        <v>0</v>
      </c>
      <c r="DE47" s="596">
        <v>0</v>
      </c>
      <c r="DF47" s="214">
        <v>0</v>
      </c>
      <c r="DG47" s="215">
        <v>0</v>
      </c>
      <c r="DH47" s="215">
        <v>0</v>
      </c>
      <c r="DI47" s="215">
        <v>0</v>
      </c>
      <c r="DJ47" s="596">
        <v>0</v>
      </c>
      <c r="DK47" s="214">
        <v>0</v>
      </c>
      <c r="DL47" s="215">
        <v>0</v>
      </c>
      <c r="DM47" s="215">
        <v>0</v>
      </c>
      <c r="DN47" s="215">
        <v>0</v>
      </c>
      <c r="DO47" s="596">
        <v>0</v>
      </c>
      <c r="DP47" s="214">
        <v>0</v>
      </c>
      <c r="DQ47" s="215">
        <v>0</v>
      </c>
      <c r="DR47" s="215">
        <v>0</v>
      </c>
      <c r="DS47" s="215">
        <v>0</v>
      </c>
      <c r="DT47" s="596">
        <v>0</v>
      </c>
      <c r="DU47" s="214">
        <v>0</v>
      </c>
      <c r="DV47" s="215">
        <v>0</v>
      </c>
      <c r="DW47" s="215">
        <v>0</v>
      </c>
      <c r="DX47" s="215">
        <v>0</v>
      </c>
      <c r="DY47" s="596">
        <v>0</v>
      </c>
      <c r="DZ47" s="214">
        <v>0</v>
      </c>
      <c r="EA47" s="215">
        <v>0</v>
      </c>
      <c r="EB47" s="215">
        <v>0</v>
      </c>
      <c r="EC47" s="215">
        <v>0</v>
      </c>
      <c r="ED47" s="596">
        <v>0</v>
      </c>
      <c r="EE47" s="214">
        <v>0</v>
      </c>
      <c r="EF47" s="215">
        <v>0</v>
      </c>
      <c r="EG47" s="215">
        <v>0</v>
      </c>
      <c r="EH47" s="215">
        <v>0</v>
      </c>
      <c r="EI47" s="596">
        <v>0</v>
      </c>
      <c r="EJ47" s="214">
        <v>0</v>
      </c>
      <c r="EK47" s="215">
        <v>0</v>
      </c>
      <c r="EL47" s="215">
        <v>0</v>
      </c>
      <c r="EM47" s="215">
        <v>0</v>
      </c>
      <c r="EN47" s="596">
        <v>0</v>
      </c>
      <c r="EO47" s="214">
        <v>0</v>
      </c>
      <c r="EP47" s="215">
        <v>0</v>
      </c>
      <c r="EQ47" s="215">
        <v>0</v>
      </c>
      <c r="ER47" s="215">
        <v>0</v>
      </c>
      <c r="ES47" s="596">
        <v>0</v>
      </c>
      <c r="ET47" s="214">
        <v>0</v>
      </c>
      <c r="EU47" s="215">
        <v>0</v>
      </c>
      <c r="EV47" s="215">
        <v>0</v>
      </c>
      <c r="EW47" s="215">
        <v>0</v>
      </c>
      <c r="EX47" s="596">
        <v>0</v>
      </c>
      <c r="EY47" s="214">
        <v>0</v>
      </c>
      <c r="EZ47" s="215">
        <v>0</v>
      </c>
      <c r="FA47" s="215">
        <v>0</v>
      </c>
      <c r="FB47" s="215">
        <v>0</v>
      </c>
      <c r="FC47" s="596">
        <v>0</v>
      </c>
      <c r="FD47" s="214">
        <v>0</v>
      </c>
      <c r="FE47" s="215">
        <v>0</v>
      </c>
      <c r="FF47" s="215">
        <v>0</v>
      </c>
      <c r="FG47" s="215">
        <v>0</v>
      </c>
      <c r="FH47" s="596">
        <v>0</v>
      </c>
      <c r="FI47" s="214">
        <v>0</v>
      </c>
      <c r="FJ47" s="215">
        <v>0</v>
      </c>
      <c r="FK47" s="215">
        <v>0</v>
      </c>
      <c r="FL47" s="215">
        <v>0</v>
      </c>
      <c r="FM47" s="596">
        <v>0</v>
      </c>
      <c r="FN47" s="214">
        <v>0</v>
      </c>
      <c r="FO47" s="215">
        <v>0</v>
      </c>
      <c r="FP47" s="215">
        <v>0</v>
      </c>
      <c r="FQ47" s="215">
        <v>0</v>
      </c>
      <c r="FR47" s="596">
        <v>0</v>
      </c>
      <c r="FS47" s="214">
        <v>0</v>
      </c>
      <c r="FT47" s="215">
        <v>0</v>
      </c>
      <c r="FU47" s="215">
        <v>0</v>
      </c>
      <c r="FV47" s="215">
        <v>0</v>
      </c>
      <c r="FW47" s="596">
        <v>0</v>
      </c>
      <c r="FX47" s="214">
        <v>0</v>
      </c>
      <c r="FY47" s="215">
        <v>0</v>
      </c>
      <c r="FZ47" s="215">
        <v>0</v>
      </c>
      <c r="GA47" s="215">
        <v>0</v>
      </c>
      <c r="GB47" s="596">
        <v>0</v>
      </c>
      <c r="GC47" s="214">
        <v>0</v>
      </c>
      <c r="GD47" s="215">
        <v>0</v>
      </c>
      <c r="GE47" s="215">
        <v>0</v>
      </c>
      <c r="GF47" s="215">
        <v>0</v>
      </c>
      <c r="GG47" s="596">
        <v>0</v>
      </c>
      <c r="GH47" s="214">
        <v>0</v>
      </c>
      <c r="GI47" s="215">
        <v>0</v>
      </c>
      <c r="GJ47" s="215">
        <v>0</v>
      </c>
      <c r="GK47" s="215">
        <v>0</v>
      </c>
      <c r="GL47" s="596">
        <v>0</v>
      </c>
      <c r="GM47" s="214">
        <v>0</v>
      </c>
      <c r="GN47" s="215">
        <v>0</v>
      </c>
      <c r="GO47" s="215">
        <v>0</v>
      </c>
      <c r="GP47" s="215">
        <v>0</v>
      </c>
      <c r="GQ47" s="596">
        <v>0</v>
      </c>
      <c r="GR47" s="214">
        <v>0</v>
      </c>
      <c r="GS47" s="215">
        <v>0</v>
      </c>
      <c r="GT47" s="215">
        <v>0</v>
      </c>
      <c r="GU47" s="215">
        <v>0</v>
      </c>
      <c r="GV47" s="596">
        <v>0</v>
      </c>
      <c r="GW47" s="214">
        <v>0</v>
      </c>
      <c r="GX47" s="215">
        <v>0</v>
      </c>
      <c r="GY47" s="215">
        <v>0</v>
      </c>
      <c r="GZ47" s="215">
        <v>0</v>
      </c>
      <c r="HA47" s="596">
        <v>0</v>
      </c>
      <c r="HB47" s="214">
        <v>0</v>
      </c>
      <c r="HC47" s="215">
        <v>0</v>
      </c>
      <c r="HD47" s="215">
        <v>0</v>
      </c>
      <c r="HE47" s="215">
        <v>0</v>
      </c>
      <c r="HF47" s="596">
        <v>0</v>
      </c>
      <c r="HG47" s="214">
        <v>0</v>
      </c>
      <c r="HH47" s="215">
        <v>0</v>
      </c>
      <c r="HI47" s="215">
        <v>0</v>
      </c>
      <c r="HJ47" s="215">
        <v>0</v>
      </c>
      <c r="HK47" s="596">
        <v>0</v>
      </c>
      <c r="HL47" s="214">
        <v>0</v>
      </c>
      <c r="HM47" s="215">
        <v>0</v>
      </c>
      <c r="HN47" s="215">
        <v>0</v>
      </c>
      <c r="HO47" s="215">
        <v>0</v>
      </c>
      <c r="HP47" s="596">
        <v>0</v>
      </c>
      <c r="HQ47" s="214">
        <v>0</v>
      </c>
      <c r="HR47" s="215">
        <v>0</v>
      </c>
      <c r="HS47" s="215">
        <v>0</v>
      </c>
      <c r="HT47" s="215">
        <v>0</v>
      </c>
      <c r="HU47" s="596">
        <v>0</v>
      </c>
      <c r="HV47" s="214">
        <v>0</v>
      </c>
      <c r="HW47" s="215">
        <v>0</v>
      </c>
      <c r="HX47" s="215">
        <v>0</v>
      </c>
      <c r="HY47" s="215">
        <v>0</v>
      </c>
      <c r="HZ47" s="596">
        <v>0</v>
      </c>
      <c r="IA47" s="214">
        <v>0</v>
      </c>
      <c r="IB47" s="215">
        <v>0</v>
      </c>
      <c r="IC47" s="215">
        <v>0</v>
      </c>
      <c r="ID47" s="215">
        <v>0</v>
      </c>
      <c r="IE47" s="596">
        <v>0</v>
      </c>
      <c r="IF47" s="214">
        <v>0</v>
      </c>
      <c r="IG47" s="215">
        <v>0</v>
      </c>
      <c r="IH47" s="215">
        <v>0</v>
      </c>
      <c r="II47" s="215">
        <v>0</v>
      </c>
      <c r="IJ47" s="596">
        <v>0</v>
      </c>
      <c r="IK47" s="214">
        <v>0</v>
      </c>
      <c r="IL47" s="215">
        <v>0</v>
      </c>
      <c r="IM47" s="215">
        <v>0</v>
      </c>
      <c r="IN47" s="215">
        <v>0</v>
      </c>
      <c r="IO47" s="596">
        <v>0</v>
      </c>
      <c r="IP47" s="214">
        <v>0</v>
      </c>
      <c r="IQ47" s="215">
        <v>0</v>
      </c>
      <c r="IR47" s="215">
        <v>0</v>
      </c>
      <c r="IS47" s="215">
        <v>0</v>
      </c>
      <c r="IT47" s="596">
        <v>0</v>
      </c>
      <c r="IU47" s="214">
        <v>0</v>
      </c>
      <c r="IV47" s="215">
        <v>0</v>
      </c>
      <c r="IW47" s="215">
        <v>0</v>
      </c>
      <c r="IX47" s="215">
        <v>0</v>
      </c>
      <c r="IY47" s="596">
        <v>0</v>
      </c>
      <c r="IZ47" s="214">
        <v>0</v>
      </c>
      <c r="JA47" s="215">
        <v>0</v>
      </c>
      <c r="JB47" s="215">
        <v>0</v>
      </c>
      <c r="JC47" s="215">
        <v>0</v>
      </c>
      <c r="JD47" s="596">
        <v>0</v>
      </c>
      <c r="JE47" s="214">
        <v>0</v>
      </c>
      <c r="JF47" s="215">
        <v>0</v>
      </c>
      <c r="JG47" s="215">
        <v>0</v>
      </c>
      <c r="JH47" s="215">
        <v>0</v>
      </c>
      <c r="JI47" s="596">
        <v>0</v>
      </c>
      <c r="JJ47" s="214">
        <v>0</v>
      </c>
      <c r="JK47" s="215">
        <v>0</v>
      </c>
      <c r="JL47" s="215">
        <v>0</v>
      </c>
      <c r="JM47" s="215">
        <v>0</v>
      </c>
      <c r="JN47" s="596">
        <v>0</v>
      </c>
      <c r="JO47" s="214">
        <v>0</v>
      </c>
      <c r="JP47" s="215">
        <v>0</v>
      </c>
      <c r="JQ47" s="215">
        <v>0</v>
      </c>
      <c r="JR47" s="215">
        <v>0</v>
      </c>
      <c r="JS47" s="596">
        <v>0</v>
      </c>
      <c r="JT47" s="214">
        <v>0</v>
      </c>
      <c r="JU47" s="215">
        <v>0</v>
      </c>
      <c r="JV47" s="215">
        <v>0</v>
      </c>
      <c r="JW47" s="215">
        <v>0</v>
      </c>
      <c r="JX47" s="596">
        <v>0</v>
      </c>
      <c r="JY47" s="214">
        <v>0</v>
      </c>
      <c r="JZ47" s="215">
        <v>0</v>
      </c>
      <c r="KA47" s="215">
        <v>0</v>
      </c>
      <c r="KB47" s="215">
        <v>0</v>
      </c>
      <c r="KC47" s="596">
        <v>0</v>
      </c>
      <c r="KD47" s="214">
        <v>0</v>
      </c>
      <c r="KE47" s="215">
        <v>0</v>
      </c>
      <c r="KF47" s="215">
        <v>0</v>
      </c>
      <c r="KG47" s="215">
        <v>0</v>
      </c>
      <c r="KH47" s="596">
        <v>0</v>
      </c>
      <c r="KI47" s="214">
        <v>0</v>
      </c>
      <c r="KJ47" s="215">
        <v>0</v>
      </c>
      <c r="KK47" s="215">
        <v>0</v>
      </c>
      <c r="KL47" s="215">
        <v>0</v>
      </c>
      <c r="KM47" s="596">
        <v>0</v>
      </c>
      <c r="KN47" s="214">
        <v>0</v>
      </c>
      <c r="KO47" s="215">
        <v>0</v>
      </c>
      <c r="KP47" s="215">
        <v>0</v>
      </c>
      <c r="KQ47" s="215">
        <v>0</v>
      </c>
      <c r="KR47" s="596">
        <v>0</v>
      </c>
      <c r="KS47" s="214">
        <v>0</v>
      </c>
      <c r="KT47" s="215">
        <v>0</v>
      </c>
      <c r="KU47" s="215">
        <v>0</v>
      </c>
      <c r="KV47" s="215">
        <v>0</v>
      </c>
      <c r="KW47" s="596">
        <v>0</v>
      </c>
      <c r="KX47" s="214">
        <v>0</v>
      </c>
      <c r="KY47" s="215">
        <v>0</v>
      </c>
      <c r="KZ47" s="215">
        <v>0</v>
      </c>
      <c r="LA47" s="215">
        <v>0</v>
      </c>
      <c r="LB47" s="596">
        <v>0</v>
      </c>
      <c r="LC47" s="214">
        <v>0</v>
      </c>
      <c r="LD47" s="215">
        <v>0</v>
      </c>
      <c r="LE47" s="215">
        <v>0</v>
      </c>
      <c r="LF47" s="215">
        <v>0</v>
      </c>
      <c r="LG47" s="596">
        <v>0</v>
      </c>
      <c r="LH47" s="214">
        <v>0</v>
      </c>
      <c r="LI47" s="215">
        <v>0</v>
      </c>
      <c r="LJ47" s="215">
        <v>0</v>
      </c>
      <c r="LK47" s="215">
        <v>0</v>
      </c>
      <c r="LL47" s="596">
        <v>0</v>
      </c>
      <c r="LM47" s="214">
        <v>0</v>
      </c>
      <c r="LN47" s="215">
        <v>0</v>
      </c>
      <c r="LO47" s="215">
        <v>0</v>
      </c>
      <c r="LP47" s="215">
        <v>0</v>
      </c>
      <c r="LQ47" s="596">
        <v>0</v>
      </c>
      <c r="LR47" s="214">
        <v>0</v>
      </c>
      <c r="LS47" s="215">
        <v>0</v>
      </c>
      <c r="LT47" s="215">
        <v>0</v>
      </c>
      <c r="LU47" s="215">
        <v>0</v>
      </c>
      <c r="LV47" s="596">
        <v>0</v>
      </c>
      <c r="LW47" s="214">
        <v>0</v>
      </c>
      <c r="LX47" s="215">
        <v>0</v>
      </c>
      <c r="LY47" s="215">
        <v>0</v>
      </c>
      <c r="LZ47" s="215">
        <v>0</v>
      </c>
      <c r="MA47" s="596">
        <v>0</v>
      </c>
      <c r="MB47" s="214">
        <v>0</v>
      </c>
      <c r="MC47" s="215">
        <v>0</v>
      </c>
      <c r="MD47" s="215">
        <v>0</v>
      </c>
      <c r="ME47" s="215">
        <v>0</v>
      </c>
      <c r="MF47" s="596">
        <v>0</v>
      </c>
      <c r="MG47" s="214">
        <v>0</v>
      </c>
      <c r="MH47" s="215">
        <v>0</v>
      </c>
      <c r="MI47" s="215">
        <v>0</v>
      </c>
      <c r="MJ47" s="215">
        <v>0</v>
      </c>
      <c r="MK47" s="596">
        <v>0</v>
      </c>
      <c r="ML47" s="214">
        <v>0</v>
      </c>
      <c r="MM47" s="215">
        <v>0</v>
      </c>
      <c r="MN47" s="215">
        <v>0</v>
      </c>
      <c r="MO47" s="215">
        <v>0</v>
      </c>
      <c r="MP47" s="596">
        <v>0</v>
      </c>
      <c r="MQ47" s="214">
        <v>0</v>
      </c>
      <c r="MR47" s="215">
        <v>0</v>
      </c>
      <c r="MS47" s="215">
        <v>0</v>
      </c>
      <c r="MT47" s="215">
        <v>0</v>
      </c>
      <c r="MU47" s="596">
        <v>0</v>
      </c>
      <c r="MV47" s="214">
        <v>0</v>
      </c>
      <c r="MW47" s="215">
        <v>0</v>
      </c>
      <c r="MX47" s="215">
        <v>0</v>
      </c>
      <c r="MY47" s="215">
        <v>0</v>
      </c>
      <c r="MZ47" s="596">
        <v>0</v>
      </c>
      <c r="NA47" s="214">
        <v>0</v>
      </c>
      <c r="NB47" s="215">
        <v>0</v>
      </c>
      <c r="NC47" s="215">
        <v>0</v>
      </c>
      <c r="ND47" s="215">
        <v>0</v>
      </c>
      <c r="NE47" s="596">
        <v>0</v>
      </c>
      <c r="NF47" s="214">
        <v>0</v>
      </c>
      <c r="NG47" s="215">
        <v>0</v>
      </c>
      <c r="NH47" s="215">
        <v>0</v>
      </c>
      <c r="NI47" s="215">
        <v>0</v>
      </c>
      <c r="NJ47" s="596">
        <v>0</v>
      </c>
      <c r="NK47" s="214">
        <v>0</v>
      </c>
      <c r="NL47" s="215">
        <v>0</v>
      </c>
      <c r="NM47" s="215">
        <v>0</v>
      </c>
      <c r="NN47" s="215">
        <v>0</v>
      </c>
      <c r="NO47" s="596">
        <v>0</v>
      </c>
      <c r="NP47" s="214">
        <v>0</v>
      </c>
      <c r="NQ47" s="215">
        <v>0</v>
      </c>
      <c r="NR47" s="215">
        <v>0</v>
      </c>
      <c r="NS47" s="215">
        <v>0</v>
      </c>
      <c r="NT47" s="596">
        <v>0</v>
      </c>
      <c r="NU47" s="214">
        <v>0</v>
      </c>
      <c r="NV47" s="215">
        <v>0</v>
      </c>
      <c r="NW47" s="215">
        <v>0</v>
      </c>
      <c r="NX47" s="215">
        <v>0</v>
      </c>
      <c r="NY47" s="596">
        <v>0</v>
      </c>
      <c r="NZ47" s="214">
        <v>0</v>
      </c>
      <c r="OA47" s="215">
        <v>0</v>
      </c>
      <c r="OB47" s="215">
        <v>0</v>
      </c>
      <c r="OC47" s="215">
        <v>0</v>
      </c>
      <c r="OD47" s="596">
        <v>0</v>
      </c>
      <c r="OE47" s="214">
        <v>0</v>
      </c>
      <c r="OF47" s="215">
        <v>0</v>
      </c>
      <c r="OG47" s="215">
        <v>0</v>
      </c>
      <c r="OH47" s="215">
        <v>0</v>
      </c>
      <c r="OI47" s="596">
        <v>0</v>
      </c>
      <c r="OJ47" s="214">
        <v>0</v>
      </c>
      <c r="OK47" s="215">
        <v>0</v>
      </c>
      <c r="OL47" s="215">
        <v>0</v>
      </c>
      <c r="OM47" s="215">
        <v>0</v>
      </c>
      <c r="ON47" s="596">
        <v>0</v>
      </c>
      <c r="OO47" s="214">
        <v>0</v>
      </c>
      <c r="OP47" s="215">
        <v>0</v>
      </c>
      <c r="OQ47" s="215">
        <v>0</v>
      </c>
      <c r="OR47" s="215">
        <v>0</v>
      </c>
      <c r="OS47" s="596">
        <v>0</v>
      </c>
      <c r="OT47" s="214">
        <v>0</v>
      </c>
      <c r="OU47" s="215">
        <v>0</v>
      </c>
      <c r="OV47" s="215">
        <v>0</v>
      </c>
      <c r="OW47" s="215">
        <v>0</v>
      </c>
      <c r="OX47" s="596">
        <v>0</v>
      </c>
      <c r="OY47" s="214">
        <v>0</v>
      </c>
      <c r="OZ47" s="215">
        <v>0</v>
      </c>
      <c r="PA47" s="215">
        <v>0</v>
      </c>
      <c r="PB47" s="215">
        <v>0</v>
      </c>
      <c r="PC47" s="596">
        <v>0</v>
      </c>
      <c r="PD47" s="214">
        <v>0</v>
      </c>
      <c r="PE47" s="215">
        <v>0</v>
      </c>
      <c r="PF47" s="215">
        <v>0</v>
      </c>
      <c r="PG47" s="215">
        <v>0</v>
      </c>
      <c r="PH47" s="596">
        <v>0</v>
      </c>
      <c r="PI47" s="214">
        <v>0</v>
      </c>
      <c r="PJ47" s="215">
        <v>0</v>
      </c>
      <c r="PK47" s="215">
        <v>0</v>
      </c>
      <c r="PL47" s="215">
        <v>0</v>
      </c>
      <c r="PM47" s="596">
        <v>0</v>
      </c>
      <c r="PN47" s="214">
        <v>0</v>
      </c>
      <c r="PO47" s="215">
        <v>0</v>
      </c>
      <c r="PP47" s="215">
        <v>0</v>
      </c>
      <c r="PQ47" s="215">
        <v>0</v>
      </c>
      <c r="PR47" s="596">
        <v>0</v>
      </c>
      <c r="PS47" s="214">
        <v>0</v>
      </c>
      <c r="PT47" s="215">
        <v>0</v>
      </c>
      <c r="PU47" s="215">
        <v>0</v>
      </c>
      <c r="PV47" s="215">
        <v>0</v>
      </c>
      <c r="PW47" s="596">
        <v>0</v>
      </c>
      <c r="PX47" s="214">
        <v>0</v>
      </c>
      <c r="PY47" s="215">
        <v>0</v>
      </c>
      <c r="PZ47" s="215">
        <v>0</v>
      </c>
      <c r="QA47" s="215">
        <v>0</v>
      </c>
      <c r="QB47" s="596">
        <v>0</v>
      </c>
      <c r="QC47" s="214">
        <v>0</v>
      </c>
      <c r="QD47" s="215">
        <v>0</v>
      </c>
      <c r="QE47" s="215">
        <v>0</v>
      </c>
      <c r="QF47" s="215">
        <v>0</v>
      </c>
      <c r="QG47" s="596">
        <v>0</v>
      </c>
      <c r="QH47" s="214">
        <v>0</v>
      </c>
      <c r="QI47" s="215">
        <v>0</v>
      </c>
      <c r="QJ47" s="215">
        <v>0</v>
      </c>
      <c r="QK47" s="215">
        <v>0</v>
      </c>
      <c r="QL47" s="596">
        <v>0</v>
      </c>
      <c r="QM47" s="214">
        <v>0</v>
      </c>
      <c r="QN47" s="215">
        <v>0</v>
      </c>
      <c r="QO47" s="215">
        <v>0</v>
      </c>
      <c r="QP47" s="215">
        <v>0</v>
      </c>
      <c r="QQ47" s="597">
        <v>0</v>
      </c>
    </row>
    <row r="48" spans="2:459">
      <c r="B48" s="580" t="s">
        <v>2847</v>
      </c>
      <c r="C48" s="587" t="s">
        <v>2848</v>
      </c>
      <c r="D48" s="588" t="s">
        <v>2849</v>
      </c>
      <c r="E48" s="195">
        <v>0</v>
      </c>
      <c r="F48" s="196">
        <v>0</v>
      </c>
      <c r="G48" s="196">
        <v>0</v>
      </c>
      <c r="H48" s="199">
        <v>0</v>
      </c>
      <c r="I48" s="589">
        <v>0</v>
      </c>
      <c r="J48" s="195">
        <v>0</v>
      </c>
      <c r="K48" s="196">
        <v>0</v>
      </c>
      <c r="L48" s="196">
        <v>0</v>
      </c>
      <c r="M48" s="199">
        <v>0</v>
      </c>
      <c r="N48" s="589">
        <v>0</v>
      </c>
      <c r="O48" s="198">
        <v>0</v>
      </c>
      <c r="P48" s="199">
        <v>0</v>
      </c>
      <c r="Q48" s="199">
        <v>0</v>
      </c>
      <c r="R48" s="199">
        <v>0</v>
      </c>
      <c r="S48" s="589">
        <v>0</v>
      </c>
      <c r="T48" s="195">
        <v>0</v>
      </c>
      <c r="U48" s="196">
        <v>0</v>
      </c>
      <c r="V48" s="196">
        <v>0</v>
      </c>
      <c r="W48" s="199">
        <v>0</v>
      </c>
      <c r="X48" s="589">
        <v>0</v>
      </c>
      <c r="Y48" s="195">
        <v>0</v>
      </c>
      <c r="Z48" s="196">
        <v>0</v>
      </c>
      <c r="AA48" s="196">
        <v>0</v>
      </c>
      <c r="AB48" s="199">
        <v>0</v>
      </c>
      <c r="AC48" s="589">
        <v>0</v>
      </c>
      <c r="AD48" s="198">
        <v>0</v>
      </c>
      <c r="AE48" s="199">
        <v>0</v>
      </c>
      <c r="AF48" s="199">
        <v>0</v>
      </c>
      <c r="AG48" s="199">
        <v>0</v>
      </c>
      <c r="AH48" s="589">
        <v>0</v>
      </c>
      <c r="AI48" s="198">
        <v>0</v>
      </c>
      <c r="AJ48" s="199">
        <v>0</v>
      </c>
      <c r="AK48" s="199">
        <v>0</v>
      </c>
      <c r="AL48" s="199">
        <v>0</v>
      </c>
      <c r="AM48" s="589">
        <v>0</v>
      </c>
      <c r="AN48" s="195">
        <v>0</v>
      </c>
      <c r="AO48" s="196">
        <v>0</v>
      </c>
      <c r="AP48" s="196">
        <v>0</v>
      </c>
      <c r="AQ48" s="199">
        <v>0</v>
      </c>
      <c r="AR48" s="589">
        <v>0</v>
      </c>
      <c r="AS48" s="195">
        <v>0</v>
      </c>
      <c r="AT48" s="196">
        <v>0</v>
      </c>
      <c r="AU48" s="196">
        <v>0</v>
      </c>
      <c r="AV48" s="199">
        <v>0</v>
      </c>
      <c r="AW48" s="589">
        <v>0</v>
      </c>
      <c r="AX48" s="198">
        <v>0</v>
      </c>
      <c r="AY48" s="199">
        <v>0</v>
      </c>
      <c r="AZ48" s="199">
        <v>0</v>
      </c>
      <c r="BA48" s="199">
        <v>0</v>
      </c>
      <c r="BB48" s="589">
        <v>0</v>
      </c>
      <c r="BC48" s="195">
        <v>0</v>
      </c>
      <c r="BD48" s="196">
        <v>0</v>
      </c>
      <c r="BE48" s="196">
        <v>0</v>
      </c>
      <c r="BF48" s="199">
        <v>0</v>
      </c>
      <c r="BG48" s="589">
        <v>0</v>
      </c>
      <c r="BH48" s="195">
        <v>0</v>
      </c>
      <c r="BI48" s="196">
        <v>0</v>
      </c>
      <c r="BJ48" s="196">
        <v>0</v>
      </c>
      <c r="BK48" s="199">
        <v>0</v>
      </c>
      <c r="BL48" s="589">
        <v>0</v>
      </c>
      <c r="BM48" s="198">
        <v>0</v>
      </c>
      <c r="BN48" s="199">
        <v>0</v>
      </c>
      <c r="BO48" s="199">
        <v>0</v>
      </c>
      <c r="BP48" s="199">
        <v>0</v>
      </c>
      <c r="BQ48" s="589">
        <v>0</v>
      </c>
      <c r="BR48" s="198">
        <v>0</v>
      </c>
      <c r="BS48" s="199">
        <v>0</v>
      </c>
      <c r="BT48" s="199">
        <v>0</v>
      </c>
      <c r="BU48" s="199">
        <v>0</v>
      </c>
      <c r="BV48" s="589">
        <v>0</v>
      </c>
      <c r="BW48" s="195">
        <v>0</v>
      </c>
      <c r="BX48" s="196">
        <v>0</v>
      </c>
      <c r="BY48" s="196">
        <v>0</v>
      </c>
      <c r="BZ48" s="199">
        <v>0</v>
      </c>
      <c r="CA48" s="589">
        <v>0</v>
      </c>
      <c r="CB48" s="195">
        <v>0</v>
      </c>
      <c r="CC48" s="196">
        <v>0</v>
      </c>
      <c r="CD48" s="196">
        <v>0</v>
      </c>
      <c r="CE48" s="199">
        <v>0</v>
      </c>
      <c r="CF48" s="589">
        <v>0</v>
      </c>
      <c r="CG48" s="198">
        <v>0</v>
      </c>
      <c r="CH48" s="199">
        <v>0</v>
      </c>
      <c r="CI48" s="199">
        <v>0</v>
      </c>
      <c r="CJ48" s="199">
        <v>0</v>
      </c>
      <c r="CK48" s="589">
        <v>0</v>
      </c>
      <c r="CL48" s="195">
        <v>0</v>
      </c>
      <c r="CM48" s="196">
        <v>0</v>
      </c>
      <c r="CN48" s="196">
        <v>0</v>
      </c>
      <c r="CO48" s="199">
        <v>0</v>
      </c>
      <c r="CP48" s="589">
        <v>0</v>
      </c>
      <c r="CQ48" s="195">
        <v>0</v>
      </c>
      <c r="CR48" s="196">
        <v>0</v>
      </c>
      <c r="CS48" s="196">
        <v>0</v>
      </c>
      <c r="CT48" s="199">
        <v>0</v>
      </c>
      <c r="CU48" s="589">
        <v>0</v>
      </c>
      <c r="CV48" s="198">
        <v>0</v>
      </c>
      <c r="CW48" s="199">
        <v>0</v>
      </c>
      <c r="CX48" s="199">
        <v>0</v>
      </c>
      <c r="CY48" s="199">
        <v>0</v>
      </c>
      <c r="CZ48" s="589">
        <v>0</v>
      </c>
      <c r="DA48" s="198">
        <v>0</v>
      </c>
      <c r="DB48" s="199">
        <v>0</v>
      </c>
      <c r="DC48" s="199">
        <v>0</v>
      </c>
      <c r="DD48" s="199">
        <v>0</v>
      </c>
      <c r="DE48" s="589">
        <v>0</v>
      </c>
      <c r="DF48" s="195">
        <v>0</v>
      </c>
      <c r="DG48" s="196">
        <v>0</v>
      </c>
      <c r="DH48" s="196">
        <v>0</v>
      </c>
      <c r="DI48" s="199">
        <v>0</v>
      </c>
      <c r="DJ48" s="589">
        <v>0</v>
      </c>
      <c r="DK48" s="195">
        <v>0</v>
      </c>
      <c r="DL48" s="196">
        <v>0</v>
      </c>
      <c r="DM48" s="196">
        <v>0</v>
      </c>
      <c r="DN48" s="199">
        <v>0</v>
      </c>
      <c r="DO48" s="589">
        <v>0</v>
      </c>
      <c r="DP48" s="198">
        <v>0</v>
      </c>
      <c r="DQ48" s="199">
        <v>0</v>
      </c>
      <c r="DR48" s="199">
        <v>0</v>
      </c>
      <c r="DS48" s="199">
        <v>0</v>
      </c>
      <c r="DT48" s="589">
        <v>0</v>
      </c>
      <c r="DU48" s="195">
        <v>0</v>
      </c>
      <c r="DV48" s="196">
        <v>0</v>
      </c>
      <c r="DW48" s="196">
        <v>0</v>
      </c>
      <c r="DX48" s="199">
        <v>0</v>
      </c>
      <c r="DY48" s="589">
        <v>0</v>
      </c>
      <c r="DZ48" s="195">
        <v>0</v>
      </c>
      <c r="EA48" s="196">
        <v>0</v>
      </c>
      <c r="EB48" s="196">
        <v>0</v>
      </c>
      <c r="EC48" s="199">
        <v>0</v>
      </c>
      <c r="ED48" s="589">
        <v>0</v>
      </c>
      <c r="EE48" s="198">
        <v>0</v>
      </c>
      <c r="EF48" s="199">
        <v>0</v>
      </c>
      <c r="EG48" s="199">
        <v>0</v>
      </c>
      <c r="EH48" s="199">
        <v>0</v>
      </c>
      <c r="EI48" s="589">
        <v>0</v>
      </c>
      <c r="EJ48" s="198">
        <v>0</v>
      </c>
      <c r="EK48" s="199">
        <v>0</v>
      </c>
      <c r="EL48" s="199">
        <v>0</v>
      </c>
      <c r="EM48" s="199">
        <v>0</v>
      </c>
      <c r="EN48" s="589">
        <v>0</v>
      </c>
      <c r="EO48" s="195">
        <v>0</v>
      </c>
      <c r="EP48" s="196">
        <v>0</v>
      </c>
      <c r="EQ48" s="196">
        <v>0</v>
      </c>
      <c r="ER48" s="199">
        <v>0</v>
      </c>
      <c r="ES48" s="589">
        <v>0</v>
      </c>
      <c r="ET48" s="195">
        <v>0</v>
      </c>
      <c r="EU48" s="196">
        <v>0</v>
      </c>
      <c r="EV48" s="196">
        <v>0</v>
      </c>
      <c r="EW48" s="199">
        <v>0</v>
      </c>
      <c r="EX48" s="589">
        <v>0</v>
      </c>
      <c r="EY48" s="198">
        <v>0</v>
      </c>
      <c r="EZ48" s="199">
        <v>0</v>
      </c>
      <c r="FA48" s="199">
        <v>0</v>
      </c>
      <c r="FB48" s="199">
        <v>0</v>
      </c>
      <c r="FC48" s="589">
        <v>0</v>
      </c>
      <c r="FD48" s="195">
        <v>0</v>
      </c>
      <c r="FE48" s="196">
        <v>0</v>
      </c>
      <c r="FF48" s="196">
        <v>0</v>
      </c>
      <c r="FG48" s="199">
        <v>0</v>
      </c>
      <c r="FH48" s="589">
        <v>0</v>
      </c>
      <c r="FI48" s="195">
        <v>0</v>
      </c>
      <c r="FJ48" s="196">
        <v>0</v>
      </c>
      <c r="FK48" s="196">
        <v>0</v>
      </c>
      <c r="FL48" s="199">
        <v>0</v>
      </c>
      <c r="FM48" s="589">
        <v>0</v>
      </c>
      <c r="FN48" s="198">
        <v>0</v>
      </c>
      <c r="FO48" s="199">
        <v>0</v>
      </c>
      <c r="FP48" s="199">
        <v>0</v>
      </c>
      <c r="FQ48" s="199">
        <v>0</v>
      </c>
      <c r="FR48" s="589">
        <v>0</v>
      </c>
      <c r="FS48" s="198">
        <v>0</v>
      </c>
      <c r="FT48" s="199">
        <v>0</v>
      </c>
      <c r="FU48" s="199">
        <v>0</v>
      </c>
      <c r="FV48" s="199">
        <v>0</v>
      </c>
      <c r="FW48" s="589">
        <v>0</v>
      </c>
      <c r="FX48" s="195">
        <v>0</v>
      </c>
      <c r="FY48" s="196">
        <v>0</v>
      </c>
      <c r="FZ48" s="196">
        <v>0</v>
      </c>
      <c r="GA48" s="199">
        <v>0</v>
      </c>
      <c r="GB48" s="589">
        <v>0</v>
      </c>
      <c r="GC48" s="195">
        <v>0</v>
      </c>
      <c r="GD48" s="196">
        <v>0</v>
      </c>
      <c r="GE48" s="196">
        <v>0</v>
      </c>
      <c r="GF48" s="199">
        <v>0</v>
      </c>
      <c r="GG48" s="589">
        <v>0</v>
      </c>
      <c r="GH48" s="198">
        <v>0</v>
      </c>
      <c r="GI48" s="199">
        <v>0</v>
      </c>
      <c r="GJ48" s="199">
        <v>0</v>
      </c>
      <c r="GK48" s="199">
        <v>0</v>
      </c>
      <c r="GL48" s="589">
        <v>0</v>
      </c>
      <c r="GM48" s="195">
        <v>0</v>
      </c>
      <c r="GN48" s="196">
        <v>0</v>
      </c>
      <c r="GO48" s="196">
        <v>0</v>
      </c>
      <c r="GP48" s="199">
        <v>0</v>
      </c>
      <c r="GQ48" s="589">
        <v>0</v>
      </c>
      <c r="GR48" s="195">
        <v>0</v>
      </c>
      <c r="GS48" s="196">
        <v>0</v>
      </c>
      <c r="GT48" s="196">
        <v>0</v>
      </c>
      <c r="GU48" s="199">
        <v>0</v>
      </c>
      <c r="GV48" s="589">
        <v>0</v>
      </c>
      <c r="GW48" s="198">
        <v>0</v>
      </c>
      <c r="GX48" s="199">
        <v>0</v>
      </c>
      <c r="GY48" s="199">
        <v>0</v>
      </c>
      <c r="GZ48" s="199">
        <v>0</v>
      </c>
      <c r="HA48" s="589">
        <v>0</v>
      </c>
      <c r="HB48" s="198">
        <v>0</v>
      </c>
      <c r="HC48" s="199">
        <v>0</v>
      </c>
      <c r="HD48" s="199">
        <v>0</v>
      </c>
      <c r="HE48" s="199">
        <v>0</v>
      </c>
      <c r="HF48" s="589">
        <v>0</v>
      </c>
      <c r="HG48" s="195">
        <v>0</v>
      </c>
      <c r="HH48" s="196">
        <v>0</v>
      </c>
      <c r="HI48" s="196">
        <v>0</v>
      </c>
      <c r="HJ48" s="199">
        <v>0</v>
      </c>
      <c r="HK48" s="589">
        <v>0</v>
      </c>
      <c r="HL48" s="195">
        <v>0</v>
      </c>
      <c r="HM48" s="196">
        <v>0</v>
      </c>
      <c r="HN48" s="196">
        <v>0</v>
      </c>
      <c r="HO48" s="199">
        <v>0</v>
      </c>
      <c r="HP48" s="589">
        <v>0</v>
      </c>
      <c r="HQ48" s="198">
        <v>0</v>
      </c>
      <c r="HR48" s="199">
        <v>0</v>
      </c>
      <c r="HS48" s="199">
        <v>0</v>
      </c>
      <c r="HT48" s="199">
        <v>0</v>
      </c>
      <c r="HU48" s="589">
        <v>0</v>
      </c>
      <c r="HV48" s="195">
        <v>0</v>
      </c>
      <c r="HW48" s="196">
        <v>0</v>
      </c>
      <c r="HX48" s="196">
        <v>0</v>
      </c>
      <c r="HY48" s="199">
        <v>0</v>
      </c>
      <c r="HZ48" s="589">
        <v>0</v>
      </c>
      <c r="IA48" s="195">
        <v>0</v>
      </c>
      <c r="IB48" s="196">
        <v>0</v>
      </c>
      <c r="IC48" s="196">
        <v>0</v>
      </c>
      <c r="ID48" s="199">
        <v>0</v>
      </c>
      <c r="IE48" s="589">
        <v>0</v>
      </c>
      <c r="IF48" s="198">
        <v>0</v>
      </c>
      <c r="IG48" s="199">
        <v>0</v>
      </c>
      <c r="IH48" s="199">
        <v>0</v>
      </c>
      <c r="II48" s="199">
        <v>0</v>
      </c>
      <c r="IJ48" s="589">
        <v>0</v>
      </c>
      <c r="IK48" s="198">
        <v>0</v>
      </c>
      <c r="IL48" s="199">
        <v>0</v>
      </c>
      <c r="IM48" s="199">
        <v>0</v>
      </c>
      <c r="IN48" s="199">
        <v>0</v>
      </c>
      <c r="IO48" s="589">
        <v>0</v>
      </c>
      <c r="IP48" s="195">
        <v>0</v>
      </c>
      <c r="IQ48" s="196">
        <v>0</v>
      </c>
      <c r="IR48" s="196">
        <v>0</v>
      </c>
      <c r="IS48" s="199">
        <v>0</v>
      </c>
      <c r="IT48" s="589">
        <v>0</v>
      </c>
      <c r="IU48" s="195">
        <v>0</v>
      </c>
      <c r="IV48" s="196">
        <v>0</v>
      </c>
      <c r="IW48" s="196">
        <v>0</v>
      </c>
      <c r="IX48" s="199">
        <v>0</v>
      </c>
      <c r="IY48" s="589">
        <v>0</v>
      </c>
      <c r="IZ48" s="198">
        <v>0</v>
      </c>
      <c r="JA48" s="199">
        <v>0</v>
      </c>
      <c r="JB48" s="199">
        <v>0</v>
      </c>
      <c r="JC48" s="199">
        <v>0</v>
      </c>
      <c r="JD48" s="589">
        <v>0</v>
      </c>
      <c r="JE48" s="195">
        <v>0</v>
      </c>
      <c r="JF48" s="196">
        <v>0</v>
      </c>
      <c r="JG48" s="196">
        <v>0</v>
      </c>
      <c r="JH48" s="199">
        <v>0</v>
      </c>
      <c r="JI48" s="589">
        <v>0</v>
      </c>
      <c r="JJ48" s="195">
        <v>0</v>
      </c>
      <c r="JK48" s="196">
        <v>0</v>
      </c>
      <c r="JL48" s="196">
        <v>0</v>
      </c>
      <c r="JM48" s="199">
        <v>0</v>
      </c>
      <c r="JN48" s="589">
        <v>0</v>
      </c>
      <c r="JO48" s="198">
        <v>0</v>
      </c>
      <c r="JP48" s="199">
        <v>0</v>
      </c>
      <c r="JQ48" s="199">
        <v>0</v>
      </c>
      <c r="JR48" s="199">
        <v>0</v>
      </c>
      <c r="JS48" s="589">
        <v>0</v>
      </c>
      <c r="JT48" s="198">
        <v>0</v>
      </c>
      <c r="JU48" s="199">
        <v>0</v>
      </c>
      <c r="JV48" s="199">
        <v>0</v>
      </c>
      <c r="JW48" s="199">
        <v>0</v>
      </c>
      <c r="JX48" s="589">
        <v>0</v>
      </c>
      <c r="JY48" s="195">
        <v>0</v>
      </c>
      <c r="JZ48" s="196">
        <v>0</v>
      </c>
      <c r="KA48" s="196">
        <v>0</v>
      </c>
      <c r="KB48" s="199">
        <v>0</v>
      </c>
      <c r="KC48" s="589">
        <v>0</v>
      </c>
      <c r="KD48" s="195">
        <v>0</v>
      </c>
      <c r="KE48" s="196">
        <v>0</v>
      </c>
      <c r="KF48" s="196">
        <v>0</v>
      </c>
      <c r="KG48" s="199">
        <v>0</v>
      </c>
      <c r="KH48" s="589">
        <v>0</v>
      </c>
      <c r="KI48" s="198">
        <v>0</v>
      </c>
      <c r="KJ48" s="199">
        <v>0</v>
      </c>
      <c r="KK48" s="199">
        <v>0</v>
      </c>
      <c r="KL48" s="199">
        <v>0</v>
      </c>
      <c r="KM48" s="589">
        <v>0</v>
      </c>
      <c r="KN48" s="195">
        <v>0</v>
      </c>
      <c r="KO48" s="196">
        <v>0</v>
      </c>
      <c r="KP48" s="196">
        <v>0</v>
      </c>
      <c r="KQ48" s="199">
        <v>0</v>
      </c>
      <c r="KR48" s="589">
        <v>0</v>
      </c>
      <c r="KS48" s="195">
        <v>0</v>
      </c>
      <c r="KT48" s="196">
        <v>0</v>
      </c>
      <c r="KU48" s="196">
        <v>0</v>
      </c>
      <c r="KV48" s="199">
        <v>0</v>
      </c>
      <c r="KW48" s="589">
        <v>0</v>
      </c>
      <c r="KX48" s="198">
        <v>0</v>
      </c>
      <c r="KY48" s="199">
        <v>0</v>
      </c>
      <c r="KZ48" s="199">
        <v>0</v>
      </c>
      <c r="LA48" s="199">
        <v>0</v>
      </c>
      <c r="LB48" s="589">
        <v>0</v>
      </c>
      <c r="LC48" s="198">
        <v>0</v>
      </c>
      <c r="LD48" s="199">
        <v>0</v>
      </c>
      <c r="LE48" s="199">
        <v>0</v>
      </c>
      <c r="LF48" s="199">
        <v>0</v>
      </c>
      <c r="LG48" s="589">
        <v>0</v>
      </c>
      <c r="LH48" s="195">
        <v>0</v>
      </c>
      <c r="LI48" s="196">
        <v>0</v>
      </c>
      <c r="LJ48" s="196">
        <v>0</v>
      </c>
      <c r="LK48" s="199">
        <v>0</v>
      </c>
      <c r="LL48" s="589">
        <v>0</v>
      </c>
      <c r="LM48" s="195">
        <v>0</v>
      </c>
      <c r="LN48" s="196">
        <v>0</v>
      </c>
      <c r="LO48" s="196">
        <v>0</v>
      </c>
      <c r="LP48" s="199">
        <v>0</v>
      </c>
      <c r="LQ48" s="589">
        <v>0</v>
      </c>
      <c r="LR48" s="198">
        <v>0</v>
      </c>
      <c r="LS48" s="199">
        <v>0</v>
      </c>
      <c r="LT48" s="199">
        <v>0</v>
      </c>
      <c r="LU48" s="199">
        <v>0</v>
      </c>
      <c r="LV48" s="589">
        <v>0</v>
      </c>
      <c r="LW48" s="195">
        <v>0</v>
      </c>
      <c r="LX48" s="196">
        <v>0</v>
      </c>
      <c r="LY48" s="196">
        <v>0</v>
      </c>
      <c r="LZ48" s="199">
        <v>0</v>
      </c>
      <c r="MA48" s="589">
        <v>0</v>
      </c>
      <c r="MB48" s="195">
        <v>0</v>
      </c>
      <c r="MC48" s="196">
        <v>0</v>
      </c>
      <c r="MD48" s="196">
        <v>0</v>
      </c>
      <c r="ME48" s="199">
        <v>0</v>
      </c>
      <c r="MF48" s="589">
        <v>0</v>
      </c>
      <c r="MG48" s="198">
        <v>0</v>
      </c>
      <c r="MH48" s="199">
        <v>0</v>
      </c>
      <c r="MI48" s="199">
        <v>0</v>
      </c>
      <c r="MJ48" s="199">
        <v>0</v>
      </c>
      <c r="MK48" s="589">
        <v>0</v>
      </c>
      <c r="ML48" s="198">
        <v>0</v>
      </c>
      <c r="MM48" s="199">
        <v>0</v>
      </c>
      <c r="MN48" s="199">
        <v>0</v>
      </c>
      <c r="MO48" s="199">
        <v>0</v>
      </c>
      <c r="MP48" s="589">
        <v>0</v>
      </c>
      <c r="MQ48" s="195">
        <v>0</v>
      </c>
      <c r="MR48" s="196">
        <v>0</v>
      </c>
      <c r="MS48" s="196">
        <v>0</v>
      </c>
      <c r="MT48" s="199">
        <v>0</v>
      </c>
      <c r="MU48" s="589">
        <v>0</v>
      </c>
      <c r="MV48" s="195">
        <v>0</v>
      </c>
      <c r="MW48" s="196">
        <v>0</v>
      </c>
      <c r="MX48" s="196">
        <v>0</v>
      </c>
      <c r="MY48" s="199">
        <v>0</v>
      </c>
      <c r="MZ48" s="589">
        <v>0</v>
      </c>
      <c r="NA48" s="198">
        <v>0</v>
      </c>
      <c r="NB48" s="199">
        <v>0</v>
      </c>
      <c r="NC48" s="199">
        <v>0</v>
      </c>
      <c r="ND48" s="199">
        <v>0</v>
      </c>
      <c r="NE48" s="589">
        <v>0</v>
      </c>
      <c r="NF48" s="195">
        <v>0</v>
      </c>
      <c r="NG48" s="196">
        <v>0</v>
      </c>
      <c r="NH48" s="196">
        <v>0</v>
      </c>
      <c r="NI48" s="199">
        <v>0</v>
      </c>
      <c r="NJ48" s="589">
        <v>0</v>
      </c>
      <c r="NK48" s="195">
        <v>0</v>
      </c>
      <c r="NL48" s="196">
        <v>0</v>
      </c>
      <c r="NM48" s="196">
        <v>0</v>
      </c>
      <c r="NN48" s="199">
        <v>0</v>
      </c>
      <c r="NO48" s="589">
        <v>0</v>
      </c>
      <c r="NP48" s="198">
        <v>0</v>
      </c>
      <c r="NQ48" s="199">
        <v>0</v>
      </c>
      <c r="NR48" s="199">
        <v>0</v>
      </c>
      <c r="NS48" s="199">
        <v>0</v>
      </c>
      <c r="NT48" s="589">
        <v>0</v>
      </c>
      <c r="NU48" s="198">
        <v>0</v>
      </c>
      <c r="NV48" s="199">
        <v>0</v>
      </c>
      <c r="NW48" s="199">
        <v>0</v>
      </c>
      <c r="NX48" s="199">
        <v>0</v>
      </c>
      <c r="NY48" s="589">
        <v>0</v>
      </c>
      <c r="NZ48" s="195">
        <v>0</v>
      </c>
      <c r="OA48" s="196">
        <v>0</v>
      </c>
      <c r="OB48" s="196">
        <v>0</v>
      </c>
      <c r="OC48" s="199">
        <v>0</v>
      </c>
      <c r="OD48" s="589">
        <v>0</v>
      </c>
      <c r="OE48" s="195">
        <v>0</v>
      </c>
      <c r="OF48" s="196">
        <v>0</v>
      </c>
      <c r="OG48" s="196">
        <v>0</v>
      </c>
      <c r="OH48" s="199">
        <v>0</v>
      </c>
      <c r="OI48" s="589">
        <v>0</v>
      </c>
      <c r="OJ48" s="198">
        <v>0</v>
      </c>
      <c r="OK48" s="199">
        <v>0</v>
      </c>
      <c r="OL48" s="199">
        <v>0</v>
      </c>
      <c r="OM48" s="199">
        <v>0</v>
      </c>
      <c r="ON48" s="589">
        <v>0</v>
      </c>
      <c r="OO48" s="195">
        <v>0</v>
      </c>
      <c r="OP48" s="196">
        <v>0</v>
      </c>
      <c r="OQ48" s="196">
        <v>0</v>
      </c>
      <c r="OR48" s="199">
        <v>0</v>
      </c>
      <c r="OS48" s="589">
        <v>0</v>
      </c>
      <c r="OT48" s="195">
        <v>0</v>
      </c>
      <c r="OU48" s="196">
        <v>0</v>
      </c>
      <c r="OV48" s="196">
        <v>0</v>
      </c>
      <c r="OW48" s="199">
        <v>0</v>
      </c>
      <c r="OX48" s="589">
        <v>0</v>
      </c>
      <c r="OY48" s="198">
        <v>0</v>
      </c>
      <c r="OZ48" s="199">
        <v>0</v>
      </c>
      <c r="PA48" s="199">
        <v>0</v>
      </c>
      <c r="PB48" s="199">
        <v>0</v>
      </c>
      <c r="PC48" s="589">
        <v>0</v>
      </c>
      <c r="PD48" s="198">
        <v>0</v>
      </c>
      <c r="PE48" s="199">
        <v>0</v>
      </c>
      <c r="PF48" s="199">
        <v>0</v>
      </c>
      <c r="PG48" s="199">
        <v>0</v>
      </c>
      <c r="PH48" s="589">
        <v>0</v>
      </c>
      <c r="PI48" s="198">
        <v>0</v>
      </c>
      <c r="PJ48" s="199">
        <v>0</v>
      </c>
      <c r="PK48" s="199">
        <v>0</v>
      </c>
      <c r="PL48" s="199">
        <v>0</v>
      </c>
      <c r="PM48" s="589">
        <v>0</v>
      </c>
      <c r="PN48" s="198">
        <v>0</v>
      </c>
      <c r="PO48" s="199">
        <v>0</v>
      </c>
      <c r="PP48" s="199">
        <v>0</v>
      </c>
      <c r="PQ48" s="199">
        <v>0</v>
      </c>
      <c r="PR48" s="589">
        <v>0</v>
      </c>
      <c r="PS48" s="198">
        <v>0</v>
      </c>
      <c r="PT48" s="199">
        <v>0</v>
      </c>
      <c r="PU48" s="199">
        <v>0</v>
      </c>
      <c r="PV48" s="199">
        <v>0</v>
      </c>
      <c r="PW48" s="589">
        <v>0</v>
      </c>
      <c r="PX48" s="198">
        <v>0</v>
      </c>
      <c r="PY48" s="199">
        <v>0</v>
      </c>
      <c r="PZ48" s="199">
        <v>0</v>
      </c>
      <c r="QA48" s="199">
        <v>0</v>
      </c>
      <c r="QB48" s="589">
        <v>0</v>
      </c>
      <c r="QC48" s="198">
        <v>0</v>
      </c>
      <c r="QD48" s="199">
        <v>0</v>
      </c>
      <c r="QE48" s="199">
        <v>0</v>
      </c>
      <c r="QF48" s="199">
        <v>0</v>
      </c>
      <c r="QG48" s="589">
        <v>0</v>
      </c>
      <c r="QH48" s="198">
        <v>0</v>
      </c>
      <c r="QI48" s="199">
        <v>0</v>
      </c>
      <c r="QJ48" s="199">
        <v>0</v>
      </c>
      <c r="QK48" s="199">
        <v>0</v>
      </c>
      <c r="QL48" s="589">
        <v>0</v>
      </c>
      <c r="QM48" s="198">
        <v>0</v>
      </c>
      <c r="QN48" s="199">
        <v>0</v>
      </c>
      <c r="QO48" s="199">
        <v>0</v>
      </c>
      <c r="QP48" s="199">
        <v>0</v>
      </c>
      <c r="QQ48" s="590">
        <v>0</v>
      </c>
    </row>
    <row r="49" spans="2:459">
      <c r="B49" s="580"/>
      <c r="C49" s="607" t="s">
        <v>2850</v>
      </c>
      <c r="D49" s="608" t="s">
        <v>2849</v>
      </c>
      <c r="E49" s="239">
        <v>0</v>
      </c>
      <c r="F49" s="240">
        <v>0</v>
      </c>
      <c r="G49" s="240">
        <v>0</v>
      </c>
      <c r="H49" s="240">
        <v>0</v>
      </c>
      <c r="I49" s="609">
        <v>0</v>
      </c>
      <c r="J49" s="239">
        <v>0</v>
      </c>
      <c r="K49" s="240">
        <v>0</v>
      </c>
      <c r="L49" s="240">
        <v>0</v>
      </c>
      <c r="M49" s="240">
        <v>0</v>
      </c>
      <c r="N49" s="609">
        <v>0</v>
      </c>
      <c r="O49" s="239">
        <v>0</v>
      </c>
      <c r="P49" s="240">
        <v>0</v>
      </c>
      <c r="Q49" s="240">
        <v>0</v>
      </c>
      <c r="R49" s="240">
        <v>0</v>
      </c>
      <c r="S49" s="609">
        <v>0</v>
      </c>
      <c r="T49" s="239">
        <v>0</v>
      </c>
      <c r="U49" s="240">
        <v>0</v>
      </c>
      <c r="V49" s="240">
        <v>0</v>
      </c>
      <c r="W49" s="240">
        <v>0</v>
      </c>
      <c r="X49" s="609">
        <v>0</v>
      </c>
      <c r="Y49" s="239">
        <v>0</v>
      </c>
      <c r="Z49" s="240">
        <v>0</v>
      </c>
      <c r="AA49" s="240">
        <v>0</v>
      </c>
      <c r="AB49" s="240">
        <v>0</v>
      </c>
      <c r="AC49" s="609">
        <v>0</v>
      </c>
      <c r="AD49" s="239">
        <v>0</v>
      </c>
      <c r="AE49" s="240">
        <v>0</v>
      </c>
      <c r="AF49" s="240">
        <v>0</v>
      </c>
      <c r="AG49" s="240">
        <v>0</v>
      </c>
      <c r="AH49" s="609">
        <v>0</v>
      </c>
      <c r="AI49" s="239">
        <v>0</v>
      </c>
      <c r="AJ49" s="240">
        <v>0</v>
      </c>
      <c r="AK49" s="240">
        <v>0</v>
      </c>
      <c r="AL49" s="240">
        <v>0</v>
      </c>
      <c r="AM49" s="609">
        <v>0</v>
      </c>
      <c r="AN49" s="239">
        <v>0</v>
      </c>
      <c r="AO49" s="240">
        <v>0</v>
      </c>
      <c r="AP49" s="240">
        <v>0</v>
      </c>
      <c r="AQ49" s="240">
        <v>0</v>
      </c>
      <c r="AR49" s="609">
        <v>0</v>
      </c>
      <c r="AS49" s="239">
        <v>0</v>
      </c>
      <c r="AT49" s="240">
        <v>0</v>
      </c>
      <c r="AU49" s="240">
        <v>0</v>
      </c>
      <c r="AV49" s="240">
        <v>0</v>
      </c>
      <c r="AW49" s="609">
        <v>0</v>
      </c>
      <c r="AX49" s="239">
        <v>0</v>
      </c>
      <c r="AY49" s="240">
        <v>0</v>
      </c>
      <c r="AZ49" s="240">
        <v>0</v>
      </c>
      <c r="BA49" s="240">
        <v>0</v>
      </c>
      <c r="BB49" s="609">
        <v>0</v>
      </c>
      <c r="BC49" s="239">
        <v>0</v>
      </c>
      <c r="BD49" s="240">
        <v>0</v>
      </c>
      <c r="BE49" s="240">
        <v>0</v>
      </c>
      <c r="BF49" s="240">
        <v>0</v>
      </c>
      <c r="BG49" s="609">
        <v>0</v>
      </c>
      <c r="BH49" s="239">
        <v>0</v>
      </c>
      <c r="BI49" s="240">
        <v>0</v>
      </c>
      <c r="BJ49" s="240">
        <v>0</v>
      </c>
      <c r="BK49" s="240">
        <v>0</v>
      </c>
      <c r="BL49" s="609">
        <v>0</v>
      </c>
      <c r="BM49" s="239">
        <v>0</v>
      </c>
      <c r="BN49" s="240">
        <v>0</v>
      </c>
      <c r="BO49" s="240">
        <v>0</v>
      </c>
      <c r="BP49" s="240">
        <v>0</v>
      </c>
      <c r="BQ49" s="609">
        <v>0</v>
      </c>
      <c r="BR49" s="239">
        <v>0</v>
      </c>
      <c r="BS49" s="240">
        <v>0</v>
      </c>
      <c r="BT49" s="240">
        <v>0</v>
      </c>
      <c r="BU49" s="240">
        <v>0</v>
      </c>
      <c r="BV49" s="609">
        <v>0</v>
      </c>
      <c r="BW49" s="239">
        <v>0</v>
      </c>
      <c r="BX49" s="240">
        <v>0</v>
      </c>
      <c r="BY49" s="240">
        <v>0</v>
      </c>
      <c r="BZ49" s="240">
        <v>0</v>
      </c>
      <c r="CA49" s="609">
        <v>0</v>
      </c>
      <c r="CB49" s="239">
        <v>0</v>
      </c>
      <c r="CC49" s="240">
        <v>0</v>
      </c>
      <c r="CD49" s="240">
        <v>0</v>
      </c>
      <c r="CE49" s="240">
        <v>0</v>
      </c>
      <c r="CF49" s="609">
        <v>0</v>
      </c>
      <c r="CG49" s="239">
        <v>0</v>
      </c>
      <c r="CH49" s="240">
        <v>0</v>
      </c>
      <c r="CI49" s="240">
        <v>0</v>
      </c>
      <c r="CJ49" s="240">
        <v>0</v>
      </c>
      <c r="CK49" s="609">
        <v>0</v>
      </c>
      <c r="CL49" s="239">
        <v>0</v>
      </c>
      <c r="CM49" s="240">
        <v>0</v>
      </c>
      <c r="CN49" s="240">
        <v>0</v>
      </c>
      <c r="CO49" s="240">
        <v>0</v>
      </c>
      <c r="CP49" s="609">
        <v>0</v>
      </c>
      <c r="CQ49" s="239">
        <v>0</v>
      </c>
      <c r="CR49" s="240">
        <v>0</v>
      </c>
      <c r="CS49" s="240">
        <v>0</v>
      </c>
      <c r="CT49" s="240">
        <v>0</v>
      </c>
      <c r="CU49" s="609">
        <v>0</v>
      </c>
      <c r="CV49" s="239">
        <v>0</v>
      </c>
      <c r="CW49" s="240">
        <v>0</v>
      </c>
      <c r="CX49" s="240">
        <v>0</v>
      </c>
      <c r="CY49" s="240">
        <v>0</v>
      </c>
      <c r="CZ49" s="609">
        <v>0</v>
      </c>
      <c r="DA49" s="239">
        <v>0</v>
      </c>
      <c r="DB49" s="240">
        <v>0</v>
      </c>
      <c r="DC49" s="240">
        <v>0</v>
      </c>
      <c r="DD49" s="240">
        <v>0</v>
      </c>
      <c r="DE49" s="609">
        <v>0</v>
      </c>
      <c r="DF49" s="239">
        <v>0</v>
      </c>
      <c r="DG49" s="240">
        <v>0</v>
      </c>
      <c r="DH49" s="240">
        <v>0</v>
      </c>
      <c r="DI49" s="240">
        <v>0</v>
      </c>
      <c r="DJ49" s="609">
        <v>0</v>
      </c>
      <c r="DK49" s="239">
        <v>0</v>
      </c>
      <c r="DL49" s="240">
        <v>0</v>
      </c>
      <c r="DM49" s="240">
        <v>0</v>
      </c>
      <c r="DN49" s="240">
        <v>0</v>
      </c>
      <c r="DO49" s="609">
        <v>0</v>
      </c>
      <c r="DP49" s="239">
        <v>0</v>
      </c>
      <c r="DQ49" s="240">
        <v>0</v>
      </c>
      <c r="DR49" s="240">
        <v>0</v>
      </c>
      <c r="DS49" s="240">
        <v>0</v>
      </c>
      <c r="DT49" s="609">
        <v>0</v>
      </c>
      <c r="DU49" s="239">
        <v>0</v>
      </c>
      <c r="DV49" s="240">
        <v>0</v>
      </c>
      <c r="DW49" s="240">
        <v>0</v>
      </c>
      <c r="DX49" s="240">
        <v>0</v>
      </c>
      <c r="DY49" s="609">
        <v>0</v>
      </c>
      <c r="DZ49" s="239">
        <v>0</v>
      </c>
      <c r="EA49" s="240">
        <v>0</v>
      </c>
      <c r="EB49" s="240">
        <v>0</v>
      </c>
      <c r="EC49" s="240">
        <v>0</v>
      </c>
      <c r="ED49" s="609">
        <v>0</v>
      </c>
      <c r="EE49" s="239">
        <v>0</v>
      </c>
      <c r="EF49" s="240">
        <v>0</v>
      </c>
      <c r="EG49" s="240">
        <v>0</v>
      </c>
      <c r="EH49" s="240">
        <v>0</v>
      </c>
      <c r="EI49" s="609">
        <v>0</v>
      </c>
      <c r="EJ49" s="239">
        <v>0</v>
      </c>
      <c r="EK49" s="240">
        <v>0</v>
      </c>
      <c r="EL49" s="240">
        <v>0</v>
      </c>
      <c r="EM49" s="240">
        <v>0</v>
      </c>
      <c r="EN49" s="609">
        <v>0</v>
      </c>
      <c r="EO49" s="239">
        <v>0</v>
      </c>
      <c r="EP49" s="240">
        <v>0</v>
      </c>
      <c r="EQ49" s="240">
        <v>0</v>
      </c>
      <c r="ER49" s="240">
        <v>0</v>
      </c>
      <c r="ES49" s="609">
        <v>0</v>
      </c>
      <c r="ET49" s="239">
        <v>0</v>
      </c>
      <c r="EU49" s="240">
        <v>0</v>
      </c>
      <c r="EV49" s="240">
        <v>0</v>
      </c>
      <c r="EW49" s="240">
        <v>0</v>
      </c>
      <c r="EX49" s="609">
        <v>0</v>
      </c>
      <c r="EY49" s="239">
        <v>0</v>
      </c>
      <c r="EZ49" s="240">
        <v>0</v>
      </c>
      <c r="FA49" s="240">
        <v>0</v>
      </c>
      <c r="FB49" s="240">
        <v>0</v>
      </c>
      <c r="FC49" s="609">
        <v>0</v>
      </c>
      <c r="FD49" s="239">
        <v>0</v>
      </c>
      <c r="FE49" s="240">
        <v>0</v>
      </c>
      <c r="FF49" s="240">
        <v>0</v>
      </c>
      <c r="FG49" s="240">
        <v>0</v>
      </c>
      <c r="FH49" s="609">
        <v>0</v>
      </c>
      <c r="FI49" s="239">
        <v>0</v>
      </c>
      <c r="FJ49" s="240">
        <v>0</v>
      </c>
      <c r="FK49" s="240">
        <v>0</v>
      </c>
      <c r="FL49" s="240">
        <v>0</v>
      </c>
      <c r="FM49" s="609">
        <v>0</v>
      </c>
      <c r="FN49" s="239">
        <v>0</v>
      </c>
      <c r="FO49" s="240">
        <v>0</v>
      </c>
      <c r="FP49" s="240">
        <v>0</v>
      </c>
      <c r="FQ49" s="240">
        <v>0</v>
      </c>
      <c r="FR49" s="609">
        <v>0</v>
      </c>
      <c r="FS49" s="239">
        <v>0</v>
      </c>
      <c r="FT49" s="240">
        <v>0</v>
      </c>
      <c r="FU49" s="240">
        <v>0</v>
      </c>
      <c r="FV49" s="240">
        <v>0</v>
      </c>
      <c r="FW49" s="609">
        <v>0</v>
      </c>
      <c r="FX49" s="239">
        <v>0</v>
      </c>
      <c r="FY49" s="240">
        <v>0</v>
      </c>
      <c r="FZ49" s="240">
        <v>0</v>
      </c>
      <c r="GA49" s="240">
        <v>0</v>
      </c>
      <c r="GB49" s="609">
        <v>0</v>
      </c>
      <c r="GC49" s="239">
        <v>0</v>
      </c>
      <c r="GD49" s="240">
        <v>0</v>
      </c>
      <c r="GE49" s="240">
        <v>0</v>
      </c>
      <c r="GF49" s="240">
        <v>0</v>
      </c>
      <c r="GG49" s="609">
        <v>0</v>
      </c>
      <c r="GH49" s="239">
        <v>0</v>
      </c>
      <c r="GI49" s="240">
        <v>0</v>
      </c>
      <c r="GJ49" s="240">
        <v>0</v>
      </c>
      <c r="GK49" s="240">
        <v>0</v>
      </c>
      <c r="GL49" s="609">
        <v>0</v>
      </c>
      <c r="GM49" s="239">
        <v>0</v>
      </c>
      <c r="GN49" s="240">
        <v>0</v>
      </c>
      <c r="GO49" s="240">
        <v>0</v>
      </c>
      <c r="GP49" s="240">
        <v>0</v>
      </c>
      <c r="GQ49" s="609">
        <v>0</v>
      </c>
      <c r="GR49" s="239">
        <v>0</v>
      </c>
      <c r="GS49" s="240">
        <v>0</v>
      </c>
      <c r="GT49" s="240">
        <v>0</v>
      </c>
      <c r="GU49" s="240">
        <v>0</v>
      </c>
      <c r="GV49" s="609">
        <v>0</v>
      </c>
      <c r="GW49" s="239">
        <v>0</v>
      </c>
      <c r="GX49" s="240">
        <v>0</v>
      </c>
      <c r="GY49" s="240">
        <v>0</v>
      </c>
      <c r="GZ49" s="240">
        <v>0</v>
      </c>
      <c r="HA49" s="609">
        <v>0</v>
      </c>
      <c r="HB49" s="239">
        <v>0</v>
      </c>
      <c r="HC49" s="240">
        <v>0</v>
      </c>
      <c r="HD49" s="240">
        <v>0</v>
      </c>
      <c r="HE49" s="240">
        <v>0</v>
      </c>
      <c r="HF49" s="609">
        <v>0</v>
      </c>
      <c r="HG49" s="239">
        <v>0</v>
      </c>
      <c r="HH49" s="240">
        <v>0</v>
      </c>
      <c r="HI49" s="240">
        <v>0</v>
      </c>
      <c r="HJ49" s="240">
        <v>0</v>
      </c>
      <c r="HK49" s="609">
        <v>0</v>
      </c>
      <c r="HL49" s="239">
        <v>0</v>
      </c>
      <c r="HM49" s="240">
        <v>0</v>
      </c>
      <c r="HN49" s="240">
        <v>0</v>
      </c>
      <c r="HO49" s="240">
        <v>0</v>
      </c>
      <c r="HP49" s="609">
        <v>0</v>
      </c>
      <c r="HQ49" s="239">
        <v>0</v>
      </c>
      <c r="HR49" s="240">
        <v>0</v>
      </c>
      <c r="HS49" s="240">
        <v>0</v>
      </c>
      <c r="HT49" s="240">
        <v>0</v>
      </c>
      <c r="HU49" s="609">
        <v>0</v>
      </c>
      <c r="HV49" s="239">
        <v>0</v>
      </c>
      <c r="HW49" s="240">
        <v>0</v>
      </c>
      <c r="HX49" s="240">
        <v>0</v>
      </c>
      <c r="HY49" s="240">
        <v>0</v>
      </c>
      <c r="HZ49" s="609">
        <v>0</v>
      </c>
      <c r="IA49" s="239">
        <v>0</v>
      </c>
      <c r="IB49" s="240">
        <v>0</v>
      </c>
      <c r="IC49" s="240">
        <v>0</v>
      </c>
      <c r="ID49" s="240">
        <v>0</v>
      </c>
      <c r="IE49" s="609">
        <v>0</v>
      </c>
      <c r="IF49" s="239">
        <v>0</v>
      </c>
      <c r="IG49" s="240">
        <v>0</v>
      </c>
      <c r="IH49" s="240">
        <v>0</v>
      </c>
      <c r="II49" s="240">
        <v>0</v>
      </c>
      <c r="IJ49" s="609">
        <v>0</v>
      </c>
      <c r="IK49" s="239">
        <v>0</v>
      </c>
      <c r="IL49" s="240">
        <v>0</v>
      </c>
      <c r="IM49" s="240">
        <v>0</v>
      </c>
      <c r="IN49" s="240">
        <v>0</v>
      </c>
      <c r="IO49" s="609">
        <v>0</v>
      </c>
      <c r="IP49" s="239">
        <v>0</v>
      </c>
      <c r="IQ49" s="240">
        <v>0</v>
      </c>
      <c r="IR49" s="240">
        <v>0</v>
      </c>
      <c r="IS49" s="240">
        <v>0</v>
      </c>
      <c r="IT49" s="609">
        <v>0</v>
      </c>
      <c r="IU49" s="239">
        <v>0</v>
      </c>
      <c r="IV49" s="240">
        <v>0</v>
      </c>
      <c r="IW49" s="240">
        <v>0</v>
      </c>
      <c r="IX49" s="240">
        <v>0</v>
      </c>
      <c r="IY49" s="609">
        <v>0</v>
      </c>
      <c r="IZ49" s="239">
        <v>0</v>
      </c>
      <c r="JA49" s="240">
        <v>0</v>
      </c>
      <c r="JB49" s="240">
        <v>0</v>
      </c>
      <c r="JC49" s="240">
        <v>0</v>
      </c>
      <c r="JD49" s="609">
        <v>0</v>
      </c>
      <c r="JE49" s="239">
        <v>0</v>
      </c>
      <c r="JF49" s="240">
        <v>0</v>
      </c>
      <c r="JG49" s="240">
        <v>0</v>
      </c>
      <c r="JH49" s="240">
        <v>0</v>
      </c>
      <c r="JI49" s="609">
        <v>0</v>
      </c>
      <c r="JJ49" s="239">
        <v>0</v>
      </c>
      <c r="JK49" s="240">
        <v>0</v>
      </c>
      <c r="JL49" s="240">
        <v>0</v>
      </c>
      <c r="JM49" s="240">
        <v>0</v>
      </c>
      <c r="JN49" s="609">
        <v>0</v>
      </c>
      <c r="JO49" s="239">
        <v>0</v>
      </c>
      <c r="JP49" s="240">
        <v>0</v>
      </c>
      <c r="JQ49" s="240">
        <v>0</v>
      </c>
      <c r="JR49" s="240">
        <v>0</v>
      </c>
      <c r="JS49" s="609">
        <v>0</v>
      </c>
      <c r="JT49" s="239">
        <v>0</v>
      </c>
      <c r="JU49" s="240">
        <v>0</v>
      </c>
      <c r="JV49" s="240">
        <v>0</v>
      </c>
      <c r="JW49" s="240">
        <v>0</v>
      </c>
      <c r="JX49" s="609">
        <v>0</v>
      </c>
      <c r="JY49" s="239">
        <v>0</v>
      </c>
      <c r="JZ49" s="240">
        <v>0</v>
      </c>
      <c r="KA49" s="240">
        <v>0</v>
      </c>
      <c r="KB49" s="240">
        <v>0</v>
      </c>
      <c r="KC49" s="609">
        <v>0</v>
      </c>
      <c r="KD49" s="239">
        <v>0</v>
      </c>
      <c r="KE49" s="240">
        <v>0</v>
      </c>
      <c r="KF49" s="240">
        <v>0</v>
      </c>
      <c r="KG49" s="240">
        <v>0</v>
      </c>
      <c r="KH49" s="609">
        <v>0</v>
      </c>
      <c r="KI49" s="239">
        <v>0</v>
      </c>
      <c r="KJ49" s="240">
        <v>0</v>
      </c>
      <c r="KK49" s="240">
        <v>0</v>
      </c>
      <c r="KL49" s="240">
        <v>0</v>
      </c>
      <c r="KM49" s="609">
        <v>0</v>
      </c>
      <c r="KN49" s="239">
        <v>0</v>
      </c>
      <c r="KO49" s="240">
        <v>0</v>
      </c>
      <c r="KP49" s="240">
        <v>0</v>
      </c>
      <c r="KQ49" s="240">
        <v>0</v>
      </c>
      <c r="KR49" s="609">
        <v>0</v>
      </c>
      <c r="KS49" s="239">
        <v>0</v>
      </c>
      <c r="KT49" s="240">
        <v>0</v>
      </c>
      <c r="KU49" s="240">
        <v>0</v>
      </c>
      <c r="KV49" s="240">
        <v>0</v>
      </c>
      <c r="KW49" s="609">
        <v>0</v>
      </c>
      <c r="KX49" s="239">
        <v>0</v>
      </c>
      <c r="KY49" s="240">
        <v>0</v>
      </c>
      <c r="KZ49" s="240">
        <v>0</v>
      </c>
      <c r="LA49" s="240">
        <v>0</v>
      </c>
      <c r="LB49" s="609">
        <v>0</v>
      </c>
      <c r="LC49" s="239">
        <v>0</v>
      </c>
      <c r="LD49" s="240">
        <v>0</v>
      </c>
      <c r="LE49" s="240">
        <v>0</v>
      </c>
      <c r="LF49" s="240">
        <v>0</v>
      </c>
      <c r="LG49" s="609">
        <v>0</v>
      </c>
      <c r="LH49" s="239">
        <v>0</v>
      </c>
      <c r="LI49" s="240">
        <v>0</v>
      </c>
      <c r="LJ49" s="240">
        <v>0</v>
      </c>
      <c r="LK49" s="240">
        <v>0</v>
      </c>
      <c r="LL49" s="609">
        <v>0</v>
      </c>
      <c r="LM49" s="239">
        <v>0</v>
      </c>
      <c r="LN49" s="240">
        <v>0</v>
      </c>
      <c r="LO49" s="240">
        <v>0</v>
      </c>
      <c r="LP49" s="240">
        <v>0</v>
      </c>
      <c r="LQ49" s="609">
        <v>0</v>
      </c>
      <c r="LR49" s="239">
        <v>0</v>
      </c>
      <c r="LS49" s="240">
        <v>0</v>
      </c>
      <c r="LT49" s="240">
        <v>0</v>
      </c>
      <c r="LU49" s="240">
        <v>0</v>
      </c>
      <c r="LV49" s="609">
        <v>0</v>
      </c>
      <c r="LW49" s="239">
        <v>0</v>
      </c>
      <c r="LX49" s="240">
        <v>0</v>
      </c>
      <c r="LY49" s="240">
        <v>0</v>
      </c>
      <c r="LZ49" s="240">
        <v>0</v>
      </c>
      <c r="MA49" s="609">
        <v>0</v>
      </c>
      <c r="MB49" s="239">
        <v>0</v>
      </c>
      <c r="MC49" s="240">
        <v>0</v>
      </c>
      <c r="MD49" s="240">
        <v>0</v>
      </c>
      <c r="ME49" s="240">
        <v>0</v>
      </c>
      <c r="MF49" s="609">
        <v>0</v>
      </c>
      <c r="MG49" s="239">
        <v>0</v>
      </c>
      <c r="MH49" s="240">
        <v>0</v>
      </c>
      <c r="MI49" s="240">
        <v>0</v>
      </c>
      <c r="MJ49" s="240">
        <v>0</v>
      </c>
      <c r="MK49" s="609">
        <v>0</v>
      </c>
      <c r="ML49" s="239">
        <v>0</v>
      </c>
      <c r="MM49" s="240">
        <v>0</v>
      </c>
      <c r="MN49" s="240">
        <v>0</v>
      </c>
      <c r="MO49" s="240">
        <v>0</v>
      </c>
      <c r="MP49" s="609">
        <v>0</v>
      </c>
      <c r="MQ49" s="239">
        <v>0</v>
      </c>
      <c r="MR49" s="240">
        <v>0</v>
      </c>
      <c r="MS49" s="240">
        <v>0</v>
      </c>
      <c r="MT49" s="240">
        <v>0</v>
      </c>
      <c r="MU49" s="609">
        <v>0</v>
      </c>
      <c r="MV49" s="239">
        <v>0</v>
      </c>
      <c r="MW49" s="240">
        <v>0</v>
      </c>
      <c r="MX49" s="240">
        <v>0</v>
      </c>
      <c r="MY49" s="240">
        <v>0</v>
      </c>
      <c r="MZ49" s="609">
        <v>0</v>
      </c>
      <c r="NA49" s="239">
        <v>0</v>
      </c>
      <c r="NB49" s="240">
        <v>0</v>
      </c>
      <c r="NC49" s="240">
        <v>0</v>
      </c>
      <c r="ND49" s="240">
        <v>0</v>
      </c>
      <c r="NE49" s="609">
        <v>0</v>
      </c>
      <c r="NF49" s="239">
        <v>0</v>
      </c>
      <c r="NG49" s="240">
        <v>0</v>
      </c>
      <c r="NH49" s="240">
        <v>0</v>
      </c>
      <c r="NI49" s="240">
        <v>0</v>
      </c>
      <c r="NJ49" s="609">
        <v>0</v>
      </c>
      <c r="NK49" s="239">
        <v>0</v>
      </c>
      <c r="NL49" s="240">
        <v>0</v>
      </c>
      <c r="NM49" s="240">
        <v>0</v>
      </c>
      <c r="NN49" s="240">
        <v>0</v>
      </c>
      <c r="NO49" s="609">
        <v>0</v>
      </c>
      <c r="NP49" s="239">
        <v>0</v>
      </c>
      <c r="NQ49" s="240">
        <v>0</v>
      </c>
      <c r="NR49" s="240">
        <v>0</v>
      </c>
      <c r="NS49" s="240">
        <v>0</v>
      </c>
      <c r="NT49" s="609">
        <v>0</v>
      </c>
      <c r="NU49" s="239">
        <v>0</v>
      </c>
      <c r="NV49" s="240">
        <v>0</v>
      </c>
      <c r="NW49" s="240">
        <v>0</v>
      </c>
      <c r="NX49" s="240">
        <v>0</v>
      </c>
      <c r="NY49" s="609">
        <v>0</v>
      </c>
      <c r="NZ49" s="239">
        <v>0</v>
      </c>
      <c r="OA49" s="240">
        <v>0</v>
      </c>
      <c r="OB49" s="240">
        <v>0</v>
      </c>
      <c r="OC49" s="240">
        <v>0</v>
      </c>
      <c r="OD49" s="609">
        <v>0</v>
      </c>
      <c r="OE49" s="239">
        <v>0</v>
      </c>
      <c r="OF49" s="240">
        <v>0</v>
      </c>
      <c r="OG49" s="240">
        <v>0</v>
      </c>
      <c r="OH49" s="240">
        <v>0</v>
      </c>
      <c r="OI49" s="609">
        <v>0</v>
      </c>
      <c r="OJ49" s="239">
        <v>0</v>
      </c>
      <c r="OK49" s="240">
        <v>0</v>
      </c>
      <c r="OL49" s="240">
        <v>0</v>
      </c>
      <c r="OM49" s="240">
        <v>0</v>
      </c>
      <c r="ON49" s="609">
        <v>0</v>
      </c>
      <c r="OO49" s="239">
        <v>0</v>
      </c>
      <c r="OP49" s="240">
        <v>0</v>
      </c>
      <c r="OQ49" s="240">
        <v>0</v>
      </c>
      <c r="OR49" s="240">
        <v>0</v>
      </c>
      <c r="OS49" s="609">
        <v>0</v>
      </c>
      <c r="OT49" s="239">
        <v>0</v>
      </c>
      <c r="OU49" s="240">
        <v>0</v>
      </c>
      <c r="OV49" s="240">
        <v>0</v>
      </c>
      <c r="OW49" s="240">
        <v>0</v>
      </c>
      <c r="OX49" s="609">
        <v>0</v>
      </c>
      <c r="OY49" s="239">
        <v>0</v>
      </c>
      <c r="OZ49" s="240">
        <v>0</v>
      </c>
      <c r="PA49" s="240">
        <v>0</v>
      </c>
      <c r="PB49" s="240">
        <v>0</v>
      </c>
      <c r="PC49" s="609">
        <v>0</v>
      </c>
      <c r="PD49" s="239">
        <v>0</v>
      </c>
      <c r="PE49" s="240">
        <v>0</v>
      </c>
      <c r="PF49" s="240">
        <v>0</v>
      </c>
      <c r="PG49" s="240">
        <v>0</v>
      </c>
      <c r="PH49" s="609">
        <v>0</v>
      </c>
      <c r="PI49" s="239">
        <v>0</v>
      </c>
      <c r="PJ49" s="240">
        <v>0</v>
      </c>
      <c r="PK49" s="240">
        <v>0</v>
      </c>
      <c r="PL49" s="240">
        <v>0</v>
      </c>
      <c r="PM49" s="609">
        <v>0</v>
      </c>
      <c r="PN49" s="239">
        <v>0</v>
      </c>
      <c r="PO49" s="240">
        <v>0</v>
      </c>
      <c r="PP49" s="240">
        <v>0</v>
      </c>
      <c r="PQ49" s="240">
        <v>0</v>
      </c>
      <c r="PR49" s="609">
        <v>0</v>
      </c>
      <c r="PS49" s="239">
        <v>0</v>
      </c>
      <c r="PT49" s="240">
        <v>0</v>
      </c>
      <c r="PU49" s="240">
        <v>0</v>
      </c>
      <c r="PV49" s="240">
        <v>0</v>
      </c>
      <c r="PW49" s="609">
        <v>0</v>
      </c>
      <c r="PX49" s="239">
        <v>0</v>
      </c>
      <c r="PY49" s="240">
        <v>0</v>
      </c>
      <c r="PZ49" s="240">
        <v>0</v>
      </c>
      <c r="QA49" s="240">
        <v>0</v>
      </c>
      <c r="QB49" s="609">
        <v>0</v>
      </c>
      <c r="QC49" s="239">
        <v>0</v>
      </c>
      <c r="QD49" s="240">
        <v>0</v>
      </c>
      <c r="QE49" s="240">
        <v>0</v>
      </c>
      <c r="QF49" s="240">
        <v>0</v>
      </c>
      <c r="QG49" s="609">
        <v>0</v>
      </c>
      <c r="QH49" s="239">
        <v>0</v>
      </c>
      <c r="QI49" s="240">
        <v>0</v>
      </c>
      <c r="QJ49" s="240">
        <v>0</v>
      </c>
      <c r="QK49" s="240">
        <v>0</v>
      </c>
      <c r="QL49" s="609">
        <v>0</v>
      </c>
      <c r="QM49" s="239">
        <v>0</v>
      </c>
      <c r="QN49" s="240">
        <v>0</v>
      </c>
      <c r="QO49" s="240">
        <v>0</v>
      </c>
      <c r="QP49" s="240">
        <v>0</v>
      </c>
      <c r="QQ49" s="610">
        <v>0</v>
      </c>
    </row>
    <row r="50" spans="2:459">
      <c r="B50" s="611"/>
      <c r="C50" s="612" t="s">
        <v>2851</v>
      </c>
      <c r="D50" s="613" t="s">
        <v>2849</v>
      </c>
      <c r="E50" s="614">
        <v>0</v>
      </c>
      <c r="F50" s="615">
        <v>0</v>
      </c>
      <c r="G50" s="615">
        <v>0</v>
      </c>
      <c r="H50" s="255">
        <v>0</v>
      </c>
      <c r="I50" s="616">
        <v>0</v>
      </c>
      <c r="J50" s="614">
        <v>0</v>
      </c>
      <c r="K50" s="615">
        <v>0</v>
      </c>
      <c r="L50" s="615">
        <v>0</v>
      </c>
      <c r="M50" s="255">
        <v>0</v>
      </c>
      <c r="N50" s="616">
        <v>0</v>
      </c>
      <c r="O50" s="254">
        <v>0</v>
      </c>
      <c r="P50" s="255">
        <v>0</v>
      </c>
      <c r="Q50" s="255">
        <v>0</v>
      </c>
      <c r="R50" s="255">
        <v>0</v>
      </c>
      <c r="S50" s="616">
        <v>0</v>
      </c>
      <c r="T50" s="614">
        <v>0</v>
      </c>
      <c r="U50" s="615">
        <v>0</v>
      </c>
      <c r="V50" s="615">
        <v>0</v>
      </c>
      <c r="W50" s="255">
        <v>0</v>
      </c>
      <c r="X50" s="616">
        <v>0</v>
      </c>
      <c r="Y50" s="614">
        <v>0</v>
      </c>
      <c r="Z50" s="615">
        <v>0</v>
      </c>
      <c r="AA50" s="615">
        <v>0</v>
      </c>
      <c r="AB50" s="255">
        <v>0</v>
      </c>
      <c r="AC50" s="616">
        <v>0</v>
      </c>
      <c r="AD50" s="254">
        <v>0</v>
      </c>
      <c r="AE50" s="255">
        <v>0</v>
      </c>
      <c r="AF50" s="255">
        <v>0</v>
      </c>
      <c r="AG50" s="255">
        <v>0</v>
      </c>
      <c r="AH50" s="616">
        <v>0</v>
      </c>
      <c r="AI50" s="254">
        <v>0</v>
      </c>
      <c r="AJ50" s="255">
        <v>0</v>
      </c>
      <c r="AK50" s="255">
        <v>0</v>
      </c>
      <c r="AL50" s="255">
        <v>0</v>
      </c>
      <c r="AM50" s="616">
        <v>0</v>
      </c>
      <c r="AN50" s="614">
        <v>0</v>
      </c>
      <c r="AO50" s="615">
        <v>0</v>
      </c>
      <c r="AP50" s="615">
        <v>0</v>
      </c>
      <c r="AQ50" s="255">
        <v>0</v>
      </c>
      <c r="AR50" s="616">
        <v>0</v>
      </c>
      <c r="AS50" s="614">
        <v>0</v>
      </c>
      <c r="AT50" s="615">
        <v>0</v>
      </c>
      <c r="AU50" s="615">
        <v>0</v>
      </c>
      <c r="AV50" s="255">
        <v>0</v>
      </c>
      <c r="AW50" s="616">
        <v>0</v>
      </c>
      <c r="AX50" s="254">
        <v>0</v>
      </c>
      <c r="AY50" s="255">
        <v>0</v>
      </c>
      <c r="AZ50" s="255">
        <v>0</v>
      </c>
      <c r="BA50" s="255">
        <v>0</v>
      </c>
      <c r="BB50" s="616">
        <v>0</v>
      </c>
      <c r="BC50" s="614">
        <v>0</v>
      </c>
      <c r="BD50" s="615">
        <v>0</v>
      </c>
      <c r="BE50" s="615">
        <v>0</v>
      </c>
      <c r="BF50" s="255">
        <v>0</v>
      </c>
      <c r="BG50" s="616">
        <v>0</v>
      </c>
      <c r="BH50" s="614">
        <v>0</v>
      </c>
      <c r="BI50" s="615">
        <v>0</v>
      </c>
      <c r="BJ50" s="615">
        <v>0</v>
      </c>
      <c r="BK50" s="255">
        <v>0</v>
      </c>
      <c r="BL50" s="616">
        <v>0</v>
      </c>
      <c r="BM50" s="254">
        <v>0</v>
      </c>
      <c r="BN50" s="255">
        <v>0</v>
      </c>
      <c r="BO50" s="255">
        <v>0</v>
      </c>
      <c r="BP50" s="255">
        <v>0</v>
      </c>
      <c r="BQ50" s="616">
        <v>0</v>
      </c>
      <c r="BR50" s="254">
        <v>0</v>
      </c>
      <c r="BS50" s="255">
        <v>0</v>
      </c>
      <c r="BT50" s="255">
        <v>0</v>
      </c>
      <c r="BU50" s="255">
        <v>0</v>
      </c>
      <c r="BV50" s="616">
        <v>0</v>
      </c>
      <c r="BW50" s="614">
        <v>0</v>
      </c>
      <c r="BX50" s="615">
        <v>0</v>
      </c>
      <c r="BY50" s="615">
        <v>0</v>
      </c>
      <c r="BZ50" s="255">
        <v>0</v>
      </c>
      <c r="CA50" s="616">
        <v>0</v>
      </c>
      <c r="CB50" s="614">
        <v>0</v>
      </c>
      <c r="CC50" s="615">
        <v>0</v>
      </c>
      <c r="CD50" s="615">
        <v>0</v>
      </c>
      <c r="CE50" s="255">
        <v>0</v>
      </c>
      <c r="CF50" s="616">
        <v>0</v>
      </c>
      <c r="CG50" s="254">
        <v>0</v>
      </c>
      <c r="CH50" s="255">
        <v>0</v>
      </c>
      <c r="CI50" s="255">
        <v>0</v>
      </c>
      <c r="CJ50" s="255">
        <v>0</v>
      </c>
      <c r="CK50" s="616">
        <v>0</v>
      </c>
      <c r="CL50" s="614">
        <v>0</v>
      </c>
      <c r="CM50" s="615">
        <v>0</v>
      </c>
      <c r="CN50" s="615">
        <v>0</v>
      </c>
      <c r="CO50" s="255">
        <v>0</v>
      </c>
      <c r="CP50" s="616">
        <v>0</v>
      </c>
      <c r="CQ50" s="614">
        <v>0</v>
      </c>
      <c r="CR50" s="615">
        <v>0</v>
      </c>
      <c r="CS50" s="615">
        <v>0</v>
      </c>
      <c r="CT50" s="255">
        <v>0</v>
      </c>
      <c r="CU50" s="616">
        <v>0</v>
      </c>
      <c r="CV50" s="254">
        <v>0</v>
      </c>
      <c r="CW50" s="255">
        <v>0</v>
      </c>
      <c r="CX50" s="255">
        <v>0</v>
      </c>
      <c r="CY50" s="255">
        <v>0</v>
      </c>
      <c r="CZ50" s="616">
        <v>0</v>
      </c>
      <c r="DA50" s="254">
        <v>0</v>
      </c>
      <c r="DB50" s="255">
        <v>0</v>
      </c>
      <c r="DC50" s="255">
        <v>0</v>
      </c>
      <c r="DD50" s="255">
        <v>0</v>
      </c>
      <c r="DE50" s="616">
        <v>0</v>
      </c>
      <c r="DF50" s="614">
        <v>0</v>
      </c>
      <c r="DG50" s="615">
        <v>0</v>
      </c>
      <c r="DH50" s="615">
        <v>0</v>
      </c>
      <c r="DI50" s="255">
        <v>0</v>
      </c>
      <c r="DJ50" s="616">
        <v>0</v>
      </c>
      <c r="DK50" s="614">
        <v>0</v>
      </c>
      <c r="DL50" s="615">
        <v>0</v>
      </c>
      <c r="DM50" s="615">
        <v>0</v>
      </c>
      <c r="DN50" s="255">
        <v>0</v>
      </c>
      <c r="DO50" s="616">
        <v>0</v>
      </c>
      <c r="DP50" s="254">
        <v>0</v>
      </c>
      <c r="DQ50" s="255">
        <v>0</v>
      </c>
      <c r="DR50" s="255">
        <v>0</v>
      </c>
      <c r="DS50" s="255">
        <v>0</v>
      </c>
      <c r="DT50" s="616">
        <v>0</v>
      </c>
      <c r="DU50" s="614">
        <v>0</v>
      </c>
      <c r="DV50" s="615">
        <v>0</v>
      </c>
      <c r="DW50" s="615">
        <v>0</v>
      </c>
      <c r="DX50" s="255">
        <v>0</v>
      </c>
      <c r="DY50" s="616">
        <v>0</v>
      </c>
      <c r="DZ50" s="614">
        <v>0</v>
      </c>
      <c r="EA50" s="615">
        <v>0</v>
      </c>
      <c r="EB50" s="615">
        <v>0</v>
      </c>
      <c r="EC50" s="255">
        <v>0</v>
      </c>
      <c r="ED50" s="616">
        <v>0</v>
      </c>
      <c r="EE50" s="254">
        <v>0</v>
      </c>
      <c r="EF50" s="255">
        <v>0</v>
      </c>
      <c r="EG50" s="255">
        <v>0</v>
      </c>
      <c r="EH50" s="255">
        <v>0</v>
      </c>
      <c r="EI50" s="616">
        <v>0</v>
      </c>
      <c r="EJ50" s="254">
        <v>0</v>
      </c>
      <c r="EK50" s="255">
        <v>0</v>
      </c>
      <c r="EL50" s="255">
        <v>0</v>
      </c>
      <c r="EM50" s="255">
        <v>0</v>
      </c>
      <c r="EN50" s="616">
        <v>0</v>
      </c>
      <c r="EO50" s="614">
        <v>0</v>
      </c>
      <c r="EP50" s="615">
        <v>0</v>
      </c>
      <c r="EQ50" s="615">
        <v>0</v>
      </c>
      <c r="ER50" s="255">
        <v>0</v>
      </c>
      <c r="ES50" s="616">
        <v>0</v>
      </c>
      <c r="ET50" s="614">
        <v>0</v>
      </c>
      <c r="EU50" s="615">
        <v>0</v>
      </c>
      <c r="EV50" s="615">
        <v>0</v>
      </c>
      <c r="EW50" s="255">
        <v>0</v>
      </c>
      <c r="EX50" s="616">
        <v>0</v>
      </c>
      <c r="EY50" s="254">
        <v>0</v>
      </c>
      <c r="EZ50" s="255">
        <v>0</v>
      </c>
      <c r="FA50" s="255">
        <v>0</v>
      </c>
      <c r="FB50" s="255">
        <v>0</v>
      </c>
      <c r="FC50" s="616">
        <v>0</v>
      </c>
      <c r="FD50" s="614">
        <v>0</v>
      </c>
      <c r="FE50" s="615">
        <v>0</v>
      </c>
      <c r="FF50" s="615">
        <v>0</v>
      </c>
      <c r="FG50" s="255">
        <v>0</v>
      </c>
      <c r="FH50" s="616">
        <v>0</v>
      </c>
      <c r="FI50" s="614">
        <v>0</v>
      </c>
      <c r="FJ50" s="615">
        <v>0</v>
      </c>
      <c r="FK50" s="615">
        <v>0</v>
      </c>
      <c r="FL50" s="255">
        <v>0</v>
      </c>
      <c r="FM50" s="616">
        <v>0</v>
      </c>
      <c r="FN50" s="254">
        <v>0</v>
      </c>
      <c r="FO50" s="255">
        <v>0</v>
      </c>
      <c r="FP50" s="255">
        <v>0</v>
      </c>
      <c r="FQ50" s="255">
        <v>0</v>
      </c>
      <c r="FR50" s="616">
        <v>0</v>
      </c>
      <c r="FS50" s="254">
        <v>0</v>
      </c>
      <c r="FT50" s="255">
        <v>0</v>
      </c>
      <c r="FU50" s="255">
        <v>0</v>
      </c>
      <c r="FV50" s="255">
        <v>0</v>
      </c>
      <c r="FW50" s="616">
        <v>0</v>
      </c>
      <c r="FX50" s="614">
        <v>0</v>
      </c>
      <c r="FY50" s="615">
        <v>0</v>
      </c>
      <c r="FZ50" s="615">
        <v>0</v>
      </c>
      <c r="GA50" s="255">
        <v>0</v>
      </c>
      <c r="GB50" s="616">
        <v>0</v>
      </c>
      <c r="GC50" s="614">
        <v>0</v>
      </c>
      <c r="GD50" s="615">
        <v>0</v>
      </c>
      <c r="GE50" s="615">
        <v>0</v>
      </c>
      <c r="GF50" s="255">
        <v>0</v>
      </c>
      <c r="GG50" s="616">
        <v>0</v>
      </c>
      <c r="GH50" s="254">
        <v>0</v>
      </c>
      <c r="GI50" s="255">
        <v>0</v>
      </c>
      <c r="GJ50" s="255">
        <v>0</v>
      </c>
      <c r="GK50" s="255">
        <v>0</v>
      </c>
      <c r="GL50" s="616">
        <v>0</v>
      </c>
      <c r="GM50" s="614">
        <v>0</v>
      </c>
      <c r="GN50" s="615">
        <v>0</v>
      </c>
      <c r="GO50" s="615">
        <v>0</v>
      </c>
      <c r="GP50" s="255">
        <v>0</v>
      </c>
      <c r="GQ50" s="616">
        <v>0</v>
      </c>
      <c r="GR50" s="614">
        <v>0</v>
      </c>
      <c r="GS50" s="615">
        <v>0</v>
      </c>
      <c r="GT50" s="615">
        <v>0</v>
      </c>
      <c r="GU50" s="255">
        <v>0</v>
      </c>
      <c r="GV50" s="616">
        <v>0</v>
      </c>
      <c r="GW50" s="254">
        <v>0</v>
      </c>
      <c r="GX50" s="255">
        <v>0</v>
      </c>
      <c r="GY50" s="255">
        <v>0</v>
      </c>
      <c r="GZ50" s="255">
        <v>0</v>
      </c>
      <c r="HA50" s="616">
        <v>0</v>
      </c>
      <c r="HB50" s="254">
        <v>0</v>
      </c>
      <c r="HC50" s="255">
        <v>0</v>
      </c>
      <c r="HD50" s="255">
        <v>0</v>
      </c>
      <c r="HE50" s="255">
        <v>0</v>
      </c>
      <c r="HF50" s="616">
        <v>0</v>
      </c>
      <c r="HG50" s="614">
        <v>0</v>
      </c>
      <c r="HH50" s="615">
        <v>0</v>
      </c>
      <c r="HI50" s="615">
        <v>0</v>
      </c>
      <c r="HJ50" s="255">
        <v>0</v>
      </c>
      <c r="HK50" s="616">
        <v>0</v>
      </c>
      <c r="HL50" s="614">
        <v>0</v>
      </c>
      <c r="HM50" s="615">
        <v>0</v>
      </c>
      <c r="HN50" s="615">
        <v>0</v>
      </c>
      <c r="HO50" s="255">
        <v>0</v>
      </c>
      <c r="HP50" s="616">
        <v>0</v>
      </c>
      <c r="HQ50" s="254">
        <v>0</v>
      </c>
      <c r="HR50" s="255">
        <v>0</v>
      </c>
      <c r="HS50" s="255">
        <v>0</v>
      </c>
      <c r="HT50" s="255">
        <v>0</v>
      </c>
      <c r="HU50" s="616">
        <v>0</v>
      </c>
      <c r="HV50" s="614">
        <v>0</v>
      </c>
      <c r="HW50" s="615">
        <v>0</v>
      </c>
      <c r="HX50" s="615">
        <v>0</v>
      </c>
      <c r="HY50" s="255">
        <v>0</v>
      </c>
      <c r="HZ50" s="616">
        <v>0</v>
      </c>
      <c r="IA50" s="614">
        <v>0</v>
      </c>
      <c r="IB50" s="615">
        <v>0</v>
      </c>
      <c r="IC50" s="615">
        <v>0</v>
      </c>
      <c r="ID50" s="255">
        <v>0</v>
      </c>
      <c r="IE50" s="616">
        <v>0</v>
      </c>
      <c r="IF50" s="254">
        <v>0</v>
      </c>
      <c r="IG50" s="255">
        <v>0</v>
      </c>
      <c r="IH50" s="255">
        <v>0</v>
      </c>
      <c r="II50" s="255">
        <v>0</v>
      </c>
      <c r="IJ50" s="616">
        <v>0</v>
      </c>
      <c r="IK50" s="254">
        <v>0</v>
      </c>
      <c r="IL50" s="255">
        <v>0</v>
      </c>
      <c r="IM50" s="255">
        <v>0</v>
      </c>
      <c r="IN50" s="255">
        <v>0</v>
      </c>
      <c r="IO50" s="616">
        <v>0</v>
      </c>
      <c r="IP50" s="614">
        <v>0</v>
      </c>
      <c r="IQ50" s="615">
        <v>0</v>
      </c>
      <c r="IR50" s="615">
        <v>0</v>
      </c>
      <c r="IS50" s="255">
        <v>0</v>
      </c>
      <c r="IT50" s="616">
        <v>0</v>
      </c>
      <c r="IU50" s="614">
        <v>0</v>
      </c>
      <c r="IV50" s="615">
        <v>0</v>
      </c>
      <c r="IW50" s="615">
        <v>0</v>
      </c>
      <c r="IX50" s="255">
        <v>0</v>
      </c>
      <c r="IY50" s="616">
        <v>0</v>
      </c>
      <c r="IZ50" s="254">
        <v>0</v>
      </c>
      <c r="JA50" s="255">
        <v>0</v>
      </c>
      <c r="JB50" s="255">
        <v>0</v>
      </c>
      <c r="JC50" s="255">
        <v>0</v>
      </c>
      <c r="JD50" s="616">
        <v>0</v>
      </c>
      <c r="JE50" s="614">
        <v>0</v>
      </c>
      <c r="JF50" s="615">
        <v>0</v>
      </c>
      <c r="JG50" s="615">
        <v>0</v>
      </c>
      <c r="JH50" s="255">
        <v>0</v>
      </c>
      <c r="JI50" s="616">
        <v>0</v>
      </c>
      <c r="JJ50" s="614">
        <v>0</v>
      </c>
      <c r="JK50" s="615">
        <v>0</v>
      </c>
      <c r="JL50" s="615">
        <v>0</v>
      </c>
      <c r="JM50" s="255">
        <v>0</v>
      </c>
      <c r="JN50" s="616">
        <v>0</v>
      </c>
      <c r="JO50" s="254">
        <v>0</v>
      </c>
      <c r="JP50" s="255">
        <v>0</v>
      </c>
      <c r="JQ50" s="255">
        <v>0</v>
      </c>
      <c r="JR50" s="255">
        <v>0</v>
      </c>
      <c r="JS50" s="616">
        <v>0</v>
      </c>
      <c r="JT50" s="254">
        <v>0</v>
      </c>
      <c r="JU50" s="255">
        <v>0</v>
      </c>
      <c r="JV50" s="255">
        <v>0</v>
      </c>
      <c r="JW50" s="255">
        <v>0</v>
      </c>
      <c r="JX50" s="616">
        <v>0</v>
      </c>
      <c r="JY50" s="614">
        <v>0</v>
      </c>
      <c r="JZ50" s="615">
        <v>0</v>
      </c>
      <c r="KA50" s="615">
        <v>0</v>
      </c>
      <c r="KB50" s="255">
        <v>0</v>
      </c>
      <c r="KC50" s="616">
        <v>0</v>
      </c>
      <c r="KD50" s="614">
        <v>0</v>
      </c>
      <c r="KE50" s="615">
        <v>0</v>
      </c>
      <c r="KF50" s="615">
        <v>0</v>
      </c>
      <c r="KG50" s="255">
        <v>0</v>
      </c>
      <c r="KH50" s="616">
        <v>0</v>
      </c>
      <c r="KI50" s="254">
        <v>0</v>
      </c>
      <c r="KJ50" s="255">
        <v>0</v>
      </c>
      <c r="KK50" s="255">
        <v>0</v>
      </c>
      <c r="KL50" s="255">
        <v>0</v>
      </c>
      <c r="KM50" s="616">
        <v>0</v>
      </c>
      <c r="KN50" s="614">
        <v>0</v>
      </c>
      <c r="KO50" s="615">
        <v>0</v>
      </c>
      <c r="KP50" s="615">
        <v>0</v>
      </c>
      <c r="KQ50" s="255">
        <v>0</v>
      </c>
      <c r="KR50" s="616">
        <v>0</v>
      </c>
      <c r="KS50" s="614">
        <v>0</v>
      </c>
      <c r="KT50" s="615">
        <v>0</v>
      </c>
      <c r="KU50" s="615">
        <v>0</v>
      </c>
      <c r="KV50" s="255">
        <v>0</v>
      </c>
      <c r="KW50" s="616">
        <v>0</v>
      </c>
      <c r="KX50" s="254">
        <v>0</v>
      </c>
      <c r="KY50" s="255">
        <v>0</v>
      </c>
      <c r="KZ50" s="255">
        <v>0</v>
      </c>
      <c r="LA50" s="255">
        <v>0</v>
      </c>
      <c r="LB50" s="616">
        <v>0</v>
      </c>
      <c r="LC50" s="254">
        <v>0</v>
      </c>
      <c r="LD50" s="255">
        <v>0</v>
      </c>
      <c r="LE50" s="255">
        <v>0</v>
      </c>
      <c r="LF50" s="255">
        <v>0</v>
      </c>
      <c r="LG50" s="616">
        <v>0</v>
      </c>
      <c r="LH50" s="614">
        <v>0</v>
      </c>
      <c r="LI50" s="615">
        <v>0</v>
      </c>
      <c r="LJ50" s="615">
        <v>0</v>
      </c>
      <c r="LK50" s="255">
        <v>0</v>
      </c>
      <c r="LL50" s="616">
        <v>0</v>
      </c>
      <c r="LM50" s="614">
        <v>0</v>
      </c>
      <c r="LN50" s="615">
        <v>0</v>
      </c>
      <c r="LO50" s="615">
        <v>0</v>
      </c>
      <c r="LP50" s="255">
        <v>0</v>
      </c>
      <c r="LQ50" s="616">
        <v>0</v>
      </c>
      <c r="LR50" s="254">
        <v>0</v>
      </c>
      <c r="LS50" s="255">
        <v>0</v>
      </c>
      <c r="LT50" s="255">
        <v>0</v>
      </c>
      <c r="LU50" s="255">
        <v>0</v>
      </c>
      <c r="LV50" s="616">
        <v>0</v>
      </c>
      <c r="LW50" s="614">
        <v>0</v>
      </c>
      <c r="LX50" s="615">
        <v>0</v>
      </c>
      <c r="LY50" s="615">
        <v>0</v>
      </c>
      <c r="LZ50" s="255">
        <v>0</v>
      </c>
      <c r="MA50" s="616">
        <v>0</v>
      </c>
      <c r="MB50" s="614">
        <v>0</v>
      </c>
      <c r="MC50" s="615">
        <v>0</v>
      </c>
      <c r="MD50" s="615">
        <v>0</v>
      </c>
      <c r="ME50" s="255">
        <v>0</v>
      </c>
      <c r="MF50" s="616">
        <v>0</v>
      </c>
      <c r="MG50" s="254">
        <v>0</v>
      </c>
      <c r="MH50" s="255">
        <v>0</v>
      </c>
      <c r="MI50" s="255">
        <v>0</v>
      </c>
      <c r="MJ50" s="255">
        <v>0</v>
      </c>
      <c r="MK50" s="616">
        <v>0</v>
      </c>
      <c r="ML50" s="254">
        <v>0</v>
      </c>
      <c r="MM50" s="255">
        <v>0</v>
      </c>
      <c r="MN50" s="255">
        <v>0</v>
      </c>
      <c r="MO50" s="255">
        <v>0</v>
      </c>
      <c r="MP50" s="616">
        <v>0</v>
      </c>
      <c r="MQ50" s="614">
        <v>0</v>
      </c>
      <c r="MR50" s="615">
        <v>0</v>
      </c>
      <c r="MS50" s="615">
        <v>0</v>
      </c>
      <c r="MT50" s="255">
        <v>0</v>
      </c>
      <c r="MU50" s="616">
        <v>0</v>
      </c>
      <c r="MV50" s="614">
        <v>0</v>
      </c>
      <c r="MW50" s="615">
        <v>0</v>
      </c>
      <c r="MX50" s="615">
        <v>0</v>
      </c>
      <c r="MY50" s="255">
        <v>0</v>
      </c>
      <c r="MZ50" s="616">
        <v>0</v>
      </c>
      <c r="NA50" s="254">
        <v>0</v>
      </c>
      <c r="NB50" s="255">
        <v>0</v>
      </c>
      <c r="NC50" s="255">
        <v>0</v>
      </c>
      <c r="ND50" s="255">
        <v>0</v>
      </c>
      <c r="NE50" s="616">
        <v>0</v>
      </c>
      <c r="NF50" s="614">
        <v>0</v>
      </c>
      <c r="NG50" s="615">
        <v>0</v>
      </c>
      <c r="NH50" s="615">
        <v>0</v>
      </c>
      <c r="NI50" s="255">
        <v>0</v>
      </c>
      <c r="NJ50" s="616">
        <v>0</v>
      </c>
      <c r="NK50" s="614">
        <v>0</v>
      </c>
      <c r="NL50" s="615">
        <v>0</v>
      </c>
      <c r="NM50" s="615">
        <v>0</v>
      </c>
      <c r="NN50" s="255">
        <v>0</v>
      </c>
      <c r="NO50" s="616">
        <v>0</v>
      </c>
      <c r="NP50" s="254">
        <v>0</v>
      </c>
      <c r="NQ50" s="255">
        <v>0</v>
      </c>
      <c r="NR50" s="255">
        <v>0</v>
      </c>
      <c r="NS50" s="255">
        <v>0</v>
      </c>
      <c r="NT50" s="616">
        <v>0</v>
      </c>
      <c r="NU50" s="254">
        <v>0</v>
      </c>
      <c r="NV50" s="255">
        <v>0</v>
      </c>
      <c r="NW50" s="255">
        <v>0</v>
      </c>
      <c r="NX50" s="255">
        <v>0</v>
      </c>
      <c r="NY50" s="616">
        <v>0</v>
      </c>
      <c r="NZ50" s="614">
        <v>0</v>
      </c>
      <c r="OA50" s="615">
        <v>0</v>
      </c>
      <c r="OB50" s="615">
        <v>0</v>
      </c>
      <c r="OC50" s="255">
        <v>0</v>
      </c>
      <c r="OD50" s="616">
        <v>0</v>
      </c>
      <c r="OE50" s="614">
        <v>0</v>
      </c>
      <c r="OF50" s="615">
        <v>0</v>
      </c>
      <c r="OG50" s="615">
        <v>0</v>
      </c>
      <c r="OH50" s="255">
        <v>0</v>
      </c>
      <c r="OI50" s="616">
        <v>0</v>
      </c>
      <c r="OJ50" s="254">
        <v>0</v>
      </c>
      <c r="OK50" s="255">
        <v>0</v>
      </c>
      <c r="OL50" s="255">
        <v>0</v>
      </c>
      <c r="OM50" s="255">
        <v>0</v>
      </c>
      <c r="ON50" s="616">
        <v>0</v>
      </c>
      <c r="OO50" s="614">
        <v>0</v>
      </c>
      <c r="OP50" s="615">
        <v>0</v>
      </c>
      <c r="OQ50" s="615">
        <v>0</v>
      </c>
      <c r="OR50" s="255">
        <v>0</v>
      </c>
      <c r="OS50" s="616">
        <v>0</v>
      </c>
      <c r="OT50" s="614">
        <v>0</v>
      </c>
      <c r="OU50" s="615">
        <v>0</v>
      </c>
      <c r="OV50" s="615">
        <v>0</v>
      </c>
      <c r="OW50" s="255">
        <v>0</v>
      </c>
      <c r="OX50" s="616">
        <v>0</v>
      </c>
      <c r="OY50" s="254">
        <v>0</v>
      </c>
      <c r="OZ50" s="255">
        <v>0</v>
      </c>
      <c r="PA50" s="255">
        <v>0</v>
      </c>
      <c r="PB50" s="255">
        <v>0</v>
      </c>
      <c r="PC50" s="616">
        <v>0</v>
      </c>
      <c r="PD50" s="254">
        <v>0</v>
      </c>
      <c r="PE50" s="255">
        <v>0</v>
      </c>
      <c r="PF50" s="255">
        <v>0</v>
      </c>
      <c r="PG50" s="255">
        <v>0</v>
      </c>
      <c r="PH50" s="616">
        <v>0</v>
      </c>
      <c r="PI50" s="254">
        <v>0</v>
      </c>
      <c r="PJ50" s="255">
        <v>0</v>
      </c>
      <c r="PK50" s="255">
        <v>0</v>
      </c>
      <c r="PL50" s="255">
        <v>0</v>
      </c>
      <c r="PM50" s="616">
        <v>0</v>
      </c>
      <c r="PN50" s="254">
        <v>0</v>
      </c>
      <c r="PO50" s="255">
        <v>0</v>
      </c>
      <c r="PP50" s="255">
        <v>0</v>
      </c>
      <c r="PQ50" s="255">
        <v>0</v>
      </c>
      <c r="PR50" s="616">
        <v>0</v>
      </c>
      <c r="PS50" s="254">
        <v>0</v>
      </c>
      <c r="PT50" s="255">
        <v>0</v>
      </c>
      <c r="PU50" s="255">
        <v>0</v>
      </c>
      <c r="PV50" s="255">
        <v>0</v>
      </c>
      <c r="PW50" s="616">
        <v>0</v>
      </c>
      <c r="PX50" s="254">
        <v>0</v>
      </c>
      <c r="PY50" s="255">
        <v>0</v>
      </c>
      <c r="PZ50" s="255">
        <v>0</v>
      </c>
      <c r="QA50" s="255">
        <v>0</v>
      </c>
      <c r="QB50" s="616">
        <v>0</v>
      </c>
      <c r="QC50" s="254">
        <v>0</v>
      </c>
      <c r="QD50" s="255">
        <v>0</v>
      </c>
      <c r="QE50" s="255">
        <v>0</v>
      </c>
      <c r="QF50" s="255">
        <v>0</v>
      </c>
      <c r="QG50" s="616">
        <v>0</v>
      </c>
      <c r="QH50" s="254">
        <v>0</v>
      </c>
      <c r="QI50" s="255">
        <v>0</v>
      </c>
      <c r="QJ50" s="255">
        <v>0</v>
      </c>
      <c r="QK50" s="255">
        <v>0</v>
      </c>
      <c r="QL50" s="616">
        <v>0</v>
      </c>
      <c r="QM50" s="254">
        <v>0</v>
      </c>
      <c r="QN50" s="255">
        <v>0</v>
      </c>
      <c r="QO50" s="255">
        <v>0</v>
      </c>
      <c r="QP50" s="255">
        <v>0</v>
      </c>
      <c r="QQ50" s="617">
        <v>0</v>
      </c>
    </row>
    <row r="51" spans="2:459">
      <c r="B51" s="600" t="s">
        <v>2852</v>
      </c>
      <c r="C51" s="553" t="s">
        <v>2853</v>
      </c>
      <c r="D51" s="554" t="s">
        <v>1843</v>
      </c>
      <c r="E51" s="157">
        <v>486.59999999999997</v>
      </c>
      <c r="F51" s="158">
        <v>140178</v>
      </c>
      <c r="G51" s="158">
        <v>126652</v>
      </c>
      <c r="H51" s="158">
        <v>13526</v>
      </c>
      <c r="I51" s="556">
        <v>9.6491603532651349E-2</v>
      </c>
      <c r="J51" s="157">
        <v>9.4</v>
      </c>
      <c r="K51" s="158">
        <v>2709</v>
      </c>
      <c r="L51" s="158">
        <v>2447</v>
      </c>
      <c r="M51" s="158">
        <v>262</v>
      </c>
      <c r="N51" s="556">
        <v>9.6714654854189744E-2</v>
      </c>
      <c r="O51" s="157">
        <v>495.99999999999994</v>
      </c>
      <c r="P51" s="158">
        <v>142887</v>
      </c>
      <c r="Q51" s="158">
        <v>129099</v>
      </c>
      <c r="R51" s="158">
        <v>13788</v>
      </c>
      <c r="S51" s="556">
        <v>9.6495832371034457E-2</v>
      </c>
      <c r="T51" s="157">
        <v>300.2</v>
      </c>
      <c r="U51" s="158">
        <v>79125</v>
      </c>
      <c r="V51" s="158">
        <v>71404</v>
      </c>
      <c r="W51" s="158">
        <v>7721</v>
      </c>
      <c r="X51" s="556">
        <v>9.7579778830963665E-2</v>
      </c>
      <c r="Y51" s="157">
        <v>63.3</v>
      </c>
      <c r="Z51" s="158">
        <v>16489</v>
      </c>
      <c r="AA51" s="158">
        <v>14933</v>
      </c>
      <c r="AB51" s="158">
        <v>1556</v>
      </c>
      <c r="AC51" s="556">
        <v>9.436594093031718E-2</v>
      </c>
      <c r="AD51" s="157">
        <v>363.5</v>
      </c>
      <c r="AE51" s="158">
        <v>95614</v>
      </c>
      <c r="AF51" s="158">
        <v>86337</v>
      </c>
      <c r="AG51" s="158">
        <v>9277</v>
      </c>
      <c r="AH51" s="556">
        <v>9.7025540192858792E-2</v>
      </c>
      <c r="AI51" s="157">
        <v>-132.49999999999994</v>
      </c>
      <c r="AJ51" s="158">
        <v>-47273</v>
      </c>
      <c r="AK51" s="158">
        <v>-42762</v>
      </c>
      <c r="AL51" s="158">
        <v>-4511</v>
      </c>
      <c r="AM51" s="556">
        <v>5.2970782182433507E-4</v>
      </c>
      <c r="AN51" s="157">
        <v>496.90000000000003</v>
      </c>
      <c r="AO51" s="158">
        <v>142832</v>
      </c>
      <c r="AP51" s="158">
        <v>129333</v>
      </c>
      <c r="AQ51" s="158">
        <v>13499</v>
      </c>
      <c r="AR51" s="556">
        <v>9.4509633695530407E-2</v>
      </c>
      <c r="AS51" s="157">
        <v>10.9</v>
      </c>
      <c r="AT51" s="158">
        <v>3142</v>
      </c>
      <c r="AU51" s="158">
        <v>2837</v>
      </c>
      <c r="AV51" s="158">
        <v>305</v>
      </c>
      <c r="AW51" s="556">
        <v>9.7071928707829408E-2</v>
      </c>
      <c r="AX51" s="157">
        <v>507.8</v>
      </c>
      <c r="AY51" s="158">
        <v>145974</v>
      </c>
      <c r="AZ51" s="158">
        <v>132170</v>
      </c>
      <c r="BA51" s="158">
        <v>13804</v>
      </c>
      <c r="BB51" s="556">
        <v>9.4564785509748311E-2</v>
      </c>
      <c r="BC51" s="162">
        <v>441.1</v>
      </c>
      <c r="BD51" s="163">
        <v>112458</v>
      </c>
      <c r="BE51" s="163">
        <v>101117</v>
      </c>
      <c r="BF51" s="158">
        <v>11341</v>
      </c>
      <c r="BG51" s="556">
        <v>0.1008465382631738</v>
      </c>
      <c r="BH51" s="157">
        <v>33.1</v>
      </c>
      <c r="BI51" s="158">
        <v>8576</v>
      </c>
      <c r="BJ51" s="158">
        <v>7460</v>
      </c>
      <c r="BK51" s="158">
        <v>1116</v>
      </c>
      <c r="BL51" s="556">
        <v>0.13013059701492538</v>
      </c>
      <c r="BM51" s="157">
        <v>474.20000000000005</v>
      </c>
      <c r="BN51" s="158">
        <v>121034</v>
      </c>
      <c r="BO51" s="158">
        <v>108577</v>
      </c>
      <c r="BP51" s="158">
        <v>12457</v>
      </c>
      <c r="BQ51" s="556">
        <v>0.10292149313416064</v>
      </c>
      <c r="BR51" s="157">
        <v>-33.599999999999966</v>
      </c>
      <c r="BS51" s="158">
        <v>-24940</v>
      </c>
      <c r="BT51" s="158">
        <v>-23593</v>
      </c>
      <c r="BU51" s="158">
        <v>-1347</v>
      </c>
      <c r="BV51" s="556">
        <v>8.3567076244123323E-3</v>
      </c>
      <c r="BW51" s="157">
        <v>460.4</v>
      </c>
      <c r="BX51" s="158">
        <v>132459</v>
      </c>
      <c r="BY51" s="158">
        <v>119833</v>
      </c>
      <c r="BZ51" s="158">
        <v>12626</v>
      </c>
      <c r="CA51" s="556">
        <v>9.532006130198778E-2</v>
      </c>
      <c r="CB51" s="157">
        <v>10.3</v>
      </c>
      <c r="CC51" s="158">
        <v>2969</v>
      </c>
      <c r="CD51" s="158">
        <v>2681</v>
      </c>
      <c r="CE51" s="158">
        <v>288</v>
      </c>
      <c r="CF51" s="556">
        <v>9.7002357696194003E-2</v>
      </c>
      <c r="CG51" s="157">
        <v>470.7</v>
      </c>
      <c r="CH51" s="158">
        <v>135428</v>
      </c>
      <c r="CI51" s="158">
        <v>122514</v>
      </c>
      <c r="CJ51" s="158">
        <v>12914</v>
      </c>
      <c r="CK51" s="556">
        <v>9.5356942434356259E-2</v>
      </c>
      <c r="CL51" s="162">
        <v>483.79999999999995</v>
      </c>
      <c r="CM51" s="158">
        <v>120759</v>
      </c>
      <c r="CN51" s="163">
        <v>106780</v>
      </c>
      <c r="CO51" s="158">
        <v>13979</v>
      </c>
      <c r="CP51" s="556">
        <v>0.11575948790566334</v>
      </c>
      <c r="CQ51" s="157">
        <v>19.8</v>
      </c>
      <c r="CR51" s="158">
        <v>4704</v>
      </c>
      <c r="CS51" s="158">
        <v>4313</v>
      </c>
      <c r="CT51" s="158">
        <v>391</v>
      </c>
      <c r="CU51" s="556">
        <v>8.312074829931973E-2</v>
      </c>
      <c r="CV51" s="157">
        <v>503.59999999999997</v>
      </c>
      <c r="CW51" s="158">
        <v>125463</v>
      </c>
      <c r="CX51" s="158">
        <v>111093</v>
      </c>
      <c r="CY51" s="158">
        <v>14370</v>
      </c>
      <c r="CZ51" s="556">
        <v>0.11453575954663925</v>
      </c>
      <c r="DA51" s="157">
        <v>32.899999999999977</v>
      </c>
      <c r="DB51" s="158">
        <v>-9965</v>
      </c>
      <c r="DC51" s="158">
        <v>-11421</v>
      </c>
      <c r="DD51" s="158">
        <v>1456</v>
      </c>
      <c r="DE51" s="556">
        <v>1.9178817112282989E-2</v>
      </c>
      <c r="DF51" s="157">
        <v>534.79999999999995</v>
      </c>
      <c r="DG51" s="158">
        <v>153667</v>
      </c>
      <c r="DH51" s="158">
        <v>139198</v>
      </c>
      <c r="DI51" s="158">
        <v>14469</v>
      </c>
      <c r="DJ51" s="556">
        <v>9.4158147162370587E-2</v>
      </c>
      <c r="DK51" s="157">
        <v>6.4</v>
      </c>
      <c r="DL51" s="158">
        <v>1845</v>
      </c>
      <c r="DM51" s="158">
        <v>1666</v>
      </c>
      <c r="DN51" s="158">
        <v>179</v>
      </c>
      <c r="DO51" s="556">
        <v>9.7018970189701903E-2</v>
      </c>
      <c r="DP51" s="157">
        <v>541.19999999999993</v>
      </c>
      <c r="DQ51" s="158">
        <v>155512</v>
      </c>
      <c r="DR51" s="158">
        <v>140864</v>
      </c>
      <c r="DS51" s="158">
        <v>14648</v>
      </c>
      <c r="DT51" s="556">
        <v>9.4192088070373992E-2</v>
      </c>
      <c r="DU51" s="162">
        <v>526.79999999999995</v>
      </c>
      <c r="DV51" s="163">
        <v>130442</v>
      </c>
      <c r="DW51" s="163">
        <v>120613</v>
      </c>
      <c r="DX51" s="158">
        <v>9829</v>
      </c>
      <c r="DY51" s="556">
        <v>7.5351497217153979E-2</v>
      </c>
      <c r="DZ51" s="157">
        <v>19</v>
      </c>
      <c r="EA51" s="158">
        <v>4758</v>
      </c>
      <c r="EB51" s="158">
        <v>4427</v>
      </c>
      <c r="EC51" s="158">
        <v>331</v>
      </c>
      <c r="ED51" s="556">
        <v>6.9567044976881043E-2</v>
      </c>
      <c r="EE51" s="157">
        <v>545.79999999999995</v>
      </c>
      <c r="EF51" s="158">
        <v>135200</v>
      </c>
      <c r="EG51" s="158">
        <v>125040</v>
      </c>
      <c r="EH51" s="158">
        <v>10160</v>
      </c>
      <c r="EI51" s="556">
        <v>7.5147928994082847E-2</v>
      </c>
      <c r="EJ51" s="157">
        <v>4.6000000000000227</v>
      </c>
      <c r="EK51" s="158">
        <v>-20312</v>
      </c>
      <c r="EL51" s="158">
        <v>-15824</v>
      </c>
      <c r="EM51" s="158">
        <v>-4488</v>
      </c>
      <c r="EN51" s="556">
        <v>-1.9044159076291145E-2</v>
      </c>
      <c r="EO51" s="157">
        <v>515.9</v>
      </c>
      <c r="EP51" s="158">
        <v>148400</v>
      </c>
      <c r="EQ51" s="158">
        <v>134279</v>
      </c>
      <c r="ER51" s="158">
        <v>14121</v>
      </c>
      <c r="ES51" s="556">
        <v>9.5154986522911045E-2</v>
      </c>
      <c r="ET51" s="157">
        <v>8</v>
      </c>
      <c r="EU51" s="158">
        <v>2306</v>
      </c>
      <c r="EV51" s="158">
        <v>2082</v>
      </c>
      <c r="EW51" s="158">
        <v>224</v>
      </c>
      <c r="EX51" s="556">
        <v>9.7137901127493501E-2</v>
      </c>
      <c r="EY51" s="157">
        <v>523.9</v>
      </c>
      <c r="EZ51" s="158">
        <v>150706</v>
      </c>
      <c r="FA51" s="158">
        <v>136361</v>
      </c>
      <c r="FB51" s="158">
        <v>14345</v>
      </c>
      <c r="FC51" s="556">
        <v>9.5185327724178204E-2</v>
      </c>
      <c r="FD51" s="162">
        <v>563.4</v>
      </c>
      <c r="FE51" s="163">
        <v>139812</v>
      </c>
      <c r="FF51" s="163">
        <v>127823</v>
      </c>
      <c r="FG51" s="158">
        <v>11989</v>
      </c>
      <c r="FH51" s="556">
        <v>8.5750865447887167E-2</v>
      </c>
      <c r="FI51" s="157">
        <v>23.7</v>
      </c>
      <c r="FJ51" s="158">
        <v>5892</v>
      </c>
      <c r="FK51" s="158">
        <v>5469</v>
      </c>
      <c r="FL51" s="158">
        <v>423</v>
      </c>
      <c r="FM51" s="556">
        <v>7.179226069246436E-2</v>
      </c>
      <c r="FN51" s="157">
        <v>587.1</v>
      </c>
      <c r="FO51" s="158">
        <v>145704</v>
      </c>
      <c r="FP51" s="158">
        <v>133292</v>
      </c>
      <c r="FQ51" s="158">
        <v>12412</v>
      </c>
      <c r="FR51" s="556">
        <v>8.5186405314884972E-2</v>
      </c>
      <c r="FS51" s="157">
        <v>63.200000000000045</v>
      </c>
      <c r="FT51" s="158">
        <v>-5002</v>
      </c>
      <c r="FU51" s="158">
        <v>-3069</v>
      </c>
      <c r="FV51" s="158">
        <v>-1933</v>
      </c>
      <c r="FW51" s="556">
        <v>-9.9989224092932316E-3</v>
      </c>
      <c r="FX51" s="157">
        <v>513.99999999999989</v>
      </c>
      <c r="FY51" s="158">
        <v>147756</v>
      </c>
      <c r="FZ51" s="158">
        <v>133784</v>
      </c>
      <c r="GA51" s="158">
        <v>13972</v>
      </c>
      <c r="GB51" s="556">
        <v>9.4561303771082059E-2</v>
      </c>
      <c r="GC51" s="157">
        <v>7.3</v>
      </c>
      <c r="GD51" s="158">
        <v>2104</v>
      </c>
      <c r="GE51" s="158">
        <v>1900</v>
      </c>
      <c r="GF51" s="158">
        <v>204</v>
      </c>
      <c r="GG51" s="556">
        <v>9.6958174904942962E-2</v>
      </c>
      <c r="GH51" s="157">
        <v>521.29999999999984</v>
      </c>
      <c r="GI51" s="158">
        <v>149860</v>
      </c>
      <c r="GJ51" s="158">
        <v>135684</v>
      </c>
      <c r="GK51" s="158">
        <v>14176</v>
      </c>
      <c r="GL51" s="556">
        <v>9.4594955291605498E-2</v>
      </c>
      <c r="GM51" s="157">
        <v>470.5</v>
      </c>
      <c r="GN51" s="158">
        <v>114870</v>
      </c>
      <c r="GO51" s="158">
        <v>100497</v>
      </c>
      <c r="GP51" s="158">
        <v>14373</v>
      </c>
      <c r="GQ51" s="556">
        <v>0.12512405327761816</v>
      </c>
      <c r="GR51" s="157">
        <v>28</v>
      </c>
      <c r="GS51" s="158">
        <v>6754</v>
      </c>
      <c r="GT51" s="158">
        <v>6011</v>
      </c>
      <c r="GU51" s="158">
        <v>743</v>
      </c>
      <c r="GV51" s="556">
        <v>0.1100088836245188</v>
      </c>
      <c r="GW51" s="157">
        <v>498.5</v>
      </c>
      <c r="GX51" s="158">
        <v>121624</v>
      </c>
      <c r="GY51" s="158">
        <v>106508</v>
      </c>
      <c r="GZ51" s="158">
        <v>15116</v>
      </c>
      <c r="HA51" s="556">
        <v>0.12428468065513386</v>
      </c>
      <c r="HB51" s="157">
        <v>-22.799999999999841</v>
      </c>
      <c r="HC51" s="158">
        <v>-28236</v>
      </c>
      <c r="HD51" s="158">
        <v>-29176</v>
      </c>
      <c r="HE51" s="158">
        <v>940</v>
      </c>
      <c r="HF51" s="556">
        <v>2.968972536352836E-2</v>
      </c>
      <c r="HG51" s="157">
        <v>505</v>
      </c>
      <c r="HH51" s="158">
        <v>145154</v>
      </c>
      <c r="HI51" s="158">
        <v>131441</v>
      </c>
      <c r="HJ51" s="158">
        <v>13713</v>
      </c>
      <c r="HK51" s="556">
        <v>9.4472077931024981E-2</v>
      </c>
      <c r="HL51" s="157">
        <v>7.3</v>
      </c>
      <c r="HM51" s="158">
        <v>2104</v>
      </c>
      <c r="HN51" s="158">
        <v>1900</v>
      </c>
      <c r="HO51" s="158">
        <v>204</v>
      </c>
      <c r="HP51" s="556">
        <v>9.6958174904942962E-2</v>
      </c>
      <c r="HQ51" s="157">
        <v>512.29999999999995</v>
      </c>
      <c r="HR51" s="158">
        <v>147258</v>
      </c>
      <c r="HS51" s="158">
        <v>133341</v>
      </c>
      <c r="HT51" s="158">
        <v>13917</v>
      </c>
      <c r="HU51" s="556">
        <v>9.4507598908038948E-2</v>
      </c>
      <c r="HV51" s="157">
        <v>465.2</v>
      </c>
      <c r="HW51" s="158">
        <v>111241</v>
      </c>
      <c r="HX51" s="158">
        <v>95930</v>
      </c>
      <c r="HY51" s="158">
        <v>15311</v>
      </c>
      <c r="HZ51" s="556">
        <v>0.13763810105986102</v>
      </c>
      <c r="IA51" s="157">
        <v>51.6</v>
      </c>
      <c r="IB51" s="158">
        <v>12133</v>
      </c>
      <c r="IC51" s="260">
        <v>10561</v>
      </c>
      <c r="ID51" s="158">
        <v>1572</v>
      </c>
      <c r="IE51" s="556">
        <v>0.12956399901096183</v>
      </c>
      <c r="IF51" s="157">
        <v>516.79999999999995</v>
      </c>
      <c r="IG51" s="158">
        <v>123374</v>
      </c>
      <c r="IH51" s="158">
        <v>106491</v>
      </c>
      <c r="II51" s="158">
        <v>16883</v>
      </c>
      <c r="IJ51" s="556">
        <v>0.13684406763175386</v>
      </c>
      <c r="IK51" s="157">
        <v>4.5</v>
      </c>
      <c r="IL51" s="158">
        <v>-23884</v>
      </c>
      <c r="IM51" s="158">
        <v>-26850</v>
      </c>
      <c r="IN51" s="158">
        <v>2966</v>
      </c>
      <c r="IO51" s="556">
        <v>4.233646872371491E-2</v>
      </c>
      <c r="IP51" s="157">
        <v>519</v>
      </c>
      <c r="IQ51" s="158">
        <v>149284</v>
      </c>
      <c r="IR51" s="158">
        <v>135085</v>
      </c>
      <c r="IS51" s="158">
        <v>14199</v>
      </c>
      <c r="IT51" s="556">
        <v>9.5114010878593822E-2</v>
      </c>
      <c r="IU51" s="157">
        <v>8.6</v>
      </c>
      <c r="IV51" s="158">
        <v>2479</v>
      </c>
      <c r="IW51" s="158">
        <v>2238</v>
      </c>
      <c r="IX51" s="158">
        <v>241</v>
      </c>
      <c r="IY51" s="556">
        <v>9.7216619604679311E-2</v>
      </c>
      <c r="IZ51" s="157">
        <v>527.6</v>
      </c>
      <c r="JA51" s="158">
        <v>151763</v>
      </c>
      <c r="JB51" s="158">
        <v>137323</v>
      </c>
      <c r="JC51" s="158">
        <v>14440</v>
      </c>
      <c r="JD51" s="556">
        <v>9.514835631873382E-2</v>
      </c>
      <c r="JE51" s="157">
        <v>424.9</v>
      </c>
      <c r="JF51" s="158">
        <v>99079</v>
      </c>
      <c r="JG51" s="158">
        <v>85204</v>
      </c>
      <c r="JH51" s="158">
        <v>13875</v>
      </c>
      <c r="JI51" s="556">
        <v>0.14003976624713613</v>
      </c>
      <c r="JJ51" s="157">
        <v>14.9</v>
      </c>
      <c r="JK51" s="158">
        <v>3541</v>
      </c>
      <c r="JL51" s="158">
        <v>3088</v>
      </c>
      <c r="JM51" s="158">
        <v>453</v>
      </c>
      <c r="JN51" s="556">
        <v>0.12792996328720702</v>
      </c>
      <c r="JO51" s="157">
        <v>439.79999999999995</v>
      </c>
      <c r="JP51" s="158">
        <v>102620</v>
      </c>
      <c r="JQ51" s="158">
        <v>88292</v>
      </c>
      <c r="JR51" s="158">
        <v>14328</v>
      </c>
      <c r="JS51" s="556">
        <v>0.13962190606119665</v>
      </c>
      <c r="JT51" s="157">
        <v>-87.800000000000068</v>
      </c>
      <c r="JU51" s="158">
        <v>-49143</v>
      </c>
      <c r="JV51" s="158">
        <v>-49031</v>
      </c>
      <c r="JW51" s="158">
        <v>-112</v>
      </c>
      <c r="JX51" s="556">
        <v>4.4473549742462828E-2</v>
      </c>
      <c r="JY51" s="157">
        <v>498.90000000000003</v>
      </c>
      <c r="JZ51" s="158">
        <v>143414</v>
      </c>
      <c r="KA51" s="158">
        <v>129853</v>
      </c>
      <c r="KB51" s="158">
        <v>13561</v>
      </c>
      <c r="KC51" s="556">
        <v>9.4558411312703081E-2</v>
      </c>
      <c r="KD51" s="157">
        <v>7.3</v>
      </c>
      <c r="KE51" s="158">
        <v>2104</v>
      </c>
      <c r="KF51" s="158">
        <v>1900</v>
      </c>
      <c r="KG51" s="158">
        <v>204</v>
      </c>
      <c r="KH51" s="556">
        <v>9.6958174904942962E-2</v>
      </c>
      <c r="KI51" s="157">
        <v>506.20000000000005</v>
      </c>
      <c r="KJ51" s="158">
        <v>145518</v>
      </c>
      <c r="KK51" s="158">
        <v>131753</v>
      </c>
      <c r="KL51" s="158">
        <v>13765</v>
      </c>
      <c r="KM51" s="556">
        <v>9.4593108756305055E-2</v>
      </c>
      <c r="KN51" s="162">
        <v>617</v>
      </c>
      <c r="KO51" s="163">
        <v>143827</v>
      </c>
      <c r="KP51" s="163">
        <v>125165</v>
      </c>
      <c r="KQ51" s="158">
        <v>18662</v>
      </c>
      <c r="KR51" s="556">
        <v>0.12975310616226438</v>
      </c>
      <c r="KS51" s="157">
        <v>15.8</v>
      </c>
      <c r="KT51" s="158">
        <v>3827</v>
      </c>
      <c r="KU51" s="158">
        <v>3351</v>
      </c>
      <c r="KV51" s="158">
        <v>476</v>
      </c>
      <c r="KW51" s="556">
        <v>0.12437940945910635</v>
      </c>
      <c r="KX51" s="157">
        <v>632.79999999999995</v>
      </c>
      <c r="KY51" s="158">
        <v>147654</v>
      </c>
      <c r="KZ51" s="158">
        <v>128516</v>
      </c>
      <c r="LA51" s="158">
        <v>19138</v>
      </c>
      <c r="LB51" s="556">
        <v>0.12961382691969062</v>
      </c>
      <c r="LC51" s="157">
        <v>126.59999999999991</v>
      </c>
      <c r="LD51" s="158">
        <v>2136</v>
      </c>
      <c r="LE51" s="158">
        <v>-3237</v>
      </c>
      <c r="LF51" s="158">
        <v>5373</v>
      </c>
      <c r="LG51" s="556">
        <v>3.5020718163385561E-2</v>
      </c>
      <c r="LH51" s="157">
        <v>492.7</v>
      </c>
      <c r="LI51" s="158">
        <v>141645</v>
      </c>
      <c r="LJ51" s="158">
        <v>128240</v>
      </c>
      <c r="LK51" s="158">
        <v>13405</v>
      </c>
      <c r="LL51" s="556">
        <v>9.463800345935261E-2</v>
      </c>
      <c r="LM51" s="157">
        <v>7.5</v>
      </c>
      <c r="LN51" s="158">
        <v>2162</v>
      </c>
      <c r="LO51" s="158">
        <v>1952</v>
      </c>
      <c r="LP51" s="158">
        <v>210</v>
      </c>
      <c r="LQ51" s="556">
        <v>9.7132284921369105E-2</v>
      </c>
      <c r="LR51" s="157">
        <v>500.2</v>
      </c>
      <c r="LS51" s="158">
        <v>143807</v>
      </c>
      <c r="LT51" s="158">
        <v>130192</v>
      </c>
      <c r="LU51" s="158">
        <v>13615</v>
      </c>
      <c r="LV51" s="556">
        <v>9.4675502583323481E-2</v>
      </c>
      <c r="LW51" s="157">
        <v>388.9</v>
      </c>
      <c r="LX51" s="158">
        <v>92167</v>
      </c>
      <c r="LY51" s="158">
        <v>82982</v>
      </c>
      <c r="LZ51" s="158">
        <v>9185</v>
      </c>
      <c r="MA51" s="556">
        <v>9.9656059110093634E-2</v>
      </c>
      <c r="MB51" s="157">
        <v>19</v>
      </c>
      <c r="MC51" s="158">
        <v>4618</v>
      </c>
      <c r="MD51" s="158">
        <v>4095</v>
      </c>
      <c r="ME51" s="158">
        <v>523</v>
      </c>
      <c r="MF51" s="556">
        <v>0.11325249025552186</v>
      </c>
      <c r="MG51" s="157">
        <v>407.9</v>
      </c>
      <c r="MH51" s="158">
        <v>96785</v>
      </c>
      <c r="MI51" s="158">
        <v>87077</v>
      </c>
      <c r="MJ51" s="158">
        <v>9708</v>
      </c>
      <c r="MK51" s="556">
        <v>0.10030479929741179</v>
      </c>
      <c r="ML51" s="157">
        <v>-92.300000000000011</v>
      </c>
      <c r="MM51" s="158">
        <v>-47022</v>
      </c>
      <c r="MN51" s="158">
        <v>-43115</v>
      </c>
      <c r="MO51" s="158">
        <v>-3907</v>
      </c>
      <c r="MP51" s="556">
        <v>5.6292967140883082E-3</v>
      </c>
      <c r="MQ51" s="157">
        <v>496.5</v>
      </c>
      <c r="MR51" s="158">
        <v>142751</v>
      </c>
      <c r="MS51" s="158">
        <v>129229</v>
      </c>
      <c r="MT51" s="158">
        <v>13522</v>
      </c>
      <c r="MU51" s="556">
        <v>9.4724380214499374E-2</v>
      </c>
      <c r="MV51" s="157">
        <v>8.9</v>
      </c>
      <c r="MW51" s="158">
        <v>2565</v>
      </c>
      <c r="MX51" s="158">
        <v>2316</v>
      </c>
      <c r="MY51" s="158">
        <v>249</v>
      </c>
      <c r="MZ51" s="556">
        <v>9.7076023391812871E-2</v>
      </c>
      <c r="NA51" s="157">
        <v>505.4</v>
      </c>
      <c r="NB51" s="158">
        <v>145316</v>
      </c>
      <c r="NC51" s="158">
        <v>131545</v>
      </c>
      <c r="ND51" s="158">
        <v>13771</v>
      </c>
      <c r="NE51" s="556">
        <v>9.4765889509758047E-2</v>
      </c>
      <c r="NF51" s="157">
        <v>425</v>
      </c>
      <c r="NG51" s="158">
        <v>100847</v>
      </c>
      <c r="NH51" s="158">
        <v>89089</v>
      </c>
      <c r="NI51" s="158">
        <v>11758</v>
      </c>
      <c r="NJ51" s="556">
        <v>0.1165924618481462</v>
      </c>
      <c r="NK51" s="157">
        <v>13.3</v>
      </c>
      <c r="NL51" s="158">
        <v>3089</v>
      </c>
      <c r="NM51" s="158">
        <v>2790</v>
      </c>
      <c r="NN51" s="158">
        <v>299</v>
      </c>
      <c r="NO51" s="556">
        <v>9.6795079313693758E-2</v>
      </c>
      <c r="NP51" s="157">
        <v>438.3</v>
      </c>
      <c r="NQ51" s="158">
        <v>103936</v>
      </c>
      <c r="NR51" s="158">
        <v>91879</v>
      </c>
      <c r="NS51" s="158">
        <v>12057</v>
      </c>
      <c r="NT51" s="556">
        <v>0.11600407943349754</v>
      </c>
      <c r="NU51" s="157">
        <v>-67.099999999999966</v>
      </c>
      <c r="NV51" s="158">
        <v>-41380</v>
      </c>
      <c r="NW51" s="158">
        <v>-39666</v>
      </c>
      <c r="NX51" s="158">
        <v>-1714</v>
      </c>
      <c r="NY51" s="556">
        <v>2.1238189923739492E-2</v>
      </c>
      <c r="NZ51" s="157">
        <v>496.4</v>
      </c>
      <c r="OA51" s="158">
        <v>142722</v>
      </c>
      <c r="OB51" s="158">
        <v>129203</v>
      </c>
      <c r="OC51" s="158">
        <v>13519</v>
      </c>
      <c r="OD51" s="556">
        <v>9.4722607586777086E-2</v>
      </c>
      <c r="OE51" s="157">
        <v>6.7</v>
      </c>
      <c r="OF51" s="158">
        <v>1931</v>
      </c>
      <c r="OG51" s="158">
        <v>1744</v>
      </c>
      <c r="OH51" s="158">
        <v>187</v>
      </c>
      <c r="OI51" s="556">
        <v>9.6841015018125323E-2</v>
      </c>
      <c r="OJ51" s="157">
        <v>503.09999999999997</v>
      </c>
      <c r="OK51" s="158">
        <v>144653</v>
      </c>
      <c r="OL51" s="158">
        <v>130947</v>
      </c>
      <c r="OM51" s="158">
        <v>13706</v>
      </c>
      <c r="ON51" s="556">
        <v>9.4750886604494891E-2</v>
      </c>
      <c r="OO51" s="618">
        <v>389.70000000000005</v>
      </c>
      <c r="OP51" s="158">
        <v>91194</v>
      </c>
      <c r="OQ51" s="158">
        <v>80408</v>
      </c>
      <c r="OR51" s="158">
        <v>10786</v>
      </c>
      <c r="OS51" s="556">
        <v>0.11827532513103932</v>
      </c>
      <c r="OT51" s="157">
        <v>45.3</v>
      </c>
      <c r="OU51" s="160">
        <v>10119</v>
      </c>
      <c r="OV51" s="160">
        <v>9429</v>
      </c>
      <c r="OW51" s="158">
        <v>690</v>
      </c>
      <c r="OX51" s="556">
        <v>6.818855618144086E-2</v>
      </c>
      <c r="OY51" s="157">
        <v>435.00000000000006</v>
      </c>
      <c r="OZ51" s="158">
        <v>101313</v>
      </c>
      <c r="PA51" s="158">
        <v>89837</v>
      </c>
      <c r="PB51" s="158">
        <v>11476</v>
      </c>
      <c r="PC51" s="556">
        <v>0.11327272906734576</v>
      </c>
      <c r="PD51" s="157">
        <v>-68.099999999999909</v>
      </c>
      <c r="PE51" s="158">
        <v>-43340</v>
      </c>
      <c r="PF51" s="158">
        <v>-41110</v>
      </c>
      <c r="PG51" s="158">
        <v>-2230</v>
      </c>
      <c r="PH51" s="556">
        <v>1.8521842462850865E-2</v>
      </c>
      <c r="PI51" s="157">
        <v>4000.2</v>
      </c>
      <c r="PJ51" s="158">
        <v>1150624</v>
      </c>
      <c r="PK51" s="158">
        <v>1041172</v>
      </c>
      <c r="PL51" s="158">
        <v>109452</v>
      </c>
      <c r="PM51" s="556">
        <v>9.5124037044247295E-2</v>
      </c>
      <c r="PN51" s="157">
        <v>69</v>
      </c>
      <c r="PO51" s="158">
        <v>19888</v>
      </c>
      <c r="PP51" s="158">
        <v>17960</v>
      </c>
      <c r="PQ51" s="158">
        <v>1928</v>
      </c>
      <c r="PR51" s="556">
        <v>9.6942880128720835E-2</v>
      </c>
      <c r="PS51" s="157">
        <v>4069.2</v>
      </c>
      <c r="PT51" s="158">
        <v>1170512</v>
      </c>
      <c r="PU51" s="158">
        <v>1059132</v>
      </c>
      <c r="PV51" s="158">
        <v>111380</v>
      </c>
      <c r="PW51" s="556">
        <v>9.5154940743879604E-2</v>
      </c>
      <c r="PX51" s="157">
        <v>3551.1999999999994</v>
      </c>
      <c r="PY51" s="158">
        <v>887832</v>
      </c>
      <c r="PZ51" s="158">
        <v>795568</v>
      </c>
      <c r="QA51" s="158">
        <v>92264</v>
      </c>
      <c r="QB51" s="556">
        <v>0.10392056154768019</v>
      </c>
      <c r="QC51" s="157">
        <v>301.79999999999995</v>
      </c>
      <c r="QD51" s="158">
        <v>75795</v>
      </c>
      <c r="QE51" s="158">
        <v>68107</v>
      </c>
      <c r="QF51" s="158">
        <v>7688</v>
      </c>
      <c r="QG51" s="556">
        <v>0.10143149284253579</v>
      </c>
      <c r="QH51" s="157">
        <v>3852.9999999999991</v>
      </c>
      <c r="QI51" s="158">
        <v>963627</v>
      </c>
      <c r="QJ51" s="158">
        <v>863675</v>
      </c>
      <c r="QK51" s="158">
        <v>99952</v>
      </c>
      <c r="QL51" s="556">
        <v>0.10372478147665019</v>
      </c>
      <c r="QM51" s="157">
        <v>-216.20000000000073</v>
      </c>
      <c r="QN51" s="158">
        <v>-206885</v>
      </c>
      <c r="QO51" s="158">
        <v>-195457</v>
      </c>
      <c r="QP51" s="158">
        <v>-11428</v>
      </c>
      <c r="QQ51" s="558">
        <v>8.5698407327705894E-3</v>
      </c>
    </row>
    <row r="52" spans="2:459">
      <c r="B52" s="518"/>
      <c r="C52" s="523" t="s">
        <v>2854</v>
      </c>
      <c r="D52" s="524" t="s">
        <v>2098</v>
      </c>
      <c r="E52" s="122">
        <v>128.89999999999998</v>
      </c>
      <c r="F52" s="123">
        <v>47053</v>
      </c>
      <c r="G52" s="123">
        <v>42599</v>
      </c>
      <c r="H52" s="123">
        <v>4454</v>
      </c>
      <c r="I52" s="525">
        <v>9.4659214077742124E-2</v>
      </c>
      <c r="J52" s="122">
        <v>2.2999999999999998</v>
      </c>
      <c r="K52" s="123">
        <v>842</v>
      </c>
      <c r="L52" s="123">
        <v>760</v>
      </c>
      <c r="M52" s="123">
        <v>82</v>
      </c>
      <c r="N52" s="525">
        <v>9.7387173396674589E-2</v>
      </c>
      <c r="O52" s="122">
        <v>131.19999999999999</v>
      </c>
      <c r="P52" s="123">
        <v>47895</v>
      </c>
      <c r="Q52" s="123">
        <v>43359</v>
      </c>
      <c r="R52" s="123">
        <v>4536</v>
      </c>
      <c r="S52" s="525">
        <v>9.470717193861572E-2</v>
      </c>
      <c r="T52" s="122">
        <v>130</v>
      </c>
      <c r="U52" s="123">
        <v>42674</v>
      </c>
      <c r="V52" s="123">
        <v>39132</v>
      </c>
      <c r="W52" s="123">
        <v>3542</v>
      </c>
      <c r="X52" s="525">
        <v>8.3001359141397571E-2</v>
      </c>
      <c r="Y52" s="122">
        <v>1.7</v>
      </c>
      <c r="Z52" s="123">
        <v>583</v>
      </c>
      <c r="AA52" s="123">
        <v>551</v>
      </c>
      <c r="AB52" s="123">
        <v>32</v>
      </c>
      <c r="AC52" s="525">
        <v>5.4888507718696397E-2</v>
      </c>
      <c r="AD52" s="122">
        <v>131.69999999999999</v>
      </c>
      <c r="AE52" s="123">
        <v>43257</v>
      </c>
      <c r="AF52" s="123">
        <v>39683</v>
      </c>
      <c r="AG52" s="123">
        <v>3574</v>
      </c>
      <c r="AH52" s="525">
        <v>8.2622465728090247E-2</v>
      </c>
      <c r="AI52" s="122">
        <v>0.5</v>
      </c>
      <c r="AJ52" s="123">
        <v>-4638</v>
      </c>
      <c r="AK52" s="123">
        <v>-3676</v>
      </c>
      <c r="AL52" s="123">
        <v>-962</v>
      </c>
      <c r="AM52" s="525">
        <v>-1.2084706210525473E-2</v>
      </c>
      <c r="AN52" s="122">
        <v>133.9</v>
      </c>
      <c r="AO52" s="123">
        <v>48765</v>
      </c>
      <c r="AP52" s="123">
        <v>44252</v>
      </c>
      <c r="AQ52" s="123">
        <v>4513</v>
      </c>
      <c r="AR52" s="525">
        <v>9.2545883317953451E-2</v>
      </c>
      <c r="AS52" s="122">
        <v>2.7</v>
      </c>
      <c r="AT52" s="123">
        <v>988</v>
      </c>
      <c r="AU52" s="123">
        <v>892</v>
      </c>
      <c r="AV52" s="123">
        <v>96</v>
      </c>
      <c r="AW52" s="525">
        <v>9.7165991902834009E-2</v>
      </c>
      <c r="AX52" s="122">
        <v>136.6</v>
      </c>
      <c r="AY52" s="123">
        <v>49753</v>
      </c>
      <c r="AZ52" s="123">
        <v>45144</v>
      </c>
      <c r="BA52" s="123">
        <v>4609</v>
      </c>
      <c r="BB52" s="525">
        <v>9.2637629891664824E-2</v>
      </c>
      <c r="BC52" s="122">
        <v>177</v>
      </c>
      <c r="BD52" s="123">
        <v>54896</v>
      </c>
      <c r="BE52" s="123">
        <v>50889</v>
      </c>
      <c r="BF52" s="123">
        <v>4007</v>
      </c>
      <c r="BG52" s="525">
        <v>7.2992567764500152E-2</v>
      </c>
      <c r="BH52" s="122">
        <v>14.6</v>
      </c>
      <c r="BI52" s="123">
        <v>5401</v>
      </c>
      <c r="BJ52" s="123">
        <v>4206</v>
      </c>
      <c r="BK52" s="123">
        <v>1195</v>
      </c>
      <c r="BL52" s="525">
        <v>0.22125532308831697</v>
      </c>
      <c r="BM52" s="122">
        <v>191.6</v>
      </c>
      <c r="BN52" s="123">
        <v>60297</v>
      </c>
      <c r="BO52" s="123">
        <v>55095</v>
      </c>
      <c r="BP52" s="123">
        <v>5202</v>
      </c>
      <c r="BQ52" s="525">
        <v>8.6272948902930496E-2</v>
      </c>
      <c r="BR52" s="122">
        <v>55</v>
      </c>
      <c r="BS52" s="123">
        <v>10544</v>
      </c>
      <c r="BT52" s="123">
        <v>9951</v>
      </c>
      <c r="BU52" s="123">
        <v>593</v>
      </c>
      <c r="BV52" s="525">
        <v>-6.3646809887343281E-3</v>
      </c>
      <c r="BW52" s="122">
        <v>124.00000000000003</v>
      </c>
      <c r="BX52" s="123">
        <v>45206</v>
      </c>
      <c r="BY52" s="123">
        <v>40980</v>
      </c>
      <c r="BZ52" s="123">
        <v>4226</v>
      </c>
      <c r="CA52" s="525">
        <v>9.3483165951422378E-2</v>
      </c>
      <c r="CB52" s="122">
        <v>2.6</v>
      </c>
      <c r="CC52" s="123">
        <v>952</v>
      </c>
      <c r="CD52" s="123">
        <v>859</v>
      </c>
      <c r="CE52" s="123">
        <v>93</v>
      </c>
      <c r="CF52" s="525">
        <v>9.7689075630252101E-2</v>
      </c>
      <c r="CG52" s="122">
        <v>126.60000000000002</v>
      </c>
      <c r="CH52" s="123">
        <v>46158</v>
      </c>
      <c r="CI52" s="123">
        <v>41839</v>
      </c>
      <c r="CJ52" s="123">
        <v>4319</v>
      </c>
      <c r="CK52" s="525">
        <v>9.356991204124962E-2</v>
      </c>
      <c r="CL52" s="122">
        <v>144.5</v>
      </c>
      <c r="CM52" s="123">
        <v>45343</v>
      </c>
      <c r="CN52" s="123">
        <v>42545</v>
      </c>
      <c r="CO52" s="123">
        <v>2798</v>
      </c>
      <c r="CP52" s="525">
        <v>6.1707430033301723E-2</v>
      </c>
      <c r="CQ52" s="122">
        <v>1.6</v>
      </c>
      <c r="CR52" s="123">
        <v>552</v>
      </c>
      <c r="CS52" s="123">
        <v>458</v>
      </c>
      <c r="CT52" s="123">
        <v>94</v>
      </c>
      <c r="CU52" s="525">
        <v>0.17028985507246377</v>
      </c>
      <c r="CV52" s="122">
        <v>146.1</v>
      </c>
      <c r="CW52" s="123">
        <v>45895</v>
      </c>
      <c r="CX52" s="123">
        <v>43003</v>
      </c>
      <c r="CY52" s="123">
        <v>2892</v>
      </c>
      <c r="CZ52" s="525">
        <v>6.3013400152522062E-2</v>
      </c>
      <c r="DA52" s="122">
        <v>19.499999999999972</v>
      </c>
      <c r="DB52" s="123">
        <v>-263</v>
      </c>
      <c r="DC52" s="123">
        <v>1164</v>
      </c>
      <c r="DD52" s="123">
        <v>-1427</v>
      </c>
      <c r="DE52" s="525">
        <v>-3.0556511888727558E-2</v>
      </c>
      <c r="DF52" s="122">
        <v>145.59999999999997</v>
      </c>
      <c r="DG52" s="123">
        <v>53011</v>
      </c>
      <c r="DH52" s="123">
        <v>48118</v>
      </c>
      <c r="DI52" s="123">
        <v>4893</v>
      </c>
      <c r="DJ52" s="525">
        <v>9.2301597781592498E-2</v>
      </c>
      <c r="DK52" s="122">
        <v>1.6</v>
      </c>
      <c r="DL52" s="123">
        <v>586</v>
      </c>
      <c r="DM52" s="123">
        <v>529</v>
      </c>
      <c r="DN52" s="123">
        <v>57</v>
      </c>
      <c r="DO52" s="525">
        <v>9.7269624573378843E-2</v>
      </c>
      <c r="DP52" s="122">
        <v>147.19999999999996</v>
      </c>
      <c r="DQ52" s="123">
        <v>53597</v>
      </c>
      <c r="DR52" s="123">
        <v>48647</v>
      </c>
      <c r="DS52" s="123">
        <v>4950</v>
      </c>
      <c r="DT52" s="525">
        <v>9.2355915443028527E-2</v>
      </c>
      <c r="DU52" s="122">
        <v>148.69999999999999</v>
      </c>
      <c r="DV52" s="123">
        <v>44891</v>
      </c>
      <c r="DW52" s="123">
        <v>43694</v>
      </c>
      <c r="DX52" s="123">
        <v>1197</v>
      </c>
      <c r="DY52" s="525">
        <v>2.6664587556525808E-2</v>
      </c>
      <c r="DZ52" s="122">
        <v>2.7</v>
      </c>
      <c r="EA52" s="123">
        <v>841</v>
      </c>
      <c r="EB52" s="123">
        <v>790</v>
      </c>
      <c r="EC52" s="123">
        <v>51</v>
      </c>
      <c r="ED52" s="525">
        <v>6.0642092746730082E-2</v>
      </c>
      <c r="EE52" s="122">
        <v>151.39999999999998</v>
      </c>
      <c r="EF52" s="123">
        <v>45732</v>
      </c>
      <c r="EG52" s="123">
        <v>44484</v>
      </c>
      <c r="EH52" s="123">
        <v>1248</v>
      </c>
      <c r="EI52" s="525">
        <v>2.7289425347677775E-2</v>
      </c>
      <c r="EJ52" s="122">
        <v>4.2000000000000171</v>
      </c>
      <c r="EK52" s="123">
        <v>-7865</v>
      </c>
      <c r="EL52" s="123">
        <v>-4163</v>
      </c>
      <c r="EM52" s="123">
        <v>-3702</v>
      </c>
      <c r="EN52" s="525">
        <v>-6.506649009535076E-2</v>
      </c>
      <c r="EO52" s="122">
        <v>138.9</v>
      </c>
      <c r="EP52" s="123">
        <v>50627</v>
      </c>
      <c r="EQ52" s="123">
        <v>45904</v>
      </c>
      <c r="ER52" s="123">
        <v>4723</v>
      </c>
      <c r="ES52" s="525">
        <v>9.3290141624034609E-2</v>
      </c>
      <c r="ET52" s="122">
        <v>2</v>
      </c>
      <c r="EU52" s="123">
        <v>732</v>
      </c>
      <c r="EV52" s="123">
        <v>661</v>
      </c>
      <c r="EW52" s="123">
        <v>71</v>
      </c>
      <c r="EX52" s="525">
        <v>9.699453551912568E-2</v>
      </c>
      <c r="EY52" s="122">
        <v>140.9</v>
      </c>
      <c r="EZ52" s="123">
        <v>51359</v>
      </c>
      <c r="FA52" s="123">
        <v>46565</v>
      </c>
      <c r="FB52" s="123">
        <v>4794</v>
      </c>
      <c r="FC52" s="525">
        <v>9.3342938920150317E-2</v>
      </c>
      <c r="FD52" s="122">
        <v>142.1</v>
      </c>
      <c r="FE52" s="123">
        <v>44224</v>
      </c>
      <c r="FF52" s="123">
        <v>42915</v>
      </c>
      <c r="FG52" s="123">
        <v>1309</v>
      </c>
      <c r="FH52" s="525">
        <v>2.9599312590448627E-2</v>
      </c>
      <c r="FI52" s="122">
        <v>7.1</v>
      </c>
      <c r="FJ52" s="123">
        <v>2295</v>
      </c>
      <c r="FK52" s="123">
        <v>2090</v>
      </c>
      <c r="FL52" s="123">
        <v>205</v>
      </c>
      <c r="FM52" s="525">
        <v>8.9324618736383449E-2</v>
      </c>
      <c r="FN52" s="122">
        <v>149.19999999999999</v>
      </c>
      <c r="FO52" s="123">
        <v>46519</v>
      </c>
      <c r="FP52" s="123">
        <v>45005</v>
      </c>
      <c r="FQ52" s="123">
        <v>1514</v>
      </c>
      <c r="FR52" s="525">
        <v>3.2545841484124767E-2</v>
      </c>
      <c r="FS52" s="122">
        <v>8.2999999999999829</v>
      </c>
      <c r="FT52" s="123">
        <v>-4840</v>
      </c>
      <c r="FU52" s="123">
        <v>-1560</v>
      </c>
      <c r="FV52" s="123">
        <v>-3280</v>
      </c>
      <c r="FW52" s="525">
        <v>-6.079709743602555E-2</v>
      </c>
      <c r="FX52" s="122">
        <v>139</v>
      </c>
      <c r="FY52" s="123">
        <v>50628</v>
      </c>
      <c r="FZ52" s="123">
        <v>45937</v>
      </c>
      <c r="GA52" s="123">
        <v>4691</v>
      </c>
      <c r="GB52" s="525">
        <v>9.2656237655052542E-2</v>
      </c>
      <c r="GC52" s="122">
        <v>1.8</v>
      </c>
      <c r="GD52" s="123">
        <v>659</v>
      </c>
      <c r="GE52" s="123">
        <v>595</v>
      </c>
      <c r="GF52" s="123">
        <v>64</v>
      </c>
      <c r="GG52" s="525">
        <v>9.7116843702579669E-2</v>
      </c>
      <c r="GH52" s="122">
        <v>140.80000000000001</v>
      </c>
      <c r="GI52" s="123">
        <v>51287</v>
      </c>
      <c r="GJ52" s="123">
        <v>46532</v>
      </c>
      <c r="GK52" s="123">
        <v>4755</v>
      </c>
      <c r="GL52" s="525">
        <v>9.2713553142121791E-2</v>
      </c>
      <c r="GM52" s="122">
        <v>149.5</v>
      </c>
      <c r="GN52" s="123">
        <v>45648</v>
      </c>
      <c r="GO52" s="123">
        <v>43062</v>
      </c>
      <c r="GP52" s="123">
        <v>2586</v>
      </c>
      <c r="GQ52" s="525">
        <v>5.6650893796004208E-2</v>
      </c>
      <c r="GR52" s="122">
        <v>6</v>
      </c>
      <c r="GS52" s="123">
        <v>1738</v>
      </c>
      <c r="GT52" s="123">
        <v>1659</v>
      </c>
      <c r="GU52" s="123">
        <v>79</v>
      </c>
      <c r="GV52" s="525">
        <v>4.5454545454545456E-2</v>
      </c>
      <c r="GW52" s="122">
        <v>155.5</v>
      </c>
      <c r="GX52" s="123">
        <v>47386</v>
      </c>
      <c r="GY52" s="123">
        <v>44721</v>
      </c>
      <c r="GZ52" s="123">
        <v>2665</v>
      </c>
      <c r="HA52" s="525">
        <v>5.6240239733254545E-2</v>
      </c>
      <c r="HB52" s="122">
        <v>14.699999999999989</v>
      </c>
      <c r="HC52" s="123">
        <v>-3901</v>
      </c>
      <c r="HD52" s="123">
        <v>-1811</v>
      </c>
      <c r="HE52" s="123">
        <v>-2090</v>
      </c>
      <c r="HF52" s="525">
        <v>-3.6473313408867246E-2</v>
      </c>
      <c r="HG52" s="122">
        <v>136.4</v>
      </c>
      <c r="HH52" s="123">
        <v>49674</v>
      </c>
      <c r="HI52" s="123">
        <v>45077</v>
      </c>
      <c r="HJ52" s="123">
        <v>4597</v>
      </c>
      <c r="HK52" s="525">
        <v>9.2543382856222572E-2</v>
      </c>
      <c r="HL52" s="122">
        <v>1.8</v>
      </c>
      <c r="HM52" s="123">
        <v>659</v>
      </c>
      <c r="HN52" s="123">
        <v>595</v>
      </c>
      <c r="HO52" s="123">
        <v>64</v>
      </c>
      <c r="HP52" s="525">
        <v>9.7116843702579669E-2</v>
      </c>
      <c r="HQ52" s="122">
        <v>138.20000000000002</v>
      </c>
      <c r="HR52" s="123">
        <v>50333</v>
      </c>
      <c r="HS52" s="123">
        <v>45672</v>
      </c>
      <c r="HT52" s="123">
        <v>4661</v>
      </c>
      <c r="HU52" s="525">
        <v>9.2603262273260087E-2</v>
      </c>
      <c r="HV52" s="122">
        <v>150.69999999999999</v>
      </c>
      <c r="HW52" s="123">
        <v>43752</v>
      </c>
      <c r="HX52" s="123">
        <v>40830</v>
      </c>
      <c r="HY52" s="123">
        <v>2922</v>
      </c>
      <c r="HZ52" s="525">
        <v>6.6785518376302797E-2</v>
      </c>
      <c r="IA52" s="122">
        <v>0.1</v>
      </c>
      <c r="IB52" s="123">
        <v>40</v>
      </c>
      <c r="IC52" s="123">
        <v>39</v>
      </c>
      <c r="ID52" s="123">
        <v>1</v>
      </c>
      <c r="IE52" s="525">
        <v>2.5000000000000001E-2</v>
      </c>
      <c r="IF52" s="122">
        <v>150.79999999999998</v>
      </c>
      <c r="IG52" s="123">
        <v>43792</v>
      </c>
      <c r="IH52" s="123">
        <v>40869</v>
      </c>
      <c r="II52" s="123">
        <v>2923</v>
      </c>
      <c r="IJ52" s="525">
        <v>6.6747351114358783E-2</v>
      </c>
      <c r="IK52" s="122">
        <v>12.599999999999966</v>
      </c>
      <c r="IL52" s="123">
        <v>-6541</v>
      </c>
      <c r="IM52" s="123">
        <v>-4803</v>
      </c>
      <c r="IN52" s="123">
        <v>-1738</v>
      </c>
      <c r="IO52" s="525">
        <v>-2.5855911158901304E-2</v>
      </c>
      <c r="IP52" s="122">
        <v>139.9</v>
      </c>
      <c r="IQ52" s="123">
        <v>50990</v>
      </c>
      <c r="IR52" s="123">
        <v>46234</v>
      </c>
      <c r="IS52" s="123">
        <v>4756</v>
      </c>
      <c r="IT52" s="525">
        <v>9.3273190821729746E-2</v>
      </c>
      <c r="IU52" s="122">
        <v>2.1</v>
      </c>
      <c r="IV52" s="123">
        <v>769</v>
      </c>
      <c r="IW52" s="123">
        <v>694</v>
      </c>
      <c r="IX52" s="123">
        <v>75</v>
      </c>
      <c r="IY52" s="525">
        <v>9.7529258777633285E-2</v>
      </c>
      <c r="IZ52" s="122">
        <v>142</v>
      </c>
      <c r="JA52" s="123">
        <v>51759</v>
      </c>
      <c r="JB52" s="123">
        <v>46928</v>
      </c>
      <c r="JC52" s="123">
        <v>4831</v>
      </c>
      <c r="JD52" s="525">
        <v>9.3336424583164282E-2</v>
      </c>
      <c r="JE52" s="122">
        <v>110.6</v>
      </c>
      <c r="JF52" s="123">
        <v>32056</v>
      </c>
      <c r="JG52" s="123">
        <v>30089</v>
      </c>
      <c r="JH52" s="123">
        <v>1967</v>
      </c>
      <c r="JI52" s="525">
        <v>6.1361367606688297E-2</v>
      </c>
      <c r="JJ52" s="122">
        <v>0.9</v>
      </c>
      <c r="JK52" s="123">
        <v>256</v>
      </c>
      <c r="JL52" s="123">
        <v>238</v>
      </c>
      <c r="JM52" s="123">
        <v>18</v>
      </c>
      <c r="JN52" s="525">
        <v>7.03125E-2</v>
      </c>
      <c r="JO52" s="122">
        <v>111.5</v>
      </c>
      <c r="JP52" s="123">
        <v>32312</v>
      </c>
      <c r="JQ52" s="123">
        <v>30327</v>
      </c>
      <c r="JR52" s="123">
        <v>1985</v>
      </c>
      <c r="JS52" s="525">
        <v>6.143228521911364E-2</v>
      </c>
      <c r="JT52" s="122">
        <v>-30.5</v>
      </c>
      <c r="JU52" s="123">
        <v>-19447</v>
      </c>
      <c r="JV52" s="123">
        <v>-16601</v>
      </c>
      <c r="JW52" s="123">
        <v>-2846</v>
      </c>
      <c r="JX52" s="525">
        <v>-3.1904139364050642E-2</v>
      </c>
      <c r="JY52" s="122">
        <v>134.4</v>
      </c>
      <c r="JZ52" s="123">
        <v>48950</v>
      </c>
      <c r="KA52" s="123">
        <v>44417</v>
      </c>
      <c r="KB52" s="123">
        <v>4533</v>
      </c>
      <c r="KC52" s="525">
        <v>9.2604698672114405E-2</v>
      </c>
      <c r="KD52" s="122">
        <v>1.8</v>
      </c>
      <c r="KE52" s="123">
        <v>659</v>
      </c>
      <c r="KF52" s="123">
        <v>595</v>
      </c>
      <c r="KG52" s="123">
        <v>64</v>
      </c>
      <c r="KH52" s="525">
        <v>9.7116843702579669E-2</v>
      </c>
      <c r="KI52" s="122">
        <v>136.20000000000002</v>
      </c>
      <c r="KJ52" s="123">
        <v>49609</v>
      </c>
      <c r="KK52" s="123">
        <v>45012</v>
      </c>
      <c r="KL52" s="123">
        <v>4597</v>
      </c>
      <c r="KM52" s="525">
        <v>9.2664637464976107E-2</v>
      </c>
      <c r="KN52" s="122">
        <v>129.9</v>
      </c>
      <c r="KO52" s="123">
        <v>37176</v>
      </c>
      <c r="KP52" s="123">
        <v>34858</v>
      </c>
      <c r="KQ52" s="123">
        <v>2318</v>
      </c>
      <c r="KR52" s="525">
        <v>6.2352055089304928E-2</v>
      </c>
      <c r="KS52" s="122">
        <v>6.7</v>
      </c>
      <c r="KT52" s="123">
        <v>1927</v>
      </c>
      <c r="KU52" s="123">
        <v>1863</v>
      </c>
      <c r="KV52" s="123">
        <v>64</v>
      </c>
      <c r="KW52" s="525">
        <v>3.321224701608718E-2</v>
      </c>
      <c r="KX52" s="122">
        <v>136.6</v>
      </c>
      <c r="KY52" s="123">
        <v>39103</v>
      </c>
      <c r="KZ52" s="123">
        <v>36721</v>
      </c>
      <c r="LA52" s="123">
        <v>2382</v>
      </c>
      <c r="LB52" s="525">
        <v>6.0916042247397897E-2</v>
      </c>
      <c r="LC52" s="122">
        <v>0.39999999999997726</v>
      </c>
      <c r="LD52" s="123">
        <v>-10506</v>
      </c>
      <c r="LE52" s="123">
        <v>-8291</v>
      </c>
      <c r="LF52" s="123">
        <v>-2215</v>
      </c>
      <c r="LG52" s="525">
        <v>-3.174859521757821E-2</v>
      </c>
      <c r="LH52" s="122">
        <v>132.4</v>
      </c>
      <c r="LI52" s="123">
        <v>48224</v>
      </c>
      <c r="LJ52" s="123">
        <v>43756</v>
      </c>
      <c r="LK52" s="123">
        <v>4468</v>
      </c>
      <c r="LL52" s="525">
        <v>9.2650962176509616E-2</v>
      </c>
      <c r="LM52" s="122">
        <v>1.9</v>
      </c>
      <c r="LN52" s="123">
        <v>695</v>
      </c>
      <c r="LO52" s="123">
        <v>628</v>
      </c>
      <c r="LP52" s="123">
        <v>67</v>
      </c>
      <c r="LQ52" s="525">
        <v>9.6402877697841727E-2</v>
      </c>
      <c r="LR52" s="122">
        <v>134.30000000000001</v>
      </c>
      <c r="LS52" s="123">
        <v>48919</v>
      </c>
      <c r="LT52" s="123">
        <v>44384</v>
      </c>
      <c r="LU52" s="123">
        <v>4535</v>
      </c>
      <c r="LV52" s="525">
        <v>9.270426623602282E-2</v>
      </c>
      <c r="LW52" s="122">
        <v>102</v>
      </c>
      <c r="LX52" s="123">
        <v>30600</v>
      </c>
      <c r="LY52" s="123">
        <v>29112</v>
      </c>
      <c r="LZ52" s="123">
        <v>1488</v>
      </c>
      <c r="MA52" s="525">
        <v>4.8627450980392159E-2</v>
      </c>
      <c r="MB52" s="122">
        <v>0.4</v>
      </c>
      <c r="MC52" s="123">
        <v>119</v>
      </c>
      <c r="MD52" s="123">
        <v>117</v>
      </c>
      <c r="ME52" s="123">
        <v>2</v>
      </c>
      <c r="MF52" s="525">
        <v>1.680672268907563E-2</v>
      </c>
      <c r="MG52" s="122">
        <v>102.4</v>
      </c>
      <c r="MH52" s="123">
        <v>30719</v>
      </c>
      <c r="MI52" s="123">
        <v>29229</v>
      </c>
      <c r="MJ52" s="123">
        <v>1490</v>
      </c>
      <c r="MK52" s="525">
        <v>4.8504183078876266E-2</v>
      </c>
      <c r="ML52" s="122">
        <v>-31.900000000000006</v>
      </c>
      <c r="MM52" s="123">
        <v>-18200</v>
      </c>
      <c r="MN52" s="123">
        <v>-15155</v>
      </c>
      <c r="MO52" s="123">
        <v>-3045</v>
      </c>
      <c r="MP52" s="525">
        <v>-4.4200083157146554E-2</v>
      </c>
      <c r="MQ52" s="122">
        <v>133.6</v>
      </c>
      <c r="MR52" s="123">
        <v>48667</v>
      </c>
      <c r="MS52" s="123">
        <v>44153</v>
      </c>
      <c r="MT52" s="123">
        <v>4514</v>
      </c>
      <c r="MU52" s="525">
        <v>9.2752789364456412E-2</v>
      </c>
      <c r="MV52" s="122">
        <v>2.2000000000000002</v>
      </c>
      <c r="MW52" s="123">
        <v>805</v>
      </c>
      <c r="MX52" s="123">
        <v>727</v>
      </c>
      <c r="MY52" s="123">
        <v>78</v>
      </c>
      <c r="MZ52" s="525">
        <v>9.6894409937888198E-2</v>
      </c>
      <c r="NA52" s="122">
        <v>135.79999999999998</v>
      </c>
      <c r="NB52" s="123">
        <v>49472</v>
      </c>
      <c r="NC52" s="123">
        <v>44880</v>
      </c>
      <c r="ND52" s="123">
        <v>4592</v>
      </c>
      <c r="NE52" s="525">
        <v>9.2820181112548514E-2</v>
      </c>
      <c r="NF52" s="122">
        <v>155</v>
      </c>
      <c r="NG52" s="123">
        <v>45828</v>
      </c>
      <c r="NH52" s="123">
        <v>43396</v>
      </c>
      <c r="NI52" s="123">
        <v>2432</v>
      </c>
      <c r="NJ52" s="525">
        <v>5.306799336650083E-2</v>
      </c>
      <c r="NK52" s="122">
        <v>6</v>
      </c>
      <c r="NL52" s="123">
        <v>1568</v>
      </c>
      <c r="NM52" s="123">
        <v>1459</v>
      </c>
      <c r="NN52" s="123">
        <v>109</v>
      </c>
      <c r="NO52" s="525">
        <v>6.951530612244898E-2</v>
      </c>
      <c r="NP52" s="122">
        <v>161</v>
      </c>
      <c r="NQ52" s="123">
        <v>47396</v>
      </c>
      <c r="NR52" s="123">
        <v>44855</v>
      </c>
      <c r="NS52" s="123">
        <v>2541</v>
      </c>
      <c r="NT52" s="525">
        <v>5.3612119166174359E-2</v>
      </c>
      <c r="NU52" s="122">
        <v>25.200000000000017</v>
      </c>
      <c r="NV52" s="123">
        <v>-2076</v>
      </c>
      <c r="NW52" s="123">
        <v>-25</v>
      </c>
      <c r="NX52" s="123">
        <v>-2051</v>
      </c>
      <c r="NY52" s="525">
        <v>-3.9208061946374155E-2</v>
      </c>
      <c r="NZ52" s="122">
        <v>133.30000000000001</v>
      </c>
      <c r="OA52" s="123">
        <v>48556</v>
      </c>
      <c r="OB52" s="123">
        <v>44053</v>
      </c>
      <c r="OC52" s="123">
        <v>4503</v>
      </c>
      <c r="OD52" s="525">
        <v>9.2738281571793396E-2</v>
      </c>
      <c r="OE52" s="122">
        <v>1.7</v>
      </c>
      <c r="OF52" s="123">
        <v>622</v>
      </c>
      <c r="OG52" s="123">
        <v>562</v>
      </c>
      <c r="OH52" s="123">
        <v>60</v>
      </c>
      <c r="OI52" s="525">
        <v>9.6463022508038579E-2</v>
      </c>
      <c r="OJ52" s="122">
        <v>135</v>
      </c>
      <c r="OK52" s="123">
        <v>49178</v>
      </c>
      <c r="OL52" s="123">
        <v>44615</v>
      </c>
      <c r="OM52" s="123">
        <v>4563</v>
      </c>
      <c r="ON52" s="525">
        <v>9.2785391841880518E-2</v>
      </c>
      <c r="OO52" s="122">
        <v>171.1</v>
      </c>
      <c r="OP52" s="123">
        <v>48336</v>
      </c>
      <c r="OQ52" s="123">
        <v>46159</v>
      </c>
      <c r="OR52" s="123">
        <v>2177</v>
      </c>
      <c r="OS52" s="525">
        <v>4.5038894405825883E-2</v>
      </c>
      <c r="OT52" s="122">
        <v>3</v>
      </c>
      <c r="OU52" s="123">
        <v>866</v>
      </c>
      <c r="OV52" s="123">
        <v>873</v>
      </c>
      <c r="OW52" s="123">
        <v>-7</v>
      </c>
      <c r="OX52" s="525">
        <v>-8.0831408775981529E-3</v>
      </c>
      <c r="OY52" s="122">
        <v>174.1</v>
      </c>
      <c r="OZ52" s="123">
        <v>49202</v>
      </c>
      <c r="PA52" s="123">
        <v>47032</v>
      </c>
      <c r="PB52" s="123">
        <v>2170</v>
      </c>
      <c r="PC52" s="525">
        <v>4.4103898215519695E-2</v>
      </c>
      <c r="PD52" s="122">
        <v>39.099999999999994</v>
      </c>
      <c r="PE52" s="123">
        <v>24</v>
      </c>
      <c r="PF52" s="123">
        <v>2417</v>
      </c>
      <c r="PG52" s="123">
        <v>-2393</v>
      </c>
      <c r="PH52" s="525">
        <v>-4.8681493626360824E-2</v>
      </c>
      <c r="PI52" s="122">
        <v>1075.5999999999999</v>
      </c>
      <c r="PJ52" s="123">
        <v>392017</v>
      </c>
      <c r="PK52" s="123">
        <v>355466</v>
      </c>
      <c r="PL52" s="123">
        <v>36551</v>
      </c>
      <c r="PM52" s="525">
        <v>9.323830344092221E-2</v>
      </c>
      <c r="PN52" s="122">
        <v>17.100000000000001</v>
      </c>
      <c r="PO52" s="123">
        <v>6260</v>
      </c>
      <c r="PP52" s="123">
        <v>5651</v>
      </c>
      <c r="PQ52" s="123">
        <v>609</v>
      </c>
      <c r="PR52" s="525">
        <v>9.7284345047923326E-2</v>
      </c>
      <c r="PS52" s="122">
        <v>1092.6999999999998</v>
      </c>
      <c r="PT52" s="123">
        <v>398277</v>
      </c>
      <c r="PU52" s="123">
        <v>361117</v>
      </c>
      <c r="PV52" s="123">
        <v>37160</v>
      </c>
      <c r="PW52" s="525">
        <v>9.3301897925313293E-2</v>
      </c>
      <c r="PX52" s="122">
        <v>1172.5</v>
      </c>
      <c r="PY52" s="123">
        <v>364102</v>
      </c>
      <c r="PZ52" s="123">
        <v>342199</v>
      </c>
      <c r="QA52" s="123">
        <v>21903</v>
      </c>
      <c r="QB52" s="525">
        <v>6.0156219960340783E-2</v>
      </c>
      <c r="QC52" s="122">
        <v>35.500000000000007</v>
      </c>
      <c r="QD52" s="123">
        <v>12033</v>
      </c>
      <c r="QE52" s="123">
        <v>10344</v>
      </c>
      <c r="QF52" s="123">
        <v>1689</v>
      </c>
      <c r="QG52" s="525">
        <v>0.14036399900274246</v>
      </c>
      <c r="QH52" s="122">
        <v>1208</v>
      </c>
      <c r="QI52" s="123">
        <v>376135</v>
      </c>
      <c r="QJ52" s="123">
        <v>352543</v>
      </c>
      <c r="QK52" s="123">
        <v>23592</v>
      </c>
      <c r="QL52" s="525">
        <v>6.2722160926263176E-2</v>
      </c>
      <c r="QM52" s="122">
        <v>115.30000000000018</v>
      </c>
      <c r="QN52" s="123">
        <v>-22142</v>
      </c>
      <c r="QO52" s="123">
        <v>-8574</v>
      </c>
      <c r="QP52" s="123">
        <v>-13568</v>
      </c>
      <c r="QQ52" s="526">
        <v>-3.0579736999050117E-2</v>
      </c>
    </row>
    <row r="53" spans="2:459">
      <c r="B53" s="518"/>
      <c r="C53" s="523" t="s">
        <v>2855</v>
      </c>
      <c r="D53" s="524" t="s">
        <v>2856</v>
      </c>
      <c r="E53" s="122">
        <v>0</v>
      </c>
      <c r="F53" s="123">
        <v>0</v>
      </c>
      <c r="G53" s="123">
        <v>0</v>
      </c>
      <c r="H53" s="123">
        <v>0</v>
      </c>
      <c r="I53" s="525">
        <v>0</v>
      </c>
      <c r="J53" s="122">
        <v>0</v>
      </c>
      <c r="K53" s="123">
        <v>0</v>
      </c>
      <c r="L53" s="123">
        <v>0</v>
      </c>
      <c r="M53" s="123">
        <v>0</v>
      </c>
      <c r="N53" s="525">
        <v>0</v>
      </c>
      <c r="O53" s="122">
        <v>0</v>
      </c>
      <c r="P53" s="123">
        <v>0</v>
      </c>
      <c r="Q53" s="123">
        <v>0</v>
      </c>
      <c r="R53" s="123">
        <v>0</v>
      </c>
      <c r="S53" s="525">
        <v>0</v>
      </c>
      <c r="T53" s="122">
        <v>0</v>
      </c>
      <c r="U53" s="123">
        <v>0</v>
      </c>
      <c r="V53" s="123">
        <v>0</v>
      </c>
      <c r="W53" s="123">
        <v>0</v>
      </c>
      <c r="X53" s="525">
        <v>0</v>
      </c>
      <c r="Y53" s="122">
        <v>0</v>
      </c>
      <c r="Z53" s="123">
        <v>0</v>
      </c>
      <c r="AA53" s="123">
        <v>0</v>
      </c>
      <c r="AB53" s="123">
        <v>0</v>
      </c>
      <c r="AC53" s="525">
        <v>0</v>
      </c>
      <c r="AD53" s="122">
        <v>0</v>
      </c>
      <c r="AE53" s="123">
        <v>0</v>
      </c>
      <c r="AF53" s="123">
        <v>0</v>
      </c>
      <c r="AG53" s="123">
        <v>0</v>
      </c>
      <c r="AH53" s="525">
        <v>0</v>
      </c>
      <c r="AI53" s="122">
        <v>0</v>
      </c>
      <c r="AJ53" s="123">
        <v>0</v>
      </c>
      <c r="AK53" s="123">
        <v>0</v>
      </c>
      <c r="AL53" s="123">
        <v>0</v>
      </c>
      <c r="AM53" s="525">
        <v>0</v>
      </c>
      <c r="AN53" s="122">
        <v>0</v>
      </c>
      <c r="AO53" s="123">
        <v>0</v>
      </c>
      <c r="AP53" s="123">
        <v>0</v>
      </c>
      <c r="AQ53" s="123">
        <v>0</v>
      </c>
      <c r="AR53" s="525">
        <v>0</v>
      </c>
      <c r="AS53" s="122">
        <v>0</v>
      </c>
      <c r="AT53" s="123">
        <v>0</v>
      </c>
      <c r="AU53" s="123">
        <v>0</v>
      </c>
      <c r="AV53" s="123">
        <v>0</v>
      </c>
      <c r="AW53" s="525">
        <v>0</v>
      </c>
      <c r="AX53" s="122">
        <v>0</v>
      </c>
      <c r="AY53" s="123">
        <v>0</v>
      </c>
      <c r="AZ53" s="123">
        <v>0</v>
      </c>
      <c r="BA53" s="123">
        <v>0</v>
      </c>
      <c r="BB53" s="525">
        <v>0</v>
      </c>
      <c r="BC53" s="122">
        <v>0</v>
      </c>
      <c r="BD53" s="123">
        <v>0</v>
      </c>
      <c r="BE53" s="123">
        <v>0</v>
      </c>
      <c r="BF53" s="123">
        <v>0</v>
      </c>
      <c r="BG53" s="525">
        <v>0</v>
      </c>
      <c r="BH53" s="122">
        <v>0</v>
      </c>
      <c r="BI53" s="123">
        <v>0</v>
      </c>
      <c r="BJ53" s="123">
        <v>0</v>
      </c>
      <c r="BK53" s="123">
        <v>0</v>
      </c>
      <c r="BL53" s="525">
        <v>0</v>
      </c>
      <c r="BM53" s="122">
        <v>0</v>
      </c>
      <c r="BN53" s="123">
        <v>0</v>
      </c>
      <c r="BO53" s="123">
        <v>0</v>
      </c>
      <c r="BP53" s="123">
        <v>0</v>
      </c>
      <c r="BQ53" s="525">
        <v>0</v>
      </c>
      <c r="BR53" s="122">
        <v>0</v>
      </c>
      <c r="BS53" s="123">
        <v>0</v>
      </c>
      <c r="BT53" s="123">
        <v>0</v>
      </c>
      <c r="BU53" s="123">
        <v>0</v>
      </c>
      <c r="BV53" s="525">
        <v>0</v>
      </c>
      <c r="BW53" s="122">
        <v>0</v>
      </c>
      <c r="BX53" s="123">
        <v>0</v>
      </c>
      <c r="BY53" s="123">
        <v>0</v>
      </c>
      <c r="BZ53" s="123">
        <v>0</v>
      </c>
      <c r="CA53" s="525">
        <v>0</v>
      </c>
      <c r="CB53" s="122">
        <v>0</v>
      </c>
      <c r="CC53" s="123">
        <v>0</v>
      </c>
      <c r="CD53" s="123">
        <v>0</v>
      </c>
      <c r="CE53" s="123">
        <v>0</v>
      </c>
      <c r="CF53" s="525">
        <v>0</v>
      </c>
      <c r="CG53" s="122">
        <v>0</v>
      </c>
      <c r="CH53" s="123">
        <v>0</v>
      </c>
      <c r="CI53" s="123">
        <v>0</v>
      </c>
      <c r="CJ53" s="123">
        <v>0</v>
      </c>
      <c r="CK53" s="525">
        <v>0</v>
      </c>
      <c r="CL53" s="122">
        <v>0</v>
      </c>
      <c r="CM53" s="123">
        <v>0</v>
      </c>
      <c r="CN53" s="123">
        <v>0</v>
      </c>
      <c r="CO53" s="123">
        <v>0</v>
      </c>
      <c r="CP53" s="525">
        <v>0</v>
      </c>
      <c r="CQ53" s="122">
        <v>0</v>
      </c>
      <c r="CR53" s="123">
        <v>0</v>
      </c>
      <c r="CS53" s="123">
        <v>0</v>
      </c>
      <c r="CT53" s="123">
        <v>0</v>
      </c>
      <c r="CU53" s="525">
        <v>0</v>
      </c>
      <c r="CV53" s="122">
        <v>0</v>
      </c>
      <c r="CW53" s="123">
        <v>0</v>
      </c>
      <c r="CX53" s="123">
        <v>0</v>
      </c>
      <c r="CY53" s="123">
        <v>0</v>
      </c>
      <c r="CZ53" s="525">
        <v>0</v>
      </c>
      <c r="DA53" s="122">
        <v>0</v>
      </c>
      <c r="DB53" s="123">
        <v>0</v>
      </c>
      <c r="DC53" s="123">
        <v>0</v>
      </c>
      <c r="DD53" s="123">
        <v>0</v>
      </c>
      <c r="DE53" s="525">
        <v>0</v>
      </c>
      <c r="DF53" s="122">
        <v>0</v>
      </c>
      <c r="DG53" s="123">
        <v>0</v>
      </c>
      <c r="DH53" s="123">
        <v>0</v>
      </c>
      <c r="DI53" s="123">
        <v>0</v>
      </c>
      <c r="DJ53" s="525">
        <v>0</v>
      </c>
      <c r="DK53" s="122">
        <v>0</v>
      </c>
      <c r="DL53" s="123">
        <v>0</v>
      </c>
      <c r="DM53" s="123">
        <v>0</v>
      </c>
      <c r="DN53" s="123">
        <v>0</v>
      </c>
      <c r="DO53" s="525">
        <v>0</v>
      </c>
      <c r="DP53" s="122">
        <v>0</v>
      </c>
      <c r="DQ53" s="123">
        <v>0</v>
      </c>
      <c r="DR53" s="123">
        <v>0</v>
      </c>
      <c r="DS53" s="123">
        <v>0</v>
      </c>
      <c r="DT53" s="525">
        <v>0</v>
      </c>
      <c r="DU53" s="122">
        <v>0</v>
      </c>
      <c r="DV53" s="123">
        <v>0</v>
      </c>
      <c r="DW53" s="123">
        <v>0</v>
      </c>
      <c r="DX53" s="123">
        <v>0</v>
      </c>
      <c r="DY53" s="525">
        <v>0</v>
      </c>
      <c r="DZ53" s="122">
        <v>0</v>
      </c>
      <c r="EA53" s="123">
        <v>0</v>
      </c>
      <c r="EB53" s="123">
        <v>0</v>
      </c>
      <c r="EC53" s="123">
        <v>0</v>
      </c>
      <c r="ED53" s="525">
        <v>0</v>
      </c>
      <c r="EE53" s="122">
        <v>0</v>
      </c>
      <c r="EF53" s="123">
        <v>0</v>
      </c>
      <c r="EG53" s="123">
        <v>0</v>
      </c>
      <c r="EH53" s="123">
        <v>0</v>
      </c>
      <c r="EI53" s="525">
        <v>0</v>
      </c>
      <c r="EJ53" s="122">
        <v>0</v>
      </c>
      <c r="EK53" s="123">
        <v>0</v>
      </c>
      <c r="EL53" s="123">
        <v>0</v>
      </c>
      <c r="EM53" s="123">
        <v>0</v>
      </c>
      <c r="EN53" s="525">
        <v>0</v>
      </c>
      <c r="EO53" s="122">
        <v>0</v>
      </c>
      <c r="EP53" s="123">
        <v>0</v>
      </c>
      <c r="EQ53" s="123">
        <v>0</v>
      </c>
      <c r="ER53" s="123">
        <v>0</v>
      </c>
      <c r="ES53" s="525">
        <v>0</v>
      </c>
      <c r="ET53" s="122">
        <v>0</v>
      </c>
      <c r="EU53" s="123">
        <v>0</v>
      </c>
      <c r="EV53" s="123">
        <v>0</v>
      </c>
      <c r="EW53" s="123">
        <v>0</v>
      </c>
      <c r="EX53" s="525">
        <v>0</v>
      </c>
      <c r="EY53" s="122">
        <v>0</v>
      </c>
      <c r="EZ53" s="123">
        <v>0</v>
      </c>
      <c r="FA53" s="123">
        <v>0</v>
      </c>
      <c r="FB53" s="123">
        <v>0</v>
      </c>
      <c r="FC53" s="525">
        <v>0</v>
      </c>
      <c r="FD53" s="122">
        <v>0</v>
      </c>
      <c r="FE53" s="123">
        <v>0</v>
      </c>
      <c r="FF53" s="123">
        <v>0</v>
      </c>
      <c r="FG53" s="123">
        <v>0</v>
      </c>
      <c r="FH53" s="525">
        <v>0</v>
      </c>
      <c r="FI53" s="122">
        <v>0</v>
      </c>
      <c r="FJ53" s="123">
        <v>0</v>
      </c>
      <c r="FK53" s="123">
        <v>0</v>
      </c>
      <c r="FL53" s="123">
        <v>0</v>
      </c>
      <c r="FM53" s="525">
        <v>0</v>
      </c>
      <c r="FN53" s="122">
        <v>0</v>
      </c>
      <c r="FO53" s="123">
        <v>0</v>
      </c>
      <c r="FP53" s="123">
        <v>0</v>
      </c>
      <c r="FQ53" s="123">
        <v>0</v>
      </c>
      <c r="FR53" s="525">
        <v>0</v>
      </c>
      <c r="FS53" s="122">
        <v>0</v>
      </c>
      <c r="FT53" s="123">
        <v>0</v>
      </c>
      <c r="FU53" s="123">
        <v>0</v>
      </c>
      <c r="FV53" s="123">
        <v>0</v>
      </c>
      <c r="FW53" s="525">
        <v>0</v>
      </c>
      <c r="FX53" s="122">
        <v>0</v>
      </c>
      <c r="FY53" s="123">
        <v>0</v>
      </c>
      <c r="FZ53" s="123">
        <v>0</v>
      </c>
      <c r="GA53" s="123">
        <v>0</v>
      </c>
      <c r="GB53" s="525">
        <v>0</v>
      </c>
      <c r="GC53" s="122">
        <v>0</v>
      </c>
      <c r="GD53" s="123">
        <v>0</v>
      </c>
      <c r="GE53" s="123">
        <v>0</v>
      </c>
      <c r="GF53" s="123">
        <v>0</v>
      </c>
      <c r="GG53" s="525">
        <v>0</v>
      </c>
      <c r="GH53" s="122">
        <v>0</v>
      </c>
      <c r="GI53" s="123">
        <v>0</v>
      </c>
      <c r="GJ53" s="123">
        <v>0</v>
      </c>
      <c r="GK53" s="123">
        <v>0</v>
      </c>
      <c r="GL53" s="525">
        <v>0</v>
      </c>
      <c r="GM53" s="122">
        <v>0</v>
      </c>
      <c r="GN53" s="123">
        <v>0</v>
      </c>
      <c r="GO53" s="123">
        <v>0</v>
      </c>
      <c r="GP53" s="123">
        <v>0</v>
      </c>
      <c r="GQ53" s="525">
        <v>0</v>
      </c>
      <c r="GR53" s="122">
        <v>0</v>
      </c>
      <c r="GS53" s="123">
        <v>0</v>
      </c>
      <c r="GT53" s="123">
        <v>0</v>
      </c>
      <c r="GU53" s="123">
        <v>0</v>
      </c>
      <c r="GV53" s="525">
        <v>0</v>
      </c>
      <c r="GW53" s="122">
        <v>0</v>
      </c>
      <c r="GX53" s="123">
        <v>0</v>
      </c>
      <c r="GY53" s="123">
        <v>0</v>
      </c>
      <c r="GZ53" s="123">
        <v>0</v>
      </c>
      <c r="HA53" s="525">
        <v>0</v>
      </c>
      <c r="HB53" s="122">
        <v>0</v>
      </c>
      <c r="HC53" s="123">
        <v>0</v>
      </c>
      <c r="HD53" s="123">
        <v>0</v>
      </c>
      <c r="HE53" s="123">
        <v>0</v>
      </c>
      <c r="HF53" s="525">
        <v>0</v>
      </c>
      <c r="HG53" s="122">
        <v>0</v>
      </c>
      <c r="HH53" s="123">
        <v>0</v>
      </c>
      <c r="HI53" s="123">
        <v>0</v>
      </c>
      <c r="HJ53" s="123">
        <v>0</v>
      </c>
      <c r="HK53" s="525">
        <v>0</v>
      </c>
      <c r="HL53" s="122">
        <v>0</v>
      </c>
      <c r="HM53" s="123">
        <v>0</v>
      </c>
      <c r="HN53" s="123">
        <v>0</v>
      </c>
      <c r="HO53" s="123">
        <v>0</v>
      </c>
      <c r="HP53" s="525">
        <v>0</v>
      </c>
      <c r="HQ53" s="122">
        <v>0</v>
      </c>
      <c r="HR53" s="123">
        <v>0</v>
      </c>
      <c r="HS53" s="123">
        <v>0</v>
      </c>
      <c r="HT53" s="123">
        <v>0</v>
      </c>
      <c r="HU53" s="525">
        <v>0</v>
      </c>
      <c r="HV53" s="122">
        <v>0</v>
      </c>
      <c r="HW53" s="123">
        <v>0</v>
      </c>
      <c r="HX53" s="123">
        <v>0</v>
      </c>
      <c r="HY53" s="123">
        <v>0</v>
      </c>
      <c r="HZ53" s="525">
        <v>0</v>
      </c>
      <c r="IA53" s="122">
        <v>0</v>
      </c>
      <c r="IB53" s="123">
        <v>0</v>
      </c>
      <c r="IC53" s="123">
        <v>0</v>
      </c>
      <c r="ID53" s="123">
        <v>0</v>
      </c>
      <c r="IE53" s="525">
        <v>0</v>
      </c>
      <c r="IF53" s="122">
        <v>0</v>
      </c>
      <c r="IG53" s="123">
        <v>0</v>
      </c>
      <c r="IH53" s="123">
        <v>0</v>
      </c>
      <c r="II53" s="123">
        <v>0</v>
      </c>
      <c r="IJ53" s="525">
        <v>0</v>
      </c>
      <c r="IK53" s="122">
        <v>0</v>
      </c>
      <c r="IL53" s="123">
        <v>0</v>
      </c>
      <c r="IM53" s="123">
        <v>0</v>
      </c>
      <c r="IN53" s="123">
        <v>0</v>
      </c>
      <c r="IO53" s="525">
        <v>0</v>
      </c>
      <c r="IP53" s="122">
        <v>0</v>
      </c>
      <c r="IQ53" s="123">
        <v>0</v>
      </c>
      <c r="IR53" s="123">
        <v>0</v>
      </c>
      <c r="IS53" s="123">
        <v>0</v>
      </c>
      <c r="IT53" s="525">
        <v>0</v>
      </c>
      <c r="IU53" s="122">
        <v>0</v>
      </c>
      <c r="IV53" s="123">
        <v>0</v>
      </c>
      <c r="IW53" s="123">
        <v>0</v>
      </c>
      <c r="IX53" s="123">
        <v>0</v>
      </c>
      <c r="IY53" s="525">
        <v>0</v>
      </c>
      <c r="IZ53" s="122">
        <v>0</v>
      </c>
      <c r="JA53" s="123">
        <v>0</v>
      </c>
      <c r="JB53" s="123">
        <v>0</v>
      </c>
      <c r="JC53" s="123">
        <v>0</v>
      </c>
      <c r="JD53" s="525">
        <v>0</v>
      </c>
      <c r="JE53" s="122">
        <v>0</v>
      </c>
      <c r="JF53" s="123">
        <v>0</v>
      </c>
      <c r="JG53" s="123">
        <v>0</v>
      </c>
      <c r="JH53" s="123">
        <v>0</v>
      </c>
      <c r="JI53" s="525">
        <v>0</v>
      </c>
      <c r="JJ53" s="122">
        <v>0</v>
      </c>
      <c r="JK53" s="123">
        <v>0</v>
      </c>
      <c r="JL53" s="123">
        <v>0</v>
      </c>
      <c r="JM53" s="123">
        <v>0</v>
      </c>
      <c r="JN53" s="525">
        <v>0</v>
      </c>
      <c r="JO53" s="122">
        <v>0</v>
      </c>
      <c r="JP53" s="123">
        <v>0</v>
      </c>
      <c r="JQ53" s="123">
        <v>0</v>
      </c>
      <c r="JR53" s="123">
        <v>0</v>
      </c>
      <c r="JS53" s="525">
        <v>0</v>
      </c>
      <c r="JT53" s="122">
        <v>0</v>
      </c>
      <c r="JU53" s="123">
        <v>0</v>
      </c>
      <c r="JV53" s="123">
        <v>0</v>
      </c>
      <c r="JW53" s="123">
        <v>0</v>
      </c>
      <c r="JX53" s="525">
        <v>0</v>
      </c>
      <c r="JY53" s="122">
        <v>0</v>
      </c>
      <c r="JZ53" s="123">
        <v>0</v>
      </c>
      <c r="KA53" s="123">
        <v>0</v>
      </c>
      <c r="KB53" s="123">
        <v>0</v>
      </c>
      <c r="KC53" s="525">
        <v>0</v>
      </c>
      <c r="KD53" s="122">
        <v>0</v>
      </c>
      <c r="KE53" s="123">
        <v>0</v>
      </c>
      <c r="KF53" s="123">
        <v>0</v>
      </c>
      <c r="KG53" s="123">
        <v>0</v>
      </c>
      <c r="KH53" s="525">
        <v>0</v>
      </c>
      <c r="KI53" s="122">
        <v>0</v>
      </c>
      <c r="KJ53" s="123">
        <v>0</v>
      </c>
      <c r="KK53" s="123">
        <v>0</v>
      </c>
      <c r="KL53" s="123">
        <v>0</v>
      </c>
      <c r="KM53" s="525">
        <v>0</v>
      </c>
      <c r="KN53" s="122">
        <v>0</v>
      </c>
      <c r="KO53" s="123">
        <v>0</v>
      </c>
      <c r="KP53" s="123">
        <v>0</v>
      </c>
      <c r="KQ53" s="123">
        <v>0</v>
      </c>
      <c r="KR53" s="525">
        <v>0</v>
      </c>
      <c r="KS53" s="122">
        <v>0</v>
      </c>
      <c r="KT53" s="123">
        <v>0</v>
      </c>
      <c r="KU53" s="123">
        <v>0</v>
      </c>
      <c r="KV53" s="123">
        <v>0</v>
      </c>
      <c r="KW53" s="525">
        <v>0</v>
      </c>
      <c r="KX53" s="122">
        <v>0</v>
      </c>
      <c r="KY53" s="123">
        <v>0</v>
      </c>
      <c r="KZ53" s="123">
        <v>0</v>
      </c>
      <c r="LA53" s="123">
        <v>0</v>
      </c>
      <c r="LB53" s="525">
        <v>0</v>
      </c>
      <c r="LC53" s="122">
        <v>0</v>
      </c>
      <c r="LD53" s="123">
        <v>0</v>
      </c>
      <c r="LE53" s="123">
        <v>0</v>
      </c>
      <c r="LF53" s="123">
        <v>0</v>
      </c>
      <c r="LG53" s="525">
        <v>0</v>
      </c>
      <c r="LH53" s="122">
        <v>0</v>
      </c>
      <c r="LI53" s="123">
        <v>0</v>
      </c>
      <c r="LJ53" s="123">
        <v>0</v>
      </c>
      <c r="LK53" s="123">
        <v>0</v>
      </c>
      <c r="LL53" s="525">
        <v>0</v>
      </c>
      <c r="LM53" s="122">
        <v>0</v>
      </c>
      <c r="LN53" s="123">
        <v>0</v>
      </c>
      <c r="LO53" s="123">
        <v>0</v>
      </c>
      <c r="LP53" s="123">
        <v>0</v>
      </c>
      <c r="LQ53" s="525">
        <v>0</v>
      </c>
      <c r="LR53" s="122">
        <v>0</v>
      </c>
      <c r="LS53" s="123">
        <v>0</v>
      </c>
      <c r="LT53" s="123">
        <v>0</v>
      </c>
      <c r="LU53" s="123">
        <v>0</v>
      </c>
      <c r="LV53" s="525">
        <v>0</v>
      </c>
      <c r="LW53" s="122">
        <v>0</v>
      </c>
      <c r="LX53" s="123">
        <v>0</v>
      </c>
      <c r="LY53" s="123">
        <v>0</v>
      </c>
      <c r="LZ53" s="123">
        <v>0</v>
      </c>
      <c r="MA53" s="525">
        <v>0</v>
      </c>
      <c r="MB53" s="122">
        <v>0</v>
      </c>
      <c r="MC53" s="123">
        <v>0</v>
      </c>
      <c r="MD53" s="123">
        <v>0</v>
      </c>
      <c r="ME53" s="123">
        <v>0</v>
      </c>
      <c r="MF53" s="525">
        <v>0</v>
      </c>
      <c r="MG53" s="122">
        <v>0</v>
      </c>
      <c r="MH53" s="123">
        <v>0</v>
      </c>
      <c r="MI53" s="123">
        <v>0</v>
      </c>
      <c r="MJ53" s="123">
        <v>0</v>
      </c>
      <c r="MK53" s="525">
        <v>0</v>
      </c>
      <c r="ML53" s="122">
        <v>0</v>
      </c>
      <c r="MM53" s="123">
        <v>0</v>
      </c>
      <c r="MN53" s="123">
        <v>0</v>
      </c>
      <c r="MO53" s="123">
        <v>0</v>
      </c>
      <c r="MP53" s="525">
        <v>0</v>
      </c>
      <c r="MQ53" s="122">
        <v>0</v>
      </c>
      <c r="MR53" s="123">
        <v>0</v>
      </c>
      <c r="MS53" s="123">
        <v>0</v>
      </c>
      <c r="MT53" s="123">
        <v>0</v>
      </c>
      <c r="MU53" s="525">
        <v>0</v>
      </c>
      <c r="MV53" s="122">
        <v>0</v>
      </c>
      <c r="MW53" s="123">
        <v>0</v>
      </c>
      <c r="MX53" s="123">
        <v>0</v>
      </c>
      <c r="MY53" s="123">
        <v>0</v>
      </c>
      <c r="MZ53" s="525">
        <v>0</v>
      </c>
      <c r="NA53" s="122">
        <v>0</v>
      </c>
      <c r="NB53" s="123">
        <v>0</v>
      </c>
      <c r="NC53" s="123">
        <v>0</v>
      </c>
      <c r="ND53" s="123">
        <v>0</v>
      </c>
      <c r="NE53" s="525">
        <v>0</v>
      </c>
      <c r="NF53" s="122">
        <v>0</v>
      </c>
      <c r="NG53" s="123">
        <v>0</v>
      </c>
      <c r="NH53" s="123">
        <v>0</v>
      </c>
      <c r="NI53" s="123">
        <v>0</v>
      </c>
      <c r="NJ53" s="525">
        <v>0</v>
      </c>
      <c r="NK53" s="122">
        <v>0</v>
      </c>
      <c r="NL53" s="123">
        <v>0</v>
      </c>
      <c r="NM53" s="123">
        <v>0</v>
      </c>
      <c r="NN53" s="123">
        <v>0</v>
      </c>
      <c r="NO53" s="525">
        <v>0</v>
      </c>
      <c r="NP53" s="122">
        <v>0</v>
      </c>
      <c r="NQ53" s="123">
        <v>0</v>
      </c>
      <c r="NR53" s="123">
        <v>0</v>
      </c>
      <c r="NS53" s="123">
        <v>0</v>
      </c>
      <c r="NT53" s="525">
        <v>0</v>
      </c>
      <c r="NU53" s="122">
        <v>0</v>
      </c>
      <c r="NV53" s="123">
        <v>0</v>
      </c>
      <c r="NW53" s="123">
        <v>0</v>
      </c>
      <c r="NX53" s="123">
        <v>0</v>
      </c>
      <c r="NY53" s="525">
        <v>0</v>
      </c>
      <c r="NZ53" s="122">
        <v>0</v>
      </c>
      <c r="OA53" s="123">
        <v>0</v>
      </c>
      <c r="OB53" s="123">
        <v>0</v>
      </c>
      <c r="OC53" s="123">
        <v>0</v>
      </c>
      <c r="OD53" s="525">
        <v>0</v>
      </c>
      <c r="OE53" s="122">
        <v>0</v>
      </c>
      <c r="OF53" s="123">
        <v>0</v>
      </c>
      <c r="OG53" s="123">
        <v>0</v>
      </c>
      <c r="OH53" s="123">
        <v>0</v>
      </c>
      <c r="OI53" s="525">
        <v>0</v>
      </c>
      <c r="OJ53" s="122">
        <v>0</v>
      </c>
      <c r="OK53" s="123">
        <v>0</v>
      </c>
      <c r="OL53" s="123">
        <v>0</v>
      </c>
      <c r="OM53" s="123">
        <v>0</v>
      </c>
      <c r="ON53" s="525">
        <v>0</v>
      </c>
      <c r="OO53" s="122">
        <v>0</v>
      </c>
      <c r="OP53" s="123">
        <v>0</v>
      </c>
      <c r="OQ53" s="123">
        <v>0</v>
      </c>
      <c r="OR53" s="123">
        <v>0</v>
      </c>
      <c r="OS53" s="525">
        <v>0</v>
      </c>
      <c r="OT53" s="122">
        <v>0</v>
      </c>
      <c r="OU53" s="123">
        <v>0</v>
      </c>
      <c r="OV53" s="123">
        <v>0</v>
      </c>
      <c r="OW53" s="123">
        <v>0</v>
      </c>
      <c r="OX53" s="525">
        <v>0</v>
      </c>
      <c r="OY53" s="122">
        <v>0</v>
      </c>
      <c r="OZ53" s="123">
        <v>0</v>
      </c>
      <c r="PA53" s="123">
        <v>0</v>
      </c>
      <c r="PB53" s="123">
        <v>0</v>
      </c>
      <c r="PC53" s="525">
        <v>0</v>
      </c>
      <c r="PD53" s="122">
        <v>0</v>
      </c>
      <c r="PE53" s="123">
        <v>0</v>
      </c>
      <c r="PF53" s="123">
        <v>0</v>
      </c>
      <c r="PG53" s="123">
        <v>0</v>
      </c>
      <c r="PH53" s="525">
        <v>0</v>
      </c>
      <c r="PI53" s="122">
        <v>0</v>
      </c>
      <c r="PJ53" s="123">
        <v>0</v>
      </c>
      <c r="PK53" s="123">
        <v>0</v>
      </c>
      <c r="PL53" s="123">
        <v>0</v>
      </c>
      <c r="PM53" s="525">
        <v>0</v>
      </c>
      <c r="PN53" s="122">
        <v>0</v>
      </c>
      <c r="PO53" s="123">
        <v>0</v>
      </c>
      <c r="PP53" s="123">
        <v>0</v>
      </c>
      <c r="PQ53" s="123">
        <v>0</v>
      </c>
      <c r="PR53" s="525">
        <v>0</v>
      </c>
      <c r="PS53" s="122">
        <v>0</v>
      </c>
      <c r="PT53" s="123">
        <v>0</v>
      </c>
      <c r="PU53" s="123">
        <v>0</v>
      </c>
      <c r="PV53" s="123">
        <v>0</v>
      </c>
      <c r="PW53" s="525">
        <v>0</v>
      </c>
      <c r="PX53" s="122">
        <v>0</v>
      </c>
      <c r="PY53" s="123">
        <v>0</v>
      </c>
      <c r="PZ53" s="123">
        <v>0</v>
      </c>
      <c r="QA53" s="123">
        <v>0</v>
      </c>
      <c r="QB53" s="525">
        <v>0</v>
      </c>
      <c r="QC53" s="122">
        <v>0</v>
      </c>
      <c r="QD53" s="123">
        <v>0</v>
      </c>
      <c r="QE53" s="123">
        <v>0</v>
      </c>
      <c r="QF53" s="123">
        <v>0</v>
      </c>
      <c r="QG53" s="525">
        <v>0</v>
      </c>
      <c r="QH53" s="122">
        <v>0</v>
      </c>
      <c r="QI53" s="123">
        <v>0</v>
      </c>
      <c r="QJ53" s="123">
        <v>0</v>
      </c>
      <c r="QK53" s="123">
        <v>0</v>
      </c>
      <c r="QL53" s="525">
        <v>0</v>
      </c>
      <c r="QM53" s="122">
        <v>0</v>
      </c>
      <c r="QN53" s="123">
        <v>0</v>
      </c>
      <c r="QO53" s="123">
        <v>0</v>
      </c>
      <c r="QP53" s="123">
        <v>0</v>
      </c>
      <c r="QQ53" s="526">
        <v>0</v>
      </c>
    </row>
    <row r="54" spans="2:459">
      <c r="B54" s="518"/>
      <c r="C54" s="523" t="s">
        <v>2857</v>
      </c>
      <c r="D54" s="524" t="s">
        <v>2390</v>
      </c>
      <c r="E54" s="122">
        <v>56.2</v>
      </c>
      <c r="F54" s="123">
        <v>21278</v>
      </c>
      <c r="G54" s="123">
        <v>19147</v>
      </c>
      <c r="H54" s="123">
        <v>2131</v>
      </c>
      <c r="I54" s="525">
        <v>0.10015039007425509</v>
      </c>
      <c r="J54" s="122">
        <v>2.2999999999999998</v>
      </c>
      <c r="K54" s="123">
        <v>868</v>
      </c>
      <c r="L54" s="123">
        <v>784</v>
      </c>
      <c r="M54" s="123">
        <v>84</v>
      </c>
      <c r="N54" s="525">
        <v>9.6774193548387094E-2</v>
      </c>
      <c r="O54" s="122">
        <v>58.5</v>
      </c>
      <c r="P54" s="123">
        <v>22146</v>
      </c>
      <c r="Q54" s="123">
        <v>19931</v>
      </c>
      <c r="R54" s="123">
        <v>2215</v>
      </c>
      <c r="S54" s="525">
        <v>0.10001806195249706</v>
      </c>
      <c r="T54" s="122">
        <v>6.2</v>
      </c>
      <c r="U54" s="123">
        <v>2158</v>
      </c>
      <c r="V54" s="123">
        <v>1957</v>
      </c>
      <c r="W54" s="123">
        <v>201</v>
      </c>
      <c r="X54" s="525">
        <v>9.3141797961075065E-2</v>
      </c>
      <c r="Y54" s="122">
        <v>0</v>
      </c>
      <c r="Z54" s="123">
        <v>0</v>
      </c>
      <c r="AA54" s="123">
        <v>0</v>
      </c>
      <c r="AB54" s="123">
        <v>0</v>
      </c>
      <c r="AC54" s="525">
        <v>0</v>
      </c>
      <c r="AD54" s="122">
        <v>6.2</v>
      </c>
      <c r="AE54" s="123">
        <v>2158</v>
      </c>
      <c r="AF54" s="123">
        <v>1957</v>
      </c>
      <c r="AG54" s="123">
        <v>201</v>
      </c>
      <c r="AH54" s="525">
        <v>9.3141797961075065E-2</v>
      </c>
      <c r="AI54" s="122">
        <v>-52.3</v>
      </c>
      <c r="AJ54" s="123">
        <v>-19988</v>
      </c>
      <c r="AK54" s="123">
        <v>-17974</v>
      </c>
      <c r="AL54" s="123">
        <v>-2014</v>
      </c>
      <c r="AM54" s="525">
        <v>-6.8762639914219936E-3</v>
      </c>
      <c r="AN54" s="122">
        <v>59.3</v>
      </c>
      <c r="AO54" s="123">
        <v>22428</v>
      </c>
      <c r="AP54" s="123">
        <v>20203</v>
      </c>
      <c r="AQ54" s="123">
        <v>2225</v>
      </c>
      <c r="AR54" s="525">
        <v>9.9206349206349201E-2</v>
      </c>
      <c r="AS54" s="122">
        <v>2.7</v>
      </c>
      <c r="AT54" s="123">
        <v>1019</v>
      </c>
      <c r="AU54" s="123">
        <v>920</v>
      </c>
      <c r="AV54" s="123">
        <v>99</v>
      </c>
      <c r="AW54" s="525">
        <v>9.7154072620215901E-2</v>
      </c>
      <c r="AX54" s="122">
        <v>62</v>
      </c>
      <c r="AY54" s="123">
        <v>23447</v>
      </c>
      <c r="AZ54" s="123">
        <v>21123</v>
      </c>
      <c r="BA54" s="123">
        <v>2324</v>
      </c>
      <c r="BB54" s="525">
        <v>9.9117157845353354E-2</v>
      </c>
      <c r="BC54" s="122">
        <v>14</v>
      </c>
      <c r="BD54" s="123">
        <v>6346</v>
      </c>
      <c r="BE54" s="123">
        <v>5518</v>
      </c>
      <c r="BF54" s="123">
        <v>828</v>
      </c>
      <c r="BG54" s="525">
        <v>0.13047589032461393</v>
      </c>
      <c r="BH54" s="122">
        <v>0</v>
      </c>
      <c r="BI54" s="123">
        <v>0</v>
      </c>
      <c r="BJ54" s="123">
        <v>0</v>
      </c>
      <c r="BK54" s="123">
        <v>0</v>
      </c>
      <c r="BL54" s="525">
        <v>0</v>
      </c>
      <c r="BM54" s="122">
        <v>14</v>
      </c>
      <c r="BN54" s="123">
        <v>6346</v>
      </c>
      <c r="BO54" s="123">
        <v>5518</v>
      </c>
      <c r="BP54" s="123">
        <v>828</v>
      </c>
      <c r="BQ54" s="525">
        <v>0.13047589032461393</v>
      </c>
      <c r="BR54" s="122">
        <v>-48</v>
      </c>
      <c r="BS54" s="123">
        <v>-17101</v>
      </c>
      <c r="BT54" s="123">
        <v>-15605</v>
      </c>
      <c r="BU54" s="123">
        <v>-1496</v>
      </c>
      <c r="BV54" s="525">
        <v>3.1358732479260576E-2</v>
      </c>
      <c r="BW54" s="122">
        <v>54.600000000000009</v>
      </c>
      <c r="BX54" s="123">
        <v>20660</v>
      </c>
      <c r="BY54" s="123">
        <v>18602</v>
      </c>
      <c r="BZ54" s="123">
        <v>2058</v>
      </c>
      <c r="CA54" s="525">
        <v>9.9612778315585668E-2</v>
      </c>
      <c r="CB54" s="122">
        <v>2.6</v>
      </c>
      <c r="CC54" s="123">
        <v>981</v>
      </c>
      <c r="CD54" s="123">
        <v>886</v>
      </c>
      <c r="CE54" s="123">
        <v>95</v>
      </c>
      <c r="CF54" s="525">
        <v>9.6839959225280325E-2</v>
      </c>
      <c r="CG54" s="122">
        <v>57.20000000000001</v>
      </c>
      <c r="CH54" s="123">
        <v>21641</v>
      </c>
      <c r="CI54" s="123">
        <v>19488</v>
      </c>
      <c r="CJ54" s="123">
        <v>2153</v>
      </c>
      <c r="CK54" s="525">
        <v>9.9487084700337319E-2</v>
      </c>
      <c r="CL54" s="122">
        <v>22.5</v>
      </c>
      <c r="CM54" s="123">
        <v>8564</v>
      </c>
      <c r="CN54" s="123">
        <v>7607</v>
      </c>
      <c r="CO54" s="123">
        <v>957</v>
      </c>
      <c r="CP54" s="525">
        <v>0.11174684726763194</v>
      </c>
      <c r="CQ54" s="126">
        <v>1</v>
      </c>
      <c r="CR54" s="123">
        <v>361</v>
      </c>
      <c r="CS54" s="123">
        <v>330</v>
      </c>
      <c r="CT54" s="123">
        <v>31</v>
      </c>
      <c r="CU54" s="525">
        <v>8.5872576177285317E-2</v>
      </c>
      <c r="CV54" s="122">
        <v>23.5</v>
      </c>
      <c r="CW54" s="123">
        <v>8925</v>
      </c>
      <c r="CX54" s="123">
        <v>7937</v>
      </c>
      <c r="CY54" s="123">
        <v>988</v>
      </c>
      <c r="CZ54" s="525">
        <v>0.11070028011204482</v>
      </c>
      <c r="DA54" s="122">
        <v>-33.70000000000001</v>
      </c>
      <c r="DB54" s="123">
        <v>-12716</v>
      </c>
      <c r="DC54" s="123">
        <v>-11551</v>
      </c>
      <c r="DD54" s="123">
        <v>-1165</v>
      </c>
      <c r="DE54" s="525">
        <v>1.1213195411707497E-2</v>
      </c>
      <c r="DF54" s="122">
        <v>64.5</v>
      </c>
      <c r="DG54" s="123">
        <v>24390</v>
      </c>
      <c r="DH54" s="123">
        <v>21974</v>
      </c>
      <c r="DI54" s="123">
        <v>2416</v>
      </c>
      <c r="DJ54" s="525">
        <v>9.9056990569905704E-2</v>
      </c>
      <c r="DK54" s="122">
        <v>1.6</v>
      </c>
      <c r="DL54" s="123">
        <v>604</v>
      </c>
      <c r="DM54" s="123">
        <v>545</v>
      </c>
      <c r="DN54" s="123">
        <v>59</v>
      </c>
      <c r="DO54" s="525">
        <v>9.7682119205298013E-2</v>
      </c>
      <c r="DP54" s="122">
        <v>66.099999999999994</v>
      </c>
      <c r="DQ54" s="123">
        <v>24994</v>
      </c>
      <c r="DR54" s="123">
        <v>22519</v>
      </c>
      <c r="DS54" s="123">
        <v>2475</v>
      </c>
      <c r="DT54" s="525">
        <v>9.9023765703768904E-2</v>
      </c>
      <c r="DU54" s="122">
        <v>33.4</v>
      </c>
      <c r="DV54" s="123">
        <v>11908</v>
      </c>
      <c r="DW54" s="123">
        <v>11352</v>
      </c>
      <c r="DX54" s="123">
        <v>556</v>
      </c>
      <c r="DY54" s="525">
        <v>4.6691299966409139E-2</v>
      </c>
      <c r="DZ54" s="122">
        <v>2.2000000000000002</v>
      </c>
      <c r="EA54" s="123">
        <v>689</v>
      </c>
      <c r="EB54" s="123">
        <v>663</v>
      </c>
      <c r="EC54" s="123">
        <v>26</v>
      </c>
      <c r="ED54" s="525">
        <v>3.7735849056603772E-2</v>
      </c>
      <c r="EE54" s="122">
        <v>35.6</v>
      </c>
      <c r="EF54" s="123">
        <v>12597</v>
      </c>
      <c r="EG54" s="123">
        <v>12015</v>
      </c>
      <c r="EH54" s="123">
        <v>582</v>
      </c>
      <c r="EI54" s="525">
        <v>4.6201476542033819E-2</v>
      </c>
      <c r="EJ54" s="122">
        <v>-30.499999999999993</v>
      </c>
      <c r="EK54" s="123">
        <v>-12397</v>
      </c>
      <c r="EL54" s="123">
        <v>-10504</v>
      </c>
      <c r="EM54" s="123">
        <v>-1893</v>
      </c>
      <c r="EN54" s="525">
        <v>-5.2822289161735085E-2</v>
      </c>
      <c r="EO54" s="122">
        <v>61.199999999999996</v>
      </c>
      <c r="EP54" s="123">
        <v>23155</v>
      </c>
      <c r="EQ54" s="123">
        <v>20850</v>
      </c>
      <c r="ER54" s="123">
        <v>2305</v>
      </c>
      <c r="ES54" s="525">
        <v>9.9546534225869149E-2</v>
      </c>
      <c r="ET54" s="122">
        <v>2</v>
      </c>
      <c r="EU54" s="123">
        <v>755</v>
      </c>
      <c r="EV54" s="123">
        <v>681</v>
      </c>
      <c r="EW54" s="123">
        <v>74</v>
      </c>
      <c r="EX54" s="525">
        <v>9.8013245033112581E-2</v>
      </c>
      <c r="EY54" s="122">
        <v>63.199999999999996</v>
      </c>
      <c r="EZ54" s="123">
        <v>23910</v>
      </c>
      <c r="FA54" s="123">
        <v>21531</v>
      </c>
      <c r="FB54" s="123">
        <v>2379</v>
      </c>
      <c r="FC54" s="525">
        <v>9.9498117942283568E-2</v>
      </c>
      <c r="FD54" s="122">
        <v>39.200000000000003</v>
      </c>
      <c r="FE54" s="123">
        <v>14102</v>
      </c>
      <c r="FF54" s="123">
        <v>13180</v>
      </c>
      <c r="FG54" s="123">
        <v>922</v>
      </c>
      <c r="FH54" s="525">
        <v>6.5380797050063819E-2</v>
      </c>
      <c r="FI54" s="122">
        <v>5.3</v>
      </c>
      <c r="FJ54" s="123">
        <v>1696</v>
      </c>
      <c r="FK54" s="123">
        <v>1624</v>
      </c>
      <c r="FL54" s="123">
        <v>72</v>
      </c>
      <c r="FM54" s="525">
        <v>4.2452830188679243E-2</v>
      </c>
      <c r="FN54" s="122">
        <v>44.5</v>
      </c>
      <c r="FO54" s="123">
        <v>15798</v>
      </c>
      <c r="FP54" s="123">
        <v>14804</v>
      </c>
      <c r="FQ54" s="123">
        <v>994</v>
      </c>
      <c r="FR54" s="525">
        <v>6.2919356880617797E-2</v>
      </c>
      <c r="FS54" s="122">
        <v>-18.699999999999996</v>
      </c>
      <c r="FT54" s="123">
        <v>-8112</v>
      </c>
      <c r="FU54" s="123">
        <v>-6727</v>
      </c>
      <c r="FV54" s="123">
        <v>-1385</v>
      </c>
      <c r="FW54" s="525">
        <v>-3.6578761061665771E-2</v>
      </c>
      <c r="FX54" s="122">
        <v>60.8</v>
      </c>
      <c r="FY54" s="123">
        <v>22994</v>
      </c>
      <c r="FZ54" s="123">
        <v>20714</v>
      </c>
      <c r="GA54" s="123">
        <v>2280</v>
      </c>
      <c r="GB54" s="525">
        <v>9.915630164390711E-2</v>
      </c>
      <c r="GC54" s="122">
        <v>1.8</v>
      </c>
      <c r="GD54" s="123">
        <v>679</v>
      </c>
      <c r="GE54" s="123">
        <v>613</v>
      </c>
      <c r="GF54" s="123">
        <v>66</v>
      </c>
      <c r="GG54" s="525">
        <v>9.720176730486009E-2</v>
      </c>
      <c r="GH54" s="122">
        <v>62.599999999999994</v>
      </c>
      <c r="GI54" s="123">
        <v>23673</v>
      </c>
      <c r="GJ54" s="123">
        <v>21327</v>
      </c>
      <c r="GK54" s="123">
        <v>2346</v>
      </c>
      <c r="GL54" s="525">
        <v>9.9100240780636173E-2</v>
      </c>
      <c r="GM54" s="122">
        <v>34.6</v>
      </c>
      <c r="GN54" s="123">
        <v>12511</v>
      </c>
      <c r="GO54" s="123">
        <v>11451</v>
      </c>
      <c r="GP54" s="123">
        <v>1060</v>
      </c>
      <c r="GQ54" s="525">
        <v>8.4725441611381985E-2</v>
      </c>
      <c r="GR54" s="122">
        <v>3.1</v>
      </c>
      <c r="GS54" s="123">
        <v>1126</v>
      </c>
      <c r="GT54" s="123">
        <v>1038</v>
      </c>
      <c r="GU54" s="123">
        <v>88</v>
      </c>
      <c r="GV54" s="525">
        <v>7.8152753108348141E-2</v>
      </c>
      <c r="GW54" s="122">
        <v>37.700000000000003</v>
      </c>
      <c r="GX54" s="123">
        <v>13637</v>
      </c>
      <c r="GY54" s="123">
        <v>12489</v>
      </c>
      <c r="GZ54" s="123">
        <v>1148</v>
      </c>
      <c r="HA54" s="525">
        <v>8.4182738138886853E-2</v>
      </c>
      <c r="HB54" s="122">
        <v>-24.899999999999991</v>
      </c>
      <c r="HC54" s="123">
        <v>-10036</v>
      </c>
      <c r="HD54" s="123">
        <v>-8838</v>
      </c>
      <c r="HE54" s="123">
        <v>-1198</v>
      </c>
      <c r="HF54" s="525">
        <v>-1.491750264174932E-2</v>
      </c>
      <c r="HG54" s="122">
        <v>66.399999999999991</v>
      </c>
      <c r="HH54" s="123">
        <v>25130</v>
      </c>
      <c r="HI54" s="123">
        <v>22622</v>
      </c>
      <c r="HJ54" s="123">
        <v>2508</v>
      </c>
      <c r="HK54" s="525">
        <v>9.9801034619976123E-2</v>
      </c>
      <c r="HL54" s="122">
        <v>1.8</v>
      </c>
      <c r="HM54" s="123">
        <v>679</v>
      </c>
      <c r="HN54" s="123">
        <v>613</v>
      </c>
      <c r="HO54" s="123">
        <v>66</v>
      </c>
      <c r="HP54" s="525">
        <v>9.720176730486009E-2</v>
      </c>
      <c r="HQ54" s="122">
        <v>68.199999999999989</v>
      </c>
      <c r="HR54" s="123">
        <v>25809</v>
      </c>
      <c r="HS54" s="123">
        <v>23235</v>
      </c>
      <c r="HT54" s="123">
        <v>2574</v>
      </c>
      <c r="HU54" s="525">
        <v>9.973265140067418E-2</v>
      </c>
      <c r="HV54" s="122">
        <v>43.2</v>
      </c>
      <c r="HW54" s="123">
        <v>14537</v>
      </c>
      <c r="HX54" s="123">
        <v>12930</v>
      </c>
      <c r="HY54" s="123">
        <v>1607</v>
      </c>
      <c r="HZ54" s="525">
        <v>0.11054550457453395</v>
      </c>
      <c r="IA54" s="122">
        <v>3.4</v>
      </c>
      <c r="IB54" s="123">
        <v>1023</v>
      </c>
      <c r="IC54" s="123">
        <v>962</v>
      </c>
      <c r="ID54" s="123">
        <v>61</v>
      </c>
      <c r="IE54" s="525">
        <v>5.9628543499511244E-2</v>
      </c>
      <c r="IF54" s="122">
        <v>46.6</v>
      </c>
      <c r="IG54" s="123">
        <v>15560</v>
      </c>
      <c r="IH54" s="123">
        <v>13892</v>
      </c>
      <c r="II54" s="123">
        <v>1668</v>
      </c>
      <c r="IJ54" s="525">
        <v>0.10719794344473008</v>
      </c>
      <c r="IK54" s="122">
        <v>-21.599999999999987</v>
      </c>
      <c r="IL54" s="123">
        <v>-10249</v>
      </c>
      <c r="IM54" s="123">
        <v>-9343</v>
      </c>
      <c r="IN54" s="123">
        <v>-906</v>
      </c>
      <c r="IO54" s="525">
        <v>7.4652920440558962E-3</v>
      </c>
      <c r="IP54" s="122">
        <v>67.599999999999994</v>
      </c>
      <c r="IQ54" s="123">
        <v>25593</v>
      </c>
      <c r="IR54" s="123">
        <v>23031</v>
      </c>
      <c r="IS54" s="123">
        <v>2562</v>
      </c>
      <c r="IT54" s="525">
        <v>0.10010549759699917</v>
      </c>
      <c r="IU54" s="122">
        <v>2.1</v>
      </c>
      <c r="IV54" s="123">
        <v>792</v>
      </c>
      <c r="IW54" s="123">
        <v>715</v>
      </c>
      <c r="IX54" s="123">
        <v>77</v>
      </c>
      <c r="IY54" s="525">
        <v>9.7222222222222224E-2</v>
      </c>
      <c r="IZ54" s="122">
        <v>69.699999999999989</v>
      </c>
      <c r="JA54" s="123">
        <v>26385</v>
      </c>
      <c r="JB54" s="123">
        <v>23746</v>
      </c>
      <c r="JC54" s="123">
        <v>2639</v>
      </c>
      <c r="JD54" s="525">
        <v>0.10001895016107637</v>
      </c>
      <c r="JE54" s="122">
        <v>18.8</v>
      </c>
      <c r="JF54" s="123">
        <v>6238</v>
      </c>
      <c r="JG54" s="123">
        <v>5824</v>
      </c>
      <c r="JH54" s="123">
        <v>414</v>
      </c>
      <c r="JI54" s="525">
        <v>6.636742545687721E-2</v>
      </c>
      <c r="JJ54" s="122">
        <v>1.8</v>
      </c>
      <c r="JK54" s="123">
        <v>775</v>
      </c>
      <c r="JL54" s="123">
        <v>693</v>
      </c>
      <c r="JM54" s="123">
        <v>82</v>
      </c>
      <c r="JN54" s="525">
        <v>0.10580645161290322</v>
      </c>
      <c r="JO54" s="122">
        <v>20.6</v>
      </c>
      <c r="JP54" s="123">
        <v>7013</v>
      </c>
      <c r="JQ54" s="123">
        <v>6517</v>
      </c>
      <c r="JR54" s="123">
        <v>496</v>
      </c>
      <c r="JS54" s="525">
        <v>7.0725794952231566E-2</v>
      </c>
      <c r="JT54" s="122">
        <v>-49.099999999999987</v>
      </c>
      <c r="JU54" s="123">
        <v>-19372</v>
      </c>
      <c r="JV54" s="123">
        <v>-17229</v>
      </c>
      <c r="JW54" s="123">
        <v>-2143</v>
      </c>
      <c r="JX54" s="525">
        <v>-2.9293155208844804E-2</v>
      </c>
      <c r="JY54" s="122">
        <v>65.500000000000028</v>
      </c>
      <c r="JZ54" s="123">
        <v>24791</v>
      </c>
      <c r="KA54" s="123">
        <v>22315</v>
      </c>
      <c r="KB54" s="123">
        <v>2476</v>
      </c>
      <c r="KC54" s="525">
        <v>9.9874954620628453E-2</v>
      </c>
      <c r="KD54" s="122">
        <v>1.8</v>
      </c>
      <c r="KE54" s="123">
        <v>679</v>
      </c>
      <c r="KF54" s="123">
        <v>613</v>
      </c>
      <c r="KG54" s="123">
        <v>66</v>
      </c>
      <c r="KH54" s="525">
        <v>9.720176730486009E-2</v>
      </c>
      <c r="KI54" s="122">
        <v>67.300000000000026</v>
      </c>
      <c r="KJ54" s="123">
        <v>25470</v>
      </c>
      <c r="KK54" s="123">
        <v>22928</v>
      </c>
      <c r="KL54" s="123">
        <v>2542</v>
      </c>
      <c r="KM54" s="525">
        <v>9.9803690616411464E-2</v>
      </c>
      <c r="KN54" s="122">
        <v>43.8</v>
      </c>
      <c r="KO54" s="123">
        <v>14795</v>
      </c>
      <c r="KP54" s="123">
        <v>13477</v>
      </c>
      <c r="KQ54" s="123">
        <v>1318</v>
      </c>
      <c r="KR54" s="525">
        <v>8.9084150050692798E-2</v>
      </c>
      <c r="KS54" s="122">
        <v>0</v>
      </c>
      <c r="KT54" s="123">
        <v>0</v>
      </c>
      <c r="KU54" s="123">
        <v>0</v>
      </c>
      <c r="KV54" s="123">
        <v>0</v>
      </c>
      <c r="KW54" s="525">
        <v>0</v>
      </c>
      <c r="KX54" s="122">
        <v>43.8</v>
      </c>
      <c r="KY54" s="123">
        <v>14795</v>
      </c>
      <c r="KZ54" s="123">
        <v>13477</v>
      </c>
      <c r="LA54" s="123">
        <v>1318</v>
      </c>
      <c r="LB54" s="525">
        <v>8.9084150050692798E-2</v>
      </c>
      <c r="LC54" s="122">
        <v>-23.500000000000028</v>
      </c>
      <c r="LD54" s="123">
        <v>-10675</v>
      </c>
      <c r="LE54" s="123">
        <v>-9451</v>
      </c>
      <c r="LF54" s="123">
        <v>-1224</v>
      </c>
      <c r="LG54" s="525">
        <v>-1.0719540565718666E-2</v>
      </c>
      <c r="LH54" s="122">
        <v>64.599999999999994</v>
      </c>
      <c r="LI54" s="123">
        <v>24451</v>
      </c>
      <c r="LJ54" s="123">
        <v>22008</v>
      </c>
      <c r="LK54" s="123">
        <v>2443</v>
      </c>
      <c r="LL54" s="525">
        <v>9.9914113942170049E-2</v>
      </c>
      <c r="LM54" s="122">
        <v>1.9</v>
      </c>
      <c r="LN54" s="123">
        <v>717</v>
      </c>
      <c r="LO54" s="123">
        <v>647</v>
      </c>
      <c r="LP54" s="123">
        <v>70</v>
      </c>
      <c r="LQ54" s="525">
        <v>9.7629009762900981E-2</v>
      </c>
      <c r="LR54" s="122">
        <v>66.5</v>
      </c>
      <c r="LS54" s="123">
        <v>25168</v>
      </c>
      <c r="LT54" s="123">
        <v>22655</v>
      </c>
      <c r="LU54" s="123">
        <v>2513</v>
      </c>
      <c r="LV54" s="525">
        <v>9.9849014621741894E-2</v>
      </c>
      <c r="LW54" s="122">
        <v>13.2</v>
      </c>
      <c r="LX54" s="123">
        <v>5261</v>
      </c>
      <c r="LY54" s="123">
        <v>4729</v>
      </c>
      <c r="LZ54" s="123">
        <v>532</v>
      </c>
      <c r="MA54" s="525">
        <v>0.10112145979851739</v>
      </c>
      <c r="MB54" s="122">
        <v>0</v>
      </c>
      <c r="MC54" s="123">
        <v>0</v>
      </c>
      <c r="MD54" s="123">
        <v>0</v>
      </c>
      <c r="ME54" s="123">
        <v>0</v>
      </c>
      <c r="MF54" s="525">
        <v>0</v>
      </c>
      <c r="MG54" s="122">
        <v>13.2</v>
      </c>
      <c r="MH54" s="123">
        <v>5261</v>
      </c>
      <c r="MI54" s="123">
        <v>4729</v>
      </c>
      <c r="MJ54" s="123">
        <v>532</v>
      </c>
      <c r="MK54" s="525">
        <v>0.10112145979851739</v>
      </c>
      <c r="ML54" s="122">
        <v>-53.3</v>
      </c>
      <c r="MM54" s="123">
        <v>-19907</v>
      </c>
      <c r="MN54" s="123">
        <v>-17926</v>
      </c>
      <c r="MO54" s="123">
        <v>-1981</v>
      </c>
      <c r="MP54" s="525">
        <v>1.2724451767754941E-3</v>
      </c>
      <c r="MQ54" s="122">
        <v>65</v>
      </c>
      <c r="MR54" s="123">
        <v>24604</v>
      </c>
      <c r="MS54" s="123">
        <v>22144</v>
      </c>
      <c r="MT54" s="123">
        <v>2460</v>
      </c>
      <c r="MU54" s="525">
        <v>9.998374248089742E-2</v>
      </c>
      <c r="MV54" s="122">
        <v>2.2000000000000002</v>
      </c>
      <c r="MW54" s="123">
        <v>830</v>
      </c>
      <c r="MX54" s="123">
        <v>750</v>
      </c>
      <c r="MY54" s="123">
        <v>80</v>
      </c>
      <c r="MZ54" s="525">
        <v>9.6385542168674704E-2</v>
      </c>
      <c r="NA54" s="122">
        <v>67.2</v>
      </c>
      <c r="NB54" s="123">
        <v>25434</v>
      </c>
      <c r="NC54" s="123">
        <v>22894</v>
      </c>
      <c r="ND54" s="123">
        <v>2540</v>
      </c>
      <c r="NE54" s="525">
        <v>9.9866320673114725E-2</v>
      </c>
      <c r="NF54" s="122">
        <v>20.100000000000001</v>
      </c>
      <c r="NG54" s="123">
        <v>7569</v>
      </c>
      <c r="NH54" s="123">
        <v>7048</v>
      </c>
      <c r="NI54" s="123">
        <v>521</v>
      </c>
      <c r="NJ54" s="525">
        <v>6.8833399392257896E-2</v>
      </c>
      <c r="NK54" s="122">
        <v>0</v>
      </c>
      <c r="NL54" s="123">
        <v>0</v>
      </c>
      <c r="NM54" s="123">
        <v>0</v>
      </c>
      <c r="NN54" s="123">
        <v>0</v>
      </c>
      <c r="NO54" s="525">
        <v>0</v>
      </c>
      <c r="NP54" s="122">
        <v>20.100000000000001</v>
      </c>
      <c r="NQ54" s="123">
        <v>7569</v>
      </c>
      <c r="NR54" s="123">
        <v>7048</v>
      </c>
      <c r="NS54" s="123">
        <v>521</v>
      </c>
      <c r="NT54" s="525">
        <v>6.8833399392257896E-2</v>
      </c>
      <c r="NU54" s="122">
        <v>-47.1</v>
      </c>
      <c r="NV54" s="123">
        <v>-17865</v>
      </c>
      <c r="NW54" s="123">
        <v>-15846</v>
      </c>
      <c r="NX54" s="123">
        <v>-2019</v>
      </c>
      <c r="NY54" s="525">
        <v>-3.1032921280856829E-2</v>
      </c>
      <c r="NZ54" s="122">
        <v>65</v>
      </c>
      <c r="OA54" s="123">
        <v>24604</v>
      </c>
      <c r="OB54" s="123">
        <v>22144</v>
      </c>
      <c r="OC54" s="123">
        <v>2460</v>
      </c>
      <c r="OD54" s="525">
        <v>9.998374248089742E-2</v>
      </c>
      <c r="OE54" s="122">
        <v>1.7</v>
      </c>
      <c r="OF54" s="123">
        <v>641</v>
      </c>
      <c r="OG54" s="123">
        <v>579</v>
      </c>
      <c r="OH54" s="123">
        <v>62</v>
      </c>
      <c r="OI54" s="525">
        <v>9.6723868954758194E-2</v>
      </c>
      <c r="OJ54" s="122">
        <v>66.7</v>
      </c>
      <c r="OK54" s="123">
        <v>25245</v>
      </c>
      <c r="OL54" s="123">
        <v>22723</v>
      </c>
      <c r="OM54" s="123">
        <v>2522</v>
      </c>
      <c r="ON54" s="525">
        <v>9.9900970489205779E-2</v>
      </c>
      <c r="OO54" s="122">
        <v>83.7</v>
      </c>
      <c r="OP54" s="123">
        <v>27558</v>
      </c>
      <c r="OQ54" s="123">
        <v>25477</v>
      </c>
      <c r="OR54" s="123">
        <v>2081</v>
      </c>
      <c r="OS54" s="525">
        <v>7.5513462515422014E-2</v>
      </c>
      <c r="OT54" s="122">
        <v>0</v>
      </c>
      <c r="OU54" s="123">
        <v>0</v>
      </c>
      <c r="OV54" s="123">
        <v>0</v>
      </c>
      <c r="OW54" s="123">
        <v>0</v>
      </c>
      <c r="OX54" s="525">
        <v>0</v>
      </c>
      <c r="OY54" s="122">
        <v>83.7</v>
      </c>
      <c r="OZ54" s="123">
        <v>27558</v>
      </c>
      <c r="PA54" s="123">
        <v>25477</v>
      </c>
      <c r="PB54" s="123">
        <v>2081</v>
      </c>
      <c r="PC54" s="525">
        <v>7.5513462515422014E-2</v>
      </c>
      <c r="PD54" s="122">
        <v>17</v>
      </c>
      <c r="PE54" s="123">
        <v>2313</v>
      </c>
      <c r="PF54" s="123">
        <v>2754</v>
      </c>
      <c r="PG54" s="123">
        <v>-441</v>
      </c>
      <c r="PH54" s="525">
        <v>-2.4387507973783765E-2</v>
      </c>
      <c r="PI54" s="122">
        <v>479.2</v>
      </c>
      <c r="PJ54" s="123">
        <v>181313</v>
      </c>
      <c r="PK54" s="123">
        <v>163259</v>
      </c>
      <c r="PL54" s="123">
        <v>18054</v>
      </c>
      <c r="PM54" s="525">
        <v>9.957366542939558E-2</v>
      </c>
      <c r="PN54" s="122">
        <v>17.100000000000001</v>
      </c>
      <c r="PO54" s="123">
        <v>6453</v>
      </c>
      <c r="PP54" s="123">
        <v>5826</v>
      </c>
      <c r="PQ54" s="123">
        <v>627</v>
      </c>
      <c r="PR54" s="525">
        <v>9.7164109716410971E-2</v>
      </c>
      <c r="PS54" s="122">
        <v>496.3</v>
      </c>
      <c r="PT54" s="123">
        <v>187766</v>
      </c>
      <c r="PU54" s="123">
        <v>169085</v>
      </c>
      <c r="PV54" s="123">
        <v>18681</v>
      </c>
      <c r="PW54" s="525">
        <v>9.949085563946615E-2</v>
      </c>
      <c r="PX54" s="122">
        <v>199.3</v>
      </c>
      <c r="PY54" s="123">
        <v>72284</v>
      </c>
      <c r="PZ54" s="123">
        <v>65952</v>
      </c>
      <c r="QA54" s="123">
        <v>6332</v>
      </c>
      <c r="QB54" s="525">
        <v>8.7598915389297774E-2</v>
      </c>
      <c r="QC54" s="122">
        <v>15</v>
      </c>
      <c r="QD54" s="123">
        <v>4895</v>
      </c>
      <c r="QE54" s="123">
        <v>4617</v>
      </c>
      <c r="QF54" s="123">
        <v>278</v>
      </c>
      <c r="QG54" s="525">
        <v>5.6792645556690502E-2</v>
      </c>
      <c r="QH54" s="122">
        <v>214.3</v>
      </c>
      <c r="QI54" s="123">
        <v>77179</v>
      </c>
      <c r="QJ54" s="123">
        <v>70569</v>
      </c>
      <c r="QK54" s="123">
        <v>6610</v>
      </c>
      <c r="QL54" s="525">
        <v>8.5645058889076045E-2</v>
      </c>
      <c r="QM54" s="122">
        <v>-282</v>
      </c>
      <c r="QN54" s="123">
        <v>-110587</v>
      </c>
      <c r="QO54" s="123">
        <v>-98516</v>
      </c>
      <c r="QP54" s="123">
        <v>-12071</v>
      </c>
      <c r="QQ54" s="526">
        <v>-1.3845796750390105E-2</v>
      </c>
    </row>
    <row r="55" spans="2:459">
      <c r="B55" s="518"/>
      <c r="C55" s="544" t="s">
        <v>2858</v>
      </c>
      <c r="D55" s="545" t="s">
        <v>2390</v>
      </c>
      <c r="E55" s="209">
        <v>0</v>
      </c>
      <c r="F55" s="210">
        <v>0</v>
      </c>
      <c r="G55" s="210">
        <v>0</v>
      </c>
      <c r="H55" s="150">
        <v>0</v>
      </c>
      <c r="I55" s="547">
        <v>0</v>
      </c>
      <c r="J55" s="209">
        <v>0</v>
      </c>
      <c r="K55" s="210">
        <v>0</v>
      </c>
      <c r="L55" s="210">
        <v>0</v>
      </c>
      <c r="M55" s="150">
        <v>0</v>
      </c>
      <c r="N55" s="547">
        <v>0</v>
      </c>
      <c r="O55" s="149">
        <v>0</v>
      </c>
      <c r="P55" s="150">
        <v>0</v>
      </c>
      <c r="Q55" s="150">
        <v>0</v>
      </c>
      <c r="R55" s="150">
        <v>0</v>
      </c>
      <c r="S55" s="547">
        <v>0</v>
      </c>
      <c r="T55" s="209">
        <v>0</v>
      </c>
      <c r="U55" s="210">
        <v>0</v>
      </c>
      <c r="V55" s="210">
        <v>0</v>
      </c>
      <c r="W55" s="150">
        <v>0</v>
      </c>
      <c r="X55" s="547">
        <v>0</v>
      </c>
      <c r="Y55" s="209">
        <v>0</v>
      </c>
      <c r="Z55" s="210">
        <v>0</v>
      </c>
      <c r="AA55" s="210">
        <v>0</v>
      </c>
      <c r="AB55" s="150">
        <v>0</v>
      </c>
      <c r="AC55" s="547">
        <v>0</v>
      </c>
      <c r="AD55" s="149">
        <v>0</v>
      </c>
      <c r="AE55" s="150">
        <v>0</v>
      </c>
      <c r="AF55" s="150">
        <v>0</v>
      </c>
      <c r="AG55" s="150">
        <v>0</v>
      </c>
      <c r="AH55" s="547">
        <v>0</v>
      </c>
      <c r="AI55" s="149">
        <v>0</v>
      </c>
      <c r="AJ55" s="150">
        <v>0</v>
      </c>
      <c r="AK55" s="150">
        <v>0</v>
      </c>
      <c r="AL55" s="150">
        <v>0</v>
      </c>
      <c r="AM55" s="547">
        <v>0</v>
      </c>
      <c r="AN55" s="209">
        <v>0</v>
      </c>
      <c r="AO55" s="210">
        <v>0</v>
      </c>
      <c r="AP55" s="210">
        <v>0</v>
      </c>
      <c r="AQ55" s="150">
        <v>0</v>
      </c>
      <c r="AR55" s="547">
        <v>0</v>
      </c>
      <c r="AS55" s="209">
        <v>0</v>
      </c>
      <c r="AT55" s="210">
        <v>0</v>
      </c>
      <c r="AU55" s="210">
        <v>0</v>
      </c>
      <c r="AV55" s="150">
        <v>0</v>
      </c>
      <c r="AW55" s="547">
        <v>0</v>
      </c>
      <c r="AX55" s="149">
        <v>0</v>
      </c>
      <c r="AY55" s="150">
        <v>0</v>
      </c>
      <c r="AZ55" s="150">
        <v>0</v>
      </c>
      <c r="BA55" s="150">
        <v>0</v>
      </c>
      <c r="BB55" s="547">
        <v>0</v>
      </c>
      <c r="BC55" s="209">
        <v>0</v>
      </c>
      <c r="BD55" s="210">
        <v>0</v>
      </c>
      <c r="BE55" s="210">
        <v>0</v>
      </c>
      <c r="BF55" s="150">
        <v>0</v>
      </c>
      <c r="BG55" s="547">
        <v>0</v>
      </c>
      <c r="BH55" s="209">
        <v>0</v>
      </c>
      <c r="BI55" s="210">
        <v>0</v>
      </c>
      <c r="BJ55" s="210">
        <v>0</v>
      </c>
      <c r="BK55" s="150">
        <v>0</v>
      </c>
      <c r="BL55" s="547">
        <v>0</v>
      </c>
      <c r="BM55" s="149">
        <v>0</v>
      </c>
      <c r="BN55" s="150">
        <v>0</v>
      </c>
      <c r="BO55" s="150">
        <v>0</v>
      </c>
      <c r="BP55" s="150">
        <v>0</v>
      </c>
      <c r="BQ55" s="547">
        <v>0</v>
      </c>
      <c r="BR55" s="149">
        <v>0</v>
      </c>
      <c r="BS55" s="150">
        <v>0</v>
      </c>
      <c r="BT55" s="150">
        <v>0</v>
      </c>
      <c r="BU55" s="150">
        <v>0</v>
      </c>
      <c r="BV55" s="547">
        <v>0</v>
      </c>
      <c r="BW55" s="209">
        <v>0</v>
      </c>
      <c r="BX55" s="210">
        <v>0</v>
      </c>
      <c r="BY55" s="210">
        <v>0</v>
      </c>
      <c r="BZ55" s="150">
        <v>0</v>
      </c>
      <c r="CA55" s="547">
        <v>0</v>
      </c>
      <c r="CB55" s="209">
        <v>0</v>
      </c>
      <c r="CC55" s="210">
        <v>0</v>
      </c>
      <c r="CD55" s="210">
        <v>0</v>
      </c>
      <c r="CE55" s="150">
        <v>0</v>
      </c>
      <c r="CF55" s="547">
        <v>0</v>
      </c>
      <c r="CG55" s="149">
        <v>0</v>
      </c>
      <c r="CH55" s="150">
        <v>0</v>
      </c>
      <c r="CI55" s="150">
        <v>0</v>
      </c>
      <c r="CJ55" s="150">
        <v>0</v>
      </c>
      <c r="CK55" s="547">
        <v>0</v>
      </c>
      <c r="CL55" s="209">
        <v>0</v>
      </c>
      <c r="CM55" s="210">
        <v>0</v>
      </c>
      <c r="CN55" s="210">
        <v>0</v>
      </c>
      <c r="CO55" s="150">
        <v>0</v>
      </c>
      <c r="CP55" s="547">
        <v>0</v>
      </c>
      <c r="CQ55" s="209">
        <v>0</v>
      </c>
      <c r="CR55" s="210">
        <v>0</v>
      </c>
      <c r="CS55" s="210">
        <v>0</v>
      </c>
      <c r="CT55" s="150">
        <v>0</v>
      </c>
      <c r="CU55" s="547">
        <v>0</v>
      </c>
      <c r="CV55" s="149">
        <v>0</v>
      </c>
      <c r="CW55" s="150">
        <v>0</v>
      </c>
      <c r="CX55" s="150">
        <v>0</v>
      </c>
      <c r="CY55" s="150">
        <v>0</v>
      </c>
      <c r="CZ55" s="547">
        <v>0</v>
      </c>
      <c r="DA55" s="149">
        <v>0</v>
      </c>
      <c r="DB55" s="150">
        <v>0</v>
      </c>
      <c r="DC55" s="150">
        <v>0</v>
      </c>
      <c r="DD55" s="150">
        <v>0</v>
      </c>
      <c r="DE55" s="547">
        <v>0</v>
      </c>
      <c r="DF55" s="209">
        <v>0</v>
      </c>
      <c r="DG55" s="210">
        <v>0</v>
      </c>
      <c r="DH55" s="210">
        <v>0</v>
      </c>
      <c r="DI55" s="150">
        <v>0</v>
      </c>
      <c r="DJ55" s="547">
        <v>0</v>
      </c>
      <c r="DK55" s="209">
        <v>0</v>
      </c>
      <c r="DL55" s="210">
        <v>0</v>
      </c>
      <c r="DM55" s="210">
        <v>0</v>
      </c>
      <c r="DN55" s="150">
        <v>0</v>
      </c>
      <c r="DO55" s="547">
        <v>0</v>
      </c>
      <c r="DP55" s="149">
        <v>0</v>
      </c>
      <c r="DQ55" s="150">
        <v>0</v>
      </c>
      <c r="DR55" s="150">
        <v>0</v>
      </c>
      <c r="DS55" s="150">
        <v>0</v>
      </c>
      <c r="DT55" s="547">
        <v>0</v>
      </c>
      <c r="DU55" s="209">
        <v>0</v>
      </c>
      <c r="DV55" s="210">
        <v>0</v>
      </c>
      <c r="DW55" s="210">
        <v>0</v>
      </c>
      <c r="DX55" s="150">
        <v>0</v>
      </c>
      <c r="DY55" s="547">
        <v>0</v>
      </c>
      <c r="DZ55" s="209">
        <v>0</v>
      </c>
      <c r="EA55" s="210">
        <v>0</v>
      </c>
      <c r="EB55" s="210">
        <v>0</v>
      </c>
      <c r="EC55" s="150">
        <v>0</v>
      </c>
      <c r="ED55" s="547">
        <v>0</v>
      </c>
      <c r="EE55" s="149">
        <v>0</v>
      </c>
      <c r="EF55" s="150">
        <v>0</v>
      </c>
      <c r="EG55" s="150">
        <v>0</v>
      </c>
      <c r="EH55" s="150">
        <v>0</v>
      </c>
      <c r="EI55" s="547">
        <v>0</v>
      </c>
      <c r="EJ55" s="149">
        <v>0</v>
      </c>
      <c r="EK55" s="150">
        <v>0</v>
      </c>
      <c r="EL55" s="150">
        <v>0</v>
      </c>
      <c r="EM55" s="150">
        <v>0</v>
      </c>
      <c r="EN55" s="547">
        <v>0</v>
      </c>
      <c r="EO55" s="209">
        <v>0</v>
      </c>
      <c r="EP55" s="210">
        <v>0</v>
      </c>
      <c r="EQ55" s="210">
        <v>0</v>
      </c>
      <c r="ER55" s="150">
        <v>0</v>
      </c>
      <c r="ES55" s="547">
        <v>0</v>
      </c>
      <c r="ET55" s="209">
        <v>0</v>
      </c>
      <c r="EU55" s="210">
        <v>0</v>
      </c>
      <c r="EV55" s="210">
        <v>0</v>
      </c>
      <c r="EW55" s="150">
        <v>0</v>
      </c>
      <c r="EX55" s="547">
        <v>0</v>
      </c>
      <c r="EY55" s="149">
        <v>0</v>
      </c>
      <c r="EZ55" s="150">
        <v>0</v>
      </c>
      <c r="FA55" s="150">
        <v>0</v>
      </c>
      <c r="FB55" s="150">
        <v>0</v>
      </c>
      <c r="FC55" s="547">
        <v>0</v>
      </c>
      <c r="FD55" s="209">
        <v>0</v>
      </c>
      <c r="FE55" s="210">
        <v>0</v>
      </c>
      <c r="FF55" s="210">
        <v>0</v>
      </c>
      <c r="FG55" s="150">
        <v>0</v>
      </c>
      <c r="FH55" s="547">
        <v>0</v>
      </c>
      <c r="FI55" s="209">
        <v>0</v>
      </c>
      <c r="FJ55" s="210">
        <v>0</v>
      </c>
      <c r="FK55" s="210">
        <v>0</v>
      </c>
      <c r="FL55" s="150">
        <v>0</v>
      </c>
      <c r="FM55" s="547">
        <v>0</v>
      </c>
      <c r="FN55" s="149">
        <v>0</v>
      </c>
      <c r="FO55" s="150">
        <v>0</v>
      </c>
      <c r="FP55" s="150">
        <v>0</v>
      </c>
      <c r="FQ55" s="150">
        <v>0</v>
      </c>
      <c r="FR55" s="547">
        <v>0</v>
      </c>
      <c r="FS55" s="149">
        <v>0</v>
      </c>
      <c r="FT55" s="150">
        <v>0</v>
      </c>
      <c r="FU55" s="150">
        <v>0</v>
      </c>
      <c r="FV55" s="150">
        <v>0</v>
      </c>
      <c r="FW55" s="547">
        <v>0</v>
      </c>
      <c r="FX55" s="209">
        <v>0</v>
      </c>
      <c r="FY55" s="210">
        <v>0</v>
      </c>
      <c r="FZ55" s="210">
        <v>0</v>
      </c>
      <c r="GA55" s="150">
        <v>0</v>
      </c>
      <c r="GB55" s="547">
        <v>0</v>
      </c>
      <c r="GC55" s="209">
        <v>0</v>
      </c>
      <c r="GD55" s="210">
        <v>0</v>
      </c>
      <c r="GE55" s="210">
        <v>0</v>
      </c>
      <c r="GF55" s="150">
        <v>0</v>
      </c>
      <c r="GG55" s="547">
        <v>0</v>
      </c>
      <c r="GH55" s="149">
        <v>0</v>
      </c>
      <c r="GI55" s="150">
        <v>0</v>
      </c>
      <c r="GJ55" s="150">
        <v>0</v>
      </c>
      <c r="GK55" s="150">
        <v>0</v>
      </c>
      <c r="GL55" s="547">
        <v>0</v>
      </c>
      <c r="GM55" s="209">
        <v>0</v>
      </c>
      <c r="GN55" s="210">
        <v>0</v>
      </c>
      <c r="GO55" s="210">
        <v>0</v>
      </c>
      <c r="GP55" s="150">
        <v>0</v>
      </c>
      <c r="GQ55" s="547">
        <v>0</v>
      </c>
      <c r="GR55" s="209">
        <v>0</v>
      </c>
      <c r="GS55" s="210">
        <v>0</v>
      </c>
      <c r="GT55" s="210">
        <v>0</v>
      </c>
      <c r="GU55" s="150">
        <v>0</v>
      </c>
      <c r="GV55" s="547">
        <v>0</v>
      </c>
      <c r="GW55" s="149">
        <v>0</v>
      </c>
      <c r="GX55" s="150">
        <v>0</v>
      </c>
      <c r="GY55" s="150">
        <v>0</v>
      </c>
      <c r="GZ55" s="150">
        <v>0</v>
      </c>
      <c r="HA55" s="547">
        <v>0</v>
      </c>
      <c r="HB55" s="149">
        <v>0</v>
      </c>
      <c r="HC55" s="150">
        <v>0</v>
      </c>
      <c r="HD55" s="150">
        <v>0</v>
      </c>
      <c r="HE55" s="150">
        <v>0</v>
      </c>
      <c r="HF55" s="547">
        <v>0</v>
      </c>
      <c r="HG55" s="209">
        <v>0</v>
      </c>
      <c r="HH55" s="210">
        <v>0</v>
      </c>
      <c r="HI55" s="210">
        <v>0</v>
      </c>
      <c r="HJ55" s="150">
        <v>0</v>
      </c>
      <c r="HK55" s="547">
        <v>0</v>
      </c>
      <c r="HL55" s="209">
        <v>0</v>
      </c>
      <c r="HM55" s="210">
        <v>0</v>
      </c>
      <c r="HN55" s="210">
        <v>0</v>
      </c>
      <c r="HO55" s="150">
        <v>0</v>
      </c>
      <c r="HP55" s="547">
        <v>0</v>
      </c>
      <c r="HQ55" s="149">
        <v>0</v>
      </c>
      <c r="HR55" s="150">
        <v>0</v>
      </c>
      <c r="HS55" s="150">
        <v>0</v>
      </c>
      <c r="HT55" s="150">
        <v>0</v>
      </c>
      <c r="HU55" s="547">
        <v>0</v>
      </c>
      <c r="HV55" s="209">
        <v>0</v>
      </c>
      <c r="HW55" s="210">
        <v>0</v>
      </c>
      <c r="HX55" s="210">
        <v>0</v>
      </c>
      <c r="HY55" s="150">
        <v>0</v>
      </c>
      <c r="HZ55" s="547">
        <v>0</v>
      </c>
      <c r="IA55" s="209">
        <v>0</v>
      </c>
      <c r="IB55" s="210">
        <v>0</v>
      </c>
      <c r="IC55" s="210">
        <v>0</v>
      </c>
      <c r="ID55" s="150">
        <v>0</v>
      </c>
      <c r="IE55" s="547">
        <v>0</v>
      </c>
      <c r="IF55" s="149">
        <v>0</v>
      </c>
      <c r="IG55" s="150">
        <v>0</v>
      </c>
      <c r="IH55" s="150">
        <v>0</v>
      </c>
      <c r="II55" s="150">
        <v>0</v>
      </c>
      <c r="IJ55" s="547">
        <v>0</v>
      </c>
      <c r="IK55" s="149">
        <v>0</v>
      </c>
      <c r="IL55" s="150">
        <v>0</v>
      </c>
      <c r="IM55" s="150">
        <v>0</v>
      </c>
      <c r="IN55" s="150">
        <v>0</v>
      </c>
      <c r="IO55" s="547">
        <v>0</v>
      </c>
      <c r="IP55" s="209">
        <v>0</v>
      </c>
      <c r="IQ55" s="210">
        <v>0</v>
      </c>
      <c r="IR55" s="210">
        <v>0</v>
      </c>
      <c r="IS55" s="150">
        <v>0</v>
      </c>
      <c r="IT55" s="547">
        <v>0</v>
      </c>
      <c r="IU55" s="209">
        <v>0</v>
      </c>
      <c r="IV55" s="210">
        <v>0</v>
      </c>
      <c r="IW55" s="210">
        <v>0</v>
      </c>
      <c r="IX55" s="150">
        <v>0</v>
      </c>
      <c r="IY55" s="547">
        <v>0</v>
      </c>
      <c r="IZ55" s="149">
        <v>0</v>
      </c>
      <c r="JA55" s="150">
        <v>0</v>
      </c>
      <c r="JB55" s="150">
        <v>0</v>
      </c>
      <c r="JC55" s="150">
        <v>0</v>
      </c>
      <c r="JD55" s="547">
        <v>0</v>
      </c>
      <c r="JE55" s="209">
        <v>0</v>
      </c>
      <c r="JF55" s="210">
        <v>0</v>
      </c>
      <c r="JG55" s="210">
        <v>0</v>
      </c>
      <c r="JH55" s="150">
        <v>0</v>
      </c>
      <c r="JI55" s="547">
        <v>0</v>
      </c>
      <c r="JJ55" s="209">
        <v>0</v>
      </c>
      <c r="JK55" s="210">
        <v>0</v>
      </c>
      <c r="JL55" s="210">
        <v>0</v>
      </c>
      <c r="JM55" s="150">
        <v>0</v>
      </c>
      <c r="JN55" s="547">
        <v>0</v>
      </c>
      <c r="JO55" s="149">
        <v>0</v>
      </c>
      <c r="JP55" s="150">
        <v>0</v>
      </c>
      <c r="JQ55" s="150">
        <v>0</v>
      </c>
      <c r="JR55" s="150">
        <v>0</v>
      </c>
      <c r="JS55" s="547">
        <v>0</v>
      </c>
      <c r="JT55" s="149">
        <v>0</v>
      </c>
      <c r="JU55" s="150">
        <v>0</v>
      </c>
      <c r="JV55" s="150">
        <v>0</v>
      </c>
      <c r="JW55" s="150">
        <v>0</v>
      </c>
      <c r="JX55" s="547">
        <v>0</v>
      </c>
      <c r="JY55" s="209">
        <v>0</v>
      </c>
      <c r="JZ55" s="210">
        <v>0</v>
      </c>
      <c r="KA55" s="210">
        <v>0</v>
      </c>
      <c r="KB55" s="150">
        <v>0</v>
      </c>
      <c r="KC55" s="547">
        <v>0</v>
      </c>
      <c r="KD55" s="209">
        <v>0</v>
      </c>
      <c r="KE55" s="210">
        <v>0</v>
      </c>
      <c r="KF55" s="210">
        <v>0</v>
      </c>
      <c r="KG55" s="150">
        <v>0</v>
      </c>
      <c r="KH55" s="547">
        <v>0</v>
      </c>
      <c r="KI55" s="149">
        <v>0</v>
      </c>
      <c r="KJ55" s="150">
        <v>0</v>
      </c>
      <c r="KK55" s="150">
        <v>0</v>
      </c>
      <c r="KL55" s="150">
        <v>0</v>
      </c>
      <c r="KM55" s="547">
        <v>0</v>
      </c>
      <c r="KN55" s="209">
        <v>0</v>
      </c>
      <c r="KO55" s="210">
        <v>0</v>
      </c>
      <c r="KP55" s="210">
        <v>0</v>
      </c>
      <c r="KQ55" s="150">
        <v>0</v>
      </c>
      <c r="KR55" s="547">
        <v>0</v>
      </c>
      <c r="KS55" s="209">
        <v>0</v>
      </c>
      <c r="KT55" s="210">
        <v>0</v>
      </c>
      <c r="KU55" s="210">
        <v>0</v>
      </c>
      <c r="KV55" s="150">
        <v>0</v>
      </c>
      <c r="KW55" s="547">
        <v>0</v>
      </c>
      <c r="KX55" s="149">
        <v>0</v>
      </c>
      <c r="KY55" s="150">
        <v>0</v>
      </c>
      <c r="KZ55" s="150">
        <v>0</v>
      </c>
      <c r="LA55" s="150">
        <v>0</v>
      </c>
      <c r="LB55" s="547">
        <v>0</v>
      </c>
      <c r="LC55" s="149">
        <v>0</v>
      </c>
      <c r="LD55" s="150">
        <v>0</v>
      </c>
      <c r="LE55" s="150">
        <v>0</v>
      </c>
      <c r="LF55" s="150">
        <v>0</v>
      </c>
      <c r="LG55" s="547">
        <v>0</v>
      </c>
      <c r="LH55" s="209">
        <v>0</v>
      </c>
      <c r="LI55" s="210">
        <v>0</v>
      </c>
      <c r="LJ55" s="210">
        <v>0</v>
      </c>
      <c r="LK55" s="150">
        <v>0</v>
      </c>
      <c r="LL55" s="547">
        <v>0</v>
      </c>
      <c r="LM55" s="209">
        <v>0</v>
      </c>
      <c r="LN55" s="210">
        <v>0</v>
      </c>
      <c r="LO55" s="210">
        <v>0</v>
      </c>
      <c r="LP55" s="150">
        <v>0</v>
      </c>
      <c r="LQ55" s="547">
        <v>0</v>
      </c>
      <c r="LR55" s="149">
        <v>0</v>
      </c>
      <c r="LS55" s="150">
        <v>0</v>
      </c>
      <c r="LT55" s="150">
        <v>0</v>
      </c>
      <c r="LU55" s="150">
        <v>0</v>
      </c>
      <c r="LV55" s="547">
        <v>0</v>
      </c>
      <c r="LW55" s="209">
        <v>0</v>
      </c>
      <c r="LX55" s="210">
        <v>0</v>
      </c>
      <c r="LY55" s="210">
        <v>0</v>
      </c>
      <c r="LZ55" s="150">
        <v>0</v>
      </c>
      <c r="MA55" s="547">
        <v>0</v>
      </c>
      <c r="MB55" s="209">
        <v>0</v>
      </c>
      <c r="MC55" s="210">
        <v>0</v>
      </c>
      <c r="MD55" s="210">
        <v>0</v>
      </c>
      <c r="ME55" s="150">
        <v>0</v>
      </c>
      <c r="MF55" s="547">
        <v>0</v>
      </c>
      <c r="MG55" s="149">
        <v>0</v>
      </c>
      <c r="MH55" s="150">
        <v>0</v>
      </c>
      <c r="MI55" s="150">
        <v>0</v>
      </c>
      <c r="MJ55" s="150">
        <v>0</v>
      </c>
      <c r="MK55" s="547">
        <v>0</v>
      </c>
      <c r="ML55" s="149">
        <v>0</v>
      </c>
      <c r="MM55" s="150">
        <v>0</v>
      </c>
      <c r="MN55" s="150">
        <v>0</v>
      </c>
      <c r="MO55" s="150">
        <v>0</v>
      </c>
      <c r="MP55" s="547">
        <v>0</v>
      </c>
      <c r="MQ55" s="209">
        <v>0</v>
      </c>
      <c r="MR55" s="210">
        <v>0</v>
      </c>
      <c r="MS55" s="210">
        <v>0</v>
      </c>
      <c r="MT55" s="150">
        <v>0</v>
      </c>
      <c r="MU55" s="547">
        <v>0</v>
      </c>
      <c r="MV55" s="209">
        <v>0</v>
      </c>
      <c r="MW55" s="210">
        <v>0</v>
      </c>
      <c r="MX55" s="210">
        <v>0</v>
      </c>
      <c r="MY55" s="150">
        <v>0</v>
      </c>
      <c r="MZ55" s="547">
        <v>0</v>
      </c>
      <c r="NA55" s="149">
        <v>0</v>
      </c>
      <c r="NB55" s="150">
        <v>0</v>
      </c>
      <c r="NC55" s="150">
        <v>0</v>
      </c>
      <c r="ND55" s="150">
        <v>0</v>
      </c>
      <c r="NE55" s="547">
        <v>0</v>
      </c>
      <c r="NF55" s="209">
        <v>0</v>
      </c>
      <c r="NG55" s="210">
        <v>0</v>
      </c>
      <c r="NH55" s="210">
        <v>0</v>
      </c>
      <c r="NI55" s="150">
        <v>0</v>
      </c>
      <c r="NJ55" s="547">
        <v>0</v>
      </c>
      <c r="NK55" s="209">
        <v>0</v>
      </c>
      <c r="NL55" s="210">
        <v>0</v>
      </c>
      <c r="NM55" s="210">
        <v>0</v>
      </c>
      <c r="NN55" s="150">
        <v>0</v>
      </c>
      <c r="NO55" s="547">
        <v>0</v>
      </c>
      <c r="NP55" s="149">
        <v>0</v>
      </c>
      <c r="NQ55" s="150">
        <v>0</v>
      </c>
      <c r="NR55" s="150">
        <v>0</v>
      </c>
      <c r="NS55" s="150">
        <v>0</v>
      </c>
      <c r="NT55" s="547">
        <v>0</v>
      </c>
      <c r="NU55" s="149">
        <v>0</v>
      </c>
      <c r="NV55" s="150">
        <v>0</v>
      </c>
      <c r="NW55" s="150">
        <v>0</v>
      </c>
      <c r="NX55" s="150">
        <v>0</v>
      </c>
      <c r="NY55" s="547">
        <v>0</v>
      </c>
      <c r="NZ55" s="209">
        <v>0</v>
      </c>
      <c r="OA55" s="210">
        <v>0</v>
      </c>
      <c r="OB55" s="210">
        <v>0</v>
      </c>
      <c r="OC55" s="150">
        <v>0</v>
      </c>
      <c r="OD55" s="547">
        <v>0</v>
      </c>
      <c r="OE55" s="209">
        <v>0</v>
      </c>
      <c r="OF55" s="210">
        <v>0</v>
      </c>
      <c r="OG55" s="210">
        <v>0</v>
      </c>
      <c r="OH55" s="150">
        <v>0</v>
      </c>
      <c r="OI55" s="547">
        <v>0</v>
      </c>
      <c r="OJ55" s="149">
        <v>0</v>
      </c>
      <c r="OK55" s="150">
        <v>0</v>
      </c>
      <c r="OL55" s="150">
        <v>0</v>
      </c>
      <c r="OM55" s="150">
        <v>0</v>
      </c>
      <c r="ON55" s="547">
        <v>0</v>
      </c>
      <c r="OO55" s="209">
        <v>0</v>
      </c>
      <c r="OP55" s="210">
        <v>0</v>
      </c>
      <c r="OQ55" s="210">
        <v>0</v>
      </c>
      <c r="OR55" s="150">
        <v>0</v>
      </c>
      <c r="OS55" s="547">
        <v>0</v>
      </c>
      <c r="OT55" s="209">
        <v>0</v>
      </c>
      <c r="OU55" s="210">
        <v>0</v>
      </c>
      <c r="OV55" s="210">
        <v>0</v>
      </c>
      <c r="OW55" s="150">
        <v>0</v>
      </c>
      <c r="OX55" s="547">
        <v>0</v>
      </c>
      <c r="OY55" s="149">
        <v>0</v>
      </c>
      <c r="OZ55" s="150">
        <v>0</v>
      </c>
      <c r="PA55" s="150">
        <v>0</v>
      </c>
      <c r="PB55" s="150">
        <v>0</v>
      </c>
      <c r="PC55" s="547">
        <v>0</v>
      </c>
      <c r="PD55" s="149">
        <v>0</v>
      </c>
      <c r="PE55" s="150">
        <v>0</v>
      </c>
      <c r="PF55" s="150">
        <v>0</v>
      </c>
      <c r="PG55" s="150">
        <v>0</v>
      </c>
      <c r="PH55" s="547">
        <v>0</v>
      </c>
      <c r="PI55" s="149">
        <v>0</v>
      </c>
      <c r="PJ55" s="150">
        <v>0</v>
      </c>
      <c r="PK55" s="150">
        <v>0</v>
      </c>
      <c r="PL55" s="150">
        <v>0</v>
      </c>
      <c r="PM55" s="547">
        <v>0</v>
      </c>
      <c r="PN55" s="149">
        <v>0</v>
      </c>
      <c r="PO55" s="150">
        <v>0</v>
      </c>
      <c r="PP55" s="150">
        <v>0</v>
      </c>
      <c r="PQ55" s="150">
        <v>0</v>
      </c>
      <c r="PR55" s="547">
        <v>0</v>
      </c>
      <c r="PS55" s="149">
        <v>0</v>
      </c>
      <c r="PT55" s="150">
        <v>0</v>
      </c>
      <c r="PU55" s="150">
        <v>0</v>
      </c>
      <c r="PV55" s="150">
        <v>0</v>
      </c>
      <c r="PW55" s="547">
        <v>0</v>
      </c>
      <c r="PX55" s="149">
        <v>0</v>
      </c>
      <c r="PY55" s="150">
        <v>0</v>
      </c>
      <c r="PZ55" s="150">
        <v>0</v>
      </c>
      <c r="QA55" s="150">
        <v>0</v>
      </c>
      <c r="QB55" s="547">
        <v>0</v>
      </c>
      <c r="QC55" s="149">
        <v>0</v>
      </c>
      <c r="QD55" s="150">
        <v>0</v>
      </c>
      <c r="QE55" s="150">
        <v>0</v>
      </c>
      <c r="QF55" s="150">
        <v>0</v>
      </c>
      <c r="QG55" s="547">
        <v>0</v>
      </c>
      <c r="QH55" s="149">
        <v>0</v>
      </c>
      <c r="QI55" s="150">
        <v>0</v>
      </c>
      <c r="QJ55" s="150">
        <v>0</v>
      </c>
      <c r="QK55" s="150">
        <v>0</v>
      </c>
      <c r="QL55" s="547">
        <v>0</v>
      </c>
      <c r="QM55" s="149">
        <v>0</v>
      </c>
      <c r="QN55" s="150">
        <v>0</v>
      </c>
      <c r="QO55" s="150">
        <v>0</v>
      </c>
      <c r="QP55" s="150">
        <v>0</v>
      </c>
      <c r="QQ55" s="552">
        <v>0</v>
      </c>
    </row>
    <row r="56" spans="2:459">
      <c r="B56" s="600" t="s">
        <v>2926</v>
      </c>
      <c r="C56" s="553" t="s">
        <v>2859</v>
      </c>
      <c r="D56" s="554" t="s">
        <v>2527</v>
      </c>
      <c r="E56" s="157">
        <v>0</v>
      </c>
      <c r="F56" s="158">
        <v>0</v>
      </c>
      <c r="G56" s="158">
        <v>0</v>
      </c>
      <c r="H56" s="158">
        <v>0</v>
      </c>
      <c r="I56" s="556">
        <v>0</v>
      </c>
      <c r="J56" s="157">
        <v>0</v>
      </c>
      <c r="K56" s="158">
        <v>0</v>
      </c>
      <c r="L56" s="158">
        <v>0</v>
      </c>
      <c r="M56" s="158">
        <v>0</v>
      </c>
      <c r="N56" s="556">
        <v>0</v>
      </c>
      <c r="O56" s="157">
        <v>0</v>
      </c>
      <c r="P56" s="158">
        <v>0</v>
      </c>
      <c r="Q56" s="158">
        <v>0</v>
      </c>
      <c r="R56" s="158">
        <v>0</v>
      </c>
      <c r="S56" s="556">
        <v>0</v>
      </c>
      <c r="T56" s="157">
        <v>0</v>
      </c>
      <c r="U56" s="158">
        <v>0</v>
      </c>
      <c r="V56" s="158">
        <v>0</v>
      </c>
      <c r="W56" s="158">
        <v>0</v>
      </c>
      <c r="X56" s="556">
        <v>0</v>
      </c>
      <c r="Y56" s="157">
        <v>0</v>
      </c>
      <c r="Z56" s="158">
        <v>0</v>
      </c>
      <c r="AA56" s="158">
        <v>0</v>
      </c>
      <c r="AB56" s="158">
        <v>0</v>
      </c>
      <c r="AC56" s="556">
        <v>0</v>
      </c>
      <c r="AD56" s="157">
        <v>0</v>
      </c>
      <c r="AE56" s="158">
        <v>0</v>
      </c>
      <c r="AF56" s="158">
        <v>0</v>
      </c>
      <c r="AG56" s="158">
        <v>0</v>
      </c>
      <c r="AH56" s="556">
        <v>0</v>
      </c>
      <c r="AI56" s="157">
        <v>0</v>
      </c>
      <c r="AJ56" s="158">
        <v>0</v>
      </c>
      <c r="AK56" s="158">
        <v>0</v>
      </c>
      <c r="AL56" s="158">
        <v>0</v>
      </c>
      <c r="AM56" s="556">
        <v>0</v>
      </c>
      <c r="AN56" s="157">
        <v>0</v>
      </c>
      <c r="AO56" s="158">
        <v>0</v>
      </c>
      <c r="AP56" s="158">
        <v>0</v>
      </c>
      <c r="AQ56" s="158">
        <v>0</v>
      </c>
      <c r="AR56" s="556">
        <v>0</v>
      </c>
      <c r="AS56" s="157">
        <v>0</v>
      </c>
      <c r="AT56" s="158">
        <v>0</v>
      </c>
      <c r="AU56" s="158">
        <v>0</v>
      </c>
      <c r="AV56" s="158">
        <v>0</v>
      </c>
      <c r="AW56" s="556">
        <v>0</v>
      </c>
      <c r="AX56" s="157">
        <v>0</v>
      </c>
      <c r="AY56" s="158">
        <v>0</v>
      </c>
      <c r="AZ56" s="158">
        <v>0</v>
      </c>
      <c r="BA56" s="158">
        <v>0</v>
      </c>
      <c r="BB56" s="556">
        <v>0</v>
      </c>
      <c r="BC56" s="157">
        <v>0</v>
      </c>
      <c r="BD56" s="158">
        <v>0</v>
      </c>
      <c r="BE56" s="158">
        <v>0</v>
      </c>
      <c r="BF56" s="158">
        <v>0</v>
      </c>
      <c r="BG56" s="556">
        <v>0</v>
      </c>
      <c r="BH56" s="157">
        <v>0</v>
      </c>
      <c r="BI56" s="158">
        <v>0</v>
      </c>
      <c r="BJ56" s="158">
        <v>0</v>
      </c>
      <c r="BK56" s="158">
        <v>0</v>
      </c>
      <c r="BL56" s="556">
        <v>0</v>
      </c>
      <c r="BM56" s="157">
        <v>0</v>
      </c>
      <c r="BN56" s="158">
        <v>0</v>
      </c>
      <c r="BO56" s="158">
        <v>0</v>
      </c>
      <c r="BP56" s="158">
        <v>0</v>
      </c>
      <c r="BQ56" s="556">
        <v>0</v>
      </c>
      <c r="BR56" s="157">
        <v>0</v>
      </c>
      <c r="BS56" s="158">
        <v>0</v>
      </c>
      <c r="BT56" s="158">
        <v>0</v>
      </c>
      <c r="BU56" s="158">
        <v>0</v>
      </c>
      <c r="BV56" s="556">
        <v>0</v>
      </c>
      <c r="BW56" s="157">
        <v>0</v>
      </c>
      <c r="BX56" s="158">
        <v>0</v>
      </c>
      <c r="BY56" s="158">
        <v>0</v>
      </c>
      <c r="BZ56" s="158">
        <v>0</v>
      </c>
      <c r="CA56" s="556">
        <v>0</v>
      </c>
      <c r="CB56" s="157">
        <v>0</v>
      </c>
      <c r="CC56" s="158">
        <v>0</v>
      </c>
      <c r="CD56" s="158">
        <v>0</v>
      </c>
      <c r="CE56" s="158">
        <v>0</v>
      </c>
      <c r="CF56" s="556">
        <v>0</v>
      </c>
      <c r="CG56" s="157">
        <v>0</v>
      </c>
      <c r="CH56" s="158">
        <v>0</v>
      </c>
      <c r="CI56" s="158">
        <v>0</v>
      </c>
      <c r="CJ56" s="158">
        <v>0</v>
      </c>
      <c r="CK56" s="556">
        <v>0</v>
      </c>
      <c r="CL56" s="157">
        <v>0</v>
      </c>
      <c r="CM56" s="158">
        <v>0</v>
      </c>
      <c r="CN56" s="158">
        <v>0</v>
      </c>
      <c r="CO56" s="158">
        <v>0</v>
      </c>
      <c r="CP56" s="556">
        <v>0</v>
      </c>
      <c r="CQ56" s="157">
        <v>0</v>
      </c>
      <c r="CR56" s="158">
        <v>0</v>
      </c>
      <c r="CS56" s="158">
        <v>0</v>
      </c>
      <c r="CT56" s="158">
        <v>0</v>
      </c>
      <c r="CU56" s="556">
        <v>0</v>
      </c>
      <c r="CV56" s="157">
        <v>0</v>
      </c>
      <c r="CW56" s="158">
        <v>0</v>
      </c>
      <c r="CX56" s="158">
        <v>0</v>
      </c>
      <c r="CY56" s="158">
        <v>0</v>
      </c>
      <c r="CZ56" s="556">
        <v>0</v>
      </c>
      <c r="DA56" s="157">
        <v>0</v>
      </c>
      <c r="DB56" s="158">
        <v>0</v>
      </c>
      <c r="DC56" s="158">
        <v>0</v>
      </c>
      <c r="DD56" s="158">
        <v>0</v>
      </c>
      <c r="DE56" s="556">
        <v>0</v>
      </c>
      <c r="DF56" s="157">
        <v>0</v>
      </c>
      <c r="DG56" s="158">
        <v>0</v>
      </c>
      <c r="DH56" s="158">
        <v>0</v>
      </c>
      <c r="DI56" s="158">
        <v>0</v>
      </c>
      <c r="DJ56" s="556">
        <v>0</v>
      </c>
      <c r="DK56" s="157">
        <v>0</v>
      </c>
      <c r="DL56" s="158">
        <v>0</v>
      </c>
      <c r="DM56" s="158">
        <v>0</v>
      </c>
      <c r="DN56" s="158">
        <v>0</v>
      </c>
      <c r="DO56" s="556">
        <v>0</v>
      </c>
      <c r="DP56" s="157">
        <v>0</v>
      </c>
      <c r="DQ56" s="158">
        <v>0</v>
      </c>
      <c r="DR56" s="158">
        <v>0</v>
      </c>
      <c r="DS56" s="158">
        <v>0</v>
      </c>
      <c r="DT56" s="556">
        <v>0</v>
      </c>
      <c r="DU56" s="157">
        <v>0</v>
      </c>
      <c r="DV56" s="158">
        <v>0</v>
      </c>
      <c r="DW56" s="158">
        <v>0</v>
      </c>
      <c r="DX56" s="158">
        <v>0</v>
      </c>
      <c r="DY56" s="556">
        <v>0</v>
      </c>
      <c r="DZ56" s="157">
        <v>0</v>
      </c>
      <c r="EA56" s="158">
        <v>0</v>
      </c>
      <c r="EB56" s="158">
        <v>0</v>
      </c>
      <c r="EC56" s="158">
        <v>0</v>
      </c>
      <c r="ED56" s="556">
        <v>0</v>
      </c>
      <c r="EE56" s="157">
        <v>0</v>
      </c>
      <c r="EF56" s="158">
        <v>0</v>
      </c>
      <c r="EG56" s="158">
        <v>0</v>
      </c>
      <c r="EH56" s="158">
        <v>0</v>
      </c>
      <c r="EI56" s="556">
        <v>0</v>
      </c>
      <c r="EJ56" s="157">
        <v>0</v>
      </c>
      <c r="EK56" s="158">
        <v>0</v>
      </c>
      <c r="EL56" s="158">
        <v>0</v>
      </c>
      <c r="EM56" s="158">
        <v>0</v>
      </c>
      <c r="EN56" s="556">
        <v>0</v>
      </c>
      <c r="EO56" s="157">
        <v>0</v>
      </c>
      <c r="EP56" s="158">
        <v>0</v>
      </c>
      <c r="EQ56" s="158">
        <v>0</v>
      </c>
      <c r="ER56" s="158">
        <v>0</v>
      </c>
      <c r="ES56" s="556">
        <v>0</v>
      </c>
      <c r="ET56" s="157">
        <v>0</v>
      </c>
      <c r="EU56" s="158">
        <v>0</v>
      </c>
      <c r="EV56" s="158">
        <v>0</v>
      </c>
      <c r="EW56" s="158">
        <v>0</v>
      </c>
      <c r="EX56" s="556">
        <v>0</v>
      </c>
      <c r="EY56" s="157">
        <v>0</v>
      </c>
      <c r="EZ56" s="158">
        <v>0</v>
      </c>
      <c r="FA56" s="158">
        <v>0</v>
      </c>
      <c r="FB56" s="158">
        <v>0</v>
      </c>
      <c r="FC56" s="556">
        <v>0</v>
      </c>
      <c r="FD56" s="157">
        <v>0</v>
      </c>
      <c r="FE56" s="158">
        <v>0</v>
      </c>
      <c r="FF56" s="158">
        <v>0</v>
      </c>
      <c r="FG56" s="158">
        <v>0</v>
      </c>
      <c r="FH56" s="556">
        <v>0</v>
      </c>
      <c r="FI56" s="157">
        <v>0</v>
      </c>
      <c r="FJ56" s="158">
        <v>0</v>
      </c>
      <c r="FK56" s="158">
        <v>0</v>
      </c>
      <c r="FL56" s="158">
        <v>0</v>
      </c>
      <c r="FM56" s="556">
        <v>0</v>
      </c>
      <c r="FN56" s="157">
        <v>0</v>
      </c>
      <c r="FO56" s="158">
        <v>0</v>
      </c>
      <c r="FP56" s="158">
        <v>0</v>
      </c>
      <c r="FQ56" s="158">
        <v>0</v>
      </c>
      <c r="FR56" s="556">
        <v>0</v>
      </c>
      <c r="FS56" s="157">
        <v>0</v>
      </c>
      <c r="FT56" s="158">
        <v>0</v>
      </c>
      <c r="FU56" s="158">
        <v>0</v>
      </c>
      <c r="FV56" s="158">
        <v>0</v>
      </c>
      <c r="FW56" s="556">
        <v>0</v>
      </c>
      <c r="FX56" s="157">
        <v>0</v>
      </c>
      <c r="FY56" s="158">
        <v>0</v>
      </c>
      <c r="FZ56" s="158">
        <v>0</v>
      </c>
      <c r="GA56" s="158">
        <v>0</v>
      </c>
      <c r="GB56" s="556">
        <v>0</v>
      </c>
      <c r="GC56" s="157">
        <v>0</v>
      </c>
      <c r="GD56" s="158">
        <v>0</v>
      </c>
      <c r="GE56" s="158">
        <v>0</v>
      </c>
      <c r="GF56" s="158">
        <v>0</v>
      </c>
      <c r="GG56" s="556">
        <v>0</v>
      </c>
      <c r="GH56" s="157">
        <v>0</v>
      </c>
      <c r="GI56" s="158">
        <v>0</v>
      </c>
      <c r="GJ56" s="158">
        <v>0</v>
      </c>
      <c r="GK56" s="158">
        <v>0</v>
      </c>
      <c r="GL56" s="556">
        <v>0</v>
      </c>
      <c r="GM56" s="157">
        <v>0</v>
      </c>
      <c r="GN56" s="158">
        <v>0</v>
      </c>
      <c r="GO56" s="158">
        <v>0</v>
      </c>
      <c r="GP56" s="158">
        <v>0</v>
      </c>
      <c r="GQ56" s="556">
        <v>0</v>
      </c>
      <c r="GR56" s="157">
        <v>0</v>
      </c>
      <c r="GS56" s="158">
        <v>0</v>
      </c>
      <c r="GT56" s="158">
        <v>0</v>
      </c>
      <c r="GU56" s="158">
        <v>0</v>
      </c>
      <c r="GV56" s="556">
        <v>0</v>
      </c>
      <c r="GW56" s="157">
        <v>0</v>
      </c>
      <c r="GX56" s="158">
        <v>0</v>
      </c>
      <c r="GY56" s="158">
        <v>0</v>
      </c>
      <c r="GZ56" s="158">
        <v>0</v>
      </c>
      <c r="HA56" s="556">
        <v>0</v>
      </c>
      <c r="HB56" s="157">
        <v>0</v>
      </c>
      <c r="HC56" s="158">
        <v>0</v>
      </c>
      <c r="HD56" s="158">
        <v>0</v>
      </c>
      <c r="HE56" s="158">
        <v>0</v>
      </c>
      <c r="HF56" s="556">
        <v>0</v>
      </c>
      <c r="HG56" s="157">
        <v>0</v>
      </c>
      <c r="HH56" s="158">
        <v>0</v>
      </c>
      <c r="HI56" s="158">
        <v>0</v>
      </c>
      <c r="HJ56" s="158">
        <v>0</v>
      </c>
      <c r="HK56" s="556">
        <v>0</v>
      </c>
      <c r="HL56" s="157">
        <v>0</v>
      </c>
      <c r="HM56" s="158">
        <v>0</v>
      </c>
      <c r="HN56" s="158">
        <v>0</v>
      </c>
      <c r="HO56" s="158">
        <v>0</v>
      </c>
      <c r="HP56" s="556">
        <v>0</v>
      </c>
      <c r="HQ56" s="157">
        <v>0</v>
      </c>
      <c r="HR56" s="158">
        <v>0</v>
      </c>
      <c r="HS56" s="158">
        <v>0</v>
      </c>
      <c r="HT56" s="158">
        <v>0</v>
      </c>
      <c r="HU56" s="556">
        <v>0</v>
      </c>
      <c r="HV56" s="157">
        <v>0</v>
      </c>
      <c r="HW56" s="158">
        <v>0</v>
      </c>
      <c r="HX56" s="158">
        <v>0</v>
      </c>
      <c r="HY56" s="158">
        <v>0</v>
      </c>
      <c r="HZ56" s="556">
        <v>0</v>
      </c>
      <c r="IA56" s="157">
        <v>0</v>
      </c>
      <c r="IB56" s="158">
        <v>0</v>
      </c>
      <c r="IC56" s="158">
        <v>0</v>
      </c>
      <c r="ID56" s="158">
        <v>0</v>
      </c>
      <c r="IE56" s="556">
        <v>0</v>
      </c>
      <c r="IF56" s="157">
        <v>0</v>
      </c>
      <c r="IG56" s="158">
        <v>0</v>
      </c>
      <c r="IH56" s="158">
        <v>0</v>
      </c>
      <c r="II56" s="158">
        <v>0</v>
      </c>
      <c r="IJ56" s="556">
        <v>0</v>
      </c>
      <c r="IK56" s="157">
        <v>0</v>
      </c>
      <c r="IL56" s="158">
        <v>0</v>
      </c>
      <c r="IM56" s="158">
        <v>0</v>
      </c>
      <c r="IN56" s="158">
        <v>0</v>
      </c>
      <c r="IO56" s="556">
        <v>0</v>
      </c>
      <c r="IP56" s="157">
        <v>0</v>
      </c>
      <c r="IQ56" s="158">
        <v>0</v>
      </c>
      <c r="IR56" s="158">
        <v>0</v>
      </c>
      <c r="IS56" s="158">
        <v>0</v>
      </c>
      <c r="IT56" s="556">
        <v>0</v>
      </c>
      <c r="IU56" s="157">
        <v>0</v>
      </c>
      <c r="IV56" s="158">
        <v>0</v>
      </c>
      <c r="IW56" s="158">
        <v>0</v>
      </c>
      <c r="IX56" s="158">
        <v>0</v>
      </c>
      <c r="IY56" s="556">
        <v>0</v>
      </c>
      <c r="IZ56" s="157">
        <v>0</v>
      </c>
      <c r="JA56" s="158">
        <v>0</v>
      </c>
      <c r="JB56" s="158">
        <v>0</v>
      </c>
      <c r="JC56" s="158">
        <v>0</v>
      </c>
      <c r="JD56" s="556">
        <v>0</v>
      </c>
      <c r="JE56" s="157">
        <v>0</v>
      </c>
      <c r="JF56" s="158">
        <v>0</v>
      </c>
      <c r="JG56" s="158">
        <v>0</v>
      </c>
      <c r="JH56" s="158">
        <v>0</v>
      </c>
      <c r="JI56" s="556">
        <v>0</v>
      </c>
      <c r="JJ56" s="157">
        <v>0</v>
      </c>
      <c r="JK56" s="158">
        <v>0</v>
      </c>
      <c r="JL56" s="158">
        <v>0</v>
      </c>
      <c r="JM56" s="158">
        <v>0</v>
      </c>
      <c r="JN56" s="556">
        <v>0</v>
      </c>
      <c r="JO56" s="157">
        <v>0</v>
      </c>
      <c r="JP56" s="158">
        <v>0</v>
      </c>
      <c r="JQ56" s="158">
        <v>0</v>
      </c>
      <c r="JR56" s="158">
        <v>0</v>
      </c>
      <c r="JS56" s="556">
        <v>0</v>
      </c>
      <c r="JT56" s="157">
        <v>0</v>
      </c>
      <c r="JU56" s="158">
        <v>0</v>
      </c>
      <c r="JV56" s="158">
        <v>0</v>
      </c>
      <c r="JW56" s="158">
        <v>0</v>
      </c>
      <c r="JX56" s="556">
        <v>0</v>
      </c>
      <c r="JY56" s="157">
        <v>0</v>
      </c>
      <c r="JZ56" s="158">
        <v>0</v>
      </c>
      <c r="KA56" s="158">
        <v>0</v>
      </c>
      <c r="KB56" s="158">
        <v>0</v>
      </c>
      <c r="KC56" s="556">
        <v>0</v>
      </c>
      <c r="KD56" s="157">
        <v>0</v>
      </c>
      <c r="KE56" s="158">
        <v>0</v>
      </c>
      <c r="KF56" s="158">
        <v>0</v>
      </c>
      <c r="KG56" s="158">
        <v>0</v>
      </c>
      <c r="KH56" s="556">
        <v>0</v>
      </c>
      <c r="KI56" s="157">
        <v>0</v>
      </c>
      <c r="KJ56" s="158">
        <v>0</v>
      </c>
      <c r="KK56" s="158">
        <v>0</v>
      </c>
      <c r="KL56" s="158">
        <v>0</v>
      </c>
      <c r="KM56" s="556">
        <v>0</v>
      </c>
      <c r="KN56" s="157">
        <v>0</v>
      </c>
      <c r="KO56" s="158">
        <v>0</v>
      </c>
      <c r="KP56" s="158">
        <v>0</v>
      </c>
      <c r="KQ56" s="158">
        <v>0</v>
      </c>
      <c r="KR56" s="556">
        <v>0</v>
      </c>
      <c r="KS56" s="157">
        <v>0</v>
      </c>
      <c r="KT56" s="158">
        <v>0</v>
      </c>
      <c r="KU56" s="158">
        <v>0</v>
      </c>
      <c r="KV56" s="158">
        <v>0</v>
      </c>
      <c r="KW56" s="556">
        <v>0</v>
      </c>
      <c r="KX56" s="157">
        <v>0</v>
      </c>
      <c r="KY56" s="158">
        <v>0</v>
      </c>
      <c r="KZ56" s="158">
        <v>0</v>
      </c>
      <c r="LA56" s="158">
        <v>0</v>
      </c>
      <c r="LB56" s="556">
        <v>0</v>
      </c>
      <c r="LC56" s="157">
        <v>0</v>
      </c>
      <c r="LD56" s="158">
        <v>0</v>
      </c>
      <c r="LE56" s="158">
        <v>0</v>
      </c>
      <c r="LF56" s="158">
        <v>0</v>
      </c>
      <c r="LG56" s="556">
        <v>0</v>
      </c>
      <c r="LH56" s="157">
        <v>0</v>
      </c>
      <c r="LI56" s="158">
        <v>0</v>
      </c>
      <c r="LJ56" s="158">
        <v>0</v>
      </c>
      <c r="LK56" s="158">
        <v>0</v>
      </c>
      <c r="LL56" s="556">
        <v>0</v>
      </c>
      <c r="LM56" s="157">
        <v>0</v>
      </c>
      <c r="LN56" s="158">
        <v>0</v>
      </c>
      <c r="LO56" s="158">
        <v>0</v>
      </c>
      <c r="LP56" s="158">
        <v>0</v>
      </c>
      <c r="LQ56" s="556">
        <v>0</v>
      </c>
      <c r="LR56" s="157">
        <v>0</v>
      </c>
      <c r="LS56" s="158">
        <v>0</v>
      </c>
      <c r="LT56" s="158">
        <v>0</v>
      </c>
      <c r="LU56" s="158">
        <v>0</v>
      </c>
      <c r="LV56" s="556">
        <v>0</v>
      </c>
      <c r="LW56" s="157">
        <v>0</v>
      </c>
      <c r="LX56" s="158">
        <v>0</v>
      </c>
      <c r="LY56" s="158">
        <v>0</v>
      </c>
      <c r="LZ56" s="158">
        <v>0</v>
      </c>
      <c r="MA56" s="556">
        <v>0</v>
      </c>
      <c r="MB56" s="157">
        <v>0</v>
      </c>
      <c r="MC56" s="158">
        <v>0</v>
      </c>
      <c r="MD56" s="158">
        <v>0</v>
      </c>
      <c r="ME56" s="158">
        <v>0</v>
      </c>
      <c r="MF56" s="556">
        <v>0</v>
      </c>
      <c r="MG56" s="157">
        <v>0</v>
      </c>
      <c r="MH56" s="158">
        <v>0</v>
      </c>
      <c r="MI56" s="158">
        <v>0</v>
      </c>
      <c r="MJ56" s="158">
        <v>0</v>
      </c>
      <c r="MK56" s="556">
        <v>0</v>
      </c>
      <c r="ML56" s="157">
        <v>0</v>
      </c>
      <c r="MM56" s="158">
        <v>0</v>
      </c>
      <c r="MN56" s="158">
        <v>0</v>
      </c>
      <c r="MO56" s="158">
        <v>0</v>
      </c>
      <c r="MP56" s="556">
        <v>0</v>
      </c>
      <c r="MQ56" s="157">
        <v>0</v>
      </c>
      <c r="MR56" s="158">
        <v>0</v>
      </c>
      <c r="MS56" s="158">
        <v>0</v>
      </c>
      <c r="MT56" s="158">
        <v>0</v>
      </c>
      <c r="MU56" s="556">
        <v>0</v>
      </c>
      <c r="MV56" s="157">
        <v>0</v>
      </c>
      <c r="MW56" s="158">
        <v>0</v>
      </c>
      <c r="MX56" s="158">
        <v>0</v>
      </c>
      <c r="MY56" s="158">
        <v>0</v>
      </c>
      <c r="MZ56" s="556">
        <v>0</v>
      </c>
      <c r="NA56" s="157">
        <v>0</v>
      </c>
      <c r="NB56" s="158">
        <v>0</v>
      </c>
      <c r="NC56" s="158">
        <v>0</v>
      </c>
      <c r="ND56" s="158">
        <v>0</v>
      </c>
      <c r="NE56" s="556">
        <v>0</v>
      </c>
      <c r="NF56" s="157">
        <v>0</v>
      </c>
      <c r="NG56" s="158">
        <v>0</v>
      </c>
      <c r="NH56" s="158">
        <v>0</v>
      </c>
      <c r="NI56" s="158">
        <v>0</v>
      </c>
      <c r="NJ56" s="556">
        <v>0</v>
      </c>
      <c r="NK56" s="157">
        <v>0</v>
      </c>
      <c r="NL56" s="158">
        <v>0</v>
      </c>
      <c r="NM56" s="158">
        <v>0</v>
      </c>
      <c r="NN56" s="158">
        <v>0</v>
      </c>
      <c r="NO56" s="556">
        <v>0</v>
      </c>
      <c r="NP56" s="157">
        <v>0</v>
      </c>
      <c r="NQ56" s="158">
        <v>0</v>
      </c>
      <c r="NR56" s="158">
        <v>0</v>
      </c>
      <c r="NS56" s="158">
        <v>0</v>
      </c>
      <c r="NT56" s="556">
        <v>0</v>
      </c>
      <c r="NU56" s="157">
        <v>0</v>
      </c>
      <c r="NV56" s="158">
        <v>0</v>
      </c>
      <c r="NW56" s="158">
        <v>0</v>
      </c>
      <c r="NX56" s="158">
        <v>0</v>
      </c>
      <c r="NY56" s="556">
        <v>0</v>
      </c>
      <c r="NZ56" s="157">
        <v>0</v>
      </c>
      <c r="OA56" s="158">
        <v>0</v>
      </c>
      <c r="OB56" s="158">
        <v>0</v>
      </c>
      <c r="OC56" s="158">
        <v>0</v>
      </c>
      <c r="OD56" s="556">
        <v>0</v>
      </c>
      <c r="OE56" s="157">
        <v>0</v>
      </c>
      <c r="OF56" s="158">
        <v>0</v>
      </c>
      <c r="OG56" s="158">
        <v>0</v>
      </c>
      <c r="OH56" s="158">
        <v>0</v>
      </c>
      <c r="OI56" s="556">
        <v>0</v>
      </c>
      <c r="OJ56" s="157">
        <v>0</v>
      </c>
      <c r="OK56" s="158">
        <v>0</v>
      </c>
      <c r="OL56" s="158">
        <v>0</v>
      </c>
      <c r="OM56" s="158">
        <v>0</v>
      </c>
      <c r="ON56" s="556">
        <v>0</v>
      </c>
      <c r="OO56" s="157">
        <v>0</v>
      </c>
      <c r="OP56" s="158">
        <v>0</v>
      </c>
      <c r="OQ56" s="158">
        <v>0</v>
      </c>
      <c r="OR56" s="158">
        <v>0</v>
      </c>
      <c r="OS56" s="556">
        <v>0</v>
      </c>
      <c r="OT56" s="157">
        <v>0</v>
      </c>
      <c r="OU56" s="158">
        <v>0</v>
      </c>
      <c r="OV56" s="158">
        <v>0</v>
      </c>
      <c r="OW56" s="158">
        <v>0</v>
      </c>
      <c r="OX56" s="556">
        <v>0</v>
      </c>
      <c r="OY56" s="157">
        <v>0</v>
      </c>
      <c r="OZ56" s="158">
        <v>0</v>
      </c>
      <c r="PA56" s="158">
        <v>0</v>
      </c>
      <c r="PB56" s="158">
        <v>0</v>
      </c>
      <c r="PC56" s="556">
        <v>0</v>
      </c>
      <c r="PD56" s="157">
        <v>0</v>
      </c>
      <c r="PE56" s="158">
        <v>0</v>
      </c>
      <c r="PF56" s="158">
        <v>0</v>
      </c>
      <c r="PG56" s="158">
        <v>0</v>
      </c>
      <c r="PH56" s="556">
        <v>0</v>
      </c>
      <c r="PI56" s="157">
        <v>0</v>
      </c>
      <c r="PJ56" s="158">
        <v>0</v>
      </c>
      <c r="PK56" s="158">
        <v>0</v>
      </c>
      <c r="PL56" s="158">
        <v>0</v>
      </c>
      <c r="PM56" s="556">
        <v>0</v>
      </c>
      <c r="PN56" s="157">
        <v>0</v>
      </c>
      <c r="PO56" s="158">
        <v>0</v>
      </c>
      <c r="PP56" s="158">
        <v>0</v>
      </c>
      <c r="PQ56" s="158">
        <v>0</v>
      </c>
      <c r="PR56" s="556">
        <v>0</v>
      </c>
      <c r="PS56" s="157">
        <v>0</v>
      </c>
      <c r="PT56" s="158">
        <v>0</v>
      </c>
      <c r="PU56" s="158">
        <v>0</v>
      </c>
      <c r="PV56" s="158">
        <v>0</v>
      </c>
      <c r="PW56" s="556">
        <v>0</v>
      </c>
      <c r="PX56" s="157">
        <v>0</v>
      </c>
      <c r="PY56" s="158">
        <v>0</v>
      </c>
      <c r="PZ56" s="158">
        <v>0</v>
      </c>
      <c r="QA56" s="158">
        <v>0</v>
      </c>
      <c r="QB56" s="556">
        <v>0</v>
      </c>
      <c r="QC56" s="157">
        <v>0</v>
      </c>
      <c r="QD56" s="158">
        <v>0</v>
      </c>
      <c r="QE56" s="158">
        <v>0</v>
      </c>
      <c r="QF56" s="158">
        <v>0</v>
      </c>
      <c r="QG56" s="556">
        <v>0</v>
      </c>
      <c r="QH56" s="157">
        <v>0</v>
      </c>
      <c r="QI56" s="158">
        <v>0</v>
      </c>
      <c r="QJ56" s="158">
        <v>0</v>
      </c>
      <c r="QK56" s="158">
        <v>0</v>
      </c>
      <c r="QL56" s="556">
        <v>0</v>
      </c>
      <c r="QM56" s="157">
        <v>0</v>
      </c>
      <c r="QN56" s="158">
        <v>0</v>
      </c>
      <c r="QO56" s="158">
        <v>0</v>
      </c>
      <c r="QP56" s="158">
        <v>0</v>
      </c>
      <c r="QQ56" s="558">
        <v>0</v>
      </c>
    </row>
    <row r="57" spans="2:459" ht="13.5" thickBot="1">
      <c r="B57" s="619"/>
      <c r="C57" s="527" t="s">
        <v>2860</v>
      </c>
      <c r="D57" s="528" t="s">
        <v>2861</v>
      </c>
      <c r="E57" s="131">
        <v>0</v>
      </c>
      <c r="F57" s="132">
        <v>0</v>
      </c>
      <c r="G57" s="132">
        <v>0</v>
      </c>
      <c r="H57" s="132">
        <v>0</v>
      </c>
      <c r="I57" s="529">
        <v>0</v>
      </c>
      <c r="J57" s="131">
        <v>0</v>
      </c>
      <c r="K57" s="132">
        <v>0</v>
      </c>
      <c r="L57" s="132">
        <v>0</v>
      </c>
      <c r="M57" s="132">
        <v>0</v>
      </c>
      <c r="N57" s="529">
        <v>0</v>
      </c>
      <c r="O57" s="131">
        <v>0</v>
      </c>
      <c r="P57" s="132">
        <v>0</v>
      </c>
      <c r="Q57" s="132">
        <v>0</v>
      </c>
      <c r="R57" s="132">
        <v>0</v>
      </c>
      <c r="S57" s="529">
        <v>0</v>
      </c>
      <c r="T57" s="131">
        <v>0</v>
      </c>
      <c r="U57" s="132">
        <v>0</v>
      </c>
      <c r="V57" s="132">
        <v>0</v>
      </c>
      <c r="W57" s="132">
        <v>0</v>
      </c>
      <c r="X57" s="529">
        <v>0</v>
      </c>
      <c r="Y57" s="131">
        <v>0</v>
      </c>
      <c r="Z57" s="132">
        <v>0</v>
      </c>
      <c r="AA57" s="132">
        <v>0</v>
      </c>
      <c r="AB57" s="132">
        <v>0</v>
      </c>
      <c r="AC57" s="529">
        <v>0</v>
      </c>
      <c r="AD57" s="131">
        <v>0</v>
      </c>
      <c r="AE57" s="132">
        <v>0</v>
      </c>
      <c r="AF57" s="132">
        <v>0</v>
      </c>
      <c r="AG57" s="132">
        <v>0</v>
      </c>
      <c r="AH57" s="529">
        <v>0</v>
      </c>
      <c r="AI57" s="131">
        <v>0</v>
      </c>
      <c r="AJ57" s="132">
        <v>0</v>
      </c>
      <c r="AK57" s="132">
        <v>0</v>
      </c>
      <c r="AL57" s="132">
        <v>0</v>
      </c>
      <c r="AM57" s="529">
        <v>0</v>
      </c>
      <c r="AN57" s="131">
        <v>0</v>
      </c>
      <c r="AO57" s="132">
        <v>0</v>
      </c>
      <c r="AP57" s="132">
        <v>0</v>
      </c>
      <c r="AQ57" s="132">
        <v>0</v>
      </c>
      <c r="AR57" s="529">
        <v>0</v>
      </c>
      <c r="AS57" s="131">
        <v>0</v>
      </c>
      <c r="AT57" s="132">
        <v>0</v>
      </c>
      <c r="AU57" s="132">
        <v>0</v>
      </c>
      <c r="AV57" s="132">
        <v>0</v>
      </c>
      <c r="AW57" s="529">
        <v>0</v>
      </c>
      <c r="AX57" s="131">
        <v>0</v>
      </c>
      <c r="AY57" s="132">
        <v>0</v>
      </c>
      <c r="AZ57" s="132">
        <v>0</v>
      </c>
      <c r="BA57" s="132">
        <v>0</v>
      </c>
      <c r="BB57" s="529">
        <v>0</v>
      </c>
      <c r="BC57" s="131">
        <v>0</v>
      </c>
      <c r="BD57" s="132">
        <v>0</v>
      </c>
      <c r="BE57" s="132">
        <v>0</v>
      </c>
      <c r="BF57" s="132">
        <v>0</v>
      </c>
      <c r="BG57" s="529">
        <v>0</v>
      </c>
      <c r="BH57" s="131">
        <v>0</v>
      </c>
      <c r="BI57" s="132">
        <v>0</v>
      </c>
      <c r="BJ57" s="132">
        <v>0</v>
      </c>
      <c r="BK57" s="132">
        <v>0</v>
      </c>
      <c r="BL57" s="529">
        <v>0</v>
      </c>
      <c r="BM57" s="131">
        <v>0</v>
      </c>
      <c r="BN57" s="132">
        <v>0</v>
      </c>
      <c r="BO57" s="132">
        <v>0</v>
      </c>
      <c r="BP57" s="132">
        <v>0</v>
      </c>
      <c r="BQ57" s="529">
        <v>0</v>
      </c>
      <c r="BR57" s="131">
        <v>0</v>
      </c>
      <c r="BS57" s="132">
        <v>0</v>
      </c>
      <c r="BT57" s="132">
        <v>0</v>
      </c>
      <c r="BU57" s="132">
        <v>0</v>
      </c>
      <c r="BV57" s="529">
        <v>0</v>
      </c>
      <c r="BW57" s="131">
        <v>0</v>
      </c>
      <c r="BX57" s="132">
        <v>0</v>
      </c>
      <c r="BY57" s="132">
        <v>0</v>
      </c>
      <c r="BZ57" s="132">
        <v>0</v>
      </c>
      <c r="CA57" s="529">
        <v>0</v>
      </c>
      <c r="CB57" s="131">
        <v>0</v>
      </c>
      <c r="CC57" s="132">
        <v>0</v>
      </c>
      <c r="CD57" s="132">
        <v>0</v>
      </c>
      <c r="CE57" s="132">
        <v>0</v>
      </c>
      <c r="CF57" s="529">
        <v>0</v>
      </c>
      <c r="CG57" s="131">
        <v>0</v>
      </c>
      <c r="CH57" s="132">
        <v>0</v>
      </c>
      <c r="CI57" s="132">
        <v>0</v>
      </c>
      <c r="CJ57" s="132">
        <v>0</v>
      </c>
      <c r="CK57" s="529">
        <v>0</v>
      </c>
      <c r="CL57" s="131">
        <v>0</v>
      </c>
      <c r="CM57" s="132">
        <v>0</v>
      </c>
      <c r="CN57" s="132">
        <v>0</v>
      </c>
      <c r="CO57" s="132">
        <v>0</v>
      </c>
      <c r="CP57" s="529">
        <v>0</v>
      </c>
      <c r="CQ57" s="131">
        <v>0</v>
      </c>
      <c r="CR57" s="132">
        <v>0</v>
      </c>
      <c r="CS57" s="132">
        <v>0</v>
      </c>
      <c r="CT57" s="132">
        <v>0</v>
      </c>
      <c r="CU57" s="529">
        <v>0</v>
      </c>
      <c r="CV57" s="131">
        <v>0</v>
      </c>
      <c r="CW57" s="132">
        <v>0</v>
      </c>
      <c r="CX57" s="132">
        <v>0</v>
      </c>
      <c r="CY57" s="132">
        <v>0</v>
      </c>
      <c r="CZ57" s="529">
        <v>0</v>
      </c>
      <c r="DA57" s="131">
        <v>0</v>
      </c>
      <c r="DB57" s="132">
        <v>0</v>
      </c>
      <c r="DC57" s="132">
        <v>0</v>
      </c>
      <c r="DD57" s="132">
        <v>0</v>
      </c>
      <c r="DE57" s="529">
        <v>0</v>
      </c>
      <c r="DF57" s="131">
        <v>0</v>
      </c>
      <c r="DG57" s="132">
        <v>0</v>
      </c>
      <c r="DH57" s="132">
        <v>0</v>
      </c>
      <c r="DI57" s="132">
        <v>0</v>
      </c>
      <c r="DJ57" s="529">
        <v>0</v>
      </c>
      <c r="DK57" s="131">
        <v>0</v>
      </c>
      <c r="DL57" s="132">
        <v>0</v>
      </c>
      <c r="DM57" s="132">
        <v>0</v>
      </c>
      <c r="DN57" s="132">
        <v>0</v>
      </c>
      <c r="DO57" s="529">
        <v>0</v>
      </c>
      <c r="DP57" s="131">
        <v>0</v>
      </c>
      <c r="DQ57" s="132">
        <v>0</v>
      </c>
      <c r="DR57" s="132">
        <v>0</v>
      </c>
      <c r="DS57" s="132">
        <v>0</v>
      </c>
      <c r="DT57" s="529">
        <v>0</v>
      </c>
      <c r="DU57" s="131">
        <v>0</v>
      </c>
      <c r="DV57" s="132">
        <v>0</v>
      </c>
      <c r="DW57" s="132">
        <v>0</v>
      </c>
      <c r="DX57" s="132">
        <v>0</v>
      </c>
      <c r="DY57" s="529">
        <v>0</v>
      </c>
      <c r="DZ57" s="131">
        <v>0</v>
      </c>
      <c r="EA57" s="132">
        <v>0</v>
      </c>
      <c r="EB57" s="132">
        <v>0</v>
      </c>
      <c r="EC57" s="132">
        <v>0</v>
      </c>
      <c r="ED57" s="529">
        <v>0</v>
      </c>
      <c r="EE57" s="131">
        <v>0</v>
      </c>
      <c r="EF57" s="132">
        <v>0</v>
      </c>
      <c r="EG57" s="132">
        <v>0</v>
      </c>
      <c r="EH57" s="132">
        <v>0</v>
      </c>
      <c r="EI57" s="529">
        <v>0</v>
      </c>
      <c r="EJ57" s="131">
        <v>0</v>
      </c>
      <c r="EK57" s="132">
        <v>0</v>
      </c>
      <c r="EL57" s="132">
        <v>0</v>
      </c>
      <c r="EM57" s="132">
        <v>0</v>
      </c>
      <c r="EN57" s="529">
        <v>0</v>
      </c>
      <c r="EO57" s="131">
        <v>0</v>
      </c>
      <c r="EP57" s="132">
        <v>0</v>
      </c>
      <c r="EQ57" s="132">
        <v>0</v>
      </c>
      <c r="ER57" s="132">
        <v>0</v>
      </c>
      <c r="ES57" s="529">
        <v>0</v>
      </c>
      <c r="ET57" s="131">
        <v>0</v>
      </c>
      <c r="EU57" s="132">
        <v>0</v>
      </c>
      <c r="EV57" s="132">
        <v>0</v>
      </c>
      <c r="EW57" s="132">
        <v>0</v>
      </c>
      <c r="EX57" s="529">
        <v>0</v>
      </c>
      <c r="EY57" s="131">
        <v>0</v>
      </c>
      <c r="EZ57" s="132">
        <v>0</v>
      </c>
      <c r="FA57" s="132">
        <v>0</v>
      </c>
      <c r="FB57" s="132">
        <v>0</v>
      </c>
      <c r="FC57" s="529">
        <v>0</v>
      </c>
      <c r="FD57" s="131">
        <v>0</v>
      </c>
      <c r="FE57" s="132">
        <v>0</v>
      </c>
      <c r="FF57" s="132">
        <v>0</v>
      </c>
      <c r="FG57" s="132">
        <v>0</v>
      </c>
      <c r="FH57" s="529">
        <v>0</v>
      </c>
      <c r="FI57" s="131">
        <v>0</v>
      </c>
      <c r="FJ57" s="132">
        <v>0</v>
      </c>
      <c r="FK57" s="132">
        <v>0</v>
      </c>
      <c r="FL57" s="132">
        <v>0</v>
      </c>
      <c r="FM57" s="529">
        <v>0</v>
      </c>
      <c r="FN57" s="131">
        <v>0</v>
      </c>
      <c r="FO57" s="132">
        <v>0</v>
      </c>
      <c r="FP57" s="132">
        <v>0</v>
      </c>
      <c r="FQ57" s="132">
        <v>0</v>
      </c>
      <c r="FR57" s="529">
        <v>0</v>
      </c>
      <c r="FS57" s="131">
        <v>0</v>
      </c>
      <c r="FT57" s="132">
        <v>0</v>
      </c>
      <c r="FU57" s="132">
        <v>0</v>
      </c>
      <c r="FV57" s="132">
        <v>0</v>
      </c>
      <c r="FW57" s="529">
        <v>0</v>
      </c>
      <c r="FX57" s="131">
        <v>0</v>
      </c>
      <c r="FY57" s="132">
        <v>0</v>
      </c>
      <c r="FZ57" s="132">
        <v>0</v>
      </c>
      <c r="GA57" s="132">
        <v>0</v>
      </c>
      <c r="GB57" s="529">
        <v>0</v>
      </c>
      <c r="GC57" s="131">
        <v>0</v>
      </c>
      <c r="GD57" s="132">
        <v>0</v>
      </c>
      <c r="GE57" s="132">
        <v>0</v>
      </c>
      <c r="GF57" s="132">
        <v>0</v>
      </c>
      <c r="GG57" s="529">
        <v>0</v>
      </c>
      <c r="GH57" s="131">
        <v>0</v>
      </c>
      <c r="GI57" s="132">
        <v>0</v>
      </c>
      <c r="GJ57" s="132">
        <v>0</v>
      </c>
      <c r="GK57" s="132">
        <v>0</v>
      </c>
      <c r="GL57" s="529">
        <v>0</v>
      </c>
      <c r="GM57" s="131">
        <v>0</v>
      </c>
      <c r="GN57" s="132">
        <v>0</v>
      </c>
      <c r="GO57" s="132">
        <v>0</v>
      </c>
      <c r="GP57" s="132">
        <v>0</v>
      </c>
      <c r="GQ57" s="529">
        <v>0</v>
      </c>
      <c r="GR57" s="131">
        <v>0</v>
      </c>
      <c r="GS57" s="132">
        <v>0</v>
      </c>
      <c r="GT57" s="132">
        <v>0</v>
      </c>
      <c r="GU57" s="132">
        <v>0</v>
      </c>
      <c r="GV57" s="529">
        <v>0</v>
      </c>
      <c r="GW57" s="131">
        <v>0</v>
      </c>
      <c r="GX57" s="132">
        <v>0</v>
      </c>
      <c r="GY57" s="132">
        <v>0</v>
      </c>
      <c r="GZ57" s="132">
        <v>0</v>
      </c>
      <c r="HA57" s="529">
        <v>0</v>
      </c>
      <c r="HB57" s="131">
        <v>0</v>
      </c>
      <c r="HC57" s="132">
        <v>0</v>
      </c>
      <c r="HD57" s="132">
        <v>0</v>
      </c>
      <c r="HE57" s="132">
        <v>0</v>
      </c>
      <c r="HF57" s="529">
        <v>0</v>
      </c>
      <c r="HG57" s="131">
        <v>0</v>
      </c>
      <c r="HH57" s="132">
        <v>0</v>
      </c>
      <c r="HI57" s="132">
        <v>0</v>
      </c>
      <c r="HJ57" s="132">
        <v>0</v>
      </c>
      <c r="HK57" s="529">
        <v>0</v>
      </c>
      <c r="HL57" s="131">
        <v>0</v>
      </c>
      <c r="HM57" s="132">
        <v>0</v>
      </c>
      <c r="HN57" s="132">
        <v>0</v>
      </c>
      <c r="HO57" s="132">
        <v>0</v>
      </c>
      <c r="HP57" s="529">
        <v>0</v>
      </c>
      <c r="HQ57" s="131">
        <v>0</v>
      </c>
      <c r="HR57" s="132">
        <v>0</v>
      </c>
      <c r="HS57" s="132">
        <v>0</v>
      </c>
      <c r="HT57" s="132">
        <v>0</v>
      </c>
      <c r="HU57" s="529">
        <v>0</v>
      </c>
      <c r="HV57" s="131">
        <v>0</v>
      </c>
      <c r="HW57" s="132">
        <v>0</v>
      </c>
      <c r="HX57" s="132">
        <v>0</v>
      </c>
      <c r="HY57" s="132">
        <v>0</v>
      </c>
      <c r="HZ57" s="529">
        <v>0</v>
      </c>
      <c r="IA57" s="131">
        <v>0</v>
      </c>
      <c r="IB57" s="132">
        <v>0</v>
      </c>
      <c r="IC57" s="132">
        <v>0</v>
      </c>
      <c r="ID57" s="132">
        <v>0</v>
      </c>
      <c r="IE57" s="529">
        <v>0</v>
      </c>
      <c r="IF57" s="131">
        <v>0</v>
      </c>
      <c r="IG57" s="132">
        <v>0</v>
      </c>
      <c r="IH57" s="132">
        <v>0</v>
      </c>
      <c r="II57" s="132">
        <v>0</v>
      </c>
      <c r="IJ57" s="529">
        <v>0</v>
      </c>
      <c r="IK57" s="131">
        <v>0</v>
      </c>
      <c r="IL57" s="132">
        <v>0</v>
      </c>
      <c r="IM57" s="132">
        <v>0</v>
      </c>
      <c r="IN57" s="132">
        <v>0</v>
      </c>
      <c r="IO57" s="529">
        <v>0</v>
      </c>
      <c r="IP57" s="131">
        <v>0</v>
      </c>
      <c r="IQ57" s="132">
        <v>0</v>
      </c>
      <c r="IR57" s="132">
        <v>0</v>
      </c>
      <c r="IS57" s="132">
        <v>0</v>
      </c>
      <c r="IT57" s="529">
        <v>0</v>
      </c>
      <c r="IU57" s="131">
        <v>0</v>
      </c>
      <c r="IV57" s="132">
        <v>0</v>
      </c>
      <c r="IW57" s="132">
        <v>0</v>
      </c>
      <c r="IX57" s="132">
        <v>0</v>
      </c>
      <c r="IY57" s="529">
        <v>0</v>
      </c>
      <c r="IZ57" s="131">
        <v>0</v>
      </c>
      <c r="JA57" s="132">
        <v>0</v>
      </c>
      <c r="JB57" s="132">
        <v>0</v>
      </c>
      <c r="JC57" s="132">
        <v>0</v>
      </c>
      <c r="JD57" s="529">
        <v>0</v>
      </c>
      <c r="JE57" s="131">
        <v>0</v>
      </c>
      <c r="JF57" s="132">
        <v>0</v>
      </c>
      <c r="JG57" s="132">
        <v>0</v>
      </c>
      <c r="JH57" s="132">
        <v>0</v>
      </c>
      <c r="JI57" s="529">
        <v>0</v>
      </c>
      <c r="JJ57" s="131">
        <v>0</v>
      </c>
      <c r="JK57" s="132">
        <v>0</v>
      </c>
      <c r="JL57" s="132">
        <v>0</v>
      </c>
      <c r="JM57" s="132">
        <v>0</v>
      </c>
      <c r="JN57" s="529">
        <v>0</v>
      </c>
      <c r="JO57" s="131">
        <v>0</v>
      </c>
      <c r="JP57" s="132">
        <v>0</v>
      </c>
      <c r="JQ57" s="132">
        <v>0</v>
      </c>
      <c r="JR57" s="132">
        <v>0</v>
      </c>
      <c r="JS57" s="529">
        <v>0</v>
      </c>
      <c r="JT57" s="131">
        <v>0</v>
      </c>
      <c r="JU57" s="132">
        <v>0</v>
      </c>
      <c r="JV57" s="132">
        <v>0</v>
      </c>
      <c r="JW57" s="132">
        <v>0</v>
      </c>
      <c r="JX57" s="529">
        <v>0</v>
      </c>
      <c r="JY57" s="131">
        <v>0</v>
      </c>
      <c r="JZ57" s="132">
        <v>0</v>
      </c>
      <c r="KA57" s="132">
        <v>0</v>
      </c>
      <c r="KB57" s="132">
        <v>0</v>
      </c>
      <c r="KC57" s="529">
        <v>0</v>
      </c>
      <c r="KD57" s="131">
        <v>0</v>
      </c>
      <c r="KE57" s="132">
        <v>0</v>
      </c>
      <c r="KF57" s="132">
        <v>0</v>
      </c>
      <c r="KG57" s="132">
        <v>0</v>
      </c>
      <c r="KH57" s="529">
        <v>0</v>
      </c>
      <c r="KI57" s="131">
        <v>0</v>
      </c>
      <c r="KJ57" s="132">
        <v>0</v>
      </c>
      <c r="KK57" s="132">
        <v>0</v>
      </c>
      <c r="KL57" s="132">
        <v>0</v>
      </c>
      <c r="KM57" s="529">
        <v>0</v>
      </c>
      <c r="KN57" s="131">
        <v>0</v>
      </c>
      <c r="KO57" s="132">
        <v>0</v>
      </c>
      <c r="KP57" s="132">
        <v>0</v>
      </c>
      <c r="KQ57" s="132">
        <v>0</v>
      </c>
      <c r="KR57" s="529">
        <v>0</v>
      </c>
      <c r="KS57" s="131">
        <v>0</v>
      </c>
      <c r="KT57" s="132">
        <v>0</v>
      </c>
      <c r="KU57" s="132">
        <v>0</v>
      </c>
      <c r="KV57" s="132">
        <v>0</v>
      </c>
      <c r="KW57" s="529">
        <v>0</v>
      </c>
      <c r="KX57" s="131">
        <v>0</v>
      </c>
      <c r="KY57" s="132">
        <v>0</v>
      </c>
      <c r="KZ57" s="132">
        <v>0</v>
      </c>
      <c r="LA57" s="132">
        <v>0</v>
      </c>
      <c r="LB57" s="529">
        <v>0</v>
      </c>
      <c r="LC57" s="131">
        <v>0</v>
      </c>
      <c r="LD57" s="132">
        <v>0</v>
      </c>
      <c r="LE57" s="132">
        <v>0</v>
      </c>
      <c r="LF57" s="132">
        <v>0</v>
      </c>
      <c r="LG57" s="529">
        <v>0</v>
      </c>
      <c r="LH57" s="131">
        <v>0</v>
      </c>
      <c r="LI57" s="132">
        <v>0</v>
      </c>
      <c r="LJ57" s="132">
        <v>0</v>
      </c>
      <c r="LK57" s="132">
        <v>0</v>
      </c>
      <c r="LL57" s="529">
        <v>0</v>
      </c>
      <c r="LM57" s="131">
        <v>0</v>
      </c>
      <c r="LN57" s="132">
        <v>0</v>
      </c>
      <c r="LO57" s="132">
        <v>0</v>
      </c>
      <c r="LP57" s="132">
        <v>0</v>
      </c>
      <c r="LQ57" s="529">
        <v>0</v>
      </c>
      <c r="LR57" s="131">
        <v>0</v>
      </c>
      <c r="LS57" s="132">
        <v>0</v>
      </c>
      <c r="LT57" s="132">
        <v>0</v>
      </c>
      <c r="LU57" s="132">
        <v>0</v>
      </c>
      <c r="LV57" s="529">
        <v>0</v>
      </c>
      <c r="LW57" s="131">
        <v>0</v>
      </c>
      <c r="LX57" s="132">
        <v>0</v>
      </c>
      <c r="LY57" s="132">
        <v>0</v>
      </c>
      <c r="LZ57" s="132">
        <v>0</v>
      </c>
      <c r="MA57" s="529">
        <v>0</v>
      </c>
      <c r="MB57" s="131">
        <v>0</v>
      </c>
      <c r="MC57" s="132">
        <v>0</v>
      </c>
      <c r="MD57" s="132">
        <v>0</v>
      </c>
      <c r="ME57" s="132">
        <v>0</v>
      </c>
      <c r="MF57" s="529">
        <v>0</v>
      </c>
      <c r="MG57" s="131">
        <v>0</v>
      </c>
      <c r="MH57" s="132">
        <v>0</v>
      </c>
      <c r="MI57" s="132">
        <v>0</v>
      </c>
      <c r="MJ57" s="132">
        <v>0</v>
      </c>
      <c r="MK57" s="529">
        <v>0</v>
      </c>
      <c r="ML57" s="131">
        <v>0</v>
      </c>
      <c r="MM57" s="132">
        <v>0</v>
      </c>
      <c r="MN57" s="132">
        <v>0</v>
      </c>
      <c r="MO57" s="132">
        <v>0</v>
      </c>
      <c r="MP57" s="529">
        <v>0</v>
      </c>
      <c r="MQ57" s="131">
        <v>0</v>
      </c>
      <c r="MR57" s="132">
        <v>0</v>
      </c>
      <c r="MS57" s="132">
        <v>0</v>
      </c>
      <c r="MT57" s="132">
        <v>0</v>
      </c>
      <c r="MU57" s="529">
        <v>0</v>
      </c>
      <c r="MV57" s="131">
        <v>0</v>
      </c>
      <c r="MW57" s="132">
        <v>0</v>
      </c>
      <c r="MX57" s="132">
        <v>0</v>
      </c>
      <c r="MY57" s="132">
        <v>0</v>
      </c>
      <c r="MZ57" s="529">
        <v>0</v>
      </c>
      <c r="NA57" s="131">
        <v>0</v>
      </c>
      <c r="NB57" s="132">
        <v>0</v>
      </c>
      <c r="NC57" s="132">
        <v>0</v>
      </c>
      <c r="ND57" s="132">
        <v>0</v>
      </c>
      <c r="NE57" s="529">
        <v>0</v>
      </c>
      <c r="NF57" s="131">
        <v>0</v>
      </c>
      <c r="NG57" s="132">
        <v>0</v>
      </c>
      <c r="NH57" s="132">
        <v>0</v>
      </c>
      <c r="NI57" s="132">
        <v>0</v>
      </c>
      <c r="NJ57" s="529">
        <v>0</v>
      </c>
      <c r="NK57" s="131">
        <v>0</v>
      </c>
      <c r="NL57" s="132">
        <v>0</v>
      </c>
      <c r="NM57" s="132">
        <v>0</v>
      </c>
      <c r="NN57" s="132">
        <v>0</v>
      </c>
      <c r="NO57" s="529">
        <v>0</v>
      </c>
      <c r="NP57" s="131">
        <v>0</v>
      </c>
      <c r="NQ57" s="132">
        <v>0</v>
      </c>
      <c r="NR57" s="132">
        <v>0</v>
      </c>
      <c r="NS57" s="132">
        <v>0</v>
      </c>
      <c r="NT57" s="529">
        <v>0</v>
      </c>
      <c r="NU57" s="131">
        <v>0</v>
      </c>
      <c r="NV57" s="132">
        <v>0</v>
      </c>
      <c r="NW57" s="132">
        <v>0</v>
      </c>
      <c r="NX57" s="132">
        <v>0</v>
      </c>
      <c r="NY57" s="529">
        <v>0</v>
      </c>
      <c r="NZ57" s="131">
        <v>0</v>
      </c>
      <c r="OA57" s="132">
        <v>0</v>
      </c>
      <c r="OB57" s="132">
        <v>0</v>
      </c>
      <c r="OC57" s="132">
        <v>0</v>
      </c>
      <c r="OD57" s="529">
        <v>0</v>
      </c>
      <c r="OE57" s="131">
        <v>0</v>
      </c>
      <c r="OF57" s="132">
        <v>0</v>
      </c>
      <c r="OG57" s="132">
        <v>0</v>
      </c>
      <c r="OH57" s="132">
        <v>0</v>
      </c>
      <c r="OI57" s="529">
        <v>0</v>
      </c>
      <c r="OJ57" s="131">
        <v>0</v>
      </c>
      <c r="OK57" s="132">
        <v>0</v>
      </c>
      <c r="OL57" s="132">
        <v>0</v>
      </c>
      <c r="OM57" s="132">
        <v>0</v>
      </c>
      <c r="ON57" s="529">
        <v>0</v>
      </c>
      <c r="OO57" s="131">
        <v>0</v>
      </c>
      <c r="OP57" s="132">
        <v>0</v>
      </c>
      <c r="OQ57" s="132">
        <v>0</v>
      </c>
      <c r="OR57" s="132">
        <v>0</v>
      </c>
      <c r="OS57" s="529">
        <v>0</v>
      </c>
      <c r="OT57" s="131">
        <v>0</v>
      </c>
      <c r="OU57" s="132">
        <v>0</v>
      </c>
      <c r="OV57" s="132">
        <v>0</v>
      </c>
      <c r="OW57" s="132">
        <v>0</v>
      </c>
      <c r="OX57" s="529">
        <v>0</v>
      </c>
      <c r="OY57" s="131">
        <v>0</v>
      </c>
      <c r="OZ57" s="132">
        <v>0</v>
      </c>
      <c r="PA57" s="132">
        <v>0</v>
      </c>
      <c r="PB57" s="132">
        <v>0</v>
      </c>
      <c r="PC57" s="529">
        <v>0</v>
      </c>
      <c r="PD57" s="131">
        <v>0</v>
      </c>
      <c r="PE57" s="132">
        <v>0</v>
      </c>
      <c r="PF57" s="132">
        <v>0</v>
      </c>
      <c r="PG57" s="132">
        <v>0</v>
      </c>
      <c r="PH57" s="529">
        <v>0</v>
      </c>
      <c r="PI57" s="131">
        <v>0</v>
      </c>
      <c r="PJ57" s="132">
        <v>0</v>
      </c>
      <c r="PK57" s="132">
        <v>0</v>
      </c>
      <c r="PL57" s="132">
        <v>0</v>
      </c>
      <c r="PM57" s="529">
        <v>0</v>
      </c>
      <c r="PN57" s="131">
        <v>0</v>
      </c>
      <c r="PO57" s="132">
        <v>0</v>
      </c>
      <c r="PP57" s="132">
        <v>0</v>
      </c>
      <c r="PQ57" s="132">
        <v>0</v>
      </c>
      <c r="PR57" s="529">
        <v>0</v>
      </c>
      <c r="PS57" s="131">
        <v>0</v>
      </c>
      <c r="PT57" s="132">
        <v>0</v>
      </c>
      <c r="PU57" s="132">
        <v>0</v>
      </c>
      <c r="PV57" s="132">
        <v>0</v>
      </c>
      <c r="PW57" s="529">
        <v>0</v>
      </c>
      <c r="PX57" s="131">
        <v>0</v>
      </c>
      <c r="PY57" s="132">
        <v>0</v>
      </c>
      <c r="PZ57" s="132">
        <v>0</v>
      </c>
      <c r="QA57" s="132">
        <v>0</v>
      </c>
      <c r="QB57" s="529">
        <v>0</v>
      </c>
      <c r="QC57" s="131">
        <v>0</v>
      </c>
      <c r="QD57" s="132">
        <v>0</v>
      </c>
      <c r="QE57" s="132">
        <v>0</v>
      </c>
      <c r="QF57" s="132">
        <v>0</v>
      </c>
      <c r="QG57" s="529">
        <v>0</v>
      </c>
      <c r="QH57" s="131">
        <v>0</v>
      </c>
      <c r="QI57" s="132">
        <v>0</v>
      </c>
      <c r="QJ57" s="132">
        <v>0</v>
      </c>
      <c r="QK57" s="132">
        <v>0</v>
      </c>
      <c r="QL57" s="529">
        <v>0</v>
      </c>
      <c r="QM57" s="131">
        <v>0</v>
      </c>
      <c r="QN57" s="132">
        <v>0</v>
      </c>
      <c r="QO57" s="132">
        <v>0</v>
      </c>
      <c r="QP57" s="132">
        <v>0</v>
      </c>
      <c r="QQ57" s="530">
        <v>0</v>
      </c>
    </row>
    <row r="58" spans="2:459">
      <c r="B58" s="620" t="s">
        <v>2862</v>
      </c>
      <c r="C58" s="621" t="s">
        <v>2863</v>
      </c>
      <c r="D58" s="622"/>
      <c r="E58" s="623">
        <v>0</v>
      </c>
      <c r="F58" s="624">
        <v>0</v>
      </c>
      <c r="G58" s="624">
        <v>0</v>
      </c>
      <c r="H58" s="624">
        <v>0</v>
      </c>
      <c r="I58" s="625">
        <v>0</v>
      </c>
      <c r="J58" s="623">
        <v>0</v>
      </c>
      <c r="K58" s="624">
        <v>0</v>
      </c>
      <c r="L58" s="624">
        <v>0</v>
      </c>
      <c r="M58" s="624">
        <v>0</v>
      </c>
      <c r="N58" s="625">
        <v>0</v>
      </c>
      <c r="O58" s="623">
        <v>0</v>
      </c>
      <c r="P58" s="624">
        <v>0</v>
      </c>
      <c r="Q58" s="624">
        <v>0</v>
      </c>
      <c r="R58" s="624">
        <v>0</v>
      </c>
      <c r="S58" s="625">
        <v>0</v>
      </c>
      <c r="T58" s="623">
        <v>0</v>
      </c>
      <c r="U58" s="624">
        <v>0</v>
      </c>
      <c r="V58" s="624">
        <v>0</v>
      </c>
      <c r="W58" s="624">
        <v>0</v>
      </c>
      <c r="X58" s="625">
        <v>0</v>
      </c>
      <c r="Y58" s="623">
        <v>0</v>
      </c>
      <c r="Z58" s="624">
        <v>0</v>
      </c>
      <c r="AA58" s="624">
        <v>0</v>
      </c>
      <c r="AB58" s="624">
        <v>0</v>
      </c>
      <c r="AC58" s="625">
        <v>0</v>
      </c>
      <c r="AD58" s="623">
        <v>0</v>
      </c>
      <c r="AE58" s="624">
        <v>0</v>
      </c>
      <c r="AF58" s="624">
        <v>0</v>
      </c>
      <c r="AG58" s="624">
        <v>0</v>
      </c>
      <c r="AH58" s="625">
        <v>0</v>
      </c>
      <c r="AI58" s="623">
        <v>0</v>
      </c>
      <c r="AJ58" s="624">
        <v>0</v>
      </c>
      <c r="AK58" s="624">
        <v>0</v>
      </c>
      <c r="AL58" s="624">
        <v>0</v>
      </c>
      <c r="AM58" s="625">
        <v>0</v>
      </c>
      <c r="AN58" s="623">
        <v>0</v>
      </c>
      <c r="AO58" s="624">
        <v>0</v>
      </c>
      <c r="AP58" s="624">
        <v>0</v>
      </c>
      <c r="AQ58" s="624">
        <v>0</v>
      </c>
      <c r="AR58" s="625">
        <v>0</v>
      </c>
      <c r="AS58" s="623">
        <v>0</v>
      </c>
      <c r="AT58" s="624">
        <v>0</v>
      </c>
      <c r="AU58" s="624">
        <v>0</v>
      </c>
      <c r="AV58" s="624">
        <v>0</v>
      </c>
      <c r="AW58" s="625">
        <v>0</v>
      </c>
      <c r="AX58" s="623">
        <v>0</v>
      </c>
      <c r="AY58" s="624">
        <v>0</v>
      </c>
      <c r="AZ58" s="624">
        <v>0</v>
      </c>
      <c r="BA58" s="624">
        <v>0</v>
      </c>
      <c r="BB58" s="625">
        <v>0</v>
      </c>
      <c r="BC58" s="623">
        <v>0</v>
      </c>
      <c r="BD58" s="624">
        <v>0</v>
      </c>
      <c r="BE58" s="624">
        <v>0</v>
      </c>
      <c r="BF58" s="624">
        <v>0</v>
      </c>
      <c r="BG58" s="625">
        <v>0</v>
      </c>
      <c r="BH58" s="623">
        <v>0</v>
      </c>
      <c r="BI58" s="624">
        <v>0</v>
      </c>
      <c r="BJ58" s="624">
        <v>0</v>
      </c>
      <c r="BK58" s="624">
        <v>0</v>
      </c>
      <c r="BL58" s="625">
        <v>0</v>
      </c>
      <c r="BM58" s="623">
        <v>0</v>
      </c>
      <c r="BN58" s="624">
        <v>0</v>
      </c>
      <c r="BO58" s="624">
        <v>0</v>
      </c>
      <c r="BP58" s="624">
        <v>0</v>
      </c>
      <c r="BQ58" s="625">
        <v>0</v>
      </c>
      <c r="BR58" s="623">
        <v>0</v>
      </c>
      <c r="BS58" s="624">
        <v>0</v>
      </c>
      <c r="BT58" s="624">
        <v>0</v>
      </c>
      <c r="BU58" s="624">
        <v>0</v>
      </c>
      <c r="BV58" s="625">
        <v>0</v>
      </c>
      <c r="BW58" s="623">
        <v>0</v>
      </c>
      <c r="BX58" s="624">
        <v>0</v>
      </c>
      <c r="BY58" s="624">
        <v>0</v>
      </c>
      <c r="BZ58" s="624">
        <v>0</v>
      </c>
      <c r="CA58" s="625">
        <v>0</v>
      </c>
      <c r="CB58" s="623">
        <v>0</v>
      </c>
      <c r="CC58" s="624">
        <v>0</v>
      </c>
      <c r="CD58" s="624">
        <v>0</v>
      </c>
      <c r="CE58" s="624">
        <v>0</v>
      </c>
      <c r="CF58" s="625">
        <v>0</v>
      </c>
      <c r="CG58" s="623">
        <v>0</v>
      </c>
      <c r="CH58" s="624">
        <v>0</v>
      </c>
      <c r="CI58" s="624">
        <v>0</v>
      </c>
      <c r="CJ58" s="624">
        <v>0</v>
      </c>
      <c r="CK58" s="625">
        <v>0</v>
      </c>
      <c r="CL58" s="623">
        <v>0</v>
      </c>
      <c r="CM58" s="624">
        <v>0</v>
      </c>
      <c r="CN58" s="624">
        <v>0</v>
      </c>
      <c r="CO58" s="624">
        <v>0</v>
      </c>
      <c r="CP58" s="625">
        <v>0</v>
      </c>
      <c r="CQ58" s="623">
        <v>0</v>
      </c>
      <c r="CR58" s="624">
        <v>0</v>
      </c>
      <c r="CS58" s="624">
        <v>0</v>
      </c>
      <c r="CT58" s="624">
        <v>0</v>
      </c>
      <c r="CU58" s="625">
        <v>0</v>
      </c>
      <c r="CV58" s="623">
        <v>0</v>
      </c>
      <c r="CW58" s="624">
        <v>0</v>
      </c>
      <c r="CX58" s="624">
        <v>0</v>
      </c>
      <c r="CY58" s="624">
        <v>0</v>
      </c>
      <c r="CZ58" s="625">
        <v>0</v>
      </c>
      <c r="DA58" s="623">
        <v>0</v>
      </c>
      <c r="DB58" s="624">
        <v>0</v>
      </c>
      <c r="DC58" s="624">
        <v>0</v>
      </c>
      <c r="DD58" s="624">
        <v>0</v>
      </c>
      <c r="DE58" s="625">
        <v>0</v>
      </c>
      <c r="DF58" s="623">
        <v>0</v>
      </c>
      <c r="DG58" s="624">
        <v>0</v>
      </c>
      <c r="DH58" s="624">
        <v>0</v>
      </c>
      <c r="DI58" s="624">
        <v>0</v>
      </c>
      <c r="DJ58" s="625">
        <v>0</v>
      </c>
      <c r="DK58" s="623">
        <v>0</v>
      </c>
      <c r="DL58" s="624">
        <v>0</v>
      </c>
      <c r="DM58" s="624">
        <v>0</v>
      </c>
      <c r="DN58" s="624">
        <v>0</v>
      </c>
      <c r="DO58" s="625">
        <v>0</v>
      </c>
      <c r="DP58" s="623">
        <v>0</v>
      </c>
      <c r="DQ58" s="624">
        <v>0</v>
      </c>
      <c r="DR58" s="624">
        <v>0</v>
      </c>
      <c r="DS58" s="624">
        <v>0</v>
      </c>
      <c r="DT58" s="625">
        <v>0</v>
      </c>
      <c r="DU58" s="623">
        <v>0</v>
      </c>
      <c r="DV58" s="624">
        <v>0</v>
      </c>
      <c r="DW58" s="624">
        <v>0</v>
      </c>
      <c r="DX58" s="624">
        <v>0</v>
      </c>
      <c r="DY58" s="625">
        <v>0</v>
      </c>
      <c r="DZ58" s="623">
        <v>0</v>
      </c>
      <c r="EA58" s="624">
        <v>0</v>
      </c>
      <c r="EB58" s="624">
        <v>0</v>
      </c>
      <c r="EC58" s="624">
        <v>0</v>
      </c>
      <c r="ED58" s="625">
        <v>0</v>
      </c>
      <c r="EE58" s="623">
        <v>0</v>
      </c>
      <c r="EF58" s="624">
        <v>0</v>
      </c>
      <c r="EG58" s="624">
        <v>0</v>
      </c>
      <c r="EH58" s="624">
        <v>0</v>
      </c>
      <c r="EI58" s="625">
        <v>0</v>
      </c>
      <c r="EJ58" s="623">
        <v>0</v>
      </c>
      <c r="EK58" s="624">
        <v>0</v>
      </c>
      <c r="EL58" s="624">
        <v>0</v>
      </c>
      <c r="EM58" s="624">
        <v>0</v>
      </c>
      <c r="EN58" s="625">
        <v>0</v>
      </c>
      <c r="EO58" s="623">
        <v>0</v>
      </c>
      <c r="EP58" s="624">
        <v>0</v>
      </c>
      <c r="EQ58" s="624">
        <v>0</v>
      </c>
      <c r="ER58" s="624">
        <v>0</v>
      </c>
      <c r="ES58" s="625">
        <v>0</v>
      </c>
      <c r="ET58" s="623">
        <v>0</v>
      </c>
      <c r="EU58" s="624">
        <v>0</v>
      </c>
      <c r="EV58" s="624">
        <v>0</v>
      </c>
      <c r="EW58" s="624">
        <v>0</v>
      </c>
      <c r="EX58" s="625">
        <v>0</v>
      </c>
      <c r="EY58" s="623">
        <v>0</v>
      </c>
      <c r="EZ58" s="624">
        <v>0</v>
      </c>
      <c r="FA58" s="624">
        <v>0</v>
      </c>
      <c r="FB58" s="624">
        <v>0</v>
      </c>
      <c r="FC58" s="625">
        <v>0</v>
      </c>
      <c r="FD58" s="623">
        <v>0</v>
      </c>
      <c r="FE58" s="624">
        <v>0</v>
      </c>
      <c r="FF58" s="624">
        <v>0</v>
      </c>
      <c r="FG58" s="624">
        <v>0</v>
      </c>
      <c r="FH58" s="625">
        <v>0</v>
      </c>
      <c r="FI58" s="623">
        <v>0</v>
      </c>
      <c r="FJ58" s="624">
        <v>0</v>
      </c>
      <c r="FK58" s="624">
        <v>0</v>
      </c>
      <c r="FL58" s="624">
        <v>0</v>
      </c>
      <c r="FM58" s="625">
        <v>0</v>
      </c>
      <c r="FN58" s="623">
        <v>0</v>
      </c>
      <c r="FO58" s="624">
        <v>0</v>
      </c>
      <c r="FP58" s="624">
        <v>0</v>
      </c>
      <c r="FQ58" s="624">
        <v>0</v>
      </c>
      <c r="FR58" s="625">
        <v>0</v>
      </c>
      <c r="FS58" s="623">
        <v>0</v>
      </c>
      <c r="FT58" s="624">
        <v>0</v>
      </c>
      <c r="FU58" s="624">
        <v>0</v>
      </c>
      <c r="FV58" s="624">
        <v>0</v>
      </c>
      <c r="FW58" s="625">
        <v>0</v>
      </c>
      <c r="FX58" s="623">
        <v>0</v>
      </c>
      <c r="FY58" s="624">
        <v>0</v>
      </c>
      <c r="FZ58" s="624">
        <v>0</v>
      </c>
      <c r="GA58" s="624">
        <v>0</v>
      </c>
      <c r="GB58" s="625">
        <v>0</v>
      </c>
      <c r="GC58" s="623">
        <v>0</v>
      </c>
      <c r="GD58" s="624">
        <v>0</v>
      </c>
      <c r="GE58" s="624">
        <v>0</v>
      </c>
      <c r="GF58" s="624">
        <v>0</v>
      </c>
      <c r="GG58" s="625">
        <v>0</v>
      </c>
      <c r="GH58" s="623">
        <v>0</v>
      </c>
      <c r="GI58" s="624">
        <v>0</v>
      </c>
      <c r="GJ58" s="624">
        <v>0</v>
      </c>
      <c r="GK58" s="624">
        <v>0</v>
      </c>
      <c r="GL58" s="625">
        <v>0</v>
      </c>
      <c r="GM58" s="623">
        <v>0</v>
      </c>
      <c r="GN58" s="624">
        <v>0</v>
      </c>
      <c r="GO58" s="624">
        <v>0</v>
      </c>
      <c r="GP58" s="624">
        <v>0</v>
      </c>
      <c r="GQ58" s="625">
        <v>0</v>
      </c>
      <c r="GR58" s="623">
        <v>0</v>
      </c>
      <c r="GS58" s="624">
        <v>0</v>
      </c>
      <c r="GT58" s="624">
        <v>0</v>
      </c>
      <c r="GU58" s="624">
        <v>0</v>
      </c>
      <c r="GV58" s="625">
        <v>0</v>
      </c>
      <c r="GW58" s="623">
        <v>0</v>
      </c>
      <c r="GX58" s="624">
        <v>0</v>
      </c>
      <c r="GY58" s="624">
        <v>0</v>
      </c>
      <c r="GZ58" s="624">
        <v>0</v>
      </c>
      <c r="HA58" s="625">
        <v>0</v>
      </c>
      <c r="HB58" s="623">
        <v>0</v>
      </c>
      <c r="HC58" s="624">
        <v>0</v>
      </c>
      <c r="HD58" s="624">
        <v>0</v>
      </c>
      <c r="HE58" s="624">
        <v>0</v>
      </c>
      <c r="HF58" s="625">
        <v>0</v>
      </c>
      <c r="HG58" s="623">
        <v>0</v>
      </c>
      <c r="HH58" s="624">
        <v>0</v>
      </c>
      <c r="HI58" s="624">
        <v>0</v>
      </c>
      <c r="HJ58" s="624">
        <v>0</v>
      </c>
      <c r="HK58" s="625">
        <v>0</v>
      </c>
      <c r="HL58" s="623">
        <v>0</v>
      </c>
      <c r="HM58" s="624">
        <v>0</v>
      </c>
      <c r="HN58" s="624">
        <v>0</v>
      </c>
      <c r="HO58" s="624">
        <v>0</v>
      </c>
      <c r="HP58" s="625">
        <v>0</v>
      </c>
      <c r="HQ58" s="623">
        <v>0</v>
      </c>
      <c r="HR58" s="624">
        <v>0</v>
      </c>
      <c r="HS58" s="624">
        <v>0</v>
      </c>
      <c r="HT58" s="624">
        <v>0</v>
      </c>
      <c r="HU58" s="625">
        <v>0</v>
      </c>
      <c r="HV58" s="623">
        <v>0</v>
      </c>
      <c r="HW58" s="624">
        <v>0</v>
      </c>
      <c r="HX58" s="624">
        <v>0</v>
      </c>
      <c r="HY58" s="624">
        <v>0</v>
      </c>
      <c r="HZ58" s="625">
        <v>0</v>
      </c>
      <c r="IA58" s="623">
        <v>0</v>
      </c>
      <c r="IB58" s="624">
        <v>0</v>
      </c>
      <c r="IC58" s="624">
        <v>0</v>
      </c>
      <c r="ID58" s="624">
        <v>0</v>
      </c>
      <c r="IE58" s="625">
        <v>0</v>
      </c>
      <c r="IF58" s="623">
        <v>0</v>
      </c>
      <c r="IG58" s="624">
        <v>0</v>
      </c>
      <c r="IH58" s="624">
        <v>0</v>
      </c>
      <c r="II58" s="624">
        <v>0</v>
      </c>
      <c r="IJ58" s="625">
        <v>0</v>
      </c>
      <c r="IK58" s="623">
        <v>0</v>
      </c>
      <c r="IL58" s="624">
        <v>0</v>
      </c>
      <c r="IM58" s="624">
        <v>0</v>
      </c>
      <c r="IN58" s="624">
        <v>0</v>
      </c>
      <c r="IO58" s="625">
        <v>0</v>
      </c>
      <c r="IP58" s="623">
        <v>0</v>
      </c>
      <c r="IQ58" s="624">
        <v>0</v>
      </c>
      <c r="IR58" s="624">
        <v>0</v>
      </c>
      <c r="IS58" s="624">
        <v>0</v>
      </c>
      <c r="IT58" s="625">
        <v>0</v>
      </c>
      <c r="IU58" s="623">
        <v>0</v>
      </c>
      <c r="IV58" s="624">
        <v>0</v>
      </c>
      <c r="IW58" s="624">
        <v>0</v>
      </c>
      <c r="IX58" s="624">
        <v>0</v>
      </c>
      <c r="IY58" s="625">
        <v>0</v>
      </c>
      <c r="IZ58" s="623">
        <v>0</v>
      </c>
      <c r="JA58" s="624">
        <v>0</v>
      </c>
      <c r="JB58" s="624">
        <v>0</v>
      </c>
      <c r="JC58" s="624">
        <v>0</v>
      </c>
      <c r="JD58" s="625">
        <v>0</v>
      </c>
      <c r="JE58" s="623">
        <v>0</v>
      </c>
      <c r="JF58" s="624">
        <v>0</v>
      </c>
      <c r="JG58" s="624">
        <v>0</v>
      </c>
      <c r="JH58" s="624">
        <v>0</v>
      </c>
      <c r="JI58" s="625">
        <v>0</v>
      </c>
      <c r="JJ58" s="623">
        <v>0</v>
      </c>
      <c r="JK58" s="624">
        <v>0</v>
      </c>
      <c r="JL58" s="624">
        <v>0</v>
      </c>
      <c r="JM58" s="624">
        <v>0</v>
      </c>
      <c r="JN58" s="625">
        <v>0</v>
      </c>
      <c r="JO58" s="623">
        <v>0</v>
      </c>
      <c r="JP58" s="624">
        <v>0</v>
      </c>
      <c r="JQ58" s="624">
        <v>0</v>
      </c>
      <c r="JR58" s="624">
        <v>0</v>
      </c>
      <c r="JS58" s="625">
        <v>0</v>
      </c>
      <c r="JT58" s="623">
        <v>0</v>
      </c>
      <c r="JU58" s="624">
        <v>0</v>
      </c>
      <c r="JV58" s="624">
        <v>0</v>
      </c>
      <c r="JW58" s="624">
        <v>0</v>
      </c>
      <c r="JX58" s="625">
        <v>0</v>
      </c>
      <c r="JY58" s="623">
        <v>0</v>
      </c>
      <c r="JZ58" s="624">
        <v>0</v>
      </c>
      <c r="KA58" s="624">
        <v>0</v>
      </c>
      <c r="KB58" s="624">
        <v>0</v>
      </c>
      <c r="KC58" s="625">
        <v>0</v>
      </c>
      <c r="KD58" s="623">
        <v>0</v>
      </c>
      <c r="KE58" s="624">
        <v>0</v>
      </c>
      <c r="KF58" s="624">
        <v>0</v>
      </c>
      <c r="KG58" s="624">
        <v>0</v>
      </c>
      <c r="KH58" s="625">
        <v>0</v>
      </c>
      <c r="KI58" s="623">
        <v>0</v>
      </c>
      <c r="KJ58" s="624">
        <v>0</v>
      </c>
      <c r="KK58" s="624">
        <v>0</v>
      </c>
      <c r="KL58" s="624">
        <v>0</v>
      </c>
      <c r="KM58" s="625">
        <v>0</v>
      </c>
      <c r="KN58" s="623">
        <v>0</v>
      </c>
      <c r="KO58" s="624">
        <v>0</v>
      </c>
      <c r="KP58" s="624">
        <v>0</v>
      </c>
      <c r="KQ58" s="624">
        <v>0</v>
      </c>
      <c r="KR58" s="625">
        <v>0</v>
      </c>
      <c r="KS58" s="623">
        <v>0</v>
      </c>
      <c r="KT58" s="624">
        <v>0</v>
      </c>
      <c r="KU58" s="624">
        <v>0</v>
      </c>
      <c r="KV58" s="624">
        <v>0</v>
      </c>
      <c r="KW58" s="625">
        <v>0</v>
      </c>
      <c r="KX58" s="623">
        <v>0</v>
      </c>
      <c r="KY58" s="624">
        <v>0</v>
      </c>
      <c r="KZ58" s="624">
        <v>0</v>
      </c>
      <c r="LA58" s="624">
        <v>0</v>
      </c>
      <c r="LB58" s="625">
        <v>0</v>
      </c>
      <c r="LC58" s="623">
        <v>0</v>
      </c>
      <c r="LD58" s="624">
        <v>0</v>
      </c>
      <c r="LE58" s="624">
        <v>0</v>
      </c>
      <c r="LF58" s="624">
        <v>0</v>
      </c>
      <c r="LG58" s="625">
        <v>0</v>
      </c>
      <c r="LH58" s="623">
        <v>0</v>
      </c>
      <c r="LI58" s="624">
        <v>0</v>
      </c>
      <c r="LJ58" s="624">
        <v>0</v>
      </c>
      <c r="LK58" s="624">
        <v>0</v>
      </c>
      <c r="LL58" s="625">
        <v>0</v>
      </c>
      <c r="LM58" s="623">
        <v>0</v>
      </c>
      <c r="LN58" s="624">
        <v>0</v>
      </c>
      <c r="LO58" s="624">
        <v>0</v>
      </c>
      <c r="LP58" s="624">
        <v>0</v>
      </c>
      <c r="LQ58" s="625">
        <v>0</v>
      </c>
      <c r="LR58" s="623">
        <v>0</v>
      </c>
      <c r="LS58" s="624">
        <v>0</v>
      </c>
      <c r="LT58" s="624">
        <v>0</v>
      </c>
      <c r="LU58" s="624">
        <v>0</v>
      </c>
      <c r="LV58" s="625">
        <v>0</v>
      </c>
      <c r="LW58" s="623">
        <v>0</v>
      </c>
      <c r="LX58" s="624">
        <v>0</v>
      </c>
      <c r="LY58" s="624">
        <v>0</v>
      </c>
      <c r="LZ58" s="624">
        <v>0</v>
      </c>
      <c r="MA58" s="625">
        <v>0</v>
      </c>
      <c r="MB58" s="623">
        <v>0</v>
      </c>
      <c r="MC58" s="624">
        <v>0</v>
      </c>
      <c r="MD58" s="624">
        <v>0</v>
      </c>
      <c r="ME58" s="624">
        <v>0</v>
      </c>
      <c r="MF58" s="625">
        <v>0</v>
      </c>
      <c r="MG58" s="623">
        <v>0</v>
      </c>
      <c r="MH58" s="624">
        <v>0</v>
      </c>
      <c r="MI58" s="624">
        <v>0</v>
      </c>
      <c r="MJ58" s="624">
        <v>0</v>
      </c>
      <c r="MK58" s="625">
        <v>0</v>
      </c>
      <c r="ML58" s="623">
        <v>0</v>
      </c>
      <c r="MM58" s="624">
        <v>0</v>
      </c>
      <c r="MN58" s="624">
        <v>0</v>
      </c>
      <c r="MO58" s="624">
        <v>0</v>
      </c>
      <c r="MP58" s="625">
        <v>0</v>
      </c>
      <c r="MQ58" s="623">
        <v>0</v>
      </c>
      <c r="MR58" s="624">
        <v>0</v>
      </c>
      <c r="MS58" s="624">
        <v>0</v>
      </c>
      <c r="MT58" s="624">
        <v>0</v>
      </c>
      <c r="MU58" s="625">
        <v>0</v>
      </c>
      <c r="MV58" s="623">
        <v>0</v>
      </c>
      <c r="MW58" s="624">
        <v>0</v>
      </c>
      <c r="MX58" s="624">
        <v>0</v>
      </c>
      <c r="MY58" s="624">
        <v>0</v>
      </c>
      <c r="MZ58" s="625">
        <v>0</v>
      </c>
      <c r="NA58" s="623">
        <v>0</v>
      </c>
      <c r="NB58" s="624">
        <v>0</v>
      </c>
      <c r="NC58" s="624">
        <v>0</v>
      </c>
      <c r="ND58" s="624">
        <v>0</v>
      </c>
      <c r="NE58" s="625">
        <v>0</v>
      </c>
      <c r="NF58" s="623">
        <v>0</v>
      </c>
      <c r="NG58" s="624">
        <v>0</v>
      </c>
      <c r="NH58" s="624">
        <v>0</v>
      </c>
      <c r="NI58" s="624">
        <v>0</v>
      </c>
      <c r="NJ58" s="625">
        <v>0</v>
      </c>
      <c r="NK58" s="623">
        <v>0</v>
      </c>
      <c r="NL58" s="624">
        <v>0</v>
      </c>
      <c r="NM58" s="624">
        <v>0</v>
      </c>
      <c r="NN58" s="624">
        <v>0</v>
      </c>
      <c r="NO58" s="625">
        <v>0</v>
      </c>
      <c r="NP58" s="623">
        <v>0</v>
      </c>
      <c r="NQ58" s="624">
        <v>0</v>
      </c>
      <c r="NR58" s="624">
        <v>0</v>
      </c>
      <c r="NS58" s="624">
        <v>0</v>
      </c>
      <c r="NT58" s="625">
        <v>0</v>
      </c>
      <c r="NU58" s="623">
        <v>0</v>
      </c>
      <c r="NV58" s="624">
        <v>0</v>
      </c>
      <c r="NW58" s="624">
        <v>0</v>
      </c>
      <c r="NX58" s="624">
        <v>0</v>
      </c>
      <c r="NY58" s="625">
        <v>0</v>
      </c>
      <c r="NZ58" s="623">
        <v>0</v>
      </c>
      <c r="OA58" s="624">
        <v>0</v>
      </c>
      <c r="OB58" s="624">
        <v>0</v>
      </c>
      <c r="OC58" s="624">
        <v>0</v>
      </c>
      <c r="OD58" s="625">
        <v>0</v>
      </c>
      <c r="OE58" s="623">
        <v>0</v>
      </c>
      <c r="OF58" s="624">
        <v>0</v>
      </c>
      <c r="OG58" s="624">
        <v>0</v>
      </c>
      <c r="OH58" s="624">
        <v>0</v>
      </c>
      <c r="OI58" s="625">
        <v>0</v>
      </c>
      <c r="OJ58" s="623">
        <v>0</v>
      </c>
      <c r="OK58" s="624">
        <v>0</v>
      </c>
      <c r="OL58" s="624">
        <v>0</v>
      </c>
      <c r="OM58" s="624">
        <v>0</v>
      </c>
      <c r="ON58" s="625">
        <v>0</v>
      </c>
      <c r="OO58" s="623">
        <v>0</v>
      </c>
      <c r="OP58" s="624">
        <v>0</v>
      </c>
      <c r="OQ58" s="624">
        <v>0</v>
      </c>
      <c r="OR58" s="624">
        <v>0</v>
      </c>
      <c r="OS58" s="625">
        <v>0</v>
      </c>
      <c r="OT58" s="623">
        <v>0</v>
      </c>
      <c r="OU58" s="624">
        <v>0</v>
      </c>
      <c r="OV58" s="624">
        <v>0</v>
      </c>
      <c r="OW58" s="624">
        <v>0</v>
      </c>
      <c r="OX58" s="625">
        <v>0</v>
      </c>
      <c r="OY58" s="623">
        <v>0</v>
      </c>
      <c r="OZ58" s="624">
        <v>0</v>
      </c>
      <c r="PA58" s="624">
        <v>0</v>
      </c>
      <c r="PB58" s="624">
        <v>0</v>
      </c>
      <c r="PC58" s="625">
        <v>0</v>
      </c>
      <c r="PD58" s="623">
        <v>0</v>
      </c>
      <c r="PE58" s="624">
        <v>0</v>
      </c>
      <c r="PF58" s="624">
        <v>0</v>
      </c>
      <c r="PG58" s="624">
        <v>0</v>
      </c>
      <c r="PH58" s="625">
        <v>0</v>
      </c>
      <c r="PI58" s="623">
        <v>0</v>
      </c>
      <c r="PJ58" s="624">
        <v>0</v>
      </c>
      <c r="PK58" s="624">
        <v>0</v>
      </c>
      <c r="PL58" s="624">
        <v>0</v>
      </c>
      <c r="PM58" s="625">
        <v>0</v>
      </c>
      <c r="PN58" s="623">
        <v>0</v>
      </c>
      <c r="PO58" s="624">
        <v>0</v>
      </c>
      <c r="PP58" s="624">
        <v>0</v>
      </c>
      <c r="PQ58" s="624">
        <v>0</v>
      </c>
      <c r="PR58" s="625">
        <v>0</v>
      </c>
      <c r="PS58" s="623">
        <v>0</v>
      </c>
      <c r="PT58" s="624">
        <v>0</v>
      </c>
      <c r="PU58" s="624">
        <v>0</v>
      </c>
      <c r="PV58" s="624">
        <v>0</v>
      </c>
      <c r="PW58" s="625">
        <v>0</v>
      </c>
      <c r="PX58" s="623">
        <v>0</v>
      </c>
      <c r="PY58" s="624">
        <v>0</v>
      </c>
      <c r="PZ58" s="624">
        <v>0</v>
      </c>
      <c r="QA58" s="624">
        <v>0</v>
      </c>
      <c r="QB58" s="625">
        <v>0</v>
      </c>
      <c r="QC58" s="623">
        <v>0</v>
      </c>
      <c r="QD58" s="624">
        <v>0</v>
      </c>
      <c r="QE58" s="624">
        <v>0</v>
      </c>
      <c r="QF58" s="624">
        <v>0</v>
      </c>
      <c r="QG58" s="625">
        <v>0</v>
      </c>
      <c r="QH58" s="623">
        <v>0</v>
      </c>
      <c r="QI58" s="624">
        <v>0</v>
      </c>
      <c r="QJ58" s="624">
        <v>0</v>
      </c>
      <c r="QK58" s="624">
        <v>0</v>
      </c>
      <c r="QL58" s="625">
        <v>0</v>
      </c>
      <c r="QM58" s="623">
        <v>0</v>
      </c>
      <c r="QN58" s="624">
        <v>0</v>
      </c>
      <c r="QO58" s="624">
        <v>0</v>
      </c>
      <c r="QP58" s="624">
        <v>0</v>
      </c>
      <c r="QQ58" s="626">
        <v>0</v>
      </c>
    </row>
    <row r="59" spans="2:459" ht="13.5" thickBot="1">
      <c r="B59" s="627"/>
      <c r="C59" s="628" t="s">
        <v>2806</v>
      </c>
      <c r="D59" s="629"/>
      <c r="E59" s="630">
        <v>1990.1000000000001</v>
      </c>
      <c r="F59" s="631">
        <v>637453</v>
      </c>
      <c r="G59" s="631">
        <v>573485</v>
      </c>
      <c r="H59" s="631">
        <v>63968</v>
      </c>
      <c r="I59" s="632">
        <v>0.1003493590900035</v>
      </c>
      <c r="J59" s="630">
        <v>234.60000000000005</v>
      </c>
      <c r="K59" s="631">
        <v>70146</v>
      </c>
      <c r="L59" s="631">
        <v>63586</v>
      </c>
      <c r="M59" s="631">
        <v>6560</v>
      </c>
      <c r="N59" s="632">
        <v>9.3519231317537713E-2</v>
      </c>
      <c r="O59" s="630">
        <v>2224.6999999999998</v>
      </c>
      <c r="P59" s="631">
        <v>707599</v>
      </c>
      <c r="Q59" s="631">
        <v>637071</v>
      </c>
      <c r="R59" s="631">
        <v>70528</v>
      </c>
      <c r="S59" s="632">
        <v>9.9672272007167897E-2</v>
      </c>
      <c r="T59" s="630">
        <v>1643.1</v>
      </c>
      <c r="U59" s="631">
        <v>483350</v>
      </c>
      <c r="V59" s="631">
        <v>433350</v>
      </c>
      <c r="W59" s="631">
        <v>50000</v>
      </c>
      <c r="X59" s="632">
        <v>0.10344470880314471</v>
      </c>
      <c r="Y59" s="630">
        <v>251.79999999999995</v>
      </c>
      <c r="Z59" s="631">
        <v>68582</v>
      </c>
      <c r="AA59" s="631">
        <v>62357</v>
      </c>
      <c r="AB59" s="631">
        <v>6225</v>
      </c>
      <c r="AC59" s="632">
        <v>9.0767256714589836E-2</v>
      </c>
      <c r="AD59" s="630">
        <v>1894.8999999999999</v>
      </c>
      <c r="AE59" s="631">
        <v>551932</v>
      </c>
      <c r="AF59" s="631">
        <v>495707</v>
      </c>
      <c r="AG59" s="631">
        <v>56225</v>
      </c>
      <c r="AH59" s="632">
        <v>0.10186943319104527</v>
      </c>
      <c r="AI59" s="630">
        <v>-329.7999999999999</v>
      </c>
      <c r="AJ59" s="631">
        <v>-155667</v>
      </c>
      <c r="AK59" s="631">
        <v>-141364</v>
      </c>
      <c r="AL59" s="631">
        <v>-14303</v>
      </c>
      <c r="AM59" s="632">
        <v>2.1971611838773747E-3</v>
      </c>
      <c r="AN59" s="630">
        <v>1869.4000000000003</v>
      </c>
      <c r="AO59" s="631">
        <v>597096</v>
      </c>
      <c r="AP59" s="631">
        <v>538106</v>
      </c>
      <c r="AQ59" s="631">
        <v>58990</v>
      </c>
      <c r="AR59" s="632">
        <v>9.8794833661588755E-2</v>
      </c>
      <c r="AS59" s="630">
        <v>271.89999999999998</v>
      </c>
      <c r="AT59" s="631">
        <v>81312</v>
      </c>
      <c r="AU59" s="631">
        <v>73705</v>
      </c>
      <c r="AV59" s="631">
        <v>7607</v>
      </c>
      <c r="AW59" s="632">
        <v>9.3553227075954343E-2</v>
      </c>
      <c r="AX59" s="630">
        <v>2141.2999999999997</v>
      </c>
      <c r="AY59" s="631">
        <v>678408</v>
      </c>
      <c r="AZ59" s="631">
        <v>611811</v>
      </c>
      <c r="BA59" s="631">
        <v>66597</v>
      </c>
      <c r="BB59" s="632">
        <v>9.8166590016627156E-2</v>
      </c>
      <c r="BC59" s="630">
        <v>1709.9</v>
      </c>
      <c r="BD59" s="631">
        <v>493726</v>
      </c>
      <c r="BE59" s="631">
        <v>443675</v>
      </c>
      <c r="BF59" s="631">
        <v>50051</v>
      </c>
      <c r="BG59" s="632">
        <v>0.10137404147239562</v>
      </c>
      <c r="BH59" s="630">
        <v>179.89999999999998</v>
      </c>
      <c r="BI59" s="631">
        <v>51896</v>
      </c>
      <c r="BJ59" s="631">
        <v>44846</v>
      </c>
      <c r="BK59" s="631">
        <v>7050</v>
      </c>
      <c r="BL59" s="632">
        <v>0.13584862031755821</v>
      </c>
      <c r="BM59" s="630">
        <v>1889.8000000000002</v>
      </c>
      <c r="BN59" s="631">
        <v>545622</v>
      </c>
      <c r="BO59" s="631">
        <v>488521</v>
      </c>
      <c r="BP59" s="631">
        <v>57101</v>
      </c>
      <c r="BQ59" s="632">
        <v>0.1046530381839442</v>
      </c>
      <c r="BR59" s="630">
        <v>-251.5</v>
      </c>
      <c r="BS59" s="631">
        <v>-132786</v>
      </c>
      <c r="BT59" s="631">
        <v>-123290</v>
      </c>
      <c r="BU59" s="631">
        <v>-9496</v>
      </c>
      <c r="BV59" s="632">
        <v>6.486448167317041E-3</v>
      </c>
      <c r="BW59" s="630">
        <v>1824.6000000000004</v>
      </c>
      <c r="BX59" s="631">
        <v>581374</v>
      </c>
      <c r="BY59" s="631">
        <v>523639</v>
      </c>
      <c r="BZ59" s="631">
        <v>57735</v>
      </c>
      <c r="CA59" s="632">
        <v>9.9307846584126572E-2</v>
      </c>
      <c r="CB59" s="630">
        <v>257.80000000000007</v>
      </c>
      <c r="CC59" s="631">
        <v>77108</v>
      </c>
      <c r="CD59" s="631">
        <v>69895</v>
      </c>
      <c r="CE59" s="631">
        <v>7213</v>
      </c>
      <c r="CF59" s="632">
        <v>9.3544119935674644E-2</v>
      </c>
      <c r="CG59" s="630">
        <v>2082.4</v>
      </c>
      <c r="CH59" s="631">
        <v>658482</v>
      </c>
      <c r="CI59" s="631">
        <v>593534</v>
      </c>
      <c r="CJ59" s="631">
        <v>64948</v>
      </c>
      <c r="CK59" s="632">
        <v>9.8632916313581842E-2</v>
      </c>
      <c r="CL59" s="630">
        <v>1816.4</v>
      </c>
      <c r="CM59" s="631">
        <v>500325</v>
      </c>
      <c r="CN59" s="631">
        <v>446356</v>
      </c>
      <c r="CO59" s="631">
        <v>53969</v>
      </c>
      <c r="CP59" s="632">
        <v>0.10786788587418178</v>
      </c>
      <c r="CQ59" s="630">
        <v>201.1</v>
      </c>
      <c r="CR59" s="631">
        <v>52734</v>
      </c>
      <c r="CS59" s="631">
        <v>47151</v>
      </c>
      <c r="CT59" s="631">
        <v>5583</v>
      </c>
      <c r="CU59" s="632">
        <v>0.10587097508248948</v>
      </c>
      <c r="CV59" s="630">
        <v>2017.4999999999998</v>
      </c>
      <c r="CW59" s="631">
        <v>553059</v>
      </c>
      <c r="CX59" s="631">
        <v>493507</v>
      </c>
      <c r="CY59" s="631">
        <v>59552</v>
      </c>
      <c r="CZ59" s="632">
        <v>0.10767748106440723</v>
      </c>
      <c r="DA59" s="630">
        <v>-64.900000000000148</v>
      </c>
      <c r="DB59" s="631">
        <v>-105423</v>
      </c>
      <c r="DC59" s="631">
        <v>-100027</v>
      </c>
      <c r="DD59" s="631">
        <v>-5396</v>
      </c>
      <c r="DE59" s="632">
        <v>9.0445647508253929E-3</v>
      </c>
      <c r="DF59" s="630">
        <v>2007.3</v>
      </c>
      <c r="DG59" s="631">
        <v>642373</v>
      </c>
      <c r="DH59" s="631">
        <v>579010</v>
      </c>
      <c r="DI59" s="631">
        <v>63363</v>
      </c>
      <c r="DJ59" s="632">
        <v>9.8638952757977058E-2</v>
      </c>
      <c r="DK59" s="630">
        <v>160.6</v>
      </c>
      <c r="DL59" s="631">
        <v>48025</v>
      </c>
      <c r="DM59" s="631">
        <v>43531</v>
      </c>
      <c r="DN59" s="631">
        <v>4494</v>
      </c>
      <c r="DO59" s="632">
        <v>9.3576262363352425E-2</v>
      </c>
      <c r="DP59" s="630">
        <v>2167.8999999999996</v>
      </c>
      <c r="DQ59" s="631">
        <v>690398</v>
      </c>
      <c r="DR59" s="631">
        <v>622541</v>
      </c>
      <c r="DS59" s="631">
        <v>67857</v>
      </c>
      <c r="DT59" s="632">
        <v>9.8286785303549548E-2</v>
      </c>
      <c r="DU59" s="630">
        <v>1930.6000000000001</v>
      </c>
      <c r="DV59" s="631">
        <v>532455</v>
      </c>
      <c r="DW59" s="631">
        <v>493791</v>
      </c>
      <c r="DX59" s="631">
        <v>38664</v>
      </c>
      <c r="DY59" s="632">
        <v>7.2614587148209703E-2</v>
      </c>
      <c r="DZ59" s="630">
        <v>231.49999999999994</v>
      </c>
      <c r="EA59" s="631">
        <v>61368</v>
      </c>
      <c r="EB59" s="631">
        <v>56169</v>
      </c>
      <c r="EC59" s="631">
        <v>5199</v>
      </c>
      <c r="ED59" s="632">
        <v>8.4718420023464996E-2</v>
      </c>
      <c r="EE59" s="630">
        <v>2162.1</v>
      </c>
      <c r="EF59" s="631">
        <v>593823</v>
      </c>
      <c r="EG59" s="631">
        <v>549960</v>
      </c>
      <c r="EH59" s="631">
        <v>43863</v>
      </c>
      <c r="EI59" s="632">
        <v>7.3865444753739753E-2</v>
      </c>
      <c r="EJ59" s="630">
        <v>-5.8000000000000469</v>
      </c>
      <c r="EK59" s="631">
        <v>-96575</v>
      </c>
      <c r="EL59" s="631">
        <v>-72581</v>
      </c>
      <c r="EM59" s="631">
        <v>-23994</v>
      </c>
      <c r="EN59" s="632">
        <v>-2.4421340549809795E-2</v>
      </c>
      <c r="EO59" s="630">
        <v>2010.8000000000004</v>
      </c>
      <c r="EP59" s="631">
        <v>643772</v>
      </c>
      <c r="EQ59" s="631">
        <v>579778</v>
      </c>
      <c r="ER59" s="631">
        <v>63994</v>
      </c>
      <c r="ES59" s="632">
        <v>9.9404758206321497E-2</v>
      </c>
      <c r="ET59" s="630">
        <v>199.9</v>
      </c>
      <c r="EU59" s="631">
        <v>59786</v>
      </c>
      <c r="EV59" s="631">
        <v>54191</v>
      </c>
      <c r="EW59" s="631">
        <v>5595</v>
      </c>
      <c r="EX59" s="632">
        <v>9.3583782156357681E-2</v>
      </c>
      <c r="EY59" s="630">
        <v>2210.7000000000003</v>
      </c>
      <c r="EZ59" s="631">
        <v>703558</v>
      </c>
      <c r="FA59" s="631">
        <v>633969</v>
      </c>
      <c r="FB59" s="631">
        <v>69589</v>
      </c>
      <c r="FC59" s="632">
        <v>9.8910111177756485E-2</v>
      </c>
      <c r="FD59" s="630">
        <v>1942.3999999999999</v>
      </c>
      <c r="FE59" s="631">
        <v>543268</v>
      </c>
      <c r="FF59" s="631">
        <v>499730</v>
      </c>
      <c r="FG59" s="631">
        <v>43538</v>
      </c>
      <c r="FH59" s="632">
        <v>8.0140924921033446E-2</v>
      </c>
      <c r="FI59" s="630">
        <v>208.8</v>
      </c>
      <c r="FJ59" s="631">
        <v>55521</v>
      </c>
      <c r="FK59" s="631">
        <v>50589</v>
      </c>
      <c r="FL59" s="631">
        <v>4932</v>
      </c>
      <c r="FM59" s="632">
        <v>8.8831253039390504E-2</v>
      </c>
      <c r="FN59" s="630">
        <v>2151.1999999999998</v>
      </c>
      <c r="FO59" s="631">
        <v>598789</v>
      </c>
      <c r="FP59" s="631">
        <v>550319</v>
      </c>
      <c r="FQ59" s="631">
        <v>48470</v>
      </c>
      <c r="FR59" s="632">
        <v>8.0946710777920108E-2</v>
      </c>
      <c r="FS59" s="630">
        <v>-59.499999999999936</v>
      </c>
      <c r="FT59" s="631">
        <v>-104769</v>
      </c>
      <c r="FU59" s="631">
        <v>-83650</v>
      </c>
      <c r="FV59" s="631">
        <v>-21119</v>
      </c>
      <c r="FW59" s="632">
        <v>-1.7963400399836377E-2</v>
      </c>
      <c r="FX59" s="630">
        <v>1957.9999999999998</v>
      </c>
      <c r="FY59" s="631">
        <v>626647</v>
      </c>
      <c r="FZ59" s="631">
        <v>564636</v>
      </c>
      <c r="GA59" s="631">
        <v>62011</v>
      </c>
      <c r="GB59" s="632">
        <v>9.8956828964313237E-2</v>
      </c>
      <c r="GC59" s="630">
        <v>183.10000000000005</v>
      </c>
      <c r="GD59" s="631">
        <v>54750</v>
      </c>
      <c r="GE59" s="631">
        <v>49628</v>
      </c>
      <c r="GF59" s="631">
        <v>5122</v>
      </c>
      <c r="GG59" s="632">
        <v>9.3552511415525119E-2</v>
      </c>
      <c r="GH59" s="630">
        <v>2141.1</v>
      </c>
      <c r="GI59" s="631">
        <v>681397</v>
      </c>
      <c r="GJ59" s="631">
        <v>614264</v>
      </c>
      <c r="GK59" s="631">
        <v>67133</v>
      </c>
      <c r="GL59" s="632">
        <v>9.8522594023748272E-2</v>
      </c>
      <c r="GM59" s="630">
        <v>1851.8999999999999</v>
      </c>
      <c r="GN59" s="631">
        <v>508045</v>
      </c>
      <c r="GO59" s="631">
        <v>451171</v>
      </c>
      <c r="GP59" s="631">
        <v>56874</v>
      </c>
      <c r="GQ59" s="632">
        <v>0.11194677636823509</v>
      </c>
      <c r="GR59" s="630">
        <v>183.5</v>
      </c>
      <c r="GS59" s="631">
        <v>48474</v>
      </c>
      <c r="GT59" s="631">
        <v>42442</v>
      </c>
      <c r="GU59" s="631">
        <v>6032</v>
      </c>
      <c r="GV59" s="632">
        <v>0.12443784296736395</v>
      </c>
      <c r="GW59" s="630">
        <v>2035.4</v>
      </c>
      <c r="GX59" s="631">
        <v>556519</v>
      </c>
      <c r="GY59" s="631">
        <v>493613</v>
      </c>
      <c r="GZ59" s="631">
        <v>62906</v>
      </c>
      <c r="HA59" s="632">
        <v>0.11303477509303365</v>
      </c>
      <c r="HB59" s="630">
        <v>-105.6999999999999</v>
      </c>
      <c r="HC59" s="631">
        <v>-124878</v>
      </c>
      <c r="HD59" s="631">
        <v>-120651</v>
      </c>
      <c r="HE59" s="631">
        <v>-4227</v>
      </c>
      <c r="HF59" s="632">
        <v>1.4512181069285382E-2</v>
      </c>
      <c r="HG59" s="630">
        <v>1923.1000000000004</v>
      </c>
      <c r="HH59" s="631">
        <v>615827</v>
      </c>
      <c r="HI59" s="631">
        <v>554917</v>
      </c>
      <c r="HJ59" s="631">
        <v>60910</v>
      </c>
      <c r="HK59" s="632">
        <v>9.8907647764713141E-2</v>
      </c>
      <c r="HL59" s="630">
        <v>181.40000000000003</v>
      </c>
      <c r="HM59" s="631">
        <v>54249</v>
      </c>
      <c r="HN59" s="631">
        <v>49173</v>
      </c>
      <c r="HO59" s="631">
        <v>5076</v>
      </c>
      <c r="HP59" s="632">
        <v>9.3568545042304926E-2</v>
      </c>
      <c r="HQ59" s="630">
        <v>2104.4999999999995</v>
      </c>
      <c r="HR59" s="631">
        <v>670076</v>
      </c>
      <c r="HS59" s="631">
        <v>604090</v>
      </c>
      <c r="HT59" s="631">
        <v>65986</v>
      </c>
      <c r="HU59" s="632">
        <v>9.8475396820659145E-2</v>
      </c>
      <c r="HV59" s="630">
        <v>1859.6000000000004</v>
      </c>
      <c r="HW59" s="631">
        <v>501392</v>
      </c>
      <c r="HX59" s="631">
        <v>438046</v>
      </c>
      <c r="HY59" s="631">
        <v>63346</v>
      </c>
      <c r="HZ59" s="632">
        <v>0.12634026869196158</v>
      </c>
      <c r="IA59" s="630">
        <v>189.9</v>
      </c>
      <c r="IB59" s="631">
        <v>47941</v>
      </c>
      <c r="IC59" s="631">
        <v>41466</v>
      </c>
      <c r="ID59" s="631">
        <v>6475</v>
      </c>
      <c r="IE59" s="632">
        <v>0.13506184685342401</v>
      </c>
      <c r="IF59" s="630">
        <v>2049.5</v>
      </c>
      <c r="IG59" s="631">
        <v>549333</v>
      </c>
      <c r="IH59" s="631">
        <v>479512</v>
      </c>
      <c r="II59" s="631">
        <v>69821</v>
      </c>
      <c r="IJ59" s="632">
        <v>0.12710141207609957</v>
      </c>
      <c r="IK59" s="630">
        <v>-54.999999999999972</v>
      </c>
      <c r="IL59" s="631">
        <v>-120743</v>
      </c>
      <c r="IM59" s="631">
        <v>-124578</v>
      </c>
      <c r="IN59" s="631">
        <v>3835</v>
      </c>
      <c r="IO59" s="632">
        <v>2.8626015255440423E-2</v>
      </c>
      <c r="IP59" s="630">
        <v>2025.8</v>
      </c>
      <c r="IQ59" s="631">
        <v>648957</v>
      </c>
      <c r="IR59" s="631">
        <v>584445</v>
      </c>
      <c r="IS59" s="631">
        <v>64512</v>
      </c>
      <c r="IT59" s="632">
        <v>9.9408743568526109E-2</v>
      </c>
      <c r="IU59" s="630">
        <v>214.1</v>
      </c>
      <c r="IV59" s="631">
        <v>64019</v>
      </c>
      <c r="IW59" s="631">
        <v>58030</v>
      </c>
      <c r="IX59" s="631">
        <v>5989</v>
      </c>
      <c r="IY59" s="632">
        <v>9.3550352239178999E-2</v>
      </c>
      <c r="IZ59" s="630">
        <v>2239.8999999999996</v>
      </c>
      <c r="JA59" s="631">
        <v>712976</v>
      </c>
      <c r="JB59" s="631">
        <v>642475</v>
      </c>
      <c r="JC59" s="631">
        <v>70501</v>
      </c>
      <c r="JD59" s="632">
        <v>9.8882711339512125E-2</v>
      </c>
      <c r="JE59" s="630">
        <v>1839.8999999999999</v>
      </c>
      <c r="JF59" s="631">
        <v>473265</v>
      </c>
      <c r="JG59" s="631">
        <v>413327</v>
      </c>
      <c r="JH59" s="631">
        <v>59938</v>
      </c>
      <c r="JI59" s="632">
        <v>0.12664786113488216</v>
      </c>
      <c r="JJ59" s="630">
        <v>195.00000000000003</v>
      </c>
      <c r="JK59" s="631">
        <v>49915</v>
      </c>
      <c r="JL59" s="631">
        <v>42939</v>
      </c>
      <c r="JM59" s="631">
        <v>6976</v>
      </c>
      <c r="JN59" s="632">
        <v>0.13975758789942902</v>
      </c>
      <c r="JO59" s="630">
        <v>2034.8999999999999</v>
      </c>
      <c r="JP59" s="631">
        <v>523180</v>
      </c>
      <c r="JQ59" s="631">
        <v>456266</v>
      </c>
      <c r="JR59" s="631">
        <v>66914</v>
      </c>
      <c r="JS59" s="632">
        <v>0.12789861997782789</v>
      </c>
      <c r="JT59" s="630">
        <v>-205.00000000000006</v>
      </c>
      <c r="JU59" s="631">
        <v>-189796</v>
      </c>
      <c r="JV59" s="631">
        <v>-186209</v>
      </c>
      <c r="JW59" s="631">
        <v>-3587</v>
      </c>
      <c r="JX59" s="632">
        <v>2.9015908638315768E-2</v>
      </c>
      <c r="JY59" s="630">
        <v>1905.8000000000002</v>
      </c>
      <c r="JZ59" s="631">
        <v>610320</v>
      </c>
      <c r="KA59" s="631">
        <v>549913</v>
      </c>
      <c r="KB59" s="631">
        <v>60407</v>
      </c>
      <c r="KC59" s="632">
        <v>9.8975947044173548E-2</v>
      </c>
      <c r="KD59" s="630">
        <v>183.10000000000005</v>
      </c>
      <c r="KE59" s="631">
        <v>54750</v>
      </c>
      <c r="KF59" s="631">
        <v>49628</v>
      </c>
      <c r="KG59" s="631">
        <v>5122</v>
      </c>
      <c r="KH59" s="632">
        <v>9.3552511415525119E-2</v>
      </c>
      <c r="KI59" s="630">
        <v>2088.9000000000005</v>
      </c>
      <c r="KJ59" s="631">
        <v>665070</v>
      </c>
      <c r="KK59" s="631">
        <v>599541</v>
      </c>
      <c r="KL59" s="631">
        <v>65529</v>
      </c>
      <c r="KM59" s="632">
        <v>9.8529478100049625E-2</v>
      </c>
      <c r="KN59" s="630">
        <v>2257.9</v>
      </c>
      <c r="KO59" s="631">
        <v>574944</v>
      </c>
      <c r="KP59" s="631">
        <v>502750</v>
      </c>
      <c r="KQ59" s="631">
        <v>72194</v>
      </c>
      <c r="KR59" s="632">
        <v>0.12556701174375243</v>
      </c>
      <c r="KS59" s="630">
        <v>225.50000000000003</v>
      </c>
      <c r="KT59" s="631">
        <v>56685</v>
      </c>
      <c r="KU59" s="631">
        <v>49333</v>
      </c>
      <c r="KV59" s="631">
        <v>7352</v>
      </c>
      <c r="KW59" s="632">
        <v>0.12969921495986592</v>
      </c>
      <c r="KX59" s="630">
        <v>2483.4</v>
      </c>
      <c r="KY59" s="631">
        <v>631629</v>
      </c>
      <c r="KZ59" s="631">
        <v>552083</v>
      </c>
      <c r="LA59" s="631">
        <v>79546</v>
      </c>
      <c r="LB59" s="632">
        <v>0.12593785275850222</v>
      </c>
      <c r="LC59" s="630">
        <v>394.49999999999989</v>
      </c>
      <c r="LD59" s="631">
        <v>-33441</v>
      </c>
      <c r="LE59" s="631">
        <v>-47458</v>
      </c>
      <c r="LF59" s="631">
        <v>14017</v>
      </c>
      <c r="LG59" s="632">
        <v>2.7408374658452597E-2</v>
      </c>
      <c r="LH59" s="630">
        <v>1888</v>
      </c>
      <c r="LI59" s="631">
        <v>604614</v>
      </c>
      <c r="LJ59" s="631">
        <v>544739</v>
      </c>
      <c r="LK59" s="631">
        <v>59875</v>
      </c>
      <c r="LL59" s="632">
        <v>9.9030125005375336E-2</v>
      </c>
      <c r="LM59" s="630">
        <v>187.39999999999998</v>
      </c>
      <c r="LN59" s="631">
        <v>56049</v>
      </c>
      <c r="LO59" s="631">
        <v>50805</v>
      </c>
      <c r="LP59" s="631">
        <v>5244</v>
      </c>
      <c r="LQ59" s="632">
        <v>9.3560991275491084E-2</v>
      </c>
      <c r="LR59" s="630">
        <v>2075.4</v>
      </c>
      <c r="LS59" s="631">
        <v>660663</v>
      </c>
      <c r="LT59" s="631">
        <v>595544</v>
      </c>
      <c r="LU59" s="631">
        <v>65119</v>
      </c>
      <c r="LV59" s="632">
        <v>9.8566137349904562E-2</v>
      </c>
      <c r="LW59" s="630">
        <v>1534.5000000000002</v>
      </c>
      <c r="LX59" s="631">
        <v>414441</v>
      </c>
      <c r="LY59" s="631">
        <v>368766</v>
      </c>
      <c r="LZ59" s="631">
        <v>45675</v>
      </c>
      <c r="MA59" s="632">
        <v>0.11020869074246997</v>
      </c>
      <c r="MB59" s="630">
        <v>147.00000000000003</v>
      </c>
      <c r="MC59" s="631">
        <v>39545</v>
      </c>
      <c r="MD59" s="631">
        <v>34604</v>
      </c>
      <c r="ME59" s="631">
        <v>4941</v>
      </c>
      <c r="MF59" s="632">
        <v>0.12494626375015805</v>
      </c>
      <c r="MG59" s="630">
        <v>1681.5000000000002</v>
      </c>
      <c r="MH59" s="631">
        <v>453986</v>
      </c>
      <c r="MI59" s="631">
        <v>403370</v>
      </c>
      <c r="MJ59" s="631">
        <v>50616</v>
      </c>
      <c r="MK59" s="632">
        <v>0.11149242487653804</v>
      </c>
      <c r="ML59" s="630">
        <v>-393.89999999999992</v>
      </c>
      <c r="MM59" s="631">
        <v>-206677</v>
      </c>
      <c r="MN59" s="631">
        <v>-192174</v>
      </c>
      <c r="MO59" s="631">
        <v>-14503</v>
      </c>
      <c r="MP59" s="632">
        <v>1.2926287526633481E-2</v>
      </c>
      <c r="MQ59" s="630">
        <v>1909.3</v>
      </c>
      <c r="MR59" s="631">
        <v>611482</v>
      </c>
      <c r="MS59" s="631">
        <v>550880</v>
      </c>
      <c r="MT59" s="631">
        <v>60602</v>
      </c>
      <c r="MU59" s="632">
        <v>9.9106760297114224E-2</v>
      </c>
      <c r="MV59" s="630">
        <v>222.2</v>
      </c>
      <c r="MW59" s="631">
        <v>66440</v>
      </c>
      <c r="MX59" s="631">
        <v>60225</v>
      </c>
      <c r="MY59" s="631">
        <v>6215</v>
      </c>
      <c r="MZ59" s="632">
        <v>9.35430463576159E-2</v>
      </c>
      <c r="NA59" s="630">
        <v>2131.5</v>
      </c>
      <c r="NB59" s="631">
        <v>677922</v>
      </c>
      <c r="NC59" s="631">
        <v>611105</v>
      </c>
      <c r="ND59" s="631">
        <v>66817</v>
      </c>
      <c r="NE59" s="632">
        <v>9.8561486424691924E-2</v>
      </c>
      <c r="NF59" s="630">
        <v>1775.9999999999998</v>
      </c>
      <c r="NG59" s="631">
        <v>478454</v>
      </c>
      <c r="NH59" s="631">
        <v>423492</v>
      </c>
      <c r="NI59" s="631">
        <v>54962</v>
      </c>
      <c r="NJ59" s="632">
        <v>0.11487415718125463</v>
      </c>
      <c r="NK59" s="630">
        <v>178.7</v>
      </c>
      <c r="NL59" s="631">
        <v>46864</v>
      </c>
      <c r="NM59" s="631">
        <v>42027</v>
      </c>
      <c r="NN59" s="631">
        <v>4837</v>
      </c>
      <c r="NO59" s="632">
        <v>0.10321355411403209</v>
      </c>
      <c r="NP59" s="630">
        <v>1954.6999999999998</v>
      </c>
      <c r="NQ59" s="631">
        <v>525318</v>
      </c>
      <c r="NR59" s="631">
        <v>465519</v>
      </c>
      <c r="NS59" s="631">
        <v>59799</v>
      </c>
      <c r="NT59" s="632">
        <v>0.11383390631960071</v>
      </c>
      <c r="NU59" s="630">
        <v>-176.79999999999998</v>
      </c>
      <c r="NV59" s="631">
        <v>-152604</v>
      </c>
      <c r="NW59" s="631">
        <v>-145586</v>
      </c>
      <c r="NX59" s="631">
        <v>-7018</v>
      </c>
      <c r="NY59" s="632">
        <v>1.5272419894908781E-2</v>
      </c>
      <c r="NZ59" s="630">
        <v>1908.4999999999998</v>
      </c>
      <c r="OA59" s="631">
        <v>611196</v>
      </c>
      <c r="OB59" s="631">
        <v>550629</v>
      </c>
      <c r="OC59" s="631">
        <v>60567</v>
      </c>
      <c r="OD59" s="632">
        <v>9.9095871046276485E-2</v>
      </c>
      <c r="OE59" s="630">
        <v>166.99999999999994</v>
      </c>
      <c r="OF59" s="631">
        <v>49949</v>
      </c>
      <c r="OG59" s="631">
        <v>45276</v>
      </c>
      <c r="OH59" s="631">
        <v>4673</v>
      </c>
      <c r="OI59" s="632">
        <v>9.3555426535065767E-2</v>
      </c>
      <c r="OJ59" s="630">
        <v>2075.5</v>
      </c>
      <c r="OK59" s="631">
        <v>661145</v>
      </c>
      <c r="OL59" s="631">
        <v>595905</v>
      </c>
      <c r="OM59" s="631">
        <v>65240</v>
      </c>
      <c r="ON59" s="632">
        <v>9.8677294693297238E-2</v>
      </c>
      <c r="OO59" s="630">
        <v>1569.2</v>
      </c>
      <c r="OP59" s="631">
        <v>420920</v>
      </c>
      <c r="OQ59" s="631">
        <v>380365</v>
      </c>
      <c r="OR59" s="631">
        <v>40555</v>
      </c>
      <c r="OS59" s="632">
        <v>9.6348474769552411E-2</v>
      </c>
      <c r="OT59" s="630">
        <v>233.09999999999997</v>
      </c>
      <c r="OU59" s="631">
        <v>56097</v>
      </c>
      <c r="OV59" s="631">
        <v>51851</v>
      </c>
      <c r="OW59" s="631">
        <v>4246</v>
      </c>
      <c r="OX59" s="632">
        <v>7.569032212061251E-2</v>
      </c>
      <c r="OY59" s="630">
        <v>1802.3</v>
      </c>
      <c r="OZ59" s="631">
        <v>477017</v>
      </c>
      <c r="PA59" s="631">
        <v>432216</v>
      </c>
      <c r="PB59" s="631">
        <v>44801</v>
      </c>
      <c r="PC59" s="632">
        <v>9.3919084644782047E-2</v>
      </c>
      <c r="PD59" s="630">
        <v>-273.19999999999982</v>
      </c>
      <c r="PE59" s="631">
        <v>-184128</v>
      </c>
      <c r="PF59" s="631">
        <v>-163689</v>
      </c>
      <c r="PG59" s="631">
        <v>-20439</v>
      </c>
      <c r="PH59" s="632">
        <v>-4.7582100485151907E-3</v>
      </c>
      <c r="PI59" s="630">
        <v>15573.400000000003</v>
      </c>
      <c r="PJ59" s="631">
        <v>4981995</v>
      </c>
      <c r="PK59" s="631">
        <v>4487056</v>
      </c>
      <c r="PL59" s="631">
        <v>494939</v>
      </c>
      <c r="PM59" s="632">
        <v>9.9345543301428446E-2</v>
      </c>
      <c r="PN59" s="630">
        <v>1723.8999999999999</v>
      </c>
      <c r="PO59" s="631">
        <v>515522</v>
      </c>
      <c r="PP59" s="631">
        <v>467295</v>
      </c>
      <c r="PQ59" s="631">
        <v>48227</v>
      </c>
      <c r="PR59" s="632">
        <v>9.3549838804163551E-2</v>
      </c>
      <c r="PS59" s="630">
        <v>17297.3</v>
      </c>
      <c r="PT59" s="631">
        <v>5497517</v>
      </c>
      <c r="PU59" s="631">
        <v>4954351</v>
      </c>
      <c r="PV59" s="631">
        <v>543166</v>
      </c>
      <c r="PW59" s="632">
        <v>9.8802059184173507E-2</v>
      </c>
      <c r="PX59" s="630">
        <v>14396.999999999998</v>
      </c>
      <c r="PY59" s="631">
        <v>4045911</v>
      </c>
      <c r="PZ59" s="631">
        <v>3639469</v>
      </c>
      <c r="QA59" s="631">
        <v>406442</v>
      </c>
      <c r="QB59" s="632">
        <v>0.10045747422521158</v>
      </c>
      <c r="QC59" s="630">
        <v>1698.3</v>
      </c>
      <c r="QD59" s="631">
        <v>455098</v>
      </c>
      <c r="QE59" s="631">
        <v>407377</v>
      </c>
      <c r="QF59" s="631">
        <v>47721</v>
      </c>
      <c r="QG59" s="632">
        <v>0.10485873372328597</v>
      </c>
      <c r="QH59" s="630">
        <v>16095.3</v>
      </c>
      <c r="QI59" s="631">
        <v>4501009</v>
      </c>
      <c r="QJ59" s="631">
        <v>4046846</v>
      </c>
      <c r="QK59" s="631">
        <v>454163</v>
      </c>
      <c r="QL59" s="632">
        <v>0.10090248653135331</v>
      </c>
      <c r="QM59" s="630">
        <v>-1202.0000000000005</v>
      </c>
      <c r="QN59" s="631">
        <v>-996508</v>
      </c>
      <c r="QO59" s="631">
        <v>-907505</v>
      </c>
      <c r="QP59" s="631">
        <v>-89003</v>
      </c>
      <c r="QQ59" s="633">
        <v>2.1004273471798007E-3</v>
      </c>
    </row>
    <row r="60" spans="2:459">
      <c r="B60" s="518" t="s">
        <v>2864</v>
      </c>
      <c r="C60" s="519" t="s">
        <v>2865</v>
      </c>
      <c r="D60" s="520" t="s">
        <v>2662</v>
      </c>
      <c r="E60" s="113">
        <v>750.4</v>
      </c>
      <c r="F60" s="114">
        <v>6219</v>
      </c>
      <c r="G60" s="114">
        <v>5395</v>
      </c>
      <c r="H60" s="114">
        <v>824</v>
      </c>
      <c r="I60" s="521">
        <v>0.13249718604277216</v>
      </c>
      <c r="J60" s="113">
        <v>134.30000000000001</v>
      </c>
      <c r="K60" s="114">
        <v>1113</v>
      </c>
      <c r="L60" s="114">
        <v>966</v>
      </c>
      <c r="M60" s="114">
        <v>147</v>
      </c>
      <c r="N60" s="521">
        <v>0.13207547169811321</v>
      </c>
      <c r="O60" s="113">
        <v>884.7</v>
      </c>
      <c r="P60" s="114">
        <v>7332</v>
      </c>
      <c r="Q60" s="114">
        <v>6361</v>
      </c>
      <c r="R60" s="114">
        <v>971</v>
      </c>
      <c r="S60" s="521">
        <v>0.13243316966721222</v>
      </c>
      <c r="T60" s="113">
        <v>1179.8</v>
      </c>
      <c r="U60" s="114">
        <v>9780</v>
      </c>
      <c r="V60" s="286">
        <v>8482</v>
      </c>
      <c r="W60" s="114">
        <v>1298</v>
      </c>
      <c r="X60" s="521">
        <v>0.132719836400818</v>
      </c>
      <c r="Y60" s="113">
        <v>206.2</v>
      </c>
      <c r="Z60" s="286">
        <v>1712</v>
      </c>
      <c r="AA60" s="114">
        <v>1483</v>
      </c>
      <c r="AB60" s="114">
        <v>229</v>
      </c>
      <c r="AC60" s="521">
        <v>0.13376168224299065</v>
      </c>
      <c r="AD60" s="113">
        <v>1386</v>
      </c>
      <c r="AE60" s="114">
        <v>11492</v>
      </c>
      <c r="AF60" s="114">
        <v>9965</v>
      </c>
      <c r="AG60" s="114">
        <v>1527</v>
      </c>
      <c r="AH60" s="521">
        <v>0.13287504350852766</v>
      </c>
      <c r="AI60" s="113">
        <v>501.29999999999995</v>
      </c>
      <c r="AJ60" s="114">
        <v>4160</v>
      </c>
      <c r="AK60" s="114">
        <v>3604</v>
      </c>
      <c r="AL60" s="114">
        <v>556</v>
      </c>
      <c r="AM60" s="521">
        <v>4.4187384131544327E-4</v>
      </c>
      <c r="AN60" s="113">
        <v>906.8</v>
      </c>
      <c r="AO60" s="114">
        <v>7515</v>
      </c>
      <c r="AP60" s="114">
        <v>6519</v>
      </c>
      <c r="AQ60" s="114">
        <v>996</v>
      </c>
      <c r="AR60" s="521">
        <v>0.13253493013972056</v>
      </c>
      <c r="AS60" s="113">
        <v>88.8</v>
      </c>
      <c r="AT60" s="114">
        <v>736</v>
      </c>
      <c r="AU60" s="114">
        <v>638</v>
      </c>
      <c r="AV60" s="114">
        <v>98</v>
      </c>
      <c r="AW60" s="521">
        <v>0.13315217391304349</v>
      </c>
      <c r="AX60" s="113">
        <v>995.59999999999991</v>
      </c>
      <c r="AY60" s="114">
        <v>8251</v>
      </c>
      <c r="AZ60" s="114">
        <v>7157</v>
      </c>
      <c r="BA60" s="114">
        <v>1094</v>
      </c>
      <c r="BB60" s="521">
        <v>0.13258998909223124</v>
      </c>
      <c r="BC60" s="113">
        <v>725.4</v>
      </c>
      <c r="BD60" s="277">
        <v>6019</v>
      </c>
      <c r="BE60" s="277">
        <v>5214</v>
      </c>
      <c r="BF60" s="114">
        <v>805</v>
      </c>
      <c r="BG60" s="521">
        <v>0.13374314670210999</v>
      </c>
      <c r="BH60" s="113">
        <v>177.8</v>
      </c>
      <c r="BI60" s="277">
        <v>1477</v>
      </c>
      <c r="BJ60" s="277">
        <v>1279</v>
      </c>
      <c r="BK60" s="114">
        <v>198</v>
      </c>
      <c r="BL60" s="521">
        <v>0.13405551794177387</v>
      </c>
      <c r="BM60" s="113">
        <v>903.2</v>
      </c>
      <c r="BN60" s="114">
        <v>7496</v>
      </c>
      <c r="BO60" s="114">
        <v>6493</v>
      </c>
      <c r="BP60" s="114">
        <v>1003</v>
      </c>
      <c r="BQ60" s="521">
        <v>0.13380469583778015</v>
      </c>
      <c r="BR60" s="113">
        <v>-92.399999999999864</v>
      </c>
      <c r="BS60" s="114">
        <v>-755</v>
      </c>
      <c r="BT60" s="114">
        <v>-664</v>
      </c>
      <c r="BU60" s="114">
        <v>-91</v>
      </c>
      <c r="BV60" s="521">
        <v>1.2147067455489102E-3</v>
      </c>
      <c r="BW60" s="113">
        <v>816.8</v>
      </c>
      <c r="BX60" s="114">
        <v>6769</v>
      </c>
      <c r="BY60" s="114">
        <v>5873</v>
      </c>
      <c r="BZ60" s="114">
        <v>896</v>
      </c>
      <c r="CA60" s="521">
        <v>0.13236814891416754</v>
      </c>
      <c r="CB60" s="113">
        <v>104</v>
      </c>
      <c r="CC60" s="114">
        <v>862</v>
      </c>
      <c r="CD60" s="114">
        <v>748</v>
      </c>
      <c r="CE60" s="114">
        <v>114</v>
      </c>
      <c r="CF60" s="521">
        <v>0.13225058004640372</v>
      </c>
      <c r="CG60" s="113">
        <v>920.8</v>
      </c>
      <c r="CH60" s="114">
        <v>7631</v>
      </c>
      <c r="CI60" s="114">
        <v>6621</v>
      </c>
      <c r="CJ60" s="114">
        <v>1010</v>
      </c>
      <c r="CK60" s="521">
        <v>0.13235486830035381</v>
      </c>
      <c r="CL60" s="113">
        <v>429</v>
      </c>
      <c r="CM60" s="277">
        <v>3551</v>
      </c>
      <c r="CN60" s="277">
        <v>3084</v>
      </c>
      <c r="CO60" s="114">
        <v>467</v>
      </c>
      <c r="CP60" s="521">
        <v>0.13151225007040271</v>
      </c>
      <c r="CQ60" s="113">
        <v>80.7</v>
      </c>
      <c r="CR60" s="114">
        <v>670</v>
      </c>
      <c r="CS60" s="114">
        <v>580</v>
      </c>
      <c r="CT60" s="114">
        <v>90</v>
      </c>
      <c r="CU60" s="521">
        <v>0.13432835820895522</v>
      </c>
      <c r="CV60" s="113">
        <v>509.7</v>
      </c>
      <c r="CW60" s="114">
        <v>4221</v>
      </c>
      <c r="CX60" s="114">
        <v>3664</v>
      </c>
      <c r="CY60" s="114">
        <v>557</v>
      </c>
      <c r="CZ60" s="521">
        <v>0.13195925136223643</v>
      </c>
      <c r="DA60" s="113">
        <v>-411.09999999999997</v>
      </c>
      <c r="DB60" s="114">
        <v>-3410</v>
      </c>
      <c r="DC60" s="114">
        <v>-2957</v>
      </c>
      <c r="DD60" s="114">
        <v>-453</v>
      </c>
      <c r="DE60" s="521">
        <v>-3.9561693811737686E-4</v>
      </c>
      <c r="DF60" s="113">
        <v>814.4</v>
      </c>
      <c r="DG60" s="114">
        <v>6749</v>
      </c>
      <c r="DH60" s="114">
        <v>5855</v>
      </c>
      <c r="DI60" s="114">
        <v>894</v>
      </c>
      <c r="DJ60" s="521">
        <v>0.13246406875092606</v>
      </c>
      <c r="DK60" s="113">
        <v>170.5</v>
      </c>
      <c r="DL60" s="114">
        <v>1413</v>
      </c>
      <c r="DM60" s="114">
        <v>1226</v>
      </c>
      <c r="DN60" s="114">
        <v>187</v>
      </c>
      <c r="DO60" s="521">
        <v>0.13234253361641896</v>
      </c>
      <c r="DP60" s="113">
        <v>984.9</v>
      </c>
      <c r="DQ60" s="114">
        <v>8162</v>
      </c>
      <c r="DR60" s="114">
        <v>7081</v>
      </c>
      <c r="DS60" s="114">
        <v>1081</v>
      </c>
      <c r="DT60" s="521">
        <v>0.13244302866944377</v>
      </c>
      <c r="DU60" s="113">
        <v>661.5</v>
      </c>
      <c r="DV60" s="277">
        <v>5485</v>
      </c>
      <c r="DW60" s="114">
        <v>4756</v>
      </c>
      <c r="DX60" s="114">
        <v>729</v>
      </c>
      <c r="DY60" s="521">
        <v>0.13290793072014584</v>
      </c>
      <c r="DZ60" s="113">
        <v>90.3</v>
      </c>
      <c r="EA60" s="114">
        <v>750</v>
      </c>
      <c r="EB60" s="114">
        <v>649</v>
      </c>
      <c r="EC60" s="114">
        <v>101</v>
      </c>
      <c r="ED60" s="521">
        <v>0.13466666666666666</v>
      </c>
      <c r="EE60" s="113">
        <v>751.8</v>
      </c>
      <c r="EF60" s="114">
        <v>6235</v>
      </c>
      <c r="EG60" s="114">
        <v>5405</v>
      </c>
      <c r="EH60" s="114">
        <v>830</v>
      </c>
      <c r="EI60" s="521">
        <v>0.13311948676824378</v>
      </c>
      <c r="EJ60" s="113">
        <v>-233.10000000000002</v>
      </c>
      <c r="EK60" s="114">
        <v>-1927</v>
      </c>
      <c r="EL60" s="114">
        <v>-1676</v>
      </c>
      <c r="EM60" s="114">
        <v>-251</v>
      </c>
      <c r="EN60" s="521">
        <v>6.7645809880001462E-4</v>
      </c>
      <c r="EO60" s="113">
        <v>938</v>
      </c>
      <c r="EP60" s="114">
        <v>7773</v>
      </c>
      <c r="EQ60" s="114">
        <v>6744</v>
      </c>
      <c r="ER60" s="114">
        <v>1029</v>
      </c>
      <c r="ES60" s="521">
        <v>0.13238131995368582</v>
      </c>
      <c r="ET60" s="113">
        <v>91.1</v>
      </c>
      <c r="EU60" s="114">
        <v>755</v>
      </c>
      <c r="EV60" s="114">
        <v>655</v>
      </c>
      <c r="EW60" s="114">
        <v>100</v>
      </c>
      <c r="EX60" s="521">
        <v>0.13245033112582782</v>
      </c>
      <c r="EY60" s="113">
        <v>1029.0999999999999</v>
      </c>
      <c r="EZ60" s="114">
        <v>8528</v>
      </c>
      <c r="FA60" s="114">
        <v>7399</v>
      </c>
      <c r="FB60" s="114">
        <v>1129</v>
      </c>
      <c r="FC60" s="521">
        <v>0.1323874296435272</v>
      </c>
      <c r="FD60" s="113">
        <v>979.5</v>
      </c>
      <c r="FE60" s="114">
        <v>8124</v>
      </c>
      <c r="FF60" s="114">
        <v>7043</v>
      </c>
      <c r="FG60" s="114">
        <v>1081</v>
      </c>
      <c r="FH60" s="521">
        <v>0.13306253077301822</v>
      </c>
      <c r="FI60" s="113">
        <v>115.9</v>
      </c>
      <c r="FJ60" s="114">
        <v>963</v>
      </c>
      <c r="FK60" s="114">
        <v>833</v>
      </c>
      <c r="FL60" s="114">
        <v>130</v>
      </c>
      <c r="FM60" s="521">
        <v>0.13499480789200416</v>
      </c>
      <c r="FN60" s="113">
        <v>1095.4000000000001</v>
      </c>
      <c r="FO60" s="114">
        <v>9087</v>
      </c>
      <c r="FP60" s="114">
        <v>7876</v>
      </c>
      <c r="FQ60" s="114">
        <v>1211</v>
      </c>
      <c r="FR60" s="521">
        <v>0.13326730494112468</v>
      </c>
      <c r="FS60" s="113">
        <v>66.300000000000182</v>
      </c>
      <c r="FT60" s="114">
        <v>559</v>
      </c>
      <c r="FU60" s="114">
        <v>477</v>
      </c>
      <c r="FV60" s="114">
        <v>82</v>
      </c>
      <c r="FW60" s="521">
        <v>8.7987529759747662E-4</v>
      </c>
      <c r="FX60" s="113">
        <v>777.8</v>
      </c>
      <c r="FY60" s="114">
        <v>6446</v>
      </c>
      <c r="FZ60" s="114">
        <v>5592</v>
      </c>
      <c r="GA60" s="114">
        <v>854</v>
      </c>
      <c r="GB60" s="521">
        <v>0.13248526217809495</v>
      </c>
      <c r="GC60" s="113">
        <v>132</v>
      </c>
      <c r="GD60" s="114">
        <v>1094</v>
      </c>
      <c r="GE60" s="114">
        <v>949</v>
      </c>
      <c r="GF60" s="114">
        <v>145</v>
      </c>
      <c r="GG60" s="521">
        <v>0.13254113345521024</v>
      </c>
      <c r="GH60" s="113">
        <v>909.8</v>
      </c>
      <c r="GI60" s="114">
        <v>7540</v>
      </c>
      <c r="GJ60" s="114">
        <v>6541</v>
      </c>
      <c r="GK60" s="114">
        <v>999</v>
      </c>
      <c r="GL60" s="521">
        <v>0.13249336870026526</v>
      </c>
      <c r="GM60" s="113">
        <v>751</v>
      </c>
      <c r="GN60" s="114">
        <v>6235</v>
      </c>
      <c r="GO60" s="114">
        <v>5400</v>
      </c>
      <c r="GP60" s="114">
        <v>835</v>
      </c>
      <c r="GQ60" s="521">
        <v>0.1339214113873296</v>
      </c>
      <c r="GR60" s="113">
        <v>77.5</v>
      </c>
      <c r="GS60" s="277">
        <v>645</v>
      </c>
      <c r="GT60" s="114">
        <v>557</v>
      </c>
      <c r="GU60" s="114">
        <v>88</v>
      </c>
      <c r="GV60" s="521">
        <v>0.13643410852713178</v>
      </c>
      <c r="GW60" s="113">
        <v>828.5</v>
      </c>
      <c r="GX60" s="114">
        <v>6880</v>
      </c>
      <c r="GY60" s="114">
        <v>5957</v>
      </c>
      <c r="GZ60" s="114">
        <v>923</v>
      </c>
      <c r="HA60" s="521">
        <v>0.13415697674418606</v>
      </c>
      <c r="HB60" s="113">
        <v>-81.299999999999955</v>
      </c>
      <c r="HC60" s="114">
        <v>-660</v>
      </c>
      <c r="HD60" s="114">
        <v>-584</v>
      </c>
      <c r="HE60" s="114">
        <v>-76</v>
      </c>
      <c r="HF60" s="521">
        <v>1.6636080439207945E-3</v>
      </c>
      <c r="HG60" s="113">
        <v>692</v>
      </c>
      <c r="HH60" s="114">
        <v>5735</v>
      </c>
      <c r="HI60" s="114">
        <v>4975</v>
      </c>
      <c r="HJ60" s="114">
        <v>760</v>
      </c>
      <c r="HK60" s="521">
        <v>0.13251961639058413</v>
      </c>
      <c r="HL60" s="113">
        <v>111</v>
      </c>
      <c r="HM60" s="114">
        <v>920</v>
      </c>
      <c r="HN60" s="114">
        <v>798</v>
      </c>
      <c r="HO60" s="114">
        <v>122</v>
      </c>
      <c r="HP60" s="521">
        <v>0.13260869565217392</v>
      </c>
      <c r="HQ60" s="113">
        <v>803</v>
      </c>
      <c r="HR60" s="114">
        <v>6655</v>
      </c>
      <c r="HS60" s="114">
        <v>5773</v>
      </c>
      <c r="HT60" s="114">
        <v>882</v>
      </c>
      <c r="HU60" s="521">
        <v>0.13253193087903831</v>
      </c>
      <c r="HV60" s="113">
        <v>800.1</v>
      </c>
      <c r="HW60" s="114">
        <v>6631</v>
      </c>
      <c r="HX60" s="114">
        <v>5753</v>
      </c>
      <c r="HY60" s="114">
        <v>878</v>
      </c>
      <c r="HZ60" s="521">
        <v>0.13240838485899561</v>
      </c>
      <c r="IA60" s="113">
        <v>81.900000000000006</v>
      </c>
      <c r="IB60" s="114">
        <v>681</v>
      </c>
      <c r="IC60" s="278">
        <v>588</v>
      </c>
      <c r="ID60" s="114">
        <v>93</v>
      </c>
      <c r="IE60" s="521">
        <v>0.13656387665198239</v>
      </c>
      <c r="IF60" s="113">
        <v>882</v>
      </c>
      <c r="IG60" s="114">
        <v>7312</v>
      </c>
      <c r="IH60" s="114">
        <v>6341</v>
      </c>
      <c r="II60" s="114">
        <v>971</v>
      </c>
      <c r="IJ60" s="521">
        <v>0.13279540481400437</v>
      </c>
      <c r="IK60" s="113">
        <v>79</v>
      </c>
      <c r="IL60" s="114">
        <v>657</v>
      </c>
      <c r="IM60" s="114">
        <v>568</v>
      </c>
      <c r="IN60" s="114">
        <v>89</v>
      </c>
      <c r="IO60" s="521">
        <v>2.6347393496606308E-4</v>
      </c>
      <c r="IP60" s="113">
        <v>658.4</v>
      </c>
      <c r="IQ60" s="114">
        <v>5456</v>
      </c>
      <c r="IR60" s="114">
        <v>4733</v>
      </c>
      <c r="IS60" s="114">
        <v>723</v>
      </c>
      <c r="IT60" s="521">
        <v>0.13251466275659823</v>
      </c>
      <c r="IU60" s="113">
        <v>113.3</v>
      </c>
      <c r="IV60" s="114">
        <v>939</v>
      </c>
      <c r="IW60" s="114">
        <v>815</v>
      </c>
      <c r="IX60" s="114">
        <v>124</v>
      </c>
      <c r="IY60" s="521">
        <v>0.13205537806176784</v>
      </c>
      <c r="IZ60" s="113">
        <v>771.69999999999993</v>
      </c>
      <c r="JA60" s="114">
        <v>6395</v>
      </c>
      <c r="JB60" s="114">
        <v>5548</v>
      </c>
      <c r="JC60" s="114">
        <v>847</v>
      </c>
      <c r="JD60" s="521">
        <v>0.13244722439405784</v>
      </c>
      <c r="JE60" s="113">
        <v>997.9</v>
      </c>
      <c r="JF60" s="277">
        <v>8272</v>
      </c>
      <c r="JG60" s="277">
        <v>7178</v>
      </c>
      <c r="JH60" s="114">
        <v>1094</v>
      </c>
      <c r="JI60" s="521">
        <v>0.13225338491295938</v>
      </c>
      <c r="JJ60" s="113">
        <v>48.7</v>
      </c>
      <c r="JK60" s="114">
        <v>403</v>
      </c>
      <c r="JL60" s="114">
        <v>349</v>
      </c>
      <c r="JM60" s="114">
        <v>54</v>
      </c>
      <c r="JN60" s="521">
        <v>0.13399503722084366</v>
      </c>
      <c r="JO60" s="113">
        <v>1046.5999999999999</v>
      </c>
      <c r="JP60" s="114">
        <v>8675</v>
      </c>
      <c r="JQ60" s="114">
        <v>7527</v>
      </c>
      <c r="JR60" s="114">
        <v>1148</v>
      </c>
      <c r="JS60" s="521">
        <v>0.13233429394812679</v>
      </c>
      <c r="JT60" s="113">
        <v>274.89999999999998</v>
      </c>
      <c r="JU60" s="114">
        <v>2280</v>
      </c>
      <c r="JV60" s="114">
        <v>1979</v>
      </c>
      <c r="JW60" s="114">
        <v>301</v>
      </c>
      <c r="JX60" s="521">
        <v>-1.1293044593105317E-4</v>
      </c>
      <c r="JY60" s="113">
        <v>641.6</v>
      </c>
      <c r="JZ60" s="114">
        <v>5317</v>
      </c>
      <c r="KA60" s="114">
        <v>4613</v>
      </c>
      <c r="KB60" s="114">
        <v>704</v>
      </c>
      <c r="KC60" s="521">
        <v>0.13240549181869476</v>
      </c>
      <c r="KD60" s="113">
        <v>113.3</v>
      </c>
      <c r="KE60" s="114">
        <v>939</v>
      </c>
      <c r="KF60" s="114">
        <v>815</v>
      </c>
      <c r="KG60" s="114">
        <v>124</v>
      </c>
      <c r="KH60" s="521">
        <v>0.13205537806176784</v>
      </c>
      <c r="KI60" s="113">
        <v>754.9</v>
      </c>
      <c r="KJ60" s="114">
        <v>6256</v>
      </c>
      <c r="KK60" s="114">
        <v>5428</v>
      </c>
      <c r="KL60" s="114">
        <v>828</v>
      </c>
      <c r="KM60" s="521">
        <v>0.13235294117647059</v>
      </c>
      <c r="KN60" s="113">
        <v>704.6</v>
      </c>
      <c r="KO60" s="114">
        <v>5842</v>
      </c>
      <c r="KP60" s="277">
        <v>5065</v>
      </c>
      <c r="KQ60" s="114">
        <v>777</v>
      </c>
      <c r="KR60" s="521">
        <v>0.13300239643957548</v>
      </c>
      <c r="KS60" s="113">
        <v>90.2</v>
      </c>
      <c r="KT60" s="114">
        <v>749</v>
      </c>
      <c r="KU60" s="114">
        <v>649</v>
      </c>
      <c r="KV60" s="114">
        <v>100</v>
      </c>
      <c r="KW60" s="521">
        <v>0.13351134846461948</v>
      </c>
      <c r="KX60" s="113">
        <v>794.80000000000007</v>
      </c>
      <c r="KY60" s="114">
        <v>6591</v>
      </c>
      <c r="KZ60" s="114">
        <v>5714</v>
      </c>
      <c r="LA60" s="114">
        <v>877</v>
      </c>
      <c r="LB60" s="521">
        <v>0.13306023365194963</v>
      </c>
      <c r="LC60" s="113">
        <v>39.900000000000091</v>
      </c>
      <c r="LD60" s="114">
        <v>335</v>
      </c>
      <c r="LE60" s="114">
        <v>286</v>
      </c>
      <c r="LF60" s="114">
        <v>49</v>
      </c>
      <c r="LG60" s="521">
        <v>7.0729247547904328E-4</v>
      </c>
      <c r="LH60" s="113">
        <v>675.6</v>
      </c>
      <c r="LI60" s="114">
        <v>5599</v>
      </c>
      <c r="LJ60" s="114">
        <v>4858</v>
      </c>
      <c r="LK60" s="114">
        <v>741</v>
      </c>
      <c r="LL60" s="521">
        <v>0.1323450616181461</v>
      </c>
      <c r="LM60" s="113">
        <v>113.3</v>
      </c>
      <c r="LN60" s="114">
        <v>939</v>
      </c>
      <c r="LO60" s="114">
        <v>815</v>
      </c>
      <c r="LP60" s="114">
        <v>124</v>
      </c>
      <c r="LQ60" s="521">
        <v>0.13205537806176784</v>
      </c>
      <c r="LR60" s="113">
        <v>788.9</v>
      </c>
      <c r="LS60" s="114">
        <v>6538</v>
      </c>
      <c r="LT60" s="114">
        <v>5673</v>
      </c>
      <c r="LU60" s="114">
        <v>865</v>
      </c>
      <c r="LV60" s="521">
        <v>0.13230345671459162</v>
      </c>
      <c r="LW60" s="113">
        <v>758.3</v>
      </c>
      <c r="LX60" s="114">
        <v>6289</v>
      </c>
      <c r="LY60" s="634">
        <v>5453</v>
      </c>
      <c r="LZ60" s="114">
        <v>836</v>
      </c>
      <c r="MA60" s="521">
        <v>0.13293051359516617</v>
      </c>
      <c r="MB60" s="113">
        <v>50.2</v>
      </c>
      <c r="MC60" s="114">
        <v>418</v>
      </c>
      <c r="MD60" s="114">
        <v>361</v>
      </c>
      <c r="ME60" s="114">
        <v>57</v>
      </c>
      <c r="MF60" s="521">
        <v>0.13636363636363635</v>
      </c>
      <c r="MG60" s="113">
        <v>808.5</v>
      </c>
      <c r="MH60" s="114">
        <v>6707</v>
      </c>
      <c r="MI60" s="114">
        <v>5814</v>
      </c>
      <c r="MJ60" s="114">
        <v>893</v>
      </c>
      <c r="MK60" s="521">
        <v>0.13314447592067988</v>
      </c>
      <c r="ML60" s="113">
        <v>19.600000000000023</v>
      </c>
      <c r="MM60" s="114">
        <v>169</v>
      </c>
      <c r="MN60" s="114">
        <v>141</v>
      </c>
      <c r="MO60" s="114">
        <v>28</v>
      </c>
      <c r="MP60" s="521">
        <v>8.4101920608825598E-4</v>
      </c>
      <c r="MQ60" s="113">
        <v>879.6</v>
      </c>
      <c r="MR60" s="114">
        <v>7289</v>
      </c>
      <c r="MS60" s="114">
        <v>6324</v>
      </c>
      <c r="MT60" s="114">
        <v>965</v>
      </c>
      <c r="MU60" s="521">
        <v>0.13239127452325422</v>
      </c>
      <c r="MV60" s="113">
        <v>113.3</v>
      </c>
      <c r="MW60" s="114">
        <v>939</v>
      </c>
      <c r="MX60" s="114">
        <v>815</v>
      </c>
      <c r="MY60" s="114">
        <v>124</v>
      </c>
      <c r="MZ60" s="521">
        <v>0.13205537806176784</v>
      </c>
      <c r="NA60" s="113">
        <v>992.9</v>
      </c>
      <c r="NB60" s="114">
        <v>8228</v>
      </c>
      <c r="NC60" s="114">
        <v>7139</v>
      </c>
      <c r="ND60" s="114">
        <v>1089</v>
      </c>
      <c r="NE60" s="521">
        <v>0.13235294117647059</v>
      </c>
      <c r="NF60" s="113">
        <v>609</v>
      </c>
      <c r="NG60" s="635">
        <v>5046</v>
      </c>
      <c r="NH60" s="635">
        <v>4378</v>
      </c>
      <c r="NI60" s="114">
        <v>668</v>
      </c>
      <c r="NJ60" s="521">
        <v>0.13238208481965913</v>
      </c>
      <c r="NK60" s="113">
        <v>130.4</v>
      </c>
      <c r="NL60" s="114">
        <v>1084</v>
      </c>
      <c r="NM60" s="114">
        <v>938</v>
      </c>
      <c r="NN60" s="114">
        <v>146</v>
      </c>
      <c r="NO60" s="521">
        <v>0.13468634686346864</v>
      </c>
      <c r="NP60" s="113">
        <v>739.4</v>
      </c>
      <c r="NQ60" s="114">
        <v>6130</v>
      </c>
      <c r="NR60" s="114">
        <v>5316</v>
      </c>
      <c r="NS60" s="114">
        <v>814</v>
      </c>
      <c r="NT60" s="521">
        <v>0.13278955954323002</v>
      </c>
      <c r="NU60" s="113">
        <v>-253.5</v>
      </c>
      <c r="NV60" s="114">
        <v>-2098</v>
      </c>
      <c r="NW60" s="114">
        <v>-1823</v>
      </c>
      <c r="NX60" s="114">
        <v>-275</v>
      </c>
      <c r="NY60" s="521">
        <v>4.3661836675942811E-4</v>
      </c>
      <c r="NZ60" s="113">
        <v>811.6</v>
      </c>
      <c r="OA60" s="114">
        <v>6726</v>
      </c>
      <c r="OB60" s="114">
        <v>5835</v>
      </c>
      <c r="OC60" s="114">
        <v>891</v>
      </c>
      <c r="OD60" s="521">
        <v>0.13247100802854594</v>
      </c>
      <c r="OE60" s="113">
        <v>113.3</v>
      </c>
      <c r="OF60" s="114">
        <v>939</v>
      </c>
      <c r="OG60" s="114">
        <v>815</v>
      </c>
      <c r="OH60" s="114">
        <v>124</v>
      </c>
      <c r="OI60" s="521">
        <v>0.13205537806176784</v>
      </c>
      <c r="OJ60" s="113">
        <v>924.9</v>
      </c>
      <c r="OK60" s="114">
        <v>7665</v>
      </c>
      <c r="OL60" s="114">
        <v>6650</v>
      </c>
      <c r="OM60" s="114">
        <v>1015</v>
      </c>
      <c r="ON60" s="521">
        <v>0.13242009132420091</v>
      </c>
      <c r="OO60" s="113">
        <v>832.1</v>
      </c>
      <c r="OP60" s="114">
        <v>6900</v>
      </c>
      <c r="OQ60" s="114">
        <v>5734</v>
      </c>
      <c r="OR60" s="114">
        <v>1166</v>
      </c>
      <c r="OS60" s="521">
        <v>0.16898550724637681</v>
      </c>
      <c r="OT60" s="113">
        <v>74.5</v>
      </c>
      <c r="OU60" s="114">
        <v>619</v>
      </c>
      <c r="OV60" s="114">
        <v>513</v>
      </c>
      <c r="OW60" s="114">
        <v>106</v>
      </c>
      <c r="OX60" s="521">
        <v>0.17124394184168013</v>
      </c>
      <c r="OY60" s="113">
        <v>906.6</v>
      </c>
      <c r="OZ60" s="114">
        <v>7519</v>
      </c>
      <c r="PA60" s="114">
        <v>6247</v>
      </c>
      <c r="PB60" s="114">
        <v>1272</v>
      </c>
      <c r="PC60" s="521">
        <v>0.16917143237132598</v>
      </c>
      <c r="PD60" s="113">
        <v>-18.299999999999955</v>
      </c>
      <c r="PE60" s="114">
        <v>-146</v>
      </c>
      <c r="PF60" s="114">
        <v>-403</v>
      </c>
      <c r="PG60" s="114">
        <v>257</v>
      </c>
      <c r="PH60" s="521">
        <v>3.6751341047125075E-2</v>
      </c>
      <c r="PI60" s="113">
        <v>6446.5999999999995</v>
      </c>
      <c r="PJ60" s="114">
        <v>53425</v>
      </c>
      <c r="PK60" s="114">
        <v>46348</v>
      </c>
      <c r="PL60" s="114">
        <v>7077</v>
      </c>
      <c r="PM60" s="521">
        <v>0.13246607393542348</v>
      </c>
      <c r="PN60" s="113">
        <v>966</v>
      </c>
      <c r="PO60" s="114">
        <v>8006</v>
      </c>
      <c r="PP60" s="114">
        <v>6946</v>
      </c>
      <c r="PQ60" s="114">
        <v>1060</v>
      </c>
      <c r="PR60" s="521">
        <v>0.13240069947539346</v>
      </c>
      <c r="PS60" s="113">
        <v>7412.5999999999995</v>
      </c>
      <c r="PT60" s="114">
        <v>61431</v>
      </c>
      <c r="PU60" s="114">
        <v>53294</v>
      </c>
      <c r="PV60" s="114">
        <v>8137</v>
      </c>
      <c r="PW60" s="521">
        <v>0.13245755400367892</v>
      </c>
      <c r="PX60" s="113">
        <v>6706.1</v>
      </c>
      <c r="PY60" s="114">
        <v>55605</v>
      </c>
      <c r="PZ60" s="114">
        <v>48214</v>
      </c>
      <c r="QA60" s="114">
        <v>7391</v>
      </c>
      <c r="QB60" s="521">
        <v>0.13291970146569554</v>
      </c>
      <c r="QC60" s="113">
        <v>1036.5</v>
      </c>
      <c r="QD60" s="114">
        <v>8610</v>
      </c>
      <c r="QE60" s="114">
        <v>7452</v>
      </c>
      <c r="QF60" s="114">
        <v>1158</v>
      </c>
      <c r="QG60" s="521">
        <v>0.13449477351916375</v>
      </c>
      <c r="QH60" s="113">
        <v>7742.6</v>
      </c>
      <c r="QI60" s="114">
        <v>64215</v>
      </c>
      <c r="QJ60" s="114">
        <v>55666</v>
      </c>
      <c r="QK60" s="114">
        <v>8549</v>
      </c>
      <c r="QL60" s="521">
        <v>0.13313088842170831</v>
      </c>
      <c r="QM60" s="113">
        <v>330.00000000000091</v>
      </c>
      <c r="QN60" s="114">
        <v>2784</v>
      </c>
      <c r="QO60" s="114">
        <v>2372</v>
      </c>
      <c r="QP60" s="114">
        <v>412</v>
      </c>
      <c r="QQ60" s="522">
        <v>6.7333441802938654E-4</v>
      </c>
    </row>
    <row r="61" spans="2:459" ht="13.5" thickBot="1">
      <c r="B61" s="518" t="s">
        <v>2866</v>
      </c>
      <c r="C61" s="527" t="s">
        <v>2867</v>
      </c>
      <c r="D61" s="528" t="s">
        <v>2868</v>
      </c>
      <c r="E61" s="131">
        <v>1</v>
      </c>
      <c r="F61" s="132">
        <v>78</v>
      </c>
      <c r="G61" s="132">
        <v>66</v>
      </c>
      <c r="H61" s="132">
        <v>12</v>
      </c>
      <c r="I61" s="529">
        <v>0.15384615384615385</v>
      </c>
      <c r="J61" s="131">
        <v>0</v>
      </c>
      <c r="K61" s="132">
        <v>0</v>
      </c>
      <c r="L61" s="132">
        <v>0</v>
      </c>
      <c r="M61" s="132">
        <v>0</v>
      </c>
      <c r="N61" s="529">
        <v>0</v>
      </c>
      <c r="O61" s="131">
        <v>1</v>
      </c>
      <c r="P61" s="132">
        <v>78</v>
      </c>
      <c r="Q61" s="132">
        <v>66</v>
      </c>
      <c r="R61" s="132">
        <v>12</v>
      </c>
      <c r="S61" s="529">
        <v>0.15384615384615385</v>
      </c>
      <c r="T61" s="131">
        <v>0.2</v>
      </c>
      <c r="U61" s="132">
        <v>49</v>
      </c>
      <c r="V61" s="132">
        <v>32</v>
      </c>
      <c r="W61" s="132">
        <v>17</v>
      </c>
      <c r="X61" s="529">
        <v>0.34693877551020408</v>
      </c>
      <c r="Y61" s="131">
        <v>0</v>
      </c>
      <c r="Z61" s="132">
        <v>0</v>
      </c>
      <c r="AA61" s="132">
        <v>0</v>
      </c>
      <c r="AB61" s="132">
        <v>0</v>
      </c>
      <c r="AC61" s="529">
        <v>0</v>
      </c>
      <c r="AD61" s="131">
        <v>0.2</v>
      </c>
      <c r="AE61" s="132">
        <v>49</v>
      </c>
      <c r="AF61" s="132">
        <v>32</v>
      </c>
      <c r="AG61" s="132">
        <v>17</v>
      </c>
      <c r="AH61" s="529">
        <v>0.34693877551020408</v>
      </c>
      <c r="AI61" s="131">
        <v>-0.8</v>
      </c>
      <c r="AJ61" s="132">
        <v>-29</v>
      </c>
      <c r="AK61" s="132">
        <v>-34</v>
      </c>
      <c r="AL61" s="132">
        <v>5</v>
      </c>
      <c r="AM61" s="529">
        <v>0.19309262166405022</v>
      </c>
      <c r="AN61" s="131">
        <v>0</v>
      </c>
      <c r="AO61" s="132">
        <v>0</v>
      </c>
      <c r="AP61" s="132">
        <v>0</v>
      </c>
      <c r="AQ61" s="132">
        <v>0</v>
      </c>
      <c r="AR61" s="529">
        <v>0</v>
      </c>
      <c r="AS61" s="131">
        <v>0</v>
      </c>
      <c r="AT61" s="132">
        <v>0</v>
      </c>
      <c r="AU61" s="132">
        <v>0</v>
      </c>
      <c r="AV61" s="132">
        <v>0</v>
      </c>
      <c r="AW61" s="529">
        <v>0</v>
      </c>
      <c r="AX61" s="131">
        <v>0</v>
      </c>
      <c r="AY61" s="132">
        <v>0</v>
      </c>
      <c r="AZ61" s="132">
        <v>0</v>
      </c>
      <c r="BA61" s="132">
        <v>0</v>
      </c>
      <c r="BB61" s="529">
        <v>0</v>
      </c>
      <c r="BC61" s="131">
        <v>1.2</v>
      </c>
      <c r="BD61" s="132">
        <v>197</v>
      </c>
      <c r="BE61" s="132">
        <v>128</v>
      </c>
      <c r="BF61" s="132">
        <v>69</v>
      </c>
      <c r="BG61" s="529">
        <v>0.35025380710659898</v>
      </c>
      <c r="BH61" s="131">
        <v>0</v>
      </c>
      <c r="BI61" s="132">
        <v>0</v>
      </c>
      <c r="BJ61" s="132">
        <v>0</v>
      </c>
      <c r="BK61" s="132">
        <v>0</v>
      </c>
      <c r="BL61" s="529">
        <v>0</v>
      </c>
      <c r="BM61" s="131">
        <v>1.2</v>
      </c>
      <c r="BN61" s="132">
        <v>197</v>
      </c>
      <c r="BO61" s="132">
        <v>128</v>
      </c>
      <c r="BP61" s="132">
        <v>69</v>
      </c>
      <c r="BQ61" s="529">
        <v>0.35025380710659898</v>
      </c>
      <c r="BR61" s="131">
        <v>1.2</v>
      </c>
      <c r="BS61" s="132">
        <v>197</v>
      </c>
      <c r="BT61" s="132">
        <v>128</v>
      </c>
      <c r="BU61" s="132">
        <v>69</v>
      </c>
      <c r="BV61" s="529">
        <v>0.35025380710659898</v>
      </c>
      <c r="BW61" s="131">
        <v>1</v>
      </c>
      <c r="BX61" s="132">
        <v>78</v>
      </c>
      <c r="BY61" s="132">
        <v>66</v>
      </c>
      <c r="BZ61" s="132">
        <v>12</v>
      </c>
      <c r="CA61" s="529">
        <v>0.15384615384615385</v>
      </c>
      <c r="CB61" s="131">
        <v>0</v>
      </c>
      <c r="CC61" s="132">
        <v>0</v>
      </c>
      <c r="CD61" s="132">
        <v>0</v>
      </c>
      <c r="CE61" s="132">
        <v>0</v>
      </c>
      <c r="CF61" s="529">
        <v>0</v>
      </c>
      <c r="CG61" s="131">
        <v>1</v>
      </c>
      <c r="CH61" s="132">
        <v>78</v>
      </c>
      <c r="CI61" s="132">
        <v>66</v>
      </c>
      <c r="CJ61" s="132">
        <v>12</v>
      </c>
      <c r="CK61" s="529">
        <v>0.15384615384615385</v>
      </c>
      <c r="CL61" s="131">
        <v>0.6</v>
      </c>
      <c r="CM61" s="132">
        <v>83</v>
      </c>
      <c r="CN61" s="132">
        <v>54</v>
      </c>
      <c r="CO61" s="132">
        <v>29</v>
      </c>
      <c r="CP61" s="529">
        <v>0.3493975903614458</v>
      </c>
      <c r="CQ61" s="131">
        <v>0</v>
      </c>
      <c r="CR61" s="132">
        <v>0</v>
      </c>
      <c r="CS61" s="132">
        <v>0</v>
      </c>
      <c r="CT61" s="132">
        <v>0</v>
      </c>
      <c r="CU61" s="529">
        <v>0</v>
      </c>
      <c r="CV61" s="131">
        <v>0.6</v>
      </c>
      <c r="CW61" s="132">
        <v>83</v>
      </c>
      <c r="CX61" s="132">
        <v>54</v>
      </c>
      <c r="CY61" s="132">
        <v>29</v>
      </c>
      <c r="CZ61" s="529">
        <v>0.3493975903614458</v>
      </c>
      <c r="DA61" s="131">
        <v>-0.4</v>
      </c>
      <c r="DB61" s="132">
        <v>5</v>
      </c>
      <c r="DC61" s="132">
        <v>-12</v>
      </c>
      <c r="DD61" s="132">
        <v>17</v>
      </c>
      <c r="DE61" s="529">
        <v>0.19555143651529194</v>
      </c>
      <c r="DF61" s="131">
        <v>0</v>
      </c>
      <c r="DG61" s="132">
        <v>0</v>
      </c>
      <c r="DH61" s="132">
        <v>0</v>
      </c>
      <c r="DI61" s="132">
        <v>0</v>
      </c>
      <c r="DJ61" s="529">
        <v>0</v>
      </c>
      <c r="DK61" s="131">
        <v>0</v>
      </c>
      <c r="DL61" s="132">
        <v>0</v>
      </c>
      <c r="DM61" s="132">
        <v>0</v>
      </c>
      <c r="DN61" s="132">
        <v>0</v>
      </c>
      <c r="DO61" s="529">
        <v>0</v>
      </c>
      <c r="DP61" s="131">
        <v>0</v>
      </c>
      <c r="DQ61" s="132">
        <v>0</v>
      </c>
      <c r="DR61" s="132">
        <v>0</v>
      </c>
      <c r="DS61" s="132">
        <v>0</v>
      </c>
      <c r="DT61" s="529">
        <v>0</v>
      </c>
      <c r="DU61" s="131">
        <v>0.9</v>
      </c>
      <c r="DV61" s="132">
        <v>164</v>
      </c>
      <c r="DW61" s="132">
        <v>107</v>
      </c>
      <c r="DX61" s="132">
        <v>57</v>
      </c>
      <c r="DY61" s="529">
        <v>0.34756097560975607</v>
      </c>
      <c r="DZ61" s="131">
        <v>0</v>
      </c>
      <c r="EA61" s="132">
        <v>0</v>
      </c>
      <c r="EB61" s="132">
        <v>0</v>
      </c>
      <c r="EC61" s="132">
        <v>0</v>
      </c>
      <c r="ED61" s="529">
        <v>0</v>
      </c>
      <c r="EE61" s="131">
        <v>0.9</v>
      </c>
      <c r="EF61" s="132">
        <v>164</v>
      </c>
      <c r="EG61" s="132">
        <v>107</v>
      </c>
      <c r="EH61" s="132">
        <v>57</v>
      </c>
      <c r="EI61" s="529">
        <v>0.34756097560975607</v>
      </c>
      <c r="EJ61" s="131">
        <v>0.9</v>
      </c>
      <c r="EK61" s="132">
        <v>164</v>
      </c>
      <c r="EL61" s="132">
        <v>107</v>
      </c>
      <c r="EM61" s="132">
        <v>57</v>
      </c>
      <c r="EN61" s="529">
        <v>0.34756097560975607</v>
      </c>
      <c r="EO61" s="131">
        <v>1</v>
      </c>
      <c r="EP61" s="132">
        <v>78</v>
      </c>
      <c r="EQ61" s="132">
        <v>66</v>
      </c>
      <c r="ER61" s="132">
        <v>12</v>
      </c>
      <c r="ES61" s="529">
        <v>0.15384615384615385</v>
      </c>
      <c r="ET61" s="131">
        <v>0</v>
      </c>
      <c r="EU61" s="132">
        <v>0</v>
      </c>
      <c r="EV61" s="132">
        <v>0</v>
      </c>
      <c r="EW61" s="132">
        <v>0</v>
      </c>
      <c r="EX61" s="529">
        <v>0</v>
      </c>
      <c r="EY61" s="131">
        <v>1</v>
      </c>
      <c r="EZ61" s="132">
        <v>78</v>
      </c>
      <c r="FA61" s="132">
        <v>66</v>
      </c>
      <c r="FB61" s="132">
        <v>12</v>
      </c>
      <c r="FC61" s="529">
        <v>0.15384615384615385</v>
      </c>
      <c r="FD61" s="131">
        <v>1.2</v>
      </c>
      <c r="FE61" s="132">
        <v>164</v>
      </c>
      <c r="FF61" s="132">
        <v>106</v>
      </c>
      <c r="FG61" s="132">
        <v>58</v>
      </c>
      <c r="FH61" s="529">
        <v>0.35365853658536583</v>
      </c>
      <c r="FI61" s="131">
        <v>0</v>
      </c>
      <c r="FJ61" s="132">
        <v>0</v>
      </c>
      <c r="FK61" s="132">
        <v>0</v>
      </c>
      <c r="FL61" s="132">
        <v>0</v>
      </c>
      <c r="FM61" s="529">
        <v>0</v>
      </c>
      <c r="FN61" s="131">
        <v>1.2</v>
      </c>
      <c r="FO61" s="132">
        <v>164</v>
      </c>
      <c r="FP61" s="132">
        <v>106</v>
      </c>
      <c r="FQ61" s="132">
        <v>58</v>
      </c>
      <c r="FR61" s="529">
        <v>0.35365853658536583</v>
      </c>
      <c r="FS61" s="131">
        <v>0.19999999999999996</v>
      </c>
      <c r="FT61" s="132">
        <v>86</v>
      </c>
      <c r="FU61" s="132">
        <v>40</v>
      </c>
      <c r="FV61" s="132">
        <v>46</v>
      </c>
      <c r="FW61" s="529">
        <v>0.19981238273921198</v>
      </c>
      <c r="FX61" s="131">
        <v>0</v>
      </c>
      <c r="FY61" s="132">
        <v>0</v>
      </c>
      <c r="FZ61" s="132">
        <v>0</v>
      </c>
      <c r="GA61" s="132">
        <v>0</v>
      </c>
      <c r="GB61" s="529">
        <v>0</v>
      </c>
      <c r="GC61" s="131">
        <v>0</v>
      </c>
      <c r="GD61" s="132">
        <v>0</v>
      </c>
      <c r="GE61" s="132">
        <v>0</v>
      </c>
      <c r="GF61" s="132">
        <v>0</v>
      </c>
      <c r="GG61" s="529">
        <v>0</v>
      </c>
      <c r="GH61" s="131">
        <v>0</v>
      </c>
      <c r="GI61" s="132">
        <v>0</v>
      </c>
      <c r="GJ61" s="132">
        <v>0</v>
      </c>
      <c r="GK61" s="132">
        <v>0</v>
      </c>
      <c r="GL61" s="529">
        <v>0</v>
      </c>
      <c r="GM61" s="131">
        <v>0.2</v>
      </c>
      <c r="GN61" s="132">
        <v>25</v>
      </c>
      <c r="GO61" s="132">
        <v>16</v>
      </c>
      <c r="GP61" s="132">
        <v>9</v>
      </c>
      <c r="GQ61" s="529">
        <v>0.36</v>
      </c>
      <c r="GR61" s="131">
        <v>0</v>
      </c>
      <c r="GS61" s="132">
        <v>0</v>
      </c>
      <c r="GT61" s="132">
        <v>0</v>
      </c>
      <c r="GU61" s="132">
        <v>0</v>
      </c>
      <c r="GV61" s="529">
        <v>0</v>
      </c>
      <c r="GW61" s="131">
        <v>0.2</v>
      </c>
      <c r="GX61" s="132">
        <v>25</v>
      </c>
      <c r="GY61" s="132">
        <v>16</v>
      </c>
      <c r="GZ61" s="132">
        <v>9</v>
      </c>
      <c r="HA61" s="529">
        <v>0.36</v>
      </c>
      <c r="HB61" s="131">
        <v>0.2</v>
      </c>
      <c r="HC61" s="132">
        <v>25</v>
      </c>
      <c r="HD61" s="132">
        <v>16</v>
      </c>
      <c r="HE61" s="132">
        <v>9</v>
      </c>
      <c r="HF61" s="529">
        <v>0.36</v>
      </c>
      <c r="HG61" s="131">
        <v>1</v>
      </c>
      <c r="HH61" s="132">
        <v>78</v>
      </c>
      <c r="HI61" s="132">
        <v>66</v>
      </c>
      <c r="HJ61" s="132">
        <v>12</v>
      </c>
      <c r="HK61" s="529">
        <v>0.15384615384615385</v>
      </c>
      <c r="HL61" s="131">
        <v>0</v>
      </c>
      <c r="HM61" s="132">
        <v>0</v>
      </c>
      <c r="HN61" s="132">
        <v>0</v>
      </c>
      <c r="HO61" s="132">
        <v>0</v>
      </c>
      <c r="HP61" s="529">
        <v>0</v>
      </c>
      <c r="HQ61" s="131">
        <v>1</v>
      </c>
      <c r="HR61" s="132">
        <v>78</v>
      </c>
      <c r="HS61" s="132">
        <v>66</v>
      </c>
      <c r="HT61" s="132">
        <v>12</v>
      </c>
      <c r="HU61" s="529">
        <v>0.15384615384615385</v>
      </c>
      <c r="HV61" s="131">
        <v>0.4</v>
      </c>
      <c r="HW61" s="132">
        <v>47</v>
      </c>
      <c r="HX61" s="132">
        <v>30</v>
      </c>
      <c r="HY61" s="132">
        <v>17</v>
      </c>
      <c r="HZ61" s="529">
        <v>0.36170212765957449</v>
      </c>
      <c r="IA61" s="131">
        <v>0</v>
      </c>
      <c r="IB61" s="132">
        <v>3</v>
      </c>
      <c r="IC61" s="132">
        <v>2</v>
      </c>
      <c r="ID61" s="132">
        <v>1</v>
      </c>
      <c r="IE61" s="529">
        <v>0.33333333333333331</v>
      </c>
      <c r="IF61" s="131">
        <v>0.4</v>
      </c>
      <c r="IG61" s="132">
        <v>50</v>
      </c>
      <c r="IH61" s="132">
        <v>32</v>
      </c>
      <c r="II61" s="132">
        <v>18</v>
      </c>
      <c r="IJ61" s="529">
        <v>0.36</v>
      </c>
      <c r="IK61" s="131">
        <v>-0.6</v>
      </c>
      <c r="IL61" s="132">
        <v>-28</v>
      </c>
      <c r="IM61" s="132">
        <v>-34</v>
      </c>
      <c r="IN61" s="132">
        <v>6</v>
      </c>
      <c r="IO61" s="529">
        <v>0.20615384615384613</v>
      </c>
      <c r="IP61" s="131">
        <v>0</v>
      </c>
      <c r="IQ61" s="132">
        <v>0</v>
      </c>
      <c r="IR61" s="132">
        <v>0</v>
      </c>
      <c r="IS61" s="132">
        <v>0</v>
      </c>
      <c r="IT61" s="529">
        <v>0</v>
      </c>
      <c r="IU61" s="131">
        <v>0</v>
      </c>
      <c r="IV61" s="132">
        <v>0</v>
      </c>
      <c r="IW61" s="132">
        <v>0</v>
      </c>
      <c r="IX61" s="132">
        <v>0</v>
      </c>
      <c r="IY61" s="529">
        <v>0</v>
      </c>
      <c r="IZ61" s="131">
        <v>0</v>
      </c>
      <c r="JA61" s="132">
        <v>0</v>
      </c>
      <c r="JB61" s="132">
        <v>0</v>
      </c>
      <c r="JC61" s="132">
        <v>0</v>
      </c>
      <c r="JD61" s="529">
        <v>0</v>
      </c>
      <c r="JE61" s="131">
        <v>1.1000000000000001</v>
      </c>
      <c r="JF61" s="132">
        <v>149</v>
      </c>
      <c r="JG61" s="132">
        <v>97</v>
      </c>
      <c r="JH61" s="132">
        <v>52</v>
      </c>
      <c r="JI61" s="529">
        <v>0.34899328859060402</v>
      </c>
      <c r="JJ61" s="131">
        <v>0</v>
      </c>
      <c r="JK61" s="132">
        <v>0</v>
      </c>
      <c r="JL61" s="132">
        <v>0</v>
      </c>
      <c r="JM61" s="132">
        <v>0</v>
      </c>
      <c r="JN61" s="529">
        <v>0</v>
      </c>
      <c r="JO61" s="131">
        <v>1.1000000000000001</v>
      </c>
      <c r="JP61" s="132">
        <v>149</v>
      </c>
      <c r="JQ61" s="132">
        <v>97</v>
      </c>
      <c r="JR61" s="132">
        <v>52</v>
      </c>
      <c r="JS61" s="529">
        <v>0.34899328859060402</v>
      </c>
      <c r="JT61" s="131">
        <v>1.1000000000000001</v>
      </c>
      <c r="JU61" s="132">
        <v>149</v>
      </c>
      <c r="JV61" s="132">
        <v>97</v>
      </c>
      <c r="JW61" s="132">
        <v>52</v>
      </c>
      <c r="JX61" s="529">
        <v>0.34899328859060402</v>
      </c>
      <c r="JY61" s="131">
        <v>1</v>
      </c>
      <c r="JZ61" s="132">
        <v>78</v>
      </c>
      <c r="KA61" s="132">
        <v>66</v>
      </c>
      <c r="KB61" s="132">
        <v>12</v>
      </c>
      <c r="KC61" s="529">
        <v>0.15384615384615385</v>
      </c>
      <c r="KD61" s="131">
        <v>0</v>
      </c>
      <c r="KE61" s="132">
        <v>0</v>
      </c>
      <c r="KF61" s="132">
        <v>0</v>
      </c>
      <c r="KG61" s="132">
        <v>0</v>
      </c>
      <c r="KH61" s="529">
        <v>0</v>
      </c>
      <c r="KI61" s="131">
        <v>1</v>
      </c>
      <c r="KJ61" s="132">
        <v>78</v>
      </c>
      <c r="KK61" s="132">
        <v>66</v>
      </c>
      <c r="KL61" s="132">
        <v>12</v>
      </c>
      <c r="KM61" s="529">
        <v>0.15384615384615385</v>
      </c>
      <c r="KN61" s="131">
        <v>0</v>
      </c>
      <c r="KO61" s="132">
        <v>0</v>
      </c>
      <c r="KP61" s="132">
        <v>0</v>
      </c>
      <c r="KQ61" s="132">
        <v>0</v>
      </c>
      <c r="KR61" s="529">
        <v>0</v>
      </c>
      <c r="KS61" s="131">
        <v>0</v>
      </c>
      <c r="KT61" s="132">
        <v>0</v>
      </c>
      <c r="KU61" s="132">
        <v>0</v>
      </c>
      <c r="KV61" s="132">
        <v>0</v>
      </c>
      <c r="KW61" s="529">
        <v>0</v>
      </c>
      <c r="KX61" s="131">
        <v>0</v>
      </c>
      <c r="KY61" s="132">
        <v>0</v>
      </c>
      <c r="KZ61" s="132">
        <v>0</v>
      </c>
      <c r="LA61" s="132">
        <v>0</v>
      </c>
      <c r="LB61" s="529">
        <v>0</v>
      </c>
      <c r="LC61" s="131">
        <v>-1</v>
      </c>
      <c r="LD61" s="132">
        <v>-78</v>
      </c>
      <c r="LE61" s="132">
        <v>-66</v>
      </c>
      <c r="LF61" s="132">
        <v>-12</v>
      </c>
      <c r="LG61" s="529">
        <v>-0.15384615384615385</v>
      </c>
      <c r="LH61" s="131">
        <v>0</v>
      </c>
      <c r="LI61" s="132">
        <v>0</v>
      </c>
      <c r="LJ61" s="132">
        <v>0</v>
      </c>
      <c r="LK61" s="132">
        <v>0</v>
      </c>
      <c r="LL61" s="529">
        <v>0</v>
      </c>
      <c r="LM61" s="131">
        <v>0</v>
      </c>
      <c r="LN61" s="132">
        <v>0</v>
      </c>
      <c r="LO61" s="132">
        <v>0</v>
      </c>
      <c r="LP61" s="132">
        <v>0</v>
      </c>
      <c r="LQ61" s="529">
        <v>0</v>
      </c>
      <c r="LR61" s="131">
        <v>0</v>
      </c>
      <c r="LS61" s="132">
        <v>0</v>
      </c>
      <c r="LT61" s="132">
        <v>0</v>
      </c>
      <c r="LU61" s="132">
        <v>0</v>
      </c>
      <c r="LV61" s="529">
        <v>0</v>
      </c>
      <c r="LW61" s="131">
        <v>1.3</v>
      </c>
      <c r="LX61" s="132">
        <v>181</v>
      </c>
      <c r="LY61" s="132">
        <v>116</v>
      </c>
      <c r="LZ61" s="132">
        <v>65</v>
      </c>
      <c r="MA61" s="529">
        <v>0.35911602209944754</v>
      </c>
      <c r="MB61" s="131">
        <v>0</v>
      </c>
      <c r="MC61" s="132">
        <v>0</v>
      </c>
      <c r="MD61" s="132">
        <v>0</v>
      </c>
      <c r="ME61" s="132">
        <v>0</v>
      </c>
      <c r="MF61" s="529">
        <v>0</v>
      </c>
      <c r="MG61" s="131">
        <v>1.3</v>
      </c>
      <c r="MH61" s="132">
        <v>181</v>
      </c>
      <c r="MI61" s="132">
        <v>116</v>
      </c>
      <c r="MJ61" s="132">
        <v>65</v>
      </c>
      <c r="MK61" s="529">
        <v>0.35911602209944754</v>
      </c>
      <c r="ML61" s="131">
        <v>1.3</v>
      </c>
      <c r="MM61" s="132">
        <v>181</v>
      </c>
      <c r="MN61" s="132">
        <v>116</v>
      </c>
      <c r="MO61" s="132">
        <v>65</v>
      </c>
      <c r="MP61" s="529">
        <v>0.35911602209944754</v>
      </c>
      <c r="MQ61" s="131">
        <v>1</v>
      </c>
      <c r="MR61" s="132">
        <v>78</v>
      </c>
      <c r="MS61" s="132">
        <v>66</v>
      </c>
      <c r="MT61" s="132">
        <v>12</v>
      </c>
      <c r="MU61" s="529">
        <v>0.15384615384615385</v>
      </c>
      <c r="MV61" s="131">
        <v>0</v>
      </c>
      <c r="MW61" s="132">
        <v>0</v>
      </c>
      <c r="MX61" s="132">
        <v>0</v>
      </c>
      <c r="MY61" s="132">
        <v>0</v>
      </c>
      <c r="MZ61" s="529">
        <v>0</v>
      </c>
      <c r="NA61" s="131">
        <v>1</v>
      </c>
      <c r="NB61" s="132">
        <v>78</v>
      </c>
      <c r="NC61" s="132">
        <v>66</v>
      </c>
      <c r="ND61" s="132">
        <v>12</v>
      </c>
      <c r="NE61" s="529">
        <v>0.15384615384615385</v>
      </c>
      <c r="NF61" s="131">
        <v>1.7</v>
      </c>
      <c r="NG61" s="132">
        <v>257</v>
      </c>
      <c r="NH61" s="132">
        <v>166</v>
      </c>
      <c r="NI61" s="132">
        <v>91</v>
      </c>
      <c r="NJ61" s="529">
        <v>0.35408560311284049</v>
      </c>
      <c r="NK61" s="131">
        <v>0</v>
      </c>
      <c r="NL61" s="132">
        <v>0</v>
      </c>
      <c r="NM61" s="132">
        <v>0</v>
      </c>
      <c r="NN61" s="132">
        <v>0</v>
      </c>
      <c r="NO61" s="529">
        <v>0</v>
      </c>
      <c r="NP61" s="131">
        <v>1.7</v>
      </c>
      <c r="NQ61" s="132">
        <v>257</v>
      </c>
      <c r="NR61" s="132">
        <v>166</v>
      </c>
      <c r="NS61" s="132">
        <v>91</v>
      </c>
      <c r="NT61" s="529">
        <v>0.35408560311284049</v>
      </c>
      <c r="NU61" s="131">
        <v>0.7</v>
      </c>
      <c r="NV61" s="132">
        <v>179</v>
      </c>
      <c r="NW61" s="132">
        <v>100</v>
      </c>
      <c r="NX61" s="132">
        <v>79</v>
      </c>
      <c r="NY61" s="529">
        <v>0.20023944926668663</v>
      </c>
      <c r="NZ61" s="131">
        <v>0</v>
      </c>
      <c r="OA61" s="132">
        <v>0</v>
      </c>
      <c r="OB61" s="132">
        <v>0</v>
      </c>
      <c r="OC61" s="132">
        <v>0</v>
      </c>
      <c r="OD61" s="529">
        <v>0</v>
      </c>
      <c r="OE61" s="131">
        <v>0</v>
      </c>
      <c r="OF61" s="132">
        <v>0</v>
      </c>
      <c r="OG61" s="132">
        <v>0</v>
      </c>
      <c r="OH61" s="132">
        <v>0</v>
      </c>
      <c r="OI61" s="529">
        <v>0</v>
      </c>
      <c r="OJ61" s="131">
        <v>0</v>
      </c>
      <c r="OK61" s="132">
        <v>0</v>
      </c>
      <c r="OL61" s="132">
        <v>0</v>
      </c>
      <c r="OM61" s="132">
        <v>0</v>
      </c>
      <c r="ON61" s="529">
        <v>0</v>
      </c>
      <c r="OO61" s="131">
        <v>0</v>
      </c>
      <c r="OP61" s="132">
        <v>0</v>
      </c>
      <c r="OQ61" s="132">
        <v>0</v>
      </c>
      <c r="OR61" s="132">
        <v>0</v>
      </c>
      <c r="OS61" s="529">
        <v>0</v>
      </c>
      <c r="OT61" s="131">
        <v>0</v>
      </c>
      <c r="OU61" s="132">
        <v>0</v>
      </c>
      <c r="OV61" s="132">
        <v>0</v>
      </c>
      <c r="OW61" s="132">
        <v>0</v>
      </c>
      <c r="OX61" s="529">
        <v>0</v>
      </c>
      <c r="OY61" s="131">
        <v>0</v>
      </c>
      <c r="OZ61" s="132">
        <v>0</v>
      </c>
      <c r="PA61" s="132">
        <v>0</v>
      </c>
      <c r="PB61" s="132">
        <v>0</v>
      </c>
      <c r="PC61" s="529">
        <v>0</v>
      </c>
      <c r="PD61" s="131">
        <v>0</v>
      </c>
      <c r="PE61" s="132">
        <v>0</v>
      </c>
      <c r="PF61" s="132">
        <v>0</v>
      </c>
      <c r="PG61" s="132">
        <v>0</v>
      </c>
      <c r="PH61" s="529">
        <v>0</v>
      </c>
      <c r="PI61" s="131">
        <v>5</v>
      </c>
      <c r="PJ61" s="132">
        <v>390</v>
      </c>
      <c r="PK61" s="132">
        <v>330</v>
      </c>
      <c r="PL61" s="132">
        <v>60</v>
      </c>
      <c r="PM61" s="529">
        <v>0.15384615384615385</v>
      </c>
      <c r="PN61" s="131">
        <v>0</v>
      </c>
      <c r="PO61" s="132">
        <v>0</v>
      </c>
      <c r="PP61" s="132">
        <v>0</v>
      </c>
      <c r="PQ61" s="132">
        <v>0</v>
      </c>
      <c r="PR61" s="529">
        <v>0</v>
      </c>
      <c r="PS61" s="131">
        <v>5</v>
      </c>
      <c r="PT61" s="132">
        <v>390</v>
      </c>
      <c r="PU61" s="132">
        <v>330</v>
      </c>
      <c r="PV61" s="132">
        <v>60</v>
      </c>
      <c r="PW61" s="529">
        <v>0.15384615384615385</v>
      </c>
      <c r="PX61" s="131">
        <v>4.9000000000000004</v>
      </c>
      <c r="PY61" s="132">
        <v>778</v>
      </c>
      <c r="PZ61" s="132">
        <v>505</v>
      </c>
      <c r="QA61" s="132">
        <v>273</v>
      </c>
      <c r="QB61" s="529">
        <v>0.35089974293059129</v>
      </c>
      <c r="QC61" s="131">
        <v>0</v>
      </c>
      <c r="QD61" s="132">
        <v>3</v>
      </c>
      <c r="QE61" s="132">
        <v>2</v>
      </c>
      <c r="QF61" s="132">
        <v>1</v>
      </c>
      <c r="QG61" s="529">
        <v>0.33333333333333331</v>
      </c>
      <c r="QH61" s="131">
        <v>4.9000000000000004</v>
      </c>
      <c r="QI61" s="132">
        <v>781</v>
      </c>
      <c r="QJ61" s="132">
        <v>507</v>
      </c>
      <c r="QK61" s="132">
        <v>274</v>
      </c>
      <c r="QL61" s="529">
        <v>0.35083226632522407</v>
      </c>
      <c r="QM61" s="131">
        <v>-9.9999999999999645E-2</v>
      </c>
      <c r="QN61" s="132">
        <v>391</v>
      </c>
      <c r="QO61" s="132">
        <v>177</v>
      </c>
      <c r="QP61" s="132">
        <v>214</v>
      </c>
      <c r="QQ61" s="530">
        <v>0.19698611247907022</v>
      </c>
    </row>
    <row r="62" spans="2:459" ht="13.5" thickBot="1">
      <c r="B62" s="636" t="s">
        <v>2869</v>
      </c>
      <c r="C62" s="637" t="s">
        <v>2870</v>
      </c>
      <c r="D62" s="638"/>
      <c r="E62" s="639">
        <v>751.4</v>
      </c>
      <c r="F62" s="640">
        <v>6297</v>
      </c>
      <c r="G62" s="640">
        <v>5461</v>
      </c>
      <c r="H62" s="640">
        <v>836</v>
      </c>
      <c r="I62" s="641">
        <v>0.13276163252342385</v>
      </c>
      <c r="J62" s="639">
        <v>134.30000000000001</v>
      </c>
      <c r="K62" s="640">
        <v>1113</v>
      </c>
      <c r="L62" s="640">
        <v>966</v>
      </c>
      <c r="M62" s="640">
        <v>147</v>
      </c>
      <c r="N62" s="641">
        <v>0.13207547169811321</v>
      </c>
      <c r="O62" s="639">
        <v>885.7</v>
      </c>
      <c r="P62" s="640">
        <v>7410</v>
      </c>
      <c r="Q62" s="640">
        <v>6427</v>
      </c>
      <c r="R62" s="640">
        <v>983</v>
      </c>
      <c r="S62" s="641">
        <v>0.13265856950067476</v>
      </c>
      <c r="T62" s="639">
        <v>1180</v>
      </c>
      <c r="U62" s="640">
        <v>9829</v>
      </c>
      <c r="V62" s="640">
        <v>8514</v>
      </c>
      <c r="W62" s="640">
        <v>1315</v>
      </c>
      <c r="X62" s="641">
        <v>0.13378777088208363</v>
      </c>
      <c r="Y62" s="639">
        <v>206.2</v>
      </c>
      <c r="Z62" s="640">
        <v>1712</v>
      </c>
      <c r="AA62" s="640">
        <v>1483</v>
      </c>
      <c r="AB62" s="640">
        <v>229</v>
      </c>
      <c r="AC62" s="641">
        <v>0.13376168224299065</v>
      </c>
      <c r="AD62" s="639">
        <v>1386.2</v>
      </c>
      <c r="AE62" s="640">
        <v>11541</v>
      </c>
      <c r="AF62" s="640">
        <v>9997</v>
      </c>
      <c r="AG62" s="640">
        <v>1544</v>
      </c>
      <c r="AH62" s="641">
        <v>0.1337839008751408</v>
      </c>
      <c r="AI62" s="639">
        <v>500.49999999999994</v>
      </c>
      <c r="AJ62" s="640">
        <v>4131</v>
      </c>
      <c r="AK62" s="640">
        <v>3570</v>
      </c>
      <c r="AL62" s="640">
        <v>561</v>
      </c>
      <c r="AM62" s="641">
        <v>1.1253313744660487E-3</v>
      </c>
      <c r="AN62" s="639">
        <v>906.8</v>
      </c>
      <c r="AO62" s="640">
        <v>7515</v>
      </c>
      <c r="AP62" s="640">
        <v>6519</v>
      </c>
      <c r="AQ62" s="640">
        <v>996</v>
      </c>
      <c r="AR62" s="641">
        <v>0.13253493013972056</v>
      </c>
      <c r="AS62" s="639">
        <v>88.8</v>
      </c>
      <c r="AT62" s="640">
        <v>736</v>
      </c>
      <c r="AU62" s="640">
        <v>638</v>
      </c>
      <c r="AV62" s="640">
        <v>98</v>
      </c>
      <c r="AW62" s="641">
        <v>0.13315217391304349</v>
      </c>
      <c r="AX62" s="639">
        <v>995.59999999999991</v>
      </c>
      <c r="AY62" s="640">
        <v>8251</v>
      </c>
      <c r="AZ62" s="640">
        <v>7157</v>
      </c>
      <c r="BA62" s="640">
        <v>1094</v>
      </c>
      <c r="BB62" s="641">
        <v>0.13258998909223124</v>
      </c>
      <c r="BC62" s="639">
        <v>726.6</v>
      </c>
      <c r="BD62" s="640">
        <v>6216</v>
      </c>
      <c r="BE62" s="640">
        <v>5342</v>
      </c>
      <c r="BF62" s="640">
        <v>874</v>
      </c>
      <c r="BG62" s="641">
        <v>0.14060489060489059</v>
      </c>
      <c r="BH62" s="639">
        <v>177.8</v>
      </c>
      <c r="BI62" s="640">
        <v>1477</v>
      </c>
      <c r="BJ62" s="640">
        <v>1279</v>
      </c>
      <c r="BK62" s="640">
        <v>198</v>
      </c>
      <c r="BL62" s="641">
        <v>0.13405551794177387</v>
      </c>
      <c r="BM62" s="639">
        <v>904.40000000000009</v>
      </c>
      <c r="BN62" s="640">
        <v>7693</v>
      </c>
      <c r="BO62" s="640">
        <v>6621</v>
      </c>
      <c r="BP62" s="640">
        <v>1072</v>
      </c>
      <c r="BQ62" s="641">
        <v>0.13934745872871443</v>
      </c>
      <c r="BR62" s="639">
        <v>-91.199999999999861</v>
      </c>
      <c r="BS62" s="640">
        <v>-558</v>
      </c>
      <c r="BT62" s="640">
        <v>-536</v>
      </c>
      <c r="BU62" s="640">
        <v>-22</v>
      </c>
      <c r="BV62" s="641">
        <v>6.7574696364831877E-3</v>
      </c>
      <c r="BW62" s="639">
        <v>817.8</v>
      </c>
      <c r="BX62" s="640">
        <v>6847</v>
      </c>
      <c r="BY62" s="640">
        <v>5939</v>
      </c>
      <c r="BZ62" s="640">
        <v>908</v>
      </c>
      <c r="CA62" s="641">
        <v>0.13261282313421938</v>
      </c>
      <c r="CB62" s="639">
        <v>104</v>
      </c>
      <c r="CC62" s="640">
        <v>862</v>
      </c>
      <c r="CD62" s="640">
        <v>748</v>
      </c>
      <c r="CE62" s="640">
        <v>114</v>
      </c>
      <c r="CF62" s="641">
        <v>0.13225058004640372</v>
      </c>
      <c r="CG62" s="639">
        <v>921.8</v>
      </c>
      <c r="CH62" s="640">
        <v>7709</v>
      </c>
      <c r="CI62" s="640">
        <v>6687</v>
      </c>
      <c r="CJ62" s="640">
        <v>1022</v>
      </c>
      <c r="CK62" s="641">
        <v>0.13257231806978856</v>
      </c>
      <c r="CL62" s="639">
        <v>429.6</v>
      </c>
      <c r="CM62" s="640">
        <v>3634</v>
      </c>
      <c r="CN62" s="640">
        <v>3138</v>
      </c>
      <c r="CO62" s="640">
        <v>496</v>
      </c>
      <c r="CP62" s="641">
        <v>0.13648871766648321</v>
      </c>
      <c r="CQ62" s="639">
        <v>80.7</v>
      </c>
      <c r="CR62" s="640">
        <v>670</v>
      </c>
      <c r="CS62" s="640">
        <v>580</v>
      </c>
      <c r="CT62" s="640">
        <v>90</v>
      </c>
      <c r="CU62" s="641">
        <v>0.13432835820895522</v>
      </c>
      <c r="CV62" s="639">
        <v>510.3</v>
      </c>
      <c r="CW62" s="640">
        <v>4304</v>
      </c>
      <c r="CX62" s="640">
        <v>3718</v>
      </c>
      <c r="CY62" s="640">
        <v>586</v>
      </c>
      <c r="CZ62" s="641">
        <v>0.13615241635687733</v>
      </c>
      <c r="DA62" s="639">
        <v>-411.49999999999994</v>
      </c>
      <c r="DB62" s="640">
        <v>-3405</v>
      </c>
      <c r="DC62" s="640">
        <v>-2969</v>
      </c>
      <c r="DD62" s="640">
        <v>-436</v>
      </c>
      <c r="DE62" s="641">
        <v>3.5800982870887732E-3</v>
      </c>
      <c r="DF62" s="639">
        <v>814.4</v>
      </c>
      <c r="DG62" s="640">
        <v>6749</v>
      </c>
      <c r="DH62" s="640">
        <v>5855</v>
      </c>
      <c r="DI62" s="640">
        <v>894</v>
      </c>
      <c r="DJ62" s="641">
        <v>0.13246406875092606</v>
      </c>
      <c r="DK62" s="639">
        <v>170.5</v>
      </c>
      <c r="DL62" s="640">
        <v>1413</v>
      </c>
      <c r="DM62" s="640">
        <v>1226</v>
      </c>
      <c r="DN62" s="640">
        <v>187</v>
      </c>
      <c r="DO62" s="641">
        <v>0.13234253361641896</v>
      </c>
      <c r="DP62" s="639">
        <v>984.9</v>
      </c>
      <c r="DQ62" s="640">
        <v>8162</v>
      </c>
      <c r="DR62" s="640">
        <v>7081</v>
      </c>
      <c r="DS62" s="640">
        <v>1081</v>
      </c>
      <c r="DT62" s="641">
        <v>0.13244302866944377</v>
      </c>
      <c r="DU62" s="639">
        <v>662.4</v>
      </c>
      <c r="DV62" s="640">
        <v>5649</v>
      </c>
      <c r="DW62" s="640">
        <v>4863</v>
      </c>
      <c r="DX62" s="640">
        <v>786</v>
      </c>
      <c r="DY62" s="641">
        <v>0.13913967073818376</v>
      </c>
      <c r="DZ62" s="639">
        <v>90.3</v>
      </c>
      <c r="EA62" s="640">
        <v>750</v>
      </c>
      <c r="EB62" s="640">
        <v>649</v>
      </c>
      <c r="EC62" s="640">
        <v>101</v>
      </c>
      <c r="ED62" s="641">
        <v>0.13466666666666666</v>
      </c>
      <c r="EE62" s="639">
        <v>752.69999999999993</v>
      </c>
      <c r="EF62" s="640">
        <v>6399</v>
      </c>
      <c r="EG62" s="640">
        <v>5512</v>
      </c>
      <c r="EH62" s="640">
        <v>887</v>
      </c>
      <c r="EI62" s="641">
        <v>0.13861540865760275</v>
      </c>
      <c r="EJ62" s="639">
        <v>-232.20000000000002</v>
      </c>
      <c r="EK62" s="640">
        <v>-1763</v>
      </c>
      <c r="EL62" s="640">
        <v>-1569</v>
      </c>
      <c r="EM62" s="640">
        <v>-194</v>
      </c>
      <c r="EN62" s="641">
        <v>6.1723799881589769E-3</v>
      </c>
      <c r="EO62" s="639">
        <v>939</v>
      </c>
      <c r="EP62" s="640">
        <v>7851</v>
      </c>
      <c r="EQ62" s="640">
        <v>6810</v>
      </c>
      <c r="ER62" s="640">
        <v>1041</v>
      </c>
      <c r="ES62" s="641">
        <v>0.13259457393962554</v>
      </c>
      <c r="ET62" s="639">
        <v>91.1</v>
      </c>
      <c r="EU62" s="640">
        <v>755</v>
      </c>
      <c r="EV62" s="640">
        <v>655</v>
      </c>
      <c r="EW62" s="640">
        <v>100</v>
      </c>
      <c r="EX62" s="641">
        <v>0.13245033112582782</v>
      </c>
      <c r="EY62" s="639">
        <v>1030.0999999999999</v>
      </c>
      <c r="EZ62" s="640">
        <v>8606</v>
      </c>
      <c r="FA62" s="640">
        <v>7465</v>
      </c>
      <c r="FB62" s="640">
        <v>1141</v>
      </c>
      <c r="FC62" s="641">
        <v>0.13258191959098303</v>
      </c>
      <c r="FD62" s="639">
        <v>980.7</v>
      </c>
      <c r="FE62" s="640">
        <v>8288</v>
      </c>
      <c r="FF62" s="640">
        <v>7149</v>
      </c>
      <c r="FG62" s="640">
        <v>1139</v>
      </c>
      <c r="FH62" s="641">
        <v>0.13742760617760619</v>
      </c>
      <c r="FI62" s="639">
        <v>115.9</v>
      </c>
      <c r="FJ62" s="640">
        <v>963</v>
      </c>
      <c r="FK62" s="640">
        <v>833</v>
      </c>
      <c r="FL62" s="640">
        <v>130</v>
      </c>
      <c r="FM62" s="641">
        <v>0.13499480789200416</v>
      </c>
      <c r="FN62" s="639">
        <v>1096.6000000000001</v>
      </c>
      <c r="FO62" s="640">
        <v>9251</v>
      </c>
      <c r="FP62" s="640">
        <v>7982</v>
      </c>
      <c r="FQ62" s="640">
        <v>1269</v>
      </c>
      <c r="FR62" s="641">
        <v>0.13717435952869961</v>
      </c>
      <c r="FS62" s="639">
        <v>66.500000000000185</v>
      </c>
      <c r="FT62" s="640">
        <v>645</v>
      </c>
      <c r="FU62" s="640">
        <v>517</v>
      </c>
      <c r="FV62" s="640">
        <v>128</v>
      </c>
      <c r="FW62" s="641">
        <v>4.5924399377165748E-3</v>
      </c>
      <c r="FX62" s="639">
        <v>777.8</v>
      </c>
      <c r="FY62" s="640">
        <v>6446</v>
      </c>
      <c r="FZ62" s="640">
        <v>5592</v>
      </c>
      <c r="GA62" s="640">
        <v>854</v>
      </c>
      <c r="GB62" s="641">
        <v>0.13248526217809495</v>
      </c>
      <c r="GC62" s="639">
        <v>132</v>
      </c>
      <c r="GD62" s="640">
        <v>1094</v>
      </c>
      <c r="GE62" s="640">
        <v>949</v>
      </c>
      <c r="GF62" s="640">
        <v>145</v>
      </c>
      <c r="GG62" s="641">
        <v>0.13254113345521024</v>
      </c>
      <c r="GH62" s="639">
        <v>909.8</v>
      </c>
      <c r="GI62" s="640">
        <v>7540</v>
      </c>
      <c r="GJ62" s="640">
        <v>6541</v>
      </c>
      <c r="GK62" s="640">
        <v>999</v>
      </c>
      <c r="GL62" s="641">
        <v>0.13249336870026526</v>
      </c>
      <c r="GM62" s="639">
        <v>751.2</v>
      </c>
      <c r="GN62" s="640">
        <v>6260</v>
      </c>
      <c r="GO62" s="640">
        <v>5416</v>
      </c>
      <c r="GP62" s="640">
        <v>844</v>
      </c>
      <c r="GQ62" s="641">
        <v>0.13482428115015974</v>
      </c>
      <c r="GR62" s="639">
        <v>77.5</v>
      </c>
      <c r="GS62" s="640">
        <v>645</v>
      </c>
      <c r="GT62" s="640">
        <v>557</v>
      </c>
      <c r="GU62" s="640">
        <v>88</v>
      </c>
      <c r="GV62" s="641">
        <v>0.13643410852713178</v>
      </c>
      <c r="GW62" s="639">
        <v>828.7</v>
      </c>
      <c r="GX62" s="640">
        <v>6905</v>
      </c>
      <c r="GY62" s="640">
        <v>5973</v>
      </c>
      <c r="GZ62" s="640">
        <v>932</v>
      </c>
      <c r="HA62" s="641">
        <v>0.13497465604634323</v>
      </c>
      <c r="HB62" s="639">
        <v>-81.099999999999952</v>
      </c>
      <c r="HC62" s="640">
        <v>-635</v>
      </c>
      <c r="HD62" s="640">
        <v>-568</v>
      </c>
      <c r="HE62" s="640">
        <v>-67</v>
      </c>
      <c r="HF62" s="641">
        <v>2.4812873460779705E-3</v>
      </c>
      <c r="HG62" s="639">
        <v>693</v>
      </c>
      <c r="HH62" s="640">
        <v>5813</v>
      </c>
      <c r="HI62" s="640">
        <v>5041</v>
      </c>
      <c r="HJ62" s="640">
        <v>772</v>
      </c>
      <c r="HK62" s="641">
        <v>0.13280578014794425</v>
      </c>
      <c r="HL62" s="639">
        <v>111</v>
      </c>
      <c r="HM62" s="640">
        <v>920</v>
      </c>
      <c r="HN62" s="640">
        <v>798</v>
      </c>
      <c r="HO62" s="640">
        <v>122</v>
      </c>
      <c r="HP62" s="641">
        <v>0.13260869565217392</v>
      </c>
      <c r="HQ62" s="639">
        <v>804</v>
      </c>
      <c r="HR62" s="640">
        <v>6733</v>
      </c>
      <c r="HS62" s="640">
        <v>5839</v>
      </c>
      <c r="HT62" s="640">
        <v>894</v>
      </c>
      <c r="HU62" s="641">
        <v>0.1327788504381405</v>
      </c>
      <c r="HV62" s="639">
        <v>800.5</v>
      </c>
      <c r="HW62" s="640">
        <v>6678</v>
      </c>
      <c r="HX62" s="640">
        <v>5783</v>
      </c>
      <c r="HY62" s="640">
        <v>895</v>
      </c>
      <c r="HZ62" s="641">
        <v>0.13402216232404912</v>
      </c>
      <c r="IA62" s="639">
        <v>81.900000000000006</v>
      </c>
      <c r="IB62" s="640">
        <v>684</v>
      </c>
      <c r="IC62" s="640">
        <v>590</v>
      </c>
      <c r="ID62" s="640">
        <v>94</v>
      </c>
      <c r="IE62" s="641">
        <v>0.13742690058479531</v>
      </c>
      <c r="IF62" s="639">
        <v>882.4</v>
      </c>
      <c r="IG62" s="640">
        <v>7362</v>
      </c>
      <c r="IH62" s="640">
        <v>6373</v>
      </c>
      <c r="II62" s="640">
        <v>989</v>
      </c>
      <c r="IJ62" s="641">
        <v>0.13433849497419179</v>
      </c>
      <c r="IK62" s="639">
        <v>78.400000000000006</v>
      </c>
      <c r="IL62" s="640">
        <v>629</v>
      </c>
      <c r="IM62" s="640">
        <v>534</v>
      </c>
      <c r="IN62" s="640">
        <v>95</v>
      </c>
      <c r="IO62" s="641">
        <v>1.5596445360512856E-3</v>
      </c>
      <c r="IP62" s="639">
        <v>658.4</v>
      </c>
      <c r="IQ62" s="640">
        <v>5456</v>
      </c>
      <c r="IR62" s="640">
        <v>4733</v>
      </c>
      <c r="IS62" s="640">
        <v>723</v>
      </c>
      <c r="IT62" s="641">
        <v>0.13251466275659823</v>
      </c>
      <c r="IU62" s="639">
        <v>113.3</v>
      </c>
      <c r="IV62" s="640">
        <v>939</v>
      </c>
      <c r="IW62" s="640">
        <v>815</v>
      </c>
      <c r="IX62" s="640">
        <v>124</v>
      </c>
      <c r="IY62" s="641">
        <v>0.13205537806176784</v>
      </c>
      <c r="IZ62" s="639">
        <v>771.69999999999993</v>
      </c>
      <c r="JA62" s="640">
        <v>6395</v>
      </c>
      <c r="JB62" s="640">
        <v>5548</v>
      </c>
      <c r="JC62" s="640">
        <v>847</v>
      </c>
      <c r="JD62" s="641">
        <v>0.13244722439405784</v>
      </c>
      <c r="JE62" s="639">
        <v>999</v>
      </c>
      <c r="JF62" s="640">
        <v>8421</v>
      </c>
      <c r="JG62" s="640">
        <v>7275</v>
      </c>
      <c r="JH62" s="640">
        <v>1146</v>
      </c>
      <c r="JI62" s="641">
        <v>0.13608835055219096</v>
      </c>
      <c r="JJ62" s="639">
        <v>48.7</v>
      </c>
      <c r="JK62" s="640">
        <v>403</v>
      </c>
      <c r="JL62" s="640">
        <v>349</v>
      </c>
      <c r="JM62" s="640">
        <v>54</v>
      </c>
      <c r="JN62" s="641">
        <v>0.13399503722084366</v>
      </c>
      <c r="JO62" s="639">
        <v>1047.6999999999998</v>
      </c>
      <c r="JP62" s="640">
        <v>8824</v>
      </c>
      <c r="JQ62" s="640">
        <v>7624</v>
      </c>
      <c r="JR62" s="640">
        <v>1200</v>
      </c>
      <c r="JS62" s="641">
        <v>0.13599274705349049</v>
      </c>
      <c r="JT62" s="639">
        <v>276</v>
      </c>
      <c r="JU62" s="640">
        <v>2429</v>
      </c>
      <c r="JV62" s="640">
        <v>2076</v>
      </c>
      <c r="JW62" s="640">
        <v>353</v>
      </c>
      <c r="JX62" s="641">
        <v>3.5455226594326428E-3</v>
      </c>
      <c r="JY62" s="639">
        <v>642.6</v>
      </c>
      <c r="JZ62" s="640">
        <v>5395</v>
      </c>
      <c r="KA62" s="640">
        <v>4679</v>
      </c>
      <c r="KB62" s="640">
        <v>716</v>
      </c>
      <c r="KC62" s="641">
        <v>0.13271547729379055</v>
      </c>
      <c r="KD62" s="639">
        <v>113.3</v>
      </c>
      <c r="KE62" s="640">
        <v>939</v>
      </c>
      <c r="KF62" s="640">
        <v>815</v>
      </c>
      <c r="KG62" s="640">
        <v>124</v>
      </c>
      <c r="KH62" s="641">
        <v>0.13205537806176784</v>
      </c>
      <c r="KI62" s="639">
        <v>755.9</v>
      </c>
      <c r="KJ62" s="640">
        <v>6334</v>
      </c>
      <c r="KK62" s="640">
        <v>5494</v>
      </c>
      <c r="KL62" s="640">
        <v>840</v>
      </c>
      <c r="KM62" s="641">
        <v>0.13261761919797915</v>
      </c>
      <c r="KN62" s="639">
        <v>704.6</v>
      </c>
      <c r="KO62" s="640">
        <v>5842</v>
      </c>
      <c r="KP62" s="640">
        <v>5065</v>
      </c>
      <c r="KQ62" s="640">
        <v>777</v>
      </c>
      <c r="KR62" s="641">
        <v>0.13300239643957548</v>
      </c>
      <c r="KS62" s="639">
        <v>90.2</v>
      </c>
      <c r="KT62" s="640">
        <v>749</v>
      </c>
      <c r="KU62" s="640">
        <v>649</v>
      </c>
      <c r="KV62" s="640">
        <v>100</v>
      </c>
      <c r="KW62" s="641">
        <v>0.13351134846461948</v>
      </c>
      <c r="KX62" s="639">
        <v>794.80000000000007</v>
      </c>
      <c r="KY62" s="640">
        <v>6591</v>
      </c>
      <c r="KZ62" s="640">
        <v>5714</v>
      </c>
      <c r="LA62" s="640">
        <v>877</v>
      </c>
      <c r="LB62" s="641">
        <v>0.13306023365194963</v>
      </c>
      <c r="LC62" s="639">
        <v>38.900000000000091</v>
      </c>
      <c r="LD62" s="640">
        <v>257</v>
      </c>
      <c r="LE62" s="640">
        <v>220</v>
      </c>
      <c r="LF62" s="640">
        <v>37</v>
      </c>
      <c r="LG62" s="641">
        <v>4.4261445397048016E-4</v>
      </c>
      <c r="LH62" s="639">
        <v>675.6</v>
      </c>
      <c r="LI62" s="640">
        <v>5599</v>
      </c>
      <c r="LJ62" s="640">
        <v>4858</v>
      </c>
      <c r="LK62" s="640">
        <v>741</v>
      </c>
      <c r="LL62" s="641">
        <v>0.1323450616181461</v>
      </c>
      <c r="LM62" s="639">
        <v>113.3</v>
      </c>
      <c r="LN62" s="640">
        <v>939</v>
      </c>
      <c r="LO62" s="640">
        <v>815</v>
      </c>
      <c r="LP62" s="640">
        <v>124</v>
      </c>
      <c r="LQ62" s="641">
        <v>0.13205537806176784</v>
      </c>
      <c r="LR62" s="639">
        <v>788.9</v>
      </c>
      <c r="LS62" s="640">
        <v>6538</v>
      </c>
      <c r="LT62" s="640">
        <v>5673</v>
      </c>
      <c r="LU62" s="640">
        <v>865</v>
      </c>
      <c r="LV62" s="641">
        <v>0.13230345671459162</v>
      </c>
      <c r="LW62" s="639">
        <v>759.59999999999991</v>
      </c>
      <c r="LX62" s="640">
        <v>6470</v>
      </c>
      <c r="LY62" s="640">
        <v>5569</v>
      </c>
      <c r="LZ62" s="640">
        <v>901</v>
      </c>
      <c r="MA62" s="641">
        <v>0.13925811437403401</v>
      </c>
      <c r="MB62" s="639">
        <v>50.2</v>
      </c>
      <c r="MC62" s="640">
        <v>418</v>
      </c>
      <c r="MD62" s="640">
        <v>361</v>
      </c>
      <c r="ME62" s="640">
        <v>57</v>
      </c>
      <c r="MF62" s="641">
        <v>0.13636363636363635</v>
      </c>
      <c r="MG62" s="639">
        <v>809.8</v>
      </c>
      <c r="MH62" s="640">
        <v>6888</v>
      </c>
      <c r="MI62" s="640">
        <v>5930</v>
      </c>
      <c r="MJ62" s="640">
        <v>958</v>
      </c>
      <c r="MK62" s="641">
        <v>0.13908246225319396</v>
      </c>
      <c r="ML62" s="639">
        <v>20.900000000000023</v>
      </c>
      <c r="MM62" s="640">
        <v>350</v>
      </c>
      <c r="MN62" s="640">
        <v>257</v>
      </c>
      <c r="MO62" s="640">
        <v>93</v>
      </c>
      <c r="MP62" s="641">
        <v>6.779005538602334E-3</v>
      </c>
      <c r="MQ62" s="639">
        <v>880.6</v>
      </c>
      <c r="MR62" s="640">
        <v>7367</v>
      </c>
      <c r="MS62" s="640">
        <v>6390</v>
      </c>
      <c r="MT62" s="640">
        <v>977</v>
      </c>
      <c r="MU62" s="641">
        <v>0.13261843355504277</v>
      </c>
      <c r="MV62" s="639">
        <v>113.3</v>
      </c>
      <c r="MW62" s="640">
        <v>939</v>
      </c>
      <c r="MX62" s="640">
        <v>815</v>
      </c>
      <c r="MY62" s="640">
        <v>124</v>
      </c>
      <c r="MZ62" s="641">
        <v>0.13205537806176784</v>
      </c>
      <c r="NA62" s="639">
        <v>993.9</v>
      </c>
      <c r="NB62" s="640">
        <v>8306</v>
      </c>
      <c r="NC62" s="640">
        <v>7205</v>
      </c>
      <c r="ND62" s="640">
        <v>1101</v>
      </c>
      <c r="NE62" s="641">
        <v>0.13255477967734169</v>
      </c>
      <c r="NF62" s="639">
        <v>610.70000000000005</v>
      </c>
      <c r="NG62" s="640">
        <v>5303</v>
      </c>
      <c r="NH62" s="640">
        <v>4544</v>
      </c>
      <c r="NI62" s="640">
        <v>759</v>
      </c>
      <c r="NJ62" s="641">
        <v>0.14312653215161231</v>
      </c>
      <c r="NK62" s="639">
        <v>130.4</v>
      </c>
      <c r="NL62" s="640">
        <v>1084</v>
      </c>
      <c r="NM62" s="640">
        <v>938</v>
      </c>
      <c r="NN62" s="640">
        <v>146</v>
      </c>
      <c r="NO62" s="641">
        <v>0.13468634686346864</v>
      </c>
      <c r="NP62" s="639">
        <v>741.1</v>
      </c>
      <c r="NQ62" s="640">
        <v>6387</v>
      </c>
      <c r="NR62" s="640">
        <v>5482</v>
      </c>
      <c r="NS62" s="640">
        <v>905</v>
      </c>
      <c r="NT62" s="641">
        <v>0.14169406607170815</v>
      </c>
      <c r="NU62" s="639">
        <v>-252.8</v>
      </c>
      <c r="NV62" s="640">
        <v>-1919</v>
      </c>
      <c r="NW62" s="640">
        <v>-1723</v>
      </c>
      <c r="NX62" s="640">
        <v>-196</v>
      </c>
      <c r="NY62" s="641">
        <v>9.1392863943664526E-3</v>
      </c>
      <c r="NZ62" s="639">
        <v>811.6</v>
      </c>
      <c r="OA62" s="640">
        <v>6726</v>
      </c>
      <c r="OB62" s="640">
        <v>5835</v>
      </c>
      <c r="OC62" s="640">
        <v>891</v>
      </c>
      <c r="OD62" s="641">
        <v>0.13247100802854594</v>
      </c>
      <c r="OE62" s="639">
        <v>113.3</v>
      </c>
      <c r="OF62" s="640">
        <v>939</v>
      </c>
      <c r="OG62" s="640">
        <v>815</v>
      </c>
      <c r="OH62" s="640">
        <v>124</v>
      </c>
      <c r="OI62" s="641">
        <v>0.13205537806176784</v>
      </c>
      <c r="OJ62" s="639">
        <v>924.9</v>
      </c>
      <c r="OK62" s="640">
        <v>7665</v>
      </c>
      <c r="OL62" s="640">
        <v>6650</v>
      </c>
      <c r="OM62" s="640">
        <v>1015</v>
      </c>
      <c r="ON62" s="641">
        <v>0.13242009132420091</v>
      </c>
      <c r="OO62" s="639">
        <v>832.1</v>
      </c>
      <c r="OP62" s="640">
        <v>6900</v>
      </c>
      <c r="OQ62" s="640">
        <v>5734</v>
      </c>
      <c r="OR62" s="640">
        <v>1166</v>
      </c>
      <c r="OS62" s="641">
        <v>0.16898550724637681</v>
      </c>
      <c r="OT62" s="639">
        <v>74.5</v>
      </c>
      <c r="OU62" s="640">
        <v>619</v>
      </c>
      <c r="OV62" s="640">
        <v>513</v>
      </c>
      <c r="OW62" s="640">
        <v>106</v>
      </c>
      <c r="OX62" s="641">
        <v>0.17124394184168013</v>
      </c>
      <c r="OY62" s="639">
        <v>906.6</v>
      </c>
      <c r="OZ62" s="640">
        <v>7519</v>
      </c>
      <c r="PA62" s="640">
        <v>6247</v>
      </c>
      <c r="PB62" s="640">
        <v>1272</v>
      </c>
      <c r="PC62" s="641">
        <v>0.16917143237132598</v>
      </c>
      <c r="PD62" s="639">
        <v>-18.299999999999955</v>
      </c>
      <c r="PE62" s="640">
        <v>-146</v>
      </c>
      <c r="PF62" s="640">
        <v>-403</v>
      </c>
      <c r="PG62" s="640">
        <v>257</v>
      </c>
      <c r="PH62" s="641">
        <v>3.6751341047125075E-2</v>
      </c>
      <c r="PI62" s="639">
        <v>6451.5999999999995</v>
      </c>
      <c r="PJ62" s="640">
        <v>53815</v>
      </c>
      <c r="PK62" s="640">
        <v>46678</v>
      </c>
      <c r="PL62" s="640">
        <v>7137</v>
      </c>
      <c r="PM62" s="641">
        <v>0.13262101644522903</v>
      </c>
      <c r="PN62" s="639">
        <v>966</v>
      </c>
      <c r="PO62" s="640">
        <v>8006</v>
      </c>
      <c r="PP62" s="640">
        <v>6946</v>
      </c>
      <c r="PQ62" s="640">
        <v>1060</v>
      </c>
      <c r="PR62" s="641">
        <v>0.13240069947539346</v>
      </c>
      <c r="PS62" s="639">
        <v>7417.5999999999995</v>
      </c>
      <c r="PT62" s="640">
        <v>61821</v>
      </c>
      <c r="PU62" s="640">
        <v>53624</v>
      </c>
      <c r="PV62" s="640">
        <v>8197</v>
      </c>
      <c r="PW62" s="641">
        <v>0.13259248475437149</v>
      </c>
      <c r="PX62" s="639">
        <v>6711</v>
      </c>
      <c r="PY62" s="640">
        <v>56383</v>
      </c>
      <c r="PZ62" s="640">
        <v>48719</v>
      </c>
      <c r="QA62" s="640">
        <v>7664</v>
      </c>
      <c r="QB62" s="641">
        <v>0.13592749587641664</v>
      </c>
      <c r="QC62" s="639">
        <v>1036.5</v>
      </c>
      <c r="QD62" s="640">
        <v>8613</v>
      </c>
      <c r="QE62" s="640">
        <v>7454</v>
      </c>
      <c r="QF62" s="640">
        <v>1159</v>
      </c>
      <c r="QG62" s="641">
        <v>0.13456403111575527</v>
      </c>
      <c r="QH62" s="639">
        <v>7747.5</v>
      </c>
      <c r="QI62" s="640">
        <v>64996</v>
      </c>
      <c r="QJ62" s="640">
        <v>56173</v>
      </c>
      <c r="QK62" s="640">
        <v>8823</v>
      </c>
      <c r="QL62" s="641">
        <v>0.135746815188627</v>
      </c>
      <c r="QM62" s="639">
        <v>329.90000000000089</v>
      </c>
      <c r="QN62" s="640">
        <v>3175</v>
      </c>
      <c r="QO62" s="640">
        <v>2549</v>
      </c>
      <c r="QP62" s="640">
        <v>626</v>
      </c>
      <c r="QQ62" s="642">
        <v>3.1543304342555034E-3</v>
      </c>
    </row>
    <row r="63" spans="2:459" ht="13.5" thickBot="1">
      <c r="B63" s="518" t="s">
        <v>2871</v>
      </c>
      <c r="C63" s="643" t="s">
        <v>2872</v>
      </c>
      <c r="D63" s="599" t="s">
        <v>2680</v>
      </c>
      <c r="E63" s="644"/>
      <c r="F63" s="645"/>
      <c r="G63" s="645"/>
      <c r="H63" s="645">
        <v>0</v>
      </c>
      <c r="I63" s="646">
        <v>0</v>
      </c>
      <c r="J63" s="644"/>
      <c r="K63" s="645"/>
      <c r="L63" s="645"/>
      <c r="M63" s="645">
        <v>0</v>
      </c>
      <c r="N63" s="646">
        <v>0</v>
      </c>
      <c r="O63" s="644">
        <v>0</v>
      </c>
      <c r="P63" s="645">
        <v>0</v>
      </c>
      <c r="Q63" s="645">
        <v>0</v>
      </c>
      <c r="R63" s="645">
        <v>0</v>
      </c>
      <c r="S63" s="646">
        <v>0</v>
      </c>
      <c r="T63" s="644">
        <v>0</v>
      </c>
      <c r="U63" s="645">
        <v>0</v>
      </c>
      <c r="V63" s="645">
        <v>0</v>
      </c>
      <c r="W63" s="645">
        <v>0</v>
      </c>
      <c r="X63" s="646">
        <v>0</v>
      </c>
      <c r="Y63" s="644">
        <v>0</v>
      </c>
      <c r="Z63" s="645">
        <v>0</v>
      </c>
      <c r="AA63" s="645">
        <v>0</v>
      </c>
      <c r="AB63" s="645">
        <v>0</v>
      </c>
      <c r="AC63" s="646">
        <v>0</v>
      </c>
      <c r="AD63" s="644">
        <v>0</v>
      </c>
      <c r="AE63" s="645">
        <v>0</v>
      </c>
      <c r="AF63" s="645">
        <v>0</v>
      </c>
      <c r="AG63" s="645">
        <v>0</v>
      </c>
      <c r="AH63" s="646">
        <v>0</v>
      </c>
      <c r="AI63" s="644">
        <v>0</v>
      </c>
      <c r="AJ63" s="645">
        <v>0</v>
      </c>
      <c r="AK63" s="645">
        <v>0</v>
      </c>
      <c r="AL63" s="645">
        <v>0</v>
      </c>
      <c r="AM63" s="646">
        <v>0</v>
      </c>
      <c r="AN63" s="644"/>
      <c r="AO63" s="645"/>
      <c r="AP63" s="645"/>
      <c r="AQ63" s="645">
        <v>0</v>
      </c>
      <c r="AR63" s="646">
        <v>0</v>
      </c>
      <c r="AS63" s="644"/>
      <c r="AT63" s="645"/>
      <c r="AU63" s="645"/>
      <c r="AV63" s="645">
        <v>0</v>
      </c>
      <c r="AW63" s="646">
        <v>0</v>
      </c>
      <c r="AX63" s="644">
        <v>0</v>
      </c>
      <c r="AY63" s="645">
        <v>0</v>
      </c>
      <c r="AZ63" s="645">
        <v>0</v>
      </c>
      <c r="BA63" s="645">
        <v>0</v>
      </c>
      <c r="BB63" s="646">
        <v>0</v>
      </c>
      <c r="BC63" s="644">
        <v>0</v>
      </c>
      <c r="BD63" s="645">
        <v>0</v>
      </c>
      <c r="BE63" s="645">
        <v>0</v>
      </c>
      <c r="BF63" s="645">
        <v>0</v>
      </c>
      <c r="BG63" s="646">
        <v>0</v>
      </c>
      <c r="BH63" s="644">
        <v>0</v>
      </c>
      <c r="BI63" s="645">
        <v>0</v>
      </c>
      <c r="BJ63" s="645">
        <v>0</v>
      </c>
      <c r="BK63" s="645">
        <v>0</v>
      </c>
      <c r="BL63" s="646">
        <v>0</v>
      </c>
      <c r="BM63" s="644">
        <v>0</v>
      </c>
      <c r="BN63" s="645">
        <v>0</v>
      </c>
      <c r="BO63" s="645">
        <v>0</v>
      </c>
      <c r="BP63" s="645">
        <v>0</v>
      </c>
      <c r="BQ63" s="646">
        <v>0</v>
      </c>
      <c r="BR63" s="644">
        <v>0</v>
      </c>
      <c r="BS63" s="645">
        <v>0</v>
      </c>
      <c r="BT63" s="645">
        <v>0</v>
      </c>
      <c r="BU63" s="645">
        <v>0</v>
      </c>
      <c r="BV63" s="646">
        <v>0</v>
      </c>
      <c r="BW63" s="644"/>
      <c r="BX63" s="645"/>
      <c r="BY63" s="645"/>
      <c r="BZ63" s="645">
        <v>0</v>
      </c>
      <c r="CA63" s="646">
        <v>0</v>
      </c>
      <c r="CB63" s="644"/>
      <c r="CC63" s="645"/>
      <c r="CD63" s="645"/>
      <c r="CE63" s="645">
        <v>0</v>
      </c>
      <c r="CF63" s="646">
        <v>0</v>
      </c>
      <c r="CG63" s="644">
        <v>0</v>
      </c>
      <c r="CH63" s="645">
        <v>0</v>
      </c>
      <c r="CI63" s="645">
        <v>0</v>
      </c>
      <c r="CJ63" s="645">
        <v>0</v>
      </c>
      <c r="CK63" s="646">
        <v>0</v>
      </c>
      <c r="CL63" s="644">
        <v>0</v>
      </c>
      <c r="CM63" s="645">
        <v>0</v>
      </c>
      <c r="CN63" s="645">
        <v>0</v>
      </c>
      <c r="CO63" s="645">
        <v>0</v>
      </c>
      <c r="CP63" s="646">
        <v>0</v>
      </c>
      <c r="CQ63" s="644">
        <v>0</v>
      </c>
      <c r="CR63" s="645">
        <v>0</v>
      </c>
      <c r="CS63" s="645">
        <v>0</v>
      </c>
      <c r="CT63" s="645">
        <v>0</v>
      </c>
      <c r="CU63" s="646">
        <v>0</v>
      </c>
      <c r="CV63" s="644">
        <v>0</v>
      </c>
      <c r="CW63" s="645">
        <v>0</v>
      </c>
      <c r="CX63" s="645">
        <v>0</v>
      </c>
      <c r="CY63" s="645">
        <v>0</v>
      </c>
      <c r="CZ63" s="646">
        <v>0</v>
      </c>
      <c r="DA63" s="644">
        <v>0</v>
      </c>
      <c r="DB63" s="645">
        <v>0</v>
      </c>
      <c r="DC63" s="645">
        <v>0</v>
      </c>
      <c r="DD63" s="645">
        <v>0</v>
      </c>
      <c r="DE63" s="646">
        <v>0</v>
      </c>
      <c r="DF63" s="644"/>
      <c r="DG63" s="645"/>
      <c r="DH63" s="645"/>
      <c r="DI63" s="645">
        <v>0</v>
      </c>
      <c r="DJ63" s="646">
        <v>0</v>
      </c>
      <c r="DK63" s="644"/>
      <c r="DL63" s="645"/>
      <c r="DM63" s="645"/>
      <c r="DN63" s="645">
        <v>0</v>
      </c>
      <c r="DO63" s="646">
        <v>0</v>
      </c>
      <c r="DP63" s="644">
        <v>0</v>
      </c>
      <c r="DQ63" s="645">
        <v>0</v>
      </c>
      <c r="DR63" s="645">
        <v>0</v>
      </c>
      <c r="DS63" s="645">
        <v>0</v>
      </c>
      <c r="DT63" s="646">
        <v>0</v>
      </c>
      <c r="DU63" s="644">
        <v>0</v>
      </c>
      <c r="DV63" s="645">
        <v>0</v>
      </c>
      <c r="DW63" s="645">
        <v>0</v>
      </c>
      <c r="DX63" s="645">
        <v>0</v>
      </c>
      <c r="DY63" s="646">
        <v>0</v>
      </c>
      <c r="DZ63" s="644">
        <v>0</v>
      </c>
      <c r="EA63" s="645">
        <v>0</v>
      </c>
      <c r="EB63" s="645">
        <v>0</v>
      </c>
      <c r="EC63" s="645">
        <v>0</v>
      </c>
      <c r="ED63" s="646">
        <v>0</v>
      </c>
      <c r="EE63" s="644">
        <v>0</v>
      </c>
      <c r="EF63" s="645">
        <v>0</v>
      </c>
      <c r="EG63" s="645">
        <v>0</v>
      </c>
      <c r="EH63" s="645">
        <v>0</v>
      </c>
      <c r="EI63" s="646">
        <v>0</v>
      </c>
      <c r="EJ63" s="644">
        <v>0</v>
      </c>
      <c r="EK63" s="645">
        <v>0</v>
      </c>
      <c r="EL63" s="645">
        <v>0</v>
      </c>
      <c r="EM63" s="645">
        <v>0</v>
      </c>
      <c r="EN63" s="646">
        <v>0</v>
      </c>
      <c r="EO63" s="644"/>
      <c r="EP63" s="645"/>
      <c r="EQ63" s="645"/>
      <c r="ER63" s="645">
        <v>0</v>
      </c>
      <c r="ES63" s="646">
        <v>0</v>
      </c>
      <c r="ET63" s="644"/>
      <c r="EU63" s="645"/>
      <c r="EV63" s="645"/>
      <c r="EW63" s="645">
        <v>0</v>
      </c>
      <c r="EX63" s="646">
        <v>0</v>
      </c>
      <c r="EY63" s="644">
        <v>0</v>
      </c>
      <c r="EZ63" s="645">
        <v>0</v>
      </c>
      <c r="FA63" s="645">
        <v>0</v>
      </c>
      <c r="FB63" s="645">
        <v>0</v>
      </c>
      <c r="FC63" s="646">
        <v>0</v>
      </c>
      <c r="FD63" s="644">
        <v>0</v>
      </c>
      <c r="FE63" s="645">
        <v>0</v>
      </c>
      <c r="FF63" s="645">
        <v>0</v>
      </c>
      <c r="FG63" s="645">
        <v>0</v>
      </c>
      <c r="FH63" s="646">
        <v>0</v>
      </c>
      <c r="FI63" s="644">
        <v>0</v>
      </c>
      <c r="FJ63" s="645">
        <v>0</v>
      </c>
      <c r="FK63" s="645">
        <v>0</v>
      </c>
      <c r="FL63" s="645">
        <v>0</v>
      </c>
      <c r="FM63" s="646">
        <v>0</v>
      </c>
      <c r="FN63" s="644">
        <v>0</v>
      </c>
      <c r="FO63" s="645">
        <v>0</v>
      </c>
      <c r="FP63" s="645">
        <v>0</v>
      </c>
      <c r="FQ63" s="645">
        <v>0</v>
      </c>
      <c r="FR63" s="646">
        <v>0</v>
      </c>
      <c r="FS63" s="644">
        <v>0</v>
      </c>
      <c r="FT63" s="645">
        <v>0</v>
      </c>
      <c r="FU63" s="645">
        <v>0</v>
      </c>
      <c r="FV63" s="645">
        <v>0</v>
      </c>
      <c r="FW63" s="646">
        <v>0</v>
      </c>
      <c r="FX63" s="644"/>
      <c r="FY63" s="645"/>
      <c r="FZ63" s="645"/>
      <c r="GA63" s="645">
        <v>0</v>
      </c>
      <c r="GB63" s="646">
        <v>0</v>
      </c>
      <c r="GC63" s="644"/>
      <c r="GD63" s="645"/>
      <c r="GE63" s="645"/>
      <c r="GF63" s="645">
        <v>0</v>
      </c>
      <c r="GG63" s="646">
        <v>0</v>
      </c>
      <c r="GH63" s="644">
        <v>0</v>
      </c>
      <c r="GI63" s="645">
        <v>0</v>
      </c>
      <c r="GJ63" s="645">
        <v>0</v>
      </c>
      <c r="GK63" s="645">
        <v>0</v>
      </c>
      <c r="GL63" s="646">
        <v>0</v>
      </c>
      <c r="GM63" s="644">
        <v>0</v>
      </c>
      <c r="GN63" s="645">
        <v>0</v>
      </c>
      <c r="GO63" s="645">
        <v>0</v>
      </c>
      <c r="GP63" s="645">
        <v>0</v>
      </c>
      <c r="GQ63" s="646">
        <v>0</v>
      </c>
      <c r="GR63" s="644">
        <v>0</v>
      </c>
      <c r="GS63" s="645">
        <v>0</v>
      </c>
      <c r="GT63" s="645">
        <v>0</v>
      </c>
      <c r="GU63" s="645">
        <v>0</v>
      </c>
      <c r="GV63" s="646">
        <v>0</v>
      </c>
      <c r="GW63" s="644">
        <v>0</v>
      </c>
      <c r="GX63" s="645">
        <v>0</v>
      </c>
      <c r="GY63" s="645">
        <v>0</v>
      </c>
      <c r="GZ63" s="645">
        <v>0</v>
      </c>
      <c r="HA63" s="646">
        <v>0</v>
      </c>
      <c r="HB63" s="644">
        <v>0</v>
      </c>
      <c r="HC63" s="645">
        <v>0</v>
      </c>
      <c r="HD63" s="645">
        <v>0</v>
      </c>
      <c r="HE63" s="645">
        <v>0</v>
      </c>
      <c r="HF63" s="646">
        <v>0</v>
      </c>
      <c r="HG63" s="644"/>
      <c r="HH63" s="645"/>
      <c r="HI63" s="645"/>
      <c r="HJ63" s="645">
        <v>0</v>
      </c>
      <c r="HK63" s="646">
        <v>0</v>
      </c>
      <c r="HL63" s="644"/>
      <c r="HM63" s="645"/>
      <c r="HN63" s="645"/>
      <c r="HO63" s="645">
        <v>0</v>
      </c>
      <c r="HP63" s="646">
        <v>0</v>
      </c>
      <c r="HQ63" s="644">
        <v>0</v>
      </c>
      <c r="HR63" s="645">
        <v>0</v>
      </c>
      <c r="HS63" s="645">
        <v>0</v>
      </c>
      <c r="HT63" s="645">
        <v>0</v>
      </c>
      <c r="HU63" s="646">
        <v>0</v>
      </c>
      <c r="HV63" s="644">
        <v>0</v>
      </c>
      <c r="HW63" s="645">
        <v>0</v>
      </c>
      <c r="HX63" s="645">
        <v>0</v>
      </c>
      <c r="HY63" s="645">
        <v>0</v>
      </c>
      <c r="HZ63" s="646">
        <v>0</v>
      </c>
      <c r="IA63" s="644">
        <v>0</v>
      </c>
      <c r="IB63" s="645">
        <v>0</v>
      </c>
      <c r="IC63" s="645">
        <v>0</v>
      </c>
      <c r="ID63" s="645">
        <v>0</v>
      </c>
      <c r="IE63" s="646">
        <v>0</v>
      </c>
      <c r="IF63" s="644">
        <v>0</v>
      </c>
      <c r="IG63" s="645">
        <v>0</v>
      </c>
      <c r="IH63" s="645">
        <v>0</v>
      </c>
      <c r="II63" s="645">
        <v>0</v>
      </c>
      <c r="IJ63" s="646">
        <v>0</v>
      </c>
      <c r="IK63" s="644">
        <v>0</v>
      </c>
      <c r="IL63" s="645">
        <v>0</v>
      </c>
      <c r="IM63" s="645">
        <v>0</v>
      </c>
      <c r="IN63" s="645">
        <v>0</v>
      </c>
      <c r="IO63" s="646">
        <v>0</v>
      </c>
      <c r="IP63" s="644"/>
      <c r="IQ63" s="645"/>
      <c r="IR63" s="645"/>
      <c r="IS63" s="645">
        <v>0</v>
      </c>
      <c r="IT63" s="646">
        <v>0</v>
      </c>
      <c r="IU63" s="644"/>
      <c r="IV63" s="645"/>
      <c r="IW63" s="645"/>
      <c r="IX63" s="645">
        <v>0</v>
      </c>
      <c r="IY63" s="646">
        <v>0</v>
      </c>
      <c r="IZ63" s="644">
        <v>0</v>
      </c>
      <c r="JA63" s="645">
        <v>0</v>
      </c>
      <c r="JB63" s="645">
        <v>0</v>
      </c>
      <c r="JC63" s="645">
        <v>0</v>
      </c>
      <c r="JD63" s="646">
        <v>0</v>
      </c>
      <c r="JE63" s="644">
        <v>0</v>
      </c>
      <c r="JF63" s="645">
        <v>0</v>
      </c>
      <c r="JG63" s="645">
        <v>0</v>
      </c>
      <c r="JH63" s="645">
        <v>0</v>
      </c>
      <c r="JI63" s="646">
        <v>0</v>
      </c>
      <c r="JJ63" s="644">
        <v>0</v>
      </c>
      <c r="JK63" s="645">
        <v>0</v>
      </c>
      <c r="JL63" s="645">
        <v>0</v>
      </c>
      <c r="JM63" s="645">
        <v>0</v>
      </c>
      <c r="JN63" s="646">
        <v>0</v>
      </c>
      <c r="JO63" s="644">
        <v>0</v>
      </c>
      <c r="JP63" s="645">
        <v>0</v>
      </c>
      <c r="JQ63" s="645">
        <v>0</v>
      </c>
      <c r="JR63" s="645">
        <v>0</v>
      </c>
      <c r="JS63" s="646">
        <v>0</v>
      </c>
      <c r="JT63" s="644">
        <v>0</v>
      </c>
      <c r="JU63" s="645">
        <v>0</v>
      </c>
      <c r="JV63" s="645">
        <v>0</v>
      </c>
      <c r="JW63" s="645">
        <v>0</v>
      </c>
      <c r="JX63" s="646">
        <v>0</v>
      </c>
      <c r="JY63" s="644"/>
      <c r="JZ63" s="645"/>
      <c r="KA63" s="645"/>
      <c r="KB63" s="645">
        <v>0</v>
      </c>
      <c r="KC63" s="646">
        <v>0</v>
      </c>
      <c r="KD63" s="644"/>
      <c r="KE63" s="645"/>
      <c r="KF63" s="645"/>
      <c r="KG63" s="645">
        <v>0</v>
      </c>
      <c r="KH63" s="646">
        <v>0</v>
      </c>
      <c r="KI63" s="644">
        <v>0</v>
      </c>
      <c r="KJ63" s="645">
        <v>0</v>
      </c>
      <c r="KK63" s="645">
        <v>0</v>
      </c>
      <c r="KL63" s="645">
        <v>0</v>
      </c>
      <c r="KM63" s="646">
        <v>0</v>
      </c>
      <c r="KN63" s="644">
        <v>0</v>
      </c>
      <c r="KO63" s="645">
        <v>0</v>
      </c>
      <c r="KP63" s="645">
        <v>0</v>
      </c>
      <c r="KQ63" s="645">
        <v>0</v>
      </c>
      <c r="KR63" s="646">
        <v>0</v>
      </c>
      <c r="KS63" s="644">
        <v>0</v>
      </c>
      <c r="KT63" s="645">
        <v>0</v>
      </c>
      <c r="KU63" s="645">
        <v>0</v>
      </c>
      <c r="KV63" s="645">
        <v>0</v>
      </c>
      <c r="KW63" s="646">
        <v>0</v>
      </c>
      <c r="KX63" s="644">
        <v>0</v>
      </c>
      <c r="KY63" s="645">
        <v>0</v>
      </c>
      <c r="KZ63" s="645">
        <v>0</v>
      </c>
      <c r="LA63" s="645">
        <v>0</v>
      </c>
      <c r="LB63" s="646">
        <v>0</v>
      </c>
      <c r="LC63" s="644">
        <v>0</v>
      </c>
      <c r="LD63" s="645">
        <v>0</v>
      </c>
      <c r="LE63" s="645">
        <v>0</v>
      </c>
      <c r="LF63" s="645">
        <v>0</v>
      </c>
      <c r="LG63" s="646">
        <v>0</v>
      </c>
      <c r="LH63" s="644"/>
      <c r="LI63" s="645"/>
      <c r="LJ63" s="645"/>
      <c r="LK63" s="645">
        <v>0</v>
      </c>
      <c r="LL63" s="646">
        <v>0</v>
      </c>
      <c r="LM63" s="644"/>
      <c r="LN63" s="645"/>
      <c r="LO63" s="645"/>
      <c r="LP63" s="645">
        <v>0</v>
      </c>
      <c r="LQ63" s="646">
        <v>0</v>
      </c>
      <c r="LR63" s="644">
        <v>0</v>
      </c>
      <c r="LS63" s="645">
        <v>0</v>
      </c>
      <c r="LT63" s="645">
        <v>0</v>
      </c>
      <c r="LU63" s="645">
        <v>0</v>
      </c>
      <c r="LV63" s="646">
        <v>0</v>
      </c>
      <c r="LW63" s="644">
        <v>0</v>
      </c>
      <c r="LX63" s="645">
        <v>0</v>
      </c>
      <c r="LY63" s="645">
        <v>0</v>
      </c>
      <c r="LZ63" s="645">
        <v>0</v>
      </c>
      <c r="MA63" s="646">
        <v>0</v>
      </c>
      <c r="MB63" s="644">
        <v>0</v>
      </c>
      <c r="MC63" s="645">
        <v>0</v>
      </c>
      <c r="MD63" s="645">
        <v>0</v>
      </c>
      <c r="ME63" s="645">
        <v>0</v>
      </c>
      <c r="MF63" s="646">
        <v>0</v>
      </c>
      <c r="MG63" s="644">
        <v>0</v>
      </c>
      <c r="MH63" s="645">
        <v>0</v>
      </c>
      <c r="MI63" s="645">
        <v>0</v>
      </c>
      <c r="MJ63" s="645">
        <v>0</v>
      </c>
      <c r="MK63" s="646">
        <v>0</v>
      </c>
      <c r="ML63" s="644">
        <v>0</v>
      </c>
      <c r="MM63" s="645">
        <v>0</v>
      </c>
      <c r="MN63" s="645">
        <v>0</v>
      </c>
      <c r="MO63" s="645">
        <v>0</v>
      </c>
      <c r="MP63" s="646">
        <v>0</v>
      </c>
      <c r="MQ63" s="644"/>
      <c r="MR63" s="645"/>
      <c r="MS63" s="645"/>
      <c r="MT63" s="645">
        <v>0</v>
      </c>
      <c r="MU63" s="646">
        <v>0</v>
      </c>
      <c r="MV63" s="644"/>
      <c r="MW63" s="645"/>
      <c r="MX63" s="645"/>
      <c r="MY63" s="645">
        <v>0</v>
      </c>
      <c r="MZ63" s="646">
        <v>0</v>
      </c>
      <c r="NA63" s="644">
        <v>0</v>
      </c>
      <c r="NB63" s="645">
        <v>0</v>
      </c>
      <c r="NC63" s="645">
        <v>0</v>
      </c>
      <c r="ND63" s="645">
        <v>0</v>
      </c>
      <c r="NE63" s="646">
        <v>0</v>
      </c>
      <c r="NF63" s="644">
        <v>0</v>
      </c>
      <c r="NG63" s="645">
        <v>0</v>
      </c>
      <c r="NH63" s="645">
        <v>0</v>
      </c>
      <c r="NI63" s="645">
        <v>0</v>
      </c>
      <c r="NJ63" s="646">
        <v>0</v>
      </c>
      <c r="NK63" s="644">
        <v>0</v>
      </c>
      <c r="NL63" s="645">
        <v>0</v>
      </c>
      <c r="NM63" s="645">
        <v>0</v>
      </c>
      <c r="NN63" s="645">
        <v>0</v>
      </c>
      <c r="NO63" s="646">
        <v>0</v>
      </c>
      <c r="NP63" s="644">
        <v>0</v>
      </c>
      <c r="NQ63" s="645">
        <v>0</v>
      </c>
      <c r="NR63" s="645">
        <v>0</v>
      </c>
      <c r="NS63" s="645">
        <v>0</v>
      </c>
      <c r="NT63" s="646">
        <v>0</v>
      </c>
      <c r="NU63" s="644">
        <v>0</v>
      </c>
      <c r="NV63" s="645">
        <v>0</v>
      </c>
      <c r="NW63" s="645">
        <v>0</v>
      </c>
      <c r="NX63" s="645">
        <v>0</v>
      </c>
      <c r="NY63" s="646">
        <v>0</v>
      </c>
      <c r="NZ63" s="644"/>
      <c r="OA63" s="645"/>
      <c r="OB63" s="645"/>
      <c r="OC63" s="645">
        <v>0</v>
      </c>
      <c r="OD63" s="646">
        <v>0</v>
      </c>
      <c r="OE63" s="644"/>
      <c r="OF63" s="645"/>
      <c r="OG63" s="645"/>
      <c r="OH63" s="645">
        <v>0</v>
      </c>
      <c r="OI63" s="646">
        <v>0</v>
      </c>
      <c r="OJ63" s="644">
        <v>0</v>
      </c>
      <c r="OK63" s="645">
        <v>0</v>
      </c>
      <c r="OL63" s="645">
        <v>0</v>
      </c>
      <c r="OM63" s="645">
        <v>0</v>
      </c>
      <c r="ON63" s="646">
        <v>0</v>
      </c>
      <c r="OO63" s="644">
        <v>0</v>
      </c>
      <c r="OP63" s="645">
        <v>0</v>
      </c>
      <c r="OQ63" s="645">
        <v>0</v>
      </c>
      <c r="OR63" s="645">
        <v>0</v>
      </c>
      <c r="OS63" s="646">
        <v>0</v>
      </c>
      <c r="OT63" s="644">
        <v>0</v>
      </c>
      <c r="OU63" s="645">
        <v>0</v>
      </c>
      <c r="OV63" s="645">
        <v>0</v>
      </c>
      <c r="OW63" s="645">
        <v>0</v>
      </c>
      <c r="OX63" s="646">
        <v>0</v>
      </c>
      <c r="OY63" s="644">
        <v>0</v>
      </c>
      <c r="OZ63" s="645">
        <v>0</v>
      </c>
      <c r="PA63" s="645">
        <v>0</v>
      </c>
      <c r="PB63" s="645">
        <v>0</v>
      </c>
      <c r="PC63" s="646">
        <v>0</v>
      </c>
      <c r="PD63" s="644">
        <v>0</v>
      </c>
      <c r="PE63" s="645">
        <v>0</v>
      </c>
      <c r="PF63" s="645">
        <v>0</v>
      </c>
      <c r="PG63" s="645">
        <v>0</v>
      </c>
      <c r="PH63" s="646">
        <v>0</v>
      </c>
      <c r="PI63" s="644">
        <v>0</v>
      </c>
      <c r="PJ63" s="645">
        <v>0</v>
      </c>
      <c r="PK63" s="645">
        <v>0</v>
      </c>
      <c r="PL63" s="645">
        <v>0</v>
      </c>
      <c r="PM63" s="646">
        <v>0</v>
      </c>
      <c r="PN63" s="644">
        <v>0</v>
      </c>
      <c r="PO63" s="645">
        <v>0</v>
      </c>
      <c r="PP63" s="645">
        <v>0</v>
      </c>
      <c r="PQ63" s="645">
        <v>0</v>
      </c>
      <c r="PR63" s="646">
        <v>0</v>
      </c>
      <c r="PS63" s="644">
        <v>0</v>
      </c>
      <c r="PT63" s="645">
        <v>0</v>
      </c>
      <c r="PU63" s="645">
        <v>0</v>
      </c>
      <c r="PV63" s="645">
        <v>0</v>
      </c>
      <c r="PW63" s="646">
        <v>0</v>
      </c>
      <c r="PX63" s="644">
        <v>0</v>
      </c>
      <c r="PY63" s="645">
        <v>0</v>
      </c>
      <c r="PZ63" s="645">
        <v>0</v>
      </c>
      <c r="QA63" s="645">
        <v>0</v>
      </c>
      <c r="QB63" s="646">
        <v>0</v>
      </c>
      <c r="QC63" s="644">
        <v>0</v>
      </c>
      <c r="QD63" s="645">
        <v>0</v>
      </c>
      <c r="QE63" s="645">
        <v>0</v>
      </c>
      <c r="QF63" s="645">
        <v>0</v>
      </c>
      <c r="QG63" s="646">
        <v>0</v>
      </c>
      <c r="QH63" s="644">
        <v>0</v>
      </c>
      <c r="QI63" s="645">
        <v>0</v>
      </c>
      <c r="QJ63" s="645">
        <v>0</v>
      </c>
      <c r="QK63" s="645">
        <v>0</v>
      </c>
      <c r="QL63" s="646">
        <v>0</v>
      </c>
      <c r="QM63" s="644">
        <v>0</v>
      </c>
      <c r="QN63" s="645">
        <v>0</v>
      </c>
      <c r="QO63" s="645">
        <v>0</v>
      </c>
      <c r="QP63" s="645">
        <v>0</v>
      </c>
      <c r="QQ63" s="647">
        <v>0</v>
      </c>
    </row>
    <row r="64" spans="2:459" ht="13.5" thickBot="1">
      <c r="B64" s="287" t="s">
        <v>2873</v>
      </c>
      <c r="C64" s="288" t="s">
        <v>2874</v>
      </c>
      <c r="D64" s="648"/>
      <c r="E64" s="649">
        <v>0</v>
      </c>
      <c r="F64" s="650">
        <v>0</v>
      </c>
      <c r="G64" s="650">
        <v>0</v>
      </c>
      <c r="H64" s="650">
        <v>0</v>
      </c>
      <c r="I64" s="651">
        <v>0</v>
      </c>
      <c r="J64" s="649">
        <v>0</v>
      </c>
      <c r="K64" s="650">
        <v>0</v>
      </c>
      <c r="L64" s="650">
        <v>0</v>
      </c>
      <c r="M64" s="650">
        <v>0</v>
      </c>
      <c r="N64" s="651">
        <v>0</v>
      </c>
      <c r="O64" s="649">
        <v>0</v>
      </c>
      <c r="P64" s="650">
        <v>0</v>
      </c>
      <c r="Q64" s="650">
        <v>0</v>
      </c>
      <c r="R64" s="650">
        <v>0</v>
      </c>
      <c r="S64" s="651">
        <v>0</v>
      </c>
      <c r="T64" s="649">
        <v>0</v>
      </c>
      <c r="U64" s="650">
        <v>0</v>
      </c>
      <c r="V64" s="650">
        <v>0</v>
      </c>
      <c r="W64" s="650">
        <v>0</v>
      </c>
      <c r="X64" s="651">
        <v>0</v>
      </c>
      <c r="Y64" s="649">
        <v>0</v>
      </c>
      <c r="Z64" s="650">
        <v>0</v>
      </c>
      <c r="AA64" s="650">
        <v>0</v>
      </c>
      <c r="AB64" s="650">
        <v>0</v>
      </c>
      <c r="AC64" s="651">
        <v>0</v>
      </c>
      <c r="AD64" s="649">
        <v>0</v>
      </c>
      <c r="AE64" s="650">
        <v>0</v>
      </c>
      <c r="AF64" s="650">
        <v>0</v>
      </c>
      <c r="AG64" s="650">
        <v>0</v>
      </c>
      <c r="AH64" s="651">
        <v>0</v>
      </c>
      <c r="AI64" s="649">
        <v>0</v>
      </c>
      <c r="AJ64" s="650">
        <v>0</v>
      </c>
      <c r="AK64" s="650">
        <v>0</v>
      </c>
      <c r="AL64" s="650">
        <v>0</v>
      </c>
      <c r="AM64" s="651">
        <v>0</v>
      </c>
      <c r="AN64" s="649">
        <v>0</v>
      </c>
      <c r="AO64" s="650">
        <v>0</v>
      </c>
      <c r="AP64" s="650">
        <v>0</v>
      </c>
      <c r="AQ64" s="650">
        <v>0</v>
      </c>
      <c r="AR64" s="651">
        <v>0</v>
      </c>
      <c r="AS64" s="649">
        <v>0</v>
      </c>
      <c r="AT64" s="650">
        <v>0</v>
      </c>
      <c r="AU64" s="650">
        <v>0</v>
      </c>
      <c r="AV64" s="650">
        <v>0</v>
      </c>
      <c r="AW64" s="651">
        <v>0</v>
      </c>
      <c r="AX64" s="649">
        <v>0</v>
      </c>
      <c r="AY64" s="650">
        <v>0</v>
      </c>
      <c r="AZ64" s="650">
        <v>0</v>
      </c>
      <c r="BA64" s="650">
        <v>0</v>
      </c>
      <c r="BB64" s="651">
        <v>0</v>
      </c>
      <c r="BC64" s="649">
        <v>0</v>
      </c>
      <c r="BD64" s="650">
        <v>0</v>
      </c>
      <c r="BE64" s="650">
        <v>0</v>
      </c>
      <c r="BF64" s="650">
        <v>0</v>
      </c>
      <c r="BG64" s="651">
        <v>0</v>
      </c>
      <c r="BH64" s="649">
        <v>0</v>
      </c>
      <c r="BI64" s="650">
        <v>0</v>
      </c>
      <c r="BJ64" s="650">
        <v>0</v>
      </c>
      <c r="BK64" s="650">
        <v>0</v>
      </c>
      <c r="BL64" s="651">
        <v>0</v>
      </c>
      <c r="BM64" s="649">
        <v>0</v>
      </c>
      <c r="BN64" s="650">
        <v>0</v>
      </c>
      <c r="BO64" s="650">
        <v>0</v>
      </c>
      <c r="BP64" s="650">
        <v>0</v>
      </c>
      <c r="BQ64" s="651">
        <v>0</v>
      </c>
      <c r="BR64" s="649">
        <v>0</v>
      </c>
      <c r="BS64" s="650">
        <v>0</v>
      </c>
      <c r="BT64" s="650">
        <v>0</v>
      </c>
      <c r="BU64" s="650">
        <v>0</v>
      </c>
      <c r="BV64" s="651">
        <v>0</v>
      </c>
      <c r="BW64" s="649">
        <v>0</v>
      </c>
      <c r="BX64" s="650">
        <v>0</v>
      </c>
      <c r="BY64" s="650">
        <v>0</v>
      </c>
      <c r="BZ64" s="650">
        <v>0</v>
      </c>
      <c r="CA64" s="651">
        <v>0</v>
      </c>
      <c r="CB64" s="649">
        <v>0</v>
      </c>
      <c r="CC64" s="650">
        <v>0</v>
      </c>
      <c r="CD64" s="650">
        <v>0</v>
      </c>
      <c r="CE64" s="650">
        <v>0</v>
      </c>
      <c r="CF64" s="651">
        <v>0</v>
      </c>
      <c r="CG64" s="649">
        <v>0</v>
      </c>
      <c r="CH64" s="650">
        <v>0</v>
      </c>
      <c r="CI64" s="650">
        <v>0</v>
      </c>
      <c r="CJ64" s="650">
        <v>0</v>
      </c>
      <c r="CK64" s="651">
        <v>0</v>
      </c>
      <c r="CL64" s="649">
        <v>0</v>
      </c>
      <c r="CM64" s="650">
        <v>0</v>
      </c>
      <c r="CN64" s="650">
        <v>0</v>
      </c>
      <c r="CO64" s="650">
        <v>0</v>
      </c>
      <c r="CP64" s="651">
        <v>0</v>
      </c>
      <c r="CQ64" s="649">
        <v>0</v>
      </c>
      <c r="CR64" s="650">
        <v>0</v>
      </c>
      <c r="CS64" s="650">
        <v>0</v>
      </c>
      <c r="CT64" s="650">
        <v>0</v>
      </c>
      <c r="CU64" s="651">
        <v>0</v>
      </c>
      <c r="CV64" s="649">
        <v>0</v>
      </c>
      <c r="CW64" s="650">
        <v>0</v>
      </c>
      <c r="CX64" s="650">
        <v>0</v>
      </c>
      <c r="CY64" s="650">
        <v>0</v>
      </c>
      <c r="CZ64" s="651">
        <v>0</v>
      </c>
      <c r="DA64" s="649">
        <v>0</v>
      </c>
      <c r="DB64" s="650">
        <v>0</v>
      </c>
      <c r="DC64" s="650">
        <v>0</v>
      </c>
      <c r="DD64" s="650">
        <v>0</v>
      </c>
      <c r="DE64" s="651">
        <v>0</v>
      </c>
      <c r="DF64" s="649">
        <v>0</v>
      </c>
      <c r="DG64" s="650">
        <v>0</v>
      </c>
      <c r="DH64" s="650">
        <v>0</v>
      </c>
      <c r="DI64" s="650">
        <v>0</v>
      </c>
      <c r="DJ64" s="651">
        <v>0</v>
      </c>
      <c r="DK64" s="649">
        <v>0</v>
      </c>
      <c r="DL64" s="650">
        <v>0</v>
      </c>
      <c r="DM64" s="650">
        <v>0</v>
      </c>
      <c r="DN64" s="650">
        <v>0</v>
      </c>
      <c r="DO64" s="651">
        <v>0</v>
      </c>
      <c r="DP64" s="649">
        <v>0</v>
      </c>
      <c r="DQ64" s="650">
        <v>0</v>
      </c>
      <c r="DR64" s="650">
        <v>0</v>
      </c>
      <c r="DS64" s="650">
        <v>0</v>
      </c>
      <c r="DT64" s="651">
        <v>0</v>
      </c>
      <c r="DU64" s="649">
        <v>0</v>
      </c>
      <c r="DV64" s="650">
        <v>0</v>
      </c>
      <c r="DW64" s="650">
        <v>0</v>
      </c>
      <c r="DX64" s="650">
        <v>0</v>
      </c>
      <c r="DY64" s="651">
        <v>0</v>
      </c>
      <c r="DZ64" s="649">
        <v>0</v>
      </c>
      <c r="EA64" s="650">
        <v>0</v>
      </c>
      <c r="EB64" s="650">
        <v>0</v>
      </c>
      <c r="EC64" s="650">
        <v>0</v>
      </c>
      <c r="ED64" s="651">
        <v>0</v>
      </c>
      <c r="EE64" s="649">
        <v>0</v>
      </c>
      <c r="EF64" s="650">
        <v>0</v>
      </c>
      <c r="EG64" s="650">
        <v>0</v>
      </c>
      <c r="EH64" s="650">
        <v>0</v>
      </c>
      <c r="EI64" s="651">
        <v>0</v>
      </c>
      <c r="EJ64" s="649">
        <v>0</v>
      </c>
      <c r="EK64" s="650">
        <v>0</v>
      </c>
      <c r="EL64" s="650">
        <v>0</v>
      </c>
      <c r="EM64" s="650">
        <v>0</v>
      </c>
      <c r="EN64" s="651">
        <v>0</v>
      </c>
      <c r="EO64" s="649">
        <v>0</v>
      </c>
      <c r="EP64" s="650">
        <v>0</v>
      </c>
      <c r="EQ64" s="650">
        <v>0</v>
      </c>
      <c r="ER64" s="650">
        <v>0</v>
      </c>
      <c r="ES64" s="651">
        <v>0</v>
      </c>
      <c r="ET64" s="649">
        <v>0</v>
      </c>
      <c r="EU64" s="650">
        <v>0</v>
      </c>
      <c r="EV64" s="650">
        <v>0</v>
      </c>
      <c r="EW64" s="650">
        <v>0</v>
      </c>
      <c r="EX64" s="651">
        <v>0</v>
      </c>
      <c r="EY64" s="649">
        <v>0</v>
      </c>
      <c r="EZ64" s="650">
        <v>0</v>
      </c>
      <c r="FA64" s="650">
        <v>0</v>
      </c>
      <c r="FB64" s="650">
        <v>0</v>
      </c>
      <c r="FC64" s="651">
        <v>0</v>
      </c>
      <c r="FD64" s="649">
        <v>0</v>
      </c>
      <c r="FE64" s="650">
        <v>0</v>
      </c>
      <c r="FF64" s="650">
        <v>0</v>
      </c>
      <c r="FG64" s="650">
        <v>0</v>
      </c>
      <c r="FH64" s="651">
        <v>0</v>
      </c>
      <c r="FI64" s="649">
        <v>0</v>
      </c>
      <c r="FJ64" s="650">
        <v>0</v>
      </c>
      <c r="FK64" s="650">
        <v>0</v>
      </c>
      <c r="FL64" s="650">
        <v>0</v>
      </c>
      <c r="FM64" s="651">
        <v>0</v>
      </c>
      <c r="FN64" s="649">
        <v>0</v>
      </c>
      <c r="FO64" s="650">
        <v>0</v>
      </c>
      <c r="FP64" s="650">
        <v>0</v>
      </c>
      <c r="FQ64" s="650">
        <v>0</v>
      </c>
      <c r="FR64" s="651">
        <v>0</v>
      </c>
      <c r="FS64" s="649">
        <v>0</v>
      </c>
      <c r="FT64" s="650">
        <v>0</v>
      </c>
      <c r="FU64" s="650">
        <v>0</v>
      </c>
      <c r="FV64" s="650">
        <v>0</v>
      </c>
      <c r="FW64" s="651">
        <v>0</v>
      </c>
      <c r="FX64" s="649">
        <v>0</v>
      </c>
      <c r="FY64" s="650">
        <v>0</v>
      </c>
      <c r="FZ64" s="650">
        <v>0</v>
      </c>
      <c r="GA64" s="650">
        <v>0</v>
      </c>
      <c r="GB64" s="651">
        <v>0</v>
      </c>
      <c r="GC64" s="649">
        <v>0</v>
      </c>
      <c r="GD64" s="650">
        <v>0</v>
      </c>
      <c r="GE64" s="650">
        <v>0</v>
      </c>
      <c r="GF64" s="650">
        <v>0</v>
      </c>
      <c r="GG64" s="651">
        <v>0</v>
      </c>
      <c r="GH64" s="649">
        <v>0</v>
      </c>
      <c r="GI64" s="650">
        <v>0</v>
      </c>
      <c r="GJ64" s="650">
        <v>0</v>
      </c>
      <c r="GK64" s="650">
        <v>0</v>
      </c>
      <c r="GL64" s="651">
        <v>0</v>
      </c>
      <c r="GM64" s="649">
        <v>0</v>
      </c>
      <c r="GN64" s="650">
        <v>0</v>
      </c>
      <c r="GO64" s="650">
        <v>0</v>
      </c>
      <c r="GP64" s="650">
        <v>0</v>
      </c>
      <c r="GQ64" s="651">
        <v>0</v>
      </c>
      <c r="GR64" s="649">
        <v>0</v>
      </c>
      <c r="GS64" s="650">
        <v>0</v>
      </c>
      <c r="GT64" s="650">
        <v>0</v>
      </c>
      <c r="GU64" s="650">
        <v>0</v>
      </c>
      <c r="GV64" s="651">
        <v>0</v>
      </c>
      <c r="GW64" s="649">
        <v>0</v>
      </c>
      <c r="GX64" s="650">
        <v>0</v>
      </c>
      <c r="GY64" s="650">
        <v>0</v>
      </c>
      <c r="GZ64" s="650">
        <v>0</v>
      </c>
      <c r="HA64" s="651">
        <v>0</v>
      </c>
      <c r="HB64" s="649">
        <v>0</v>
      </c>
      <c r="HC64" s="650">
        <v>0</v>
      </c>
      <c r="HD64" s="650">
        <v>0</v>
      </c>
      <c r="HE64" s="650">
        <v>0</v>
      </c>
      <c r="HF64" s="651">
        <v>0</v>
      </c>
      <c r="HG64" s="649">
        <v>0</v>
      </c>
      <c r="HH64" s="650">
        <v>0</v>
      </c>
      <c r="HI64" s="650">
        <v>0</v>
      </c>
      <c r="HJ64" s="650">
        <v>0</v>
      </c>
      <c r="HK64" s="651">
        <v>0</v>
      </c>
      <c r="HL64" s="649">
        <v>0</v>
      </c>
      <c r="HM64" s="650">
        <v>0</v>
      </c>
      <c r="HN64" s="650">
        <v>0</v>
      </c>
      <c r="HO64" s="650">
        <v>0</v>
      </c>
      <c r="HP64" s="651">
        <v>0</v>
      </c>
      <c r="HQ64" s="649">
        <v>0</v>
      </c>
      <c r="HR64" s="650">
        <v>0</v>
      </c>
      <c r="HS64" s="650">
        <v>0</v>
      </c>
      <c r="HT64" s="650">
        <v>0</v>
      </c>
      <c r="HU64" s="651">
        <v>0</v>
      </c>
      <c r="HV64" s="649">
        <v>0</v>
      </c>
      <c r="HW64" s="650">
        <v>0</v>
      </c>
      <c r="HX64" s="650">
        <v>0</v>
      </c>
      <c r="HY64" s="650">
        <v>0</v>
      </c>
      <c r="HZ64" s="651">
        <v>0</v>
      </c>
      <c r="IA64" s="649">
        <v>0</v>
      </c>
      <c r="IB64" s="650">
        <v>0</v>
      </c>
      <c r="IC64" s="650">
        <v>0</v>
      </c>
      <c r="ID64" s="650">
        <v>0</v>
      </c>
      <c r="IE64" s="651">
        <v>0</v>
      </c>
      <c r="IF64" s="649">
        <v>0</v>
      </c>
      <c r="IG64" s="650">
        <v>0</v>
      </c>
      <c r="IH64" s="650">
        <v>0</v>
      </c>
      <c r="II64" s="650">
        <v>0</v>
      </c>
      <c r="IJ64" s="651">
        <v>0</v>
      </c>
      <c r="IK64" s="649">
        <v>0</v>
      </c>
      <c r="IL64" s="650">
        <v>0</v>
      </c>
      <c r="IM64" s="650">
        <v>0</v>
      </c>
      <c r="IN64" s="650">
        <v>0</v>
      </c>
      <c r="IO64" s="651">
        <v>0</v>
      </c>
      <c r="IP64" s="649">
        <v>0</v>
      </c>
      <c r="IQ64" s="650">
        <v>0</v>
      </c>
      <c r="IR64" s="650">
        <v>0</v>
      </c>
      <c r="IS64" s="650">
        <v>0</v>
      </c>
      <c r="IT64" s="651">
        <v>0</v>
      </c>
      <c r="IU64" s="649">
        <v>0</v>
      </c>
      <c r="IV64" s="650">
        <v>0</v>
      </c>
      <c r="IW64" s="650">
        <v>0</v>
      </c>
      <c r="IX64" s="650">
        <v>0</v>
      </c>
      <c r="IY64" s="651">
        <v>0</v>
      </c>
      <c r="IZ64" s="649">
        <v>0</v>
      </c>
      <c r="JA64" s="650">
        <v>0</v>
      </c>
      <c r="JB64" s="650">
        <v>0</v>
      </c>
      <c r="JC64" s="650">
        <v>0</v>
      </c>
      <c r="JD64" s="651">
        <v>0</v>
      </c>
      <c r="JE64" s="649">
        <v>0</v>
      </c>
      <c r="JF64" s="650">
        <v>0</v>
      </c>
      <c r="JG64" s="650">
        <v>0</v>
      </c>
      <c r="JH64" s="650">
        <v>0</v>
      </c>
      <c r="JI64" s="651">
        <v>0</v>
      </c>
      <c r="JJ64" s="649">
        <v>0</v>
      </c>
      <c r="JK64" s="650">
        <v>0</v>
      </c>
      <c r="JL64" s="650">
        <v>0</v>
      </c>
      <c r="JM64" s="650">
        <v>0</v>
      </c>
      <c r="JN64" s="651">
        <v>0</v>
      </c>
      <c r="JO64" s="649">
        <v>0</v>
      </c>
      <c r="JP64" s="650">
        <v>0</v>
      </c>
      <c r="JQ64" s="650">
        <v>0</v>
      </c>
      <c r="JR64" s="650">
        <v>0</v>
      </c>
      <c r="JS64" s="651">
        <v>0</v>
      </c>
      <c r="JT64" s="649">
        <v>0</v>
      </c>
      <c r="JU64" s="650">
        <v>0</v>
      </c>
      <c r="JV64" s="650">
        <v>0</v>
      </c>
      <c r="JW64" s="650">
        <v>0</v>
      </c>
      <c r="JX64" s="651">
        <v>0</v>
      </c>
      <c r="JY64" s="649">
        <v>0</v>
      </c>
      <c r="JZ64" s="650">
        <v>0</v>
      </c>
      <c r="KA64" s="650">
        <v>0</v>
      </c>
      <c r="KB64" s="650">
        <v>0</v>
      </c>
      <c r="KC64" s="651">
        <v>0</v>
      </c>
      <c r="KD64" s="649">
        <v>0</v>
      </c>
      <c r="KE64" s="650">
        <v>0</v>
      </c>
      <c r="KF64" s="650">
        <v>0</v>
      </c>
      <c r="KG64" s="650">
        <v>0</v>
      </c>
      <c r="KH64" s="651">
        <v>0</v>
      </c>
      <c r="KI64" s="649">
        <v>0</v>
      </c>
      <c r="KJ64" s="650">
        <v>0</v>
      </c>
      <c r="KK64" s="650">
        <v>0</v>
      </c>
      <c r="KL64" s="650">
        <v>0</v>
      </c>
      <c r="KM64" s="651">
        <v>0</v>
      </c>
      <c r="KN64" s="649">
        <v>0</v>
      </c>
      <c r="KO64" s="650">
        <v>0</v>
      </c>
      <c r="KP64" s="650">
        <v>0</v>
      </c>
      <c r="KQ64" s="650">
        <v>0</v>
      </c>
      <c r="KR64" s="651">
        <v>0</v>
      </c>
      <c r="KS64" s="649">
        <v>0</v>
      </c>
      <c r="KT64" s="650">
        <v>0</v>
      </c>
      <c r="KU64" s="650">
        <v>0</v>
      </c>
      <c r="KV64" s="650">
        <v>0</v>
      </c>
      <c r="KW64" s="651">
        <v>0</v>
      </c>
      <c r="KX64" s="649">
        <v>0</v>
      </c>
      <c r="KY64" s="650">
        <v>0</v>
      </c>
      <c r="KZ64" s="650">
        <v>0</v>
      </c>
      <c r="LA64" s="650">
        <v>0</v>
      </c>
      <c r="LB64" s="651">
        <v>0</v>
      </c>
      <c r="LC64" s="649">
        <v>0</v>
      </c>
      <c r="LD64" s="650">
        <v>0</v>
      </c>
      <c r="LE64" s="650">
        <v>0</v>
      </c>
      <c r="LF64" s="650">
        <v>0</v>
      </c>
      <c r="LG64" s="651">
        <v>0</v>
      </c>
      <c r="LH64" s="649">
        <v>0</v>
      </c>
      <c r="LI64" s="650">
        <v>0</v>
      </c>
      <c r="LJ64" s="650">
        <v>0</v>
      </c>
      <c r="LK64" s="650">
        <v>0</v>
      </c>
      <c r="LL64" s="651">
        <v>0</v>
      </c>
      <c r="LM64" s="649">
        <v>0</v>
      </c>
      <c r="LN64" s="650">
        <v>0</v>
      </c>
      <c r="LO64" s="650">
        <v>0</v>
      </c>
      <c r="LP64" s="650">
        <v>0</v>
      </c>
      <c r="LQ64" s="651">
        <v>0</v>
      </c>
      <c r="LR64" s="649">
        <v>0</v>
      </c>
      <c r="LS64" s="650">
        <v>0</v>
      </c>
      <c r="LT64" s="650">
        <v>0</v>
      </c>
      <c r="LU64" s="650">
        <v>0</v>
      </c>
      <c r="LV64" s="651">
        <v>0</v>
      </c>
      <c r="LW64" s="649">
        <v>0</v>
      </c>
      <c r="LX64" s="650">
        <v>0</v>
      </c>
      <c r="LY64" s="650">
        <v>0</v>
      </c>
      <c r="LZ64" s="650">
        <v>0</v>
      </c>
      <c r="MA64" s="651">
        <v>0</v>
      </c>
      <c r="MB64" s="649">
        <v>0</v>
      </c>
      <c r="MC64" s="650">
        <v>0</v>
      </c>
      <c r="MD64" s="650">
        <v>0</v>
      </c>
      <c r="ME64" s="650">
        <v>0</v>
      </c>
      <c r="MF64" s="651">
        <v>0</v>
      </c>
      <c r="MG64" s="649">
        <v>0</v>
      </c>
      <c r="MH64" s="650">
        <v>0</v>
      </c>
      <c r="MI64" s="650">
        <v>0</v>
      </c>
      <c r="MJ64" s="650">
        <v>0</v>
      </c>
      <c r="MK64" s="651">
        <v>0</v>
      </c>
      <c r="ML64" s="649">
        <v>0</v>
      </c>
      <c r="MM64" s="650">
        <v>0</v>
      </c>
      <c r="MN64" s="650">
        <v>0</v>
      </c>
      <c r="MO64" s="650">
        <v>0</v>
      </c>
      <c r="MP64" s="651">
        <v>0</v>
      </c>
      <c r="MQ64" s="649">
        <v>0</v>
      </c>
      <c r="MR64" s="650">
        <v>0</v>
      </c>
      <c r="MS64" s="650">
        <v>0</v>
      </c>
      <c r="MT64" s="650">
        <v>0</v>
      </c>
      <c r="MU64" s="651">
        <v>0</v>
      </c>
      <c r="MV64" s="649">
        <v>0</v>
      </c>
      <c r="MW64" s="650">
        <v>0</v>
      </c>
      <c r="MX64" s="650">
        <v>0</v>
      </c>
      <c r="MY64" s="650">
        <v>0</v>
      </c>
      <c r="MZ64" s="651">
        <v>0</v>
      </c>
      <c r="NA64" s="649">
        <v>0</v>
      </c>
      <c r="NB64" s="650">
        <v>0</v>
      </c>
      <c r="NC64" s="650">
        <v>0</v>
      </c>
      <c r="ND64" s="650">
        <v>0</v>
      </c>
      <c r="NE64" s="651">
        <v>0</v>
      </c>
      <c r="NF64" s="649">
        <v>0</v>
      </c>
      <c r="NG64" s="650">
        <v>0</v>
      </c>
      <c r="NH64" s="650">
        <v>0</v>
      </c>
      <c r="NI64" s="650">
        <v>0</v>
      </c>
      <c r="NJ64" s="651">
        <v>0</v>
      </c>
      <c r="NK64" s="649">
        <v>0</v>
      </c>
      <c r="NL64" s="650">
        <v>0</v>
      </c>
      <c r="NM64" s="650">
        <v>0</v>
      </c>
      <c r="NN64" s="650">
        <v>0</v>
      </c>
      <c r="NO64" s="651">
        <v>0</v>
      </c>
      <c r="NP64" s="649">
        <v>0</v>
      </c>
      <c r="NQ64" s="650">
        <v>0</v>
      </c>
      <c r="NR64" s="650">
        <v>0</v>
      </c>
      <c r="NS64" s="650">
        <v>0</v>
      </c>
      <c r="NT64" s="651">
        <v>0</v>
      </c>
      <c r="NU64" s="649">
        <v>0</v>
      </c>
      <c r="NV64" s="650">
        <v>0</v>
      </c>
      <c r="NW64" s="650">
        <v>0</v>
      </c>
      <c r="NX64" s="650">
        <v>0</v>
      </c>
      <c r="NY64" s="651">
        <v>0</v>
      </c>
      <c r="NZ64" s="649">
        <v>0</v>
      </c>
      <c r="OA64" s="650">
        <v>0</v>
      </c>
      <c r="OB64" s="650">
        <v>0</v>
      </c>
      <c r="OC64" s="650">
        <v>0</v>
      </c>
      <c r="OD64" s="651">
        <v>0</v>
      </c>
      <c r="OE64" s="649">
        <v>0</v>
      </c>
      <c r="OF64" s="650">
        <v>0</v>
      </c>
      <c r="OG64" s="650">
        <v>0</v>
      </c>
      <c r="OH64" s="650">
        <v>0</v>
      </c>
      <c r="OI64" s="651">
        <v>0</v>
      </c>
      <c r="OJ64" s="649">
        <v>0</v>
      </c>
      <c r="OK64" s="650">
        <v>0</v>
      </c>
      <c r="OL64" s="650">
        <v>0</v>
      </c>
      <c r="OM64" s="650">
        <v>0</v>
      </c>
      <c r="ON64" s="651">
        <v>0</v>
      </c>
      <c r="OO64" s="649">
        <v>0</v>
      </c>
      <c r="OP64" s="650">
        <v>0</v>
      </c>
      <c r="OQ64" s="650">
        <v>0</v>
      </c>
      <c r="OR64" s="650">
        <v>0</v>
      </c>
      <c r="OS64" s="651">
        <v>0</v>
      </c>
      <c r="OT64" s="649">
        <v>0</v>
      </c>
      <c r="OU64" s="650">
        <v>0</v>
      </c>
      <c r="OV64" s="650">
        <v>0</v>
      </c>
      <c r="OW64" s="650">
        <v>0</v>
      </c>
      <c r="OX64" s="651">
        <v>0</v>
      </c>
      <c r="OY64" s="649">
        <v>0</v>
      </c>
      <c r="OZ64" s="650">
        <v>0</v>
      </c>
      <c r="PA64" s="650">
        <v>0</v>
      </c>
      <c r="PB64" s="650">
        <v>0</v>
      </c>
      <c r="PC64" s="651">
        <v>0</v>
      </c>
      <c r="PD64" s="649">
        <v>0</v>
      </c>
      <c r="PE64" s="650">
        <v>0</v>
      </c>
      <c r="PF64" s="650">
        <v>0</v>
      </c>
      <c r="PG64" s="650">
        <v>0</v>
      </c>
      <c r="PH64" s="651">
        <v>0</v>
      </c>
      <c r="PI64" s="649">
        <v>0</v>
      </c>
      <c r="PJ64" s="650">
        <v>0</v>
      </c>
      <c r="PK64" s="650">
        <v>0</v>
      </c>
      <c r="PL64" s="650">
        <v>0</v>
      </c>
      <c r="PM64" s="651">
        <v>0</v>
      </c>
      <c r="PN64" s="649">
        <v>0</v>
      </c>
      <c r="PO64" s="650">
        <v>0</v>
      </c>
      <c r="PP64" s="650">
        <v>0</v>
      </c>
      <c r="PQ64" s="650">
        <v>0</v>
      </c>
      <c r="PR64" s="651">
        <v>0</v>
      </c>
      <c r="PS64" s="649">
        <v>0</v>
      </c>
      <c r="PT64" s="650">
        <v>0</v>
      </c>
      <c r="PU64" s="650">
        <v>0</v>
      </c>
      <c r="PV64" s="650">
        <v>0</v>
      </c>
      <c r="PW64" s="651">
        <v>0</v>
      </c>
      <c r="PX64" s="649">
        <v>0</v>
      </c>
      <c r="PY64" s="650">
        <v>0</v>
      </c>
      <c r="PZ64" s="650">
        <v>0</v>
      </c>
      <c r="QA64" s="650">
        <v>0</v>
      </c>
      <c r="QB64" s="651">
        <v>0</v>
      </c>
      <c r="QC64" s="649">
        <v>0</v>
      </c>
      <c r="QD64" s="650">
        <v>0</v>
      </c>
      <c r="QE64" s="650">
        <v>0</v>
      </c>
      <c r="QF64" s="650">
        <v>0</v>
      </c>
      <c r="QG64" s="651">
        <v>0</v>
      </c>
      <c r="QH64" s="649">
        <v>0</v>
      </c>
      <c r="QI64" s="650">
        <v>0</v>
      </c>
      <c r="QJ64" s="650">
        <v>0</v>
      </c>
      <c r="QK64" s="650">
        <v>0</v>
      </c>
      <c r="QL64" s="651">
        <v>0</v>
      </c>
      <c r="QM64" s="649">
        <v>0</v>
      </c>
      <c r="QN64" s="650">
        <v>0</v>
      </c>
      <c r="QO64" s="650">
        <v>0</v>
      </c>
      <c r="QP64" s="650">
        <v>0</v>
      </c>
      <c r="QQ64" s="652">
        <v>0</v>
      </c>
    </row>
    <row r="65" spans="2:459">
      <c r="B65" s="1652" t="s">
        <v>2928</v>
      </c>
      <c r="C65" s="293" t="s">
        <v>2876</v>
      </c>
      <c r="D65" s="653"/>
      <c r="E65" s="654">
        <v>1990.1000000000001</v>
      </c>
      <c r="F65" s="655">
        <v>637453</v>
      </c>
      <c r="G65" s="655">
        <v>573485</v>
      </c>
      <c r="H65" s="655">
        <v>63968</v>
      </c>
      <c r="I65" s="656">
        <v>0.1003493590900035</v>
      </c>
      <c r="J65" s="654">
        <v>234.60000000000005</v>
      </c>
      <c r="K65" s="655">
        <v>70146</v>
      </c>
      <c r="L65" s="655">
        <v>63586</v>
      </c>
      <c r="M65" s="655">
        <v>6560</v>
      </c>
      <c r="N65" s="656">
        <v>9.3519231317537713E-2</v>
      </c>
      <c r="O65" s="654">
        <v>2224.7000000000003</v>
      </c>
      <c r="P65" s="655">
        <v>707599</v>
      </c>
      <c r="Q65" s="655">
        <v>637071</v>
      </c>
      <c r="R65" s="655">
        <v>70528</v>
      </c>
      <c r="S65" s="656">
        <v>9.9672272007167897E-2</v>
      </c>
      <c r="T65" s="654">
        <v>1643.1</v>
      </c>
      <c r="U65" s="655">
        <v>483350</v>
      </c>
      <c r="V65" s="655">
        <v>433350</v>
      </c>
      <c r="W65" s="655">
        <v>50000</v>
      </c>
      <c r="X65" s="656">
        <v>0.10344470880314471</v>
      </c>
      <c r="Y65" s="654">
        <v>251.79999999999995</v>
      </c>
      <c r="Z65" s="655">
        <v>68582</v>
      </c>
      <c r="AA65" s="655">
        <v>62357</v>
      </c>
      <c r="AB65" s="655">
        <v>6225</v>
      </c>
      <c r="AC65" s="656">
        <v>9.0767256714589836E-2</v>
      </c>
      <c r="AD65" s="654">
        <v>1894.8999999999999</v>
      </c>
      <c r="AE65" s="655">
        <v>551932</v>
      </c>
      <c r="AF65" s="655">
        <v>495707</v>
      </c>
      <c r="AG65" s="655">
        <v>56225</v>
      </c>
      <c r="AH65" s="656">
        <v>0.10186943319104527</v>
      </c>
      <c r="AI65" s="654">
        <v>-329.80000000000041</v>
      </c>
      <c r="AJ65" s="655">
        <v>-155667</v>
      </c>
      <c r="AK65" s="655">
        <v>-141364</v>
      </c>
      <c r="AL65" s="655">
        <v>-14303</v>
      </c>
      <c r="AM65" s="656">
        <v>2.1971611838773747E-3</v>
      </c>
      <c r="AN65" s="654">
        <v>1869.4000000000003</v>
      </c>
      <c r="AO65" s="655">
        <v>597096</v>
      </c>
      <c r="AP65" s="655">
        <v>538106</v>
      </c>
      <c r="AQ65" s="655">
        <v>58990</v>
      </c>
      <c r="AR65" s="656">
        <v>9.8794833661588755E-2</v>
      </c>
      <c r="AS65" s="654">
        <v>271.89999999999998</v>
      </c>
      <c r="AT65" s="655">
        <v>81312</v>
      </c>
      <c r="AU65" s="655">
        <v>73705</v>
      </c>
      <c r="AV65" s="655">
        <v>7607</v>
      </c>
      <c r="AW65" s="656">
        <v>9.3553227075954343E-2</v>
      </c>
      <c r="AX65" s="654">
        <v>2141.3000000000002</v>
      </c>
      <c r="AY65" s="655">
        <v>678408</v>
      </c>
      <c r="AZ65" s="655">
        <v>611811</v>
      </c>
      <c r="BA65" s="655">
        <v>66597</v>
      </c>
      <c r="BB65" s="656">
        <v>9.8166590016627156E-2</v>
      </c>
      <c r="BC65" s="654">
        <v>1709.9</v>
      </c>
      <c r="BD65" s="655">
        <v>493726</v>
      </c>
      <c r="BE65" s="655">
        <v>443675</v>
      </c>
      <c r="BF65" s="655">
        <v>50051</v>
      </c>
      <c r="BG65" s="656">
        <v>0.10137404147239562</v>
      </c>
      <c r="BH65" s="654">
        <v>179.89999999999998</v>
      </c>
      <c r="BI65" s="655">
        <v>51896</v>
      </c>
      <c r="BJ65" s="655">
        <v>44846</v>
      </c>
      <c r="BK65" s="655">
        <v>7050</v>
      </c>
      <c r="BL65" s="656">
        <v>0.13584862031755821</v>
      </c>
      <c r="BM65" s="654">
        <v>1889.8000000000002</v>
      </c>
      <c r="BN65" s="655">
        <v>545622</v>
      </c>
      <c r="BO65" s="655">
        <v>488521</v>
      </c>
      <c r="BP65" s="655">
        <v>57101</v>
      </c>
      <c r="BQ65" s="656">
        <v>0.1046530381839442</v>
      </c>
      <c r="BR65" s="654">
        <v>-251.5</v>
      </c>
      <c r="BS65" s="655">
        <v>-132786</v>
      </c>
      <c r="BT65" s="655">
        <v>-123290</v>
      </c>
      <c r="BU65" s="655">
        <v>-9496</v>
      </c>
      <c r="BV65" s="656">
        <v>6.486448167317041E-3</v>
      </c>
      <c r="BW65" s="654">
        <v>1824.6000000000004</v>
      </c>
      <c r="BX65" s="655">
        <v>581374</v>
      </c>
      <c r="BY65" s="655">
        <v>523639</v>
      </c>
      <c r="BZ65" s="655">
        <v>57735</v>
      </c>
      <c r="CA65" s="656">
        <v>9.9307846584126572E-2</v>
      </c>
      <c r="CB65" s="654">
        <v>257.80000000000007</v>
      </c>
      <c r="CC65" s="655">
        <v>77108</v>
      </c>
      <c r="CD65" s="655">
        <v>69895</v>
      </c>
      <c r="CE65" s="655">
        <v>7213</v>
      </c>
      <c r="CF65" s="656">
        <v>9.3544119935674644E-2</v>
      </c>
      <c r="CG65" s="654">
        <v>2082.4000000000005</v>
      </c>
      <c r="CH65" s="655">
        <v>658482</v>
      </c>
      <c r="CI65" s="655">
        <v>593534</v>
      </c>
      <c r="CJ65" s="655">
        <v>64948</v>
      </c>
      <c r="CK65" s="656">
        <v>9.8632916313581842E-2</v>
      </c>
      <c r="CL65" s="654">
        <v>1816.4</v>
      </c>
      <c r="CM65" s="655">
        <v>500325</v>
      </c>
      <c r="CN65" s="655">
        <v>446356</v>
      </c>
      <c r="CO65" s="655">
        <v>53969</v>
      </c>
      <c r="CP65" s="656">
        <v>0.10786788587418178</v>
      </c>
      <c r="CQ65" s="654">
        <v>201.1</v>
      </c>
      <c r="CR65" s="655">
        <v>52734</v>
      </c>
      <c r="CS65" s="655">
        <v>47151</v>
      </c>
      <c r="CT65" s="655">
        <v>5583</v>
      </c>
      <c r="CU65" s="656">
        <v>0.10587097508248948</v>
      </c>
      <c r="CV65" s="654">
        <v>2017.5</v>
      </c>
      <c r="CW65" s="655">
        <v>553059</v>
      </c>
      <c r="CX65" s="655">
        <v>493507</v>
      </c>
      <c r="CY65" s="655">
        <v>59552</v>
      </c>
      <c r="CZ65" s="656">
        <v>0.10767748106440723</v>
      </c>
      <c r="DA65" s="654">
        <v>-64.900000000000546</v>
      </c>
      <c r="DB65" s="655">
        <v>-105423</v>
      </c>
      <c r="DC65" s="655">
        <v>-100027</v>
      </c>
      <c r="DD65" s="655">
        <v>-5396</v>
      </c>
      <c r="DE65" s="656">
        <v>9.0445647508253929E-3</v>
      </c>
      <c r="DF65" s="654">
        <v>2007.3</v>
      </c>
      <c r="DG65" s="655">
        <v>642373</v>
      </c>
      <c r="DH65" s="655">
        <v>579010</v>
      </c>
      <c r="DI65" s="655">
        <v>63363</v>
      </c>
      <c r="DJ65" s="656">
        <v>9.8638952757977058E-2</v>
      </c>
      <c r="DK65" s="654">
        <v>160.6</v>
      </c>
      <c r="DL65" s="655">
        <v>48025</v>
      </c>
      <c r="DM65" s="655">
        <v>43531</v>
      </c>
      <c r="DN65" s="655">
        <v>4494</v>
      </c>
      <c r="DO65" s="656">
        <v>9.3576262363352425E-2</v>
      </c>
      <c r="DP65" s="654">
        <v>2167.9</v>
      </c>
      <c r="DQ65" s="655">
        <v>690398</v>
      </c>
      <c r="DR65" s="655">
        <v>622541</v>
      </c>
      <c r="DS65" s="655">
        <v>67857</v>
      </c>
      <c r="DT65" s="656">
        <v>9.8286785303549548E-2</v>
      </c>
      <c r="DU65" s="654">
        <v>1930.6000000000001</v>
      </c>
      <c r="DV65" s="655">
        <v>532455</v>
      </c>
      <c r="DW65" s="655">
        <v>493791</v>
      </c>
      <c r="DX65" s="655">
        <v>38664</v>
      </c>
      <c r="DY65" s="656">
        <v>7.2614587148209703E-2</v>
      </c>
      <c r="DZ65" s="654">
        <v>231.49999999999994</v>
      </c>
      <c r="EA65" s="655">
        <v>61368</v>
      </c>
      <c r="EB65" s="655">
        <v>56169</v>
      </c>
      <c r="EC65" s="655">
        <v>5199</v>
      </c>
      <c r="ED65" s="656">
        <v>8.4718420023464996E-2</v>
      </c>
      <c r="EE65" s="654">
        <v>2162.1</v>
      </c>
      <c r="EF65" s="655">
        <v>593823</v>
      </c>
      <c r="EG65" s="655">
        <v>549960</v>
      </c>
      <c r="EH65" s="655">
        <v>43863</v>
      </c>
      <c r="EI65" s="656">
        <v>7.3865444753739753E-2</v>
      </c>
      <c r="EJ65" s="654">
        <v>-5.8000000000001819</v>
      </c>
      <c r="EK65" s="655">
        <v>-96575</v>
      </c>
      <c r="EL65" s="655">
        <v>-72581</v>
      </c>
      <c r="EM65" s="655">
        <v>-23994</v>
      </c>
      <c r="EN65" s="656">
        <v>-2.4421340549809795E-2</v>
      </c>
      <c r="EO65" s="654">
        <v>2010.8000000000004</v>
      </c>
      <c r="EP65" s="655">
        <v>643772</v>
      </c>
      <c r="EQ65" s="655">
        <v>579778</v>
      </c>
      <c r="ER65" s="655">
        <v>63994</v>
      </c>
      <c r="ES65" s="656">
        <v>9.9404758206321497E-2</v>
      </c>
      <c r="ET65" s="654">
        <v>199.9</v>
      </c>
      <c r="EU65" s="655">
        <v>59786</v>
      </c>
      <c r="EV65" s="655">
        <v>54191</v>
      </c>
      <c r="EW65" s="655">
        <v>5595</v>
      </c>
      <c r="EX65" s="656">
        <v>9.3583782156357681E-2</v>
      </c>
      <c r="EY65" s="654">
        <v>2210.7000000000003</v>
      </c>
      <c r="EZ65" s="655">
        <v>703558</v>
      </c>
      <c r="FA65" s="655">
        <v>633969</v>
      </c>
      <c r="FB65" s="655">
        <v>69589</v>
      </c>
      <c r="FC65" s="656">
        <v>9.8910111177756485E-2</v>
      </c>
      <c r="FD65" s="654">
        <v>1942.3999999999999</v>
      </c>
      <c r="FE65" s="655">
        <v>543268</v>
      </c>
      <c r="FF65" s="655">
        <v>499730</v>
      </c>
      <c r="FG65" s="655">
        <v>43538</v>
      </c>
      <c r="FH65" s="656">
        <v>8.0140924921033446E-2</v>
      </c>
      <c r="FI65" s="654">
        <v>208.8</v>
      </c>
      <c r="FJ65" s="655">
        <v>55521</v>
      </c>
      <c r="FK65" s="655">
        <v>50589</v>
      </c>
      <c r="FL65" s="655">
        <v>4932</v>
      </c>
      <c r="FM65" s="656">
        <v>8.8831253039390504E-2</v>
      </c>
      <c r="FN65" s="654">
        <v>2151.1999999999998</v>
      </c>
      <c r="FO65" s="655">
        <v>598789</v>
      </c>
      <c r="FP65" s="655">
        <v>550319</v>
      </c>
      <c r="FQ65" s="655">
        <v>48470</v>
      </c>
      <c r="FR65" s="656">
        <v>8.0946710777920108E-2</v>
      </c>
      <c r="FS65" s="654">
        <v>-59.500000000000455</v>
      </c>
      <c r="FT65" s="655">
        <v>-104769</v>
      </c>
      <c r="FU65" s="655">
        <v>-83650</v>
      </c>
      <c r="FV65" s="655">
        <v>-21119</v>
      </c>
      <c r="FW65" s="656">
        <v>-1.7963400399836377E-2</v>
      </c>
      <c r="FX65" s="654">
        <v>1957.9999999999998</v>
      </c>
      <c r="FY65" s="655">
        <v>626647</v>
      </c>
      <c r="FZ65" s="655">
        <v>564636</v>
      </c>
      <c r="GA65" s="655">
        <v>62011</v>
      </c>
      <c r="GB65" s="656">
        <v>9.8956828964313237E-2</v>
      </c>
      <c r="GC65" s="654">
        <v>183.10000000000005</v>
      </c>
      <c r="GD65" s="655">
        <v>54750</v>
      </c>
      <c r="GE65" s="655">
        <v>49628</v>
      </c>
      <c r="GF65" s="655">
        <v>5122</v>
      </c>
      <c r="GG65" s="656">
        <v>9.3552511415525119E-2</v>
      </c>
      <c r="GH65" s="654">
        <v>2141.1</v>
      </c>
      <c r="GI65" s="655">
        <v>681397</v>
      </c>
      <c r="GJ65" s="655">
        <v>614264</v>
      </c>
      <c r="GK65" s="655">
        <v>67133</v>
      </c>
      <c r="GL65" s="656">
        <v>9.8522594023748272E-2</v>
      </c>
      <c r="GM65" s="654">
        <v>1851.8999999999999</v>
      </c>
      <c r="GN65" s="655">
        <v>508045</v>
      </c>
      <c r="GO65" s="655">
        <v>451171</v>
      </c>
      <c r="GP65" s="655">
        <v>56874</v>
      </c>
      <c r="GQ65" s="656">
        <v>0.11194677636823509</v>
      </c>
      <c r="GR65" s="654">
        <v>183.5</v>
      </c>
      <c r="GS65" s="655">
        <v>48474</v>
      </c>
      <c r="GT65" s="655">
        <v>42442</v>
      </c>
      <c r="GU65" s="655">
        <v>6032</v>
      </c>
      <c r="GV65" s="656">
        <v>0.12443784296736395</v>
      </c>
      <c r="GW65" s="654">
        <v>2035.3999999999999</v>
      </c>
      <c r="GX65" s="655">
        <v>556519</v>
      </c>
      <c r="GY65" s="655">
        <v>493613</v>
      </c>
      <c r="GZ65" s="655">
        <v>62906</v>
      </c>
      <c r="HA65" s="656">
        <v>0.11303477509303365</v>
      </c>
      <c r="HB65" s="654">
        <v>-105.70000000000005</v>
      </c>
      <c r="HC65" s="655">
        <v>-124878</v>
      </c>
      <c r="HD65" s="655">
        <v>-120651</v>
      </c>
      <c r="HE65" s="655">
        <v>-4227</v>
      </c>
      <c r="HF65" s="656">
        <v>1.4512181069285382E-2</v>
      </c>
      <c r="HG65" s="654">
        <v>1923.1000000000004</v>
      </c>
      <c r="HH65" s="655">
        <v>615827</v>
      </c>
      <c r="HI65" s="655">
        <v>554917</v>
      </c>
      <c r="HJ65" s="655">
        <v>60910</v>
      </c>
      <c r="HK65" s="656">
        <v>9.8907647764713141E-2</v>
      </c>
      <c r="HL65" s="654">
        <v>181.40000000000003</v>
      </c>
      <c r="HM65" s="655">
        <v>54249</v>
      </c>
      <c r="HN65" s="655">
        <v>49173</v>
      </c>
      <c r="HO65" s="655">
        <v>5076</v>
      </c>
      <c r="HP65" s="656">
        <v>9.3568545042304926E-2</v>
      </c>
      <c r="HQ65" s="654">
        <v>2104.5000000000005</v>
      </c>
      <c r="HR65" s="655">
        <v>670076</v>
      </c>
      <c r="HS65" s="655">
        <v>604090</v>
      </c>
      <c r="HT65" s="655">
        <v>65986</v>
      </c>
      <c r="HU65" s="656">
        <v>9.8475396820659145E-2</v>
      </c>
      <c r="HV65" s="654">
        <v>1859.6000000000004</v>
      </c>
      <c r="HW65" s="655">
        <v>501392</v>
      </c>
      <c r="HX65" s="655">
        <v>438046</v>
      </c>
      <c r="HY65" s="655">
        <v>63346</v>
      </c>
      <c r="HZ65" s="656">
        <v>0.12634026869196158</v>
      </c>
      <c r="IA65" s="654">
        <v>189.9</v>
      </c>
      <c r="IB65" s="655">
        <v>47941</v>
      </c>
      <c r="IC65" s="655">
        <v>41466</v>
      </c>
      <c r="ID65" s="655">
        <v>6475</v>
      </c>
      <c r="IE65" s="656">
        <v>0.13506184685342401</v>
      </c>
      <c r="IF65" s="654">
        <v>2049.5000000000005</v>
      </c>
      <c r="IG65" s="655">
        <v>549333</v>
      </c>
      <c r="IH65" s="655">
        <v>479512</v>
      </c>
      <c r="II65" s="655">
        <v>69821</v>
      </c>
      <c r="IJ65" s="656">
        <v>0.12710141207609957</v>
      </c>
      <c r="IK65" s="654">
        <v>-55</v>
      </c>
      <c r="IL65" s="655">
        <v>-120743</v>
      </c>
      <c r="IM65" s="655">
        <v>-124578</v>
      </c>
      <c r="IN65" s="655">
        <v>3835</v>
      </c>
      <c r="IO65" s="656">
        <v>2.8626015255440423E-2</v>
      </c>
      <c r="IP65" s="654">
        <v>2025.8</v>
      </c>
      <c r="IQ65" s="655">
        <v>648957</v>
      </c>
      <c r="IR65" s="655">
        <v>584445</v>
      </c>
      <c r="IS65" s="655">
        <v>64512</v>
      </c>
      <c r="IT65" s="656">
        <v>9.9408743568526109E-2</v>
      </c>
      <c r="IU65" s="654">
        <v>214.1</v>
      </c>
      <c r="IV65" s="655">
        <v>64019</v>
      </c>
      <c r="IW65" s="655">
        <v>58030</v>
      </c>
      <c r="IX65" s="655">
        <v>5989</v>
      </c>
      <c r="IY65" s="656">
        <v>9.3550352239178999E-2</v>
      </c>
      <c r="IZ65" s="654">
        <v>2239.9</v>
      </c>
      <c r="JA65" s="655">
        <v>712976</v>
      </c>
      <c r="JB65" s="655">
        <v>642475</v>
      </c>
      <c r="JC65" s="655">
        <v>70501</v>
      </c>
      <c r="JD65" s="656">
        <v>9.8882711339512125E-2</v>
      </c>
      <c r="JE65" s="654">
        <v>1839.8999999999999</v>
      </c>
      <c r="JF65" s="655">
        <v>473265</v>
      </c>
      <c r="JG65" s="655">
        <v>413327</v>
      </c>
      <c r="JH65" s="655">
        <v>59938</v>
      </c>
      <c r="JI65" s="656">
        <v>0.12664786113488216</v>
      </c>
      <c r="JJ65" s="654">
        <v>195.00000000000003</v>
      </c>
      <c r="JK65" s="655">
        <v>49915</v>
      </c>
      <c r="JL65" s="655">
        <v>42939</v>
      </c>
      <c r="JM65" s="655">
        <v>6976</v>
      </c>
      <c r="JN65" s="656">
        <v>0.13975758789942902</v>
      </c>
      <c r="JO65" s="654">
        <v>2034.8999999999999</v>
      </c>
      <c r="JP65" s="655">
        <v>523180</v>
      </c>
      <c r="JQ65" s="655">
        <v>456266</v>
      </c>
      <c r="JR65" s="655">
        <v>66914</v>
      </c>
      <c r="JS65" s="656">
        <v>0.12789861997782789</v>
      </c>
      <c r="JT65" s="654">
        <v>-205.00000000000023</v>
      </c>
      <c r="JU65" s="655">
        <v>-189796</v>
      </c>
      <c r="JV65" s="655">
        <v>-186209</v>
      </c>
      <c r="JW65" s="655">
        <v>-3587</v>
      </c>
      <c r="JX65" s="656">
        <v>2.9015908638315768E-2</v>
      </c>
      <c r="JY65" s="654">
        <v>1905.8000000000002</v>
      </c>
      <c r="JZ65" s="655">
        <v>610320</v>
      </c>
      <c r="KA65" s="655">
        <v>549913</v>
      </c>
      <c r="KB65" s="655">
        <v>60407</v>
      </c>
      <c r="KC65" s="656">
        <v>9.8975947044173548E-2</v>
      </c>
      <c r="KD65" s="654">
        <v>183.10000000000005</v>
      </c>
      <c r="KE65" s="655">
        <v>54750</v>
      </c>
      <c r="KF65" s="655">
        <v>49628</v>
      </c>
      <c r="KG65" s="655">
        <v>5122</v>
      </c>
      <c r="KH65" s="656">
        <v>9.3552511415525119E-2</v>
      </c>
      <c r="KI65" s="654">
        <v>2088.9</v>
      </c>
      <c r="KJ65" s="655">
        <v>665070</v>
      </c>
      <c r="KK65" s="655">
        <v>599541</v>
      </c>
      <c r="KL65" s="655">
        <v>65529</v>
      </c>
      <c r="KM65" s="656">
        <v>9.8529478100049625E-2</v>
      </c>
      <c r="KN65" s="654">
        <v>2257.9</v>
      </c>
      <c r="KO65" s="655">
        <v>574944</v>
      </c>
      <c r="KP65" s="655">
        <v>502750</v>
      </c>
      <c r="KQ65" s="655">
        <v>72194</v>
      </c>
      <c r="KR65" s="656">
        <v>0.12556701174375243</v>
      </c>
      <c r="KS65" s="654">
        <v>225.50000000000003</v>
      </c>
      <c r="KT65" s="655">
        <v>56685</v>
      </c>
      <c r="KU65" s="655">
        <v>49333</v>
      </c>
      <c r="KV65" s="655">
        <v>7352</v>
      </c>
      <c r="KW65" s="656">
        <v>0.12969921495986592</v>
      </c>
      <c r="KX65" s="654">
        <v>2483.4</v>
      </c>
      <c r="KY65" s="655">
        <v>631629</v>
      </c>
      <c r="KZ65" s="655">
        <v>552083</v>
      </c>
      <c r="LA65" s="655">
        <v>79546</v>
      </c>
      <c r="LB65" s="656">
        <v>0.12593785275850222</v>
      </c>
      <c r="LC65" s="654">
        <v>394.5</v>
      </c>
      <c r="LD65" s="655">
        <v>-33441</v>
      </c>
      <c r="LE65" s="655">
        <v>-47458</v>
      </c>
      <c r="LF65" s="655">
        <v>14017</v>
      </c>
      <c r="LG65" s="656">
        <v>2.7408374658452597E-2</v>
      </c>
      <c r="LH65" s="654">
        <v>1888</v>
      </c>
      <c r="LI65" s="655">
        <v>604614</v>
      </c>
      <c r="LJ65" s="655">
        <v>544739</v>
      </c>
      <c r="LK65" s="655">
        <v>59875</v>
      </c>
      <c r="LL65" s="656">
        <v>9.9030125005375336E-2</v>
      </c>
      <c r="LM65" s="654">
        <v>187.39999999999998</v>
      </c>
      <c r="LN65" s="655">
        <v>56049</v>
      </c>
      <c r="LO65" s="655">
        <v>50805</v>
      </c>
      <c r="LP65" s="655">
        <v>5244</v>
      </c>
      <c r="LQ65" s="656">
        <v>9.3560991275491084E-2</v>
      </c>
      <c r="LR65" s="654">
        <v>2075.4</v>
      </c>
      <c r="LS65" s="655">
        <v>660663</v>
      </c>
      <c r="LT65" s="655">
        <v>595544</v>
      </c>
      <c r="LU65" s="655">
        <v>65119</v>
      </c>
      <c r="LV65" s="656">
        <v>9.8566137349904562E-2</v>
      </c>
      <c r="LW65" s="654">
        <v>1534.5000000000002</v>
      </c>
      <c r="LX65" s="655">
        <v>414441</v>
      </c>
      <c r="LY65" s="655">
        <v>368766</v>
      </c>
      <c r="LZ65" s="655">
        <v>45675</v>
      </c>
      <c r="MA65" s="656">
        <v>0.11020869074246997</v>
      </c>
      <c r="MB65" s="654">
        <v>147.00000000000003</v>
      </c>
      <c r="MC65" s="655">
        <v>39545</v>
      </c>
      <c r="MD65" s="655">
        <v>34604</v>
      </c>
      <c r="ME65" s="655">
        <v>4941</v>
      </c>
      <c r="MF65" s="656">
        <v>0.12494626375015805</v>
      </c>
      <c r="MG65" s="654">
        <v>1681.5000000000002</v>
      </c>
      <c r="MH65" s="655">
        <v>453986</v>
      </c>
      <c r="MI65" s="655">
        <v>403370</v>
      </c>
      <c r="MJ65" s="655">
        <v>50616</v>
      </c>
      <c r="MK65" s="656">
        <v>0.11149242487653804</v>
      </c>
      <c r="ML65" s="654">
        <v>-393.89999999999986</v>
      </c>
      <c r="MM65" s="655">
        <v>-206677</v>
      </c>
      <c r="MN65" s="655">
        <v>-192174</v>
      </c>
      <c r="MO65" s="655">
        <v>-14503</v>
      </c>
      <c r="MP65" s="656">
        <v>1.2926287526633481E-2</v>
      </c>
      <c r="MQ65" s="654">
        <v>1909.3</v>
      </c>
      <c r="MR65" s="655">
        <v>611482</v>
      </c>
      <c r="MS65" s="655">
        <v>550880</v>
      </c>
      <c r="MT65" s="655">
        <v>60602</v>
      </c>
      <c r="MU65" s="656">
        <v>9.9106760297114224E-2</v>
      </c>
      <c r="MV65" s="654">
        <v>222.2</v>
      </c>
      <c r="MW65" s="655">
        <v>66440</v>
      </c>
      <c r="MX65" s="655">
        <v>60225</v>
      </c>
      <c r="MY65" s="655">
        <v>6215</v>
      </c>
      <c r="MZ65" s="656">
        <v>9.35430463576159E-2</v>
      </c>
      <c r="NA65" s="654">
        <v>2131.5</v>
      </c>
      <c r="NB65" s="655">
        <v>677922</v>
      </c>
      <c r="NC65" s="655">
        <v>611105</v>
      </c>
      <c r="ND65" s="655">
        <v>66817</v>
      </c>
      <c r="NE65" s="656">
        <v>9.8561486424691924E-2</v>
      </c>
      <c r="NF65" s="654">
        <v>1775.9999999999998</v>
      </c>
      <c r="NG65" s="655">
        <v>478454</v>
      </c>
      <c r="NH65" s="655">
        <v>423492</v>
      </c>
      <c r="NI65" s="655">
        <v>54962</v>
      </c>
      <c r="NJ65" s="656">
        <v>0.11487415718125463</v>
      </c>
      <c r="NK65" s="654">
        <v>178.7</v>
      </c>
      <c r="NL65" s="655">
        <v>46864</v>
      </c>
      <c r="NM65" s="655">
        <v>42027</v>
      </c>
      <c r="NN65" s="655">
        <v>4837</v>
      </c>
      <c r="NO65" s="656">
        <v>0.10321355411403209</v>
      </c>
      <c r="NP65" s="654">
        <v>1954.6999999999998</v>
      </c>
      <c r="NQ65" s="655">
        <v>525318</v>
      </c>
      <c r="NR65" s="655">
        <v>465519</v>
      </c>
      <c r="NS65" s="655">
        <v>59799</v>
      </c>
      <c r="NT65" s="656">
        <v>0.11383390631960071</v>
      </c>
      <c r="NU65" s="654">
        <v>-176.80000000000018</v>
      </c>
      <c r="NV65" s="655">
        <v>-152604</v>
      </c>
      <c r="NW65" s="655">
        <v>-145586</v>
      </c>
      <c r="NX65" s="655">
        <v>-7018</v>
      </c>
      <c r="NY65" s="656">
        <v>1.5272419894908781E-2</v>
      </c>
      <c r="NZ65" s="654">
        <v>1908.4999999999998</v>
      </c>
      <c r="OA65" s="655">
        <v>611196</v>
      </c>
      <c r="OB65" s="655">
        <v>550629</v>
      </c>
      <c r="OC65" s="655">
        <v>60567</v>
      </c>
      <c r="OD65" s="656">
        <v>9.9095871046276485E-2</v>
      </c>
      <c r="OE65" s="654">
        <v>166.99999999999994</v>
      </c>
      <c r="OF65" s="655">
        <v>49949</v>
      </c>
      <c r="OG65" s="655">
        <v>45276</v>
      </c>
      <c r="OH65" s="655">
        <v>4673</v>
      </c>
      <c r="OI65" s="656">
        <v>9.3555426535065767E-2</v>
      </c>
      <c r="OJ65" s="654">
        <v>2075.4999999999995</v>
      </c>
      <c r="OK65" s="655">
        <v>661145</v>
      </c>
      <c r="OL65" s="655">
        <v>595905</v>
      </c>
      <c r="OM65" s="655">
        <v>65240</v>
      </c>
      <c r="ON65" s="656">
        <v>9.8677294693297238E-2</v>
      </c>
      <c r="OO65" s="654">
        <v>1569.2</v>
      </c>
      <c r="OP65" s="655">
        <v>420920</v>
      </c>
      <c r="OQ65" s="655">
        <v>380365</v>
      </c>
      <c r="OR65" s="655">
        <v>40555</v>
      </c>
      <c r="OS65" s="656">
        <v>9.6348474769552411E-2</v>
      </c>
      <c r="OT65" s="654">
        <v>233.09999999999997</v>
      </c>
      <c r="OU65" s="655">
        <v>56097</v>
      </c>
      <c r="OV65" s="655">
        <v>51851</v>
      </c>
      <c r="OW65" s="655">
        <v>4246</v>
      </c>
      <c r="OX65" s="656">
        <v>7.569032212061251E-2</v>
      </c>
      <c r="OY65" s="654">
        <v>1802.3</v>
      </c>
      <c r="OZ65" s="655">
        <v>477017</v>
      </c>
      <c r="PA65" s="655">
        <v>432216</v>
      </c>
      <c r="PB65" s="655">
        <v>44801</v>
      </c>
      <c r="PC65" s="656">
        <v>9.3919084644782047E-2</v>
      </c>
      <c r="PD65" s="654">
        <v>-273.19999999999959</v>
      </c>
      <c r="PE65" s="655">
        <v>-184128</v>
      </c>
      <c r="PF65" s="655">
        <v>-163689</v>
      </c>
      <c r="PG65" s="655">
        <v>-20439</v>
      </c>
      <c r="PH65" s="656">
        <v>-4.7582100485151907E-3</v>
      </c>
      <c r="PI65" s="654">
        <v>15573.400000000003</v>
      </c>
      <c r="PJ65" s="655">
        <v>4981995</v>
      </c>
      <c r="PK65" s="655">
        <v>4487056</v>
      </c>
      <c r="PL65" s="655">
        <v>494939</v>
      </c>
      <c r="PM65" s="656">
        <v>9.9345543301428446E-2</v>
      </c>
      <c r="PN65" s="654">
        <v>1723.8999999999999</v>
      </c>
      <c r="PO65" s="655">
        <v>515522</v>
      </c>
      <c r="PP65" s="655">
        <v>467295</v>
      </c>
      <c r="PQ65" s="655">
        <v>48227</v>
      </c>
      <c r="PR65" s="656">
        <v>9.3549838804163551E-2</v>
      </c>
      <c r="PS65" s="654">
        <v>17297.300000000003</v>
      </c>
      <c r="PT65" s="655">
        <v>5497517</v>
      </c>
      <c r="PU65" s="655">
        <v>4954351</v>
      </c>
      <c r="PV65" s="655">
        <v>543166</v>
      </c>
      <c r="PW65" s="656">
        <v>9.8802059184173507E-2</v>
      </c>
      <c r="PX65" s="654">
        <v>14396.999999999998</v>
      </c>
      <c r="PY65" s="655">
        <v>4045911</v>
      </c>
      <c r="PZ65" s="655">
        <v>3639469</v>
      </c>
      <c r="QA65" s="655">
        <v>406442</v>
      </c>
      <c r="QB65" s="656">
        <v>0.10045747422521158</v>
      </c>
      <c r="QC65" s="654">
        <v>1698.3</v>
      </c>
      <c r="QD65" s="655">
        <v>455098</v>
      </c>
      <c r="QE65" s="655">
        <v>407377</v>
      </c>
      <c r="QF65" s="655">
        <v>47721</v>
      </c>
      <c r="QG65" s="656">
        <v>0.10485873372328597</v>
      </c>
      <c r="QH65" s="654">
        <v>16095.299999999997</v>
      </c>
      <c r="QI65" s="655">
        <v>4501009</v>
      </c>
      <c r="QJ65" s="655">
        <v>4046846</v>
      </c>
      <c r="QK65" s="655">
        <v>454163</v>
      </c>
      <c r="QL65" s="656">
        <v>0.10090248653135331</v>
      </c>
      <c r="QM65" s="654">
        <v>-1202.0000000000055</v>
      </c>
      <c r="QN65" s="655">
        <v>-996508</v>
      </c>
      <c r="QO65" s="655">
        <v>-907505</v>
      </c>
      <c r="QP65" s="655">
        <v>-89003</v>
      </c>
      <c r="QQ65" s="656">
        <v>2.1004273471798007E-3</v>
      </c>
    </row>
    <row r="66" spans="2:459">
      <c r="B66" s="1652"/>
      <c r="C66" s="298" t="s">
        <v>2877</v>
      </c>
      <c r="D66" s="657"/>
      <c r="E66" s="658">
        <v>0</v>
      </c>
      <c r="F66" s="659">
        <v>0</v>
      </c>
      <c r="G66" s="659">
        <v>0</v>
      </c>
      <c r="H66" s="659">
        <v>0</v>
      </c>
      <c r="I66" s="660">
        <v>0</v>
      </c>
      <c r="J66" s="658">
        <v>0</v>
      </c>
      <c r="K66" s="659">
        <v>0</v>
      </c>
      <c r="L66" s="659">
        <v>0</v>
      </c>
      <c r="M66" s="659">
        <v>0</v>
      </c>
      <c r="N66" s="660">
        <v>0</v>
      </c>
      <c r="O66" s="658">
        <v>0</v>
      </c>
      <c r="P66" s="659">
        <v>0</v>
      </c>
      <c r="Q66" s="659">
        <v>0</v>
      </c>
      <c r="R66" s="659">
        <v>0</v>
      </c>
      <c r="S66" s="660">
        <v>0</v>
      </c>
      <c r="T66" s="658">
        <v>0</v>
      </c>
      <c r="U66" s="659">
        <v>0</v>
      </c>
      <c r="V66" s="659">
        <v>0</v>
      </c>
      <c r="W66" s="659">
        <v>0</v>
      </c>
      <c r="X66" s="660">
        <v>0</v>
      </c>
      <c r="Y66" s="658">
        <v>0</v>
      </c>
      <c r="Z66" s="659">
        <v>0</v>
      </c>
      <c r="AA66" s="659">
        <v>0</v>
      </c>
      <c r="AB66" s="659">
        <v>0</v>
      </c>
      <c r="AC66" s="660">
        <v>0</v>
      </c>
      <c r="AD66" s="658">
        <v>0</v>
      </c>
      <c r="AE66" s="659">
        <v>0</v>
      </c>
      <c r="AF66" s="659">
        <v>0</v>
      </c>
      <c r="AG66" s="659">
        <v>0</v>
      </c>
      <c r="AH66" s="660">
        <v>0</v>
      </c>
      <c r="AI66" s="658">
        <v>0</v>
      </c>
      <c r="AJ66" s="659">
        <v>0</v>
      </c>
      <c r="AK66" s="659">
        <v>0</v>
      </c>
      <c r="AL66" s="659">
        <v>0</v>
      </c>
      <c r="AM66" s="660">
        <v>0</v>
      </c>
      <c r="AN66" s="658">
        <v>0</v>
      </c>
      <c r="AO66" s="659">
        <v>0</v>
      </c>
      <c r="AP66" s="659">
        <v>0</v>
      </c>
      <c r="AQ66" s="659">
        <v>0</v>
      </c>
      <c r="AR66" s="660">
        <v>0</v>
      </c>
      <c r="AS66" s="658">
        <v>0</v>
      </c>
      <c r="AT66" s="659">
        <v>0</v>
      </c>
      <c r="AU66" s="659">
        <v>0</v>
      </c>
      <c r="AV66" s="659">
        <v>0</v>
      </c>
      <c r="AW66" s="660">
        <v>0</v>
      </c>
      <c r="AX66" s="658">
        <v>0</v>
      </c>
      <c r="AY66" s="659">
        <v>0</v>
      </c>
      <c r="AZ66" s="659">
        <v>0</v>
      </c>
      <c r="BA66" s="659">
        <v>0</v>
      </c>
      <c r="BB66" s="660">
        <v>0</v>
      </c>
      <c r="BC66" s="658">
        <v>0</v>
      </c>
      <c r="BD66" s="659">
        <v>0</v>
      </c>
      <c r="BE66" s="659">
        <v>0</v>
      </c>
      <c r="BF66" s="659">
        <v>0</v>
      </c>
      <c r="BG66" s="660">
        <v>0</v>
      </c>
      <c r="BH66" s="658">
        <v>0</v>
      </c>
      <c r="BI66" s="659">
        <v>0</v>
      </c>
      <c r="BJ66" s="659">
        <v>0</v>
      </c>
      <c r="BK66" s="659">
        <v>0</v>
      </c>
      <c r="BL66" s="660">
        <v>0</v>
      </c>
      <c r="BM66" s="658">
        <v>0</v>
      </c>
      <c r="BN66" s="659">
        <v>0</v>
      </c>
      <c r="BO66" s="659">
        <v>0</v>
      </c>
      <c r="BP66" s="659">
        <v>0</v>
      </c>
      <c r="BQ66" s="660">
        <v>0</v>
      </c>
      <c r="BR66" s="658">
        <v>0</v>
      </c>
      <c r="BS66" s="659">
        <v>0</v>
      </c>
      <c r="BT66" s="659">
        <v>0</v>
      </c>
      <c r="BU66" s="659">
        <v>0</v>
      </c>
      <c r="BV66" s="660">
        <v>0</v>
      </c>
      <c r="BW66" s="658">
        <v>0</v>
      </c>
      <c r="BX66" s="659">
        <v>0</v>
      </c>
      <c r="BY66" s="659">
        <v>0</v>
      </c>
      <c r="BZ66" s="659">
        <v>0</v>
      </c>
      <c r="CA66" s="660">
        <v>0</v>
      </c>
      <c r="CB66" s="658">
        <v>0</v>
      </c>
      <c r="CC66" s="659">
        <v>0</v>
      </c>
      <c r="CD66" s="659">
        <v>0</v>
      </c>
      <c r="CE66" s="659">
        <v>0</v>
      </c>
      <c r="CF66" s="660">
        <v>0</v>
      </c>
      <c r="CG66" s="658">
        <v>0</v>
      </c>
      <c r="CH66" s="659">
        <v>0</v>
      </c>
      <c r="CI66" s="659">
        <v>0</v>
      </c>
      <c r="CJ66" s="659">
        <v>0</v>
      </c>
      <c r="CK66" s="660">
        <v>0</v>
      </c>
      <c r="CL66" s="658">
        <v>0</v>
      </c>
      <c r="CM66" s="659">
        <v>0</v>
      </c>
      <c r="CN66" s="659">
        <v>0</v>
      </c>
      <c r="CO66" s="659">
        <v>0</v>
      </c>
      <c r="CP66" s="660">
        <v>0</v>
      </c>
      <c r="CQ66" s="658">
        <v>0</v>
      </c>
      <c r="CR66" s="659">
        <v>0</v>
      </c>
      <c r="CS66" s="659">
        <v>0</v>
      </c>
      <c r="CT66" s="659">
        <v>0</v>
      </c>
      <c r="CU66" s="660">
        <v>0</v>
      </c>
      <c r="CV66" s="658">
        <v>0</v>
      </c>
      <c r="CW66" s="659">
        <v>0</v>
      </c>
      <c r="CX66" s="659">
        <v>0</v>
      </c>
      <c r="CY66" s="659">
        <v>0</v>
      </c>
      <c r="CZ66" s="660">
        <v>0</v>
      </c>
      <c r="DA66" s="658">
        <v>0</v>
      </c>
      <c r="DB66" s="659">
        <v>0</v>
      </c>
      <c r="DC66" s="659">
        <v>0</v>
      </c>
      <c r="DD66" s="659">
        <v>0</v>
      </c>
      <c r="DE66" s="660">
        <v>0</v>
      </c>
      <c r="DF66" s="658">
        <v>0</v>
      </c>
      <c r="DG66" s="659">
        <v>0</v>
      </c>
      <c r="DH66" s="659">
        <v>0</v>
      </c>
      <c r="DI66" s="659">
        <v>0</v>
      </c>
      <c r="DJ66" s="660">
        <v>0</v>
      </c>
      <c r="DK66" s="658">
        <v>0</v>
      </c>
      <c r="DL66" s="659">
        <v>0</v>
      </c>
      <c r="DM66" s="659">
        <v>0</v>
      </c>
      <c r="DN66" s="659">
        <v>0</v>
      </c>
      <c r="DO66" s="660">
        <v>0</v>
      </c>
      <c r="DP66" s="658">
        <v>0</v>
      </c>
      <c r="DQ66" s="659">
        <v>0</v>
      </c>
      <c r="DR66" s="659">
        <v>0</v>
      </c>
      <c r="DS66" s="659">
        <v>0</v>
      </c>
      <c r="DT66" s="660">
        <v>0</v>
      </c>
      <c r="DU66" s="658">
        <v>0</v>
      </c>
      <c r="DV66" s="659">
        <v>0</v>
      </c>
      <c r="DW66" s="659">
        <v>0</v>
      </c>
      <c r="DX66" s="659">
        <v>0</v>
      </c>
      <c r="DY66" s="660">
        <v>0</v>
      </c>
      <c r="DZ66" s="658">
        <v>0</v>
      </c>
      <c r="EA66" s="659">
        <v>0</v>
      </c>
      <c r="EB66" s="659">
        <v>0</v>
      </c>
      <c r="EC66" s="659">
        <v>0</v>
      </c>
      <c r="ED66" s="660">
        <v>0</v>
      </c>
      <c r="EE66" s="658">
        <v>0</v>
      </c>
      <c r="EF66" s="659">
        <v>0</v>
      </c>
      <c r="EG66" s="659">
        <v>0</v>
      </c>
      <c r="EH66" s="659">
        <v>0</v>
      </c>
      <c r="EI66" s="660">
        <v>0</v>
      </c>
      <c r="EJ66" s="658">
        <v>0</v>
      </c>
      <c r="EK66" s="659">
        <v>0</v>
      </c>
      <c r="EL66" s="659">
        <v>0</v>
      </c>
      <c r="EM66" s="659">
        <v>0</v>
      </c>
      <c r="EN66" s="660">
        <v>0</v>
      </c>
      <c r="EO66" s="658">
        <v>0</v>
      </c>
      <c r="EP66" s="659">
        <v>0</v>
      </c>
      <c r="EQ66" s="659">
        <v>0</v>
      </c>
      <c r="ER66" s="659">
        <v>0</v>
      </c>
      <c r="ES66" s="660">
        <v>0</v>
      </c>
      <c r="ET66" s="658">
        <v>0</v>
      </c>
      <c r="EU66" s="659">
        <v>0</v>
      </c>
      <c r="EV66" s="659">
        <v>0</v>
      </c>
      <c r="EW66" s="659">
        <v>0</v>
      </c>
      <c r="EX66" s="660">
        <v>0</v>
      </c>
      <c r="EY66" s="658">
        <v>0</v>
      </c>
      <c r="EZ66" s="659">
        <v>0</v>
      </c>
      <c r="FA66" s="659">
        <v>0</v>
      </c>
      <c r="FB66" s="659">
        <v>0</v>
      </c>
      <c r="FC66" s="660">
        <v>0</v>
      </c>
      <c r="FD66" s="658">
        <v>0</v>
      </c>
      <c r="FE66" s="659">
        <v>0</v>
      </c>
      <c r="FF66" s="659">
        <v>0</v>
      </c>
      <c r="FG66" s="659">
        <v>0</v>
      </c>
      <c r="FH66" s="660">
        <v>0</v>
      </c>
      <c r="FI66" s="658">
        <v>0</v>
      </c>
      <c r="FJ66" s="659">
        <v>0</v>
      </c>
      <c r="FK66" s="659">
        <v>0</v>
      </c>
      <c r="FL66" s="659">
        <v>0</v>
      </c>
      <c r="FM66" s="660">
        <v>0</v>
      </c>
      <c r="FN66" s="658">
        <v>0</v>
      </c>
      <c r="FO66" s="659">
        <v>0</v>
      </c>
      <c r="FP66" s="659">
        <v>0</v>
      </c>
      <c r="FQ66" s="659">
        <v>0</v>
      </c>
      <c r="FR66" s="660">
        <v>0</v>
      </c>
      <c r="FS66" s="658">
        <v>0</v>
      </c>
      <c r="FT66" s="659">
        <v>0</v>
      </c>
      <c r="FU66" s="659">
        <v>0</v>
      </c>
      <c r="FV66" s="659">
        <v>0</v>
      </c>
      <c r="FW66" s="660">
        <v>0</v>
      </c>
      <c r="FX66" s="658">
        <v>0</v>
      </c>
      <c r="FY66" s="659">
        <v>0</v>
      </c>
      <c r="FZ66" s="659">
        <v>0</v>
      </c>
      <c r="GA66" s="659">
        <v>0</v>
      </c>
      <c r="GB66" s="660">
        <v>0</v>
      </c>
      <c r="GC66" s="658">
        <v>0</v>
      </c>
      <c r="GD66" s="659">
        <v>0</v>
      </c>
      <c r="GE66" s="659">
        <v>0</v>
      </c>
      <c r="GF66" s="659">
        <v>0</v>
      </c>
      <c r="GG66" s="660">
        <v>0</v>
      </c>
      <c r="GH66" s="658">
        <v>0</v>
      </c>
      <c r="GI66" s="659">
        <v>0</v>
      </c>
      <c r="GJ66" s="659">
        <v>0</v>
      </c>
      <c r="GK66" s="659">
        <v>0</v>
      </c>
      <c r="GL66" s="660">
        <v>0</v>
      </c>
      <c r="GM66" s="658">
        <v>0</v>
      </c>
      <c r="GN66" s="659">
        <v>0</v>
      </c>
      <c r="GO66" s="659">
        <v>0</v>
      </c>
      <c r="GP66" s="659">
        <v>0</v>
      </c>
      <c r="GQ66" s="660">
        <v>0</v>
      </c>
      <c r="GR66" s="658">
        <v>0</v>
      </c>
      <c r="GS66" s="659">
        <v>0</v>
      </c>
      <c r="GT66" s="659">
        <v>0</v>
      </c>
      <c r="GU66" s="659">
        <v>0</v>
      </c>
      <c r="GV66" s="660">
        <v>0</v>
      </c>
      <c r="GW66" s="658">
        <v>0</v>
      </c>
      <c r="GX66" s="659">
        <v>0</v>
      </c>
      <c r="GY66" s="659">
        <v>0</v>
      </c>
      <c r="GZ66" s="659">
        <v>0</v>
      </c>
      <c r="HA66" s="660">
        <v>0</v>
      </c>
      <c r="HB66" s="658">
        <v>0</v>
      </c>
      <c r="HC66" s="659">
        <v>0</v>
      </c>
      <c r="HD66" s="659">
        <v>0</v>
      </c>
      <c r="HE66" s="659">
        <v>0</v>
      </c>
      <c r="HF66" s="660">
        <v>0</v>
      </c>
      <c r="HG66" s="658">
        <v>0</v>
      </c>
      <c r="HH66" s="659">
        <v>0</v>
      </c>
      <c r="HI66" s="659">
        <v>0</v>
      </c>
      <c r="HJ66" s="659">
        <v>0</v>
      </c>
      <c r="HK66" s="660">
        <v>0</v>
      </c>
      <c r="HL66" s="658">
        <v>0</v>
      </c>
      <c r="HM66" s="659">
        <v>0</v>
      </c>
      <c r="HN66" s="659">
        <v>0</v>
      </c>
      <c r="HO66" s="659">
        <v>0</v>
      </c>
      <c r="HP66" s="660">
        <v>0</v>
      </c>
      <c r="HQ66" s="658">
        <v>0</v>
      </c>
      <c r="HR66" s="659">
        <v>0</v>
      </c>
      <c r="HS66" s="659">
        <v>0</v>
      </c>
      <c r="HT66" s="659">
        <v>0</v>
      </c>
      <c r="HU66" s="660">
        <v>0</v>
      </c>
      <c r="HV66" s="658">
        <v>0</v>
      </c>
      <c r="HW66" s="659">
        <v>0</v>
      </c>
      <c r="HX66" s="659">
        <v>0</v>
      </c>
      <c r="HY66" s="659">
        <v>0</v>
      </c>
      <c r="HZ66" s="660">
        <v>0</v>
      </c>
      <c r="IA66" s="658">
        <v>0</v>
      </c>
      <c r="IB66" s="659">
        <v>0</v>
      </c>
      <c r="IC66" s="659">
        <v>0</v>
      </c>
      <c r="ID66" s="659">
        <v>0</v>
      </c>
      <c r="IE66" s="660">
        <v>0</v>
      </c>
      <c r="IF66" s="658">
        <v>0</v>
      </c>
      <c r="IG66" s="659">
        <v>0</v>
      </c>
      <c r="IH66" s="659">
        <v>0</v>
      </c>
      <c r="II66" s="659">
        <v>0</v>
      </c>
      <c r="IJ66" s="660">
        <v>0</v>
      </c>
      <c r="IK66" s="658">
        <v>0</v>
      </c>
      <c r="IL66" s="659">
        <v>0</v>
      </c>
      <c r="IM66" s="659">
        <v>0</v>
      </c>
      <c r="IN66" s="659">
        <v>0</v>
      </c>
      <c r="IO66" s="660">
        <v>0</v>
      </c>
      <c r="IP66" s="658">
        <v>0</v>
      </c>
      <c r="IQ66" s="659">
        <v>0</v>
      </c>
      <c r="IR66" s="659">
        <v>0</v>
      </c>
      <c r="IS66" s="659">
        <v>0</v>
      </c>
      <c r="IT66" s="660">
        <v>0</v>
      </c>
      <c r="IU66" s="658">
        <v>0</v>
      </c>
      <c r="IV66" s="659">
        <v>0</v>
      </c>
      <c r="IW66" s="659">
        <v>0</v>
      </c>
      <c r="IX66" s="659">
        <v>0</v>
      </c>
      <c r="IY66" s="660">
        <v>0</v>
      </c>
      <c r="IZ66" s="658">
        <v>0</v>
      </c>
      <c r="JA66" s="659">
        <v>0</v>
      </c>
      <c r="JB66" s="659">
        <v>0</v>
      </c>
      <c r="JC66" s="659">
        <v>0</v>
      </c>
      <c r="JD66" s="660">
        <v>0</v>
      </c>
      <c r="JE66" s="658">
        <v>0</v>
      </c>
      <c r="JF66" s="659">
        <v>0</v>
      </c>
      <c r="JG66" s="659">
        <v>0</v>
      </c>
      <c r="JH66" s="659">
        <v>0</v>
      </c>
      <c r="JI66" s="660">
        <v>0</v>
      </c>
      <c r="JJ66" s="658">
        <v>0</v>
      </c>
      <c r="JK66" s="659">
        <v>0</v>
      </c>
      <c r="JL66" s="659">
        <v>0</v>
      </c>
      <c r="JM66" s="659">
        <v>0</v>
      </c>
      <c r="JN66" s="660">
        <v>0</v>
      </c>
      <c r="JO66" s="658">
        <v>0</v>
      </c>
      <c r="JP66" s="659">
        <v>0</v>
      </c>
      <c r="JQ66" s="659">
        <v>0</v>
      </c>
      <c r="JR66" s="659">
        <v>0</v>
      </c>
      <c r="JS66" s="660">
        <v>0</v>
      </c>
      <c r="JT66" s="658">
        <v>0</v>
      </c>
      <c r="JU66" s="659">
        <v>0</v>
      </c>
      <c r="JV66" s="659">
        <v>0</v>
      </c>
      <c r="JW66" s="659">
        <v>0</v>
      </c>
      <c r="JX66" s="660">
        <v>0</v>
      </c>
      <c r="JY66" s="658">
        <v>0</v>
      </c>
      <c r="JZ66" s="659">
        <v>0</v>
      </c>
      <c r="KA66" s="659">
        <v>0</v>
      </c>
      <c r="KB66" s="659">
        <v>0</v>
      </c>
      <c r="KC66" s="660">
        <v>0</v>
      </c>
      <c r="KD66" s="658">
        <v>0</v>
      </c>
      <c r="KE66" s="659">
        <v>0</v>
      </c>
      <c r="KF66" s="659">
        <v>0</v>
      </c>
      <c r="KG66" s="659">
        <v>0</v>
      </c>
      <c r="KH66" s="660">
        <v>0</v>
      </c>
      <c r="KI66" s="658">
        <v>0</v>
      </c>
      <c r="KJ66" s="659">
        <v>0</v>
      </c>
      <c r="KK66" s="659">
        <v>0</v>
      </c>
      <c r="KL66" s="659">
        <v>0</v>
      </c>
      <c r="KM66" s="660">
        <v>0</v>
      </c>
      <c r="KN66" s="658">
        <v>0</v>
      </c>
      <c r="KO66" s="659">
        <v>0</v>
      </c>
      <c r="KP66" s="659">
        <v>0</v>
      </c>
      <c r="KQ66" s="659">
        <v>0</v>
      </c>
      <c r="KR66" s="660">
        <v>0</v>
      </c>
      <c r="KS66" s="658">
        <v>0</v>
      </c>
      <c r="KT66" s="659">
        <v>0</v>
      </c>
      <c r="KU66" s="659">
        <v>0</v>
      </c>
      <c r="KV66" s="659">
        <v>0</v>
      </c>
      <c r="KW66" s="660">
        <v>0</v>
      </c>
      <c r="KX66" s="658">
        <v>0</v>
      </c>
      <c r="KY66" s="659">
        <v>0</v>
      </c>
      <c r="KZ66" s="659">
        <v>0</v>
      </c>
      <c r="LA66" s="659">
        <v>0</v>
      </c>
      <c r="LB66" s="660">
        <v>0</v>
      </c>
      <c r="LC66" s="658">
        <v>0</v>
      </c>
      <c r="LD66" s="659">
        <v>0</v>
      </c>
      <c r="LE66" s="659">
        <v>0</v>
      </c>
      <c r="LF66" s="659">
        <v>0</v>
      </c>
      <c r="LG66" s="660">
        <v>0</v>
      </c>
      <c r="LH66" s="658">
        <v>0</v>
      </c>
      <c r="LI66" s="659">
        <v>0</v>
      </c>
      <c r="LJ66" s="659">
        <v>0</v>
      </c>
      <c r="LK66" s="659">
        <v>0</v>
      </c>
      <c r="LL66" s="660">
        <v>0</v>
      </c>
      <c r="LM66" s="658">
        <v>0</v>
      </c>
      <c r="LN66" s="659">
        <v>0</v>
      </c>
      <c r="LO66" s="659">
        <v>0</v>
      </c>
      <c r="LP66" s="659">
        <v>0</v>
      </c>
      <c r="LQ66" s="660">
        <v>0</v>
      </c>
      <c r="LR66" s="658">
        <v>0</v>
      </c>
      <c r="LS66" s="659">
        <v>0</v>
      </c>
      <c r="LT66" s="659">
        <v>0</v>
      </c>
      <c r="LU66" s="659">
        <v>0</v>
      </c>
      <c r="LV66" s="660">
        <v>0</v>
      </c>
      <c r="LW66" s="658">
        <v>0</v>
      </c>
      <c r="LX66" s="659">
        <v>0</v>
      </c>
      <c r="LY66" s="659">
        <v>0</v>
      </c>
      <c r="LZ66" s="659">
        <v>0</v>
      </c>
      <c r="MA66" s="660">
        <v>0</v>
      </c>
      <c r="MB66" s="658">
        <v>0</v>
      </c>
      <c r="MC66" s="659">
        <v>0</v>
      </c>
      <c r="MD66" s="659">
        <v>0</v>
      </c>
      <c r="ME66" s="659">
        <v>0</v>
      </c>
      <c r="MF66" s="660">
        <v>0</v>
      </c>
      <c r="MG66" s="658">
        <v>0</v>
      </c>
      <c r="MH66" s="659">
        <v>0</v>
      </c>
      <c r="MI66" s="659">
        <v>0</v>
      </c>
      <c r="MJ66" s="659">
        <v>0</v>
      </c>
      <c r="MK66" s="660">
        <v>0</v>
      </c>
      <c r="ML66" s="658">
        <v>0</v>
      </c>
      <c r="MM66" s="659">
        <v>0</v>
      </c>
      <c r="MN66" s="659">
        <v>0</v>
      </c>
      <c r="MO66" s="659">
        <v>0</v>
      </c>
      <c r="MP66" s="660">
        <v>0</v>
      </c>
      <c r="MQ66" s="658">
        <v>0</v>
      </c>
      <c r="MR66" s="659">
        <v>0</v>
      </c>
      <c r="MS66" s="659">
        <v>0</v>
      </c>
      <c r="MT66" s="659">
        <v>0</v>
      </c>
      <c r="MU66" s="660">
        <v>0</v>
      </c>
      <c r="MV66" s="658">
        <v>0</v>
      </c>
      <c r="MW66" s="659">
        <v>0</v>
      </c>
      <c r="MX66" s="659">
        <v>0</v>
      </c>
      <c r="MY66" s="659">
        <v>0</v>
      </c>
      <c r="MZ66" s="660">
        <v>0</v>
      </c>
      <c r="NA66" s="658">
        <v>0</v>
      </c>
      <c r="NB66" s="659">
        <v>0</v>
      </c>
      <c r="NC66" s="659">
        <v>0</v>
      </c>
      <c r="ND66" s="659">
        <v>0</v>
      </c>
      <c r="NE66" s="660">
        <v>0</v>
      </c>
      <c r="NF66" s="658">
        <v>0</v>
      </c>
      <c r="NG66" s="659">
        <v>0</v>
      </c>
      <c r="NH66" s="659">
        <v>0</v>
      </c>
      <c r="NI66" s="659">
        <v>0</v>
      </c>
      <c r="NJ66" s="660">
        <v>0</v>
      </c>
      <c r="NK66" s="658">
        <v>0</v>
      </c>
      <c r="NL66" s="659">
        <v>0</v>
      </c>
      <c r="NM66" s="659">
        <v>0</v>
      </c>
      <c r="NN66" s="659">
        <v>0</v>
      </c>
      <c r="NO66" s="660">
        <v>0</v>
      </c>
      <c r="NP66" s="658">
        <v>0</v>
      </c>
      <c r="NQ66" s="659">
        <v>0</v>
      </c>
      <c r="NR66" s="659">
        <v>0</v>
      </c>
      <c r="NS66" s="659">
        <v>0</v>
      </c>
      <c r="NT66" s="660">
        <v>0</v>
      </c>
      <c r="NU66" s="658">
        <v>0</v>
      </c>
      <c r="NV66" s="659">
        <v>0</v>
      </c>
      <c r="NW66" s="659">
        <v>0</v>
      </c>
      <c r="NX66" s="659">
        <v>0</v>
      </c>
      <c r="NY66" s="660">
        <v>0</v>
      </c>
      <c r="NZ66" s="658">
        <v>0</v>
      </c>
      <c r="OA66" s="659">
        <v>0</v>
      </c>
      <c r="OB66" s="659">
        <v>0</v>
      </c>
      <c r="OC66" s="659">
        <v>0</v>
      </c>
      <c r="OD66" s="660">
        <v>0</v>
      </c>
      <c r="OE66" s="658">
        <v>0</v>
      </c>
      <c r="OF66" s="659">
        <v>0</v>
      </c>
      <c r="OG66" s="659">
        <v>0</v>
      </c>
      <c r="OH66" s="659">
        <v>0</v>
      </c>
      <c r="OI66" s="660">
        <v>0</v>
      </c>
      <c r="OJ66" s="658">
        <v>0</v>
      </c>
      <c r="OK66" s="659">
        <v>0</v>
      </c>
      <c r="OL66" s="659">
        <v>0</v>
      </c>
      <c r="OM66" s="659">
        <v>0</v>
      </c>
      <c r="ON66" s="660">
        <v>0</v>
      </c>
      <c r="OO66" s="658">
        <v>0</v>
      </c>
      <c r="OP66" s="659">
        <v>0</v>
      </c>
      <c r="OQ66" s="659">
        <v>0</v>
      </c>
      <c r="OR66" s="659">
        <v>0</v>
      </c>
      <c r="OS66" s="660">
        <v>0</v>
      </c>
      <c r="OT66" s="658">
        <v>0</v>
      </c>
      <c r="OU66" s="659">
        <v>0</v>
      </c>
      <c r="OV66" s="659">
        <v>0</v>
      </c>
      <c r="OW66" s="659">
        <v>0</v>
      </c>
      <c r="OX66" s="660">
        <v>0</v>
      </c>
      <c r="OY66" s="658">
        <v>0</v>
      </c>
      <c r="OZ66" s="659">
        <v>0</v>
      </c>
      <c r="PA66" s="659">
        <v>0</v>
      </c>
      <c r="PB66" s="659">
        <v>0</v>
      </c>
      <c r="PC66" s="660">
        <v>0</v>
      </c>
      <c r="PD66" s="658">
        <v>0</v>
      </c>
      <c r="PE66" s="659">
        <v>0</v>
      </c>
      <c r="PF66" s="659">
        <v>0</v>
      </c>
      <c r="PG66" s="659">
        <v>0</v>
      </c>
      <c r="PH66" s="660">
        <v>0</v>
      </c>
      <c r="PI66" s="658">
        <v>0</v>
      </c>
      <c r="PJ66" s="659">
        <v>0</v>
      </c>
      <c r="PK66" s="659">
        <v>0</v>
      </c>
      <c r="PL66" s="659">
        <v>0</v>
      </c>
      <c r="PM66" s="660">
        <v>0</v>
      </c>
      <c r="PN66" s="658">
        <v>0</v>
      </c>
      <c r="PO66" s="659">
        <v>0</v>
      </c>
      <c r="PP66" s="659">
        <v>0</v>
      </c>
      <c r="PQ66" s="659">
        <v>0</v>
      </c>
      <c r="PR66" s="660">
        <v>0</v>
      </c>
      <c r="PS66" s="658">
        <v>0</v>
      </c>
      <c r="PT66" s="659">
        <v>0</v>
      </c>
      <c r="PU66" s="659">
        <v>0</v>
      </c>
      <c r="PV66" s="659">
        <v>0</v>
      </c>
      <c r="PW66" s="660">
        <v>0</v>
      </c>
      <c r="PX66" s="658">
        <v>0</v>
      </c>
      <c r="PY66" s="659">
        <v>0</v>
      </c>
      <c r="PZ66" s="659">
        <v>0</v>
      </c>
      <c r="QA66" s="659">
        <v>0</v>
      </c>
      <c r="QB66" s="660">
        <v>0</v>
      </c>
      <c r="QC66" s="658">
        <v>0</v>
      </c>
      <c r="QD66" s="659">
        <v>0</v>
      </c>
      <c r="QE66" s="659">
        <v>0</v>
      </c>
      <c r="QF66" s="659">
        <v>0</v>
      </c>
      <c r="QG66" s="660">
        <v>0</v>
      </c>
      <c r="QH66" s="658">
        <v>0</v>
      </c>
      <c r="QI66" s="659">
        <v>0</v>
      </c>
      <c r="QJ66" s="659">
        <v>0</v>
      </c>
      <c r="QK66" s="659">
        <v>0</v>
      </c>
      <c r="QL66" s="660">
        <v>0</v>
      </c>
      <c r="QM66" s="658">
        <v>0</v>
      </c>
      <c r="QN66" s="659">
        <v>0</v>
      </c>
      <c r="QO66" s="659">
        <v>0</v>
      </c>
      <c r="QP66" s="659">
        <v>0</v>
      </c>
      <c r="QQ66" s="660">
        <v>0</v>
      </c>
    </row>
    <row r="67" spans="2:459">
      <c r="B67" s="1652"/>
      <c r="C67" s="303" t="s">
        <v>2878</v>
      </c>
      <c r="D67" s="661"/>
      <c r="E67" s="307">
        <v>0</v>
      </c>
      <c r="F67" s="308">
        <v>0</v>
      </c>
      <c r="G67" s="308">
        <v>0</v>
      </c>
      <c r="H67" s="308">
        <v>0</v>
      </c>
      <c r="I67" s="662">
        <v>0</v>
      </c>
      <c r="J67" s="307">
        <v>0</v>
      </c>
      <c r="K67" s="308">
        <v>0</v>
      </c>
      <c r="L67" s="308">
        <v>0</v>
      </c>
      <c r="M67" s="308">
        <v>0</v>
      </c>
      <c r="N67" s="662">
        <v>0</v>
      </c>
      <c r="O67" s="307">
        <v>0</v>
      </c>
      <c r="P67" s="308">
        <v>0</v>
      </c>
      <c r="Q67" s="308">
        <v>0</v>
      </c>
      <c r="R67" s="308">
        <v>0</v>
      </c>
      <c r="S67" s="662">
        <v>0</v>
      </c>
      <c r="T67" s="307">
        <v>0</v>
      </c>
      <c r="U67" s="308">
        <v>0</v>
      </c>
      <c r="V67" s="308">
        <v>0</v>
      </c>
      <c r="W67" s="308">
        <v>0</v>
      </c>
      <c r="X67" s="662">
        <v>0</v>
      </c>
      <c r="Y67" s="307">
        <v>0</v>
      </c>
      <c r="Z67" s="308">
        <v>0</v>
      </c>
      <c r="AA67" s="308">
        <v>0</v>
      </c>
      <c r="AB67" s="308">
        <v>0</v>
      </c>
      <c r="AC67" s="662">
        <v>0</v>
      </c>
      <c r="AD67" s="307">
        <v>0</v>
      </c>
      <c r="AE67" s="308">
        <v>0</v>
      </c>
      <c r="AF67" s="308">
        <v>0</v>
      </c>
      <c r="AG67" s="308">
        <v>0</v>
      </c>
      <c r="AH67" s="662">
        <v>0</v>
      </c>
      <c r="AI67" s="307">
        <v>0</v>
      </c>
      <c r="AJ67" s="308">
        <v>0</v>
      </c>
      <c r="AK67" s="308">
        <v>0</v>
      </c>
      <c r="AL67" s="308">
        <v>0</v>
      </c>
      <c r="AM67" s="662">
        <v>0</v>
      </c>
      <c r="AN67" s="307">
        <v>0</v>
      </c>
      <c r="AO67" s="308">
        <v>0</v>
      </c>
      <c r="AP67" s="308">
        <v>0</v>
      </c>
      <c r="AQ67" s="308">
        <v>0</v>
      </c>
      <c r="AR67" s="662">
        <v>0</v>
      </c>
      <c r="AS67" s="307">
        <v>0</v>
      </c>
      <c r="AT67" s="308">
        <v>0</v>
      </c>
      <c r="AU67" s="308">
        <v>0</v>
      </c>
      <c r="AV67" s="308">
        <v>0</v>
      </c>
      <c r="AW67" s="662">
        <v>0</v>
      </c>
      <c r="AX67" s="307">
        <v>0</v>
      </c>
      <c r="AY67" s="308">
        <v>0</v>
      </c>
      <c r="AZ67" s="308">
        <v>0</v>
      </c>
      <c r="BA67" s="308">
        <v>0</v>
      </c>
      <c r="BB67" s="662">
        <v>0</v>
      </c>
      <c r="BC67" s="307">
        <v>0</v>
      </c>
      <c r="BD67" s="308">
        <v>0</v>
      </c>
      <c r="BE67" s="308">
        <v>0</v>
      </c>
      <c r="BF67" s="308">
        <v>0</v>
      </c>
      <c r="BG67" s="662">
        <v>0</v>
      </c>
      <c r="BH67" s="307">
        <v>0</v>
      </c>
      <c r="BI67" s="308">
        <v>0</v>
      </c>
      <c r="BJ67" s="308">
        <v>0</v>
      </c>
      <c r="BK67" s="308">
        <v>0</v>
      </c>
      <c r="BL67" s="662">
        <v>0</v>
      </c>
      <c r="BM67" s="307">
        <v>0</v>
      </c>
      <c r="BN67" s="308">
        <v>0</v>
      </c>
      <c r="BO67" s="308">
        <v>0</v>
      </c>
      <c r="BP67" s="308">
        <v>0</v>
      </c>
      <c r="BQ67" s="662">
        <v>0</v>
      </c>
      <c r="BR67" s="307">
        <v>0</v>
      </c>
      <c r="BS67" s="308">
        <v>0</v>
      </c>
      <c r="BT67" s="308">
        <v>0</v>
      </c>
      <c r="BU67" s="308">
        <v>0</v>
      </c>
      <c r="BV67" s="662">
        <v>0</v>
      </c>
      <c r="BW67" s="307">
        <v>0</v>
      </c>
      <c r="BX67" s="308">
        <v>0</v>
      </c>
      <c r="BY67" s="308">
        <v>0</v>
      </c>
      <c r="BZ67" s="308">
        <v>0</v>
      </c>
      <c r="CA67" s="662">
        <v>0</v>
      </c>
      <c r="CB67" s="307">
        <v>0</v>
      </c>
      <c r="CC67" s="308">
        <v>0</v>
      </c>
      <c r="CD67" s="308">
        <v>0</v>
      </c>
      <c r="CE67" s="308">
        <v>0</v>
      </c>
      <c r="CF67" s="662">
        <v>0</v>
      </c>
      <c r="CG67" s="307">
        <v>0</v>
      </c>
      <c r="CH67" s="308">
        <v>0</v>
      </c>
      <c r="CI67" s="308">
        <v>0</v>
      </c>
      <c r="CJ67" s="308">
        <v>0</v>
      </c>
      <c r="CK67" s="662">
        <v>0</v>
      </c>
      <c r="CL67" s="307">
        <v>0</v>
      </c>
      <c r="CM67" s="308">
        <v>0</v>
      </c>
      <c r="CN67" s="308">
        <v>0</v>
      </c>
      <c r="CO67" s="308">
        <v>0</v>
      </c>
      <c r="CP67" s="662">
        <v>0</v>
      </c>
      <c r="CQ67" s="307">
        <v>0</v>
      </c>
      <c r="CR67" s="308">
        <v>0</v>
      </c>
      <c r="CS67" s="308">
        <v>0</v>
      </c>
      <c r="CT67" s="308">
        <v>0</v>
      </c>
      <c r="CU67" s="662">
        <v>0</v>
      </c>
      <c r="CV67" s="307">
        <v>0</v>
      </c>
      <c r="CW67" s="308">
        <v>0</v>
      </c>
      <c r="CX67" s="308">
        <v>0</v>
      </c>
      <c r="CY67" s="308">
        <v>0</v>
      </c>
      <c r="CZ67" s="662">
        <v>0</v>
      </c>
      <c r="DA67" s="307">
        <v>0</v>
      </c>
      <c r="DB67" s="308">
        <v>0</v>
      </c>
      <c r="DC67" s="308">
        <v>0</v>
      </c>
      <c r="DD67" s="308">
        <v>0</v>
      </c>
      <c r="DE67" s="662">
        <v>0</v>
      </c>
      <c r="DF67" s="307">
        <v>0</v>
      </c>
      <c r="DG67" s="308">
        <v>0</v>
      </c>
      <c r="DH67" s="308">
        <v>0</v>
      </c>
      <c r="DI67" s="308">
        <v>0</v>
      </c>
      <c r="DJ67" s="662">
        <v>0</v>
      </c>
      <c r="DK67" s="307">
        <v>0</v>
      </c>
      <c r="DL67" s="308">
        <v>0</v>
      </c>
      <c r="DM67" s="308">
        <v>0</v>
      </c>
      <c r="DN67" s="308">
        <v>0</v>
      </c>
      <c r="DO67" s="662">
        <v>0</v>
      </c>
      <c r="DP67" s="307">
        <v>0</v>
      </c>
      <c r="DQ67" s="308">
        <v>0</v>
      </c>
      <c r="DR67" s="308">
        <v>0</v>
      </c>
      <c r="DS67" s="308">
        <v>0</v>
      </c>
      <c r="DT67" s="662">
        <v>0</v>
      </c>
      <c r="DU67" s="307">
        <v>0</v>
      </c>
      <c r="DV67" s="308">
        <v>0</v>
      </c>
      <c r="DW67" s="308">
        <v>0</v>
      </c>
      <c r="DX67" s="308">
        <v>0</v>
      </c>
      <c r="DY67" s="662">
        <v>0</v>
      </c>
      <c r="DZ67" s="307">
        <v>0</v>
      </c>
      <c r="EA67" s="308">
        <v>0</v>
      </c>
      <c r="EB67" s="308">
        <v>0</v>
      </c>
      <c r="EC67" s="308">
        <v>0</v>
      </c>
      <c r="ED67" s="662">
        <v>0</v>
      </c>
      <c r="EE67" s="307">
        <v>0</v>
      </c>
      <c r="EF67" s="308">
        <v>0</v>
      </c>
      <c r="EG67" s="308">
        <v>0</v>
      </c>
      <c r="EH67" s="308">
        <v>0</v>
      </c>
      <c r="EI67" s="662">
        <v>0</v>
      </c>
      <c r="EJ67" s="307">
        <v>0</v>
      </c>
      <c r="EK67" s="308">
        <v>0</v>
      </c>
      <c r="EL67" s="308">
        <v>0</v>
      </c>
      <c r="EM67" s="308">
        <v>0</v>
      </c>
      <c r="EN67" s="662">
        <v>0</v>
      </c>
      <c r="EO67" s="307">
        <v>0</v>
      </c>
      <c r="EP67" s="308">
        <v>0</v>
      </c>
      <c r="EQ67" s="308">
        <v>0</v>
      </c>
      <c r="ER67" s="308">
        <v>0</v>
      </c>
      <c r="ES67" s="662">
        <v>0</v>
      </c>
      <c r="ET67" s="307">
        <v>0</v>
      </c>
      <c r="EU67" s="308">
        <v>0</v>
      </c>
      <c r="EV67" s="308">
        <v>0</v>
      </c>
      <c r="EW67" s="308">
        <v>0</v>
      </c>
      <c r="EX67" s="662">
        <v>0</v>
      </c>
      <c r="EY67" s="307">
        <v>0</v>
      </c>
      <c r="EZ67" s="308">
        <v>0</v>
      </c>
      <c r="FA67" s="308">
        <v>0</v>
      </c>
      <c r="FB67" s="308">
        <v>0</v>
      </c>
      <c r="FC67" s="662">
        <v>0</v>
      </c>
      <c r="FD67" s="307">
        <v>0</v>
      </c>
      <c r="FE67" s="308">
        <v>0</v>
      </c>
      <c r="FF67" s="308">
        <v>0</v>
      </c>
      <c r="FG67" s="308">
        <v>0</v>
      </c>
      <c r="FH67" s="662">
        <v>0</v>
      </c>
      <c r="FI67" s="307">
        <v>0</v>
      </c>
      <c r="FJ67" s="308">
        <v>0</v>
      </c>
      <c r="FK67" s="308">
        <v>0</v>
      </c>
      <c r="FL67" s="308">
        <v>0</v>
      </c>
      <c r="FM67" s="662">
        <v>0</v>
      </c>
      <c r="FN67" s="307">
        <v>0</v>
      </c>
      <c r="FO67" s="308">
        <v>0</v>
      </c>
      <c r="FP67" s="308">
        <v>0</v>
      </c>
      <c r="FQ67" s="308">
        <v>0</v>
      </c>
      <c r="FR67" s="662">
        <v>0</v>
      </c>
      <c r="FS67" s="307">
        <v>0</v>
      </c>
      <c r="FT67" s="308">
        <v>0</v>
      </c>
      <c r="FU67" s="308">
        <v>0</v>
      </c>
      <c r="FV67" s="308">
        <v>0</v>
      </c>
      <c r="FW67" s="662">
        <v>0</v>
      </c>
      <c r="FX67" s="307">
        <v>0</v>
      </c>
      <c r="FY67" s="308">
        <v>0</v>
      </c>
      <c r="FZ67" s="308">
        <v>0</v>
      </c>
      <c r="GA67" s="308">
        <v>0</v>
      </c>
      <c r="GB67" s="662">
        <v>0</v>
      </c>
      <c r="GC67" s="307">
        <v>0</v>
      </c>
      <c r="GD67" s="308">
        <v>0</v>
      </c>
      <c r="GE67" s="308">
        <v>0</v>
      </c>
      <c r="GF67" s="308">
        <v>0</v>
      </c>
      <c r="GG67" s="662">
        <v>0</v>
      </c>
      <c r="GH67" s="307">
        <v>0</v>
      </c>
      <c r="GI67" s="308">
        <v>0</v>
      </c>
      <c r="GJ67" s="308">
        <v>0</v>
      </c>
      <c r="GK67" s="308">
        <v>0</v>
      </c>
      <c r="GL67" s="662">
        <v>0</v>
      </c>
      <c r="GM67" s="307">
        <v>0</v>
      </c>
      <c r="GN67" s="308">
        <v>0</v>
      </c>
      <c r="GO67" s="308">
        <v>0</v>
      </c>
      <c r="GP67" s="308">
        <v>0</v>
      </c>
      <c r="GQ67" s="662">
        <v>0</v>
      </c>
      <c r="GR67" s="307">
        <v>0</v>
      </c>
      <c r="GS67" s="308">
        <v>0</v>
      </c>
      <c r="GT67" s="308">
        <v>0</v>
      </c>
      <c r="GU67" s="308">
        <v>0</v>
      </c>
      <c r="GV67" s="662">
        <v>0</v>
      </c>
      <c r="GW67" s="307">
        <v>0</v>
      </c>
      <c r="GX67" s="308">
        <v>0</v>
      </c>
      <c r="GY67" s="308">
        <v>0</v>
      </c>
      <c r="GZ67" s="308">
        <v>0</v>
      </c>
      <c r="HA67" s="662">
        <v>0</v>
      </c>
      <c r="HB67" s="307">
        <v>0</v>
      </c>
      <c r="HC67" s="308">
        <v>0</v>
      </c>
      <c r="HD67" s="308">
        <v>0</v>
      </c>
      <c r="HE67" s="308">
        <v>0</v>
      </c>
      <c r="HF67" s="662">
        <v>0</v>
      </c>
      <c r="HG67" s="307">
        <v>0</v>
      </c>
      <c r="HH67" s="308">
        <v>0</v>
      </c>
      <c r="HI67" s="308">
        <v>0</v>
      </c>
      <c r="HJ67" s="308">
        <v>0</v>
      </c>
      <c r="HK67" s="662">
        <v>0</v>
      </c>
      <c r="HL67" s="307">
        <v>0</v>
      </c>
      <c r="HM67" s="308">
        <v>0</v>
      </c>
      <c r="HN67" s="308">
        <v>0</v>
      </c>
      <c r="HO67" s="308">
        <v>0</v>
      </c>
      <c r="HP67" s="662">
        <v>0</v>
      </c>
      <c r="HQ67" s="307">
        <v>0</v>
      </c>
      <c r="HR67" s="308">
        <v>0</v>
      </c>
      <c r="HS67" s="308">
        <v>0</v>
      </c>
      <c r="HT67" s="308">
        <v>0</v>
      </c>
      <c r="HU67" s="662">
        <v>0</v>
      </c>
      <c r="HV67" s="307">
        <v>0</v>
      </c>
      <c r="HW67" s="308">
        <v>0</v>
      </c>
      <c r="HX67" s="308">
        <v>0</v>
      </c>
      <c r="HY67" s="308">
        <v>0</v>
      </c>
      <c r="HZ67" s="662">
        <v>0</v>
      </c>
      <c r="IA67" s="307">
        <v>0</v>
      </c>
      <c r="IB67" s="308">
        <v>0</v>
      </c>
      <c r="IC67" s="308">
        <v>0</v>
      </c>
      <c r="ID67" s="308">
        <v>0</v>
      </c>
      <c r="IE67" s="662">
        <v>0</v>
      </c>
      <c r="IF67" s="307">
        <v>0</v>
      </c>
      <c r="IG67" s="308">
        <v>0</v>
      </c>
      <c r="IH67" s="308">
        <v>0</v>
      </c>
      <c r="II67" s="308">
        <v>0</v>
      </c>
      <c r="IJ67" s="662">
        <v>0</v>
      </c>
      <c r="IK67" s="307">
        <v>0</v>
      </c>
      <c r="IL67" s="308">
        <v>0</v>
      </c>
      <c r="IM67" s="308">
        <v>0</v>
      </c>
      <c r="IN67" s="308">
        <v>0</v>
      </c>
      <c r="IO67" s="662">
        <v>0</v>
      </c>
      <c r="IP67" s="307">
        <v>0</v>
      </c>
      <c r="IQ67" s="308">
        <v>0</v>
      </c>
      <c r="IR67" s="308">
        <v>0</v>
      </c>
      <c r="IS67" s="308">
        <v>0</v>
      </c>
      <c r="IT67" s="662">
        <v>0</v>
      </c>
      <c r="IU67" s="307">
        <v>0</v>
      </c>
      <c r="IV67" s="308">
        <v>0</v>
      </c>
      <c r="IW67" s="308">
        <v>0</v>
      </c>
      <c r="IX67" s="308">
        <v>0</v>
      </c>
      <c r="IY67" s="662">
        <v>0</v>
      </c>
      <c r="IZ67" s="307">
        <v>0</v>
      </c>
      <c r="JA67" s="308">
        <v>0</v>
      </c>
      <c r="JB67" s="308">
        <v>0</v>
      </c>
      <c r="JC67" s="308">
        <v>0</v>
      </c>
      <c r="JD67" s="662">
        <v>0</v>
      </c>
      <c r="JE67" s="307">
        <v>0</v>
      </c>
      <c r="JF67" s="308">
        <v>0</v>
      </c>
      <c r="JG67" s="308">
        <v>0</v>
      </c>
      <c r="JH67" s="308">
        <v>0</v>
      </c>
      <c r="JI67" s="662">
        <v>0</v>
      </c>
      <c r="JJ67" s="307">
        <v>0</v>
      </c>
      <c r="JK67" s="308">
        <v>0</v>
      </c>
      <c r="JL67" s="308">
        <v>0</v>
      </c>
      <c r="JM67" s="308">
        <v>0</v>
      </c>
      <c r="JN67" s="662">
        <v>0</v>
      </c>
      <c r="JO67" s="307">
        <v>0</v>
      </c>
      <c r="JP67" s="308">
        <v>0</v>
      </c>
      <c r="JQ67" s="308">
        <v>0</v>
      </c>
      <c r="JR67" s="308">
        <v>0</v>
      </c>
      <c r="JS67" s="662">
        <v>0</v>
      </c>
      <c r="JT67" s="307">
        <v>0</v>
      </c>
      <c r="JU67" s="308">
        <v>0</v>
      </c>
      <c r="JV67" s="308">
        <v>0</v>
      </c>
      <c r="JW67" s="308">
        <v>0</v>
      </c>
      <c r="JX67" s="662">
        <v>0</v>
      </c>
      <c r="JY67" s="307">
        <v>0</v>
      </c>
      <c r="JZ67" s="308">
        <v>0</v>
      </c>
      <c r="KA67" s="308">
        <v>0</v>
      </c>
      <c r="KB67" s="308">
        <v>0</v>
      </c>
      <c r="KC67" s="662">
        <v>0</v>
      </c>
      <c r="KD67" s="307">
        <v>0</v>
      </c>
      <c r="KE67" s="308">
        <v>0</v>
      </c>
      <c r="KF67" s="308">
        <v>0</v>
      </c>
      <c r="KG67" s="308">
        <v>0</v>
      </c>
      <c r="KH67" s="662">
        <v>0</v>
      </c>
      <c r="KI67" s="307">
        <v>0</v>
      </c>
      <c r="KJ67" s="308">
        <v>0</v>
      </c>
      <c r="KK67" s="308">
        <v>0</v>
      </c>
      <c r="KL67" s="308">
        <v>0</v>
      </c>
      <c r="KM67" s="662">
        <v>0</v>
      </c>
      <c r="KN67" s="307">
        <v>0</v>
      </c>
      <c r="KO67" s="308">
        <v>0</v>
      </c>
      <c r="KP67" s="308">
        <v>0</v>
      </c>
      <c r="KQ67" s="308">
        <v>0</v>
      </c>
      <c r="KR67" s="662">
        <v>0</v>
      </c>
      <c r="KS67" s="307">
        <v>0</v>
      </c>
      <c r="KT67" s="308">
        <v>0</v>
      </c>
      <c r="KU67" s="308">
        <v>0</v>
      </c>
      <c r="KV67" s="308">
        <v>0</v>
      </c>
      <c r="KW67" s="662">
        <v>0</v>
      </c>
      <c r="KX67" s="307">
        <v>0</v>
      </c>
      <c r="KY67" s="308">
        <v>0</v>
      </c>
      <c r="KZ67" s="308">
        <v>0</v>
      </c>
      <c r="LA67" s="308">
        <v>0</v>
      </c>
      <c r="LB67" s="662">
        <v>0</v>
      </c>
      <c r="LC67" s="307">
        <v>0</v>
      </c>
      <c r="LD67" s="308">
        <v>0</v>
      </c>
      <c r="LE67" s="308">
        <v>0</v>
      </c>
      <c r="LF67" s="308">
        <v>0</v>
      </c>
      <c r="LG67" s="662">
        <v>0</v>
      </c>
      <c r="LH67" s="307">
        <v>0</v>
      </c>
      <c r="LI67" s="308">
        <v>0</v>
      </c>
      <c r="LJ67" s="308">
        <v>0</v>
      </c>
      <c r="LK67" s="308">
        <v>0</v>
      </c>
      <c r="LL67" s="662">
        <v>0</v>
      </c>
      <c r="LM67" s="307">
        <v>0</v>
      </c>
      <c r="LN67" s="308">
        <v>0</v>
      </c>
      <c r="LO67" s="308">
        <v>0</v>
      </c>
      <c r="LP67" s="308">
        <v>0</v>
      </c>
      <c r="LQ67" s="662">
        <v>0</v>
      </c>
      <c r="LR67" s="307">
        <v>0</v>
      </c>
      <c r="LS67" s="308">
        <v>0</v>
      </c>
      <c r="LT67" s="308">
        <v>0</v>
      </c>
      <c r="LU67" s="308">
        <v>0</v>
      </c>
      <c r="LV67" s="662">
        <v>0</v>
      </c>
      <c r="LW67" s="307">
        <v>0</v>
      </c>
      <c r="LX67" s="308">
        <v>0</v>
      </c>
      <c r="LY67" s="308">
        <v>0</v>
      </c>
      <c r="LZ67" s="308">
        <v>0</v>
      </c>
      <c r="MA67" s="662">
        <v>0</v>
      </c>
      <c r="MB67" s="307">
        <v>0</v>
      </c>
      <c r="MC67" s="308">
        <v>0</v>
      </c>
      <c r="MD67" s="308">
        <v>0</v>
      </c>
      <c r="ME67" s="308">
        <v>0</v>
      </c>
      <c r="MF67" s="662">
        <v>0</v>
      </c>
      <c r="MG67" s="307">
        <v>0</v>
      </c>
      <c r="MH67" s="308">
        <v>0</v>
      </c>
      <c r="MI67" s="308">
        <v>0</v>
      </c>
      <c r="MJ67" s="308">
        <v>0</v>
      </c>
      <c r="MK67" s="662">
        <v>0</v>
      </c>
      <c r="ML67" s="307">
        <v>0</v>
      </c>
      <c r="MM67" s="308">
        <v>0</v>
      </c>
      <c r="MN67" s="308">
        <v>0</v>
      </c>
      <c r="MO67" s="308">
        <v>0</v>
      </c>
      <c r="MP67" s="662">
        <v>0</v>
      </c>
      <c r="MQ67" s="307">
        <v>0</v>
      </c>
      <c r="MR67" s="308">
        <v>0</v>
      </c>
      <c r="MS67" s="308">
        <v>0</v>
      </c>
      <c r="MT67" s="308">
        <v>0</v>
      </c>
      <c r="MU67" s="662">
        <v>0</v>
      </c>
      <c r="MV67" s="307">
        <v>0</v>
      </c>
      <c r="MW67" s="308">
        <v>0</v>
      </c>
      <c r="MX67" s="308">
        <v>0</v>
      </c>
      <c r="MY67" s="308">
        <v>0</v>
      </c>
      <c r="MZ67" s="662">
        <v>0</v>
      </c>
      <c r="NA67" s="307">
        <v>0</v>
      </c>
      <c r="NB67" s="308">
        <v>0</v>
      </c>
      <c r="NC67" s="308">
        <v>0</v>
      </c>
      <c r="ND67" s="308">
        <v>0</v>
      </c>
      <c r="NE67" s="662">
        <v>0</v>
      </c>
      <c r="NF67" s="307">
        <v>0</v>
      </c>
      <c r="NG67" s="308">
        <v>0</v>
      </c>
      <c r="NH67" s="308">
        <v>0</v>
      </c>
      <c r="NI67" s="308">
        <v>0</v>
      </c>
      <c r="NJ67" s="662">
        <v>0</v>
      </c>
      <c r="NK67" s="307">
        <v>0</v>
      </c>
      <c r="NL67" s="308">
        <v>0</v>
      </c>
      <c r="NM67" s="308">
        <v>0</v>
      </c>
      <c r="NN67" s="308">
        <v>0</v>
      </c>
      <c r="NO67" s="662">
        <v>0</v>
      </c>
      <c r="NP67" s="307">
        <v>0</v>
      </c>
      <c r="NQ67" s="308">
        <v>0</v>
      </c>
      <c r="NR67" s="308">
        <v>0</v>
      </c>
      <c r="NS67" s="308">
        <v>0</v>
      </c>
      <c r="NT67" s="662">
        <v>0</v>
      </c>
      <c r="NU67" s="307">
        <v>0</v>
      </c>
      <c r="NV67" s="308">
        <v>0</v>
      </c>
      <c r="NW67" s="308">
        <v>0</v>
      </c>
      <c r="NX67" s="308">
        <v>0</v>
      </c>
      <c r="NY67" s="662">
        <v>0</v>
      </c>
      <c r="NZ67" s="307">
        <v>0</v>
      </c>
      <c r="OA67" s="308">
        <v>0</v>
      </c>
      <c r="OB67" s="308">
        <v>0</v>
      </c>
      <c r="OC67" s="308">
        <v>0</v>
      </c>
      <c r="OD67" s="662">
        <v>0</v>
      </c>
      <c r="OE67" s="307">
        <v>0</v>
      </c>
      <c r="OF67" s="308">
        <v>0</v>
      </c>
      <c r="OG67" s="308">
        <v>0</v>
      </c>
      <c r="OH67" s="308">
        <v>0</v>
      </c>
      <c r="OI67" s="662">
        <v>0</v>
      </c>
      <c r="OJ67" s="307">
        <v>0</v>
      </c>
      <c r="OK67" s="308">
        <v>0</v>
      </c>
      <c r="OL67" s="308">
        <v>0</v>
      </c>
      <c r="OM67" s="308">
        <v>0</v>
      </c>
      <c r="ON67" s="662">
        <v>0</v>
      </c>
      <c r="OO67" s="307">
        <v>0</v>
      </c>
      <c r="OP67" s="308">
        <v>0</v>
      </c>
      <c r="OQ67" s="308">
        <v>0</v>
      </c>
      <c r="OR67" s="308">
        <v>0</v>
      </c>
      <c r="OS67" s="662">
        <v>0</v>
      </c>
      <c r="OT67" s="307">
        <v>0</v>
      </c>
      <c r="OU67" s="308">
        <v>0</v>
      </c>
      <c r="OV67" s="308">
        <v>0</v>
      </c>
      <c r="OW67" s="308">
        <v>0</v>
      </c>
      <c r="OX67" s="662">
        <v>0</v>
      </c>
      <c r="OY67" s="307">
        <v>0</v>
      </c>
      <c r="OZ67" s="308">
        <v>0</v>
      </c>
      <c r="PA67" s="308">
        <v>0</v>
      </c>
      <c r="PB67" s="308">
        <v>0</v>
      </c>
      <c r="PC67" s="662">
        <v>0</v>
      </c>
      <c r="PD67" s="307">
        <v>0</v>
      </c>
      <c r="PE67" s="308">
        <v>0</v>
      </c>
      <c r="PF67" s="308">
        <v>0</v>
      </c>
      <c r="PG67" s="308">
        <v>0</v>
      </c>
      <c r="PH67" s="662">
        <v>0</v>
      </c>
      <c r="PI67" s="307">
        <v>0</v>
      </c>
      <c r="PJ67" s="308">
        <v>0</v>
      </c>
      <c r="PK67" s="308">
        <v>0</v>
      </c>
      <c r="PL67" s="308">
        <v>0</v>
      </c>
      <c r="PM67" s="662">
        <v>0</v>
      </c>
      <c r="PN67" s="307">
        <v>0</v>
      </c>
      <c r="PO67" s="308">
        <v>0</v>
      </c>
      <c r="PP67" s="308">
        <v>0</v>
      </c>
      <c r="PQ67" s="308">
        <v>0</v>
      </c>
      <c r="PR67" s="662">
        <v>0</v>
      </c>
      <c r="PS67" s="307">
        <v>0</v>
      </c>
      <c r="PT67" s="308">
        <v>0</v>
      </c>
      <c r="PU67" s="308">
        <v>0</v>
      </c>
      <c r="PV67" s="308">
        <v>0</v>
      </c>
      <c r="PW67" s="662">
        <v>0</v>
      </c>
      <c r="PX67" s="307">
        <v>0</v>
      </c>
      <c r="PY67" s="308">
        <v>0</v>
      </c>
      <c r="PZ67" s="308">
        <v>0</v>
      </c>
      <c r="QA67" s="308">
        <v>0</v>
      </c>
      <c r="QB67" s="662">
        <v>0</v>
      </c>
      <c r="QC67" s="307">
        <v>0</v>
      </c>
      <c r="QD67" s="308">
        <v>0</v>
      </c>
      <c r="QE67" s="308">
        <v>0</v>
      </c>
      <c r="QF67" s="308">
        <v>0</v>
      </c>
      <c r="QG67" s="662">
        <v>0</v>
      </c>
      <c r="QH67" s="307">
        <v>0</v>
      </c>
      <c r="QI67" s="308">
        <v>0</v>
      </c>
      <c r="QJ67" s="308">
        <v>0</v>
      </c>
      <c r="QK67" s="308">
        <v>0</v>
      </c>
      <c r="QL67" s="662">
        <v>0</v>
      </c>
      <c r="QM67" s="307">
        <v>0</v>
      </c>
      <c r="QN67" s="308">
        <v>0</v>
      </c>
      <c r="QO67" s="308">
        <v>0</v>
      </c>
      <c r="QP67" s="308">
        <v>0</v>
      </c>
      <c r="QQ67" s="662">
        <v>0</v>
      </c>
    </row>
    <row r="68" spans="2:459">
      <c r="B68" s="1652"/>
      <c r="C68" s="303" t="s">
        <v>2879</v>
      </c>
      <c r="D68" s="661"/>
      <c r="E68" s="307">
        <v>0</v>
      </c>
      <c r="F68" s="308">
        <v>0</v>
      </c>
      <c r="G68" s="308">
        <v>0</v>
      </c>
      <c r="H68" s="308">
        <v>0</v>
      </c>
      <c r="I68" s="662">
        <v>0</v>
      </c>
      <c r="J68" s="307">
        <v>0</v>
      </c>
      <c r="K68" s="308">
        <v>0</v>
      </c>
      <c r="L68" s="308">
        <v>0</v>
      </c>
      <c r="M68" s="308">
        <v>0</v>
      </c>
      <c r="N68" s="662">
        <v>0</v>
      </c>
      <c r="O68" s="307">
        <v>0</v>
      </c>
      <c r="P68" s="308">
        <v>0</v>
      </c>
      <c r="Q68" s="308">
        <v>0</v>
      </c>
      <c r="R68" s="308">
        <v>0</v>
      </c>
      <c r="S68" s="662">
        <v>0</v>
      </c>
      <c r="T68" s="307">
        <v>0</v>
      </c>
      <c r="U68" s="308">
        <v>0</v>
      </c>
      <c r="V68" s="308">
        <v>0</v>
      </c>
      <c r="W68" s="308">
        <v>0</v>
      </c>
      <c r="X68" s="662">
        <v>0</v>
      </c>
      <c r="Y68" s="307">
        <v>0</v>
      </c>
      <c r="Z68" s="308">
        <v>0</v>
      </c>
      <c r="AA68" s="308">
        <v>0</v>
      </c>
      <c r="AB68" s="308">
        <v>0</v>
      </c>
      <c r="AC68" s="662">
        <v>0</v>
      </c>
      <c r="AD68" s="307">
        <v>0</v>
      </c>
      <c r="AE68" s="308">
        <v>0</v>
      </c>
      <c r="AF68" s="308">
        <v>0</v>
      </c>
      <c r="AG68" s="308">
        <v>0</v>
      </c>
      <c r="AH68" s="662">
        <v>0</v>
      </c>
      <c r="AI68" s="307">
        <v>0</v>
      </c>
      <c r="AJ68" s="308">
        <v>0</v>
      </c>
      <c r="AK68" s="308">
        <v>0</v>
      </c>
      <c r="AL68" s="308">
        <v>0</v>
      </c>
      <c r="AM68" s="662">
        <v>0</v>
      </c>
      <c r="AN68" s="307">
        <v>0</v>
      </c>
      <c r="AO68" s="308">
        <v>0</v>
      </c>
      <c r="AP68" s="308">
        <v>0</v>
      </c>
      <c r="AQ68" s="308">
        <v>0</v>
      </c>
      <c r="AR68" s="662">
        <v>0</v>
      </c>
      <c r="AS68" s="307">
        <v>0</v>
      </c>
      <c r="AT68" s="308">
        <v>0</v>
      </c>
      <c r="AU68" s="308">
        <v>0</v>
      </c>
      <c r="AV68" s="308">
        <v>0</v>
      </c>
      <c r="AW68" s="662">
        <v>0</v>
      </c>
      <c r="AX68" s="307">
        <v>0</v>
      </c>
      <c r="AY68" s="308">
        <v>0</v>
      </c>
      <c r="AZ68" s="308">
        <v>0</v>
      </c>
      <c r="BA68" s="308">
        <v>0</v>
      </c>
      <c r="BB68" s="662">
        <v>0</v>
      </c>
      <c r="BC68" s="307">
        <v>0</v>
      </c>
      <c r="BD68" s="308">
        <v>0</v>
      </c>
      <c r="BE68" s="308">
        <v>0</v>
      </c>
      <c r="BF68" s="308">
        <v>0</v>
      </c>
      <c r="BG68" s="662">
        <v>0</v>
      </c>
      <c r="BH68" s="307">
        <v>0</v>
      </c>
      <c r="BI68" s="308">
        <v>0</v>
      </c>
      <c r="BJ68" s="308">
        <v>0</v>
      </c>
      <c r="BK68" s="308">
        <v>0</v>
      </c>
      <c r="BL68" s="662">
        <v>0</v>
      </c>
      <c r="BM68" s="307">
        <v>0</v>
      </c>
      <c r="BN68" s="308">
        <v>0</v>
      </c>
      <c r="BO68" s="308">
        <v>0</v>
      </c>
      <c r="BP68" s="308">
        <v>0</v>
      </c>
      <c r="BQ68" s="662">
        <v>0</v>
      </c>
      <c r="BR68" s="307">
        <v>0</v>
      </c>
      <c r="BS68" s="308">
        <v>0</v>
      </c>
      <c r="BT68" s="308">
        <v>0</v>
      </c>
      <c r="BU68" s="308">
        <v>0</v>
      </c>
      <c r="BV68" s="662">
        <v>0</v>
      </c>
      <c r="BW68" s="307">
        <v>0</v>
      </c>
      <c r="BX68" s="308">
        <v>0</v>
      </c>
      <c r="BY68" s="308">
        <v>0</v>
      </c>
      <c r="BZ68" s="308">
        <v>0</v>
      </c>
      <c r="CA68" s="662">
        <v>0</v>
      </c>
      <c r="CB68" s="307">
        <v>0</v>
      </c>
      <c r="CC68" s="308">
        <v>0</v>
      </c>
      <c r="CD68" s="308">
        <v>0</v>
      </c>
      <c r="CE68" s="308">
        <v>0</v>
      </c>
      <c r="CF68" s="662">
        <v>0</v>
      </c>
      <c r="CG68" s="307">
        <v>0</v>
      </c>
      <c r="CH68" s="308">
        <v>0</v>
      </c>
      <c r="CI68" s="308">
        <v>0</v>
      </c>
      <c r="CJ68" s="308">
        <v>0</v>
      </c>
      <c r="CK68" s="662">
        <v>0</v>
      </c>
      <c r="CL68" s="307">
        <v>0</v>
      </c>
      <c r="CM68" s="308">
        <v>0</v>
      </c>
      <c r="CN68" s="308">
        <v>0</v>
      </c>
      <c r="CO68" s="308">
        <v>0</v>
      </c>
      <c r="CP68" s="662">
        <v>0</v>
      </c>
      <c r="CQ68" s="307">
        <v>0</v>
      </c>
      <c r="CR68" s="308">
        <v>0</v>
      </c>
      <c r="CS68" s="308">
        <v>0</v>
      </c>
      <c r="CT68" s="308">
        <v>0</v>
      </c>
      <c r="CU68" s="662">
        <v>0</v>
      </c>
      <c r="CV68" s="307">
        <v>0</v>
      </c>
      <c r="CW68" s="308">
        <v>0</v>
      </c>
      <c r="CX68" s="308">
        <v>0</v>
      </c>
      <c r="CY68" s="308">
        <v>0</v>
      </c>
      <c r="CZ68" s="662">
        <v>0</v>
      </c>
      <c r="DA68" s="307">
        <v>0</v>
      </c>
      <c r="DB68" s="308">
        <v>0</v>
      </c>
      <c r="DC68" s="308">
        <v>0</v>
      </c>
      <c r="DD68" s="308">
        <v>0</v>
      </c>
      <c r="DE68" s="662">
        <v>0</v>
      </c>
      <c r="DF68" s="307">
        <v>0</v>
      </c>
      <c r="DG68" s="308">
        <v>0</v>
      </c>
      <c r="DH68" s="308">
        <v>0</v>
      </c>
      <c r="DI68" s="308">
        <v>0</v>
      </c>
      <c r="DJ68" s="662">
        <v>0</v>
      </c>
      <c r="DK68" s="307">
        <v>0</v>
      </c>
      <c r="DL68" s="308">
        <v>0</v>
      </c>
      <c r="DM68" s="308">
        <v>0</v>
      </c>
      <c r="DN68" s="308">
        <v>0</v>
      </c>
      <c r="DO68" s="662">
        <v>0</v>
      </c>
      <c r="DP68" s="307">
        <v>0</v>
      </c>
      <c r="DQ68" s="308">
        <v>0</v>
      </c>
      <c r="DR68" s="308">
        <v>0</v>
      </c>
      <c r="DS68" s="308">
        <v>0</v>
      </c>
      <c r="DT68" s="662">
        <v>0</v>
      </c>
      <c r="DU68" s="307">
        <v>0</v>
      </c>
      <c r="DV68" s="308">
        <v>0</v>
      </c>
      <c r="DW68" s="308">
        <v>0</v>
      </c>
      <c r="DX68" s="308">
        <v>0</v>
      </c>
      <c r="DY68" s="662">
        <v>0</v>
      </c>
      <c r="DZ68" s="307">
        <v>0</v>
      </c>
      <c r="EA68" s="308">
        <v>0</v>
      </c>
      <c r="EB68" s="308">
        <v>0</v>
      </c>
      <c r="EC68" s="308">
        <v>0</v>
      </c>
      <c r="ED68" s="662">
        <v>0</v>
      </c>
      <c r="EE68" s="307">
        <v>0</v>
      </c>
      <c r="EF68" s="308">
        <v>0</v>
      </c>
      <c r="EG68" s="308">
        <v>0</v>
      </c>
      <c r="EH68" s="308">
        <v>0</v>
      </c>
      <c r="EI68" s="662">
        <v>0</v>
      </c>
      <c r="EJ68" s="307">
        <v>0</v>
      </c>
      <c r="EK68" s="308">
        <v>0</v>
      </c>
      <c r="EL68" s="308">
        <v>0</v>
      </c>
      <c r="EM68" s="308">
        <v>0</v>
      </c>
      <c r="EN68" s="662">
        <v>0</v>
      </c>
      <c r="EO68" s="307">
        <v>0</v>
      </c>
      <c r="EP68" s="308">
        <v>0</v>
      </c>
      <c r="EQ68" s="308">
        <v>0</v>
      </c>
      <c r="ER68" s="308">
        <v>0</v>
      </c>
      <c r="ES68" s="662">
        <v>0</v>
      </c>
      <c r="ET68" s="307">
        <v>0</v>
      </c>
      <c r="EU68" s="308">
        <v>0</v>
      </c>
      <c r="EV68" s="308">
        <v>0</v>
      </c>
      <c r="EW68" s="308">
        <v>0</v>
      </c>
      <c r="EX68" s="662">
        <v>0</v>
      </c>
      <c r="EY68" s="307">
        <v>0</v>
      </c>
      <c r="EZ68" s="308">
        <v>0</v>
      </c>
      <c r="FA68" s="308">
        <v>0</v>
      </c>
      <c r="FB68" s="308">
        <v>0</v>
      </c>
      <c r="FC68" s="662">
        <v>0</v>
      </c>
      <c r="FD68" s="307">
        <v>0</v>
      </c>
      <c r="FE68" s="308">
        <v>0</v>
      </c>
      <c r="FF68" s="308">
        <v>0</v>
      </c>
      <c r="FG68" s="308">
        <v>0</v>
      </c>
      <c r="FH68" s="662">
        <v>0</v>
      </c>
      <c r="FI68" s="307">
        <v>0</v>
      </c>
      <c r="FJ68" s="308">
        <v>0</v>
      </c>
      <c r="FK68" s="308">
        <v>0</v>
      </c>
      <c r="FL68" s="308">
        <v>0</v>
      </c>
      <c r="FM68" s="662">
        <v>0</v>
      </c>
      <c r="FN68" s="307">
        <v>0</v>
      </c>
      <c r="FO68" s="308">
        <v>0</v>
      </c>
      <c r="FP68" s="308">
        <v>0</v>
      </c>
      <c r="FQ68" s="308">
        <v>0</v>
      </c>
      <c r="FR68" s="662">
        <v>0</v>
      </c>
      <c r="FS68" s="307">
        <v>0</v>
      </c>
      <c r="FT68" s="308">
        <v>0</v>
      </c>
      <c r="FU68" s="308">
        <v>0</v>
      </c>
      <c r="FV68" s="308">
        <v>0</v>
      </c>
      <c r="FW68" s="662">
        <v>0</v>
      </c>
      <c r="FX68" s="307">
        <v>0</v>
      </c>
      <c r="FY68" s="308">
        <v>0</v>
      </c>
      <c r="FZ68" s="308">
        <v>0</v>
      </c>
      <c r="GA68" s="308">
        <v>0</v>
      </c>
      <c r="GB68" s="662">
        <v>0</v>
      </c>
      <c r="GC68" s="307">
        <v>0</v>
      </c>
      <c r="GD68" s="308">
        <v>0</v>
      </c>
      <c r="GE68" s="308">
        <v>0</v>
      </c>
      <c r="GF68" s="308">
        <v>0</v>
      </c>
      <c r="GG68" s="662">
        <v>0</v>
      </c>
      <c r="GH68" s="307">
        <v>0</v>
      </c>
      <c r="GI68" s="308">
        <v>0</v>
      </c>
      <c r="GJ68" s="308">
        <v>0</v>
      </c>
      <c r="GK68" s="308">
        <v>0</v>
      </c>
      <c r="GL68" s="662">
        <v>0</v>
      </c>
      <c r="GM68" s="307">
        <v>0</v>
      </c>
      <c r="GN68" s="308">
        <v>0</v>
      </c>
      <c r="GO68" s="308">
        <v>0</v>
      </c>
      <c r="GP68" s="308">
        <v>0</v>
      </c>
      <c r="GQ68" s="662">
        <v>0</v>
      </c>
      <c r="GR68" s="307">
        <v>0</v>
      </c>
      <c r="GS68" s="308">
        <v>0</v>
      </c>
      <c r="GT68" s="308">
        <v>0</v>
      </c>
      <c r="GU68" s="308">
        <v>0</v>
      </c>
      <c r="GV68" s="662">
        <v>0</v>
      </c>
      <c r="GW68" s="307">
        <v>0</v>
      </c>
      <c r="GX68" s="308">
        <v>0</v>
      </c>
      <c r="GY68" s="308">
        <v>0</v>
      </c>
      <c r="GZ68" s="308">
        <v>0</v>
      </c>
      <c r="HA68" s="662">
        <v>0</v>
      </c>
      <c r="HB68" s="307">
        <v>0</v>
      </c>
      <c r="HC68" s="308">
        <v>0</v>
      </c>
      <c r="HD68" s="308">
        <v>0</v>
      </c>
      <c r="HE68" s="308">
        <v>0</v>
      </c>
      <c r="HF68" s="662">
        <v>0</v>
      </c>
      <c r="HG68" s="307">
        <v>0</v>
      </c>
      <c r="HH68" s="308">
        <v>0</v>
      </c>
      <c r="HI68" s="308">
        <v>0</v>
      </c>
      <c r="HJ68" s="308">
        <v>0</v>
      </c>
      <c r="HK68" s="662">
        <v>0</v>
      </c>
      <c r="HL68" s="307">
        <v>0</v>
      </c>
      <c r="HM68" s="308">
        <v>0</v>
      </c>
      <c r="HN68" s="308">
        <v>0</v>
      </c>
      <c r="HO68" s="308">
        <v>0</v>
      </c>
      <c r="HP68" s="662">
        <v>0</v>
      </c>
      <c r="HQ68" s="307">
        <v>0</v>
      </c>
      <c r="HR68" s="308">
        <v>0</v>
      </c>
      <c r="HS68" s="308">
        <v>0</v>
      </c>
      <c r="HT68" s="308">
        <v>0</v>
      </c>
      <c r="HU68" s="662">
        <v>0</v>
      </c>
      <c r="HV68" s="307">
        <v>0</v>
      </c>
      <c r="HW68" s="308">
        <v>0</v>
      </c>
      <c r="HX68" s="308">
        <v>0</v>
      </c>
      <c r="HY68" s="308">
        <v>0</v>
      </c>
      <c r="HZ68" s="662">
        <v>0</v>
      </c>
      <c r="IA68" s="307">
        <v>0</v>
      </c>
      <c r="IB68" s="308">
        <v>0</v>
      </c>
      <c r="IC68" s="308">
        <v>0</v>
      </c>
      <c r="ID68" s="308">
        <v>0</v>
      </c>
      <c r="IE68" s="662">
        <v>0</v>
      </c>
      <c r="IF68" s="307">
        <v>0</v>
      </c>
      <c r="IG68" s="308">
        <v>0</v>
      </c>
      <c r="IH68" s="308">
        <v>0</v>
      </c>
      <c r="II68" s="308">
        <v>0</v>
      </c>
      <c r="IJ68" s="662">
        <v>0</v>
      </c>
      <c r="IK68" s="307">
        <v>0</v>
      </c>
      <c r="IL68" s="308">
        <v>0</v>
      </c>
      <c r="IM68" s="308">
        <v>0</v>
      </c>
      <c r="IN68" s="308">
        <v>0</v>
      </c>
      <c r="IO68" s="662">
        <v>0</v>
      </c>
      <c r="IP68" s="307">
        <v>0</v>
      </c>
      <c r="IQ68" s="308">
        <v>0</v>
      </c>
      <c r="IR68" s="308">
        <v>0</v>
      </c>
      <c r="IS68" s="308">
        <v>0</v>
      </c>
      <c r="IT68" s="662">
        <v>0</v>
      </c>
      <c r="IU68" s="307">
        <v>0</v>
      </c>
      <c r="IV68" s="308">
        <v>0</v>
      </c>
      <c r="IW68" s="308">
        <v>0</v>
      </c>
      <c r="IX68" s="308">
        <v>0</v>
      </c>
      <c r="IY68" s="662">
        <v>0</v>
      </c>
      <c r="IZ68" s="307">
        <v>0</v>
      </c>
      <c r="JA68" s="308">
        <v>0</v>
      </c>
      <c r="JB68" s="308">
        <v>0</v>
      </c>
      <c r="JC68" s="308">
        <v>0</v>
      </c>
      <c r="JD68" s="662">
        <v>0</v>
      </c>
      <c r="JE68" s="307">
        <v>0</v>
      </c>
      <c r="JF68" s="308">
        <v>0</v>
      </c>
      <c r="JG68" s="308">
        <v>0</v>
      </c>
      <c r="JH68" s="308">
        <v>0</v>
      </c>
      <c r="JI68" s="662">
        <v>0</v>
      </c>
      <c r="JJ68" s="307">
        <v>0</v>
      </c>
      <c r="JK68" s="308">
        <v>0</v>
      </c>
      <c r="JL68" s="308">
        <v>0</v>
      </c>
      <c r="JM68" s="308">
        <v>0</v>
      </c>
      <c r="JN68" s="662">
        <v>0</v>
      </c>
      <c r="JO68" s="307">
        <v>0</v>
      </c>
      <c r="JP68" s="308">
        <v>0</v>
      </c>
      <c r="JQ68" s="308">
        <v>0</v>
      </c>
      <c r="JR68" s="308">
        <v>0</v>
      </c>
      <c r="JS68" s="662">
        <v>0</v>
      </c>
      <c r="JT68" s="307">
        <v>0</v>
      </c>
      <c r="JU68" s="308">
        <v>0</v>
      </c>
      <c r="JV68" s="308">
        <v>0</v>
      </c>
      <c r="JW68" s="308">
        <v>0</v>
      </c>
      <c r="JX68" s="662">
        <v>0</v>
      </c>
      <c r="JY68" s="307">
        <v>0</v>
      </c>
      <c r="JZ68" s="308">
        <v>0</v>
      </c>
      <c r="KA68" s="308">
        <v>0</v>
      </c>
      <c r="KB68" s="308">
        <v>0</v>
      </c>
      <c r="KC68" s="662">
        <v>0</v>
      </c>
      <c r="KD68" s="307">
        <v>0</v>
      </c>
      <c r="KE68" s="308">
        <v>0</v>
      </c>
      <c r="KF68" s="308">
        <v>0</v>
      </c>
      <c r="KG68" s="308">
        <v>0</v>
      </c>
      <c r="KH68" s="662">
        <v>0</v>
      </c>
      <c r="KI68" s="307">
        <v>0</v>
      </c>
      <c r="KJ68" s="308">
        <v>0</v>
      </c>
      <c r="KK68" s="308">
        <v>0</v>
      </c>
      <c r="KL68" s="308">
        <v>0</v>
      </c>
      <c r="KM68" s="662">
        <v>0</v>
      </c>
      <c r="KN68" s="307">
        <v>0</v>
      </c>
      <c r="KO68" s="308">
        <v>0</v>
      </c>
      <c r="KP68" s="308">
        <v>0</v>
      </c>
      <c r="KQ68" s="308">
        <v>0</v>
      </c>
      <c r="KR68" s="662">
        <v>0</v>
      </c>
      <c r="KS68" s="307">
        <v>0</v>
      </c>
      <c r="KT68" s="308">
        <v>0</v>
      </c>
      <c r="KU68" s="308">
        <v>0</v>
      </c>
      <c r="KV68" s="308">
        <v>0</v>
      </c>
      <c r="KW68" s="662">
        <v>0</v>
      </c>
      <c r="KX68" s="307">
        <v>0</v>
      </c>
      <c r="KY68" s="308">
        <v>0</v>
      </c>
      <c r="KZ68" s="308">
        <v>0</v>
      </c>
      <c r="LA68" s="308">
        <v>0</v>
      </c>
      <c r="LB68" s="662">
        <v>0</v>
      </c>
      <c r="LC68" s="307">
        <v>0</v>
      </c>
      <c r="LD68" s="308">
        <v>0</v>
      </c>
      <c r="LE68" s="308">
        <v>0</v>
      </c>
      <c r="LF68" s="308">
        <v>0</v>
      </c>
      <c r="LG68" s="662">
        <v>0</v>
      </c>
      <c r="LH68" s="307">
        <v>0</v>
      </c>
      <c r="LI68" s="308">
        <v>0</v>
      </c>
      <c r="LJ68" s="308">
        <v>0</v>
      </c>
      <c r="LK68" s="308">
        <v>0</v>
      </c>
      <c r="LL68" s="662">
        <v>0</v>
      </c>
      <c r="LM68" s="307">
        <v>0</v>
      </c>
      <c r="LN68" s="308">
        <v>0</v>
      </c>
      <c r="LO68" s="308">
        <v>0</v>
      </c>
      <c r="LP68" s="308">
        <v>0</v>
      </c>
      <c r="LQ68" s="662">
        <v>0</v>
      </c>
      <c r="LR68" s="307">
        <v>0</v>
      </c>
      <c r="LS68" s="308">
        <v>0</v>
      </c>
      <c r="LT68" s="308">
        <v>0</v>
      </c>
      <c r="LU68" s="308">
        <v>0</v>
      </c>
      <c r="LV68" s="662">
        <v>0</v>
      </c>
      <c r="LW68" s="307">
        <v>0</v>
      </c>
      <c r="LX68" s="308">
        <v>0</v>
      </c>
      <c r="LY68" s="308">
        <v>0</v>
      </c>
      <c r="LZ68" s="308">
        <v>0</v>
      </c>
      <c r="MA68" s="662">
        <v>0</v>
      </c>
      <c r="MB68" s="307">
        <v>0</v>
      </c>
      <c r="MC68" s="308">
        <v>0</v>
      </c>
      <c r="MD68" s="308">
        <v>0</v>
      </c>
      <c r="ME68" s="308">
        <v>0</v>
      </c>
      <c r="MF68" s="662">
        <v>0</v>
      </c>
      <c r="MG68" s="307">
        <v>0</v>
      </c>
      <c r="MH68" s="308">
        <v>0</v>
      </c>
      <c r="MI68" s="308">
        <v>0</v>
      </c>
      <c r="MJ68" s="308">
        <v>0</v>
      </c>
      <c r="MK68" s="662">
        <v>0</v>
      </c>
      <c r="ML68" s="307">
        <v>0</v>
      </c>
      <c r="MM68" s="308">
        <v>0</v>
      </c>
      <c r="MN68" s="308">
        <v>0</v>
      </c>
      <c r="MO68" s="308">
        <v>0</v>
      </c>
      <c r="MP68" s="662">
        <v>0</v>
      </c>
      <c r="MQ68" s="307">
        <v>0</v>
      </c>
      <c r="MR68" s="308">
        <v>0</v>
      </c>
      <c r="MS68" s="308">
        <v>0</v>
      </c>
      <c r="MT68" s="308">
        <v>0</v>
      </c>
      <c r="MU68" s="662">
        <v>0</v>
      </c>
      <c r="MV68" s="307">
        <v>0</v>
      </c>
      <c r="MW68" s="308">
        <v>0</v>
      </c>
      <c r="MX68" s="308">
        <v>0</v>
      </c>
      <c r="MY68" s="308">
        <v>0</v>
      </c>
      <c r="MZ68" s="662">
        <v>0</v>
      </c>
      <c r="NA68" s="307">
        <v>0</v>
      </c>
      <c r="NB68" s="308">
        <v>0</v>
      </c>
      <c r="NC68" s="308">
        <v>0</v>
      </c>
      <c r="ND68" s="308">
        <v>0</v>
      </c>
      <c r="NE68" s="662">
        <v>0</v>
      </c>
      <c r="NF68" s="307">
        <v>0</v>
      </c>
      <c r="NG68" s="308">
        <v>0</v>
      </c>
      <c r="NH68" s="308">
        <v>0</v>
      </c>
      <c r="NI68" s="308">
        <v>0</v>
      </c>
      <c r="NJ68" s="662">
        <v>0</v>
      </c>
      <c r="NK68" s="307">
        <v>0</v>
      </c>
      <c r="NL68" s="308">
        <v>0</v>
      </c>
      <c r="NM68" s="308">
        <v>0</v>
      </c>
      <c r="NN68" s="308">
        <v>0</v>
      </c>
      <c r="NO68" s="662">
        <v>0</v>
      </c>
      <c r="NP68" s="307">
        <v>0</v>
      </c>
      <c r="NQ68" s="308">
        <v>0</v>
      </c>
      <c r="NR68" s="308">
        <v>0</v>
      </c>
      <c r="NS68" s="308">
        <v>0</v>
      </c>
      <c r="NT68" s="662">
        <v>0</v>
      </c>
      <c r="NU68" s="307">
        <v>0</v>
      </c>
      <c r="NV68" s="308">
        <v>0</v>
      </c>
      <c r="NW68" s="308">
        <v>0</v>
      </c>
      <c r="NX68" s="308">
        <v>0</v>
      </c>
      <c r="NY68" s="662">
        <v>0</v>
      </c>
      <c r="NZ68" s="307">
        <v>0</v>
      </c>
      <c r="OA68" s="308">
        <v>0</v>
      </c>
      <c r="OB68" s="308">
        <v>0</v>
      </c>
      <c r="OC68" s="308">
        <v>0</v>
      </c>
      <c r="OD68" s="662">
        <v>0</v>
      </c>
      <c r="OE68" s="307">
        <v>0</v>
      </c>
      <c r="OF68" s="308">
        <v>0</v>
      </c>
      <c r="OG68" s="308">
        <v>0</v>
      </c>
      <c r="OH68" s="308">
        <v>0</v>
      </c>
      <c r="OI68" s="662">
        <v>0</v>
      </c>
      <c r="OJ68" s="307">
        <v>0</v>
      </c>
      <c r="OK68" s="308">
        <v>0</v>
      </c>
      <c r="OL68" s="308">
        <v>0</v>
      </c>
      <c r="OM68" s="308">
        <v>0</v>
      </c>
      <c r="ON68" s="662">
        <v>0</v>
      </c>
      <c r="OO68" s="307">
        <v>0</v>
      </c>
      <c r="OP68" s="308">
        <v>0</v>
      </c>
      <c r="OQ68" s="308">
        <v>0</v>
      </c>
      <c r="OR68" s="308">
        <v>0</v>
      </c>
      <c r="OS68" s="662">
        <v>0</v>
      </c>
      <c r="OT68" s="307">
        <v>0</v>
      </c>
      <c r="OU68" s="308">
        <v>0</v>
      </c>
      <c r="OV68" s="308">
        <v>0</v>
      </c>
      <c r="OW68" s="308">
        <v>0</v>
      </c>
      <c r="OX68" s="662">
        <v>0</v>
      </c>
      <c r="OY68" s="307">
        <v>0</v>
      </c>
      <c r="OZ68" s="308">
        <v>0</v>
      </c>
      <c r="PA68" s="308">
        <v>0</v>
      </c>
      <c r="PB68" s="308">
        <v>0</v>
      </c>
      <c r="PC68" s="662">
        <v>0</v>
      </c>
      <c r="PD68" s="307">
        <v>0</v>
      </c>
      <c r="PE68" s="308">
        <v>0</v>
      </c>
      <c r="PF68" s="308">
        <v>0</v>
      </c>
      <c r="PG68" s="308">
        <v>0</v>
      </c>
      <c r="PH68" s="662">
        <v>0</v>
      </c>
      <c r="PI68" s="307">
        <v>0</v>
      </c>
      <c r="PJ68" s="308">
        <v>0</v>
      </c>
      <c r="PK68" s="308">
        <v>0</v>
      </c>
      <c r="PL68" s="308">
        <v>0</v>
      </c>
      <c r="PM68" s="662">
        <v>0</v>
      </c>
      <c r="PN68" s="307">
        <v>0</v>
      </c>
      <c r="PO68" s="308">
        <v>0</v>
      </c>
      <c r="PP68" s="308">
        <v>0</v>
      </c>
      <c r="PQ68" s="308">
        <v>0</v>
      </c>
      <c r="PR68" s="662">
        <v>0</v>
      </c>
      <c r="PS68" s="307">
        <v>0</v>
      </c>
      <c r="PT68" s="308">
        <v>0</v>
      </c>
      <c r="PU68" s="308">
        <v>0</v>
      </c>
      <c r="PV68" s="308">
        <v>0</v>
      </c>
      <c r="PW68" s="662">
        <v>0</v>
      </c>
      <c r="PX68" s="307">
        <v>0</v>
      </c>
      <c r="PY68" s="308">
        <v>0</v>
      </c>
      <c r="PZ68" s="308">
        <v>0</v>
      </c>
      <c r="QA68" s="308">
        <v>0</v>
      </c>
      <c r="QB68" s="662">
        <v>0</v>
      </c>
      <c r="QC68" s="307">
        <v>0</v>
      </c>
      <c r="QD68" s="308">
        <v>0</v>
      </c>
      <c r="QE68" s="308">
        <v>0</v>
      </c>
      <c r="QF68" s="308">
        <v>0</v>
      </c>
      <c r="QG68" s="662">
        <v>0</v>
      </c>
      <c r="QH68" s="307">
        <v>0</v>
      </c>
      <c r="QI68" s="308">
        <v>0</v>
      </c>
      <c r="QJ68" s="308">
        <v>0</v>
      </c>
      <c r="QK68" s="308">
        <v>0</v>
      </c>
      <c r="QL68" s="662">
        <v>0</v>
      </c>
      <c r="QM68" s="307">
        <v>0</v>
      </c>
      <c r="QN68" s="308">
        <v>0</v>
      </c>
      <c r="QO68" s="308">
        <v>0</v>
      </c>
      <c r="QP68" s="308">
        <v>0</v>
      </c>
      <c r="QQ68" s="662">
        <v>0</v>
      </c>
    </row>
    <row r="69" spans="2:459">
      <c r="B69" s="1652"/>
      <c r="C69" s="298" t="s">
        <v>2880</v>
      </c>
      <c r="D69" s="657"/>
      <c r="E69" s="658">
        <v>0</v>
      </c>
      <c r="F69" s="659">
        <v>0</v>
      </c>
      <c r="G69" s="659">
        <v>0</v>
      </c>
      <c r="H69" s="659">
        <v>0</v>
      </c>
      <c r="I69" s="660">
        <v>0</v>
      </c>
      <c r="J69" s="658">
        <v>0</v>
      </c>
      <c r="K69" s="659">
        <v>0</v>
      </c>
      <c r="L69" s="659">
        <v>0</v>
      </c>
      <c r="M69" s="659">
        <v>0</v>
      </c>
      <c r="N69" s="660">
        <v>0</v>
      </c>
      <c r="O69" s="658">
        <v>0</v>
      </c>
      <c r="P69" s="659">
        <v>0</v>
      </c>
      <c r="Q69" s="659">
        <v>0</v>
      </c>
      <c r="R69" s="659">
        <v>0</v>
      </c>
      <c r="S69" s="660">
        <v>0</v>
      </c>
      <c r="T69" s="658">
        <v>0</v>
      </c>
      <c r="U69" s="659">
        <v>0</v>
      </c>
      <c r="V69" s="659">
        <v>0</v>
      </c>
      <c r="W69" s="659">
        <v>0</v>
      </c>
      <c r="X69" s="660">
        <v>0</v>
      </c>
      <c r="Y69" s="658">
        <v>0</v>
      </c>
      <c r="Z69" s="659">
        <v>0</v>
      </c>
      <c r="AA69" s="659">
        <v>0</v>
      </c>
      <c r="AB69" s="659">
        <v>0</v>
      </c>
      <c r="AC69" s="660">
        <v>0</v>
      </c>
      <c r="AD69" s="658">
        <v>0</v>
      </c>
      <c r="AE69" s="659">
        <v>0</v>
      </c>
      <c r="AF69" s="659">
        <v>0</v>
      </c>
      <c r="AG69" s="659">
        <v>0</v>
      </c>
      <c r="AH69" s="660">
        <v>0</v>
      </c>
      <c r="AI69" s="658">
        <v>0</v>
      </c>
      <c r="AJ69" s="659">
        <v>0</v>
      </c>
      <c r="AK69" s="659">
        <v>0</v>
      </c>
      <c r="AL69" s="659">
        <v>0</v>
      </c>
      <c r="AM69" s="660">
        <v>0</v>
      </c>
      <c r="AN69" s="658">
        <v>0</v>
      </c>
      <c r="AO69" s="659">
        <v>0</v>
      </c>
      <c r="AP69" s="659">
        <v>0</v>
      </c>
      <c r="AQ69" s="659">
        <v>0</v>
      </c>
      <c r="AR69" s="660">
        <v>0</v>
      </c>
      <c r="AS69" s="658">
        <v>0</v>
      </c>
      <c r="AT69" s="659">
        <v>0</v>
      </c>
      <c r="AU69" s="659">
        <v>0</v>
      </c>
      <c r="AV69" s="659">
        <v>0</v>
      </c>
      <c r="AW69" s="660">
        <v>0</v>
      </c>
      <c r="AX69" s="658">
        <v>0</v>
      </c>
      <c r="AY69" s="659">
        <v>0</v>
      </c>
      <c r="AZ69" s="659">
        <v>0</v>
      </c>
      <c r="BA69" s="659">
        <v>0</v>
      </c>
      <c r="BB69" s="660">
        <v>0</v>
      </c>
      <c r="BC69" s="658">
        <v>0</v>
      </c>
      <c r="BD69" s="659">
        <v>0</v>
      </c>
      <c r="BE69" s="659">
        <v>0</v>
      </c>
      <c r="BF69" s="659">
        <v>0</v>
      </c>
      <c r="BG69" s="660">
        <v>0</v>
      </c>
      <c r="BH69" s="658">
        <v>0</v>
      </c>
      <c r="BI69" s="659">
        <v>0</v>
      </c>
      <c r="BJ69" s="659">
        <v>0</v>
      </c>
      <c r="BK69" s="659">
        <v>0</v>
      </c>
      <c r="BL69" s="660">
        <v>0</v>
      </c>
      <c r="BM69" s="658">
        <v>0</v>
      </c>
      <c r="BN69" s="659">
        <v>0</v>
      </c>
      <c r="BO69" s="659">
        <v>0</v>
      </c>
      <c r="BP69" s="659">
        <v>0</v>
      </c>
      <c r="BQ69" s="660">
        <v>0</v>
      </c>
      <c r="BR69" s="658">
        <v>0</v>
      </c>
      <c r="BS69" s="659">
        <v>0</v>
      </c>
      <c r="BT69" s="659">
        <v>0</v>
      </c>
      <c r="BU69" s="659">
        <v>0</v>
      </c>
      <c r="BV69" s="660">
        <v>0</v>
      </c>
      <c r="BW69" s="658">
        <v>0</v>
      </c>
      <c r="BX69" s="659">
        <v>0</v>
      </c>
      <c r="BY69" s="659">
        <v>0</v>
      </c>
      <c r="BZ69" s="659">
        <v>0</v>
      </c>
      <c r="CA69" s="660">
        <v>0</v>
      </c>
      <c r="CB69" s="658">
        <v>0</v>
      </c>
      <c r="CC69" s="659">
        <v>0</v>
      </c>
      <c r="CD69" s="659">
        <v>0</v>
      </c>
      <c r="CE69" s="659">
        <v>0</v>
      </c>
      <c r="CF69" s="660">
        <v>0</v>
      </c>
      <c r="CG69" s="658">
        <v>0</v>
      </c>
      <c r="CH69" s="659">
        <v>0</v>
      </c>
      <c r="CI69" s="659">
        <v>0</v>
      </c>
      <c r="CJ69" s="659">
        <v>0</v>
      </c>
      <c r="CK69" s="660">
        <v>0</v>
      </c>
      <c r="CL69" s="658">
        <v>0</v>
      </c>
      <c r="CM69" s="659">
        <v>0</v>
      </c>
      <c r="CN69" s="659">
        <v>0</v>
      </c>
      <c r="CO69" s="659">
        <v>0</v>
      </c>
      <c r="CP69" s="660">
        <v>0</v>
      </c>
      <c r="CQ69" s="658">
        <v>0</v>
      </c>
      <c r="CR69" s="659">
        <v>0</v>
      </c>
      <c r="CS69" s="659">
        <v>0</v>
      </c>
      <c r="CT69" s="659">
        <v>0</v>
      </c>
      <c r="CU69" s="660">
        <v>0</v>
      </c>
      <c r="CV69" s="658">
        <v>0</v>
      </c>
      <c r="CW69" s="659">
        <v>0</v>
      </c>
      <c r="CX69" s="659">
        <v>0</v>
      </c>
      <c r="CY69" s="659">
        <v>0</v>
      </c>
      <c r="CZ69" s="660">
        <v>0</v>
      </c>
      <c r="DA69" s="658">
        <v>0</v>
      </c>
      <c r="DB69" s="659">
        <v>0</v>
      </c>
      <c r="DC69" s="659">
        <v>0</v>
      </c>
      <c r="DD69" s="659">
        <v>0</v>
      </c>
      <c r="DE69" s="660">
        <v>0</v>
      </c>
      <c r="DF69" s="658">
        <v>0</v>
      </c>
      <c r="DG69" s="659">
        <v>0</v>
      </c>
      <c r="DH69" s="659">
        <v>0</v>
      </c>
      <c r="DI69" s="659">
        <v>0</v>
      </c>
      <c r="DJ69" s="660">
        <v>0</v>
      </c>
      <c r="DK69" s="658">
        <v>0</v>
      </c>
      <c r="DL69" s="659">
        <v>0</v>
      </c>
      <c r="DM69" s="659">
        <v>0</v>
      </c>
      <c r="DN69" s="659">
        <v>0</v>
      </c>
      <c r="DO69" s="660">
        <v>0</v>
      </c>
      <c r="DP69" s="658">
        <v>0</v>
      </c>
      <c r="DQ69" s="659">
        <v>0</v>
      </c>
      <c r="DR69" s="659">
        <v>0</v>
      </c>
      <c r="DS69" s="659">
        <v>0</v>
      </c>
      <c r="DT69" s="660">
        <v>0</v>
      </c>
      <c r="DU69" s="658">
        <v>0</v>
      </c>
      <c r="DV69" s="659">
        <v>0</v>
      </c>
      <c r="DW69" s="659">
        <v>0</v>
      </c>
      <c r="DX69" s="659">
        <v>0</v>
      </c>
      <c r="DY69" s="660">
        <v>0</v>
      </c>
      <c r="DZ69" s="658">
        <v>0</v>
      </c>
      <c r="EA69" s="659">
        <v>0</v>
      </c>
      <c r="EB69" s="659">
        <v>0</v>
      </c>
      <c r="EC69" s="659">
        <v>0</v>
      </c>
      <c r="ED69" s="660">
        <v>0</v>
      </c>
      <c r="EE69" s="658">
        <v>0</v>
      </c>
      <c r="EF69" s="659">
        <v>0</v>
      </c>
      <c r="EG69" s="659">
        <v>0</v>
      </c>
      <c r="EH69" s="659">
        <v>0</v>
      </c>
      <c r="EI69" s="660">
        <v>0</v>
      </c>
      <c r="EJ69" s="658">
        <v>0</v>
      </c>
      <c r="EK69" s="659">
        <v>0</v>
      </c>
      <c r="EL69" s="659">
        <v>0</v>
      </c>
      <c r="EM69" s="659">
        <v>0</v>
      </c>
      <c r="EN69" s="660">
        <v>0</v>
      </c>
      <c r="EO69" s="658">
        <v>0</v>
      </c>
      <c r="EP69" s="659">
        <v>0</v>
      </c>
      <c r="EQ69" s="659">
        <v>0</v>
      </c>
      <c r="ER69" s="659">
        <v>0</v>
      </c>
      <c r="ES69" s="660">
        <v>0</v>
      </c>
      <c r="ET69" s="658">
        <v>0</v>
      </c>
      <c r="EU69" s="659">
        <v>0</v>
      </c>
      <c r="EV69" s="659">
        <v>0</v>
      </c>
      <c r="EW69" s="659">
        <v>0</v>
      </c>
      <c r="EX69" s="660">
        <v>0</v>
      </c>
      <c r="EY69" s="658">
        <v>0</v>
      </c>
      <c r="EZ69" s="659">
        <v>0</v>
      </c>
      <c r="FA69" s="659">
        <v>0</v>
      </c>
      <c r="FB69" s="659">
        <v>0</v>
      </c>
      <c r="FC69" s="660">
        <v>0</v>
      </c>
      <c r="FD69" s="658">
        <v>0</v>
      </c>
      <c r="FE69" s="659">
        <v>0</v>
      </c>
      <c r="FF69" s="659">
        <v>0</v>
      </c>
      <c r="FG69" s="659">
        <v>0</v>
      </c>
      <c r="FH69" s="660">
        <v>0</v>
      </c>
      <c r="FI69" s="658">
        <v>0</v>
      </c>
      <c r="FJ69" s="659">
        <v>0</v>
      </c>
      <c r="FK69" s="659">
        <v>0</v>
      </c>
      <c r="FL69" s="659">
        <v>0</v>
      </c>
      <c r="FM69" s="660">
        <v>0</v>
      </c>
      <c r="FN69" s="658">
        <v>0</v>
      </c>
      <c r="FO69" s="659">
        <v>0</v>
      </c>
      <c r="FP69" s="659">
        <v>0</v>
      </c>
      <c r="FQ69" s="659">
        <v>0</v>
      </c>
      <c r="FR69" s="660">
        <v>0</v>
      </c>
      <c r="FS69" s="658">
        <v>0</v>
      </c>
      <c r="FT69" s="659">
        <v>0</v>
      </c>
      <c r="FU69" s="659">
        <v>0</v>
      </c>
      <c r="FV69" s="659">
        <v>0</v>
      </c>
      <c r="FW69" s="660">
        <v>0</v>
      </c>
      <c r="FX69" s="658">
        <v>0</v>
      </c>
      <c r="FY69" s="659">
        <v>0</v>
      </c>
      <c r="FZ69" s="659">
        <v>0</v>
      </c>
      <c r="GA69" s="659">
        <v>0</v>
      </c>
      <c r="GB69" s="660">
        <v>0</v>
      </c>
      <c r="GC69" s="658">
        <v>0</v>
      </c>
      <c r="GD69" s="659">
        <v>0</v>
      </c>
      <c r="GE69" s="659">
        <v>0</v>
      </c>
      <c r="GF69" s="659">
        <v>0</v>
      </c>
      <c r="GG69" s="660">
        <v>0</v>
      </c>
      <c r="GH69" s="658">
        <v>0</v>
      </c>
      <c r="GI69" s="659">
        <v>0</v>
      </c>
      <c r="GJ69" s="659">
        <v>0</v>
      </c>
      <c r="GK69" s="659">
        <v>0</v>
      </c>
      <c r="GL69" s="660">
        <v>0</v>
      </c>
      <c r="GM69" s="658">
        <v>0</v>
      </c>
      <c r="GN69" s="659">
        <v>0</v>
      </c>
      <c r="GO69" s="659">
        <v>0</v>
      </c>
      <c r="GP69" s="659">
        <v>0</v>
      </c>
      <c r="GQ69" s="660">
        <v>0</v>
      </c>
      <c r="GR69" s="658">
        <v>0</v>
      </c>
      <c r="GS69" s="659">
        <v>0</v>
      </c>
      <c r="GT69" s="659">
        <v>0</v>
      </c>
      <c r="GU69" s="659">
        <v>0</v>
      </c>
      <c r="GV69" s="660">
        <v>0</v>
      </c>
      <c r="GW69" s="658">
        <v>0</v>
      </c>
      <c r="GX69" s="659">
        <v>0</v>
      </c>
      <c r="GY69" s="659">
        <v>0</v>
      </c>
      <c r="GZ69" s="659">
        <v>0</v>
      </c>
      <c r="HA69" s="660">
        <v>0</v>
      </c>
      <c r="HB69" s="658">
        <v>0</v>
      </c>
      <c r="HC69" s="659">
        <v>0</v>
      </c>
      <c r="HD69" s="659">
        <v>0</v>
      </c>
      <c r="HE69" s="659">
        <v>0</v>
      </c>
      <c r="HF69" s="660">
        <v>0</v>
      </c>
      <c r="HG69" s="658">
        <v>0</v>
      </c>
      <c r="HH69" s="659">
        <v>0</v>
      </c>
      <c r="HI69" s="659">
        <v>0</v>
      </c>
      <c r="HJ69" s="659">
        <v>0</v>
      </c>
      <c r="HK69" s="660">
        <v>0</v>
      </c>
      <c r="HL69" s="658">
        <v>0</v>
      </c>
      <c r="HM69" s="659">
        <v>0</v>
      </c>
      <c r="HN69" s="659">
        <v>0</v>
      </c>
      <c r="HO69" s="659">
        <v>0</v>
      </c>
      <c r="HP69" s="660">
        <v>0</v>
      </c>
      <c r="HQ69" s="658">
        <v>0</v>
      </c>
      <c r="HR69" s="659">
        <v>0</v>
      </c>
      <c r="HS69" s="659">
        <v>0</v>
      </c>
      <c r="HT69" s="659">
        <v>0</v>
      </c>
      <c r="HU69" s="660">
        <v>0</v>
      </c>
      <c r="HV69" s="658">
        <v>0</v>
      </c>
      <c r="HW69" s="659">
        <v>0</v>
      </c>
      <c r="HX69" s="659">
        <v>0</v>
      </c>
      <c r="HY69" s="659">
        <v>0</v>
      </c>
      <c r="HZ69" s="660">
        <v>0</v>
      </c>
      <c r="IA69" s="658">
        <v>0</v>
      </c>
      <c r="IB69" s="659">
        <v>0</v>
      </c>
      <c r="IC69" s="659">
        <v>0</v>
      </c>
      <c r="ID69" s="659">
        <v>0</v>
      </c>
      <c r="IE69" s="660">
        <v>0</v>
      </c>
      <c r="IF69" s="658">
        <v>0</v>
      </c>
      <c r="IG69" s="659">
        <v>0</v>
      </c>
      <c r="IH69" s="659">
        <v>0</v>
      </c>
      <c r="II69" s="659">
        <v>0</v>
      </c>
      <c r="IJ69" s="660">
        <v>0</v>
      </c>
      <c r="IK69" s="658">
        <v>0</v>
      </c>
      <c r="IL69" s="659">
        <v>0</v>
      </c>
      <c r="IM69" s="659">
        <v>0</v>
      </c>
      <c r="IN69" s="659">
        <v>0</v>
      </c>
      <c r="IO69" s="660">
        <v>0</v>
      </c>
      <c r="IP69" s="658">
        <v>0</v>
      </c>
      <c r="IQ69" s="659">
        <v>0</v>
      </c>
      <c r="IR69" s="659">
        <v>0</v>
      </c>
      <c r="IS69" s="659">
        <v>0</v>
      </c>
      <c r="IT69" s="660">
        <v>0</v>
      </c>
      <c r="IU69" s="658">
        <v>0</v>
      </c>
      <c r="IV69" s="659">
        <v>0</v>
      </c>
      <c r="IW69" s="659">
        <v>0</v>
      </c>
      <c r="IX69" s="659">
        <v>0</v>
      </c>
      <c r="IY69" s="660">
        <v>0</v>
      </c>
      <c r="IZ69" s="658">
        <v>0</v>
      </c>
      <c r="JA69" s="659">
        <v>0</v>
      </c>
      <c r="JB69" s="659">
        <v>0</v>
      </c>
      <c r="JC69" s="659">
        <v>0</v>
      </c>
      <c r="JD69" s="660">
        <v>0</v>
      </c>
      <c r="JE69" s="658">
        <v>0</v>
      </c>
      <c r="JF69" s="659">
        <v>0</v>
      </c>
      <c r="JG69" s="659">
        <v>0</v>
      </c>
      <c r="JH69" s="659">
        <v>0</v>
      </c>
      <c r="JI69" s="660">
        <v>0</v>
      </c>
      <c r="JJ69" s="658">
        <v>0</v>
      </c>
      <c r="JK69" s="659">
        <v>0</v>
      </c>
      <c r="JL69" s="659">
        <v>0</v>
      </c>
      <c r="JM69" s="659">
        <v>0</v>
      </c>
      <c r="JN69" s="660">
        <v>0</v>
      </c>
      <c r="JO69" s="658">
        <v>0</v>
      </c>
      <c r="JP69" s="659">
        <v>0</v>
      </c>
      <c r="JQ69" s="659">
        <v>0</v>
      </c>
      <c r="JR69" s="659">
        <v>0</v>
      </c>
      <c r="JS69" s="660">
        <v>0</v>
      </c>
      <c r="JT69" s="658">
        <v>0</v>
      </c>
      <c r="JU69" s="659">
        <v>0</v>
      </c>
      <c r="JV69" s="659">
        <v>0</v>
      </c>
      <c r="JW69" s="659">
        <v>0</v>
      </c>
      <c r="JX69" s="660">
        <v>0</v>
      </c>
      <c r="JY69" s="658">
        <v>0</v>
      </c>
      <c r="JZ69" s="659">
        <v>0</v>
      </c>
      <c r="KA69" s="659">
        <v>0</v>
      </c>
      <c r="KB69" s="659">
        <v>0</v>
      </c>
      <c r="KC69" s="660">
        <v>0</v>
      </c>
      <c r="KD69" s="658">
        <v>0</v>
      </c>
      <c r="KE69" s="659">
        <v>0</v>
      </c>
      <c r="KF69" s="659">
        <v>0</v>
      </c>
      <c r="KG69" s="659">
        <v>0</v>
      </c>
      <c r="KH69" s="660">
        <v>0</v>
      </c>
      <c r="KI69" s="658">
        <v>0</v>
      </c>
      <c r="KJ69" s="659">
        <v>0</v>
      </c>
      <c r="KK69" s="659">
        <v>0</v>
      </c>
      <c r="KL69" s="659">
        <v>0</v>
      </c>
      <c r="KM69" s="660">
        <v>0</v>
      </c>
      <c r="KN69" s="658">
        <v>0</v>
      </c>
      <c r="KO69" s="659">
        <v>0</v>
      </c>
      <c r="KP69" s="659">
        <v>0</v>
      </c>
      <c r="KQ69" s="659">
        <v>0</v>
      </c>
      <c r="KR69" s="660">
        <v>0</v>
      </c>
      <c r="KS69" s="658">
        <v>0</v>
      </c>
      <c r="KT69" s="659">
        <v>0</v>
      </c>
      <c r="KU69" s="659">
        <v>0</v>
      </c>
      <c r="KV69" s="659">
        <v>0</v>
      </c>
      <c r="KW69" s="660">
        <v>0</v>
      </c>
      <c r="KX69" s="658">
        <v>0</v>
      </c>
      <c r="KY69" s="659">
        <v>0</v>
      </c>
      <c r="KZ69" s="659">
        <v>0</v>
      </c>
      <c r="LA69" s="659">
        <v>0</v>
      </c>
      <c r="LB69" s="660">
        <v>0</v>
      </c>
      <c r="LC69" s="658">
        <v>0</v>
      </c>
      <c r="LD69" s="659">
        <v>0</v>
      </c>
      <c r="LE69" s="659">
        <v>0</v>
      </c>
      <c r="LF69" s="659">
        <v>0</v>
      </c>
      <c r="LG69" s="660">
        <v>0</v>
      </c>
      <c r="LH69" s="658">
        <v>0</v>
      </c>
      <c r="LI69" s="659">
        <v>0</v>
      </c>
      <c r="LJ69" s="659">
        <v>0</v>
      </c>
      <c r="LK69" s="659">
        <v>0</v>
      </c>
      <c r="LL69" s="660">
        <v>0</v>
      </c>
      <c r="LM69" s="658">
        <v>0</v>
      </c>
      <c r="LN69" s="659">
        <v>0</v>
      </c>
      <c r="LO69" s="659">
        <v>0</v>
      </c>
      <c r="LP69" s="659">
        <v>0</v>
      </c>
      <c r="LQ69" s="660">
        <v>0</v>
      </c>
      <c r="LR69" s="658">
        <v>0</v>
      </c>
      <c r="LS69" s="659">
        <v>0</v>
      </c>
      <c r="LT69" s="659">
        <v>0</v>
      </c>
      <c r="LU69" s="659">
        <v>0</v>
      </c>
      <c r="LV69" s="660">
        <v>0</v>
      </c>
      <c r="LW69" s="658">
        <v>0</v>
      </c>
      <c r="LX69" s="659">
        <v>0</v>
      </c>
      <c r="LY69" s="659">
        <v>0</v>
      </c>
      <c r="LZ69" s="659">
        <v>0</v>
      </c>
      <c r="MA69" s="660">
        <v>0</v>
      </c>
      <c r="MB69" s="658">
        <v>0</v>
      </c>
      <c r="MC69" s="659">
        <v>0</v>
      </c>
      <c r="MD69" s="659">
        <v>0</v>
      </c>
      <c r="ME69" s="659">
        <v>0</v>
      </c>
      <c r="MF69" s="660">
        <v>0</v>
      </c>
      <c r="MG69" s="658">
        <v>0</v>
      </c>
      <c r="MH69" s="659">
        <v>0</v>
      </c>
      <c r="MI69" s="659">
        <v>0</v>
      </c>
      <c r="MJ69" s="659">
        <v>0</v>
      </c>
      <c r="MK69" s="660">
        <v>0</v>
      </c>
      <c r="ML69" s="658">
        <v>0</v>
      </c>
      <c r="MM69" s="659">
        <v>0</v>
      </c>
      <c r="MN69" s="659">
        <v>0</v>
      </c>
      <c r="MO69" s="659">
        <v>0</v>
      </c>
      <c r="MP69" s="660">
        <v>0</v>
      </c>
      <c r="MQ69" s="658">
        <v>0</v>
      </c>
      <c r="MR69" s="659">
        <v>0</v>
      </c>
      <c r="MS69" s="659">
        <v>0</v>
      </c>
      <c r="MT69" s="659">
        <v>0</v>
      </c>
      <c r="MU69" s="660">
        <v>0</v>
      </c>
      <c r="MV69" s="658">
        <v>0</v>
      </c>
      <c r="MW69" s="659">
        <v>0</v>
      </c>
      <c r="MX69" s="659">
        <v>0</v>
      </c>
      <c r="MY69" s="659">
        <v>0</v>
      </c>
      <c r="MZ69" s="660">
        <v>0</v>
      </c>
      <c r="NA69" s="658">
        <v>0</v>
      </c>
      <c r="NB69" s="659">
        <v>0</v>
      </c>
      <c r="NC69" s="659">
        <v>0</v>
      </c>
      <c r="ND69" s="659">
        <v>0</v>
      </c>
      <c r="NE69" s="660">
        <v>0</v>
      </c>
      <c r="NF69" s="658">
        <v>0</v>
      </c>
      <c r="NG69" s="659">
        <v>0</v>
      </c>
      <c r="NH69" s="659">
        <v>0</v>
      </c>
      <c r="NI69" s="659">
        <v>0</v>
      </c>
      <c r="NJ69" s="660">
        <v>0</v>
      </c>
      <c r="NK69" s="658">
        <v>0</v>
      </c>
      <c r="NL69" s="659">
        <v>0</v>
      </c>
      <c r="NM69" s="659">
        <v>0</v>
      </c>
      <c r="NN69" s="659">
        <v>0</v>
      </c>
      <c r="NO69" s="660">
        <v>0</v>
      </c>
      <c r="NP69" s="658">
        <v>0</v>
      </c>
      <c r="NQ69" s="659">
        <v>0</v>
      </c>
      <c r="NR69" s="659">
        <v>0</v>
      </c>
      <c r="NS69" s="659">
        <v>0</v>
      </c>
      <c r="NT69" s="660">
        <v>0</v>
      </c>
      <c r="NU69" s="658">
        <v>0</v>
      </c>
      <c r="NV69" s="659">
        <v>0</v>
      </c>
      <c r="NW69" s="659">
        <v>0</v>
      </c>
      <c r="NX69" s="659">
        <v>0</v>
      </c>
      <c r="NY69" s="660">
        <v>0</v>
      </c>
      <c r="NZ69" s="658">
        <v>0</v>
      </c>
      <c r="OA69" s="659">
        <v>0</v>
      </c>
      <c r="OB69" s="659">
        <v>0</v>
      </c>
      <c r="OC69" s="659">
        <v>0</v>
      </c>
      <c r="OD69" s="660">
        <v>0</v>
      </c>
      <c r="OE69" s="658">
        <v>0</v>
      </c>
      <c r="OF69" s="659">
        <v>0</v>
      </c>
      <c r="OG69" s="659">
        <v>0</v>
      </c>
      <c r="OH69" s="659">
        <v>0</v>
      </c>
      <c r="OI69" s="660">
        <v>0</v>
      </c>
      <c r="OJ69" s="658">
        <v>0</v>
      </c>
      <c r="OK69" s="659">
        <v>0</v>
      </c>
      <c r="OL69" s="659">
        <v>0</v>
      </c>
      <c r="OM69" s="659">
        <v>0</v>
      </c>
      <c r="ON69" s="660">
        <v>0</v>
      </c>
      <c r="OO69" s="658">
        <v>0</v>
      </c>
      <c r="OP69" s="659">
        <v>0</v>
      </c>
      <c r="OQ69" s="659">
        <v>0</v>
      </c>
      <c r="OR69" s="659">
        <v>0</v>
      </c>
      <c r="OS69" s="660">
        <v>0</v>
      </c>
      <c r="OT69" s="658">
        <v>0</v>
      </c>
      <c r="OU69" s="659">
        <v>0</v>
      </c>
      <c r="OV69" s="659">
        <v>0</v>
      </c>
      <c r="OW69" s="659">
        <v>0</v>
      </c>
      <c r="OX69" s="660">
        <v>0</v>
      </c>
      <c r="OY69" s="658">
        <v>0</v>
      </c>
      <c r="OZ69" s="659">
        <v>0</v>
      </c>
      <c r="PA69" s="659">
        <v>0</v>
      </c>
      <c r="PB69" s="659">
        <v>0</v>
      </c>
      <c r="PC69" s="660">
        <v>0</v>
      </c>
      <c r="PD69" s="658">
        <v>0</v>
      </c>
      <c r="PE69" s="659">
        <v>0</v>
      </c>
      <c r="PF69" s="659">
        <v>0</v>
      </c>
      <c r="PG69" s="659">
        <v>0</v>
      </c>
      <c r="PH69" s="660">
        <v>0</v>
      </c>
      <c r="PI69" s="658">
        <v>0</v>
      </c>
      <c r="PJ69" s="659">
        <v>0</v>
      </c>
      <c r="PK69" s="659">
        <v>0</v>
      </c>
      <c r="PL69" s="659">
        <v>0</v>
      </c>
      <c r="PM69" s="660">
        <v>0</v>
      </c>
      <c r="PN69" s="658">
        <v>0</v>
      </c>
      <c r="PO69" s="659">
        <v>0</v>
      </c>
      <c r="PP69" s="659">
        <v>0</v>
      </c>
      <c r="PQ69" s="659">
        <v>0</v>
      </c>
      <c r="PR69" s="660">
        <v>0</v>
      </c>
      <c r="PS69" s="658">
        <v>0</v>
      </c>
      <c r="PT69" s="659">
        <v>0</v>
      </c>
      <c r="PU69" s="659">
        <v>0</v>
      </c>
      <c r="PV69" s="659">
        <v>0</v>
      </c>
      <c r="PW69" s="660">
        <v>0</v>
      </c>
      <c r="PX69" s="658">
        <v>0</v>
      </c>
      <c r="PY69" s="659">
        <v>0</v>
      </c>
      <c r="PZ69" s="659">
        <v>0</v>
      </c>
      <c r="QA69" s="659">
        <v>0</v>
      </c>
      <c r="QB69" s="660">
        <v>0</v>
      </c>
      <c r="QC69" s="658">
        <v>0</v>
      </c>
      <c r="QD69" s="659">
        <v>0</v>
      </c>
      <c r="QE69" s="659">
        <v>0</v>
      </c>
      <c r="QF69" s="659">
        <v>0</v>
      </c>
      <c r="QG69" s="660">
        <v>0</v>
      </c>
      <c r="QH69" s="658">
        <v>0</v>
      </c>
      <c r="QI69" s="659">
        <v>0</v>
      </c>
      <c r="QJ69" s="659">
        <v>0</v>
      </c>
      <c r="QK69" s="659">
        <v>0</v>
      </c>
      <c r="QL69" s="660">
        <v>0</v>
      </c>
      <c r="QM69" s="658">
        <v>0</v>
      </c>
      <c r="QN69" s="659">
        <v>0</v>
      </c>
      <c r="QO69" s="659">
        <v>0</v>
      </c>
      <c r="QP69" s="659">
        <v>0</v>
      </c>
      <c r="QQ69" s="660">
        <v>0</v>
      </c>
    </row>
    <row r="70" spans="2:459">
      <c r="B70" s="1652"/>
      <c r="C70" s="298" t="s">
        <v>2881</v>
      </c>
      <c r="D70" s="657"/>
      <c r="E70" s="658">
        <v>5.4</v>
      </c>
      <c r="F70" s="659">
        <v>1713</v>
      </c>
      <c r="G70" s="659">
        <v>1292</v>
      </c>
      <c r="H70" s="659">
        <v>421</v>
      </c>
      <c r="I70" s="660">
        <v>0.24576765907764156</v>
      </c>
      <c r="J70" s="658">
        <v>30</v>
      </c>
      <c r="K70" s="659">
        <v>4428</v>
      </c>
      <c r="L70" s="659">
        <v>3998</v>
      </c>
      <c r="M70" s="659">
        <v>430</v>
      </c>
      <c r="N70" s="660">
        <v>9.7109304426377593E-2</v>
      </c>
      <c r="O70" s="658">
        <v>35.4</v>
      </c>
      <c r="P70" s="659">
        <v>6141</v>
      </c>
      <c r="Q70" s="659">
        <v>5290</v>
      </c>
      <c r="R70" s="659">
        <v>851</v>
      </c>
      <c r="S70" s="660">
        <v>0.13857677902621723</v>
      </c>
      <c r="T70" s="658">
        <v>24.200000000000003</v>
      </c>
      <c r="U70" s="659">
        <v>5809</v>
      </c>
      <c r="V70" s="659">
        <v>4656</v>
      </c>
      <c r="W70" s="659">
        <v>1153</v>
      </c>
      <c r="X70" s="660">
        <v>0.19848510931313479</v>
      </c>
      <c r="Y70" s="658">
        <v>9.5</v>
      </c>
      <c r="Z70" s="659">
        <v>1339</v>
      </c>
      <c r="AA70" s="659">
        <v>1130</v>
      </c>
      <c r="AB70" s="659">
        <v>209</v>
      </c>
      <c r="AC70" s="660">
        <v>0.15608663181478716</v>
      </c>
      <c r="AD70" s="658">
        <v>33.700000000000003</v>
      </c>
      <c r="AE70" s="659">
        <v>7148</v>
      </c>
      <c r="AF70" s="659">
        <v>5786</v>
      </c>
      <c r="AG70" s="659">
        <v>1362</v>
      </c>
      <c r="AH70" s="660">
        <v>0.19054280917739227</v>
      </c>
      <c r="AI70" s="658">
        <v>-1.6999999999999957</v>
      </c>
      <c r="AJ70" s="659">
        <v>1007</v>
      </c>
      <c r="AK70" s="659">
        <v>496</v>
      </c>
      <c r="AL70" s="659">
        <v>511</v>
      </c>
      <c r="AM70" s="660">
        <v>5.1966030151175041E-2</v>
      </c>
      <c r="AN70" s="658">
        <v>5.4</v>
      </c>
      <c r="AO70" s="659">
        <v>1713</v>
      </c>
      <c r="AP70" s="659">
        <v>1292</v>
      </c>
      <c r="AQ70" s="659">
        <v>421</v>
      </c>
      <c r="AR70" s="660">
        <v>0.24576765907764156</v>
      </c>
      <c r="AS70" s="658">
        <v>30</v>
      </c>
      <c r="AT70" s="659">
        <v>4428</v>
      </c>
      <c r="AU70" s="659">
        <v>3998</v>
      </c>
      <c r="AV70" s="659">
        <v>430</v>
      </c>
      <c r="AW70" s="660">
        <v>9.7109304426377593E-2</v>
      </c>
      <c r="AX70" s="658">
        <v>35.4</v>
      </c>
      <c r="AY70" s="659">
        <v>6141</v>
      </c>
      <c r="AZ70" s="659">
        <v>5290</v>
      </c>
      <c r="BA70" s="659">
        <v>851</v>
      </c>
      <c r="BB70" s="660">
        <v>0.13857677902621723</v>
      </c>
      <c r="BC70" s="658">
        <v>47.1</v>
      </c>
      <c r="BD70" s="659">
        <v>10239</v>
      </c>
      <c r="BE70" s="659">
        <v>8527</v>
      </c>
      <c r="BF70" s="659">
        <v>1712</v>
      </c>
      <c r="BG70" s="660">
        <v>0.16720382849887686</v>
      </c>
      <c r="BH70" s="658">
        <v>7.4</v>
      </c>
      <c r="BI70" s="659">
        <v>1056</v>
      </c>
      <c r="BJ70" s="659">
        <v>893</v>
      </c>
      <c r="BK70" s="659">
        <v>163</v>
      </c>
      <c r="BL70" s="660">
        <v>0.15435606060606061</v>
      </c>
      <c r="BM70" s="658">
        <v>54.5</v>
      </c>
      <c r="BN70" s="659">
        <v>11295</v>
      </c>
      <c r="BO70" s="659">
        <v>9420</v>
      </c>
      <c r="BP70" s="659">
        <v>1875</v>
      </c>
      <c r="BQ70" s="660">
        <v>0.16600265604249667</v>
      </c>
      <c r="BR70" s="658">
        <v>19.100000000000001</v>
      </c>
      <c r="BS70" s="659">
        <v>5154</v>
      </c>
      <c r="BT70" s="659">
        <v>4130</v>
      </c>
      <c r="BU70" s="659">
        <v>1024</v>
      </c>
      <c r="BV70" s="660">
        <v>2.7425877016279437E-2</v>
      </c>
      <c r="BW70" s="658">
        <v>5.4</v>
      </c>
      <c r="BX70" s="659">
        <v>1713</v>
      </c>
      <c r="BY70" s="659">
        <v>1292</v>
      </c>
      <c r="BZ70" s="659">
        <v>421</v>
      </c>
      <c r="CA70" s="660">
        <v>0.24576765907764156</v>
      </c>
      <c r="CB70" s="658">
        <v>30</v>
      </c>
      <c r="CC70" s="659">
        <v>4428</v>
      </c>
      <c r="CD70" s="659">
        <v>3998</v>
      </c>
      <c r="CE70" s="659">
        <v>430</v>
      </c>
      <c r="CF70" s="660">
        <v>9.7109304426377593E-2</v>
      </c>
      <c r="CG70" s="658">
        <v>35.4</v>
      </c>
      <c r="CH70" s="659">
        <v>6141</v>
      </c>
      <c r="CI70" s="659">
        <v>5290</v>
      </c>
      <c r="CJ70" s="659">
        <v>851</v>
      </c>
      <c r="CK70" s="660">
        <v>0.13857677902621723</v>
      </c>
      <c r="CL70" s="658">
        <v>75.600000000000009</v>
      </c>
      <c r="CM70" s="659">
        <v>12475</v>
      </c>
      <c r="CN70" s="659">
        <v>10012</v>
      </c>
      <c r="CO70" s="659">
        <v>2463</v>
      </c>
      <c r="CP70" s="660">
        <v>0.19743486973947896</v>
      </c>
      <c r="CQ70" s="658">
        <v>10.199999999999999</v>
      </c>
      <c r="CR70" s="659">
        <v>1420</v>
      </c>
      <c r="CS70" s="659">
        <v>1153</v>
      </c>
      <c r="CT70" s="659">
        <v>267</v>
      </c>
      <c r="CU70" s="660">
        <v>0.18802816901408451</v>
      </c>
      <c r="CV70" s="658">
        <v>85.800000000000011</v>
      </c>
      <c r="CW70" s="659">
        <v>13895</v>
      </c>
      <c r="CX70" s="659">
        <v>11165</v>
      </c>
      <c r="CY70" s="659">
        <v>2730</v>
      </c>
      <c r="CZ70" s="660">
        <v>0.19647355163727959</v>
      </c>
      <c r="DA70" s="658">
        <v>50.400000000000013</v>
      </c>
      <c r="DB70" s="659">
        <v>7754</v>
      </c>
      <c r="DC70" s="659">
        <v>5875</v>
      </c>
      <c r="DD70" s="659">
        <v>1879</v>
      </c>
      <c r="DE70" s="660">
        <v>5.7896772611062353E-2</v>
      </c>
      <c r="DF70" s="658">
        <v>5.4</v>
      </c>
      <c r="DG70" s="659">
        <v>1713</v>
      </c>
      <c r="DH70" s="659">
        <v>1292</v>
      </c>
      <c r="DI70" s="659">
        <v>421</v>
      </c>
      <c r="DJ70" s="660">
        <v>0.24576765907764156</v>
      </c>
      <c r="DK70" s="658">
        <v>30</v>
      </c>
      <c r="DL70" s="659">
        <v>4428</v>
      </c>
      <c r="DM70" s="659">
        <v>3998</v>
      </c>
      <c r="DN70" s="659">
        <v>430</v>
      </c>
      <c r="DO70" s="660">
        <v>9.7109304426377593E-2</v>
      </c>
      <c r="DP70" s="658">
        <v>35.4</v>
      </c>
      <c r="DQ70" s="659">
        <v>6141</v>
      </c>
      <c r="DR70" s="659">
        <v>5290</v>
      </c>
      <c r="DS70" s="659">
        <v>851</v>
      </c>
      <c r="DT70" s="660">
        <v>0.13857677902621723</v>
      </c>
      <c r="DU70" s="658">
        <v>11.6</v>
      </c>
      <c r="DV70" s="659">
        <v>4112</v>
      </c>
      <c r="DW70" s="659">
        <v>3127</v>
      </c>
      <c r="DX70" s="659">
        <v>985</v>
      </c>
      <c r="DY70" s="660">
        <v>0.23954280155642024</v>
      </c>
      <c r="DZ70" s="658">
        <v>12.6</v>
      </c>
      <c r="EA70" s="659">
        <v>2006</v>
      </c>
      <c r="EB70" s="659">
        <v>1584</v>
      </c>
      <c r="EC70" s="659">
        <v>422</v>
      </c>
      <c r="ED70" s="660">
        <v>0.21036889332003988</v>
      </c>
      <c r="EE70" s="658">
        <v>24.2</v>
      </c>
      <c r="EF70" s="659">
        <v>6118</v>
      </c>
      <c r="EG70" s="659">
        <v>4711</v>
      </c>
      <c r="EH70" s="659">
        <v>1407</v>
      </c>
      <c r="EI70" s="660">
        <v>0.2299771167048055</v>
      </c>
      <c r="EJ70" s="658">
        <v>-11.2</v>
      </c>
      <c r="EK70" s="659">
        <v>-23</v>
      </c>
      <c r="EL70" s="659">
        <v>-579</v>
      </c>
      <c r="EM70" s="659">
        <v>556</v>
      </c>
      <c r="EN70" s="660">
        <v>9.1400337678588267E-2</v>
      </c>
      <c r="EO70" s="658">
        <v>5.4</v>
      </c>
      <c r="EP70" s="659">
        <v>1713</v>
      </c>
      <c r="EQ70" s="659">
        <v>1292</v>
      </c>
      <c r="ER70" s="659">
        <v>421</v>
      </c>
      <c r="ES70" s="660">
        <v>0.24576765907764156</v>
      </c>
      <c r="ET70" s="658">
        <v>30</v>
      </c>
      <c r="EU70" s="659">
        <v>4428</v>
      </c>
      <c r="EV70" s="659">
        <v>3998</v>
      </c>
      <c r="EW70" s="659">
        <v>430</v>
      </c>
      <c r="EX70" s="660">
        <v>9.7109304426377593E-2</v>
      </c>
      <c r="EY70" s="658">
        <v>35.4</v>
      </c>
      <c r="EZ70" s="659">
        <v>6141</v>
      </c>
      <c r="FA70" s="659">
        <v>5290</v>
      </c>
      <c r="FB70" s="659">
        <v>851</v>
      </c>
      <c r="FC70" s="660">
        <v>0.13857677902621723</v>
      </c>
      <c r="FD70" s="658">
        <v>28.2</v>
      </c>
      <c r="FE70" s="659">
        <v>6279</v>
      </c>
      <c r="FF70" s="659">
        <v>5098</v>
      </c>
      <c r="FG70" s="659">
        <v>1181</v>
      </c>
      <c r="FH70" s="660">
        <v>0.18808727504379677</v>
      </c>
      <c r="FI70" s="658">
        <v>9</v>
      </c>
      <c r="FJ70" s="659">
        <v>1284</v>
      </c>
      <c r="FK70" s="659">
        <v>1036</v>
      </c>
      <c r="FL70" s="659">
        <v>248</v>
      </c>
      <c r="FM70" s="660">
        <v>0.19314641744548286</v>
      </c>
      <c r="FN70" s="658">
        <v>37.200000000000003</v>
      </c>
      <c r="FO70" s="659">
        <v>7563</v>
      </c>
      <c r="FP70" s="659">
        <v>6134</v>
      </c>
      <c r="FQ70" s="659">
        <v>1429</v>
      </c>
      <c r="FR70" s="660">
        <v>0.18894618537617347</v>
      </c>
      <c r="FS70" s="658">
        <v>1.8000000000000043</v>
      </c>
      <c r="FT70" s="659">
        <v>1422</v>
      </c>
      <c r="FU70" s="659">
        <v>844</v>
      </c>
      <c r="FV70" s="659">
        <v>578</v>
      </c>
      <c r="FW70" s="660">
        <v>5.0369406349956236E-2</v>
      </c>
      <c r="FX70" s="658">
        <v>5.4</v>
      </c>
      <c r="FY70" s="659">
        <v>1713</v>
      </c>
      <c r="FZ70" s="659">
        <v>1292</v>
      </c>
      <c r="GA70" s="659">
        <v>421</v>
      </c>
      <c r="GB70" s="660">
        <v>0.24576765907764156</v>
      </c>
      <c r="GC70" s="658">
        <v>30</v>
      </c>
      <c r="GD70" s="659">
        <v>4428</v>
      </c>
      <c r="GE70" s="659">
        <v>3998</v>
      </c>
      <c r="GF70" s="659">
        <v>430</v>
      </c>
      <c r="GG70" s="660">
        <v>9.7109304426377593E-2</v>
      </c>
      <c r="GH70" s="658">
        <v>35.4</v>
      </c>
      <c r="GI70" s="659">
        <v>6141</v>
      </c>
      <c r="GJ70" s="659">
        <v>5290</v>
      </c>
      <c r="GK70" s="659">
        <v>851</v>
      </c>
      <c r="GL70" s="660">
        <v>0.13857677902621723</v>
      </c>
      <c r="GM70" s="658">
        <v>5.7000000000000011</v>
      </c>
      <c r="GN70" s="659">
        <v>2468</v>
      </c>
      <c r="GO70" s="659">
        <v>1880</v>
      </c>
      <c r="GP70" s="659">
        <v>588</v>
      </c>
      <c r="GQ70" s="660">
        <v>0.23824959481361427</v>
      </c>
      <c r="GR70" s="658">
        <v>2</v>
      </c>
      <c r="GS70" s="659">
        <v>268</v>
      </c>
      <c r="GT70" s="659">
        <v>216</v>
      </c>
      <c r="GU70" s="659">
        <v>52</v>
      </c>
      <c r="GV70" s="660">
        <v>0.19402985074626866</v>
      </c>
      <c r="GW70" s="658">
        <v>7.7000000000000011</v>
      </c>
      <c r="GX70" s="659">
        <v>2736</v>
      </c>
      <c r="GY70" s="659">
        <v>2096</v>
      </c>
      <c r="GZ70" s="659">
        <v>640</v>
      </c>
      <c r="HA70" s="660">
        <v>0.23391812865497075</v>
      </c>
      <c r="HB70" s="658">
        <v>-27.699999999999996</v>
      </c>
      <c r="HC70" s="659">
        <v>-3405</v>
      </c>
      <c r="HD70" s="659">
        <v>-3194</v>
      </c>
      <c r="HE70" s="659">
        <v>-211</v>
      </c>
      <c r="HF70" s="660">
        <v>9.5341349628753513E-2</v>
      </c>
      <c r="HG70" s="658">
        <v>5.4</v>
      </c>
      <c r="HH70" s="659">
        <v>1713</v>
      </c>
      <c r="HI70" s="659">
        <v>1292</v>
      </c>
      <c r="HJ70" s="659">
        <v>421</v>
      </c>
      <c r="HK70" s="660">
        <v>0.24576765907764156</v>
      </c>
      <c r="HL70" s="658">
        <v>30</v>
      </c>
      <c r="HM70" s="659">
        <v>4428</v>
      </c>
      <c r="HN70" s="659">
        <v>3998</v>
      </c>
      <c r="HO70" s="659">
        <v>430</v>
      </c>
      <c r="HP70" s="660">
        <v>9.7109304426377593E-2</v>
      </c>
      <c r="HQ70" s="658">
        <v>35.4</v>
      </c>
      <c r="HR70" s="659">
        <v>6141</v>
      </c>
      <c r="HS70" s="659">
        <v>5290</v>
      </c>
      <c r="HT70" s="659">
        <v>851</v>
      </c>
      <c r="HU70" s="660">
        <v>0.13857677902621723</v>
      </c>
      <c r="HV70" s="658">
        <v>18.5</v>
      </c>
      <c r="HW70" s="659">
        <v>4885</v>
      </c>
      <c r="HX70" s="659">
        <v>3724</v>
      </c>
      <c r="HY70" s="659">
        <v>1161</v>
      </c>
      <c r="HZ70" s="660">
        <v>0.23766632548618219</v>
      </c>
      <c r="IA70" s="658">
        <v>9.1999999999999993</v>
      </c>
      <c r="IB70" s="659">
        <v>1193</v>
      </c>
      <c r="IC70" s="659">
        <v>955</v>
      </c>
      <c r="ID70" s="659">
        <v>238</v>
      </c>
      <c r="IE70" s="660">
        <v>0.19949706621961441</v>
      </c>
      <c r="IF70" s="658">
        <v>27.7</v>
      </c>
      <c r="IG70" s="659">
        <v>6078</v>
      </c>
      <c r="IH70" s="659">
        <v>4679</v>
      </c>
      <c r="II70" s="659">
        <v>1399</v>
      </c>
      <c r="IJ70" s="660">
        <v>0.23017439947351101</v>
      </c>
      <c r="IK70" s="658">
        <v>-7.6999999999999993</v>
      </c>
      <c r="IL70" s="659">
        <v>-63</v>
      </c>
      <c r="IM70" s="659">
        <v>-611</v>
      </c>
      <c r="IN70" s="659">
        <v>548</v>
      </c>
      <c r="IO70" s="660">
        <v>9.1597620447293776E-2</v>
      </c>
      <c r="IP70" s="658">
        <v>2.9</v>
      </c>
      <c r="IQ70" s="659">
        <v>425</v>
      </c>
      <c r="IR70" s="659">
        <v>387</v>
      </c>
      <c r="IS70" s="659">
        <v>38</v>
      </c>
      <c r="IT70" s="660">
        <v>8.9411764705882357E-2</v>
      </c>
      <c r="IU70" s="658">
        <v>30</v>
      </c>
      <c r="IV70" s="659">
        <v>4428</v>
      </c>
      <c r="IW70" s="659">
        <v>3998</v>
      </c>
      <c r="IX70" s="659">
        <v>430</v>
      </c>
      <c r="IY70" s="660">
        <v>9.7109304426377593E-2</v>
      </c>
      <c r="IZ70" s="658">
        <v>32.9</v>
      </c>
      <c r="JA70" s="659">
        <v>4853</v>
      </c>
      <c r="JB70" s="659">
        <v>4385</v>
      </c>
      <c r="JC70" s="659">
        <v>468</v>
      </c>
      <c r="JD70" s="660">
        <v>9.6435194724912424E-2</v>
      </c>
      <c r="JE70" s="658">
        <v>22.6</v>
      </c>
      <c r="JF70" s="659">
        <v>3197</v>
      </c>
      <c r="JG70" s="659">
        <v>2564</v>
      </c>
      <c r="JH70" s="659">
        <v>633</v>
      </c>
      <c r="JI70" s="660">
        <v>0.197998123240538</v>
      </c>
      <c r="JJ70" s="658">
        <v>8.6999999999999993</v>
      </c>
      <c r="JK70" s="659">
        <v>1143</v>
      </c>
      <c r="JL70" s="659">
        <v>954</v>
      </c>
      <c r="JM70" s="659">
        <v>189</v>
      </c>
      <c r="JN70" s="660">
        <v>0.16535433070866143</v>
      </c>
      <c r="JO70" s="658">
        <v>31.3</v>
      </c>
      <c r="JP70" s="659">
        <v>4340</v>
      </c>
      <c r="JQ70" s="659">
        <v>3518</v>
      </c>
      <c r="JR70" s="659">
        <v>822</v>
      </c>
      <c r="JS70" s="660">
        <v>0.18940092165898617</v>
      </c>
      <c r="JT70" s="658">
        <v>-1.5999999999999979</v>
      </c>
      <c r="JU70" s="659">
        <v>-513</v>
      </c>
      <c r="JV70" s="659">
        <v>-867</v>
      </c>
      <c r="JW70" s="659">
        <v>354</v>
      </c>
      <c r="JX70" s="660">
        <v>9.2965726934073747E-2</v>
      </c>
      <c r="JY70" s="658">
        <v>2.9</v>
      </c>
      <c r="JZ70" s="659">
        <v>425</v>
      </c>
      <c r="KA70" s="659">
        <v>387</v>
      </c>
      <c r="KB70" s="659">
        <v>38</v>
      </c>
      <c r="KC70" s="660">
        <v>8.9411764705882357E-2</v>
      </c>
      <c r="KD70" s="658">
        <v>30</v>
      </c>
      <c r="KE70" s="659">
        <v>4428</v>
      </c>
      <c r="KF70" s="659">
        <v>3998</v>
      </c>
      <c r="KG70" s="659">
        <v>430</v>
      </c>
      <c r="KH70" s="660">
        <v>9.7109304426377593E-2</v>
      </c>
      <c r="KI70" s="658">
        <v>32.9</v>
      </c>
      <c r="KJ70" s="659">
        <v>4853</v>
      </c>
      <c r="KK70" s="659">
        <v>4385</v>
      </c>
      <c r="KL70" s="659">
        <v>468</v>
      </c>
      <c r="KM70" s="660">
        <v>9.6435194724912424E-2</v>
      </c>
      <c r="KN70" s="658">
        <v>39.800000000000004</v>
      </c>
      <c r="KO70" s="659">
        <v>6814</v>
      </c>
      <c r="KP70" s="659">
        <v>5433</v>
      </c>
      <c r="KQ70" s="659">
        <v>1381</v>
      </c>
      <c r="KR70" s="660">
        <v>0.20267097152920457</v>
      </c>
      <c r="KS70" s="658">
        <v>6.4</v>
      </c>
      <c r="KT70" s="659">
        <v>894</v>
      </c>
      <c r="KU70" s="659">
        <v>730</v>
      </c>
      <c r="KV70" s="659">
        <v>164</v>
      </c>
      <c r="KW70" s="660">
        <v>0.18344519015659955</v>
      </c>
      <c r="KX70" s="658">
        <v>46.2</v>
      </c>
      <c r="KY70" s="659">
        <v>7708</v>
      </c>
      <c r="KZ70" s="659">
        <v>6163</v>
      </c>
      <c r="LA70" s="659">
        <v>1545</v>
      </c>
      <c r="LB70" s="660">
        <v>0.20044110015568239</v>
      </c>
      <c r="LC70" s="658">
        <v>13.300000000000004</v>
      </c>
      <c r="LD70" s="659">
        <v>2855</v>
      </c>
      <c r="LE70" s="659">
        <v>1778</v>
      </c>
      <c r="LF70" s="659">
        <v>1077</v>
      </c>
      <c r="LG70" s="660">
        <v>0.10400590543076997</v>
      </c>
      <c r="LH70" s="658">
        <v>2.9</v>
      </c>
      <c r="LI70" s="659">
        <v>425</v>
      </c>
      <c r="LJ70" s="659">
        <v>387</v>
      </c>
      <c r="LK70" s="659">
        <v>38</v>
      </c>
      <c r="LL70" s="660">
        <v>8.9411764705882357E-2</v>
      </c>
      <c r="LM70" s="658">
        <v>30</v>
      </c>
      <c r="LN70" s="659">
        <v>4428</v>
      </c>
      <c r="LO70" s="659">
        <v>3998</v>
      </c>
      <c r="LP70" s="659">
        <v>430</v>
      </c>
      <c r="LQ70" s="660">
        <v>9.7109304426377593E-2</v>
      </c>
      <c r="LR70" s="658">
        <v>32.9</v>
      </c>
      <c r="LS70" s="659">
        <v>4853</v>
      </c>
      <c r="LT70" s="659">
        <v>4385</v>
      </c>
      <c r="LU70" s="659">
        <v>468</v>
      </c>
      <c r="LV70" s="660">
        <v>9.6435194724912424E-2</v>
      </c>
      <c r="LW70" s="658">
        <v>31.9</v>
      </c>
      <c r="LX70" s="659">
        <v>5593</v>
      </c>
      <c r="LY70" s="659">
        <v>4429</v>
      </c>
      <c r="LZ70" s="659">
        <v>1164</v>
      </c>
      <c r="MA70" s="660">
        <v>0.20811728946897909</v>
      </c>
      <c r="MB70" s="658">
        <v>8.3000000000000007</v>
      </c>
      <c r="MC70" s="659">
        <v>1146</v>
      </c>
      <c r="MD70" s="659">
        <v>920</v>
      </c>
      <c r="ME70" s="659">
        <v>226</v>
      </c>
      <c r="MF70" s="660">
        <v>0.19720767888307156</v>
      </c>
      <c r="MG70" s="658">
        <v>40.200000000000003</v>
      </c>
      <c r="MH70" s="659">
        <v>6739</v>
      </c>
      <c r="MI70" s="659">
        <v>5349</v>
      </c>
      <c r="MJ70" s="659">
        <v>1390</v>
      </c>
      <c r="MK70" s="660">
        <v>0.20626205668496811</v>
      </c>
      <c r="ML70" s="658">
        <v>7.3000000000000043</v>
      </c>
      <c r="MM70" s="659">
        <v>1886</v>
      </c>
      <c r="MN70" s="659">
        <v>964</v>
      </c>
      <c r="MO70" s="659">
        <v>922</v>
      </c>
      <c r="MP70" s="660">
        <v>0.10982686196005569</v>
      </c>
      <c r="MQ70" s="658">
        <v>2.9</v>
      </c>
      <c r="MR70" s="659">
        <v>425</v>
      </c>
      <c r="MS70" s="659">
        <v>387</v>
      </c>
      <c r="MT70" s="659">
        <v>38</v>
      </c>
      <c r="MU70" s="660">
        <v>8.9411764705882357E-2</v>
      </c>
      <c r="MV70" s="658">
        <v>30</v>
      </c>
      <c r="MW70" s="659">
        <v>4428</v>
      </c>
      <c r="MX70" s="659">
        <v>3998</v>
      </c>
      <c r="MY70" s="659">
        <v>430</v>
      </c>
      <c r="MZ70" s="660">
        <v>9.7109304426377593E-2</v>
      </c>
      <c r="NA70" s="658">
        <v>32.9</v>
      </c>
      <c r="NB70" s="659">
        <v>4853</v>
      </c>
      <c r="NC70" s="659">
        <v>4385</v>
      </c>
      <c r="ND70" s="659">
        <v>468</v>
      </c>
      <c r="NE70" s="660">
        <v>9.6435194724912424E-2</v>
      </c>
      <c r="NF70" s="658">
        <v>22.3</v>
      </c>
      <c r="NG70" s="659">
        <v>4230</v>
      </c>
      <c r="NH70" s="659">
        <v>3355</v>
      </c>
      <c r="NI70" s="659">
        <v>875</v>
      </c>
      <c r="NJ70" s="660">
        <v>0.20685579196217493</v>
      </c>
      <c r="NK70" s="658">
        <v>2.4</v>
      </c>
      <c r="NL70" s="659">
        <v>343</v>
      </c>
      <c r="NM70" s="659">
        <v>290</v>
      </c>
      <c r="NN70" s="659">
        <v>53</v>
      </c>
      <c r="NO70" s="660">
        <v>0.15451895043731778</v>
      </c>
      <c r="NP70" s="658">
        <v>24.7</v>
      </c>
      <c r="NQ70" s="659">
        <v>4573</v>
      </c>
      <c r="NR70" s="659">
        <v>3645</v>
      </c>
      <c r="NS70" s="659">
        <v>928</v>
      </c>
      <c r="NT70" s="660">
        <v>0.20293024272906188</v>
      </c>
      <c r="NU70" s="658">
        <v>-8.1999999999999993</v>
      </c>
      <c r="NV70" s="659">
        <v>-280</v>
      </c>
      <c r="NW70" s="659">
        <v>-740</v>
      </c>
      <c r="NX70" s="659">
        <v>460</v>
      </c>
      <c r="NY70" s="660">
        <v>0.10649504800414945</v>
      </c>
      <c r="NZ70" s="658">
        <v>2.9</v>
      </c>
      <c r="OA70" s="659">
        <v>425</v>
      </c>
      <c r="OB70" s="659">
        <v>387</v>
      </c>
      <c r="OC70" s="659">
        <v>38</v>
      </c>
      <c r="OD70" s="660">
        <v>8.9411764705882357E-2</v>
      </c>
      <c r="OE70" s="658">
        <v>30</v>
      </c>
      <c r="OF70" s="659">
        <v>4428</v>
      </c>
      <c r="OG70" s="659">
        <v>3998</v>
      </c>
      <c r="OH70" s="659">
        <v>430</v>
      </c>
      <c r="OI70" s="660">
        <v>9.7109304426377593E-2</v>
      </c>
      <c r="OJ70" s="658">
        <v>32.9</v>
      </c>
      <c r="OK70" s="659">
        <v>4853</v>
      </c>
      <c r="OL70" s="659">
        <v>4385</v>
      </c>
      <c r="OM70" s="659">
        <v>468</v>
      </c>
      <c r="ON70" s="660">
        <v>9.6435194724912424E-2</v>
      </c>
      <c r="OO70" s="658">
        <v>32.1</v>
      </c>
      <c r="OP70" s="659">
        <v>7576</v>
      </c>
      <c r="OQ70" s="659">
        <v>6075</v>
      </c>
      <c r="OR70" s="659">
        <v>1501</v>
      </c>
      <c r="OS70" s="660">
        <v>0.19812565997888068</v>
      </c>
      <c r="OT70" s="658">
        <v>3.5</v>
      </c>
      <c r="OU70" s="659">
        <v>600</v>
      </c>
      <c r="OV70" s="659">
        <v>484</v>
      </c>
      <c r="OW70" s="659">
        <v>116</v>
      </c>
      <c r="OX70" s="660">
        <v>0.19333333333333333</v>
      </c>
      <c r="OY70" s="658">
        <v>35.6</v>
      </c>
      <c r="OZ70" s="659">
        <v>8176</v>
      </c>
      <c r="PA70" s="659">
        <v>6559</v>
      </c>
      <c r="PB70" s="659">
        <v>1617</v>
      </c>
      <c r="PC70" s="660">
        <v>0.19777397260273974</v>
      </c>
      <c r="PD70" s="658">
        <v>2.7000000000000028</v>
      </c>
      <c r="PE70" s="659">
        <v>3323</v>
      </c>
      <c r="PF70" s="659">
        <v>2174</v>
      </c>
      <c r="PG70" s="659">
        <v>1149</v>
      </c>
      <c r="PH70" s="660">
        <v>0.10133877787782732</v>
      </c>
      <c r="PI70" s="658">
        <v>43.199999999999996</v>
      </c>
      <c r="PJ70" s="659">
        <v>13704</v>
      </c>
      <c r="PK70" s="659">
        <v>10336</v>
      </c>
      <c r="PL70" s="659">
        <v>3368</v>
      </c>
      <c r="PM70" s="660">
        <v>0.24576765907764156</v>
      </c>
      <c r="PN70" s="658">
        <v>240</v>
      </c>
      <c r="PO70" s="659">
        <v>35424</v>
      </c>
      <c r="PP70" s="659">
        <v>31984</v>
      </c>
      <c r="PQ70" s="659">
        <v>3440</v>
      </c>
      <c r="PR70" s="660">
        <v>9.7109304426377593E-2</v>
      </c>
      <c r="PS70" s="658">
        <v>283.2</v>
      </c>
      <c r="PT70" s="659">
        <v>49128</v>
      </c>
      <c r="PU70" s="659">
        <v>42320</v>
      </c>
      <c r="PV70" s="659">
        <v>6808</v>
      </c>
      <c r="PW70" s="660">
        <v>0.13857677902621723</v>
      </c>
      <c r="PX70" s="658">
        <v>235.10000000000002</v>
      </c>
      <c r="PY70" s="659">
        <v>52076</v>
      </c>
      <c r="PZ70" s="659">
        <v>41680</v>
      </c>
      <c r="QA70" s="659">
        <v>10396</v>
      </c>
      <c r="QB70" s="660">
        <v>0.1996313080881788</v>
      </c>
      <c r="QC70" s="658">
        <v>69.399999999999991</v>
      </c>
      <c r="QD70" s="659">
        <v>9905</v>
      </c>
      <c r="QE70" s="659">
        <v>8097</v>
      </c>
      <c r="QF70" s="659">
        <v>1808</v>
      </c>
      <c r="QG70" s="660">
        <v>0.18253407370015143</v>
      </c>
      <c r="QH70" s="658">
        <v>304.5</v>
      </c>
      <c r="QI70" s="659">
        <v>61981</v>
      </c>
      <c r="QJ70" s="659">
        <v>49777</v>
      </c>
      <c r="QK70" s="659">
        <v>12204</v>
      </c>
      <c r="QL70" s="660">
        <v>0.19689904970878172</v>
      </c>
      <c r="QM70" s="658">
        <v>21.300000000000011</v>
      </c>
      <c r="QN70" s="659">
        <v>12853</v>
      </c>
      <c r="QO70" s="659">
        <v>7457</v>
      </c>
      <c r="QP70" s="659">
        <v>5396</v>
      </c>
      <c r="QQ70" s="660">
        <v>5.8322270682564487E-2</v>
      </c>
    </row>
    <row r="71" spans="2:459">
      <c r="B71" s="1652"/>
      <c r="C71" s="298" t="s">
        <v>2882</v>
      </c>
      <c r="D71" s="657"/>
      <c r="E71" s="658">
        <v>0</v>
      </c>
      <c r="F71" s="659">
        <v>0</v>
      </c>
      <c r="G71" s="659">
        <v>0</v>
      </c>
      <c r="H71" s="659">
        <v>0</v>
      </c>
      <c r="I71" s="660">
        <v>0</v>
      </c>
      <c r="J71" s="658">
        <v>0</v>
      </c>
      <c r="K71" s="659">
        <v>0</v>
      </c>
      <c r="L71" s="659">
        <v>0</v>
      </c>
      <c r="M71" s="659">
        <v>0</v>
      </c>
      <c r="N71" s="660">
        <v>0</v>
      </c>
      <c r="O71" s="658">
        <v>0</v>
      </c>
      <c r="P71" s="659">
        <v>0</v>
      </c>
      <c r="Q71" s="659">
        <v>0</v>
      </c>
      <c r="R71" s="659">
        <v>0</v>
      </c>
      <c r="S71" s="660">
        <v>0</v>
      </c>
      <c r="T71" s="658">
        <v>0</v>
      </c>
      <c r="U71" s="659">
        <v>0</v>
      </c>
      <c r="V71" s="659">
        <v>0</v>
      </c>
      <c r="W71" s="659">
        <v>0</v>
      </c>
      <c r="X71" s="660">
        <v>0</v>
      </c>
      <c r="Y71" s="658">
        <v>0</v>
      </c>
      <c r="Z71" s="659">
        <v>0</v>
      </c>
      <c r="AA71" s="659">
        <v>0</v>
      </c>
      <c r="AB71" s="659">
        <v>0</v>
      </c>
      <c r="AC71" s="660">
        <v>0</v>
      </c>
      <c r="AD71" s="658">
        <v>0</v>
      </c>
      <c r="AE71" s="659">
        <v>0</v>
      </c>
      <c r="AF71" s="659">
        <v>0</v>
      </c>
      <c r="AG71" s="659">
        <v>0</v>
      </c>
      <c r="AH71" s="660">
        <v>0</v>
      </c>
      <c r="AI71" s="658">
        <v>0</v>
      </c>
      <c r="AJ71" s="659">
        <v>0</v>
      </c>
      <c r="AK71" s="659">
        <v>0</v>
      </c>
      <c r="AL71" s="659">
        <v>0</v>
      </c>
      <c r="AM71" s="660">
        <v>0</v>
      </c>
      <c r="AN71" s="658">
        <v>0</v>
      </c>
      <c r="AO71" s="659">
        <v>0</v>
      </c>
      <c r="AP71" s="659">
        <v>0</v>
      </c>
      <c r="AQ71" s="659">
        <v>0</v>
      </c>
      <c r="AR71" s="660">
        <v>0</v>
      </c>
      <c r="AS71" s="658">
        <v>0</v>
      </c>
      <c r="AT71" s="659">
        <v>0</v>
      </c>
      <c r="AU71" s="659">
        <v>0</v>
      </c>
      <c r="AV71" s="659">
        <v>0</v>
      </c>
      <c r="AW71" s="660">
        <v>0</v>
      </c>
      <c r="AX71" s="658">
        <v>0</v>
      </c>
      <c r="AY71" s="659">
        <v>0</v>
      </c>
      <c r="AZ71" s="659">
        <v>0</v>
      </c>
      <c r="BA71" s="659">
        <v>0</v>
      </c>
      <c r="BB71" s="660">
        <v>0</v>
      </c>
      <c r="BC71" s="658">
        <v>0</v>
      </c>
      <c r="BD71" s="659">
        <v>0</v>
      </c>
      <c r="BE71" s="659">
        <v>0</v>
      </c>
      <c r="BF71" s="659">
        <v>0</v>
      </c>
      <c r="BG71" s="660">
        <v>0</v>
      </c>
      <c r="BH71" s="658">
        <v>0</v>
      </c>
      <c r="BI71" s="659">
        <v>0</v>
      </c>
      <c r="BJ71" s="659">
        <v>0</v>
      </c>
      <c r="BK71" s="659">
        <v>0</v>
      </c>
      <c r="BL71" s="660">
        <v>0</v>
      </c>
      <c r="BM71" s="658">
        <v>0</v>
      </c>
      <c r="BN71" s="659">
        <v>0</v>
      </c>
      <c r="BO71" s="659">
        <v>0</v>
      </c>
      <c r="BP71" s="659">
        <v>0</v>
      </c>
      <c r="BQ71" s="660">
        <v>0</v>
      </c>
      <c r="BR71" s="658">
        <v>0</v>
      </c>
      <c r="BS71" s="659">
        <v>0</v>
      </c>
      <c r="BT71" s="659">
        <v>0</v>
      </c>
      <c r="BU71" s="659">
        <v>0</v>
      </c>
      <c r="BV71" s="660">
        <v>0</v>
      </c>
      <c r="BW71" s="658">
        <v>0</v>
      </c>
      <c r="BX71" s="659">
        <v>0</v>
      </c>
      <c r="BY71" s="659">
        <v>0</v>
      </c>
      <c r="BZ71" s="659">
        <v>0</v>
      </c>
      <c r="CA71" s="660">
        <v>0</v>
      </c>
      <c r="CB71" s="658">
        <v>0</v>
      </c>
      <c r="CC71" s="659">
        <v>0</v>
      </c>
      <c r="CD71" s="659">
        <v>0</v>
      </c>
      <c r="CE71" s="659">
        <v>0</v>
      </c>
      <c r="CF71" s="660">
        <v>0</v>
      </c>
      <c r="CG71" s="658">
        <v>0</v>
      </c>
      <c r="CH71" s="659">
        <v>0</v>
      </c>
      <c r="CI71" s="659">
        <v>0</v>
      </c>
      <c r="CJ71" s="659">
        <v>0</v>
      </c>
      <c r="CK71" s="660">
        <v>0</v>
      </c>
      <c r="CL71" s="658">
        <v>0</v>
      </c>
      <c r="CM71" s="659">
        <v>0</v>
      </c>
      <c r="CN71" s="659">
        <v>0</v>
      </c>
      <c r="CO71" s="659">
        <v>0</v>
      </c>
      <c r="CP71" s="660">
        <v>0</v>
      </c>
      <c r="CQ71" s="658">
        <v>0</v>
      </c>
      <c r="CR71" s="659">
        <v>0</v>
      </c>
      <c r="CS71" s="659">
        <v>0</v>
      </c>
      <c r="CT71" s="659">
        <v>0</v>
      </c>
      <c r="CU71" s="660">
        <v>0</v>
      </c>
      <c r="CV71" s="658">
        <v>0</v>
      </c>
      <c r="CW71" s="659">
        <v>0</v>
      </c>
      <c r="CX71" s="659">
        <v>0</v>
      </c>
      <c r="CY71" s="659">
        <v>0</v>
      </c>
      <c r="CZ71" s="660">
        <v>0</v>
      </c>
      <c r="DA71" s="658">
        <v>0</v>
      </c>
      <c r="DB71" s="659">
        <v>0</v>
      </c>
      <c r="DC71" s="659">
        <v>0</v>
      </c>
      <c r="DD71" s="659">
        <v>0</v>
      </c>
      <c r="DE71" s="660">
        <v>0</v>
      </c>
      <c r="DF71" s="658">
        <v>0</v>
      </c>
      <c r="DG71" s="659">
        <v>0</v>
      </c>
      <c r="DH71" s="659">
        <v>0</v>
      </c>
      <c r="DI71" s="659">
        <v>0</v>
      </c>
      <c r="DJ71" s="660">
        <v>0</v>
      </c>
      <c r="DK71" s="658">
        <v>0</v>
      </c>
      <c r="DL71" s="659">
        <v>0</v>
      </c>
      <c r="DM71" s="659">
        <v>0</v>
      </c>
      <c r="DN71" s="659">
        <v>0</v>
      </c>
      <c r="DO71" s="660">
        <v>0</v>
      </c>
      <c r="DP71" s="658">
        <v>0</v>
      </c>
      <c r="DQ71" s="659">
        <v>0</v>
      </c>
      <c r="DR71" s="659">
        <v>0</v>
      </c>
      <c r="DS71" s="659">
        <v>0</v>
      </c>
      <c r="DT71" s="660">
        <v>0</v>
      </c>
      <c r="DU71" s="658">
        <v>0</v>
      </c>
      <c r="DV71" s="659">
        <v>0</v>
      </c>
      <c r="DW71" s="659">
        <v>0</v>
      </c>
      <c r="DX71" s="659">
        <v>0</v>
      </c>
      <c r="DY71" s="660">
        <v>0</v>
      </c>
      <c r="DZ71" s="658">
        <v>0</v>
      </c>
      <c r="EA71" s="659">
        <v>0</v>
      </c>
      <c r="EB71" s="659">
        <v>0</v>
      </c>
      <c r="EC71" s="659">
        <v>0</v>
      </c>
      <c r="ED71" s="660">
        <v>0</v>
      </c>
      <c r="EE71" s="658">
        <v>0</v>
      </c>
      <c r="EF71" s="659">
        <v>0</v>
      </c>
      <c r="EG71" s="659">
        <v>0</v>
      </c>
      <c r="EH71" s="659">
        <v>0</v>
      </c>
      <c r="EI71" s="660">
        <v>0</v>
      </c>
      <c r="EJ71" s="658">
        <v>0</v>
      </c>
      <c r="EK71" s="659">
        <v>0</v>
      </c>
      <c r="EL71" s="659">
        <v>0</v>
      </c>
      <c r="EM71" s="659">
        <v>0</v>
      </c>
      <c r="EN71" s="660">
        <v>0</v>
      </c>
      <c r="EO71" s="658">
        <v>0</v>
      </c>
      <c r="EP71" s="659">
        <v>0</v>
      </c>
      <c r="EQ71" s="659">
        <v>0</v>
      </c>
      <c r="ER71" s="659">
        <v>0</v>
      </c>
      <c r="ES71" s="660">
        <v>0</v>
      </c>
      <c r="ET71" s="658">
        <v>0</v>
      </c>
      <c r="EU71" s="659">
        <v>0</v>
      </c>
      <c r="EV71" s="659">
        <v>0</v>
      </c>
      <c r="EW71" s="659">
        <v>0</v>
      </c>
      <c r="EX71" s="660">
        <v>0</v>
      </c>
      <c r="EY71" s="658">
        <v>0</v>
      </c>
      <c r="EZ71" s="659">
        <v>0</v>
      </c>
      <c r="FA71" s="659">
        <v>0</v>
      </c>
      <c r="FB71" s="659">
        <v>0</v>
      </c>
      <c r="FC71" s="660">
        <v>0</v>
      </c>
      <c r="FD71" s="658">
        <v>0</v>
      </c>
      <c r="FE71" s="659">
        <v>0</v>
      </c>
      <c r="FF71" s="659">
        <v>0</v>
      </c>
      <c r="FG71" s="659">
        <v>0</v>
      </c>
      <c r="FH71" s="660">
        <v>0</v>
      </c>
      <c r="FI71" s="658">
        <v>0</v>
      </c>
      <c r="FJ71" s="659">
        <v>0</v>
      </c>
      <c r="FK71" s="659">
        <v>0</v>
      </c>
      <c r="FL71" s="659">
        <v>0</v>
      </c>
      <c r="FM71" s="660">
        <v>0</v>
      </c>
      <c r="FN71" s="658">
        <v>0</v>
      </c>
      <c r="FO71" s="659">
        <v>0</v>
      </c>
      <c r="FP71" s="659">
        <v>0</v>
      </c>
      <c r="FQ71" s="659">
        <v>0</v>
      </c>
      <c r="FR71" s="660">
        <v>0</v>
      </c>
      <c r="FS71" s="658">
        <v>0</v>
      </c>
      <c r="FT71" s="659">
        <v>0</v>
      </c>
      <c r="FU71" s="659">
        <v>0</v>
      </c>
      <c r="FV71" s="659">
        <v>0</v>
      </c>
      <c r="FW71" s="660">
        <v>0</v>
      </c>
      <c r="FX71" s="658">
        <v>0</v>
      </c>
      <c r="FY71" s="659">
        <v>0</v>
      </c>
      <c r="FZ71" s="659">
        <v>0</v>
      </c>
      <c r="GA71" s="659">
        <v>0</v>
      </c>
      <c r="GB71" s="660">
        <v>0</v>
      </c>
      <c r="GC71" s="658">
        <v>0</v>
      </c>
      <c r="GD71" s="659">
        <v>0</v>
      </c>
      <c r="GE71" s="659">
        <v>0</v>
      </c>
      <c r="GF71" s="659">
        <v>0</v>
      </c>
      <c r="GG71" s="660">
        <v>0</v>
      </c>
      <c r="GH71" s="658">
        <v>0</v>
      </c>
      <c r="GI71" s="659">
        <v>0</v>
      </c>
      <c r="GJ71" s="659">
        <v>0</v>
      </c>
      <c r="GK71" s="659">
        <v>0</v>
      </c>
      <c r="GL71" s="660">
        <v>0</v>
      </c>
      <c r="GM71" s="658">
        <v>0</v>
      </c>
      <c r="GN71" s="659">
        <v>0</v>
      </c>
      <c r="GO71" s="659">
        <v>0</v>
      </c>
      <c r="GP71" s="659">
        <v>0</v>
      </c>
      <c r="GQ71" s="660">
        <v>0</v>
      </c>
      <c r="GR71" s="658">
        <v>0</v>
      </c>
      <c r="GS71" s="659">
        <v>0</v>
      </c>
      <c r="GT71" s="659">
        <v>0</v>
      </c>
      <c r="GU71" s="659">
        <v>0</v>
      </c>
      <c r="GV71" s="660">
        <v>0</v>
      </c>
      <c r="GW71" s="658">
        <v>0</v>
      </c>
      <c r="GX71" s="659">
        <v>0</v>
      </c>
      <c r="GY71" s="659">
        <v>0</v>
      </c>
      <c r="GZ71" s="659">
        <v>0</v>
      </c>
      <c r="HA71" s="660">
        <v>0</v>
      </c>
      <c r="HB71" s="658">
        <v>0</v>
      </c>
      <c r="HC71" s="659">
        <v>0</v>
      </c>
      <c r="HD71" s="659">
        <v>0</v>
      </c>
      <c r="HE71" s="659">
        <v>0</v>
      </c>
      <c r="HF71" s="660">
        <v>0</v>
      </c>
      <c r="HG71" s="658">
        <v>0</v>
      </c>
      <c r="HH71" s="659">
        <v>0</v>
      </c>
      <c r="HI71" s="659">
        <v>0</v>
      </c>
      <c r="HJ71" s="659">
        <v>0</v>
      </c>
      <c r="HK71" s="660">
        <v>0</v>
      </c>
      <c r="HL71" s="658">
        <v>0</v>
      </c>
      <c r="HM71" s="659">
        <v>0</v>
      </c>
      <c r="HN71" s="659">
        <v>0</v>
      </c>
      <c r="HO71" s="659">
        <v>0</v>
      </c>
      <c r="HP71" s="660">
        <v>0</v>
      </c>
      <c r="HQ71" s="658">
        <v>0</v>
      </c>
      <c r="HR71" s="659">
        <v>0</v>
      </c>
      <c r="HS71" s="659">
        <v>0</v>
      </c>
      <c r="HT71" s="659">
        <v>0</v>
      </c>
      <c r="HU71" s="660">
        <v>0</v>
      </c>
      <c r="HV71" s="658">
        <v>0</v>
      </c>
      <c r="HW71" s="659">
        <v>0</v>
      </c>
      <c r="HX71" s="659">
        <v>0</v>
      </c>
      <c r="HY71" s="659">
        <v>0</v>
      </c>
      <c r="HZ71" s="660">
        <v>0</v>
      </c>
      <c r="IA71" s="658">
        <v>0</v>
      </c>
      <c r="IB71" s="659">
        <v>0</v>
      </c>
      <c r="IC71" s="659">
        <v>0</v>
      </c>
      <c r="ID71" s="659">
        <v>0</v>
      </c>
      <c r="IE71" s="660">
        <v>0</v>
      </c>
      <c r="IF71" s="658">
        <v>0</v>
      </c>
      <c r="IG71" s="659">
        <v>0</v>
      </c>
      <c r="IH71" s="659">
        <v>0</v>
      </c>
      <c r="II71" s="659">
        <v>0</v>
      </c>
      <c r="IJ71" s="660">
        <v>0</v>
      </c>
      <c r="IK71" s="658">
        <v>0</v>
      </c>
      <c r="IL71" s="659">
        <v>0</v>
      </c>
      <c r="IM71" s="659">
        <v>0</v>
      </c>
      <c r="IN71" s="659">
        <v>0</v>
      </c>
      <c r="IO71" s="660">
        <v>0</v>
      </c>
      <c r="IP71" s="658">
        <v>0</v>
      </c>
      <c r="IQ71" s="659">
        <v>0</v>
      </c>
      <c r="IR71" s="659">
        <v>0</v>
      </c>
      <c r="IS71" s="659">
        <v>0</v>
      </c>
      <c r="IT71" s="660">
        <v>0</v>
      </c>
      <c r="IU71" s="658">
        <v>0</v>
      </c>
      <c r="IV71" s="659">
        <v>0</v>
      </c>
      <c r="IW71" s="659">
        <v>0</v>
      </c>
      <c r="IX71" s="659">
        <v>0</v>
      </c>
      <c r="IY71" s="660">
        <v>0</v>
      </c>
      <c r="IZ71" s="658">
        <v>0</v>
      </c>
      <c r="JA71" s="659">
        <v>0</v>
      </c>
      <c r="JB71" s="659">
        <v>0</v>
      </c>
      <c r="JC71" s="659">
        <v>0</v>
      </c>
      <c r="JD71" s="660">
        <v>0</v>
      </c>
      <c r="JE71" s="658">
        <v>0</v>
      </c>
      <c r="JF71" s="659">
        <v>0</v>
      </c>
      <c r="JG71" s="659">
        <v>0</v>
      </c>
      <c r="JH71" s="659">
        <v>0</v>
      </c>
      <c r="JI71" s="660">
        <v>0</v>
      </c>
      <c r="JJ71" s="658">
        <v>0</v>
      </c>
      <c r="JK71" s="659">
        <v>0</v>
      </c>
      <c r="JL71" s="659">
        <v>0</v>
      </c>
      <c r="JM71" s="659">
        <v>0</v>
      </c>
      <c r="JN71" s="660">
        <v>0</v>
      </c>
      <c r="JO71" s="658">
        <v>0</v>
      </c>
      <c r="JP71" s="659">
        <v>0</v>
      </c>
      <c r="JQ71" s="659">
        <v>0</v>
      </c>
      <c r="JR71" s="659">
        <v>0</v>
      </c>
      <c r="JS71" s="660">
        <v>0</v>
      </c>
      <c r="JT71" s="658">
        <v>0</v>
      </c>
      <c r="JU71" s="659">
        <v>0</v>
      </c>
      <c r="JV71" s="659">
        <v>0</v>
      </c>
      <c r="JW71" s="659">
        <v>0</v>
      </c>
      <c r="JX71" s="660">
        <v>0</v>
      </c>
      <c r="JY71" s="658">
        <v>0</v>
      </c>
      <c r="JZ71" s="659">
        <v>0</v>
      </c>
      <c r="KA71" s="659">
        <v>0</v>
      </c>
      <c r="KB71" s="659">
        <v>0</v>
      </c>
      <c r="KC71" s="660">
        <v>0</v>
      </c>
      <c r="KD71" s="658">
        <v>0</v>
      </c>
      <c r="KE71" s="659">
        <v>0</v>
      </c>
      <c r="KF71" s="659">
        <v>0</v>
      </c>
      <c r="KG71" s="659">
        <v>0</v>
      </c>
      <c r="KH71" s="660">
        <v>0</v>
      </c>
      <c r="KI71" s="658">
        <v>0</v>
      </c>
      <c r="KJ71" s="659">
        <v>0</v>
      </c>
      <c r="KK71" s="659">
        <v>0</v>
      </c>
      <c r="KL71" s="659">
        <v>0</v>
      </c>
      <c r="KM71" s="660">
        <v>0</v>
      </c>
      <c r="KN71" s="658">
        <v>0</v>
      </c>
      <c r="KO71" s="659">
        <v>0</v>
      </c>
      <c r="KP71" s="659">
        <v>0</v>
      </c>
      <c r="KQ71" s="659">
        <v>0</v>
      </c>
      <c r="KR71" s="660">
        <v>0</v>
      </c>
      <c r="KS71" s="658">
        <v>0</v>
      </c>
      <c r="KT71" s="659">
        <v>0</v>
      </c>
      <c r="KU71" s="659">
        <v>0</v>
      </c>
      <c r="KV71" s="659">
        <v>0</v>
      </c>
      <c r="KW71" s="660">
        <v>0</v>
      </c>
      <c r="KX71" s="658">
        <v>0</v>
      </c>
      <c r="KY71" s="659">
        <v>0</v>
      </c>
      <c r="KZ71" s="659">
        <v>0</v>
      </c>
      <c r="LA71" s="659">
        <v>0</v>
      </c>
      <c r="LB71" s="660">
        <v>0</v>
      </c>
      <c r="LC71" s="658">
        <v>0</v>
      </c>
      <c r="LD71" s="659">
        <v>0</v>
      </c>
      <c r="LE71" s="659">
        <v>0</v>
      </c>
      <c r="LF71" s="659">
        <v>0</v>
      </c>
      <c r="LG71" s="660">
        <v>0</v>
      </c>
      <c r="LH71" s="658">
        <v>0</v>
      </c>
      <c r="LI71" s="659">
        <v>0</v>
      </c>
      <c r="LJ71" s="659">
        <v>0</v>
      </c>
      <c r="LK71" s="659">
        <v>0</v>
      </c>
      <c r="LL71" s="660">
        <v>0</v>
      </c>
      <c r="LM71" s="658">
        <v>0</v>
      </c>
      <c r="LN71" s="659">
        <v>0</v>
      </c>
      <c r="LO71" s="659">
        <v>0</v>
      </c>
      <c r="LP71" s="659">
        <v>0</v>
      </c>
      <c r="LQ71" s="660">
        <v>0</v>
      </c>
      <c r="LR71" s="658">
        <v>0</v>
      </c>
      <c r="LS71" s="659">
        <v>0</v>
      </c>
      <c r="LT71" s="659">
        <v>0</v>
      </c>
      <c r="LU71" s="659">
        <v>0</v>
      </c>
      <c r="LV71" s="660">
        <v>0</v>
      </c>
      <c r="LW71" s="658">
        <v>0</v>
      </c>
      <c r="LX71" s="659">
        <v>0</v>
      </c>
      <c r="LY71" s="659">
        <v>0</v>
      </c>
      <c r="LZ71" s="659">
        <v>0</v>
      </c>
      <c r="MA71" s="660">
        <v>0</v>
      </c>
      <c r="MB71" s="658">
        <v>0</v>
      </c>
      <c r="MC71" s="659">
        <v>0</v>
      </c>
      <c r="MD71" s="659">
        <v>0</v>
      </c>
      <c r="ME71" s="659">
        <v>0</v>
      </c>
      <c r="MF71" s="660">
        <v>0</v>
      </c>
      <c r="MG71" s="658">
        <v>0</v>
      </c>
      <c r="MH71" s="659">
        <v>0</v>
      </c>
      <c r="MI71" s="659">
        <v>0</v>
      </c>
      <c r="MJ71" s="659">
        <v>0</v>
      </c>
      <c r="MK71" s="660">
        <v>0</v>
      </c>
      <c r="ML71" s="658">
        <v>0</v>
      </c>
      <c r="MM71" s="659">
        <v>0</v>
      </c>
      <c r="MN71" s="659">
        <v>0</v>
      </c>
      <c r="MO71" s="659">
        <v>0</v>
      </c>
      <c r="MP71" s="660">
        <v>0</v>
      </c>
      <c r="MQ71" s="658">
        <v>0</v>
      </c>
      <c r="MR71" s="659">
        <v>0</v>
      </c>
      <c r="MS71" s="659">
        <v>0</v>
      </c>
      <c r="MT71" s="659">
        <v>0</v>
      </c>
      <c r="MU71" s="660">
        <v>0</v>
      </c>
      <c r="MV71" s="658">
        <v>0</v>
      </c>
      <c r="MW71" s="659">
        <v>0</v>
      </c>
      <c r="MX71" s="659">
        <v>0</v>
      </c>
      <c r="MY71" s="659">
        <v>0</v>
      </c>
      <c r="MZ71" s="660">
        <v>0</v>
      </c>
      <c r="NA71" s="658">
        <v>0</v>
      </c>
      <c r="NB71" s="659">
        <v>0</v>
      </c>
      <c r="NC71" s="659">
        <v>0</v>
      </c>
      <c r="ND71" s="659">
        <v>0</v>
      </c>
      <c r="NE71" s="660">
        <v>0</v>
      </c>
      <c r="NF71" s="658">
        <v>0</v>
      </c>
      <c r="NG71" s="659">
        <v>0</v>
      </c>
      <c r="NH71" s="659">
        <v>0</v>
      </c>
      <c r="NI71" s="659">
        <v>0</v>
      </c>
      <c r="NJ71" s="660">
        <v>0</v>
      </c>
      <c r="NK71" s="658">
        <v>0</v>
      </c>
      <c r="NL71" s="659">
        <v>0</v>
      </c>
      <c r="NM71" s="659">
        <v>0</v>
      </c>
      <c r="NN71" s="659">
        <v>0</v>
      </c>
      <c r="NO71" s="660">
        <v>0</v>
      </c>
      <c r="NP71" s="658">
        <v>0</v>
      </c>
      <c r="NQ71" s="659">
        <v>0</v>
      </c>
      <c r="NR71" s="659">
        <v>0</v>
      </c>
      <c r="NS71" s="659">
        <v>0</v>
      </c>
      <c r="NT71" s="660">
        <v>0</v>
      </c>
      <c r="NU71" s="658">
        <v>0</v>
      </c>
      <c r="NV71" s="659">
        <v>0</v>
      </c>
      <c r="NW71" s="659">
        <v>0</v>
      </c>
      <c r="NX71" s="659">
        <v>0</v>
      </c>
      <c r="NY71" s="660">
        <v>0</v>
      </c>
      <c r="NZ71" s="658">
        <v>0</v>
      </c>
      <c r="OA71" s="659">
        <v>0</v>
      </c>
      <c r="OB71" s="659">
        <v>0</v>
      </c>
      <c r="OC71" s="659">
        <v>0</v>
      </c>
      <c r="OD71" s="660">
        <v>0</v>
      </c>
      <c r="OE71" s="658">
        <v>0</v>
      </c>
      <c r="OF71" s="659">
        <v>0</v>
      </c>
      <c r="OG71" s="659">
        <v>0</v>
      </c>
      <c r="OH71" s="659">
        <v>0</v>
      </c>
      <c r="OI71" s="660">
        <v>0</v>
      </c>
      <c r="OJ71" s="658">
        <v>0</v>
      </c>
      <c r="OK71" s="659">
        <v>0</v>
      </c>
      <c r="OL71" s="659">
        <v>0</v>
      </c>
      <c r="OM71" s="659">
        <v>0</v>
      </c>
      <c r="ON71" s="660">
        <v>0</v>
      </c>
      <c r="OO71" s="658">
        <v>0</v>
      </c>
      <c r="OP71" s="659">
        <v>0</v>
      </c>
      <c r="OQ71" s="659">
        <v>0</v>
      </c>
      <c r="OR71" s="659">
        <v>0</v>
      </c>
      <c r="OS71" s="660">
        <v>0</v>
      </c>
      <c r="OT71" s="658">
        <v>0</v>
      </c>
      <c r="OU71" s="659">
        <v>0</v>
      </c>
      <c r="OV71" s="659">
        <v>0</v>
      </c>
      <c r="OW71" s="659">
        <v>0</v>
      </c>
      <c r="OX71" s="660">
        <v>0</v>
      </c>
      <c r="OY71" s="658">
        <v>0</v>
      </c>
      <c r="OZ71" s="659">
        <v>0</v>
      </c>
      <c r="PA71" s="659">
        <v>0</v>
      </c>
      <c r="PB71" s="659">
        <v>0</v>
      </c>
      <c r="PC71" s="660">
        <v>0</v>
      </c>
      <c r="PD71" s="658">
        <v>0</v>
      </c>
      <c r="PE71" s="659">
        <v>0</v>
      </c>
      <c r="PF71" s="659">
        <v>0</v>
      </c>
      <c r="PG71" s="659">
        <v>0</v>
      </c>
      <c r="PH71" s="660">
        <v>0</v>
      </c>
      <c r="PI71" s="658">
        <v>0</v>
      </c>
      <c r="PJ71" s="659">
        <v>0</v>
      </c>
      <c r="PK71" s="659">
        <v>0</v>
      </c>
      <c r="PL71" s="659">
        <v>0</v>
      </c>
      <c r="PM71" s="660">
        <v>0</v>
      </c>
      <c r="PN71" s="658">
        <v>0</v>
      </c>
      <c r="PO71" s="659">
        <v>0</v>
      </c>
      <c r="PP71" s="659">
        <v>0</v>
      </c>
      <c r="PQ71" s="659">
        <v>0</v>
      </c>
      <c r="PR71" s="660">
        <v>0</v>
      </c>
      <c r="PS71" s="658">
        <v>0</v>
      </c>
      <c r="PT71" s="659">
        <v>0</v>
      </c>
      <c r="PU71" s="659">
        <v>0</v>
      </c>
      <c r="PV71" s="659">
        <v>0</v>
      </c>
      <c r="PW71" s="660">
        <v>0</v>
      </c>
      <c r="PX71" s="658">
        <v>0</v>
      </c>
      <c r="PY71" s="659">
        <v>0</v>
      </c>
      <c r="PZ71" s="659">
        <v>0</v>
      </c>
      <c r="QA71" s="659">
        <v>0</v>
      </c>
      <c r="QB71" s="660">
        <v>0</v>
      </c>
      <c r="QC71" s="658">
        <v>0</v>
      </c>
      <c r="QD71" s="659">
        <v>0</v>
      </c>
      <c r="QE71" s="659">
        <v>0</v>
      </c>
      <c r="QF71" s="659">
        <v>0</v>
      </c>
      <c r="QG71" s="660">
        <v>0</v>
      </c>
      <c r="QH71" s="658">
        <v>0</v>
      </c>
      <c r="QI71" s="659">
        <v>0</v>
      </c>
      <c r="QJ71" s="659">
        <v>0</v>
      </c>
      <c r="QK71" s="659">
        <v>0</v>
      </c>
      <c r="QL71" s="660">
        <v>0</v>
      </c>
      <c r="QM71" s="658">
        <v>0</v>
      </c>
      <c r="QN71" s="659">
        <v>0</v>
      </c>
      <c r="QO71" s="659">
        <v>0</v>
      </c>
      <c r="QP71" s="659">
        <v>0</v>
      </c>
      <c r="QQ71" s="660">
        <v>0</v>
      </c>
    </row>
    <row r="72" spans="2:459">
      <c r="B72" s="1652"/>
      <c r="C72" s="298" t="s">
        <v>2883</v>
      </c>
      <c r="D72" s="657"/>
      <c r="E72" s="658">
        <v>751.4</v>
      </c>
      <c r="F72" s="659">
        <v>6297</v>
      </c>
      <c r="G72" s="659">
        <v>5461</v>
      </c>
      <c r="H72" s="659">
        <v>836</v>
      </c>
      <c r="I72" s="660">
        <v>0.13276163252342385</v>
      </c>
      <c r="J72" s="658">
        <v>134.30000000000001</v>
      </c>
      <c r="K72" s="659">
        <v>1113</v>
      </c>
      <c r="L72" s="659">
        <v>966</v>
      </c>
      <c r="M72" s="659">
        <v>147</v>
      </c>
      <c r="N72" s="660">
        <v>0.13207547169811321</v>
      </c>
      <c r="O72" s="658">
        <v>885.7</v>
      </c>
      <c r="P72" s="659">
        <v>7410</v>
      </c>
      <c r="Q72" s="659">
        <v>6427</v>
      </c>
      <c r="R72" s="659">
        <v>983</v>
      </c>
      <c r="S72" s="660">
        <v>0.13265856950067476</v>
      </c>
      <c r="T72" s="658">
        <v>1180</v>
      </c>
      <c r="U72" s="659">
        <v>9829</v>
      </c>
      <c r="V72" s="659">
        <v>8514</v>
      </c>
      <c r="W72" s="659">
        <v>1315</v>
      </c>
      <c r="X72" s="660">
        <v>0.13378777088208363</v>
      </c>
      <c r="Y72" s="658">
        <v>206.2</v>
      </c>
      <c r="Z72" s="659">
        <v>1712</v>
      </c>
      <c r="AA72" s="659">
        <v>1483</v>
      </c>
      <c r="AB72" s="659">
        <v>229</v>
      </c>
      <c r="AC72" s="660">
        <v>0.13376168224299065</v>
      </c>
      <c r="AD72" s="658">
        <v>1386.2</v>
      </c>
      <c r="AE72" s="659">
        <v>11541</v>
      </c>
      <c r="AF72" s="659">
        <v>9997</v>
      </c>
      <c r="AG72" s="659">
        <v>1544</v>
      </c>
      <c r="AH72" s="660">
        <v>0.1337839008751408</v>
      </c>
      <c r="AI72" s="658">
        <v>500.5</v>
      </c>
      <c r="AJ72" s="659">
        <v>4131</v>
      </c>
      <c r="AK72" s="659">
        <v>3570</v>
      </c>
      <c r="AL72" s="659">
        <v>561</v>
      </c>
      <c r="AM72" s="660">
        <v>1.1253313744660487E-3</v>
      </c>
      <c r="AN72" s="658">
        <v>906.8</v>
      </c>
      <c r="AO72" s="659">
        <v>7515</v>
      </c>
      <c r="AP72" s="659">
        <v>6519</v>
      </c>
      <c r="AQ72" s="659">
        <v>996</v>
      </c>
      <c r="AR72" s="660">
        <v>0.13253493013972056</v>
      </c>
      <c r="AS72" s="658">
        <v>88.8</v>
      </c>
      <c r="AT72" s="659">
        <v>736</v>
      </c>
      <c r="AU72" s="659">
        <v>638</v>
      </c>
      <c r="AV72" s="659">
        <v>98</v>
      </c>
      <c r="AW72" s="660">
        <v>0.13315217391304349</v>
      </c>
      <c r="AX72" s="658">
        <v>995.59999999999991</v>
      </c>
      <c r="AY72" s="659">
        <v>8251</v>
      </c>
      <c r="AZ72" s="659">
        <v>7157</v>
      </c>
      <c r="BA72" s="659">
        <v>1094</v>
      </c>
      <c r="BB72" s="660">
        <v>0.13258998909223124</v>
      </c>
      <c r="BC72" s="658">
        <v>726.6</v>
      </c>
      <c r="BD72" s="659">
        <v>6216</v>
      </c>
      <c r="BE72" s="659">
        <v>5342</v>
      </c>
      <c r="BF72" s="659">
        <v>874</v>
      </c>
      <c r="BG72" s="660">
        <v>0.14060489060489059</v>
      </c>
      <c r="BH72" s="658">
        <v>177.8</v>
      </c>
      <c r="BI72" s="659">
        <v>1477</v>
      </c>
      <c r="BJ72" s="659">
        <v>1279</v>
      </c>
      <c r="BK72" s="659">
        <v>198</v>
      </c>
      <c r="BL72" s="660">
        <v>0.13405551794177387</v>
      </c>
      <c r="BM72" s="658">
        <v>904.40000000000009</v>
      </c>
      <c r="BN72" s="659">
        <v>7693</v>
      </c>
      <c r="BO72" s="659">
        <v>6621</v>
      </c>
      <c r="BP72" s="659">
        <v>1072</v>
      </c>
      <c r="BQ72" s="660">
        <v>0.13934745872871443</v>
      </c>
      <c r="BR72" s="658">
        <v>-91.199999999999818</v>
      </c>
      <c r="BS72" s="659">
        <v>-558</v>
      </c>
      <c r="BT72" s="659">
        <v>-536</v>
      </c>
      <c r="BU72" s="659">
        <v>-22</v>
      </c>
      <c r="BV72" s="660">
        <v>6.7574696364831877E-3</v>
      </c>
      <c r="BW72" s="658">
        <v>817.8</v>
      </c>
      <c r="BX72" s="659">
        <v>6847</v>
      </c>
      <c r="BY72" s="659">
        <v>5939</v>
      </c>
      <c r="BZ72" s="659">
        <v>908</v>
      </c>
      <c r="CA72" s="660">
        <v>0.13261282313421938</v>
      </c>
      <c r="CB72" s="658">
        <v>104</v>
      </c>
      <c r="CC72" s="659">
        <v>862</v>
      </c>
      <c r="CD72" s="659">
        <v>748</v>
      </c>
      <c r="CE72" s="659">
        <v>114</v>
      </c>
      <c r="CF72" s="660">
        <v>0.13225058004640372</v>
      </c>
      <c r="CG72" s="658">
        <v>921.8</v>
      </c>
      <c r="CH72" s="659">
        <v>7709</v>
      </c>
      <c r="CI72" s="659">
        <v>6687</v>
      </c>
      <c r="CJ72" s="659">
        <v>1022</v>
      </c>
      <c r="CK72" s="660">
        <v>0.13257231806978856</v>
      </c>
      <c r="CL72" s="658">
        <v>429.6</v>
      </c>
      <c r="CM72" s="659">
        <v>3634</v>
      </c>
      <c r="CN72" s="659">
        <v>3138</v>
      </c>
      <c r="CO72" s="659">
        <v>496</v>
      </c>
      <c r="CP72" s="660">
        <v>0.13648871766648321</v>
      </c>
      <c r="CQ72" s="658">
        <v>80.7</v>
      </c>
      <c r="CR72" s="659">
        <v>670</v>
      </c>
      <c r="CS72" s="659">
        <v>580</v>
      </c>
      <c r="CT72" s="659">
        <v>90</v>
      </c>
      <c r="CU72" s="660">
        <v>0.13432835820895522</v>
      </c>
      <c r="CV72" s="658">
        <v>510.3</v>
      </c>
      <c r="CW72" s="659">
        <v>4304</v>
      </c>
      <c r="CX72" s="659">
        <v>3718</v>
      </c>
      <c r="CY72" s="659">
        <v>586</v>
      </c>
      <c r="CZ72" s="660">
        <v>0.13615241635687733</v>
      </c>
      <c r="DA72" s="658">
        <v>-411.49999999999994</v>
      </c>
      <c r="DB72" s="659">
        <v>-3405</v>
      </c>
      <c r="DC72" s="659">
        <v>-2969</v>
      </c>
      <c r="DD72" s="659">
        <v>-436</v>
      </c>
      <c r="DE72" s="660">
        <v>3.5800982870887732E-3</v>
      </c>
      <c r="DF72" s="658">
        <v>814.4</v>
      </c>
      <c r="DG72" s="659">
        <v>6749</v>
      </c>
      <c r="DH72" s="659">
        <v>5855</v>
      </c>
      <c r="DI72" s="659">
        <v>894</v>
      </c>
      <c r="DJ72" s="660">
        <v>0.13246406875092606</v>
      </c>
      <c r="DK72" s="658">
        <v>170.5</v>
      </c>
      <c r="DL72" s="659">
        <v>1413</v>
      </c>
      <c r="DM72" s="659">
        <v>1226</v>
      </c>
      <c r="DN72" s="659">
        <v>187</v>
      </c>
      <c r="DO72" s="660">
        <v>0.13234253361641896</v>
      </c>
      <c r="DP72" s="658">
        <v>984.9</v>
      </c>
      <c r="DQ72" s="659">
        <v>8162</v>
      </c>
      <c r="DR72" s="659">
        <v>7081</v>
      </c>
      <c r="DS72" s="659">
        <v>1081</v>
      </c>
      <c r="DT72" s="660">
        <v>0.13244302866944377</v>
      </c>
      <c r="DU72" s="658">
        <v>662.4</v>
      </c>
      <c r="DV72" s="659">
        <v>5649</v>
      </c>
      <c r="DW72" s="659">
        <v>4863</v>
      </c>
      <c r="DX72" s="659">
        <v>786</v>
      </c>
      <c r="DY72" s="660">
        <v>0.13913967073818376</v>
      </c>
      <c r="DZ72" s="658">
        <v>90.3</v>
      </c>
      <c r="EA72" s="659">
        <v>750</v>
      </c>
      <c r="EB72" s="659">
        <v>649</v>
      </c>
      <c r="EC72" s="659">
        <v>101</v>
      </c>
      <c r="ED72" s="660">
        <v>0.13466666666666666</v>
      </c>
      <c r="EE72" s="658">
        <v>752.69999999999993</v>
      </c>
      <c r="EF72" s="659">
        <v>6399</v>
      </c>
      <c r="EG72" s="659">
        <v>5512</v>
      </c>
      <c r="EH72" s="659">
        <v>887</v>
      </c>
      <c r="EI72" s="660">
        <v>0.13861540865760275</v>
      </c>
      <c r="EJ72" s="658">
        <v>-232.20000000000005</v>
      </c>
      <c r="EK72" s="659">
        <v>-1763</v>
      </c>
      <c r="EL72" s="659">
        <v>-1569</v>
      </c>
      <c r="EM72" s="659">
        <v>-194</v>
      </c>
      <c r="EN72" s="660">
        <v>6.1723799881589769E-3</v>
      </c>
      <c r="EO72" s="658">
        <v>939</v>
      </c>
      <c r="EP72" s="659">
        <v>7851</v>
      </c>
      <c r="EQ72" s="659">
        <v>6810</v>
      </c>
      <c r="ER72" s="659">
        <v>1041</v>
      </c>
      <c r="ES72" s="660">
        <v>0.13259457393962554</v>
      </c>
      <c r="ET72" s="658">
        <v>91.1</v>
      </c>
      <c r="EU72" s="659">
        <v>755</v>
      </c>
      <c r="EV72" s="659">
        <v>655</v>
      </c>
      <c r="EW72" s="659">
        <v>100</v>
      </c>
      <c r="EX72" s="660">
        <v>0.13245033112582782</v>
      </c>
      <c r="EY72" s="658">
        <v>1030.0999999999999</v>
      </c>
      <c r="EZ72" s="659">
        <v>8606</v>
      </c>
      <c r="FA72" s="659">
        <v>7465</v>
      </c>
      <c r="FB72" s="659">
        <v>1141</v>
      </c>
      <c r="FC72" s="660">
        <v>0.13258191959098303</v>
      </c>
      <c r="FD72" s="658">
        <v>980.7</v>
      </c>
      <c r="FE72" s="659">
        <v>8288</v>
      </c>
      <c r="FF72" s="659">
        <v>7149</v>
      </c>
      <c r="FG72" s="659">
        <v>1139</v>
      </c>
      <c r="FH72" s="660">
        <v>0.13742760617760619</v>
      </c>
      <c r="FI72" s="658">
        <v>115.9</v>
      </c>
      <c r="FJ72" s="659">
        <v>963</v>
      </c>
      <c r="FK72" s="659">
        <v>833</v>
      </c>
      <c r="FL72" s="659">
        <v>130</v>
      </c>
      <c r="FM72" s="660">
        <v>0.13499480789200416</v>
      </c>
      <c r="FN72" s="658">
        <v>1096.6000000000001</v>
      </c>
      <c r="FO72" s="659">
        <v>9251</v>
      </c>
      <c r="FP72" s="659">
        <v>7982</v>
      </c>
      <c r="FQ72" s="659">
        <v>1269</v>
      </c>
      <c r="FR72" s="660">
        <v>0.13717435952869961</v>
      </c>
      <c r="FS72" s="658">
        <v>66.500000000000227</v>
      </c>
      <c r="FT72" s="659">
        <v>645</v>
      </c>
      <c r="FU72" s="659">
        <v>517</v>
      </c>
      <c r="FV72" s="659">
        <v>128</v>
      </c>
      <c r="FW72" s="660">
        <v>4.5924399377165748E-3</v>
      </c>
      <c r="FX72" s="658">
        <v>777.8</v>
      </c>
      <c r="FY72" s="659">
        <v>6446</v>
      </c>
      <c r="FZ72" s="659">
        <v>5592</v>
      </c>
      <c r="GA72" s="659">
        <v>854</v>
      </c>
      <c r="GB72" s="660">
        <v>0.13248526217809495</v>
      </c>
      <c r="GC72" s="658">
        <v>132</v>
      </c>
      <c r="GD72" s="659">
        <v>1094</v>
      </c>
      <c r="GE72" s="659">
        <v>949</v>
      </c>
      <c r="GF72" s="659">
        <v>145</v>
      </c>
      <c r="GG72" s="660">
        <v>0.13254113345521024</v>
      </c>
      <c r="GH72" s="658">
        <v>909.8</v>
      </c>
      <c r="GI72" s="659">
        <v>7540</v>
      </c>
      <c r="GJ72" s="659">
        <v>6541</v>
      </c>
      <c r="GK72" s="659">
        <v>999</v>
      </c>
      <c r="GL72" s="660">
        <v>0.13249336870026526</v>
      </c>
      <c r="GM72" s="658">
        <v>751.2</v>
      </c>
      <c r="GN72" s="659">
        <v>6260</v>
      </c>
      <c r="GO72" s="659">
        <v>5416</v>
      </c>
      <c r="GP72" s="659">
        <v>844</v>
      </c>
      <c r="GQ72" s="660">
        <v>0.13482428115015974</v>
      </c>
      <c r="GR72" s="658">
        <v>77.5</v>
      </c>
      <c r="GS72" s="659">
        <v>645</v>
      </c>
      <c r="GT72" s="659">
        <v>557</v>
      </c>
      <c r="GU72" s="659">
        <v>88</v>
      </c>
      <c r="GV72" s="660">
        <v>0.13643410852713178</v>
      </c>
      <c r="GW72" s="658">
        <v>828.7</v>
      </c>
      <c r="GX72" s="659">
        <v>6905</v>
      </c>
      <c r="GY72" s="659">
        <v>5973</v>
      </c>
      <c r="GZ72" s="659">
        <v>932</v>
      </c>
      <c r="HA72" s="660">
        <v>0.13497465604634323</v>
      </c>
      <c r="HB72" s="658">
        <v>-81.099999999999909</v>
      </c>
      <c r="HC72" s="659">
        <v>-635</v>
      </c>
      <c r="HD72" s="659">
        <v>-568</v>
      </c>
      <c r="HE72" s="659">
        <v>-67</v>
      </c>
      <c r="HF72" s="660">
        <v>2.4812873460779705E-3</v>
      </c>
      <c r="HG72" s="658">
        <v>693</v>
      </c>
      <c r="HH72" s="659">
        <v>5813</v>
      </c>
      <c r="HI72" s="659">
        <v>5041</v>
      </c>
      <c r="HJ72" s="659">
        <v>772</v>
      </c>
      <c r="HK72" s="660">
        <v>0.13280578014794425</v>
      </c>
      <c r="HL72" s="658">
        <v>111</v>
      </c>
      <c r="HM72" s="659">
        <v>920</v>
      </c>
      <c r="HN72" s="659">
        <v>798</v>
      </c>
      <c r="HO72" s="659">
        <v>122</v>
      </c>
      <c r="HP72" s="660">
        <v>0.13260869565217392</v>
      </c>
      <c r="HQ72" s="658">
        <v>804</v>
      </c>
      <c r="HR72" s="659">
        <v>6733</v>
      </c>
      <c r="HS72" s="659">
        <v>5839</v>
      </c>
      <c r="HT72" s="659">
        <v>894</v>
      </c>
      <c r="HU72" s="660">
        <v>0.1327788504381405</v>
      </c>
      <c r="HV72" s="658">
        <v>800.5</v>
      </c>
      <c r="HW72" s="659">
        <v>6678</v>
      </c>
      <c r="HX72" s="659">
        <v>5783</v>
      </c>
      <c r="HY72" s="659">
        <v>895</v>
      </c>
      <c r="HZ72" s="660">
        <v>0.13402216232404912</v>
      </c>
      <c r="IA72" s="658">
        <v>81.900000000000006</v>
      </c>
      <c r="IB72" s="659">
        <v>684</v>
      </c>
      <c r="IC72" s="659">
        <v>590</v>
      </c>
      <c r="ID72" s="659">
        <v>94</v>
      </c>
      <c r="IE72" s="660">
        <v>0.13742690058479531</v>
      </c>
      <c r="IF72" s="658">
        <v>882.4</v>
      </c>
      <c r="IG72" s="659">
        <v>7362</v>
      </c>
      <c r="IH72" s="659">
        <v>6373</v>
      </c>
      <c r="II72" s="659">
        <v>989</v>
      </c>
      <c r="IJ72" s="660">
        <v>0.13433849497419179</v>
      </c>
      <c r="IK72" s="658">
        <v>78.399999999999977</v>
      </c>
      <c r="IL72" s="659">
        <v>629</v>
      </c>
      <c r="IM72" s="659">
        <v>534</v>
      </c>
      <c r="IN72" s="659">
        <v>95</v>
      </c>
      <c r="IO72" s="660">
        <v>1.5596445360512856E-3</v>
      </c>
      <c r="IP72" s="658">
        <v>658.4</v>
      </c>
      <c r="IQ72" s="659">
        <v>5456</v>
      </c>
      <c r="IR72" s="659">
        <v>4733</v>
      </c>
      <c r="IS72" s="659">
        <v>723</v>
      </c>
      <c r="IT72" s="660">
        <v>0.13251466275659823</v>
      </c>
      <c r="IU72" s="658">
        <v>113.3</v>
      </c>
      <c r="IV72" s="659">
        <v>939</v>
      </c>
      <c r="IW72" s="659">
        <v>815</v>
      </c>
      <c r="IX72" s="659">
        <v>124</v>
      </c>
      <c r="IY72" s="660">
        <v>0.13205537806176784</v>
      </c>
      <c r="IZ72" s="658">
        <v>771.69999999999993</v>
      </c>
      <c r="JA72" s="659">
        <v>6395</v>
      </c>
      <c r="JB72" s="659">
        <v>5548</v>
      </c>
      <c r="JC72" s="659">
        <v>847</v>
      </c>
      <c r="JD72" s="660">
        <v>0.13244722439405784</v>
      </c>
      <c r="JE72" s="658">
        <v>999</v>
      </c>
      <c r="JF72" s="659">
        <v>8421</v>
      </c>
      <c r="JG72" s="659">
        <v>7275</v>
      </c>
      <c r="JH72" s="659">
        <v>1146</v>
      </c>
      <c r="JI72" s="660">
        <v>0.13608835055219096</v>
      </c>
      <c r="JJ72" s="658">
        <v>48.7</v>
      </c>
      <c r="JK72" s="659">
        <v>403</v>
      </c>
      <c r="JL72" s="659">
        <v>349</v>
      </c>
      <c r="JM72" s="659">
        <v>54</v>
      </c>
      <c r="JN72" s="660">
        <v>0.13399503722084366</v>
      </c>
      <c r="JO72" s="658">
        <v>1047.7</v>
      </c>
      <c r="JP72" s="659">
        <v>8824</v>
      </c>
      <c r="JQ72" s="659">
        <v>7624</v>
      </c>
      <c r="JR72" s="659">
        <v>1200</v>
      </c>
      <c r="JS72" s="660">
        <v>0.13599274705349049</v>
      </c>
      <c r="JT72" s="658">
        <v>276.00000000000011</v>
      </c>
      <c r="JU72" s="659">
        <v>2429</v>
      </c>
      <c r="JV72" s="659">
        <v>2076</v>
      </c>
      <c r="JW72" s="659">
        <v>353</v>
      </c>
      <c r="JX72" s="660">
        <v>3.5455226594326428E-3</v>
      </c>
      <c r="JY72" s="658">
        <v>642.6</v>
      </c>
      <c r="JZ72" s="659">
        <v>5395</v>
      </c>
      <c r="KA72" s="659">
        <v>4679</v>
      </c>
      <c r="KB72" s="659">
        <v>716</v>
      </c>
      <c r="KC72" s="660">
        <v>0.13271547729379055</v>
      </c>
      <c r="KD72" s="658">
        <v>113.3</v>
      </c>
      <c r="KE72" s="659">
        <v>939</v>
      </c>
      <c r="KF72" s="659">
        <v>815</v>
      </c>
      <c r="KG72" s="659">
        <v>124</v>
      </c>
      <c r="KH72" s="660">
        <v>0.13205537806176784</v>
      </c>
      <c r="KI72" s="658">
        <v>755.9</v>
      </c>
      <c r="KJ72" s="659">
        <v>6334</v>
      </c>
      <c r="KK72" s="659">
        <v>5494</v>
      </c>
      <c r="KL72" s="659">
        <v>840</v>
      </c>
      <c r="KM72" s="660">
        <v>0.13261761919797915</v>
      </c>
      <c r="KN72" s="658">
        <v>704.6</v>
      </c>
      <c r="KO72" s="659">
        <v>5842</v>
      </c>
      <c r="KP72" s="659">
        <v>5065</v>
      </c>
      <c r="KQ72" s="659">
        <v>777</v>
      </c>
      <c r="KR72" s="660">
        <v>0.13300239643957548</v>
      </c>
      <c r="KS72" s="658">
        <v>90.2</v>
      </c>
      <c r="KT72" s="659">
        <v>749</v>
      </c>
      <c r="KU72" s="659">
        <v>649</v>
      </c>
      <c r="KV72" s="659">
        <v>100</v>
      </c>
      <c r="KW72" s="660">
        <v>0.13351134846461948</v>
      </c>
      <c r="KX72" s="658">
        <v>794.80000000000007</v>
      </c>
      <c r="KY72" s="659">
        <v>6591</v>
      </c>
      <c r="KZ72" s="659">
        <v>5714</v>
      </c>
      <c r="LA72" s="659">
        <v>877</v>
      </c>
      <c r="LB72" s="660">
        <v>0.13306023365194963</v>
      </c>
      <c r="LC72" s="658">
        <v>38.900000000000091</v>
      </c>
      <c r="LD72" s="659">
        <v>257</v>
      </c>
      <c r="LE72" s="659">
        <v>220</v>
      </c>
      <c r="LF72" s="659">
        <v>37</v>
      </c>
      <c r="LG72" s="660">
        <v>4.4261445397048016E-4</v>
      </c>
      <c r="LH72" s="658">
        <v>675.6</v>
      </c>
      <c r="LI72" s="659">
        <v>5599</v>
      </c>
      <c r="LJ72" s="659">
        <v>4858</v>
      </c>
      <c r="LK72" s="659">
        <v>741</v>
      </c>
      <c r="LL72" s="660">
        <v>0.1323450616181461</v>
      </c>
      <c r="LM72" s="658">
        <v>113.3</v>
      </c>
      <c r="LN72" s="659">
        <v>939</v>
      </c>
      <c r="LO72" s="659">
        <v>815</v>
      </c>
      <c r="LP72" s="659">
        <v>124</v>
      </c>
      <c r="LQ72" s="660">
        <v>0.13205537806176784</v>
      </c>
      <c r="LR72" s="658">
        <v>788.9</v>
      </c>
      <c r="LS72" s="659">
        <v>6538</v>
      </c>
      <c r="LT72" s="659">
        <v>5673</v>
      </c>
      <c r="LU72" s="659">
        <v>865</v>
      </c>
      <c r="LV72" s="660">
        <v>0.13230345671459162</v>
      </c>
      <c r="LW72" s="658">
        <v>759.59999999999991</v>
      </c>
      <c r="LX72" s="659">
        <v>6470</v>
      </c>
      <c r="LY72" s="659">
        <v>5569</v>
      </c>
      <c r="LZ72" s="659">
        <v>901</v>
      </c>
      <c r="MA72" s="660">
        <v>0.13925811437403401</v>
      </c>
      <c r="MB72" s="658">
        <v>50.2</v>
      </c>
      <c r="MC72" s="659">
        <v>418</v>
      </c>
      <c r="MD72" s="659">
        <v>361</v>
      </c>
      <c r="ME72" s="659">
        <v>57</v>
      </c>
      <c r="MF72" s="660">
        <v>0.13636363636363635</v>
      </c>
      <c r="MG72" s="658">
        <v>809.8</v>
      </c>
      <c r="MH72" s="659">
        <v>6888</v>
      </c>
      <c r="MI72" s="659">
        <v>5930</v>
      </c>
      <c r="MJ72" s="659">
        <v>958</v>
      </c>
      <c r="MK72" s="660">
        <v>0.13908246225319396</v>
      </c>
      <c r="ML72" s="658">
        <v>20.899999999999977</v>
      </c>
      <c r="MM72" s="659">
        <v>350</v>
      </c>
      <c r="MN72" s="659">
        <v>257</v>
      </c>
      <c r="MO72" s="659">
        <v>93</v>
      </c>
      <c r="MP72" s="660">
        <v>6.779005538602334E-3</v>
      </c>
      <c r="MQ72" s="658">
        <v>880.6</v>
      </c>
      <c r="MR72" s="659">
        <v>7367</v>
      </c>
      <c r="MS72" s="659">
        <v>6390</v>
      </c>
      <c r="MT72" s="659">
        <v>977</v>
      </c>
      <c r="MU72" s="660">
        <v>0.13261843355504277</v>
      </c>
      <c r="MV72" s="658">
        <v>113.3</v>
      </c>
      <c r="MW72" s="659">
        <v>939</v>
      </c>
      <c r="MX72" s="659">
        <v>815</v>
      </c>
      <c r="MY72" s="659">
        <v>124</v>
      </c>
      <c r="MZ72" s="660">
        <v>0.13205537806176784</v>
      </c>
      <c r="NA72" s="658">
        <v>993.9</v>
      </c>
      <c r="NB72" s="659">
        <v>8306</v>
      </c>
      <c r="NC72" s="659">
        <v>7205</v>
      </c>
      <c r="ND72" s="659">
        <v>1101</v>
      </c>
      <c r="NE72" s="660">
        <v>0.13255477967734169</v>
      </c>
      <c r="NF72" s="658">
        <v>610.70000000000005</v>
      </c>
      <c r="NG72" s="659">
        <v>5303</v>
      </c>
      <c r="NH72" s="659">
        <v>4544</v>
      </c>
      <c r="NI72" s="659">
        <v>759</v>
      </c>
      <c r="NJ72" s="660">
        <v>0.14312653215161231</v>
      </c>
      <c r="NK72" s="658">
        <v>130.4</v>
      </c>
      <c r="NL72" s="659">
        <v>1084</v>
      </c>
      <c r="NM72" s="659">
        <v>938</v>
      </c>
      <c r="NN72" s="659">
        <v>146</v>
      </c>
      <c r="NO72" s="660">
        <v>0.13468634686346864</v>
      </c>
      <c r="NP72" s="658">
        <v>741.1</v>
      </c>
      <c r="NQ72" s="659">
        <v>6387</v>
      </c>
      <c r="NR72" s="659">
        <v>5482</v>
      </c>
      <c r="NS72" s="659">
        <v>905</v>
      </c>
      <c r="NT72" s="660">
        <v>0.14169406607170815</v>
      </c>
      <c r="NU72" s="658">
        <v>-252.79999999999995</v>
      </c>
      <c r="NV72" s="659">
        <v>-1919</v>
      </c>
      <c r="NW72" s="659">
        <v>-1723</v>
      </c>
      <c r="NX72" s="659">
        <v>-196</v>
      </c>
      <c r="NY72" s="660">
        <v>9.1392863943664526E-3</v>
      </c>
      <c r="NZ72" s="658">
        <v>811.6</v>
      </c>
      <c r="OA72" s="659">
        <v>6726</v>
      </c>
      <c r="OB72" s="659">
        <v>5835</v>
      </c>
      <c r="OC72" s="659">
        <v>891</v>
      </c>
      <c r="OD72" s="660">
        <v>0.13247100802854594</v>
      </c>
      <c r="OE72" s="658">
        <v>113.3</v>
      </c>
      <c r="OF72" s="659">
        <v>939</v>
      </c>
      <c r="OG72" s="659">
        <v>815</v>
      </c>
      <c r="OH72" s="659">
        <v>124</v>
      </c>
      <c r="OI72" s="660">
        <v>0.13205537806176784</v>
      </c>
      <c r="OJ72" s="658">
        <v>924.9</v>
      </c>
      <c r="OK72" s="659">
        <v>7665</v>
      </c>
      <c r="OL72" s="659">
        <v>6650</v>
      </c>
      <c r="OM72" s="659">
        <v>1015</v>
      </c>
      <c r="ON72" s="660">
        <v>0.13242009132420091</v>
      </c>
      <c r="OO72" s="658">
        <v>832.1</v>
      </c>
      <c r="OP72" s="659">
        <v>6900</v>
      </c>
      <c r="OQ72" s="659">
        <v>5734</v>
      </c>
      <c r="OR72" s="659">
        <v>1166</v>
      </c>
      <c r="OS72" s="660">
        <v>0.16898550724637681</v>
      </c>
      <c r="OT72" s="658">
        <v>74.5</v>
      </c>
      <c r="OU72" s="659">
        <v>619</v>
      </c>
      <c r="OV72" s="659">
        <v>513</v>
      </c>
      <c r="OW72" s="659">
        <v>106</v>
      </c>
      <c r="OX72" s="660">
        <v>0.17124394184168013</v>
      </c>
      <c r="OY72" s="658">
        <v>906.6</v>
      </c>
      <c r="OZ72" s="659">
        <v>7519</v>
      </c>
      <c r="PA72" s="659">
        <v>6247</v>
      </c>
      <c r="PB72" s="659">
        <v>1272</v>
      </c>
      <c r="PC72" s="660">
        <v>0.16917143237132598</v>
      </c>
      <c r="PD72" s="658">
        <v>-18.299999999999955</v>
      </c>
      <c r="PE72" s="659">
        <v>-146</v>
      </c>
      <c r="PF72" s="659">
        <v>-403</v>
      </c>
      <c r="PG72" s="659">
        <v>257</v>
      </c>
      <c r="PH72" s="660">
        <v>3.6751341047125075E-2</v>
      </c>
      <c r="PI72" s="658">
        <v>6451.5999999999995</v>
      </c>
      <c r="PJ72" s="659">
        <v>53815</v>
      </c>
      <c r="PK72" s="659">
        <v>46678</v>
      </c>
      <c r="PL72" s="659">
        <v>7137</v>
      </c>
      <c r="PM72" s="660">
        <v>0.13262101644522903</v>
      </c>
      <c r="PN72" s="658">
        <v>966</v>
      </c>
      <c r="PO72" s="659">
        <v>8006</v>
      </c>
      <c r="PP72" s="659">
        <v>6946</v>
      </c>
      <c r="PQ72" s="659">
        <v>1060</v>
      </c>
      <c r="PR72" s="660">
        <v>0.13240069947539346</v>
      </c>
      <c r="PS72" s="658">
        <v>7417.5999999999995</v>
      </c>
      <c r="PT72" s="659">
        <v>61821</v>
      </c>
      <c r="PU72" s="659">
        <v>53624</v>
      </c>
      <c r="PV72" s="659">
        <v>8197</v>
      </c>
      <c r="PW72" s="660">
        <v>0.13259248475437149</v>
      </c>
      <c r="PX72" s="658">
        <v>6711</v>
      </c>
      <c r="PY72" s="659">
        <v>56383</v>
      </c>
      <c r="PZ72" s="659">
        <v>48719</v>
      </c>
      <c r="QA72" s="659">
        <v>7664</v>
      </c>
      <c r="QB72" s="660">
        <v>0.13592749587641664</v>
      </c>
      <c r="QC72" s="658">
        <v>1036.5</v>
      </c>
      <c r="QD72" s="659">
        <v>8613</v>
      </c>
      <c r="QE72" s="659">
        <v>7454</v>
      </c>
      <c r="QF72" s="659">
        <v>1159</v>
      </c>
      <c r="QG72" s="660">
        <v>0.13456403111575527</v>
      </c>
      <c r="QH72" s="658">
        <v>7747.5</v>
      </c>
      <c r="QI72" s="659">
        <v>64996</v>
      </c>
      <c r="QJ72" s="659">
        <v>56173</v>
      </c>
      <c r="QK72" s="659">
        <v>8823</v>
      </c>
      <c r="QL72" s="660">
        <v>0.135746815188627</v>
      </c>
      <c r="QM72" s="658">
        <v>329.90000000000055</v>
      </c>
      <c r="QN72" s="659">
        <v>3175</v>
      </c>
      <c r="QO72" s="659">
        <v>2549</v>
      </c>
      <c r="QP72" s="659">
        <v>626</v>
      </c>
      <c r="QQ72" s="660">
        <v>3.1543304342555034E-3</v>
      </c>
    </row>
    <row r="73" spans="2:459">
      <c r="B73" s="1652"/>
      <c r="C73" s="309" t="s">
        <v>2884</v>
      </c>
      <c r="D73" s="663"/>
      <c r="E73" s="658">
        <v>0</v>
      </c>
      <c r="F73" s="659">
        <v>0</v>
      </c>
      <c r="G73" s="659">
        <v>0</v>
      </c>
      <c r="H73" s="659">
        <v>0</v>
      </c>
      <c r="I73" s="660">
        <v>0</v>
      </c>
      <c r="J73" s="658">
        <v>0</v>
      </c>
      <c r="K73" s="659">
        <v>0</v>
      </c>
      <c r="L73" s="659">
        <v>0</v>
      </c>
      <c r="M73" s="659">
        <v>0</v>
      </c>
      <c r="N73" s="660">
        <v>0</v>
      </c>
      <c r="O73" s="658">
        <v>0</v>
      </c>
      <c r="P73" s="659">
        <v>0</v>
      </c>
      <c r="Q73" s="659">
        <v>0</v>
      </c>
      <c r="R73" s="659">
        <v>0</v>
      </c>
      <c r="S73" s="660">
        <v>0</v>
      </c>
      <c r="T73" s="658">
        <v>0</v>
      </c>
      <c r="U73" s="659">
        <v>0</v>
      </c>
      <c r="V73" s="659">
        <v>0</v>
      </c>
      <c r="W73" s="659">
        <v>0</v>
      </c>
      <c r="X73" s="660">
        <v>0</v>
      </c>
      <c r="Y73" s="658">
        <v>0</v>
      </c>
      <c r="Z73" s="659">
        <v>0</v>
      </c>
      <c r="AA73" s="659">
        <v>0</v>
      </c>
      <c r="AB73" s="659">
        <v>0</v>
      </c>
      <c r="AC73" s="660">
        <v>0</v>
      </c>
      <c r="AD73" s="658">
        <v>0</v>
      </c>
      <c r="AE73" s="659">
        <v>0</v>
      </c>
      <c r="AF73" s="659">
        <v>0</v>
      </c>
      <c r="AG73" s="659">
        <v>0</v>
      </c>
      <c r="AH73" s="660">
        <v>0</v>
      </c>
      <c r="AI73" s="658">
        <v>0</v>
      </c>
      <c r="AJ73" s="659">
        <v>0</v>
      </c>
      <c r="AK73" s="659">
        <v>0</v>
      </c>
      <c r="AL73" s="659">
        <v>0</v>
      </c>
      <c r="AM73" s="660">
        <v>0</v>
      </c>
      <c r="AN73" s="658">
        <v>0</v>
      </c>
      <c r="AO73" s="659">
        <v>0</v>
      </c>
      <c r="AP73" s="659">
        <v>0</v>
      </c>
      <c r="AQ73" s="659">
        <v>0</v>
      </c>
      <c r="AR73" s="660">
        <v>0</v>
      </c>
      <c r="AS73" s="658">
        <v>0</v>
      </c>
      <c r="AT73" s="659">
        <v>0</v>
      </c>
      <c r="AU73" s="659">
        <v>0</v>
      </c>
      <c r="AV73" s="659">
        <v>0</v>
      </c>
      <c r="AW73" s="660">
        <v>0</v>
      </c>
      <c r="AX73" s="658">
        <v>0</v>
      </c>
      <c r="AY73" s="659">
        <v>0</v>
      </c>
      <c r="AZ73" s="659">
        <v>0</v>
      </c>
      <c r="BA73" s="659">
        <v>0</v>
      </c>
      <c r="BB73" s="660">
        <v>0</v>
      </c>
      <c r="BC73" s="658">
        <v>0</v>
      </c>
      <c r="BD73" s="659">
        <v>0</v>
      </c>
      <c r="BE73" s="659">
        <v>0</v>
      </c>
      <c r="BF73" s="659">
        <v>0</v>
      </c>
      <c r="BG73" s="660">
        <v>0</v>
      </c>
      <c r="BH73" s="658">
        <v>0</v>
      </c>
      <c r="BI73" s="659">
        <v>0</v>
      </c>
      <c r="BJ73" s="659">
        <v>0</v>
      </c>
      <c r="BK73" s="659">
        <v>0</v>
      </c>
      <c r="BL73" s="660">
        <v>0</v>
      </c>
      <c r="BM73" s="658">
        <v>0</v>
      </c>
      <c r="BN73" s="659">
        <v>0</v>
      </c>
      <c r="BO73" s="659">
        <v>0</v>
      </c>
      <c r="BP73" s="659">
        <v>0</v>
      </c>
      <c r="BQ73" s="660">
        <v>0</v>
      </c>
      <c r="BR73" s="658">
        <v>0</v>
      </c>
      <c r="BS73" s="659">
        <v>0</v>
      </c>
      <c r="BT73" s="659">
        <v>0</v>
      </c>
      <c r="BU73" s="659">
        <v>0</v>
      </c>
      <c r="BV73" s="660">
        <v>0</v>
      </c>
      <c r="BW73" s="658">
        <v>0</v>
      </c>
      <c r="BX73" s="659">
        <v>0</v>
      </c>
      <c r="BY73" s="659">
        <v>0</v>
      </c>
      <c r="BZ73" s="659">
        <v>0</v>
      </c>
      <c r="CA73" s="660">
        <v>0</v>
      </c>
      <c r="CB73" s="658">
        <v>0</v>
      </c>
      <c r="CC73" s="659">
        <v>0</v>
      </c>
      <c r="CD73" s="659">
        <v>0</v>
      </c>
      <c r="CE73" s="659">
        <v>0</v>
      </c>
      <c r="CF73" s="660">
        <v>0</v>
      </c>
      <c r="CG73" s="658">
        <v>0</v>
      </c>
      <c r="CH73" s="659">
        <v>0</v>
      </c>
      <c r="CI73" s="659">
        <v>0</v>
      </c>
      <c r="CJ73" s="659">
        <v>0</v>
      </c>
      <c r="CK73" s="660">
        <v>0</v>
      </c>
      <c r="CL73" s="658">
        <v>0</v>
      </c>
      <c r="CM73" s="659">
        <v>0</v>
      </c>
      <c r="CN73" s="659">
        <v>0</v>
      </c>
      <c r="CO73" s="659">
        <v>0</v>
      </c>
      <c r="CP73" s="660">
        <v>0</v>
      </c>
      <c r="CQ73" s="658">
        <v>0</v>
      </c>
      <c r="CR73" s="659">
        <v>0</v>
      </c>
      <c r="CS73" s="659">
        <v>0</v>
      </c>
      <c r="CT73" s="659">
        <v>0</v>
      </c>
      <c r="CU73" s="660">
        <v>0</v>
      </c>
      <c r="CV73" s="658">
        <v>0</v>
      </c>
      <c r="CW73" s="659">
        <v>0</v>
      </c>
      <c r="CX73" s="659">
        <v>0</v>
      </c>
      <c r="CY73" s="659">
        <v>0</v>
      </c>
      <c r="CZ73" s="660">
        <v>0</v>
      </c>
      <c r="DA73" s="658">
        <v>0</v>
      </c>
      <c r="DB73" s="659">
        <v>0</v>
      </c>
      <c r="DC73" s="659">
        <v>0</v>
      </c>
      <c r="DD73" s="659">
        <v>0</v>
      </c>
      <c r="DE73" s="660">
        <v>0</v>
      </c>
      <c r="DF73" s="658">
        <v>0</v>
      </c>
      <c r="DG73" s="659">
        <v>0</v>
      </c>
      <c r="DH73" s="659">
        <v>0</v>
      </c>
      <c r="DI73" s="659">
        <v>0</v>
      </c>
      <c r="DJ73" s="660">
        <v>0</v>
      </c>
      <c r="DK73" s="658">
        <v>0</v>
      </c>
      <c r="DL73" s="659">
        <v>0</v>
      </c>
      <c r="DM73" s="659">
        <v>0</v>
      </c>
      <c r="DN73" s="659">
        <v>0</v>
      </c>
      <c r="DO73" s="660">
        <v>0</v>
      </c>
      <c r="DP73" s="658">
        <v>0</v>
      </c>
      <c r="DQ73" s="659">
        <v>0</v>
      </c>
      <c r="DR73" s="659">
        <v>0</v>
      </c>
      <c r="DS73" s="659">
        <v>0</v>
      </c>
      <c r="DT73" s="660">
        <v>0</v>
      </c>
      <c r="DU73" s="658">
        <v>0</v>
      </c>
      <c r="DV73" s="659">
        <v>0</v>
      </c>
      <c r="DW73" s="659">
        <v>0</v>
      </c>
      <c r="DX73" s="659">
        <v>0</v>
      </c>
      <c r="DY73" s="660">
        <v>0</v>
      </c>
      <c r="DZ73" s="658">
        <v>0</v>
      </c>
      <c r="EA73" s="659">
        <v>0</v>
      </c>
      <c r="EB73" s="659">
        <v>0</v>
      </c>
      <c r="EC73" s="659">
        <v>0</v>
      </c>
      <c r="ED73" s="660">
        <v>0</v>
      </c>
      <c r="EE73" s="658">
        <v>0</v>
      </c>
      <c r="EF73" s="659">
        <v>0</v>
      </c>
      <c r="EG73" s="659">
        <v>0</v>
      </c>
      <c r="EH73" s="659">
        <v>0</v>
      </c>
      <c r="EI73" s="660">
        <v>0</v>
      </c>
      <c r="EJ73" s="658">
        <v>0</v>
      </c>
      <c r="EK73" s="659">
        <v>0</v>
      </c>
      <c r="EL73" s="659">
        <v>0</v>
      </c>
      <c r="EM73" s="659">
        <v>0</v>
      </c>
      <c r="EN73" s="660">
        <v>0</v>
      </c>
      <c r="EO73" s="658">
        <v>0</v>
      </c>
      <c r="EP73" s="659">
        <v>0</v>
      </c>
      <c r="EQ73" s="659">
        <v>0</v>
      </c>
      <c r="ER73" s="659">
        <v>0</v>
      </c>
      <c r="ES73" s="660">
        <v>0</v>
      </c>
      <c r="ET73" s="658">
        <v>0</v>
      </c>
      <c r="EU73" s="659">
        <v>0</v>
      </c>
      <c r="EV73" s="659">
        <v>0</v>
      </c>
      <c r="EW73" s="659">
        <v>0</v>
      </c>
      <c r="EX73" s="660">
        <v>0</v>
      </c>
      <c r="EY73" s="658">
        <v>0</v>
      </c>
      <c r="EZ73" s="659">
        <v>0</v>
      </c>
      <c r="FA73" s="659">
        <v>0</v>
      </c>
      <c r="FB73" s="659">
        <v>0</v>
      </c>
      <c r="FC73" s="660">
        <v>0</v>
      </c>
      <c r="FD73" s="658">
        <v>0</v>
      </c>
      <c r="FE73" s="659">
        <v>0</v>
      </c>
      <c r="FF73" s="659">
        <v>0</v>
      </c>
      <c r="FG73" s="659">
        <v>0</v>
      </c>
      <c r="FH73" s="660">
        <v>0</v>
      </c>
      <c r="FI73" s="658">
        <v>0</v>
      </c>
      <c r="FJ73" s="659">
        <v>0</v>
      </c>
      <c r="FK73" s="659">
        <v>0</v>
      </c>
      <c r="FL73" s="659">
        <v>0</v>
      </c>
      <c r="FM73" s="660">
        <v>0</v>
      </c>
      <c r="FN73" s="658">
        <v>0</v>
      </c>
      <c r="FO73" s="659">
        <v>0</v>
      </c>
      <c r="FP73" s="659">
        <v>0</v>
      </c>
      <c r="FQ73" s="659">
        <v>0</v>
      </c>
      <c r="FR73" s="660">
        <v>0</v>
      </c>
      <c r="FS73" s="658">
        <v>0</v>
      </c>
      <c r="FT73" s="659">
        <v>0</v>
      </c>
      <c r="FU73" s="659">
        <v>0</v>
      </c>
      <c r="FV73" s="659">
        <v>0</v>
      </c>
      <c r="FW73" s="660">
        <v>0</v>
      </c>
      <c r="FX73" s="658">
        <v>0</v>
      </c>
      <c r="FY73" s="659">
        <v>0</v>
      </c>
      <c r="FZ73" s="659">
        <v>0</v>
      </c>
      <c r="GA73" s="659">
        <v>0</v>
      </c>
      <c r="GB73" s="660">
        <v>0</v>
      </c>
      <c r="GC73" s="658">
        <v>0</v>
      </c>
      <c r="GD73" s="659">
        <v>0</v>
      </c>
      <c r="GE73" s="659">
        <v>0</v>
      </c>
      <c r="GF73" s="659">
        <v>0</v>
      </c>
      <c r="GG73" s="660">
        <v>0</v>
      </c>
      <c r="GH73" s="658">
        <v>0</v>
      </c>
      <c r="GI73" s="659">
        <v>0</v>
      </c>
      <c r="GJ73" s="659">
        <v>0</v>
      </c>
      <c r="GK73" s="659">
        <v>0</v>
      </c>
      <c r="GL73" s="660">
        <v>0</v>
      </c>
      <c r="GM73" s="658">
        <v>0</v>
      </c>
      <c r="GN73" s="659">
        <v>0</v>
      </c>
      <c r="GO73" s="659">
        <v>0</v>
      </c>
      <c r="GP73" s="659">
        <v>0</v>
      </c>
      <c r="GQ73" s="660">
        <v>0</v>
      </c>
      <c r="GR73" s="658">
        <v>0</v>
      </c>
      <c r="GS73" s="659">
        <v>0</v>
      </c>
      <c r="GT73" s="659">
        <v>0</v>
      </c>
      <c r="GU73" s="659">
        <v>0</v>
      </c>
      <c r="GV73" s="660">
        <v>0</v>
      </c>
      <c r="GW73" s="658">
        <v>0</v>
      </c>
      <c r="GX73" s="659">
        <v>0</v>
      </c>
      <c r="GY73" s="659">
        <v>0</v>
      </c>
      <c r="GZ73" s="659">
        <v>0</v>
      </c>
      <c r="HA73" s="660">
        <v>0</v>
      </c>
      <c r="HB73" s="658">
        <v>0</v>
      </c>
      <c r="HC73" s="659">
        <v>0</v>
      </c>
      <c r="HD73" s="659">
        <v>0</v>
      </c>
      <c r="HE73" s="659">
        <v>0</v>
      </c>
      <c r="HF73" s="660">
        <v>0</v>
      </c>
      <c r="HG73" s="658">
        <v>0</v>
      </c>
      <c r="HH73" s="659">
        <v>0</v>
      </c>
      <c r="HI73" s="659">
        <v>0</v>
      </c>
      <c r="HJ73" s="659">
        <v>0</v>
      </c>
      <c r="HK73" s="660">
        <v>0</v>
      </c>
      <c r="HL73" s="658">
        <v>0</v>
      </c>
      <c r="HM73" s="659">
        <v>0</v>
      </c>
      <c r="HN73" s="659">
        <v>0</v>
      </c>
      <c r="HO73" s="659">
        <v>0</v>
      </c>
      <c r="HP73" s="660">
        <v>0</v>
      </c>
      <c r="HQ73" s="658">
        <v>0</v>
      </c>
      <c r="HR73" s="659">
        <v>0</v>
      </c>
      <c r="HS73" s="659">
        <v>0</v>
      </c>
      <c r="HT73" s="659">
        <v>0</v>
      </c>
      <c r="HU73" s="660">
        <v>0</v>
      </c>
      <c r="HV73" s="658">
        <v>0</v>
      </c>
      <c r="HW73" s="659">
        <v>0</v>
      </c>
      <c r="HX73" s="659">
        <v>0</v>
      </c>
      <c r="HY73" s="659">
        <v>0</v>
      </c>
      <c r="HZ73" s="660">
        <v>0</v>
      </c>
      <c r="IA73" s="658">
        <v>0</v>
      </c>
      <c r="IB73" s="659">
        <v>0</v>
      </c>
      <c r="IC73" s="659">
        <v>0</v>
      </c>
      <c r="ID73" s="659">
        <v>0</v>
      </c>
      <c r="IE73" s="660">
        <v>0</v>
      </c>
      <c r="IF73" s="658">
        <v>0</v>
      </c>
      <c r="IG73" s="659">
        <v>0</v>
      </c>
      <c r="IH73" s="659">
        <v>0</v>
      </c>
      <c r="II73" s="659">
        <v>0</v>
      </c>
      <c r="IJ73" s="660">
        <v>0</v>
      </c>
      <c r="IK73" s="658">
        <v>0</v>
      </c>
      <c r="IL73" s="659">
        <v>0</v>
      </c>
      <c r="IM73" s="659">
        <v>0</v>
      </c>
      <c r="IN73" s="659">
        <v>0</v>
      </c>
      <c r="IO73" s="660">
        <v>0</v>
      </c>
      <c r="IP73" s="658">
        <v>0</v>
      </c>
      <c r="IQ73" s="659">
        <v>0</v>
      </c>
      <c r="IR73" s="659">
        <v>0</v>
      </c>
      <c r="IS73" s="659">
        <v>0</v>
      </c>
      <c r="IT73" s="660">
        <v>0</v>
      </c>
      <c r="IU73" s="658">
        <v>0</v>
      </c>
      <c r="IV73" s="659">
        <v>0</v>
      </c>
      <c r="IW73" s="659">
        <v>0</v>
      </c>
      <c r="IX73" s="659">
        <v>0</v>
      </c>
      <c r="IY73" s="660">
        <v>0</v>
      </c>
      <c r="IZ73" s="658">
        <v>0</v>
      </c>
      <c r="JA73" s="659">
        <v>0</v>
      </c>
      <c r="JB73" s="659">
        <v>0</v>
      </c>
      <c r="JC73" s="659">
        <v>0</v>
      </c>
      <c r="JD73" s="660">
        <v>0</v>
      </c>
      <c r="JE73" s="658">
        <v>0</v>
      </c>
      <c r="JF73" s="659">
        <v>0</v>
      </c>
      <c r="JG73" s="659">
        <v>0</v>
      </c>
      <c r="JH73" s="659">
        <v>0</v>
      </c>
      <c r="JI73" s="660">
        <v>0</v>
      </c>
      <c r="JJ73" s="658">
        <v>0</v>
      </c>
      <c r="JK73" s="659">
        <v>0</v>
      </c>
      <c r="JL73" s="659">
        <v>0</v>
      </c>
      <c r="JM73" s="659">
        <v>0</v>
      </c>
      <c r="JN73" s="660">
        <v>0</v>
      </c>
      <c r="JO73" s="658">
        <v>0</v>
      </c>
      <c r="JP73" s="659">
        <v>0</v>
      </c>
      <c r="JQ73" s="659">
        <v>0</v>
      </c>
      <c r="JR73" s="659">
        <v>0</v>
      </c>
      <c r="JS73" s="660">
        <v>0</v>
      </c>
      <c r="JT73" s="658">
        <v>0</v>
      </c>
      <c r="JU73" s="659">
        <v>0</v>
      </c>
      <c r="JV73" s="659">
        <v>0</v>
      </c>
      <c r="JW73" s="659">
        <v>0</v>
      </c>
      <c r="JX73" s="660">
        <v>0</v>
      </c>
      <c r="JY73" s="658">
        <v>0</v>
      </c>
      <c r="JZ73" s="659">
        <v>0</v>
      </c>
      <c r="KA73" s="659">
        <v>0</v>
      </c>
      <c r="KB73" s="659">
        <v>0</v>
      </c>
      <c r="KC73" s="660">
        <v>0</v>
      </c>
      <c r="KD73" s="658">
        <v>0</v>
      </c>
      <c r="KE73" s="659">
        <v>0</v>
      </c>
      <c r="KF73" s="659">
        <v>0</v>
      </c>
      <c r="KG73" s="659">
        <v>0</v>
      </c>
      <c r="KH73" s="660">
        <v>0</v>
      </c>
      <c r="KI73" s="658">
        <v>0</v>
      </c>
      <c r="KJ73" s="659">
        <v>0</v>
      </c>
      <c r="KK73" s="659">
        <v>0</v>
      </c>
      <c r="KL73" s="659">
        <v>0</v>
      </c>
      <c r="KM73" s="660">
        <v>0</v>
      </c>
      <c r="KN73" s="658">
        <v>0</v>
      </c>
      <c r="KO73" s="659">
        <v>0</v>
      </c>
      <c r="KP73" s="659">
        <v>0</v>
      </c>
      <c r="KQ73" s="659">
        <v>0</v>
      </c>
      <c r="KR73" s="660">
        <v>0</v>
      </c>
      <c r="KS73" s="658">
        <v>0</v>
      </c>
      <c r="KT73" s="659">
        <v>0</v>
      </c>
      <c r="KU73" s="659">
        <v>0</v>
      </c>
      <c r="KV73" s="659">
        <v>0</v>
      </c>
      <c r="KW73" s="660">
        <v>0</v>
      </c>
      <c r="KX73" s="658">
        <v>0</v>
      </c>
      <c r="KY73" s="659">
        <v>0</v>
      </c>
      <c r="KZ73" s="659">
        <v>0</v>
      </c>
      <c r="LA73" s="659">
        <v>0</v>
      </c>
      <c r="LB73" s="660">
        <v>0</v>
      </c>
      <c r="LC73" s="658">
        <v>0</v>
      </c>
      <c r="LD73" s="659">
        <v>0</v>
      </c>
      <c r="LE73" s="659">
        <v>0</v>
      </c>
      <c r="LF73" s="659">
        <v>0</v>
      </c>
      <c r="LG73" s="660">
        <v>0</v>
      </c>
      <c r="LH73" s="658">
        <v>0</v>
      </c>
      <c r="LI73" s="659">
        <v>0</v>
      </c>
      <c r="LJ73" s="659">
        <v>0</v>
      </c>
      <c r="LK73" s="659">
        <v>0</v>
      </c>
      <c r="LL73" s="660">
        <v>0</v>
      </c>
      <c r="LM73" s="658">
        <v>0</v>
      </c>
      <c r="LN73" s="659">
        <v>0</v>
      </c>
      <c r="LO73" s="659">
        <v>0</v>
      </c>
      <c r="LP73" s="659">
        <v>0</v>
      </c>
      <c r="LQ73" s="660">
        <v>0</v>
      </c>
      <c r="LR73" s="658">
        <v>0</v>
      </c>
      <c r="LS73" s="659">
        <v>0</v>
      </c>
      <c r="LT73" s="659">
        <v>0</v>
      </c>
      <c r="LU73" s="659">
        <v>0</v>
      </c>
      <c r="LV73" s="660">
        <v>0</v>
      </c>
      <c r="LW73" s="658">
        <v>0</v>
      </c>
      <c r="LX73" s="659">
        <v>0</v>
      </c>
      <c r="LY73" s="659">
        <v>0</v>
      </c>
      <c r="LZ73" s="659">
        <v>0</v>
      </c>
      <c r="MA73" s="660">
        <v>0</v>
      </c>
      <c r="MB73" s="658">
        <v>0</v>
      </c>
      <c r="MC73" s="659">
        <v>0</v>
      </c>
      <c r="MD73" s="659">
        <v>0</v>
      </c>
      <c r="ME73" s="659">
        <v>0</v>
      </c>
      <c r="MF73" s="660">
        <v>0</v>
      </c>
      <c r="MG73" s="658">
        <v>0</v>
      </c>
      <c r="MH73" s="659">
        <v>0</v>
      </c>
      <c r="MI73" s="659">
        <v>0</v>
      </c>
      <c r="MJ73" s="659">
        <v>0</v>
      </c>
      <c r="MK73" s="660">
        <v>0</v>
      </c>
      <c r="ML73" s="658">
        <v>0</v>
      </c>
      <c r="MM73" s="659">
        <v>0</v>
      </c>
      <c r="MN73" s="659">
        <v>0</v>
      </c>
      <c r="MO73" s="659">
        <v>0</v>
      </c>
      <c r="MP73" s="660">
        <v>0</v>
      </c>
      <c r="MQ73" s="658">
        <v>0</v>
      </c>
      <c r="MR73" s="659">
        <v>0</v>
      </c>
      <c r="MS73" s="659">
        <v>0</v>
      </c>
      <c r="MT73" s="659">
        <v>0</v>
      </c>
      <c r="MU73" s="660">
        <v>0</v>
      </c>
      <c r="MV73" s="658">
        <v>0</v>
      </c>
      <c r="MW73" s="659">
        <v>0</v>
      </c>
      <c r="MX73" s="659">
        <v>0</v>
      </c>
      <c r="MY73" s="659">
        <v>0</v>
      </c>
      <c r="MZ73" s="660">
        <v>0</v>
      </c>
      <c r="NA73" s="658">
        <v>0</v>
      </c>
      <c r="NB73" s="659">
        <v>0</v>
      </c>
      <c r="NC73" s="659">
        <v>0</v>
      </c>
      <c r="ND73" s="659">
        <v>0</v>
      </c>
      <c r="NE73" s="660">
        <v>0</v>
      </c>
      <c r="NF73" s="658">
        <v>0</v>
      </c>
      <c r="NG73" s="659">
        <v>0</v>
      </c>
      <c r="NH73" s="659">
        <v>0</v>
      </c>
      <c r="NI73" s="659">
        <v>0</v>
      </c>
      <c r="NJ73" s="660">
        <v>0</v>
      </c>
      <c r="NK73" s="658">
        <v>0</v>
      </c>
      <c r="NL73" s="659">
        <v>0</v>
      </c>
      <c r="NM73" s="659">
        <v>0</v>
      </c>
      <c r="NN73" s="659">
        <v>0</v>
      </c>
      <c r="NO73" s="660">
        <v>0</v>
      </c>
      <c r="NP73" s="658">
        <v>0</v>
      </c>
      <c r="NQ73" s="659">
        <v>0</v>
      </c>
      <c r="NR73" s="659">
        <v>0</v>
      </c>
      <c r="NS73" s="659">
        <v>0</v>
      </c>
      <c r="NT73" s="660">
        <v>0</v>
      </c>
      <c r="NU73" s="658">
        <v>0</v>
      </c>
      <c r="NV73" s="659">
        <v>0</v>
      </c>
      <c r="NW73" s="659">
        <v>0</v>
      </c>
      <c r="NX73" s="659">
        <v>0</v>
      </c>
      <c r="NY73" s="660">
        <v>0</v>
      </c>
      <c r="NZ73" s="658">
        <v>0</v>
      </c>
      <c r="OA73" s="659">
        <v>0</v>
      </c>
      <c r="OB73" s="659">
        <v>0</v>
      </c>
      <c r="OC73" s="659">
        <v>0</v>
      </c>
      <c r="OD73" s="660">
        <v>0</v>
      </c>
      <c r="OE73" s="658">
        <v>0</v>
      </c>
      <c r="OF73" s="659">
        <v>0</v>
      </c>
      <c r="OG73" s="659">
        <v>0</v>
      </c>
      <c r="OH73" s="659">
        <v>0</v>
      </c>
      <c r="OI73" s="660">
        <v>0</v>
      </c>
      <c r="OJ73" s="658">
        <v>0</v>
      </c>
      <c r="OK73" s="659">
        <v>0</v>
      </c>
      <c r="OL73" s="659">
        <v>0</v>
      </c>
      <c r="OM73" s="659">
        <v>0</v>
      </c>
      <c r="ON73" s="660">
        <v>0</v>
      </c>
      <c r="OO73" s="658">
        <v>0</v>
      </c>
      <c r="OP73" s="659">
        <v>0</v>
      </c>
      <c r="OQ73" s="659">
        <v>0</v>
      </c>
      <c r="OR73" s="659">
        <v>0</v>
      </c>
      <c r="OS73" s="660">
        <v>0</v>
      </c>
      <c r="OT73" s="658">
        <v>0</v>
      </c>
      <c r="OU73" s="659">
        <v>0</v>
      </c>
      <c r="OV73" s="659">
        <v>0</v>
      </c>
      <c r="OW73" s="659">
        <v>0</v>
      </c>
      <c r="OX73" s="660">
        <v>0</v>
      </c>
      <c r="OY73" s="658">
        <v>0</v>
      </c>
      <c r="OZ73" s="659">
        <v>0</v>
      </c>
      <c r="PA73" s="659">
        <v>0</v>
      </c>
      <c r="PB73" s="659">
        <v>0</v>
      </c>
      <c r="PC73" s="660">
        <v>0</v>
      </c>
      <c r="PD73" s="658">
        <v>0</v>
      </c>
      <c r="PE73" s="659">
        <v>0</v>
      </c>
      <c r="PF73" s="659">
        <v>0</v>
      </c>
      <c r="PG73" s="659">
        <v>0</v>
      </c>
      <c r="PH73" s="660">
        <v>0</v>
      </c>
      <c r="PI73" s="658">
        <v>0</v>
      </c>
      <c r="PJ73" s="659">
        <v>0</v>
      </c>
      <c r="PK73" s="659">
        <v>0</v>
      </c>
      <c r="PL73" s="659">
        <v>0</v>
      </c>
      <c r="PM73" s="660">
        <v>0</v>
      </c>
      <c r="PN73" s="658">
        <v>0</v>
      </c>
      <c r="PO73" s="659">
        <v>0</v>
      </c>
      <c r="PP73" s="659">
        <v>0</v>
      </c>
      <c r="PQ73" s="659">
        <v>0</v>
      </c>
      <c r="PR73" s="660">
        <v>0</v>
      </c>
      <c r="PS73" s="658">
        <v>0</v>
      </c>
      <c r="PT73" s="659">
        <v>0</v>
      </c>
      <c r="PU73" s="659">
        <v>0</v>
      </c>
      <c r="PV73" s="659">
        <v>0</v>
      </c>
      <c r="PW73" s="660">
        <v>0</v>
      </c>
      <c r="PX73" s="658">
        <v>0</v>
      </c>
      <c r="PY73" s="659">
        <v>0</v>
      </c>
      <c r="PZ73" s="659">
        <v>0</v>
      </c>
      <c r="QA73" s="659">
        <v>0</v>
      </c>
      <c r="QB73" s="660">
        <v>0</v>
      </c>
      <c r="QC73" s="658">
        <v>0</v>
      </c>
      <c r="QD73" s="659">
        <v>0</v>
      </c>
      <c r="QE73" s="659">
        <v>0</v>
      </c>
      <c r="QF73" s="659">
        <v>0</v>
      </c>
      <c r="QG73" s="660">
        <v>0</v>
      </c>
      <c r="QH73" s="658">
        <v>0</v>
      </c>
      <c r="QI73" s="659">
        <v>0</v>
      </c>
      <c r="QJ73" s="659">
        <v>0</v>
      </c>
      <c r="QK73" s="659">
        <v>0</v>
      </c>
      <c r="QL73" s="660">
        <v>0</v>
      </c>
      <c r="QM73" s="658">
        <v>0</v>
      </c>
      <c r="QN73" s="659">
        <v>0</v>
      </c>
      <c r="QO73" s="659">
        <v>0</v>
      </c>
      <c r="QP73" s="659">
        <v>0</v>
      </c>
      <c r="QQ73" s="660">
        <v>0</v>
      </c>
    </row>
    <row r="74" spans="2:459" ht="13.5" thickBot="1">
      <c r="B74" s="1652"/>
      <c r="C74" s="313" t="s">
        <v>2885</v>
      </c>
      <c r="D74" s="664" t="s">
        <v>2886</v>
      </c>
      <c r="E74" s="665"/>
      <c r="F74" s="666">
        <v>-8942</v>
      </c>
      <c r="G74" s="666">
        <v>0</v>
      </c>
      <c r="H74" s="659">
        <v>-8942</v>
      </c>
      <c r="I74" s="660">
        <v>1</v>
      </c>
      <c r="J74" s="667"/>
      <c r="K74" s="666">
        <v>-384</v>
      </c>
      <c r="L74" s="668">
        <v>0</v>
      </c>
      <c r="M74" s="659">
        <v>-384</v>
      </c>
      <c r="N74" s="660">
        <v>1</v>
      </c>
      <c r="O74" s="658"/>
      <c r="P74" s="659">
        <v>-9326</v>
      </c>
      <c r="Q74" s="659">
        <v>0</v>
      </c>
      <c r="R74" s="659">
        <v>-9326</v>
      </c>
      <c r="S74" s="660">
        <v>1</v>
      </c>
      <c r="T74" s="665"/>
      <c r="U74" s="666">
        <v>-7093</v>
      </c>
      <c r="V74" s="666"/>
      <c r="W74" s="659">
        <v>-7093</v>
      </c>
      <c r="X74" s="660">
        <v>1</v>
      </c>
      <c r="Y74" s="667"/>
      <c r="Z74" s="666">
        <v>-213</v>
      </c>
      <c r="AA74" s="668"/>
      <c r="AB74" s="659">
        <v>-213</v>
      </c>
      <c r="AC74" s="660">
        <v>1</v>
      </c>
      <c r="AD74" s="658"/>
      <c r="AE74" s="659">
        <v>-7306</v>
      </c>
      <c r="AF74" s="659"/>
      <c r="AG74" s="659">
        <v>-7306</v>
      </c>
      <c r="AH74" s="660">
        <v>1</v>
      </c>
      <c r="AI74" s="658"/>
      <c r="AJ74" s="659">
        <v>2020</v>
      </c>
      <c r="AK74" s="659"/>
      <c r="AL74" s="659">
        <v>2020</v>
      </c>
      <c r="AM74" s="660">
        <v>0</v>
      </c>
      <c r="AN74" s="665">
        <v>0</v>
      </c>
      <c r="AO74" s="666">
        <v>-8513</v>
      </c>
      <c r="AP74" s="666">
        <v>0</v>
      </c>
      <c r="AQ74" s="666">
        <v>-8513</v>
      </c>
      <c r="AR74" s="660">
        <v>1</v>
      </c>
      <c r="AS74" s="667">
        <v>0</v>
      </c>
      <c r="AT74" s="666">
        <v>-384</v>
      </c>
      <c r="AU74" s="668">
        <v>0</v>
      </c>
      <c r="AV74" s="659">
        <v>-384</v>
      </c>
      <c r="AW74" s="660">
        <v>1</v>
      </c>
      <c r="AX74" s="658">
        <v>0</v>
      </c>
      <c r="AY74" s="659">
        <v>-8897</v>
      </c>
      <c r="AZ74" s="659">
        <v>0</v>
      </c>
      <c r="BA74" s="659">
        <v>-8897</v>
      </c>
      <c r="BB74" s="660">
        <v>1</v>
      </c>
      <c r="BC74" s="665"/>
      <c r="BD74" s="666">
        <v>-7247</v>
      </c>
      <c r="BE74" s="666"/>
      <c r="BF74" s="659">
        <v>-7247</v>
      </c>
      <c r="BG74" s="660">
        <v>1</v>
      </c>
      <c r="BH74" s="667"/>
      <c r="BI74" s="666">
        <v>-360</v>
      </c>
      <c r="BJ74" s="668"/>
      <c r="BK74" s="659">
        <v>-360</v>
      </c>
      <c r="BL74" s="660">
        <v>1</v>
      </c>
      <c r="BM74" s="658"/>
      <c r="BN74" s="659">
        <v>-7607</v>
      </c>
      <c r="BO74" s="659"/>
      <c r="BP74" s="659">
        <v>-7607</v>
      </c>
      <c r="BQ74" s="660">
        <v>1</v>
      </c>
      <c r="BR74" s="658"/>
      <c r="BS74" s="659">
        <v>1290</v>
      </c>
      <c r="BT74" s="659"/>
      <c r="BU74" s="659">
        <v>1290</v>
      </c>
      <c r="BV74" s="660">
        <v>0</v>
      </c>
      <c r="BW74" s="665">
        <v>0</v>
      </c>
      <c r="BX74" s="666">
        <v>-8293</v>
      </c>
      <c r="BY74" s="666">
        <v>0</v>
      </c>
      <c r="BZ74" s="659">
        <v>-8293</v>
      </c>
      <c r="CA74" s="660">
        <v>1</v>
      </c>
      <c r="CB74" s="667">
        <v>0</v>
      </c>
      <c r="CC74" s="666">
        <v>-384</v>
      </c>
      <c r="CD74" s="668">
        <v>0</v>
      </c>
      <c r="CE74" s="659">
        <v>-384</v>
      </c>
      <c r="CF74" s="660">
        <v>1</v>
      </c>
      <c r="CG74" s="658">
        <v>0</v>
      </c>
      <c r="CH74" s="659">
        <v>-8677</v>
      </c>
      <c r="CI74" s="659">
        <v>0</v>
      </c>
      <c r="CJ74" s="659">
        <v>-8677</v>
      </c>
      <c r="CK74" s="660">
        <v>1</v>
      </c>
      <c r="CL74" s="665"/>
      <c r="CM74" s="666">
        <v>-7324</v>
      </c>
      <c r="CN74" s="666"/>
      <c r="CO74" s="659">
        <v>-7324</v>
      </c>
      <c r="CP74" s="660">
        <v>1</v>
      </c>
      <c r="CQ74" s="667"/>
      <c r="CR74" s="666">
        <v>-171</v>
      </c>
      <c r="CS74" s="668"/>
      <c r="CT74" s="659">
        <v>-171</v>
      </c>
      <c r="CU74" s="660">
        <v>1</v>
      </c>
      <c r="CV74" s="658"/>
      <c r="CW74" s="659">
        <v>-7495</v>
      </c>
      <c r="CX74" s="659"/>
      <c r="CY74" s="659">
        <v>-7495</v>
      </c>
      <c r="CZ74" s="660">
        <v>1</v>
      </c>
      <c r="DA74" s="658"/>
      <c r="DB74" s="659">
        <v>1182</v>
      </c>
      <c r="DC74" s="659"/>
      <c r="DD74" s="659">
        <v>1182</v>
      </c>
      <c r="DE74" s="660">
        <v>0</v>
      </c>
      <c r="DF74" s="669">
        <v>0</v>
      </c>
      <c r="DG74" s="666">
        <v>-9024</v>
      </c>
      <c r="DH74" s="670">
        <v>0</v>
      </c>
      <c r="DI74" s="659">
        <v>-9024</v>
      </c>
      <c r="DJ74" s="660">
        <v>1</v>
      </c>
      <c r="DK74" s="667">
        <v>0</v>
      </c>
      <c r="DL74" s="666">
        <v>-384</v>
      </c>
      <c r="DM74" s="668">
        <v>0</v>
      </c>
      <c r="DN74" s="659">
        <v>-384</v>
      </c>
      <c r="DO74" s="660">
        <v>1</v>
      </c>
      <c r="DP74" s="658">
        <v>0</v>
      </c>
      <c r="DQ74" s="659">
        <v>-9408</v>
      </c>
      <c r="DR74" s="659">
        <v>0</v>
      </c>
      <c r="DS74" s="659">
        <v>-9408</v>
      </c>
      <c r="DT74" s="660">
        <v>1</v>
      </c>
      <c r="DU74" s="665"/>
      <c r="DV74" s="666">
        <v>-7184</v>
      </c>
      <c r="DW74" s="666"/>
      <c r="DX74" s="659">
        <v>-7184</v>
      </c>
      <c r="DY74" s="660">
        <v>1</v>
      </c>
      <c r="DZ74" s="667"/>
      <c r="EA74" s="666">
        <v>-216</v>
      </c>
      <c r="EB74" s="668"/>
      <c r="EC74" s="659">
        <v>-216</v>
      </c>
      <c r="ED74" s="660">
        <v>1</v>
      </c>
      <c r="EE74" s="658"/>
      <c r="EF74" s="659">
        <v>-7400</v>
      </c>
      <c r="EG74" s="659"/>
      <c r="EH74" s="659">
        <v>-7400</v>
      </c>
      <c r="EI74" s="660">
        <v>1</v>
      </c>
      <c r="EJ74" s="658"/>
      <c r="EK74" s="659">
        <v>2008</v>
      </c>
      <c r="EL74" s="659"/>
      <c r="EM74" s="659">
        <v>2008</v>
      </c>
      <c r="EN74" s="660">
        <v>0</v>
      </c>
      <c r="EO74" s="669">
        <v>0</v>
      </c>
      <c r="EP74" s="666">
        <v>-9054</v>
      </c>
      <c r="EQ74" s="670">
        <v>0</v>
      </c>
      <c r="ER74" s="659">
        <v>-9054</v>
      </c>
      <c r="ES74" s="660">
        <v>1</v>
      </c>
      <c r="ET74" s="667">
        <v>0</v>
      </c>
      <c r="EU74" s="666">
        <v>-384</v>
      </c>
      <c r="EV74" s="668">
        <v>0</v>
      </c>
      <c r="EW74" s="659">
        <v>-384</v>
      </c>
      <c r="EX74" s="660">
        <v>1</v>
      </c>
      <c r="EY74" s="658">
        <v>0</v>
      </c>
      <c r="EZ74" s="659">
        <v>-9438</v>
      </c>
      <c r="FA74" s="659">
        <v>0</v>
      </c>
      <c r="FB74" s="659">
        <v>-9438</v>
      </c>
      <c r="FC74" s="660">
        <v>1</v>
      </c>
      <c r="FD74" s="665"/>
      <c r="FE74" s="666">
        <v>-7715</v>
      </c>
      <c r="FF74" s="666"/>
      <c r="FG74" s="659">
        <v>-7715</v>
      </c>
      <c r="FH74" s="660">
        <v>1</v>
      </c>
      <c r="FI74" s="667"/>
      <c r="FJ74" s="666">
        <v>-294</v>
      </c>
      <c r="FK74" s="668"/>
      <c r="FL74" s="659">
        <v>-294</v>
      </c>
      <c r="FM74" s="660">
        <v>1</v>
      </c>
      <c r="FN74" s="658"/>
      <c r="FO74" s="659">
        <v>-8009</v>
      </c>
      <c r="FP74" s="659"/>
      <c r="FQ74" s="659">
        <v>-8009</v>
      </c>
      <c r="FR74" s="660">
        <v>1</v>
      </c>
      <c r="FS74" s="658"/>
      <c r="FT74" s="659">
        <v>1429</v>
      </c>
      <c r="FU74" s="659"/>
      <c r="FV74" s="659">
        <v>1429</v>
      </c>
      <c r="FW74" s="660">
        <v>0</v>
      </c>
      <c r="FX74" s="669">
        <v>0</v>
      </c>
      <c r="FY74" s="666">
        <v>-8804</v>
      </c>
      <c r="FZ74" s="670">
        <v>0</v>
      </c>
      <c r="GA74" s="659">
        <v>-8804</v>
      </c>
      <c r="GB74" s="660">
        <v>1</v>
      </c>
      <c r="GC74" s="667">
        <v>0</v>
      </c>
      <c r="GD74" s="666">
        <v>-384</v>
      </c>
      <c r="GE74" s="668">
        <v>0</v>
      </c>
      <c r="GF74" s="659">
        <v>-384</v>
      </c>
      <c r="GG74" s="660">
        <v>1</v>
      </c>
      <c r="GH74" s="658">
        <v>0</v>
      </c>
      <c r="GI74" s="659">
        <v>-9188</v>
      </c>
      <c r="GJ74" s="659">
        <v>0</v>
      </c>
      <c r="GK74" s="659">
        <v>-9188</v>
      </c>
      <c r="GL74" s="660">
        <v>1</v>
      </c>
      <c r="GM74" s="665"/>
      <c r="GN74" s="666">
        <v>-7851</v>
      </c>
      <c r="GO74" s="666"/>
      <c r="GP74" s="659">
        <v>-7851</v>
      </c>
      <c r="GQ74" s="660">
        <v>1</v>
      </c>
      <c r="GR74" s="667"/>
      <c r="GS74" s="666">
        <v>-245</v>
      </c>
      <c r="GT74" s="668"/>
      <c r="GU74" s="659">
        <v>-245</v>
      </c>
      <c r="GV74" s="660">
        <v>1</v>
      </c>
      <c r="GW74" s="658"/>
      <c r="GX74" s="659">
        <v>-8096</v>
      </c>
      <c r="GY74" s="659"/>
      <c r="GZ74" s="659">
        <v>-8096</v>
      </c>
      <c r="HA74" s="660">
        <v>1</v>
      </c>
      <c r="HB74" s="658"/>
      <c r="HC74" s="659">
        <v>1092</v>
      </c>
      <c r="HD74" s="659"/>
      <c r="HE74" s="659">
        <v>1092</v>
      </c>
      <c r="HF74" s="660">
        <v>0</v>
      </c>
      <c r="HG74" s="669">
        <v>0</v>
      </c>
      <c r="HH74" s="666">
        <v>-8615</v>
      </c>
      <c r="HI74" s="670">
        <v>0</v>
      </c>
      <c r="HJ74" s="659">
        <v>-8615</v>
      </c>
      <c r="HK74" s="660">
        <v>1</v>
      </c>
      <c r="HL74" s="669">
        <v>0</v>
      </c>
      <c r="HM74" s="666">
        <v>-384</v>
      </c>
      <c r="HN74" s="671">
        <v>0</v>
      </c>
      <c r="HO74" s="659">
        <v>-384</v>
      </c>
      <c r="HP74" s="660">
        <v>1</v>
      </c>
      <c r="HQ74" s="658">
        <v>0</v>
      </c>
      <c r="HR74" s="659">
        <v>-8999</v>
      </c>
      <c r="HS74" s="659">
        <v>0</v>
      </c>
      <c r="HT74" s="659">
        <v>-8999</v>
      </c>
      <c r="HU74" s="660">
        <v>1</v>
      </c>
      <c r="HV74" s="665"/>
      <c r="HW74" s="666">
        <v>-6912</v>
      </c>
      <c r="HX74" s="666"/>
      <c r="HY74" s="659">
        <v>-6912</v>
      </c>
      <c r="HZ74" s="660">
        <v>1</v>
      </c>
      <c r="IA74" s="667"/>
      <c r="IB74" s="666">
        <v>0</v>
      </c>
      <c r="IC74" s="668"/>
      <c r="ID74" s="659">
        <v>0</v>
      </c>
      <c r="IE74" s="660">
        <v>0</v>
      </c>
      <c r="IF74" s="658"/>
      <c r="IG74" s="659">
        <v>-6912</v>
      </c>
      <c r="IH74" s="659"/>
      <c r="II74" s="659">
        <v>-6912</v>
      </c>
      <c r="IJ74" s="660">
        <v>1</v>
      </c>
      <c r="IK74" s="658"/>
      <c r="IL74" s="659">
        <v>2087</v>
      </c>
      <c r="IM74" s="659"/>
      <c r="IN74" s="659">
        <v>2087</v>
      </c>
      <c r="IO74" s="660">
        <v>0</v>
      </c>
      <c r="IP74" s="669">
        <v>0</v>
      </c>
      <c r="IQ74" s="666">
        <v>-8974</v>
      </c>
      <c r="IR74" s="670">
        <v>0</v>
      </c>
      <c r="IS74" s="659">
        <v>-8974</v>
      </c>
      <c r="IT74" s="660">
        <v>1</v>
      </c>
      <c r="IU74" s="669">
        <v>0</v>
      </c>
      <c r="IV74" s="666">
        <v>-384</v>
      </c>
      <c r="IW74" s="671">
        <v>0</v>
      </c>
      <c r="IX74" s="659">
        <v>-384</v>
      </c>
      <c r="IY74" s="660">
        <v>1</v>
      </c>
      <c r="IZ74" s="658">
        <v>0</v>
      </c>
      <c r="JA74" s="659">
        <v>-9358</v>
      </c>
      <c r="JB74" s="659">
        <v>0</v>
      </c>
      <c r="JC74" s="659">
        <v>-9358</v>
      </c>
      <c r="JD74" s="660">
        <v>1</v>
      </c>
      <c r="JE74" s="665"/>
      <c r="JF74" s="666">
        <v>-6925</v>
      </c>
      <c r="JG74" s="666"/>
      <c r="JH74" s="659">
        <v>-6925</v>
      </c>
      <c r="JI74" s="660">
        <v>1</v>
      </c>
      <c r="JJ74" s="667"/>
      <c r="JK74" s="666">
        <v>-391</v>
      </c>
      <c r="JL74" s="668"/>
      <c r="JM74" s="659">
        <v>-391</v>
      </c>
      <c r="JN74" s="660">
        <v>1</v>
      </c>
      <c r="JO74" s="658"/>
      <c r="JP74" s="659">
        <v>-7316</v>
      </c>
      <c r="JQ74" s="659"/>
      <c r="JR74" s="659">
        <v>-7316</v>
      </c>
      <c r="JS74" s="660">
        <v>1</v>
      </c>
      <c r="JT74" s="658"/>
      <c r="JU74" s="659">
        <v>2042</v>
      </c>
      <c r="JV74" s="659"/>
      <c r="JW74" s="659">
        <v>2042</v>
      </c>
      <c r="JX74" s="660">
        <v>0</v>
      </c>
      <c r="JY74" s="669">
        <v>0</v>
      </c>
      <c r="JZ74" s="666">
        <v>-8450</v>
      </c>
      <c r="KA74" s="670">
        <v>0</v>
      </c>
      <c r="KB74" s="659">
        <v>-8450</v>
      </c>
      <c r="KC74" s="660">
        <v>1</v>
      </c>
      <c r="KD74" s="667">
        <v>0</v>
      </c>
      <c r="KE74" s="666">
        <v>-384</v>
      </c>
      <c r="KF74" s="668">
        <v>0</v>
      </c>
      <c r="KG74" s="659">
        <v>-384</v>
      </c>
      <c r="KH74" s="660">
        <v>1</v>
      </c>
      <c r="KI74" s="658">
        <v>0</v>
      </c>
      <c r="KJ74" s="659">
        <v>-8834</v>
      </c>
      <c r="KK74" s="659">
        <v>0</v>
      </c>
      <c r="KL74" s="659">
        <v>-8834</v>
      </c>
      <c r="KM74" s="660">
        <v>1</v>
      </c>
      <c r="KN74" s="665"/>
      <c r="KO74" s="666">
        <v>-6426</v>
      </c>
      <c r="KP74" s="666"/>
      <c r="KQ74" s="659">
        <v>-6426</v>
      </c>
      <c r="KR74" s="660">
        <v>1</v>
      </c>
      <c r="KS74" s="667"/>
      <c r="KT74" s="666">
        <v>-274</v>
      </c>
      <c r="KU74" s="668"/>
      <c r="KV74" s="659">
        <v>-274</v>
      </c>
      <c r="KW74" s="660">
        <v>1</v>
      </c>
      <c r="KX74" s="658"/>
      <c r="KY74" s="659">
        <v>-6700</v>
      </c>
      <c r="KZ74" s="659"/>
      <c r="LA74" s="659">
        <v>-6700</v>
      </c>
      <c r="LB74" s="660">
        <v>1</v>
      </c>
      <c r="LC74" s="658"/>
      <c r="LD74" s="659">
        <v>2134</v>
      </c>
      <c r="LE74" s="659"/>
      <c r="LF74" s="659">
        <v>2134</v>
      </c>
      <c r="LG74" s="660">
        <v>0</v>
      </c>
      <c r="LH74" s="669">
        <v>0</v>
      </c>
      <c r="LI74" s="666">
        <v>-8372</v>
      </c>
      <c r="LJ74" s="670">
        <v>0</v>
      </c>
      <c r="LK74" s="659">
        <v>-8372</v>
      </c>
      <c r="LL74" s="660">
        <v>1</v>
      </c>
      <c r="LM74" s="667">
        <v>0</v>
      </c>
      <c r="LN74" s="666">
        <v>-384</v>
      </c>
      <c r="LO74" s="668">
        <v>0</v>
      </c>
      <c r="LP74" s="659">
        <v>-384</v>
      </c>
      <c r="LQ74" s="660">
        <v>1</v>
      </c>
      <c r="LR74" s="658">
        <v>0</v>
      </c>
      <c r="LS74" s="659">
        <v>-8756</v>
      </c>
      <c r="LT74" s="659">
        <v>0</v>
      </c>
      <c r="LU74" s="659">
        <v>-8756</v>
      </c>
      <c r="LV74" s="660">
        <v>1</v>
      </c>
      <c r="LW74" s="665"/>
      <c r="LX74" s="666">
        <v>-7383</v>
      </c>
      <c r="LY74" s="666"/>
      <c r="LZ74" s="659">
        <v>-7383</v>
      </c>
      <c r="MA74" s="660">
        <v>1</v>
      </c>
      <c r="MB74" s="667"/>
      <c r="MC74" s="666">
        <v>-252</v>
      </c>
      <c r="MD74" s="668"/>
      <c r="ME74" s="659">
        <v>-252</v>
      </c>
      <c r="MF74" s="660">
        <v>1</v>
      </c>
      <c r="MG74" s="658"/>
      <c r="MH74" s="659">
        <v>-7635</v>
      </c>
      <c r="MI74" s="659"/>
      <c r="MJ74" s="659">
        <v>-7635</v>
      </c>
      <c r="MK74" s="660">
        <v>1</v>
      </c>
      <c r="ML74" s="658"/>
      <c r="MM74" s="659">
        <v>1121</v>
      </c>
      <c r="MN74" s="659"/>
      <c r="MO74" s="659">
        <v>1121</v>
      </c>
      <c r="MP74" s="660">
        <v>0</v>
      </c>
      <c r="MQ74" s="669">
        <v>0</v>
      </c>
      <c r="MR74" s="666">
        <v>-8466</v>
      </c>
      <c r="MS74" s="670">
        <v>0</v>
      </c>
      <c r="MT74" s="659">
        <v>-8466</v>
      </c>
      <c r="MU74" s="660">
        <v>1</v>
      </c>
      <c r="MV74" s="667">
        <v>0</v>
      </c>
      <c r="MW74" s="666">
        <v>-384</v>
      </c>
      <c r="MX74" s="668">
        <v>0</v>
      </c>
      <c r="MY74" s="659">
        <v>-384</v>
      </c>
      <c r="MZ74" s="660">
        <v>1</v>
      </c>
      <c r="NA74" s="658">
        <v>0</v>
      </c>
      <c r="NB74" s="659">
        <v>-8850</v>
      </c>
      <c r="NC74" s="659">
        <v>0</v>
      </c>
      <c r="ND74" s="659">
        <v>-8850</v>
      </c>
      <c r="NE74" s="660">
        <v>1</v>
      </c>
      <c r="NF74" s="665"/>
      <c r="NG74" s="666">
        <v>-5740</v>
      </c>
      <c r="NH74" s="666"/>
      <c r="NI74" s="659">
        <v>-5740</v>
      </c>
      <c r="NJ74" s="660">
        <v>1</v>
      </c>
      <c r="NK74" s="667"/>
      <c r="NL74" s="666">
        <v>-209</v>
      </c>
      <c r="NM74" s="668"/>
      <c r="NN74" s="659">
        <v>-209</v>
      </c>
      <c r="NO74" s="660">
        <v>1</v>
      </c>
      <c r="NP74" s="658"/>
      <c r="NQ74" s="659">
        <v>-5949</v>
      </c>
      <c r="NR74" s="659"/>
      <c r="NS74" s="659">
        <v>-5949</v>
      </c>
      <c r="NT74" s="660">
        <v>1</v>
      </c>
      <c r="NU74" s="658"/>
      <c r="NV74" s="659">
        <v>2901</v>
      </c>
      <c r="NW74" s="659"/>
      <c r="NX74" s="659">
        <v>2901</v>
      </c>
      <c r="NY74" s="660">
        <v>0</v>
      </c>
      <c r="NZ74" s="669">
        <v>0</v>
      </c>
      <c r="OA74" s="666">
        <v>-8466</v>
      </c>
      <c r="OB74" s="670">
        <v>0</v>
      </c>
      <c r="OC74" s="659">
        <v>-8466</v>
      </c>
      <c r="OD74" s="660">
        <v>1</v>
      </c>
      <c r="OE74" s="667">
        <v>0</v>
      </c>
      <c r="OF74" s="666">
        <v>-384</v>
      </c>
      <c r="OG74" s="668">
        <v>0</v>
      </c>
      <c r="OH74" s="659">
        <v>-384</v>
      </c>
      <c r="OI74" s="660">
        <v>1</v>
      </c>
      <c r="OJ74" s="658">
        <v>0</v>
      </c>
      <c r="OK74" s="659">
        <v>-8850</v>
      </c>
      <c r="OL74" s="659">
        <v>0</v>
      </c>
      <c r="OM74" s="659">
        <v>-8850</v>
      </c>
      <c r="ON74" s="660">
        <v>1</v>
      </c>
      <c r="OO74" s="665"/>
      <c r="OP74" s="666">
        <v>-6520</v>
      </c>
      <c r="OQ74" s="666"/>
      <c r="OR74" s="659">
        <v>-6520</v>
      </c>
      <c r="OS74" s="660">
        <v>1</v>
      </c>
      <c r="OT74" s="667"/>
      <c r="OU74" s="666">
        <v>-268</v>
      </c>
      <c r="OV74" s="668"/>
      <c r="OW74" s="659">
        <v>-268</v>
      </c>
      <c r="OX74" s="660">
        <v>1</v>
      </c>
      <c r="OY74" s="658"/>
      <c r="OZ74" s="659">
        <v>-6788</v>
      </c>
      <c r="PA74" s="659"/>
      <c r="PB74" s="659">
        <v>-6788</v>
      </c>
      <c r="PC74" s="660">
        <v>1</v>
      </c>
      <c r="PD74" s="658"/>
      <c r="PE74" s="659">
        <v>2062</v>
      </c>
      <c r="PF74" s="659"/>
      <c r="PG74" s="659">
        <v>2062</v>
      </c>
      <c r="PH74" s="660">
        <v>0</v>
      </c>
      <c r="PI74" s="658"/>
      <c r="PJ74" s="659">
        <v>-70187</v>
      </c>
      <c r="PK74" s="659"/>
      <c r="PL74" s="659">
        <v>-70187</v>
      </c>
      <c r="PM74" s="660">
        <v>1</v>
      </c>
      <c r="PN74" s="658"/>
      <c r="PO74" s="659">
        <v>-3072</v>
      </c>
      <c r="PP74" s="659"/>
      <c r="PQ74" s="659">
        <v>-3072</v>
      </c>
      <c r="PR74" s="660">
        <v>1</v>
      </c>
      <c r="PS74" s="658">
        <v>0</v>
      </c>
      <c r="PT74" s="659">
        <v>-73259</v>
      </c>
      <c r="PU74" s="659">
        <v>0</v>
      </c>
      <c r="PV74" s="659">
        <v>-73259</v>
      </c>
      <c r="PW74" s="660">
        <v>1</v>
      </c>
      <c r="PX74" s="658"/>
      <c r="PY74" s="659">
        <v>-58419</v>
      </c>
      <c r="PZ74" s="659"/>
      <c r="QA74" s="659">
        <v>-58419</v>
      </c>
      <c r="QB74" s="660">
        <v>1</v>
      </c>
      <c r="QC74" s="658"/>
      <c r="QD74" s="659">
        <v>-1712</v>
      </c>
      <c r="QE74" s="659"/>
      <c r="QF74" s="659">
        <v>-1712</v>
      </c>
      <c r="QG74" s="660">
        <v>1</v>
      </c>
      <c r="QH74" s="658">
        <v>0</v>
      </c>
      <c r="QI74" s="659">
        <v>-60131</v>
      </c>
      <c r="QJ74" s="659">
        <v>0</v>
      </c>
      <c r="QK74" s="659">
        <v>-60131</v>
      </c>
      <c r="QL74" s="660">
        <v>1</v>
      </c>
      <c r="QM74" s="658">
        <v>0</v>
      </c>
      <c r="QN74" s="659">
        <v>13128</v>
      </c>
      <c r="QO74" s="659">
        <v>0</v>
      </c>
      <c r="QP74" s="659">
        <v>13128</v>
      </c>
      <c r="QQ74" s="660">
        <v>0</v>
      </c>
    </row>
    <row r="75" spans="2:459" ht="13.5" thickBot="1">
      <c r="B75" s="1653"/>
      <c r="C75" s="672" t="s">
        <v>2929</v>
      </c>
      <c r="D75" s="673"/>
      <c r="E75" s="674">
        <v>1995.5000000000002</v>
      </c>
      <c r="F75" s="675">
        <v>636521</v>
      </c>
      <c r="G75" s="675">
        <v>580238</v>
      </c>
      <c r="H75" s="675">
        <v>56283</v>
      </c>
      <c r="I75" s="676">
        <v>8.8422848578444388E-2</v>
      </c>
      <c r="J75" s="674">
        <v>264.60000000000002</v>
      </c>
      <c r="K75" s="675">
        <v>75303</v>
      </c>
      <c r="L75" s="675">
        <v>68550</v>
      </c>
      <c r="M75" s="675">
        <v>6753</v>
      </c>
      <c r="N75" s="676">
        <v>8.9677702083582334E-2</v>
      </c>
      <c r="O75" s="674">
        <v>2260.1000000000004</v>
      </c>
      <c r="P75" s="675">
        <v>711824</v>
      </c>
      <c r="Q75" s="675">
        <v>648788</v>
      </c>
      <c r="R75" s="675">
        <v>63036</v>
      </c>
      <c r="S75" s="676">
        <v>8.8555598012991982E-2</v>
      </c>
      <c r="T75" s="674">
        <v>1667.3</v>
      </c>
      <c r="U75" s="675">
        <v>491895</v>
      </c>
      <c r="V75" s="675">
        <v>446520</v>
      </c>
      <c r="W75" s="675">
        <v>45375</v>
      </c>
      <c r="X75" s="676">
        <v>9.2245296252248962E-2</v>
      </c>
      <c r="Y75" s="674">
        <v>261.29999999999995</v>
      </c>
      <c r="Z75" s="675">
        <v>71420</v>
      </c>
      <c r="AA75" s="675">
        <v>64970</v>
      </c>
      <c r="AB75" s="675">
        <v>6450</v>
      </c>
      <c r="AC75" s="676">
        <v>9.0310837300476052E-2</v>
      </c>
      <c r="AD75" s="674">
        <v>1928.6</v>
      </c>
      <c r="AE75" s="675">
        <v>563315</v>
      </c>
      <c r="AF75" s="675">
        <v>511490</v>
      </c>
      <c r="AG75" s="675">
        <v>51825</v>
      </c>
      <c r="AH75" s="676">
        <v>9.2000035504114036E-2</v>
      </c>
      <c r="AI75" s="674">
        <v>-331.5000000000004</v>
      </c>
      <c r="AJ75" s="675">
        <v>-148509</v>
      </c>
      <c r="AK75" s="675">
        <v>-137298</v>
      </c>
      <c r="AL75" s="675">
        <v>-11211</v>
      </c>
      <c r="AM75" s="676">
        <v>3.4444374911220543E-3</v>
      </c>
      <c r="AN75" s="674">
        <v>1874.8000000000004</v>
      </c>
      <c r="AO75" s="675">
        <v>597811</v>
      </c>
      <c r="AP75" s="675">
        <v>545917</v>
      </c>
      <c r="AQ75" s="675">
        <v>51894</v>
      </c>
      <c r="AR75" s="676">
        <v>8.6806699776350721E-2</v>
      </c>
      <c r="AS75" s="674">
        <v>301.89999999999998</v>
      </c>
      <c r="AT75" s="675">
        <v>86092</v>
      </c>
      <c r="AU75" s="675">
        <v>78341</v>
      </c>
      <c r="AV75" s="675">
        <v>7751</v>
      </c>
      <c r="AW75" s="676">
        <v>9.0031594108627974E-2</v>
      </c>
      <c r="AX75" s="674">
        <v>2176.7000000000003</v>
      </c>
      <c r="AY75" s="675">
        <v>683903</v>
      </c>
      <c r="AZ75" s="675">
        <v>624258</v>
      </c>
      <c r="BA75" s="675">
        <v>59645</v>
      </c>
      <c r="BB75" s="676">
        <v>8.7212660274922027E-2</v>
      </c>
      <c r="BC75" s="674">
        <v>1757</v>
      </c>
      <c r="BD75" s="675">
        <v>502934</v>
      </c>
      <c r="BE75" s="675">
        <v>457544</v>
      </c>
      <c r="BF75" s="675">
        <v>45390</v>
      </c>
      <c r="BG75" s="676">
        <v>9.0250410590654043E-2</v>
      </c>
      <c r="BH75" s="674">
        <v>187.29999999999998</v>
      </c>
      <c r="BI75" s="675">
        <v>54069</v>
      </c>
      <c r="BJ75" s="675">
        <v>47018</v>
      </c>
      <c r="BK75" s="675">
        <v>7051</v>
      </c>
      <c r="BL75" s="676">
        <v>0.13040744234219237</v>
      </c>
      <c r="BM75" s="674">
        <v>1944.3000000000002</v>
      </c>
      <c r="BN75" s="675">
        <v>557003</v>
      </c>
      <c r="BO75" s="675">
        <v>504562</v>
      </c>
      <c r="BP75" s="675">
        <v>52441</v>
      </c>
      <c r="BQ75" s="676">
        <v>9.414850548381247E-2</v>
      </c>
      <c r="BR75" s="674">
        <v>-232.4</v>
      </c>
      <c r="BS75" s="675">
        <v>-126900</v>
      </c>
      <c r="BT75" s="675">
        <v>-119696</v>
      </c>
      <c r="BU75" s="675">
        <v>-7204</v>
      </c>
      <c r="BV75" s="676">
        <v>6.9358452088904426E-3</v>
      </c>
      <c r="BW75" s="674">
        <v>1830.0000000000005</v>
      </c>
      <c r="BX75" s="675">
        <v>581641</v>
      </c>
      <c r="BY75" s="675">
        <v>530870</v>
      </c>
      <c r="BZ75" s="675">
        <v>50771</v>
      </c>
      <c r="CA75" s="676">
        <v>8.7289238550927462E-2</v>
      </c>
      <c r="CB75" s="674">
        <v>287.80000000000007</v>
      </c>
      <c r="CC75" s="675">
        <v>82014</v>
      </c>
      <c r="CD75" s="675">
        <v>74641</v>
      </c>
      <c r="CE75" s="675">
        <v>7373</v>
      </c>
      <c r="CF75" s="676">
        <v>8.9899285487843539E-2</v>
      </c>
      <c r="CG75" s="674">
        <v>2117.8000000000006</v>
      </c>
      <c r="CH75" s="675">
        <v>663655</v>
      </c>
      <c r="CI75" s="675">
        <v>605511</v>
      </c>
      <c r="CJ75" s="675">
        <v>58144</v>
      </c>
      <c r="CK75" s="676">
        <v>8.7611786244358891E-2</v>
      </c>
      <c r="CL75" s="674">
        <v>1892</v>
      </c>
      <c r="CM75" s="675">
        <v>509110</v>
      </c>
      <c r="CN75" s="675">
        <v>459506</v>
      </c>
      <c r="CO75" s="675">
        <v>49604</v>
      </c>
      <c r="CP75" s="676">
        <v>9.7432774842371977E-2</v>
      </c>
      <c r="CQ75" s="674">
        <v>211.29999999999998</v>
      </c>
      <c r="CR75" s="675">
        <v>54653</v>
      </c>
      <c r="CS75" s="675">
        <v>48884</v>
      </c>
      <c r="CT75" s="675">
        <v>5769</v>
      </c>
      <c r="CU75" s="676">
        <v>0.10555687702413408</v>
      </c>
      <c r="CV75" s="674">
        <v>2103.3000000000002</v>
      </c>
      <c r="CW75" s="675">
        <v>563763</v>
      </c>
      <c r="CX75" s="675">
        <v>508390</v>
      </c>
      <c r="CY75" s="675">
        <v>55373</v>
      </c>
      <c r="CZ75" s="676">
        <v>9.8220351459744615E-2</v>
      </c>
      <c r="DA75" s="674">
        <v>-14.500000000000533</v>
      </c>
      <c r="DB75" s="675">
        <v>-99892</v>
      </c>
      <c r="DC75" s="675">
        <v>-97121</v>
      </c>
      <c r="DD75" s="675">
        <v>-2771</v>
      </c>
      <c r="DE75" s="676">
        <v>1.0608565215385724E-2</v>
      </c>
      <c r="DF75" s="674">
        <v>2012.7</v>
      </c>
      <c r="DG75" s="675">
        <v>641811</v>
      </c>
      <c r="DH75" s="675">
        <v>586157</v>
      </c>
      <c r="DI75" s="675">
        <v>55654</v>
      </c>
      <c r="DJ75" s="676">
        <v>8.6714001473954166E-2</v>
      </c>
      <c r="DK75" s="674">
        <v>190.6</v>
      </c>
      <c r="DL75" s="675">
        <v>53482</v>
      </c>
      <c r="DM75" s="675">
        <v>48755</v>
      </c>
      <c r="DN75" s="675">
        <v>4727</v>
      </c>
      <c r="DO75" s="676">
        <v>8.8384877154930624E-2</v>
      </c>
      <c r="DP75" s="674">
        <v>2203.3000000000002</v>
      </c>
      <c r="DQ75" s="675">
        <v>695293</v>
      </c>
      <c r="DR75" s="675">
        <v>634912</v>
      </c>
      <c r="DS75" s="675">
        <v>60381</v>
      </c>
      <c r="DT75" s="676">
        <v>8.6842525381385982E-2</v>
      </c>
      <c r="DU75" s="674">
        <v>1942.2</v>
      </c>
      <c r="DV75" s="675">
        <v>535032</v>
      </c>
      <c r="DW75" s="675">
        <v>501781</v>
      </c>
      <c r="DX75" s="675">
        <v>33251</v>
      </c>
      <c r="DY75" s="676">
        <v>6.214768462447106E-2</v>
      </c>
      <c r="DZ75" s="674">
        <v>244.09999999999994</v>
      </c>
      <c r="EA75" s="675">
        <v>63908</v>
      </c>
      <c r="EB75" s="675">
        <v>58402</v>
      </c>
      <c r="EC75" s="675">
        <v>5506</v>
      </c>
      <c r="ED75" s="676">
        <v>8.6155097953307877E-2</v>
      </c>
      <c r="EE75" s="674">
        <v>2186.2999999999997</v>
      </c>
      <c r="EF75" s="675">
        <v>598940</v>
      </c>
      <c r="EG75" s="675">
        <v>560183</v>
      </c>
      <c r="EH75" s="675">
        <v>38757</v>
      </c>
      <c r="EI75" s="676">
        <v>6.470931979831035E-2</v>
      </c>
      <c r="EJ75" s="674">
        <v>-17.000000000000181</v>
      </c>
      <c r="EK75" s="675">
        <v>-96353</v>
      </c>
      <c r="EL75" s="675">
        <v>-74729</v>
      </c>
      <c r="EM75" s="675">
        <v>-21624</v>
      </c>
      <c r="EN75" s="676">
        <v>-2.2133205583075632E-2</v>
      </c>
      <c r="EO75" s="674">
        <v>2016.2000000000005</v>
      </c>
      <c r="EP75" s="675">
        <v>644282</v>
      </c>
      <c r="EQ75" s="675">
        <v>587880</v>
      </c>
      <c r="ER75" s="675">
        <v>56402</v>
      </c>
      <c r="ES75" s="676">
        <v>8.7542411552705188E-2</v>
      </c>
      <c r="ET75" s="674">
        <v>229.9</v>
      </c>
      <c r="EU75" s="675">
        <v>64585</v>
      </c>
      <c r="EV75" s="675">
        <v>58844</v>
      </c>
      <c r="EW75" s="675">
        <v>5741</v>
      </c>
      <c r="EX75" s="676">
        <v>8.8890609274599366E-2</v>
      </c>
      <c r="EY75" s="674">
        <v>2246.1000000000004</v>
      </c>
      <c r="EZ75" s="675">
        <v>708867</v>
      </c>
      <c r="FA75" s="675">
        <v>646724</v>
      </c>
      <c r="FB75" s="675">
        <v>62143</v>
      </c>
      <c r="FC75" s="676">
        <v>8.76652460898871E-2</v>
      </c>
      <c r="FD75" s="674">
        <v>1970.6</v>
      </c>
      <c r="FE75" s="675">
        <v>550120</v>
      </c>
      <c r="FF75" s="675">
        <v>511977</v>
      </c>
      <c r="FG75" s="675">
        <v>38143</v>
      </c>
      <c r="FH75" s="676">
        <v>6.9335781284083478E-2</v>
      </c>
      <c r="FI75" s="674">
        <v>217.8</v>
      </c>
      <c r="FJ75" s="675">
        <v>57474</v>
      </c>
      <c r="FK75" s="675">
        <v>52458</v>
      </c>
      <c r="FL75" s="675">
        <v>5016</v>
      </c>
      <c r="FM75" s="676">
        <v>8.7274245745902493E-2</v>
      </c>
      <c r="FN75" s="674">
        <v>2188.3999999999996</v>
      </c>
      <c r="FO75" s="675">
        <v>607594</v>
      </c>
      <c r="FP75" s="675">
        <v>564435</v>
      </c>
      <c r="FQ75" s="675">
        <v>43159</v>
      </c>
      <c r="FR75" s="676">
        <v>7.1032630341971784E-2</v>
      </c>
      <c r="FS75" s="674">
        <v>-57.70000000000045</v>
      </c>
      <c r="FT75" s="675">
        <v>-101273</v>
      </c>
      <c r="FU75" s="675">
        <v>-82289</v>
      </c>
      <c r="FV75" s="675">
        <v>-18984</v>
      </c>
      <c r="FW75" s="676">
        <v>-1.6632615747915316E-2</v>
      </c>
      <c r="FX75" s="674">
        <v>1963.3999999999999</v>
      </c>
      <c r="FY75" s="675">
        <v>626002</v>
      </c>
      <c r="FZ75" s="675">
        <v>571520</v>
      </c>
      <c r="GA75" s="675">
        <v>54482</v>
      </c>
      <c r="GB75" s="676">
        <v>8.7031670825332821E-2</v>
      </c>
      <c r="GC75" s="674">
        <v>213.10000000000005</v>
      </c>
      <c r="GD75" s="675">
        <v>59888</v>
      </c>
      <c r="GE75" s="675">
        <v>54575</v>
      </c>
      <c r="GF75" s="675">
        <v>5313</v>
      </c>
      <c r="GG75" s="676">
        <v>8.8715602457921455E-2</v>
      </c>
      <c r="GH75" s="674">
        <v>2176.5</v>
      </c>
      <c r="GI75" s="675">
        <v>685890</v>
      </c>
      <c r="GJ75" s="675">
        <v>626095</v>
      </c>
      <c r="GK75" s="675">
        <v>59795</v>
      </c>
      <c r="GL75" s="676">
        <v>8.7178702124247331E-2</v>
      </c>
      <c r="GM75" s="674">
        <v>1857.6</v>
      </c>
      <c r="GN75" s="675">
        <v>508922</v>
      </c>
      <c r="GO75" s="675">
        <v>458467</v>
      </c>
      <c r="GP75" s="675">
        <v>50455</v>
      </c>
      <c r="GQ75" s="676">
        <v>9.9140929258314636E-2</v>
      </c>
      <c r="GR75" s="674">
        <v>185.5</v>
      </c>
      <c r="GS75" s="675">
        <v>49142</v>
      </c>
      <c r="GT75" s="675">
        <v>43215</v>
      </c>
      <c r="GU75" s="675">
        <v>5927</v>
      </c>
      <c r="GV75" s="676">
        <v>0.12060966179642668</v>
      </c>
      <c r="GW75" s="674">
        <v>2043.1</v>
      </c>
      <c r="GX75" s="675">
        <v>558064</v>
      </c>
      <c r="GY75" s="675">
        <v>501682</v>
      </c>
      <c r="GZ75" s="675">
        <v>56382</v>
      </c>
      <c r="HA75" s="676">
        <v>0.10103142291923507</v>
      </c>
      <c r="HB75" s="674">
        <v>-133.40000000000003</v>
      </c>
      <c r="HC75" s="675">
        <v>-127826</v>
      </c>
      <c r="HD75" s="675">
        <v>-124413</v>
      </c>
      <c r="HE75" s="675">
        <v>-3413</v>
      </c>
      <c r="HF75" s="676">
        <v>1.3852720794987741E-2</v>
      </c>
      <c r="HG75" s="674">
        <v>1928.5000000000005</v>
      </c>
      <c r="HH75" s="675">
        <v>614738</v>
      </c>
      <c r="HI75" s="675">
        <v>561250</v>
      </c>
      <c r="HJ75" s="675">
        <v>53488</v>
      </c>
      <c r="HK75" s="676">
        <v>8.7009425153480022E-2</v>
      </c>
      <c r="HL75" s="674">
        <v>211.40000000000003</v>
      </c>
      <c r="HM75" s="675">
        <v>59213</v>
      </c>
      <c r="HN75" s="675">
        <v>53969</v>
      </c>
      <c r="HO75" s="675">
        <v>5244</v>
      </c>
      <c r="HP75" s="676">
        <v>8.8561633425092462E-2</v>
      </c>
      <c r="HQ75" s="674">
        <v>2139.9000000000005</v>
      </c>
      <c r="HR75" s="675">
        <v>673951</v>
      </c>
      <c r="HS75" s="675">
        <v>615219</v>
      </c>
      <c r="HT75" s="675">
        <v>58732</v>
      </c>
      <c r="HU75" s="676">
        <v>8.7145801400992054E-2</v>
      </c>
      <c r="HV75" s="674">
        <v>1878.1000000000004</v>
      </c>
      <c r="HW75" s="675">
        <v>506043</v>
      </c>
      <c r="HX75" s="675">
        <v>447553</v>
      </c>
      <c r="HY75" s="675">
        <v>58490</v>
      </c>
      <c r="HZ75" s="676">
        <v>0.11558306309938088</v>
      </c>
      <c r="IA75" s="674">
        <v>199.1</v>
      </c>
      <c r="IB75" s="675">
        <v>49818</v>
      </c>
      <c r="IC75" s="675">
        <v>43011</v>
      </c>
      <c r="ID75" s="675">
        <v>6807</v>
      </c>
      <c r="IE75" s="676">
        <v>0.13663735999036491</v>
      </c>
      <c r="IF75" s="674">
        <v>2077.2000000000003</v>
      </c>
      <c r="IG75" s="675">
        <v>555861</v>
      </c>
      <c r="IH75" s="675">
        <v>490564</v>
      </c>
      <c r="II75" s="675">
        <v>65297</v>
      </c>
      <c r="IJ75" s="676">
        <v>0.11747001498576083</v>
      </c>
      <c r="IK75" s="674">
        <v>-62.7</v>
      </c>
      <c r="IL75" s="675">
        <v>-118090</v>
      </c>
      <c r="IM75" s="675">
        <v>-124655</v>
      </c>
      <c r="IN75" s="675">
        <v>6565</v>
      </c>
      <c r="IO75" s="676">
        <v>3.0324213584768778E-2</v>
      </c>
      <c r="IP75" s="674">
        <v>2028.7</v>
      </c>
      <c r="IQ75" s="675">
        <v>645864</v>
      </c>
      <c r="IR75" s="675">
        <v>589565</v>
      </c>
      <c r="IS75" s="675">
        <v>56299</v>
      </c>
      <c r="IT75" s="676">
        <v>8.7168506063195969E-2</v>
      </c>
      <c r="IU75" s="674">
        <v>244.1</v>
      </c>
      <c r="IV75" s="675">
        <v>69002</v>
      </c>
      <c r="IW75" s="675">
        <v>62843</v>
      </c>
      <c r="IX75" s="675">
        <v>6159</v>
      </c>
      <c r="IY75" s="676">
        <v>8.9258282368626998E-2</v>
      </c>
      <c r="IZ75" s="674">
        <v>2272.8000000000002</v>
      </c>
      <c r="JA75" s="675">
        <v>714866</v>
      </c>
      <c r="JB75" s="675">
        <v>652408</v>
      </c>
      <c r="JC75" s="675">
        <v>62458</v>
      </c>
      <c r="JD75" s="676">
        <v>8.7370220432920295E-2</v>
      </c>
      <c r="JE75" s="674">
        <v>1862.4999999999998</v>
      </c>
      <c r="JF75" s="675">
        <v>477958</v>
      </c>
      <c r="JG75" s="675">
        <v>423166</v>
      </c>
      <c r="JH75" s="675">
        <v>54792</v>
      </c>
      <c r="JI75" s="676">
        <v>0.11463768783031145</v>
      </c>
      <c r="JJ75" s="674">
        <v>203.70000000000002</v>
      </c>
      <c r="JK75" s="675">
        <v>51070</v>
      </c>
      <c r="JL75" s="675">
        <v>44242</v>
      </c>
      <c r="JM75" s="675">
        <v>6828</v>
      </c>
      <c r="JN75" s="676">
        <v>0.13369884472292931</v>
      </c>
      <c r="JO75" s="674">
        <v>2066.1999999999998</v>
      </c>
      <c r="JP75" s="675">
        <v>529028</v>
      </c>
      <c r="JQ75" s="675">
        <v>467408</v>
      </c>
      <c r="JR75" s="675">
        <v>61620</v>
      </c>
      <c r="JS75" s="676">
        <v>0.11647776677226915</v>
      </c>
      <c r="JT75" s="674">
        <v>-206.60000000000022</v>
      </c>
      <c r="JU75" s="675">
        <v>-185838</v>
      </c>
      <c r="JV75" s="675">
        <v>-185000</v>
      </c>
      <c r="JW75" s="675">
        <v>-838</v>
      </c>
      <c r="JX75" s="676">
        <v>2.9107546339348853E-2</v>
      </c>
      <c r="JY75" s="674">
        <v>1908.7000000000003</v>
      </c>
      <c r="JZ75" s="675">
        <v>607690</v>
      </c>
      <c r="KA75" s="675">
        <v>554979</v>
      </c>
      <c r="KB75" s="675">
        <v>52711</v>
      </c>
      <c r="KC75" s="676">
        <v>8.67399496453784E-2</v>
      </c>
      <c r="KD75" s="674">
        <v>213.10000000000005</v>
      </c>
      <c r="KE75" s="675">
        <v>59733</v>
      </c>
      <c r="KF75" s="675">
        <v>54441</v>
      </c>
      <c r="KG75" s="675">
        <v>5292</v>
      </c>
      <c r="KH75" s="676">
        <v>8.8594244387524487E-2</v>
      </c>
      <c r="KI75" s="674">
        <v>2121.8000000000002</v>
      </c>
      <c r="KJ75" s="675">
        <v>667423</v>
      </c>
      <c r="KK75" s="675">
        <v>609420</v>
      </c>
      <c r="KL75" s="675">
        <v>58003</v>
      </c>
      <c r="KM75" s="676">
        <v>8.6905905250493312E-2</v>
      </c>
      <c r="KN75" s="674">
        <v>2297.7000000000003</v>
      </c>
      <c r="KO75" s="675">
        <v>581174</v>
      </c>
      <c r="KP75" s="675">
        <v>513248</v>
      </c>
      <c r="KQ75" s="675">
        <v>67926</v>
      </c>
      <c r="KR75" s="676">
        <v>0.11687721749424441</v>
      </c>
      <c r="KS75" s="674">
        <v>231.90000000000003</v>
      </c>
      <c r="KT75" s="675">
        <v>58054</v>
      </c>
      <c r="KU75" s="675">
        <v>50712</v>
      </c>
      <c r="KV75" s="675">
        <v>7342</v>
      </c>
      <c r="KW75" s="676">
        <v>0.12646846039893891</v>
      </c>
      <c r="KX75" s="674">
        <v>2529.6</v>
      </c>
      <c r="KY75" s="675">
        <v>639228</v>
      </c>
      <c r="KZ75" s="675">
        <v>563960</v>
      </c>
      <c r="LA75" s="675">
        <v>75268</v>
      </c>
      <c r="LB75" s="676">
        <v>0.11774828386741507</v>
      </c>
      <c r="LC75" s="674">
        <v>407.8</v>
      </c>
      <c r="LD75" s="675">
        <v>-28195</v>
      </c>
      <c r="LE75" s="675">
        <v>-45460</v>
      </c>
      <c r="LF75" s="675">
        <v>17265</v>
      </c>
      <c r="LG75" s="676">
        <v>3.0842378616921753E-2</v>
      </c>
      <c r="LH75" s="674">
        <v>1890.9</v>
      </c>
      <c r="LI75" s="675">
        <v>602266</v>
      </c>
      <c r="LJ75" s="675">
        <v>549984</v>
      </c>
      <c r="LK75" s="675">
        <v>52282</v>
      </c>
      <c r="LL75" s="676">
        <v>8.6808818694729575E-2</v>
      </c>
      <c r="LM75" s="674">
        <v>217.39999999999998</v>
      </c>
      <c r="LN75" s="675">
        <v>61032</v>
      </c>
      <c r="LO75" s="675">
        <v>55618</v>
      </c>
      <c r="LP75" s="675">
        <v>5414</v>
      </c>
      <c r="LQ75" s="676">
        <v>8.8707563245510546E-2</v>
      </c>
      <c r="LR75" s="674">
        <v>2108.3000000000002</v>
      </c>
      <c r="LS75" s="675">
        <v>663298</v>
      </c>
      <c r="LT75" s="675">
        <v>605602</v>
      </c>
      <c r="LU75" s="675">
        <v>57696</v>
      </c>
      <c r="LV75" s="676">
        <v>8.6983527765800595E-2</v>
      </c>
      <c r="LW75" s="674">
        <v>1566.4000000000003</v>
      </c>
      <c r="LX75" s="675">
        <v>419121</v>
      </c>
      <c r="LY75" s="675">
        <v>378764</v>
      </c>
      <c r="LZ75" s="675">
        <v>40357</v>
      </c>
      <c r="MA75" s="676">
        <v>9.6289615647987103E-2</v>
      </c>
      <c r="MB75" s="674">
        <v>155.30000000000004</v>
      </c>
      <c r="MC75" s="675">
        <v>40857</v>
      </c>
      <c r="MD75" s="675">
        <v>35885</v>
      </c>
      <c r="ME75" s="675">
        <v>4972</v>
      </c>
      <c r="MF75" s="676">
        <v>0.12169273319137479</v>
      </c>
      <c r="MG75" s="674">
        <v>1721.7000000000003</v>
      </c>
      <c r="MH75" s="675">
        <v>459978</v>
      </c>
      <c r="MI75" s="675">
        <v>414649</v>
      </c>
      <c r="MJ75" s="675">
        <v>45329</v>
      </c>
      <c r="MK75" s="676">
        <v>9.8546017418224344E-2</v>
      </c>
      <c r="ML75" s="674">
        <v>-386.59999999999985</v>
      </c>
      <c r="MM75" s="675">
        <v>-203320</v>
      </c>
      <c r="MN75" s="675">
        <v>-190953</v>
      </c>
      <c r="MO75" s="675">
        <v>-12367</v>
      </c>
      <c r="MP75" s="676">
        <v>1.1562489652423749E-2</v>
      </c>
      <c r="MQ75" s="674">
        <v>1912.2</v>
      </c>
      <c r="MR75" s="675">
        <v>610808</v>
      </c>
      <c r="MS75" s="675">
        <v>557657</v>
      </c>
      <c r="MT75" s="675">
        <v>53151</v>
      </c>
      <c r="MU75" s="676">
        <v>8.7017524328430532E-2</v>
      </c>
      <c r="MV75" s="674">
        <v>252.2</v>
      </c>
      <c r="MW75" s="675">
        <v>71423</v>
      </c>
      <c r="MX75" s="675">
        <v>65038</v>
      </c>
      <c r="MY75" s="675">
        <v>6385</v>
      </c>
      <c r="MZ75" s="676">
        <v>8.939697296389118E-2</v>
      </c>
      <c r="NA75" s="674">
        <v>2164.4</v>
      </c>
      <c r="NB75" s="675">
        <v>682231</v>
      </c>
      <c r="NC75" s="675">
        <v>622695</v>
      </c>
      <c r="ND75" s="675">
        <v>59536</v>
      </c>
      <c r="NE75" s="676">
        <v>8.7266629631312556E-2</v>
      </c>
      <c r="NF75" s="674">
        <v>1798.2999999999997</v>
      </c>
      <c r="NG75" s="675">
        <v>482247</v>
      </c>
      <c r="NH75" s="675">
        <v>431391</v>
      </c>
      <c r="NI75" s="675">
        <v>50856</v>
      </c>
      <c r="NJ75" s="676">
        <v>0.10545633254328177</v>
      </c>
      <c r="NK75" s="674">
        <v>181.1</v>
      </c>
      <c r="NL75" s="675">
        <v>48082</v>
      </c>
      <c r="NM75" s="675">
        <v>43255</v>
      </c>
      <c r="NN75" s="675">
        <v>4827</v>
      </c>
      <c r="NO75" s="676">
        <v>0.10039099871053617</v>
      </c>
      <c r="NP75" s="674">
        <v>1979.3999999999999</v>
      </c>
      <c r="NQ75" s="675">
        <v>530329</v>
      </c>
      <c r="NR75" s="675">
        <v>474646</v>
      </c>
      <c r="NS75" s="675">
        <v>55683</v>
      </c>
      <c r="NT75" s="676">
        <v>0.10499708671409634</v>
      </c>
      <c r="NU75" s="674">
        <v>-185.00000000000017</v>
      </c>
      <c r="NV75" s="675">
        <v>-151902</v>
      </c>
      <c r="NW75" s="675">
        <v>-148049</v>
      </c>
      <c r="NX75" s="675">
        <v>-3853</v>
      </c>
      <c r="NY75" s="676">
        <v>1.7730457082783785E-2</v>
      </c>
      <c r="NZ75" s="674">
        <v>1911.3999999999999</v>
      </c>
      <c r="OA75" s="675">
        <v>609881</v>
      </c>
      <c r="OB75" s="675">
        <v>556851</v>
      </c>
      <c r="OC75" s="675">
        <v>53030</v>
      </c>
      <c r="OD75" s="676">
        <v>8.6951388877502339E-2</v>
      </c>
      <c r="OE75" s="674">
        <v>196.99999999999994</v>
      </c>
      <c r="OF75" s="675">
        <v>54932</v>
      </c>
      <c r="OG75" s="675">
        <v>50089</v>
      </c>
      <c r="OH75" s="675">
        <v>4843</v>
      </c>
      <c r="OI75" s="676">
        <v>8.8163547658923758E-2</v>
      </c>
      <c r="OJ75" s="674">
        <v>2108.3999999999996</v>
      </c>
      <c r="OK75" s="675">
        <v>664813</v>
      </c>
      <c r="OL75" s="675">
        <v>606940</v>
      </c>
      <c r="OM75" s="675">
        <v>57873</v>
      </c>
      <c r="ON75" s="676">
        <v>8.7051546825949552E-2</v>
      </c>
      <c r="OO75" s="674">
        <v>1601.3</v>
      </c>
      <c r="OP75" s="675">
        <v>428876</v>
      </c>
      <c r="OQ75" s="675">
        <v>392174</v>
      </c>
      <c r="OR75" s="675">
        <v>36702</v>
      </c>
      <c r="OS75" s="676">
        <v>8.5577183148509123E-2</v>
      </c>
      <c r="OT75" s="674">
        <v>236.59999999999997</v>
      </c>
      <c r="OU75" s="675">
        <v>57048</v>
      </c>
      <c r="OV75" s="675">
        <v>52848</v>
      </c>
      <c r="OW75" s="675">
        <v>4200</v>
      </c>
      <c r="OX75" s="676">
        <v>7.3622212873369799E-2</v>
      </c>
      <c r="OY75" s="674">
        <v>1837.8999999999999</v>
      </c>
      <c r="OZ75" s="675">
        <v>485924</v>
      </c>
      <c r="PA75" s="675">
        <v>445022</v>
      </c>
      <c r="PB75" s="675">
        <v>40902</v>
      </c>
      <c r="PC75" s="676">
        <v>8.4173656785834827E-2</v>
      </c>
      <c r="PD75" s="674">
        <v>-270.4999999999996</v>
      </c>
      <c r="PE75" s="675">
        <v>-178889</v>
      </c>
      <c r="PF75" s="675">
        <v>-161918</v>
      </c>
      <c r="PG75" s="675">
        <v>-16971</v>
      </c>
      <c r="PH75" s="676">
        <v>-2.877890040114725E-3</v>
      </c>
      <c r="PI75" s="674">
        <v>15616.600000000004</v>
      </c>
      <c r="PJ75" s="675">
        <v>4979327</v>
      </c>
      <c r="PK75" s="675">
        <v>4544070</v>
      </c>
      <c r="PL75" s="675">
        <v>435257</v>
      </c>
      <c r="PM75" s="676">
        <v>8.7412817033305903E-2</v>
      </c>
      <c r="PN75" s="674">
        <v>1963.8999999999999</v>
      </c>
      <c r="PO75" s="675">
        <v>555880</v>
      </c>
      <c r="PP75" s="675">
        <v>506225</v>
      </c>
      <c r="PQ75" s="675">
        <v>49655</v>
      </c>
      <c r="PR75" s="676">
        <v>8.9326833129452402E-2</v>
      </c>
      <c r="PS75" s="674">
        <v>17580.500000000004</v>
      </c>
      <c r="PT75" s="675">
        <v>5535207</v>
      </c>
      <c r="PU75" s="675">
        <v>5050295</v>
      </c>
      <c r="PV75" s="675">
        <v>484912</v>
      </c>
      <c r="PW75" s="676">
        <v>8.7605034463932419E-2</v>
      </c>
      <c r="PX75" s="674">
        <v>14632.099999999999</v>
      </c>
      <c r="PY75" s="675">
        <v>4095951</v>
      </c>
      <c r="PZ75" s="675">
        <v>3729868</v>
      </c>
      <c r="QA75" s="675">
        <v>366083</v>
      </c>
      <c r="QB75" s="676">
        <v>8.9376801626777275E-2</v>
      </c>
      <c r="QC75" s="674">
        <v>1767.7</v>
      </c>
      <c r="QD75" s="675">
        <v>471904</v>
      </c>
      <c r="QE75" s="675">
        <v>422928</v>
      </c>
      <c r="QF75" s="675">
        <v>48976</v>
      </c>
      <c r="QG75" s="676">
        <v>0.1037838204380552</v>
      </c>
      <c r="QH75" s="674">
        <v>16399.799999999996</v>
      </c>
      <c r="QI75" s="675">
        <v>4567855</v>
      </c>
      <c r="QJ75" s="675">
        <v>4152796</v>
      </c>
      <c r="QK75" s="675">
        <v>415059</v>
      </c>
      <c r="QL75" s="676">
        <v>9.08651872706117E-2</v>
      </c>
      <c r="QM75" s="674">
        <v>-1180.7000000000055</v>
      </c>
      <c r="QN75" s="675">
        <v>-967352</v>
      </c>
      <c r="QO75" s="675">
        <v>-897499</v>
      </c>
      <c r="QP75" s="675">
        <v>-69853</v>
      </c>
      <c r="QQ75" s="676">
        <v>7.2210529362631184E-2</v>
      </c>
    </row>
  </sheetData>
  <mergeCells count="133">
    <mergeCell ref="PI3:QQ3"/>
    <mergeCell ref="E4:S4"/>
    <mergeCell ref="T4:AH4"/>
    <mergeCell ref="AI4:AM5"/>
    <mergeCell ref="AN4:BB4"/>
    <mergeCell ref="BC4:BQ4"/>
    <mergeCell ref="BR4:BV5"/>
    <mergeCell ref="BW4:CK4"/>
    <mergeCell ref="CL4:CZ4"/>
    <mergeCell ref="DA4:DE5"/>
    <mergeCell ref="HG3:IO3"/>
    <mergeCell ref="IP3:JX3"/>
    <mergeCell ref="JY3:LG3"/>
    <mergeCell ref="LH3:MP3"/>
    <mergeCell ref="MQ3:NY3"/>
    <mergeCell ref="NZ3:PH3"/>
    <mergeCell ref="E3:AM3"/>
    <mergeCell ref="AN3:BV3"/>
    <mergeCell ref="BW3:DE3"/>
    <mergeCell ref="DF3:EN3"/>
    <mergeCell ref="EO3:FW3"/>
    <mergeCell ref="FX3:HF3"/>
    <mergeCell ref="DF4:DT4"/>
    <mergeCell ref="DU4:EI4"/>
    <mergeCell ref="EJ4:EN5"/>
    <mergeCell ref="EO4:FC4"/>
    <mergeCell ref="FD4:FR4"/>
    <mergeCell ref="FS4:FW5"/>
    <mergeCell ref="DZ5:ED5"/>
    <mergeCell ref="EE5:EI5"/>
    <mergeCell ref="EO5:ES5"/>
    <mergeCell ref="ET5:EX5"/>
    <mergeCell ref="FX4:GL4"/>
    <mergeCell ref="EY5:FC5"/>
    <mergeCell ref="FD5:FH5"/>
    <mergeCell ref="FI5:FM5"/>
    <mergeCell ref="FN5:FR5"/>
    <mergeCell ref="FX5:GB5"/>
    <mergeCell ref="GC5:GG5"/>
    <mergeCell ref="GM4:HA4"/>
    <mergeCell ref="HB4:HF5"/>
    <mergeCell ref="HG4:HU4"/>
    <mergeCell ref="HV4:IJ4"/>
    <mergeCell ref="IK4:IO5"/>
    <mergeCell ref="GH5:GL5"/>
    <mergeCell ref="GM5:GQ5"/>
    <mergeCell ref="GR5:GV5"/>
    <mergeCell ref="GW5:HA5"/>
    <mergeCell ref="HG5:HK5"/>
    <mergeCell ref="HL5:HP5"/>
    <mergeCell ref="HQ5:HU5"/>
    <mergeCell ref="HV5:HZ5"/>
    <mergeCell ref="IA5:IE5"/>
    <mergeCell ref="IF5:IJ5"/>
    <mergeCell ref="IP4:JD4"/>
    <mergeCell ref="JE4:JS4"/>
    <mergeCell ref="JT4:JX5"/>
    <mergeCell ref="JY4:KM4"/>
    <mergeCell ref="KN4:LB4"/>
    <mergeCell ref="LC4:LG5"/>
    <mergeCell ref="IP5:IT5"/>
    <mergeCell ref="IU5:IY5"/>
    <mergeCell ref="IZ5:JD5"/>
    <mergeCell ref="JE5:JI5"/>
    <mergeCell ref="KN5:KR5"/>
    <mergeCell ref="LH4:LV4"/>
    <mergeCell ref="LW4:MK4"/>
    <mergeCell ref="ML4:MP5"/>
    <mergeCell ref="MQ4:NE4"/>
    <mergeCell ref="NF4:NT4"/>
    <mergeCell ref="NU4:NY5"/>
    <mergeCell ref="MB5:MF5"/>
    <mergeCell ref="MG5:MK5"/>
    <mergeCell ref="MQ5:MU5"/>
    <mergeCell ref="MV5:MZ5"/>
    <mergeCell ref="NZ4:ON4"/>
    <mergeCell ref="OO4:PC4"/>
    <mergeCell ref="PD4:PH5"/>
    <mergeCell ref="PI4:PW4"/>
    <mergeCell ref="PX4:QL4"/>
    <mergeCell ref="QM4:QQ5"/>
    <mergeCell ref="OJ5:ON5"/>
    <mergeCell ref="OO5:OS5"/>
    <mergeCell ref="OT5:OX5"/>
    <mergeCell ref="OY5:PC5"/>
    <mergeCell ref="Y5:AC5"/>
    <mergeCell ref="AD5:AH5"/>
    <mergeCell ref="AN5:AR5"/>
    <mergeCell ref="AS5:AW5"/>
    <mergeCell ref="AX5:BB5"/>
    <mergeCell ref="BC5:BG5"/>
    <mergeCell ref="B5:C6"/>
    <mergeCell ref="D5:D6"/>
    <mergeCell ref="E5:I5"/>
    <mergeCell ref="J5:N5"/>
    <mergeCell ref="O5:S5"/>
    <mergeCell ref="T5:X5"/>
    <mergeCell ref="CQ5:CU5"/>
    <mergeCell ref="CV5:CZ5"/>
    <mergeCell ref="DF5:DJ5"/>
    <mergeCell ref="DK5:DO5"/>
    <mergeCell ref="DP5:DT5"/>
    <mergeCell ref="DU5:DY5"/>
    <mergeCell ref="BH5:BL5"/>
    <mergeCell ref="BM5:BQ5"/>
    <mergeCell ref="BW5:CA5"/>
    <mergeCell ref="CB5:CF5"/>
    <mergeCell ref="CG5:CK5"/>
    <mergeCell ref="CL5:CP5"/>
    <mergeCell ref="B65:B75"/>
    <mergeCell ref="PI5:PM5"/>
    <mergeCell ref="PN5:PR5"/>
    <mergeCell ref="PS5:PW5"/>
    <mergeCell ref="PX5:QB5"/>
    <mergeCell ref="QC5:QG5"/>
    <mergeCell ref="QH5:QL5"/>
    <mergeCell ref="NA5:NE5"/>
    <mergeCell ref="NF5:NJ5"/>
    <mergeCell ref="NK5:NO5"/>
    <mergeCell ref="NP5:NT5"/>
    <mergeCell ref="NZ5:OD5"/>
    <mergeCell ref="OE5:OI5"/>
    <mergeCell ref="KS5:KW5"/>
    <mergeCell ref="KX5:LB5"/>
    <mergeCell ref="LH5:LL5"/>
    <mergeCell ref="LM5:LQ5"/>
    <mergeCell ref="LR5:LV5"/>
    <mergeCell ref="LW5:MA5"/>
    <mergeCell ref="JJ5:JN5"/>
    <mergeCell ref="JO5:JS5"/>
    <mergeCell ref="JY5:KC5"/>
    <mergeCell ref="KD5:KH5"/>
    <mergeCell ref="KI5:K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I42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G34" sqref="G34"/>
    </sheetView>
  </sheetViews>
  <sheetFormatPr defaultRowHeight="12.75"/>
  <cols>
    <col min="1" max="1" width="2.42578125" style="326" customWidth="1"/>
    <col min="2" max="2" width="9.140625" style="326"/>
    <col min="3" max="3" width="30.7109375" style="326" bestFit="1" customWidth="1"/>
    <col min="4" max="4" width="13.7109375" style="326" bestFit="1" customWidth="1"/>
    <col min="5" max="5" width="9.140625" style="326"/>
    <col min="6" max="6" width="7.28515625" style="326" bestFit="1" customWidth="1"/>
    <col min="7" max="7" width="6.28515625" style="326" bestFit="1" customWidth="1"/>
    <col min="8" max="9" width="8.85546875" style="326" bestFit="1" customWidth="1"/>
    <col min="10" max="11" width="9.5703125" style="326" bestFit="1" customWidth="1"/>
    <col min="12" max="14" width="10.7109375" style="326" bestFit="1" customWidth="1"/>
    <col min="15" max="15" width="6.7109375" style="326" bestFit="1" customWidth="1"/>
    <col min="16" max="16" width="9.5703125" style="326" bestFit="1" customWidth="1"/>
    <col min="17" max="18" width="10.7109375" style="326" bestFit="1" customWidth="1"/>
    <col min="19" max="21" width="9.5703125" style="326" bestFit="1" customWidth="1"/>
    <col min="22" max="23" width="10.7109375" style="326" bestFit="1" customWidth="1"/>
    <col min="24" max="26" width="9.5703125" style="326" bestFit="1" customWidth="1"/>
    <col min="27" max="28" width="10.7109375" style="326" bestFit="1" customWidth="1"/>
    <col min="29" max="31" width="9.5703125" style="326" bestFit="1" customWidth="1"/>
    <col min="32" max="34" width="10.7109375" style="326" bestFit="1" customWidth="1"/>
    <col min="35" max="35" width="9.5703125" style="326" bestFit="1" customWidth="1"/>
    <col min="36" max="36" width="8.7109375" style="326" bestFit="1" customWidth="1"/>
    <col min="37" max="38" width="10.7109375" style="326" bestFit="1" customWidth="1"/>
    <col min="39" max="41" width="9.5703125" style="326" bestFit="1" customWidth="1"/>
    <col min="42" max="44" width="10.7109375" style="326" bestFit="1" customWidth="1"/>
    <col min="45" max="46" width="9.5703125" style="326" bestFit="1" customWidth="1"/>
    <col min="47" max="49" width="10.7109375" style="326" bestFit="1" customWidth="1"/>
    <col min="50" max="51" width="9.5703125" style="326" bestFit="1" customWidth="1"/>
    <col min="52" max="53" width="10.7109375" style="326" bestFit="1" customWidth="1"/>
    <col min="54" max="56" width="9.5703125" style="326" bestFit="1" customWidth="1"/>
    <col min="57" max="59" width="10.7109375" style="326" bestFit="1" customWidth="1"/>
    <col min="60" max="61" width="9.5703125" style="326" bestFit="1" customWidth="1"/>
    <col min="62" max="63" width="10.7109375" style="326" bestFit="1" customWidth="1"/>
    <col min="64" max="66" width="9.5703125" style="326" bestFit="1" customWidth="1"/>
    <col min="67" max="69" width="10.7109375" style="326" bestFit="1" customWidth="1"/>
    <col min="70" max="71" width="9.5703125" style="326" bestFit="1" customWidth="1"/>
    <col min="72" max="74" width="10.7109375" style="326" bestFit="1" customWidth="1"/>
    <col min="75" max="76" width="9.5703125" style="326" bestFit="1" customWidth="1"/>
    <col min="77" max="78" width="10.7109375" style="326" bestFit="1" customWidth="1"/>
    <col min="79" max="81" width="9.5703125" style="326" bestFit="1" customWidth="1"/>
    <col min="82" max="84" width="10.7109375" style="326" bestFit="1" customWidth="1"/>
    <col min="85" max="85" width="7.85546875" style="326" bestFit="1" customWidth="1"/>
    <col min="86" max="86" width="9.5703125" style="326" bestFit="1" customWidth="1"/>
    <col min="87" max="88" width="10.7109375" style="326" bestFit="1" customWidth="1"/>
    <col min="89" max="89" width="9.5703125" style="326" bestFit="1" customWidth="1"/>
    <col min="90" max="90" width="7.85546875" style="326" bestFit="1" customWidth="1"/>
    <col min="91" max="96" width="9.5703125" style="326" bestFit="1" customWidth="1"/>
    <col min="97" max="98" width="10.7109375" style="326" bestFit="1" customWidth="1"/>
    <col min="99" max="99" width="9.5703125" style="326" bestFit="1" customWidth="1"/>
    <col min="100" max="100" width="6.42578125" style="326" bestFit="1" customWidth="1"/>
    <col min="101" max="103" width="9.5703125" style="326" bestFit="1" customWidth="1"/>
    <col min="104" max="105" width="7.85546875" style="326" bestFit="1" customWidth="1"/>
    <col min="106" max="109" width="9.5703125" style="326" bestFit="1" customWidth="1"/>
    <col min="110" max="110" width="6.42578125" style="326" bestFit="1" customWidth="1"/>
    <col min="111" max="111" width="9.5703125" style="326" bestFit="1" customWidth="1"/>
    <col min="112" max="113" width="10.7109375" style="326" bestFit="1" customWidth="1"/>
    <col min="114" max="116" width="9.5703125" style="326" bestFit="1" customWidth="1"/>
    <col min="117" max="119" width="10.7109375" style="326" bestFit="1" customWidth="1"/>
    <col min="120" max="120" width="6.42578125" style="326" bestFit="1" customWidth="1"/>
    <col min="121" max="123" width="9.5703125" style="326" bestFit="1" customWidth="1"/>
    <col min="124" max="125" width="7.85546875" style="326" bestFit="1" customWidth="1"/>
    <col min="126" max="129" width="9.5703125" style="326" bestFit="1" customWidth="1"/>
    <col min="130" max="131" width="10.7109375" style="326" bestFit="1" customWidth="1"/>
    <col min="132" max="133" width="11.85546875" style="326" bestFit="1" customWidth="1"/>
    <col min="134" max="136" width="10.7109375" style="326" bestFit="1" customWidth="1"/>
    <col min="137" max="138" width="11.85546875" style="326" bestFit="1" customWidth="1"/>
    <col min="139" max="139" width="10.7109375" style="326" bestFit="1" customWidth="1"/>
    <col min="140" max="16384" width="9.140625" style="326"/>
  </cols>
  <sheetData>
    <row r="1" spans="2:139">
      <c r="B1" s="677" t="s">
        <v>2733</v>
      </c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8"/>
      <c r="AW1" s="678"/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8"/>
      <c r="BI1" s="678"/>
      <c r="BJ1" s="678"/>
      <c r="BK1" s="678"/>
      <c r="BL1" s="678"/>
      <c r="BM1" s="678"/>
      <c r="BN1" s="678"/>
      <c r="BO1" s="678"/>
      <c r="BP1" s="678"/>
      <c r="BQ1" s="678"/>
      <c r="BR1" s="678"/>
      <c r="BS1" s="678"/>
      <c r="BT1" s="678"/>
      <c r="BU1" s="678"/>
      <c r="BV1" s="678"/>
      <c r="BW1" s="678"/>
      <c r="BX1" s="678"/>
      <c r="BY1" s="678"/>
      <c r="BZ1" s="678"/>
      <c r="CA1" s="678"/>
      <c r="CB1" s="678"/>
      <c r="CC1" s="678"/>
      <c r="CD1" s="678"/>
      <c r="CE1" s="678"/>
      <c r="CF1" s="678"/>
      <c r="CG1" s="678"/>
      <c r="CH1" s="678"/>
      <c r="CI1" s="678"/>
      <c r="CJ1" s="678"/>
      <c r="CK1" s="678"/>
      <c r="CL1" s="678"/>
      <c r="CM1" s="678"/>
      <c r="CN1" s="678"/>
      <c r="CO1" s="678"/>
      <c r="CP1" s="678"/>
      <c r="CQ1" s="678"/>
      <c r="CR1" s="678"/>
      <c r="CS1" s="678"/>
      <c r="CT1" s="678"/>
      <c r="CU1" s="678"/>
      <c r="CV1" s="678"/>
      <c r="CW1" s="678"/>
      <c r="CX1" s="678"/>
      <c r="CY1" s="678"/>
      <c r="CZ1" s="678"/>
      <c r="DA1" s="678"/>
      <c r="DB1" s="678"/>
      <c r="DC1" s="678"/>
      <c r="DD1" s="678"/>
      <c r="DE1" s="678"/>
      <c r="DF1" s="678"/>
      <c r="DG1" s="678"/>
      <c r="DH1" s="678"/>
      <c r="DI1" s="678"/>
      <c r="DJ1" s="678"/>
      <c r="DK1" s="678"/>
      <c r="DL1" s="678"/>
      <c r="DM1" s="678"/>
      <c r="DN1" s="678"/>
      <c r="DO1" s="678"/>
      <c r="DP1" s="678"/>
      <c r="DQ1" s="678"/>
      <c r="DR1" s="678"/>
      <c r="DS1" s="678"/>
      <c r="DT1" s="678"/>
      <c r="DU1" s="678"/>
      <c r="DV1" s="678"/>
      <c r="DW1" s="678"/>
      <c r="DX1" s="678"/>
      <c r="DY1" s="678"/>
      <c r="DZ1" s="678"/>
      <c r="EA1" s="678"/>
      <c r="EB1" s="678"/>
      <c r="EC1" s="678"/>
      <c r="ED1" s="678"/>
      <c r="EE1" s="678"/>
      <c r="EF1" s="678"/>
      <c r="EG1" s="678"/>
      <c r="EH1" s="678"/>
      <c r="EI1" s="678"/>
    </row>
    <row r="2" spans="2:139">
      <c r="B2" s="679" t="s">
        <v>2930</v>
      </c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  <c r="X2" s="678"/>
      <c r="Y2" s="678"/>
      <c r="Z2" s="678"/>
      <c r="AA2" s="678"/>
      <c r="AB2" s="678"/>
      <c r="AC2" s="678"/>
      <c r="AD2" s="678"/>
      <c r="AE2" s="678"/>
      <c r="AF2" s="678"/>
      <c r="AG2" s="678"/>
      <c r="AH2" s="678"/>
      <c r="AI2" s="678"/>
      <c r="AJ2" s="678"/>
      <c r="AK2" s="678"/>
      <c r="AL2" s="678"/>
      <c r="AM2" s="678"/>
      <c r="AN2" s="678"/>
      <c r="AO2" s="678"/>
      <c r="AP2" s="678"/>
      <c r="AQ2" s="678"/>
      <c r="AR2" s="678"/>
      <c r="AS2" s="678"/>
      <c r="AT2" s="678"/>
      <c r="AU2" s="678"/>
      <c r="AV2" s="678"/>
      <c r="AW2" s="678"/>
      <c r="AX2" s="678"/>
      <c r="AY2" s="678"/>
      <c r="AZ2" s="678"/>
      <c r="BA2" s="678"/>
      <c r="BB2" s="678"/>
      <c r="BC2" s="678"/>
      <c r="BD2" s="678"/>
      <c r="BE2" s="678"/>
      <c r="BF2" s="678"/>
      <c r="BG2" s="678"/>
      <c r="BH2" s="678"/>
      <c r="BI2" s="678"/>
      <c r="BJ2" s="678"/>
      <c r="BK2" s="678"/>
      <c r="BL2" s="678"/>
      <c r="BM2" s="678"/>
      <c r="BN2" s="678"/>
      <c r="BO2" s="678"/>
      <c r="BP2" s="678"/>
      <c r="BQ2" s="678"/>
      <c r="BR2" s="678"/>
      <c r="BS2" s="678"/>
      <c r="BT2" s="678"/>
      <c r="BU2" s="678"/>
      <c r="BV2" s="678"/>
      <c r="BW2" s="678"/>
      <c r="BX2" s="678"/>
      <c r="BY2" s="678"/>
      <c r="BZ2" s="678"/>
      <c r="CA2" s="678"/>
      <c r="CB2" s="678"/>
      <c r="CC2" s="678"/>
      <c r="CD2" s="678"/>
      <c r="CE2" s="678"/>
      <c r="CF2" s="678"/>
      <c r="CG2" s="678"/>
      <c r="CH2" s="678"/>
      <c r="CI2" s="678"/>
      <c r="CJ2" s="678"/>
      <c r="CK2" s="678"/>
      <c r="CL2" s="678"/>
      <c r="CM2" s="678"/>
      <c r="CN2" s="678"/>
      <c r="CO2" s="678"/>
      <c r="CP2" s="678"/>
      <c r="CQ2" s="678"/>
      <c r="CR2" s="678"/>
      <c r="CS2" s="678"/>
      <c r="CT2" s="678"/>
      <c r="CU2" s="678"/>
      <c r="CV2" s="678"/>
      <c r="CW2" s="678"/>
      <c r="CX2" s="678"/>
      <c r="CY2" s="678"/>
      <c r="CZ2" s="678"/>
      <c r="DA2" s="678"/>
      <c r="DB2" s="678"/>
      <c r="DC2" s="678"/>
      <c r="DD2" s="678"/>
      <c r="DE2" s="678"/>
      <c r="DF2" s="678"/>
      <c r="DG2" s="678"/>
      <c r="DH2" s="678"/>
      <c r="DI2" s="678"/>
      <c r="DJ2" s="678"/>
      <c r="DK2" s="678"/>
      <c r="DL2" s="678"/>
      <c r="DM2" s="678"/>
      <c r="DN2" s="678"/>
      <c r="DO2" s="678"/>
      <c r="DP2" s="678"/>
      <c r="DQ2" s="678"/>
      <c r="DR2" s="678"/>
      <c r="DS2" s="678"/>
      <c r="DT2" s="678"/>
      <c r="DU2" s="678"/>
      <c r="DV2" s="678"/>
      <c r="DW2" s="678"/>
      <c r="DX2" s="678"/>
      <c r="DY2" s="678"/>
      <c r="DZ2" s="678"/>
      <c r="EA2" s="678"/>
      <c r="EB2" s="678"/>
      <c r="EC2" s="678"/>
      <c r="ED2" s="678"/>
      <c r="EE2" s="678"/>
      <c r="EF2" s="678"/>
      <c r="EG2" s="678"/>
      <c r="EH2" s="678"/>
      <c r="EI2" s="678"/>
    </row>
    <row r="3" spans="2:139">
      <c r="B3" s="680" t="s">
        <v>2931</v>
      </c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8"/>
      <c r="AC3" s="678"/>
      <c r="AD3" s="678"/>
      <c r="AE3" s="678"/>
      <c r="AF3" s="678"/>
      <c r="AG3" s="678"/>
      <c r="AH3" s="678"/>
      <c r="AI3" s="678"/>
      <c r="AJ3" s="678"/>
      <c r="AK3" s="678"/>
      <c r="AL3" s="678"/>
      <c r="AM3" s="678"/>
      <c r="AN3" s="678"/>
      <c r="AO3" s="678"/>
      <c r="AP3" s="678"/>
      <c r="AQ3" s="678"/>
      <c r="AR3" s="678"/>
      <c r="AS3" s="678"/>
      <c r="AT3" s="678"/>
      <c r="AU3" s="678"/>
      <c r="AV3" s="678"/>
      <c r="AW3" s="678"/>
      <c r="AX3" s="678"/>
      <c r="AY3" s="678"/>
      <c r="AZ3" s="678"/>
      <c r="BA3" s="678"/>
      <c r="BB3" s="678"/>
      <c r="BC3" s="678"/>
      <c r="BD3" s="678"/>
      <c r="BE3" s="678"/>
      <c r="BF3" s="678"/>
      <c r="BG3" s="678"/>
      <c r="BH3" s="678"/>
      <c r="BI3" s="678"/>
      <c r="BJ3" s="678"/>
      <c r="BK3" s="678"/>
      <c r="BL3" s="678"/>
      <c r="BM3" s="678"/>
      <c r="BN3" s="678"/>
      <c r="BO3" s="678"/>
      <c r="BP3" s="678"/>
      <c r="BQ3" s="678"/>
      <c r="BR3" s="678"/>
      <c r="BS3" s="678"/>
      <c r="BT3" s="678"/>
      <c r="BU3" s="678"/>
      <c r="BV3" s="678"/>
      <c r="BW3" s="678"/>
      <c r="BX3" s="678"/>
      <c r="BY3" s="678"/>
      <c r="BZ3" s="678"/>
      <c r="CA3" s="678"/>
      <c r="CB3" s="678"/>
      <c r="CC3" s="678"/>
      <c r="CD3" s="678"/>
      <c r="CE3" s="678"/>
      <c r="CF3" s="678"/>
      <c r="CG3" s="678"/>
      <c r="CH3" s="678"/>
      <c r="CI3" s="678"/>
      <c r="CJ3" s="678"/>
      <c r="CK3" s="678"/>
      <c r="CL3" s="678"/>
      <c r="CM3" s="678"/>
      <c r="CN3" s="678"/>
      <c r="CO3" s="678"/>
      <c r="CP3" s="678"/>
      <c r="CQ3" s="678"/>
      <c r="CR3" s="678"/>
      <c r="CS3" s="678"/>
      <c r="CT3" s="678"/>
      <c r="CU3" s="678"/>
      <c r="CV3" s="678"/>
      <c r="CW3" s="678"/>
      <c r="CX3" s="678"/>
      <c r="CY3" s="678"/>
      <c r="CZ3" s="678"/>
      <c r="DA3" s="678"/>
      <c r="DB3" s="678"/>
      <c r="DC3" s="678"/>
      <c r="DD3" s="678"/>
      <c r="DE3" s="678"/>
      <c r="DF3" s="678"/>
      <c r="DG3" s="678"/>
      <c r="DH3" s="678"/>
      <c r="DI3" s="678"/>
      <c r="DJ3" s="678"/>
      <c r="DK3" s="678"/>
      <c r="DL3" s="678"/>
      <c r="DM3" s="678"/>
      <c r="DN3" s="678"/>
      <c r="DO3" s="678"/>
      <c r="DP3" s="678"/>
      <c r="DQ3" s="678"/>
      <c r="DR3" s="678"/>
      <c r="DS3" s="678"/>
      <c r="DT3" s="678"/>
      <c r="DU3" s="678"/>
      <c r="DV3" s="678"/>
      <c r="DW3" s="678"/>
      <c r="DX3" s="678"/>
      <c r="DY3" s="678"/>
      <c r="DZ3" s="678"/>
      <c r="EA3" s="678"/>
      <c r="EB3" s="678"/>
      <c r="EC3" s="678"/>
      <c r="ED3" s="678"/>
      <c r="EE3" s="678"/>
      <c r="EF3" s="678"/>
      <c r="EG3" s="678"/>
      <c r="EH3" s="678"/>
      <c r="EI3" s="678"/>
    </row>
    <row r="4" spans="2:139">
      <c r="B4" s="1765" t="s">
        <v>2749</v>
      </c>
      <c r="C4" s="1766"/>
      <c r="D4" s="1771"/>
      <c r="E4" s="1774" t="s">
        <v>2750</v>
      </c>
      <c r="F4" s="1777" t="s">
        <v>2932</v>
      </c>
      <c r="G4" s="1777"/>
      <c r="H4" s="1777" t="s">
        <v>2933</v>
      </c>
      <c r="I4" s="1777"/>
      <c r="J4" s="1764" t="s">
        <v>2736</v>
      </c>
      <c r="K4" s="1750"/>
      <c r="L4" s="1750"/>
      <c r="M4" s="1750"/>
      <c r="N4" s="1750"/>
      <c r="O4" s="1750"/>
      <c r="P4" s="1750"/>
      <c r="Q4" s="1750"/>
      <c r="R4" s="1750"/>
      <c r="S4" s="1751"/>
      <c r="T4" s="1760" t="s">
        <v>2737</v>
      </c>
      <c r="U4" s="1753"/>
      <c r="V4" s="1753"/>
      <c r="W4" s="1753"/>
      <c r="X4" s="1753"/>
      <c r="Y4" s="1753"/>
      <c r="Z4" s="1753"/>
      <c r="AA4" s="1753"/>
      <c r="AB4" s="1753"/>
      <c r="AC4" s="1754"/>
      <c r="AD4" s="1761" t="s">
        <v>2738</v>
      </c>
      <c r="AE4" s="1756"/>
      <c r="AF4" s="1756"/>
      <c r="AG4" s="1756"/>
      <c r="AH4" s="1756"/>
      <c r="AI4" s="1756"/>
      <c r="AJ4" s="1756"/>
      <c r="AK4" s="1756"/>
      <c r="AL4" s="1756"/>
      <c r="AM4" s="1757"/>
      <c r="AN4" s="1762" t="s">
        <v>2739</v>
      </c>
      <c r="AO4" s="1741"/>
      <c r="AP4" s="1741"/>
      <c r="AQ4" s="1741"/>
      <c r="AR4" s="1741"/>
      <c r="AS4" s="1741"/>
      <c r="AT4" s="1741"/>
      <c r="AU4" s="1741"/>
      <c r="AV4" s="1741"/>
      <c r="AW4" s="1742"/>
      <c r="AX4" s="1763" t="s">
        <v>2740</v>
      </c>
      <c r="AY4" s="1744"/>
      <c r="AZ4" s="1744"/>
      <c r="BA4" s="1744"/>
      <c r="BB4" s="1744"/>
      <c r="BC4" s="1744"/>
      <c r="BD4" s="1744"/>
      <c r="BE4" s="1744"/>
      <c r="BF4" s="1744"/>
      <c r="BG4" s="1745"/>
      <c r="BH4" s="1758" t="s">
        <v>2741</v>
      </c>
      <c r="BI4" s="1747"/>
      <c r="BJ4" s="1747"/>
      <c r="BK4" s="1747"/>
      <c r="BL4" s="1747"/>
      <c r="BM4" s="1747"/>
      <c r="BN4" s="1747"/>
      <c r="BO4" s="1747"/>
      <c r="BP4" s="1747"/>
      <c r="BQ4" s="1748"/>
      <c r="BR4" s="1764" t="s">
        <v>2918</v>
      </c>
      <c r="BS4" s="1750"/>
      <c r="BT4" s="1750"/>
      <c r="BU4" s="1750"/>
      <c r="BV4" s="1750"/>
      <c r="BW4" s="1750"/>
      <c r="BX4" s="1750"/>
      <c r="BY4" s="1750"/>
      <c r="BZ4" s="1750"/>
      <c r="CA4" s="1751"/>
      <c r="CB4" s="1760" t="s">
        <v>2891</v>
      </c>
      <c r="CC4" s="1753"/>
      <c r="CD4" s="1753"/>
      <c r="CE4" s="1753"/>
      <c r="CF4" s="1753"/>
      <c r="CG4" s="1753"/>
      <c r="CH4" s="1753"/>
      <c r="CI4" s="1753"/>
      <c r="CJ4" s="1753"/>
      <c r="CK4" s="1754"/>
      <c r="CL4" s="1761" t="s">
        <v>2744</v>
      </c>
      <c r="CM4" s="1756"/>
      <c r="CN4" s="1756"/>
      <c r="CO4" s="1756"/>
      <c r="CP4" s="1756"/>
      <c r="CQ4" s="1756"/>
      <c r="CR4" s="1756"/>
      <c r="CS4" s="1756"/>
      <c r="CT4" s="1756"/>
      <c r="CU4" s="1757"/>
      <c r="CV4" s="1762" t="s">
        <v>2745</v>
      </c>
      <c r="CW4" s="1741"/>
      <c r="CX4" s="1741"/>
      <c r="CY4" s="1741"/>
      <c r="CZ4" s="1741"/>
      <c r="DA4" s="1741"/>
      <c r="DB4" s="1741"/>
      <c r="DC4" s="1741"/>
      <c r="DD4" s="1741"/>
      <c r="DE4" s="1742"/>
      <c r="DF4" s="1763" t="s">
        <v>2746</v>
      </c>
      <c r="DG4" s="1744"/>
      <c r="DH4" s="1744"/>
      <c r="DI4" s="1744"/>
      <c r="DJ4" s="1744"/>
      <c r="DK4" s="1744"/>
      <c r="DL4" s="1744"/>
      <c r="DM4" s="1744"/>
      <c r="DN4" s="1744"/>
      <c r="DO4" s="1745"/>
      <c r="DP4" s="1758" t="s">
        <v>2747</v>
      </c>
      <c r="DQ4" s="1747"/>
      <c r="DR4" s="1747"/>
      <c r="DS4" s="1747"/>
      <c r="DT4" s="1747"/>
      <c r="DU4" s="1747"/>
      <c r="DV4" s="1747"/>
      <c r="DW4" s="1747"/>
      <c r="DX4" s="1747"/>
      <c r="DY4" s="1748"/>
      <c r="DZ4" s="1759" t="s">
        <v>2748</v>
      </c>
      <c r="EA4" s="1738"/>
      <c r="EB4" s="1738"/>
      <c r="EC4" s="1738"/>
      <c r="ED4" s="1738"/>
      <c r="EE4" s="1738"/>
      <c r="EF4" s="1738"/>
      <c r="EG4" s="1738"/>
      <c r="EH4" s="1738"/>
      <c r="EI4" s="1739"/>
    </row>
    <row r="5" spans="2:139">
      <c r="B5" s="1767"/>
      <c r="C5" s="1768"/>
      <c r="D5" s="1772"/>
      <c r="E5" s="1775"/>
      <c r="F5" s="1778" t="s">
        <v>2934</v>
      </c>
      <c r="G5" s="1778" t="s">
        <v>2935</v>
      </c>
      <c r="H5" s="1778" t="s">
        <v>2934</v>
      </c>
      <c r="I5" s="1778" t="s">
        <v>2935</v>
      </c>
      <c r="J5" s="1749" t="s">
        <v>2932</v>
      </c>
      <c r="K5" s="1750"/>
      <c r="L5" s="1750"/>
      <c r="M5" s="1750"/>
      <c r="N5" s="1751"/>
      <c r="O5" s="1749" t="s">
        <v>2933</v>
      </c>
      <c r="P5" s="1750"/>
      <c r="Q5" s="1750"/>
      <c r="R5" s="1750"/>
      <c r="S5" s="1751"/>
      <c r="T5" s="1752" t="s">
        <v>2932</v>
      </c>
      <c r="U5" s="1753"/>
      <c r="V5" s="1753"/>
      <c r="W5" s="1753"/>
      <c r="X5" s="1754"/>
      <c r="Y5" s="1752" t="s">
        <v>2933</v>
      </c>
      <c r="Z5" s="1753"/>
      <c r="AA5" s="1753"/>
      <c r="AB5" s="1753"/>
      <c r="AC5" s="1754"/>
      <c r="AD5" s="1755" t="s">
        <v>2932</v>
      </c>
      <c r="AE5" s="1756"/>
      <c r="AF5" s="1756"/>
      <c r="AG5" s="1756"/>
      <c r="AH5" s="1757"/>
      <c r="AI5" s="1755" t="s">
        <v>2933</v>
      </c>
      <c r="AJ5" s="1756"/>
      <c r="AK5" s="1756"/>
      <c r="AL5" s="1756"/>
      <c r="AM5" s="1757"/>
      <c r="AN5" s="1740" t="s">
        <v>2932</v>
      </c>
      <c r="AO5" s="1741"/>
      <c r="AP5" s="1741"/>
      <c r="AQ5" s="1741"/>
      <c r="AR5" s="1742"/>
      <c r="AS5" s="1740" t="s">
        <v>2933</v>
      </c>
      <c r="AT5" s="1741"/>
      <c r="AU5" s="1741"/>
      <c r="AV5" s="1741"/>
      <c r="AW5" s="1742"/>
      <c r="AX5" s="1743" t="s">
        <v>2932</v>
      </c>
      <c r="AY5" s="1744"/>
      <c r="AZ5" s="1744"/>
      <c r="BA5" s="1744"/>
      <c r="BB5" s="1745"/>
      <c r="BC5" s="1743" t="s">
        <v>2933</v>
      </c>
      <c r="BD5" s="1744"/>
      <c r="BE5" s="1744"/>
      <c r="BF5" s="1744"/>
      <c r="BG5" s="1745"/>
      <c r="BH5" s="1746" t="s">
        <v>2932</v>
      </c>
      <c r="BI5" s="1747"/>
      <c r="BJ5" s="1747"/>
      <c r="BK5" s="1747"/>
      <c r="BL5" s="1748"/>
      <c r="BM5" s="1746" t="s">
        <v>2933</v>
      </c>
      <c r="BN5" s="1747"/>
      <c r="BO5" s="1747"/>
      <c r="BP5" s="1747"/>
      <c r="BQ5" s="1748"/>
      <c r="BR5" s="1749" t="s">
        <v>2932</v>
      </c>
      <c r="BS5" s="1750"/>
      <c r="BT5" s="1750"/>
      <c r="BU5" s="1750"/>
      <c r="BV5" s="1751"/>
      <c r="BW5" s="1749" t="s">
        <v>2933</v>
      </c>
      <c r="BX5" s="1750"/>
      <c r="BY5" s="1750"/>
      <c r="BZ5" s="1750"/>
      <c r="CA5" s="1751"/>
      <c r="CB5" s="1752" t="s">
        <v>2932</v>
      </c>
      <c r="CC5" s="1753"/>
      <c r="CD5" s="1753"/>
      <c r="CE5" s="1753"/>
      <c r="CF5" s="1754"/>
      <c r="CG5" s="1752" t="s">
        <v>2933</v>
      </c>
      <c r="CH5" s="1753"/>
      <c r="CI5" s="1753"/>
      <c r="CJ5" s="1753"/>
      <c r="CK5" s="1754"/>
      <c r="CL5" s="1755" t="s">
        <v>2932</v>
      </c>
      <c r="CM5" s="1756"/>
      <c r="CN5" s="1756"/>
      <c r="CO5" s="1756"/>
      <c r="CP5" s="1757"/>
      <c r="CQ5" s="1755" t="s">
        <v>2933</v>
      </c>
      <c r="CR5" s="1756"/>
      <c r="CS5" s="1756"/>
      <c r="CT5" s="1756"/>
      <c r="CU5" s="1757"/>
      <c r="CV5" s="1740" t="s">
        <v>2932</v>
      </c>
      <c r="CW5" s="1741"/>
      <c r="CX5" s="1741"/>
      <c r="CY5" s="1741"/>
      <c r="CZ5" s="1742"/>
      <c r="DA5" s="1740" t="s">
        <v>2933</v>
      </c>
      <c r="DB5" s="1741"/>
      <c r="DC5" s="1741"/>
      <c r="DD5" s="1741"/>
      <c r="DE5" s="1742"/>
      <c r="DF5" s="1743" t="s">
        <v>2932</v>
      </c>
      <c r="DG5" s="1744"/>
      <c r="DH5" s="1744"/>
      <c r="DI5" s="1744"/>
      <c r="DJ5" s="1745"/>
      <c r="DK5" s="1743" t="s">
        <v>2933</v>
      </c>
      <c r="DL5" s="1744"/>
      <c r="DM5" s="1744"/>
      <c r="DN5" s="1744"/>
      <c r="DO5" s="1745"/>
      <c r="DP5" s="1746" t="s">
        <v>2932</v>
      </c>
      <c r="DQ5" s="1747"/>
      <c r="DR5" s="1747"/>
      <c r="DS5" s="1747"/>
      <c r="DT5" s="1748"/>
      <c r="DU5" s="1746" t="s">
        <v>2933</v>
      </c>
      <c r="DV5" s="1747"/>
      <c r="DW5" s="1747"/>
      <c r="DX5" s="1747"/>
      <c r="DY5" s="1748"/>
      <c r="DZ5" s="1737" t="s">
        <v>2932</v>
      </c>
      <c r="EA5" s="1738"/>
      <c r="EB5" s="1738"/>
      <c r="EC5" s="1738"/>
      <c r="ED5" s="1739"/>
      <c r="EE5" s="1737" t="s">
        <v>2933</v>
      </c>
      <c r="EF5" s="1738"/>
      <c r="EG5" s="1738"/>
      <c r="EH5" s="1738"/>
      <c r="EI5" s="1739"/>
    </row>
    <row r="6" spans="2:139" ht="25.5">
      <c r="B6" s="1769"/>
      <c r="C6" s="1770"/>
      <c r="D6" s="1773"/>
      <c r="E6" s="1776"/>
      <c r="F6" s="1779"/>
      <c r="G6" s="1779"/>
      <c r="H6" s="1779"/>
      <c r="I6" s="1779"/>
      <c r="J6" s="681" t="s">
        <v>2936</v>
      </c>
      <c r="K6" s="682" t="s">
        <v>2937</v>
      </c>
      <c r="L6" s="682" t="s">
        <v>2779</v>
      </c>
      <c r="M6" s="682" t="s">
        <v>2695</v>
      </c>
      <c r="N6" s="681" t="s">
        <v>2938</v>
      </c>
      <c r="O6" s="681" t="s">
        <v>2936</v>
      </c>
      <c r="P6" s="682" t="s">
        <v>2937</v>
      </c>
      <c r="Q6" s="682" t="s">
        <v>2779</v>
      </c>
      <c r="R6" s="682" t="s">
        <v>2695</v>
      </c>
      <c r="S6" s="681" t="s">
        <v>2938</v>
      </c>
      <c r="T6" s="683" t="s">
        <v>2936</v>
      </c>
      <c r="U6" s="684" t="s">
        <v>2937</v>
      </c>
      <c r="V6" s="684" t="s">
        <v>2779</v>
      </c>
      <c r="W6" s="684" t="s">
        <v>2695</v>
      </c>
      <c r="X6" s="683" t="s">
        <v>2938</v>
      </c>
      <c r="Y6" s="683" t="s">
        <v>2936</v>
      </c>
      <c r="Z6" s="684" t="s">
        <v>2937</v>
      </c>
      <c r="AA6" s="684" t="s">
        <v>2779</v>
      </c>
      <c r="AB6" s="684" t="s">
        <v>2695</v>
      </c>
      <c r="AC6" s="683" t="s">
        <v>2938</v>
      </c>
      <c r="AD6" s="685" t="s">
        <v>2936</v>
      </c>
      <c r="AE6" s="686" t="s">
        <v>2937</v>
      </c>
      <c r="AF6" s="686" t="s">
        <v>2779</v>
      </c>
      <c r="AG6" s="686" t="s">
        <v>2695</v>
      </c>
      <c r="AH6" s="685" t="s">
        <v>2938</v>
      </c>
      <c r="AI6" s="685" t="s">
        <v>2936</v>
      </c>
      <c r="AJ6" s="686" t="s">
        <v>2937</v>
      </c>
      <c r="AK6" s="686" t="s">
        <v>2779</v>
      </c>
      <c r="AL6" s="686" t="s">
        <v>2695</v>
      </c>
      <c r="AM6" s="685" t="s">
        <v>2938</v>
      </c>
      <c r="AN6" s="687" t="s">
        <v>2936</v>
      </c>
      <c r="AO6" s="688" t="s">
        <v>2937</v>
      </c>
      <c r="AP6" s="688" t="s">
        <v>2779</v>
      </c>
      <c r="AQ6" s="688" t="s">
        <v>2695</v>
      </c>
      <c r="AR6" s="687" t="s">
        <v>2938</v>
      </c>
      <c r="AS6" s="687" t="s">
        <v>2936</v>
      </c>
      <c r="AT6" s="688" t="s">
        <v>2937</v>
      </c>
      <c r="AU6" s="688" t="s">
        <v>2779</v>
      </c>
      <c r="AV6" s="688" t="s">
        <v>2695</v>
      </c>
      <c r="AW6" s="687" t="s">
        <v>2938</v>
      </c>
      <c r="AX6" s="689" t="s">
        <v>2936</v>
      </c>
      <c r="AY6" s="690" t="s">
        <v>2937</v>
      </c>
      <c r="AZ6" s="690" t="s">
        <v>2779</v>
      </c>
      <c r="BA6" s="690" t="s">
        <v>2695</v>
      </c>
      <c r="BB6" s="689" t="s">
        <v>2938</v>
      </c>
      <c r="BC6" s="689" t="s">
        <v>2936</v>
      </c>
      <c r="BD6" s="690" t="s">
        <v>2937</v>
      </c>
      <c r="BE6" s="690" t="s">
        <v>2779</v>
      </c>
      <c r="BF6" s="690" t="s">
        <v>2695</v>
      </c>
      <c r="BG6" s="689" t="s">
        <v>2938</v>
      </c>
      <c r="BH6" s="691" t="s">
        <v>2936</v>
      </c>
      <c r="BI6" s="692" t="s">
        <v>2937</v>
      </c>
      <c r="BJ6" s="692" t="s">
        <v>2779</v>
      </c>
      <c r="BK6" s="692" t="s">
        <v>2695</v>
      </c>
      <c r="BL6" s="691" t="s">
        <v>2938</v>
      </c>
      <c r="BM6" s="691" t="s">
        <v>2936</v>
      </c>
      <c r="BN6" s="692" t="s">
        <v>2937</v>
      </c>
      <c r="BO6" s="692" t="s">
        <v>2779</v>
      </c>
      <c r="BP6" s="692" t="s">
        <v>2695</v>
      </c>
      <c r="BQ6" s="691" t="s">
        <v>2938</v>
      </c>
      <c r="BR6" s="681" t="s">
        <v>2936</v>
      </c>
      <c r="BS6" s="682" t="s">
        <v>2937</v>
      </c>
      <c r="BT6" s="682" t="s">
        <v>2779</v>
      </c>
      <c r="BU6" s="682" t="s">
        <v>2695</v>
      </c>
      <c r="BV6" s="681" t="s">
        <v>2938</v>
      </c>
      <c r="BW6" s="681" t="s">
        <v>2936</v>
      </c>
      <c r="BX6" s="682" t="s">
        <v>2937</v>
      </c>
      <c r="BY6" s="682" t="s">
        <v>2779</v>
      </c>
      <c r="BZ6" s="682" t="s">
        <v>2695</v>
      </c>
      <c r="CA6" s="681" t="s">
        <v>2938</v>
      </c>
      <c r="CB6" s="683" t="s">
        <v>2936</v>
      </c>
      <c r="CC6" s="684" t="s">
        <v>2937</v>
      </c>
      <c r="CD6" s="684" t="s">
        <v>2779</v>
      </c>
      <c r="CE6" s="684" t="s">
        <v>2695</v>
      </c>
      <c r="CF6" s="683" t="s">
        <v>2938</v>
      </c>
      <c r="CG6" s="683" t="s">
        <v>2936</v>
      </c>
      <c r="CH6" s="684" t="s">
        <v>2937</v>
      </c>
      <c r="CI6" s="684" t="s">
        <v>2779</v>
      </c>
      <c r="CJ6" s="684" t="s">
        <v>2695</v>
      </c>
      <c r="CK6" s="683" t="s">
        <v>2938</v>
      </c>
      <c r="CL6" s="685" t="s">
        <v>2936</v>
      </c>
      <c r="CM6" s="686" t="s">
        <v>2937</v>
      </c>
      <c r="CN6" s="686" t="s">
        <v>2779</v>
      </c>
      <c r="CO6" s="686" t="s">
        <v>2695</v>
      </c>
      <c r="CP6" s="685" t="s">
        <v>2938</v>
      </c>
      <c r="CQ6" s="685" t="s">
        <v>2936</v>
      </c>
      <c r="CR6" s="686" t="s">
        <v>2937</v>
      </c>
      <c r="CS6" s="686" t="s">
        <v>2779</v>
      </c>
      <c r="CT6" s="686" t="s">
        <v>2695</v>
      </c>
      <c r="CU6" s="685" t="s">
        <v>2938</v>
      </c>
      <c r="CV6" s="687" t="s">
        <v>2936</v>
      </c>
      <c r="CW6" s="688" t="s">
        <v>2937</v>
      </c>
      <c r="CX6" s="688" t="s">
        <v>2779</v>
      </c>
      <c r="CY6" s="688" t="s">
        <v>2695</v>
      </c>
      <c r="CZ6" s="687" t="s">
        <v>2938</v>
      </c>
      <c r="DA6" s="687" t="s">
        <v>2936</v>
      </c>
      <c r="DB6" s="688" t="s">
        <v>2937</v>
      </c>
      <c r="DC6" s="688" t="s">
        <v>2779</v>
      </c>
      <c r="DD6" s="688" t="s">
        <v>2695</v>
      </c>
      <c r="DE6" s="687" t="s">
        <v>2938</v>
      </c>
      <c r="DF6" s="689" t="s">
        <v>2936</v>
      </c>
      <c r="DG6" s="690" t="s">
        <v>2937</v>
      </c>
      <c r="DH6" s="690" t="s">
        <v>2779</v>
      </c>
      <c r="DI6" s="690" t="s">
        <v>2695</v>
      </c>
      <c r="DJ6" s="689" t="s">
        <v>2938</v>
      </c>
      <c r="DK6" s="689" t="s">
        <v>2936</v>
      </c>
      <c r="DL6" s="690" t="s">
        <v>2937</v>
      </c>
      <c r="DM6" s="690" t="s">
        <v>2779</v>
      </c>
      <c r="DN6" s="690" t="s">
        <v>2695</v>
      </c>
      <c r="DO6" s="689" t="s">
        <v>2938</v>
      </c>
      <c r="DP6" s="691" t="s">
        <v>2936</v>
      </c>
      <c r="DQ6" s="692" t="s">
        <v>2937</v>
      </c>
      <c r="DR6" s="692" t="s">
        <v>2779</v>
      </c>
      <c r="DS6" s="692" t="s">
        <v>2695</v>
      </c>
      <c r="DT6" s="691" t="s">
        <v>2938</v>
      </c>
      <c r="DU6" s="691" t="s">
        <v>2936</v>
      </c>
      <c r="DV6" s="692" t="s">
        <v>2937</v>
      </c>
      <c r="DW6" s="692" t="s">
        <v>2779</v>
      </c>
      <c r="DX6" s="692" t="s">
        <v>2695</v>
      </c>
      <c r="DY6" s="691" t="s">
        <v>2938</v>
      </c>
      <c r="DZ6" s="693" t="s">
        <v>2936</v>
      </c>
      <c r="EA6" s="694" t="s">
        <v>2937</v>
      </c>
      <c r="EB6" s="694" t="s">
        <v>2779</v>
      </c>
      <c r="EC6" s="694" t="s">
        <v>2695</v>
      </c>
      <c r="ED6" s="693" t="s">
        <v>2938</v>
      </c>
      <c r="EE6" s="693" t="s">
        <v>2936</v>
      </c>
      <c r="EF6" s="694" t="s">
        <v>2937</v>
      </c>
      <c r="EG6" s="694" t="s">
        <v>2779</v>
      </c>
      <c r="EH6" s="694" t="s">
        <v>2695</v>
      </c>
      <c r="EI6" s="693" t="s">
        <v>2938</v>
      </c>
    </row>
    <row r="7" spans="2:139">
      <c r="B7" s="695" t="s">
        <v>2782</v>
      </c>
      <c r="C7" s="696" t="s">
        <v>2939</v>
      </c>
      <c r="D7" s="1729" t="s">
        <v>2940</v>
      </c>
      <c r="E7" s="697" t="s">
        <v>2532</v>
      </c>
      <c r="F7" s="698"/>
      <c r="G7" s="698"/>
      <c r="H7" s="698"/>
      <c r="I7" s="698"/>
      <c r="J7" s="699"/>
      <c r="K7" s="699"/>
      <c r="L7" s="699"/>
      <c r="M7" s="699"/>
      <c r="N7" s="699">
        <v>0</v>
      </c>
      <c r="O7" s="699"/>
      <c r="P7" s="699"/>
      <c r="Q7" s="699"/>
      <c r="R7" s="699"/>
      <c r="S7" s="699">
        <v>0</v>
      </c>
      <c r="T7" s="699"/>
      <c r="U7" s="699"/>
      <c r="V7" s="699"/>
      <c r="W7" s="699"/>
      <c r="X7" s="699">
        <v>0</v>
      </c>
      <c r="Y7" s="699"/>
      <c r="Z7" s="699"/>
      <c r="AA7" s="699"/>
      <c r="AB7" s="699"/>
      <c r="AC7" s="699">
        <v>0</v>
      </c>
      <c r="AD7" s="699"/>
      <c r="AE7" s="699"/>
      <c r="AF7" s="699"/>
      <c r="AG7" s="699"/>
      <c r="AH7" s="699">
        <v>0</v>
      </c>
      <c r="AI7" s="699"/>
      <c r="AJ7" s="699"/>
      <c r="AK7" s="699"/>
      <c r="AL7" s="699"/>
      <c r="AM7" s="699">
        <v>0</v>
      </c>
      <c r="AN7" s="699"/>
      <c r="AO7" s="699"/>
      <c r="AP7" s="699"/>
      <c r="AQ7" s="699"/>
      <c r="AR7" s="699">
        <v>0</v>
      </c>
      <c r="AS7" s="699"/>
      <c r="AT7" s="699"/>
      <c r="AU7" s="699"/>
      <c r="AV7" s="699"/>
      <c r="AW7" s="699">
        <v>0</v>
      </c>
      <c r="AX7" s="699"/>
      <c r="AY7" s="699"/>
      <c r="AZ7" s="699"/>
      <c r="BA7" s="699"/>
      <c r="BB7" s="699">
        <v>0</v>
      </c>
      <c r="BC7" s="699"/>
      <c r="BD7" s="699"/>
      <c r="BE7" s="699"/>
      <c r="BF7" s="699"/>
      <c r="BG7" s="699">
        <v>0</v>
      </c>
      <c r="BH7" s="699"/>
      <c r="BI7" s="699"/>
      <c r="BJ7" s="699"/>
      <c r="BK7" s="699"/>
      <c r="BL7" s="699">
        <v>0</v>
      </c>
      <c r="BM7" s="699"/>
      <c r="BN7" s="699"/>
      <c r="BO7" s="699"/>
      <c r="BP7" s="699"/>
      <c r="BQ7" s="699">
        <v>0</v>
      </c>
      <c r="BR7" s="699"/>
      <c r="BS7" s="699"/>
      <c r="BT7" s="699"/>
      <c r="BU7" s="699"/>
      <c r="BV7" s="699">
        <v>0</v>
      </c>
      <c r="BW7" s="699"/>
      <c r="BX7" s="699"/>
      <c r="BY7" s="699"/>
      <c r="BZ7" s="699"/>
      <c r="CA7" s="699">
        <v>0</v>
      </c>
      <c r="CB7" s="699"/>
      <c r="CC7" s="699"/>
      <c r="CD7" s="699"/>
      <c r="CE7" s="699"/>
      <c r="CF7" s="699">
        <v>0</v>
      </c>
      <c r="CG7" s="699"/>
      <c r="CH7" s="699"/>
      <c r="CI7" s="699"/>
      <c r="CJ7" s="699"/>
      <c r="CK7" s="699">
        <v>0</v>
      </c>
      <c r="CL7" s="699"/>
      <c r="CM7" s="699"/>
      <c r="CN7" s="699"/>
      <c r="CO7" s="699"/>
      <c r="CP7" s="699">
        <v>0</v>
      </c>
      <c r="CQ7" s="699"/>
      <c r="CR7" s="699"/>
      <c r="CS7" s="699"/>
      <c r="CT7" s="699"/>
      <c r="CU7" s="699">
        <v>0</v>
      </c>
      <c r="CV7" s="699"/>
      <c r="CW7" s="699"/>
      <c r="CX7" s="699"/>
      <c r="CY7" s="699"/>
      <c r="CZ7" s="699">
        <v>0</v>
      </c>
      <c r="DA7" s="699"/>
      <c r="DB7" s="699"/>
      <c r="DC7" s="699"/>
      <c r="DD7" s="699"/>
      <c r="DE7" s="699">
        <v>0</v>
      </c>
      <c r="DF7" s="699"/>
      <c r="DG7" s="699"/>
      <c r="DH7" s="699"/>
      <c r="DI7" s="699"/>
      <c r="DJ7" s="699">
        <v>0</v>
      </c>
      <c r="DK7" s="699"/>
      <c r="DL7" s="699"/>
      <c r="DM7" s="699"/>
      <c r="DN7" s="699"/>
      <c r="DO7" s="699">
        <v>0</v>
      </c>
      <c r="DP7" s="699"/>
      <c r="DQ7" s="699"/>
      <c r="DR7" s="699"/>
      <c r="DS7" s="699"/>
      <c r="DT7" s="699">
        <v>0</v>
      </c>
      <c r="DU7" s="699"/>
      <c r="DV7" s="699"/>
      <c r="DW7" s="699"/>
      <c r="DX7" s="699"/>
      <c r="DY7" s="699">
        <v>0</v>
      </c>
      <c r="DZ7" s="699">
        <v>0</v>
      </c>
      <c r="EA7" s="699">
        <v>0</v>
      </c>
      <c r="EB7" s="699">
        <v>0</v>
      </c>
      <c r="EC7" s="699">
        <v>0</v>
      </c>
      <c r="ED7" s="699">
        <v>0</v>
      </c>
      <c r="EE7" s="699">
        <v>0</v>
      </c>
      <c r="EF7" s="699">
        <v>0</v>
      </c>
      <c r="EG7" s="699">
        <v>0</v>
      </c>
      <c r="EH7" s="699">
        <v>0</v>
      </c>
      <c r="EI7" s="699">
        <v>0</v>
      </c>
    </row>
    <row r="8" spans="2:139">
      <c r="B8" s="700" t="s">
        <v>2941</v>
      </c>
      <c r="C8" s="701" t="s">
        <v>2942</v>
      </c>
      <c r="D8" s="1730"/>
      <c r="E8" s="702" t="s">
        <v>2532</v>
      </c>
      <c r="F8" s="698">
        <v>22</v>
      </c>
      <c r="G8" s="698">
        <v>17.600000000000001</v>
      </c>
      <c r="H8" s="698">
        <v>22</v>
      </c>
      <c r="I8" s="698">
        <v>17.82</v>
      </c>
      <c r="J8" s="699">
        <v>300</v>
      </c>
      <c r="K8" s="699">
        <v>322.7</v>
      </c>
      <c r="L8" s="699">
        <v>6600</v>
      </c>
      <c r="M8" s="699">
        <v>5280</v>
      </c>
      <c r="N8" s="699">
        <v>1320</v>
      </c>
      <c r="O8" s="699"/>
      <c r="P8" s="699"/>
      <c r="Q8" s="699"/>
      <c r="R8" s="699"/>
      <c r="S8" s="699">
        <v>0</v>
      </c>
      <c r="T8" s="699">
        <v>300</v>
      </c>
      <c r="U8" s="699">
        <v>322.7</v>
      </c>
      <c r="V8" s="699">
        <v>6600</v>
      </c>
      <c r="W8" s="699">
        <v>5280</v>
      </c>
      <c r="X8" s="699">
        <v>1320</v>
      </c>
      <c r="Y8" s="699"/>
      <c r="Z8" s="699"/>
      <c r="AA8" s="699"/>
      <c r="AB8" s="699"/>
      <c r="AC8" s="699">
        <v>0</v>
      </c>
      <c r="AD8" s="699">
        <v>300</v>
      </c>
      <c r="AE8" s="699">
        <v>322.7</v>
      </c>
      <c r="AF8" s="699">
        <v>6600</v>
      </c>
      <c r="AG8" s="699">
        <v>5280</v>
      </c>
      <c r="AH8" s="699">
        <v>1320</v>
      </c>
      <c r="AI8" s="699"/>
      <c r="AJ8" s="699"/>
      <c r="AK8" s="699"/>
      <c r="AL8" s="699"/>
      <c r="AM8" s="699">
        <v>0</v>
      </c>
      <c r="AN8" s="699">
        <v>300</v>
      </c>
      <c r="AO8" s="699">
        <v>322.7</v>
      </c>
      <c r="AP8" s="699">
        <v>6600</v>
      </c>
      <c r="AQ8" s="699">
        <v>5280</v>
      </c>
      <c r="AR8" s="699">
        <v>1320</v>
      </c>
      <c r="AS8" s="699"/>
      <c r="AT8" s="699"/>
      <c r="AU8" s="699"/>
      <c r="AV8" s="699"/>
      <c r="AW8" s="699">
        <v>0</v>
      </c>
      <c r="AX8" s="699"/>
      <c r="AY8" s="699"/>
      <c r="AZ8" s="699"/>
      <c r="BA8" s="699"/>
      <c r="BB8" s="699">
        <v>0</v>
      </c>
      <c r="BC8" s="699"/>
      <c r="BD8" s="699"/>
      <c r="BE8" s="699"/>
      <c r="BF8" s="699"/>
      <c r="BG8" s="699">
        <v>0</v>
      </c>
      <c r="BH8" s="699"/>
      <c r="BI8" s="699"/>
      <c r="BJ8" s="699"/>
      <c r="BK8" s="699"/>
      <c r="BL8" s="699">
        <v>0</v>
      </c>
      <c r="BM8" s="699">
        <v>213</v>
      </c>
      <c r="BN8" s="699">
        <v>229.1</v>
      </c>
      <c r="BO8" s="699">
        <v>4686</v>
      </c>
      <c r="BP8" s="699">
        <v>3781</v>
      </c>
      <c r="BQ8" s="699">
        <v>905</v>
      </c>
      <c r="BR8" s="699">
        <v>300</v>
      </c>
      <c r="BS8" s="699">
        <v>322.7</v>
      </c>
      <c r="BT8" s="699">
        <v>6600</v>
      </c>
      <c r="BU8" s="699">
        <v>5280</v>
      </c>
      <c r="BV8" s="699">
        <v>1320</v>
      </c>
      <c r="BW8" s="699">
        <v>300</v>
      </c>
      <c r="BX8" s="699">
        <v>322.7</v>
      </c>
      <c r="BY8" s="699">
        <v>6600</v>
      </c>
      <c r="BZ8" s="699">
        <v>5346</v>
      </c>
      <c r="CA8" s="699">
        <v>1254</v>
      </c>
      <c r="CB8" s="699">
        <v>300</v>
      </c>
      <c r="CC8" s="699">
        <v>322.7</v>
      </c>
      <c r="CD8" s="699">
        <v>6600</v>
      </c>
      <c r="CE8" s="699">
        <v>5280</v>
      </c>
      <c r="CF8" s="699">
        <v>1320</v>
      </c>
      <c r="CG8" s="699">
        <v>300</v>
      </c>
      <c r="CH8" s="699">
        <v>322.7</v>
      </c>
      <c r="CI8" s="699">
        <v>6600</v>
      </c>
      <c r="CJ8" s="699">
        <v>5346</v>
      </c>
      <c r="CK8" s="699">
        <v>1254</v>
      </c>
      <c r="CL8" s="699"/>
      <c r="CM8" s="699"/>
      <c r="CN8" s="699"/>
      <c r="CO8" s="699"/>
      <c r="CP8" s="699">
        <v>0</v>
      </c>
      <c r="CQ8" s="699">
        <v>300</v>
      </c>
      <c r="CR8" s="699">
        <v>322.7</v>
      </c>
      <c r="CS8" s="699">
        <v>6600</v>
      </c>
      <c r="CT8" s="699">
        <v>5346</v>
      </c>
      <c r="CU8" s="699">
        <v>1254</v>
      </c>
      <c r="CV8" s="699"/>
      <c r="CW8" s="699"/>
      <c r="CX8" s="699"/>
      <c r="CY8" s="699"/>
      <c r="CZ8" s="699">
        <v>0</v>
      </c>
      <c r="DA8" s="699">
        <v>300</v>
      </c>
      <c r="DB8" s="699">
        <v>322.7</v>
      </c>
      <c r="DC8" s="699">
        <v>6600</v>
      </c>
      <c r="DD8" s="699">
        <v>5346</v>
      </c>
      <c r="DE8" s="699">
        <v>1254</v>
      </c>
      <c r="DF8" s="699"/>
      <c r="DG8" s="699"/>
      <c r="DH8" s="699"/>
      <c r="DI8" s="699"/>
      <c r="DJ8" s="699">
        <v>0</v>
      </c>
      <c r="DK8" s="699">
        <v>300</v>
      </c>
      <c r="DL8" s="699">
        <v>322.7</v>
      </c>
      <c r="DM8" s="699">
        <v>6600</v>
      </c>
      <c r="DN8" s="699">
        <v>5346</v>
      </c>
      <c r="DO8" s="699">
        <v>1254</v>
      </c>
      <c r="DP8" s="699"/>
      <c r="DQ8" s="699"/>
      <c r="DR8" s="699"/>
      <c r="DS8" s="699"/>
      <c r="DT8" s="699">
        <v>0</v>
      </c>
      <c r="DU8" s="699">
        <v>300</v>
      </c>
      <c r="DV8" s="699">
        <v>322.7</v>
      </c>
      <c r="DW8" s="699">
        <v>6600</v>
      </c>
      <c r="DX8" s="699">
        <v>5346</v>
      </c>
      <c r="DY8" s="699">
        <v>1254</v>
      </c>
      <c r="DZ8" s="699">
        <v>1800</v>
      </c>
      <c r="EA8" s="699">
        <v>1936.2</v>
      </c>
      <c r="EB8" s="699">
        <v>39600</v>
      </c>
      <c r="EC8" s="699">
        <v>31680</v>
      </c>
      <c r="ED8" s="699">
        <v>7920</v>
      </c>
      <c r="EE8" s="699">
        <v>513</v>
      </c>
      <c r="EF8" s="699">
        <v>551.79999999999995</v>
      </c>
      <c r="EG8" s="699">
        <v>11286</v>
      </c>
      <c r="EH8" s="699">
        <v>9127</v>
      </c>
      <c r="EI8" s="699">
        <v>2159</v>
      </c>
    </row>
    <row r="9" spans="2:139">
      <c r="B9" s="700"/>
      <c r="C9" s="701" t="s">
        <v>2943</v>
      </c>
      <c r="D9" s="1730"/>
      <c r="E9" s="702" t="s">
        <v>2787</v>
      </c>
      <c r="F9" s="698">
        <v>9</v>
      </c>
      <c r="G9" s="698">
        <v>8.3714285714285719</v>
      </c>
      <c r="H9" s="703">
        <v>8.8000000000000007</v>
      </c>
      <c r="I9" s="703">
        <v>8.3699999999999992</v>
      </c>
      <c r="J9" s="699">
        <v>1000</v>
      </c>
      <c r="K9" s="699">
        <v>126.2</v>
      </c>
      <c r="L9" s="699">
        <v>9000</v>
      </c>
      <c r="M9" s="699">
        <v>8370</v>
      </c>
      <c r="N9" s="699">
        <v>630</v>
      </c>
      <c r="O9" s="699"/>
      <c r="P9" s="699"/>
      <c r="Q9" s="699"/>
      <c r="R9" s="699"/>
      <c r="S9" s="699">
        <v>0</v>
      </c>
      <c r="T9" s="699">
        <v>1000</v>
      </c>
      <c r="U9" s="699">
        <v>126.2</v>
      </c>
      <c r="V9" s="699">
        <v>9000</v>
      </c>
      <c r="W9" s="699">
        <v>8370</v>
      </c>
      <c r="X9" s="699">
        <v>630</v>
      </c>
      <c r="Y9" s="699">
        <v>1000</v>
      </c>
      <c r="Z9" s="699">
        <v>126.1</v>
      </c>
      <c r="AA9" s="699">
        <v>8800</v>
      </c>
      <c r="AB9" s="699">
        <v>8370</v>
      </c>
      <c r="AC9" s="699">
        <v>430</v>
      </c>
      <c r="AD9" s="699">
        <v>1000</v>
      </c>
      <c r="AE9" s="699">
        <v>126.2</v>
      </c>
      <c r="AF9" s="699">
        <v>9000</v>
      </c>
      <c r="AG9" s="699">
        <v>8370</v>
      </c>
      <c r="AH9" s="699">
        <v>630</v>
      </c>
      <c r="AI9" s="699">
        <v>1000</v>
      </c>
      <c r="AJ9" s="699">
        <v>126.2</v>
      </c>
      <c r="AK9" s="699">
        <v>8800</v>
      </c>
      <c r="AL9" s="699">
        <v>8370</v>
      </c>
      <c r="AM9" s="699">
        <v>430</v>
      </c>
      <c r="AN9" s="699">
        <v>1000</v>
      </c>
      <c r="AO9" s="699">
        <v>126.2</v>
      </c>
      <c r="AP9" s="699">
        <v>9000</v>
      </c>
      <c r="AQ9" s="699">
        <v>8370</v>
      </c>
      <c r="AR9" s="699">
        <v>630</v>
      </c>
      <c r="AS9" s="699">
        <v>1500</v>
      </c>
      <c r="AT9" s="699">
        <v>189.2</v>
      </c>
      <c r="AU9" s="699">
        <v>13200</v>
      </c>
      <c r="AV9" s="699">
        <v>12555</v>
      </c>
      <c r="AW9" s="699">
        <v>645</v>
      </c>
      <c r="AX9" s="699">
        <v>1050</v>
      </c>
      <c r="AY9" s="699">
        <v>132.5</v>
      </c>
      <c r="AZ9" s="699">
        <v>9450</v>
      </c>
      <c r="BA9" s="699">
        <v>8789</v>
      </c>
      <c r="BB9" s="699">
        <v>661</v>
      </c>
      <c r="BC9" s="699">
        <v>1550</v>
      </c>
      <c r="BD9" s="699">
        <v>195.5</v>
      </c>
      <c r="BE9" s="699">
        <v>13640</v>
      </c>
      <c r="BF9" s="699">
        <v>12973</v>
      </c>
      <c r="BG9" s="699">
        <v>667</v>
      </c>
      <c r="BH9" s="699">
        <v>1000</v>
      </c>
      <c r="BI9" s="699">
        <v>126.2</v>
      </c>
      <c r="BJ9" s="699">
        <v>9000</v>
      </c>
      <c r="BK9" s="699">
        <v>8370</v>
      </c>
      <c r="BL9" s="699">
        <v>630</v>
      </c>
      <c r="BM9" s="699">
        <v>1500</v>
      </c>
      <c r="BN9" s="699">
        <v>189.3</v>
      </c>
      <c r="BO9" s="699">
        <v>13200</v>
      </c>
      <c r="BP9" s="699">
        <v>12555</v>
      </c>
      <c r="BQ9" s="699">
        <v>645</v>
      </c>
      <c r="BR9" s="699">
        <v>1000</v>
      </c>
      <c r="BS9" s="699">
        <v>126.2</v>
      </c>
      <c r="BT9" s="699">
        <v>9000</v>
      </c>
      <c r="BU9" s="699">
        <v>8370</v>
      </c>
      <c r="BV9" s="699">
        <v>630</v>
      </c>
      <c r="BW9" s="699">
        <v>1500</v>
      </c>
      <c r="BX9" s="699">
        <v>189.2</v>
      </c>
      <c r="BY9" s="699">
        <v>13200</v>
      </c>
      <c r="BZ9" s="699">
        <v>12554</v>
      </c>
      <c r="CA9" s="699">
        <v>646</v>
      </c>
      <c r="CB9" s="699">
        <v>1000</v>
      </c>
      <c r="CC9" s="699">
        <v>126.2</v>
      </c>
      <c r="CD9" s="699">
        <v>9000</v>
      </c>
      <c r="CE9" s="699">
        <v>8370</v>
      </c>
      <c r="CF9" s="699">
        <v>630</v>
      </c>
      <c r="CG9" s="699">
        <v>350</v>
      </c>
      <c r="CH9" s="699">
        <v>44.1</v>
      </c>
      <c r="CI9" s="699">
        <v>3080</v>
      </c>
      <c r="CJ9" s="699">
        <v>2929</v>
      </c>
      <c r="CK9" s="699">
        <v>151</v>
      </c>
      <c r="CL9" s="699">
        <v>350</v>
      </c>
      <c r="CM9" s="699">
        <v>44.2</v>
      </c>
      <c r="CN9" s="699">
        <v>3150</v>
      </c>
      <c r="CO9" s="699">
        <v>2930</v>
      </c>
      <c r="CP9" s="699">
        <v>220</v>
      </c>
      <c r="CQ9" s="699"/>
      <c r="CR9" s="699"/>
      <c r="CS9" s="699"/>
      <c r="CT9" s="699"/>
      <c r="CU9" s="699">
        <v>0</v>
      </c>
      <c r="CV9" s="699"/>
      <c r="CW9" s="699"/>
      <c r="CX9" s="699"/>
      <c r="CY9" s="699"/>
      <c r="CZ9" s="699">
        <v>0</v>
      </c>
      <c r="DA9" s="699"/>
      <c r="DB9" s="699"/>
      <c r="DC9" s="699"/>
      <c r="DD9" s="699"/>
      <c r="DE9" s="699">
        <v>0</v>
      </c>
      <c r="DF9" s="699"/>
      <c r="DG9" s="699"/>
      <c r="DH9" s="699"/>
      <c r="DI9" s="699"/>
      <c r="DJ9" s="699">
        <v>0</v>
      </c>
      <c r="DK9" s="699"/>
      <c r="DL9" s="699"/>
      <c r="DM9" s="699"/>
      <c r="DN9" s="699"/>
      <c r="DO9" s="699">
        <v>0</v>
      </c>
      <c r="DP9" s="699"/>
      <c r="DQ9" s="699"/>
      <c r="DR9" s="699"/>
      <c r="DS9" s="699"/>
      <c r="DT9" s="699">
        <v>0</v>
      </c>
      <c r="DU9" s="699"/>
      <c r="DV9" s="699"/>
      <c r="DW9" s="699"/>
      <c r="DX9" s="699"/>
      <c r="DY9" s="699">
        <v>0</v>
      </c>
      <c r="DZ9" s="699">
        <v>8050</v>
      </c>
      <c r="EA9" s="699">
        <v>1015.9000000000001</v>
      </c>
      <c r="EB9" s="699">
        <v>72450</v>
      </c>
      <c r="EC9" s="699">
        <v>67379</v>
      </c>
      <c r="ED9" s="699">
        <v>5071</v>
      </c>
      <c r="EE9" s="699">
        <v>8050</v>
      </c>
      <c r="EF9" s="699">
        <v>1015.5</v>
      </c>
      <c r="EG9" s="699">
        <v>70840</v>
      </c>
      <c r="EH9" s="699">
        <v>67377</v>
      </c>
      <c r="EI9" s="699">
        <v>3463</v>
      </c>
    </row>
    <row r="10" spans="2:139">
      <c r="B10" s="700"/>
      <c r="C10" s="701" t="s">
        <v>2944</v>
      </c>
      <c r="D10" s="1730"/>
      <c r="E10" s="702" t="s">
        <v>2785</v>
      </c>
      <c r="F10" s="698"/>
      <c r="G10" s="698"/>
      <c r="H10" s="703">
        <v>6.1</v>
      </c>
      <c r="I10" s="703">
        <v>5.5411764705882351</v>
      </c>
      <c r="J10" s="699"/>
      <c r="K10" s="699"/>
      <c r="L10" s="699"/>
      <c r="M10" s="699"/>
      <c r="N10" s="699"/>
      <c r="O10" s="699"/>
      <c r="P10" s="699"/>
      <c r="Q10" s="699"/>
      <c r="R10" s="699"/>
      <c r="S10" s="699">
        <v>0</v>
      </c>
      <c r="T10" s="699"/>
      <c r="U10" s="699"/>
      <c r="V10" s="699"/>
      <c r="W10" s="699"/>
      <c r="X10" s="699">
        <v>0</v>
      </c>
      <c r="Y10" s="699"/>
      <c r="Z10" s="699"/>
      <c r="AA10" s="699"/>
      <c r="AB10" s="699"/>
      <c r="AC10" s="699">
        <v>0</v>
      </c>
      <c r="AD10" s="699"/>
      <c r="AE10" s="699"/>
      <c r="AF10" s="699"/>
      <c r="AG10" s="699"/>
      <c r="AH10" s="699">
        <v>0</v>
      </c>
      <c r="AI10" s="699"/>
      <c r="AJ10" s="699"/>
      <c r="AK10" s="699"/>
      <c r="AL10" s="699"/>
      <c r="AM10" s="699">
        <v>0</v>
      </c>
      <c r="AN10" s="699"/>
      <c r="AO10" s="699"/>
      <c r="AP10" s="699"/>
      <c r="AQ10" s="699"/>
      <c r="AR10" s="699">
        <v>0</v>
      </c>
      <c r="AS10" s="699"/>
      <c r="AT10" s="699"/>
      <c r="AU10" s="699"/>
      <c r="AV10" s="699"/>
      <c r="AW10" s="699">
        <v>0</v>
      </c>
      <c r="AX10" s="699"/>
      <c r="AY10" s="699"/>
      <c r="AZ10" s="699"/>
      <c r="BA10" s="699"/>
      <c r="BB10" s="699">
        <v>0</v>
      </c>
      <c r="BC10" s="699"/>
      <c r="BD10" s="699"/>
      <c r="BE10" s="699"/>
      <c r="BF10" s="699"/>
      <c r="BG10" s="699">
        <v>0</v>
      </c>
      <c r="BH10" s="699"/>
      <c r="BI10" s="699"/>
      <c r="BJ10" s="699"/>
      <c r="BK10" s="699"/>
      <c r="BL10" s="699">
        <v>0</v>
      </c>
      <c r="BM10" s="699"/>
      <c r="BN10" s="699"/>
      <c r="BO10" s="699"/>
      <c r="BP10" s="699"/>
      <c r="BQ10" s="699">
        <v>0</v>
      </c>
      <c r="BR10" s="699"/>
      <c r="BS10" s="699"/>
      <c r="BT10" s="699"/>
      <c r="BU10" s="699"/>
      <c r="BV10" s="699">
        <v>0</v>
      </c>
      <c r="BW10" s="699"/>
      <c r="BX10" s="699"/>
      <c r="BY10" s="699"/>
      <c r="BZ10" s="699"/>
      <c r="CA10" s="699">
        <v>0</v>
      </c>
      <c r="CB10" s="699"/>
      <c r="CC10" s="699"/>
      <c r="CD10" s="699"/>
      <c r="CE10" s="699"/>
      <c r="CF10" s="699">
        <v>0</v>
      </c>
      <c r="CG10" s="699"/>
      <c r="CH10" s="699"/>
      <c r="CI10" s="699"/>
      <c r="CJ10" s="699"/>
      <c r="CK10" s="699">
        <v>0</v>
      </c>
      <c r="CL10" s="699"/>
      <c r="CM10" s="699"/>
      <c r="CN10" s="699"/>
      <c r="CO10" s="699"/>
      <c r="CP10" s="699">
        <v>0</v>
      </c>
      <c r="CQ10" s="699"/>
      <c r="CR10" s="699"/>
      <c r="CS10" s="699"/>
      <c r="CT10" s="699"/>
      <c r="CU10" s="699">
        <v>0</v>
      </c>
      <c r="CV10" s="699"/>
      <c r="CW10" s="699"/>
      <c r="CX10" s="699"/>
      <c r="CY10" s="699"/>
      <c r="CZ10" s="699">
        <v>0</v>
      </c>
      <c r="DA10" s="699">
        <v>340</v>
      </c>
      <c r="DB10" s="699">
        <v>44.9</v>
      </c>
      <c r="DC10" s="699">
        <v>2074</v>
      </c>
      <c r="DD10" s="699">
        <v>1884</v>
      </c>
      <c r="DE10" s="699">
        <v>190</v>
      </c>
      <c r="DF10" s="699"/>
      <c r="DG10" s="699"/>
      <c r="DH10" s="699"/>
      <c r="DI10" s="699"/>
      <c r="DJ10" s="699">
        <v>0</v>
      </c>
      <c r="DK10" s="699">
        <v>340</v>
      </c>
      <c r="DL10" s="699">
        <v>45</v>
      </c>
      <c r="DM10" s="699">
        <v>2074</v>
      </c>
      <c r="DN10" s="699">
        <v>1884</v>
      </c>
      <c r="DO10" s="699">
        <v>190</v>
      </c>
      <c r="DP10" s="699"/>
      <c r="DQ10" s="699"/>
      <c r="DR10" s="699"/>
      <c r="DS10" s="699"/>
      <c r="DT10" s="699">
        <v>0</v>
      </c>
      <c r="DU10" s="699"/>
      <c r="DV10" s="699"/>
      <c r="DW10" s="699"/>
      <c r="DX10" s="699"/>
      <c r="DY10" s="699">
        <v>0</v>
      </c>
      <c r="DZ10" s="699">
        <v>0</v>
      </c>
      <c r="EA10" s="699">
        <v>0</v>
      </c>
      <c r="EB10" s="699">
        <v>0</v>
      </c>
      <c r="EC10" s="699">
        <v>0</v>
      </c>
      <c r="ED10" s="699">
        <v>0</v>
      </c>
      <c r="EE10" s="699">
        <v>0</v>
      </c>
      <c r="EF10" s="699">
        <v>0</v>
      </c>
      <c r="EG10" s="699">
        <v>0</v>
      </c>
      <c r="EH10" s="699">
        <v>0</v>
      </c>
      <c r="EI10" s="699">
        <v>0</v>
      </c>
    </row>
    <row r="11" spans="2:139">
      <c r="B11" s="700"/>
      <c r="C11" s="701" t="s">
        <v>2945</v>
      </c>
      <c r="D11" s="1730"/>
      <c r="E11" s="702" t="s">
        <v>2791</v>
      </c>
      <c r="F11" s="698">
        <v>67.77</v>
      </c>
      <c r="G11" s="698">
        <v>46.6</v>
      </c>
      <c r="H11" s="703">
        <v>63.8</v>
      </c>
      <c r="I11" s="703">
        <v>47.63</v>
      </c>
      <c r="J11" s="699">
        <v>400</v>
      </c>
      <c r="K11" s="699">
        <v>50.5</v>
      </c>
      <c r="L11" s="699">
        <v>27108</v>
      </c>
      <c r="M11" s="699">
        <v>18640</v>
      </c>
      <c r="N11" s="699">
        <v>8468</v>
      </c>
      <c r="O11" s="699"/>
      <c r="P11" s="699"/>
      <c r="Q11" s="699"/>
      <c r="R11" s="699"/>
      <c r="S11" s="699">
        <v>0</v>
      </c>
      <c r="T11" s="699"/>
      <c r="U11" s="699"/>
      <c r="V11" s="699"/>
      <c r="W11" s="699"/>
      <c r="X11" s="699">
        <v>0</v>
      </c>
      <c r="Y11" s="699">
        <v>400</v>
      </c>
      <c r="Z11" s="699">
        <v>50.5</v>
      </c>
      <c r="AA11" s="699">
        <v>25520</v>
      </c>
      <c r="AB11" s="699">
        <v>19052</v>
      </c>
      <c r="AC11" s="699">
        <v>6468</v>
      </c>
      <c r="AD11" s="699">
        <v>400</v>
      </c>
      <c r="AE11" s="699">
        <v>50.5</v>
      </c>
      <c r="AF11" s="699">
        <v>27108</v>
      </c>
      <c r="AG11" s="699">
        <v>18640</v>
      </c>
      <c r="AH11" s="699">
        <v>8468</v>
      </c>
      <c r="AI11" s="699">
        <v>400</v>
      </c>
      <c r="AJ11" s="699">
        <v>50.5</v>
      </c>
      <c r="AK11" s="699">
        <v>25520</v>
      </c>
      <c r="AL11" s="699">
        <v>19052</v>
      </c>
      <c r="AM11" s="699">
        <v>6468</v>
      </c>
      <c r="AN11" s="699">
        <v>400</v>
      </c>
      <c r="AO11" s="699">
        <v>50.5</v>
      </c>
      <c r="AP11" s="699">
        <v>27108</v>
      </c>
      <c r="AQ11" s="699">
        <v>18640</v>
      </c>
      <c r="AR11" s="699">
        <v>8468</v>
      </c>
      <c r="AS11" s="699">
        <v>600</v>
      </c>
      <c r="AT11" s="699">
        <v>75.7</v>
      </c>
      <c r="AU11" s="699">
        <v>38280</v>
      </c>
      <c r="AV11" s="699">
        <v>28578</v>
      </c>
      <c r="AW11" s="699">
        <v>9702</v>
      </c>
      <c r="AX11" s="699">
        <v>400</v>
      </c>
      <c r="AY11" s="699">
        <v>50.5</v>
      </c>
      <c r="AZ11" s="699">
        <v>27108</v>
      </c>
      <c r="BA11" s="699">
        <v>18640</v>
      </c>
      <c r="BB11" s="699">
        <v>8468</v>
      </c>
      <c r="BC11" s="699">
        <v>600</v>
      </c>
      <c r="BD11" s="699">
        <v>75.7</v>
      </c>
      <c r="BE11" s="699">
        <v>38280</v>
      </c>
      <c r="BF11" s="699">
        <v>28578</v>
      </c>
      <c r="BG11" s="699">
        <v>9702</v>
      </c>
      <c r="BH11" s="699">
        <v>400</v>
      </c>
      <c r="BI11" s="699">
        <v>50.5</v>
      </c>
      <c r="BJ11" s="699">
        <v>27108</v>
      </c>
      <c r="BK11" s="699">
        <v>18640</v>
      </c>
      <c r="BL11" s="699">
        <v>8468</v>
      </c>
      <c r="BM11" s="699">
        <v>600</v>
      </c>
      <c r="BN11" s="699">
        <v>75.7</v>
      </c>
      <c r="BO11" s="699">
        <v>38280</v>
      </c>
      <c r="BP11" s="699">
        <v>28578</v>
      </c>
      <c r="BQ11" s="699">
        <v>9702</v>
      </c>
      <c r="BR11" s="699">
        <v>400</v>
      </c>
      <c r="BS11" s="699">
        <v>50.5</v>
      </c>
      <c r="BT11" s="699">
        <v>27108</v>
      </c>
      <c r="BU11" s="699">
        <v>18640</v>
      </c>
      <c r="BV11" s="699">
        <v>8468</v>
      </c>
      <c r="BW11" s="699">
        <v>200</v>
      </c>
      <c r="BX11" s="699">
        <v>25.2</v>
      </c>
      <c r="BY11" s="699">
        <v>12760</v>
      </c>
      <c r="BZ11" s="699">
        <v>9526</v>
      </c>
      <c r="CA11" s="699">
        <v>3234</v>
      </c>
      <c r="CB11" s="699">
        <v>400</v>
      </c>
      <c r="CC11" s="699">
        <v>50.5</v>
      </c>
      <c r="CD11" s="699">
        <v>27108</v>
      </c>
      <c r="CE11" s="699">
        <v>18640</v>
      </c>
      <c r="CF11" s="699">
        <v>8468</v>
      </c>
      <c r="CG11" s="699"/>
      <c r="CH11" s="699"/>
      <c r="CI11" s="699"/>
      <c r="CJ11" s="699"/>
      <c r="CK11" s="699">
        <v>0</v>
      </c>
      <c r="CL11" s="699"/>
      <c r="CM11" s="699"/>
      <c r="CN11" s="699"/>
      <c r="CO11" s="699"/>
      <c r="CP11" s="699">
        <v>0</v>
      </c>
      <c r="CQ11" s="699"/>
      <c r="CR11" s="699"/>
      <c r="CS11" s="699"/>
      <c r="CT11" s="699"/>
      <c r="CU11" s="699">
        <v>0</v>
      </c>
      <c r="CV11" s="699"/>
      <c r="CW11" s="699"/>
      <c r="CX11" s="699"/>
      <c r="CY11" s="699"/>
      <c r="CZ11" s="699">
        <v>0</v>
      </c>
      <c r="DA11" s="699"/>
      <c r="DB11" s="699"/>
      <c r="DC11" s="699"/>
      <c r="DD11" s="699"/>
      <c r="DE11" s="699">
        <v>0</v>
      </c>
      <c r="DF11" s="699"/>
      <c r="DG11" s="699"/>
      <c r="DH11" s="699"/>
      <c r="DI11" s="699"/>
      <c r="DJ11" s="699">
        <v>0</v>
      </c>
      <c r="DK11" s="699"/>
      <c r="DL11" s="699"/>
      <c r="DM11" s="699"/>
      <c r="DN11" s="699"/>
      <c r="DO11" s="699">
        <v>0</v>
      </c>
      <c r="DP11" s="699"/>
      <c r="DQ11" s="699"/>
      <c r="DR11" s="699"/>
      <c r="DS11" s="699"/>
      <c r="DT11" s="699">
        <v>0</v>
      </c>
      <c r="DU11" s="699"/>
      <c r="DV11" s="699"/>
      <c r="DW11" s="699"/>
      <c r="DX11" s="699"/>
      <c r="DY11" s="699">
        <v>0</v>
      </c>
      <c r="DZ11" s="699">
        <v>2800</v>
      </c>
      <c r="EA11" s="699">
        <v>353.5</v>
      </c>
      <c r="EB11" s="699">
        <v>189756</v>
      </c>
      <c r="EC11" s="699">
        <v>130480</v>
      </c>
      <c r="ED11" s="699">
        <v>59276</v>
      </c>
      <c r="EE11" s="699">
        <v>2800</v>
      </c>
      <c r="EF11" s="699">
        <v>353.29999999999995</v>
      </c>
      <c r="EG11" s="699">
        <v>178640</v>
      </c>
      <c r="EH11" s="699">
        <v>133364</v>
      </c>
      <c r="EI11" s="699">
        <v>45276</v>
      </c>
    </row>
    <row r="12" spans="2:139">
      <c r="B12" s="700"/>
      <c r="C12" s="704"/>
      <c r="D12" s="1731"/>
      <c r="E12" s="702"/>
      <c r="F12" s="703"/>
      <c r="G12" s="703"/>
      <c r="H12" s="703"/>
      <c r="I12" s="703"/>
      <c r="J12" s="705"/>
      <c r="K12" s="705"/>
      <c r="L12" s="705"/>
      <c r="M12" s="705"/>
      <c r="N12" s="706"/>
      <c r="O12" s="706"/>
      <c r="P12" s="706"/>
      <c r="Q12" s="706"/>
      <c r="R12" s="706"/>
      <c r="S12" s="706"/>
      <c r="T12" s="705"/>
      <c r="U12" s="705"/>
      <c r="V12" s="705"/>
      <c r="W12" s="705"/>
      <c r="X12" s="706"/>
      <c r="Y12" s="706"/>
      <c r="Z12" s="706"/>
      <c r="AA12" s="706"/>
      <c r="AB12" s="706"/>
      <c r="AC12" s="706"/>
      <c r="AD12" s="705"/>
      <c r="AE12" s="705"/>
      <c r="AF12" s="705"/>
      <c r="AG12" s="705"/>
      <c r="AH12" s="706"/>
      <c r="AI12" s="706"/>
      <c r="AJ12" s="706"/>
      <c r="AK12" s="706"/>
      <c r="AL12" s="706"/>
      <c r="AM12" s="706"/>
      <c r="AN12" s="705"/>
      <c r="AO12" s="705"/>
      <c r="AP12" s="705"/>
      <c r="AQ12" s="705"/>
      <c r="AR12" s="706"/>
      <c r="AS12" s="706"/>
      <c r="AT12" s="706"/>
      <c r="AU12" s="706"/>
      <c r="AV12" s="706"/>
      <c r="AW12" s="706"/>
      <c r="AX12" s="705"/>
      <c r="AY12" s="705"/>
      <c r="AZ12" s="705"/>
      <c r="BA12" s="705"/>
      <c r="BB12" s="706"/>
      <c r="BC12" s="706"/>
      <c r="BD12" s="706"/>
      <c r="BE12" s="706"/>
      <c r="BF12" s="706"/>
      <c r="BG12" s="706"/>
      <c r="BH12" s="705"/>
      <c r="BI12" s="705"/>
      <c r="BJ12" s="705"/>
      <c r="BK12" s="705"/>
      <c r="BL12" s="706"/>
      <c r="BM12" s="706"/>
      <c r="BN12" s="706"/>
      <c r="BO12" s="706"/>
      <c r="BP12" s="706"/>
      <c r="BQ12" s="706"/>
      <c r="BR12" s="705"/>
      <c r="BS12" s="705"/>
      <c r="BT12" s="705"/>
      <c r="BU12" s="705"/>
      <c r="BV12" s="706"/>
      <c r="BW12" s="706"/>
      <c r="BX12" s="706"/>
      <c r="BY12" s="706"/>
      <c r="BZ12" s="706"/>
      <c r="CA12" s="706"/>
      <c r="CB12" s="705"/>
      <c r="CC12" s="705"/>
      <c r="CD12" s="705"/>
      <c r="CE12" s="705"/>
      <c r="CF12" s="706"/>
      <c r="CG12" s="706"/>
      <c r="CH12" s="706"/>
      <c r="CI12" s="706"/>
      <c r="CJ12" s="706"/>
      <c r="CK12" s="706"/>
      <c r="CL12" s="705"/>
      <c r="CM12" s="705"/>
      <c r="CN12" s="705"/>
      <c r="CO12" s="705"/>
      <c r="CP12" s="706"/>
      <c r="CQ12" s="706"/>
      <c r="CR12" s="706"/>
      <c r="CS12" s="706"/>
      <c r="CT12" s="706"/>
      <c r="CU12" s="706"/>
      <c r="CV12" s="705"/>
      <c r="CW12" s="705"/>
      <c r="CX12" s="705"/>
      <c r="CY12" s="705"/>
      <c r="CZ12" s="706"/>
      <c r="DA12" s="706"/>
      <c r="DB12" s="706"/>
      <c r="DC12" s="706"/>
      <c r="DD12" s="706"/>
      <c r="DE12" s="706"/>
      <c r="DF12" s="705"/>
      <c r="DG12" s="705"/>
      <c r="DH12" s="705"/>
      <c r="DI12" s="705"/>
      <c r="DJ12" s="706"/>
      <c r="DK12" s="706"/>
      <c r="DL12" s="706"/>
      <c r="DM12" s="706"/>
      <c r="DN12" s="706"/>
      <c r="DO12" s="706"/>
      <c r="DP12" s="705"/>
      <c r="DQ12" s="705"/>
      <c r="DR12" s="705"/>
      <c r="DS12" s="705"/>
      <c r="DT12" s="706"/>
      <c r="DU12" s="706"/>
      <c r="DV12" s="706"/>
      <c r="DW12" s="706"/>
      <c r="DX12" s="706"/>
      <c r="DY12" s="706"/>
      <c r="DZ12" s="705"/>
      <c r="EA12" s="705"/>
      <c r="EB12" s="705"/>
      <c r="EC12" s="705"/>
      <c r="ED12" s="706"/>
      <c r="EE12" s="706"/>
      <c r="EF12" s="706"/>
      <c r="EG12" s="706"/>
      <c r="EH12" s="706"/>
      <c r="EI12" s="706"/>
    </row>
    <row r="13" spans="2:139">
      <c r="B13" s="707"/>
      <c r="C13" s="1732" t="s">
        <v>2946</v>
      </c>
      <c r="D13" s="1736"/>
      <c r="E13" s="708"/>
      <c r="F13" s="709"/>
      <c r="G13" s="709"/>
      <c r="H13" s="709"/>
      <c r="I13" s="709"/>
      <c r="J13" s="710">
        <v>1700</v>
      </c>
      <c r="K13" s="710">
        <v>499.4</v>
      </c>
      <c r="L13" s="710">
        <v>42708</v>
      </c>
      <c r="M13" s="710">
        <v>32290</v>
      </c>
      <c r="N13" s="710">
        <v>10418</v>
      </c>
      <c r="O13" s="710">
        <v>0</v>
      </c>
      <c r="P13" s="710">
        <v>0</v>
      </c>
      <c r="Q13" s="710">
        <v>0</v>
      </c>
      <c r="R13" s="710">
        <v>0</v>
      </c>
      <c r="S13" s="710">
        <v>0</v>
      </c>
      <c r="T13" s="710">
        <v>1300</v>
      </c>
      <c r="U13" s="710">
        <v>448.9</v>
      </c>
      <c r="V13" s="710">
        <v>15600</v>
      </c>
      <c r="W13" s="710">
        <v>13650</v>
      </c>
      <c r="X13" s="710">
        <v>1950</v>
      </c>
      <c r="Y13" s="710">
        <v>1400</v>
      </c>
      <c r="Z13" s="710">
        <v>176.6</v>
      </c>
      <c r="AA13" s="710">
        <v>34320</v>
      </c>
      <c r="AB13" s="710">
        <v>27422</v>
      </c>
      <c r="AC13" s="710">
        <v>6898</v>
      </c>
      <c r="AD13" s="710">
        <v>1700</v>
      </c>
      <c r="AE13" s="710">
        <v>499.4</v>
      </c>
      <c r="AF13" s="710">
        <v>42708</v>
      </c>
      <c r="AG13" s="710">
        <v>32290</v>
      </c>
      <c r="AH13" s="710">
        <v>10418</v>
      </c>
      <c r="AI13" s="710">
        <v>1400</v>
      </c>
      <c r="AJ13" s="710">
        <v>176.7</v>
      </c>
      <c r="AK13" s="710">
        <v>34320</v>
      </c>
      <c r="AL13" s="710">
        <v>27422</v>
      </c>
      <c r="AM13" s="710">
        <v>6898</v>
      </c>
      <c r="AN13" s="710">
        <v>1700</v>
      </c>
      <c r="AO13" s="710">
        <v>499.4</v>
      </c>
      <c r="AP13" s="710">
        <v>42708</v>
      </c>
      <c r="AQ13" s="710">
        <v>32290</v>
      </c>
      <c r="AR13" s="710">
        <v>10418</v>
      </c>
      <c r="AS13" s="710">
        <v>2100</v>
      </c>
      <c r="AT13" s="710">
        <v>264.89999999999998</v>
      </c>
      <c r="AU13" s="710">
        <v>51480</v>
      </c>
      <c r="AV13" s="710">
        <v>41133</v>
      </c>
      <c r="AW13" s="710">
        <v>10347</v>
      </c>
      <c r="AX13" s="710">
        <v>1450</v>
      </c>
      <c r="AY13" s="710">
        <v>183</v>
      </c>
      <c r="AZ13" s="710">
        <v>36558</v>
      </c>
      <c r="BA13" s="710">
        <v>27429</v>
      </c>
      <c r="BB13" s="710">
        <v>9129</v>
      </c>
      <c r="BC13" s="710">
        <v>2150</v>
      </c>
      <c r="BD13" s="710">
        <v>271.2</v>
      </c>
      <c r="BE13" s="710">
        <v>51920</v>
      </c>
      <c r="BF13" s="710">
        <v>41551</v>
      </c>
      <c r="BG13" s="710">
        <v>10369</v>
      </c>
      <c r="BH13" s="710">
        <v>1400</v>
      </c>
      <c r="BI13" s="710">
        <v>176.7</v>
      </c>
      <c r="BJ13" s="710">
        <v>36108</v>
      </c>
      <c r="BK13" s="710">
        <v>27010</v>
      </c>
      <c r="BL13" s="710">
        <v>9098</v>
      </c>
      <c r="BM13" s="710">
        <v>2313</v>
      </c>
      <c r="BN13" s="710">
        <v>494.09999999999997</v>
      </c>
      <c r="BO13" s="710">
        <v>56166</v>
      </c>
      <c r="BP13" s="710">
        <v>44914</v>
      </c>
      <c r="BQ13" s="710">
        <v>11252</v>
      </c>
      <c r="BR13" s="710">
        <v>1700</v>
      </c>
      <c r="BS13" s="710">
        <v>499.4</v>
      </c>
      <c r="BT13" s="710">
        <v>42708</v>
      </c>
      <c r="BU13" s="710">
        <v>32290</v>
      </c>
      <c r="BV13" s="710">
        <v>10418</v>
      </c>
      <c r="BW13" s="710">
        <v>2000</v>
      </c>
      <c r="BX13" s="710">
        <v>537.1</v>
      </c>
      <c r="BY13" s="710">
        <v>32560</v>
      </c>
      <c r="BZ13" s="710">
        <v>27426</v>
      </c>
      <c r="CA13" s="710">
        <v>5134</v>
      </c>
      <c r="CB13" s="710">
        <v>1700</v>
      </c>
      <c r="CC13" s="710">
        <v>499.4</v>
      </c>
      <c r="CD13" s="710">
        <v>42708</v>
      </c>
      <c r="CE13" s="710">
        <v>32290</v>
      </c>
      <c r="CF13" s="710">
        <v>10418</v>
      </c>
      <c r="CG13" s="710">
        <v>650</v>
      </c>
      <c r="CH13" s="710">
        <v>366.8</v>
      </c>
      <c r="CI13" s="710">
        <v>9680</v>
      </c>
      <c r="CJ13" s="710">
        <v>8275</v>
      </c>
      <c r="CK13" s="710">
        <v>1405</v>
      </c>
      <c r="CL13" s="710">
        <v>350</v>
      </c>
      <c r="CM13" s="710">
        <v>44.2</v>
      </c>
      <c r="CN13" s="710">
        <v>3150</v>
      </c>
      <c r="CO13" s="710">
        <v>2930</v>
      </c>
      <c r="CP13" s="710">
        <v>220</v>
      </c>
      <c r="CQ13" s="710">
        <v>300</v>
      </c>
      <c r="CR13" s="710">
        <v>322.7</v>
      </c>
      <c r="CS13" s="710">
        <v>6600</v>
      </c>
      <c r="CT13" s="710">
        <v>5346</v>
      </c>
      <c r="CU13" s="710">
        <v>1254</v>
      </c>
      <c r="CV13" s="710">
        <v>0</v>
      </c>
      <c r="CW13" s="710">
        <v>0</v>
      </c>
      <c r="CX13" s="710">
        <v>0</v>
      </c>
      <c r="CY13" s="710">
        <v>0</v>
      </c>
      <c r="CZ13" s="710">
        <v>0</v>
      </c>
      <c r="DA13" s="710">
        <v>640</v>
      </c>
      <c r="DB13" s="710">
        <v>367.59999999999997</v>
      </c>
      <c r="DC13" s="710">
        <v>8674</v>
      </c>
      <c r="DD13" s="710">
        <v>7230</v>
      </c>
      <c r="DE13" s="710">
        <v>1444</v>
      </c>
      <c r="DF13" s="710">
        <v>0</v>
      </c>
      <c r="DG13" s="710">
        <v>0</v>
      </c>
      <c r="DH13" s="710">
        <v>0</v>
      </c>
      <c r="DI13" s="710">
        <v>0</v>
      </c>
      <c r="DJ13" s="710">
        <v>0</v>
      </c>
      <c r="DK13" s="710">
        <v>640</v>
      </c>
      <c r="DL13" s="710">
        <v>367.7</v>
      </c>
      <c r="DM13" s="710">
        <v>8674</v>
      </c>
      <c r="DN13" s="710">
        <v>7230</v>
      </c>
      <c r="DO13" s="710">
        <v>1444</v>
      </c>
      <c r="DP13" s="710">
        <v>0</v>
      </c>
      <c r="DQ13" s="710">
        <v>0</v>
      </c>
      <c r="DR13" s="710">
        <v>0</v>
      </c>
      <c r="DS13" s="710">
        <v>0</v>
      </c>
      <c r="DT13" s="710">
        <v>0</v>
      </c>
      <c r="DU13" s="710">
        <v>300</v>
      </c>
      <c r="DV13" s="710">
        <v>322.7</v>
      </c>
      <c r="DW13" s="710">
        <v>6600</v>
      </c>
      <c r="DX13" s="710">
        <v>5346</v>
      </c>
      <c r="DY13" s="710">
        <v>1254</v>
      </c>
      <c r="DZ13" s="710">
        <v>12650</v>
      </c>
      <c r="EA13" s="710">
        <v>3305.6000000000004</v>
      </c>
      <c r="EB13" s="710">
        <v>301806</v>
      </c>
      <c r="EC13" s="710">
        <v>229539</v>
      </c>
      <c r="ED13" s="710">
        <v>72267</v>
      </c>
      <c r="EE13" s="710">
        <v>11363</v>
      </c>
      <c r="EF13" s="710">
        <v>1920.6</v>
      </c>
      <c r="EG13" s="710">
        <v>260766</v>
      </c>
      <c r="EH13" s="710">
        <v>209868</v>
      </c>
      <c r="EI13" s="710">
        <v>50898</v>
      </c>
    </row>
    <row r="14" spans="2:139">
      <c r="B14" s="700" t="s">
        <v>2947</v>
      </c>
      <c r="C14" s="711" t="s">
        <v>2948</v>
      </c>
      <c r="D14" s="1729" t="s">
        <v>2940</v>
      </c>
      <c r="E14" s="712" t="s">
        <v>2787</v>
      </c>
      <c r="F14" s="713"/>
      <c r="G14" s="713"/>
      <c r="H14" s="713">
        <v>23</v>
      </c>
      <c r="I14" s="713">
        <v>21.061611374407583</v>
      </c>
      <c r="J14" s="714">
        <v>185</v>
      </c>
      <c r="K14" s="714">
        <v>59.5</v>
      </c>
      <c r="L14" s="714">
        <v>4275</v>
      </c>
      <c r="M14" s="714">
        <v>3896</v>
      </c>
      <c r="N14" s="714">
        <v>379</v>
      </c>
      <c r="O14" s="699"/>
      <c r="P14" s="699"/>
      <c r="Q14" s="699"/>
      <c r="R14" s="699"/>
      <c r="S14" s="699">
        <v>0</v>
      </c>
      <c r="T14" s="699"/>
      <c r="U14" s="699"/>
      <c r="V14" s="699"/>
      <c r="W14" s="699"/>
      <c r="X14" s="699">
        <v>0</v>
      </c>
      <c r="Y14" s="699"/>
      <c r="Z14" s="699"/>
      <c r="AA14" s="699"/>
      <c r="AB14" s="699"/>
      <c r="AC14" s="699">
        <v>0</v>
      </c>
      <c r="AD14" s="699">
        <v>611</v>
      </c>
      <c r="AE14" s="699">
        <v>105.1</v>
      </c>
      <c r="AF14" s="699">
        <v>7636</v>
      </c>
      <c r="AG14" s="699">
        <v>7088</v>
      </c>
      <c r="AH14" s="699">
        <v>548</v>
      </c>
      <c r="AI14" s="699">
        <v>565</v>
      </c>
      <c r="AJ14" s="699">
        <v>249.1</v>
      </c>
      <c r="AK14" s="699">
        <v>12881</v>
      </c>
      <c r="AL14" s="699">
        <v>12294</v>
      </c>
      <c r="AM14" s="699">
        <v>587</v>
      </c>
      <c r="AN14" s="699"/>
      <c r="AO14" s="699"/>
      <c r="AP14" s="699"/>
      <c r="AQ14" s="699"/>
      <c r="AR14" s="699">
        <v>0</v>
      </c>
      <c r="AS14" s="699"/>
      <c r="AT14" s="699"/>
      <c r="AU14" s="699"/>
      <c r="AV14" s="699"/>
      <c r="AW14" s="699">
        <v>0</v>
      </c>
      <c r="AX14" s="699"/>
      <c r="AY14" s="699"/>
      <c r="AZ14" s="699"/>
      <c r="BA14" s="699"/>
      <c r="BB14" s="699">
        <v>0</v>
      </c>
      <c r="BC14" s="699">
        <v>500</v>
      </c>
      <c r="BD14" s="699">
        <v>46.6</v>
      </c>
      <c r="BE14" s="699">
        <v>3450</v>
      </c>
      <c r="BF14" s="699">
        <v>3305</v>
      </c>
      <c r="BG14" s="699">
        <v>145</v>
      </c>
      <c r="BH14" s="699"/>
      <c r="BI14" s="699"/>
      <c r="BJ14" s="699"/>
      <c r="BK14" s="699"/>
      <c r="BL14" s="699">
        <v>0</v>
      </c>
      <c r="BM14" s="699">
        <v>211</v>
      </c>
      <c r="BN14" s="699">
        <v>67.8</v>
      </c>
      <c r="BO14" s="699">
        <v>4853</v>
      </c>
      <c r="BP14" s="699">
        <v>4444</v>
      </c>
      <c r="BQ14" s="699">
        <v>409</v>
      </c>
      <c r="BR14" s="699"/>
      <c r="BS14" s="699"/>
      <c r="BT14" s="699"/>
      <c r="BU14" s="699"/>
      <c r="BV14" s="699">
        <v>0</v>
      </c>
      <c r="BW14" s="699"/>
      <c r="BX14" s="699"/>
      <c r="BY14" s="699"/>
      <c r="BZ14" s="699"/>
      <c r="CA14" s="699">
        <v>0</v>
      </c>
      <c r="CB14" s="699"/>
      <c r="CC14" s="699"/>
      <c r="CD14" s="699"/>
      <c r="CE14" s="699"/>
      <c r="CF14" s="699">
        <v>0</v>
      </c>
      <c r="CG14" s="699"/>
      <c r="CH14" s="699"/>
      <c r="CI14" s="699"/>
      <c r="CJ14" s="699"/>
      <c r="CK14" s="699">
        <v>0</v>
      </c>
      <c r="CL14" s="699"/>
      <c r="CM14" s="699"/>
      <c r="CN14" s="699"/>
      <c r="CO14" s="699"/>
      <c r="CP14" s="699">
        <v>0</v>
      </c>
      <c r="CQ14" s="699"/>
      <c r="CR14" s="699"/>
      <c r="CS14" s="699"/>
      <c r="CT14" s="699"/>
      <c r="CU14" s="699">
        <v>0</v>
      </c>
      <c r="CV14" s="699"/>
      <c r="CW14" s="699"/>
      <c r="CX14" s="699"/>
      <c r="CY14" s="699"/>
      <c r="CZ14" s="699">
        <v>0</v>
      </c>
      <c r="DA14" s="699"/>
      <c r="DB14" s="699"/>
      <c r="DC14" s="699"/>
      <c r="DD14" s="699"/>
      <c r="DE14" s="699">
        <v>0</v>
      </c>
      <c r="DF14" s="699"/>
      <c r="DG14" s="699"/>
      <c r="DH14" s="699"/>
      <c r="DI14" s="699"/>
      <c r="DJ14" s="699">
        <v>0</v>
      </c>
      <c r="DK14" s="699"/>
      <c r="DL14" s="699"/>
      <c r="DM14" s="699"/>
      <c r="DN14" s="699"/>
      <c r="DO14" s="699">
        <v>0</v>
      </c>
      <c r="DP14" s="699"/>
      <c r="DQ14" s="699"/>
      <c r="DR14" s="699"/>
      <c r="DS14" s="699"/>
      <c r="DT14" s="699">
        <v>0</v>
      </c>
      <c r="DU14" s="699"/>
      <c r="DV14" s="699"/>
      <c r="DW14" s="699"/>
      <c r="DX14" s="699"/>
      <c r="DY14" s="699">
        <v>0</v>
      </c>
      <c r="DZ14" s="699">
        <v>981</v>
      </c>
      <c r="EA14" s="699">
        <v>224.1</v>
      </c>
      <c r="EB14" s="699">
        <v>16186</v>
      </c>
      <c r="EC14" s="699">
        <v>14880</v>
      </c>
      <c r="ED14" s="699">
        <v>1306</v>
      </c>
      <c r="EE14" s="699">
        <v>1276</v>
      </c>
      <c r="EF14" s="699">
        <v>363.5</v>
      </c>
      <c r="EG14" s="699">
        <v>21184</v>
      </c>
      <c r="EH14" s="699">
        <v>20043</v>
      </c>
      <c r="EI14" s="699">
        <v>1141</v>
      </c>
    </row>
    <row r="15" spans="2:139">
      <c r="B15" s="700"/>
      <c r="C15" s="701" t="s">
        <v>2949</v>
      </c>
      <c r="D15" s="1730"/>
      <c r="E15" s="715" t="s">
        <v>2787</v>
      </c>
      <c r="F15" s="703"/>
      <c r="G15" s="703"/>
      <c r="H15" s="703">
        <v>22.7</v>
      </c>
      <c r="I15" s="703">
        <v>22.1</v>
      </c>
      <c r="J15" s="699"/>
      <c r="K15" s="699"/>
      <c r="L15" s="699"/>
      <c r="M15" s="699"/>
      <c r="N15" s="699">
        <v>0</v>
      </c>
      <c r="O15" s="699"/>
      <c r="P15" s="699"/>
      <c r="Q15" s="699"/>
      <c r="R15" s="699"/>
      <c r="S15" s="699">
        <v>0</v>
      </c>
      <c r="T15" s="699"/>
      <c r="U15" s="699"/>
      <c r="V15" s="699"/>
      <c r="W15" s="699"/>
      <c r="X15" s="699">
        <v>0</v>
      </c>
      <c r="Y15" s="699"/>
      <c r="Z15" s="699"/>
      <c r="AA15" s="699"/>
      <c r="AB15" s="699"/>
      <c r="AC15" s="699">
        <v>0</v>
      </c>
      <c r="AD15" s="699"/>
      <c r="AE15" s="699"/>
      <c r="AF15" s="699"/>
      <c r="AG15" s="699"/>
      <c r="AH15" s="699">
        <v>0</v>
      </c>
      <c r="AI15" s="699"/>
      <c r="AJ15" s="699"/>
      <c r="AK15" s="699"/>
      <c r="AL15" s="699"/>
      <c r="AM15" s="699">
        <v>0</v>
      </c>
      <c r="AN15" s="699"/>
      <c r="AO15" s="699"/>
      <c r="AP15" s="699"/>
      <c r="AQ15" s="699"/>
      <c r="AR15" s="699">
        <v>0</v>
      </c>
      <c r="AS15" s="699"/>
      <c r="AT15" s="699"/>
      <c r="AU15" s="699"/>
      <c r="AV15" s="699"/>
      <c r="AW15" s="699">
        <v>0</v>
      </c>
      <c r="AX15" s="699"/>
      <c r="AY15" s="699"/>
      <c r="AZ15" s="699"/>
      <c r="BA15" s="699"/>
      <c r="BB15" s="699">
        <v>0</v>
      </c>
      <c r="BC15" s="699"/>
      <c r="BD15" s="699"/>
      <c r="BE15" s="699"/>
      <c r="BF15" s="699"/>
      <c r="BG15" s="699">
        <v>0</v>
      </c>
      <c r="BH15" s="699"/>
      <c r="BI15" s="699"/>
      <c r="BJ15" s="699"/>
      <c r="BK15" s="699"/>
      <c r="BL15" s="699">
        <v>0</v>
      </c>
      <c r="BM15" s="699">
        <v>390</v>
      </c>
      <c r="BN15" s="699">
        <v>194.6</v>
      </c>
      <c r="BO15" s="699">
        <v>8853</v>
      </c>
      <c r="BP15" s="699">
        <v>8619</v>
      </c>
      <c r="BQ15" s="699">
        <v>234</v>
      </c>
      <c r="BR15" s="699"/>
      <c r="BS15" s="699"/>
      <c r="BT15" s="699"/>
      <c r="BU15" s="699"/>
      <c r="BV15" s="699">
        <v>0</v>
      </c>
      <c r="BW15" s="699"/>
      <c r="BX15" s="699"/>
      <c r="BY15" s="699"/>
      <c r="BZ15" s="699"/>
      <c r="CA15" s="699">
        <v>0</v>
      </c>
      <c r="CB15" s="699"/>
      <c r="CC15" s="699"/>
      <c r="CD15" s="699"/>
      <c r="CE15" s="699"/>
      <c r="CF15" s="699">
        <v>0</v>
      </c>
      <c r="CG15" s="699"/>
      <c r="CH15" s="699"/>
      <c r="CI15" s="699"/>
      <c r="CJ15" s="699"/>
      <c r="CK15" s="699">
        <v>0</v>
      </c>
      <c r="CL15" s="699"/>
      <c r="CM15" s="699"/>
      <c r="CN15" s="699"/>
      <c r="CO15" s="699"/>
      <c r="CP15" s="699">
        <v>0</v>
      </c>
      <c r="CQ15" s="699"/>
      <c r="CR15" s="699"/>
      <c r="CS15" s="699"/>
      <c r="CT15" s="699"/>
      <c r="CU15" s="699">
        <v>0</v>
      </c>
      <c r="CV15" s="699"/>
      <c r="CW15" s="699"/>
      <c r="CX15" s="699"/>
      <c r="CY15" s="699"/>
      <c r="CZ15" s="699">
        <v>0</v>
      </c>
      <c r="DA15" s="699"/>
      <c r="DB15" s="699"/>
      <c r="DC15" s="699"/>
      <c r="DD15" s="699"/>
      <c r="DE15" s="699">
        <v>0</v>
      </c>
      <c r="DF15" s="699"/>
      <c r="DG15" s="699"/>
      <c r="DH15" s="699"/>
      <c r="DI15" s="699"/>
      <c r="DJ15" s="699">
        <v>0</v>
      </c>
      <c r="DK15" s="699"/>
      <c r="DL15" s="699"/>
      <c r="DM15" s="699"/>
      <c r="DN15" s="699"/>
      <c r="DO15" s="699">
        <v>0</v>
      </c>
      <c r="DP15" s="699"/>
      <c r="DQ15" s="699"/>
      <c r="DR15" s="699"/>
      <c r="DS15" s="699"/>
      <c r="DT15" s="699">
        <v>0</v>
      </c>
      <c r="DU15" s="699"/>
      <c r="DV15" s="699"/>
      <c r="DW15" s="699"/>
      <c r="DX15" s="699"/>
      <c r="DY15" s="699">
        <v>0</v>
      </c>
      <c r="DZ15" s="699">
        <v>0</v>
      </c>
      <c r="EA15" s="699">
        <v>0</v>
      </c>
      <c r="EB15" s="699">
        <v>0</v>
      </c>
      <c r="EC15" s="699">
        <v>0</v>
      </c>
      <c r="ED15" s="699">
        <v>0</v>
      </c>
      <c r="EE15" s="699">
        <v>390</v>
      </c>
      <c r="EF15" s="699">
        <v>194.6</v>
      </c>
      <c r="EG15" s="699">
        <v>8853</v>
      </c>
      <c r="EH15" s="699">
        <v>8619</v>
      </c>
      <c r="EI15" s="699">
        <v>234</v>
      </c>
    </row>
    <row r="16" spans="2:139">
      <c r="B16" s="700"/>
      <c r="C16" s="701" t="s">
        <v>2950</v>
      </c>
      <c r="D16" s="1730"/>
      <c r="E16" s="715" t="s">
        <v>2787</v>
      </c>
      <c r="F16" s="703"/>
      <c r="G16" s="703"/>
      <c r="H16" s="703"/>
      <c r="I16" s="703"/>
      <c r="J16" s="699"/>
      <c r="K16" s="699"/>
      <c r="L16" s="699"/>
      <c r="M16" s="699"/>
      <c r="N16" s="699">
        <v>0</v>
      </c>
      <c r="O16" s="699"/>
      <c r="P16" s="699"/>
      <c r="Q16" s="699"/>
      <c r="R16" s="699"/>
      <c r="S16" s="699">
        <v>0</v>
      </c>
      <c r="T16" s="699"/>
      <c r="U16" s="699"/>
      <c r="V16" s="699"/>
      <c r="W16" s="699"/>
      <c r="X16" s="699">
        <v>0</v>
      </c>
      <c r="Y16" s="699"/>
      <c r="Z16" s="699"/>
      <c r="AA16" s="699"/>
      <c r="AB16" s="699"/>
      <c r="AC16" s="699">
        <v>0</v>
      </c>
      <c r="AD16" s="699"/>
      <c r="AE16" s="699"/>
      <c r="AF16" s="699"/>
      <c r="AG16" s="699"/>
      <c r="AH16" s="699">
        <v>0</v>
      </c>
      <c r="AI16" s="699"/>
      <c r="AJ16" s="699"/>
      <c r="AK16" s="699"/>
      <c r="AL16" s="699"/>
      <c r="AM16" s="699">
        <v>0</v>
      </c>
      <c r="AN16" s="699"/>
      <c r="AO16" s="699"/>
      <c r="AP16" s="699"/>
      <c r="AQ16" s="699"/>
      <c r="AR16" s="699">
        <v>0</v>
      </c>
      <c r="AS16" s="699"/>
      <c r="AT16" s="699"/>
      <c r="AU16" s="699"/>
      <c r="AV16" s="699"/>
      <c r="AW16" s="699">
        <v>0</v>
      </c>
      <c r="AX16" s="699"/>
      <c r="AY16" s="699"/>
      <c r="AZ16" s="699"/>
      <c r="BA16" s="699"/>
      <c r="BB16" s="699">
        <v>0</v>
      </c>
      <c r="BC16" s="699"/>
      <c r="BD16" s="699"/>
      <c r="BE16" s="699"/>
      <c r="BF16" s="699"/>
      <c r="BG16" s="699">
        <v>0</v>
      </c>
      <c r="BH16" s="699"/>
      <c r="BI16" s="699"/>
      <c r="BJ16" s="699"/>
      <c r="BK16" s="699"/>
      <c r="BL16" s="699">
        <v>0</v>
      </c>
      <c r="BM16" s="699"/>
      <c r="BN16" s="699"/>
      <c r="BO16" s="699"/>
      <c r="BP16" s="699"/>
      <c r="BQ16" s="699">
        <v>0</v>
      </c>
      <c r="BR16" s="699">
        <v>414</v>
      </c>
      <c r="BS16" s="699">
        <v>38.6</v>
      </c>
      <c r="BT16" s="699">
        <v>2857</v>
      </c>
      <c r="BU16" s="699">
        <v>2737</v>
      </c>
      <c r="BV16" s="699">
        <v>120</v>
      </c>
      <c r="BW16" s="699"/>
      <c r="BX16" s="699"/>
      <c r="BY16" s="699"/>
      <c r="BZ16" s="699"/>
      <c r="CA16" s="699">
        <v>0</v>
      </c>
      <c r="CB16" s="699"/>
      <c r="CC16" s="699"/>
      <c r="CD16" s="699"/>
      <c r="CE16" s="699"/>
      <c r="CF16" s="699">
        <v>0</v>
      </c>
      <c r="CG16" s="699"/>
      <c r="CH16" s="699"/>
      <c r="CI16" s="699"/>
      <c r="CJ16" s="699"/>
      <c r="CK16" s="699">
        <v>0</v>
      </c>
      <c r="CL16" s="699"/>
      <c r="CM16" s="699"/>
      <c r="CN16" s="699"/>
      <c r="CO16" s="699"/>
      <c r="CP16" s="699">
        <v>0</v>
      </c>
      <c r="CQ16" s="699">
        <v>514</v>
      </c>
      <c r="CR16" s="699">
        <v>47.9</v>
      </c>
      <c r="CS16" s="699">
        <v>3547</v>
      </c>
      <c r="CT16" s="699">
        <v>3398</v>
      </c>
      <c r="CU16" s="699">
        <v>149</v>
      </c>
      <c r="CV16" s="699"/>
      <c r="CW16" s="699"/>
      <c r="CX16" s="699"/>
      <c r="CY16" s="699"/>
      <c r="CZ16" s="699">
        <v>0</v>
      </c>
      <c r="DA16" s="699"/>
      <c r="DB16" s="699"/>
      <c r="DC16" s="699"/>
      <c r="DD16" s="699"/>
      <c r="DE16" s="699">
        <v>0</v>
      </c>
      <c r="DF16" s="699"/>
      <c r="DG16" s="699"/>
      <c r="DH16" s="699"/>
      <c r="DI16" s="699"/>
      <c r="DJ16" s="699">
        <v>0</v>
      </c>
      <c r="DK16" s="699"/>
      <c r="DL16" s="699"/>
      <c r="DM16" s="699"/>
      <c r="DN16" s="699"/>
      <c r="DO16" s="699">
        <v>0</v>
      </c>
      <c r="DP16" s="699"/>
      <c r="DQ16" s="699"/>
      <c r="DR16" s="699"/>
      <c r="DS16" s="699"/>
      <c r="DT16" s="699">
        <v>0</v>
      </c>
      <c r="DU16" s="699"/>
      <c r="DV16" s="699"/>
      <c r="DW16" s="699"/>
      <c r="DX16" s="699"/>
      <c r="DY16" s="699">
        <v>0</v>
      </c>
      <c r="DZ16" s="699">
        <v>414</v>
      </c>
      <c r="EA16" s="699">
        <v>38.6</v>
      </c>
      <c r="EB16" s="699">
        <v>2857</v>
      </c>
      <c r="EC16" s="699">
        <v>2737</v>
      </c>
      <c r="ED16" s="699">
        <v>120</v>
      </c>
      <c r="EE16" s="699">
        <v>0</v>
      </c>
      <c r="EF16" s="699">
        <v>0</v>
      </c>
      <c r="EG16" s="699">
        <v>0</v>
      </c>
      <c r="EH16" s="699">
        <v>0</v>
      </c>
      <c r="EI16" s="699">
        <v>0</v>
      </c>
    </row>
    <row r="17" spans="2:139">
      <c r="B17" s="700"/>
      <c r="C17" s="701" t="s">
        <v>2951</v>
      </c>
      <c r="D17" s="1730"/>
      <c r="E17" s="715" t="s">
        <v>2787</v>
      </c>
      <c r="F17" s="703"/>
      <c r="G17" s="703"/>
      <c r="H17" s="703"/>
      <c r="I17" s="703"/>
      <c r="J17" s="699"/>
      <c r="K17" s="699"/>
      <c r="L17" s="699"/>
      <c r="M17" s="699"/>
      <c r="N17" s="699">
        <v>0</v>
      </c>
      <c r="O17" s="699"/>
      <c r="P17" s="699"/>
      <c r="Q17" s="699"/>
      <c r="R17" s="699"/>
      <c r="S17" s="699">
        <v>0</v>
      </c>
      <c r="T17" s="699"/>
      <c r="U17" s="699"/>
      <c r="V17" s="699"/>
      <c r="W17" s="699"/>
      <c r="X17" s="699">
        <v>0</v>
      </c>
      <c r="Y17" s="699"/>
      <c r="Z17" s="699"/>
      <c r="AA17" s="699"/>
      <c r="AB17" s="699"/>
      <c r="AC17" s="699">
        <v>0</v>
      </c>
      <c r="AD17" s="699"/>
      <c r="AE17" s="699"/>
      <c r="AF17" s="699"/>
      <c r="AG17" s="699"/>
      <c r="AH17" s="699">
        <v>0</v>
      </c>
      <c r="AI17" s="699"/>
      <c r="AJ17" s="699"/>
      <c r="AK17" s="699"/>
      <c r="AL17" s="699"/>
      <c r="AM17" s="699">
        <v>0</v>
      </c>
      <c r="AN17" s="699"/>
      <c r="AO17" s="699"/>
      <c r="AP17" s="699"/>
      <c r="AQ17" s="699"/>
      <c r="AR17" s="699">
        <v>0</v>
      </c>
      <c r="AS17" s="699"/>
      <c r="AT17" s="699"/>
      <c r="AU17" s="699"/>
      <c r="AV17" s="699"/>
      <c r="AW17" s="699">
        <v>0</v>
      </c>
      <c r="AX17" s="699"/>
      <c r="AY17" s="699"/>
      <c r="AZ17" s="699"/>
      <c r="BA17" s="699"/>
      <c r="BB17" s="699">
        <v>0</v>
      </c>
      <c r="BC17" s="699"/>
      <c r="BD17" s="699"/>
      <c r="BE17" s="699"/>
      <c r="BF17" s="699"/>
      <c r="BG17" s="699">
        <v>0</v>
      </c>
      <c r="BH17" s="699"/>
      <c r="BI17" s="699"/>
      <c r="BJ17" s="699"/>
      <c r="BK17" s="699"/>
      <c r="BL17" s="699">
        <v>0</v>
      </c>
      <c r="BM17" s="699"/>
      <c r="BN17" s="699"/>
      <c r="BO17" s="699"/>
      <c r="BP17" s="699"/>
      <c r="BQ17" s="699">
        <v>0</v>
      </c>
      <c r="BR17" s="699"/>
      <c r="BS17" s="699"/>
      <c r="BT17" s="699"/>
      <c r="BU17" s="699"/>
      <c r="BV17" s="699">
        <v>0</v>
      </c>
      <c r="BW17" s="699"/>
      <c r="BX17" s="699"/>
      <c r="BY17" s="699"/>
      <c r="BZ17" s="699"/>
      <c r="CA17" s="699">
        <v>0</v>
      </c>
      <c r="CB17" s="699"/>
      <c r="CC17" s="699"/>
      <c r="CD17" s="699"/>
      <c r="CE17" s="699"/>
      <c r="CF17" s="699">
        <v>0</v>
      </c>
      <c r="CG17" s="699"/>
      <c r="CH17" s="699"/>
      <c r="CI17" s="699"/>
      <c r="CJ17" s="699"/>
      <c r="CK17" s="699">
        <v>0</v>
      </c>
      <c r="CL17" s="699"/>
      <c r="CM17" s="699"/>
      <c r="CN17" s="699"/>
      <c r="CO17" s="699"/>
      <c r="CP17" s="699">
        <v>0</v>
      </c>
      <c r="CQ17" s="699">
        <v>398</v>
      </c>
      <c r="CR17" s="699">
        <v>198.6</v>
      </c>
      <c r="CS17" s="699">
        <v>9034</v>
      </c>
      <c r="CT17" s="699">
        <v>8795</v>
      </c>
      <c r="CU17" s="699">
        <v>239</v>
      </c>
      <c r="CV17" s="699"/>
      <c r="CW17" s="699"/>
      <c r="CX17" s="699"/>
      <c r="CY17" s="699"/>
      <c r="CZ17" s="699">
        <v>0</v>
      </c>
      <c r="DA17" s="699"/>
      <c r="DB17" s="699"/>
      <c r="DC17" s="699"/>
      <c r="DD17" s="699"/>
      <c r="DE17" s="699">
        <v>0</v>
      </c>
      <c r="DF17" s="699"/>
      <c r="DG17" s="699"/>
      <c r="DH17" s="699"/>
      <c r="DI17" s="699"/>
      <c r="DJ17" s="699">
        <v>0</v>
      </c>
      <c r="DK17" s="699"/>
      <c r="DL17" s="699"/>
      <c r="DM17" s="699"/>
      <c r="DN17" s="699"/>
      <c r="DO17" s="699">
        <v>0</v>
      </c>
      <c r="DP17" s="699"/>
      <c r="DQ17" s="699"/>
      <c r="DR17" s="699"/>
      <c r="DS17" s="699"/>
      <c r="DT17" s="699">
        <v>0</v>
      </c>
      <c r="DU17" s="699"/>
      <c r="DV17" s="699"/>
      <c r="DW17" s="699"/>
      <c r="DX17" s="699"/>
      <c r="DY17" s="699">
        <v>0</v>
      </c>
      <c r="DZ17" s="699">
        <v>0</v>
      </c>
      <c r="EA17" s="699">
        <v>0</v>
      </c>
      <c r="EB17" s="699">
        <v>0</v>
      </c>
      <c r="EC17" s="699">
        <v>0</v>
      </c>
      <c r="ED17" s="699">
        <v>0</v>
      </c>
      <c r="EE17" s="699">
        <v>0</v>
      </c>
      <c r="EF17" s="699">
        <v>0</v>
      </c>
      <c r="EG17" s="699">
        <v>0</v>
      </c>
      <c r="EH17" s="699">
        <v>0</v>
      </c>
      <c r="EI17" s="699">
        <v>0</v>
      </c>
    </row>
    <row r="18" spans="2:139">
      <c r="B18" s="700"/>
      <c r="C18" s="701" t="s">
        <v>2952</v>
      </c>
      <c r="D18" s="1730"/>
      <c r="E18" s="702" t="s">
        <v>2791</v>
      </c>
      <c r="F18" s="703"/>
      <c r="G18" s="703"/>
      <c r="H18" s="703">
        <v>107.88819875776397</v>
      </c>
      <c r="I18" s="703">
        <v>74.132505175983439</v>
      </c>
      <c r="J18" s="699"/>
      <c r="K18" s="699"/>
      <c r="L18" s="699"/>
      <c r="M18" s="699"/>
      <c r="N18" s="699">
        <v>0</v>
      </c>
      <c r="O18" s="699"/>
      <c r="P18" s="699"/>
      <c r="Q18" s="699"/>
      <c r="R18" s="699"/>
      <c r="S18" s="699">
        <v>0</v>
      </c>
      <c r="T18" s="699"/>
      <c r="U18" s="699"/>
      <c r="V18" s="699"/>
      <c r="W18" s="699"/>
      <c r="X18" s="699">
        <v>0</v>
      </c>
      <c r="Y18" s="699"/>
      <c r="Z18" s="699"/>
      <c r="AA18" s="699"/>
      <c r="AB18" s="699"/>
      <c r="AC18" s="699">
        <v>0</v>
      </c>
      <c r="AD18" s="699"/>
      <c r="AE18" s="699"/>
      <c r="AF18" s="699"/>
      <c r="AG18" s="699"/>
      <c r="AH18" s="699">
        <v>0</v>
      </c>
      <c r="AI18" s="699"/>
      <c r="AJ18" s="699"/>
      <c r="AK18" s="699"/>
      <c r="AL18" s="699"/>
      <c r="AM18" s="699">
        <v>0</v>
      </c>
      <c r="AN18" s="699"/>
      <c r="AO18" s="699"/>
      <c r="AP18" s="699"/>
      <c r="AQ18" s="699"/>
      <c r="AR18" s="699">
        <v>0</v>
      </c>
      <c r="AS18" s="699"/>
      <c r="AT18" s="699"/>
      <c r="AU18" s="699"/>
      <c r="AV18" s="699"/>
      <c r="AW18" s="699">
        <v>0</v>
      </c>
      <c r="AX18" s="699"/>
      <c r="AY18" s="699"/>
      <c r="AZ18" s="699"/>
      <c r="BA18" s="699"/>
      <c r="BB18" s="699">
        <v>0</v>
      </c>
      <c r="BC18" s="699"/>
      <c r="BD18" s="699"/>
      <c r="BE18" s="699"/>
      <c r="BF18" s="699"/>
      <c r="BG18" s="699">
        <v>0</v>
      </c>
      <c r="BH18" s="699"/>
      <c r="BI18" s="699"/>
      <c r="BJ18" s="699"/>
      <c r="BK18" s="699"/>
      <c r="BL18" s="699">
        <v>0</v>
      </c>
      <c r="BM18" s="699"/>
      <c r="BN18" s="699"/>
      <c r="BO18" s="699"/>
      <c r="BP18" s="699"/>
      <c r="BQ18" s="699">
        <v>0</v>
      </c>
      <c r="BR18" s="699"/>
      <c r="BS18" s="699"/>
      <c r="BT18" s="699"/>
      <c r="BU18" s="699"/>
      <c r="BV18" s="699">
        <v>0</v>
      </c>
      <c r="BW18" s="699"/>
      <c r="BX18" s="699"/>
      <c r="BY18" s="699"/>
      <c r="BZ18" s="699"/>
      <c r="CA18" s="699">
        <v>0</v>
      </c>
      <c r="CB18" s="699"/>
      <c r="CC18" s="699"/>
      <c r="CD18" s="699"/>
      <c r="CE18" s="699"/>
      <c r="CF18" s="699">
        <v>0</v>
      </c>
      <c r="CG18" s="699"/>
      <c r="CH18" s="699"/>
      <c r="CI18" s="699"/>
      <c r="CJ18" s="699"/>
      <c r="CK18" s="699">
        <v>0</v>
      </c>
      <c r="CL18" s="699"/>
      <c r="CM18" s="699"/>
      <c r="CN18" s="699"/>
      <c r="CO18" s="699"/>
      <c r="CP18" s="699">
        <v>0</v>
      </c>
      <c r="CQ18" s="699"/>
      <c r="CR18" s="699"/>
      <c r="CS18" s="699"/>
      <c r="CT18" s="699"/>
      <c r="CU18" s="699">
        <v>0</v>
      </c>
      <c r="CV18" s="699"/>
      <c r="CW18" s="699"/>
      <c r="CX18" s="699"/>
      <c r="CY18" s="699"/>
      <c r="CZ18" s="699">
        <v>0</v>
      </c>
      <c r="DA18" s="699"/>
      <c r="DB18" s="699"/>
      <c r="DC18" s="699"/>
      <c r="DD18" s="699"/>
      <c r="DE18" s="699">
        <v>0</v>
      </c>
      <c r="DF18" s="699"/>
      <c r="DG18" s="699"/>
      <c r="DH18" s="699"/>
      <c r="DI18" s="699"/>
      <c r="DJ18" s="699">
        <v>0</v>
      </c>
      <c r="DK18" s="699">
        <v>483</v>
      </c>
      <c r="DL18" s="699">
        <v>240.8</v>
      </c>
      <c r="DM18" s="699">
        <v>52110</v>
      </c>
      <c r="DN18" s="699">
        <v>35806</v>
      </c>
      <c r="DO18" s="699">
        <v>16304</v>
      </c>
      <c r="DP18" s="699"/>
      <c r="DQ18" s="699"/>
      <c r="DR18" s="699"/>
      <c r="DS18" s="699"/>
      <c r="DT18" s="699">
        <v>0</v>
      </c>
      <c r="DU18" s="699"/>
      <c r="DV18" s="699"/>
      <c r="DW18" s="699"/>
      <c r="DX18" s="699"/>
      <c r="DY18" s="699">
        <v>0</v>
      </c>
      <c r="DZ18" s="699">
        <v>0</v>
      </c>
      <c r="EA18" s="699">
        <v>0</v>
      </c>
      <c r="EB18" s="699">
        <v>0</v>
      </c>
      <c r="EC18" s="699">
        <v>0</v>
      </c>
      <c r="ED18" s="699">
        <v>0</v>
      </c>
      <c r="EE18" s="699">
        <v>0</v>
      </c>
      <c r="EF18" s="699">
        <v>0</v>
      </c>
      <c r="EG18" s="699">
        <v>0</v>
      </c>
      <c r="EH18" s="699">
        <v>0</v>
      </c>
      <c r="EI18" s="699">
        <v>0</v>
      </c>
    </row>
    <row r="19" spans="2:139">
      <c r="B19" s="700"/>
      <c r="C19" s="704"/>
      <c r="D19" s="1731"/>
      <c r="E19" s="716"/>
      <c r="F19" s="717"/>
      <c r="G19" s="717"/>
      <c r="H19" s="717"/>
      <c r="I19" s="717"/>
      <c r="J19" s="706"/>
      <c r="K19" s="706"/>
      <c r="L19" s="706"/>
      <c r="M19" s="706"/>
      <c r="N19" s="706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  <c r="AA19" s="699"/>
      <c r="AB19" s="699"/>
      <c r="AC19" s="699"/>
      <c r="AD19" s="699"/>
      <c r="AE19" s="699"/>
      <c r="AF19" s="699"/>
      <c r="AG19" s="699"/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  <c r="BX19" s="699"/>
      <c r="BY19" s="699"/>
      <c r="BZ19" s="699"/>
      <c r="CA19" s="699"/>
      <c r="CB19" s="699"/>
      <c r="CC19" s="699"/>
      <c r="CD19" s="699"/>
      <c r="CE19" s="699"/>
      <c r="CF19" s="699"/>
      <c r="CG19" s="699"/>
      <c r="CH19" s="699"/>
      <c r="CI19" s="699"/>
      <c r="CJ19" s="699"/>
      <c r="CK19" s="699"/>
      <c r="CL19" s="699"/>
      <c r="CM19" s="699"/>
      <c r="CN19" s="699"/>
      <c r="CO19" s="699"/>
      <c r="CP19" s="699"/>
      <c r="CQ19" s="699"/>
      <c r="CR19" s="699"/>
      <c r="CS19" s="699"/>
      <c r="CT19" s="699"/>
      <c r="CU19" s="699"/>
      <c r="CV19" s="699"/>
      <c r="CW19" s="699"/>
      <c r="CX19" s="699"/>
      <c r="CY19" s="699"/>
      <c r="CZ19" s="699"/>
      <c r="DA19" s="699"/>
      <c r="DB19" s="699"/>
      <c r="DC19" s="699"/>
      <c r="DD19" s="699"/>
      <c r="DE19" s="699"/>
      <c r="DF19" s="699"/>
      <c r="DG19" s="699"/>
      <c r="DH19" s="699"/>
      <c r="DI19" s="699"/>
      <c r="DJ19" s="699"/>
      <c r="DK19" s="699"/>
      <c r="DL19" s="699"/>
      <c r="DM19" s="699"/>
      <c r="DN19" s="699"/>
      <c r="DO19" s="699"/>
      <c r="DP19" s="699"/>
      <c r="DQ19" s="699"/>
      <c r="DR19" s="699"/>
      <c r="DS19" s="699"/>
      <c r="DT19" s="699"/>
      <c r="DU19" s="699"/>
      <c r="DV19" s="699"/>
      <c r="DW19" s="699"/>
      <c r="DX19" s="699"/>
      <c r="DY19" s="699"/>
      <c r="DZ19" s="699"/>
      <c r="EA19" s="699"/>
      <c r="EB19" s="699"/>
      <c r="EC19" s="699"/>
      <c r="ED19" s="699"/>
      <c r="EE19" s="699"/>
      <c r="EF19" s="699"/>
      <c r="EG19" s="699"/>
      <c r="EH19" s="699"/>
      <c r="EI19" s="699"/>
    </row>
    <row r="20" spans="2:139">
      <c r="B20" s="707"/>
      <c r="C20" s="1732" t="s">
        <v>2953</v>
      </c>
      <c r="D20" s="1736"/>
      <c r="E20" s="708"/>
      <c r="F20" s="709"/>
      <c r="G20" s="709"/>
      <c r="H20" s="709"/>
      <c r="I20" s="709"/>
      <c r="J20" s="710">
        <v>185</v>
      </c>
      <c r="K20" s="710">
        <v>59.5</v>
      </c>
      <c r="L20" s="710">
        <v>4275</v>
      </c>
      <c r="M20" s="710">
        <v>3896</v>
      </c>
      <c r="N20" s="710">
        <v>379</v>
      </c>
      <c r="O20" s="710">
        <v>0</v>
      </c>
      <c r="P20" s="710">
        <v>0</v>
      </c>
      <c r="Q20" s="710">
        <v>0</v>
      </c>
      <c r="R20" s="710">
        <v>0</v>
      </c>
      <c r="S20" s="710">
        <v>0</v>
      </c>
      <c r="T20" s="710">
        <v>0</v>
      </c>
      <c r="U20" s="710">
        <v>0</v>
      </c>
      <c r="V20" s="710">
        <v>0</v>
      </c>
      <c r="W20" s="710">
        <v>0</v>
      </c>
      <c r="X20" s="710">
        <v>0</v>
      </c>
      <c r="Y20" s="710">
        <v>0</v>
      </c>
      <c r="Z20" s="710">
        <v>0</v>
      </c>
      <c r="AA20" s="710">
        <v>0</v>
      </c>
      <c r="AB20" s="710">
        <v>0</v>
      </c>
      <c r="AC20" s="710">
        <v>0</v>
      </c>
      <c r="AD20" s="710">
        <v>611</v>
      </c>
      <c r="AE20" s="710">
        <v>105.1</v>
      </c>
      <c r="AF20" s="710">
        <v>7636</v>
      </c>
      <c r="AG20" s="710">
        <v>7088</v>
      </c>
      <c r="AH20" s="710">
        <v>548</v>
      </c>
      <c r="AI20" s="710">
        <v>565</v>
      </c>
      <c r="AJ20" s="710">
        <v>249.1</v>
      </c>
      <c r="AK20" s="710">
        <v>12881</v>
      </c>
      <c r="AL20" s="710">
        <v>12294</v>
      </c>
      <c r="AM20" s="710">
        <v>587</v>
      </c>
      <c r="AN20" s="710">
        <v>0</v>
      </c>
      <c r="AO20" s="710">
        <v>0</v>
      </c>
      <c r="AP20" s="710">
        <v>0</v>
      </c>
      <c r="AQ20" s="710">
        <v>0</v>
      </c>
      <c r="AR20" s="710">
        <v>0</v>
      </c>
      <c r="AS20" s="710">
        <v>0</v>
      </c>
      <c r="AT20" s="710">
        <v>0</v>
      </c>
      <c r="AU20" s="710">
        <v>0</v>
      </c>
      <c r="AV20" s="710">
        <v>0</v>
      </c>
      <c r="AW20" s="710">
        <v>0</v>
      </c>
      <c r="AX20" s="710">
        <v>0</v>
      </c>
      <c r="AY20" s="710">
        <v>0</v>
      </c>
      <c r="AZ20" s="710">
        <v>0</v>
      </c>
      <c r="BA20" s="710">
        <v>0</v>
      </c>
      <c r="BB20" s="710">
        <v>0</v>
      </c>
      <c r="BC20" s="710">
        <v>500</v>
      </c>
      <c r="BD20" s="710">
        <v>46.6</v>
      </c>
      <c r="BE20" s="710">
        <v>3450</v>
      </c>
      <c r="BF20" s="710">
        <v>3305</v>
      </c>
      <c r="BG20" s="710">
        <v>145</v>
      </c>
      <c r="BH20" s="710">
        <v>0</v>
      </c>
      <c r="BI20" s="710">
        <v>0</v>
      </c>
      <c r="BJ20" s="710">
        <v>0</v>
      </c>
      <c r="BK20" s="710">
        <v>0</v>
      </c>
      <c r="BL20" s="710">
        <v>0</v>
      </c>
      <c r="BM20" s="710">
        <v>601</v>
      </c>
      <c r="BN20" s="710">
        <v>262.39999999999998</v>
      </c>
      <c r="BO20" s="710">
        <v>13706</v>
      </c>
      <c r="BP20" s="710">
        <v>13063</v>
      </c>
      <c r="BQ20" s="710">
        <v>643</v>
      </c>
      <c r="BR20" s="710">
        <v>414</v>
      </c>
      <c r="BS20" s="710">
        <v>38.6</v>
      </c>
      <c r="BT20" s="710">
        <v>2857</v>
      </c>
      <c r="BU20" s="710">
        <v>2737</v>
      </c>
      <c r="BV20" s="710">
        <v>120</v>
      </c>
      <c r="BW20" s="710">
        <v>0</v>
      </c>
      <c r="BX20" s="710">
        <v>0</v>
      </c>
      <c r="BY20" s="710">
        <v>0</v>
      </c>
      <c r="BZ20" s="710">
        <v>0</v>
      </c>
      <c r="CA20" s="710">
        <v>0</v>
      </c>
      <c r="CB20" s="710">
        <v>0</v>
      </c>
      <c r="CC20" s="710">
        <v>0</v>
      </c>
      <c r="CD20" s="710">
        <v>0</v>
      </c>
      <c r="CE20" s="710">
        <v>0</v>
      </c>
      <c r="CF20" s="710">
        <v>0</v>
      </c>
      <c r="CG20" s="710">
        <v>0</v>
      </c>
      <c r="CH20" s="710">
        <v>0</v>
      </c>
      <c r="CI20" s="710">
        <v>0</v>
      </c>
      <c r="CJ20" s="710">
        <v>0</v>
      </c>
      <c r="CK20" s="710">
        <v>0</v>
      </c>
      <c r="CL20" s="710">
        <v>0</v>
      </c>
      <c r="CM20" s="710">
        <v>0</v>
      </c>
      <c r="CN20" s="710">
        <v>0</v>
      </c>
      <c r="CO20" s="710">
        <v>0</v>
      </c>
      <c r="CP20" s="710">
        <v>0</v>
      </c>
      <c r="CQ20" s="710">
        <v>912</v>
      </c>
      <c r="CR20" s="710">
        <v>246.5</v>
      </c>
      <c r="CS20" s="710">
        <v>12581</v>
      </c>
      <c r="CT20" s="710">
        <v>12193</v>
      </c>
      <c r="CU20" s="710">
        <v>388</v>
      </c>
      <c r="CV20" s="710">
        <v>0</v>
      </c>
      <c r="CW20" s="710">
        <v>0</v>
      </c>
      <c r="CX20" s="710">
        <v>0</v>
      </c>
      <c r="CY20" s="710">
        <v>0</v>
      </c>
      <c r="CZ20" s="710">
        <v>0</v>
      </c>
      <c r="DA20" s="710">
        <v>0</v>
      </c>
      <c r="DB20" s="710">
        <v>0</v>
      </c>
      <c r="DC20" s="710">
        <v>0</v>
      </c>
      <c r="DD20" s="710">
        <v>0</v>
      </c>
      <c r="DE20" s="710">
        <v>0</v>
      </c>
      <c r="DF20" s="710">
        <v>0</v>
      </c>
      <c r="DG20" s="710">
        <v>0</v>
      </c>
      <c r="DH20" s="710">
        <v>0</v>
      </c>
      <c r="DI20" s="710">
        <v>0</v>
      </c>
      <c r="DJ20" s="710">
        <v>0</v>
      </c>
      <c r="DK20" s="710">
        <v>483</v>
      </c>
      <c r="DL20" s="710">
        <v>240.8</v>
      </c>
      <c r="DM20" s="710">
        <v>52110</v>
      </c>
      <c r="DN20" s="710">
        <v>35806</v>
      </c>
      <c r="DO20" s="710">
        <v>16304</v>
      </c>
      <c r="DP20" s="710">
        <v>0</v>
      </c>
      <c r="DQ20" s="710">
        <v>0</v>
      </c>
      <c r="DR20" s="710">
        <v>0</v>
      </c>
      <c r="DS20" s="710">
        <v>0</v>
      </c>
      <c r="DT20" s="710">
        <v>0</v>
      </c>
      <c r="DU20" s="710">
        <v>0</v>
      </c>
      <c r="DV20" s="710">
        <v>0</v>
      </c>
      <c r="DW20" s="710">
        <v>0</v>
      </c>
      <c r="DX20" s="710">
        <v>0</v>
      </c>
      <c r="DY20" s="710">
        <v>0</v>
      </c>
      <c r="DZ20" s="710">
        <v>1395</v>
      </c>
      <c r="EA20" s="710">
        <v>262.7</v>
      </c>
      <c r="EB20" s="710">
        <v>19043</v>
      </c>
      <c r="EC20" s="710">
        <v>17617</v>
      </c>
      <c r="ED20" s="710">
        <v>1426</v>
      </c>
      <c r="EE20" s="710">
        <v>1666</v>
      </c>
      <c r="EF20" s="710">
        <v>558.1</v>
      </c>
      <c r="EG20" s="710">
        <v>30037</v>
      </c>
      <c r="EH20" s="710">
        <v>28662</v>
      </c>
      <c r="EI20" s="710">
        <v>1375</v>
      </c>
    </row>
    <row r="21" spans="2:139">
      <c r="B21" s="707" t="s">
        <v>2954</v>
      </c>
      <c r="C21" s="718" t="s">
        <v>2955</v>
      </c>
      <c r="D21" s="719"/>
      <c r="E21" s="720" t="s">
        <v>2789</v>
      </c>
      <c r="F21" s="721"/>
      <c r="G21" s="721"/>
      <c r="H21" s="721"/>
      <c r="I21" s="721"/>
      <c r="J21" s="722"/>
      <c r="K21" s="722"/>
      <c r="L21" s="722"/>
      <c r="M21" s="722"/>
      <c r="N21" s="723">
        <v>0</v>
      </c>
      <c r="O21" s="723"/>
      <c r="P21" s="723"/>
      <c r="Q21" s="723"/>
      <c r="R21" s="723"/>
      <c r="S21" s="723">
        <v>0</v>
      </c>
      <c r="T21" s="722"/>
      <c r="U21" s="722"/>
      <c r="V21" s="722"/>
      <c r="W21" s="722"/>
      <c r="X21" s="723">
        <v>0</v>
      </c>
      <c r="Y21" s="723"/>
      <c r="Z21" s="723"/>
      <c r="AA21" s="723"/>
      <c r="AB21" s="723"/>
      <c r="AC21" s="723">
        <v>0</v>
      </c>
      <c r="AD21" s="722"/>
      <c r="AE21" s="722"/>
      <c r="AF21" s="722"/>
      <c r="AG21" s="722"/>
      <c r="AH21" s="723">
        <v>0</v>
      </c>
      <c r="AI21" s="723"/>
      <c r="AJ21" s="723">
        <v>59.6</v>
      </c>
      <c r="AK21" s="723">
        <v>543</v>
      </c>
      <c r="AL21" s="723">
        <v>467</v>
      </c>
      <c r="AM21" s="723">
        <v>76</v>
      </c>
      <c r="AN21" s="722"/>
      <c r="AO21" s="722"/>
      <c r="AP21" s="722"/>
      <c r="AQ21" s="722"/>
      <c r="AR21" s="723">
        <v>0</v>
      </c>
      <c r="AS21" s="723"/>
      <c r="AT21" s="723">
        <v>40.9</v>
      </c>
      <c r="AU21" s="723">
        <v>372</v>
      </c>
      <c r="AV21" s="723">
        <v>320</v>
      </c>
      <c r="AW21" s="723">
        <v>52</v>
      </c>
      <c r="AX21" s="722"/>
      <c r="AY21" s="722"/>
      <c r="AZ21" s="722"/>
      <c r="BA21" s="722"/>
      <c r="BB21" s="723">
        <v>0</v>
      </c>
      <c r="BC21" s="723"/>
      <c r="BD21" s="723"/>
      <c r="BE21" s="723"/>
      <c r="BF21" s="723"/>
      <c r="BG21" s="723">
        <v>0</v>
      </c>
      <c r="BH21" s="722"/>
      <c r="BI21" s="722"/>
      <c r="BJ21" s="722"/>
      <c r="BK21" s="722"/>
      <c r="BL21" s="723">
        <v>0</v>
      </c>
      <c r="BM21" s="723"/>
      <c r="BN21" s="723"/>
      <c r="BO21" s="723"/>
      <c r="BP21" s="723"/>
      <c r="BQ21" s="723">
        <v>0</v>
      </c>
      <c r="BR21" s="722"/>
      <c r="BS21" s="722"/>
      <c r="BT21" s="722"/>
      <c r="BU21" s="722"/>
      <c r="BV21" s="723">
        <v>0</v>
      </c>
      <c r="BW21" s="723"/>
      <c r="BX21" s="723">
        <v>55.9</v>
      </c>
      <c r="BY21" s="723">
        <v>508</v>
      </c>
      <c r="BZ21" s="723">
        <v>438</v>
      </c>
      <c r="CA21" s="723">
        <v>70</v>
      </c>
      <c r="CB21" s="722"/>
      <c r="CC21" s="722"/>
      <c r="CD21" s="722"/>
      <c r="CE21" s="722"/>
      <c r="CF21" s="723">
        <v>0</v>
      </c>
      <c r="CG21" s="723"/>
      <c r="CH21" s="723">
        <v>44.9</v>
      </c>
      <c r="CI21" s="723">
        <v>409</v>
      </c>
      <c r="CJ21" s="723">
        <v>352</v>
      </c>
      <c r="CK21" s="723">
        <v>57</v>
      </c>
      <c r="CL21" s="722"/>
      <c r="CM21" s="722"/>
      <c r="CN21" s="722"/>
      <c r="CO21" s="722"/>
      <c r="CP21" s="723">
        <v>0</v>
      </c>
      <c r="CQ21" s="723"/>
      <c r="CR21" s="723"/>
      <c r="CS21" s="723"/>
      <c r="CT21" s="723"/>
      <c r="CU21" s="723">
        <v>0</v>
      </c>
      <c r="CV21" s="722"/>
      <c r="CW21" s="722"/>
      <c r="CX21" s="722"/>
      <c r="CY21" s="722"/>
      <c r="CZ21" s="723">
        <v>0</v>
      </c>
      <c r="DA21" s="723"/>
      <c r="DB21" s="723"/>
      <c r="DC21" s="723"/>
      <c r="DD21" s="723"/>
      <c r="DE21" s="723">
        <v>0</v>
      </c>
      <c r="DF21" s="722"/>
      <c r="DG21" s="722"/>
      <c r="DH21" s="722"/>
      <c r="DI21" s="722"/>
      <c r="DJ21" s="723">
        <v>0</v>
      </c>
      <c r="DK21" s="723"/>
      <c r="DL21" s="723"/>
      <c r="DM21" s="723"/>
      <c r="DN21" s="723"/>
      <c r="DO21" s="723">
        <v>0</v>
      </c>
      <c r="DP21" s="722"/>
      <c r="DQ21" s="722"/>
      <c r="DR21" s="722"/>
      <c r="DS21" s="722"/>
      <c r="DT21" s="723">
        <v>0</v>
      </c>
      <c r="DU21" s="723"/>
      <c r="DV21" s="723"/>
      <c r="DW21" s="723"/>
      <c r="DX21" s="723"/>
      <c r="DY21" s="723">
        <v>0</v>
      </c>
      <c r="DZ21" s="699">
        <v>0</v>
      </c>
      <c r="EA21" s="699">
        <v>0</v>
      </c>
      <c r="EB21" s="699">
        <v>0</v>
      </c>
      <c r="EC21" s="699">
        <v>0</v>
      </c>
      <c r="ED21" s="699">
        <v>0</v>
      </c>
      <c r="EE21" s="699">
        <v>0</v>
      </c>
      <c r="EF21" s="699">
        <v>156.4</v>
      </c>
      <c r="EG21" s="699">
        <v>1423</v>
      </c>
      <c r="EH21" s="699">
        <v>1225</v>
      </c>
      <c r="EI21" s="723">
        <v>198</v>
      </c>
    </row>
    <row r="22" spans="2:139">
      <c r="B22" s="724" t="s">
        <v>2956</v>
      </c>
      <c r="C22" s="725" t="s">
        <v>2957</v>
      </c>
      <c r="D22" s="726"/>
      <c r="E22" s="726"/>
      <c r="F22" s="727"/>
      <c r="G22" s="727"/>
      <c r="H22" s="727"/>
      <c r="I22" s="727"/>
      <c r="J22" s="728">
        <v>1885</v>
      </c>
      <c r="K22" s="728">
        <v>558.9</v>
      </c>
      <c r="L22" s="728">
        <v>46983</v>
      </c>
      <c r="M22" s="728">
        <v>36186</v>
      </c>
      <c r="N22" s="729">
        <v>10797</v>
      </c>
      <c r="O22" s="729">
        <v>0</v>
      </c>
      <c r="P22" s="729">
        <v>0</v>
      </c>
      <c r="Q22" s="729">
        <v>0</v>
      </c>
      <c r="R22" s="729">
        <v>0</v>
      </c>
      <c r="S22" s="729">
        <v>0</v>
      </c>
      <c r="T22" s="728">
        <v>1300</v>
      </c>
      <c r="U22" s="728">
        <v>448.9</v>
      </c>
      <c r="V22" s="728">
        <v>15600</v>
      </c>
      <c r="W22" s="728">
        <v>13650</v>
      </c>
      <c r="X22" s="729">
        <v>1950</v>
      </c>
      <c r="Y22" s="729">
        <v>1400</v>
      </c>
      <c r="Z22" s="729">
        <v>176.6</v>
      </c>
      <c r="AA22" s="729">
        <v>34320</v>
      </c>
      <c r="AB22" s="729">
        <v>27422</v>
      </c>
      <c r="AC22" s="729">
        <v>6898</v>
      </c>
      <c r="AD22" s="728">
        <v>2311</v>
      </c>
      <c r="AE22" s="728">
        <v>604.5</v>
      </c>
      <c r="AF22" s="728">
        <v>50344</v>
      </c>
      <c r="AG22" s="728">
        <v>39378</v>
      </c>
      <c r="AH22" s="729">
        <v>10966</v>
      </c>
      <c r="AI22" s="729">
        <v>1965</v>
      </c>
      <c r="AJ22" s="729">
        <v>485.4</v>
      </c>
      <c r="AK22" s="729">
        <v>47744</v>
      </c>
      <c r="AL22" s="729">
        <v>40183</v>
      </c>
      <c r="AM22" s="729">
        <v>7561</v>
      </c>
      <c r="AN22" s="728">
        <v>1700</v>
      </c>
      <c r="AO22" s="728">
        <v>499.4</v>
      </c>
      <c r="AP22" s="728">
        <v>42708</v>
      </c>
      <c r="AQ22" s="728">
        <v>32290</v>
      </c>
      <c r="AR22" s="729">
        <v>10418</v>
      </c>
      <c r="AS22" s="729">
        <v>2100</v>
      </c>
      <c r="AT22" s="729">
        <v>305.79999999999995</v>
      </c>
      <c r="AU22" s="729">
        <v>51852</v>
      </c>
      <c r="AV22" s="729">
        <v>41453</v>
      </c>
      <c r="AW22" s="729">
        <v>10399</v>
      </c>
      <c r="AX22" s="728">
        <v>1450</v>
      </c>
      <c r="AY22" s="728">
        <v>183</v>
      </c>
      <c r="AZ22" s="728">
        <v>36558</v>
      </c>
      <c r="BA22" s="728">
        <v>27429</v>
      </c>
      <c r="BB22" s="729">
        <v>9129</v>
      </c>
      <c r="BC22" s="729">
        <v>2650</v>
      </c>
      <c r="BD22" s="729">
        <v>317.8</v>
      </c>
      <c r="BE22" s="729">
        <v>55370</v>
      </c>
      <c r="BF22" s="729">
        <v>44856</v>
      </c>
      <c r="BG22" s="729">
        <v>10514</v>
      </c>
      <c r="BH22" s="728">
        <v>1400</v>
      </c>
      <c r="BI22" s="728">
        <v>176.7</v>
      </c>
      <c r="BJ22" s="728">
        <v>36108</v>
      </c>
      <c r="BK22" s="728">
        <v>27010</v>
      </c>
      <c r="BL22" s="729">
        <v>9098</v>
      </c>
      <c r="BM22" s="729">
        <v>2914</v>
      </c>
      <c r="BN22" s="729">
        <v>756.5</v>
      </c>
      <c r="BO22" s="729">
        <v>69872</v>
      </c>
      <c r="BP22" s="729">
        <v>57977</v>
      </c>
      <c r="BQ22" s="729">
        <v>11895</v>
      </c>
      <c r="BR22" s="728">
        <v>2114</v>
      </c>
      <c r="BS22" s="728">
        <v>538</v>
      </c>
      <c r="BT22" s="728">
        <v>45565</v>
      </c>
      <c r="BU22" s="728">
        <v>35027</v>
      </c>
      <c r="BV22" s="729">
        <v>10538</v>
      </c>
      <c r="BW22" s="729">
        <v>2000</v>
      </c>
      <c r="BX22" s="729">
        <v>593</v>
      </c>
      <c r="BY22" s="729">
        <v>33068</v>
      </c>
      <c r="BZ22" s="729">
        <v>27864</v>
      </c>
      <c r="CA22" s="729">
        <v>5204</v>
      </c>
      <c r="CB22" s="728">
        <v>1700</v>
      </c>
      <c r="CC22" s="728">
        <v>499.4</v>
      </c>
      <c r="CD22" s="728">
        <v>42708</v>
      </c>
      <c r="CE22" s="728">
        <v>32290</v>
      </c>
      <c r="CF22" s="729">
        <v>10418</v>
      </c>
      <c r="CG22" s="729">
        <v>650</v>
      </c>
      <c r="CH22" s="729">
        <v>411.7</v>
      </c>
      <c r="CI22" s="729">
        <v>10089</v>
      </c>
      <c r="CJ22" s="729">
        <v>8627</v>
      </c>
      <c r="CK22" s="729">
        <v>1462</v>
      </c>
      <c r="CL22" s="728">
        <v>350</v>
      </c>
      <c r="CM22" s="728">
        <v>44.2</v>
      </c>
      <c r="CN22" s="728">
        <v>3150</v>
      </c>
      <c r="CO22" s="728">
        <v>2930</v>
      </c>
      <c r="CP22" s="729">
        <v>220</v>
      </c>
      <c r="CQ22" s="729">
        <v>1212</v>
      </c>
      <c r="CR22" s="729">
        <v>569.20000000000005</v>
      </c>
      <c r="CS22" s="729">
        <v>19181</v>
      </c>
      <c r="CT22" s="729">
        <v>17539</v>
      </c>
      <c r="CU22" s="729">
        <v>1642</v>
      </c>
      <c r="CV22" s="728">
        <v>0</v>
      </c>
      <c r="CW22" s="728">
        <v>0</v>
      </c>
      <c r="CX22" s="728">
        <v>0</v>
      </c>
      <c r="CY22" s="728">
        <v>0</v>
      </c>
      <c r="CZ22" s="729">
        <v>0</v>
      </c>
      <c r="DA22" s="729">
        <v>640</v>
      </c>
      <c r="DB22" s="729">
        <v>367.59999999999997</v>
      </c>
      <c r="DC22" s="729">
        <v>8674</v>
      </c>
      <c r="DD22" s="729">
        <v>7230</v>
      </c>
      <c r="DE22" s="729">
        <v>1444</v>
      </c>
      <c r="DF22" s="728">
        <v>0</v>
      </c>
      <c r="DG22" s="728">
        <v>0</v>
      </c>
      <c r="DH22" s="728">
        <v>0</v>
      </c>
      <c r="DI22" s="728">
        <v>0</v>
      </c>
      <c r="DJ22" s="729">
        <v>0</v>
      </c>
      <c r="DK22" s="729">
        <v>1123</v>
      </c>
      <c r="DL22" s="729">
        <v>608.5</v>
      </c>
      <c r="DM22" s="729">
        <v>60784</v>
      </c>
      <c r="DN22" s="729">
        <v>43036</v>
      </c>
      <c r="DO22" s="729">
        <v>17748</v>
      </c>
      <c r="DP22" s="728">
        <v>0</v>
      </c>
      <c r="DQ22" s="728">
        <v>0</v>
      </c>
      <c r="DR22" s="728">
        <v>0</v>
      </c>
      <c r="DS22" s="728">
        <v>0</v>
      </c>
      <c r="DT22" s="729">
        <v>0</v>
      </c>
      <c r="DU22" s="729">
        <v>300</v>
      </c>
      <c r="DV22" s="729">
        <v>322.7</v>
      </c>
      <c r="DW22" s="729">
        <v>6600</v>
      </c>
      <c r="DX22" s="729">
        <v>5346</v>
      </c>
      <c r="DY22" s="729">
        <v>1254</v>
      </c>
      <c r="DZ22" s="728">
        <v>14045</v>
      </c>
      <c r="EA22" s="728">
        <v>3568.3</v>
      </c>
      <c r="EB22" s="728">
        <v>320849</v>
      </c>
      <c r="EC22" s="728">
        <v>247156</v>
      </c>
      <c r="ED22" s="729">
        <v>73693</v>
      </c>
      <c r="EE22" s="729">
        <v>13029</v>
      </c>
      <c r="EF22" s="729">
        <v>2635.1</v>
      </c>
      <c r="EG22" s="729">
        <v>292226</v>
      </c>
      <c r="EH22" s="729">
        <v>239755</v>
      </c>
      <c r="EI22" s="729">
        <v>52471</v>
      </c>
    </row>
    <row r="23" spans="2:139">
      <c r="B23" s="730" t="s">
        <v>2807</v>
      </c>
      <c r="C23" s="696" t="s">
        <v>2958</v>
      </c>
      <c r="D23" s="1729" t="s">
        <v>2959</v>
      </c>
      <c r="E23" s="712" t="s">
        <v>28</v>
      </c>
      <c r="F23" s="698">
        <v>3.4649999999999999</v>
      </c>
      <c r="G23" s="698">
        <v>3.3</v>
      </c>
      <c r="H23" s="698">
        <v>3.3296081581336869</v>
      </c>
      <c r="I23" s="698">
        <v>3.2995739330865406</v>
      </c>
      <c r="J23" s="699"/>
      <c r="K23" s="699">
        <v>1600</v>
      </c>
      <c r="L23" s="699">
        <v>5544</v>
      </c>
      <c r="M23" s="699">
        <v>5280</v>
      </c>
      <c r="N23" s="699">
        <v>264</v>
      </c>
      <c r="O23" s="699"/>
      <c r="P23" s="699">
        <v>1556.5</v>
      </c>
      <c r="Q23" s="699">
        <v>5494</v>
      </c>
      <c r="R23" s="699">
        <v>5136</v>
      </c>
      <c r="S23" s="699">
        <v>358</v>
      </c>
      <c r="T23" s="699"/>
      <c r="U23" s="699">
        <v>1600</v>
      </c>
      <c r="V23" s="699">
        <v>5544</v>
      </c>
      <c r="W23" s="699">
        <v>5280</v>
      </c>
      <c r="X23" s="699">
        <v>264</v>
      </c>
      <c r="Y23" s="699"/>
      <c r="Z23" s="699">
        <v>1477.2</v>
      </c>
      <c r="AA23" s="699">
        <v>4919</v>
      </c>
      <c r="AB23" s="699">
        <v>4875</v>
      </c>
      <c r="AC23" s="699">
        <v>44</v>
      </c>
      <c r="AD23" s="699"/>
      <c r="AE23" s="699">
        <v>1600</v>
      </c>
      <c r="AF23" s="699">
        <v>5544</v>
      </c>
      <c r="AG23" s="699">
        <v>5280</v>
      </c>
      <c r="AH23" s="699">
        <v>264</v>
      </c>
      <c r="AI23" s="699"/>
      <c r="AJ23" s="731">
        <v>1619.7</v>
      </c>
      <c r="AK23" s="731">
        <v>5083</v>
      </c>
      <c r="AL23" s="731">
        <v>5345</v>
      </c>
      <c r="AM23" s="731">
        <v>-262</v>
      </c>
      <c r="AN23" s="699"/>
      <c r="AO23" s="699">
        <v>1600</v>
      </c>
      <c r="AP23" s="699">
        <v>5544</v>
      </c>
      <c r="AQ23" s="699">
        <v>5280</v>
      </c>
      <c r="AR23" s="699">
        <v>264</v>
      </c>
      <c r="AS23" s="699"/>
      <c r="AT23" s="699">
        <v>1575.6</v>
      </c>
      <c r="AU23" s="699">
        <v>5247</v>
      </c>
      <c r="AV23" s="699">
        <v>5199</v>
      </c>
      <c r="AW23" s="699">
        <v>48</v>
      </c>
      <c r="AX23" s="699"/>
      <c r="AY23" s="699">
        <v>1600</v>
      </c>
      <c r="AZ23" s="699">
        <v>5544</v>
      </c>
      <c r="BA23" s="699">
        <v>5280</v>
      </c>
      <c r="BB23" s="699">
        <v>264</v>
      </c>
      <c r="BC23" s="699"/>
      <c r="BD23" s="699">
        <v>1606.7</v>
      </c>
      <c r="BE23" s="699">
        <v>5350</v>
      </c>
      <c r="BF23" s="699">
        <v>5303</v>
      </c>
      <c r="BG23" s="699">
        <v>47</v>
      </c>
      <c r="BH23" s="699"/>
      <c r="BI23" s="699">
        <v>1600</v>
      </c>
      <c r="BJ23" s="699">
        <v>5544</v>
      </c>
      <c r="BK23" s="699">
        <v>5280</v>
      </c>
      <c r="BL23" s="699">
        <v>264</v>
      </c>
      <c r="BM23" s="699"/>
      <c r="BN23" s="699">
        <v>1431.7</v>
      </c>
      <c r="BO23" s="699">
        <v>4767</v>
      </c>
      <c r="BP23" s="699">
        <v>4724</v>
      </c>
      <c r="BQ23" s="699">
        <v>43</v>
      </c>
      <c r="BR23" s="699"/>
      <c r="BS23" s="699">
        <v>1600</v>
      </c>
      <c r="BT23" s="699">
        <v>5544</v>
      </c>
      <c r="BU23" s="699">
        <v>5280</v>
      </c>
      <c r="BV23" s="699">
        <v>264</v>
      </c>
      <c r="BW23" s="699"/>
      <c r="BX23" s="699">
        <v>1509.5</v>
      </c>
      <c r="BY23" s="699">
        <v>5026</v>
      </c>
      <c r="BZ23" s="699">
        <v>4982</v>
      </c>
      <c r="CA23" s="699">
        <v>44</v>
      </c>
      <c r="CB23" s="699"/>
      <c r="CC23" s="699">
        <v>1600</v>
      </c>
      <c r="CD23" s="699">
        <v>5544</v>
      </c>
      <c r="CE23" s="699">
        <v>5280</v>
      </c>
      <c r="CF23" s="699">
        <v>264</v>
      </c>
      <c r="CG23" s="699"/>
      <c r="CH23" s="699">
        <v>1516.7</v>
      </c>
      <c r="CI23" s="699">
        <v>5051</v>
      </c>
      <c r="CJ23" s="699">
        <v>5005</v>
      </c>
      <c r="CK23" s="699">
        <v>46</v>
      </c>
      <c r="CL23" s="699"/>
      <c r="CM23" s="699">
        <v>1600</v>
      </c>
      <c r="CN23" s="699">
        <v>5544</v>
      </c>
      <c r="CO23" s="699">
        <v>5280</v>
      </c>
      <c r="CP23" s="699">
        <v>264</v>
      </c>
      <c r="CQ23" s="699"/>
      <c r="CR23" s="699">
        <v>1876.4</v>
      </c>
      <c r="CS23" s="699">
        <v>6248</v>
      </c>
      <c r="CT23" s="699">
        <v>6192</v>
      </c>
      <c r="CU23" s="699">
        <v>56</v>
      </c>
      <c r="CV23" s="699"/>
      <c r="CW23" s="699">
        <v>1600</v>
      </c>
      <c r="CX23" s="699">
        <v>5544</v>
      </c>
      <c r="CY23" s="699">
        <v>5280</v>
      </c>
      <c r="CZ23" s="699">
        <v>264</v>
      </c>
      <c r="DA23" s="699"/>
      <c r="DB23" s="699">
        <v>1095.9000000000001</v>
      </c>
      <c r="DC23" s="699">
        <v>3649</v>
      </c>
      <c r="DD23" s="699">
        <v>3616</v>
      </c>
      <c r="DE23" s="699">
        <v>33</v>
      </c>
      <c r="DF23" s="699"/>
      <c r="DG23" s="699">
        <v>1600</v>
      </c>
      <c r="DH23" s="699">
        <v>5544</v>
      </c>
      <c r="DI23" s="699">
        <v>5280</v>
      </c>
      <c r="DJ23" s="699">
        <v>264</v>
      </c>
      <c r="DK23" s="699"/>
      <c r="DL23" s="699">
        <v>1482.1</v>
      </c>
      <c r="DM23" s="699">
        <v>4935</v>
      </c>
      <c r="DN23" s="699">
        <v>4891</v>
      </c>
      <c r="DO23" s="699">
        <v>44</v>
      </c>
      <c r="DP23" s="699"/>
      <c r="DQ23" s="699">
        <v>1600</v>
      </c>
      <c r="DR23" s="699">
        <v>5544</v>
      </c>
      <c r="DS23" s="699">
        <v>5280</v>
      </c>
      <c r="DT23" s="699">
        <v>264</v>
      </c>
      <c r="DU23" s="699"/>
      <c r="DV23" s="699">
        <v>1464.8</v>
      </c>
      <c r="DW23" s="699">
        <v>4878</v>
      </c>
      <c r="DX23" s="699">
        <v>4834</v>
      </c>
      <c r="DY23" s="699">
        <v>44</v>
      </c>
      <c r="DZ23" s="699">
        <v>0</v>
      </c>
      <c r="EA23" s="699">
        <v>12800</v>
      </c>
      <c r="EB23" s="699">
        <v>44352</v>
      </c>
      <c r="EC23" s="699">
        <v>42240</v>
      </c>
      <c r="ED23" s="699">
        <v>2112</v>
      </c>
      <c r="EE23" s="699">
        <v>0</v>
      </c>
      <c r="EF23" s="699">
        <v>12333.4</v>
      </c>
      <c r="EG23" s="699">
        <v>41380</v>
      </c>
      <c r="EH23" s="699">
        <v>40700</v>
      </c>
      <c r="EI23" s="699">
        <v>680</v>
      </c>
    </row>
    <row r="24" spans="2:139">
      <c r="B24" s="700" t="s">
        <v>2960</v>
      </c>
      <c r="C24" s="701" t="s">
        <v>2961</v>
      </c>
      <c r="D24" s="1730"/>
      <c r="E24" s="715" t="s">
        <v>28</v>
      </c>
      <c r="F24" s="703"/>
      <c r="G24" s="703"/>
      <c r="H24" s="703">
        <v>7.37</v>
      </c>
      <c r="I24" s="703">
        <v>3.4</v>
      </c>
      <c r="J24" s="699"/>
      <c r="K24" s="699"/>
      <c r="L24" s="699"/>
      <c r="M24" s="699"/>
      <c r="N24" s="699">
        <v>0</v>
      </c>
      <c r="O24" s="699"/>
      <c r="P24" s="699">
        <v>47</v>
      </c>
      <c r="Q24" s="699">
        <v>347</v>
      </c>
      <c r="R24" s="699">
        <v>160</v>
      </c>
      <c r="S24" s="699">
        <v>187</v>
      </c>
      <c r="T24" s="699"/>
      <c r="U24" s="699"/>
      <c r="V24" s="699"/>
      <c r="W24" s="699"/>
      <c r="X24" s="699">
        <v>0</v>
      </c>
      <c r="Y24" s="699"/>
      <c r="Z24" s="699">
        <v>44.4</v>
      </c>
      <c r="AA24" s="699">
        <v>327</v>
      </c>
      <c r="AB24" s="699">
        <v>151</v>
      </c>
      <c r="AC24" s="699">
        <v>176</v>
      </c>
      <c r="AD24" s="699"/>
      <c r="AE24" s="699"/>
      <c r="AF24" s="699"/>
      <c r="AG24" s="699"/>
      <c r="AH24" s="699">
        <v>0</v>
      </c>
      <c r="AI24" s="699"/>
      <c r="AJ24" s="731">
        <v>43.2</v>
      </c>
      <c r="AK24" s="731">
        <v>318</v>
      </c>
      <c r="AL24" s="731">
        <v>147</v>
      </c>
      <c r="AM24" s="731">
        <v>171</v>
      </c>
      <c r="AN24" s="699"/>
      <c r="AO24" s="699"/>
      <c r="AP24" s="699"/>
      <c r="AQ24" s="699"/>
      <c r="AR24" s="699">
        <v>0</v>
      </c>
      <c r="AS24" s="699"/>
      <c r="AT24" s="699">
        <v>40.299999999999997</v>
      </c>
      <c r="AU24" s="699">
        <v>297</v>
      </c>
      <c r="AV24" s="699">
        <v>137</v>
      </c>
      <c r="AW24" s="699">
        <v>160</v>
      </c>
      <c r="AX24" s="699"/>
      <c r="AY24" s="699"/>
      <c r="AZ24" s="699"/>
      <c r="BA24" s="699"/>
      <c r="BB24" s="699">
        <v>0</v>
      </c>
      <c r="BC24" s="699"/>
      <c r="BD24" s="699">
        <v>53.2</v>
      </c>
      <c r="BE24" s="699">
        <v>392</v>
      </c>
      <c r="BF24" s="699">
        <v>181</v>
      </c>
      <c r="BG24" s="699">
        <v>211</v>
      </c>
      <c r="BH24" s="699"/>
      <c r="BI24" s="699"/>
      <c r="BJ24" s="699"/>
      <c r="BK24" s="699"/>
      <c r="BL24" s="699">
        <v>0</v>
      </c>
      <c r="BM24" s="699"/>
      <c r="BN24" s="699">
        <v>35.5</v>
      </c>
      <c r="BO24" s="699">
        <v>262</v>
      </c>
      <c r="BP24" s="699">
        <v>121</v>
      </c>
      <c r="BQ24" s="699">
        <v>141</v>
      </c>
      <c r="BR24" s="699"/>
      <c r="BS24" s="699"/>
      <c r="BT24" s="699"/>
      <c r="BU24" s="699"/>
      <c r="BV24" s="699">
        <v>0</v>
      </c>
      <c r="BW24" s="699"/>
      <c r="BX24" s="699">
        <v>43.2</v>
      </c>
      <c r="BY24" s="699">
        <v>319</v>
      </c>
      <c r="BZ24" s="699">
        <v>146</v>
      </c>
      <c r="CA24" s="699">
        <v>173</v>
      </c>
      <c r="CB24" s="699"/>
      <c r="CC24" s="699"/>
      <c r="CD24" s="699"/>
      <c r="CE24" s="699"/>
      <c r="CF24" s="699">
        <v>0</v>
      </c>
      <c r="CG24" s="699"/>
      <c r="CH24" s="699">
        <v>50.3</v>
      </c>
      <c r="CI24" s="699">
        <v>370</v>
      </c>
      <c r="CJ24" s="699">
        <v>171</v>
      </c>
      <c r="CK24" s="699">
        <v>199</v>
      </c>
      <c r="CL24" s="699"/>
      <c r="CM24" s="699"/>
      <c r="CN24" s="699"/>
      <c r="CO24" s="699"/>
      <c r="CP24" s="699">
        <v>0</v>
      </c>
      <c r="CQ24" s="699"/>
      <c r="CR24" s="699">
        <v>49.2</v>
      </c>
      <c r="CS24" s="699">
        <v>363</v>
      </c>
      <c r="CT24" s="699">
        <v>168</v>
      </c>
      <c r="CU24" s="699">
        <v>195</v>
      </c>
      <c r="CV24" s="699"/>
      <c r="CW24" s="699"/>
      <c r="CX24" s="699"/>
      <c r="CY24" s="699"/>
      <c r="CZ24" s="699">
        <v>0</v>
      </c>
      <c r="DA24" s="699"/>
      <c r="DB24" s="699">
        <v>34.799999999999997</v>
      </c>
      <c r="DC24" s="699">
        <v>256</v>
      </c>
      <c r="DD24" s="699">
        <v>118</v>
      </c>
      <c r="DE24" s="699">
        <v>138</v>
      </c>
      <c r="DF24" s="699"/>
      <c r="DG24" s="699"/>
      <c r="DH24" s="699"/>
      <c r="DI24" s="699"/>
      <c r="DJ24" s="699">
        <v>0</v>
      </c>
      <c r="DK24" s="699"/>
      <c r="DL24" s="699">
        <v>43</v>
      </c>
      <c r="DM24" s="699">
        <v>317</v>
      </c>
      <c r="DN24" s="699">
        <v>146</v>
      </c>
      <c r="DO24" s="699">
        <v>171</v>
      </c>
      <c r="DP24" s="699"/>
      <c r="DQ24" s="699"/>
      <c r="DR24" s="699"/>
      <c r="DS24" s="699"/>
      <c r="DT24" s="699">
        <v>0</v>
      </c>
      <c r="DU24" s="699"/>
      <c r="DV24" s="699">
        <v>45.2</v>
      </c>
      <c r="DW24" s="699">
        <v>333</v>
      </c>
      <c r="DX24" s="699">
        <v>154</v>
      </c>
      <c r="DY24" s="699">
        <v>179</v>
      </c>
      <c r="DZ24" s="699">
        <v>0</v>
      </c>
      <c r="EA24" s="699">
        <v>0</v>
      </c>
      <c r="EB24" s="699">
        <v>0</v>
      </c>
      <c r="EC24" s="699">
        <v>0</v>
      </c>
      <c r="ED24" s="699">
        <v>0</v>
      </c>
      <c r="EE24" s="699">
        <v>0</v>
      </c>
      <c r="EF24" s="699">
        <v>353.8</v>
      </c>
      <c r="EG24" s="699">
        <v>2609</v>
      </c>
      <c r="EH24" s="699">
        <v>1203</v>
      </c>
      <c r="EI24" s="699">
        <v>1406</v>
      </c>
    </row>
    <row r="25" spans="2:139">
      <c r="B25" s="700"/>
      <c r="C25" s="732" t="s">
        <v>2962</v>
      </c>
      <c r="D25" s="1731"/>
      <c r="E25" s="716" t="s">
        <v>28</v>
      </c>
      <c r="F25" s="733"/>
      <c r="G25" s="733"/>
      <c r="H25" s="733">
        <v>4.0999999999999996</v>
      </c>
      <c r="I25" s="733">
        <v>3.35</v>
      </c>
      <c r="J25" s="699"/>
      <c r="K25" s="699"/>
      <c r="L25" s="699"/>
      <c r="M25" s="699"/>
      <c r="N25" s="699">
        <v>0</v>
      </c>
      <c r="O25" s="699"/>
      <c r="P25" s="699">
        <v>1.2</v>
      </c>
      <c r="Q25" s="699">
        <v>5</v>
      </c>
      <c r="R25" s="699">
        <v>4</v>
      </c>
      <c r="S25" s="699">
        <v>1</v>
      </c>
      <c r="T25" s="699"/>
      <c r="U25" s="699"/>
      <c r="V25" s="699"/>
      <c r="W25" s="699"/>
      <c r="X25" s="699">
        <v>0</v>
      </c>
      <c r="Y25" s="699"/>
      <c r="Z25" s="699">
        <v>0.7</v>
      </c>
      <c r="AA25" s="699">
        <v>3</v>
      </c>
      <c r="AB25" s="699">
        <v>2</v>
      </c>
      <c r="AC25" s="699">
        <v>1</v>
      </c>
      <c r="AD25" s="699"/>
      <c r="AE25" s="699"/>
      <c r="AF25" s="699"/>
      <c r="AG25" s="699"/>
      <c r="AH25" s="699">
        <v>0</v>
      </c>
      <c r="AI25" s="699"/>
      <c r="AJ25" s="731">
        <v>1.3</v>
      </c>
      <c r="AK25" s="731">
        <v>5</v>
      </c>
      <c r="AL25" s="731">
        <v>4</v>
      </c>
      <c r="AM25" s="731">
        <v>1</v>
      </c>
      <c r="AN25" s="699"/>
      <c r="AO25" s="699"/>
      <c r="AP25" s="699"/>
      <c r="AQ25" s="699"/>
      <c r="AR25" s="699">
        <v>0</v>
      </c>
      <c r="AS25" s="699"/>
      <c r="AT25" s="699">
        <v>1.4</v>
      </c>
      <c r="AU25" s="699">
        <v>6</v>
      </c>
      <c r="AV25" s="699">
        <v>5</v>
      </c>
      <c r="AW25" s="699">
        <v>1</v>
      </c>
      <c r="AX25" s="699"/>
      <c r="AY25" s="699"/>
      <c r="AZ25" s="699"/>
      <c r="BA25" s="699"/>
      <c r="BB25" s="699">
        <v>0</v>
      </c>
      <c r="BC25" s="699"/>
      <c r="BD25" s="699">
        <v>0.7</v>
      </c>
      <c r="BE25" s="699">
        <v>3</v>
      </c>
      <c r="BF25" s="699">
        <v>2</v>
      </c>
      <c r="BG25" s="699">
        <v>1</v>
      </c>
      <c r="BH25" s="699"/>
      <c r="BI25" s="699"/>
      <c r="BJ25" s="699"/>
      <c r="BK25" s="699"/>
      <c r="BL25" s="699">
        <v>0</v>
      </c>
      <c r="BM25" s="699"/>
      <c r="BN25" s="699">
        <v>1.4</v>
      </c>
      <c r="BO25" s="699">
        <v>6</v>
      </c>
      <c r="BP25" s="699">
        <v>5</v>
      </c>
      <c r="BQ25" s="699">
        <v>1</v>
      </c>
      <c r="BR25" s="699"/>
      <c r="BS25" s="699"/>
      <c r="BT25" s="699"/>
      <c r="BU25" s="699"/>
      <c r="BV25" s="699">
        <v>0</v>
      </c>
      <c r="BW25" s="699"/>
      <c r="BX25" s="699">
        <v>1.2</v>
      </c>
      <c r="BY25" s="699">
        <v>5</v>
      </c>
      <c r="BZ25" s="699">
        <v>4</v>
      </c>
      <c r="CA25" s="699">
        <v>1</v>
      </c>
      <c r="CB25" s="699"/>
      <c r="CC25" s="699"/>
      <c r="CD25" s="699"/>
      <c r="CE25" s="699"/>
      <c r="CF25" s="699">
        <v>0</v>
      </c>
      <c r="CG25" s="699"/>
      <c r="CH25" s="699">
        <v>1.3</v>
      </c>
      <c r="CI25" s="699">
        <v>5</v>
      </c>
      <c r="CJ25" s="699">
        <v>4</v>
      </c>
      <c r="CK25" s="699">
        <v>1</v>
      </c>
      <c r="CL25" s="699"/>
      <c r="CM25" s="699"/>
      <c r="CN25" s="699"/>
      <c r="CO25" s="699"/>
      <c r="CP25" s="699">
        <v>0</v>
      </c>
      <c r="CQ25" s="699"/>
      <c r="CR25" s="699">
        <v>1.8</v>
      </c>
      <c r="CS25" s="699">
        <v>8</v>
      </c>
      <c r="CT25" s="699">
        <v>6</v>
      </c>
      <c r="CU25" s="699">
        <v>2</v>
      </c>
      <c r="CV25" s="699"/>
      <c r="CW25" s="699"/>
      <c r="CX25" s="699"/>
      <c r="CY25" s="699"/>
      <c r="CZ25" s="699">
        <v>0</v>
      </c>
      <c r="DA25" s="699"/>
      <c r="DB25" s="699">
        <v>1.4</v>
      </c>
      <c r="DC25" s="699">
        <v>6</v>
      </c>
      <c r="DD25" s="699">
        <v>5</v>
      </c>
      <c r="DE25" s="699">
        <v>1</v>
      </c>
      <c r="DF25" s="699"/>
      <c r="DG25" s="699"/>
      <c r="DH25" s="699"/>
      <c r="DI25" s="699"/>
      <c r="DJ25" s="699">
        <v>0</v>
      </c>
      <c r="DK25" s="699"/>
      <c r="DL25" s="699">
        <v>1.9</v>
      </c>
      <c r="DM25" s="699">
        <v>8</v>
      </c>
      <c r="DN25" s="699">
        <v>7</v>
      </c>
      <c r="DO25" s="699">
        <v>1</v>
      </c>
      <c r="DP25" s="699"/>
      <c r="DQ25" s="699"/>
      <c r="DR25" s="699"/>
      <c r="DS25" s="699"/>
      <c r="DT25" s="699">
        <v>0</v>
      </c>
      <c r="DU25" s="699"/>
      <c r="DV25" s="699">
        <v>2</v>
      </c>
      <c r="DW25" s="699">
        <v>8</v>
      </c>
      <c r="DX25" s="699">
        <v>6</v>
      </c>
      <c r="DY25" s="699">
        <v>2</v>
      </c>
      <c r="DZ25" s="699">
        <v>0</v>
      </c>
      <c r="EA25" s="699">
        <v>0</v>
      </c>
      <c r="EB25" s="699">
        <v>0</v>
      </c>
      <c r="EC25" s="699">
        <v>0</v>
      </c>
      <c r="ED25" s="699">
        <v>0</v>
      </c>
      <c r="EE25" s="699">
        <v>0</v>
      </c>
      <c r="EF25" s="699">
        <v>9.1</v>
      </c>
      <c r="EG25" s="699">
        <v>38</v>
      </c>
      <c r="EH25" s="699">
        <v>30</v>
      </c>
      <c r="EI25" s="699">
        <v>8</v>
      </c>
    </row>
    <row r="26" spans="2:139">
      <c r="B26" s="707"/>
      <c r="C26" s="1732" t="s">
        <v>2963</v>
      </c>
      <c r="D26" s="1733"/>
      <c r="E26" s="734"/>
      <c r="F26" s="709"/>
      <c r="G26" s="709"/>
      <c r="H26" s="709"/>
      <c r="I26" s="709"/>
      <c r="J26" s="710">
        <v>0</v>
      </c>
      <c r="K26" s="710">
        <v>1600</v>
      </c>
      <c r="L26" s="710">
        <v>5544</v>
      </c>
      <c r="M26" s="710">
        <v>5280</v>
      </c>
      <c r="N26" s="710">
        <v>264</v>
      </c>
      <c r="O26" s="710">
        <v>0</v>
      </c>
      <c r="P26" s="710">
        <v>1604.7</v>
      </c>
      <c r="Q26" s="710">
        <v>5846</v>
      </c>
      <c r="R26" s="710">
        <v>5300</v>
      </c>
      <c r="S26" s="710">
        <v>546</v>
      </c>
      <c r="T26" s="710">
        <v>0</v>
      </c>
      <c r="U26" s="710">
        <v>1600</v>
      </c>
      <c r="V26" s="710">
        <v>5544</v>
      </c>
      <c r="W26" s="710">
        <v>5280</v>
      </c>
      <c r="X26" s="710">
        <v>264</v>
      </c>
      <c r="Y26" s="710">
        <v>0</v>
      </c>
      <c r="Z26" s="710">
        <v>1522.3000000000002</v>
      </c>
      <c r="AA26" s="710">
        <v>5249</v>
      </c>
      <c r="AB26" s="710">
        <v>5028</v>
      </c>
      <c r="AC26" s="710">
        <v>221</v>
      </c>
      <c r="AD26" s="710">
        <v>0</v>
      </c>
      <c r="AE26" s="710">
        <v>1600</v>
      </c>
      <c r="AF26" s="710">
        <v>5544</v>
      </c>
      <c r="AG26" s="710">
        <v>5280</v>
      </c>
      <c r="AH26" s="710">
        <v>264</v>
      </c>
      <c r="AI26" s="710">
        <v>0</v>
      </c>
      <c r="AJ26" s="735">
        <v>1664.2</v>
      </c>
      <c r="AK26" s="735">
        <v>5406</v>
      </c>
      <c r="AL26" s="735">
        <v>5496</v>
      </c>
      <c r="AM26" s="735">
        <v>-90</v>
      </c>
      <c r="AN26" s="710">
        <v>0</v>
      </c>
      <c r="AO26" s="710">
        <v>1600</v>
      </c>
      <c r="AP26" s="710">
        <v>5544</v>
      </c>
      <c r="AQ26" s="710">
        <v>5280</v>
      </c>
      <c r="AR26" s="710">
        <v>264</v>
      </c>
      <c r="AS26" s="710">
        <v>0</v>
      </c>
      <c r="AT26" s="710">
        <v>1617.3</v>
      </c>
      <c r="AU26" s="710">
        <v>5550</v>
      </c>
      <c r="AV26" s="710">
        <v>5341</v>
      </c>
      <c r="AW26" s="710">
        <v>209</v>
      </c>
      <c r="AX26" s="710">
        <v>0</v>
      </c>
      <c r="AY26" s="710">
        <v>1600</v>
      </c>
      <c r="AZ26" s="710">
        <v>5544</v>
      </c>
      <c r="BA26" s="710">
        <v>5280</v>
      </c>
      <c r="BB26" s="710">
        <v>264</v>
      </c>
      <c r="BC26" s="710">
        <v>0</v>
      </c>
      <c r="BD26" s="710">
        <v>1660.6000000000001</v>
      </c>
      <c r="BE26" s="710">
        <v>5745</v>
      </c>
      <c r="BF26" s="710">
        <v>5486</v>
      </c>
      <c r="BG26" s="710">
        <v>259</v>
      </c>
      <c r="BH26" s="710">
        <v>0</v>
      </c>
      <c r="BI26" s="710">
        <v>1600</v>
      </c>
      <c r="BJ26" s="710">
        <v>5544</v>
      </c>
      <c r="BK26" s="710">
        <v>5280</v>
      </c>
      <c r="BL26" s="710">
        <v>264</v>
      </c>
      <c r="BM26" s="710">
        <v>0</v>
      </c>
      <c r="BN26" s="710">
        <v>1468.6000000000001</v>
      </c>
      <c r="BO26" s="710">
        <v>5035</v>
      </c>
      <c r="BP26" s="710">
        <v>4850</v>
      </c>
      <c r="BQ26" s="710">
        <v>185</v>
      </c>
      <c r="BR26" s="710">
        <v>0</v>
      </c>
      <c r="BS26" s="710">
        <v>1600</v>
      </c>
      <c r="BT26" s="710">
        <v>5544</v>
      </c>
      <c r="BU26" s="710">
        <v>5280</v>
      </c>
      <c r="BV26" s="710">
        <v>264</v>
      </c>
      <c r="BW26" s="710">
        <v>0</v>
      </c>
      <c r="BX26" s="710">
        <v>1553.9</v>
      </c>
      <c r="BY26" s="710">
        <v>5350</v>
      </c>
      <c r="BZ26" s="710">
        <v>5132</v>
      </c>
      <c r="CA26" s="710">
        <v>218</v>
      </c>
      <c r="CB26" s="710">
        <v>0</v>
      </c>
      <c r="CC26" s="710">
        <v>1600</v>
      </c>
      <c r="CD26" s="710">
        <v>5544</v>
      </c>
      <c r="CE26" s="710">
        <v>5280</v>
      </c>
      <c r="CF26" s="710">
        <v>264</v>
      </c>
      <c r="CG26" s="710">
        <v>0</v>
      </c>
      <c r="CH26" s="710">
        <v>1568.3</v>
      </c>
      <c r="CI26" s="710">
        <v>5426</v>
      </c>
      <c r="CJ26" s="710">
        <v>5180</v>
      </c>
      <c r="CK26" s="710">
        <v>246</v>
      </c>
      <c r="CL26" s="710">
        <v>0</v>
      </c>
      <c r="CM26" s="710">
        <v>1600</v>
      </c>
      <c r="CN26" s="710">
        <v>5544</v>
      </c>
      <c r="CO26" s="710">
        <v>5280</v>
      </c>
      <c r="CP26" s="710">
        <v>264</v>
      </c>
      <c r="CQ26" s="710">
        <v>0</v>
      </c>
      <c r="CR26" s="710">
        <v>1927.4</v>
      </c>
      <c r="CS26" s="710">
        <v>6619</v>
      </c>
      <c r="CT26" s="710">
        <v>6366</v>
      </c>
      <c r="CU26" s="710">
        <v>253</v>
      </c>
      <c r="CV26" s="710">
        <v>0</v>
      </c>
      <c r="CW26" s="710">
        <v>1600</v>
      </c>
      <c r="CX26" s="710">
        <v>5544</v>
      </c>
      <c r="CY26" s="710">
        <v>5280</v>
      </c>
      <c r="CZ26" s="710">
        <v>264</v>
      </c>
      <c r="DA26" s="710">
        <v>0</v>
      </c>
      <c r="DB26" s="710">
        <v>1132.1000000000001</v>
      </c>
      <c r="DC26" s="710">
        <v>3911</v>
      </c>
      <c r="DD26" s="710">
        <v>3739</v>
      </c>
      <c r="DE26" s="710">
        <v>172</v>
      </c>
      <c r="DF26" s="710">
        <v>0</v>
      </c>
      <c r="DG26" s="710">
        <v>1600</v>
      </c>
      <c r="DH26" s="710">
        <v>5544</v>
      </c>
      <c r="DI26" s="710">
        <v>5280</v>
      </c>
      <c r="DJ26" s="710">
        <v>264</v>
      </c>
      <c r="DK26" s="710">
        <v>0</v>
      </c>
      <c r="DL26" s="710">
        <v>1527</v>
      </c>
      <c r="DM26" s="710">
        <v>5260</v>
      </c>
      <c r="DN26" s="710">
        <v>5044</v>
      </c>
      <c r="DO26" s="710">
        <v>216</v>
      </c>
      <c r="DP26" s="710">
        <v>0</v>
      </c>
      <c r="DQ26" s="710">
        <v>1600</v>
      </c>
      <c r="DR26" s="710">
        <v>5544</v>
      </c>
      <c r="DS26" s="710">
        <v>5280</v>
      </c>
      <c r="DT26" s="710">
        <v>264</v>
      </c>
      <c r="DU26" s="710">
        <v>0</v>
      </c>
      <c r="DV26" s="710">
        <v>1512</v>
      </c>
      <c r="DW26" s="710">
        <v>5219</v>
      </c>
      <c r="DX26" s="710">
        <v>4994</v>
      </c>
      <c r="DY26" s="710">
        <v>225</v>
      </c>
      <c r="DZ26" s="710">
        <v>0</v>
      </c>
      <c r="EA26" s="710">
        <v>12800</v>
      </c>
      <c r="EB26" s="710">
        <v>44352</v>
      </c>
      <c r="EC26" s="710">
        <v>42240</v>
      </c>
      <c r="ED26" s="710">
        <v>2112</v>
      </c>
      <c r="EE26" s="710">
        <v>0</v>
      </c>
      <c r="EF26" s="710">
        <v>12696.3</v>
      </c>
      <c r="EG26" s="710">
        <v>44027</v>
      </c>
      <c r="EH26" s="710">
        <v>41933</v>
      </c>
      <c r="EI26" s="710">
        <v>2094</v>
      </c>
    </row>
    <row r="27" spans="2:139">
      <c r="B27" s="736" t="s">
        <v>2947</v>
      </c>
      <c r="C27" s="711" t="s">
        <v>2964</v>
      </c>
      <c r="D27" s="1729" t="s">
        <v>2940</v>
      </c>
      <c r="E27" s="712" t="s">
        <v>2849</v>
      </c>
      <c r="F27" s="737">
        <v>111.31445904954499</v>
      </c>
      <c r="G27" s="737">
        <v>52.790697674418603</v>
      </c>
      <c r="H27" s="733">
        <v>117.46575342465754</v>
      </c>
      <c r="I27" s="733">
        <v>94.058219178082197</v>
      </c>
      <c r="J27" s="699"/>
      <c r="K27" s="699"/>
      <c r="L27" s="699"/>
      <c r="M27" s="699"/>
      <c r="N27" s="699">
        <v>0</v>
      </c>
      <c r="O27" s="699">
        <v>40</v>
      </c>
      <c r="P27" s="699">
        <v>95.5</v>
      </c>
      <c r="Q27" s="699">
        <v>12080</v>
      </c>
      <c r="R27" s="699">
        <v>8846</v>
      </c>
      <c r="S27" s="699">
        <v>3234</v>
      </c>
      <c r="T27" s="699"/>
      <c r="U27" s="699"/>
      <c r="V27" s="699"/>
      <c r="W27" s="699"/>
      <c r="X27" s="699">
        <v>0</v>
      </c>
      <c r="Y27" s="699">
        <v>0.5</v>
      </c>
      <c r="Z27" s="699">
        <v>9.1</v>
      </c>
      <c r="AA27" s="699">
        <v>1770</v>
      </c>
      <c r="AB27" s="699">
        <v>906</v>
      </c>
      <c r="AC27" s="699">
        <v>864</v>
      </c>
      <c r="AD27" s="699"/>
      <c r="AE27" s="699"/>
      <c r="AF27" s="699"/>
      <c r="AG27" s="699"/>
      <c r="AH27" s="699">
        <v>0</v>
      </c>
      <c r="AI27" s="699">
        <v>31.5</v>
      </c>
      <c r="AJ27" s="731">
        <v>21.9</v>
      </c>
      <c r="AK27" s="731">
        <v>6395</v>
      </c>
      <c r="AL27" s="731">
        <v>4101</v>
      </c>
      <c r="AM27" s="731">
        <v>2294</v>
      </c>
      <c r="AN27" s="699">
        <v>4</v>
      </c>
      <c r="AO27" s="699">
        <v>33.4</v>
      </c>
      <c r="AP27" s="699">
        <v>5820</v>
      </c>
      <c r="AQ27" s="699">
        <v>4344</v>
      </c>
      <c r="AR27" s="699">
        <v>1476</v>
      </c>
      <c r="AS27" s="699"/>
      <c r="AT27" s="699"/>
      <c r="AU27" s="699"/>
      <c r="AV27" s="699"/>
      <c r="AW27" s="699">
        <v>0</v>
      </c>
      <c r="AX27" s="699">
        <v>2.5</v>
      </c>
      <c r="AY27" s="699">
        <v>20.9</v>
      </c>
      <c r="AZ27" s="699">
        <v>4425</v>
      </c>
      <c r="BA27" s="699">
        <v>3089</v>
      </c>
      <c r="BB27" s="699">
        <v>1336</v>
      </c>
      <c r="BC27" s="699">
        <v>3.5</v>
      </c>
      <c r="BD27" s="699">
        <v>24.3</v>
      </c>
      <c r="BE27" s="699">
        <v>7105</v>
      </c>
      <c r="BF27" s="699">
        <v>4559</v>
      </c>
      <c r="BG27" s="699">
        <v>2546</v>
      </c>
      <c r="BH27" s="699"/>
      <c r="BI27" s="699"/>
      <c r="BJ27" s="699"/>
      <c r="BK27" s="699"/>
      <c r="BL27" s="699">
        <v>0</v>
      </c>
      <c r="BM27" s="699"/>
      <c r="BN27" s="699"/>
      <c r="BO27" s="699"/>
      <c r="BP27" s="699"/>
      <c r="BQ27" s="699">
        <v>0</v>
      </c>
      <c r="BR27" s="699"/>
      <c r="BS27" s="699"/>
      <c r="BT27" s="699"/>
      <c r="BU27" s="699"/>
      <c r="BV27" s="699">
        <v>0</v>
      </c>
      <c r="BW27" s="699"/>
      <c r="BX27" s="699"/>
      <c r="BY27" s="699"/>
      <c r="BZ27" s="699"/>
      <c r="CA27" s="699">
        <v>0</v>
      </c>
      <c r="CB27" s="699"/>
      <c r="CC27" s="699"/>
      <c r="CD27" s="699"/>
      <c r="CE27" s="699"/>
      <c r="CF27" s="699">
        <v>0</v>
      </c>
      <c r="CG27" s="699"/>
      <c r="CH27" s="699">
        <v>54.3</v>
      </c>
      <c r="CI27" s="699">
        <v>10245</v>
      </c>
      <c r="CJ27" s="699">
        <v>7586</v>
      </c>
      <c r="CK27" s="699">
        <v>2659</v>
      </c>
      <c r="CL27" s="699"/>
      <c r="CM27" s="699">
        <v>50.300000000000004</v>
      </c>
      <c r="CN27" s="699">
        <v>3740</v>
      </c>
      <c r="CO27" s="699">
        <v>2058</v>
      </c>
      <c r="CP27" s="699">
        <v>1682</v>
      </c>
      <c r="CQ27" s="699"/>
      <c r="CR27" s="699"/>
      <c r="CS27" s="699"/>
      <c r="CT27" s="699"/>
      <c r="CU27" s="699">
        <v>0</v>
      </c>
      <c r="CV27" s="699"/>
      <c r="CW27" s="699"/>
      <c r="CX27" s="699"/>
      <c r="CY27" s="699"/>
      <c r="CZ27" s="699">
        <v>0</v>
      </c>
      <c r="DA27" s="699"/>
      <c r="DB27" s="699"/>
      <c r="DC27" s="699"/>
      <c r="DD27" s="699"/>
      <c r="DE27" s="699">
        <v>0</v>
      </c>
      <c r="DF27" s="699"/>
      <c r="DG27" s="699">
        <v>98.9</v>
      </c>
      <c r="DH27" s="699">
        <v>11009</v>
      </c>
      <c r="DI27" s="699">
        <v>5221</v>
      </c>
      <c r="DJ27" s="699">
        <v>5788</v>
      </c>
      <c r="DK27" s="699"/>
      <c r="DL27" s="699">
        <v>58.4</v>
      </c>
      <c r="DM27" s="699">
        <v>6860</v>
      </c>
      <c r="DN27" s="699">
        <v>5493</v>
      </c>
      <c r="DO27" s="699">
        <v>1367</v>
      </c>
      <c r="DP27" s="699"/>
      <c r="DQ27" s="699"/>
      <c r="DR27" s="699"/>
      <c r="DS27" s="699"/>
      <c r="DT27" s="699">
        <v>0</v>
      </c>
      <c r="DU27" s="699"/>
      <c r="DV27" s="699"/>
      <c r="DW27" s="699"/>
      <c r="DX27" s="699"/>
      <c r="DY27" s="699">
        <v>0</v>
      </c>
      <c r="DZ27" s="699">
        <v>6.5</v>
      </c>
      <c r="EA27" s="699">
        <v>54.3</v>
      </c>
      <c r="EB27" s="699">
        <v>10245</v>
      </c>
      <c r="EC27" s="699">
        <v>7433</v>
      </c>
      <c r="ED27" s="699">
        <v>2812</v>
      </c>
      <c r="EE27" s="699">
        <v>115.5</v>
      </c>
      <c r="EF27" s="699">
        <v>246.3</v>
      </c>
      <c r="EG27" s="699">
        <v>39430</v>
      </c>
      <c r="EH27" s="699">
        <v>27258</v>
      </c>
      <c r="EI27" s="699">
        <v>12172</v>
      </c>
    </row>
    <row r="28" spans="2:139">
      <c r="B28" s="700"/>
      <c r="C28" s="701" t="s">
        <v>2965</v>
      </c>
      <c r="D28" s="1730"/>
      <c r="E28" s="715" t="s">
        <v>2849</v>
      </c>
      <c r="F28" s="703"/>
      <c r="G28" s="703"/>
      <c r="H28" s="703"/>
      <c r="I28" s="703"/>
      <c r="J28" s="699"/>
      <c r="K28" s="699"/>
      <c r="L28" s="699"/>
      <c r="M28" s="699"/>
      <c r="N28" s="699">
        <v>0</v>
      </c>
      <c r="O28" s="699"/>
      <c r="P28" s="699"/>
      <c r="Q28" s="699"/>
      <c r="R28" s="699"/>
      <c r="S28" s="699">
        <v>0</v>
      </c>
      <c r="T28" s="699"/>
      <c r="U28" s="699"/>
      <c r="V28" s="699"/>
      <c r="W28" s="699"/>
      <c r="X28" s="699">
        <v>0</v>
      </c>
      <c r="Y28" s="699"/>
      <c r="Z28" s="699"/>
      <c r="AA28" s="699"/>
      <c r="AB28" s="699"/>
      <c r="AC28" s="699">
        <v>0</v>
      </c>
      <c r="AD28" s="699"/>
      <c r="AE28" s="699"/>
      <c r="AF28" s="699"/>
      <c r="AG28" s="699"/>
      <c r="AH28" s="699">
        <v>0</v>
      </c>
      <c r="AI28" s="699"/>
      <c r="AJ28" s="731"/>
      <c r="AK28" s="731"/>
      <c r="AL28" s="731"/>
      <c r="AM28" s="731">
        <v>0</v>
      </c>
      <c r="AN28" s="699"/>
      <c r="AO28" s="699"/>
      <c r="AP28" s="699"/>
      <c r="AQ28" s="699"/>
      <c r="AR28" s="699">
        <v>0</v>
      </c>
      <c r="AS28" s="699"/>
      <c r="AT28" s="699"/>
      <c r="AU28" s="699"/>
      <c r="AV28" s="699"/>
      <c r="AW28" s="699">
        <v>0</v>
      </c>
      <c r="AX28" s="699"/>
      <c r="AY28" s="699"/>
      <c r="AZ28" s="699"/>
      <c r="BA28" s="699"/>
      <c r="BB28" s="699">
        <v>0</v>
      </c>
      <c r="BC28" s="699"/>
      <c r="BD28" s="699"/>
      <c r="BE28" s="699"/>
      <c r="BF28" s="699"/>
      <c r="BG28" s="699">
        <v>0</v>
      </c>
      <c r="BH28" s="699"/>
      <c r="BI28" s="699"/>
      <c r="BJ28" s="699"/>
      <c r="BK28" s="699"/>
      <c r="BL28" s="699">
        <v>0</v>
      </c>
      <c r="BM28" s="699"/>
      <c r="BN28" s="699"/>
      <c r="BO28" s="699"/>
      <c r="BP28" s="699"/>
      <c r="BQ28" s="699">
        <v>0</v>
      </c>
      <c r="BR28" s="699"/>
      <c r="BS28" s="699"/>
      <c r="BT28" s="699"/>
      <c r="BU28" s="699"/>
      <c r="BV28" s="699">
        <v>0</v>
      </c>
      <c r="BW28" s="699"/>
      <c r="BX28" s="699"/>
      <c r="BY28" s="699"/>
      <c r="BZ28" s="699"/>
      <c r="CA28" s="699">
        <v>0</v>
      </c>
      <c r="CB28" s="699"/>
      <c r="CC28" s="699"/>
      <c r="CD28" s="699"/>
      <c r="CE28" s="699"/>
      <c r="CF28" s="699">
        <v>0</v>
      </c>
      <c r="CG28" s="699"/>
      <c r="CH28" s="699"/>
      <c r="CI28" s="699"/>
      <c r="CJ28" s="699"/>
      <c r="CK28" s="699">
        <v>0</v>
      </c>
      <c r="CL28" s="699"/>
      <c r="CM28" s="699"/>
      <c r="CN28" s="699"/>
      <c r="CO28" s="699"/>
      <c r="CP28" s="699">
        <v>0</v>
      </c>
      <c r="CQ28" s="699"/>
      <c r="CR28" s="699"/>
      <c r="CS28" s="699"/>
      <c r="CT28" s="699"/>
      <c r="CU28" s="699">
        <v>0</v>
      </c>
      <c r="CV28" s="699"/>
      <c r="CW28" s="699"/>
      <c r="CX28" s="699"/>
      <c r="CY28" s="699"/>
      <c r="CZ28" s="699">
        <v>0</v>
      </c>
      <c r="DA28" s="699"/>
      <c r="DB28" s="699"/>
      <c r="DC28" s="699"/>
      <c r="DD28" s="699"/>
      <c r="DE28" s="699">
        <v>0</v>
      </c>
      <c r="DF28" s="699"/>
      <c r="DG28" s="699"/>
      <c r="DH28" s="699"/>
      <c r="DI28" s="699"/>
      <c r="DJ28" s="699">
        <v>0</v>
      </c>
      <c r="DK28" s="699"/>
      <c r="DL28" s="699"/>
      <c r="DM28" s="699"/>
      <c r="DN28" s="699"/>
      <c r="DO28" s="699">
        <v>0</v>
      </c>
      <c r="DP28" s="699"/>
      <c r="DQ28" s="699"/>
      <c r="DR28" s="699"/>
      <c r="DS28" s="699"/>
      <c r="DT28" s="699">
        <v>0</v>
      </c>
      <c r="DU28" s="699"/>
      <c r="DV28" s="699"/>
      <c r="DW28" s="699"/>
      <c r="DX28" s="699"/>
      <c r="DY28" s="699">
        <v>0</v>
      </c>
      <c r="DZ28" s="699">
        <v>0</v>
      </c>
      <c r="EA28" s="699">
        <v>0</v>
      </c>
      <c r="EB28" s="699">
        <v>0</v>
      </c>
      <c r="EC28" s="699">
        <v>0</v>
      </c>
      <c r="ED28" s="699">
        <v>0</v>
      </c>
      <c r="EE28" s="699">
        <v>0</v>
      </c>
      <c r="EF28" s="699">
        <v>0</v>
      </c>
      <c r="EG28" s="699">
        <v>0</v>
      </c>
      <c r="EH28" s="699">
        <v>0</v>
      </c>
      <c r="EI28" s="699">
        <v>0</v>
      </c>
    </row>
    <row r="29" spans="2:139">
      <c r="B29" s="700"/>
      <c r="C29" s="701" t="s">
        <v>2966</v>
      </c>
      <c r="D29" s="1730"/>
      <c r="E29" s="715" t="s">
        <v>2849</v>
      </c>
      <c r="F29" s="733"/>
      <c r="G29" s="733"/>
      <c r="H29" s="733">
        <v>90</v>
      </c>
      <c r="I29" s="733">
        <v>43.81</v>
      </c>
      <c r="J29" s="699"/>
      <c r="K29" s="699"/>
      <c r="L29" s="699"/>
      <c r="M29" s="699"/>
      <c r="N29" s="699">
        <v>0</v>
      </c>
      <c r="O29" s="699"/>
      <c r="P29" s="699"/>
      <c r="Q29" s="699"/>
      <c r="R29" s="699"/>
      <c r="S29" s="699">
        <v>0</v>
      </c>
      <c r="T29" s="699"/>
      <c r="U29" s="699"/>
      <c r="V29" s="699"/>
      <c r="W29" s="699"/>
      <c r="X29" s="699">
        <v>0</v>
      </c>
      <c r="Y29" s="699"/>
      <c r="Z29" s="699"/>
      <c r="AA29" s="699"/>
      <c r="AB29" s="699"/>
      <c r="AC29" s="699">
        <v>0</v>
      </c>
      <c r="AD29" s="699"/>
      <c r="AE29" s="699"/>
      <c r="AF29" s="699"/>
      <c r="AG29" s="699"/>
      <c r="AH29" s="699">
        <v>0</v>
      </c>
      <c r="AI29" s="699"/>
      <c r="AJ29" s="731"/>
      <c r="AK29" s="731"/>
      <c r="AL29" s="731"/>
      <c r="AM29" s="731">
        <v>0</v>
      </c>
      <c r="AN29" s="699"/>
      <c r="AO29" s="699"/>
      <c r="AP29" s="699"/>
      <c r="AQ29" s="699"/>
      <c r="AR29" s="699">
        <v>0</v>
      </c>
      <c r="AS29" s="699"/>
      <c r="AT29" s="699"/>
      <c r="AU29" s="699"/>
      <c r="AV29" s="699"/>
      <c r="AW29" s="699">
        <v>0</v>
      </c>
      <c r="AX29" s="699"/>
      <c r="AY29" s="699"/>
      <c r="AZ29" s="699"/>
      <c r="BA29" s="699"/>
      <c r="BB29" s="699">
        <v>0</v>
      </c>
      <c r="BC29" s="699"/>
      <c r="BD29" s="699"/>
      <c r="BE29" s="699"/>
      <c r="BF29" s="699"/>
      <c r="BG29" s="699">
        <v>0</v>
      </c>
      <c r="BH29" s="699"/>
      <c r="BI29" s="699"/>
      <c r="BJ29" s="699"/>
      <c r="BK29" s="699"/>
      <c r="BL29" s="699">
        <v>0</v>
      </c>
      <c r="BM29" s="699"/>
      <c r="BN29" s="699"/>
      <c r="BO29" s="699"/>
      <c r="BP29" s="699"/>
      <c r="BQ29" s="699">
        <v>0</v>
      </c>
      <c r="BR29" s="699"/>
      <c r="BS29" s="699"/>
      <c r="BT29" s="699"/>
      <c r="BU29" s="699"/>
      <c r="BV29" s="699">
        <v>0</v>
      </c>
      <c r="BW29" s="699"/>
      <c r="BX29" s="699"/>
      <c r="BY29" s="699"/>
      <c r="BZ29" s="699"/>
      <c r="CA29" s="699">
        <v>0</v>
      </c>
      <c r="CB29" s="699"/>
      <c r="CC29" s="699"/>
      <c r="CD29" s="699"/>
      <c r="CE29" s="699"/>
      <c r="CF29" s="699">
        <v>0</v>
      </c>
      <c r="CG29" s="699"/>
      <c r="CH29" s="699"/>
      <c r="CI29" s="699"/>
      <c r="CJ29" s="699"/>
      <c r="CK29" s="699">
        <v>0</v>
      </c>
      <c r="CL29" s="699"/>
      <c r="CM29" s="699"/>
      <c r="CN29" s="699"/>
      <c r="CO29" s="699"/>
      <c r="CP29" s="699">
        <v>0</v>
      </c>
      <c r="CQ29" s="699"/>
      <c r="CR29" s="699"/>
      <c r="CS29" s="699"/>
      <c r="CT29" s="699"/>
      <c r="CU29" s="699">
        <v>0</v>
      </c>
      <c r="CV29" s="699"/>
      <c r="CW29" s="699"/>
      <c r="CX29" s="699"/>
      <c r="CY29" s="699"/>
      <c r="CZ29" s="699">
        <v>0</v>
      </c>
      <c r="DA29" s="699"/>
      <c r="DB29" s="699"/>
      <c r="DC29" s="699"/>
      <c r="DD29" s="699"/>
      <c r="DE29" s="699">
        <v>0</v>
      </c>
      <c r="DF29" s="699"/>
      <c r="DG29" s="699"/>
      <c r="DH29" s="699"/>
      <c r="DI29" s="699"/>
      <c r="DJ29" s="699">
        <v>0</v>
      </c>
      <c r="DK29" s="699"/>
      <c r="DL29" s="699"/>
      <c r="DM29" s="699"/>
      <c r="DN29" s="699"/>
      <c r="DO29" s="699">
        <v>0</v>
      </c>
      <c r="DP29" s="699"/>
      <c r="DQ29" s="699"/>
      <c r="DR29" s="699"/>
      <c r="DS29" s="699"/>
      <c r="DT29" s="699">
        <v>0</v>
      </c>
      <c r="DU29" s="699"/>
      <c r="DV29" s="699"/>
      <c r="DW29" s="699"/>
      <c r="DX29" s="699"/>
      <c r="DY29" s="699">
        <v>0</v>
      </c>
      <c r="DZ29" s="699">
        <v>0</v>
      </c>
      <c r="EA29" s="699">
        <v>0</v>
      </c>
      <c r="EB29" s="699">
        <v>0</v>
      </c>
      <c r="EC29" s="699">
        <v>0</v>
      </c>
      <c r="ED29" s="699">
        <v>0</v>
      </c>
      <c r="EE29" s="699">
        <v>0</v>
      </c>
      <c r="EF29" s="699">
        <v>0</v>
      </c>
      <c r="EG29" s="699">
        <v>0</v>
      </c>
      <c r="EH29" s="699">
        <v>0</v>
      </c>
      <c r="EI29" s="699">
        <v>0</v>
      </c>
    </row>
    <row r="30" spans="2:139">
      <c r="B30" s="700"/>
      <c r="C30" s="701" t="s">
        <v>2967</v>
      </c>
      <c r="D30" s="1730"/>
      <c r="E30" s="715" t="s">
        <v>2849</v>
      </c>
      <c r="F30" s="733"/>
      <c r="G30" s="733"/>
      <c r="H30" s="733">
        <v>120</v>
      </c>
      <c r="I30" s="733">
        <v>64.95</v>
      </c>
      <c r="J30" s="699"/>
      <c r="K30" s="699"/>
      <c r="L30" s="699"/>
      <c r="M30" s="699"/>
      <c r="N30" s="699">
        <v>0</v>
      </c>
      <c r="O30" s="699"/>
      <c r="P30" s="699"/>
      <c r="Q30" s="699"/>
      <c r="R30" s="699"/>
      <c r="S30" s="699">
        <v>0</v>
      </c>
      <c r="T30" s="699"/>
      <c r="U30" s="699"/>
      <c r="V30" s="699"/>
      <c r="W30" s="699"/>
      <c r="X30" s="699">
        <v>0</v>
      </c>
      <c r="Y30" s="699"/>
      <c r="Z30" s="699"/>
      <c r="AA30" s="699"/>
      <c r="AB30" s="699"/>
      <c r="AC30" s="699">
        <v>0</v>
      </c>
      <c r="AD30" s="699"/>
      <c r="AE30" s="699"/>
      <c r="AF30" s="699"/>
      <c r="AG30" s="699"/>
      <c r="AH30" s="699">
        <v>0</v>
      </c>
      <c r="AI30" s="699"/>
      <c r="AJ30" s="731"/>
      <c r="AK30" s="731"/>
      <c r="AL30" s="731"/>
      <c r="AM30" s="731">
        <v>0</v>
      </c>
      <c r="AN30" s="699"/>
      <c r="AO30" s="699"/>
      <c r="AP30" s="699"/>
      <c r="AQ30" s="699"/>
      <c r="AR30" s="699">
        <v>0</v>
      </c>
      <c r="AS30" s="699"/>
      <c r="AT30" s="699"/>
      <c r="AU30" s="699"/>
      <c r="AV30" s="699"/>
      <c r="AW30" s="699">
        <v>0</v>
      </c>
      <c r="AX30" s="699"/>
      <c r="AY30" s="699"/>
      <c r="AZ30" s="699"/>
      <c r="BA30" s="699"/>
      <c r="BB30" s="699">
        <v>0</v>
      </c>
      <c r="BC30" s="699"/>
      <c r="BD30" s="699"/>
      <c r="BE30" s="699"/>
      <c r="BF30" s="699"/>
      <c r="BG30" s="699">
        <v>0</v>
      </c>
      <c r="BH30" s="699"/>
      <c r="BI30" s="699"/>
      <c r="BJ30" s="699"/>
      <c r="BK30" s="699"/>
      <c r="BL30" s="699">
        <v>0</v>
      </c>
      <c r="BM30" s="699"/>
      <c r="BN30" s="699"/>
      <c r="BO30" s="699"/>
      <c r="BP30" s="699"/>
      <c r="BQ30" s="699">
        <v>0</v>
      </c>
      <c r="BR30" s="699"/>
      <c r="BS30" s="699"/>
      <c r="BT30" s="699"/>
      <c r="BU30" s="699"/>
      <c r="BV30" s="699">
        <v>0</v>
      </c>
      <c r="BW30" s="699"/>
      <c r="BX30" s="699"/>
      <c r="BY30" s="699"/>
      <c r="BZ30" s="699"/>
      <c r="CA30" s="699">
        <v>0</v>
      </c>
      <c r="CB30" s="699"/>
      <c r="CC30" s="699"/>
      <c r="CD30" s="699"/>
      <c r="CE30" s="699"/>
      <c r="CF30" s="699">
        <v>0</v>
      </c>
      <c r="CG30" s="699"/>
      <c r="CH30" s="699"/>
      <c r="CI30" s="699"/>
      <c r="CJ30" s="699"/>
      <c r="CK30" s="699">
        <v>0</v>
      </c>
      <c r="CL30" s="699"/>
      <c r="CM30" s="699"/>
      <c r="CN30" s="699"/>
      <c r="CO30" s="699"/>
      <c r="CP30" s="699">
        <v>0</v>
      </c>
      <c r="CQ30" s="699"/>
      <c r="CR30" s="699"/>
      <c r="CS30" s="699"/>
      <c r="CT30" s="699"/>
      <c r="CU30" s="699">
        <v>0</v>
      </c>
      <c r="CV30" s="699"/>
      <c r="CW30" s="699"/>
      <c r="CX30" s="699"/>
      <c r="CY30" s="699"/>
      <c r="CZ30" s="699">
        <v>0</v>
      </c>
      <c r="DA30" s="699"/>
      <c r="DB30" s="699"/>
      <c r="DC30" s="699"/>
      <c r="DD30" s="699"/>
      <c r="DE30" s="699">
        <v>0</v>
      </c>
      <c r="DF30" s="699"/>
      <c r="DG30" s="699"/>
      <c r="DH30" s="699"/>
      <c r="DI30" s="699"/>
      <c r="DJ30" s="699">
        <v>0</v>
      </c>
      <c r="DK30" s="699"/>
      <c r="DL30" s="699"/>
      <c r="DM30" s="699"/>
      <c r="DN30" s="699"/>
      <c r="DO30" s="699">
        <v>0</v>
      </c>
      <c r="DP30" s="699"/>
      <c r="DQ30" s="699"/>
      <c r="DR30" s="699"/>
      <c r="DS30" s="699"/>
      <c r="DT30" s="699">
        <v>0</v>
      </c>
      <c r="DU30" s="699"/>
      <c r="DV30" s="699"/>
      <c r="DW30" s="699"/>
      <c r="DX30" s="699"/>
      <c r="DY30" s="699">
        <v>0</v>
      </c>
      <c r="DZ30" s="699">
        <v>0</v>
      </c>
      <c r="EA30" s="699">
        <v>0</v>
      </c>
      <c r="EB30" s="699">
        <v>0</v>
      </c>
      <c r="EC30" s="699">
        <v>0</v>
      </c>
      <c r="ED30" s="699">
        <v>0</v>
      </c>
      <c r="EE30" s="699">
        <v>0</v>
      </c>
      <c r="EF30" s="699">
        <v>0</v>
      </c>
      <c r="EG30" s="699">
        <v>0</v>
      </c>
      <c r="EH30" s="699">
        <v>0</v>
      </c>
      <c r="EI30" s="699">
        <v>0</v>
      </c>
    </row>
    <row r="31" spans="2:139">
      <c r="B31" s="700"/>
      <c r="C31" s="701" t="s">
        <v>2968</v>
      </c>
      <c r="D31" s="1730"/>
      <c r="E31" s="715" t="s">
        <v>2849</v>
      </c>
      <c r="F31" s="703"/>
      <c r="G31" s="703"/>
      <c r="H31" s="703">
        <v>333</v>
      </c>
      <c r="I31" s="703">
        <v>273.3</v>
      </c>
      <c r="J31" s="699"/>
      <c r="K31" s="699"/>
      <c r="L31" s="699"/>
      <c r="M31" s="699"/>
      <c r="N31" s="699">
        <v>0</v>
      </c>
      <c r="O31" s="699"/>
      <c r="P31" s="699"/>
      <c r="Q31" s="699"/>
      <c r="R31" s="699"/>
      <c r="S31" s="699">
        <v>0</v>
      </c>
      <c r="T31" s="699"/>
      <c r="U31" s="699"/>
      <c r="V31" s="699"/>
      <c r="W31" s="699"/>
      <c r="X31" s="699">
        <v>0</v>
      </c>
      <c r="Y31" s="699"/>
      <c r="Z31" s="699"/>
      <c r="AA31" s="699"/>
      <c r="AB31" s="699"/>
      <c r="AC31" s="699">
        <v>0</v>
      </c>
      <c r="AD31" s="699"/>
      <c r="AE31" s="699"/>
      <c r="AF31" s="699"/>
      <c r="AG31" s="699"/>
      <c r="AH31" s="699">
        <v>0</v>
      </c>
      <c r="AI31" s="699"/>
      <c r="AJ31" s="731"/>
      <c r="AK31" s="731"/>
      <c r="AL31" s="731"/>
      <c r="AM31" s="731">
        <v>0</v>
      </c>
      <c r="AN31" s="699"/>
      <c r="AO31" s="699"/>
      <c r="AP31" s="699"/>
      <c r="AQ31" s="699"/>
      <c r="AR31" s="699">
        <v>0</v>
      </c>
      <c r="AS31" s="699"/>
      <c r="AT31" s="699"/>
      <c r="AU31" s="699"/>
      <c r="AV31" s="699"/>
      <c r="AW31" s="699">
        <v>0</v>
      </c>
      <c r="AX31" s="699"/>
      <c r="AY31" s="699"/>
      <c r="AZ31" s="699"/>
      <c r="BA31" s="699"/>
      <c r="BB31" s="699">
        <v>0</v>
      </c>
      <c r="BC31" s="699"/>
      <c r="BD31" s="699"/>
      <c r="BE31" s="699"/>
      <c r="BF31" s="699"/>
      <c r="BG31" s="699">
        <v>0</v>
      </c>
      <c r="BH31" s="699"/>
      <c r="BI31" s="699"/>
      <c r="BJ31" s="699"/>
      <c r="BK31" s="699"/>
      <c r="BL31" s="699">
        <v>0</v>
      </c>
      <c r="BM31" s="699"/>
      <c r="BN31" s="699"/>
      <c r="BO31" s="699"/>
      <c r="BP31" s="699"/>
      <c r="BQ31" s="699">
        <v>0</v>
      </c>
      <c r="BR31" s="699"/>
      <c r="BS31" s="699"/>
      <c r="BT31" s="699"/>
      <c r="BU31" s="699"/>
      <c r="BV31" s="699">
        <v>0</v>
      </c>
      <c r="BW31" s="699"/>
      <c r="BX31" s="699"/>
      <c r="BY31" s="699"/>
      <c r="BZ31" s="699"/>
      <c r="CA31" s="699">
        <v>0</v>
      </c>
      <c r="CB31" s="699"/>
      <c r="CC31" s="699"/>
      <c r="CD31" s="699"/>
      <c r="CE31" s="699"/>
      <c r="CF31" s="699">
        <v>0</v>
      </c>
      <c r="CG31" s="699"/>
      <c r="CH31" s="699"/>
      <c r="CI31" s="699"/>
      <c r="CJ31" s="699"/>
      <c r="CK31" s="699">
        <v>0</v>
      </c>
      <c r="CL31" s="699"/>
      <c r="CM31" s="699"/>
      <c r="CN31" s="699"/>
      <c r="CO31" s="699"/>
      <c r="CP31" s="699">
        <v>0</v>
      </c>
      <c r="CQ31" s="699"/>
      <c r="CR31" s="699"/>
      <c r="CS31" s="699"/>
      <c r="CT31" s="699"/>
      <c r="CU31" s="699">
        <v>0</v>
      </c>
      <c r="CV31" s="699"/>
      <c r="CW31" s="699"/>
      <c r="CX31" s="699"/>
      <c r="CY31" s="699"/>
      <c r="CZ31" s="699">
        <v>0</v>
      </c>
      <c r="DA31" s="699"/>
      <c r="DB31" s="699"/>
      <c r="DC31" s="699"/>
      <c r="DD31" s="699"/>
      <c r="DE31" s="699">
        <v>0</v>
      </c>
      <c r="DF31" s="699"/>
      <c r="DG31" s="699"/>
      <c r="DH31" s="699"/>
      <c r="DI31" s="699"/>
      <c r="DJ31" s="699">
        <v>0</v>
      </c>
      <c r="DK31" s="699"/>
      <c r="DL31" s="699"/>
      <c r="DM31" s="699"/>
      <c r="DN31" s="699"/>
      <c r="DO31" s="699">
        <v>0</v>
      </c>
      <c r="DP31" s="699"/>
      <c r="DQ31" s="699"/>
      <c r="DR31" s="699"/>
      <c r="DS31" s="699"/>
      <c r="DT31" s="699">
        <v>0</v>
      </c>
      <c r="DU31" s="699"/>
      <c r="DV31" s="699"/>
      <c r="DW31" s="699"/>
      <c r="DX31" s="699"/>
      <c r="DY31" s="699">
        <v>0</v>
      </c>
      <c r="DZ31" s="699">
        <v>0</v>
      </c>
      <c r="EA31" s="699">
        <v>0</v>
      </c>
      <c r="EB31" s="699">
        <v>0</v>
      </c>
      <c r="EC31" s="699">
        <v>0</v>
      </c>
      <c r="ED31" s="699">
        <v>0</v>
      </c>
      <c r="EE31" s="699">
        <v>0</v>
      </c>
      <c r="EF31" s="699">
        <v>0</v>
      </c>
      <c r="EG31" s="699">
        <v>0</v>
      </c>
      <c r="EH31" s="699">
        <v>0</v>
      </c>
      <c r="EI31" s="699">
        <v>0</v>
      </c>
    </row>
    <row r="32" spans="2:139">
      <c r="B32" s="700"/>
      <c r="C32" s="701" t="s">
        <v>2969</v>
      </c>
      <c r="D32" s="1730"/>
      <c r="E32" s="715" t="s">
        <v>2849</v>
      </c>
      <c r="F32" s="733"/>
      <c r="G32" s="733"/>
      <c r="H32" s="733">
        <v>1460</v>
      </c>
      <c r="I32" s="733">
        <v>1107.68</v>
      </c>
      <c r="J32" s="699"/>
      <c r="K32" s="699"/>
      <c r="L32" s="699"/>
      <c r="M32" s="699"/>
      <c r="N32" s="699">
        <v>0</v>
      </c>
      <c r="O32" s="699"/>
      <c r="P32" s="699"/>
      <c r="Q32" s="699"/>
      <c r="R32" s="699"/>
      <c r="S32" s="699">
        <v>0</v>
      </c>
      <c r="T32" s="699"/>
      <c r="U32" s="699"/>
      <c r="V32" s="699"/>
      <c r="W32" s="699"/>
      <c r="X32" s="699">
        <v>0</v>
      </c>
      <c r="Y32" s="699"/>
      <c r="Z32" s="699"/>
      <c r="AA32" s="699"/>
      <c r="AB32" s="699"/>
      <c r="AC32" s="699">
        <v>0</v>
      </c>
      <c r="AD32" s="699"/>
      <c r="AE32" s="699"/>
      <c r="AF32" s="699"/>
      <c r="AG32" s="699"/>
      <c r="AH32" s="699">
        <v>0</v>
      </c>
      <c r="AI32" s="699"/>
      <c r="AJ32" s="731"/>
      <c r="AK32" s="731"/>
      <c r="AL32" s="731"/>
      <c r="AM32" s="731">
        <v>0</v>
      </c>
      <c r="AN32" s="699"/>
      <c r="AO32" s="699"/>
      <c r="AP32" s="699"/>
      <c r="AQ32" s="699"/>
      <c r="AR32" s="699">
        <v>0</v>
      </c>
      <c r="AS32" s="699"/>
      <c r="AT32" s="699"/>
      <c r="AU32" s="699"/>
      <c r="AV32" s="699"/>
      <c r="AW32" s="699">
        <v>0</v>
      </c>
      <c r="AX32" s="699"/>
      <c r="AY32" s="699"/>
      <c r="AZ32" s="699"/>
      <c r="BA32" s="699"/>
      <c r="BB32" s="699">
        <v>0</v>
      </c>
      <c r="BC32" s="699"/>
      <c r="BD32" s="699"/>
      <c r="BE32" s="699"/>
      <c r="BF32" s="699"/>
      <c r="BG32" s="699">
        <v>0</v>
      </c>
      <c r="BH32" s="699"/>
      <c r="BI32" s="699"/>
      <c r="BJ32" s="699"/>
      <c r="BK32" s="699"/>
      <c r="BL32" s="699">
        <v>0</v>
      </c>
      <c r="BM32" s="699"/>
      <c r="BN32" s="699"/>
      <c r="BO32" s="699"/>
      <c r="BP32" s="699"/>
      <c r="BQ32" s="699">
        <v>0</v>
      </c>
      <c r="BR32" s="699"/>
      <c r="BS32" s="699"/>
      <c r="BT32" s="699"/>
      <c r="BU32" s="699"/>
      <c r="BV32" s="699">
        <v>0</v>
      </c>
      <c r="BW32" s="699"/>
      <c r="BX32" s="699"/>
      <c r="BY32" s="699"/>
      <c r="BZ32" s="699"/>
      <c r="CA32" s="699">
        <v>0</v>
      </c>
      <c r="CB32" s="699"/>
      <c r="CC32" s="699"/>
      <c r="CD32" s="699"/>
      <c r="CE32" s="699"/>
      <c r="CF32" s="699">
        <v>0</v>
      </c>
      <c r="CG32" s="699"/>
      <c r="CH32" s="699"/>
      <c r="CI32" s="699"/>
      <c r="CJ32" s="699"/>
      <c r="CK32" s="699">
        <v>0</v>
      </c>
      <c r="CL32" s="699"/>
      <c r="CM32" s="699"/>
      <c r="CN32" s="699"/>
      <c r="CO32" s="699"/>
      <c r="CP32" s="699">
        <v>0</v>
      </c>
      <c r="CQ32" s="699"/>
      <c r="CR32" s="699"/>
      <c r="CS32" s="699"/>
      <c r="CT32" s="699"/>
      <c r="CU32" s="699">
        <v>0</v>
      </c>
      <c r="CV32" s="699"/>
      <c r="CW32" s="699"/>
      <c r="CX32" s="699"/>
      <c r="CY32" s="699"/>
      <c r="CZ32" s="699">
        <v>0</v>
      </c>
      <c r="DA32" s="699"/>
      <c r="DB32" s="699"/>
      <c r="DC32" s="699"/>
      <c r="DD32" s="699"/>
      <c r="DE32" s="699">
        <v>0</v>
      </c>
      <c r="DF32" s="699"/>
      <c r="DG32" s="699"/>
      <c r="DH32" s="699"/>
      <c r="DI32" s="699"/>
      <c r="DJ32" s="699">
        <v>0</v>
      </c>
      <c r="DK32" s="699"/>
      <c r="DL32" s="699"/>
      <c r="DM32" s="699"/>
      <c r="DN32" s="699"/>
      <c r="DO32" s="699">
        <v>0</v>
      </c>
      <c r="DP32" s="699"/>
      <c r="DQ32" s="699"/>
      <c r="DR32" s="699"/>
      <c r="DS32" s="699"/>
      <c r="DT32" s="699">
        <v>0</v>
      </c>
      <c r="DU32" s="699"/>
      <c r="DV32" s="699"/>
      <c r="DW32" s="699"/>
      <c r="DX32" s="699"/>
      <c r="DY32" s="699">
        <v>0</v>
      </c>
      <c r="DZ32" s="699">
        <v>0</v>
      </c>
      <c r="EA32" s="699">
        <v>0</v>
      </c>
      <c r="EB32" s="699">
        <v>0</v>
      </c>
      <c r="EC32" s="699">
        <v>0</v>
      </c>
      <c r="ED32" s="699">
        <v>0</v>
      </c>
      <c r="EE32" s="699">
        <v>0</v>
      </c>
      <c r="EF32" s="699">
        <v>0</v>
      </c>
      <c r="EG32" s="699">
        <v>0</v>
      </c>
      <c r="EH32" s="699">
        <v>0</v>
      </c>
      <c r="EI32" s="699">
        <v>0</v>
      </c>
    </row>
    <row r="33" spans="2:139">
      <c r="B33" s="700"/>
      <c r="C33" s="701" t="s">
        <v>2970</v>
      </c>
      <c r="D33" s="1730"/>
      <c r="E33" s="715" t="s">
        <v>2849</v>
      </c>
      <c r="F33" s="733"/>
      <c r="G33" s="733"/>
      <c r="H33" s="733">
        <v>279</v>
      </c>
      <c r="I33" s="733">
        <v>147.68</v>
      </c>
      <c r="J33" s="699"/>
      <c r="K33" s="699"/>
      <c r="L33" s="699"/>
      <c r="M33" s="699"/>
      <c r="N33" s="699">
        <v>0</v>
      </c>
      <c r="O33" s="699"/>
      <c r="P33" s="699"/>
      <c r="Q33" s="699"/>
      <c r="R33" s="699"/>
      <c r="S33" s="699">
        <v>0</v>
      </c>
      <c r="T33" s="699"/>
      <c r="U33" s="699"/>
      <c r="V33" s="699"/>
      <c r="W33" s="699"/>
      <c r="X33" s="699">
        <v>0</v>
      </c>
      <c r="Y33" s="699"/>
      <c r="Z33" s="699"/>
      <c r="AA33" s="699"/>
      <c r="AB33" s="699"/>
      <c r="AC33" s="699">
        <v>0</v>
      </c>
      <c r="AD33" s="699"/>
      <c r="AE33" s="699"/>
      <c r="AF33" s="699"/>
      <c r="AG33" s="699"/>
      <c r="AH33" s="699">
        <v>0</v>
      </c>
      <c r="AI33" s="699"/>
      <c r="AJ33" s="731"/>
      <c r="AK33" s="731"/>
      <c r="AL33" s="731"/>
      <c r="AM33" s="731">
        <v>0</v>
      </c>
      <c r="AN33" s="699"/>
      <c r="AO33" s="699"/>
      <c r="AP33" s="699"/>
      <c r="AQ33" s="699"/>
      <c r="AR33" s="699">
        <v>0</v>
      </c>
      <c r="AS33" s="699"/>
      <c r="AT33" s="699"/>
      <c r="AU33" s="699"/>
      <c r="AV33" s="699"/>
      <c r="AW33" s="699">
        <v>0</v>
      </c>
      <c r="AX33" s="699"/>
      <c r="AY33" s="699"/>
      <c r="AZ33" s="699"/>
      <c r="BA33" s="699"/>
      <c r="BB33" s="699">
        <v>0</v>
      </c>
      <c r="BC33" s="699"/>
      <c r="BD33" s="699"/>
      <c r="BE33" s="699"/>
      <c r="BF33" s="699"/>
      <c r="BG33" s="699">
        <v>0</v>
      </c>
      <c r="BH33" s="699"/>
      <c r="BI33" s="699"/>
      <c r="BJ33" s="699"/>
      <c r="BK33" s="699"/>
      <c r="BL33" s="699">
        <v>0</v>
      </c>
      <c r="BM33" s="699"/>
      <c r="BN33" s="699"/>
      <c r="BO33" s="699"/>
      <c r="BP33" s="699"/>
      <c r="BQ33" s="699">
        <v>0</v>
      </c>
      <c r="BR33" s="699"/>
      <c r="BS33" s="699"/>
      <c r="BT33" s="699"/>
      <c r="BU33" s="699"/>
      <c r="BV33" s="699">
        <v>0</v>
      </c>
      <c r="BW33" s="699"/>
      <c r="BX33" s="699"/>
      <c r="BY33" s="699"/>
      <c r="BZ33" s="699"/>
      <c r="CA33" s="699">
        <v>0</v>
      </c>
      <c r="CB33" s="699"/>
      <c r="CC33" s="699"/>
      <c r="CD33" s="699"/>
      <c r="CE33" s="699"/>
      <c r="CF33" s="699">
        <v>0</v>
      </c>
      <c r="CG33" s="699"/>
      <c r="CH33" s="699"/>
      <c r="CI33" s="699"/>
      <c r="CJ33" s="699"/>
      <c r="CK33" s="699">
        <v>0</v>
      </c>
      <c r="CL33" s="699"/>
      <c r="CM33" s="699"/>
      <c r="CN33" s="699"/>
      <c r="CO33" s="699"/>
      <c r="CP33" s="699">
        <v>0</v>
      </c>
      <c r="CQ33" s="699"/>
      <c r="CR33" s="699"/>
      <c r="CS33" s="699"/>
      <c r="CT33" s="699"/>
      <c r="CU33" s="699">
        <v>0</v>
      </c>
      <c r="CV33" s="699"/>
      <c r="CW33" s="699"/>
      <c r="CX33" s="699"/>
      <c r="CY33" s="699"/>
      <c r="CZ33" s="699">
        <v>0</v>
      </c>
      <c r="DA33" s="699"/>
      <c r="DB33" s="699"/>
      <c r="DC33" s="699"/>
      <c r="DD33" s="699"/>
      <c r="DE33" s="699">
        <v>0</v>
      </c>
      <c r="DF33" s="699"/>
      <c r="DG33" s="699"/>
      <c r="DH33" s="699"/>
      <c r="DI33" s="699"/>
      <c r="DJ33" s="699">
        <v>0</v>
      </c>
      <c r="DK33" s="699"/>
      <c r="DL33" s="699"/>
      <c r="DM33" s="699"/>
      <c r="DN33" s="699"/>
      <c r="DO33" s="699">
        <v>0</v>
      </c>
      <c r="DP33" s="699"/>
      <c r="DQ33" s="699"/>
      <c r="DR33" s="699"/>
      <c r="DS33" s="699"/>
      <c r="DT33" s="699">
        <v>0</v>
      </c>
      <c r="DU33" s="699"/>
      <c r="DV33" s="699"/>
      <c r="DW33" s="699"/>
      <c r="DX33" s="699"/>
      <c r="DY33" s="699">
        <v>0</v>
      </c>
      <c r="DZ33" s="699">
        <v>0</v>
      </c>
      <c r="EA33" s="699">
        <v>0</v>
      </c>
      <c r="EB33" s="699">
        <v>0</v>
      </c>
      <c r="EC33" s="699">
        <v>0</v>
      </c>
      <c r="ED33" s="699">
        <v>0</v>
      </c>
      <c r="EE33" s="699">
        <v>0</v>
      </c>
      <c r="EF33" s="699">
        <v>0</v>
      </c>
      <c r="EG33" s="699">
        <v>0</v>
      </c>
      <c r="EH33" s="699">
        <v>0</v>
      </c>
      <c r="EI33" s="699">
        <v>0</v>
      </c>
    </row>
    <row r="34" spans="2:139">
      <c r="B34" s="700"/>
      <c r="C34" s="701" t="s">
        <v>2971</v>
      </c>
      <c r="D34" s="1730"/>
      <c r="E34" s="715" t="s">
        <v>2811</v>
      </c>
      <c r="F34" s="733"/>
      <c r="G34" s="733"/>
      <c r="H34" s="733">
        <v>13.636363636363635</v>
      </c>
      <c r="I34" s="733">
        <v>12.727272727272727</v>
      </c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731"/>
      <c r="AK34" s="731"/>
      <c r="AL34" s="731"/>
      <c r="AM34" s="731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699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699"/>
      <c r="BV34" s="699"/>
      <c r="BW34" s="699"/>
      <c r="BX34" s="699">
        <v>1.1000000000000001</v>
      </c>
      <c r="BY34" s="699">
        <v>15</v>
      </c>
      <c r="BZ34" s="699">
        <v>14</v>
      </c>
      <c r="CA34" s="699">
        <v>1</v>
      </c>
      <c r="CB34" s="699"/>
      <c r="CC34" s="699"/>
      <c r="CD34" s="699"/>
      <c r="CE34" s="699"/>
      <c r="CF34" s="699"/>
      <c r="CG34" s="699"/>
      <c r="CH34" s="699"/>
      <c r="CI34" s="699"/>
      <c r="CJ34" s="699"/>
      <c r="CK34" s="699"/>
      <c r="CL34" s="699"/>
      <c r="CM34" s="699"/>
      <c r="CN34" s="699"/>
      <c r="CO34" s="699"/>
      <c r="CP34" s="699"/>
      <c r="CQ34" s="699"/>
      <c r="CR34" s="699"/>
      <c r="CS34" s="699"/>
      <c r="CT34" s="699"/>
      <c r="CU34" s="699"/>
      <c r="CV34" s="699"/>
      <c r="CW34" s="699"/>
      <c r="CX34" s="699"/>
      <c r="CY34" s="699"/>
      <c r="CZ34" s="699"/>
      <c r="DA34" s="699"/>
      <c r="DB34" s="699"/>
      <c r="DC34" s="699"/>
      <c r="DD34" s="699"/>
      <c r="DE34" s="699">
        <v>0</v>
      </c>
      <c r="DF34" s="699"/>
      <c r="DG34" s="699"/>
      <c r="DH34" s="699"/>
      <c r="DI34" s="699"/>
      <c r="DJ34" s="699">
        <v>0</v>
      </c>
      <c r="DK34" s="699"/>
      <c r="DL34" s="699"/>
      <c r="DM34" s="699"/>
      <c r="DN34" s="699"/>
      <c r="DO34" s="699">
        <v>0</v>
      </c>
      <c r="DP34" s="699"/>
      <c r="DQ34" s="699"/>
      <c r="DR34" s="699"/>
      <c r="DS34" s="699"/>
      <c r="DT34" s="699">
        <v>0</v>
      </c>
      <c r="DU34" s="699"/>
      <c r="DV34" s="699"/>
      <c r="DW34" s="699"/>
      <c r="DX34" s="699"/>
      <c r="DY34" s="699">
        <v>0</v>
      </c>
      <c r="DZ34" s="699">
        <v>0</v>
      </c>
      <c r="EA34" s="699">
        <v>0</v>
      </c>
      <c r="EB34" s="699">
        <v>0</v>
      </c>
      <c r="EC34" s="699">
        <v>0</v>
      </c>
      <c r="ED34" s="699">
        <v>0</v>
      </c>
      <c r="EE34" s="699">
        <v>0</v>
      </c>
      <c r="EF34" s="699">
        <v>1.1000000000000001</v>
      </c>
      <c r="EG34" s="699">
        <v>15</v>
      </c>
      <c r="EH34" s="699">
        <v>14</v>
      </c>
      <c r="EI34" s="699">
        <v>1</v>
      </c>
    </row>
    <row r="35" spans="2:139">
      <c r="B35" s="700"/>
      <c r="C35" s="701" t="s">
        <v>2972</v>
      </c>
      <c r="D35" s="1730"/>
      <c r="E35" s="715" t="s">
        <v>2811</v>
      </c>
      <c r="F35" s="733"/>
      <c r="G35" s="733"/>
      <c r="H35" s="733">
        <v>30</v>
      </c>
      <c r="I35" s="733">
        <v>23.97</v>
      </c>
      <c r="J35" s="699"/>
      <c r="K35" s="699"/>
      <c r="L35" s="699"/>
      <c r="M35" s="699"/>
      <c r="N35" s="699">
        <v>0</v>
      </c>
      <c r="O35" s="699"/>
      <c r="P35" s="699"/>
      <c r="Q35" s="699"/>
      <c r="R35" s="699"/>
      <c r="S35" s="699">
        <v>0</v>
      </c>
      <c r="T35" s="699"/>
      <c r="U35" s="699"/>
      <c r="V35" s="699"/>
      <c r="W35" s="699"/>
      <c r="X35" s="699">
        <v>0</v>
      </c>
      <c r="Y35" s="699"/>
      <c r="Z35" s="699"/>
      <c r="AA35" s="699"/>
      <c r="AB35" s="699"/>
      <c r="AC35" s="699">
        <v>0</v>
      </c>
      <c r="AD35" s="699"/>
      <c r="AE35" s="699"/>
      <c r="AF35" s="699"/>
      <c r="AG35" s="699"/>
      <c r="AH35" s="699">
        <v>0</v>
      </c>
      <c r="AI35" s="699"/>
      <c r="AJ35" s="731"/>
      <c r="AK35" s="731"/>
      <c r="AL35" s="731"/>
      <c r="AM35" s="731">
        <v>0</v>
      </c>
      <c r="AN35" s="699"/>
      <c r="AO35" s="699"/>
      <c r="AP35" s="699"/>
      <c r="AQ35" s="699"/>
      <c r="AR35" s="699">
        <v>0</v>
      </c>
      <c r="AS35" s="699"/>
      <c r="AT35" s="699"/>
      <c r="AU35" s="699"/>
      <c r="AV35" s="699"/>
      <c r="AW35" s="699">
        <v>0</v>
      </c>
      <c r="AX35" s="699"/>
      <c r="AY35" s="699"/>
      <c r="AZ35" s="699"/>
      <c r="BA35" s="699"/>
      <c r="BB35" s="699">
        <v>0</v>
      </c>
      <c r="BC35" s="699"/>
      <c r="BD35" s="699"/>
      <c r="BE35" s="699"/>
      <c r="BF35" s="699"/>
      <c r="BG35" s="699">
        <v>0</v>
      </c>
      <c r="BH35" s="699"/>
      <c r="BI35" s="699"/>
      <c r="BJ35" s="699"/>
      <c r="BK35" s="699"/>
      <c r="BL35" s="699">
        <v>0</v>
      </c>
      <c r="BM35" s="699"/>
      <c r="BN35" s="699"/>
      <c r="BO35" s="699"/>
      <c r="BP35" s="699"/>
      <c r="BQ35" s="699">
        <v>0</v>
      </c>
      <c r="BR35" s="699"/>
      <c r="BS35" s="699"/>
      <c r="BT35" s="699"/>
      <c r="BU35" s="699"/>
      <c r="BV35" s="699">
        <v>0</v>
      </c>
      <c r="BW35" s="699"/>
      <c r="BX35" s="699"/>
      <c r="BY35" s="699"/>
      <c r="BZ35" s="699"/>
      <c r="CA35" s="699">
        <v>0</v>
      </c>
      <c r="CB35" s="699"/>
      <c r="CC35" s="699"/>
      <c r="CD35" s="699"/>
      <c r="CE35" s="699"/>
      <c r="CF35" s="699">
        <v>0</v>
      </c>
      <c r="CG35" s="699"/>
      <c r="CH35" s="699"/>
      <c r="CI35" s="699"/>
      <c r="CJ35" s="699"/>
      <c r="CK35" s="699">
        <v>0</v>
      </c>
      <c r="CL35" s="699"/>
      <c r="CM35" s="699"/>
      <c r="CN35" s="699"/>
      <c r="CO35" s="699"/>
      <c r="CP35" s="699">
        <v>0</v>
      </c>
      <c r="CQ35" s="699"/>
      <c r="CR35" s="699"/>
      <c r="CS35" s="699"/>
      <c r="CT35" s="699"/>
      <c r="CU35" s="699">
        <v>0</v>
      </c>
      <c r="CV35" s="699"/>
      <c r="CW35" s="699"/>
      <c r="CX35" s="699"/>
      <c r="CY35" s="699"/>
      <c r="CZ35" s="699">
        <v>0</v>
      </c>
      <c r="DA35" s="699"/>
      <c r="DB35" s="699"/>
      <c r="DC35" s="699"/>
      <c r="DD35" s="699"/>
      <c r="DE35" s="699">
        <v>0</v>
      </c>
      <c r="DF35" s="699"/>
      <c r="DG35" s="699"/>
      <c r="DH35" s="699"/>
      <c r="DI35" s="699"/>
      <c r="DJ35" s="699">
        <v>0</v>
      </c>
      <c r="DK35" s="699"/>
      <c r="DL35" s="699"/>
      <c r="DM35" s="699"/>
      <c r="DN35" s="699"/>
      <c r="DO35" s="699">
        <v>0</v>
      </c>
      <c r="DP35" s="699"/>
      <c r="DQ35" s="699"/>
      <c r="DR35" s="699"/>
      <c r="DS35" s="699"/>
      <c r="DT35" s="699">
        <v>0</v>
      </c>
      <c r="DU35" s="699"/>
      <c r="DV35" s="699"/>
      <c r="DW35" s="699"/>
      <c r="DX35" s="699"/>
      <c r="DY35" s="699">
        <v>0</v>
      </c>
      <c r="DZ35" s="699">
        <v>0</v>
      </c>
      <c r="EA35" s="699">
        <v>0</v>
      </c>
      <c r="EB35" s="699">
        <v>0</v>
      </c>
      <c r="EC35" s="699">
        <v>0</v>
      </c>
      <c r="ED35" s="699">
        <v>0</v>
      </c>
      <c r="EE35" s="699">
        <v>0</v>
      </c>
      <c r="EF35" s="699">
        <v>0</v>
      </c>
      <c r="EG35" s="699">
        <v>0</v>
      </c>
      <c r="EH35" s="699">
        <v>0</v>
      </c>
      <c r="EI35" s="699">
        <v>0</v>
      </c>
    </row>
    <row r="36" spans="2:139">
      <c r="B36" s="700"/>
      <c r="C36" s="701" t="s">
        <v>2973</v>
      </c>
      <c r="D36" s="1730"/>
      <c r="E36" s="738" t="s">
        <v>2844</v>
      </c>
      <c r="F36" s="733"/>
      <c r="G36" s="733"/>
      <c r="H36" s="733"/>
      <c r="I36" s="733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731"/>
      <c r="AK36" s="731"/>
      <c r="AL36" s="731"/>
      <c r="AM36" s="731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699"/>
      <c r="BL36" s="699"/>
      <c r="BM36" s="699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  <c r="BX36" s="699"/>
      <c r="BY36" s="699"/>
      <c r="BZ36" s="699"/>
      <c r="CA36" s="699">
        <v>0</v>
      </c>
      <c r="CB36" s="699"/>
      <c r="CC36" s="699"/>
      <c r="CD36" s="699"/>
      <c r="CE36" s="699"/>
      <c r="CF36" s="699"/>
      <c r="CG36" s="699"/>
      <c r="CH36" s="699"/>
      <c r="CI36" s="699"/>
      <c r="CJ36" s="699"/>
      <c r="CK36" s="699"/>
      <c r="CL36" s="699"/>
      <c r="CM36" s="699"/>
      <c r="CN36" s="699"/>
      <c r="CO36" s="699"/>
      <c r="CP36" s="699"/>
      <c r="CQ36" s="699"/>
      <c r="CR36" s="699"/>
      <c r="CS36" s="699"/>
      <c r="CT36" s="699"/>
      <c r="CU36" s="699"/>
      <c r="CV36" s="699"/>
      <c r="CW36" s="699"/>
      <c r="CX36" s="699"/>
      <c r="CY36" s="699"/>
      <c r="CZ36" s="699"/>
      <c r="DA36" s="699"/>
      <c r="DB36" s="699"/>
      <c r="DC36" s="699"/>
      <c r="DD36" s="699"/>
      <c r="DE36" s="699">
        <v>0</v>
      </c>
      <c r="DF36" s="699"/>
      <c r="DG36" s="699"/>
      <c r="DH36" s="699"/>
      <c r="DI36" s="699"/>
      <c r="DJ36" s="699">
        <v>0</v>
      </c>
      <c r="DK36" s="699"/>
      <c r="DL36" s="699"/>
      <c r="DM36" s="699"/>
      <c r="DN36" s="699"/>
      <c r="DO36" s="699">
        <v>0</v>
      </c>
      <c r="DP36" s="699"/>
      <c r="DQ36" s="699"/>
      <c r="DR36" s="699"/>
      <c r="DS36" s="699"/>
      <c r="DT36" s="699">
        <v>0</v>
      </c>
      <c r="DU36" s="699"/>
      <c r="DV36" s="699"/>
      <c r="DW36" s="699"/>
      <c r="DX36" s="699"/>
      <c r="DY36" s="699">
        <v>0</v>
      </c>
      <c r="DZ36" s="699">
        <v>0</v>
      </c>
      <c r="EA36" s="699">
        <v>0</v>
      </c>
      <c r="EB36" s="699">
        <v>0</v>
      </c>
      <c r="EC36" s="699">
        <v>0</v>
      </c>
      <c r="ED36" s="699">
        <v>0</v>
      </c>
      <c r="EE36" s="699">
        <v>0</v>
      </c>
      <c r="EF36" s="699">
        <v>0</v>
      </c>
      <c r="EG36" s="699">
        <v>0</v>
      </c>
      <c r="EH36" s="699">
        <v>0</v>
      </c>
      <c r="EI36" s="699">
        <v>0</v>
      </c>
    </row>
    <row r="37" spans="2:139">
      <c r="B37" s="700"/>
      <c r="C37" s="704" t="s">
        <v>2974</v>
      </c>
      <c r="D37" s="1731"/>
      <c r="E37" s="716" t="s">
        <v>2849</v>
      </c>
      <c r="F37" s="733"/>
      <c r="G37" s="733"/>
      <c r="H37" s="733">
        <v>65</v>
      </c>
      <c r="I37" s="733">
        <v>30.19</v>
      </c>
      <c r="J37" s="699"/>
      <c r="K37" s="699"/>
      <c r="L37" s="699"/>
      <c r="M37" s="699"/>
      <c r="N37" s="699">
        <v>0</v>
      </c>
      <c r="O37" s="699"/>
      <c r="P37" s="699"/>
      <c r="Q37" s="699"/>
      <c r="R37" s="699"/>
      <c r="S37" s="699">
        <v>0</v>
      </c>
      <c r="T37" s="699"/>
      <c r="U37" s="699"/>
      <c r="V37" s="699"/>
      <c r="W37" s="699"/>
      <c r="X37" s="699">
        <v>0</v>
      </c>
      <c r="Y37" s="699"/>
      <c r="Z37" s="699"/>
      <c r="AA37" s="699"/>
      <c r="AB37" s="699"/>
      <c r="AC37" s="699">
        <v>0</v>
      </c>
      <c r="AD37" s="699"/>
      <c r="AE37" s="699"/>
      <c r="AF37" s="699"/>
      <c r="AG37" s="699"/>
      <c r="AH37" s="699">
        <v>0</v>
      </c>
      <c r="AI37" s="699"/>
      <c r="AJ37" s="731"/>
      <c r="AK37" s="731"/>
      <c r="AL37" s="731"/>
      <c r="AM37" s="731">
        <v>0</v>
      </c>
      <c r="AN37" s="699"/>
      <c r="AO37" s="699"/>
      <c r="AP37" s="699"/>
      <c r="AQ37" s="699"/>
      <c r="AR37" s="699">
        <v>0</v>
      </c>
      <c r="AS37" s="699"/>
      <c r="AT37" s="699"/>
      <c r="AU37" s="699"/>
      <c r="AV37" s="699"/>
      <c r="AW37" s="699">
        <v>0</v>
      </c>
      <c r="AX37" s="699"/>
      <c r="AY37" s="699"/>
      <c r="AZ37" s="699"/>
      <c r="BA37" s="699"/>
      <c r="BB37" s="699">
        <v>0</v>
      </c>
      <c r="BC37" s="699"/>
      <c r="BD37" s="699"/>
      <c r="BE37" s="699"/>
      <c r="BF37" s="699"/>
      <c r="BG37" s="699">
        <v>0</v>
      </c>
      <c r="BH37" s="699"/>
      <c r="BI37" s="699"/>
      <c r="BJ37" s="699"/>
      <c r="BK37" s="699"/>
      <c r="BL37" s="699">
        <v>0</v>
      </c>
      <c r="BM37" s="699"/>
      <c r="BN37" s="699"/>
      <c r="BO37" s="699"/>
      <c r="BP37" s="699"/>
      <c r="BQ37" s="699">
        <v>0</v>
      </c>
      <c r="BR37" s="699"/>
      <c r="BS37" s="699"/>
      <c r="BT37" s="699"/>
      <c r="BU37" s="699"/>
      <c r="BV37" s="699">
        <v>0</v>
      </c>
      <c r="BW37" s="699"/>
      <c r="BX37" s="699"/>
      <c r="BY37" s="699"/>
      <c r="BZ37" s="699"/>
      <c r="CA37" s="699">
        <v>0</v>
      </c>
      <c r="CB37" s="699"/>
      <c r="CC37" s="699"/>
      <c r="CD37" s="699"/>
      <c r="CE37" s="699"/>
      <c r="CF37" s="699">
        <v>0</v>
      </c>
      <c r="CG37" s="699"/>
      <c r="CH37" s="699"/>
      <c r="CI37" s="699"/>
      <c r="CJ37" s="699"/>
      <c r="CK37" s="699">
        <v>0</v>
      </c>
      <c r="CL37" s="699"/>
      <c r="CM37" s="699"/>
      <c r="CN37" s="699"/>
      <c r="CO37" s="699"/>
      <c r="CP37" s="699">
        <v>0</v>
      </c>
      <c r="CQ37" s="699"/>
      <c r="CR37" s="699"/>
      <c r="CS37" s="699"/>
      <c r="CT37" s="699"/>
      <c r="CU37" s="699">
        <v>0</v>
      </c>
      <c r="CV37" s="699"/>
      <c r="CW37" s="699"/>
      <c r="CX37" s="699"/>
      <c r="CY37" s="699"/>
      <c r="CZ37" s="699">
        <v>0</v>
      </c>
      <c r="DA37" s="699"/>
      <c r="DB37" s="699"/>
      <c r="DC37" s="699"/>
      <c r="DD37" s="699"/>
      <c r="DE37" s="699">
        <v>0</v>
      </c>
      <c r="DF37" s="699"/>
      <c r="DG37" s="699"/>
      <c r="DH37" s="699"/>
      <c r="DI37" s="699"/>
      <c r="DJ37" s="699">
        <v>0</v>
      </c>
      <c r="DK37" s="699"/>
      <c r="DL37" s="699"/>
      <c r="DM37" s="699"/>
      <c r="DN37" s="699"/>
      <c r="DO37" s="699">
        <v>0</v>
      </c>
      <c r="DP37" s="699"/>
      <c r="DQ37" s="699"/>
      <c r="DR37" s="699"/>
      <c r="DS37" s="699"/>
      <c r="DT37" s="699">
        <v>0</v>
      </c>
      <c r="DU37" s="699"/>
      <c r="DV37" s="699"/>
      <c r="DW37" s="699"/>
      <c r="DX37" s="699"/>
      <c r="DY37" s="699">
        <v>0</v>
      </c>
      <c r="DZ37" s="699">
        <v>0</v>
      </c>
      <c r="EA37" s="699">
        <v>0</v>
      </c>
      <c r="EB37" s="699">
        <v>0</v>
      </c>
      <c r="EC37" s="699">
        <v>0</v>
      </c>
      <c r="ED37" s="699">
        <v>0</v>
      </c>
      <c r="EE37" s="699">
        <v>0</v>
      </c>
      <c r="EF37" s="699">
        <v>0</v>
      </c>
      <c r="EG37" s="699">
        <v>0</v>
      </c>
      <c r="EH37" s="699">
        <v>0</v>
      </c>
      <c r="EI37" s="699">
        <v>0</v>
      </c>
    </row>
    <row r="38" spans="2:139">
      <c r="B38" s="707"/>
      <c r="C38" s="1732" t="s">
        <v>2953</v>
      </c>
      <c r="D38" s="1733"/>
      <c r="E38" s="734"/>
      <c r="F38" s="739"/>
      <c r="G38" s="739"/>
      <c r="H38" s="739"/>
      <c r="I38" s="739"/>
      <c r="J38" s="710">
        <v>0</v>
      </c>
      <c r="K38" s="710">
        <v>0</v>
      </c>
      <c r="L38" s="710">
        <v>0</v>
      </c>
      <c r="M38" s="710">
        <v>0</v>
      </c>
      <c r="N38" s="710">
        <v>0</v>
      </c>
      <c r="O38" s="710">
        <v>40</v>
      </c>
      <c r="P38" s="710">
        <v>95.5</v>
      </c>
      <c r="Q38" s="710">
        <v>12080</v>
      </c>
      <c r="R38" s="710">
        <v>8846</v>
      </c>
      <c r="S38" s="710">
        <v>3234</v>
      </c>
      <c r="T38" s="710">
        <v>0</v>
      </c>
      <c r="U38" s="710">
        <v>0</v>
      </c>
      <c r="V38" s="710">
        <v>0</v>
      </c>
      <c r="W38" s="710">
        <v>0</v>
      </c>
      <c r="X38" s="710">
        <v>0</v>
      </c>
      <c r="Y38" s="710">
        <v>0.5</v>
      </c>
      <c r="Z38" s="710">
        <v>9.1</v>
      </c>
      <c r="AA38" s="710">
        <v>1770</v>
      </c>
      <c r="AB38" s="710">
        <v>906</v>
      </c>
      <c r="AC38" s="710">
        <v>864</v>
      </c>
      <c r="AD38" s="710">
        <v>0</v>
      </c>
      <c r="AE38" s="710">
        <v>0</v>
      </c>
      <c r="AF38" s="710">
        <v>0</v>
      </c>
      <c r="AG38" s="710">
        <v>0</v>
      </c>
      <c r="AH38" s="710">
        <v>0</v>
      </c>
      <c r="AI38" s="710">
        <v>31.5</v>
      </c>
      <c r="AJ38" s="735">
        <v>21.9</v>
      </c>
      <c r="AK38" s="735">
        <v>6395</v>
      </c>
      <c r="AL38" s="735">
        <v>4101</v>
      </c>
      <c r="AM38" s="735">
        <v>2294</v>
      </c>
      <c r="AN38" s="710">
        <v>4</v>
      </c>
      <c r="AO38" s="710">
        <v>33.4</v>
      </c>
      <c r="AP38" s="710">
        <v>5820</v>
      </c>
      <c r="AQ38" s="710">
        <v>4344</v>
      </c>
      <c r="AR38" s="710">
        <v>1476</v>
      </c>
      <c r="AS38" s="710">
        <v>0</v>
      </c>
      <c r="AT38" s="710">
        <v>0</v>
      </c>
      <c r="AU38" s="710">
        <v>0</v>
      </c>
      <c r="AV38" s="710">
        <v>0</v>
      </c>
      <c r="AW38" s="710">
        <v>0</v>
      </c>
      <c r="AX38" s="710">
        <v>2.5</v>
      </c>
      <c r="AY38" s="710">
        <v>20.9</v>
      </c>
      <c r="AZ38" s="710">
        <v>4425</v>
      </c>
      <c r="BA38" s="710">
        <v>3089</v>
      </c>
      <c r="BB38" s="710">
        <v>1336</v>
      </c>
      <c r="BC38" s="710">
        <v>3.5</v>
      </c>
      <c r="BD38" s="710">
        <v>24.3</v>
      </c>
      <c r="BE38" s="710">
        <v>7105</v>
      </c>
      <c r="BF38" s="710">
        <v>4559</v>
      </c>
      <c r="BG38" s="710">
        <v>2546</v>
      </c>
      <c r="BH38" s="710">
        <v>0</v>
      </c>
      <c r="BI38" s="710">
        <v>0</v>
      </c>
      <c r="BJ38" s="710">
        <v>0</v>
      </c>
      <c r="BK38" s="710">
        <v>0</v>
      </c>
      <c r="BL38" s="710">
        <v>0</v>
      </c>
      <c r="BM38" s="710">
        <v>0</v>
      </c>
      <c r="BN38" s="710">
        <v>0</v>
      </c>
      <c r="BO38" s="710">
        <v>0</v>
      </c>
      <c r="BP38" s="710">
        <v>0</v>
      </c>
      <c r="BQ38" s="710">
        <v>0</v>
      </c>
      <c r="BR38" s="710">
        <v>0</v>
      </c>
      <c r="BS38" s="710">
        <v>0</v>
      </c>
      <c r="BT38" s="710">
        <v>0</v>
      </c>
      <c r="BU38" s="710">
        <v>0</v>
      </c>
      <c r="BV38" s="710">
        <v>0</v>
      </c>
      <c r="BW38" s="710">
        <v>0</v>
      </c>
      <c r="BX38" s="710">
        <v>1.1000000000000001</v>
      </c>
      <c r="BY38" s="710">
        <v>15</v>
      </c>
      <c r="BZ38" s="710">
        <v>14</v>
      </c>
      <c r="CA38" s="710">
        <v>1</v>
      </c>
      <c r="CB38" s="710">
        <v>0</v>
      </c>
      <c r="CC38" s="710">
        <v>0</v>
      </c>
      <c r="CD38" s="710">
        <v>0</v>
      </c>
      <c r="CE38" s="710">
        <v>0</v>
      </c>
      <c r="CF38" s="710">
        <v>0</v>
      </c>
      <c r="CG38" s="710">
        <v>0</v>
      </c>
      <c r="CH38" s="710">
        <v>54.3</v>
      </c>
      <c r="CI38" s="710">
        <v>10245</v>
      </c>
      <c r="CJ38" s="710">
        <v>7586</v>
      </c>
      <c r="CK38" s="710">
        <v>2659</v>
      </c>
      <c r="CL38" s="710">
        <v>0</v>
      </c>
      <c r="CM38" s="710">
        <v>50.300000000000004</v>
      </c>
      <c r="CN38" s="710">
        <v>3740</v>
      </c>
      <c r="CO38" s="710">
        <v>2058</v>
      </c>
      <c r="CP38" s="710">
        <v>1682</v>
      </c>
      <c r="CQ38" s="710">
        <v>0</v>
      </c>
      <c r="CR38" s="710">
        <v>0</v>
      </c>
      <c r="CS38" s="710">
        <v>0</v>
      </c>
      <c r="CT38" s="710">
        <v>0</v>
      </c>
      <c r="CU38" s="710">
        <v>0</v>
      </c>
      <c r="CV38" s="710">
        <v>0</v>
      </c>
      <c r="CW38" s="710">
        <v>0</v>
      </c>
      <c r="CX38" s="710">
        <v>0</v>
      </c>
      <c r="CY38" s="710">
        <v>0</v>
      </c>
      <c r="CZ38" s="710">
        <v>0</v>
      </c>
      <c r="DA38" s="710">
        <v>0</v>
      </c>
      <c r="DB38" s="710">
        <v>0</v>
      </c>
      <c r="DC38" s="710">
        <v>0</v>
      </c>
      <c r="DD38" s="710">
        <v>0</v>
      </c>
      <c r="DE38" s="710">
        <v>0</v>
      </c>
      <c r="DF38" s="710">
        <v>0</v>
      </c>
      <c r="DG38" s="710">
        <v>98.9</v>
      </c>
      <c r="DH38" s="710">
        <v>11009</v>
      </c>
      <c r="DI38" s="710">
        <v>5221</v>
      </c>
      <c r="DJ38" s="710">
        <v>5788</v>
      </c>
      <c r="DK38" s="710">
        <v>0</v>
      </c>
      <c r="DL38" s="710">
        <v>58.4</v>
      </c>
      <c r="DM38" s="710">
        <v>6860</v>
      </c>
      <c r="DN38" s="710">
        <v>5493</v>
      </c>
      <c r="DO38" s="710">
        <v>1367</v>
      </c>
      <c r="DP38" s="710">
        <v>0</v>
      </c>
      <c r="DQ38" s="710">
        <v>0</v>
      </c>
      <c r="DR38" s="710">
        <v>0</v>
      </c>
      <c r="DS38" s="710">
        <v>0</v>
      </c>
      <c r="DT38" s="710">
        <v>0</v>
      </c>
      <c r="DU38" s="710">
        <v>0</v>
      </c>
      <c r="DV38" s="710">
        <v>0</v>
      </c>
      <c r="DW38" s="710">
        <v>0</v>
      </c>
      <c r="DX38" s="710">
        <v>0</v>
      </c>
      <c r="DY38" s="710">
        <v>0</v>
      </c>
      <c r="DZ38" s="710">
        <v>6.5</v>
      </c>
      <c r="EA38" s="710">
        <v>54.3</v>
      </c>
      <c r="EB38" s="710">
        <v>10245</v>
      </c>
      <c r="EC38" s="710">
        <v>7433</v>
      </c>
      <c r="ED38" s="710">
        <v>2812</v>
      </c>
      <c r="EE38" s="710">
        <v>115.5</v>
      </c>
      <c r="EF38" s="710">
        <v>247.4</v>
      </c>
      <c r="EG38" s="710">
        <v>39445</v>
      </c>
      <c r="EH38" s="710">
        <v>27272</v>
      </c>
      <c r="EI38" s="710">
        <v>12173</v>
      </c>
    </row>
    <row r="39" spans="2:139">
      <c r="B39" s="736" t="s">
        <v>2941</v>
      </c>
      <c r="C39" s="711" t="s">
        <v>2975</v>
      </c>
      <c r="D39" s="1734" t="s">
        <v>2976</v>
      </c>
      <c r="E39" s="740"/>
      <c r="F39" s="741"/>
      <c r="G39" s="741"/>
      <c r="H39" s="741"/>
      <c r="I39" s="741"/>
      <c r="J39" s="699"/>
      <c r="K39" s="699"/>
      <c r="L39" s="699"/>
      <c r="M39" s="699"/>
      <c r="N39" s="699">
        <v>0</v>
      </c>
      <c r="O39" s="699"/>
      <c r="P39" s="699"/>
      <c r="Q39" s="699"/>
      <c r="R39" s="699"/>
      <c r="S39" s="699">
        <v>0</v>
      </c>
      <c r="T39" s="699"/>
      <c r="U39" s="699"/>
      <c r="V39" s="699"/>
      <c r="W39" s="699"/>
      <c r="X39" s="699">
        <v>0</v>
      </c>
      <c r="Y39" s="699"/>
      <c r="Z39" s="699"/>
      <c r="AA39" s="699"/>
      <c r="AB39" s="699"/>
      <c r="AC39" s="699">
        <v>0</v>
      </c>
      <c r="AD39" s="699"/>
      <c r="AE39" s="699"/>
      <c r="AF39" s="699"/>
      <c r="AG39" s="699"/>
      <c r="AH39" s="699">
        <v>0</v>
      </c>
      <c r="AI39" s="699"/>
      <c r="AJ39" s="731"/>
      <c r="AK39" s="731"/>
      <c r="AL39" s="731"/>
      <c r="AM39" s="731">
        <v>0</v>
      </c>
      <c r="AN39" s="699"/>
      <c r="AO39" s="699"/>
      <c r="AP39" s="699"/>
      <c r="AQ39" s="699"/>
      <c r="AR39" s="699">
        <v>0</v>
      </c>
      <c r="AS39" s="699"/>
      <c r="AT39" s="699"/>
      <c r="AU39" s="699"/>
      <c r="AV39" s="699"/>
      <c r="AW39" s="699">
        <v>0</v>
      </c>
      <c r="AX39" s="699"/>
      <c r="AY39" s="699"/>
      <c r="AZ39" s="699"/>
      <c r="BA39" s="699"/>
      <c r="BB39" s="699">
        <v>0</v>
      </c>
      <c r="BC39" s="699"/>
      <c r="BD39" s="699"/>
      <c r="BE39" s="699"/>
      <c r="BF39" s="699"/>
      <c r="BG39" s="699">
        <v>0</v>
      </c>
      <c r="BH39" s="699"/>
      <c r="BI39" s="699"/>
      <c r="BJ39" s="699"/>
      <c r="BK39" s="699"/>
      <c r="BL39" s="699">
        <v>0</v>
      </c>
      <c r="BM39" s="699"/>
      <c r="BN39" s="699"/>
      <c r="BO39" s="699"/>
      <c r="BP39" s="699"/>
      <c r="BQ39" s="699">
        <v>0</v>
      </c>
      <c r="BR39" s="699"/>
      <c r="BS39" s="699"/>
      <c r="BT39" s="699"/>
      <c r="BU39" s="699"/>
      <c r="BV39" s="699">
        <v>0</v>
      </c>
      <c r="BW39" s="699"/>
      <c r="BX39" s="699"/>
      <c r="BY39" s="699"/>
      <c r="BZ39" s="699"/>
      <c r="CA39" s="699">
        <v>0</v>
      </c>
      <c r="CB39" s="699"/>
      <c r="CC39" s="699"/>
      <c r="CD39" s="699"/>
      <c r="CE39" s="699"/>
      <c r="CF39" s="699">
        <v>0</v>
      </c>
      <c r="CG39" s="699"/>
      <c r="CH39" s="699"/>
      <c r="CI39" s="699"/>
      <c r="CJ39" s="699"/>
      <c r="CK39" s="699">
        <v>0</v>
      </c>
      <c r="CL39" s="699"/>
      <c r="CM39" s="699"/>
      <c r="CN39" s="699"/>
      <c r="CO39" s="699"/>
      <c r="CP39" s="699">
        <v>0</v>
      </c>
      <c r="CQ39" s="699"/>
      <c r="CR39" s="699"/>
      <c r="CS39" s="699"/>
      <c r="CT39" s="699"/>
      <c r="CU39" s="699">
        <v>0</v>
      </c>
      <c r="CV39" s="699"/>
      <c r="CW39" s="699"/>
      <c r="CX39" s="699"/>
      <c r="CY39" s="699"/>
      <c r="CZ39" s="699">
        <v>0</v>
      </c>
      <c r="DA39" s="699"/>
      <c r="DB39" s="699"/>
      <c r="DC39" s="699"/>
      <c r="DD39" s="699"/>
      <c r="DE39" s="699">
        <v>0</v>
      </c>
      <c r="DF39" s="699"/>
      <c r="DG39" s="699"/>
      <c r="DH39" s="699"/>
      <c r="DI39" s="699"/>
      <c r="DJ39" s="699">
        <v>0</v>
      </c>
      <c r="DK39" s="699"/>
      <c r="DL39" s="699"/>
      <c r="DM39" s="699"/>
      <c r="DN39" s="699"/>
      <c r="DO39" s="699">
        <v>0</v>
      </c>
      <c r="DP39" s="699"/>
      <c r="DQ39" s="699"/>
      <c r="DR39" s="699"/>
      <c r="DS39" s="699"/>
      <c r="DT39" s="699">
        <v>0</v>
      </c>
      <c r="DU39" s="699"/>
      <c r="DV39" s="699"/>
      <c r="DW39" s="699"/>
      <c r="DX39" s="699"/>
      <c r="DY39" s="699">
        <v>0</v>
      </c>
      <c r="DZ39" s="699">
        <v>0</v>
      </c>
      <c r="EA39" s="699">
        <v>0</v>
      </c>
      <c r="EB39" s="699">
        <v>0</v>
      </c>
      <c r="EC39" s="699">
        <v>0</v>
      </c>
      <c r="ED39" s="699">
        <v>0</v>
      </c>
      <c r="EE39" s="699">
        <v>0</v>
      </c>
      <c r="EF39" s="699">
        <v>0</v>
      </c>
      <c r="EG39" s="699">
        <v>0</v>
      </c>
      <c r="EH39" s="699">
        <v>0</v>
      </c>
      <c r="EI39" s="699">
        <v>0</v>
      </c>
    </row>
    <row r="40" spans="2:139">
      <c r="B40" s="700"/>
      <c r="C40" s="742"/>
      <c r="D40" s="1735"/>
      <c r="E40" s="743"/>
      <c r="F40" s="744"/>
      <c r="G40" s="744"/>
      <c r="H40" s="744"/>
      <c r="I40" s="744"/>
      <c r="J40" s="699"/>
      <c r="K40" s="699"/>
      <c r="L40" s="699"/>
      <c r="M40" s="699"/>
      <c r="N40" s="699">
        <v>0</v>
      </c>
      <c r="O40" s="699"/>
      <c r="P40" s="699"/>
      <c r="Q40" s="699"/>
      <c r="R40" s="699"/>
      <c r="S40" s="699">
        <v>0</v>
      </c>
      <c r="T40" s="699"/>
      <c r="U40" s="699"/>
      <c r="V40" s="699"/>
      <c r="W40" s="699"/>
      <c r="X40" s="699">
        <v>0</v>
      </c>
      <c r="Y40" s="699"/>
      <c r="Z40" s="699"/>
      <c r="AA40" s="699"/>
      <c r="AB40" s="699"/>
      <c r="AC40" s="699">
        <v>0</v>
      </c>
      <c r="AD40" s="699"/>
      <c r="AE40" s="699"/>
      <c r="AF40" s="699"/>
      <c r="AG40" s="699"/>
      <c r="AH40" s="699">
        <v>0</v>
      </c>
      <c r="AI40" s="699"/>
      <c r="AJ40" s="731"/>
      <c r="AK40" s="731"/>
      <c r="AL40" s="731"/>
      <c r="AM40" s="731">
        <v>0</v>
      </c>
      <c r="AN40" s="699"/>
      <c r="AO40" s="699"/>
      <c r="AP40" s="699"/>
      <c r="AQ40" s="699"/>
      <c r="AR40" s="699">
        <v>0</v>
      </c>
      <c r="AS40" s="699"/>
      <c r="AT40" s="699"/>
      <c r="AU40" s="699"/>
      <c r="AV40" s="699"/>
      <c r="AW40" s="699">
        <v>0</v>
      </c>
      <c r="AX40" s="699"/>
      <c r="AY40" s="699"/>
      <c r="AZ40" s="699"/>
      <c r="BA40" s="699"/>
      <c r="BB40" s="699">
        <v>0</v>
      </c>
      <c r="BC40" s="699"/>
      <c r="BD40" s="699"/>
      <c r="BE40" s="699"/>
      <c r="BF40" s="699"/>
      <c r="BG40" s="699">
        <v>0</v>
      </c>
      <c r="BH40" s="699"/>
      <c r="BI40" s="699"/>
      <c r="BJ40" s="699"/>
      <c r="BK40" s="699"/>
      <c r="BL40" s="699">
        <v>0</v>
      </c>
      <c r="BM40" s="699"/>
      <c r="BN40" s="699"/>
      <c r="BO40" s="699"/>
      <c r="BP40" s="699"/>
      <c r="BQ40" s="699">
        <v>0</v>
      </c>
      <c r="BR40" s="699"/>
      <c r="BS40" s="699"/>
      <c r="BT40" s="699"/>
      <c r="BU40" s="699"/>
      <c r="BV40" s="699">
        <v>0</v>
      </c>
      <c r="BW40" s="699"/>
      <c r="BX40" s="699"/>
      <c r="BY40" s="699"/>
      <c r="BZ40" s="699"/>
      <c r="CA40" s="699">
        <v>0</v>
      </c>
      <c r="CB40" s="699"/>
      <c r="CC40" s="699"/>
      <c r="CD40" s="699"/>
      <c r="CE40" s="699"/>
      <c r="CF40" s="699">
        <v>0</v>
      </c>
      <c r="CG40" s="699"/>
      <c r="CH40" s="699"/>
      <c r="CI40" s="699"/>
      <c r="CJ40" s="699"/>
      <c r="CK40" s="699">
        <v>0</v>
      </c>
      <c r="CL40" s="699"/>
      <c r="CM40" s="699"/>
      <c r="CN40" s="699"/>
      <c r="CO40" s="699"/>
      <c r="CP40" s="699">
        <v>0</v>
      </c>
      <c r="CQ40" s="699"/>
      <c r="CR40" s="699"/>
      <c r="CS40" s="699"/>
      <c r="CT40" s="699"/>
      <c r="CU40" s="699">
        <v>0</v>
      </c>
      <c r="CV40" s="699"/>
      <c r="CW40" s="699"/>
      <c r="CX40" s="699"/>
      <c r="CY40" s="699"/>
      <c r="CZ40" s="699">
        <v>0</v>
      </c>
      <c r="DA40" s="699"/>
      <c r="DB40" s="699"/>
      <c r="DC40" s="699"/>
      <c r="DD40" s="699"/>
      <c r="DE40" s="699">
        <v>0</v>
      </c>
      <c r="DF40" s="699"/>
      <c r="DG40" s="699"/>
      <c r="DH40" s="699"/>
      <c r="DI40" s="699"/>
      <c r="DJ40" s="699">
        <v>0</v>
      </c>
      <c r="DK40" s="699"/>
      <c r="DL40" s="699"/>
      <c r="DM40" s="699"/>
      <c r="DN40" s="699"/>
      <c r="DO40" s="699">
        <v>0</v>
      </c>
      <c r="DP40" s="699"/>
      <c r="DQ40" s="699"/>
      <c r="DR40" s="699"/>
      <c r="DS40" s="699"/>
      <c r="DT40" s="699">
        <v>0</v>
      </c>
      <c r="DU40" s="699"/>
      <c r="DV40" s="699"/>
      <c r="DW40" s="699"/>
      <c r="DX40" s="699"/>
      <c r="DY40" s="699">
        <v>0</v>
      </c>
      <c r="DZ40" s="699">
        <v>0</v>
      </c>
      <c r="EA40" s="699">
        <v>0</v>
      </c>
      <c r="EB40" s="699">
        <v>0</v>
      </c>
      <c r="EC40" s="699">
        <v>0</v>
      </c>
      <c r="ED40" s="699">
        <v>0</v>
      </c>
      <c r="EE40" s="699">
        <v>0</v>
      </c>
      <c r="EF40" s="699">
        <v>0</v>
      </c>
      <c r="EG40" s="699">
        <v>0</v>
      </c>
      <c r="EH40" s="699">
        <v>0</v>
      </c>
      <c r="EI40" s="699">
        <v>0</v>
      </c>
    </row>
    <row r="41" spans="2:139">
      <c r="B41" s="707"/>
      <c r="C41" s="1732" t="s">
        <v>2946</v>
      </c>
      <c r="D41" s="1736"/>
      <c r="E41" s="708"/>
      <c r="F41" s="739"/>
      <c r="G41" s="739"/>
      <c r="H41" s="739"/>
      <c r="I41" s="739"/>
      <c r="J41" s="710">
        <v>0</v>
      </c>
      <c r="K41" s="710">
        <v>0</v>
      </c>
      <c r="L41" s="710">
        <v>0</v>
      </c>
      <c r="M41" s="710">
        <v>0</v>
      </c>
      <c r="N41" s="710">
        <v>0</v>
      </c>
      <c r="O41" s="710">
        <v>0</v>
      </c>
      <c r="P41" s="710">
        <v>0</v>
      </c>
      <c r="Q41" s="710">
        <v>0</v>
      </c>
      <c r="R41" s="710">
        <v>0</v>
      </c>
      <c r="S41" s="710">
        <v>0</v>
      </c>
      <c r="T41" s="710">
        <v>0</v>
      </c>
      <c r="U41" s="710">
        <v>0</v>
      </c>
      <c r="V41" s="710">
        <v>0</v>
      </c>
      <c r="W41" s="710">
        <v>0</v>
      </c>
      <c r="X41" s="710">
        <v>0</v>
      </c>
      <c r="Y41" s="710">
        <v>0</v>
      </c>
      <c r="Z41" s="710">
        <v>0</v>
      </c>
      <c r="AA41" s="710">
        <v>0</v>
      </c>
      <c r="AB41" s="710">
        <v>0</v>
      </c>
      <c r="AC41" s="710">
        <v>0</v>
      </c>
      <c r="AD41" s="710">
        <v>0</v>
      </c>
      <c r="AE41" s="710">
        <v>0</v>
      </c>
      <c r="AF41" s="710">
        <v>0</v>
      </c>
      <c r="AG41" s="710">
        <v>0</v>
      </c>
      <c r="AH41" s="710">
        <v>0</v>
      </c>
      <c r="AI41" s="710">
        <v>0</v>
      </c>
      <c r="AJ41" s="735">
        <v>0</v>
      </c>
      <c r="AK41" s="735">
        <v>0</v>
      </c>
      <c r="AL41" s="735">
        <v>0</v>
      </c>
      <c r="AM41" s="735">
        <v>0</v>
      </c>
      <c r="AN41" s="710">
        <v>0</v>
      </c>
      <c r="AO41" s="710">
        <v>0</v>
      </c>
      <c r="AP41" s="710">
        <v>0</v>
      </c>
      <c r="AQ41" s="710">
        <v>0</v>
      </c>
      <c r="AR41" s="710">
        <v>0</v>
      </c>
      <c r="AS41" s="710">
        <v>0</v>
      </c>
      <c r="AT41" s="710">
        <v>0</v>
      </c>
      <c r="AU41" s="710">
        <v>0</v>
      </c>
      <c r="AV41" s="710">
        <v>0</v>
      </c>
      <c r="AW41" s="710">
        <v>0</v>
      </c>
      <c r="AX41" s="710">
        <v>0</v>
      </c>
      <c r="AY41" s="710">
        <v>0</v>
      </c>
      <c r="AZ41" s="710">
        <v>0</v>
      </c>
      <c r="BA41" s="710">
        <v>0</v>
      </c>
      <c r="BB41" s="710">
        <v>0</v>
      </c>
      <c r="BC41" s="710">
        <v>0</v>
      </c>
      <c r="BD41" s="710">
        <v>0</v>
      </c>
      <c r="BE41" s="710">
        <v>0</v>
      </c>
      <c r="BF41" s="710">
        <v>0</v>
      </c>
      <c r="BG41" s="710">
        <v>0</v>
      </c>
      <c r="BH41" s="710">
        <v>0</v>
      </c>
      <c r="BI41" s="710">
        <v>0</v>
      </c>
      <c r="BJ41" s="710">
        <v>0</v>
      </c>
      <c r="BK41" s="710">
        <v>0</v>
      </c>
      <c r="BL41" s="710">
        <v>0</v>
      </c>
      <c r="BM41" s="710">
        <v>0</v>
      </c>
      <c r="BN41" s="710">
        <v>0</v>
      </c>
      <c r="BO41" s="710">
        <v>0</v>
      </c>
      <c r="BP41" s="710">
        <v>0</v>
      </c>
      <c r="BQ41" s="710">
        <v>0</v>
      </c>
      <c r="BR41" s="710">
        <v>0</v>
      </c>
      <c r="BS41" s="710">
        <v>0</v>
      </c>
      <c r="BT41" s="710">
        <v>0</v>
      </c>
      <c r="BU41" s="710">
        <v>0</v>
      </c>
      <c r="BV41" s="710">
        <v>0</v>
      </c>
      <c r="BW41" s="710">
        <v>0</v>
      </c>
      <c r="BX41" s="710">
        <v>0</v>
      </c>
      <c r="BY41" s="710">
        <v>0</v>
      </c>
      <c r="BZ41" s="710">
        <v>0</v>
      </c>
      <c r="CA41" s="710">
        <v>0</v>
      </c>
      <c r="CB41" s="710">
        <v>0</v>
      </c>
      <c r="CC41" s="710">
        <v>0</v>
      </c>
      <c r="CD41" s="710">
        <v>0</v>
      </c>
      <c r="CE41" s="710">
        <v>0</v>
      </c>
      <c r="CF41" s="710">
        <v>0</v>
      </c>
      <c r="CG41" s="710">
        <v>0</v>
      </c>
      <c r="CH41" s="710">
        <v>0</v>
      </c>
      <c r="CI41" s="710">
        <v>0</v>
      </c>
      <c r="CJ41" s="710">
        <v>0</v>
      </c>
      <c r="CK41" s="710">
        <v>0</v>
      </c>
      <c r="CL41" s="710">
        <v>0</v>
      </c>
      <c r="CM41" s="710">
        <v>0</v>
      </c>
      <c r="CN41" s="710">
        <v>0</v>
      </c>
      <c r="CO41" s="710">
        <v>0</v>
      </c>
      <c r="CP41" s="710">
        <v>0</v>
      </c>
      <c r="CQ41" s="710">
        <v>0</v>
      </c>
      <c r="CR41" s="710">
        <v>0</v>
      </c>
      <c r="CS41" s="710">
        <v>0</v>
      </c>
      <c r="CT41" s="710">
        <v>0</v>
      </c>
      <c r="CU41" s="710">
        <v>0</v>
      </c>
      <c r="CV41" s="710">
        <v>0</v>
      </c>
      <c r="CW41" s="710">
        <v>0</v>
      </c>
      <c r="CX41" s="710">
        <v>0</v>
      </c>
      <c r="CY41" s="710">
        <v>0</v>
      </c>
      <c r="CZ41" s="710">
        <v>0</v>
      </c>
      <c r="DA41" s="710">
        <v>0</v>
      </c>
      <c r="DB41" s="710">
        <v>0</v>
      </c>
      <c r="DC41" s="710">
        <v>0</v>
      </c>
      <c r="DD41" s="710">
        <v>0</v>
      </c>
      <c r="DE41" s="710">
        <v>0</v>
      </c>
      <c r="DF41" s="710">
        <v>0</v>
      </c>
      <c r="DG41" s="710">
        <v>0</v>
      </c>
      <c r="DH41" s="710">
        <v>0</v>
      </c>
      <c r="DI41" s="710">
        <v>0</v>
      </c>
      <c r="DJ41" s="710">
        <v>0</v>
      </c>
      <c r="DK41" s="710">
        <v>0</v>
      </c>
      <c r="DL41" s="710">
        <v>0</v>
      </c>
      <c r="DM41" s="710">
        <v>0</v>
      </c>
      <c r="DN41" s="710">
        <v>0</v>
      </c>
      <c r="DO41" s="710">
        <v>0</v>
      </c>
      <c r="DP41" s="710">
        <v>0</v>
      </c>
      <c r="DQ41" s="710">
        <v>0</v>
      </c>
      <c r="DR41" s="710">
        <v>0</v>
      </c>
      <c r="DS41" s="710">
        <v>0</v>
      </c>
      <c r="DT41" s="710">
        <v>0</v>
      </c>
      <c r="DU41" s="710">
        <v>0</v>
      </c>
      <c r="DV41" s="710">
        <v>0</v>
      </c>
      <c r="DW41" s="710">
        <v>0</v>
      </c>
      <c r="DX41" s="710">
        <v>0</v>
      </c>
      <c r="DY41" s="710">
        <v>0</v>
      </c>
      <c r="DZ41" s="710">
        <v>0</v>
      </c>
      <c r="EA41" s="710">
        <v>0</v>
      </c>
      <c r="EB41" s="710">
        <v>0</v>
      </c>
      <c r="EC41" s="710">
        <v>0</v>
      </c>
      <c r="ED41" s="710">
        <v>0</v>
      </c>
      <c r="EE41" s="710">
        <v>0</v>
      </c>
      <c r="EF41" s="710">
        <v>0</v>
      </c>
      <c r="EG41" s="710">
        <v>0</v>
      </c>
      <c r="EH41" s="710">
        <v>0</v>
      </c>
      <c r="EI41" s="710">
        <v>0</v>
      </c>
    </row>
    <row r="42" spans="2:139">
      <c r="B42" s="745" t="s">
        <v>2902</v>
      </c>
      <c r="C42" s="746" t="s">
        <v>2977</v>
      </c>
      <c r="D42" s="747"/>
      <c r="E42" s="747"/>
      <c r="F42" s="748"/>
      <c r="G42" s="749"/>
      <c r="H42" s="748"/>
      <c r="I42" s="749"/>
      <c r="J42" s="750">
        <v>0</v>
      </c>
      <c r="K42" s="750">
        <v>1600</v>
      </c>
      <c r="L42" s="750">
        <v>5544</v>
      </c>
      <c r="M42" s="750">
        <v>5280</v>
      </c>
      <c r="N42" s="750">
        <v>264</v>
      </c>
      <c r="O42" s="750">
        <v>40</v>
      </c>
      <c r="P42" s="750">
        <v>1700.2</v>
      </c>
      <c r="Q42" s="750">
        <v>17926</v>
      </c>
      <c r="R42" s="750">
        <v>14146</v>
      </c>
      <c r="S42" s="750">
        <v>3780</v>
      </c>
      <c r="T42" s="750">
        <v>0</v>
      </c>
      <c r="U42" s="750">
        <v>1600</v>
      </c>
      <c r="V42" s="750">
        <v>5544</v>
      </c>
      <c r="W42" s="750">
        <v>5280</v>
      </c>
      <c r="X42" s="750">
        <v>264</v>
      </c>
      <c r="Y42" s="750">
        <v>0.5</v>
      </c>
      <c r="Z42" s="750">
        <v>1531.4</v>
      </c>
      <c r="AA42" s="750">
        <v>7019</v>
      </c>
      <c r="AB42" s="750">
        <v>5934</v>
      </c>
      <c r="AC42" s="750">
        <v>1085</v>
      </c>
      <c r="AD42" s="750">
        <v>0</v>
      </c>
      <c r="AE42" s="750">
        <v>1600</v>
      </c>
      <c r="AF42" s="750">
        <v>5544</v>
      </c>
      <c r="AG42" s="750">
        <v>5280</v>
      </c>
      <c r="AH42" s="750">
        <v>264</v>
      </c>
      <c r="AI42" s="750">
        <v>31.5</v>
      </c>
      <c r="AJ42" s="751">
        <v>1686.1000000000001</v>
      </c>
      <c r="AK42" s="751">
        <v>11801</v>
      </c>
      <c r="AL42" s="751">
        <v>9597</v>
      </c>
      <c r="AM42" s="751">
        <v>2204</v>
      </c>
      <c r="AN42" s="750">
        <v>4</v>
      </c>
      <c r="AO42" s="750">
        <v>1633.4</v>
      </c>
      <c r="AP42" s="750">
        <v>11364</v>
      </c>
      <c r="AQ42" s="750">
        <v>9624</v>
      </c>
      <c r="AR42" s="750">
        <v>1740</v>
      </c>
      <c r="AS42" s="750">
        <v>0</v>
      </c>
      <c r="AT42" s="750">
        <v>1617.3</v>
      </c>
      <c r="AU42" s="750">
        <v>5550</v>
      </c>
      <c r="AV42" s="750">
        <v>5341</v>
      </c>
      <c r="AW42" s="750">
        <v>209</v>
      </c>
      <c r="AX42" s="750">
        <v>2.5</v>
      </c>
      <c r="AY42" s="750">
        <v>1620.9</v>
      </c>
      <c r="AZ42" s="750">
        <v>9969</v>
      </c>
      <c r="BA42" s="750">
        <v>8369</v>
      </c>
      <c r="BB42" s="750">
        <v>1600</v>
      </c>
      <c r="BC42" s="750">
        <v>3.5</v>
      </c>
      <c r="BD42" s="750">
        <v>1684.9</v>
      </c>
      <c r="BE42" s="750">
        <v>12850</v>
      </c>
      <c r="BF42" s="750">
        <v>10045</v>
      </c>
      <c r="BG42" s="750">
        <v>2805</v>
      </c>
      <c r="BH42" s="750">
        <v>0</v>
      </c>
      <c r="BI42" s="750">
        <v>1600</v>
      </c>
      <c r="BJ42" s="750">
        <v>5544</v>
      </c>
      <c r="BK42" s="750">
        <v>5280</v>
      </c>
      <c r="BL42" s="750">
        <v>264</v>
      </c>
      <c r="BM42" s="750">
        <v>0</v>
      </c>
      <c r="BN42" s="750">
        <v>1468.6000000000001</v>
      </c>
      <c r="BO42" s="750">
        <v>5035</v>
      </c>
      <c r="BP42" s="750">
        <v>4850</v>
      </c>
      <c r="BQ42" s="750">
        <v>185</v>
      </c>
      <c r="BR42" s="750">
        <v>0</v>
      </c>
      <c r="BS42" s="750">
        <v>1600</v>
      </c>
      <c r="BT42" s="750">
        <v>5544</v>
      </c>
      <c r="BU42" s="750">
        <v>5280</v>
      </c>
      <c r="BV42" s="750">
        <v>264</v>
      </c>
      <c r="BW42" s="750">
        <v>0</v>
      </c>
      <c r="BX42" s="750">
        <v>1555</v>
      </c>
      <c r="BY42" s="750">
        <v>5365</v>
      </c>
      <c r="BZ42" s="750">
        <v>5146</v>
      </c>
      <c r="CA42" s="750">
        <v>219</v>
      </c>
      <c r="CB42" s="750">
        <v>0</v>
      </c>
      <c r="CC42" s="750">
        <v>1600</v>
      </c>
      <c r="CD42" s="750">
        <v>5544</v>
      </c>
      <c r="CE42" s="750">
        <v>5280</v>
      </c>
      <c r="CF42" s="750">
        <v>264</v>
      </c>
      <c r="CG42" s="750">
        <v>0</v>
      </c>
      <c r="CH42" s="750">
        <v>1622.6</v>
      </c>
      <c r="CI42" s="750">
        <v>15671</v>
      </c>
      <c r="CJ42" s="750">
        <v>12766</v>
      </c>
      <c r="CK42" s="750">
        <v>2905</v>
      </c>
      <c r="CL42" s="750">
        <v>0</v>
      </c>
      <c r="CM42" s="750">
        <v>1650.3</v>
      </c>
      <c r="CN42" s="750">
        <v>9284</v>
      </c>
      <c r="CO42" s="750">
        <v>7338</v>
      </c>
      <c r="CP42" s="750">
        <v>1946</v>
      </c>
      <c r="CQ42" s="750">
        <v>0</v>
      </c>
      <c r="CR42" s="750">
        <v>1927.4</v>
      </c>
      <c r="CS42" s="750">
        <v>6619</v>
      </c>
      <c r="CT42" s="750">
        <v>6366</v>
      </c>
      <c r="CU42" s="750">
        <v>253</v>
      </c>
      <c r="CV42" s="750">
        <v>0</v>
      </c>
      <c r="CW42" s="750">
        <v>1600</v>
      </c>
      <c r="CX42" s="750">
        <v>5544</v>
      </c>
      <c r="CY42" s="750">
        <v>5280</v>
      </c>
      <c r="CZ42" s="750">
        <v>264</v>
      </c>
      <c r="DA42" s="750">
        <v>0</v>
      </c>
      <c r="DB42" s="750">
        <v>1132.1000000000001</v>
      </c>
      <c r="DC42" s="750">
        <v>3911</v>
      </c>
      <c r="DD42" s="750">
        <v>3739</v>
      </c>
      <c r="DE42" s="750">
        <v>172</v>
      </c>
      <c r="DF42" s="750">
        <v>0</v>
      </c>
      <c r="DG42" s="750">
        <v>1698.9</v>
      </c>
      <c r="DH42" s="750">
        <v>16553</v>
      </c>
      <c r="DI42" s="750">
        <v>10501</v>
      </c>
      <c r="DJ42" s="750">
        <v>6052</v>
      </c>
      <c r="DK42" s="750">
        <v>0</v>
      </c>
      <c r="DL42" s="750">
        <v>1585.4</v>
      </c>
      <c r="DM42" s="750">
        <v>12120</v>
      </c>
      <c r="DN42" s="750">
        <v>10537</v>
      </c>
      <c r="DO42" s="750">
        <v>1583</v>
      </c>
      <c r="DP42" s="750">
        <v>0</v>
      </c>
      <c r="DQ42" s="750">
        <v>1600</v>
      </c>
      <c r="DR42" s="750">
        <v>5544</v>
      </c>
      <c r="DS42" s="750">
        <v>5280</v>
      </c>
      <c r="DT42" s="750">
        <v>264</v>
      </c>
      <c r="DU42" s="750">
        <v>0</v>
      </c>
      <c r="DV42" s="750">
        <v>1512</v>
      </c>
      <c r="DW42" s="750">
        <v>5219</v>
      </c>
      <c r="DX42" s="750">
        <v>4994</v>
      </c>
      <c r="DY42" s="750">
        <v>225</v>
      </c>
      <c r="DZ42" s="750">
        <v>6.5</v>
      </c>
      <c r="EA42" s="750">
        <v>12854.3</v>
      </c>
      <c r="EB42" s="750">
        <v>54597</v>
      </c>
      <c r="EC42" s="750">
        <v>49673</v>
      </c>
      <c r="ED42" s="750">
        <v>4924</v>
      </c>
      <c r="EE42" s="750">
        <v>115.5</v>
      </c>
      <c r="EF42" s="750">
        <v>12943.699999999999</v>
      </c>
      <c r="EG42" s="750">
        <v>83472</v>
      </c>
      <c r="EH42" s="750">
        <v>69205</v>
      </c>
      <c r="EI42" s="750">
        <v>14267</v>
      </c>
    </row>
  </sheetData>
  <mergeCells count="58">
    <mergeCell ref="J4:S4"/>
    <mergeCell ref="F5:F6"/>
    <mergeCell ref="G5:G6"/>
    <mergeCell ref="H5:H6"/>
    <mergeCell ref="I5:I6"/>
    <mergeCell ref="J5:N5"/>
    <mergeCell ref="O5:S5"/>
    <mergeCell ref="B4:C6"/>
    <mergeCell ref="D4:D6"/>
    <mergeCell ref="E4:E6"/>
    <mergeCell ref="F4:G4"/>
    <mergeCell ref="H4:I4"/>
    <mergeCell ref="DP4:DY4"/>
    <mergeCell ref="DZ4:EI4"/>
    <mergeCell ref="T4:AC4"/>
    <mergeCell ref="AD4:AM4"/>
    <mergeCell ref="AN4:AW4"/>
    <mergeCell ref="AX4:BG4"/>
    <mergeCell ref="BH4:BQ4"/>
    <mergeCell ref="BR4:CA4"/>
    <mergeCell ref="CB4:CK4"/>
    <mergeCell ref="CL4:CU4"/>
    <mergeCell ref="CV4:DE4"/>
    <mergeCell ref="DF4:DO4"/>
    <mergeCell ref="CQ5:CU5"/>
    <mergeCell ref="T5:X5"/>
    <mergeCell ref="Y5:AC5"/>
    <mergeCell ref="AD5:AH5"/>
    <mergeCell ref="CG5:CK5"/>
    <mergeCell ref="CL5:CP5"/>
    <mergeCell ref="AN5:AR5"/>
    <mergeCell ref="AS5:AW5"/>
    <mergeCell ref="AX5:BB5"/>
    <mergeCell ref="BC5:BG5"/>
    <mergeCell ref="BH5:BL5"/>
    <mergeCell ref="BM5:BQ5"/>
    <mergeCell ref="AI5:AM5"/>
    <mergeCell ref="C41:D41"/>
    <mergeCell ref="DZ5:ED5"/>
    <mergeCell ref="EE5:EI5"/>
    <mergeCell ref="D7:D12"/>
    <mergeCell ref="C13:D13"/>
    <mergeCell ref="D14:D19"/>
    <mergeCell ref="C20:D20"/>
    <mergeCell ref="CV5:CZ5"/>
    <mergeCell ref="DA5:DE5"/>
    <mergeCell ref="DF5:DJ5"/>
    <mergeCell ref="DK5:DO5"/>
    <mergeCell ref="DP5:DT5"/>
    <mergeCell ref="DU5:DY5"/>
    <mergeCell ref="BR5:BV5"/>
    <mergeCell ref="BW5:CA5"/>
    <mergeCell ref="CB5:CF5"/>
    <mergeCell ref="D23:D25"/>
    <mergeCell ref="C26:D26"/>
    <mergeCell ref="D27:D37"/>
    <mergeCell ref="C38:D38"/>
    <mergeCell ref="D39:D4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B97"/>
  <sheetViews>
    <sheetView showGridLines="0" workbookViewId="0">
      <pane ySplit="4" topLeftCell="A11" activePane="bottomLeft" state="frozen"/>
      <selection pane="bottomLeft" activeCell="G82" sqref="G82"/>
    </sheetView>
  </sheetViews>
  <sheetFormatPr defaultRowHeight="12.75"/>
  <cols>
    <col min="1" max="1" width="5.85546875" style="808" customWidth="1"/>
    <col min="2" max="2" width="20.28515625" style="808" hidden="1" customWidth="1"/>
    <col min="3" max="3" width="27.85546875" style="808" customWidth="1"/>
    <col min="4" max="4" width="8.28515625" style="808" customWidth="1"/>
    <col min="5" max="5" width="14.42578125" style="808" customWidth="1"/>
    <col min="6" max="6" width="37.7109375" style="808" customWidth="1"/>
    <col min="7" max="7" width="7.28515625" style="808" customWidth="1"/>
    <col min="8" max="8" width="11.85546875" style="808" customWidth="1"/>
    <col min="9" max="9" width="12.28515625" style="808" hidden="1" customWidth="1"/>
    <col min="10" max="10" width="10.85546875" style="808" hidden="1" customWidth="1"/>
    <col min="11" max="11" width="13.140625" style="808" hidden="1" customWidth="1"/>
    <col min="12" max="13" width="14.28515625" style="808" hidden="1" customWidth="1"/>
    <col min="14" max="14" width="5.85546875" style="808" hidden="1" customWidth="1"/>
    <col min="15" max="15" width="7.140625" style="808" hidden="1" customWidth="1"/>
    <col min="16" max="16" width="9.5703125" style="808" hidden="1" customWidth="1"/>
    <col min="17" max="17" width="14.28515625" style="808" customWidth="1"/>
    <col min="18" max="18" width="15.7109375" style="808" customWidth="1"/>
    <col min="19" max="19" width="15" style="808" customWidth="1"/>
    <col min="20" max="20" width="8.28515625" style="808" hidden="1" customWidth="1"/>
    <col min="21" max="21" width="12.42578125" style="808" bestFit="1" customWidth="1"/>
    <col min="22" max="22" width="7.42578125" style="808" hidden="1" customWidth="1"/>
    <col min="23" max="23" width="13" style="808" customWidth="1"/>
    <col min="24" max="24" width="16.42578125" style="808" hidden="1" customWidth="1"/>
    <col min="25" max="25" width="14.7109375" style="808" hidden="1" customWidth="1"/>
    <col min="26" max="26" width="7.42578125" style="808" hidden="1" customWidth="1"/>
    <col min="27" max="27" width="18" style="808" hidden="1" customWidth="1"/>
    <col min="28" max="28" width="11.5703125" style="808" bestFit="1" customWidth="1"/>
    <col min="29" max="16384" width="9.140625" style="808"/>
  </cols>
  <sheetData>
    <row r="1" spans="1:27" ht="17.25" customHeight="1">
      <c r="A1" s="1780" t="s">
        <v>2733</v>
      </c>
      <c r="B1" s="1780"/>
      <c r="C1" s="1780"/>
      <c r="D1" s="1780"/>
      <c r="E1" s="1780"/>
      <c r="F1" s="1780"/>
      <c r="G1" s="1780"/>
      <c r="H1" s="1780"/>
      <c r="I1" s="1780"/>
      <c r="J1" s="1780"/>
      <c r="K1" s="1780"/>
      <c r="L1" s="1780"/>
      <c r="M1" s="1780"/>
      <c r="N1" s="1780"/>
      <c r="O1" s="1780"/>
      <c r="P1" s="1780"/>
      <c r="Q1" s="1780"/>
      <c r="R1" s="1780"/>
      <c r="S1" s="1780"/>
      <c r="T1" s="1780"/>
      <c r="U1" s="1780"/>
      <c r="V1" s="1780"/>
      <c r="W1" s="1780"/>
    </row>
    <row r="2" spans="1:27" ht="17.25" customHeight="1">
      <c r="A2" s="1781" t="s">
        <v>4274</v>
      </c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</row>
    <row r="3" spans="1:27" ht="17.25" customHeight="1">
      <c r="A3" s="1782" t="s">
        <v>4275</v>
      </c>
      <c r="B3" s="1782"/>
      <c r="C3" s="1782"/>
      <c r="D3" s="1782"/>
      <c r="E3" s="1782"/>
      <c r="F3" s="1782"/>
      <c r="G3" s="1782"/>
      <c r="H3" s="1782"/>
      <c r="I3" s="1782"/>
      <c r="J3" s="1782"/>
      <c r="K3" s="1782"/>
      <c r="L3" s="1782"/>
      <c r="M3" s="1782"/>
      <c r="N3" s="1782"/>
      <c r="O3" s="1782"/>
      <c r="P3" s="1782"/>
      <c r="Q3" s="1782"/>
      <c r="R3" s="1782"/>
      <c r="S3" s="1782"/>
      <c r="T3" s="1782"/>
      <c r="U3" s="1782"/>
      <c r="V3" s="1782"/>
      <c r="W3" s="1782"/>
    </row>
    <row r="4" spans="1:27" s="813" customFormat="1" ht="16.5" customHeight="1">
      <c r="A4" s="809" t="s">
        <v>0</v>
      </c>
      <c r="B4" s="810" t="s">
        <v>1</v>
      </c>
      <c r="C4" s="809" t="s">
        <v>2</v>
      </c>
      <c r="D4" s="809" t="s">
        <v>3</v>
      </c>
      <c r="E4" s="809" t="s">
        <v>4</v>
      </c>
      <c r="F4" s="809" t="s">
        <v>5</v>
      </c>
      <c r="G4" s="809" t="s">
        <v>6</v>
      </c>
      <c r="H4" s="809" t="s">
        <v>7</v>
      </c>
      <c r="I4" s="810" t="s">
        <v>8</v>
      </c>
      <c r="J4" s="810" t="s">
        <v>9</v>
      </c>
      <c r="K4" s="810" t="s">
        <v>10</v>
      </c>
      <c r="L4" s="810" t="s">
        <v>11</v>
      </c>
      <c r="M4" s="810" t="s">
        <v>12</v>
      </c>
      <c r="N4" s="810" t="s">
        <v>13</v>
      </c>
      <c r="O4" s="810" t="s">
        <v>14</v>
      </c>
      <c r="P4" s="811" t="s">
        <v>15</v>
      </c>
      <c r="Q4" s="809" t="s">
        <v>16</v>
      </c>
      <c r="R4" s="809" t="s">
        <v>4276</v>
      </c>
      <c r="S4" s="809" t="s">
        <v>18</v>
      </c>
      <c r="T4" s="811" t="s">
        <v>19</v>
      </c>
      <c r="U4" s="809" t="s">
        <v>20</v>
      </c>
      <c r="V4" s="811" t="s">
        <v>21</v>
      </c>
      <c r="W4" s="809" t="s">
        <v>22</v>
      </c>
      <c r="X4" s="812" t="s">
        <v>23</v>
      </c>
      <c r="Y4" s="812" t="s">
        <v>24</v>
      </c>
      <c r="Z4" s="812" t="s">
        <v>25</v>
      </c>
      <c r="AA4" s="812" t="s">
        <v>26</v>
      </c>
    </row>
    <row r="5" spans="1:27" ht="14.25" customHeight="1">
      <c r="A5" s="814" t="s">
        <v>1414</v>
      </c>
      <c r="B5" s="814" t="s">
        <v>4277</v>
      </c>
      <c r="C5" s="814" t="s">
        <v>1457</v>
      </c>
      <c r="D5" s="814" t="s">
        <v>65</v>
      </c>
      <c r="E5" s="815">
        <v>130191</v>
      </c>
      <c r="F5" s="814" t="s">
        <v>1373</v>
      </c>
      <c r="G5" s="814" t="s">
        <v>4278</v>
      </c>
      <c r="H5" s="815">
        <v>487</v>
      </c>
      <c r="I5" s="816">
        <v>42529</v>
      </c>
      <c r="J5" s="816">
        <v>42522</v>
      </c>
      <c r="K5" s="816">
        <v>42522</v>
      </c>
      <c r="L5" s="817">
        <v>220748</v>
      </c>
      <c r="M5" s="817"/>
      <c r="N5" s="814" t="s">
        <v>4279</v>
      </c>
      <c r="O5" s="817">
        <v>1642</v>
      </c>
      <c r="P5" s="818">
        <v>-10000</v>
      </c>
      <c r="Q5" s="818">
        <v>5.08</v>
      </c>
      <c r="R5" s="818">
        <v>-50800</v>
      </c>
      <c r="S5" s="818">
        <v>-650.6</v>
      </c>
      <c r="T5" s="818">
        <v>4.4379999999999997</v>
      </c>
      <c r="U5" s="818">
        <v>-44380</v>
      </c>
      <c r="V5" s="818">
        <v>2.1000000000000001E-2</v>
      </c>
      <c r="W5" s="818">
        <v>-210.1</v>
      </c>
      <c r="X5" s="819">
        <v>13</v>
      </c>
      <c r="Y5" s="820">
        <v>135</v>
      </c>
      <c r="Z5" s="820" t="s">
        <v>436</v>
      </c>
      <c r="AA5" s="820">
        <v>401</v>
      </c>
    </row>
    <row r="6" spans="1:27" ht="14.25" customHeight="1">
      <c r="A6" s="814" t="s">
        <v>2543</v>
      </c>
      <c r="B6" s="814" t="s">
        <v>4280</v>
      </c>
      <c r="C6" s="814" t="s">
        <v>2545</v>
      </c>
      <c r="D6" s="814"/>
      <c r="E6" s="815">
        <v>120049</v>
      </c>
      <c r="F6" s="814" t="s">
        <v>31</v>
      </c>
      <c r="G6" s="814" t="s">
        <v>4278</v>
      </c>
      <c r="H6" s="815">
        <v>492</v>
      </c>
      <c r="I6" s="816">
        <v>42545</v>
      </c>
      <c r="J6" s="816">
        <v>42536</v>
      </c>
      <c r="K6" s="816">
        <v>42536</v>
      </c>
      <c r="L6" s="817"/>
      <c r="M6" s="817"/>
      <c r="N6" s="814" t="s">
        <v>4279</v>
      </c>
      <c r="O6" s="817">
        <v>1651</v>
      </c>
      <c r="P6" s="818">
        <v>-1.5</v>
      </c>
      <c r="Q6" s="818">
        <v>164</v>
      </c>
      <c r="R6" s="818">
        <v>-246</v>
      </c>
      <c r="S6" s="818">
        <v>9.6999999999999993</v>
      </c>
      <c r="T6" s="818">
        <v>150.85400000000001</v>
      </c>
      <c r="U6" s="818">
        <v>-226.28</v>
      </c>
      <c r="V6" s="818">
        <v>1</v>
      </c>
      <c r="W6" s="818">
        <v>-1.5</v>
      </c>
      <c r="X6" s="819">
        <v>13</v>
      </c>
      <c r="Y6" s="820">
        <v>165</v>
      </c>
      <c r="Z6" s="820"/>
      <c r="AA6" s="820">
        <v>501</v>
      </c>
    </row>
    <row r="7" spans="1:27" ht="14.25" customHeight="1">
      <c r="A7" s="814" t="s">
        <v>2543</v>
      </c>
      <c r="B7" s="814" t="s">
        <v>4280</v>
      </c>
      <c r="C7" s="814" t="s">
        <v>2545</v>
      </c>
      <c r="D7" s="814"/>
      <c r="E7" s="815">
        <v>120049</v>
      </c>
      <c r="F7" s="814" t="s">
        <v>31</v>
      </c>
      <c r="G7" s="814" t="s">
        <v>4278</v>
      </c>
      <c r="H7" s="815">
        <v>493</v>
      </c>
      <c r="I7" s="816">
        <v>42545</v>
      </c>
      <c r="J7" s="816">
        <v>42536</v>
      </c>
      <c r="K7" s="816">
        <v>42536</v>
      </c>
      <c r="L7" s="817"/>
      <c r="M7" s="817"/>
      <c r="N7" s="814" t="s">
        <v>4279</v>
      </c>
      <c r="O7" s="817">
        <v>1652</v>
      </c>
      <c r="P7" s="818">
        <v>-39.1</v>
      </c>
      <c r="Q7" s="818">
        <v>165</v>
      </c>
      <c r="R7" s="818">
        <v>-6451.5</v>
      </c>
      <c r="S7" s="818">
        <v>259.45999999999998</v>
      </c>
      <c r="T7" s="818">
        <v>151.88999999999999</v>
      </c>
      <c r="U7" s="818">
        <v>-5938.9</v>
      </c>
      <c r="V7" s="818">
        <v>1</v>
      </c>
      <c r="W7" s="818">
        <v>-39.1</v>
      </c>
      <c r="X7" s="819">
        <v>13</v>
      </c>
      <c r="Y7" s="820">
        <v>165</v>
      </c>
      <c r="Z7" s="820"/>
      <c r="AA7" s="820">
        <v>501</v>
      </c>
    </row>
    <row r="8" spans="1:27" ht="14.25" customHeight="1">
      <c r="A8" s="814" t="s">
        <v>2543</v>
      </c>
      <c r="B8" s="814" t="s">
        <v>4281</v>
      </c>
      <c r="C8" s="814" t="s">
        <v>2547</v>
      </c>
      <c r="D8" s="814"/>
      <c r="E8" s="815">
        <v>120049</v>
      </c>
      <c r="F8" s="814" t="s">
        <v>31</v>
      </c>
      <c r="G8" s="814" t="s">
        <v>4278</v>
      </c>
      <c r="H8" s="815">
        <v>488</v>
      </c>
      <c r="I8" s="816">
        <v>42545</v>
      </c>
      <c r="J8" s="816">
        <v>42530</v>
      </c>
      <c r="K8" s="816">
        <v>42530</v>
      </c>
      <c r="L8" s="817"/>
      <c r="M8" s="817"/>
      <c r="N8" s="814" t="s">
        <v>4279</v>
      </c>
      <c r="O8" s="817">
        <v>1646</v>
      </c>
      <c r="P8" s="818">
        <v>-172</v>
      </c>
      <c r="Q8" s="818">
        <v>127</v>
      </c>
      <c r="R8" s="818">
        <v>-21844</v>
      </c>
      <c r="S8" s="818">
        <v>767.25</v>
      </c>
      <c r="T8" s="818">
        <v>116.337</v>
      </c>
      <c r="U8" s="818">
        <v>-20009.96</v>
      </c>
      <c r="V8" s="818">
        <v>1</v>
      </c>
      <c r="W8" s="818">
        <v>-172</v>
      </c>
      <c r="X8" s="819">
        <v>13</v>
      </c>
      <c r="Y8" s="820">
        <v>165</v>
      </c>
      <c r="Z8" s="820"/>
      <c r="AA8" s="820">
        <v>501</v>
      </c>
    </row>
    <row r="9" spans="1:27" ht="14.25" customHeight="1">
      <c r="A9" s="814" t="s">
        <v>2543</v>
      </c>
      <c r="B9" s="814" t="s">
        <v>4281</v>
      </c>
      <c r="C9" s="814" t="s">
        <v>2547</v>
      </c>
      <c r="D9" s="814"/>
      <c r="E9" s="815">
        <v>120049</v>
      </c>
      <c r="F9" s="814" t="s">
        <v>31</v>
      </c>
      <c r="G9" s="814" t="s">
        <v>4278</v>
      </c>
      <c r="H9" s="815">
        <v>489</v>
      </c>
      <c r="I9" s="816">
        <v>42545</v>
      </c>
      <c r="J9" s="816">
        <v>42530</v>
      </c>
      <c r="K9" s="816">
        <v>42530</v>
      </c>
      <c r="L9" s="817"/>
      <c r="M9" s="817"/>
      <c r="N9" s="814" t="s">
        <v>4279</v>
      </c>
      <c r="O9" s="817">
        <v>1645</v>
      </c>
      <c r="P9" s="818">
        <v>-168.5</v>
      </c>
      <c r="Q9" s="818">
        <v>127</v>
      </c>
      <c r="R9" s="818">
        <v>-21399.5</v>
      </c>
      <c r="S9" s="818">
        <v>751.64</v>
      </c>
      <c r="T9" s="818">
        <v>116.337</v>
      </c>
      <c r="U9" s="818">
        <v>-19602.78</v>
      </c>
      <c r="V9" s="818">
        <v>1</v>
      </c>
      <c r="W9" s="818">
        <v>-168.5</v>
      </c>
      <c r="X9" s="819">
        <v>13</v>
      </c>
      <c r="Y9" s="820">
        <v>165</v>
      </c>
      <c r="Z9" s="820"/>
      <c r="AA9" s="820">
        <v>501</v>
      </c>
    </row>
    <row r="10" spans="1:27" ht="14.25" customHeight="1">
      <c r="A10" s="814" t="s">
        <v>2543</v>
      </c>
      <c r="B10" s="814" t="s">
        <v>4281</v>
      </c>
      <c r="C10" s="814" t="s">
        <v>2547</v>
      </c>
      <c r="D10" s="814"/>
      <c r="E10" s="815">
        <v>120049</v>
      </c>
      <c r="F10" s="814" t="s">
        <v>31</v>
      </c>
      <c r="G10" s="814" t="s">
        <v>4278</v>
      </c>
      <c r="H10" s="815">
        <v>490</v>
      </c>
      <c r="I10" s="816">
        <v>42545</v>
      </c>
      <c r="J10" s="816">
        <v>42530</v>
      </c>
      <c r="K10" s="816">
        <v>42530</v>
      </c>
      <c r="L10" s="817"/>
      <c r="M10" s="817"/>
      <c r="N10" s="814" t="s">
        <v>4279</v>
      </c>
      <c r="O10" s="817">
        <v>1644</v>
      </c>
      <c r="P10" s="818">
        <v>-169.5</v>
      </c>
      <c r="Q10" s="818">
        <v>127</v>
      </c>
      <c r="R10" s="818">
        <v>-21526.5</v>
      </c>
      <c r="S10" s="818">
        <v>756.11</v>
      </c>
      <c r="T10" s="818">
        <v>116.337</v>
      </c>
      <c r="U10" s="818">
        <v>-19719.12</v>
      </c>
      <c r="V10" s="818">
        <v>1</v>
      </c>
      <c r="W10" s="818">
        <v>-169.5</v>
      </c>
      <c r="X10" s="819">
        <v>13</v>
      </c>
      <c r="Y10" s="820">
        <v>165</v>
      </c>
      <c r="Z10" s="820"/>
      <c r="AA10" s="820">
        <v>501</v>
      </c>
    </row>
    <row r="11" spans="1:27" ht="14.25" customHeight="1">
      <c r="A11" s="814" t="s">
        <v>2543</v>
      </c>
      <c r="B11" s="814" t="s">
        <v>4281</v>
      </c>
      <c r="C11" s="814" t="s">
        <v>2547</v>
      </c>
      <c r="D11" s="814"/>
      <c r="E11" s="815">
        <v>120049</v>
      </c>
      <c r="F11" s="814" t="s">
        <v>31</v>
      </c>
      <c r="G11" s="814" t="s">
        <v>4278</v>
      </c>
      <c r="H11" s="815">
        <v>491</v>
      </c>
      <c r="I11" s="816">
        <v>42545</v>
      </c>
      <c r="J11" s="816">
        <v>42545</v>
      </c>
      <c r="K11" s="816">
        <v>42545</v>
      </c>
      <c r="L11" s="817"/>
      <c r="M11" s="817"/>
      <c r="N11" s="814" t="s">
        <v>4279</v>
      </c>
      <c r="O11" s="817">
        <v>1663</v>
      </c>
      <c r="P11" s="818">
        <v>-522.4</v>
      </c>
      <c r="Q11" s="818">
        <v>127</v>
      </c>
      <c r="R11" s="818">
        <v>-66344.800000000003</v>
      </c>
      <c r="S11" s="818">
        <v>2330.33</v>
      </c>
      <c r="T11" s="818">
        <v>116.337</v>
      </c>
      <c r="U11" s="818">
        <v>-60774.45</v>
      </c>
      <c r="V11" s="818">
        <v>1</v>
      </c>
      <c r="W11" s="818">
        <v>-522.4</v>
      </c>
      <c r="X11" s="819">
        <v>13</v>
      </c>
      <c r="Y11" s="820">
        <v>165</v>
      </c>
      <c r="Z11" s="820"/>
      <c r="AA11" s="820">
        <v>501</v>
      </c>
    </row>
    <row r="12" spans="1:27" ht="14.25" customHeight="1">
      <c r="A12" s="814" t="s">
        <v>2543</v>
      </c>
      <c r="B12" s="814" t="s">
        <v>4281</v>
      </c>
      <c r="C12" s="814" t="s">
        <v>2547</v>
      </c>
      <c r="D12" s="814"/>
      <c r="E12" s="815">
        <v>120049</v>
      </c>
      <c r="F12" s="814" t="s">
        <v>31</v>
      </c>
      <c r="G12" s="814" t="s">
        <v>4278</v>
      </c>
      <c r="H12" s="815">
        <v>494</v>
      </c>
      <c r="I12" s="816">
        <v>42545</v>
      </c>
      <c r="J12" s="816">
        <v>42536</v>
      </c>
      <c r="K12" s="816">
        <v>42536</v>
      </c>
      <c r="L12" s="817"/>
      <c r="M12" s="817"/>
      <c r="N12" s="814" t="s">
        <v>4279</v>
      </c>
      <c r="O12" s="817">
        <v>1653</v>
      </c>
      <c r="P12" s="818">
        <v>-859.9</v>
      </c>
      <c r="Q12" s="818">
        <v>127</v>
      </c>
      <c r="R12" s="818">
        <v>-109207.3</v>
      </c>
      <c r="S12" s="818">
        <v>3835.85</v>
      </c>
      <c r="T12" s="818">
        <v>116.337</v>
      </c>
      <c r="U12" s="818">
        <v>-100038.19</v>
      </c>
      <c r="V12" s="818">
        <v>1</v>
      </c>
      <c r="W12" s="818">
        <v>-859.9</v>
      </c>
      <c r="X12" s="819">
        <v>13</v>
      </c>
      <c r="Y12" s="820">
        <v>165</v>
      </c>
      <c r="Z12" s="820"/>
      <c r="AA12" s="820">
        <v>501</v>
      </c>
    </row>
    <row r="13" spans="1:27" ht="14.25" customHeight="1">
      <c r="A13" s="814" t="s">
        <v>2543</v>
      </c>
      <c r="B13" s="814" t="s">
        <v>4281</v>
      </c>
      <c r="C13" s="814" t="s">
        <v>2547</v>
      </c>
      <c r="D13" s="814"/>
      <c r="E13" s="815">
        <v>120049</v>
      </c>
      <c r="F13" s="814" t="s">
        <v>31</v>
      </c>
      <c r="G13" s="814" t="s">
        <v>4278</v>
      </c>
      <c r="H13" s="815">
        <v>495</v>
      </c>
      <c r="I13" s="816">
        <v>42545</v>
      </c>
      <c r="J13" s="816">
        <v>42536</v>
      </c>
      <c r="K13" s="816">
        <v>42536</v>
      </c>
      <c r="L13" s="817"/>
      <c r="M13" s="817"/>
      <c r="N13" s="814" t="s">
        <v>4279</v>
      </c>
      <c r="O13" s="817">
        <v>1654</v>
      </c>
      <c r="P13" s="818">
        <v>-428.5</v>
      </c>
      <c r="Q13" s="818">
        <v>127</v>
      </c>
      <c r="R13" s="818">
        <v>-54419.5</v>
      </c>
      <c r="S13" s="818">
        <v>1911.45</v>
      </c>
      <c r="T13" s="818">
        <v>116.337</v>
      </c>
      <c r="U13" s="818">
        <v>-49850.400000000001</v>
      </c>
      <c r="V13" s="818">
        <v>1</v>
      </c>
      <c r="W13" s="818">
        <v>-428.5</v>
      </c>
      <c r="X13" s="819">
        <v>13</v>
      </c>
      <c r="Y13" s="820">
        <v>165</v>
      </c>
      <c r="Z13" s="820"/>
      <c r="AA13" s="820">
        <v>501</v>
      </c>
    </row>
    <row r="14" spans="1:27" ht="14.25" customHeight="1">
      <c r="A14" s="814" t="s">
        <v>2543</v>
      </c>
      <c r="B14" s="814" t="s">
        <v>4281</v>
      </c>
      <c r="C14" s="814" t="s">
        <v>2547</v>
      </c>
      <c r="D14" s="814"/>
      <c r="E14" s="815">
        <v>120049</v>
      </c>
      <c r="F14" s="814" t="s">
        <v>31</v>
      </c>
      <c r="G14" s="814" t="s">
        <v>4278</v>
      </c>
      <c r="H14" s="815">
        <v>496</v>
      </c>
      <c r="I14" s="816">
        <v>42545</v>
      </c>
      <c r="J14" s="816">
        <v>42536</v>
      </c>
      <c r="K14" s="816">
        <v>42536</v>
      </c>
      <c r="L14" s="817"/>
      <c r="M14" s="817"/>
      <c r="N14" s="814" t="s">
        <v>4279</v>
      </c>
      <c r="O14" s="817">
        <v>1655</v>
      </c>
      <c r="P14" s="818">
        <v>-257.7</v>
      </c>
      <c r="Q14" s="818">
        <v>127</v>
      </c>
      <c r="R14" s="818">
        <v>-32727.9</v>
      </c>
      <c r="S14" s="818">
        <v>1149.55</v>
      </c>
      <c r="T14" s="818">
        <v>116.337</v>
      </c>
      <c r="U14" s="818">
        <v>-29980.04</v>
      </c>
      <c r="V14" s="818">
        <v>1</v>
      </c>
      <c r="W14" s="818">
        <v>-257.7</v>
      </c>
      <c r="X14" s="819">
        <v>13</v>
      </c>
      <c r="Y14" s="820">
        <v>165</v>
      </c>
      <c r="Z14" s="820"/>
      <c r="AA14" s="820">
        <v>501</v>
      </c>
    </row>
    <row r="15" spans="1:27" ht="14.25" customHeight="1">
      <c r="A15" s="814" t="s">
        <v>2543</v>
      </c>
      <c r="B15" s="814" t="s">
        <v>4281</v>
      </c>
      <c r="C15" s="814" t="s">
        <v>2547</v>
      </c>
      <c r="D15" s="814"/>
      <c r="E15" s="815">
        <v>120049</v>
      </c>
      <c r="F15" s="814" t="s">
        <v>31</v>
      </c>
      <c r="G15" s="814" t="s">
        <v>4278</v>
      </c>
      <c r="H15" s="815">
        <v>497</v>
      </c>
      <c r="I15" s="816">
        <v>42545</v>
      </c>
      <c r="J15" s="816">
        <v>42536</v>
      </c>
      <c r="K15" s="816">
        <v>42536</v>
      </c>
      <c r="L15" s="817"/>
      <c r="M15" s="817"/>
      <c r="N15" s="814" t="s">
        <v>4279</v>
      </c>
      <c r="O15" s="817">
        <v>1656</v>
      </c>
      <c r="P15" s="818">
        <v>-144.1</v>
      </c>
      <c r="Q15" s="818">
        <v>127</v>
      </c>
      <c r="R15" s="818">
        <v>-18300.7</v>
      </c>
      <c r="S15" s="818">
        <v>642.79999999999995</v>
      </c>
      <c r="T15" s="818">
        <v>116.337</v>
      </c>
      <c r="U15" s="818">
        <v>-16764.16</v>
      </c>
      <c r="V15" s="818">
        <v>1</v>
      </c>
      <c r="W15" s="818">
        <v>-144.1</v>
      </c>
      <c r="X15" s="819">
        <v>13</v>
      </c>
      <c r="Y15" s="820">
        <v>165</v>
      </c>
      <c r="Z15" s="820"/>
      <c r="AA15" s="820">
        <v>501</v>
      </c>
    </row>
    <row r="16" spans="1:27" ht="14.25" hidden="1" customHeight="1">
      <c r="A16" s="814"/>
      <c r="B16" s="814"/>
      <c r="C16" s="814"/>
      <c r="D16" s="814"/>
      <c r="E16" s="815"/>
      <c r="F16" s="814"/>
      <c r="G16" s="814"/>
      <c r="H16" s="815"/>
      <c r="I16" s="816"/>
      <c r="J16" s="816"/>
      <c r="K16" s="816"/>
      <c r="L16" s="817"/>
      <c r="M16" s="817"/>
      <c r="N16" s="814"/>
      <c r="O16" s="817"/>
      <c r="P16" s="818"/>
      <c r="Q16" s="818"/>
      <c r="R16" s="818"/>
      <c r="S16" s="818"/>
      <c r="T16" s="818"/>
      <c r="U16" s="818"/>
      <c r="V16" s="818"/>
      <c r="W16" s="818"/>
      <c r="X16" s="819"/>
      <c r="Y16" s="820"/>
      <c r="Z16" s="820"/>
      <c r="AA16" s="820"/>
    </row>
    <row r="17" spans="1:28" ht="14.25" hidden="1" customHeight="1">
      <c r="A17" s="814"/>
      <c r="B17" s="814"/>
      <c r="C17" s="814"/>
      <c r="D17" s="814"/>
      <c r="E17" s="815"/>
      <c r="F17" s="814"/>
      <c r="G17" s="814"/>
      <c r="H17" s="815"/>
      <c r="I17" s="816"/>
      <c r="J17" s="816"/>
      <c r="K17" s="816"/>
      <c r="L17" s="817"/>
      <c r="M17" s="817"/>
      <c r="N17" s="814"/>
      <c r="O17" s="817"/>
      <c r="P17" s="818"/>
      <c r="Q17" s="818"/>
      <c r="R17" s="818"/>
      <c r="S17" s="818"/>
      <c r="T17" s="818"/>
      <c r="U17" s="818"/>
      <c r="V17" s="818"/>
      <c r="W17" s="818"/>
      <c r="X17" s="819"/>
      <c r="Y17" s="820"/>
      <c r="Z17" s="820"/>
      <c r="AA17" s="820"/>
    </row>
    <row r="18" spans="1:28" ht="14.25" hidden="1" customHeight="1">
      <c r="A18" s="814"/>
      <c r="B18" s="814"/>
      <c r="C18" s="814"/>
      <c r="D18" s="814"/>
      <c r="E18" s="815"/>
      <c r="F18" s="814"/>
      <c r="G18" s="814"/>
      <c r="H18" s="815"/>
      <c r="I18" s="816"/>
      <c r="J18" s="816"/>
      <c r="K18" s="816"/>
      <c r="L18" s="817"/>
      <c r="M18" s="817"/>
      <c r="N18" s="814"/>
      <c r="O18" s="817"/>
      <c r="P18" s="818"/>
      <c r="Q18" s="818"/>
      <c r="R18" s="818"/>
      <c r="S18" s="818"/>
      <c r="T18" s="818"/>
      <c r="U18" s="818"/>
      <c r="V18" s="818"/>
      <c r="W18" s="818"/>
      <c r="X18" s="819"/>
      <c r="Y18" s="820"/>
      <c r="Z18" s="820"/>
      <c r="AA18" s="820"/>
    </row>
    <row r="19" spans="1:28" ht="14.25" hidden="1" customHeight="1">
      <c r="A19" s="814"/>
      <c r="B19" s="814"/>
      <c r="C19" s="814"/>
      <c r="D19" s="814"/>
      <c r="E19" s="815"/>
      <c r="F19" s="814"/>
      <c r="G19" s="814"/>
      <c r="H19" s="815"/>
      <c r="I19" s="816"/>
      <c r="J19" s="816"/>
      <c r="K19" s="816"/>
      <c r="L19" s="817"/>
      <c r="M19" s="817"/>
      <c r="N19" s="814"/>
      <c r="O19" s="817"/>
      <c r="P19" s="818"/>
      <c r="Q19" s="818"/>
      <c r="R19" s="818"/>
      <c r="S19" s="818"/>
      <c r="T19" s="818"/>
      <c r="U19" s="818"/>
      <c r="V19" s="818"/>
      <c r="W19" s="818"/>
      <c r="X19" s="819"/>
      <c r="Y19" s="820"/>
      <c r="Z19" s="820"/>
      <c r="AA19" s="820"/>
    </row>
    <row r="20" spans="1:28" ht="14.25" hidden="1" customHeight="1">
      <c r="A20" s="814"/>
      <c r="B20" s="814"/>
      <c r="C20" s="814"/>
      <c r="D20" s="814"/>
      <c r="E20" s="815"/>
      <c r="F20" s="814"/>
      <c r="G20" s="814"/>
      <c r="H20" s="815"/>
      <c r="I20" s="816"/>
      <c r="J20" s="816"/>
      <c r="K20" s="816"/>
      <c r="L20" s="817"/>
      <c r="M20" s="817"/>
      <c r="N20" s="814"/>
      <c r="O20" s="817"/>
      <c r="P20" s="818"/>
      <c r="Q20" s="818"/>
      <c r="R20" s="818"/>
      <c r="S20" s="818"/>
      <c r="T20" s="818"/>
      <c r="U20" s="818"/>
      <c r="V20" s="818"/>
      <c r="W20" s="818"/>
      <c r="X20" s="819"/>
      <c r="Y20" s="820"/>
      <c r="Z20" s="820"/>
      <c r="AA20" s="820"/>
    </row>
    <row r="21" spans="1:28" ht="14.25" hidden="1" customHeight="1">
      <c r="A21" s="814"/>
      <c r="B21" s="814"/>
      <c r="C21" s="814"/>
      <c r="D21" s="814"/>
      <c r="E21" s="815"/>
      <c r="F21" s="814"/>
      <c r="G21" s="814"/>
      <c r="H21" s="815"/>
      <c r="I21" s="816"/>
      <c r="J21" s="816"/>
      <c r="K21" s="816"/>
      <c r="L21" s="817"/>
      <c r="M21" s="817"/>
      <c r="N21" s="814"/>
      <c r="O21" s="817"/>
      <c r="P21" s="818"/>
      <c r="Q21" s="818"/>
      <c r="R21" s="818"/>
      <c r="S21" s="818"/>
      <c r="T21" s="818"/>
      <c r="U21" s="818"/>
      <c r="V21" s="818"/>
      <c r="W21" s="818"/>
      <c r="X21" s="819"/>
      <c r="Y21" s="820"/>
      <c r="Z21" s="820"/>
      <c r="AA21" s="820"/>
    </row>
    <row r="22" spans="1:28" ht="14.25" hidden="1" customHeight="1">
      <c r="A22" s="814"/>
      <c r="B22" s="814"/>
      <c r="C22" s="814"/>
      <c r="D22" s="814"/>
      <c r="E22" s="815"/>
      <c r="F22" s="814"/>
      <c r="G22" s="814"/>
      <c r="H22" s="815"/>
      <c r="I22" s="816"/>
      <c r="J22" s="816"/>
      <c r="K22" s="816"/>
      <c r="L22" s="817"/>
      <c r="M22" s="817"/>
      <c r="N22" s="814"/>
      <c r="O22" s="817"/>
      <c r="P22" s="818"/>
      <c r="Q22" s="818"/>
      <c r="R22" s="818"/>
      <c r="S22" s="818"/>
      <c r="T22" s="818"/>
      <c r="U22" s="818"/>
      <c r="V22" s="818"/>
      <c r="W22" s="818"/>
      <c r="X22" s="819"/>
      <c r="Y22" s="820"/>
      <c r="Z22" s="820"/>
      <c r="AA22" s="820"/>
    </row>
    <row r="23" spans="1:28" ht="14.25" hidden="1" customHeight="1">
      <c r="A23" s="814"/>
      <c r="B23" s="814"/>
      <c r="C23" s="814"/>
      <c r="D23" s="814"/>
      <c r="E23" s="815"/>
      <c r="F23" s="814"/>
      <c r="G23" s="814"/>
      <c r="H23" s="815"/>
      <c r="I23" s="816"/>
      <c r="J23" s="816"/>
      <c r="K23" s="816"/>
      <c r="L23" s="817"/>
      <c r="M23" s="817"/>
      <c r="N23" s="814"/>
      <c r="O23" s="817"/>
      <c r="P23" s="818"/>
      <c r="Q23" s="818"/>
      <c r="R23" s="818"/>
      <c r="S23" s="818"/>
      <c r="T23" s="818"/>
      <c r="U23" s="818"/>
      <c r="V23" s="818"/>
      <c r="W23" s="818"/>
      <c r="X23" s="819"/>
      <c r="Y23" s="820"/>
      <c r="Z23" s="820"/>
      <c r="AA23" s="820"/>
    </row>
    <row r="24" spans="1:28" ht="14.25" hidden="1" customHeight="1">
      <c r="A24" s="814"/>
      <c r="B24" s="814"/>
      <c r="C24" s="814"/>
      <c r="D24" s="814"/>
      <c r="E24" s="815"/>
      <c r="F24" s="814"/>
      <c r="G24" s="814"/>
      <c r="H24" s="815"/>
      <c r="I24" s="816"/>
      <c r="J24" s="816"/>
      <c r="K24" s="816"/>
      <c r="L24" s="817"/>
      <c r="M24" s="817"/>
      <c r="N24" s="814"/>
      <c r="O24" s="817"/>
      <c r="P24" s="818"/>
      <c r="Q24" s="818"/>
      <c r="R24" s="818"/>
      <c r="S24" s="818"/>
      <c r="T24" s="818"/>
      <c r="U24" s="818"/>
      <c r="V24" s="818"/>
      <c r="W24" s="818"/>
      <c r="X24" s="819"/>
      <c r="Y24" s="820"/>
      <c r="Z24" s="820"/>
      <c r="AA24" s="820"/>
    </row>
    <row r="25" spans="1:28" ht="14.25" hidden="1" customHeight="1">
      <c r="A25" s="814"/>
      <c r="B25" s="814"/>
      <c r="C25" s="814"/>
      <c r="D25" s="814"/>
      <c r="E25" s="815"/>
      <c r="F25" s="814"/>
      <c r="G25" s="814"/>
      <c r="H25" s="815"/>
      <c r="I25" s="816"/>
      <c r="J25" s="816"/>
      <c r="K25" s="816"/>
      <c r="L25" s="817"/>
      <c r="M25" s="817"/>
      <c r="N25" s="814"/>
      <c r="O25" s="817"/>
      <c r="P25" s="818"/>
      <c r="Q25" s="818"/>
      <c r="R25" s="818"/>
      <c r="S25" s="818"/>
      <c r="T25" s="818"/>
      <c r="U25" s="818"/>
      <c r="V25" s="818"/>
      <c r="W25" s="818"/>
      <c r="X25" s="819"/>
      <c r="Y25" s="820"/>
      <c r="Z25" s="820"/>
      <c r="AA25" s="820"/>
    </row>
    <row r="26" spans="1:28" ht="14.25" hidden="1" customHeight="1">
      <c r="A26" s="814"/>
      <c r="B26" s="814"/>
      <c r="C26" s="814"/>
      <c r="D26" s="814"/>
      <c r="E26" s="815"/>
      <c r="F26" s="814"/>
      <c r="G26" s="814"/>
      <c r="H26" s="815"/>
      <c r="I26" s="816"/>
      <c r="J26" s="816"/>
      <c r="K26" s="816"/>
      <c r="L26" s="817"/>
      <c r="M26" s="817"/>
      <c r="N26" s="814"/>
      <c r="O26" s="817"/>
      <c r="P26" s="818"/>
      <c r="Q26" s="818"/>
      <c r="R26" s="818"/>
      <c r="S26" s="818"/>
      <c r="T26" s="818"/>
      <c r="U26" s="818"/>
      <c r="V26" s="818"/>
      <c r="W26" s="818"/>
      <c r="X26" s="819"/>
      <c r="Y26" s="820"/>
      <c r="Z26" s="820"/>
      <c r="AA26" s="820"/>
    </row>
    <row r="27" spans="1:28" ht="14.25" hidden="1" customHeight="1">
      <c r="A27" s="814"/>
      <c r="B27" s="814"/>
      <c r="C27" s="814"/>
      <c r="D27" s="814"/>
      <c r="E27" s="815"/>
      <c r="F27" s="814"/>
      <c r="G27" s="814"/>
      <c r="H27" s="815"/>
      <c r="I27" s="816"/>
      <c r="J27" s="816"/>
      <c r="K27" s="816"/>
      <c r="L27" s="817"/>
      <c r="M27" s="817"/>
      <c r="N27" s="814"/>
      <c r="O27" s="817"/>
      <c r="P27" s="818"/>
      <c r="Q27" s="818"/>
      <c r="R27" s="818"/>
      <c r="S27" s="818"/>
      <c r="T27" s="818"/>
      <c r="U27" s="818"/>
      <c r="V27" s="818"/>
      <c r="W27" s="818"/>
      <c r="X27" s="819"/>
      <c r="Y27" s="820"/>
      <c r="Z27" s="820"/>
      <c r="AA27" s="820"/>
    </row>
    <row r="28" spans="1:28" ht="14.25" hidden="1" customHeight="1">
      <c r="A28" s="814"/>
      <c r="B28" s="814"/>
      <c r="C28" s="814"/>
      <c r="D28" s="814"/>
      <c r="E28" s="815"/>
      <c r="F28" s="814"/>
      <c r="G28" s="814"/>
      <c r="H28" s="815"/>
      <c r="I28" s="816"/>
      <c r="J28" s="816"/>
      <c r="K28" s="816"/>
      <c r="L28" s="817"/>
      <c r="M28" s="817"/>
      <c r="N28" s="814"/>
      <c r="O28" s="817"/>
      <c r="P28" s="818"/>
      <c r="Q28" s="818"/>
      <c r="R28" s="818"/>
      <c r="S28" s="818"/>
      <c r="T28" s="818"/>
      <c r="U28" s="818"/>
      <c r="V28" s="818"/>
      <c r="W28" s="818"/>
      <c r="X28" s="819"/>
      <c r="Y28" s="820"/>
      <c r="Z28" s="820"/>
      <c r="AA28" s="820"/>
    </row>
    <row r="29" spans="1:28" ht="14.25" customHeight="1">
      <c r="A29" s="821"/>
      <c r="B29" s="821"/>
      <c r="C29" s="821"/>
      <c r="D29" s="821"/>
      <c r="E29" s="821"/>
      <c r="F29" s="822" t="s">
        <v>4282</v>
      </c>
      <c r="G29" s="821"/>
      <c r="H29" s="821"/>
      <c r="I29" s="821"/>
      <c r="J29" s="821"/>
      <c r="K29" s="821"/>
      <c r="L29" s="821"/>
      <c r="M29" s="821"/>
      <c r="N29" s="821"/>
      <c r="O29" s="821"/>
      <c r="P29" s="823">
        <f>SUM(P5:P28)</f>
        <v>-12763.2</v>
      </c>
      <c r="Q29" s="824">
        <f>+R29/P29</f>
        <v>31.596127930299609</v>
      </c>
      <c r="R29" s="823">
        <f>SUM(R5:R28)</f>
        <v>-403267.7</v>
      </c>
      <c r="S29" s="823">
        <f>SUM(S5:S27)</f>
        <v>11763.539999999999</v>
      </c>
      <c r="T29" s="824">
        <f>+U29/P29</f>
        <v>28.776817725962136</v>
      </c>
      <c r="U29" s="823">
        <f>SUM(U5:U28)</f>
        <v>-367284.27999999997</v>
      </c>
      <c r="V29" s="823"/>
      <c r="W29" s="823">
        <f>SUM(W5:W28)</f>
        <v>-2973.2999999999997</v>
      </c>
      <c r="X29" s="825"/>
      <c r="Y29" s="825"/>
      <c r="Z29" s="825"/>
      <c r="AA29" s="825"/>
      <c r="AB29" s="826"/>
    </row>
    <row r="30" spans="1:28" ht="14.25" customHeight="1">
      <c r="A30" s="814" t="s">
        <v>38</v>
      </c>
      <c r="B30" s="814" t="s">
        <v>4283</v>
      </c>
      <c r="C30" s="814" t="s">
        <v>47</v>
      </c>
      <c r="D30" s="814"/>
      <c r="E30" s="815">
        <v>120123</v>
      </c>
      <c r="F30" s="814" t="s">
        <v>48</v>
      </c>
      <c r="G30" s="814" t="s">
        <v>4284</v>
      </c>
      <c r="H30" s="815">
        <v>351</v>
      </c>
      <c r="I30" s="816">
        <v>42522</v>
      </c>
      <c r="J30" s="816">
        <v>42523</v>
      </c>
      <c r="K30" s="816">
        <v>42523</v>
      </c>
      <c r="L30" s="817"/>
      <c r="M30" s="817"/>
      <c r="N30" s="814" t="s">
        <v>4285</v>
      </c>
      <c r="O30" s="817">
        <v>498</v>
      </c>
      <c r="P30" s="818">
        <v>28404</v>
      </c>
      <c r="Q30" s="818">
        <v>-177.71</v>
      </c>
      <c r="R30" s="818">
        <v>-5047674.84</v>
      </c>
      <c r="S30" s="818">
        <v>-5047674.84</v>
      </c>
      <c r="T30" s="818">
        <v>0</v>
      </c>
      <c r="U30" s="818"/>
      <c r="V30" s="818">
        <v>1</v>
      </c>
      <c r="W30" s="818"/>
      <c r="X30" s="819"/>
      <c r="Y30" s="820">
        <v>101</v>
      </c>
      <c r="Z30" s="820"/>
      <c r="AA30" s="820">
        <v>401</v>
      </c>
    </row>
    <row r="31" spans="1:28" ht="14.25" customHeight="1">
      <c r="A31" s="814" t="s">
        <v>38</v>
      </c>
      <c r="B31" s="814" t="s">
        <v>4283</v>
      </c>
      <c r="C31" s="814" t="s">
        <v>47</v>
      </c>
      <c r="D31" s="814"/>
      <c r="E31" s="815">
        <v>120123</v>
      </c>
      <c r="F31" s="814" t="s">
        <v>48</v>
      </c>
      <c r="G31" s="814" t="s">
        <v>4284</v>
      </c>
      <c r="H31" s="815">
        <v>351</v>
      </c>
      <c r="I31" s="816">
        <v>42522</v>
      </c>
      <c r="J31" s="816">
        <v>42523</v>
      </c>
      <c r="K31" s="816">
        <v>42523</v>
      </c>
      <c r="L31" s="817"/>
      <c r="M31" s="817"/>
      <c r="N31" s="814" t="s">
        <v>4285</v>
      </c>
      <c r="O31" s="817">
        <v>498</v>
      </c>
      <c r="P31" s="818">
        <v>28404</v>
      </c>
      <c r="Q31" s="818">
        <v>175.55</v>
      </c>
      <c r="R31" s="818">
        <v>4986322.2</v>
      </c>
      <c r="S31" s="818">
        <v>4986322.2</v>
      </c>
      <c r="T31" s="818">
        <v>0</v>
      </c>
      <c r="U31" s="818"/>
      <c r="V31" s="818">
        <v>1</v>
      </c>
      <c r="W31" s="818"/>
      <c r="X31" s="819"/>
      <c r="Y31" s="820">
        <v>101</v>
      </c>
      <c r="Z31" s="820"/>
      <c r="AA31" s="820">
        <v>401</v>
      </c>
    </row>
    <row r="32" spans="1:28" ht="14.25" customHeight="1">
      <c r="A32" s="814" t="s">
        <v>353</v>
      </c>
      <c r="B32" s="814" t="s">
        <v>455</v>
      </c>
      <c r="C32" s="814" t="s">
        <v>456</v>
      </c>
      <c r="D32" s="814" t="s">
        <v>116</v>
      </c>
      <c r="E32" s="815">
        <v>130165</v>
      </c>
      <c r="F32" s="814" t="s">
        <v>164</v>
      </c>
      <c r="G32" s="814" t="s">
        <v>4284</v>
      </c>
      <c r="H32" s="815">
        <v>352</v>
      </c>
      <c r="I32" s="816">
        <v>42531</v>
      </c>
      <c r="J32" s="816">
        <v>42531</v>
      </c>
      <c r="K32" s="816">
        <v>42531</v>
      </c>
      <c r="L32" s="817"/>
      <c r="M32" s="817"/>
      <c r="N32" s="814" t="s">
        <v>4285</v>
      </c>
      <c r="O32" s="817">
        <v>499</v>
      </c>
      <c r="P32" s="818">
        <v>1000</v>
      </c>
      <c r="Q32" s="818">
        <v>-34.14</v>
      </c>
      <c r="R32" s="818">
        <v>-34140</v>
      </c>
      <c r="S32" s="818">
        <v>-34140</v>
      </c>
      <c r="T32" s="818">
        <v>0</v>
      </c>
      <c r="U32" s="818"/>
      <c r="V32" s="818">
        <v>4.5199999999999997E-2</v>
      </c>
      <c r="W32" s="818"/>
      <c r="X32" s="819">
        <v>13</v>
      </c>
      <c r="Y32" s="820">
        <v>135</v>
      </c>
      <c r="Z32" s="820" t="s">
        <v>90</v>
      </c>
      <c r="AA32" s="820">
        <v>401</v>
      </c>
    </row>
    <row r="33" spans="1:27" ht="14.25" customHeight="1">
      <c r="A33" s="814" t="s">
        <v>353</v>
      </c>
      <c r="B33" s="814" t="s">
        <v>455</v>
      </c>
      <c r="C33" s="814" t="s">
        <v>456</v>
      </c>
      <c r="D33" s="814" t="s">
        <v>116</v>
      </c>
      <c r="E33" s="815">
        <v>130165</v>
      </c>
      <c r="F33" s="814" t="s">
        <v>164</v>
      </c>
      <c r="G33" s="814" t="s">
        <v>4284</v>
      </c>
      <c r="H33" s="815">
        <v>352</v>
      </c>
      <c r="I33" s="816">
        <v>42531</v>
      </c>
      <c r="J33" s="816">
        <v>42531</v>
      </c>
      <c r="K33" s="816">
        <v>42531</v>
      </c>
      <c r="L33" s="817"/>
      <c r="M33" s="817"/>
      <c r="N33" s="814" t="s">
        <v>4285</v>
      </c>
      <c r="O33" s="817">
        <v>499</v>
      </c>
      <c r="P33" s="818">
        <v>1000</v>
      </c>
      <c r="Q33" s="818">
        <v>23.95</v>
      </c>
      <c r="R33" s="818">
        <v>23950</v>
      </c>
      <c r="S33" s="818">
        <v>23950</v>
      </c>
      <c r="T33" s="818">
        <v>0</v>
      </c>
      <c r="U33" s="818"/>
      <c r="V33" s="818">
        <v>4.5199999999999997E-2</v>
      </c>
      <c r="W33" s="818"/>
      <c r="X33" s="819">
        <v>13</v>
      </c>
      <c r="Y33" s="820">
        <v>135</v>
      </c>
      <c r="Z33" s="820" t="s">
        <v>90</v>
      </c>
      <c r="AA33" s="820">
        <v>401</v>
      </c>
    </row>
    <row r="34" spans="1:27" ht="14.25" hidden="1" customHeight="1">
      <c r="A34" s="814"/>
      <c r="B34" s="814"/>
      <c r="C34" s="814"/>
      <c r="D34" s="814"/>
      <c r="E34" s="815"/>
      <c r="F34" s="814"/>
      <c r="G34" s="814"/>
      <c r="H34" s="815"/>
      <c r="I34" s="816"/>
      <c r="J34" s="816"/>
      <c r="K34" s="816"/>
      <c r="L34" s="817"/>
      <c r="M34" s="817"/>
      <c r="N34" s="814"/>
      <c r="O34" s="817"/>
      <c r="P34" s="818"/>
      <c r="Q34" s="818"/>
      <c r="R34" s="818"/>
      <c r="S34" s="818"/>
      <c r="T34" s="818"/>
      <c r="U34" s="818"/>
      <c r="V34" s="818"/>
      <c r="W34" s="818"/>
      <c r="X34" s="819"/>
      <c r="Y34" s="820"/>
      <c r="Z34" s="820"/>
      <c r="AA34" s="820"/>
    </row>
    <row r="35" spans="1:27" ht="14.25" hidden="1" customHeight="1">
      <c r="A35" s="814"/>
      <c r="B35" s="814"/>
      <c r="C35" s="814"/>
      <c r="D35" s="814"/>
      <c r="E35" s="815"/>
      <c r="F35" s="814"/>
      <c r="G35" s="814"/>
      <c r="H35" s="815"/>
      <c r="I35" s="816"/>
      <c r="J35" s="816"/>
      <c r="K35" s="816"/>
      <c r="L35" s="817"/>
      <c r="M35" s="817"/>
      <c r="N35" s="814"/>
      <c r="O35" s="817"/>
      <c r="P35" s="818"/>
      <c r="Q35" s="818"/>
      <c r="R35" s="818"/>
      <c r="S35" s="818"/>
      <c r="T35" s="818"/>
      <c r="U35" s="818"/>
      <c r="V35" s="818"/>
      <c r="W35" s="818"/>
      <c r="X35" s="819"/>
      <c r="Y35" s="820"/>
      <c r="Z35" s="820"/>
      <c r="AA35" s="820"/>
    </row>
    <row r="36" spans="1:27" ht="14.25" hidden="1" customHeight="1">
      <c r="A36" s="814"/>
      <c r="B36" s="814"/>
      <c r="C36" s="814"/>
      <c r="D36" s="814"/>
      <c r="E36" s="815"/>
      <c r="F36" s="814"/>
      <c r="G36" s="814"/>
      <c r="H36" s="815"/>
      <c r="I36" s="816"/>
      <c r="J36" s="816"/>
      <c r="K36" s="816"/>
      <c r="L36" s="817"/>
      <c r="M36" s="817"/>
      <c r="N36" s="814"/>
      <c r="O36" s="817"/>
      <c r="P36" s="818"/>
      <c r="Q36" s="818"/>
      <c r="R36" s="818"/>
      <c r="S36" s="818"/>
      <c r="T36" s="818"/>
      <c r="U36" s="818"/>
      <c r="V36" s="818"/>
      <c r="W36" s="818"/>
      <c r="X36" s="819"/>
      <c r="Y36" s="820"/>
      <c r="Z36" s="820"/>
      <c r="AA36" s="820"/>
    </row>
    <row r="37" spans="1:27" ht="14.25" hidden="1" customHeight="1">
      <c r="A37" s="814"/>
      <c r="B37" s="814"/>
      <c r="C37" s="814"/>
      <c r="D37" s="814"/>
      <c r="E37" s="815"/>
      <c r="F37" s="814"/>
      <c r="G37" s="814"/>
      <c r="H37" s="815"/>
      <c r="I37" s="816"/>
      <c r="J37" s="816"/>
      <c r="K37" s="816"/>
      <c r="L37" s="817"/>
      <c r="M37" s="817"/>
      <c r="N37" s="814"/>
      <c r="O37" s="817"/>
      <c r="P37" s="818"/>
      <c r="Q37" s="818"/>
      <c r="R37" s="818"/>
      <c r="S37" s="818"/>
      <c r="T37" s="818"/>
      <c r="U37" s="818"/>
      <c r="V37" s="818"/>
      <c r="W37" s="818"/>
      <c r="X37" s="819"/>
      <c r="Y37" s="820"/>
      <c r="Z37" s="820"/>
      <c r="AA37" s="820"/>
    </row>
    <row r="38" spans="1:27" ht="14.25" hidden="1" customHeight="1">
      <c r="A38" s="814"/>
      <c r="B38" s="814"/>
      <c r="C38" s="814"/>
      <c r="D38" s="814"/>
      <c r="E38" s="815"/>
      <c r="F38" s="814"/>
      <c r="G38" s="814"/>
      <c r="H38" s="815"/>
      <c r="I38" s="816"/>
      <c r="J38" s="816"/>
      <c r="K38" s="816"/>
      <c r="L38" s="817"/>
      <c r="M38" s="817"/>
      <c r="N38" s="814"/>
      <c r="O38" s="817"/>
      <c r="P38" s="818"/>
      <c r="Q38" s="818"/>
      <c r="R38" s="818"/>
      <c r="S38" s="818"/>
      <c r="T38" s="818"/>
      <c r="U38" s="818"/>
      <c r="V38" s="818"/>
      <c r="W38" s="818"/>
      <c r="X38" s="819"/>
      <c r="Y38" s="820"/>
      <c r="Z38" s="820"/>
      <c r="AA38" s="820"/>
    </row>
    <row r="39" spans="1:27" ht="14.25" hidden="1" customHeight="1">
      <c r="A39" s="814"/>
      <c r="B39" s="814"/>
      <c r="C39" s="814"/>
      <c r="D39" s="814"/>
      <c r="E39" s="815"/>
      <c r="F39" s="814"/>
      <c r="G39" s="814"/>
      <c r="H39" s="815"/>
      <c r="I39" s="816"/>
      <c r="J39" s="816"/>
      <c r="K39" s="816"/>
      <c r="L39" s="817"/>
      <c r="M39" s="817"/>
      <c r="N39" s="814"/>
      <c r="O39" s="817"/>
      <c r="P39" s="818"/>
      <c r="Q39" s="818"/>
      <c r="R39" s="818"/>
      <c r="S39" s="818"/>
      <c r="T39" s="818"/>
      <c r="U39" s="818"/>
      <c r="V39" s="818"/>
      <c r="W39" s="818"/>
      <c r="X39" s="819"/>
      <c r="Y39" s="820"/>
      <c r="Z39" s="820"/>
      <c r="AA39" s="820"/>
    </row>
    <row r="40" spans="1:27" ht="14.25" hidden="1" customHeight="1">
      <c r="A40" s="814"/>
      <c r="B40" s="814"/>
      <c r="C40" s="814"/>
      <c r="D40" s="814"/>
      <c r="E40" s="815"/>
      <c r="F40" s="814"/>
      <c r="G40" s="814"/>
      <c r="H40" s="815"/>
      <c r="I40" s="816"/>
      <c r="J40" s="816"/>
      <c r="K40" s="816"/>
      <c r="L40" s="817"/>
      <c r="M40" s="817"/>
      <c r="N40" s="814"/>
      <c r="O40" s="817"/>
      <c r="P40" s="818"/>
      <c r="Q40" s="818"/>
      <c r="R40" s="818"/>
      <c r="S40" s="818"/>
      <c r="T40" s="818"/>
      <c r="U40" s="818"/>
      <c r="V40" s="818"/>
      <c r="W40" s="818"/>
      <c r="X40" s="819"/>
      <c r="Y40" s="820"/>
      <c r="Z40" s="820"/>
      <c r="AA40" s="820"/>
    </row>
    <row r="41" spans="1:27" ht="14.25" hidden="1" customHeight="1">
      <c r="A41" s="814"/>
      <c r="B41" s="814"/>
      <c r="C41" s="814"/>
      <c r="D41" s="814"/>
      <c r="E41" s="815"/>
      <c r="F41" s="814"/>
      <c r="G41" s="814"/>
      <c r="H41" s="815"/>
      <c r="I41" s="816"/>
      <c r="J41" s="816"/>
      <c r="K41" s="816"/>
      <c r="L41" s="817"/>
      <c r="M41" s="817"/>
      <c r="N41" s="814"/>
      <c r="O41" s="817"/>
      <c r="P41" s="818"/>
      <c r="Q41" s="818"/>
      <c r="R41" s="818"/>
      <c r="S41" s="818"/>
      <c r="T41" s="818"/>
      <c r="U41" s="818"/>
      <c r="V41" s="818"/>
      <c r="W41" s="818"/>
      <c r="X41" s="819"/>
      <c r="Y41" s="820"/>
      <c r="Z41" s="820"/>
      <c r="AA41" s="820"/>
    </row>
    <row r="42" spans="1:27" ht="14.25" hidden="1" customHeight="1">
      <c r="A42" s="814"/>
      <c r="B42" s="814"/>
      <c r="C42" s="814"/>
      <c r="D42" s="814"/>
      <c r="E42" s="815"/>
      <c r="F42" s="814"/>
      <c r="G42" s="814"/>
      <c r="H42" s="815"/>
      <c r="I42" s="816"/>
      <c r="J42" s="816"/>
      <c r="K42" s="816"/>
      <c r="L42" s="817"/>
      <c r="M42" s="817"/>
      <c r="N42" s="814"/>
      <c r="O42" s="817"/>
      <c r="P42" s="818"/>
      <c r="Q42" s="818"/>
      <c r="R42" s="818"/>
      <c r="S42" s="818"/>
      <c r="T42" s="818"/>
      <c r="U42" s="818"/>
      <c r="V42" s="818"/>
      <c r="W42" s="818"/>
      <c r="X42" s="819"/>
      <c r="Y42" s="820"/>
      <c r="Z42" s="820"/>
      <c r="AA42" s="820"/>
    </row>
    <row r="43" spans="1:27" ht="14.25" hidden="1" customHeight="1">
      <c r="A43" s="814"/>
      <c r="B43" s="814"/>
      <c r="C43" s="814"/>
      <c r="D43" s="814"/>
      <c r="E43" s="815"/>
      <c r="F43" s="814"/>
      <c r="G43" s="814"/>
      <c r="H43" s="815"/>
      <c r="I43" s="816"/>
      <c r="J43" s="816"/>
      <c r="K43" s="816"/>
      <c r="L43" s="817"/>
      <c r="M43" s="817"/>
      <c r="N43" s="814"/>
      <c r="O43" s="817"/>
      <c r="P43" s="818"/>
      <c r="Q43" s="818"/>
      <c r="R43" s="818"/>
      <c r="S43" s="818"/>
      <c r="T43" s="818"/>
      <c r="U43" s="818"/>
      <c r="V43" s="818"/>
      <c r="W43" s="818"/>
      <c r="X43" s="819"/>
      <c r="Y43" s="820"/>
      <c r="Z43" s="820"/>
      <c r="AA43" s="820"/>
    </row>
    <row r="44" spans="1:27" ht="14.25" hidden="1" customHeight="1">
      <c r="A44" s="814"/>
      <c r="B44" s="814"/>
      <c r="C44" s="814"/>
      <c r="D44" s="814"/>
      <c r="E44" s="815"/>
      <c r="F44" s="814"/>
      <c r="G44" s="814"/>
      <c r="H44" s="815"/>
      <c r="I44" s="816"/>
      <c r="J44" s="816"/>
      <c r="K44" s="816"/>
      <c r="L44" s="817"/>
      <c r="M44" s="817"/>
      <c r="N44" s="814"/>
      <c r="O44" s="817"/>
      <c r="P44" s="818"/>
      <c r="Q44" s="818"/>
      <c r="R44" s="818"/>
      <c r="S44" s="818"/>
      <c r="T44" s="818"/>
      <c r="U44" s="818"/>
      <c r="V44" s="818"/>
      <c r="W44" s="818"/>
      <c r="X44" s="819"/>
      <c r="Y44" s="820"/>
      <c r="Z44" s="820"/>
      <c r="AA44" s="820"/>
    </row>
    <row r="45" spans="1:27" ht="14.25" hidden="1" customHeight="1">
      <c r="A45" s="814"/>
      <c r="B45" s="814"/>
      <c r="C45" s="814"/>
      <c r="D45" s="814"/>
      <c r="E45" s="815"/>
      <c r="F45" s="814"/>
      <c r="G45" s="814"/>
      <c r="H45" s="815"/>
      <c r="I45" s="816"/>
      <c r="J45" s="816"/>
      <c r="K45" s="816"/>
      <c r="L45" s="817"/>
      <c r="M45" s="817"/>
      <c r="N45" s="814"/>
      <c r="O45" s="817"/>
      <c r="P45" s="818"/>
      <c r="Q45" s="818"/>
      <c r="R45" s="818"/>
      <c r="S45" s="818"/>
      <c r="T45" s="818"/>
      <c r="U45" s="818"/>
      <c r="V45" s="818"/>
      <c r="W45" s="818"/>
      <c r="X45" s="819"/>
      <c r="Y45" s="820"/>
      <c r="Z45" s="820"/>
      <c r="AA45" s="820"/>
    </row>
    <row r="46" spans="1:27" ht="14.25" hidden="1" customHeight="1">
      <c r="A46" s="814"/>
      <c r="B46" s="814"/>
      <c r="C46" s="814"/>
      <c r="D46" s="814"/>
      <c r="E46" s="815"/>
      <c r="F46" s="814"/>
      <c r="G46" s="814"/>
      <c r="H46" s="815"/>
      <c r="I46" s="816"/>
      <c r="J46" s="816"/>
      <c r="K46" s="816"/>
      <c r="L46" s="817"/>
      <c r="M46" s="817"/>
      <c r="N46" s="814"/>
      <c r="O46" s="817"/>
      <c r="P46" s="818"/>
      <c r="Q46" s="818"/>
      <c r="R46" s="818"/>
      <c r="S46" s="818"/>
      <c r="T46" s="818"/>
      <c r="U46" s="818"/>
      <c r="V46" s="818"/>
      <c r="W46" s="818"/>
      <c r="X46" s="819"/>
      <c r="Y46" s="820"/>
      <c r="Z46" s="820"/>
      <c r="AA46" s="820"/>
    </row>
    <row r="47" spans="1:27" ht="14.25" hidden="1" customHeight="1">
      <c r="A47" s="814"/>
      <c r="B47" s="814"/>
      <c r="C47" s="814"/>
      <c r="D47" s="814"/>
      <c r="E47" s="815"/>
      <c r="F47" s="814"/>
      <c r="G47" s="814"/>
      <c r="H47" s="815"/>
      <c r="I47" s="816"/>
      <c r="J47" s="816"/>
      <c r="K47" s="816"/>
      <c r="L47" s="817"/>
      <c r="M47" s="817"/>
      <c r="N47" s="814"/>
      <c r="O47" s="817"/>
      <c r="P47" s="818"/>
      <c r="Q47" s="818"/>
      <c r="R47" s="818"/>
      <c r="S47" s="818"/>
      <c r="T47" s="818"/>
      <c r="U47" s="818"/>
      <c r="V47" s="818"/>
      <c r="W47" s="818"/>
      <c r="X47" s="819"/>
      <c r="Y47" s="820"/>
      <c r="Z47" s="820"/>
      <c r="AA47" s="820"/>
    </row>
    <row r="48" spans="1:27" ht="14.25" hidden="1" customHeight="1">
      <c r="A48" s="814"/>
      <c r="B48" s="814"/>
      <c r="C48" s="814"/>
      <c r="D48" s="814"/>
      <c r="E48" s="815"/>
      <c r="F48" s="814"/>
      <c r="G48" s="814"/>
      <c r="H48" s="815"/>
      <c r="I48" s="816"/>
      <c r="J48" s="816"/>
      <c r="K48" s="816"/>
      <c r="L48" s="817"/>
      <c r="M48" s="817"/>
      <c r="N48" s="814"/>
      <c r="O48" s="817"/>
      <c r="P48" s="818"/>
      <c r="Q48" s="818"/>
      <c r="R48" s="818"/>
      <c r="S48" s="818"/>
      <c r="T48" s="818"/>
      <c r="U48" s="818"/>
      <c r="V48" s="818"/>
      <c r="W48" s="818"/>
      <c r="X48" s="819"/>
      <c r="Y48" s="820"/>
      <c r="Z48" s="820"/>
      <c r="AA48" s="820"/>
    </row>
    <row r="49" spans="1:27" ht="14.25" hidden="1" customHeight="1">
      <c r="A49" s="814"/>
      <c r="B49" s="814"/>
      <c r="C49" s="814"/>
      <c r="D49" s="814"/>
      <c r="E49" s="815"/>
      <c r="F49" s="814"/>
      <c r="G49" s="814"/>
      <c r="H49" s="815"/>
      <c r="I49" s="816"/>
      <c r="J49" s="816"/>
      <c r="K49" s="816"/>
      <c r="L49" s="817"/>
      <c r="M49" s="817"/>
      <c r="N49" s="814"/>
      <c r="O49" s="817"/>
      <c r="P49" s="818"/>
      <c r="Q49" s="818"/>
      <c r="R49" s="818"/>
      <c r="S49" s="818"/>
      <c r="T49" s="818"/>
      <c r="U49" s="818"/>
      <c r="V49" s="818"/>
      <c r="W49" s="818"/>
      <c r="X49" s="819"/>
      <c r="Y49" s="820"/>
      <c r="Z49" s="820"/>
      <c r="AA49" s="820"/>
    </row>
    <row r="50" spans="1:27" ht="14.25" hidden="1" customHeight="1">
      <c r="A50" s="814"/>
      <c r="B50" s="814"/>
      <c r="C50" s="814"/>
      <c r="D50" s="814"/>
      <c r="E50" s="815"/>
      <c r="F50" s="814"/>
      <c r="G50" s="814"/>
      <c r="H50" s="815"/>
      <c r="I50" s="816"/>
      <c r="J50" s="816"/>
      <c r="K50" s="816"/>
      <c r="L50" s="817"/>
      <c r="M50" s="817"/>
      <c r="N50" s="814"/>
      <c r="O50" s="817"/>
      <c r="P50" s="818"/>
      <c r="Q50" s="818"/>
      <c r="R50" s="818"/>
      <c r="S50" s="818"/>
      <c r="T50" s="818"/>
      <c r="U50" s="818"/>
      <c r="V50" s="818"/>
      <c r="W50" s="818"/>
      <c r="X50" s="819"/>
      <c r="Y50" s="820"/>
      <c r="Z50" s="820"/>
      <c r="AA50" s="820"/>
    </row>
    <row r="51" spans="1:27" ht="14.25" hidden="1" customHeight="1">
      <c r="A51" s="814"/>
      <c r="B51" s="814"/>
      <c r="C51" s="814"/>
      <c r="D51" s="814"/>
      <c r="E51" s="815"/>
      <c r="F51" s="814"/>
      <c r="G51" s="814"/>
      <c r="H51" s="815"/>
      <c r="I51" s="816"/>
      <c r="J51" s="816"/>
      <c r="K51" s="816"/>
      <c r="L51" s="817"/>
      <c r="M51" s="817"/>
      <c r="N51" s="814"/>
      <c r="O51" s="817"/>
      <c r="P51" s="818"/>
      <c r="Q51" s="818"/>
      <c r="R51" s="818"/>
      <c r="S51" s="818"/>
      <c r="T51" s="818"/>
      <c r="U51" s="818"/>
      <c r="V51" s="818"/>
      <c r="W51" s="818"/>
      <c r="X51" s="819"/>
      <c r="Y51" s="820"/>
      <c r="Z51" s="820"/>
      <c r="AA51" s="820"/>
    </row>
    <row r="52" spans="1:27" ht="14.25" hidden="1" customHeight="1">
      <c r="A52" s="814"/>
      <c r="B52" s="814"/>
      <c r="C52" s="814"/>
      <c r="D52" s="814"/>
      <c r="E52" s="815"/>
      <c r="F52" s="814"/>
      <c r="G52" s="814"/>
      <c r="H52" s="815"/>
      <c r="I52" s="816"/>
      <c r="J52" s="816"/>
      <c r="K52" s="816"/>
      <c r="L52" s="817"/>
      <c r="M52" s="817"/>
      <c r="N52" s="814"/>
      <c r="O52" s="817"/>
      <c r="P52" s="818"/>
      <c r="Q52" s="818"/>
      <c r="R52" s="818"/>
      <c r="S52" s="818"/>
      <c r="T52" s="818"/>
      <c r="U52" s="818"/>
      <c r="V52" s="818"/>
      <c r="W52" s="818"/>
      <c r="X52" s="819"/>
      <c r="Y52" s="820"/>
      <c r="Z52" s="820"/>
      <c r="AA52" s="820"/>
    </row>
    <row r="53" spans="1:27" ht="14.25" hidden="1" customHeight="1">
      <c r="A53" s="814"/>
      <c r="B53" s="814"/>
      <c r="C53" s="814"/>
      <c r="D53" s="814"/>
      <c r="E53" s="815"/>
      <c r="F53" s="814"/>
      <c r="G53" s="814"/>
      <c r="H53" s="815"/>
      <c r="I53" s="816"/>
      <c r="J53" s="816"/>
      <c r="K53" s="816"/>
      <c r="L53" s="817"/>
      <c r="M53" s="817"/>
      <c r="N53" s="814"/>
      <c r="O53" s="817"/>
      <c r="P53" s="818"/>
      <c r="Q53" s="818"/>
      <c r="R53" s="818"/>
      <c r="S53" s="818"/>
      <c r="T53" s="818"/>
      <c r="U53" s="818"/>
      <c r="V53" s="818"/>
      <c r="W53" s="818"/>
      <c r="X53" s="819"/>
      <c r="Y53" s="820"/>
      <c r="Z53" s="820"/>
      <c r="AA53" s="820"/>
    </row>
    <row r="54" spans="1:27" ht="14.25" hidden="1" customHeight="1">
      <c r="A54" s="814"/>
      <c r="B54" s="814"/>
      <c r="C54" s="814"/>
      <c r="D54" s="814"/>
      <c r="E54" s="815"/>
      <c r="F54" s="814"/>
      <c r="G54" s="814"/>
      <c r="H54" s="815"/>
      <c r="I54" s="816"/>
      <c r="J54" s="816"/>
      <c r="K54" s="816"/>
      <c r="L54" s="817"/>
      <c r="M54" s="817"/>
      <c r="N54" s="814"/>
      <c r="O54" s="817"/>
      <c r="P54" s="818"/>
      <c r="Q54" s="818"/>
      <c r="R54" s="818"/>
      <c r="S54" s="818"/>
      <c r="T54" s="818"/>
      <c r="U54" s="818"/>
      <c r="V54" s="818"/>
      <c r="W54" s="818"/>
      <c r="X54" s="819"/>
      <c r="Y54" s="820"/>
      <c r="Z54" s="820"/>
      <c r="AA54" s="820"/>
    </row>
    <row r="55" spans="1:27" ht="14.25" hidden="1" customHeight="1">
      <c r="A55" s="814"/>
      <c r="B55" s="814"/>
      <c r="C55" s="814"/>
      <c r="D55" s="814"/>
      <c r="E55" s="815"/>
      <c r="F55" s="814"/>
      <c r="G55" s="814"/>
      <c r="H55" s="815"/>
      <c r="I55" s="816"/>
      <c r="J55" s="816"/>
      <c r="K55" s="816"/>
      <c r="L55" s="817"/>
      <c r="M55" s="817"/>
      <c r="N55" s="814"/>
      <c r="O55" s="817"/>
      <c r="P55" s="818"/>
      <c r="Q55" s="818"/>
      <c r="R55" s="818"/>
      <c r="S55" s="818"/>
      <c r="T55" s="818"/>
      <c r="U55" s="818"/>
      <c r="V55" s="818"/>
      <c r="W55" s="818"/>
      <c r="X55" s="819"/>
      <c r="Y55" s="820"/>
      <c r="Z55" s="820"/>
      <c r="AA55" s="820"/>
    </row>
    <row r="56" spans="1:27" ht="14.25" hidden="1" customHeight="1">
      <c r="A56" s="814"/>
      <c r="B56" s="814"/>
      <c r="C56" s="814"/>
      <c r="D56" s="814"/>
      <c r="E56" s="815"/>
      <c r="F56" s="814"/>
      <c r="G56" s="814"/>
      <c r="H56" s="815"/>
      <c r="I56" s="816"/>
      <c r="J56" s="816"/>
      <c r="K56" s="816"/>
      <c r="L56" s="817"/>
      <c r="M56" s="817"/>
      <c r="N56" s="814"/>
      <c r="O56" s="817"/>
      <c r="P56" s="818"/>
      <c r="Q56" s="818"/>
      <c r="R56" s="818"/>
      <c r="S56" s="818"/>
      <c r="T56" s="818"/>
      <c r="U56" s="818"/>
      <c r="V56" s="818"/>
      <c r="W56" s="818"/>
      <c r="X56" s="819"/>
      <c r="Y56" s="820"/>
      <c r="Z56" s="820"/>
      <c r="AA56" s="820"/>
    </row>
    <row r="57" spans="1:27" ht="14.25" hidden="1" customHeight="1">
      <c r="A57" s="814"/>
      <c r="B57" s="814"/>
      <c r="C57" s="814"/>
      <c r="D57" s="814"/>
      <c r="E57" s="815"/>
      <c r="F57" s="814"/>
      <c r="G57" s="814"/>
      <c r="H57" s="815"/>
      <c r="I57" s="816"/>
      <c r="J57" s="816"/>
      <c r="K57" s="816"/>
      <c r="L57" s="817"/>
      <c r="M57" s="817"/>
      <c r="N57" s="814"/>
      <c r="O57" s="817"/>
      <c r="P57" s="818"/>
      <c r="Q57" s="818"/>
      <c r="R57" s="818"/>
      <c r="S57" s="818"/>
      <c r="T57" s="818"/>
      <c r="U57" s="818"/>
      <c r="V57" s="818"/>
      <c r="W57" s="818"/>
      <c r="X57" s="819"/>
      <c r="Y57" s="820"/>
      <c r="Z57" s="820"/>
      <c r="AA57" s="820"/>
    </row>
    <row r="58" spans="1:27" ht="14.25" hidden="1" customHeight="1">
      <c r="A58" s="814"/>
      <c r="B58" s="814"/>
      <c r="C58" s="814"/>
      <c r="D58" s="814"/>
      <c r="E58" s="815"/>
      <c r="F58" s="814"/>
      <c r="G58" s="814"/>
      <c r="H58" s="815"/>
      <c r="I58" s="816"/>
      <c r="J58" s="816"/>
      <c r="K58" s="816"/>
      <c r="L58" s="817"/>
      <c r="M58" s="817"/>
      <c r="N58" s="814"/>
      <c r="O58" s="817"/>
      <c r="P58" s="818"/>
      <c r="Q58" s="818"/>
      <c r="R58" s="818"/>
      <c r="S58" s="818"/>
      <c r="T58" s="818"/>
      <c r="U58" s="818"/>
      <c r="V58" s="818"/>
      <c r="W58" s="818"/>
      <c r="X58" s="819"/>
      <c r="Y58" s="820"/>
      <c r="Z58" s="820"/>
      <c r="AA58" s="820"/>
    </row>
    <row r="59" spans="1:27" ht="14.25" hidden="1" customHeight="1">
      <c r="A59" s="814"/>
      <c r="B59" s="814"/>
      <c r="C59" s="814"/>
      <c r="D59" s="814"/>
      <c r="E59" s="815"/>
      <c r="F59" s="814"/>
      <c r="G59" s="814"/>
      <c r="H59" s="815"/>
      <c r="I59" s="816"/>
      <c r="J59" s="816"/>
      <c r="K59" s="816"/>
      <c r="L59" s="817"/>
      <c r="M59" s="817"/>
      <c r="N59" s="814"/>
      <c r="O59" s="817"/>
      <c r="P59" s="818"/>
      <c r="Q59" s="818"/>
      <c r="R59" s="818"/>
      <c r="S59" s="818"/>
      <c r="T59" s="818"/>
      <c r="U59" s="818"/>
      <c r="V59" s="818"/>
      <c r="W59" s="818"/>
      <c r="X59" s="819"/>
      <c r="Y59" s="820"/>
      <c r="Z59" s="820"/>
      <c r="AA59" s="820"/>
    </row>
    <row r="60" spans="1:27" ht="14.25" hidden="1" customHeight="1">
      <c r="A60" s="814"/>
      <c r="B60" s="814"/>
      <c r="C60" s="814"/>
      <c r="D60" s="814"/>
      <c r="E60" s="815"/>
      <c r="F60" s="814"/>
      <c r="G60" s="814"/>
      <c r="H60" s="815"/>
      <c r="I60" s="816"/>
      <c r="J60" s="816"/>
      <c r="K60" s="816"/>
      <c r="L60" s="817"/>
      <c r="M60" s="817"/>
      <c r="N60" s="814"/>
      <c r="O60" s="817"/>
      <c r="P60" s="818"/>
      <c r="Q60" s="818"/>
      <c r="R60" s="818"/>
      <c r="S60" s="818"/>
      <c r="T60" s="818"/>
      <c r="U60" s="818"/>
      <c r="V60" s="818"/>
      <c r="W60" s="818"/>
      <c r="X60" s="819"/>
      <c r="Y60" s="820"/>
      <c r="Z60" s="820"/>
      <c r="AA60" s="820"/>
    </row>
    <row r="61" spans="1:27" ht="14.25" hidden="1" customHeight="1">
      <c r="A61" s="814"/>
      <c r="B61" s="814"/>
      <c r="C61" s="814"/>
      <c r="D61" s="814"/>
      <c r="E61" s="815"/>
      <c r="F61" s="814"/>
      <c r="G61" s="814"/>
      <c r="H61" s="815"/>
      <c r="I61" s="816"/>
      <c r="J61" s="816"/>
      <c r="K61" s="816"/>
      <c r="L61" s="817"/>
      <c r="M61" s="817"/>
      <c r="N61" s="814"/>
      <c r="O61" s="817"/>
      <c r="P61" s="818"/>
      <c r="Q61" s="818"/>
      <c r="R61" s="818"/>
      <c r="S61" s="818"/>
      <c r="T61" s="818"/>
      <c r="U61" s="818"/>
      <c r="V61" s="818"/>
      <c r="W61" s="818"/>
      <c r="X61" s="819"/>
      <c r="Y61" s="820"/>
      <c r="Z61" s="820"/>
      <c r="AA61" s="820"/>
    </row>
    <row r="62" spans="1:27" ht="14.25" hidden="1" customHeight="1">
      <c r="A62" s="814"/>
      <c r="B62" s="814"/>
      <c r="C62" s="814"/>
      <c r="D62" s="814"/>
      <c r="E62" s="815"/>
      <c r="F62" s="814"/>
      <c r="G62" s="814"/>
      <c r="H62" s="815"/>
      <c r="I62" s="816"/>
      <c r="J62" s="816"/>
      <c r="K62" s="816"/>
      <c r="L62" s="817"/>
      <c r="M62" s="817"/>
      <c r="N62" s="814"/>
      <c r="O62" s="817"/>
      <c r="P62" s="818"/>
      <c r="Q62" s="818"/>
      <c r="R62" s="818"/>
      <c r="S62" s="818"/>
      <c r="T62" s="818"/>
      <c r="U62" s="818"/>
      <c r="V62" s="818"/>
      <c r="W62" s="818"/>
      <c r="X62" s="819"/>
      <c r="Y62" s="820"/>
      <c r="Z62" s="820"/>
      <c r="AA62" s="820"/>
    </row>
    <row r="63" spans="1:27" ht="14.25" hidden="1" customHeight="1">
      <c r="A63" s="814"/>
      <c r="B63" s="814"/>
      <c r="C63" s="814"/>
      <c r="D63" s="814"/>
      <c r="E63" s="815"/>
      <c r="F63" s="814"/>
      <c r="G63" s="814"/>
      <c r="H63" s="815"/>
      <c r="I63" s="816"/>
      <c r="J63" s="816"/>
      <c r="K63" s="816"/>
      <c r="L63" s="817"/>
      <c r="M63" s="817"/>
      <c r="N63" s="814"/>
      <c r="O63" s="817"/>
      <c r="P63" s="818"/>
      <c r="Q63" s="818"/>
      <c r="R63" s="818"/>
      <c r="S63" s="818"/>
      <c r="T63" s="818"/>
      <c r="U63" s="818"/>
      <c r="V63" s="818"/>
      <c r="W63" s="818"/>
      <c r="X63" s="819"/>
      <c r="Y63" s="820"/>
      <c r="Z63" s="820"/>
      <c r="AA63" s="820"/>
    </row>
    <row r="64" spans="1:27" ht="14.25" hidden="1" customHeight="1">
      <c r="A64" s="814"/>
      <c r="B64" s="814"/>
      <c r="C64" s="814"/>
      <c r="D64" s="814"/>
      <c r="E64" s="815"/>
      <c r="F64" s="814"/>
      <c r="G64" s="814"/>
      <c r="H64" s="815"/>
      <c r="I64" s="816"/>
      <c r="J64" s="816"/>
      <c r="K64" s="816"/>
      <c r="L64" s="817"/>
      <c r="M64" s="817"/>
      <c r="N64" s="814"/>
      <c r="O64" s="817"/>
      <c r="P64" s="818"/>
      <c r="Q64" s="818"/>
      <c r="R64" s="818"/>
      <c r="S64" s="818"/>
      <c r="T64" s="818"/>
      <c r="U64" s="818"/>
      <c r="V64" s="818"/>
      <c r="W64" s="818"/>
      <c r="X64" s="819"/>
      <c r="Y64" s="820"/>
      <c r="Z64" s="820"/>
      <c r="AA64" s="820"/>
    </row>
    <row r="65" spans="1:27" ht="14.25" hidden="1" customHeight="1">
      <c r="A65" s="814"/>
      <c r="B65" s="814"/>
      <c r="C65" s="814"/>
      <c r="D65" s="814"/>
      <c r="E65" s="815"/>
      <c r="F65" s="814"/>
      <c r="G65" s="814"/>
      <c r="H65" s="815"/>
      <c r="I65" s="816"/>
      <c r="J65" s="816"/>
      <c r="K65" s="816"/>
      <c r="L65" s="817"/>
      <c r="M65" s="817"/>
      <c r="N65" s="814"/>
      <c r="O65" s="817"/>
      <c r="P65" s="818"/>
      <c r="Q65" s="818"/>
      <c r="R65" s="818"/>
      <c r="S65" s="818"/>
      <c r="T65" s="818"/>
      <c r="U65" s="818"/>
      <c r="V65" s="818"/>
      <c r="W65" s="818"/>
      <c r="X65" s="819"/>
      <c r="Y65" s="820"/>
      <c r="Z65" s="820"/>
      <c r="AA65" s="820"/>
    </row>
    <row r="66" spans="1:27" ht="14.25" hidden="1" customHeight="1">
      <c r="A66" s="814"/>
      <c r="B66" s="814"/>
      <c r="C66" s="814"/>
      <c r="D66" s="814"/>
      <c r="E66" s="815"/>
      <c r="F66" s="814"/>
      <c r="G66" s="814"/>
      <c r="H66" s="815"/>
      <c r="I66" s="816"/>
      <c r="J66" s="816"/>
      <c r="K66" s="816"/>
      <c r="L66" s="817"/>
      <c r="M66" s="817"/>
      <c r="N66" s="814"/>
      <c r="O66" s="817"/>
      <c r="P66" s="818"/>
      <c r="Q66" s="818"/>
      <c r="R66" s="818"/>
      <c r="S66" s="818"/>
      <c r="T66" s="818"/>
      <c r="U66" s="818"/>
      <c r="V66" s="818"/>
      <c r="W66" s="818"/>
      <c r="X66" s="819"/>
      <c r="Y66" s="820"/>
      <c r="Z66" s="820"/>
      <c r="AA66" s="820"/>
    </row>
    <row r="67" spans="1:27" ht="14.25" hidden="1" customHeight="1">
      <c r="A67" s="814"/>
      <c r="B67" s="814"/>
      <c r="C67" s="814"/>
      <c r="D67" s="814"/>
      <c r="E67" s="815"/>
      <c r="F67" s="814"/>
      <c r="G67" s="814"/>
      <c r="H67" s="815"/>
      <c r="I67" s="816"/>
      <c r="J67" s="816"/>
      <c r="K67" s="816"/>
      <c r="L67" s="817"/>
      <c r="M67" s="817"/>
      <c r="N67" s="814"/>
      <c r="O67" s="817"/>
      <c r="P67" s="818"/>
      <c r="Q67" s="818"/>
      <c r="R67" s="818"/>
      <c r="S67" s="818"/>
      <c r="T67" s="818"/>
      <c r="U67" s="818"/>
      <c r="V67" s="818"/>
      <c r="W67" s="818"/>
      <c r="X67" s="819"/>
      <c r="Y67" s="820"/>
      <c r="Z67" s="820"/>
      <c r="AA67" s="820"/>
    </row>
    <row r="68" spans="1:27" ht="17.25" customHeight="1">
      <c r="A68" s="827"/>
      <c r="B68" s="827"/>
      <c r="C68" s="827"/>
      <c r="D68" s="827"/>
      <c r="E68" s="827"/>
      <c r="F68" s="828" t="s">
        <v>4286</v>
      </c>
      <c r="G68" s="827"/>
      <c r="H68" s="827"/>
      <c r="I68" s="827"/>
      <c r="J68" s="827"/>
      <c r="K68" s="827"/>
      <c r="L68" s="827"/>
      <c r="M68" s="827"/>
      <c r="N68" s="827"/>
      <c r="O68" s="827"/>
      <c r="P68" s="829"/>
      <c r="Q68" s="829"/>
      <c r="R68" s="829">
        <f>SUM(R30:R67)</f>
        <v>-71542.639999999665</v>
      </c>
      <c r="S68" s="829">
        <f>SUM(S30:S67)</f>
        <v>-71542.639999999665</v>
      </c>
      <c r="T68" s="830"/>
      <c r="U68" s="829"/>
      <c r="V68" s="829"/>
      <c r="W68" s="829"/>
    </row>
    <row r="69" spans="1:27" ht="14.25" customHeight="1">
      <c r="A69" s="814" t="s">
        <v>2680</v>
      </c>
      <c r="B69" s="814" t="s">
        <v>4287</v>
      </c>
      <c r="C69" s="814" t="s">
        <v>4288</v>
      </c>
      <c r="D69" s="814"/>
      <c r="E69" s="815">
        <v>130019</v>
      </c>
      <c r="F69" s="814" t="s">
        <v>412</v>
      </c>
      <c r="G69" s="814" t="s">
        <v>4289</v>
      </c>
      <c r="H69" s="815">
        <v>2766</v>
      </c>
      <c r="I69" s="816">
        <v>42524</v>
      </c>
      <c r="J69" s="816">
        <v>42524</v>
      </c>
      <c r="K69" s="816">
        <v>42524</v>
      </c>
      <c r="L69" s="817"/>
      <c r="M69" s="817"/>
      <c r="N69" s="814" t="s">
        <v>4290</v>
      </c>
      <c r="O69" s="817">
        <v>2826</v>
      </c>
      <c r="P69" s="818">
        <v>1</v>
      </c>
      <c r="Q69" s="818">
        <v>-60738.8</v>
      </c>
      <c r="R69" s="818">
        <v>-60738.8</v>
      </c>
      <c r="S69" s="818">
        <v>-60738.8</v>
      </c>
      <c r="T69" s="818">
        <v>0</v>
      </c>
      <c r="U69" s="818"/>
      <c r="V69" s="818"/>
      <c r="W69" s="818"/>
      <c r="X69" s="819"/>
      <c r="Y69" s="820">
        <v>130</v>
      </c>
      <c r="Z69" s="820"/>
      <c r="AA69" s="820">
        <v>401</v>
      </c>
    </row>
    <row r="70" spans="1:27" ht="14.25" customHeight="1">
      <c r="A70" s="814" t="s">
        <v>2680</v>
      </c>
      <c r="B70" s="814" t="s">
        <v>4287</v>
      </c>
      <c r="C70" s="814" t="s">
        <v>4288</v>
      </c>
      <c r="D70" s="814"/>
      <c r="E70" s="815">
        <v>130001</v>
      </c>
      <c r="F70" s="814" t="s">
        <v>132</v>
      </c>
      <c r="G70" s="814" t="s">
        <v>4289</v>
      </c>
      <c r="H70" s="815">
        <v>2767</v>
      </c>
      <c r="I70" s="816">
        <v>42524</v>
      </c>
      <c r="J70" s="816">
        <v>42524</v>
      </c>
      <c r="K70" s="816">
        <v>42524</v>
      </c>
      <c r="L70" s="817"/>
      <c r="M70" s="817"/>
      <c r="N70" s="814" t="s">
        <v>4290</v>
      </c>
      <c r="O70" s="817">
        <v>2827</v>
      </c>
      <c r="P70" s="818">
        <v>1</v>
      </c>
      <c r="Q70" s="818">
        <v>-1335894.8400000001</v>
      </c>
      <c r="R70" s="818">
        <v>-1335894.8400000001</v>
      </c>
      <c r="S70" s="818">
        <v>-1335894.8400000001</v>
      </c>
      <c r="T70" s="818">
        <v>0</v>
      </c>
      <c r="U70" s="818"/>
      <c r="V70" s="818"/>
      <c r="W70" s="818"/>
      <c r="X70" s="819"/>
      <c r="Y70" s="820">
        <v>130</v>
      </c>
      <c r="Z70" s="820"/>
      <c r="AA70" s="820">
        <v>401</v>
      </c>
    </row>
    <row r="71" spans="1:27" ht="14.25" customHeight="1">
      <c r="A71" s="814" t="s">
        <v>2680</v>
      </c>
      <c r="B71" s="814" t="s">
        <v>4287</v>
      </c>
      <c r="C71" s="814" t="s">
        <v>4288</v>
      </c>
      <c r="D71" s="814"/>
      <c r="E71" s="815">
        <v>140083</v>
      </c>
      <c r="F71" s="814" t="s">
        <v>117</v>
      </c>
      <c r="G71" s="814" t="s">
        <v>4289</v>
      </c>
      <c r="H71" s="815">
        <v>2768</v>
      </c>
      <c r="I71" s="816">
        <v>42524</v>
      </c>
      <c r="J71" s="816">
        <v>42524</v>
      </c>
      <c r="K71" s="816">
        <v>42524</v>
      </c>
      <c r="L71" s="817"/>
      <c r="M71" s="817"/>
      <c r="N71" s="814" t="s">
        <v>4290</v>
      </c>
      <c r="O71" s="817">
        <v>2828</v>
      </c>
      <c r="P71" s="818">
        <v>1</v>
      </c>
      <c r="Q71" s="818">
        <v>-247131.75</v>
      </c>
      <c r="R71" s="818">
        <v>-247131.75</v>
      </c>
      <c r="S71" s="818">
        <v>-247131.75</v>
      </c>
      <c r="T71" s="818">
        <v>0</v>
      </c>
      <c r="U71" s="818"/>
      <c r="V71" s="818"/>
      <c r="W71" s="818"/>
      <c r="X71" s="819"/>
      <c r="Y71" s="820">
        <v>141</v>
      </c>
      <c r="Z71" s="820"/>
      <c r="AA71" s="820">
        <v>401</v>
      </c>
    </row>
    <row r="72" spans="1:27" ht="14.25" customHeight="1">
      <c r="A72" s="814" t="s">
        <v>2680</v>
      </c>
      <c r="B72" s="814" t="s">
        <v>4287</v>
      </c>
      <c r="C72" s="814" t="s">
        <v>4288</v>
      </c>
      <c r="D72" s="814"/>
      <c r="E72" s="815">
        <v>140083</v>
      </c>
      <c r="F72" s="814" t="s">
        <v>117</v>
      </c>
      <c r="G72" s="814" t="s">
        <v>4289</v>
      </c>
      <c r="H72" s="815">
        <v>2769</v>
      </c>
      <c r="I72" s="816">
        <v>42524</v>
      </c>
      <c r="J72" s="816">
        <v>42524</v>
      </c>
      <c r="K72" s="816">
        <v>42524</v>
      </c>
      <c r="L72" s="817"/>
      <c r="M72" s="817"/>
      <c r="N72" s="814" t="s">
        <v>4290</v>
      </c>
      <c r="O72" s="817">
        <v>2829</v>
      </c>
      <c r="P72" s="818">
        <v>1</v>
      </c>
      <c r="Q72" s="818">
        <v>-261261.17</v>
      </c>
      <c r="R72" s="818">
        <v>-261261.17</v>
      </c>
      <c r="S72" s="818">
        <v>-261261.17</v>
      </c>
      <c r="T72" s="818">
        <v>0</v>
      </c>
      <c r="U72" s="818"/>
      <c r="V72" s="818"/>
      <c r="W72" s="818"/>
      <c r="X72" s="819"/>
      <c r="Y72" s="820">
        <v>141</v>
      </c>
      <c r="Z72" s="820"/>
      <c r="AA72" s="820">
        <v>401</v>
      </c>
    </row>
    <row r="73" spans="1:27" ht="14.25" customHeight="1">
      <c r="A73" s="814" t="s">
        <v>2680</v>
      </c>
      <c r="B73" s="814" t="s">
        <v>4287</v>
      </c>
      <c r="C73" s="814" t="s">
        <v>4288</v>
      </c>
      <c r="D73" s="814"/>
      <c r="E73" s="815">
        <v>140083</v>
      </c>
      <c r="F73" s="814" t="s">
        <v>117</v>
      </c>
      <c r="G73" s="814" t="s">
        <v>4289</v>
      </c>
      <c r="H73" s="815">
        <v>2770</v>
      </c>
      <c r="I73" s="816">
        <v>42524</v>
      </c>
      <c r="J73" s="816">
        <v>42524</v>
      </c>
      <c r="K73" s="816">
        <v>42524</v>
      </c>
      <c r="L73" s="817"/>
      <c r="M73" s="817"/>
      <c r="N73" s="814" t="s">
        <v>4290</v>
      </c>
      <c r="O73" s="817">
        <v>2830</v>
      </c>
      <c r="P73" s="818">
        <v>1</v>
      </c>
      <c r="Q73" s="818">
        <v>-321132.03999999998</v>
      </c>
      <c r="R73" s="818">
        <v>-321132.03999999998</v>
      </c>
      <c r="S73" s="818">
        <v>-321132.03999999998</v>
      </c>
      <c r="T73" s="818">
        <v>0</v>
      </c>
      <c r="U73" s="818"/>
      <c r="V73" s="818"/>
      <c r="W73" s="818"/>
      <c r="X73" s="819"/>
      <c r="Y73" s="820">
        <v>141</v>
      </c>
      <c r="Z73" s="820"/>
      <c r="AA73" s="820">
        <v>401</v>
      </c>
    </row>
    <row r="74" spans="1:27" ht="14.25" customHeight="1">
      <c r="A74" s="814" t="s">
        <v>2680</v>
      </c>
      <c r="B74" s="814" t="s">
        <v>4287</v>
      </c>
      <c r="C74" s="814" t="s">
        <v>4288</v>
      </c>
      <c r="D74" s="814"/>
      <c r="E74" s="815">
        <v>140083</v>
      </c>
      <c r="F74" s="814" t="s">
        <v>117</v>
      </c>
      <c r="G74" s="814" t="s">
        <v>4289</v>
      </c>
      <c r="H74" s="815">
        <v>2771</v>
      </c>
      <c r="I74" s="816">
        <v>42524</v>
      </c>
      <c r="J74" s="816">
        <v>42524</v>
      </c>
      <c r="K74" s="816">
        <v>42524</v>
      </c>
      <c r="L74" s="817"/>
      <c r="M74" s="817"/>
      <c r="N74" s="814" t="s">
        <v>4290</v>
      </c>
      <c r="O74" s="817">
        <v>2831</v>
      </c>
      <c r="P74" s="818">
        <v>1</v>
      </c>
      <c r="Q74" s="818">
        <v>-312384.32</v>
      </c>
      <c r="R74" s="818">
        <v>-312384.32</v>
      </c>
      <c r="S74" s="818">
        <v>-312384.32</v>
      </c>
      <c r="T74" s="818">
        <v>0</v>
      </c>
      <c r="U74" s="818"/>
      <c r="V74" s="818"/>
      <c r="W74" s="818"/>
      <c r="X74" s="819"/>
      <c r="Y74" s="820">
        <v>141</v>
      </c>
      <c r="Z74" s="820"/>
      <c r="AA74" s="820">
        <v>401</v>
      </c>
    </row>
    <row r="75" spans="1:27" ht="14.25" customHeight="1">
      <c r="A75" s="814" t="s">
        <v>2680</v>
      </c>
      <c r="B75" s="814" t="s">
        <v>4287</v>
      </c>
      <c r="C75" s="814" t="s">
        <v>4288</v>
      </c>
      <c r="D75" s="814"/>
      <c r="E75" s="815">
        <v>140083</v>
      </c>
      <c r="F75" s="814" t="s">
        <v>117</v>
      </c>
      <c r="G75" s="814" t="s">
        <v>4289</v>
      </c>
      <c r="H75" s="815">
        <v>2772</v>
      </c>
      <c r="I75" s="816">
        <v>42524</v>
      </c>
      <c r="J75" s="816">
        <v>42524</v>
      </c>
      <c r="K75" s="816">
        <v>42524</v>
      </c>
      <c r="L75" s="817"/>
      <c r="M75" s="817"/>
      <c r="N75" s="814" t="s">
        <v>4290</v>
      </c>
      <c r="O75" s="817">
        <v>2832</v>
      </c>
      <c r="P75" s="818">
        <v>1</v>
      </c>
      <c r="Q75" s="818">
        <v>-314950.23</v>
      </c>
      <c r="R75" s="818">
        <v>-314950.23</v>
      </c>
      <c r="S75" s="818">
        <v>-314950.23</v>
      </c>
      <c r="T75" s="818">
        <v>0</v>
      </c>
      <c r="U75" s="818"/>
      <c r="V75" s="818"/>
      <c r="W75" s="818"/>
      <c r="X75" s="819"/>
      <c r="Y75" s="820">
        <v>141</v>
      </c>
      <c r="Z75" s="820"/>
      <c r="AA75" s="820">
        <v>401</v>
      </c>
    </row>
    <row r="76" spans="1:27" ht="14.25" customHeight="1">
      <c r="A76" s="814" t="s">
        <v>2680</v>
      </c>
      <c r="B76" s="814" t="s">
        <v>4287</v>
      </c>
      <c r="C76" s="814" t="s">
        <v>4288</v>
      </c>
      <c r="D76" s="814"/>
      <c r="E76" s="815">
        <v>140083</v>
      </c>
      <c r="F76" s="814" t="s">
        <v>117</v>
      </c>
      <c r="G76" s="814" t="s">
        <v>4289</v>
      </c>
      <c r="H76" s="815">
        <v>2773</v>
      </c>
      <c r="I76" s="816">
        <v>42524</v>
      </c>
      <c r="J76" s="816">
        <v>42524</v>
      </c>
      <c r="K76" s="816">
        <v>42524</v>
      </c>
      <c r="L76" s="817"/>
      <c r="M76" s="817"/>
      <c r="N76" s="814" t="s">
        <v>4290</v>
      </c>
      <c r="O76" s="817">
        <v>2833</v>
      </c>
      <c r="P76" s="818">
        <v>1</v>
      </c>
      <c r="Q76" s="818">
        <v>-264055.65999999997</v>
      </c>
      <c r="R76" s="818">
        <v>-264055.65999999997</v>
      </c>
      <c r="S76" s="818">
        <v>-264055.65999999997</v>
      </c>
      <c r="T76" s="818">
        <v>0</v>
      </c>
      <c r="U76" s="818"/>
      <c r="V76" s="818"/>
      <c r="W76" s="818"/>
      <c r="X76" s="819"/>
      <c r="Y76" s="820">
        <v>141</v>
      </c>
      <c r="Z76" s="820"/>
      <c r="AA76" s="820">
        <v>401</v>
      </c>
    </row>
    <row r="77" spans="1:27" ht="14.25" customHeight="1">
      <c r="A77" s="814" t="s">
        <v>2680</v>
      </c>
      <c r="B77" s="814" t="s">
        <v>4287</v>
      </c>
      <c r="C77" s="814" t="s">
        <v>4288</v>
      </c>
      <c r="D77" s="814"/>
      <c r="E77" s="815">
        <v>130023</v>
      </c>
      <c r="F77" s="814" t="s">
        <v>153</v>
      </c>
      <c r="G77" s="814" t="s">
        <v>4289</v>
      </c>
      <c r="H77" s="815">
        <v>2774</v>
      </c>
      <c r="I77" s="816">
        <v>42526</v>
      </c>
      <c r="J77" s="816">
        <v>42526</v>
      </c>
      <c r="K77" s="816">
        <v>42526</v>
      </c>
      <c r="L77" s="817"/>
      <c r="M77" s="817"/>
      <c r="N77" s="814" t="s">
        <v>4290</v>
      </c>
      <c r="O77" s="817">
        <v>2834</v>
      </c>
      <c r="P77" s="818">
        <v>1</v>
      </c>
      <c r="Q77" s="818">
        <v>-750521.24</v>
      </c>
      <c r="R77" s="818">
        <v>-750521.24</v>
      </c>
      <c r="S77" s="818">
        <v>-750521.24</v>
      </c>
      <c r="T77" s="818">
        <v>0</v>
      </c>
      <c r="U77" s="818"/>
      <c r="V77" s="818"/>
      <c r="W77" s="818"/>
      <c r="X77" s="819"/>
      <c r="Y77" s="820">
        <v>130</v>
      </c>
      <c r="Z77" s="820"/>
      <c r="AA77" s="820">
        <v>401</v>
      </c>
    </row>
    <row r="78" spans="1:27" ht="14.25" customHeight="1">
      <c r="A78" s="814" t="s">
        <v>2680</v>
      </c>
      <c r="B78" s="814" t="s">
        <v>4287</v>
      </c>
      <c r="C78" s="814" t="s">
        <v>4288</v>
      </c>
      <c r="D78" s="814"/>
      <c r="E78" s="815">
        <v>130314</v>
      </c>
      <c r="F78" s="814" t="s">
        <v>144</v>
      </c>
      <c r="G78" s="814" t="s">
        <v>4289</v>
      </c>
      <c r="H78" s="815">
        <v>2775</v>
      </c>
      <c r="I78" s="816">
        <v>42526</v>
      </c>
      <c r="J78" s="816">
        <v>42526</v>
      </c>
      <c r="K78" s="816">
        <v>42526</v>
      </c>
      <c r="L78" s="817"/>
      <c r="M78" s="817"/>
      <c r="N78" s="814" t="s">
        <v>4290</v>
      </c>
      <c r="O78" s="817">
        <v>2835</v>
      </c>
      <c r="P78" s="818">
        <v>1</v>
      </c>
      <c r="Q78" s="818">
        <v>-107314.68</v>
      </c>
      <c r="R78" s="818">
        <v>-107314.68</v>
      </c>
      <c r="S78" s="818">
        <v>-107314.68</v>
      </c>
      <c r="T78" s="818">
        <v>0</v>
      </c>
      <c r="U78" s="818"/>
      <c r="V78" s="818"/>
      <c r="W78" s="818"/>
      <c r="X78" s="819"/>
      <c r="Y78" s="820">
        <v>130</v>
      </c>
      <c r="Z78" s="820"/>
      <c r="AA78" s="820">
        <v>401</v>
      </c>
    </row>
    <row r="79" spans="1:27" ht="14.25" customHeight="1">
      <c r="A79" s="814" t="s">
        <v>2680</v>
      </c>
      <c r="B79" s="814" t="s">
        <v>4287</v>
      </c>
      <c r="C79" s="814" t="s">
        <v>4288</v>
      </c>
      <c r="D79" s="814"/>
      <c r="E79" s="815">
        <v>140008</v>
      </c>
      <c r="F79" s="814" t="s">
        <v>123</v>
      </c>
      <c r="G79" s="814" t="s">
        <v>4289</v>
      </c>
      <c r="H79" s="815">
        <v>2776</v>
      </c>
      <c r="I79" s="816">
        <v>42526</v>
      </c>
      <c r="J79" s="816">
        <v>42526</v>
      </c>
      <c r="K79" s="816">
        <v>42526</v>
      </c>
      <c r="L79" s="817"/>
      <c r="M79" s="817"/>
      <c r="N79" s="814" t="s">
        <v>4290</v>
      </c>
      <c r="O79" s="817">
        <v>2836</v>
      </c>
      <c r="P79" s="818">
        <v>1</v>
      </c>
      <c r="Q79" s="818">
        <v>-1621993.84</v>
      </c>
      <c r="R79" s="818">
        <v>-1621993.84</v>
      </c>
      <c r="S79" s="818">
        <v>-1621993.84</v>
      </c>
      <c r="T79" s="818">
        <v>0</v>
      </c>
      <c r="U79" s="818"/>
      <c r="V79" s="818"/>
      <c r="W79" s="818"/>
      <c r="X79" s="819"/>
      <c r="Y79" s="820">
        <v>141</v>
      </c>
      <c r="Z79" s="820"/>
      <c r="AA79" s="820">
        <v>401</v>
      </c>
    </row>
    <row r="80" spans="1:27" ht="14.25" customHeight="1">
      <c r="A80" s="814" t="s">
        <v>2680</v>
      </c>
      <c r="B80" s="814" t="s">
        <v>4287</v>
      </c>
      <c r="C80" s="814" t="s">
        <v>4288</v>
      </c>
      <c r="D80" s="814"/>
      <c r="E80" s="815">
        <v>130110</v>
      </c>
      <c r="F80" s="814" t="s">
        <v>198</v>
      </c>
      <c r="G80" s="814" t="s">
        <v>4289</v>
      </c>
      <c r="H80" s="815">
        <v>2777</v>
      </c>
      <c r="I80" s="816">
        <v>42526</v>
      </c>
      <c r="J80" s="816">
        <v>42526</v>
      </c>
      <c r="K80" s="816">
        <v>42526</v>
      </c>
      <c r="L80" s="817"/>
      <c r="M80" s="817"/>
      <c r="N80" s="814" t="s">
        <v>4290</v>
      </c>
      <c r="O80" s="817">
        <v>2837</v>
      </c>
      <c r="P80" s="818">
        <v>1</v>
      </c>
      <c r="Q80" s="818">
        <v>-202964.72</v>
      </c>
      <c r="R80" s="818">
        <v>-202964.72</v>
      </c>
      <c r="S80" s="818">
        <v>-202964.72</v>
      </c>
      <c r="T80" s="818">
        <v>0</v>
      </c>
      <c r="U80" s="818"/>
      <c r="V80" s="818"/>
      <c r="W80" s="818"/>
      <c r="X80" s="819"/>
      <c r="Y80" s="820">
        <v>130</v>
      </c>
      <c r="Z80" s="820"/>
      <c r="AA80" s="820">
        <v>401</v>
      </c>
    </row>
    <row r="81" spans="1:27" ht="14.25" customHeight="1">
      <c r="A81" s="814" t="s">
        <v>2680</v>
      </c>
      <c r="B81" s="814" t="s">
        <v>4287</v>
      </c>
      <c r="C81" s="814" t="s">
        <v>4288</v>
      </c>
      <c r="D81" s="814"/>
      <c r="E81" s="815">
        <v>130003</v>
      </c>
      <c r="F81" s="814" t="s">
        <v>145</v>
      </c>
      <c r="G81" s="814" t="s">
        <v>4289</v>
      </c>
      <c r="H81" s="815">
        <v>2778</v>
      </c>
      <c r="I81" s="816">
        <v>42526</v>
      </c>
      <c r="J81" s="816">
        <v>42528</v>
      </c>
      <c r="K81" s="816">
        <v>42528</v>
      </c>
      <c r="L81" s="817"/>
      <c r="M81" s="817"/>
      <c r="N81" s="814" t="s">
        <v>4290</v>
      </c>
      <c r="O81" s="817">
        <v>2838</v>
      </c>
      <c r="P81" s="818">
        <v>1</v>
      </c>
      <c r="Q81" s="818">
        <v>-238250.56</v>
      </c>
      <c r="R81" s="818">
        <v>-238250.56</v>
      </c>
      <c r="S81" s="818">
        <v>-238250.56</v>
      </c>
      <c r="T81" s="818">
        <v>0</v>
      </c>
      <c r="U81" s="818"/>
      <c r="V81" s="818"/>
      <c r="W81" s="818"/>
      <c r="X81" s="819"/>
      <c r="Y81" s="820">
        <v>130</v>
      </c>
      <c r="Z81" s="820"/>
      <c r="AA81" s="820">
        <v>401</v>
      </c>
    </row>
    <row r="82" spans="1:27" ht="14.25" customHeight="1">
      <c r="A82" s="814" t="s">
        <v>2680</v>
      </c>
      <c r="B82" s="814" t="s">
        <v>4287</v>
      </c>
      <c r="C82" s="814" t="s">
        <v>4288</v>
      </c>
      <c r="D82" s="814"/>
      <c r="E82" s="815">
        <v>130140</v>
      </c>
      <c r="F82" s="814" t="s">
        <v>222</v>
      </c>
      <c r="G82" s="814" t="s">
        <v>4289</v>
      </c>
      <c r="H82" s="815">
        <v>2779</v>
      </c>
      <c r="I82" s="816">
        <v>42526</v>
      </c>
      <c r="J82" s="816">
        <v>42526</v>
      </c>
      <c r="K82" s="816">
        <v>42526</v>
      </c>
      <c r="L82" s="817"/>
      <c r="M82" s="817"/>
      <c r="N82" s="814" t="s">
        <v>4290</v>
      </c>
      <c r="O82" s="817">
        <v>2839</v>
      </c>
      <c r="P82" s="818">
        <v>1</v>
      </c>
      <c r="Q82" s="818">
        <v>-481337.24</v>
      </c>
      <c r="R82" s="818">
        <v>-481337.24</v>
      </c>
      <c r="S82" s="818">
        <v>-481337.24</v>
      </c>
      <c r="T82" s="818">
        <v>0</v>
      </c>
      <c r="U82" s="818"/>
      <c r="V82" s="818"/>
      <c r="W82" s="818"/>
      <c r="X82" s="819"/>
      <c r="Y82" s="820">
        <v>130</v>
      </c>
      <c r="Z82" s="820"/>
      <c r="AA82" s="820">
        <v>401</v>
      </c>
    </row>
    <row r="83" spans="1:27" ht="14.25" customHeight="1">
      <c r="A83" s="814" t="s">
        <v>2680</v>
      </c>
      <c r="B83" s="814" t="s">
        <v>4287</v>
      </c>
      <c r="C83" s="814" t="s">
        <v>4288</v>
      </c>
      <c r="D83" s="814"/>
      <c r="E83" s="815">
        <v>130241</v>
      </c>
      <c r="F83" s="814" t="s">
        <v>368</v>
      </c>
      <c r="G83" s="814" t="s">
        <v>4289</v>
      </c>
      <c r="H83" s="815">
        <v>2780</v>
      </c>
      <c r="I83" s="816">
        <v>42550</v>
      </c>
      <c r="J83" s="816">
        <v>42550</v>
      </c>
      <c r="K83" s="816">
        <v>42550</v>
      </c>
      <c r="L83" s="817"/>
      <c r="M83" s="817"/>
      <c r="N83" s="814" t="s">
        <v>4290</v>
      </c>
      <c r="O83" s="817">
        <v>2840</v>
      </c>
      <c r="P83" s="818">
        <v>1</v>
      </c>
      <c r="Q83" s="818">
        <v>-268286.89</v>
      </c>
      <c r="R83" s="818">
        <v>-268286.89</v>
      </c>
      <c r="S83" s="818">
        <v>-268286.89</v>
      </c>
      <c r="T83" s="818">
        <v>0</v>
      </c>
      <c r="U83" s="818"/>
      <c r="V83" s="818"/>
      <c r="W83" s="818"/>
      <c r="X83" s="819"/>
      <c r="Y83" s="820">
        <v>135</v>
      </c>
      <c r="Z83" s="820" t="s">
        <v>143</v>
      </c>
      <c r="AA83" s="820">
        <v>401</v>
      </c>
    </row>
    <row r="84" spans="1:27" ht="14.25" hidden="1" customHeight="1">
      <c r="A84" s="814"/>
      <c r="B84" s="814"/>
      <c r="C84" s="814"/>
      <c r="D84" s="814"/>
      <c r="E84" s="815"/>
      <c r="F84" s="814"/>
      <c r="G84" s="814"/>
      <c r="H84" s="815"/>
      <c r="I84" s="816"/>
      <c r="J84" s="816"/>
      <c r="K84" s="816"/>
      <c r="L84" s="817"/>
      <c r="M84" s="817"/>
      <c r="N84" s="814"/>
      <c r="O84" s="817"/>
      <c r="P84" s="818"/>
      <c r="Q84" s="818"/>
      <c r="R84" s="818"/>
      <c r="S84" s="818"/>
      <c r="T84" s="818"/>
      <c r="U84" s="818"/>
      <c r="V84" s="818"/>
      <c r="W84" s="818"/>
      <c r="X84" s="819"/>
      <c r="Y84" s="820"/>
      <c r="Z84" s="820"/>
      <c r="AA84" s="820"/>
    </row>
    <row r="85" spans="1:27" ht="14.25" hidden="1" customHeight="1">
      <c r="A85" s="814"/>
      <c r="B85" s="814"/>
      <c r="C85" s="814"/>
      <c r="D85" s="814"/>
      <c r="E85" s="815"/>
      <c r="F85" s="814"/>
      <c r="G85" s="814"/>
      <c r="H85" s="815"/>
      <c r="I85" s="816"/>
      <c r="J85" s="816"/>
      <c r="K85" s="816"/>
      <c r="L85" s="817"/>
      <c r="M85" s="817"/>
      <c r="N85" s="814"/>
      <c r="O85" s="817"/>
      <c r="P85" s="818"/>
      <c r="Q85" s="818"/>
      <c r="R85" s="818"/>
      <c r="S85" s="818"/>
      <c r="T85" s="818"/>
      <c r="U85" s="818"/>
      <c r="V85" s="818"/>
      <c r="W85" s="818"/>
      <c r="X85" s="819"/>
      <c r="Y85" s="820"/>
      <c r="Z85" s="820"/>
      <c r="AA85" s="820"/>
    </row>
    <row r="86" spans="1:27" ht="14.25" hidden="1" customHeight="1">
      <c r="A86" s="814"/>
      <c r="B86" s="814"/>
      <c r="C86" s="814"/>
      <c r="D86" s="814"/>
      <c r="E86" s="815"/>
      <c r="F86" s="814"/>
      <c r="G86" s="814"/>
      <c r="H86" s="815"/>
      <c r="I86" s="816"/>
      <c r="J86" s="816"/>
      <c r="K86" s="816"/>
      <c r="L86" s="817"/>
      <c r="M86" s="817"/>
      <c r="N86" s="814"/>
      <c r="O86" s="817"/>
      <c r="P86" s="818"/>
      <c r="Q86" s="818"/>
      <c r="R86" s="818"/>
      <c r="S86" s="818"/>
      <c r="T86" s="818"/>
      <c r="U86" s="818"/>
      <c r="V86" s="818"/>
      <c r="W86" s="818"/>
      <c r="X86" s="819"/>
      <c r="Y86" s="820"/>
      <c r="Z86" s="820"/>
      <c r="AA86" s="820"/>
    </row>
    <row r="87" spans="1:27" ht="14.25" hidden="1" customHeight="1">
      <c r="A87" s="814"/>
      <c r="B87" s="814"/>
      <c r="C87" s="814"/>
      <c r="D87" s="814"/>
      <c r="E87" s="815"/>
      <c r="F87" s="814"/>
      <c r="G87" s="814"/>
      <c r="H87" s="815"/>
      <c r="I87" s="816"/>
      <c r="J87" s="816"/>
      <c r="K87" s="816"/>
      <c r="L87" s="817"/>
      <c r="M87" s="817"/>
      <c r="N87" s="814"/>
      <c r="O87" s="817"/>
      <c r="P87" s="818"/>
      <c r="Q87" s="818"/>
      <c r="R87" s="818"/>
      <c r="S87" s="818"/>
      <c r="T87" s="818"/>
      <c r="U87" s="818"/>
      <c r="V87" s="818"/>
      <c r="W87" s="818"/>
      <c r="X87" s="819"/>
      <c r="Y87" s="820"/>
      <c r="Z87" s="820"/>
      <c r="AA87" s="820"/>
    </row>
    <row r="88" spans="1:27" ht="14.25" hidden="1" customHeight="1">
      <c r="A88" s="814"/>
      <c r="B88" s="814"/>
      <c r="C88" s="814"/>
      <c r="D88" s="814"/>
      <c r="E88" s="815"/>
      <c r="F88" s="814"/>
      <c r="G88" s="814"/>
      <c r="H88" s="815"/>
      <c r="I88" s="816"/>
      <c r="J88" s="816"/>
      <c r="K88" s="816"/>
      <c r="L88" s="817"/>
      <c r="M88" s="817"/>
      <c r="N88" s="814"/>
      <c r="O88" s="817"/>
      <c r="P88" s="818"/>
      <c r="Q88" s="818"/>
      <c r="R88" s="818"/>
      <c r="S88" s="818"/>
      <c r="T88" s="818"/>
      <c r="U88" s="818"/>
      <c r="V88" s="818"/>
      <c r="W88" s="818"/>
      <c r="X88" s="819"/>
      <c r="Y88" s="820"/>
      <c r="Z88" s="820"/>
      <c r="AA88" s="820"/>
    </row>
    <row r="89" spans="1:27" ht="14.25" hidden="1" customHeight="1">
      <c r="A89" s="814"/>
      <c r="B89" s="814"/>
      <c r="C89" s="814"/>
      <c r="D89" s="814"/>
      <c r="E89" s="815"/>
      <c r="F89" s="814"/>
      <c r="G89" s="814"/>
      <c r="H89" s="815"/>
      <c r="I89" s="816"/>
      <c r="J89" s="816"/>
      <c r="K89" s="816"/>
      <c r="L89" s="817"/>
      <c r="M89" s="817"/>
      <c r="N89" s="814"/>
      <c r="O89" s="817"/>
      <c r="P89" s="818"/>
      <c r="Q89" s="818"/>
      <c r="R89" s="818"/>
      <c r="S89" s="818"/>
      <c r="T89" s="818"/>
      <c r="U89" s="818"/>
      <c r="V89" s="818"/>
      <c r="W89" s="818"/>
      <c r="X89" s="819"/>
      <c r="Y89" s="820"/>
      <c r="Z89" s="820"/>
      <c r="AA89" s="820"/>
    </row>
    <row r="90" spans="1:27" ht="14.25" hidden="1" customHeight="1">
      <c r="A90" s="814"/>
      <c r="B90" s="814"/>
      <c r="C90" s="814"/>
      <c r="D90" s="814"/>
      <c r="E90" s="815"/>
      <c r="F90" s="814"/>
      <c r="G90" s="814"/>
      <c r="H90" s="815"/>
      <c r="I90" s="816"/>
      <c r="J90" s="816"/>
      <c r="K90" s="816"/>
      <c r="L90" s="817"/>
      <c r="M90" s="817"/>
      <c r="N90" s="814"/>
      <c r="O90" s="817"/>
      <c r="P90" s="818"/>
      <c r="Q90" s="818"/>
      <c r="R90" s="818"/>
      <c r="S90" s="818"/>
      <c r="T90" s="818"/>
      <c r="U90" s="818"/>
      <c r="V90" s="818"/>
      <c r="W90" s="818"/>
      <c r="X90" s="819"/>
      <c r="Y90" s="820"/>
      <c r="Z90" s="820"/>
      <c r="AA90" s="820"/>
    </row>
    <row r="91" spans="1:27" ht="14.25" hidden="1" customHeight="1">
      <c r="A91" s="814"/>
      <c r="B91" s="814"/>
      <c r="C91" s="814"/>
      <c r="D91" s="814"/>
      <c r="E91" s="815"/>
      <c r="F91" s="814"/>
      <c r="G91" s="814"/>
      <c r="H91" s="815"/>
      <c r="I91" s="816"/>
      <c r="J91" s="816"/>
      <c r="K91" s="816"/>
      <c r="L91" s="817"/>
      <c r="M91" s="817"/>
      <c r="N91" s="814"/>
      <c r="O91" s="817"/>
      <c r="P91" s="818"/>
      <c r="Q91" s="818"/>
      <c r="R91" s="818"/>
      <c r="S91" s="818"/>
      <c r="T91" s="818"/>
      <c r="U91" s="818"/>
      <c r="V91" s="818"/>
      <c r="W91" s="818"/>
      <c r="X91" s="819"/>
      <c r="Y91" s="820"/>
      <c r="Z91" s="820"/>
      <c r="AA91" s="820"/>
    </row>
    <row r="92" spans="1:27" ht="14.25" hidden="1" customHeight="1">
      <c r="A92" s="814"/>
      <c r="B92" s="814"/>
      <c r="C92" s="814"/>
      <c r="D92" s="814"/>
      <c r="E92" s="815"/>
      <c r="F92" s="814"/>
      <c r="G92" s="814"/>
      <c r="H92" s="815"/>
      <c r="I92" s="816"/>
      <c r="J92" s="816"/>
      <c r="K92" s="816"/>
      <c r="L92" s="817"/>
      <c r="M92" s="817"/>
      <c r="N92" s="814"/>
      <c r="O92" s="817"/>
      <c r="P92" s="818"/>
      <c r="Q92" s="818"/>
      <c r="R92" s="818"/>
      <c r="S92" s="818"/>
      <c r="T92" s="818"/>
      <c r="U92" s="818"/>
      <c r="V92" s="818"/>
      <c r="W92" s="818"/>
      <c r="X92" s="819"/>
      <c r="Y92" s="820"/>
      <c r="Z92" s="820"/>
      <c r="AA92" s="820"/>
    </row>
    <row r="93" spans="1:27" ht="14.25" hidden="1" customHeight="1">
      <c r="A93" s="814"/>
      <c r="B93" s="814"/>
      <c r="C93" s="814"/>
      <c r="D93" s="814"/>
      <c r="E93" s="815"/>
      <c r="F93" s="814"/>
      <c r="G93" s="814"/>
      <c r="H93" s="815"/>
      <c r="I93" s="816"/>
      <c r="J93" s="816"/>
      <c r="K93" s="816"/>
      <c r="L93" s="817"/>
      <c r="M93" s="817"/>
      <c r="N93" s="814"/>
      <c r="O93" s="817"/>
      <c r="P93" s="818"/>
      <c r="Q93" s="818"/>
      <c r="R93" s="818"/>
      <c r="S93" s="818"/>
      <c r="T93" s="818"/>
      <c r="U93" s="818"/>
      <c r="V93" s="818"/>
      <c r="W93" s="818"/>
      <c r="X93" s="819"/>
      <c r="Y93" s="820"/>
      <c r="Z93" s="820"/>
      <c r="AA93" s="820"/>
    </row>
    <row r="94" spans="1:27" ht="14.25" hidden="1" customHeight="1">
      <c r="A94" s="814"/>
      <c r="B94" s="814"/>
      <c r="C94" s="814"/>
      <c r="D94" s="814"/>
      <c r="E94" s="815"/>
      <c r="F94" s="814"/>
      <c r="G94" s="814"/>
      <c r="H94" s="815"/>
      <c r="I94" s="816"/>
      <c r="J94" s="816"/>
      <c r="K94" s="816"/>
      <c r="L94" s="817"/>
      <c r="M94" s="817"/>
      <c r="N94" s="814"/>
      <c r="O94" s="817"/>
      <c r="P94" s="818"/>
      <c r="Q94" s="818"/>
      <c r="R94" s="818"/>
      <c r="S94" s="818"/>
      <c r="T94" s="818"/>
      <c r="U94" s="818"/>
      <c r="V94" s="818"/>
      <c r="W94" s="818"/>
      <c r="X94" s="819"/>
      <c r="Y94" s="820"/>
      <c r="Z94" s="820"/>
      <c r="AA94" s="820"/>
    </row>
    <row r="95" spans="1:27" ht="14.25" hidden="1" customHeight="1">
      <c r="A95" s="814"/>
      <c r="B95" s="814"/>
      <c r="C95" s="814"/>
      <c r="D95" s="814"/>
      <c r="E95" s="815"/>
      <c r="F95" s="814"/>
      <c r="G95" s="814"/>
      <c r="H95" s="815"/>
      <c r="I95" s="816"/>
      <c r="J95" s="816"/>
      <c r="K95" s="816"/>
      <c r="L95" s="817"/>
      <c r="M95" s="817"/>
      <c r="N95" s="814"/>
      <c r="O95" s="817"/>
      <c r="P95" s="818"/>
      <c r="Q95" s="818"/>
      <c r="R95" s="818"/>
      <c r="S95" s="818"/>
      <c r="T95" s="818"/>
      <c r="U95" s="818"/>
      <c r="V95" s="818"/>
      <c r="W95" s="818"/>
      <c r="X95" s="819"/>
      <c r="Y95" s="820"/>
      <c r="Z95" s="820"/>
      <c r="AA95" s="820"/>
    </row>
    <row r="96" spans="1:27" ht="17.25" customHeight="1">
      <c r="A96" s="827"/>
      <c r="B96" s="827"/>
      <c r="C96" s="827"/>
      <c r="D96" s="827"/>
      <c r="E96" s="827"/>
      <c r="F96" s="828" t="s">
        <v>4291</v>
      </c>
      <c r="G96" s="827"/>
      <c r="H96" s="827"/>
      <c r="I96" s="827"/>
      <c r="J96" s="827"/>
      <c r="K96" s="827"/>
      <c r="L96" s="827"/>
      <c r="M96" s="827"/>
      <c r="N96" s="827"/>
      <c r="O96" s="827"/>
      <c r="P96" s="829"/>
      <c r="Q96" s="829"/>
      <c r="R96" s="829">
        <f>SUM(R69:R95)</f>
        <v>-6788217.9799999995</v>
      </c>
      <c r="S96" s="829">
        <f>SUM(S69:S95)</f>
        <v>-6788217.9799999995</v>
      </c>
      <c r="T96" s="830"/>
      <c r="U96" s="829"/>
      <c r="V96" s="829"/>
      <c r="W96" s="829"/>
    </row>
    <row r="97" spans="1:23" ht="17.25" customHeight="1">
      <c r="A97" s="827"/>
      <c r="B97" s="827"/>
      <c r="C97" s="827"/>
      <c r="D97" s="827"/>
      <c r="E97" s="827"/>
      <c r="F97" s="828" t="s">
        <v>2729</v>
      </c>
      <c r="G97" s="827"/>
      <c r="H97" s="827"/>
      <c r="I97" s="827"/>
      <c r="J97" s="827"/>
      <c r="K97" s="827"/>
      <c r="L97" s="827"/>
      <c r="M97" s="827"/>
      <c r="N97" s="827"/>
      <c r="O97" s="827"/>
      <c r="P97" s="829"/>
      <c r="Q97" s="829"/>
      <c r="R97" s="829">
        <f>+R29+R68+R96</f>
        <v>-7263028.3199999994</v>
      </c>
      <c r="S97" s="829">
        <f>+S29+S68+S96</f>
        <v>-6847997.0799999991</v>
      </c>
      <c r="T97" s="830"/>
      <c r="U97" s="829"/>
      <c r="V97" s="829"/>
      <c r="W97" s="829"/>
    </row>
  </sheetData>
  <mergeCells count="3">
    <mergeCell ref="A1:W1"/>
    <mergeCell ref="A2:W2"/>
    <mergeCell ref="A3:W3"/>
  </mergeCells>
  <printOptions horizontalCentered="1"/>
  <pageMargins left="0.16" right="0" top="0.35" bottom="0.35" header="0" footer="0.16"/>
  <pageSetup paperSize="9" scale="80" orientation="landscape" r:id="rId1"/>
  <headerFooter alignWithMargins="0">
    <oddHeader>&amp;R&amp;8&amp;D</oddHeader>
    <oddFooter>&amp;L&amp;8&amp;Z&amp;F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E90"/>
  <sheetViews>
    <sheetView showGridLines="0" zoomScaleNormal="100" workbookViewId="0">
      <pane ySplit="3" topLeftCell="A50" activePane="bottomLeft" state="frozen"/>
      <selection pane="bottomLeft" activeCell="F77" sqref="F77"/>
    </sheetView>
  </sheetViews>
  <sheetFormatPr defaultRowHeight="12.75"/>
  <cols>
    <col min="1" max="1" width="5.7109375" style="808" customWidth="1"/>
    <col min="2" max="2" width="23.5703125" style="808" customWidth="1"/>
    <col min="3" max="3" width="35.7109375" style="808" customWidth="1"/>
    <col min="4" max="4" width="9.140625" style="808" hidden="1" customWidth="1"/>
    <col min="5" max="5" width="15" style="808" hidden="1" customWidth="1"/>
    <col min="6" max="6" width="46.28515625" style="808" bestFit="1" customWidth="1"/>
    <col min="7" max="7" width="7.140625" style="808" hidden="1" customWidth="1"/>
    <col min="8" max="9" width="12.5703125" style="808" hidden="1" customWidth="1"/>
    <col min="10" max="10" width="15.85546875" style="808" hidden="1" customWidth="1"/>
    <col min="11" max="11" width="18.42578125" style="808" hidden="1" customWidth="1"/>
    <col min="12" max="15" width="9.140625" style="808" hidden="1" customWidth="1"/>
    <col min="16" max="16" width="13.5703125" style="808" hidden="1" customWidth="1"/>
    <col min="17" max="17" width="13.7109375" style="808" customWidth="1"/>
    <col min="18" max="18" width="19.42578125" style="808" customWidth="1"/>
    <col min="19" max="19" width="14.85546875" style="808" hidden="1" customWidth="1"/>
    <col min="20" max="20" width="12.5703125" style="832" customWidth="1"/>
    <col min="21" max="21" width="18.140625" style="808" customWidth="1"/>
    <col min="22" max="22" width="9.140625" style="808" hidden="1" customWidth="1"/>
    <col min="23" max="23" width="14.85546875" style="808" customWidth="1"/>
    <col min="24" max="26" width="9.140625" style="808" hidden="1" customWidth="1"/>
    <col min="27" max="27" width="20.5703125" style="808" hidden="1" customWidth="1"/>
    <col min="28" max="28" width="17.85546875" style="808" bestFit="1" customWidth="1"/>
    <col min="29" max="29" width="9.85546875" style="808" hidden="1" customWidth="1"/>
    <col min="30" max="30" width="15" style="833" hidden="1" customWidth="1"/>
    <col min="31" max="31" width="17" style="833" hidden="1" customWidth="1"/>
    <col min="32" max="32" width="10.85546875" style="808" bestFit="1" customWidth="1"/>
    <col min="33" max="33" width="10.5703125" style="808" bestFit="1" customWidth="1"/>
    <col min="34" max="35" width="9.140625" style="808" customWidth="1"/>
    <col min="36" max="16384" width="9.140625" style="808"/>
  </cols>
  <sheetData>
    <row r="1" spans="1:31" ht="16.5" customHeight="1">
      <c r="A1" s="831" t="s">
        <v>2733</v>
      </c>
    </row>
    <row r="2" spans="1:31" ht="16.5" customHeight="1">
      <c r="A2" s="831" t="s">
        <v>4292</v>
      </c>
      <c r="C2" s="834"/>
    </row>
    <row r="3" spans="1:31" s="839" customFormat="1" ht="25.5">
      <c r="A3" s="835" t="s">
        <v>0</v>
      </c>
      <c r="B3" s="835" t="s">
        <v>1</v>
      </c>
      <c r="C3" s="835" t="s">
        <v>2</v>
      </c>
      <c r="D3" s="812" t="s">
        <v>3</v>
      </c>
      <c r="E3" s="812" t="s">
        <v>4</v>
      </c>
      <c r="F3" s="835" t="s">
        <v>5</v>
      </c>
      <c r="G3" s="812" t="s">
        <v>6</v>
      </c>
      <c r="H3" s="836" t="s">
        <v>4293</v>
      </c>
      <c r="I3" s="836" t="s">
        <v>4294</v>
      </c>
      <c r="J3" s="812" t="s">
        <v>9</v>
      </c>
      <c r="K3" s="812" t="s">
        <v>10</v>
      </c>
      <c r="L3" s="812" t="s">
        <v>11</v>
      </c>
      <c r="M3" s="812" t="s">
        <v>12</v>
      </c>
      <c r="N3" s="812" t="s">
        <v>13</v>
      </c>
      <c r="O3" s="812" t="s">
        <v>14</v>
      </c>
      <c r="P3" s="812" t="s">
        <v>15</v>
      </c>
      <c r="Q3" s="837" t="s">
        <v>4295</v>
      </c>
      <c r="R3" s="837" t="s">
        <v>4296</v>
      </c>
      <c r="S3" s="812" t="s">
        <v>18</v>
      </c>
      <c r="T3" s="835" t="s">
        <v>19</v>
      </c>
      <c r="U3" s="835" t="s">
        <v>20</v>
      </c>
      <c r="V3" s="812" t="s">
        <v>21</v>
      </c>
      <c r="W3" s="837" t="s">
        <v>4297</v>
      </c>
      <c r="X3" s="838" t="s">
        <v>23</v>
      </c>
      <c r="Y3" s="838" t="s">
        <v>24</v>
      </c>
      <c r="Z3" s="838" t="s">
        <v>25</v>
      </c>
      <c r="AA3" s="838" t="s">
        <v>26</v>
      </c>
      <c r="AB3" s="835" t="s">
        <v>4298</v>
      </c>
      <c r="AC3" s="835" t="s">
        <v>4299</v>
      </c>
      <c r="AD3" s="835" t="s">
        <v>4300</v>
      </c>
      <c r="AE3" s="835" t="s">
        <v>4301</v>
      </c>
    </row>
    <row r="4" spans="1:31" s="846" customFormat="1" ht="15.75" customHeight="1">
      <c r="A4" s="840" t="s">
        <v>38</v>
      </c>
      <c r="B4" s="840" t="s">
        <v>43</v>
      </c>
      <c r="C4" s="840" t="s">
        <v>44</v>
      </c>
      <c r="D4" s="840"/>
      <c r="E4" s="841">
        <v>120068</v>
      </c>
      <c r="F4" s="840" t="s">
        <v>45</v>
      </c>
      <c r="G4" s="842" t="s">
        <v>32</v>
      </c>
      <c r="H4" s="841">
        <v>421460</v>
      </c>
      <c r="I4" s="843">
        <v>42531</v>
      </c>
      <c r="J4" s="843">
        <v>42531</v>
      </c>
      <c r="K4" s="843">
        <v>42531</v>
      </c>
      <c r="L4" s="841"/>
      <c r="M4" s="841"/>
      <c r="N4" s="840" t="s">
        <v>42</v>
      </c>
      <c r="O4" s="841">
        <v>21736</v>
      </c>
      <c r="P4" s="844">
        <v>2944.3</v>
      </c>
      <c r="Q4" s="845">
        <v>183.59</v>
      </c>
      <c r="R4" s="845">
        <v>540544.04</v>
      </c>
      <c r="S4" s="845">
        <v>16605.849999999999</v>
      </c>
      <c r="T4" s="845">
        <v>177.95</v>
      </c>
      <c r="U4" s="845">
        <v>523938.19</v>
      </c>
      <c r="V4" s="845">
        <v>1</v>
      </c>
      <c r="W4" s="845">
        <v>2944.3</v>
      </c>
      <c r="X4" s="845"/>
      <c r="Y4" s="845">
        <v>162</v>
      </c>
      <c r="Z4" s="845"/>
      <c r="AA4" s="845">
        <v>401</v>
      </c>
      <c r="AB4" s="845">
        <f t="shared" ref="AB4:AB26" si="0">+R4-U4</f>
        <v>16605.850000000035</v>
      </c>
      <c r="AC4" s="845"/>
      <c r="AD4" s="845"/>
      <c r="AE4" s="845">
        <f t="shared" ref="AE4:AE26" si="1">+AB4+AD4</f>
        <v>16605.850000000035</v>
      </c>
    </row>
    <row r="5" spans="1:31" s="846" customFormat="1" ht="15.75" customHeight="1">
      <c r="A5" s="840" t="s">
        <v>38</v>
      </c>
      <c r="B5" s="840" t="s">
        <v>43</v>
      </c>
      <c r="C5" s="840" t="s">
        <v>44</v>
      </c>
      <c r="D5" s="840"/>
      <c r="E5" s="841">
        <v>120068</v>
      </c>
      <c r="F5" s="840" t="s">
        <v>45</v>
      </c>
      <c r="G5" s="842" t="s">
        <v>32</v>
      </c>
      <c r="H5" s="841">
        <v>421461</v>
      </c>
      <c r="I5" s="843">
        <v>42538</v>
      </c>
      <c r="J5" s="843">
        <v>42531</v>
      </c>
      <c r="K5" s="843">
        <v>42538</v>
      </c>
      <c r="L5" s="841"/>
      <c r="M5" s="841"/>
      <c r="N5" s="840" t="s">
        <v>42</v>
      </c>
      <c r="O5" s="841">
        <v>21736</v>
      </c>
      <c r="P5" s="844">
        <v>4011</v>
      </c>
      <c r="Q5" s="845">
        <v>183.59</v>
      </c>
      <c r="R5" s="845">
        <v>736379.49</v>
      </c>
      <c r="S5" s="845">
        <v>22622.04</v>
      </c>
      <c r="T5" s="845">
        <v>177.95</v>
      </c>
      <c r="U5" s="845">
        <v>713757.45</v>
      </c>
      <c r="V5" s="845">
        <v>1</v>
      </c>
      <c r="W5" s="845">
        <v>4011</v>
      </c>
      <c r="X5" s="845"/>
      <c r="Y5" s="845">
        <v>162</v>
      </c>
      <c r="Z5" s="845"/>
      <c r="AA5" s="845">
        <v>401</v>
      </c>
      <c r="AB5" s="845">
        <f t="shared" si="0"/>
        <v>22622.040000000037</v>
      </c>
      <c r="AC5" s="845"/>
      <c r="AD5" s="845"/>
      <c r="AE5" s="845">
        <f t="shared" si="1"/>
        <v>22622.040000000037</v>
      </c>
    </row>
    <row r="6" spans="1:31" s="846" customFormat="1" ht="15.75" customHeight="1">
      <c r="A6" s="840" t="s">
        <v>38</v>
      </c>
      <c r="B6" s="840" t="s">
        <v>43</v>
      </c>
      <c r="C6" s="840" t="s">
        <v>44</v>
      </c>
      <c r="D6" s="840"/>
      <c r="E6" s="841">
        <v>120068</v>
      </c>
      <c r="F6" s="840" t="s">
        <v>45</v>
      </c>
      <c r="G6" s="842" t="s">
        <v>32</v>
      </c>
      <c r="H6" s="841">
        <v>421462</v>
      </c>
      <c r="I6" s="843">
        <v>42545</v>
      </c>
      <c r="J6" s="843">
        <v>42531</v>
      </c>
      <c r="K6" s="843">
        <v>42545</v>
      </c>
      <c r="L6" s="841"/>
      <c r="M6" s="841"/>
      <c r="N6" s="840" t="s">
        <v>42</v>
      </c>
      <c r="O6" s="841">
        <v>21736</v>
      </c>
      <c r="P6" s="844">
        <v>2007</v>
      </c>
      <c r="Q6" s="845">
        <v>183.59</v>
      </c>
      <c r="R6" s="845">
        <v>368465.13</v>
      </c>
      <c r="S6" s="845">
        <v>11319.48</v>
      </c>
      <c r="T6" s="845">
        <v>177.95</v>
      </c>
      <c r="U6" s="845">
        <v>357145.65</v>
      </c>
      <c r="V6" s="845">
        <v>1</v>
      </c>
      <c r="W6" s="845">
        <v>2007</v>
      </c>
      <c r="X6" s="845"/>
      <c r="Y6" s="845">
        <v>162</v>
      </c>
      <c r="Z6" s="845"/>
      <c r="AA6" s="845">
        <v>401</v>
      </c>
      <c r="AB6" s="845">
        <f t="shared" si="0"/>
        <v>11319.479999999981</v>
      </c>
      <c r="AC6" s="845"/>
      <c r="AD6" s="845"/>
      <c r="AE6" s="845">
        <f t="shared" si="1"/>
        <v>11319.479999999981</v>
      </c>
    </row>
    <row r="7" spans="1:31" s="846" customFormat="1" ht="15.75" customHeight="1">
      <c r="A7" s="840" t="s">
        <v>38</v>
      </c>
      <c r="B7" s="840" t="s">
        <v>46</v>
      </c>
      <c r="C7" s="840" t="s">
        <v>47</v>
      </c>
      <c r="D7" s="840"/>
      <c r="E7" s="841">
        <v>120086</v>
      </c>
      <c r="F7" s="840" t="s">
        <v>49</v>
      </c>
      <c r="G7" s="842" t="s">
        <v>32</v>
      </c>
      <c r="H7" s="841">
        <v>421463</v>
      </c>
      <c r="I7" s="843">
        <v>42541</v>
      </c>
      <c r="J7" s="843">
        <v>42541</v>
      </c>
      <c r="K7" s="843">
        <v>42541</v>
      </c>
      <c r="L7" s="841"/>
      <c r="M7" s="841"/>
      <c r="N7" s="840" t="s">
        <v>33</v>
      </c>
      <c r="O7" s="841">
        <v>1207</v>
      </c>
      <c r="P7" s="844">
        <v>12318</v>
      </c>
      <c r="Q7" s="845">
        <v>179</v>
      </c>
      <c r="R7" s="845">
        <v>2204922</v>
      </c>
      <c r="S7" s="845">
        <v>32396.34</v>
      </c>
      <c r="T7" s="845">
        <v>176.37</v>
      </c>
      <c r="U7" s="845">
        <v>2172525.66</v>
      </c>
      <c r="V7" s="845">
        <v>1</v>
      </c>
      <c r="W7" s="845">
        <v>12318</v>
      </c>
      <c r="X7" s="845"/>
      <c r="Y7" s="845">
        <v>101</v>
      </c>
      <c r="Z7" s="845"/>
      <c r="AA7" s="845">
        <v>401</v>
      </c>
      <c r="AB7" s="845">
        <f t="shared" si="0"/>
        <v>32396.339999999851</v>
      </c>
      <c r="AC7" s="845"/>
      <c r="AD7" s="845"/>
      <c r="AE7" s="845">
        <f t="shared" si="1"/>
        <v>32396.339999999851</v>
      </c>
    </row>
    <row r="8" spans="1:31" s="846" customFormat="1" ht="15.75" customHeight="1">
      <c r="A8" s="840" t="s">
        <v>38</v>
      </c>
      <c r="B8" s="840" t="s">
        <v>46</v>
      </c>
      <c r="C8" s="840" t="s">
        <v>47</v>
      </c>
      <c r="D8" s="840"/>
      <c r="E8" s="841">
        <v>120086</v>
      </c>
      <c r="F8" s="840" t="s">
        <v>49</v>
      </c>
      <c r="G8" s="842" t="s">
        <v>32</v>
      </c>
      <c r="H8" s="841">
        <v>421464</v>
      </c>
      <c r="I8" s="843">
        <v>42544</v>
      </c>
      <c r="J8" s="843">
        <v>42543</v>
      </c>
      <c r="K8" s="843">
        <v>42544</v>
      </c>
      <c r="L8" s="841"/>
      <c r="M8" s="841"/>
      <c r="N8" s="840" t="s">
        <v>33</v>
      </c>
      <c r="O8" s="841">
        <v>1208</v>
      </c>
      <c r="P8" s="844">
        <v>12318</v>
      </c>
      <c r="Q8" s="845">
        <v>179</v>
      </c>
      <c r="R8" s="845">
        <v>2204922</v>
      </c>
      <c r="S8" s="845">
        <v>32396.34</v>
      </c>
      <c r="T8" s="845">
        <v>176.37</v>
      </c>
      <c r="U8" s="845">
        <v>2172525.66</v>
      </c>
      <c r="V8" s="845">
        <v>1</v>
      </c>
      <c r="W8" s="845">
        <v>12318</v>
      </c>
      <c r="X8" s="845"/>
      <c r="Y8" s="845">
        <v>101</v>
      </c>
      <c r="Z8" s="845"/>
      <c r="AA8" s="845">
        <v>401</v>
      </c>
      <c r="AB8" s="845">
        <f t="shared" si="0"/>
        <v>32396.339999999851</v>
      </c>
      <c r="AC8" s="845"/>
      <c r="AD8" s="845"/>
      <c r="AE8" s="845">
        <f t="shared" si="1"/>
        <v>32396.339999999851</v>
      </c>
    </row>
    <row r="9" spans="1:31" s="846" customFormat="1" ht="15.75" customHeight="1">
      <c r="A9" s="840" t="s">
        <v>38</v>
      </c>
      <c r="B9" s="840" t="s">
        <v>46</v>
      </c>
      <c r="C9" s="840" t="s">
        <v>47</v>
      </c>
      <c r="D9" s="840"/>
      <c r="E9" s="841">
        <v>120086</v>
      </c>
      <c r="F9" s="840" t="s">
        <v>49</v>
      </c>
      <c r="G9" s="842" t="s">
        <v>32</v>
      </c>
      <c r="H9" s="841">
        <v>421466</v>
      </c>
      <c r="I9" s="843">
        <v>42545</v>
      </c>
      <c r="J9" s="843">
        <v>42544</v>
      </c>
      <c r="K9" s="843">
        <v>42545</v>
      </c>
      <c r="L9" s="841"/>
      <c r="M9" s="841"/>
      <c r="N9" s="840" t="s">
        <v>33</v>
      </c>
      <c r="O9" s="841">
        <v>1210</v>
      </c>
      <c r="P9" s="844">
        <v>12072</v>
      </c>
      <c r="Q9" s="845">
        <v>179</v>
      </c>
      <c r="R9" s="845">
        <v>2160888</v>
      </c>
      <c r="S9" s="845">
        <v>31749.360000000001</v>
      </c>
      <c r="T9" s="845">
        <v>176.37</v>
      </c>
      <c r="U9" s="845">
        <v>2129138.64</v>
      </c>
      <c r="V9" s="845">
        <v>1</v>
      </c>
      <c r="W9" s="845">
        <v>12072</v>
      </c>
      <c r="X9" s="845"/>
      <c r="Y9" s="845">
        <v>101</v>
      </c>
      <c r="Z9" s="845"/>
      <c r="AA9" s="845">
        <v>401</v>
      </c>
      <c r="AB9" s="845">
        <f t="shared" si="0"/>
        <v>31749.35999999987</v>
      </c>
      <c r="AC9" s="845"/>
      <c r="AD9" s="845"/>
      <c r="AE9" s="845">
        <f t="shared" si="1"/>
        <v>31749.35999999987</v>
      </c>
    </row>
    <row r="10" spans="1:31" s="846" customFormat="1" ht="15.75" customHeight="1">
      <c r="A10" s="840" t="s">
        <v>38</v>
      </c>
      <c r="B10" s="840" t="s">
        <v>46</v>
      </c>
      <c r="C10" s="840" t="s">
        <v>47</v>
      </c>
      <c r="D10" s="840"/>
      <c r="E10" s="841">
        <v>120123</v>
      </c>
      <c r="F10" s="840" t="s">
        <v>48</v>
      </c>
      <c r="G10" s="842" t="s">
        <v>32</v>
      </c>
      <c r="H10" s="841">
        <v>419338</v>
      </c>
      <c r="I10" s="843">
        <v>42524</v>
      </c>
      <c r="J10" s="843">
        <v>42524</v>
      </c>
      <c r="K10" s="843">
        <v>42524</v>
      </c>
      <c r="L10" s="841"/>
      <c r="M10" s="841"/>
      <c r="N10" s="840" t="s">
        <v>33</v>
      </c>
      <c r="O10" s="841">
        <v>1206</v>
      </c>
      <c r="P10" s="844">
        <v>28551</v>
      </c>
      <c r="Q10" s="845">
        <v>178</v>
      </c>
      <c r="R10" s="845">
        <v>5082078</v>
      </c>
      <c r="S10" s="845">
        <v>46538.13</v>
      </c>
      <c r="T10" s="845">
        <v>176.37</v>
      </c>
      <c r="U10" s="845">
        <v>5035539.87</v>
      </c>
      <c r="V10" s="845">
        <v>1</v>
      </c>
      <c r="W10" s="845">
        <v>28551</v>
      </c>
      <c r="X10" s="845"/>
      <c r="Y10" s="845">
        <v>101</v>
      </c>
      <c r="Z10" s="845"/>
      <c r="AA10" s="845">
        <v>401</v>
      </c>
      <c r="AB10" s="845">
        <f t="shared" si="0"/>
        <v>46538.129999999888</v>
      </c>
      <c r="AC10" s="845"/>
      <c r="AD10" s="845"/>
      <c r="AE10" s="845">
        <f t="shared" si="1"/>
        <v>46538.129999999888</v>
      </c>
    </row>
    <row r="11" spans="1:31" s="846" customFormat="1" ht="15.75" customHeight="1">
      <c r="A11" s="840" t="s">
        <v>38</v>
      </c>
      <c r="B11" s="840" t="s">
        <v>46</v>
      </c>
      <c r="C11" s="840" t="s">
        <v>47</v>
      </c>
      <c r="D11" s="840"/>
      <c r="E11" s="841">
        <v>120123</v>
      </c>
      <c r="F11" s="840" t="s">
        <v>48</v>
      </c>
      <c r="G11" s="842" t="s">
        <v>32</v>
      </c>
      <c r="H11" s="841">
        <v>421465</v>
      </c>
      <c r="I11" s="843">
        <v>42544</v>
      </c>
      <c r="J11" s="843">
        <v>42543</v>
      </c>
      <c r="K11" s="843">
        <v>42544</v>
      </c>
      <c r="L11" s="841"/>
      <c r="M11" s="841"/>
      <c r="N11" s="840" t="s">
        <v>33</v>
      </c>
      <c r="O11" s="841">
        <v>1209</v>
      </c>
      <c r="P11" s="844">
        <v>28395</v>
      </c>
      <c r="Q11" s="845">
        <v>178.39</v>
      </c>
      <c r="R11" s="845">
        <v>5065384.05</v>
      </c>
      <c r="S11" s="845">
        <v>57357.9</v>
      </c>
      <c r="T11" s="845">
        <v>176.37</v>
      </c>
      <c r="U11" s="845">
        <v>5008026.1500000004</v>
      </c>
      <c r="V11" s="845">
        <v>1</v>
      </c>
      <c r="W11" s="845">
        <v>28395</v>
      </c>
      <c r="X11" s="845"/>
      <c r="Y11" s="845">
        <v>101</v>
      </c>
      <c r="Z11" s="845"/>
      <c r="AA11" s="845">
        <v>401</v>
      </c>
      <c r="AB11" s="845">
        <f t="shared" si="0"/>
        <v>57357.899999999441</v>
      </c>
      <c r="AC11" s="845"/>
      <c r="AD11" s="845"/>
      <c r="AE11" s="845">
        <f t="shared" si="1"/>
        <v>57357.899999999441</v>
      </c>
    </row>
    <row r="12" spans="1:31" s="846" customFormat="1" ht="15.75" customHeight="1">
      <c r="A12" s="840" t="s">
        <v>38</v>
      </c>
      <c r="B12" s="840" t="s">
        <v>50</v>
      </c>
      <c r="C12" s="840" t="s">
        <v>51</v>
      </c>
      <c r="D12" s="840"/>
      <c r="E12" s="841">
        <v>142038</v>
      </c>
      <c r="F12" s="840" t="s">
        <v>59</v>
      </c>
      <c r="G12" s="842" t="s">
        <v>32</v>
      </c>
      <c r="H12" s="841">
        <v>421249</v>
      </c>
      <c r="I12" s="843">
        <v>42534</v>
      </c>
      <c r="J12" s="843">
        <v>42534</v>
      </c>
      <c r="K12" s="843">
        <v>42534</v>
      </c>
      <c r="L12" s="841"/>
      <c r="M12" s="841"/>
      <c r="N12" s="840" t="s">
        <v>56</v>
      </c>
      <c r="O12" s="841">
        <v>6121</v>
      </c>
      <c r="P12" s="844">
        <v>24701</v>
      </c>
      <c r="Q12" s="845">
        <v>173.6516</v>
      </c>
      <c r="R12" s="845">
        <f>4289368.17-43.15</f>
        <v>4289325.0199999996</v>
      </c>
      <c r="S12" s="845">
        <v>-67147.199999999997</v>
      </c>
      <c r="T12" s="845">
        <v>176.37</v>
      </c>
      <c r="U12" s="845">
        <v>4356515.37</v>
      </c>
      <c r="V12" s="845">
        <v>1</v>
      </c>
      <c r="W12" s="845">
        <v>24701</v>
      </c>
      <c r="X12" s="845"/>
      <c r="Y12" s="845">
        <v>143</v>
      </c>
      <c r="Z12" s="845"/>
      <c r="AA12" s="845">
        <v>401</v>
      </c>
      <c r="AB12" s="845">
        <f t="shared" si="0"/>
        <v>-67190.350000000559</v>
      </c>
      <c r="AC12" s="845"/>
      <c r="AD12" s="845"/>
      <c r="AE12" s="845">
        <f t="shared" si="1"/>
        <v>-67190.350000000559</v>
      </c>
    </row>
    <row r="13" spans="1:31" s="846" customFormat="1" ht="15.75" customHeight="1">
      <c r="A13" s="840" t="s">
        <v>38</v>
      </c>
      <c r="B13" s="840" t="s">
        <v>50</v>
      </c>
      <c r="C13" s="840" t="s">
        <v>51</v>
      </c>
      <c r="D13" s="840"/>
      <c r="E13" s="841">
        <v>142038</v>
      </c>
      <c r="F13" s="840" t="s">
        <v>59</v>
      </c>
      <c r="G13" s="842" t="s">
        <v>32</v>
      </c>
      <c r="H13" s="841">
        <v>421268</v>
      </c>
      <c r="I13" s="843">
        <v>42541</v>
      </c>
      <c r="J13" s="843">
        <v>42538</v>
      </c>
      <c r="K13" s="843">
        <v>42538</v>
      </c>
      <c r="L13" s="841"/>
      <c r="M13" s="841"/>
      <c r="N13" s="840" t="s">
        <v>56</v>
      </c>
      <c r="O13" s="841">
        <v>6122</v>
      </c>
      <c r="P13" s="844">
        <v>25700</v>
      </c>
      <c r="Q13" s="845">
        <v>173.78819999999999</v>
      </c>
      <c r="R13" s="845">
        <f>4466358.35-44.94</f>
        <v>4466313.4099999992</v>
      </c>
      <c r="S13" s="845">
        <v>-66352.259999999995</v>
      </c>
      <c r="T13" s="845">
        <v>176.37</v>
      </c>
      <c r="U13" s="845">
        <v>4532709</v>
      </c>
      <c r="V13" s="845">
        <v>1</v>
      </c>
      <c r="W13" s="845">
        <v>25700</v>
      </c>
      <c r="X13" s="845"/>
      <c r="Y13" s="845">
        <v>143</v>
      </c>
      <c r="Z13" s="845"/>
      <c r="AA13" s="845">
        <v>401</v>
      </c>
      <c r="AB13" s="845">
        <f t="shared" si="0"/>
        <v>-66395.590000000782</v>
      </c>
      <c r="AC13" s="845"/>
      <c r="AD13" s="845"/>
      <c r="AE13" s="845">
        <f t="shared" si="1"/>
        <v>-66395.590000000782</v>
      </c>
    </row>
    <row r="14" spans="1:31" s="846" customFormat="1" ht="15.75" customHeight="1">
      <c r="A14" s="840" t="s">
        <v>38</v>
      </c>
      <c r="B14" s="840" t="s">
        <v>50</v>
      </c>
      <c r="C14" s="840" t="s">
        <v>51</v>
      </c>
      <c r="D14" s="840"/>
      <c r="E14" s="841">
        <v>142037</v>
      </c>
      <c r="F14" s="840" t="s">
        <v>57</v>
      </c>
      <c r="G14" s="842" t="s">
        <v>32</v>
      </c>
      <c r="H14" s="841">
        <v>419657</v>
      </c>
      <c r="I14" s="843">
        <v>42526</v>
      </c>
      <c r="J14" s="843">
        <v>42522</v>
      </c>
      <c r="K14" s="843">
        <v>42525</v>
      </c>
      <c r="L14" s="841"/>
      <c r="M14" s="841"/>
      <c r="N14" s="840" t="s">
        <v>56</v>
      </c>
      <c r="O14" s="841">
        <v>6077</v>
      </c>
      <c r="P14" s="844">
        <v>98748</v>
      </c>
      <c r="Q14" s="845">
        <v>181.57480000000001</v>
      </c>
      <c r="R14" s="845">
        <v>17930148.350000001</v>
      </c>
      <c r="S14" s="845">
        <v>513963.59</v>
      </c>
      <c r="T14" s="845">
        <v>176.37</v>
      </c>
      <c r="U14" s="845">
        <v>17416184.760000002</v>
      </c>
      <c r="V14" s="845">
        <v>1</v>
      </c>
      <c r="W14" s="845">
        <v>98748</v>
      </c>
      <c r="X14" s="845"/>
      <c r="Y14" s="845">
        <v>143</v>
      </c>
      <c r="Z14" s="845"/>
      <c r="AA14" s="845">
        <v>401</v>
      </c>
      <c r="AB14" s="845">
        <f t="shared" si="0"/>
        <v>513963.58999999985</v>
      </c>
      <c r="AC14" s="845"/>
      <c r="AD14" s="845"/>
      <c r="AE14" s="845">
        <f t="shared" si="1"/>
        <v>513963.58999999985</v>
      </c>
    </row>
    <row r="15" spans="1:31" s="846" customFormat="1" ht="15.75" customHeight="1">
      <c r="A15" s="840" t="s">
        <v>38</v>
      </c>
      <c r="B15" s="840" t="s">
        <v>50</v>
      </c>
      <c r="C15" s="840" t="s">
        <v>51</v>
      </c>
      <c r="D15" s="840"/>
      <c r="E15" s="841">
        <v>142037</v>
      </c>
      <c r="F15" s="840" t="s">
        <v>57</v>
      </c>
      <c r="G15" s="842" t="s">
        <v>32</v>
      </c>
      <c r="H15" s="841">
        <v>420505</v>
      </c>
      <c r="I15" s="843">
        <v>42529</v>
      </c>
      <c r="J15" s="843">
        <v>42528</v>
      </c>
      <c r="K15" s="843">
        <v>42529</v>
      </c>
      <c r="L15" s="841"/>
      <c r="M15" s="841"/>
      <c r="N15" s="840" t="s">
        <v>56</v>
      </c>
      <c r="O15" s="841">
        <v>6109</v>
      </c>
      <c r="P15" s="844">
        <v>174027</v>
      </c>
      <c r="Q15" s="845">
        <v>175.12629999999999</v>
      </c>
      <c r="R15" s="845">
        <v>30476704.43</v>
      </c>
      <c r="S15" s="845">
        <v>-216437.38</v>
      </c>
      <c r="T15" s="845">
        <v>176.37</v>
      </c>
      <c r="U15" s="845">
        <v>30693141.989999998</v>
      </c>
      <c r="V15" s="845">
        <v>1</v>
      </c>
      <c r="W15" s="845">
        <v>174027</v>
      </c>
      <c r="X15" s="845"/>
      <c r="Y15" s="845">
        <v>143</v>
      </c>
      <c r="Z15" s="845"/>
      <c r="AA15" s="845">
        <v>401</v>
      </c>
      <c r="AB15" s="845">
        <f t="shared" si="0"/>
        <v>-216437.55999999866</v>
      </c>
      <c r="AC15" s="845"/>
      <c r="AD15" s="845"/>
      <c r="AE15" s="845">
        <f t="shared" si="1"/>
        <v>-216437.55999999866</v>
      </c>
    </row>
    <row r="16" spans="1:31" s="846" customFormat="1" ht="15.75" customHeight="1">
      <c r="A16" s="840" t="s">
        <v>38</v>
      </c>
      <c r="B16" s="840" t="s">
        <v>50</v>
      </c>
      <c r="C16" s="840" t="s">
        <v>51</v>
      </c>
      <c r="D16" s="840"/>
      <c r="E16" s="841">
        <v>142037</v>
      </c>
      <c r="F16" s="840" t="s">
        <v>57</v>
      </c>
      <c r="G16" s="842" t="s">
        <v>32</v>
      </c>
      <c r="H16" s="841">
        <v>421251</v>
      </c>
      <c r="I16" s="843">
        <v>42539</v>
      </c>
      <c r="J16" s="843">
        <v>42534</v>
      </c>
      <c r="K16" s="843">
        <v>42536</v>
      </c>
      <c r="L16" s="841"/>
      <c r="M16" s="841"/>
      <c r="N16" s="840" t="s">
        <v>56</v>
      </c>
      <c r="O16" s="841">
        <v>6118</v>
      </c>
      <c r="P16" s="844">
        <v>149076</v>
      </c>
      <c r="Q16" s="845">
        <v>175.03800000000001</v>
      </c>
      <c r="R16" s="845">
        <v>26093964.890000001</v>
      </c>
      <c r="S16" s="845">
        <v>-198569.23</v>
      </c>
      <c r="T16" s="845">
        <v>176.37</v>
      </c>
      <c r="U16" s="845">
        <v>26292534.120000001</v>
      </c>
      <c r="V16" s="845">
        <v>1</v>
      </c>
      <c r="W16" s="845">
        <v>149076</v>
      </c>
      <c r="X16" s="845"/>
      <c r="Y16" s="845">
        <v>143</v>
      </c>
      <c r="Z16" s="845"/>
      <c r="AA16" s="845">
        <v>401</v>
      </c>
      <c r="AB16" s="845">
        <f t="shared" si="0"/>
        <v>-198569.23000000045</v>
      </c>
      <c r="AC16" s="845"/>
      <c r="AD16" s="845"/>
      <c r="AE16" s="845">
        <f t="shared" si="1"/>
        <v>-198569.23000000045</v>
      </c>
    </row>
    <row r="17" spans="1:31" s="846" customFormat="1" ht="15.75" customHeight="1">
      <c r="A17" s="840" t="s">
        <v>38</v>
      </c>
      <c r="B17" s="840" t="s">
        <v>50</v>
      </c>
      <c r="C17" s="840" t="s">
        <v>51</v>
      </c>
      <c r="D17" s="840"/>
      <c r="E17" s="841">
        <v>142037</v>
      </c>
      <c r="F17" s="840" t="s">
        <v>57</v>
      </c>
      <c r="G17" s="842" t="s">
        <v>32</v>
      </c>
      <c r="H17" s="841">
        <v>421275</v>
      </c>
      <c r="I17" s="843">
        <v>42543</v>
      </c>
      <c r="J17" s="843">
        <v>42543</v>
      </c>
      <c r="K17" s="843">
        <v>42543</v>
      </c>
      <c r="L17" s="841"/>
      <c r="M17" s="841"/>
      <c r="N17" s="840" t="s">
        <v>56</v>
      </c>
      <c r="O17" s="841">
        <v>6124</v>
      </c>
      <c r="P17" s="844">
        <v>149787</v>
      </c>
      <c r="Q17" s="845">
        <v>174.70590000000001</v>
      </c>
      <c r="R17" s="845">
        <v>26168672.640000001</v>
      </c>
      <c r="S17" s="845">
        <v>-249260.55</v>
      </c>
      <c r="T17" s="845">
        <v>176.37</v>
      </c>
      <c r="U17" s="845">
        <v>26417933.190000001</v>
      </c>
      <c r="V17" s="845">
        <v>1</v>
      </c>
      <c r="W17" s="845">
        <v>149787</v>
      </c>
      <c r="X17" s="845"/>
      <c r="Y17" s="845">
        <v>143</v>
      </c>
      <c r="Z17" s="845"/>
      <c r="AA17" s="845">
        <v>401</v>
      </c>
      <c r="AB17" s="845">
        <f t="shared" si="0"/>
        <v>-249260.55000000075</v>
      </c>
      <c r="AC17" s="845"/>
      <c r="AD17" s="845"/>
      <c r="AE17" s="845">
        <f t="shared" si="1"/>
        <v>-249260.55000000075</v>
      </c>
    </row>
    <row r="18" spans="1:31" s="846" customFormat="1" ht="15.75" customHeight="1">
      <c r="A18" s="840" t="s">
        <v>38</v>
      </c>
      <c r="B18" s="840" t="s">
        <v>50</v>
      </c>
      <c r="C18" s="840" t="s">
        <v>51</v>
      </c>
      <c r="D18" s="840"/>
      <c r="E18" s="841">
        <v>142037</v>
      </c>
      <c r="F18" s="840" t="s">
        <v>57</v>
      </c>
      <c r="G18" s="842" t="s">
        <v>32</v>
      </c>
      <c r="H18" s="841">
        <v>421450</v>
      </c>
      <c r="I18" s="843">
        <v>42550</v>
      </c>
      <c r="J18" s="843">
        <v>42550</v>
      </c>
      <c r="K18" s="843">
        <v>42550</v>
      </c>
      <c r="L18" s="841"/>
      <c r="M18" s="841"/>
      <c r="N18" s="840" t="s">
        <v>56</v>
      </c>
      <c r="O18" s="841">
        <v>6132</v>
      </c>
      <c r="P18" s="844">
        <v>172896</v>
      </c>
      <c r="Q18" s="845">
        <v>175.1627</v>
      </c>
      <c r="R18" s="845">
        <v>30284930.18</v>
      </c>
      <c r="S18" s="845">
        <v>-208737.34</v>
      </c>
      <c r="T18" s="845">
        <v>176.37</v>
      </c>
      <c r="U18" s="845">
        <v>30493667.52</v>
      </c>
      <c r="V18" s="845">
        <v>1</v>
      </c>
      <c r="W18" s="845">
        <v>172896</v>
      </c>
      <c r="X18" s="845"/>
      <c r="Y18" s="845">
        <v>143</v>
      </c>
      <c r="Z18" s="845"/>
      <c r="AA18" s="845">
        <v>401</v>
      </c>
      <c r="AB18" s="845">
        <f t="shared" si="0"/>
        <v>-208737.33999999985</v>
      </c>
      <c r="AC18" s="845"/>
      <c r="AD18" s="845"/>
      <c r="AE18" s="845">
        <f t="shared" si="1"/>
        <v>-208737.33999999985</v>
      </c>
    </row>
    <row r="19" spans="1:31" s="846" customFormat="1" ht="15.75" customHeight="1">
      <c r="A19" s="840" t="s">
        <v>38</v>
      </c>
      <c r="B19" s="840" t="s">
        <v>50</v>
      </c>
      <c r="C19" s="840" t="s">
        <v>51</v>
      </c>
      <c r="D19" s="840"/>
      <c r="E19" s="841">
        <v>142041</v>
      </c>
      <c r="F19" s="840" t="s">
        <v>52</v>
      </c>
      <c r="G19" s="842" t="s">
        <v>32</v>
      </c>
      <c r="H19" s="841">
        <v>420502</v>
      </c>
      <c r="I19" s="843">
        <v>42527</v>
      </c>
      <c r="J19" s="843">
        <v>42541</v>
      </c>
      <c r="K19" s="843">
        <v>42541</v>
      </c>
      <c r="L19" s="841"/>
      <c r="M19" s="841"/>
      <c r="N19" s="840" t="s">
        <v>56</v>
      </c>
      <c r="O19" s="841">
        <v>6120</v>
      </c>
      <c r="P19" s="844">
        <v>198601</v>
      </c>
      <c r="Q19" s="845">
        <v>175.42910000000001</v>
      </c>
      <c r="R19" s="845">
        <f>34840399.65-351.54</f>
        <v>34840048.109999999</v>
      </c>
      <c r="S19" s="845">
        <v>-186863.68</v>
      </c>
      <c r="T19" s="845">
        <v>176.37</v>
      </c>
      <c r="U19" s="845">
        <v>35027258.369999997</v>
      </c>
      <c r="V19" s="845">
        <v>1</v>
      </c>
      <c r="W19" s="845">
        <v>198601</v>
      </c>
      <c r="X19" s="845"/>
      <c r="Y19" s="845">
        <v>143</v>
      </c>
      <c r="Z19" s="845"/>
      <c r="AA19" s="845">
        <v>401</v>
      </c>
      <c r="AB19" s="845">
        <f t="shared" si="0"/>
        <v>-187210.25999999791</v>
      </c>
      <c r="AC19" s="845"/>
      <c r="AD19" s="845"/>
      <c r="AE19" s="845">
        <f t="shared" si="1"/>
        <v>-187210.25999999791</v>
      </c>
    </row>
    <row r="20" spans="1:31" s="846" customFormat="1" ht="15.75" customHeight="1">
      <c r="A20" s="840" t="s">
        <v>38</v>
      </c>
      <c r="B20" s="840" t="s">
        <v>50</v>
      </c>
      <c r="C20" s="840" t="s">
        <v>51</v>
      </c>
      <c r="D20" s="840"/>
      <c r="E20" s="841">
        <v>142041</v>
      </c>
      <c r="F20" s="840" t="s">
        <v>52</v>
      </c>
      <c r="G20" s="842" t="s">
        <v>32</v>
      </c>
      <c r="H20" s="841">
        <v>421247</v>
      </c>
      <c r="I20" s="843">
        <v>42531</v>
      </c>
      <c r="J20" s="843">
        <v>42528</v>
      </c>
      <c r="K20" s="843">
        <v>42531</v>
      </c>
      <c r="L20" s="841"/>
      <c r="M20" s="841"/>
      <c r="N20" s="840" t="s">
        <v>56</v>
      </c>
      <c r="O20" s="841">
        <v>6108</v>
      </c>
      <c r="P20" s="844">
        <v>147713</v>
      </c>
      <c r="Q20" s="845">
        <v>173.17089999999999</v>
      </c>
      <c r="R20" s="845">
        <f>25579593.15-258.25</f>
        <v>25579334.899999999</v>
      </c>
      <c r="S20" s="845">
        <v>-472548.66</v>
      </c>
      <c r="T20" s="845">
        <v>176.37</v>
      </c>
      <c r="U20" s="845">
        <v>26052141.809999999</v>
      </c>
      <c r="V20" s="845">
        <v>1</v>
      </c>
      <c r="W20" s="845">
        <v>147713</v>
      </c>
      <c r="X20" s="845"/>
      <c r="Y20" s="845">
        <v>143</v>
      </c>
      <c r="Z20" s="845"/>
      <c r="AA20" s="845">
        <v>401</v>
      </c>
      <c r="AB20" s="845">
        <f t="shared" si="0"/>
        <v>-472806.91000000015</v>
      </c>
      <c r="AC20" s="845"/>
      <c r="AD20" s="845"/>
      <c r="AE20" s="845">
        <f t="shared" si="1"/>
        <v>-472806.91000000015</v>
      </c>
    </row>
    <row r="21" spans="1:31" s="846" customFormat="1" ht="15.75" customHeight="1">
      <c r="A21" s="840" t="s">
        <v>38</v>
      </c>
      <c r="B21" s="840" t="s">
        <v>50</v>
      </c>
      <c r="C21" s="840" t="s">
        <v>51</v>
      </c>
      <c r="D21" s="840"/>
      <c r="E21" s="841">
        <v>142041</v>
      </c>
      <c r="F21" s="840" t="s">
        <v>52</v>
      </c>
      <c r="G21" s="842" t="s">
        <v>32</v>
      </c>
      <c r="H21" s="841">
        <v>421248</v>
      </c>
      <c r="I21" s="843">
        <v>42534</v>
      </c>
      <c r="J21" s="843">
        <v>42534</v>
      </c>
      <c r="K21" s="843">
        <v>42535</v>
      </c>
      <c r="L21" s="841"/>
      <c r="M21" s="841"/>
      <c r="N21" s="840" t="s">
        <v>56</v>
      </c>
      <c r="O21" s="841">
        <v>6115</v>
      </c>
      <c r="P21" s="844">
        <v>147987</v>
      </c>
      <c r="Q21" s="845">
        <v>173.827</v>
      </c>
      <c r="R21" s="845">
        <f>25724136.25-259.58</f>
        <v>25723876.670000002</v>
      </c>
      <c r="S21" s="845">
        <v>-376330.94</v>
      </c>
      <c r="T21" s="845">
        <v>176.37</v>
      </c>
      <c r="U21" s="845">
        <v>26100467.190000001</v>
      </c>
      <c r="V21" s="845">
        <v>1</v>
      </c>
      <c r="W21" s="845">
        <v>147987</v>
      </c>
      <c r="X21" s="845"/>
      <c r="Y21" s="845">
        <v>143</v>
      </c>
      <c r="Z21" s="845"/>
      <c r="AA21" s="845">
        <v>401</v>
      </c>
      <c r="AB21" s="845">
        <f t="shared" si="0"/>
        <v>-376590.51999999955</v>
      </c>
      <c r="AC21" s="845"/>
      <c r="AD21" s="845"/>
      <c r="AE21" s="845">
        <f t="shared" si="1"/>
        <v>-376590.51999999955</v>
      </c>
    </row>
    <row r="22" spans="1:31" s="846" customFormat="1" ht="15.75" customHeight="1">
      <c r="A22" s="840" t="s">
        <v>38</v>
      </c>
      <c r="B22" s="840" t="s">
        <v>50</v>
      </c>
      <c r="C22" s="840" t="s">
        <v>51</v>
      </c>
      <c r="D22" s="840"/>
      <c r="E22" s="841">
        <v>142041</v>
      </c>
      <c r="F22" s="840" t="s">
        <v>52</v>
      </c>
      <c r="G22" s="842" t="s">
        <v>32</v>
      </c>
      <c r="H22" s="841">
        <v>421250</v>
      </c>
      <c r="I22" s="843">
        <v>42537</v>
      </c>
      <c r="J22" s="843">
        <v>42534</v>
      </c>
      <c r="K22" s="843">
        <v>42538</v>
      </c>
      <c r="L22" s="841"/>
      <c r="M22" s="841"/>
      <c r="N22" s="840" t="s">
        <v>56</v>
      </c>
      <c r="O22" s="841">
        <v>6116</v>
      </c>
      <c r="P22" s="844">
        <v>148091</v>
      </c>
      <c r="Q22" s="845">
        <v>174.31909999999999</v>
      </c>
      <c r="R22" s="845">
        <f>25815089.84-260.31</f>
        <v>25814829.530000001</v>
      </c>
      <c r="S22" s="845">
        <v>-303719.83</v>
      </c>
      <c r="T22" s="845">
        <v>176.37</v>
      </c>
      <c r="U22" s="845">
        <v>26118809.670000002</v>
      </c>
      <c r="V22" s="845">
        <v>1</v>
      </c>
      <c r="W22" s="845">
        <v>148091</v>
      </c>
      <c r="X22" s="845"/>
      <c r="Y22" s="845">
        <v>143</v>
      </c>
      <c r="Z22" s="845"/>
      <c r="AA22" s="845">
        <v>401</v>
      </c>
      <c r="AB22" s="845">
        <f t="shared" si="0"/>
        <v>-303980.1400000006</v>
      </c>
      <c r="AC22" s="845"/>
      <c r="AD22" s="845"/>
      <c r="AE22" s="845">
        <f t="shared" si="1"/>
        <v>-303980.1400000006</v>
      </c>
    </row>
    <row r="23" spans="1:31" s="846" customFormat="1" ht="15.75" customHeight="1">
      <c r="A23" s="840" t="s">
        <v>38</v>
      </c>
      <c r="B23" s="840" t="s">
        <v>50</v>
      </c>
      <c r="C23" s="840" t="s">
        <v>51</v>
      </c>
      <c r="D23" s="840"/>
      <c r="E23" s="841">
        <v>142041</v>
      </c>
      <c r="F23" s="840" t="s">
        <v>52</v>
      </c>
      <c r="G23" s="842" t="s">
        <v>32</v>
      </c>
      <c r="H23" s="841">
        <v>421272</v>
      </c>
      <c r="I23" s="843">
        <v>42542</v>
      </c>
      <c r="J23" s="843">
        <v>42542</v>
      </c>
      <c r="K23" s="843">
        <v>42542</v>
      </c>
      <c r="L23" s="841"/>
      <c r="M23" s="841"/>
      <c r="N23" s="840" t="s">
        <v>56</v>
      </c>
      <c r="O23" s="841">
        <v>6123</v>
      </c>
      <c r="P23" s="844">
        <v>149844</v>
      </c>
      <c r="Q23" s="845">
        <v>173.6337</v>
      </c>
      <c r="R23" s="845">
        <f>26017968.14-262.44</f>
        <v>26017705.699999999</v>
      </c>
      <c r="S23" s="845">
        <v>-410018.14</v>
      </c>
      <c r="T23" s="845">
        <v>176.37</v>
      </c>
      <c r="U23" s="845">
        <v>26427986.280000001</v>
      </c>
      <c r="V23" s="845">
        <v>1</v>
      </c>
      <c r="W23" s="845">
        <v>149844</v>
      </c>
      <c r="X23" s="845"/>
      <c r="Y23" s="845">
        <v>143</v>
      </c>
      <c r="Z23" s="845"/>
      <c r="AA23" s="845">
        <v>401</v>
      </c>
      <c r="AB23" s="845">
        <f t="shared" si="0"/>
        <v>-410280.58000000194</v>
      </c>
      <c r="AC23" s="845"/>
      <c r="AD23" s="845"/>
      <c r="AE23" s="845">
        <f t="shared" si="1"/>
        <v>-410280.58000000194</v>
      </c>
    </row>
    <row r="24" spans="1:31" s="846" customFormat="1" ht="15.75" customHeight="1">
      <c r="A24" s="840" t="s">
        <v>38</v>
      </c>
      <c r="B24" s="840" t="s">
        <v>50</v>
      </c>
      <c r="C24" s="840" t="s">
        <v>51</v>
      </c>
      <c r="D24" s="840"/>
      <c r="E24" s="841">
        <v>142067</v>
      </c>
      <c r="F24" s="840" t="s">
        <v>55</v>
      </c>
      <c r="G24" s="842" t="s">
        <v>32</v>
      </c>
      <c r="H24" s="841">
        <v>419637</v>
      </c>
      <c r="I24" s="843">
        <v>42524</v>
      </c>
      <c r="J24" s="843">
        <v>42523</v>
      </c>
      <c r="K24" s="843">
        <v>42524</v>
      </c>
      <c r="L24" s="841"/>
      <c r="M24" s="841"/>
      <c r="N24" s="840" t="s">
        <v>56</v>
      </c>
      <c r="O24" s="841">
        <v>6080</v>
      </c>
      <c r="P24" s="844">
        <v>122751</v>
      </c>
      <c r="Q24" s="845">
        <v>176.50630000000001</v>
      </c>
      <c r="R24" s="845">
        <f>21666324.42-217.82</f>
        <v>21666106.600000001</v>
      </c>
      <c r="S24" s="845">
        <v>16730.96</v>
      </c>
      <c r="T24" s="845">
        <v>176.37</v>
      </c>
      <c r="U24" s="845">
        <v>21649593.870000001</v>
      </c>
      <c r="V24" s="845">
        <v>1</v>
      </c>
      <c r="W24" s="845">
        <v>122751</v>
      </c>
      <c r="X24" s="845"/>
      <c r="Y24" s="845">
        <v>143</v>
      </c>
      <c r="Z24" s="845"/>
      <c r="AA24" s="845">
        <v>401</v>
      </c>
      <c r="AB24" s="845">
        <f t="shared" si="0"/>
        <v>16512.730000000447</v>
      </c>
      <c r="AC24" s="845"/>
      <c r="AD24" s="845"/>
      <c r="AE24" s="845">
        <f t="shared" si="1"/>
        <v>16512.730000000447</v>
      </c>
    </row>
    <row r="25" spans="1:31" s="846" customFormat="1" ht="15.75" customHeight="1">
      <c r="A25" s="840" t="s">
        <v>38</v>
      </c>
      <c r="B25" s="840" t="s">
        <v>50</v>
      </c>
      <c r="C25" s="840" t="s">
        <v>51</v>
      </c>
      <c r="D25" s="840"/>
      <c r="E25" s="841">
        <v>142055</v>
      </c>
      <c r="F25" s="840" t="s">
        <v>58</v>
      </c>
      <c r="G25" s="842" t="s">
        <v>32</v>
      </c>
      <c r="H25" s="841">
        <v>420548</v>
      </c>
      <c r="I25" s="843">
        <v>42531</v>
      </c>
      <c r="J25" s="843">
        <v>42530</v>
      </c>
      <c r="K25" s="843">
        <v>42530</v>
      </c>
      <c r="L25" s="841"/>
      <c r="M25" s="841"/>
      <c r="N25" s="840" t="s">
        <v>56</v>
      </c>
      <c r="O25" s="841">
        <v>6117</v>
      </c>
      <c r="P25" s="844">
        <v>14234</v>
      </c>
      <c r="Q25" s="845">
        <v>179.5</v>
      </c>
      <c r="R25" s="845">
        <v>2555003</v>
      </c>
      <c r="S25" s="845">
        <v>44552.42</v>
      </c>
      <c r="T25" s="845">
        <v>176.37</v>
      </c>
      <c r="U25" s="845">
        <v>2510450.58</v>
      </c>
      <c r="V25" s="845">
        <v>1</v>
      </c>
      <c r="W25" s="845">
        <v>14234</v>
      </c>
      <c r="X25" s="845"/>
      <c r="Y25" s="845">
        <v>145</v>
      </c>
      <c r="Z25" s="845"/>
      <c r="AA25" s="845">
        <v>401</v>
      </c>
      <c r="AB25" s="845">
        <f t="shared" si="0"/>
        <v>44552.419999999925</v>
      </c>
      <c r="AC25" s="845"/>
      <c r="AD25" s="845"/>
      <c r="AE25" s="845">
        <f t="shared" si="1"/>
        <v>44552.419999999925</v>
      </c>
    </row>
    <row r="26" spans="1:31" s="846" customFormat="1" ht="15.75" customHeight="1">
      <c r="A26" s="840" t="s">
        <v>38</v>
      </c>
      <c r="B26" s="840" t="s">
        <v>39</v>
      </c>
      <c r="C26" s="840" t="s">
        <v>40</v>
      </c>
      <c r="D26" s="840"/>
      <c r="E26" s="841">
        <v>140534</v>
      </c>
      <c r="F26" s="840" t="s">
        <v>41</v>
      </c>
      <c r="G26" s="842" t="s">
        <v>32</v>
      </c>
      <c r="H26" s="841">
        <v>417951</v>
      </c>
      <c r="I26" s="843">
        <v>42522</v>
      </c>
      <c r="J26" s="843">
        <v>42503</v>
      </c>
      <c r="K26" s="843">
        <v>42520</v>
      </c>
      <c r="L26" s="841"/>
      <c r="M26" s="841"/>
      <c r="N26" s="840" t="s">
        <v>42</v>
      </c>
      <c r="O26" s="841">
        <v>21550</v>
      </c>
      <c r="P26" s="844">
        <v>1000</v>
      </c>
      <c r="Q26" s="845">
        <v>189</v>
      </c>
      <c r="R26" s="845">
        <v>189000</v>
      </c>
      <c r="S26" s="845">
        <v>-22050.1</v>
      </c>
      <c r="T26" s="845">
        <v>186.77</v>
      </c>
      <c r="U26" s="845">
        <v>186770</v>
      </c>
      <c r="V26" s="845">
        <v>1</v>
      </c>
      <c r="W26" s="845">
        <v>1000</v>
      </c>
      <c r="X26" s="845">
        <v>13</v>
      </c>
      <c r="Y26" s="845">
        <v>140</v>
      </c>
      <c r="Z26" s="845"/>
      <c r="AA26" s="845">
        <v>401</v>
      </c>
      <c r="AB26" s="845">
        <f t="shared" si="0"/>
        <v>2230</v>
      </c>
      <c r="AC26" s="845"/>
      <c r="AD26" s="845"/>
      <c r="AE26" s="845">
        <f t="shared" si="1"/>
        <v>2230</v>
      </c>
    </row>
    <row r="27" spans="1:31" s="846" customFormat="1" ht="15.75" hidden="1" customHeight="1">
      <c r="A27" s="840"/>
      <c r="B27" s="840"/>
      <c r="C27" s="840"/>
      <c r="D27" s="840"/>
      <c r="E27" s="841"/>
      <c r="F27" s="840"/>
      <c r="G27" s="842"/>
      <c r="H27" s="841"/>
      <c r="I27" s="843">
        <v>42527</v>
      </c>
      <c r="J27" s="843">
        <v>42541</v>
      </c>
      <c r="K27" s="843">
        <v>42541</v>
      </c>
      <c r="L27" s="841"/>
      <c r="M27" s="841"/>
      <c r="N27" s="840" t="s">
        <v>54</v>
      </c>
      <c r="O27" s="841">
        <v>7518</v>
      </c>
      <c r="P27" s="844">
        <v>-84967</v>
      </c>
      <c r="Q27" s="845"/>
      <c r="R27" s="845"/>
      <c r="S27" s="845"/>
      <c r="T27" s="845"/>
      <c r="U27" s="845"/>
      <c r="V27" s="845"/>
      <c r="W27" s="845"/>
      <c r="X27" s="845"/>
      <c r="Y27" s="845"/>
      <c r="Z27" s="845"/>
      <c r="AA27" s="845"/>
      <c r="AB27" s="845"/>
      <c r="AC27" s="845"/>
      <c r="AD27" s="845"/>
      <c r="AE27" s="845"/>
    </row>
    <row r="28" spans="1:31" s="846" customFormat="1" ht="15.75" hidden="1" customHeight="1">
      <c r="A28" s="840"/>
      <c r="B28" s="840"/>
      <c r="C28" s="840"/>
      <c r="D28" s="840"/>
      <c r="E28" s="841"/>
      <c r="F28" s="840"/>
      <c r="G28" s="842"/>
      <c r="H28" s="841"/>
      <c r="I28" s="843">
        <v>42527</v>
      </c>
      <c r="J28" s="843">
        <v>42541</v>
      </c>
      <c r="K28" s="843">
        <v>42541</v>
      </c>
      <c r="L28" s="841"/>
      <c r="M28" s="841"/>
      <c r="N28" s="840" t="s">
        <v>54</v>
      </c>
      <c r="O28" s="841">
        <v>7518</v>
      </c>
      <c r="P28" s="844">
        <v>-113634</v>
      </c>
      <c r="Q28" s="845"/>
      <c r="R28" s="845"/>
      <c r="S28" s="845"/>
      <c r="T28" s="845"/>
      <c r="U28" s="845"/>
      <c r="V28" s="845"/>
      <c r="W28" s="845"/>
      <c r="X28" s="845"/>
      <c r="Y28" s="845"/>
      <c r="Z28" s="845"/>
      <c r="AA28" s="845"/>
      <c r="AB28" s="845"/>
      <c r="AC28" s="845"/>
      <c r="AD28" s="845"/>
      <c r="AE28" s="845"/>
    </row>
    <row r="29" spans="1:31" s="846" customFormat="1" ht="15.75" hidden="1" customHeight="1">
      <c r="A29" s="840"/>
      <c r="B29" s="840"/>
      <c r="C29" s="840"/>
      <c r="D29" s="840"/>
      <c r="E29" s="841"/>
      <c r="F29" s="840"/>
      <c r="G29" s="842"/>
      <c r="H29" s="841"/>
      <c r="I29" s="843">
        <v>42527</v>
      </c>
      <c r="J29" s="843">
        <v>42528</v>
      </c>
      <c r="K29" s="843">
        <v>42528</v>
      </c>
      <c r="L29" s="841"/>
      <c r="M29" s="841"/>
      <c r="N29" s="840" t="s">
        <v>56</v>
      </c>
      <c r="O29" s="841">
        <v>6107</v>
      </c>
      <c r="P29" s="844">
        <v>84967</v>
      </c>
      <c r="Q29" s="845"/>
      <c r="R29" s="845"/>
      <c r="S29" s="845"/>
      <c r="T29" s="845"/>
      <c r="U29" s="845"/>
      <c r="V29" s="845"/>
      <c r="W29" s="845"/>
      <c r="X29" s="845"/>
      <c r="Y29" s="845"/>
      <c r="Z29" s="845"/>
      <c r="AA29" s="845"/>
      <c r="AB29" s="845"/>
      <c r="AC29" s="845"/>
      <c r="AD29" s="845"/>
      <c r="AE29" s="845"/>
    </row>
    <row r="30" spans="1:31" s="846" customFormat="1" ht="15.75" hidden="1" customHeight="1">
      <c r="A30" s="840"/>
      <c r="B30" s="840"/>
      <c r="C30" s="840"/>
      <c r="D30" s="840"/>
      <c r="E30" s="841"/>
      <c r="F30" s="840"/>
      <c r="G30" s="842"/>
      <c r="H30" s="841"/>
      <c r="I30" s="843">
        <v>42527</v>
      </c>
      <c r="J30" s="843">
        <v>42528</v>
      </c>
      <c r="K30" s="843">
        <v>42528</v>
      </c>
      <c r="L30" s="841"/>
      <c r="M30" s="841"/>
      <c r="N30" s="840" t="s">
        <v>56</v>
      </c>
      <c r="O30" s="841">
        <v>6107</v>
      </c>
      <c r="P30" s="844">
        <v>113634</v>
      </c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</row>
    <row r="31" spans="1:31" s="846" customFormat="1" ht="15.75" hidden="1" customHeight="1">
      <c r="A31" s="840"/>
      <c r="B31" s="840"/>
      <c r="C31" s="840"/>
      <c r="D31" s="840"/>
      <c r="E31" s="841"/>
      <c r="F31" s="840"/>
      <c r="G31" s="842"/>
      <c r="H31" s="841"/>
      <c r="I31" s="843">
        <v>42534</v>
      </c>
      <c r="J31" s="843">
        <v>42534</v>
      </c>
      <c r="K31" s="843">
        <v>42534</v>
      </c>
      <c r="L31" s="841"/>
      <c r="M31" s="841"/>
      <c r="N31" s="840" t="s">
        <v>56</v>
      </c>
      <c r="O31" s="841">
        <v>6121</v>
      </c>
      <c r="P31" s="844">
        <v>1</v>
      </c>
      <c r="Q31" s="845"/>
      <c r="R31" s="845"/>
      <c r="S31" s="845"/>
      <c r="T31" s="845"/>
      <c r="U31" s="845"/>
      <c r="V31" s="845"/>
      <c r="W31" s="845"/>
      <c r="X31" s="845"/>
      <c r="Y31" s="845"/>
      <c r="Z31" s="845"/>
      <c r="AA31" s="845"/>
      <c r="AB31" s="845"/>
      <c r="AC31" s="845"/>
      <c r="AD31" s="845"/>
      <c r="AE31" s="845"/>
    </row>
    <row r="32" spans="1:31" s="846" customFormat="1" ht="15.75" hidden="1" customHeight="1">
      <c r="A32" s="840"/>
      <c r="B32" s="840"/>
      <c r="C32" s="840"/>
      <c r="D32" s="840"/>
      <c r="E32" s="841"/>
      <c r="F32" s="840"/>
      <c r="G32" s="842"/>
      <c r="H32" s="841"/>
      <c r="I32" s="843">
        <v>42541</v>
      </c>
      <c r="J32" s="843">
        <v>42538</v>
      </c>
      <c r="K32" s="843">
        <v>42538</v>
      </c>
      <c r="L32" s="841"/>
      <c r="M32" s="841"/>
      <c r="N32" s="840" t="s">
        <v>56</v>
      </c>
      <c r="O32" s="841">
        <v>6122</v>
      </c>
      <c r="P32" s="844">
        <v>1</v>
      </c>
      <c r="Q32" s="845"/>
      <c r="R32" s="845"/>
      <c r="S32" s="845"/>
      <c r="T32" s="845"/>
      <c r="U32" s="845"/>
      <c r="V32" s="845"/>
      <c r="W32" s="845"/>
      <c r="X32" s="845"/>
      <c r="Y32" s="845"/>
      <c r="Z32" s="845"/>
      <c r="AA32" s="845"/>
      <c r="AB32" s="845"/>
      <c r="AC32" s="845"/>
      <c r="AD32" s="845"/>
      <c r="AE32" s="845"/>
    </row>
    <row r="33" spans="1:31" s="846" customFormat="1" ht="15.75" hidden="1" customHeight="1">
      <c r="A33" s="840"/>
      <c r="B33" s="840"/>
      <c r="C33" s="840"/>
      <c r="D33" s="840"/>
      <c r="E33" s="841"/>
      <c r="F33" s="840"/>
      <c r="G33" s="842"/>
      <c r="H33" s="841"/>
      <c r="I33" s="843">
        <v>42527</v>
      </c>
      <c r="J33" s="843">
        <v>42541</v>
      </c>
      <c r="K33" s="843">
        <v>42541</v>
      </c>
      <c r="L33" s="841"/>
      <c r="M33" s="841"/>
      <c r="N33" s="840" t="s">
        <v>54</v>
      </c>
      <c r="O33" s="841">
        <v>7517</v>
      </c>
      <c r="P33" s="844">
        <v>-1</v>
      </c>
      <c r="Q33" s="845"/>
      <c r="R33" s="845"/>
      <c r="S33" s="845"/>
      <c r="T33" s="845"/>
      <c r="U33" s="845"/>
      <c r="V33" s="845"/>
      <c r="W33" s="845"/>
      <c r="X33" s="845"/>
      <c r="Y33" s="845"/>
      <c r="Z33" s="845"/>
      <c r="AA33" s="845"/>
      <c r="AB33" s="845"/>
      <c r="AC33" s="845"/>
      <c r="AD33" s="845"/>
      <c r="AE33" s="845"/>
    </row>
    <row r="34" spans="1:31" s="846" customFormat="1" ht="15.75" hidden="1" customHeight="1">
      <c r="A34" s="840"/>
      <c r="B34" s="840"/>
      <c r="C34" s="840"/>
      <c r="D34" s="840"/>
      <c r="E34" s="841"/>
      <c r="F34" s="840"/>
      <c r="G34" s="842"/>
      <c r="H34" s="841"/>
      <c r="I34" s="843">
        <v>42527</v>
      </c>
      <c r="J34" s="843">
        <v>42528</v>
      </c>
      <c r="K34" s="843">
        <v>42528</v>
      </c>
      <c r="L34" s="841"/>
      <c r="M34" s="841"/>
      <c r="N34" s="840" t="s">
        <v>56</v>
      </c>
      <c r="O34" s="841">
        <v>6107</v>
      </c>
      <c r="P34" s="844">
        <v>1</v>
      </c>
      <c r="Q34" s="845"/>
      <c r="R34" s="845"/>
      <c r="S34" s="845"/>
      <c r="T34" s="845"/>
      <c r="U34" s="845"/>
      <c r="V34" s="845"/>
      <c r="W34" s="845"/>
      <c r="X34" s="845"/>
      <c r="Y34" s="845"/>
      <c r="Z34" s="845"/>
      <c r="AA34" s="845"/>
      <c r="AB34" s="845"/>
      <c r="AC34" s="845"/>
      <c r="AD34" s="845"/>
      <c r="AE34" s="845"/>
    </row>
    <row r="35" spans="1:31" s="846" customFormat="1" ht="15.75" hidden="1" customHeight="1">
      <c r="A35" s="840"/>
      <c r="B35" s="840"/>
      <c r="C35" s="840"/>
      <c r="D35" s="840"/>
      <c r="E35" s="841"/>
      <c r="F35" s="840"/>
      <c r="G35" s="842"/>
      <c r="H35" s="841"/>
      <c r="I35" s="843">
        <v>42527</v>
      </c>
      <c r="J35" s="843">
        <v>42541</v>
      </c>
      <c r="K35" s="843">
        <v>42541</v>
      </c>
      <c r="L35" s="841"/>
      <c r="M35" s="841"/>
      <c r="N35" s="840" t="s">
        <v>56</v>
      </c>
      <c r="O35" s="841">
        <v>6120</v>
      </c>
      <c r="P35" s="844">
        <v>1</v>
      </c>
      <c r="Q35" s="845"/>
      <c r="R35" s="845"/>
      <c r="S35" s="845"/>
      <c r="T35" s="845"/>
      <c r="U35" s="845"/>
      <c r="V35" s="845"/>
      <c r="W35" s="845"/>
      <c r="X35" s="845"/>
      <c r="Y35" s="845"/>
      <c r="Z35" s="845"/>
      <c r="AA35" s="845"/>
      <c r="AB35" s="845"/>
      <c r="AC35" s="845"/>
      <c r="AD35" s="845"/>
      <c r="AE35" s="845"/>
    </row>
    <row r="36" spans="1:31" s="846" customFormat="1" ht="15.75" hidden="1" customHeight="1">
      <c r="A36" s="840"/>
      <c r="B36" s="840"/>
      <c r="C36" s="840"/>
      <c r="D36" s="840"/>
      <c r="E36" s="841"/>
      <c r="F36" s="840"/>
      <c r="G36" s="842"/>
      <c r="H36" s="841"/>
      <c r="I36" s="843">
        <v>42531</v>
      </c>
      <c r="J36" s="843">
        <v>42528</v>
      </c>
      <c r="K36" s="843">
        <v>42531</v>
      </c>
      <c r="L36" s="841"/>
      <c r="M36" s="841"/>
      <c r="N36" s="840" t="s">
        <v>56</v>
      </c>
      <c r="O36" s="841">
        <v>6108</v>
      </c>
      <c r="P36" s="844">
        <v>1</v>
      </c>
      <c r="Q36" s="845"/>
      <c r="R36" s="845"/>
      <c r="S36" s="845"/>
      <c r="T36" s="845"/>
      <c r="U36" s="845"/>
      <c r="V36" s="845"/>
      <c r="W36" s="845"/>
      <c r="X36" s="845"/>
      <c r="Y36" s="845"/>
      <c r="Z36" s="845"/>
      <c r="AA36" s="845"/>
      <c r="AB36" s="845"/>
      <c r="AC36" s="845"/>
      <c r="AD36" s="845"/>
      <c r="AE36" s="845"/>
    </row>
    <row r="37" spans="1:31" s="846" customFormat="1" ht="15.75" hidden="1" customHeight="1">
      <c r="A37" s="840"/>
      <c r="B37" s="840"/>
      <c r="C37" s="840"/>
      <c r="D37" s="840"/>
      <c r="E37" s="841"/>
      <c r="F37" s="840"/>
      <c r="G37" s="842"/>
      <c r="H37" s="841"/>
      <c r="I37" s="843">
        <v>42534</v>
      </c>
      <c r="J37" s="843">
        <v>42534</v>
      </c>
      <c r="K37" s="843">
        <v>42535</v>
      </c>
      <c r="L37" s="841"/>
      <c r="M37" s="841"/>
      <c r="N37" s="840" t="s">
        <v>56</v>
      </c>
      <c r="O37" s="841">
        <v>6115</v>
      </c>
      <c r="P37" s="844">
        <v>1</v>
      </c>
      <c r="Q37" s="845"/>
      <c r="R37" s="845"/>
      <c r="S37" s="845"/>
      <c r="T37" s="845"/>
      <c r="U37" s="845"/>
      <c r="V37" s="845"/>
      <c r="W37" s="845"/>
      <c r="X37" s="845"/>
      <c r="Y37" s="845"/>
      <c r="Z37" s="845"/>
      <c r="AA37" s="845"/>
      <c r="AB37" s="845"/>
      <c r="AC37" s="845"/>
      <c r="AD37" s="845"/>
      <c r="AE37" s="845"/>
    </row>
    <row r="38" spans="1:31" s="846" customFormat="1" ht="15.75" hidden="1" customHeight="1">
      <c r="A38" s="840"/>
      <c r="B38" s="840"/>
      <c r="C38" s="840"/>
      <c r="D38" s="840"/>
      <c r="E38" s="841"/>
      <c r="F38" s="840"/>
      <c r="G38" s="842"/>
      <c r="H38" s="841"/>
      <c r="I38" s="843">
        <v>42537</v>
      </c>
      <c r="J38" s="843">
        <v>42534</v>
      </c>
      <c r="K38" s="843">
        <v>42538</v>
      </c>
      <c r="L38" s="841"/>
      <c r="M38" s="841"/>
      <c r="N38" s="840" t="s">
        <v>56</v>
      </c>
      <c r="O38" s="841">
        <v>6116</v>
      </c>
      <c r="P38" s="844">
        <v>1</v>
      </c>
      <c r="Q38" s="845"/>
      <c r="R38" s="845"/>
      <c r="S38" s="845"/>
      <c r="T38" s="845"/>
      <c r="U38" s="845"/>
      <c r="V38" s="845"/>
      <c r="W38" s="845"/>
      <c r="X38" s="845"/>
      <c r="Y38" s="845"/>
      <c r="Z38" s="845"/>
      <c r="AA38" s="845"/>
      <c r="AB38" s="845"/>
      <c r="AC38" s="845"/>
      <c r="AD38" s="845"/>
      <c r="AE38" s="845"/>
    </row>
    <row r="39" spans="1:31" s="846" customFormat="1" ht="15.75" hidden="1" customHeight="1">
      <c r="A39" s="840"/>
      <c r="B39" s="840"/>
      <c r="C39" s="840"/>
      <c r="D39" s="840"/>
      <c r="E39" s="841"/>
      <c r="F39" s="840"/>
      <c r="G39" s="842"/>
      <c r="H39" s="841"/>
      <c r="I39" s="843">
        <v>42542</v>
      </c>
      <c r="J39" s="843">
        <v>42542</v>
      </c>
      <c r="K39" s="843">
        <v>42542</v>
      </c>
      <c r="L39" s="841"/>
      <c r="M39" s="841"/>
      <c r="N39" s="840" t="s">
        <v>56</v>
      </c>
      <c r="O39" s="841">
        <v>6123</v>
      </c>
      <c r="P39" s="844">
        <v>1</v>
      </c>
      <c r="Q39" s="845"/>
      <c r="R39" s="845"/>
      <c r="S39" s="845"/>
      <c r="T39" s="845"/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</row>
    <row r="40" spans="1:31" s="846" customFormat="1" ht="15.75" hidden="1" customHeight="1">
      <c r="A40" s="840"/>
      <c r="B40" s="840"/>
      <c r="C40" s="840"/>
      <c r="D40" s="840"/>
      <c r="E40" s="841"/>
      <c r="F40" s="840"/>
      <c r="G40" s="842"/>
      <c r="H40" s="841"/>
      <c r="I40" s="843">
        <v>42524</v>
      </c>
      <c r="J40" s="843">
        <v>42523</v>
      </c>
      <c r="K40" s="843">
        <v>42524</v>
      </c>
      <c r="L40" s="841"/>
      <c r="M40" s="841"/>
      <c r="N40" s="840" t="s">
        <v>56</v>
      </c>
      <c r="O40" s="841">
        <v>6080</v>
      </c>
      <c r="P40" s="844">
        <v>1</v>
      </c>
      <c r="Q40" s="845"/>
      <c r="R40" s="845"/>
      <c r="S40" s="845"/>
      <c r="T40" s="845"/>
      <c r="U40" s="845"/>
      <c r="V40" s="845"/>
      <c r="W40" s="845"/>
      <c r="X40" s="845"/>
      <c r="Y40" s="845"/>
      <c r="Z40" s="845"/>
      <c r="AA40" s="845"/>
      <c r="AB40" s="845"/>
      <c r="AC40" s="845"/>
      <c r="AD40" s="845"/>
      <c r="AE40" s="845"/>
    </row>
    <row r="41" spans="1:31" s="846" customFormat="1" ht="15.75" hidden="1" customHeight="1">
      <c r="A41" s="840"/>
      <c r="B41" s="840"/>
      <c r="C41" s="840"/>
      <c r="D41" s="840"/>
      <c r="E41" s="841"/>
      <c r="F41" s="840"/>
      <c r="G41" s="842"/>
      <c r="H41" s="841"/>
      <c r="I41" s="843"/>
      <c r="J41" s="843"/>
      <c r="K41" s="843"/>
      <c r="L41" s="841"/>
      <c r="M41" s="841"/>
      <c r="N41" s="840"/>
      <c r="O41" s="841"/>
      <c r="P41" s="844"/>
      <c r="Q41" s="845"/>
      <c r="R41" s="845"/>
      <c r="S41" s="845"/>
      <c r="T41" s="845"/>
      <c r="U41" s="845"/>
      <c r="V41" s="845"/>
      <c r="W41" s="845"/>
      <c r="X41" s="845"/>
      <c r="Y41" s="845"/>
      <c r="Z41" s="845"/>
      <c r="AA41" s="845"/>
      <c r="AB41" s="845"/>
      <c r="AC41" s="845"/>
      <c r="AD41" s="845"/>
      <c r="AE41" s="845"/>
    </row>
    <row r="42" spans="1:31" s="846" customFormat="1" ht="15.75" hidden="1" customHeight="1">
      <c r="A42" s="840"/>
      <c r="B42" s="840"/>
      <c r="C42" s="840"/>
      <c r="D42" s="840"/>
      <c r="E42" s="841"/>
      <c r="F42" s="840"/>
      <c r="G42" s="842"/>
      <c r="H42" s="841"/>
      <c r="I42" s="843"/>
      <c r="J42" s="843"/>
      <c r="K42" s="843"/>
      <c r="L42" s="841"/>
      <c r="M42" s="841"/>
      <c r="N42" s="840"/>
      <c r="O42" s="841"/>
      <c r="P42" s="844"/>
      <c r="Q42" s="845"/>
      <c r="R42" s="845"/>
      <c r="S42" s="845"/>
      <c r="T42" s="845"/>
      <c r="U42" s="845"/>
      <c r="V42" s="845"/>
      <c r="W42" s="845"/>
      <c r="X42" s="845"/>
      <c r="Y42" s="845"/>
      <c r="Z42" s="845"/>
      <c r="AA42" s="845"/>
      <c r="AB42" s="845"/>
      <c r="AC42" s="845"/>
      <c r="AD42" s="845"/>
      <c r="AE42" s="845"/>
    </row>
    <row r="43" spans="1:31" s="846" customFormat="1" ht="15.75" hidden="1" customHeight="1">
      <c r="A43" s="840"/>
      <c r="B43" s="840"/>
      <c r="C43" s="840"/>
      <c r="D43" s="840"/>
      <c r="E43" s="841"/>
      <c r="F43" s="840"/>
      <c r="G43" s="842"/>
      <c r="H43" s="841"/>
      <c r="I43" s="843"/>
      <c r="J43" s="843"/>
      <c r="K43" s="843"/>
      <c r="L43" s="841"/>
      <c r="M43" s="841"/>
      <c r="N43" s="840"/>
      <c r="O43" s="841"/>
      <c r="P43" s="844"/>
      <c r="Q43" s="845"/>
      <c r="R43" s="845"/>
      <c r="S43" s="845"/>
      <c r="T43" s="845"/>
      <c r="U43" s="845"/>
      <c r="V43" s="845"/>
      <c r="W43" s="845"/>
      <c r="X43" s="845"/>
      <c r="Y43" s="845"/>
      <c r="Z43" s="845"/>
      <c r="AA43" s="845"/>
      <c r="AB43" s="845"/>
      <c r="AC43" s="845"/>
      <c r="AD43" s="845"/>
      <c r="AE43" s="845"/>
    </row>
    <row r="44" spans="1:31" s="846" customFormat="1" ht="15.75" hidden="1" customHeight="1">
      <c r="A44" s="840"/>
      <c r="B44" s="840"/>
      <c r="C44" s="840"/>
      <c r="D44" s="840"/>
      <c r="E44" s="841"/>
      <c r="F44" s="840"/>
      <c r="G44" s="842"/>
      <c r="H44" s="841"/>
      <c r="I44" s="843"/>
      <c r="J44" s="843"/>
      <c r="K44" s="843"/>
      <c r="L44" s="841"/>
      <c r="M44" s="841"/>
      <c r="N44" s="840"/>
      <c r="O44" s="841"/>
      <c r="P44" s="844"/>
      <c r="Q44" s="845"/>
      <c r="R44" s="845"/>
      <c r="S44" s="845"/>
      <c r="T44" s="845"/>
      <c r="U44" s="845"/>
      <c r="V44" s="845"/>
      <c r="W44" s="845"/>
      <c r="X44" s="845"/>
      <c r="Y44" s="845"/>
      <c r="Z44" s="845"/>
      <c r="AA44" s="845"/>
      <c r="AB44" s="845"/>
      <c r="AC44" s="845"/>
      <c r="AD44" s="845"/>
      <c r="AE44" s="845"/>
    </row>
    <row r="45" spans="1:31" s="846" customFormat="1" ht="15.75" hidden="1" customHeight="1">
      <c r="A45" s="840"/>
      <c r="B45" s="840"/>
      <c r="C45" s="840"/>
      <c r="D45" s="840"/>
      <c r="E45" s="841"/>
      <c r="F45" s="840"/>
      <c r="G45" s="842"/>
      <c r="H45" s="841"/>
      <c r="I45" s="843"/>
      <c r="J45" s="843"/>
      <c r="K45" s="843"/>
      <c r="L45" s="841"/>
      <c r="M45" s="841"/>
      <c r="N45" s="840"/>
      <c r="O45" s="841"/>
      <c r="P45" s="844"/>
      <c r="Q45" s="845"/>
      <c r="R45" s="845"/>
      <c r="S45" s="845"/>
      <c r="T45" s="845"/>
      <c r="U45" s="845"/>
      <c r="V45" s="845"/>
      <c r="W45" s="845"/>
      <c r="X45" s="845"/>
      <c r="Y45" s="845"/>
      <c r="Z45" s="845"/>
      <c r="AA45" s="845"/>
      <c r="AB45" s="845"/>
      <c r="AC45" s="845"/>
      <c r="AD45" s="845"/>
      <c r="AE45" s="845"/>
    </row>
    <row r="46" spans="1:31" s="846" customFormat="1" ht="15.75" hidden="1" customHeight="1">
      <c r="A46" s="840"/>
      <c r="B46" s="840"/>
      <c r="C46" s="840"/>
      <c r="D46" s="840"/>
      <c r="E46" s="841"/>
      <c r="F46" s="840"/>
      <c r="G46" s="842"/>
      <c r="H46" s="841"/>
      <c r="I46" s="843"/>
      <c r="J46" s="843"/>
      <c r="K46" s="843"/>
      <c r="L46" s="841"/>
      <c r="M46" s="841"/>
      <c r="N46" s="840"/>
      <c r="O46" s="841"/>
      <c r="P46" s="844"/>
      <c r="Q46" s="845"/>
      <c r="R46" s="845"/>
      <c r="S46" s="845"/>
      <c r="T46" s="845"/>
      <c r="U46" s="845"/>
      <c r="V46" s="845"/>
      <c r="W46" s="845"/>
      <c r="X46" s="845"/>
      <c r="Y46" s="845"/>
      <c r="Z46" s="845"/>
      <c r="AA46" s="845"/>
      <c r="AB46" s="845"/>
      <c r="AC46" s="845"/>
      <c r="AD46" s="845"/>
      <c r="AE46" s="845"/>
    </row>
    <row r="47" spans="1:31" s="846" customFormat="1" ht="15.75" hidden="1" customHeight="1">
      <c r="A47" s="840"/>
      <c r="B47" s="840"/>
      <c r="C47" s="840"/>
      <c r="D47" s="840"/>
      <c r="E47" s="841"/>
      <c r="F47" s="840"/>
      <c r="G47" s="842"/>
      <c r="H47" s="841"/>
      <c r="I47" s="843"/>
      <c r="J47" s="843"/>
      <c r="K47" s="843"/>
      <c r="L47" s="841"/>
      <c r="M47" s="841"/>
      <c r="N47" s="840"/>
      <c r="O47" s="841"/>
      <c r="P47" s="844"/>
      <c r="Q47" s="845"/>
      <c r="R47" s="845"/>
      <c r="S47" s="845"/>
      <c r="T47" s="845"/>
      <c r="U47" s="845"/>
      <c r="V47" s="845"/>
      <c r="W47" s="845"/>
      <c r="X47" s="845"/>
      <c r="Y47" s="845"/>
      <c r="Z47" s="845"/>
      <c r="AA47" s="845"/>
      <c r="AB47" s="845"/>
      <c r="AC47" s="845"/>
      <c r="AD47" s="845"/>
      <c r="AE47" s="845"/>
    </row>
    <row r="48" spans="1:31" s="846" customFormat="1" ht="15.75" hidden="1" customHeight="1">
      <c r="A48" s="840"/>
      <c r="B48" s="840"/>
      <c r="C48" s="840"/>
      <c r="D48" s="840"/>
      <c r="E48" s="841"/>
      <c r="F48" s="840"/>
      <c r="G48" s="842"/>
      <c r="H48" s="841"/>
      <c r="I48" s="843"/>
      <c r="J48" s="843"/>
      <c r="K48" s="843"/>
      <c r="L48" s="841"/>
      <c r="M48" s="841"/>
      <c r="N48" s="840"/>
      <c r="O48" s="841"/>
      <c r="P48" s="844"/>
      <c r="Q48" s="845"/>
      <c r="R48" s="845"/>
      <c r="S48" s="845"/>
      <c r="T48" s="845"/>
      <c r="U48" s="845"/>
      <c r="V48" s="845"/>
      <c r="W48" s="845"/>
      <c r="X48" s="845"/>
      <c r="Y48" s="845"/>
      <c r="Z48" s="845"/>
      <c r="AA48" s="845"/>
      <c r="AB48" s="845"/>
      <c r="AC48" s="845"/>
      <c r="AD48" s="845"/>
      <c r="AE48" s="845"/>
    </row>
    <row r="49" spans="1:31" ht="15.75" hidden="1" customHeight="1">
      <c r="A49" s="820"/>
      <c r="B49" s="840"/>
      <c r="C49" s="847"/>
      <c r="D49" s="847"/>
      <c r="E49" s="848"/>
      <c r="F49" s="847"/>
      <c r="G49" s="849"/>
      <c r="H49" s="850"/>
      <c r="I49" s="851"/>
      <c r="J49" s="851"/>
      <c r="K49" s="851"/>
      <c r="L49" s="850"/>
      <c r="M49" s="850"/>
      <c r="N49" s="849"/>
      <c r="O49" s="850"/>
      <c r="P49" s="852"/>
      <c r="Q49" s="853"/>
      <c r="R49" s="853"/>
      <c r="S49" s="853"/>
      <c r="T49" s="853"/>
      <c r="U49" s="853"/>
      <c r="V49" s="853"/>
      <c r="W49" s="853"/>
      <c r="X49" s="853"/>
      <c r="Y49" s="853"/>
      <c r="Z49" s="853"/>
      <c r="AA49" s="853"/>
      <c r="AB49" s="853"/>
      <c r="AC49" s="845"/>
      <c r="AD49" s="845"/>
      <c r="AE49" s="845"/>
    </row>
    <row r="50" spans="1:31" ht="15.75" customHeight="1">
      <c r="A50" s="820"/>
      <c r="B50" s="854"/>
      <c r="C50" s="855" t="s">
        <v>4302</v>
      </c>
      <c r="D50" s="856"/>
      <c r="E50" s="856"/>
      <c r="F50" s="857"/>
      <c r="G50" s="858"/>
      <c r="H50" s="859"/>
      <c r="I50" s="860"/>
      <c r="J50" s="860"/>
      <c r="K50" s="860"/>
      <c r="L50" s="859"/>
      <c r="M50" s="859"/>
      <c r="N50" s="858"/>
      <c r="O50" s="859"/>
      <c r="P50" s="861"/>
      <c r="Q50" s="862">
        <f>+R50/W50</f>
        <v>175.32793671290457</v>
      </c>
      <c r="R50" s="862">
        <f>SUM(R4:R49)</f>
        <v>320459546.14000005</v>
      </c>
      <c r="S50" s="862"/>
      <c r="T50" s="862">
        <f>+U50/W50</f>
        <v>176.38343736252045</v>
      </c>
      <c r="U50" s="862">
        <f>SUM(U4:U49)</f>
        <v>322388760.98999995</v>
      </c>
      <c r="V50" s="862"/>
      <c r="W50" s="862">
        <f>SUM(W4:W49)</f>
        <v>1827772.3</v>
      </c>
      <c r="X50" s="862"/>
      <c r="Y50" s="862"/>
      <c r="Z50" s="862"/>
      <c r="AA50" s="862"/>
      <c r="AB50" s="862">
        <f>SUM(AB4:AB49)</f>
        <v>-1929214.850000002</v>
      </c>
      <c r="AC50" s="862"/>
      <c r="AD50" s="862"/>
      <c r="AE50" s="862">
        <f>SUM(AE4:AE49)</f>
        <v>-1929214.850000002</v>
      </c>
    </row>
    <row r="51" spans="1:31" s="846" customFormat="1" ht="15.75" customHeight="1">
      <c r="A51" s="840" t="s">
        <v>38</v>
      </c>
      <c r="B51" s="840" t="s">
        <v>4283</v>
      </c>
      <c r="C51" s="840" t="s">
        <v>47</v>
      </c>
      <c r="D51" s="840"/>
      <c r="E51" s="841">
        <v>120123</v>
      </c>
      <c r="F51" s="840" t="s">
        <v>48</v>
      </c>
      <c r="G51" s="842" t="s">
        <v>4284</v>
      </c>
      <c r="H51" s="841">
        <v>351</v>
      </c>
      <c r="I51" s="843">
        <v>42522</v>
      </c>
      <c r="J51" s="843">
        <v>42523</v>
      </c>
      <c r="K51" s="843">
        <v>42523</v>
      </c>
      <c r="L51" s="841"/>
      <c r="M51" s="841"/>
      <c r="N51" s="840" t="s">
        <v>4285</v>
      </c>
      <c r="O51" s="841">
        <v>498</v>
      </c>
      <c r="P51" s="844">
        <v>28404</v>
      </c>
      <c r="Q51" s="845">
        <v>-177.71</v>
      </c>
      <c r="R51" s="845">
        <v>-5047674.84</v>
      </c>
      <c r="S51" s="845">
        <v>-5047674.84</v>
      </c>
      <c r="T51" s="845">
        <v>0</v>
      </c>
      <c r="U51" s="845"/>
      <c r="V51" s="845">
        <v>1</v>
      </c>
      <c r="W51" s="845"/>
      <c r="X51" s="845"/>
      <c r="Y51" s="845">
        <v>101</v>
      </c>
      <c r="Z51" s="845"/>
      <c r="AA51" s="845">
        <v>401</v>
      </c>
      <c r="AB51" s="845">
        <f>+R51-U51</f>
        <v>-5047674.84</v>
      </c>
      <c r="AC51" s="845"/>
      <c r="AD51" s="845"/>
      <c r="AE51" s="845">
        <f>+AB51+AD51</f>
        <v>-5047674.84</v>
      </c>
    </row>
    <row r="52" spans="1:31" s="846" customFormat="1" ht="15.75" customHeight="1">
      <c r="A52" s="840" t="s">
        <v>38</v>
      </c>
      <c r="B52" s="840" t="s">
        <v>4283</v>
      </c>
      <c r="C52" s="840" t="s">
        <v>47</v>
      </c>
      <c r="D52" s="840"/>
      <c r="E52" s="841">
        <v>120123</v>
      </c>
      <c r="F52" s="840" t="s">
        <v>48</v>
      </c>
      <c r="G52" s="842" t="s">
        <v>4284</v>
      </c>
      <c r="H52" s="841">
        <v>351</v>
      </c>
      <c r="I52" s="843">
        <v>42522</v>
      </c>
      <c r="J52" s="843">
        <v>42523</v>
      </c>
      <c r="K52" s="843">
        <v>42523</v>
      </c>
      <c r="L52" s="841"/>
      <c r="M52" s="841"/>
      <c r="N52" s="840" t="s">
        <v>4285</v>
      </c>
      <c r="O52" s="841">
        <v>498</v>
      </c>
      <c r="P52" s="844">
        <v>28404</v>
      </c>
      <c r="Q52" s="845">
        <v>175.55</v>
      </c>
      <c r="R52" s="845">
        <v>4986322.2</v>
      </c>
      <c r="S52" s="845">
        <v>4986322.2</v>
      </c>
      <c r="T52" s="845">
        <v>0</v>
      </c>
      <c r="U52" s="845"/>
      <c r="V52" s="845">
        <v>1</v>
      </c>
      <c r="W52" s="845"/>
      <c r="X52" s="845"/>
      <c r="Y52" s="845">
        <v>101</v>
      </c>
      <c r="Z52" s="845"/>
      <c r="AA52" s="845">
        <v>401</v>
      </c>
      <c r="AB52" s="845">
        <f>+R52-U52</f>
        <v>4986322.2</v>
      </c>
      <c r="AC52" s="845"/>
      <c r="AD52" s="845"/>
      <c r="AE52" s="845">
        <f>+AB52+AD52</f>
        <v>4986322.2</v>
      </c>
    </row>
    <row r="53" spans="1:31" s="846" customFormat="1" ht="15.75" hidden="1" customHeight="1">
      <c r="A53" s="840"/>
      <c r="B53" s="840"/>
      <c r="C53" s="840"/>
      <c r="D53" s="840"/>
      <c r="E53" s="841"/>
      <c r="F53" s="840"/>
      <c r="G53" s="842"/>
      <c r="H53" s="841"/>
      <c r="I53" s="843"/>
      <c r="J53" s="843"/>
      <c r="K53" s="843"/>
      <c r="L53" s="841"/>
      <c r="M53" s="841"/>
      <c r="N53" s="840"/>
      <c r="O53" s="841"/>
      <c r="P53" s="844"/>
      <c r="Q53" s="845"/>
      <c r="R53" s="845"/>
      <c r="S53" s="845"/>
      <c r="T53" s="845"/>
      <c r="U53" s="845"/>
      <c r="V53" s="845"/>
      <c r="W53" s="845"/>
      <c r="X53" s="845"/>
      <c r="Y53" s="845"/>
      <c r="Z53" s="845"/>
      <c r="AA53" s="845"/>
      <c r="AB53" s="845"/>
      <c r="AC53" s="845"/>
      <c r="AD53" s="845"/>
      <c r="AE53" s="845"/>
    </row>
    <row r="54" spans="1:31" s="846" customFormat="1" ht="15.75" hidden="1" customHeight="1">
      <c r="A54" s="840"/>
      <c r="B54" s="840"/>
      <c r="C54" s="840"/>
      <c r="D54" s="840"/>
      <c r="E54" s="841"/>
      <c r="F54" s="840"/>
      <c r="G54" s="842"/>
      <c r="H54" s="841"/>
      <c r="I54" s="843"/>
      <c r="J54" s="843"/>
      <c r="K54" s="843"/>
      <c r="L54" s="841"/>
      <c r="M54" s="841"/>
      <c r="N54" s="840"/>
      <c r="O54" s="841"/>
      <c r="P54" s="844"/>
      <c r="Q54" s="845"/>
      <c r="R54" s="845"/>
      <c r="S54" s="845"/>
      <c r="T54" s="845"/>
      <c r="U54" s="845"/>
      <c r="V54" s="845"/>
      <c r="W54" s="845"/>
      <c r="X54" s="845"/>
      <c r="Y54" s="845"/>
      <c r="Z54" s="845"/>
      <c r="AA54" s="845"/>
      <c r="AB54" s="845"/>
      <c r="AC54" s="845"/>
      <c r="AD54" s="845"/>
      <c r="AE54" s="845"/>
    </row>
    <row r="55" spans="1:31" s="846" customFormat="1" ht="15.75" hidden="1" customHeight="1">
      <c r="A55" s="840"/>
      <c r="B55" s="840"/>
      <c r="C55" s="840"/>
      <c r="D55" s="840"/>
      <c r="E55" s="841"/>
      <c r="F55" s="840"/>
      <c r="G55" s="842"/>
      <c r="H55" s="841"/>
      <c r="I55" s="843"/>
      <c r="J55" s="843"/>
      <c r="K55" s="843"/>
      <c r="L55" s="841"/>
      <c r="M55" s="841"/>
      <c r="N55" s="840"/>
      <c r="O55" s="841"/>
      <c r="P55" s="844"/>
      <c r="Q55" s="845"/>
      <c r="R55" s="845"/>
      <c r="S55" s="845"/>
      <c r="T55" s="845"/>
      <c r="U55" s="845"/>
      <c r="V55" s="845"/>
      <c r="W55" s="845"/>
      <c r="X55" s="845"/>
      <c r="Y55" s="845"/>
      <c r="Z55" s="845"/>
      <c r="AA55" s="845"/>
      <c r="AB55" s="845"/>
      <c r="AC55" s="845"/>
      <c r="AD55" s="845"/>
      <c r="AE55" s="845"/>
    </row>
    <row r="56" spans="1:31" s="846" customFormat="1" ht="15.75" hidden="1" customHeight="1">
      <c r="A56" s="840"/>
      <c r="B56" s="840"/>
      <c r="C56" s="840"/>
      <c r="D56" s="840"/>
      <c r="E56" s="841"/>
      <c r="F56" s="840"/>
      <c r="G56" s="842"/>
      <c r="H56" s="841"/>
      <c r="I56" s="843"/>
      <c r="J56" s="843"/>
      <c r="K56" s="843"/>
      <c r="L56" s="841"/>
      <c r="M56" s="841"/>
      <c r="N56" s="840"/>
      <c r="O56" s="841"/>
      <c r="P56" s="844"/>
      <c r="Q56" s="845"/>
      <c r="R56" s="845"/>
      <c r="S56" s="845"/>
      <c r="T56" s="845"/>
      <c r="U56" s="845"/>
      <c r="V56" s="845"/>
      <c r="W56" s="845"/>
      <c r="X56" s="845"/>
      <c r="Y56" s="845"/>
      <c r="Z56" s="845"/>
      <c r="AA56" s="845"/>
      <c r="AB56" s="845"/>
      <c r="AC56" s="845"/>
      <c r="AD56" s="845"/>
      <c r="AE56" s="845"/>
    </row>
    <row r="57" spans="1:31" s="846" customFormat="1" ht="15.75" hidden="1" customHeight="1">
      <c r="A57" s="840"/>
      <c r="B57" s="863"/>
      <c r="C57" s="863"/>
      <c r="D57" s="863"/>
      <c r="E57" s="864"/>
      <c r="F57" s="863"/>
      <c r="G57" s="865"/>
      <c r="H57" s="866"/>
      <c r="I57" s="867"/>
      <c r="J57" s="867"/>
      <c r="K57" s="867"/>
      <c r="L57" s="866"/>
      <c r="M57" s="866"/>
      <c r="N57" s="868"/>
      <c r="O57" s="866"/>
      <c r="P57" s="869"/>
      <c r="Q57" s="870"/>
      <c r="R57" s="870"/>
      <c r="S57" s="870"/>
      <c r="T57" s="870"/>
      <c r="U57" s="870"/>
      <c r="V57" s="870"/>
      <c r="W57" s="870"/>
      <c r="X57" s="870"/>
      <c r="Y57" s="870"/>
      <c r="Z57" s="870"/>
      <c r="AA57" s="870"/>
      <c r="AB57" s="870"/>
      <c r="AC57" s="870"/>
      <c r="AD57" s="870"/>
      <c r="AE57" s="870"/>
    </row>
    <row r="58" spans="1:31" s="846" customFormat="1" ht="15.75" customHeight="1">
      <c r="A58" s="840"/>
      <c r="B58" s="871"/>
      <c r="C58" s="872" t="s">
        <v>4303</v>
      </c>
      <c r="D58" s="873"/>
      <c r="E58" s="873"/>
      <c r="F58" s="874"/>
      <c r="G58" s="875"/>
      <c r="H58" s="876"/>
      <c r="I58" s="877"/>
      <c r="J58" s="877"/>
      <c r="K58" s="877"/>
      <c r="L58" s="876"/>
      <c r="M58" s="876"/>
      <c r="N58" s="878"/>
      <c r="O58" s="876"/>
      <c r="P58" s="879"/>
      <c r="Q58" s="880"/>
      <c r="R58" s="880">
        <f>SUM(R51:R57)</f>
        <v>-61352.639999999665</v>
      </c>
      <c r="S58" s="880"/>
      <c r="T58" s="880"/>
      <c r="U58" s="880">
        <f>SUM(U51:U57)</f>
        <v>0</v>
      </c>
      <c r="V58" s="880">
        <f>SUM(V51:V57)</f>
        <v>2</v>
      </c>
      <c r="W58" s="880">
        <f>SUM(W51:W57)</f>
        <v>0</v>
      </c>
      <c r="X58" s="880"/>
      <c r="Y58" s="880"/>
      <c r="Z58" s="880"/>
      <c r="AA58" s="880"/>
      <c r="AB58" s="880">
        <f>SUM(AB51:AB57)</f>
        <v>-61352.639999999665</v>
      </c>
      <c r="AC58" s="880"/>
      <c r="AD58" s="880"/>
      <c r="AE58" s="880">
        <f>SUM(AE51:AE57)</f>
        <v>-61352.639999999665</v>
      </c>
    </row>
    <row r="59" spans="1:31" ht="15.75" customHeight="1">
      <c r="A59" s="849"/>
      <c r="B59" s="881"/>
      <c r="C59" s="881"/>
      <c r="D59" s="881"/>
      <c r="E59" s="882"/>
      <c r="F59" s="881"/>
      <c r="G59" s="883"/>
      <c r="H59" s="884"/>
      <c r="I59" s="885"/>
      <c r="J59" s="885"/>
      <c r="K59" s="885"/>
      <c r="L59" s="884"/>
      <c r="M59" s="884"/>
      <c r="N59" s="886"/>
      <c r="O59" s="884"/>
      <c r="P59" s="887"/>
      <c r="Q59" s="888"/>
      <c r="R59" s="888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888"/>
      <c r="AD59" s="888"/>
      <c r="AE59" s="888"/>
    </row>
    <row r="60" spans="1:31" ht="15.75" customHeight="1" thickBot="1">
      <c r="A60" s="889"/>
      <c r="B60" s="890"/>
      <c r="C60" s="891" t="s">
        <v>2928</v>
      </c>
      <c r="D60" s="892"/>
      <c r="E60" s="892"/>
      <c r="F60" s="893"/>
      <c r="G60" s="894"/>
      <c r="H60" s="890"/>
      <c r="I60" s="890"/>
      <c r="J60" s="890"/>
      <c r="K60" s="890"/>
      <c r="L60" s="890"/>
      <c r="M60" s="890"/>
      <c r="N60" s="890"/>
      <c r="O60" s="890"/>
      <c r="P60" s="895">
        <f>SUM(P4:P59)</f>
        <v>1884588.3</v>
      </c>
      <c r="Q60" s="896">
        <f>+R60/W60</f>
        <v>175.29436981838495</v>
      </c>
      <c r="R60" s="896">
        <f>+R50+R58</f>
        <v>320398193.50000006</v>
      </c>
      <c r="S60" s="896">
        <f>SUM(S4:S59)</f>
        <v>-2013155.54</v>
      </c>
      <c r="T60" s="896">
        <f>+U60/W60</f>
        <v>176.38343736252045</v>
      </c>
      <c r="U60" s="896">
        <f>+U50+U58</f>
        <v>322388760.98999995</v>
      </c>
      <c r="V60" s="896">
        <f>+V50+V58</f>
        <v>2</v>
      </c>
      <c r="W60" s="896">
        <f>+W50+W58</f>
        <v>1827772.3</v>
      </c>
      <c r="X60" s="896">
        <f>SUM(X4:X59)</f>
        <v>13</v>
      </c>
      <c r="Y60" s="896"/>
      <c r="Z60" s="896">
        <f>SUM(Z4:Z59)</f>
        <v>0</v>
      </c>
      <c r="AA60" s="896"/>
      <c r="AB60" s="896">
        <f>+AB50+AB58</f>
        <v>-1990567.4900000016</v>
      </c>
      <c r="AC60" s="896"/>
      <c r="AD60" s="896">
        <f>+AD50+AD58</f>
        <v>0</v>
      </c>
      <c r="AE60" s="896">
        <f>+AE50+AE58</f>
        <v>-1990567.4900000016</v>
      </c>
    </row>
    <row r="61" spans="1:31" ht="15.75" customHeight="1" thickTop="1"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7"/>
      <c r="P61" s="897"/>
      <c r="Q61" s="897"/>
      <c r="R61" s="898"/>
      <c r="S61" s="897"/>
      <c r="T61" s="899"/>
      <c r="U61" s="898"/>
      <c r="V61" s="897"/>
      <c r="W61" s="898"/>
      <c r="X61" s="897"/>
      <c r="Y61" s="897"/>
      <c r="Z61" s="897"/>
      <c r="AA61" s="897"/>
      <c r="AB61" s="898"/>
    </row>
    <row r="62" spans="1:31" ht="28.5" customHeight="1">
      <c r="C62" s="835" t="s">
        <v>2</v>
      </c>
      <c r="D62" s="812" t="s">
        <v>3</v>
      </c>
      <c r="E62" s="812" t="s">
        <v>4</v>
      </c>
      <c r="F62" s="835" t="s">
        <v>5</v>
      </c>
      <c r="G62" s="812" t="s">
        <v>6</v>
      </c>
      <c r="H62" s="836" t="s">
        <v>4293</v>
      </c>
      <c r="I62" s="836" t="s">
        <v>4294</v>
      </c>
      <c r="J62" s="812" t="s">
        <v>9</v>
      </c>
      <c r="K62" s="812" t="s">
        <v>10</v>
      </c>
      <c r="L62" s="812" t="s">
        <v>11</v>
      </c>
      <c r="M62" s="812" t="s">
        <v>12</v>
      </c>
      <c r="N62" s="812" t="s">
        <v>13</v>
      </c>
      <c r="O62" s="812" t="s">
        <v>14</v>
      </c>
      <c r="P62" s="812" t="s">
        <v>15</v>
      </c>
      <c r="Q62" s="837" t="s">
        <v>4295</v>
      </c>
      <c r="R62" s="837" t="s">
        <v>4304</v>
      </c>
      <c r="S62" s="812" t="s">
        <v>18</v>
      </c>
      <c r="T62" s="835" t="s">
        <v>19</v>
      </c>
      <c r="U62" s="835" t="s">
        <v>20</v>
      </c>
      <c r="V62" s="812" t="s">
        <v>21</v>
      </c>
      <c r="W62" s="837" t="s">
        <v>4305</v>
      </c>
      <c r="X62" s="838" t="s">
        <v>23</v>
      </c>
      <c r="Y62" s="838" t="s">
        <v>24</v>
      </c>
      <c r="Z62" s="838" t="s">
        <v>25</v>
      </c>
      <c r="AA62" s="838" t="s">
        <v>26</v>
      </c>
      <c r="AB62" s="835" t="s">
        <v>4298</v>
      </c>
      <c r="AC62" s="835"/>
      <c r="AD62" s="835" t="s">
        <v>4300</v>
      </c>
      <c r="AE62" s="835" t="s">
        <v>4300</v>
      </c>
    </row>
    <row r="63" spans="1:31" ht="15.75" customHeight="1">
      <c r="C63" s="900" t="s">
        <v>4306</v>
      </c>
      <c r="D63" s="882"/>
      <c r="E63" s="882"/>
      <c r="F63" s="881" t="s">
        <v>45</v>
      </c>
      <c r="G63" s="901"/>
      <c r="H63" s="902"/>
      <c r="I63" s="903"/>
      <c r="J63" s="882"/>
      <c r="K63" s="882"/>
      <c r="L63" s="882"/>
      <c r="M63" s="882"/>
      <c r="N63" s="882"/>
      <c r="O63" s="882"/>
      <c r="P63" s="904"/>
      <c r="Q63" s="905">
        <f t="shared" ref="Q63:Q72" si="2">IF(ISERROR(R63/W63),0,(R63/W63))</f>
        <v>183.59000033473552</v>
      </c>
      <c r="R63" s="906">
        <f t="shared" ref="R63:R73" si="3">SUMIF($F$4:$F$59,F63,$R$4:$R$59)</f>
        <v>1645388.6600000001</v>
      </c>
      <c r="S63" s="904"/>
      <c r="T63" s="905">
        <f t="shared" ref="T63:T72" si="4">IF(ISERROR(U63/W63),0,(U63/W63))</f>
        <v>177.95000055789254</v>
      </c>
      <c r="U63" s="906">
        <f t="shared" ref="U63:U73" si="5">SUMIF($F$4:$F$59,F63,$U$4:$U$59)</f>
        <v>1594841.29</v>
      </c>
      <c r="V63" s="904"/>
      <c r="W63" s="906">
        <f t="shared" ref="W63:W73" si="6">SUMIF($F$4:$F$59,F63,$W$4:$W$59)</f>
        <v>8962.2999999999993</v>
      </c>
      <c r="X63" s="904"/>
      <c r="Y63" s="904"/>
      <c r="Z63" s="904"/>
      <c r="AA63" s="904"/>
      <c r="AB63" s="906">
        <f t="shared" ref="AB63:AB73" si="7">SUMIF($F$4:$F$59,F63,$AB$4:$AB$59)</f>
        <v>50547.370000000054</v>
      </c>
      <c r="AC63" s="906"/>
      <c r="AD63" s="906">
        <f>SUMIF($F$4:$F$59,F63,$AD$4:$AD$59)</f>
        <v>0</v>
      </c>
      <c r="AE63" s="906">
        <f>SUMIF($F$4:$F$59,F63,$AE$4:$AE$59)</f>
        <v>50547.370000000054</v>
      </c>
    </row>
    <row r="64" spans="1:31" ht="15.75" customHeight="1">
      <c r="C64" s="907"/>
      <c r="D64" s="907"/>
      <c r="E64" s="907"/>
      <c r="F64" s="820" t="s">
        <v>58</v>
      </c>
      <c r="G64" s="908"/>
      <c r="H64" s="909"/>
      <c r="I64" s="819"/>
      <c r="J64" s="907"/>
      <c r="K64" s="907"/>
      <c r="L64" s="907"/>
      <c r="M64" s="907"/>
      <c r="N64" s="907"/>
      <c r="O64" s="907"/>
      <c r="P64" s="910"/>
      <c r="Q64" s="911">
        <f t="shared" si="2"/>
        <v>179.5</v>
      </c>
      <c r="R64" s="912">
        <f t="shared" si="3"/>
        <v>2555003</v>
      </c>
      <c r="S64" s="910"/>
      <c r="T64" s="911">
        <f t="shared" si="4"/>
        <v>176.37</v>
      </c>
      <c r="U64" s="912">
        <f t="shared" si="5"/>
        <v>2510450.58</v>
      </c>
      <c r="V64" s="910"/>
      <c r="W64" s="912">
        <f t="shared" si="6"/>
        <v>14234</v>
      </c>
      <c r="X64" s="910"/>
      <c r="Y64" s="910"/>
      <c r="Z64" s="910"/>
      <c r="AA64" s="910"/>
      <c r="AB64" s="912">
        <f t="shared" si="7"/>
        <v>44552.419999999925</v>
      </c>
      <c r="AC64" s="912"/>
      <c r="AD64" s="912">
        <f t="shared" ref="AD64:AD73" si="8">SUMIF($F$4:$F$59,F64,$AD$4:$AD$59)</f>
        <v>0</v>
      </c>
      <c r="AE64" s="912">
        <f t="shared" ref="AE64:AE73" si="9">SUMIF($F$4:$F$59,F64,$AE$4:$AE$59)</f>
        <v>44552.419999999925</v>
      </c>
    </row>
    <row r="65" spans="3:31" ht="15.75" customHeight="1">
      <c r="C65" s="907"/>
      <c r="D65" s="907"/>
      <c r="E65" s="907"/>
      <c r="F65" s="820" t="s">
        <v>59</v>
      </c>
      <c r="G65" s="913"/>
      <c r="H65" s="914"/>
      <c r="I65" s="915"/>
      <c r="J65" s="848"/>
      <c r="K65" s="848"/>
      <c r="L65" s="848"/>
      <c r="M65" s="848"/>
      <c r="N65" s="848"/>
      <c r="O65" s="848"/>
      <c r="P65" s="911"/>
      <c r="Q65" s="911">
        <f t="shared" si="2"/>
        <v>173.71953790599392</v>
      </c>
      <c r="R65" s="916">
        <f t="shared" si="3"/>
        <v>8755638.4299999997</v>
      </c>
      <c r="S65" s="911"/>
      <c r="T65" s="911">
        <f t="shared" si="4"/>
        <v>176.37000000000003</v>
      </c>
      <c r="U65" s="916">
        <f t="shared" si="5"/>
        <v>8889224.370000001</v>
      </c>
      <c r="V65" s="911"/>
      <c r="W65" s="916">
        <f t="shared" si="6"/>
        <v>50401</v>
      </c>
      <c r="X65" s="911"/>
      <c r="Y65" s="911"/>
      <c r="Z65" s="911"/>
      <c r="AA65" s="911"/>
      <c r="AB65" s="916">
        <f t="shared" si="7"/>
        <v>-133585.94000000134</v>
      </c>
      <c r="AC65" s="916"/>
      <c r="AD65" s="916">
        <f t="shared" si="8"/>
        <v>0</v>
      </c>
      <c r="AE65" s="916">
        <f t="shared" si="9"/>
        <v>-133585.94000000134</v>
      </c>
    </row>
    <row r="66" spans="3:31" ht="15.75" customHeight="1">
      <c r="C66" s="907"/>
      <c r="D66" s="907"/>
      <c r="E66" s="907"/>
      <c r="F66" s="820" t="s">
        <v>49</v>
      </c>
      <c r="G66" s="913"/>
      <c r="H66" s="914"/>
      <c r="I66" s="915"/>
      <c r="J66" s="848"/>
      <c r="K66" s="848"/>
      <c r="L66" s="848"/>
      <c r="M66" s="848"/>
      <c r="N66" s="848"/>
      <c r="O66" s="848"/>
      <c r="P66" s="911"/>
      <c r="Q66" s="911">
        <f t="shared" si="2"/>
        <v>179</v>
      </c>
      <c r="R66" s="916">
        <f t="shared" si="3"/>
        <v>6570732</v>
      </c>
      <c r="S66" s="911"/>
      <c r="T66" s="911">
        <f t="shared" si="4"/>
        <v>176.37000000000003</v>
      </c>
      <c r="U66" s="916">
        <f t="shared" si="5"/>
        <v>6474189.9600000009</v>
      </c>
      <c r="V66" s="911"/>
      <c r="W66" s="916">
        <f t="shared" si="6"/>
        <v>36708</v>
      </c>
      <c r="X66" s="911"/>
      <c r="Y66" s="911"/>
      <c r="Z66" s="911"/>
      <c r="AA66" s="911"/>
      <c r="AB66" s="916">
        <f t="shared" si="7"/>
        <v>96542.039999999572</v>
      </c>
      <c r="AC66" s="916"/>
      <c r="AD66" s="916">
        <f t="shared" si="8"/>
        <v>0</v>
      </c>
      <c r="AE66" s="916">
        <f t="shared" si="9"/>
        <v>96542.039999999572</v>
      </c>
    </row>
    <row r="67" spans="3:31" ht="15.75" hidden="1" customHeight="1">
      <c r="C67" s="907"/>
      <c r="D67" s="907"/>
      <c r="E67" s="907"/>
      <c r="F67" s="820" t="s">
        <v>4307</v>
      </c>
      <c r="G67" s="913"/>
      <c r="H67" s="914"/>
      <c r="I67" s="915"/>
      <c r="J67" s="848"/>
      <c r="K67" s="848"/>
      <c r="L67" s="848"/>
      <c r="M67" s="848"/>
      <c r="N67" s="848"/>
      <c r="O67" s="848"/>
      <c r="P67" s="911"/>
      <c r="Q67" s="911">
        <f t="shared" si="2"/>
        <v>0</v>
      </c>
      <c r="R67" s="916">
        <f t="shared" si="3"/>
        <v>0</v>
      </c>
      <c r="S67" s="911"/>
      <c r="T67" s="911">
        <f t="shared" si="4"/>
        <v>0</v>
      </c>
      <c r="U67" s="916">
        <f t="shared" si="5"/>
        <v>0</v>
      </c>
      <c r="V67" s="911"/>
      <c r="W67" s="916">
        <f t="shared" si="6"/>
        <v>0</v>
      </c>
      <c r="X67" s="911"/>
      <c r="Y67" s="911"/>
      <c r="Z67" s="911"/>
      <c r="AA67" s="911"/>
      <c r="AB67" s="916">
        <f t="shared" si="7"/>
        <v>0</v>
      </c>
      <c r="AC67" s="916"/>
      <c r="AD67" s="916">
        <f t="shared" si="8"/>
        <v>0</v>
      </c>
      <c r="AE67" s="916">
        <f t="shared" si="9"/>
        <v>0</v>
      </c>
    </row>
    <row r="68" spans="3:31" ht="15.75" customHeight="1">
      <c r="C68" s="907"/>
      <c r="D68" s="907"/>
      <c r="E68" s="907"/>
      <c r="F68" s="820" t="s">
        <v>57</v>
      </c>
      <c r="G68" s="913"/>
      <c r="H68" s="914"/>
      <c r="I68" s="915"/>
      <c r="J68" s="848"/>
      <c r="K68" s="848"/>
      <c r="L68" s="848"/>
      <c r="M68" s="848"/>
      <c r="N68" s="848"/>
      <c r="O68" s="848"/>
      <c r="P68" s="911"/>
      <c r="Q68" s="911">
        <f t="shared" si="2"/>
        <v>175.88776401077723</v>
      </c>
      <c r="R68" s="916">
        <f t="shared" si="3"/>
        <v>130954420.49000001</v>
      </c>
      <c r="S68" s="911"/>
      <c r="T68" s="911">
        <f t="shared" si="4"/>
        <v>176.37</v>
      </c>
      <c r="U68" s="916">
        <f t="shared" si="5"/>
        <v>131313461.58</v>
      </c>
      <c r="V68" s="911"/>
      <c r="W68" s="916">
        <f t="shared" si="6"/>
        <v>744534</v>
      </c>
      <c r="X68" s="911"/>
      <c r="Y68" s="911"/>
      <c r="Z68" s="911"/>
      <c r="AA68" s="911"/>
      <c r="AB68" s="916">
        <f t="shared" si="7"/>
        <v>-359041.08999999985</v>
      </c>
      <c r="AC68" s="916"/>
      <c r="AD68" s="916">
        <f t="shared" si="8"/>
        <v>0</v>
      </c>
      <c r="AE68" s="916">
        <f t="shared" si="9"/>
        <v>-359041.08999999985</v>
      </c>
    </row>
    <row r="69" spans="3:31" ht="15.75" customHeight="1">
      <c r="C69" s="907"/>
      <c r="D69" s="907"/>
      <c r="E69" s="907"/>
      <c r="F69" s="840" t="s">
        <v>52</v>
      </c>
      <c r="G69" s="913"/>
      <c r="H69" s="914"/>
      <c r="I69" s="915"/>
      <c r="J69" s="848"/>
      <c r="K69" s="848"/>
      <c r="L69" s="848"/>
      <c r="M69" s="848"/>
      <c r="N69" s="848"/>
      <c r="O69" s="848"/>
      <c r="P69" s="911"/>
      <c r="Q69" s="911">
        <f t="shared" si="2"/>
        <v>174.1599661085838</v>
      </c>
      <c r="R69" s="916">
        <f t="shared" si="3"/>
        <v>137975794.91</v>
      </c>
      <c r="S69" s="911"/>
      <c r="T69" s="911">
        <f t="shared" si="4"/>
        <v>176.37</v>
      </c>
      <c r="U69" s="916">
        <f t="shared" si="5"/>
        <v>139726663.31999999</v>
      </c>
      <c r="V69" s="911"/>
      <c r="W69" s="916">
        <f t="shared" si="6"/>
        <v>792236</v>
      </c>
      <c r="X69" s="911"/>
      <c r="Y69" s="911"/>
      <c r="Z69" s="911"/>
      <c r="AA69" s="911"/>
      <c r="AB69" s="916">
        <f t="shared" si="7"/>
        <v>-1750868.4100000001</v>
      </c>
      <c r="AC69" s="916"/>
      <c r="AD69" s="916">
        <f t="shared" si="8"/>
        <v>0</v>
      </c>
      <c r="AE69" s="916">
        <f t="shared" si="9"/>
        <v>-1750868.4100000001</v>
      </c>
    </row>
    <row r="70" spans="3:31" ht="15.75" customHeight="1">
      <c r="C70" s="907"/>
      <c r="D70" s="907"/>
      <c r="E70" s="907"/>
      <c r="F70" s="820" t="s">
        <v>55</v>
      </c>
      <c r="G70" s="913"/>
      <c r="H70" s="914"/>
      <c r="I70" s="915"/>
      <c r="J70" s="848"/>
      <c r="K70" s="848"/>
      <c r="L70" s="848"/>
      <c r="M70" s="848"/>
      <c r="N70" s="848"/>
      <c r="O70" s="848"/>
      <c r="P70" s="911"/>
      <c r="Q70" s="911">
        <f t="shared" si="2"/>
        <v>176.50452216275224</v>
      </c>
      <c r="R70" s="916">
        <f t="shared" si="3"/>
        <v>21666106.600000001</v>
      </c>
      <c r="S70" s="911"/>
      <c r="T70" s="911">
        <f t="shared" si="4"/>
        <v>176.37</v>
      </c>
      <c r="U70" s="916">
        <f t="shared" si="5"/>
        <v>21649593.870000001</v>
      </c>
      <c r="V70" s="911"/>
      <c r="W70" s="916">
        <f t="shared" si="6"/>
        <v>122751</v>
      </c>
      <c r="X70" s="911"/>
      <c r="Y70" s="911"/>
      <c r="Z70" s="911"/>
      <c r="AA70" s="911"/>
      <c r="AB70" s="916">
        <f t="shared" si="7"/>
        <v>16512.730000000447</v>
      </c>
      <c r="AC70" s="916"/>
      <c r="AD70" s="916">
        <f t="shared" si="8"/>
        <v>0</v>
      </c>
      <c r="AE70" s="916">
        <f t="shared" si="9"/>
        <v>16512.730000000447</v>
      </c>
    </row>
    <row r="71" spans="3:31" ht="15.75" hidden="1" customHeight="1">
      <c r="C71" s="907"/>
      <c r="D71" s="907"/>
      <c r="E71" s="907"/>
      <c r="F71" s="820" t="s">
        <v>4308</v>
      </c>
      <c r="G71" s="913"/>
      <c r="H71" s="914"/>
      <c r="I71" s="915"/>
      <c r="J71" s="848"/>
      <c r="K71" s="848"/>
      <c r="L71" s="848"/>
      <c r="M71" s="848"/>
      <c r="N71" s="848"/>
      <c r="O71" s="848"/>
      <c r="P71" s="911"/>
      <c r="Q71" s="911">
        <f t="shared" si="2"/>
        <v>0</v>
      </c>
      <c r="R71" s="916">
        <f t="shared" si="3"/>
        <v>0</v>
      </c>
      <c r="S71" s="911"/>
      <c r="T71" s="911">
        <f t="shared" si="4"/>
        <v>0</v>
      </c>
      <c r="U71" s="916">
        <f t="shared" si="5"/>
        <v>0</v>
      </c>
      <c r="V71" s="911"/>
      <c r="W71" s="916">
        <f t="shared" si="6"/>
        <v>0</v>
      </c>
      <c r="X71" s="911"/>
      <c r="Y71" s="911"/>
      <c r="Z71" s="911"/>
      <c r="AA71" s="911"/>
      <c r="AB71" s="916">
        <f t="shared" si="7"/>
        <v>0</v>
      </c>
      <c r="AC71" s="916"/>
      <c r="AD71" s="916">
        <f t="shared" si="8"/>
        <v>0</v>
      </c>
      <c r="AE71" s="916">
        <f t="shared" si="9"/>
        <v>0</v>
      </c>
    </row>
    <row r="72" spans="3:31" ht="15.75" customHeight="1">
      <c r="C72" s="907"/>
      <c r="D72" s="907"/>
      <c r="E72" s="907"/>
      <c r="F72" s="820" t="s">
        <v>48</v>
      </c>
      <c r="G72" s="913"/>
      <c r="H72" s="914"/>
      <c r="I72" s="915"/>
      <c r="J72" s="848"/>
      <c r="K72" s="848"/>
      <c r="L72" s="848"/>
      <c r="M72" s="848"/>
      <c r="N72" s="848"/>
      <c r="O72" s="848"/>
      <c r="P72" s="911"/>
      <c r="Q72" s="911">
        <f t="shared" si="2"/>
        <v>177.11708302602466</v>
      </c>
      <c r="R72" s="916">
        <f t="shared" si="3"/>
        <v>10086109.41</v>
      </c>
      <c r="S72" s="911"/>
      <c r="T72" s="911">
        <f t="shared" si="4"/>
        <v>176.37</v>
      </c>
      <c r="U72" s="916">
        <f t="shared" si="5"/>
        <v>10043566.02</v>
      </c>
      <c r="V72" s="911"/>
      <c r="W72" s="916">
        <f t="shared" si="6"/>
        <v>56946</v>
      </c>
      <c r="X72" s="911"/>
      <c r="Y72" s="911"/>
      <c r="Z72" s="911"/>
      <c r="AA72" s="911"/>
      <c r="AB72" s="916">
        <f t="shared" si="7"/>
        <v>42543.389999999665</v>
      </c>
      <c r="AC72" s="916"/>
      <c r="AD72" s="916">
        <f t="shared" si="8"/>
        <v>0</v>
      </c>
      <c r="AE72" s="916">
        <f t="shared" si="9"/>
        <v>42543.389999999665</v>
      </c>
    </row>
    <row r="73" spans="3:31" ht="15.75" customHeight="1">
      <c r="C73" s="907"/>
      <c r="D73" s="907"/>
      <c r="E73" s="907"/>
      <c r="F73" s="820" t="s">
        <v>41</v>
      </c>
      <c r="G73" s="913"/>
      <c r="H73" s="914"/>
      <c r="I73" s="915"/>
      <c r="J73" s="848"/>
      <c r="K73" s="848"/>
      <c r="L73" s="848"/>
      <c r="M73" s="848"/>
      <c r="N73" s="848"/>
      <c r="O73" s="848"/>
      <c r="P73" s="911"/>
      <c r="Q73" s="911">
        <f>IF(ISERROR(R73/W73),0,(R73/W73))</f>
        <v>189</v>
      </c>
      <c r="R73" s="916">
        <f t="shared" si="3"/>
        <v>189000</v>
      </c>
      <c r="S73" s="911"/>
      <c r="T73" s="911">
        <f>IF(ISERROR(U73/W73),0,(U73/W73))</f>
        <v>186.77</v>
      </c>
      <c r="U73" s="916">
        <f t="shared" si="5"/>
        <v>186770</v>
      </c>
      <c r="V73" s="911"/>
      <c r="W73" s="916">
        <f t="shared" si="6"/>
        <v>1000</v>
      </c>
      <c r="X73" s="911"/>
      <c r="Y73" s="911"/>
      <c r="Z73" s="911"/>
      <c r="AA73" s="911"/>
      <c r="AB73" s="916">
        <f t="shared" si="7"/>
        <v>2230</v>
      </c>
      <c r="AC73" s="916"/>
      <c r="AD73" s="916">
        <f t="shared" si="8"/>
        <v>0</v>
      </c>
      <c r="AE73" s="916">
        <f t="shared" si="9"/>
        <v>2230</v>
      </c>
    </row>
    <row r="74" spans="3:31" ht="15.75" customHeight="1">
      <c r="C74" s="850"/>
      <c r="D74" s="850"/>
      <c r="E74" s="850"/>
      <c r="F74" s="849"/>
      <c r="G74" s="917"/>
      <c r="H74" s="918"/>
      <c r="I74" s="919"/>
      <c r="J74" s="884"/>
      <c r="K74" s="884"/>
      <c r="L74" s="884"/>
      <c r="M74" s="884"/>
      <c r="N74" s="884"/>
      <c r="O74" s="884"/>
      <c r="P74" s="905"/>
      <c r="Q74" s="911"/>
      <c r="R74" s="916"/>
      <c r="S74" s="911"/>
      <c r="T74" s="911"/>
      <c r="U74" s="916"/>
      <c r="V74" s="911"/>
      <c r="W74" s="916"/>
      <c r="X74" s="911"/>
      <c r="Y74" s="911"/>
      <c r="Z74" s="911"/>
      <c r="AA74" s="911"/>
      <c r="AB74" s="916"/>
      <c r="AC74" s="916"/>
      <c r="AD74" s="916"/>
      <c r="AE74" s="916"/>
    </row>
    <row r="75" spans="3:31" ht="15.75" customHeight="1">
      <c r="C75" s="859" t="s">
        <v>4309</v>
      </c>
      <c r="D75" s="859"/>
      <c r="E75" s="859"/>
      <c r="F75" s="859"/>
      <c r="G75" s="920"/>
      <c r="H75" s="921"/>
      <c r="I75" s="922"/>
      <c r="J75" s="859"/>
      <c r="K75" s="859"/>
      <c r="L75" s="859"/>
      <c r="M75" s="859"/>
      <c r="N75" s="859"/>
      <c r="O75" s="859"/>
      <c r="P75" s="923"/>
      <c r="Q75" s="923">
        <f>+R75/W75</f>
        <v>175.29436981838495</v>
      </c>
      <c r="R75" s="924">
        <f>SUM(R63:R74)</f>
        <v>320398193.50000006</v>
      </c>
      <c r="S75" s="923"/>
      <c r="T75" s="923">
        <f>+U75/W75</f>
        <v>176.38343736252048</v>
      </c>
      <c r="U75" s="924">
        <f>SUM(U63:U74)</f>
        <v>322388760.99000001</v>
      </c>
      <c r="V75" s="923"/>
      <c r="W75" s="924">
        <f t="shared" ref="W75:AB75" si="10">SUM(W63:W74)</f>
        <v>1827772.3</v>
      </c>
      <c r="X75" s="923">
        <f t="shared" si="10"/>
        <v>0</v>
      </c>
      <c r="Y75" s="923">
        <f t="shared" si="10"/>
        <v>0</v>
      </c>
      <c r="Z75" s="923">
        <f t="shared" si="10"/>
        <v>0</v>
      </c>
      <c r="AA75" s="923">
        <f t="shared" si="10"/>
        <v>0</v>
      </c>
      <c r="AB75" s="924">
        <f t="shared" si="10"/>
        <v>-1990567.4900000016</v>
      </c>
      <c r="AC75" s="924"/>
      <c r="AD75" s="924">
        <f t="shared" ref="AD75:AE75" si="11">SUM(AD63:AD74)</f>
        <v>0</v>
      </c>
      <c r="AE75" s="924">
        <f t="shared" si="11"/>
        <v>-1990567.4900000016</v>
      </c>
    </row>
    <row r="76" spans="3:31" ht="15.75" customHeight="1">
      <c r="C76" s="917"/>
      <c r="D76" s="918"/>
      <c r="E76" s="918"/>
      <c r="F76" s="918"/>
      <c r="G76" s="918"/>
      <c r="H76" s="918"/>
      <c r="I76" s="918"/>
      <c r="J76" s="918"/>
      <c r="K76" s="918"/>
      <c r="L76" s="918"/>
      <c r="M76" s="918"/>
      <c r="N76" s="918"/>
      <c r="O76" s="918"/>
      <c r="P76" s="918"/>
      <c r="Q76" s="918"/>
      <c r="R76" s="925"/>
      <c r="S76" s="918"/>
      <c r="T76" s="918"/>
      <c r="U76" s="925"/>
      <c r="V76" s="918"/>
      <c r="W76" s="925"/>
      <c r="X76" s="918"/>
      <c r="Y76" s="918"/>
      <c r="Z76" s="918"/>
      <c r="AA76" s="918"/>
      <c r="AB76" s="926"/>
      <c r="AC76" s="926"/>
      <c r="AD76" s="926"/>
      <c r="AE76" s="926"/>
    </row>
    <row r="77" spans="3:31" s="935" customFormat="1" ht="15.75" customHeight="1">
      <c r="C77" s="927" t="s">
        <v>4310</v>
      </c>
      <c r="D77" s="928"/>
      <c r="E77" s="928"/>
      <c r="F77" s="929" t="s">
        <v>4311</v>
      </c>
      <c r="G77" s="930"/>
      <c r="H77" s="931"/>
      <c r="I77" s="932"/>
      <c r="J77" s="928"/>
      <c r="K77" s="928"/>
      <c r="L77" s="928"/>
      <c r="M77" s="928"/>
      <c r="N77" s="928"/>
      <c r="O77" s="928"/>
      <c r="P77" s="933"/>
      <c r="Q77" s="933">
        <f>IF(ISERROR(R77/W77),0,(R77/W77))</f>
        <v>0</v>
      </c>
      <c r="R77" s="934">
        <f>SUMIF($C$4:$C$59,$F$77,$R$4:$R$59)</f>
        <v>0</v>
      </c>
      <c r="S77" s="933"/>
      <c r="T77" s="933">
        <f>IF(ISERROR(U77/W77),0,(U77/W77))</f>
        <v>0</v>
      </c>
      <c r="U77" s="934">
        <f>SUMIF($C$4:$C$59,$F$77,$U$4:$U$59)</f>
        <v>0</v>
      </c>
      <c r="V77" s="933"/>
      <c r="W77" s="934">
        <f>SUMIF($C$4:$C$59,$F$77,$W$4:$W$59)</f>
        <v>0</v>
      </c>
      <c r="X77" s="933"/>
      <c r="Y77" s="933"/>
      <c r="Z77" s="933"/>
      <c r="AA77" s="933"/>
      <c r="AB77" s="934">
        <f>SUMIF($C$4:$C$59,$F$77,$AB$4:$AB$59)</f>
        <v>0</v>
      </c>
      <c r="AC77" s="934"/>
      <c r="AD77" s="934">
        <f>SUMIF($C$4:$C$59,F77,$AD$4:$AD$59)</f>
        <v>0</v>
      </c>
      <c r="AE77" s="934">
        <f>SUMIF($C$4:$C$59,F77,$AE$4:$AE$59)</f>
        <v>0</v>
      </c>
    </row>
    <row r="78" spans="3:31" s="935" customFormat="1" ht="15.75" customHeight="1">
      <c r="C78" s="936"/>
      <c r="D78" s="936"/>
      <c r="E78" s="936"/>
      <c r="F78" s="937" t="s">
        <v>47</v>
      </c>
      <c r="G78" s="938"/>
      <c r="H78" s="939"/>
      <c r="I78" s="940"/>
      <c r="J78" s="936"/>
      <c r="K78" s="936"/>
      <c r="L78" s="936"/>
      <c r="M78" s="936"/>
      <c r="N78" s="936"/>
      <c r="O78" s="936"/>
      <c r="P78" s="941"/>
      <c r="Q78" s="941">
        <f t="shared" ref="Q78:Q85" si="12">IF(ISERROR(R78/W78),0,(R78/W78))</f>
        <v>177.8550986610289</v>
      </c>
      <c r="R78" s="942">
        <f>SUMIF($C$4:$C$59,$F$78,$R$4:$R$59)</f>
        <v>16656841.41</v>
      </c>
      <c r="S78" s="941"/>
      <c r="T78" s="941">
        <f t="shared" ref="T78:T85" si="13">IF(ISERROR(U78/W78),0,(U78/W78))</f>
        <v>176.37000000000003</v>
      </c>
      <c r="U78" s="942">
        <f>SUMIF($C$4:$C$59,$F$78,$U$4:$U$59)</f>
        <v>16517755.980000002</v>
      </c>
      <c r="V78" s="941"/>
      <c r="W78" s="942">
        <f>SUMIF($C$4:$C$59,$F$78,$W$4:$W$59)</f>
        <v>93654</v>
      </c>
      <c r="X78" s="941"/>
      <c r="Y78" s="941"/>
      <c r="Z78" s="941"/>
      <c r="AA78" s="941"/>
      <c r="AB78" s="942">
        <f>SUMIF($C$4:$C$59,$F$78,$AB$4:$AB$59)</f>
        <v>139085.42999999877</v>
      </c>
      <c r="AC78" s="942"/>
      <c r="AD78" s="942">
        <f t="shared" ref="AD78:AD84" si="14">SUMIF($C$4:$C$59,F78,$AD$4:$AD$59)</f>
        <v>0</v>
      </c>
      <c r="AE78" s="942">
        <f t="shared" ref="AE78:AE84" si="15">SUMIF($C$4:$C$59,F78,$AE$4:$AE$59)</f>
        <v>139085.42999999877</v>
      </c>
    </row>
    <row r="79" spans="3:31" s="935" customFormat="1" ht="15.75" customHeight="1">
      <c r="C79" s="936"/>
      <c r="D79" s="936"/>
      <c r="E79" s="936"/>
      <c r="F79" s="937" t="s">
        <v>51</v>
      </c>
      <c r="G79" s="938"/>
      <c r="H79" s="939"/>
      <c r="I79" s="940"/>
      <c r="J79" s="936"/>
      <c r="K79" s="936"/>
      <c r="L79" s="936"/>
      <c r="M79" s="936"/>
      <c r="N79" s="936"/>
      <c r="O79" s="936"/>
      <c r="P79" s="941"/>
      <c r="Q79" s="941">
        <f t="shared" si="12"/>
        <v>175.10420369734527</v>
      </c>
      <c r="R79" s="942">
        <f>SUMIF($C$4:$C$59,$F$79,$R$4:$R$59)</f>
        <v>301906963.43000001</v>
      </c>
      <c r="S79" s="941"/>
      <c r="T79" s="941">
        <f t="shared" si="13"/>
        <v>176.36999999999998</v>
      </c>
      <c r="U79" s="942">
        <f>SUMIF($C$4:$C$59,$F$79,$U$4:$U$59)</f>
        <v>304089393.71999997</v>
      </c>
      <c r="V79" s="941"/>
      <c r="W79" s="942">
        <f>SUMIF($C$4:$C$59,$F$79,$W$4:$W$59)</f>
        <v>1724156</v>
      </c>
      <c r="X79" s="941"/>
      <c r="Y79" s="941"/>
      <c r="Z79" s="941"/>
      <c r="AA79" s="941"/>
      <c r="AB79" s="942">
        <f>SUMIF($C$4:$C$59,$F$79,$AB$4:$AB$59)</f>
        <v>-2182430.290000001</v>
      </c>
      <c r="AC79" s="942"/>
      <c r="AD79" s="942">
        <f t="shared" si="14"/>
        <v>0</v>
      </c>
      <c r="AE79" s="942">
        <f t="shared" si="15"/>
        <v>-2182430.290000001</v>
      </c>
    </row>
    <row r="80" spans="3:31" ht="15.75" hidden="1" customHeight="1">
      <c r="C80" s="907"/>
      <c r="D80" s="907"/>
      <c r="E80" s="907"/>
      <c r="F80" s="820" t="s">
        <v>4312</v>
      </c>
      <c r="G80" s="908"/>
      <c r="H80" s="909"/>
      <c r="I80" s="819"/>
      <c r="J80" s="907"/>
      <c r="K80" s="907"/>
      <c r="L80" s="907"/>
      <c r="M80" s="907"/>
      <c r="N80" s="907"/>
      <c r="O80" s="907"/>
      <c r="P80" s="910"/>
      <c r="Q80" s="910">
        <f t="shared" si="12"/>
        <v>0</v>
      </c>
      <c r="R80" s="912">
        <f>SUMIF($C$4:$C$59,$F$80,$R$4:$R$59)</f>
        <v>0</v>
      </c>
      <c r="S80" s="910"/>
      <c r="T80" s="910">
        <f t="shared" si="13"/>
        <v>0</v>
      </c>
      <c r="U80" s="912">
        <f>SUMIF($C$4:$C$59,$F$80,$U$4:$U$59)</f>
        <v>0</v>
      </c>
      <c r="V80" s="910"/>
      <c r="W80" s="912">
        <f>SUMIF($C$4:$C$59,$F$80,$W$4:$W$59)</f>
        <v>0</v>
      </c>
      <c r="X80" s="910"/>
      <c r="Y80" s="910"/>
      <c r="Z80" s="910"/>
      <c r="AA80" s="910"/>
      <c r="AB80" s="912">
        <f>SUMIF($C$4:$C$59,$F$80,$AB$4:$AB$59)</f>
        <v>0</v>
      </c>
      <c r="AC80" s="912"/>
      <c r="AD80" s="912">
        <f t="shared" si="14"/>
        <v>0</v>
      </c>
      <c r="AE80" s="912">
        <f t="shared" si="15"/>
        <v>0</v>
      </c>
    </row>
    <row r="81" spans="3:31" ht="15.75" hidden="1" customHeight="1">
      <c r="C81" s="907"/>
      <c r="D81" s="907"/>
      <c r="E81" s="907"/>
      <c r="F81" s="820" t="s">
        <v>4313</v>
      </c>
      <c r="G81" s="908"/>
      <c r="H81" s="909"/>
      <c r="I81" s="819"/>
      <c r="J81" s="907"/>
      <c r="K81" s="907"/>
      <c r="L81" s="907"/>
      <c r="M81" s="907"/>
      <c r="N81" s="907"/>
      <c r="O81" s="907"/>
      <c r="P81" s="910"/>
      <c r="Q81" s="910">
        <f t="shared" si="12"/>
        <v>0</v>
      </c>
      <c r="R81" s="912">
        <f>SUMIF($C$4:$C$59,$F$81,$R$4:$R$59)</f>
        <v>0</v>
      </c>
      <c r="S81" s="910"/>
      <c r="T81" s="910">
        <f t="shared" si="13"/>
        <v>0</v>
      </c>
      <c r="U81" s="912">
        <f>SUMIF($C$4:$C$59,$F$81,$U$4:$U$59)</f>
        <v>0</v>
      </c>
      <c r="V81" s="910"/>
      <c r="W81" s="912">
        <f>SUMIF($C$4:$C$59,$F$81,$W$4:$W$59)</f>
        <v>0</v>
      </c>
      <c r="X81" s="910"/>
      <c r="Y81" s="910"/>
      <c r="Z81" s="910"/>
      <c r="AA81" s="910"/>
      <c r="AB81" s="912">
        <f>SUMIF($C$4:$C$59,$F$81,$AB$4:$AB$59)</f>
        <v>0</v>
      </c>
      <c r="AC81" s="912"/>
      <c r="AD81" s="912">
        <f t="shared" si="14"/>
        <v>0</v>
      </c>
      <c r="AE81" s="912">
        <f t="shared" si="15"/>
        <v>0</v>
      </c>
    </row>
    <row r="82" spans="3:31" ht="15.75" customHeight="1">
      <c r="C82" s="907"/>
      <c r="D82" s="907"/>
      <c r="E82" s="907"/>
      <c r="F82" s="820" t="s">
        <v>44</v>
      </c>
      <c r="G82" s="908"/>
      <c r="H82" s="909"/>
      <c r="I82" s="819"/>
      <c r="J82" s="907"/>
      <c r="K82" s="907"/>
      <c r="L82" s="907"/>
      <c r="M82" s="907"/>
      <c r="N82" s="907"/>
      <c r="O82" s="907"/>
      <c r="P82" s="910"/>
      <c r="Q82" s="910">
        <f t="shared" si="12"/>
        <v>183.59000033473552</v>
      </c>
      <c r="R82" s="912">
        <f>SUMIF($C$4:$C$59,$F$82,$R$4:$R$59)</f>
        <v>1645388.6600000001</v>
      </c>
      <c r="S82" s="910"/>
      <c r="T82" s="910">
        <f t="shared" si="13"/>
        <v>177.95000055789254</v>
      </c>
      <c r="U82" s="912">
        <f>SUMIF($C$4:$C$59,$F$82,$U$4:$U$59)</f>
        <v>1594841.29</v>
      </c>
      <c r="V82" s="910"/>
      <c r="W82" s="912">
        <f>SUMIF($C$4:$C$59,$F$82,$W$4:$W$59)</f>
        <v>8962.2999999999993</v>
      </c>
      <c r="X82" s="910"/>
      <c r="Y82" s="910"/>
      <c r="Z82" s="910"/>
      <c r="AA82" s="910"/>
      <c r="AB82" s="912">
        <f>SUMIF($C$4:$C$59,$F$82,$AB$4:$AB$59)</f>
        <v>50547.370000000054</v>
      </c>
      <c r="AC82" s="912"/>
      <c r="AD82" s="912">
        <f t="shared" si="14"/>
        <v>0</v>
      </c>
      <c r="AE82" s="912">
        <f t="shared" si="15"/>
        <v>50547.370000000054</v>
      </c>
    </row>
    <row r="83" spans="3:31" ht="15.75" customHeight="1">
      <c r="C83" s="907"/>
      <c r="D83" s="907"/>
      <c r="E83" s="907"/>
      <c r="F83" s="820" t="s">
        <v>40</v>
      </c>
      <c r="G83" s="908"/>
      <c r="H83" s="909"/>
      <c r="I83" s="819"/>
      <c r="J83" s="907"/>
      <c r="K83" s="907"/>
      <c r="L83" s="907"/>
      <c r="M83" s="907"/>
      <c r="N83" s="907"/>
      <c r="O83" s="907"/>
      <c r="P83" s="910"/>
      <c r="Q83" s="910">
        <f t="shared" si="12"/>
        <v>189</v>
      </c>
      <c r="R83" s="912">
        <f>SUMIF($C$4:$C$59,$F$83,$R$4:$R$59)</f>
        <v>189000</v>
      </c>
      <c r="S83" s="910"/>
      <c r="T83" s="910">
        <f t="shared" si="13"/>
        <v>186.77</v>
      </c>
      <c r="U83" s="912">
        <f>SUMIF($C$4:$C$59,$F$83,$U$4:$U$59)</f>
        <v>186770</v>
      </c>
      <c r="V83" s="910"/>
      <c r="W83" s="912">
        <f>SUMIF($C$4:$C$59,$F$83,$W$4:$W$59)</f>
        <v>1000</v>
      </c>
      <c r="X83" s="910"/>
      <c r="Y83" s="910"/>
      <c r="Z83" s="910"/>
      <c r="AA83" s="910"/>
      <c r="AB83" s="912">
        <f>SUMIF($C$4:$C$59,$F$83,$AB$4:$AB$59)</f>
        <v>2230</v>
      </c>
      <c r="AC83" s="912"/>
      <c r="AD83" s="912">
        <f t="shared" si="14"/>
        <v>0</v>
      </c>
      <c r="AE83" s="912">
        <f t="shared" si="15"/>
        <v>2230</v>
      </c>
    </row>
    <row r="84" spans="3:31" ht="15.75" hidden="1" customHeight="1">
      <c r="C84" s="907"/>
      <c r="D84" s="907"/>
      <c r="E84" s="907"/>
      <c r="F84" s="820" t="s">
        <v>4314</v>
      </c>
      <c r="G84" s="908"/>
      <c r="H84" s="909"/>
      <c r="I84" s="819"/>
      <c r="J84" s="907"/>
      <c r="K84" s="907"/>
      <c r="L84" s="907"/>
      <c r="M84" s="907"/>
      <c r="N84" s="907"/>
      <c r="O84" s="907"/>
      <c r="P84" s="910"/>
      <c r="Q84" s="910">
        <f>IF(ISERROR(R84/W84),0,(R84/W84))</f>
        <v>0</v>
      </c>
      <c r="R84" s="912">
        <f>SUMIF($C$4:$C$59,$F$84,$R$4:$R$59)</f>
        <v>0</v>
      </c>
      <c r="S84" s="910"/>
      <c r="T84" s="910">
        <f>IF(ISERROR(U84/W84),0,(U84/W84))</f>
        <v>0</v>
      </c>
      <c r="U84" s="912">
        <f>SUMIF($C$4:$C$59,$F$84,$U$4:$U$59)</f>
        <v>0</v>
      </c>
      <c r="V84" s="910"/>
      <c r="W84" s="912">
        <f>SUMIF($C$4:$C$59,$F$84,$W$4:$W$59)</f>
        <v>0</v>
      </c>
      <c r="X84" s="910"/>
      <c r="Y84" s="910"/>
      <c r="Z84" s="910"/>
      <c r="AA84" s="910"/>
      <c r="AB84" s="912">
        <f>SUMIF($C$4:$C$59,$F$84,$AB$4:$AB$59)</f>
        <v>0</v>
      </c>
      <c r="AC84" s="912"/>
      <c r="AD84" s="912">
        <f t="shared" si="14"/>
        <v>0</v>
      </c>
      <c r="AE84" s="912">
        <f t="shared" si="15"/>
        <v>0</v>
      </c>
    </row>
    <row r="85" spans="3:31" s="831" customFormat="1" ht="15.75" customHeight="1">
      <c r="C85" s="859" t="s">
        <v>4315</v>
      </c>
      <c r="D85" s="859"/>
      <c r="E85" s="859"/>
      <c r="F85" s="859"/>
      <c r="G85" s="920"/>
      <c r="H85" s="921"/>
      <c r="I85" s="922"/>
      <c r="J85" s="859"/>
      <c r="K85" s="859"/>
      <c r="L85" s="859"/>
      <c r="M85" s="859"/>
      <c r="N85" s="859"/>
      <c r="O85" s="859"/>
      <c r="P85" s="923"/>
      <c r="Q85" s="923">
        <f t="shared" si="12"/>
        <v>175.29436981838495</v>
      </c>
      <c r="R85" s="924">
        <f>SUBTOTAL(9,R77:R84)</f>
        <v>320398193.50000006</v>
      </c>
      <c r="S85" s="923"/>
      <c r="T85" s="923">
        <f t="shared" si="13"/>
        <v>176.38343736252048</v>
      </c>
      <c r="U85" s="924">
        <f>SUBTOTAL(9,U77:U84)</f>
        <v>322388760.99000001</v>
      </c>
      <c r="V85" s="923"/>
      <c r="W85" s="924">
        <f t="shared" ref="W85:AB85" si="16">SUBTOTAL(9,W77:W84)</f>
        <v>1827772.3</v>
      </c>
      <c r="X85" s="924">
        <f t="shared" si="16"/>
        <v>0</v>
      </c>
      <c r="Y85" s="924">
        <f t="shared" si="16"/>
        <v>0</v>
      </c>
      <c r="Z85" s="924">
        <f t="shared" si="16"/>
        <v>0</v>
      </c>
      <c r="AA85" s="924">
        <f t="shared" si="16"/>
        <v>0</v>
      </c>
      <c r="AB85" s="924">
        <f t="shared" si="16"/>
        <v>-1990567.4900000021</v>
      </c>
      <c r="AC85" s="924"/>
      <c r="AD85" s="924">
        <f t="shared" ref="AD85:AE85" si="17">SUBTOTAL(9,AD77:AD84)</f>
        <v>0</v>
      </c>
      <c r="AE85" s="924">
        <f t="shared" si="17"/>
        <v>-1990567.4900000021</v>
      </c>
    </row>
    <row r="86" spans="3:31" s="831" customFormat="1" ht="6.75" customHeight="1">
      <c r="C86" s="943"/>
      <c r="D86" s="943"/>
      <c r="E86" s="943"/>
    </row>
    <row r="87" spans="3:31" ht="15.75" customHeight="1">
      <c r="C87" s="944"/>
      <c r="D87" s="825"/>
      <c r="E87" s="825"/>
      <c r="F87" s="945" t="s">
        <v>4316</v>
      </c>
      <c r="G87" s="946"/>
      <c r="H87" s="946"/>
      <c r="I87" s="946"/>
      <c r="J87" s="946"/>
      <c r="K87" s="946"/>
      <c r="L87" s="946"/>
      <c r="M87" s="946"/>
      <c r="N87" s="946"/>
      <c r="O87" s="946"/>
      <c r="P87" s="947"/>
      <c r="Q87" s="948">
        <f>IF(ISERROR(R87/W87),0,(R87/W87))</f>
        <v>175.24593045477803</v>
      </c>
      <c r="R87" s="949">
        <f>SUM(R77:R79)</f>
        <v>318563804.84000003</v>
      </c>
      <c r="S87" s="950"/>
      <c r="T87" s="950">
        <f>IF(ISERROR(U87/W87),0,(U87/W87))</f>
        <v>176.37</v>
      </c>
      <c r="U87" s="949">
        <f>SUM(U77:U79)</f>
        <v>320607149.69999999</v>
      </c>
      <c r="V87" s="950"/>
      <c r="W87" s="949">
        <f>SUM(W77:W79)</f>
        <v>1817810</v>
      </c>
      <c r="X87" s="949"/>
      <c r="Y87" s="949"/>
      <c r="Z87" s="949"/>
      <c r="AA87" s="949"/>
      <c r="AB87" s="949">
        <f>SUM(AB77:AB79)</f>
        <v>-2043344.8600000022</v>
      </c>
      <c r="AC87" s="949"/>
      <c r="AD87" s="949">
        <f t="shared" ref="AD87:AE87" si="18">SUM(AD77:AD79)</f>
        <v>0</v>
      </c>
      <c r="AE87" s="949">
        <f t="shared" si="18"/>
        <v>-2043344.8600000022</v>
      </c>
    </row>
    <row r="88" spans="3:31" s="831" customFormat="1" ht="15.75" customHeight="1">
      <c r="C88" s="951"/>
      <c r="D88" s="951"/>
      <c r="E88" s="951"/>
      <c r="F88" s="951"/>
      <c r="G88" s="951"/>
      <c r="H88" s="951"/>
      <c r="I88" s="951"/>
      <c r="J88" s="951"/>
      <c r="K88" s="951"/>
      <c r="L88" s="951"/>
      <c r="M88" s="951"/>
      <c r="N88" s="951"/>
      <c r="O88" s="951"/>
      <c r="P88" s="952"/>
      <c r="Q88" s="952"/>
      <c r="R88" s="953"/>
      <c r="S88" s="952"/>
      <c r="T88" s="952"/>
      <c r="U88" s="953"/>
      <c r="V88" s="952"/>
      <c r="W88" s="953"/>
      <c r="X88" s="953"/>
      <c r="Y88" s="953"/>
      <c r="Z88" s="953"/>
      <c r="AA88" s="953"/>
      <c r="AB88" s="953"/>
      <c r="AC88" s="954"/>
      <c r="AD88" s="955"/>
      <c r="AE88" s="955"/>
    </row>
    <row r="89" spans="3:31" s="959" customFormat="1">
      <c r="C89" s="956"/>
      <c r="D89" s="956"/>
      <c r="E89" s="956"/>
      <c r="F89" s="957" t="s">
        <v>4317</v>
      </c>
      <c r="G89" s="956"/>
      <c r="H89" s="956"/>
      <c r="I89" s="956"/>
      <c r="J89" s="956"/>
      <c r="K89" s="956"/>
      <c r="L89" s="956"/>
      <c r="M89" s="956"/>
      <c r="N89" s="956"/>
      <c r="O89" s="956"/>
      <c r="P89" s="956"/>
      <c r="Q89" s="958">
        <f>+Q60-Q75</f>
        <v>0</v>
      </c>
      <c r="R89" s="958">
        <f t="shared" ref="R89:AB89" si="19">+R60-R75</f>
        <v>0</v>
      </c>
      <c r="S89" s="958">
        <f t="shared" si="19"/>
        <v>-2013155.54</v>
      </c>
      <c r="T89" s="958">
        <f t="shared" si="19"/>
        <v>0</v>
      </c>
      <c r="U89" s="958">
        <f t="shared" si="19"/>
        <v>0</v>
      </c>
      <c r="V89" s="958">
        <f t="shared" si="19"/>
        <v>2</v>
      </c>
      <c r="W89" s="958">
        <f t="shared" si="19"/>
        <v>0</v>
      </c>
      <c r="X89" s="958">
        <f t="shared" si="19"/>
        <v>13</v>
      </c>
      <c r="Y89" s="958">
        <f t="shared" si="19"/>
        <v>0</v>
      </c>
      <c r="Z89" s="958">
        <f t="shared" si="19"/>
        <v>0</v>
      </c>
      <c r="AA89" s="958">
        <f t="shared" si="19"/>
        <v>0</v>
      </c>
      <c r="AB89" s="958">
        <f t="shared" si="19"/>
        <v>0</v>
      </c>
      <c r="AD89" s="958">
        <f t="shared" ref="AD89:AE89" si="20">+AD60-AD75</f>
        <v>0</v>
      </c>
      <c r="AE89" s="958">
        <f t="shared" si="20"/>
        <v>0</v>
      </c>
    </row>
    <row r="90" spans="3:31" s="959" customFormat="1">
      <c r="F90" s="959" t="s">
        <v>4318</v>
      </c>
      <c r="Q90" s="960">
        <f>+Q60-Q85</f>
        <v>0</v>
      </c>
      <c r="R90" s="960">
        <f t="shared" ref="R90:AB90" si="21">+R60-R85</f>
        <v>0</v>
      </c>
      <c r="S90" s="960">
        <f t="shared" si="21"/>
        <v>-2013155.54</v>
      </c>
      <c r="T90" s="960">
        <f t="shared" si="21"/>
        <v>0</v>
      </c>
      <c r="U90" s="960">
        <f t="shared" si="21"/>
        <v>0</v>
      </c>
      <c r="V90" s="960">
        <f t="shared" si="21"/>
        <v>2</v>
      </c>
      <c r="W90" s="960">
        <f t="shared" si="21"/>
        <v>0</v>
      </c>
      <c r="X90" s="960">
        <f t="shared" si="21"/>
        <v>13</v>
      </c>
      <c r="Y90" s="960">
        <f t="shared" si="21"/>
        <v>0</v>
      </c>
      <c r="Z90" s="960">
        <f t="shared" si="21"/>
        <v>0</v>
      </c>
      <c r="AA90" s="960">
        <f t="shared" si="21"/>
        <v>0</v>
      </c>
      <c r="AB90" s="960">
        <f t="shared" si="21"/>
        <v>0</v>
      </c>
      <c r="AD90" s="960">
        <f t="shared" ref="AD90:AE90" si="22">+AD60-AD85</f>
        <v>0</v>
      </c>
      <c r="AE90" s="960">
        <f t="shared" si="22"/>
        <v>0</v>
      </c>
    </row>
  </sheetData>
  <autoFilter ref="A3:AC48"/>
  <printOptions horizontalCentered="1"/>
  <pageMargins left="0.15748031496063" right="0.15748031496063" top="0.27" bottom="0.36" header="0.15748031496063" footer="0.15748031496063"/>
  <pageSetup paperSize="9" scale="64" orientation="landscape" errors="blank" horizontalDpi="300" verticalDpi="300" r:id="rId1"/>
  <headerFooter alignWithMargins="0">
    <oddHeader>&amp;R&amp;D</oddHeader>
    <oddFooter>&amp;L&amp;8&amp;Z&amp;F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E28" sqref="E28"/>
    </sheetView>
  </sheetViews>
  <sheetFormatPr defaultRowHeight="15"/>
  <cols>
    <col min="1" max="1" width="21.140625" customWidth="1"/>
    <col min="2" max="2" width="23.85546875" customWidth="1"/>
  </cols>
  <sheetData>
    <row r="1" spans="1:4">
      <c r="A1" s="1336" t="s">
        <v>0</v>
      </c>
      <c r="B1" t="s">
        <v>4399</v>
      </c>
      <c r="C1">
        <v>10</v>
      </c>
      <c r="D1" t="s">
        <v>4404</v>
      </c>
    </row>
    <row r="2" spans="1:4">
      <c r="A2" s="2" t="s">
        <v>1</v>
      </c>
      <c r="B2" t="s">
        <v>4400</v>
      </c>
      <c r="C2">
        <v>20</v>
      </c>
      <c r="D2" t="s">
        <v>4404</v>
      </c>
    </row>
    <row r="3" spans="1:4">
      <c r="A3" s="1" t="s">
        <v>2</v>
      </c>
      <c r="B3" t="s">
        <v>4400</v>
      </c>
      <c r="C3">
        <v>100</v>
      </c>
      <c r="D3" t="s">
        <v>4404</v>
      </c>
    </row>
    <row r="4" spans="1:4">
      <c r="A4" s="1" t="s">
        <v>3</v>
      </c>
      <c r="B4" t="s">
        <v>4401</v>
      </c>
      <c r="C4">
        <v>50</v>
      </c>
      <c r="D4" t="s">
        <v>4433</v>
      </c>
    </row>
    <row r="5" spans="1:4">
      <c r="A5" s="1" t="s">
        <v>4</v>
      </c>
      <c r="B5" t="s">
        <v>4402</v>
      </c>
      <c r="C5">
        <v>10</v>
      </c>
      <c r="D5" t="s">
        <v>4405</v>
      </c>
    </row>
    <row r="6" spans="1:4">
      <c r="A6" s="1336" t="s">
        <v>5</v>
      </c>
      <c r="B6" t="s">
        <v>4403</v>
      </c>
      <c r="C6">
        <v>8</v>
      </c>
      <c r="D6" t="s">
        <v>4405</v>
      </c>
    </row>
    <row r="7" spans="1:4">
      <c r="A7" s="1" t="s">
        <v>6</v>
      </c>
      <c r="B7" t="s">
        <v>4406</v>
      </c>
      <c r="C7">
        <v>6</v>
      </c>
      <c r="D7" t="s">
        <v>4404</v>
      </c>
    </row>
    <row r="8" spans="1:4">
      <c r="A8" s="1" t="s">
        <v>7</v>
      </c>
      <c r="B8" t="s">
        <v>4407</v>
      </c>
      <c r="C8">
        <v>10</v>
      </c>
      <c r="D8" t="s">
        <v>4404</v>
      </c>
    </row>
    <row r="9" spans="1:4">
      <c r="A9" s="1" t="s">
        <v>8</v>
      </c>
      <c r="B9" t="s">
        <v>4408</v>
      </c>
      <c r="C9">
        <v>8</v>
      </c>
      <c r="D9" t="s">
        <v>4405</v>
      </c>
    </row>
    <row r="10" spans="1:4">
      <c r="A10" s="1" t="s">
        <v>9</v>
      </c>
      <c r="B10" t="s">
        <v>4414</v>
      </c>
      <c r="C10">
        <v>8</v>
      </c>
      <c r="D10" t="s">
        <v>4405</v>
      </c>
    </row>
    <row r="11" spans="1:4">
      <c r="A11" s="1" t="s">
        <v>10</v>
      </c>
      <c r="B11" t="s">
        <v>4409</v>
      </c>
      <c r="C11">
        <v>8</v>
      </c>
      <c r="D11" t="s">
        <v>4405</v>
      </c>
    </row>
    <row r="12" spans="1:4">
      <c r="A12" s="1" t="s">
        <v>11</v>
      </c>
      <c r="B12" t="s">
        <v>4410</v>
      </c>
      <c r="C12">
        <v>10</v>
      </c>
      <c r="D12" t="s">
        <v>4405</v>
      </c>
    </row>
    <row r="13" spans="1:4">
      <c r="A13" s="1" t="s">
        <v>12</v>
      </c>
      <c r="B13" t="s">
        <v>4411</v>
      </c>
      <c r="C13">
        <v>8</v>
      </c>
      <c r="D13" t="s">
        <v>4405</v>
      </c>
    </row>
    <row r="14" spans="1:4">
      <c r="A14" s="1" t="s">
        <v>13</v>
      </c>
      <c r="B14" t="s">
        <v>4413</v>
      </c>
      <c r="C14">
        <v>5</v>
      </c>
      <c r="D14" t="s">
        <v>4404</v>
      </c>
    </row>
    <row r="15" spans="1:4">
      <c r="A15" s="1" t="s">
        <v>14</v>
      </c>
      <c r="B15" t="s">
        <v>4412</v>
      </c>
      <c r="C15">
        <v>8</v>
      </c>
      <c r="D15" t="s">
        <v>4405</v>
      </c>
    </row>
    <row r="16" spans="1:4">
      <c r="A16" s="1" t="s">
        <v>15</v>
      </c>
      <c r="B16" t="s">
        <v>4415</v>
      </c>
      <c r="C16">
        <v>18</v>
      </c>
      <c r="D16" t="s">
        <v>4405</v>
      </c>
    </row>
    <row r="17" spans="1:4">
      <c r="A17" s="1" t="s">
        <v>16</v>
      </c>
      <c r="B17" t="s">
        <v>4416</v>
      </c>
      <c r="C17" t="s">
        <v>4428</v>
      </c>
      <c r="D17" t="s">
        <v>4405</v>
      </c>
    </row>
    <row r="18" spans="1:4">
      <c r="A18" s="1336" t="s">
        <v>17</v>
      </c>
      <c r="B18" t="s">
        <v>4417</v>
      </c>
      <c r="C18" t="s">
        <v>4429</v>
      </c>
      <c r="D18" t="s">
        <v>4405</v>
      </c>
    </row>
    <row r="19" spans="1:4">
      <c r="A19" s="1" t="s">
        <v>18</v>
      </c>
      <c r="B19" t="s">
        <v>4418</v>
      </c>
      <c r="C19" t="s">
        <v>4429</v>
      </c>
      <c r="D19" t="s">
        <v>4405</v>
      </c>
    </row>
    <row r="20" spans="1:4">
      <c r="A20" s="1" t="s">
        <v>19</v>
      </c>
      <c r="B20" t="s">
        <v>4419</v>
      </c>
      <c r="C20" t="s">
        <v>4429</v>
      </c>
      <c r="D20" t="s">
        <v>4405</v>
      </c>
    </row>
    <row r="21" spans="1:4">
      <c r="A21" s="1336" t="s">
        <v>20</v>
      </c>
      <c r="B21" t="s">
        <v>4420</v>
      </c>
      <c r="C21" t="s">
        <v>4430</v>
      </c>
      <c r="D21" t="s">
        <v>4405</v>
      </c>
    </row>
    <row r="22" spans="1:4">
      <c r="A22" s="1" t="s">
        <v>21</v>
      </c>
      <c r="B22" t="s">
        <v>4421</v>
      </c>
      <c r="C22" t="s">
        <v>4431</v>
      </c>
      <c r="D22" t="s">
        <v>4405</v>
      </c>
    </row>
    <row r="23" spans="1:4">
      <c r="A23" s="1336" t="s">
        <v>22</v>
      </c>
      <c r="B23" t="s">
        <v>4422</v>
      </c>
      <c r="C23" t="s">
        <v>4431</v>
      </c>
      <c r="D23" t="s">
        <v>4405</v>
      </c>
    </row>
    <row r="24" spans="1:4">
      <c r="A24" s="1" t="s">
        <v>23</v>
      </c>
      <c r="B24" t="s">
        <v>4423</v>
      </c>
      <c r="C24" t="s">
        <v>4432</v>
      </c>
      <c r="D24" t="s">
        <v>4405</v>
      </c>
    </row>
    <row r="25" spans="1:4">
      <c r="A25" s="1" t="s">
        <v>24</v>
      </c>
      <c r="B25" t="s">
        <v>4424</v>
      </c>
      <c r="C25">
        <v>8</v>
      </c>
      <c r="D25" t="s">
        <v>4405</v>
      </c>
    </row>
    <row r="26" spans="1:4">
      <c r="A26" s="1" t="s">
        <v>25</v>
      </c>
      <c r="B26" t="s">
        <v>4425</v>
      </c>
      <c r="C26">
        <v>20</v>
      </c>
      <c r="D26" t="s">
        <v>4404</v>
      </c>
    </row>
    <row r="27" spans="1:4">
      <c r="A27" s="1" t="s">
        <v>26</v>
      </c>
      <c r="B27" t="s">
        <v>4426</v>
      </c>
      <c r="C27">
        <v>8</v>
      </c>
      <c r="D27" t="s">
        <v>4405</v>
      </c>
    </row>
    <row r="28" spans="1:4">
      <c r="A28" s="1336" t="s">
        <v>27</v>
      </c>
      <c r="B28" t="s">
        <v>4427</v>
      </c>
      <c r="C28" t="s">
        <v>4429</v>
      </c>
      <c r="D28" t="s">
        <v>4405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>
      <pane ySplit="1" topLeftCell="A2" activePane="bottomLeft" state="frozen"/>
      <selection pane="bottomLeft" activeCell="C7" sqref="C7"/>
    </sheetView>
  </sheetViews>
  <sheetFormatPr defaultRowHeight="13.5"/>
  <cols>
    <col min="1" max="1" width="12.85546875" style="10" customWidth="1"/>
    <col min="2" max="2" width="25.28515625" style="10" customWidth="1"/>
    <col min="3" max="3" width="14.85546875" style="10" bestFit="1" customWidth="1"/>
    <col min="4" max="16384" width="9.140625" style="10"/>
  </cols>
  <sheetData>
    <row r="1" spans="1:3" ht="14.25" thickBot="1">
      <c r="A1" s="762" t="s">
        <v>0</v>
      </c>
      <c r="B1" s="762" t="s">
        <v>2</v>
      </c>
      <c r="C1" s="762" t="s">
        <v>2978</v>
      </c>
    </row>
    <row r="2" spans="1:3">
      <c r="A2" s="767" t="s">
        <v>28</v>
      </c>
      <c r="B2" s="767" t="s">
        <v>2693</v>
      </c>
      <c r="C2" s="10" t="s">
        <v>4349</v>
      </c>
    </row>
    <row r="3" spans="1:3">
      <c r="A3" s="767" t="s">
        <v>38</v>
      </c>
      <c r="B3" s="767" t="s">
        <v>2990</v>
      </c>
      <c r="C3" s="10" t="s">
        <v>4348</v>
      </c>
    </row>
    <row r="4" spans="1:3">
      <c r="A4" s="767" t="s">
        <v>62</v>
      </c>
      <c r="B4" s="767" t="s">
        <v>2692</v>
      </c>
      <c r="C4" s="10" t="s">
        <v>4347</v>
      </c>
    </row>
    <row r="5" spans="1:3">
      <c r="A5" s="767" t="s">
        <v>2811</v>
      </c>
      <c r="B5" s="767" t="s">
        <v>2693</v>
      </c>
      <c r="C5" s="10" t="s">
        <v>4349</v>
      </c>
    </row>
    <row r="6" spans="1:3">
      <c r="A6" s="767" t="s">
        <v>91</v>
      </c>
      <c r="B6" s="767" t="s">
        <v>2692</v>
      </c>
      <c r="C6" s="10" t="s">
        <v>4347</v>
      </c>
    </row>
    <row r="7" spans="1:3">
      <c r="A7" s="767" t="s">
        <v>2886</v>
      </c>
      <c r="B7" s="767" t="s">
        <v>2692</v>
      </c>
      <c r="C7" s="10" t="s">
        <v>2885</v>
      </c>
    </row>
    <row r="8" spans="1:3">
      <c r="A8" s="767" t="s">
        <v>2816</v>
      </c>
      <c r="B8" s="767" t="s">
        <v>2693</v>
      </c>
      <c r="C8" s="10" t="s">
        <v>4349</v>
      </c>
    </row>
    <row r="9" spans="1:3">
      <c r="A9" s="767" t="s">
        <v>120</v>
      </c>
      <c r="B9" s="767" t="s">
        <v>2692</v>
      </c>
      <c r="C9" s="10" t="s">
        <v>4347</v>
      </c>
    </row>
    <row r="10" spans="1:3">
      <c r="A10" s="767" t="s">
        <v>2821</v>
      </c>
      <c r="B10" s="767" t="s">
        <v>2692</v>
      </c>
      <c r="C10" s="10" t="s">
        <v>4347</v>
      </c>
    </row>
    <row r="11" spans="1:3">
      <c r="A11" s="767" t="s">
        <v>353</v>
      </c>
      <c r="B11" s="767" t="s">
        <v>2692</v>
      </c>
      <c r="C11" s="10" t="s">
        <v>4347</v>
      </c>
    </row>
    <row r="12" spans="1:3">
      <c r="A12" s="767" t="s">
        <v>618</v>
      </c>
      <c r="B12" s="767" t="s">
        <v>2692</v>
      </c>
      <c r="C12" s="10" t="s">
        <v>4347</v>
      </c>
    </row>
    <row r="13" spans="1:3">
      <c r="A13" s="767" t="s">
        <v>712</v>
      </c>
      <c r="B13" s="767" t="s">
        <v>2692</v>
      </c>
      <c r="C13" s="10" t="s">
        <v>4347</v>
      </c>
    </row>
    <row r="14" spans="1:3">
      <c r="A14" s="767" t="s">
        <v>874</v>
      </c>
      <c r="B14" s="767" t="s">
        <v>2692</v>
      </c>
      <c r="C14" s="10" t="s">
        <v>4347</v>
      </c>
    </row>
    <row r="15" spans="1:3">
      <c r="A15" s="767" t="s">
        <v>2828</v>
      </c>
      <c r="B15" s="767" t="s">
        <v>2692</v>
      </c>
      <c r="C15" s="10" t="s">
        <v>4347</v>
      </c>
    </row>
    <row r="16" spans="1:3">
      <c r="A16" s="767" t="s">
        <v>924</v>
      </c>
      <c r="B16" s="767" t="s">
        <v>2692</v>
      </c>
      <c r="C16" s="10" t="s">
        <v>4347</v>
      </c>
    </row>
    <row r="17" spans="1:3">
      <c r="A17" s="767" t="s">
        <v>1169</v>
      </c>
      <c r="B17" s="767" t="s">
        <v>2692</v>
      </c>
      <c r="C17" s="10" t="s">
        <v>4347</v>
      </c>
    </row>
    <row r="18" spans="1:3">
      <c r="A18" s="767" t="s">
        <v>1359</v>
      </c>
      <c r="B18" s="767" t="s">
        <v>2692</v>
      </c>
      <c r="C18" s="10" t="s">
        <v>4347</v>
      </c>
    </row>
    <row r="19" spans="1:3">
      <c r="A19" s="767" t="s">
        <v>2831</v>
      </c>
      <c r="B19" s="767" t="s">
        <v>2693</v>
      </c>
      <c r="C19" s="10" t="s">
        <v>4349</v>
      </c>
    </row>
    <row r="20" spans="1:3">
      <c r="A20" s="767" t="s">
        <v>1370</v>
      </c>
      <c r="B20" s="767" t="s">
        <v>2692</v>
      </c>
      <c r="C20" s="10" t="s">
        <v>4347</v>
      </c>
    </row>
    <row r="21" spans="1:3">
      <c r="A21" s="767" t="s">
        <v>1399</v>
      </c>
      <c r="B21" s="767" t="s">
        <v>2692</v>
      </c>
      <c r="C21" s="10" t="s">
        <v>4347</v>
      </c>
    </row>
    <row r="22" spans="1:3">
      <c r="A22" s="767" t="s">
        <v>1414</v>
      </c>
      <c r="B22" s="767" t="s">
        <v>2692</v>
      </c>
      <c r="C22" s="10" t="s">
        <v>4347</v>
      </c>
    </row>
    <row r="23" spans="1:3">
      <c r="A23" s="767" t="s">
        <v>1548</v>
      </c>
      <c r="B23" s="767" t="s">
        <v>2692</v>
      </c>
      <c r="C23" s="10" t="s">
        <v>4347</v>
      </c>
    </row>
    <row r="24" spans="1:3">
      <c r="A24" s="767" t="s">
        <v>1664</v>
      </c>
      <c r="B24" s="767" t="s">
        <v>2692</v>
      </c>
      <c r="C24" s="10" t="s">
        <v>4347</v>
      </c>
    </row>
    <row r="25" spans="1:3">
      <c r="A25" s="767" t="s">
        <v>1702</v>
      </c>
      <c r="B25" s="767" t="s">
        <v>2692</v>
      </c>
      <c r="C25" s="10" t="s">
        <v>4347</v>
      </c>
    </row>
    <row r="26" spans="1:3">
      <c r="A26" s="767" t="s">
        <v>1804</v>
      </c>
      <c r="B26" s="767" t="s">
        <v>2692</v>
      </c>
      <c r="C26" s="10" t="s">
        <v>4347</v>
      </c>
    </row>
    <row r="27" spans="1:3">
      <c r="A27" s="767" t="s">
        <v>2846</v>
      </c>
      <c r="B27" s="767" t="s">
        <v>2692</v>
      </c>
      <c r="C27" s="10" t="s">
        <v>4347</v>
      </c>
    </row>
    <row r="28" spans="1:3">
      <c r="A28" s="767" t="s">
        <v>2844</v>
      </c>
      <c r="B28" s="767" t="s">
        <v>2693</v>
      </c>
      <c r="C28" s="10" t="s">
        <v>4349</v>
      </c>
    </row>
    <row r="29" spans="1:3">
      <c r="A29" s="767" t="s">
        <v>1843</v>
      </c>
      <c r="B29" s="767" t="s">
        <v>2692</v>
      </c>
      <c r="C29" s="10" t="s">
        <v>4347</v>
      </c>
    </row>
    <row r="30" spans="1:3">
      <c r="A30" s="767" t="s">
        <v>4383</v>
      </c>
      <c r="B30" s="767" t="s">
        <v>2692</v>
      </c>
      <c r="C30" s="10" t="s">
        <v>4347</v>
      </c>
    </row>
    <row r="31" spans="1:3">
      <c r="A31" s="767" t="s">
        <v>2098</v>
      </c>
      <c r="B31" s="767" t="s">
        <v>2692</v>
      </c>
      <c r="C31" s="10" t="s">
        <v>4347</v>
      </c>
    </row>
    <row r="32" spans="1:3">
      <c r="A32" s="767" t="s">
        <v>2390</v>
      </c>
      <c r="B32" s="767" t="s">
        <v>2692</v>
      </c>
      <c r="C32" s="10" t="s">
        <v>4347</v>
      </c>
    </row>
    <row r="33" spans="1:3">
      <c r="A33" s="767" t="s">
        <v>2527</v>
      </c>
      <c r="B33" s="767" t="s">
        <v>2692</v>
      </c>
      <c r="C33" s="10" t="s">
        <v>4347</v>
      </c>
    </row>
    <row r="34" spans="1:3">
      <c r="A34" s="767" t="s">
        <v>2861</v>
      </c>
      <c r="B34" s="767" t="s">
        <v>2692</v>
      </c>
      <c r="C34" s="10" t="s">
        <v>4347</v>
      </c>
    </row>
    <row r="35" spans="1:3">
      <c r="A35" s="767" t="s">
        <v>2849</v>
      </c>
      <c r="B35" s="767" t="s">
        <v>2693</v>
      </c>
      <c r="C35" s="10" t="s">
        <v>4349</v>
      </c>
    </row>
    <row r="36" spans="1:3">
      <c r="A36" s="767" t="s">
        <v>2532</v>
      </c>
      <c r="B36" s="767" t="s">
        <v>2691</v>
      </c>
      <c r="C36" s="10" t="s">
        <v>4351</v>
      </c>
    </row>
    <row r="37" spans="1:3">
      <c r="A37" s="767" t="s">
        <v>2785</v>
      </c>
      <c r="B37" s="767" t="s">
        <v>2691</v>
      </c>
      <c r="C37" s="10" t="s">
        <v>4351</v>
      </c>
    </row>
    <row r="38" spans="1:3">
      <c r="A38" s="767" t="s">
        <v>2787</v>
      </c>
      <c r="B38" s="767" t="s">
        <v>2691</v>
      </c>
      <c r="C38" s="10" t="s">
        <v>4351</v>
      </c>
    </row>
    <row r="39" spans="1:3">
      <c r="A39" s="767" t="s">
        <v>2791</v>
      </c>
      <c r="B39" s="767" t="s">
        <v>2691</v>
      </c>
      <c r="C39" s="10" t="s">
        <v>4351</v>
      </c>
    </row>
    <row r="40" spans="1:3">
      <c r="A40" s="767" t="s">
        <v>2789</v>
      </c>
      <c r="B40" s="767" t="s">
        <v>2691</v>
      </c>
      <c r="C40" s="10" t="s">
        <v>4351</v>
      </c>
    </row>
    <row r="41" spans="1:3">
      <c r="A41" s="767" t="s">
        <v>2536</v>
      </c>
      <c r="B41" s="767" t="s">
        <v>2690</v>
      </c>
      <c r="C41" s="10" t="s">
        <v>4350</v>
      </c>
    </row>
    <row r="42" spans="1:3">
      <c r="A42" s="767" t="s">
        <v>2540</v>
      </c>
      <c r="B42" s="767" t="s">
        <v>2690</v>
      </c>
      <c r="C42" s="10" t="s">
        <v>4350</v>
      </c>
    </row>
    <row r="43" spans="1:3">
      <c r="A43" s="767" t="s">
        <v>2543</v>
      </c>
      <c r="B43" s="767" t="s">
        <v>2690</v>
      </c>
      <c r="C43" s="10" t="s">
        <v>4350</v>
      </c>
    </row>
    <row r="44" spans="1:3">
      <c r="A44" s="767" t="s">
        <v>2548</v>
      </c>
      <c r="B44" s="767" t="s">
        <v>2690</v>
      </c>
      <c r="C44" s="10" t="s">
        <v>4350</v>
      </c>
    </row>
    <row r="45" spans="1:3">
      <c r="A45" s="767" t="s">
        <v>2603</v>
      </c>
      <c r="B45" s="767" t="s">
        <v>2690</v>
      </c>
      <c r="C45" s="10" t="s">
        <v>4350</v>
      </c>
    </row>
    <row r="46" spans="1:3">
      <c r="A46" s="767" t="s">
        <v>2607</v>
      </c>
      <c r="B46" s="767" t="s">
        <v>2690</v>
      </c>
      <c r="C46" s="10" t="s">
        <v>4350</v>
      </c>
    </row>
    <row r="47" spans="1:3">
      <c r="A47" s="767" t="s">
        <v>2634</v>
      </c>
      <c r="B47" s="767" t="s">
        <v>2690</v>
      </c>
      <c r="C47" s="10" t="s">
        <v>4350</v>
      </c>
    </row>
    <row r="48" spans="1:3">
      <c r="A48" s="767" t="s">
        <v>2644</v>
      </c>
      <c r="B48" s="767" t="s">
        <v>2690</v>
      </c>
      <c r="C48" s="10" t="s">
        <v>4350</v>
      </c>
    </row>
    <row r="49" spans="1:3">
      <c r="A49" s="767" t="s">
        <v>2662</v>
      </c>
      <c r="B49" s="767" t="s">
        <v>3072</v>
      </c>
      <c r="C49" s="10" t="s">
        <v>2883</v>
      </c>
    </row>
    <row r="50" spans="1:3">
      <c r="A50" s="767" t="s">
        <v>2868</v>
      </c>
      <c r="B50" s="767" t="s">
        <v>3072</v>
      </c>
      <c r="C50" s="10" t="s">
        <v>2883</v>
      </c>
    </row>
    <row r="51" spans="1:3">
      <c r="A51" s="767" t="s">
        <v>2799</v>
      </c>
      <c r="B51" s="767" t="s">
        <v>2690</v>
      </c>
      <c r="C51" s="10" t="s">
        <v>4350</v>
      </c>
    </row>
    <row r="52" spans="1:3">
      <c r="A52" s="10" t="s">
        <v>2680</v>
      </c>
      <c r="B52" s="10" t="s">
        <v>2728</v>
      </c>
      <c r="C52" s="10" t="s">
        <v>2728</v>
      </c>
    </row>
  </sheetData>
  <autoFilter ref="A1:G52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6"/>
  <sheetViews>
    <sheetView workbookViewId="0">
      <pane ySplit="1" topLeftCell="A684" activePane="bottomLeft" state="frozen"/>
      <selection pane="bottomLeft" activeCell="M735" sqref="M735"/>
    </sheetView>
  </sheetViews>
  <sheetFormatPr defaultRowHeight="15"/>
  <cols>
    <col min="1" max="1" width="10.42578125" bestFit="1" customWidth="1"/>
    <col min="2" max="2" width="12.42578125" bestFit="1" customWidth="1"/>
    <col min="3" max="3" width="46.28515625" customWidth="1"/>
    <col min="4" max="4" width="10" bestFit="1" customWidth="1"/>
    <col min="5" max="5" width="15.28515625" bestFit="1" customWidth="1"/>
    <col min="6" max="6" width="12.7109375" bestFit="1" customWidth="1"/>
    <col min="7" max="7" width="10" bestFit="1" customWidth="1"/>
    <col min="9" max="9" width="17.140625" customWidth="1"/>
  </cols>
  <sheetData>
    <row r="1" spans="1:10" ht="15.75" thickBot="1">
      <c r="A1" s="1431" t="s">
        <v>2980</v>
      </c>
      <c r="B1" s="1432" t="s">
        <v>2981</v>
      </c>
      <c r="C1" s="1432" t="s">
        <v>2982</v>
      </c>
      <c r="D1" s="1433" t="s">
        <v>2983</v>
      </c>
      <c r="E1" s="1432" t="s">
        <v>5</v>
      </c>
      <c r="F1" s="1432" t="s">
        <v>4483</v>
      </c>
      <c r="G1" s="1432" t="s">
        <v>2984</v>
      </c>
    </row>
    <row r="2" spans="1:10">
      <c r="A2" s="763">
        <v>142001</v>
      </c>
      <c r="B2" s="764" t="s">
        <v>2985</v>
      </c>
      <c r="C2" s="765" t="s">
        <v>2986</v>
      </c>
      <c r="D2" s="766">
        <v>142</v>
      </c>
      <c r="E2" s="764" t="s">
        <v>4484</v>
      </c>
      <c r="F2" s="764" t="s">
        <v>2696</v>
      </c>
      <c r="G2" s="764" t="s">
        <v>2988</v>
      </c>
      <c r="I2" t="str">
        <f>IF(ISNUMBER(SEARCH("-",J2)),RIGHT(J2,LEN(J2)-SEARCH("-",J2)),J2)</f>
        <v>YC</v>
      </c>
      <c r="J2" s="1438" t="s">
        <v>4434</v>
      </c>
    </row>
    <row r="3" spans="1:10">
      <c r="A3" s="763">
        <v>142002</v>
      </c>
      <c r="B3" s="764" t="s">
        <v>2985</v>
      </c>
      <c r="C3" s="765" t="s">
        <v>2989</v>
      </c>
      <c r="D3" s="766">
        <v>142</v>
      </c>
      <c r="E3" s="764" t="s">
        <v>4484</v>
      </c>
      <c r="F3" s="764" t="s">
        <v>2696</v>
      </c>
      <c r="G3" s="764" t="s">
        <v>2988</v>
      </c>
      <c r="I3" t="str">
        <f t="shared" ref="I3:I66" si="0">IF(ISNUMBER(SEARCH("-",J3)),RIGHT(J3,LEN(J3)-SEARCH("-",J3)),J3)</f>
        <v>YC</v>
      </c>
      <c r="J3" s="1438" t="s">
        <v>4434</v>
      </c>
    </row>
    <row r="4" spans="1:10">
      <c r="A4" s="763">
        <v>142003</v>
      </c>
      <c r="B4" s="764" t="s">
        <v>2985</v>
      </c>
      <c r="C4" s="764" t="s">
        <v>2991</v>
      </c>
      <c r="D4" s="766">
        <v>142</v>
      </c>
      <c r="E4" s="764" t="s">
        <v>4484</v>
      </c>
      <c r="F4" s="764" t="s">
        <v>2696</v>
      </c>
      <c r="G4" s="764" t="s">
        <v>2988</v>
      </c>
      <c r="I4" t="str">
        <f t="shared" si="0"/>
        <v>YC</v>
      </c>
      <c r="J4" s="1438" t="s">
        <v>4434</v>
      </c>
    </row>
    <row r="5" spans="1:10">
      <c r="A5" s="763">
        <v>142004</v>
      </c>
      <c r="B5" s="764" t="s">
        <v>2985</v>
      </c>
      <c r="C5" s="764" t="s">
        <v>2992</v>
      </c>
      <c r="D5" s="766">
        <v>142</v>
      </c>
      <c r="E5" s="764" t="s">
        <v>4484</v>
      </c>
      <c r="F5" s="764" t="s">
        <v>2696</v>
      </c>
      <c r="G5" s="764" t="s">
        <v>2988</v>
      </c>
      <c r="I5" t="str">
        <f t="shared" si="0"/>
        <v>YC</v>
      </c>
      <c r="J5" s="1438" t="s">
        <v>4434</v>
      </c>
    </row>
    <row r="6" spans="1:10">
      <c r="A6" s="763">
        <v>142010</v>
      </c>
      <c r="B6" s="764" t="s">
        <v>2985</v>
      </c>
      <c r="C6" s="764" t="s">
        <v>2993</v>
      </c>
      <c r="D6" s="766">
        <v>142</v>
      </c>
      <c r="E6" s="764" t="s">
        <v>4484</v>
      </c>
      <c r="F6" s="764" t="s">
        <v>2696</v>
      </c>
      <c r="G6" s="764" t="s">
        <v>2988</v>
      </c>
      <c r="I6" t="str">
        <f t="shared" si="0"/>
        <v>YC</v>
      </c>
      <c r="J6" s="1438" t="s">
        <v>4434</v>
      </c>
    </row>
    <row r="7" spans="1:10">
      <c r="A7" s="763">
        <v>142013</v>
      </c>
      <c r="B7" s="764" t="s">
        <v>2985</v>
      </c>
      <c r="C7" s="764" t="s">
        <v>2994</v>
      </c>
      <c r="D7" s="766">
        <v>142</v>
      </c>
      <c r="E7" s="764" t="s">
        <v>4484</v>
      </c>
      <c r="F7" s="764" t="s">
        <v>2696</v>
      </c>
      <c r="G7" s="764" t="s">
        <v>2988</v>
      </c>
      <c r="I7" t="str">
        <f t="shared" si="0"/>
        <v>YC</v>
      </c>
      <c r="J7" s="1438" t="s">
        <v>4434</v>
      </c>
    </row>
    <row r="8" spans="1:10">
      <c r="A8" s="763">
        <v>142021</v>
      </c>
      <c r="B8" s="764" t="s">
        <v>2995</v>
      </c>
      <c r="C8" s="764" t="s">
        <v>2996</v>
      </c>
      <c r="D8" s="766">
        <v>142</v>
      </c>
      <c r="E8" s="764" t="s">
        <v>4485</v>
      </c>
      <c r="F8" s="764" t="s">
        <v>2696</v>
      </c>
      <c r="G8" s="764" t="s">
        <v>2988</v>
      </c>
      <c r="I8" t="str">
        <f t="shared" si="0"/>
        <v>YHV</v>
      </c>
      <c r="J8" s="1438" t="s">
        <v>2703</v>
      </c>
    </row>
    <row r="9" spans="1:10">
      <c r="A9" s="763">
        <v>142022</v>
      </c>
      <c r="B9" s="764" t="s">
        <v>2985</v>
      </c>
      <c r="C9" s="764" t="s">
        <v>2997</v>
      </c>
      <c r="D9" s="766">
        <v>142</v>
      </c>
      <c r="E9" s="764" t="s">
        <v>4484</v>
      </c>
      <c r="F9" s="764" t="s">
        <v>2696</v>
      </c>
      <c r="G9" s="764" t="s">
        <v>2988</v>
      </c>
      <c r="I9" t="str">
        <f t="shared" si="0"/>
        <v>YC</v>
      </c>
      <c r="J9" s="1438" t="s">
        <v>4434</v>
      </c>
    </row>
    <row r="10" spans="1:10">
      <c r="A10" s="763">
        <v>142026</v>
      </c>
      <c r="B10" s="764" t="s">
        <v>2998</v>
      </c>
      <c r="C10" s="764" t="s">
        <v>2999</v>
      </c>
      <c r="D10" s="766">
        <v>142</v>
      </c>
      <c r="E10" s="764" t="s">
        <v>2728</v>
      </c>
      <c r="F10" s="764" t="s">
        <v>2696</v>
      </c>
      <c r="G10" s="764" t="s">
        <v>2988</v>
      </c>
      <c r="I10" t="str">
        <f t="shared" si="0"/>
        <v>Other</v>
      </c>
      <c r="J10" s="1438" t="s">
        <v>2711</v>
      </c>
    </row>
    <row r="11" spans="1:10">
      <c r="A11" s="763">
        <v>142028</v>
      </c>
      <c r="B11" s="764" t="s">
        <v>3000</v>
      </c>
      <c r="C11" s="764" t="s">
        <v>3001</v>
      </c>
      <c r="D11" s="766">
        <v>142</v>
      </c>
      <c r="E11" s="764" t="s">
        <v>4486</v>
      </c>
      <c r="F11" s="764" t="s">
        <v>2696</v>
      </c>
      <c r="G11" s="764" t="s">
        <v>2988</v>
      </c>
      <c r="I11" t="str">
        <f t="shared" si="0"/>
        <v>PT.SEMARANG</v>
      </c>
      <c r="J11" s="1438" t="s">
        <v>3002</v>
      </c>
    </row>
    <row r="12" spans="1:10">
      <c r="A12" s="763">
        <v>142029</v>
      </c>
      <c r="B12" s="764" t="s">
        <v>2985</v>
      </c>
      <c r="C12" s="764" t="s">
        <v>3003</v>
      </c>
      <c r="D12" s="766">
        <v>142</v>
      </c>
      <c r="E12" s="764" t="s">
        <v>4484</v>
      </c>
      <c r="F12" s="764" t="s">
        <v>2696</v>
      </c>
      <c r="G12" s="764" t="s">
        <v>2988</v>
      </c>
      <c r="I12" t="str">
        <f t="shared" si="0"/>
        <v>YC</v>
      </c>
      <c r="J12" s="1438" t="s">
        <v>4434</v>
      </c>
    </row>
    <row r="13" spans="1:10">
      <c r="A13" s="763">
        <v>142032</v>
      </c>
      <c r="B13" s="763" t="s">
        <v>3004</v>
      </c>
      <c r="C13" s="764" t="s">
        <v>3005</v>
      </c>
      <c r="D13" s="766">
        <v>142</v>
      </c>
      <c r="E13" s="764" t="s">
        <v>4487</v>
      </c>
      <c r="F13" s="764" t="s">
        <v>2696</v>
      </c>
      <c r="G13" s="764" t="s">
        <v>2988</v>
      </c>
      <c r="I13" t="str">
        <f t="shared" si="0"/>
        <v>YES</v>
      </c>
      <c r="J13" s="1438" t="s">
        <v>2700</v>
      </c>
    </row>
    <row r="14" spans="1:10">
      <c r="A14" s="763">
        <v>142033</v>
      </c>
      <c r="B14" s="764" t="s">
        <v>3006</v>
      </c>
      <c r="C14" s="764" t="s">
        <v>3007</v>
      </c>
      <c r="D14" s="766">
        <v>142</v>
      </c>
      <c r="E14" s="764" t="s">
        <v>4488</v>
      </c>
      <c r="F14" s="764" t="s">
        <v>2696</v>
      </c>
      <c r="G14" s="764" t="s">
        <v>2988</v>
      </c>
      <c r="I14" t="str">
        <f t="shared" si="0"/>
        <v>Surabaya</v>
      </c>
      <c r="J14" s="1438" t="s">
        <v>2699</v>
      </c>
    </row>
    <row r="15" spans="1:10">
      <c r="A15" s="763">
        <v>142034</v>
      </c>
      <c r="B15" s="764" t="s">
        <v>2985</v>
      </c>
      <c r="C15" s="764" t="s">
        <v>3008</v>
      </c>
      <c r="D15" s="766">
        <v>142</v>
      </c>
      <c r="E15" s="764" t="s">
        <v>4484</v>
      </c>
      <c r="F15" s="764" t="s">
        <v>2696</v>
      </c>
      <c r="G15" s="764" t="s">
        <v>2988</v>
      </c>
      <c r="I15" t="str">
        <f t="shared" si="0"/>
        <v>YC</v>
      </c>
      <c r="J15" s="1438" t="s">
        <v>4434</v>
      </c>
    </row>
    <row r="16" spans="1:10">
      <c r="A16" s="763">
        <v>142035</v>
      </c>
      <c r="B16" s="764" t="s">
        <v>3009</v>
      </c>
      <c r="C16" s="764" t="s">
        <v>3010</v>
      </c>
      <c r="D16" s="766">
        <v>142</v>
      </c>
      <c r="E16" s="764" t="s">
        <v>2728</v>
      </c>
      <c r="F16" s="764" t="s">
        <v>2696</v>
      </c>
      <c r="G16" s="764" t="s">
        <v>2988</v>
      </c>
      <c r="I16" t="str">
        <f t="shared" si="0"/>
        <v>Other</v>
      </c>
      <c r="J16" s="1438" t="s">
        <v>2711</v>
      </c>
    </row>
    <row r="17" spans="1:10">
      <c r="A17" s="763">
        <v>142036</v>
      </c>
      <c r="B17" s="764" t="s">
        <v>3011</v>
      </c>
      <c r="C17" s="764" t="s">
        <v>3012</v>
      </c>
      <c r="D17" s="766">
        <v>142</v>
      </c>
      <c r="E17" s="764" t="s">
        <v>2728</v>
      </c>
      <c r="F17" s="764" t="s">
        <v>2696</v>
      </c>
      <c r="G17" s="764" t="s">
        <v>2988</v>
      </c>
      <c r="I17" t="str">
        <f t="shared" si="0"/>
        <v>Other</v>
      </c>
      <c r="J17" s="1438" t="s">
        <v>2711</v>
      </c>
    </row>
    <row r="18" spans="1:10">
      <c r="A18" s="763">
        <v>142037</v>
      </c>
      <c r="B18" s="764" t="s">
        <v>3023</v>
      </c>
      <c r="C18" s="764" t="s">
        <v>3024</v>
      </c>
      <c r="D18" s="766">
        <v>143</v>
      </c>
      <c r="E18" s="764" t="s">
        <v>4357</v>
      </c>
      <c r="F18" s="764" t="s">
        <v>2696</v>
      </c>
      <c r="G18" s="764" t="s">
        <v>2988</v>
      </c>
      <c r="I18" t="str">
        <f t="shared" si="0"/>
        <v>NKW</v>
      </c>
      <c r="J18" s="1438" t="s">
        <v>2710</v>
      </c>
    </row>
    <row r="19" spans="1:10">
      <c r="A19" s="763">
        <v>142038</v>
      </c>
      <c r="B19" s="764" t="s">
        <v>3025</v>
      </c>
      <c r="C19" s="764" t="s">
        <v>3026</v>
      </c>
      <c r="D19" s="766">
        <v>143</v>
      </c>
      <c r="E19" s="764" t="s">
        <v>4358</v>
      </c>
      <c r="F19" s="764" t="s">
        <v>2696</v>
      </c>
      <c r="G19" s="764" t="s">
        <v>2988</v>
      </c>
      <c r="I19" t="str">
        <f t="shared" si="0"/>
        <v>HZY</v>
      </c>
      <c r="J19" s="1438" t="s">
        <v>2702</v>
      </c>
    </row>
    <row r="20" spans="1:10">
      <c r="A20" s="763">
        <v>142039</v>
      </c>
      <c r="B20" s="764" t="s">
        <v>3027</v>
      </c>
      <c r="C20" s="764" t="s">
        <v>3028</v>
      </c>
      <c r="D20" s="766">
        <v>143</v>
      </c>
      <c r="E20" s="764" t="s">
        <v>4489</v>
      </c>
      <c r="F20" s="764" t="s">
        <v>2696</v>
      </c>
      <c r="G20" s="764" t="s">
        <v>2988</v>
      </c>
      <c r="I20" t="str">
        <f t="shared" si="0"/>
        <v>JAI</v>
      </c>
      <c r="J20" s="1438" t="s">
        <v>2701</v>
      </c>
    </row>
    <row r="21" spans="1:10">
      <c r="A21" s="763">
        <v>142040</v>
      </c>
      <c r="B21" s="764" t="s">
        <v>3055</v>
      </c>
      <c r="C21" s="764" t="s">
        <v>3056</v>
      </c>
      <c r="D21" s="766">
        <v>144</v>
      </c>
      <c r="E21" s="764" t="s">
        <v>4490</v>
      </c>
      <c r="F21" s="764" t="s">
        <v>2696</v>
      </c>
      <c r="G21" s="764" t="s">
        <v>3057</v>
      </c>
      <c r="I21" t="str">
        <f t="shared" si="0"/>
        <v>Cambodia</v>
      </c>
      <c r="J21" s="1438" t="s">
        <v>4435</v>
      </c>
    </row>
    <row r="22" spans="1:10">
      <c r="A22" s="763">
        <v>142041</v>
      </c>
      <c r="B22" s="764" t="s">
        <v>3013</v>
      </c>
      <c r="C22" s="764" t="s">
        <v>3014</v>
      </c>
      <c r="D22" s="766">
        <v>142</v>
      </c>
      <c r="E22" s="764" t="s">
        <v>2907</v>
      </c>
      <c r="F22" s="764" t="s">
        <v>2696</v>
      </c>
      <c r="G22" s="764" t="s">
        <v>2988</v>
      </c>
      <c r="I22" t="str">
        <f t="shared" si="0"/>
        <v>PASI</v>
      </c>
      <c r="J22" s="1438" t="s">
        <v>2704</v>
      </c>
    </row>
    <row r="23" spans="1:10">
      <c r="A23" s="763">
        <v>142042</v>
      </c>
      <c r="B23" s="764" t="s">
        <v>3058</v>
      </c>
      <c r="C23" s="764" t="s">
        <v>3059</v>
      </c>
      <c r="D23" s="766">
        <v>144</v>
      </c>
      <c r="E23" s="764" t="s">
        <v>4490</v>
      </c>
      <c r="F23" s="764" t="s">
        <v>2696</v>
      </c>
      <c r="G23" s="764" t="s">
        <v>3057</v>
      </c>
      <c r="I23" t="str">
        <f t="shared" si="0"/>
        <v>Cambodia</v>
      </c>
      <c r="J23" s="1438" t="s">
        <v>4435</v>
      </c>
    </row>
    <row r="24" spans="1:10">
      <c r="A24" s="763">
        <v>142043</v>
      </c>
      <c r="B24" s="764" t="s">
        <v>3015</v>
      </c>
      <c r="C24" s="764" t="s">
        <v>3016</v>
      </c>
      <c r="D24" s="766">
        <v>142</v>
      </c>
      <c r="E24" s="764" t="s">
        <v>4491</v>
      </c>
      <c r="F24" s="764" t="s">
        <v>2696</v>
      </c>
      <c r="G24" s="764" t="s">
        <v>2988</v>
      </c>
      <c r="I24" t="str">
        <f t="shared" si="0"/>
        <v>TYC</v>
      </c>
      <c r="J24" s="1438" t="s">
        <v>2705</v>
      </c>
    </row>
    <row r="25" spans="1:10">
      <c r="A25" s="763">
        <v>142044</v>
      </c>
      <c r="B25" s="764" t="s">
        <v>3029</v>
      </c>
      <c r="C25" s="764" t="s">
        <v>3030</v>
      </c>
      <c r="D25" s="766">
        <v>143</v>
      </c>
      <c r="E25" s="764" t="s">
        <v>4492</v>
      </c>
      <c r="F25" s="764" t="s">
        <v>2696</v>
      </c>
      <c r="G25" s="764" t="s">
        <v>2988</v>
      </c>
      <c r="I25" t="str">
        <f t="shared" si="0"/>
        <v>YCP</v>
      </c>
      <c r="J25" s="1438" t="s">
        <v>2706</v>
      </c>
    </row>
    <row r="26" spans="1:10">
      <c r="A26" s="763">
        <v>142045</v>
      </c>
      <c r="B26" s="764" t="s">
        <v>3017</v>
      </c>
      <c r="C26" s="764" t="s">
        <v>3018</v>
      </c>
      <c r="D26" s="766">
        <v>142</v>
      </c>
      <c r="E26" s="764" t="s">
        <v>2728</v>
      </c>
      <c r="F26" s="764" t="s">
        <v>2696</v>
      </c>
      <c r="G26" s="764" t="s">
        <v>2988</v>
      </c>
      <c r="I26" t="str">
        <f t="shared" si="0"/>
        <v>Other</v>
      </c>
      <c r="J26" s="1438" t="s">
        <v>2711</v>
      </c>
    </row>
    <row r="27" spans="1:10">
      <c r="A27" s="763">
        <v>142046</v>
      </c>
      <c r="B27" s="764" t="s">
        <v>3019</v>
      </c>
      <c r="C27" s="764" t="s">
        <v>3020</v>
      </c>
      <c r="D27" s="766">
        <v>142</v>
      </c>
      <c r="E27" s="764" t="s">
        <v>4356</v>
      </c>
      <c r="F27" s="764" t="s">
        <v>2696</v>
      </c>
      <c r="G27" s="764" t="s">
        <v>2988</v>
      </c>
      <c r="I27" t="str">
        <f t="shared" si="0"/>
        <v>ES</v>
      </c>
      <c r="J27" s="1438" t="s">
        <v>4436</v>
      </c>
    </row>
    <row r="28" spans="1:10">
      <c r="A28" s="763">
        <v>142047</v>
      </c>
      <c r="B28" s="764" t="s">
        <v>3031</v>
      </c>
      <c r="C28" s="764" t="s">
        <v>3032</v>
      </c>
      <c r="D28" s="766">
        <v>143</v>
      </c>
      <c r="E28" s="764" t="s">
        <v>2728</v>
      </c>
      <c r="F28" s="764" t="s">
        <v>2696</v>
      </c>
      <c r="G28" s="764" t="s">
        <v>2988</v>
      </c>
      <c r="I28" t="str">
        <f t="shared" si="0"/>
        <v>Other</v>
      </c>
      <c r="J28" s="1438" t="s">
        <v>2711</v>
      </c>
    </row>
    <row r="29" spans="1:10">
      <c r="A29" s="763">
        <v>142048</v>
      </c>
      <c r="B29" s="764" t="s">
        <v>3033</v>
      </c>
      <c r="C29" s="764" t="s">
        <v>3034</v>
      </c>
      <c r="D29" s="766">
        <v>143</v>
      </c>
      <c r="E29" s="764" t="s">
        <v>2728</v>
      </c>
      <c r="F29" s="764" t="s">
        <v>2696</v>
      </c>
      <c r="G29" s="764" t="s">
        <v>2988</v>
      </c>
      <c r="I29" t="str">
        <f t="shared" si="0"/>
        <v>Other</v>
      </c>
      <c r="J29" s="1438" t="s">
        <v>2711</v>
      </c>
    </row>
    <row r="30" spans="1:10">
      <c r="A30" s="763">
        <v>142049</v>
      </c>
      <c r="B30" s="764" t="s">
        <v>3060</v>
      </c>
      <c r="C30" s="764" t="s">
        <v>3061</v>
      </c>
      <c r="D30" s="766">
        <v>144</v>
      </c>
      <c r="E30" s="764" t="s">
        <v>4490</v>
      </c>
      <c r="F30" s="764" t="s">
        <v>2696</v>
      </c>
      <c r="G30" s="764" t="s">
        <v>3057</v>
      </c>
      <c r="I30" t="str">
        <f t="shared" si="0"/>
        <v>Cambodia</v>
      </c>
      <c r="J30" s="1438" t="s">
        <v>4435</v>
      </c>
    </row>
    <row r="31" spans="1:10">
      <c r="A31" s="768">
        <v>142050</v>
      </c>
      <c r="B31" s="765" t="s">
        <v>3035</v>
      </c>
      <c r="C31" s="765" t="s">
        <v>4437</v>
      </c>
      <c r="D31" s="769">
        <v>146</v>
      </c>
      <c r="E31" s="765" t="s">
        <v>4493</v>
      </c>
      <c r="F31" s="765" t="s">
        <v>2696</v>
      </c>
      <c r="G31" s="765" t="s">
        <v>4439</v>
      </c>
      <c r="I31" t="str">
        <f t="shared" si="0"/>
        <v>Laos</v>
      </c>
      <c r="J31" s="1439" t="s">
        <v>4438</v>
      </c>
    </row>
    <row r="32" spans="1:10">
      <c r="A32" s="768">
        <v>142051</v>
      </c>
      <c r="B32" s="765" t="s">
        <v>3037</v>
      </c>
      <c r="C32" s="765" t="s">
        <v>3038</v>
      </c>
      <c r="D32" s="769">
        <v>143</v>
      </c>
      <c r="E32" s="765" t="s">
        <v>2728</v>
      </c>
      <c r="F32" s="765" t="s">
        <v>2696</v>
      </c>
      <c r="G32" s="765" t="s">
        <v>2988</v>
      </c>
      <c r="I32" t="str">
        <f t="shared" si="0"/>
        <v>Other</v>
      </c>
      <c r="J32" s="1439" t="s">
        <v>2711</v>
      </c>
    </row>
    <row r="33" spans="1:10">
      <c r="A33" s="768">
        <v>142052</v>
      </c>
      <c r="B33" s="765" t="s">
        <v>3039</v>
      </c>
      <c r="C33" s="765" t="s">
        <v>3040</v>
      </c>
      <c r="D33" s="769">
        <v>143</v>
      </c>
      <c r="E33" s="765" t="s">
        <v>2728</v>
      </c>
      <c r="F33" s="765" t="s">
        <v>2696</v>
      </c>
      <c r="G33" s="765" t="s">
        <v>2988</v>
      </c>
      <c r="I33" t="str">
        <f t="shared" si="0"/>
        <v>Other</v>
      </c>
      <c r="J33" s="1439" t="s">
        <v>2711</v>
      </c>
    </row>
    <row r="34" spans="1:10">
      <c r="A34" s="768">
        <v>142053</v>
      </c>
      <c r="B34" s="765" t="s">
        <v>3075</v>
      </c>
      <c r="C34" s="765" t="s">
        <v>3076</v>
      </c>
      <c r="D34" s="769">
        <v>145</v>
      </c>
      <c r="E34" s="765" t="s">
        <v>4494</v>
      </c>
      <c r="F34" s="765" t="s">
        <v>2696</v>
      </c>
      <c r="G34" s="765" t="s">
        <v>3077</v>
      </c>
      <c r="I34" t="str">
        <f t="shared" si="0"/>
        <v>Myanmar</v>
      </c>
      <c r="J34" s="1439" t="s">
        <v>4440</v>
      </c>
    </row>
    <row r="35" spans="1:10">
      <c r="A35" s="768">
        <v>142054</v>
      </c>
      <c r="B35" s="765" t="s">
        <v>3062</v>
      </c>
      <c r="C35" s="765" t="s">
        <v>3063</v>
      </c>
      <c r="D35" s="769">
        <v>144</v>
      </c>
      <c r="E35" s="764" t="s">
        <v>4490</v>
      </c>
      <c r="F35" s="765" t="s">
        <v>2696</v>
      </c>
      <c r="G35" s="764" t="s">
        <v>3057</v>
      </c>
      <c r="I35" t="str">
        <f t="shared" si="0"/>
        <v>Cambodia</v>
      </c>
      <c r="J35" s="1438" t="s">
        <v>4435</v>
      </c>
    </row>
    <row r="36" spans="1:10">
      <c r="A36" s="763">
        <v>142055</v>
      </c>
      <c r="B36" s="764" t="s">
        <v>3078</v>
      </c>
      <c r="C36" s="764" t="s">
        <v>3079</v>
      </c>
      <c r="D36" s="769">
        <v>145</v>
      </c>
      <c r="E36" s="765" t="s">
        <v>4494</v>
      </c>
      <c r="F36" s="764" t="s">
        <v>2696</v>
      </c>
      <c r="G36" s="764" t="s">
        <v>3077</v>
      </c>
      <c r="I36" t="str">
        <f t="shared" si="0"/>
        <v>Myanmar</v>
      </c>
      <c r="J36" s="1439" t="s">
        <v>4440</v>
      </c>
    </row>
    <row r="37" spans="1:10">
      <c r="A37" s="768">
        <v>142056</v>
      </c>
      <c r="B37" s="765" t="s">
        <v>3041</v>
      </c>
      <c r="C37" s="764" t="s">
        <v>3042</v>
      </c>
      <c r="D37" s="769">
        <v>143</v>
      </c>
      <c r="E37" s="765" t="s">
        <v>2728</v>
      </c>
      <c r="F37" s="765" t="s">
        <v>2696</v>
      </c>
      <c r="G37" s="765" t="s">
        <v>2988</v>
      </c>
      <c r="I37" t="str">
        <f t="shared" si="0"/>
        <v>Other</v>
      </c>
      <c r="J37" s="1439" t="s">
        <v>2711</v>
      </c>
    </row>
    <row r="38" spans="1:10">
      <c r="A38" s="768">
        <v>142057</v>
      </c>
      <c r="B38" s="765" t="s">
        <v>3021</v>
      </c>
      <c r="C38" s="765" t="s">
        <v>3022</v>
      </c>
      <c r="D38" s="769">
        <v>142</v>
      </c>
      <c r="E38" s="765" t="s">
        <v>2728</v>
      </c>
      <c r="F38" s="765" t="s">
        <v>2696</v>
      </c>
      <c r="G38" s="765" t="s">
        <v>2988</v>
      </c>
      <c r="I38" t="str">
        <f t="shared" si="0"/>
        <v>Other</v>
      </c>
      <c r="J38" s="1439" t="s">
        <v>2711</v>
      </c>
    </row>
    <row r="39" spans="1:10">
      <c r="A39" s="768">
        <v>142058</v>
      </c>
      <c r="B39" s="765" t="s">
        <v>3043</v>
      </c>
      <c r="C39" s="764" t="s">
        <v>3044</v>
      </c>
      <c r="D39" s="769">
        <v>143</v>
      </c>
      <c r="E39" s="765" t="s">
        <v>2728</v>
      </c>
      <c r="F39" s="765" t="s">
        <v>2696</v>
      </c>
      <c r="G39" s="765" t="s">
        <v>2988</v>
      </c>
      <c r="I39" t="str">
        <f t="shared" si="0"/>
        <v>Other</v>
      </c>
      <c r="J39" s="1439" t="s">
        <v>2711</v>
      </c>
    </row>
    <row r="40" spans="1:10">
      <c r="A40" s="768">
        <v>142059</v>
      </c>
      <c r="B40" s="765" t="s">
        <v>3064</v>
      </c>
      <c r="C40" s="765" t="s">
        <v>1443</v>
      </c>
      <c r="D40" s="769">
        <v>144</v>
      </c>
      <c r="E40" s="764" t="s">
        <v>4490</v>
      </c>
      <c r="F40" s="765" t="s">
        <v>2696</v>
      </c>
      <c r="G40" s="764" t="s">
        <v>3057</v>
      </c>
      <c r="I40" t="str">
        <f t="shared" si="0"/>
        <v>Cambodia</v>
      </c>
      <c r="J40" s="1438" t="s">
        <v>4435</v>
      </c>
    </row>
    <row r="41" spans="1:10">
      <c r="A41" s="1434">
        <v>142060</v>
      </c>
      <c r="B41" s="1435" t="s">
        <v>3045</v>
      </c>
      <c r="C41" s="1436" t="s">
        <v>147</v>
      </c>
      <c r="D41" s="1437">
        <v>145</v>
      </c>
      <c r="E41" s="1435" t="s">
        <v>4494</v>
      </c>
      <c r="F41" s="1435" t="s">
        <v>2696</v>
      </c>
      <c r="G41" s="1435" t="s">
        <v>3077</v>
      </c>
      <c r="I41" t="str">
        <f t="shared" si="0"/>
        <v>Myanmar</v>
      </c>
      <c r="J41" s="1440" t="s">
        <v>4440</v>
      </c>
    </row>
    <row r="42" spans="1:10">
      <c r="A42" s="768">
        <v>142061</v>
      </c>
      <c r="B42" s="765" t="s">
        <v>3046</v>
      </c>
      <c r="C42" s="764" t="s">
        <v>3047</v>
      </c>
      <c r="D42" s="769">
        <v>143</v>
      </c>
      <c r="E42" s="765" t="s">
        <v>2728</v>
      </c>
      <c r="F42" s="765" t="s">
        <v>2696</v>
      </c>
      <c r="G42" s="765" t="s">
        <v>2988</v>
      </c>
      <c r="I42" t="str">
        <f t="shared" si="0"/>
        <v>Other</v>
      </c>
      <c r="J42" s="1439" t="s">
        <v>2711</v>
      </c>
    </row>
    <row r="43" spans="1:10">
      <c r="A43" s="768">
        <v>142062</v>
      </c>
      <c r="B43" s="765" t="s">
        <v>3065</v>
      </c>
      <c r="C43" s="764" t="s">
        <v>3066</v>
      </c>
      <c r="D43" s="769">
        <v>144</v>
      </c>
      <c r="E43" s="764" t="s">
        <v>4490</v>
      </c>
      <c r="F43" s="765" t="s">
        <v>2696</v>
      </c>
      <c r="G43" s="764" t="s">
        <v>3057</v>
      </c>
      <c r="I43" t="str">
        <f t="shared" si="0"/>
        <v>Cambodia</v>
      </c>
      <c r="J43" s="1438" t="s">
        <v>4435</v>
      </c>
    </row>
    <row r="44" spans="1:10">
      <c r="A44" s="768">
        <v>142063</v>
      </c>
      <c r="B44" s="765" t="s">
        <v>3067</v>
      </c>
      <c r="C44" s="764" t="s">
        <v>3068</v>
      </c>
      <c r="D44" s="769">
        <v>144</v>
      </c>
      <c r="E44" s="764" t="s">
        <v>4490</v>
      </c>
      <c r="F44" s="764" t="s">
        <v>2696</v>
      </c>
      <c r="G44" s="764" t="s">
        <v>3057</v>
      </c>
      <c r="I44" t="str">
        <f t="shared" si="0"/>
        <v>Cambodia</v>
      </c>
      <c r="J44" s="1438" t="s">
        <v>4435</v>
      </c>
    </row>
    <row r="45" spans="1:10">
      <c r="A45" s="768">
        <v>142064</v>
      </c>
      <c r="B45" s="765" t="s">
        <v>3087</v>
      </c>
      <c r="C45" s="764" t="s">
        <v>3088</v>
      </c>
      <c r="D45" s="769">
        <v>145</v>
      </c>
      <c r="E45" s="765" t="s">
        <v>4494</v>
      </c>
      <c r="F45" s="765" t="s">
        <v>2696</v>
      </c>
      <c r="G45" s="765" t="s">
        <v>3077</v>
      </c>
      <c r="I45" t="str">
        <f t="shared" si="0"/>
        <v>Myanmar</v>
      </c>
      <c r="J45" s="1439" t="s">
        <v>4440</v>
      </c>
    </row>
    <row r="46" spans="1:10">
      <c r="A46" s="768">
        <v>142066</v>
      </c>
      <c r="B46" s="764" t="s">
        <v>3019</v>
      </c>
      <c r="C46" s="764" t="s">
        <v>3020</v>
      </c>
      <c r="D46" s="769">
        <v>142</v>
      </c>
      <c r="E46" s="764" t="s">
        <v>4356</v>
      </c>
      <c r="F46" s="764" t="s">
        <v>2696</v>
      </c>
      <c r="G46" s="764" t="s">
        <v>2988</v>
      </c>
      <c r="I46" t="str">
        <f t="shared" si="0"/>
        <v>ES</v>
      </c>
      <c r="J46" s="1438" t="s">
        <v>4436</v>
      </c>
    </row>
    <row r="47" spans="1:10">
      <c r="A47" s="768">
        <v>142067</v>
      </c>
      <c r="B47" s="764" t="s">
        <v>3048</v>
      </c>
      <c r="C47" s="764" t="s">
        <v>55</v>
      </c>
      <c r="D47" s="769">
        <v>143</v>
      </c>
      <c r="E47" s="765" t="s">
        <v>2728</v>
      </c>
      <c r="F47" s="765" t="s">
        <v>2696</v>
      </c>
      <c r="G47" s="765" t="s">
        <v>2988</v>
      </c>
      <c r="I47" t="str">
        <f t="shared" si="0"/>
        <v>Other</v>
      </c>
      <c r="J47" s="1439" t="s">
        <v>2711</v>
      </c>
    </row>
    <row r="48" spans="1:10">
      <c r="A48" s="768">
        <v>142068</v>
      </c>
      <c r="B48" s="764" t="s">
        <v>3089</v>
      </c>
      <c r="C48" s="764" t="s">
        <v>3090</v>
      </c>
      <c r="D48" s="769">
        <v>145</v>
      </c>
      <c r="E48" s="765" t="s">
        <v>4494</v>
      </c>
      <c r="F48" s="765" t="s">
        <v>2696</v>
      </c>
      <c r="G48" s="765" t="s">
        <v>3077</v>
      </c>
      <c r="I48" t="str">
        <f t="shared" si="0"/>
        <v>Myanmar</v>
      </c>
      <c r="J48" s="1439" t="s">
        <v>4440</v>
      </c>
    </row>
    <row r="49" spans="1:10">
      <c r="A49" s="768">
        <v>142069</v>
      </c>
      <c r="B49" s="764" t="s">
        <v>3049</v>
      </c>
      <c r="C49" s="764" t="s">
        <v>3050</v>
      </c>
      <c r="D49" s="769">
        <v>143</v>
      </c>
      <c r="E49" s="765" t="s">
        <v>2728</v>
      </c>
      <c r="F49" s="765" t="s">
        <v>2696</v>
      </c>
      <c r="G49" s="765" t="s">
        <v>2988</v>
      </c>
      <c r="I49" t="str">
        <f t="shared" si="0"/>
        <v>Other</v>
      </c>
      <c r="J49" s="1439" t="s">
        <v>2711</v>
      </c>
    </row>
    <row r="50" spans="1:10">
      <c r="A50" s="768">
        <v>142070</v>
      </c>
      <c r="B50" s="764" t="s">
        <v>3073</v>
      </c>
      <c r="C50" s="764" t="s">
        <v>3074</v>
      </c>
      <c r="D50" s="769">
        <v>144</v>
      </c>
      <c r="E50" s="764" t="s">
        <v>4490</v>
      </c>
      <c r="F50" s="764" t="s">
        <v>2696</v>
      </c>
      <c r="G50" s="764" t="s">
        <v>3057</v>
      </c>
      <c r="I50" t="str">
        <f t="shared" si="0"/>
        <v>Cambodia</v>
      </c>
      <c r="J50" s="1438" t="s">
        <v>4435</v>
      </c>
    </row>
    <row r="51" spans="1:10">
      <c r="A51" s="768">
        <v>142071</v>
      </c>
      <c r="B51" s="764" t="s">
        <v>3051</v>
      </c>
      <c r="C51" s="764" t="s">
        <v>3052</v>
      </c>
      <c r="D51" s="769">
        <v>143</v>
      </c>
      <c r="E51" s="765" t="s">
        <v>2728</v>
      </c>
      <c r="F51" s="765" t="s">
        <v>2696</v>
      </c>
      <c r="G51" s="765" t="s">
        <v>2988</v>
      </c>
      <c r="I51" t="str">
        <f t="shared" si="0"/>
        <v>Other</v>
      </c>
      <c r="J51" s="1439" t="s">
        <v>2711</v>
      </c>
    </row>
    <row r="52" spans="1:10">
      <c r="A52" s="763">
        <v>142072</v>
      </c>
      <c r="B52" s="764" t="s">
        <v>3053</v>
      </c>
      <c r="C52" s="764" t="s">
        <v>3054</v>
      </c>
      <c r="D52" s="769">
        <v>143</v>
      </c>
      <c r="E52" s="765" t="s">
        <v>2728</v>
      </c>
      <c r="F52" s="765" t="s">
        <v>2696</v>
      </c>
      <c r="G52" s="765" t="s">
        <v>2988</v>
      </c>
      <c r="I52" t="str">
        <f t="shared" si="0"/>
        <v>Other</v>
      </c>
      <c r="J52" s="1439" t="s">
        <v>2711</v>
      </c>
    </row>
    <row r="53" spans="1:10">
      <c r="A53" s="768">
        <v>142073</v>
      </c>
      <c r="B53" s="765" t="s">
        <v>3080</v>
      </c>
      <c r="C53" s="764" t="s">
        <v>3081</v>
      </c>
      <c r="D53" s="769">
        <v>144</v>
      </c>
      <c r="E53" s="764" t="s">
        <v>4490</v>
      </c>
      <c r="F53" s="764" t="s">
        <v>2696</v>
      </c>
      <c r="G53" s="764" t="s">
        <v>3057</v>
      </c>
      <c r="I53" t="str">
        <f t="shared" si="0"/>
        <v>Cambodia</v>
      </c>
      <c r="J53" s="1438" t="s">
        <v>4435</v>
      </c>
    </row>
    <row r="54" spans="1:10">
      <c r="A54" s="768">
        <v>142074</v>
      </c>
      <c r="B54" s="765" t="s">
        <v>3082</v>
      </c>
      <c r="C54" s="764" t="s">
        <v>3083</v>
      </c>
      <c r="D54" s="769">
        <v>144</v>
      </c>
      <c r="E54" s="764" t="s">
        <v>4490</v>
      </c>
      <c r="F54" s="764" t="s">
        <v>2696</v>
      </c>
      <c r="G54" s="764" t="s">
        <v>3057</v>
      </c>
      <c r="I54" t="str">
        <f t="shared" si="0"/>
        <v>Cambodia</v>
      </c>
      <c r="J54" s="1438" t="s">
        <v>4435</v>
      </c>
    </row>
    <row r="55" spans="1:10">
      <c r="A55" s="768">
        <v>142075</v>
      </c>
      <c r="B55" s="765"/>
      <c r="C55" s="764" t="s">
        <v>3084</v>
      </c>
      <c r="D55" s="769">
        <v>145</v>
      </c>
      <c r="E55" s="765" t="s">
        <v>4494</v>
      </c>
      <c r="F55" s="765" t="s">
        <v>2696</v>
      </c>
      <c r="G55" s="765" t="s">
        <v>3077</v>
      </c>
      <c r="I55" t="str">
        <f t="shared" si="0"/>
        <v>Myanmar</v>
      </c>
      <c r="J55" s="1439" t="s">
        <v>4440</v>
      </c>
    </row>
    <row r="56" spans="1:10">
      <c r="A56" s="768">
        <v>142076</v>
      </c>
      <c r="B56" s="765"/>
      <c r="C56" s="764" t="s">
        <v>3085</v>
      </c>
      <c r="D56" s="769">
        <v>143</v>
      </c>
      <c r="E56" s="765" t="s">
        <v>2728</v>
      </c>
      <c r="F56" s="765" t="s">
        <v>2696</v>
      </c>
      <c r="G56" s="765" t="s">
        <v>2988</v>
      </c>
      <c r="I56" t="str">
        <f t="shared" si="0"/>
        <v>Other</v>
      </c>
      <c r="J56" s="1439" t="s">
        <v>2711</v>
      </c>
    </row>
    <row r="57" spans="1:10">
      <c r="A57" s="768">
        <v>142077</v>
      </c>
      <c r="B57" s="765"/>
      <c r="C57" s="765" t="s">
        <v>4441</v>
      </c>
      <c r="D57" s="769">
        <v>146</v>
      </c>
      <c r="E57" s="765" t="s">
        <v>4493</v>
      </c>
      <c r="F57" s="765" t="s">
        <v>2696</v>
      </c>
      <c r="G57" s="765" t="s">
        <v>4439</v>
      </c>
      <c r="I57" t="str">
        <f t="shared" si="0"/>
        <v>Laos</v>
      </c>
      <c r="J57" s="1439" t="s">
        <v>4438</v>
      </c>
    </row>
    <row r="58" spans="1:10">
      <c r="A58" s="768">
        <v>142078</v>
      </c>
      <c r="B58" s="765"/>
      <c r="C58" s="764" t="s">
        <v>3086</v>
      </c>
      <c r="D58" s="769">
        <v>144</v>
      </c>
      <c r="E58" s="764" t="s">
        <v>4490</v>
      </c>
      <c r="F58" s="764" t="s">
        <v>2696</v>
      </c>
      <c r="G58" s="764" t="s">
        <v>3057</v>
      </c>
      <c r="I58" t="str">
        <f t="shared" si="0"/>
        <v>Cambodia</v>
      </c>
      <c r="J58" s="1438" t="s">
        <v>4435</v>
      </c>
    </row>
    <row r="59" spans="1:10">
      <c r="A59" s="768">
        <v>142079</v>
      </c>
      <c r="B59" s="765"/>
      <c r="C59" s="764" t="s">
        <v>4442</v>
      </c>
      <c r="D59" s="769">
        <v>143</v>
      </c>
      <c r="E59" s="765" t="s">
        <v>2728</v>
      </c>
      <c r="F59" s="765" t="s">
        <v>2696</v>
      </c>
      <c r="G59" s="765" t="s">
        <v>2988</v>
      </c>
      <c r="I59" t="str">
        <f t="shared" si="0"/>
        <v>Other</v>
      </c>
      <c r="J59" s="1439" t="s">
        <v>2711</v>
      </c>
    </row>
    <row r="60" spans="1:10">
      <c r="A60" s="768">
        <v>142080</v>
      </c>
      <c r="B60" s="765"/>
      <c r="C60" s="764" t="s">
        <v>4443</v>
      </c>
      <c r="D60" s="769">
        <v>143</v>
      </c>
      <c r="E60" s="765" t="s">
        <v>2728</v>
      </c>
      <c r="F60" s="765" t="s">
        <v>2696</v>
      </c>
      <c r="G60" s="765" t="s">
        <v>2988</v>
      </c>
      <c r="I60" t="str">
        <f t="shared" si="0"/>
        <v>Other</v>
      </c>
      <c r="J60" s="1439" t="s">
        <v>2711</v>
      </c>
    </row>
    <row r="61" spans="1:10">
      <c r="A61" s="768">
        <v>142081</v>
      </c>
      <c r="B61" s="765" t="s">
        <v>4444</v>
      </c>
      <c r="C61" s="764" t="s">
        <v>4445</v>
      </c>
      <c r="D61" s="769">
        <v>145</v>
      </c>
      <c r="E61" s="765" t="s">
        <v>4494</v>
      </c>
      <c r="F61" s="764" t="s">
        <v>2696</v>
      </c>
      <c r="G61" s="764" t="s">
        <v>3077</v>
      </c>
      <c r="I61" t="str">
        <f t="shared" si="0"/>
        <v>Myanmar</v>
      </c>
      <c r="J61" s="1439" t="s">
        <v>4440</v>
      </c>
    </row>
    <row r="62" spans="1:10">
      <c r="A62" s="768">
        <v>142082</v>
      </c>
      <c r="B62" s="765" t="s">
        <v>4446</v>
      </c>
      <c r="C62" s="764" t="s">
        <v>4447</v>
      </c>
      <c r="D62" s="769">
        <v>143</v>
      </c>
      <c r="E62" s="765" t="s">
        <v>2728</v>
      </c>
      <c r="F62" s="765" t="s">
        <v>2696</v>
      </c>
      <c r="G62" s="765" t="s">
        <v>2988</v>
      </c>
      <c r="I62" t="str">
        <f t="shared" si="0"/>
        <v>Other</v>
      </c>
      <c r="J62" s="1439" t="s">
        <v>2711</v>
      </c>
    </row>
    <row r="63" spans="1:10">
      <c r="A63" s="768">
        <v>142083</v>
      </c>
      <c r="B63" s="765" t="s">
        <v>4448</v>
      </c>
      <c r="C63" s="764" t="s">
        <v>4449</v>
      </c>
      <c r="D63" s="769">
        <v>143</v>
      </c>
      <c r="E63" s="764" t="s">
        <v>4495</v>
      </c>
      <c r="F63" s="764" t="s">
        <v>2696</v>
      </c>
      <c r="G63" s="764" t="s">
        <v>2988</v>
      </c>
      <c r="I63" t="str">
        <f t="shared" si="0"/>
        <v>PEMI</v>
      </c>
      <c r="J63" s="1438" t="s">
        <v>4450</v>
      </c>
    </row>
    <row r="64" spans="1:10">
      <c r="A64" s="768">
        <v>142084</v>
      </c>
      <c r="B64" s="765" t="s">
        <v>4451</v>
      </c>
      <c r="C64" s="764" t="s">
        <v>4452</v>
      </c>
      <c r="D64" s="769">
        <v>146</v>
      </c>
      <c r="E64" s="765" t="s">
        <v>4493</v>
      </c>
      <c r="F64" s="765" t="s">
        <v>2696</v>
      </c>
      <c r="G64" s="765" t="s">
        <v>4439</v>
      </c>
      <c r="I64" t="str">
        <f t="shared" si="0"/>
        <v>Laos</v>
      </c>
      <c r="J64" s="1439" t="s">
        <v>4438</v>
      </c>
    </row>
    <row r="65" spans="1:10">
      <c r="A65" s="768">
        <v>142085</v>
      </c>
      <c r="B65" s="765" t="s">
        <v>4453</v>
      </c>
      <c r="C65" s="764" t="s">
        <v>4454</v>
      </c>
      <c r="D65" s="769">
        <v>143</v>
      </c>
      <c r="E65" s="765" t="s">
        <v>4496</v>
      </c>
      <c r="F65" s="765" t="s">
        <v>2696</v>
      </c>
      <c r="G65" s="765" t="s">
        <v>2988</v>
      </c>
      <c r="I65" t="str">
        <f t="shared" si="0"/>
        <v>YEV</v>
      </c>
      <c r="J65" s="1439" t="s">
        <v>4455</v>
      </c>
    </row>
    <row r="66" spans="1:10">
      <c r="A66" s="773">
        <v>100001</v>
      </c>
      <c r="B66" s="774" t="s">
        <v>3111</v>
      </c>
      <c r="C66" s="774" t="s">
        <v>3112</v>
      </c>
      <c r="D66" s="775">
        <v>100</v>
      </c>
      <c r="E66" s="774" t="s">
        <v>2898</v>
      </c>
      <c r="F66" s="774" t="s">
        <v>2712</v>
      </c>
      <c r="G66" s="774" t="s">
        <v>3093</v>
      </c>
      <c r="I66" t="str">
        <f t="shared" si="0"/>
        <v>PEA</v>
      </c>
      <c r="J66" s="1441" t="s">
        <v>2715</v>
      </c>
    </row>
    <row r="67" spans="1:10">
      <c r="A67" s="773">
        <v>100002</v>
      </c>
      <c r="B67" s="774" t="s">
        <v>3109</v>
      </c>
      <c r="C67" s="774" t="s">
        <v>3110</v>
      </c>
      <c r="D67" s="775">
        <v>100</v>
      </c>
      <c r="E67" s="774" t="s">
        <v>2900</v>
      </c>
      <c r="F67" s="774" t="s">
        <v>2712</v>
      </c>
      <c r="G67" s="774" t="s">
        <v>3093</v>
      </c>
      <c r="I67" t="str">
        <f t="shared" ref="I67:I130" si="1">IF(ISNUMBER(SEARCH("-",J67)),RIGHT(J67,LEN(J67)-SEARCH("-",J67)),J67)</f>
        <v>MEA</v>
      </c>
      <c r="J67" s="1441" t="s">
        <v>2714</v>
      </c>
    </row>
    <row r="68" spans="1:10">
      <c r="A68" s="773">
        <v>100003</v>
      </c>
      <c r="B68" s="774" t="s">
        <v>3091</v>
      </c>
      <c r="C68" s="774" t="s">
        <v>3092</v>
      </c>
      <c r="D68" s="775">
        <v>100</v>
      </c>
      <c r="E68" s="774" t="s">
        <v>2901</v>
      </c>
      <c r="F68" s="774" t="s">
        <v>2712</v>
      </c>
      <c r="G68" s="774" t="s">
        <v>3093</v>
      </c>
      <c r="I68" t="str">
        <f t="shared" si="1"/>
        <v>EGAT</v>
      </c>
      <c r="J68" s="1441" t="s">
        <v>2713</v>
      </c>
    </row>
    <row r="69" spans="1:10">
      <c r="A69" s="773">
        <v>100003</v>
      </c>
      <c r="B69" s="774" t="s">
        <v>3094</v>
      </c>
      <c r="C69" s="774" t="s">
        <v>3095</v>
      </c>
      <c r="D69" s="775">
        <v>100</v>
      </c>
      <c r="E69" s="774" t="s">
        <v>2901</v>
      </c>
      <c r="F69" s="774" t="s">
        <v>2712</v>
      </c>
      <c r="G69" s="774" t="s">
        <v>3093</v>
      </c>
      <c r="I69" t="str">
        <f t="shared" si="1"/>
        <v>EGAT</v>
      </c>
      <c r="J69" s="1441" t="s">
        <v>2713</v>
      </c>
    </row>
    <row r="70" spans="1:10">
      <c r="A70" s="773">
        <v>100014</v>
      </c>
      <c r="B70" s="774" t="s">
        <v>3096</v>
      </c>
      <c r="C70" s="774" t="s">
        <v>3097</v>
      </c>
      <c r="D70" s="775">
        <v>100</v>
      </c>
      <c r="E70" s="774" t="s">
        <v>2901</v>
      </c>
      <c r="F70" s="774" t="s">
        <v>2712</v>
      </c>
      <c r="G70" s="774" t="s">
        <v>3093</v>
      </c>
      <c r="I70" t="str">
        <f t="shared" si="1"/>
        <v>EGAT</v>
      </c>
      <c r="J70" s="1441" t="s">
        <v>2713</v>
      </c>
    </row>
    <row r="71" spans="1:10">
      <c r="A71" s="773">
        <v>100021</v>
      </c>
      <c r="B71" s="774" t="s">
        <v>3113</v>
      </c>
      <c r="C71" s="774" t="s">
        <v>3114</v>
      </c>
      <c r="D71" s="775">
        <v>100</v>
      </c>
      <c r="E71" s="774" t="s">
        <v>2898</v>
      </c>
      <c r="F71" s="774" t="s">
        <v>2712</v>
      </c>
      <c r="G71" s="774" t="s">
        <v>3093</v>
      </c>
      <c r="I71" t="str">
        <f t="shared" si="1"/>
        <v>PEA</v>
      </c>
      <c r="J71" s="1441" t="s">
        <v>2715</v>
      </c>
    </row>
    <row r="72" spans="1:10">
      <c r="A72" s="773">
        <v>100022</v>
      </c>
      <c r="B72" s="774" t="s">
        <v>3098</v>
      </c>
      <c r="C72" s="774" t="s">
        <v>3099</v>
      </c>
      <c r="D72" s="775">
        <v>100</v>
      </c>
      <c r="E72" s="774" t="s">
        <v>2901</v>
      </c>
      <c r="F72" s="774" t="s">
        <v>2712</v>
      </c>
      <c r="G72" s="774" t="s">
        <v>3093</v>
      </c>
      <c r="I72" t="str">
        <f t="shared" si="1"/>
        <v>EGAT</v>
      </c>
      <c r="J72" s="1441" t="s">
        <v>2713</v>
      </c>
    </row>
    <row r="73" spans="1:10">
      <c r="A73" s="773">
        <v>100027</v>
      </c>
      <c r="B73" s="774" t="s">
        <v>3100</v>
      </c>
      <c r="C73" s="774" t="s">
        <v>3101</v>
      </c>
      <c r="D73" s="775">
        <v>100</v>
      </c>
      <c r="E73" s="774" t="s">
        <v>2901</v>
      </c>
      <c r="F73" s="774" t="s">
        <v>2712</v>
      </c>
      <c r="G73" s="774" t="s">
        <v>3093</v>
      </c>
      <c r="I73" t="str">
        <f t="shared" si="1"/>
        <v>EGAT</v>
      </c>
      <c r="J73" s="1441" t="s">
        <v>2713</v>
      </c>
    </row>
    <row r="74" spans="1:10">
      <c r="A74" s="773">
        <v>100028</v>
      </c>
      <c r="B74" s="774" t="s">
        <v>3102</v>
      </c>
      <c r="C74" s="774" t="s">
        <v>3095</v>
      </c>
      <c r="D74" s="775">
        <v>100</v>
      </c>
      <c r="E74" s="774" t="s">
        <v>2901</v>
      </c>
      <c r="F74" s="774" t="s">
        <v>2712</v>
      </c>
      <c r="G74" s="774" t="s">
        <v>3093</v>
      </c>
      <c r="I74" t="str">
        <f t="shared" si="1"/>
        <v>EGAT</v>
      </c>
      <c r="J74" s="1441" t="s">
        <v>2713</v>
      </c>
    </row>
    <row r="75" spans="1:10">
      <c r="A75" s="773">
        <v>100029</v>
      </c>
      <c r="B75" s="774" t="s">
        <v>3103</v>
      </c>
      <c r="C75" s="774" t="s">
        <v>3104</v>
      </c>
      <c r="D75" s="775">
        <v>100</v>
      </c>
      <c r="E75" s="774" t="s">
        <v>2901</v>
      </c>
      <c r="F75" s="774" t="s">
        <v>2712</v>
      </c>
      <c r="G75" s="774" t="s">
        <v>3093</v>
      </c>
      <c r="I75" t="str">
        <f t="shared" si="1"/>
        <v>EGAT</v>
      </c>
      <c r="J75" s="1441" t="s">
        <v>2713</v>
      </c>
    </row>
    <row r="76" spans="1:10">
      <c r="A76" s="773">
        <v>100030</v>
      </c>
      <c r="B76" s="774" t="s">
        <v>3105</v>
      </c>
      <c r="C76" s="774" t="s">
        <v>3106</v>
      </c>
      <c r="D76" s="775">
        <v>100</v>
      </c>
      <c r="E76" s="774" t="s">
        <v>2901</v>
      </c>
      <c r="F76" s="774" t="s">
        <v>2712</v>
      </c>
      <c r="G76" s="774" t="s">
        <v>3093</v>
      </c>
      <c r="I76" t="str">
        <f t="shared" si="1"/>
        <v>EGAT</v>
      </c>
      <c r="J76" s="1441" t="s">
        <v>2713</v>
      </c>
    </row>
    <row r="77" spans="1:10">
      <c r="A77" s="773">
        <v>100031</v>
      </c>
      <c r="B77" s="774" t="s">
        <v>3091</v>
      </c>
      <c r="C77" s="774" t="s">
        <v>3097</v>
      </c>
      <c r="D77" s="775">
        <v>100</v>
      </c>
      <c r="E77" s="774" t="s">
        <v>2901</v>
      </c>
      <c r="F77" s="774" t="s">
        <v>2712</v>
      </c>
      <c r="G77" s="774" t="s">
        <v>3093</v>
      </c>
      <c r="I77" t="str">
        <f t="shared" si="1"/>
        <v>EGAT</v>
      </c>
      <c r="J77" s="1441" t="s">
        <v>2713</v>
      </c>
    </row>
    <row r="78" spans="1:10">
      <c r="A78" s="777">
        <v>100033</v>
      </c>
      <c r="B78" s="778" t="s">
        <v>3115</v>
      </c>
      <c r="C78" s="778" t="s">
        <v>3116</v>
      </c>
      <c r="D78" s="779">
        <v>100</v>
      </c>
      <c r="E78" s="774" t="s">
        <v>2898</v>
      </c>
      <c r="F78" s="778" t="s">
        <v>2712</v>
      </c>
      <c r="G78" s="778" t="s">
        <v>3093</v>
      </c>
      <c r="I78" t="str">
        <f t="shared" si="1"/>
        <v>PEA</v>
      </c>
      <c r="J78" s="1441" t="s">
        <v>2715</v>
      </c>
    </row>
    <row r="79" spans="1:10">
      <c r="A79" s="773">
        <v>100034</v>
      </c>
      <c r="B79" s="774" t="s">
        <v>3107</v>
      </c>
      <c r="C79" s="774" t="s">
        <v>3108</v>
      </c>
      <c r="D79" s="775">
        <v>100</v>
      </c>
      <c r="E79" s="774" t="s">
        <v>2901</v>
      </c>
      <c r="F79" s="774" t="s">
        <v>2712</v>
      </c>
      <c r="G79" s="774" t="s">
        <v>3093</v>
      </c>
      <c r="I79" t="str">
        <f t="shared" si="1"/>
        <v>EGAT</v>
      </c>
      <c r="J79" s="1441" t="s">
        <v>2713</v>
      </c>
    </row>
    <row r="80" spans="1:10">
      <c r="A80" s="777">
        <v>100035</v>
      </c>
      <c r="B80" s="778" t="s">
        <v>3117</v>
      </c>
      <c r="C80" s="778" t="s">
        <v>3118</v>
      </c>
      <c r="D80" s="779">
        <v>100</v>
      </c>
      <c r="E80" s="774" t="s">
        <v>2898</v>
      </c>
      <c r="F80" s="778" t="s">
        <v>2712</v>
      </c>
      <c r="G80" s="778" t="s">
        <v>3093</v>
      </c>
      <c r="I80" t="str">
        <f t="shared" si="1"/>
        <v>PEA</v>
      </c>
      <c r="J80" s="1441" t="s">
        <v>2715</v>
      </c>
    </row>
    <row r="81" spans="1:10">
      <c r="A81" s="777">
        <v>100036</v>
      </c>
      <c r="B81" s="778" t="s">
        <v>3119</v>
      </c>
      <c r="C81" s="778" t="s">
        <v>3120</v>
      </c>
      <c r="D81" s="779">
        <v>100</v>
      </c>
      <c r="E81" s="774" t="s">
        <v>2901</v>
      </c>
      <c r="F81" s="778" t="s">
        <v>2712</v>
      </c>
      <c r="G81" s="778" t="s">
        <v>3093</v>
      </c>
      <c r="I81" t="str">
        <f t="shared" si="1"/>
        <v>EGAT</v>
      </c>
      <c r="J81" s="1441" t="s">
        <v>2713</v>
      </c>
    </row>
    <row r="82" spans="1:10">
      <c r="A82" s="780">
        <v>130001</v>
      </c>
      <c r="B82" s="781" t="s">
        <v>3121</v>
      </c>
      <c r="C82" s="781" t="s">
        <v>3122</v>
      </c>
      <c r="D82" s="782">
        <v>130</v>
      </c>
      <c r="E82" s="781" t="s">
        <v>2717</v>
      </c>
      <c r="F82" s="781" t="s">
        <v>2716</v>
      </c>
      <c r="G82" s="781" t="s">
        <v>3123</v>
      </c>
      <c r="I82" t="str">
        <f t="shared" si="1"/>
        <v>Bangkok</v>
      </c>
      <c r="J82" s="1442" t="s">
        <v>2717</v>
      </c>
    </row>
    <row r="83" spans="1:10">
      <c r="A83" s="780">
        <v>130002</v>
      </c>
      <c r="B83" s="781" t="s">
        <v>3124</v>
      </c>
      <c r="C83" s="781" t="s">
        <v>3125</v>
      </c>
      <c r="D83" s="782">
        <v>130</v>
      </c>
      <c r="E83" s="781" t="s">
        <v>2717</v>
      </c>
      <c r="F83" s="781" t="s">
        <v>2716</v>
      </c>
      <c r="G83" s="781" t="s">
        <v>3123</v>
      </c>
      <c r="I83" t="str">
        <f t="shared" si="1"/>
        <v>Bangkok</v>
      </c>
      <c r="J83" s="1442" t="s">
        <v>2717</v>
      </c>
    </row>
    <row r="84" spans="1:10">
      <c r="A84" s="780">
        <v>130003</v>
      </c>
      <c r="B84" s="781" t="s">
        <v>3126</v>
      </c>
      <c r="C84" s="781" t="s">
        <v>3127</v>
      </c>
      <c r="D84" s="782">
        <v>130</v>
      </c>
      <c r="E84" s="781" t="s">
        <v>2717</v>
      </c>
      <c r="F84" s="781" t="s">
        <v>2716</v>
      </c>
      <c r="G84" s="781" t="s">
        <v>3123</v>
      </c>
      <c r="I84" t="str">
        <f t="shared" si="1"/>
        <v>Bangkok</v>
      </c>
      <c r="J84" s="1442" t="s">
        <v>2717</v>
      </c>
    </row>
    <row r="85" spans="1:10">
      <c r="A85" s="780">
        <v>130004</v>
      </c>
      <c r="B85" s="781" t="s">
        <v>3128</v>
      </c>
      <c r="C85" s="781" t="s">
        <v>3129</v>
      </c>
      <c r="D85" s="782">
        <v>130</v>
      </c>
      <c r="E85" s="781" t="s">
        <v>2717</v>
      </c>
      <c r="F85" s="781" t="s">
        <v>2716</v>
      </c>
      <c r="G85" s="781" t="s">
        <v>3123</v>
      </c>
      <c r="I85" t="str">
        <f t="shared" si="1"/>
        <v>Bangkok</v>
      </c>
      <c r="J85" s="1442" t="s">
        <v>2717</v>
      </c>
    </row>
    <row r="86" spans="1:10">
      <c r="A86" s="780">
        <v>130005</v>
      </c>
      <c r="B86" s="781" t="s">
        <v>3130</v>
      </c>
      <c r="C86" s="781" t="s">
        <v>3131</v>
      </c>
      <c r="D86" s="782">
        <v>130</v>
      </c>
      <c r="E86" s="781" t="s">
        <v>2717</v>
      </c>
      <c r="F86" s="781" t="s">
        <v>2716</v>
      </c>
      <c r="G86" s="781" t="s">
        <v>3123</v>
      </c>
      <c r="I86" t="str">
        <f t="shared" si="1"/>
        <v>Bangkok</v>
      </c>
      <c r="J86" s="1442" t="s">
        <v>2717</v>
      </c>
    </row>
    <row r="87" spans="1:10">
      <c r="A87" s="780">
        <v>130007</v>
      </c>
      <c r="B87" s="781" t="s">
        <v>3132</v>
      </c>
      <c r="C87" s="781" t="s">
        <v>3133</v>
      </c>
      <c r="D87" s="782">
        <v>130</v>
      </c>
      <c r="E87" s="781" t="s">
        <v>2717</v>
      </c>
      <c r="F87" s="781" t="s">
        <v>2716</v>
      </c>
      <c r="G87" s="781" t="s">
        <v>3123</v>
      </c>
      <c r="I87" t="str">
        <f t="shared" si="1"/>
        <v>Bangkok</v>
      </c>
      <c r="J87" s="1442" t="s">
        <v>2717</v>
      </c>
    </row>
    <row r="88" spans="1:10">
      <c r="A88" s="780">
        <v>130008</v>
      </c>
      <c r="B88" s="781" t="s">
        <v>3134</v>
      </c>
      <c r="C88" s="781" t="s">
        <v>3135</v>
      </c>
      <c r="D88" s="782">
        <v>130</v>
      </c>
      <c r="E88" s="781" t="s">
        <v>2717</v>
      </c>
      <c r="F88" s="781" t="s">
        <v>2716</v>
      </c>
      <c r="G88" s="781" t="s">
        <v>3123</v>
      </c>
      <c r="I88" t="str">
        <f t="shared" si="1"/>
        <v>Bangkok</v>
      </c>
      <c r="J88" s="1442" t="s">
        <v>2717</v>
      </c>
    </row>
    <row r="89" spans="1:10">
      <c r="A89" s="780">
        <v>130009</v>
      </c>
      <c r="B89" s="781" t="s">
        <v>3136</v>
      </c>
      <c r="C89" s="781" t="s">
        <v>3137</v>
      </c>
      <c r="D89" s="782">
        <v>130</v>
      </c>
      <c r="E89" s="781" t="s">
        <v>2717</v>
      </c>
      <c r="F89" s="781" t="s">
        <v>2716</v>
      </c>
      <c r="G89" s="781" t="s">
        <v>3123</v>
      </c>
      <c r="I89" t="str">
        <f t="shared" si="1"/>
        <v>Bangkok</v>
      </c>
      <c r="J89" s="1442" t="s">
        <v>2717</v>
      </c>
    </row>
    <row r="90" spans="1:10">
      <c r="A90" s="780">
        <v>130011</v>
      </c>
      <c r="B90" s="781" t="s">
        <v>3138</v>
      </c>
      <c r="C90" s="781" t="s">
        <v>3139</v>
      </c>
      <c r="D90" s="782">
        <v>130</v>
      </c>
      <c r="E90" s="781" t="s">
        <v>2717</v>
      </c>
      <c r="F90" s="781" t="s">
        <v>2716</v>
      </c>
      <c r="G90" s="781" t="s">
        <v>3123</v>
      </c>
      <c r="I90" t="str">
        <f t="shared" si="1"/>
        <v>Bangkok</v>
      </c>
      <c r="J90" s="1442" t="s">
        <v>2717</v>
      </c>
    </row>
    <row r="91" spans="1:10">
      <c r="A91" s="780">
        <v>130012</v>
      </c>
      <c r="B91" s="781" t="s">
        <v>3140</v>
      </c>
      <c r="C91" s="781" t="s">
        <v>3141</v>
      </c>
      <c r="D91" s="782">
        <v>130</v>
      </c>
      <c r="E91" s="781" t="s">
        <v>2717</v>
      </c>
      <c r="F91" s="781" t="s">
        <v>2716</v>
      </c>
      <c r="G91" s="781" t="s">
        <v>3123</v>
      </c>
      <c r="I91" t="str">
        <f t="shared" si="1"/>
        <v>Bangkok</v>
      </c>
      <c r="J91" s="1442" t="s">
        <v>2717</v>
      </c>
    </row>
    <row r="92" spans="1:10">
      <c r="A92" s="780">
        <v>130013</v>
      </c>
      <c r="B92" s="781" t="s">
        <v>3142</v>
      </c>
      <c r="C92" s="781" t="s">
        <v>3143</v>
      </c>
      <c r="D92" s="782">
        <v>130</v>
      </c>
      <c r="E92" s="781" t="s">
        <v>2717</v>
      </c>
      <c r="F92" s="781" t="s">
        <v>2716</v>
      </c>
      <c r="G92" s="781" t="s">
        <v>3123</v>
      </c>
      <c r="I92" t="str">
        <f t="shared" si="1"/>
        <v>Bangkok</v>
      </c>
      <c r="J92" s="1442" t="s">
        <v>2717</v>
      </c>
    </row>
    <row r="93" spans="1:10">
      <c r="A93" s="780">
        <v>130016</v>
      </c>
      <c r="B93" s="781" t="s">
        <v>3144</v>
      </c>
      <c r="C93" s="781" t="s">
        <v>3145</v>
      </c>
      <c r="D93" s="782">
        <v>130</v>
      </c>
      <c r="E93" s="781" t="s">
        <v>2717</v>
      </c>
      <c r="F93" s="781" t="s">
        <v>2716</v>
      </c>
      <c r="G93" s="781" t="s">
        <v>3123</v>
      </c>
      <c r="I93" t="str">
        <f t="shared" si="1"/>
        <v>Bangkok</v>
      </c>
      <c r="J93" s="1442" t="s">
        <v>2717</v>
      </c>
    </row>
    <row r="94" spans="1:10">
      <c r="A94" s="780">
        <v>130017</v>
      </c>
      <c r="B94" s="781" t="s">
        <v>3146</v>
      </c>
      <c r="C94" s="781" t="s">
        <v>3147</v>
      </c>
      <c r="D94" s="782">
        <v>130</v>
      </c>
      <c r="E94" s="781" t="s">
        <v>2717</v>
      </c>
      <c r="F94" s="781" t="s">
        <v>2716</v>
      </c>
      <c r="G94" s="781" t="s">
        <v>3123</v>
      </c>
      <c r="I94" t="str">
        <f t="shared" si="1"/>
        <v>Bangkok</v>
      </c>
      <c r="J94" s="1442" t="s">
        <v>2717</v>
      </c>
    </row>
    <row r="95" spans="1:10">
      <c r="A95" s="780">
        <v>130018</v>
      </c>
      <c r="B95" s="781" t="s">
        <v>3148</v>
      </c>
      <c r="C95" s="781" t="s">
        <v>3149</v>
      </c>
      <c r="D95" s="782">
        <v>130</v>
      </c>
      <c r="E95" s="781" t="s">
        <v>2717</v>
      </c>
      <c r="F95" s="781" t="s">
        <v>2716</v>
      </c>
      <c r="G95" s="781" t="s">
        <v>3123</v>
      </c>
      <c r="I95" t="str">
        <f t="shared" si="1"/>
        <v>Bangkok</v>
      </c>
      <c r="J95" s="1442" t="s">
        <v>2717</v>
      </c>
    </row>
    <row r="96" spans="1:10">
      <c r="A96" s="780">
        <v>130019</v>
      </c>
      <c r="B96" s="781" t="s">
        <v>3150</v>
      </c>
      <c r="C96" s="781" t="s">
        <v>3151</v>
      </c>
      <c r="D96" s="782">
        <v>130</v>
      </c>
      <c r="E96" s="781" t="s">
        <v>2717</v>
      </c>
      <c r="F96" s="781" t="s">
        <v>2716</v>
      </c>
      <c r="G96" s="781" t="s">
        <v>3123</v>
      </c>
      <c r="I96" t="str">
        <f t="shared" si="1"/>
        <v>Bangkok</v>
      </c>
      <c r="J96" s="1442" t="s">
        <v>2717</v>
      </c>
    </row>
    <row r="97" spans="1:10">
      <c r="A97" s="780">
        <v>130020</v>
      </c>
      <c r="B97" s="781" t="s">
        <v>3152</v>
      </c>
      <c r="C97" s="781" t="s">
        <v>3153</v>
      </c>
      <c r="D97" s="782">
        <v>130</v>
      </c>
      <c r="E97" s="781" t="s">
        <v>2717</v>
      </c>
      <c r="F97" s="781" t="s">
        <v>2716</v>
      </c>
      <c r="G97" s="781" t="s">
        <v>3123</v>
      </c>
      <c r="I97" t="str">
        <f t="shared" si="1"/>
        <v>Bangkok</v>
      </c>
      <c r="J97" s="1442" t="s">
        <v>2717</v>
      </c>
    </row>
    <row r="98" spans="1:10">
      <c r="A98" s="780">
        <v>130021</v>
      </c>
      <c r="B98" s="781" t="s">
        <v>3154</v>
      </c>
      <c r="C98" s="781" t="s">
        <v>3155</v>
      </c>
      <c r="D98" s="782">
        <v>130</v>
      </c>
      <c r="E98" s="781" t="s">
        <v>2717</v>
      </c>
      <c r="F98" s="781" t="s">
        <v>2716</v>
      </c>
      <c r="G98" s="781" t="s">
        <v>3123</v>
      </c>
      <c r="I98" t="str">
        <f t="shared" si="1"/>
        <v>Bangkok</v>
      </c>
      <c r="J98" s="1442" t="s">
        <v>2717</v>
      </c>
    </row>
    <row r="99" spans="1:10">
      <c r="A99" s="780">
        <v>130023</v>
      </c>
      <c r="B99" s="781" t="s">
        <v>3156</v>
      </c>
      <c r="C99" s="781" t="s">
        <v>3157</v>
      </c>
      <c r="D99" s="782">
        <v>130</v>
      </c>
      <c r="E99" s="781" t="s">
        <v>2717</v>
      </c>
      <c r="F99" s="781" t="s">
        <v>2716</v>
      </c>
      <c r="G99" s="781" t="s">
        <v>3123</v>
      </c>
      <c r="I99" t="str">
        <f t="shared" si="1"/>
        <v>Bangkok</v>
      </c>
      <c r="J99" s="1442" t="s">
        <v>2717</v>
      </c>
    </row>
    <row r="100" spans="1:10">
      <c r="A100" s="780">
        <v>130025</v>
      </c>
      <c r="B100" s="781" t="s">
        <v>3158</v>
      </c>
      <c r="C100" s="781" t="s">
        <v>3159</v>
      </c>
      <c r="D100" s="782">
        <v>130</v>
      </c>
      <c r="E100" s="781" t="s">
        <v>2717</v>
      </c>
      <c r="F100" s="781" t="s">
        <v>2716</v>
      </c>
      <c r="G100" s="781" t="s">
        <v>3123</v>
      </c>
      <c r="I100" t="str">
        <f t="shared" si="1"/>
        <v>Bangkok</v>
      </c>
      <c r="J100" s="1442" t="s">
        <v>2717</v>
      </c>
    </row>
    <row r="101" spans="1:10">
      <c r="A101" s="780">
        <v>130026</v>
      </c>
      <c r="B101" s="781" t="s">
        <v>3160</v>
      </c>
      <c r="C101" s="781" t="s">
        <v>3161</v>
      </c>
      <c r="D101" s="782">
        <v>130</v>
      </c>
      <c r="E101" s="781" t="s">
        <v>2717</v>
      </c>
      <c r="F101" s="781" t="s">
        <v>2716</v>
      </c>
      <c r="G101" s="781" t="s">
        <v>3123</v>
      </c>
      <c r="I101" t="str">
        <f t="shared" si="1"/>
        <v>Bangkok</v>
      </c>
      <c r="J101" s="1442" t="s">
        <v>2717</v>
      </c>
    </row>
    <row r="102" spans="1:10">
      <c r="A102" s="780">
        <v>130027</v>
      </c>
      <c r="B102" s="781" t="s">
        <v>3162</v>
      </c>
      <c r="C102" s="781" t="s">
        <v>3163</v>
      </c>
      <c r="D102" s="782">
        <v>130</v>
      </c>
      <c r="E102" s="781" t="s">
        <v>2717</v>
      </c>
      <c r="F102" s="781" t="s">
        <v>2716</v>
      </c>
      <c r="G102" s="781" t="s">
        <v>3123</v>
      </c>
      <c r="I102" t="str">
        <f t="shared" si="1"/>
        <v>Bangkok</v>
      </c>
      <c r="J102" s="1442" t="s">
        <v>2717</v>
      </c>
    </row>
    <row r="103" spans="1:10">
      <c r="A103" s="780">
        <v>130028</v>
      </c>
      <c r="B103" s="781" t="s">
        <v>3164</v>
      </c>
      <c r="C103" s="781" t="s">
        <v>3165</v>
      </c>
      <c r="D103" s="782">
        <v>130</v>
      </c>
      <c r="E103" s="781" t="s">
        <v>2717</v>
      </c>
      <c r="F103" s="781" t="s">
        <v>2716</v>
      </c>
      <c r="G103" s="781" t="s">
        <v>3123</v>
      </c>
      <c r="I103" t="str">
        <f t="shared" si="1"/>
        <v>Bangkok</v>
      </c>
      <c r="J103" s="1442" t="s">
        <v>2717</v>
      </c>
    </row>
    <row r="104" spans="1:10">
      <c r="A104" s="786">
        <v>130031</v>
      </c>
      <c r="B104" s="787" t="s">
        <v>3268</v>
      </c>
      <c r="C104" s="787" t="s">
        <v>3269</v>
      </c>
      <c r="D104" s="788">
        <v>135</v>
      </c>
      <c r="E104" s="787" t="s">
        <v>2718</v>
      </c>
      <c r="F104" s="787" t="s">
        <v>2716</v>
      </c>
      <c r="G104" s="787" t="s">
        <v>3270</v>
      </c>
      <c r="I104" t="str">
        <f t="shared" si="1"/>
        <v>Upcountry</v>
      </c>
      <c r="J104" s="1443" t="s">
        <v>2718</v>
      </c>
    </row>
    <row r="105" spans="1:10">
      <c r="A105" s="786">
        <v>130032</v>
      </c>
      <c r="B105" s="787" t="s">
        <v>3271</v>
      </c>
      <c r="C105" s="787" t="s">
        <v>3272</v>
      </c>
      <c r="D105" s="788">
        <v>135</v>
      </c>
      <c r="E105" s="787" t="s">
        <v>2718</v>
      </c>
      <c r="F105" s="787" t="s">
        <v>2716</v>
      </c>
      <c r="G105" s="787" t="s">
        <v>3270</v>
      </c>
      <c r="I105" t="str">
        <f t="shared" si="1"/>
        <v>Upcountry</v>
      </c>
      <c r="J105" s="1443" t="s">
        <v>2718</v>
      </c>
    </row>
    <row r="106" spans="1:10">
      <c r="A106" s="786">
        <v>130035</v>
      </c>
      <c r="B106" s="787" t="s">
        <v>3273</v>
      </c>
      <c r="C106" s="787" t="s">
        <v>3274</v>
      </c>
      <c r="D106" s="788">
        <v>135</v>
      </c>
      <c r="E106" s="787" t="s">
        <v>2718</v>
      </c>
      <c r="F106" s="787" t="s">
        <v>2716</v>
      </c>
      <c r="G106" s="787" t="s">
        <v>3270</v>
      </c>
      <c r="I106" t="str">
        <f t="shared" si="1"/>
        <v>Upcountry</v>
      </c>
      <c r="J106" s="1443" t="s">
        <v>2718</v>
      </c>
    </row>
    <row r="107" spans="1:10">
      <c r="A107" s="786">
        <v>130039</v>
      </c>
      <c r="B107" s="787" t="s">
        <v>3275</v>
      </c>
      <c r="C107" s="787" t="s">
        <v>3276</v>
      </c>
      <c r="D107" s="788">
        <v>135</v>
      </c>
      <c r="E107" s="787" t="s">
        <v>2718</v>
      </c>
      <c r="F107" s="787" t="s">
        <v>2716</v>
      </c>
      <c r="G107" s="787" t="s">
        <v>3270</v>
      </c>
      <c r="I107" t="str">
        <f t="shared" si="1"/>
        <v>Upcountry</v>
      </c>
      <c r="J107" s="1443" t="s">
        <v>2718</v>
      </c>
    </row>
    <row r="108" spans="1:10">
      <c r="A108" s="786">
        <v>130040</v>
      </c>
      <c r="B108" s="787" t="s">
        <v>3277</v>
      </c>
      <c r="C108" s="787" t="s">
        <v>3278</v>
      </c>
      <c r="D108" s="788">
        <v>135</v>
      </c>
      <c r="E108" s="787" t="s">
        <v>2718</v>
      </c>
      <c r="F108" s="787" t="s">
        <v>2716</v>
      </c>
      <c r="G108" s="787" t="s">
        <v>3270</v>
      </c>
      <c r="I108" t="str">
        <f t="shared" si="1"/>
        <v>Upcountry</v>
      </c>
      <c r="J108" s="1443" t="s">
        <v>2718</v>
      </c>
    </row>
    <row r="109" spans="1:10">
      <c r="A109" s="786">
        <v>130044</v>
      </c>
      <c r="B109" s="787" t="s">
        <v>3279</v>
      </c>
      <c r="C109" s="787" t="s">
        <v>3280</v>
      </c>
      <c r="D109" s="788">
        <v>135</v>
      </c>
      <c r="E109" s="787" t="s">
        <v>2718</v>
      </c>
      <c r="F109" s="787" t="s">
        <v>2716</v>
      </c>
      <c r="G109" s="787" t="s">
        <v>3270</v>
      </c>
      <c r="I109" t="str">
        <f t="shared" si="1"/>
        <v>Upcountry</v>
      </c>
      <c r="J109" s="1443" t="s">
        <v>2718</v>
      </c>
    </row>
    <row r="110" spans="1:10">
      <c r="A110" s="786">
        <v>130046</v>
      </c>
      <c r="B110" s="787"/>
      <c r="C110" s="787" t="s">
        <v>3281</v>
      </c>
      <c r="D110" s="788">
        <v>135</v>
      </c>
      <c r="E110" s="787" t="s">
        <v>2718</v>
      </c>
      <c r="F110" s="787" t="s">
        <v>2716</v>
      </c>
      <c r="G110" s="787" t="s">
        <v>3270</v>
      </c>
      <c r="I110" t="str">
        <f t="shared" si="1"/>
        <v>Upcountry</v>
      </c>
      <c r="J110" s="1443" t="s">
        <v>2718</v>
      </c>
    </row>
    <row r="111" spans="1:10">
      <c r="A111" s="780">
        <v>130047</v>
      </c>
      <c r="B111" s="781" t="s">
        <v>3166</v>
      </c>
      <c r="C111" s="781" t="s">
        <v>3167</v>
      </c>
      <c r="D111" s="782">
        <v>130</v>
      </c>
      <c r="E111" s="781" t="s">
        <v>2717</v>
      </c>
      <c r="F111" s="781" t="s">
        <v>2716</v>
      </c>
      <c r="G111" s="781" t="s">
        <v>3123</v>
      </c>
      <c r="I111" t="str">
        <f t="shared" si="1"/>
        <v>Bangkok</v>
      </c>
      <c r="J111" s="1442" t="s">
        <v>2717</v>
      </c>
    </row>
    <row r="112" spans="1:10">
      <c r="A112" s="786">
        <v>130048</v>
      </c>
      <c r="B112" s="787" t="s">
        <v>3282</v>
      </c>
      <c r="C112" s="787" t="s">
        <v>3283</v>
      </c>
      <c r="D112" s="788">
        <v>135</v>
      </c>
      <c r="E112" s="787" t="s">
        <v>2718</v>
      </c>
      <c r="F112" s="787" t="s">
        <v>2716</v>
      </c>
      <c r="G112" s="787" t="s">
        <v>3270</v>
      </c>
      <c r="I112" t="str">
        <f t="shared" si="1"/>
        <v>Upcountry</v>
      </c>
      <c r="J112" s="1443" t="s">
        <v>2718</v>
      </c>
    </row>
    <row r="113" spans="1:10">
      <c r="A113" s="786">
        <v>130049</v>
      </c>
      <c r="B113" s="787" t="s">
        <v>3284</v>
      </c>
      <c r="C113" s="787" t="s">
        <v>3285</v>
      </c>
      <c r="D113" s="788">
        <v>135</v>
      </c>
      <c r="E113" s="787" t="s">
        <v>2718</v>
      </c>
      <c r="F113" s="787" t="s">
        <v>2716</v>
      </c>
      <c r="G113" s="787" t="s">
        <v>3270</v>
      </c>
      <c r="I113" t="str">
        <f t="shared" si="1"/>
        <v>Upcountry</v>
      </c>
      <c r="J113" s="1443" t="s">
        <v>2718</v>
      </c>
    </row>
    <row r="114" spans="1:10">
      <c r="A114" s="780">
        <v>130050</v>
      </c>
      <c r="B114" s="781" t="s">
        <v>3168</v>
      </c>
      <c r="C114" s="781" t="s">
        <v>3169</v>
      </c>
      <c r="D114" s="782">
        <v>130</v>
      </c>
      <c r="E114" s="781" t="s">
        <v>2717</v>
      </c>
      <c r="F114" s="781" t="s">
        <v>2716</v>
      </c>
      <c r="G114" s="781" t="s">
        <v>3123</v>
      </c>
      <c r="I114" t="str">
        <f t="shared" si="1"/>
        <v>Bangkok</v>
      </c>
      <c r="J114" s="1442" t="s">
        <v>2717</v>
      </c>
    </row>
    <row r="115" spans="1:10">
      <c r="A115" s="786">
        <v>130053</v>
      </c>
      <c r="B115" s="787" t="s">
        <v>3286</v>
      </c>
      <c r="C115" s="787" t="s">
        <v>3287</v>
      </c>
      <c r="D115" s="788">
        <v>135</v>
      </c>
      <c r="E115" s="787" t="s">
        <v>2718</v>
      </c>
      <c r="F115" s="787" t="s">
        <v>2716</v>
      </c>
      <c r="G115" s="787" t="s">
        <v>3270</v>
      </c>
      <c r="I115" t="str">
        <f t="shared" si="1"/>
        <v>Upcountry</v>
      </c>
      <c r="J115" s="1443" t="s">
        <v>2718</v>
      </c>
    </row>
    <row r="116" spans="1:10">
      <c r="A116" s="786">
        <v>130059</v>
      </c>
      <c r="B116" s="787" t="s">
        <v>3288</v>
      </c>
      <c r="C116" s="787" t="s">
        <v>3289</v>
      </c>
      <c r="D116" s="788">
        <v>135</v>
      </c>
      <c r="E116" s="787" t="s">
        <v>2718</v>
      </c>
      <c r="F116" s="787" t="s">
        <v>2716</v>
      </c>
      <c r="G116" s="787" t="s">
        <v>3270</v>
      </c>
      <c r="I116" t="str">
        <f t="shared" si="1"/>
        <v>Upcountry</v>
      </c>
      <c r="J116" s="1443" t="s">
        <v>2718</v>
      </c>
    </row>
    <row r="117" spans="1:10">
      <c r="A117" s="786">
        <v>130060</v>
      </c>
      <c r="B117" s="787" t="s">
        <v>3290</v>
      </c>
      <c r="C117" s="787" t="s">
        <v>3291</v>
      </c>
      <c r="D117" s="788">
        <v>135</v>
      </c>
      <c r="E117" s="787" t="s">
        <v>2718</v>
      </c>
      <c r="F117" s="787" t="s">
        <v>2716</v>
      </c>
      <c r="G117" s="787" t="s">
        <v>3270</v>
      </c>
      <c r="I117" t="str">
        <f t="shared" si="1"/>
        <v>Upcountry</v>
      </c>
      <c r="J117" s="1443" t="s">
        <v>2718</v>
      </c>
    </row>
    <row r="118" spans="1:10">
      <c r="A118" s="786">
        <v>130061</v>
      </c>
      <c r="B118" s="787" t="s">
        <v>3292</v>
      </c>
      <c r="C118" s="787" t="s">
        <v>3293</v>
      </c>
      <c r="D118" s="788">
        <v>135</v>
      </c>
      <c r="E118" s="787" t="s">
        <v>2718</v>
      </c>
      <c r="F118" s="787" t="s">
        <v>2716</v>
      </c>
      <c r="G118" s="787" t="s">
        <v>3270</v>
      </c>
      <c r="I118" t="str">
        <f t="shared" si="1"/>
        <v>Upcountry</v>
      </c>
      <c r="J118" s="1443" t="s">
        <v>2718</v>
      </c>
    </row>
    <row r="119" spans="1:10">
      <c r="A119" s="786">
        <v>130066</v>
      </c>
      <c r="B119" s="787" t="s">
        <v>3294</v>
      </c>
      <c r="C119" s="787" t="s">
        <v>3295</v>
      </c>
      <c r="D119" s="788">
        <v>135</v>
      </c>
      <c r="E119" s="787" t="s">
        <v>2718</v>
      </c>
      <c r="F119" s="787" t="s">
        <v>2716</v>
      </c>
      <c r="G119" s="787" t="s">
        <v>3270</v>
      </c>
      <c r="I119" t="str">
        <f t="shared" si="1"/>
        <v>Upcountry</v>
      </c>
      <c r="J119" s="1443" t="s">
        <v>2718</v>
      </c>
    </row>
    <row r="120" spans="1:10">
      <c r="A120" s="786">
        <v>130070</v>
      </c>
      <c r="B120" s="787" t="s">
        <v>3296</v>
      </c>
      <c r="C120" s="787" t="s">
        <v>3297</v>
      </c>
      <c r="D120" s="788">
        <v>135</v>
      </c>
      <c r="E120" s="787" t="s">
        <v>2718</v>
      </c>
      <c r="F120" s="787" t="s">
        <v>2716</v>
      </c>
      <c r="G120" s="787" t="s">
        <v>3270</v>
      </c>
      <c r="I120" t="str">
        <f t="shared" si="1"/>
        <v>Upcountry</v>
      </c>
      <c r="J120" s="1443" t="s">
        <v>2718</v>
      </c>
    </row>
    <row r="121" spans="1:10">
      <c r="A121" s="786">
        <v>130072</v>
      </c>
      <c r="B121" s="787" t="s">
        <v>3298</v>
      </c>
      <c r="C121" s="787" t="s">
        <v>3299</v>
      </c>
      <c r="D121" s="788">
        <v>135</v>
      </c>
      <c r="E121" s="787" t="s">
        <v>2718</v>
      </c>
      <c r="F121" s="787" t="s">
        <v>2716</v>
      </c>
      <c r="G121" s="787" t="s">
        <v>3270</v>
      </c>
      <c r="I121" t="str">
        <f t="shared" si="1"/>
        <v>Upcountry</v>
      </c>
      <c r="J121" s="1443" t="s">
        <v>2718</v>
      </c>
    </row>
    <row r="122" spans="1:10">
      <c r="A122" s="786">
        <v>130075</v>
      </c>
      <c r="B122" s="787" t="s">
        <v>3300</v>
      </c>
      <c r="C122" s="787" t="s">
        <v>3301</v>
      </c>
      <c r="D122" s="788">
        <v>135</v>
      </c>
      <c r="E122" s="787" t="s">
        <v>2718</v>
      </c>
      <c r="F122" s="787" t="s">
        <v>2716</v>
      </c>
      <c r="G122" s="787" t="s">
        <v>3270</v>
      </c>
      <c r="I122" t="str">
        <f t="shared" si="1"/>
        <v>Upcountry</v>
      </c>
      <c r="J122" s="1443" t="s">
        <v>2718</v>
      </c>
    </row>
    <row r="123" spans="1:10">
      <c r="A123" s="786">
        <v>130076</v>
      </c>
      <c r="B123" s="787" t="s">
        <v>3302</v>
      </c>
      <c r="C123" s="787" t="s">
        <v>3303</v>
      </c>
      <c r="D123" s="788">
        <v>135</v>
      </c>
      <c r="E123" s="787" t="s">
        <v>2718</v>
      </c>
      <c r="F123" s="787" t="s">
        <v>2716</v>
      </c>
      <c r="G123" s="787" t="s">
        <v>3270</v>
      </c>
      <c r="I123" t="str">
        <f t="shared" si="1"/>
        <v>Upcountry</v>
      </c>
      <c r="J123" s="1443" t="s">
        <v>2718</v>
      </c>
    </row>
    <row r="124" spans="1:10">
      <c r="A124" s="786">
        <v>130078</v>
      </c>
      <c r="B124" s="787" t="s">
        <v>3304</v>
      </c>
      <c r="C124" s="787" t="s">
        <v>3305</v>
      </c>
      <c r="D124" s="788">
        <v>135</v>
      </c>
      <c r="E124" s="787" t="s">
        <v>2718</v>
      </c>
      <c r="F124" s="787" t="s">
        <v>2716</v>
      </c>
      <c r="G124" s="787" t="s">
        <v>3270</v>
      </c>
      <c r="I124" t="str">
        <f t="shared" si="1"/>
        <v>Upcountry</v>
      </c>
      <c r="J124" s="1443" t="s">
        <v>2718</v>
      </c>
    </row>
    <row r="125" spans="1:10">
      <c r="A125" s="786">
        <v>130080</v>
      </c>
      <c r="B125" s="787" t="s">
        <v>3306</v>
      </c>
      <c r="C125" s="787" t="s">
        <v>3307</v>
      </c>
      <c r="D125" s="788">
        <v>135</v>
      </c>
      <c r="E125" s="787" t="s">
        <v>2718</v>
      </c>
      <c r="F125" s="787" t="s">
        <v>2716</v>
      </c>
      <c r="G125" s="787" t="s">
        <v>3270</v>
      </c>
      <c r="I125" t="str">
        <f t="shared" si="1"/>
        <v>Upcountry</v>
      </c>
      <c r="J125" s="1443" t="s">
        <v>2718</v>
      </c>
    </row>
    <row r="126" spans="1:10">
      <c r="A126" s="786">
        <v>130082</v>
      </c>
      <c r="B126" s="787" t="s">
        <v>3308</v>
      </c>
      <c r="C126" s="787" t="s">
        <v>3309</v>
      </c>
      <c r="D126" s="788">
        <v>135</v>
      </c>
      <c r="E126" s="787" t="s">
        <v>2718</v>
      </c>
      <c r="F126" s="787" t="s">
        <v>2716</v>
      </c>
      <c r="G126" s="787" t="s">
        <v>3270</v>
      </c>
      <c r="I126" t="str">
        <f t="shared" si="1"/>
        <v>Upcountry</v>
      </c>
      <c r="J126" s="1443" t="s">
        <v>2718</v>
      </c>
    </row>
    <row r="127" spans="1:10">
      <c r="A127" s="786">
        <v>130084</v>
      </c>
      <c r="B127" s="787" t="s">
        <v>3310</v>
      </c>
      <c r="C127" s="787" t="s">
        <v>3311</v>
      </c>
      <c r="D127" s="788">
        <v>135</v>
      </c>
      <c r="E127" s="787" t="s">
        <v>2718</v>
      </c>
      <c r="F127" s="787" t="s">
        <v>2716</v>
      </c>
      <c r="G127" s="787" t="s">
        <v>3270</v>
      </c>
      <c r="I127" t="str">
        <f t="shared" si="1"/>
        <v>Upcountry</v>
      </c>
      <c r="J127" s="1443" t="s">
        <v>2718</v>
      </c>
    </row>
    <row r="128" spans="1:10">
      <c r="A128" s="786">
        <v>130089</v>
      </c>
      <c r="B128" s="787" t="s">
        <v>3312</v>
      </c>
      <c r="C128" s="787" t="s">
        <v>3313</v>
      </c>
      <c r="D128" s="788">
        <v>135</v>
      </c>
      <c r="E128" s="787" t="s">
        <v>2718</v>
      </c>
      <c r="F128" s="787" t="s">
        <v>2716</v>
      </c>
      <c r="G128" s="787" t="s">
        <v>3270</v>
      </c>
      <c r="I128" t="str">
        <f t="shared" si="1"/>
        <v>Upcountry</v>
      </c>
      <c r="J128" s="1443" t="s">
        <v>2718</v>
      </c>
    </row>
    <row r="129" spans="1:10">
      <c r="A129" s="786">
        <v>130093</v>
      </c>
      <c r="B129" s="787" t="s">
        <v>3314</v>
      </c>
      <c r="C129" s="787" t="s">
        <v>3315</v>
      </c>
      <c r="D129" s="788">
        <v>135</v>
      </c>
      <c r="E129" s="787" t="s">
        <v>2718</v>
      </c>
      <c r="F129" s="787" t="s">
        <v>2716</v>
      </c>
      <c r="G129" s="787" t="s">
        <v>3270</v>
      </c>
      <c r="I129" t="str">
        <f t="shared" si="1"/>
        <v>Upcountry</v>
      </c>
      <c r="J129" s="1443" t="s">
        <v>2718</v>
      </c>
    </row>
    <row r="130" spans="1:10">
      <c r="A130" s="786">
        <v>130094</v>
      </c>
      <c r="B130" s="787" t="s">
        <v>3316</v>
      </c>
      <c r="C130" s="787" t="s">
        <v>3317</v>
      </c>
      <c r="D130" s="788">
        <v>135</v>
      </c>
      <c r="E130" s="787" t="s">
        <v>2718</v>
      </c>
      <c r="F130" s="787" t="s">
        <v>2716</v>
      </c>
      <c r="G130" s="787" t="s">
        <v>3270</v>
      </c>
      <c r="I130" t="str">
        <f t="shared" si="1"/>
        <v>Upcountry</v>
      </c>
      <c r="J130" s="1443" t="s">
        <v>2718</v>
      </c>
    </row>
    <row r="131" spans="1:10">
      <c r="A131" s="780">
        <v>130099</v>
      </c>
      <c r="B131" s="781" t="s">
        <v>3170</v>
      </c>
      <c r="C131" s="781" t="s">
        <v>3171</v>
      </c>
      <c r="D131" s="782">
        <v>130</v>
      </c>
      <c r="E131" s="781" t="s">
        <v>2717</v>
      </c>
      <c r="F131" s="781" t="s">
        <v>2716</v>
      </c>
      <c r="G131" s="781" t="s">
        <v>3123</v>
      </c>
      <c r="I131" t="str">
        <f t="shared" ref="I131:I194" si="2">IF(ISNUMBER(SEARCH("-",J131)),RIGHT(J131,LEN(J131)-SEARCH("-",J131)),J131)</f>
        <v>Bangkok</v>
      </c>
      <c r="J131" s="1442" t="s">
        <v>2717</v>
      </c>
    </row>
    <row r="132" spans="1:10">
      <c r="A132" s="786">
        <v>130100</v>
      </c>
      <c r="B132" s="787" t="s">
        <v>3318</v>
      </c>
      <c r="C132" s="787" t="s">
        <v>3319</v>
      </c>
      <c r="D132" s="788">
        <v>135</v>
      </c>
      <c r="E132" s="787" t="s">
        <v>2718</v>
      </c>
      <c r="F132" s="787" t="s">
        <v>2716</v>
      </c>
      <c r="G132" s="787" t="s">
        <v>3270</v>
      </c>
      <c r="I132" t="str">
        <f t="shared" si="2"/>
        <v>Upcountry</v>
      </c>
      <c r="J132" s="1443" t="s">
        <v>2718</v>
      </c>
    </row>
    <row r="133" spans="1:10">
      <c r="A133" s="786">
        <v>130101</v>
      </c>
      <c r="B133" s="787" t="s">
        <v>3320</v>
      </c>
      <c r="C133" s="787" t="s">
        <v>3321</v>
      </c>
      <c r="D133" s="788">
        <v>135</v>
      </c>
      <c r="E133" s="787" t="s">
        <v>2718</v>
      </c>
      <c r="F133" s="787" t="s">
        <v>2716</v>
      </c>
      <c r="G133" s="787" t="s">
        <v>3270</v>
      </c>
      <c r="I133" t="str">
        <f t="shared" si="2"/>
        <v>Upcountry</v>
      </c>
      <c r="J133" s="1443" t="s">
        <v>2718</v>
      </c>
    </row>
    <row r="134" spans="1:10">
      <c r="A134" s="786">
        <v>130107</v>
      </c>
      <c r="B134" s="787" t="s">
        <v>3322</v>
      </c>
      <c r="C134" s="787" t="s">
        <v>3323</v>
      </c>
      <c r="D134" s="788">
        <v>135</v>
      </c>
      <c r="E134" s="787" t="s">
        <v>2718</v>
      </c>
      <c r="F134" s="787" t="s">
        <v>2716</v>
      </c>
      <c r="G134" s="787" t="s">
        <v>3270</v>
      </c>
      <c r="I134" t="str">
        <f t="shared" si="2"/>
        <v>Upcountry</v>
      </c>
      <c r="J134" s="1443" t="s">
        <v>2718</v>
      </c>
    </row>
    <row r="135" spans="1:10">
      <c r="A135" s="780">
        <v>130108</v>
      </c>
      <c r="B135" s="781" t="s">
        <v>3172</v>
      </c>
      <c r="C135" s="781" t="s">
        <v>3173</v>
      </c>
      <c r="D135" s="782">
        <v>130</v>
      </c>
      <c r="E135" s="781" t="s">
        <v>2717</v>
      </c>
      <c r="F135" s="781" t="s">
        <v>2716</v>
      </c>
      <c r="G135" s="781" t="s">
        <v>3123</v>
      </c>
      <c r="I135" t="str">
        <f t="shared" si="2"/>
        <v>Bangkok</v>
      </c>
      <c r="J135" s="1442" t="s">
        <v>2717</v>
      </c>
    </row>
    <row r="136" spans="1:10">
      <c r="A136" s="780">
        <v>130110</v>
      </c>
      <c r="B136" s="781" t="s">
        <v>3174</v>
      </c>
      <c r="C136" s="781" t="s">
        <v>3175</v>
      </c>
      <c r="D136" s="782">
        <v>130</v>
      </c>
      <c r="E136" s="781" t="s">
        <v>2717</v>
      </c>
      <c r="F136" s="781" t="s">
        <v>2716</v>
      </c>
      <c r="G136" s="781" t="s">
        <v>3123</v>
      </c>
      <c r="I136" t="str">
        <f t="shared" si="2"/>
        <v>Bangkok</v>
      </c>
      <c r="J136" s="1442" t="s">
        <v>2717</v>
      </c>
    </row>
    <row r="137" spans="1:10">
      <c r="A137" s="786">
        <v>130112</v>
      </c>
      <c r="B137" s="787" t="s">
        <v>3324</v>
      </c>
      <c r="C137" s="787" t="s">
        <v>3325</v>
      </c>
      <c r="D137" s="788">
        <v>135</v>
      </c>
      <c r="E137" s="787" t="s">
        <v>2718</v>
      </c>
      <c r="F137" s="787" t="s">
        <v>2716</v>
      </c>
      <c r="G137" s="787" t="s">
        <v>3270</v>
      </c>
      <c r="I137" t="str">
        <f t="shared" si="2"/>
        <v>Upcountry</v>
      </c>
      <c r="J137" s="1443" t="s">
        <v>2718</v>
      </c>
    </row>
    <row r="138" spans="1:10">
      <c r="A138" s="786">
        <v>130114</v>
      </c>
      <c r="B138" s="787" t="s">
        <v>3326</v>
      </c>
      <c r="C138" s="787" t="s">
        <v>3327</v>
      </c>
      <c r="D138" s="788">
        <v>135</v>
      </c>
      <c r="E138" s="787" t="s">
        <v>2718</v>
      </c>
      <c r="F138" s="787" t="s">
        <v>2716</v>
      </c>
      <c r="G138" s="787" t="s">
        <v>3270</v>
      </c>
      <c r="I138" t="str">
        <f t="shared" si="2"/>
        <v>Upcountry</v>
      </c>
      <c r="J138" s="1443" t="s">
        <v>2718</v>
      </c>
    </row>
    <row r="139" spans="1:10">
      <c r="A139" s="786">
        <v>130118</v>
      </c>
      <c r="B139" s="787" t="s">
        <v>3328</v>
      </c>
      <c r="C139" s="787" t="s">
        <v>3329</v>
      </c>
      <c r="D139" s="788">
        <v>135</v>
      </c>
      <c r="E139" s="787" t="s">
        <v>2718</v>
      </c>
      <c r="F139" s="787" t="s">
        <v>2716</v>
      </c>
      <c r="G139" s="787" t="s">
        <v>3270</v>
      </c>
      <c r="I139" t="str">
        <f t="shared" si="2"/>
        <v>Upcountry</v>
      </c>
      <c r="J139" s="1443" t="s">
        <v>2718</v>
      </c>
    </row>
    <row r="140" spans="1:10">
      <c r="A140" s="786">
        <v>130125</v>
      </c>
      <c r="B140" s="787" t="s">
        <v>3330</v>
      </c>
      <c r="C140" s="787" t="s">
        <v>3331</v>
      </c>
      <c r="D140" s="788">
        <v>135</v>
      </c>
      <c r="E140" s="787" t="s">
        <v>2718</v>
      </c>
      <c r="F140" s="787" t="s">
        <v>2716</v>
      </c>
      <c r="G140" s="787" t="s">
        <v>3270</v>
      </c>
      <c r="I140" t="str">
        <f t="shared" si="2"/>
        <v>Upcountry</v>
      </c>
      <c r="J140" s="1443" t="s">
        <v>2718</v>
      </c>
    </row>
    <row r="141" spans="1:10">
      <c r="A141" s="786">
        <v>130126</v>
      </c>
      <c r="B141" s="787" t="s">
        <v>3332</v>
      </c>
      <c r="C141" s="787" t="s">
        <v>3333</v>
      </c>
      <c r="D141" s="788">
        <v>135</v>
      </c>
      <c r="E141" s="787" t="s">
        <v>2718</v>
      </c>
      <c r="F141" s="787" t="s">
        <v>2716</v>
      </c>
      <c r="G141" s="787" t="s">
        <v>3270</v>
      </c>
      <c r="I141" t="str">
        <f t="shared" si="2"/>
        <v>Upcountry</v>
      </c>
      <c r="J141" s="1443" t="s">
        <v>2718</v>
      </c>
    </row>
    <row r="142" spans="1:10">
      <c r="A142" s="786">
        <v>130131</v>
      </c>
      <c r="B142" s="787" t="s">
        <v>3334</v>
      </c>
      <c r="C142" s="787" t="s">
        <v>3335</v>
      </c>
      <c r="D142" s="788">
        <v>135</v>
      </c>
      <c r="E142" s="787" t="s">
        <v>2718</v>
      </c>
      <c r="F142" s="787" t="s">
        <v>2716</v>
      </c>
      <c r="G142" s="787" t="s">
        <v>3270</v>
      </c>
      <c r="I142" t="str">
        <f t="shared" si="2"/>
        <v>Upcountry</v>
      </c>
      <c r="J142" s="1443" t="s">
        <v>2718</v>
      </c>
    </row>
    <row r="143" spans="1:10">
      <c r="A143" s="786">
        <v>130133</v>
      </c>
      <c r="B143" s="787" t="s">
        <v>3336</v>
      </c>
      <c r="C143" s="787" t="s">
        <v>3337</v>
      </c>
      <c r="D143" s="788">
        <v>135</v>
      </c>
      <c r="E143" s="787" t="s">
        <v>2718</v>
      </c>
      <c r="F143" s="787" t="s">
        <v>2716</v>
      </c>
      <c r="G143" s="787" t="s">
        <v>3270</v>
      </c>
      <c r="I143" t="str">
        <f t="shared" si="2"/>
        <v>Upcountry</v>
      </c>
      <c r="J143" s="1443" t="s">
        <v>2718</v>
      </c>
    </row>
    <row r="144" spans="1:10">
      <c r="A144" s="786">
        <v>130134</v>
      </c>
      <c r="B144" s="787" t="s">
        <v>3338</v>
      </c>
      <c r="C144" s="787" t="s">
        <v>3339</v>
      </c>
      <c r="D144" s="788">
        <v>135</v>
      </c>
      <c r="E144" s="787" t="s">
        <v>2718</v>
      </c>
      <c r="F144" s="787" t="s">
        <v>2716</v>
      </c>
      <c r="G144" s="787" t="s">
        <v>3270</v>
      </c>
      <c r="I144" t="str">
        <f t="shared" si="2"/>
        <v>Upcountry</v>
      </c>
      <c r="J144" s="1443" t="s">
        <v>2718</v>
      </c>
    </row>
    <row r="145" spans="1:10">
      <c r="A145" s="786">
        <v>130135</v>
      </c>
      <c r="B145" s="787" t="s">
        <v>3340</v>
      </c>
      <c r="C145" s="787" t="s">
        <v>3341</v>
      </c>
      <c r="D145" s="788">
        <v>135</v>
      </c>
      <c r="E145" s="787" t="s">
        <v>2718</v>
      </c>
      <c r="F145" s="787" t="s">
        <v>2716</v>
      </c>
      <c r="G145" s="787" t="s">
        <v>3270</v>
      </c>
      <c r="I145" t="str">
        <f t="shared" si="2"/>
        <v>Upcountry</v>
      </c>
      <c r="J145" s="1443" t="s">
        <v>2718</v>
      </c>
    </row>
    <row r="146" spans="1:10">
      <c r="A146" s="786">
        <v>130137</v>
      </c>
      <c r="B146" s="787" t="s">
        <v>3342</v>
      </c>
      <c r="C146" s="787" t="s">
        <v>3343</v>
      </c>
      <c r="D146" s="788">
        <v>135</v>
      </c>
      <c r="E146" s="787" t="s">
        <v>2718</v>
      </c>
      <c r="F146" s="787" t="s">
        <v>2716</v>
      </c>
      <c r="G146" s="787" t="s">
        <v>3270</v>
      </c>
      <c r="I146" t="str">
        <f t="shared" si="2"/>
        <v>Upcountry</v>
      </c>
      <c r="J146" s="1443" t="s">
        <v>2718</v>
      </c>
    </row>
    <row r="147" spans="1:10">
      <c r="A147" s="786">
        <v>130138</v>
      </c>
      <c r="B147" s="787" t="s">
        <v>3344</v>
      </c>
      <c r="C147" s="787" t="s">
        <v>3345</v>
      </c>
      <c r="D147" s="788">
        <v>135</v>
      </c>
      <c r="E147" s="787" t="s">
        <v>2718</v>
      </c>
      <c r="F147" s="787" t="s">
        <v>2716</v>
      </c>
      <c r="G147" s="787" t="s">
        <v>3270</v>
      </c>
      <c r="I147" t="str">
        <f t="shared" si="2"/>
        <v>Upcountry</v>
      </c>
      <c r="J147" s="1443" t="s">
        <v>2718</v>
      </c>
    </row>
    <row r="148" spans="1:10">
      <c r="A148" s="780">
        <v>130140</v>
      </c>
      <c r="B148" s="781" t="s">
        <v>3176</v>
      </c>
      <c r="C148" s="781" t="s">
        <v>3177</v>
      </c>
      <c r="D148" s="782">
        <v>130</v>
      </c>
      <c r="E148" s="781" t="s">
        <v>2717</v>
      </c>
      <c r="F148" s="781" t="s">
        <v>2716</v>
      </c>
      <c r="G148" s="781" t="s">
        <v>3123</v>
      </c>
      <c r="I148" t="str">
        <f t="shared" si="2"/>
        <v>Bangkok</v>
      </c>
      <c r="J148" s="1442" t="s">
        <v>2717</v>
      </c>
    </row>
    <row r="149" spans="1:10">
      <c r="A149" s="786">
        <v>130145</v>
      </c>
      <c r="B149" s="787" t="s">
        <v>3346</v>
      </c>
      <c r="C149" s="787" t="s">
        <v>3347</v>
      </c>
      <c r="D149" s="788">
        <v>135</v>
      </c>
      <c r="E149" s="787" t="s">
        <v>2718</v>
      </c>
      <c r="F149" s="787" t="s">
        <v>2716</v>
      </c>
      <c r="G149" s="787" t="s">
        <v>3270</v>
      </c>
      <c r="I149" t="str">
        <f t="shared" si="2"/>
        <v>Upcountry</v>
      </c>
      <c r="J149" s="1443" t="s">
        <v>2718</v>
      </c>
    </row>
    <row r="150" spans="1:10">
      <c r="A150" s="786">
        <v>130146</v>
      </c>
      <c r="B150" s="787" t="s">
        <v>3348</v>
      </c>
      <c r="C150" s="787" t="s">
        <v>3349</v>
      </c>
      <c r="D150" s="788">
        <v>135</v>
      </c>
      <c r="E150" s="787" t="s">
        <v>2718</v>
      </c>
      <c r="F150" s="787" t="s">
        <v>2716</v>
      </c>
      <c r="G150" s="787" t="s">
        <v>3270</v>
      </c>
      <c r="I150" t="str">
        <f t="shared" si="2"/>
        <v>Upcountry</v>
      </c>
      <c r="J150" s="1443" t="s">
        <v>2718</v>
      </c>
    </row>
    <row r="151" spans="1:10">
      <c r="A151" s="786">
        <v>130147</v>
      </c>
      <c r="B151" s="787" t="s">
        <v>3350</v>
      </c>
      <c r="C151" s="787" t="s">
        <v>3351</v>
      </c>
      <c r="D151" s="788">
        <v>135</v>
      </c>
      <c r="E151" s="787" t="s">
        <v>2718</v>
      </c>
      <c r="F151" s="787" t="s">
        <v>2716</v>
      </c>
      <c r="G151" s="787" t="s">
        <v>3270</v>
      </c>
      <c r="I151" t="str">
        <f t="shared" si="2"/>
        <v>Upcountry</v>
      </c>
      <c r="J151" s="1443" t="s">
        <v>2718</v>
      </c>
    </row>
    <row r="152" spans="1:10">
      <c r="A152" s="786">
        <v>130148</v>
      </c>
      <c r="B152" s="787" t="s">
        <v>3352</v>
      </c>
      <c r="C152" s="787" t="s">
        <v>3353</v>
      </c>
      <c r="D152" s="788">
        <v>135</v>
      </c>
      <c r="E152" s="787" t="s">
        <v>2718</v>
      </c>
      <c r="F152" s="787" t="s">
        <v>2716</v>
      </c>
      <c r="G152" s="787" t="s">
        <v>3270</v>
      </c>
      <c r="I152" t="str">
        <f t="shared" si="2"/>
        <v>Upcountry</v>
      </c>
      <c r="J152" s="1443" t="s">
        <v>2718</v>
      </c>
    </row>
    <row r="153" spans="1:10">
      <c r="A153" s="786">
        <v>130151</v>
      </c>
      <c r="B153" s="787" t="s">
        <v>3354</v>
      </c>
      <c r="C153" s="787" t="s">
        <v>3355</v>
      </c>
      <c r="D153" s="788">
        <v>135</v>
      </c>
      <c r="E153" s="787" t="s">
        <v>2718</v>
      </c>
      <c r="F153" s="787" t="s">
        <v>2716</v>
      </c>
      <c r="G153" s="787" t="s">
        <v>3270</v>
      </c>
      <c r="I153" t="str">
        <f t="shared" si="2"/>
        <v>Upcountry</v>
      </c>
      <c r="J153" s="1443" t="s">
        <v>2718</v>
      </c>
    </row>
    <row r="154" spans="1:10">
      <c r="A154" s="786">
        <v>130152</v>
      </c>
      <c r="B154" s="787" t="s">
        <v>3356</v>
      </c>
      <c r="C154" s="787" t="s">
        <v>3357</v>
      </c>
      <c r="D154" s="788">
        <v>135</v>
      </c>
      <c r="E154" s="787" t="s">
        <v>2718</v>
      </c>
      <c r="F154" s="787" t="s">
        <v>2716</v>
      </c>
      <c r="G154" s="787" t="s">
        <v>3270</v>
      </c>
      <c r="I154" t="str">
        <f t="shared" si="2"/>
        <v>Upcountry</v>
      </c>
      <c r="J154" s="1443" t="s">
        <v>2718</v>
      </c>
    </row>
    <row r="155" spans="1:10">
      <c r="A155" s="786">
        <v>130154</v>
      </c>
      <c r="B155" s="787" t="s">
        <v>3358</v>
      </c>
      <c r="C155" s="787" t="s">
        <v>3359</v>
      </c>
      <c r="D155" s="788">
        <v>135</v>
      </c>
      <c r="E155" s="787" t="s">
        <v>2718</v>
      </c>
      <c r="F155" s="787" t="s">
        <v>2716</v>
      </c>
      <c r="G155" s="787" t="s">
        <v>3270</v>
      </c>
      <c r="I155" t="str">
        <f t="shared" si="2"/>
        <v>Upcountry</v>
      </c>
      <c r="J155" s="1443" t="s">
        <v>2718</v>
      </c>
    </row>
    <row r="156" spans="1:10">
      <c r="A156" s="786">
        <v>130155</v>
      </c>
      <c r="B156" s="787" t="s">
        <v>3360</v>
      </c>
      <c r="C156" s="787" t="s">
        <v>3361</v>
      </c>
      <c r="D156" s="788">
        <v>135</v>
      </c>
      <c r="E156" s="787" t="s">
        <v>2718</v>
      </c>
      <c r="F156" s="787" t="s">
        <v>2716</v>
      </c>
      <c r="G156" s="787" t="s">
        <v>3270</v>
      </c>
      <c r="I156" t="str">
        <f t="shared" si="2"/>
        <v>Upcountry</v>
      </c>
      <c r="J156" s="1443" t="s">
        <v>2718</v>
      </c>
    </row>
    <row r="157" spans="1:10">
      <c r="A157" s="786">
        <v>130156</v>
      </c>
      <c r="B157" s="787" t="s">
        <v>3362</v>
      </c>
      <c r="C157" s="787" t="s">
        <v>3363</v>
      </c>
      <c r="D157" s="788">
        <v>135</v>
      </c>
      <c r="E157" s="787" t="s">
        <v>2718</v>
      </c>
      <c r="F157" s="787" t="s">
        <v>2716</v>
      </c>
      <c r="G157" s="787" t="s">
        <v>3270</v>
      </c>
      <c r="I157" t="str">
        <f t="shared" si="2"/>
        <v>Upcountry</v>
      </c>
      <c r="J157" s="1443" t="s">
        <v>2718</v>
      </c>
    </row>
    <row r="158" spans="1:10">
      <c r="A158" s="780">
        <v>130157</v>
      </c>
      <c r="B158" s="781" t="s">
        <v>3178</v>
      </c>
      <c r="C158" s="781" t="s">
        <v>3179</v>
      </c>
      <c r="D158" s="782">
        <v>130</v>
      </c>
      <c r="E158" s="781" t="s">
        <v>2717</v>
      </c>
      <c r="F158" s="781" t="s">
        <v>2716</v>
      </c>
      <c r="G158" s="781" t="s">
        <v>3123</v>
      </c>
      <c r="I158" t="str">
        <f t="shared" si="2"/>
        <v>Bangkok</v>
      </c>
      <c r="J158" s="1442" t="s">
        <v>2717</v>
      </c>
    </row>
    <row r="159" spans="1:10">
      <c r="A159" s="786">
        <v>130161</v>
      </c>
      <c r="B159" s="787" t="s">
        <v>3364</v>
      </c>
      <c r="C159" s="787" t="s">
        <v>3365</v>
      </c>
      <c r="D159" s="788">
        <v>135</v>
      </c>
      <c r="E159" s="787" t="s">
        <v>2718</v>
      </c>
      <c r="F159" s="787" t="s">
        <v>2716</v>
      </c>
      <c r="G159" s="787" t="s">
        <v>3270</v>
      </c>
      <c r="I159" t="str">
        <f t="shared" si="2"/>
        <v>Upcountry</v>
      </c>
      <c r="J159" s="1443" t="s">
        <v>2718</v>
      </c>
    </row>
    <row r="160" spans="1:10">
      <c r="A160" s="786">
        <v>130165</v>
      </c>
      <c r="B160" s="787" t="s">
        <v>3366</v>
      </c>
      <c r="C160" s="787" t="s">
        <v>3367</v>
      </c>
      <c r="D160" s="788">
        <v>135</v>
      </c>
      <c r="E160" s="787" t="s">
        <v>2718</v>
      </c>
      <c r="F160" s="787" t="s">
        <v>2716</v>
      </c>
      <c r="G160" s="787" t="s">
        <v>3270</v>
      </c>
      <c r="I160" t="str">
        <f t="shared" si="2"/>
        <v>Upcountry</v>
      </c>
      <c r="J160" s="1443" t="s">
        <v>2718</v>
      </c>
    </row>
    <row r="161" spans="1:10">
      <c r="A161" s="786">
        <v>130170</v>
      </c>
      <c r="B161" s="787" t="s">
        <v>3368</v>
      </c>
      <c r="C161" s="787" t="s">
        <v>3369</v>
      </c>
      <c r="D161" s="788">
        <v>135</v>
      </c>
      <c r="E161" s="787" t="s">
        <v>2718</v>
      </c>
      <c r="F161" s="787" t="s">
        <v>2716</v>
      </c>
      <c r="G161" s="787" t="s">
        <v>3270</v>
      </c>
      <c r="I161" t="str">
        <f t="shared" si="2"/>
        <v>Upcountry</v>
      </c>
      <c r="J161" s="1443" t="s">
        <v>2718</v>
      </c>
    </row>
    <row r="162" spans="1:10">
      <c r="A162" s="786">
        <v>130171</v>
      </c>
      <c r="B162" s="787" t="s">
        <v>3370</v>
      </c>
      <c r="C162" s="787" t="s">
        <v>3371</v>
      </c>
      <c r="D162" s="788">
        <v>135</v>
      </c>
      <c r="E162" s="787" t="s">
        <v>2718</v>
      </c>
      <c r="F162" s="787" t="s">
        <v>2716</v>
      </c>
      <c r="G162" s="787" t="s">
        <v>3270</v>
      </c>
      <c r="I162" t="str">
        <f t="shared" si="2"/>
        <v>Upcountry</v>
      </c>
      <c r="J162" s="1443" t="s">
        <v>2718</v>
      </c>
    </row>
    <row r="163" spans="1:10">
      <c r="A163" s="786">
        <v>130173</v>
      </c>
      <c r="B163" s="787" t="s">
        <v>3372</v>
      </c>
      <c r="C163" s="787" t="s">
        <v>473</v>
      </c>
      <c r="D163" s="788">
        <v>135</v>
      </c>
      <c r="E163" s="787" t="s">
        <v>2718</v>
      </c>
      <c r="F163" s="787" t="s">
        <v>2716</v>
      </c>
      <c r="G163" s="787" t="s">
        <v>3270</v>
      </c>
      <c r="I163" t="str">
        <f t="shared" si="2"/>
        <v>Upcountry</v>
      </c>
      <c r="J163" s="1443" t="s">
        <v>2718</v>
      </c>
    </row>
    <row r="164" spans="1:10">
      <c r="A164" s="786">
        <v>130176</v>
      </c>
      <c r="B164" s="787" t="s">
        <v>3373</v>
      </c>
      <c r="C164" s="787" t="s">
        <v>3374</v>
      </c>
      <c r="D164" s="788">
        <v>135</v>
      </c>
      <c r="E164" s="787" t="s">
        <v>2718</v>
      </c>
      <c r="F164" s="787" t="s">
        <v>2716</v>
      </c>
      <c r="G164" s="787" t="s">
        <v>3270</v>
      </c>
      <c r="I164" t="str">
        <f t="shared" si="2"/>
        <v>Upcountry</v>
      </c>
      <c r="J164" s="1443" t="s">
        <v>2718</v>
      </c>
    </row>
    <row r="165" spans="1:10">
      <c r="A165" s="786">
        <v>130179</v>
      </c>
      <c r="B165" s="787" t="s">
        <v>3375</v>
      </c>
      <c r="C165" s="787" t="s">
        <v>3376</v>
      </c>
      <c r="D165" s="788">
        <v>135</v>
      </c>
      <c r="E165" s="787" t="s">
        <v>2718</v>
      </c>
      <c r="F165" s="787" t="s">
        <v>2716</v>
      </c>
      <c r="G165" s="787" t="s">
        <v>3270</v>
      </c>
      <c r="I165" t="str">
        <f t="shared" si="2"/>
        <v>Upcountry</v>
      </c>
      <c r="J165" s="1443" t="s">
        <v>2718</v>
      </c>
    </row>
    <row r="166" spans="1:10">
      <c r="A166" s="786">
        <v>130180</v>
      </c>
      <c r="B166" s="787" t="s">
        <v>3377</v>
      </c>
      <c r="C166" s="787" t="s">
        <v>3378</v>
      </c>
      <c r="D166" s="788">
        <v>135</v>
      </c>
      <c r="E166" s="787" t="s">
        <v>2718</v>
      </c>
      <c r="F166" s="787" t="s">
        <v>2716</v>
      </c>
      <c r="G166" s="787" t="s">
        <v>3270</v>
      </c>
      <c r="I166" t="str">
        <f t="shared" si="2"/>
        <v>Upcountry</v>
      </c>
      <c r="J166" s="1443" t="s">
        <v>2718</v>
      </c>
    </row>
    <row r="167" spans="1:10">
      <c r="A167" s="786">
        <v>130181</v>
      </c>
      <c r="B167" s="787" t="s">
        <v>3379</v>
      </c>
      <c r="C167" s="787" t="s">
        <v>3380</v>
      </c>
      <c r="D167" s="788">
        <v>135</v>
      </c>
      <c r="E167" s="787" t="s">
        <v>2718</v>
      </c>
      <c r="F167" s="787" t="s">
        <v>2716</v>
      </c>
      <c r="G167" s="787" t="s">
        <v>3270</v>
      </c>
      <c r="I167" t="str">
        <f t="shared" si="2"/>
        <v>Upcountry</v>
      </c>
      <c r="J167" s="1443" t="s">
        <v>2718</v>
      </c>
    </row>
    <row r="168" spans="1:10">
      <c r="A168" s="786">
        <v>130182</v>
      </c>
      <c r="B168" s="787" t="s">
        <v>3381</v>
      </c>
      <c r="C168" s="787" t="s">
        <v>3382</v>
      </c>
      <c r="D168" s="788">
        <v>135</v>
      </c>
      <c r="E168" s="787" t="s">
        <v>2718</v>
      </c>
      <c r="F168" s="787" t="s">
        <v>2716</v>
      </c>
      <c r="G168" s="787" t="s">
        <v>3270</v>
      </c>
      <c r="I168" t="str">
        <f t="shared" si="2"/>
        <v>Upcountry</v>
      </c>
      <c r="J168" s="1443" t="s">
        <v>2718</v>
      </c>
    </row>
    <row r="169" spans="1:10">
      <c r="A169" s="786">
        <v>130184</v>
      </c>
      <c r="B169" s="787" t="s">
        <v>3383</v>
      </c>
      <c r="C169" s="787" t="s">
        <v>3384</v>
      </c>
      <c r="D169" s="788">
        <v>135</v>
      </c>
      <c r="E169" s="787" t="s">
        <v>2718</v>
      </c>
      <c r="F169" s="787" t="s">
        <v>2716</v>
      </c>
      <c r="G169" s="787" t="s">
        <v>3270</v>
      </c>
      <c r="I169" t="str">
        <f t="shared" si="2"/>
        <v>Upcountry</v>
      </c>
      <c r="J169" s="1443" t="s">
        <v>2718</v>
      </c>
    </row>
    <row r="170" spans="1:10">
      <c r="A170" s="786">
        <v>130191</v>
      </c>
      <c r="B170" s="787" t="s">
        <v>3385</v>
      </c>
      <c r="C170" s="787" t="s">
        <v>3386</v>
      </c>
      <c r="D170" s="788">
        <v>135</v>
      </c>
      <c r="E170" s="787" t="s">
        <v>2718</v>
      </c>
      <c r="F170" s="787" t="s">
        <v>2716</v>
      </c>
      <c r="G170" s="787" t="s">
        <v>3270</v>
      </c>
      <c r="I170" t="str">
        <f t="shared" si="2"/>
        <v>Upcountry</v>
      </c>
      <c r="J170" s="1443" t="s">
        <v>2718</v>
      </c>
    </row>
    <row r="171" spans="1:10">
      <c r="A171" s="786">
        <v>130194</v>
      </c>
      <c r="B171" s="787" t="s">
        <v>3387</v>
      </c>
      <c r="C171" s="787" t="s">
        <v>3388</v>
      </c>
      <c r="D171" s="788">
        <v>135</v>
      </c>
      <c r="E171" s="787" t="s">
        <v>2718</v>
      </c>
      <c r="F171" s="787" t="s">
        <v>2716</v>
      </c>
      <c r="G171" s="787" t="s">
        <v>3270</v>
      </c>
      <c r="I171" t="str">
        <f t="shared" si="2"/>
        <v>Upcountry</v>
      </c>
      <c r="J171" s="1443" t="s">
        <v>2718</v>
      </c>
    </row>
    <row r="172" spans="1:10">
      <c r="A172" s="786">
        <v>130200</v>
      </c>
      <c r="B172" s="787" t="s">
        <v>3389</v>
      </c>
      <c r="C172" s="787" t="s">
        <v>3390</v>
      </c>
      <c r="D172" s="788">
        <v>135</v>
      </c>
      <c r="E172" s="787" t="s">
        <v>2718</v>
      </c>
      <c r="F172" s="787" t="s">
        <v>2716</v>
      </c>
      <c r="G172" s="787" t="s">
        <v>3270</v>
      </c>
      <c r="I172" t="str">
        <f t="shared" si="2"/>
        <v>Upcountry</v>
      </c>
      <c r="J172" s="1443" t="s">
        <v>2718</v>
      </c>
    </row>
    <row r="173" spans="1:10">
      <c r="A173" s="786">
        <v>130212</v>
      </c>
      <c r="B173" s="787" t="s">
        <v>3391</v>
      </c>
      <c r="C173" s="787" t="s">
        <v>3392</v>
      </c>
      <c r="D173" s="788">
        <v>135</v>
      </c>
      <c r="E173" s="787" t="s">
        <v>2718</v>
      </c>
      <c r="F173" s="787" t="s">
        <v>2716</v>
      </c>
      <c r="G173" s="787" t="s">
        <v>3270</v>
      </c>
      <c r="I173" t="str">
        <f t="shared" si="2"/>
        <v>Upcountry</v>
      </c>
      <c r="J173" s="1443" t="s">
        <v>2718</v>
      </c>
    </row>
    <row r="174" spans="1:10">
      <c r="A174" s="786">
        <v>130213</v>
      </c>
      <c r="B174" s="787" t="s">
        <v>3393</v>
      </c>
      <c r="C174" s="787" t="s">
        <v>3394</v>
      </c>
      <c r="D174" s="788">
        <v>135</v>
      </c>
      <c r="E174" s="787" t="s">
        <v>2718</v>
      </c>
      <c r="F174" s="787" t="s">
        <v>2716</v>
      </c>
      <c r="G174" s="787" t="s">
        <v>3270</v>
      </c>
      <c r="I174" t="str">
        <f t="shared" si="2"/>
        <v>Upcountry</v>
      </c>
      <c r="J174" s="1443" t="s">
        <v>2718</v>
      </c>
    </row>
    <row r="175" spans="1:10">
      <c r="A175" s="786">
        <v>130214</v>
      </c>
      <c r="B175" s="787" t="s">
        <v>3395</v>
      </c>
      <c r="C175" s="787" t="s">
        <v>3396</v>
      </c>
      <c r="D175" s="788">
        <v>135</v>
      </c>
      <c r="E175" s="787" t="s">
        <v>2718</v>
      </c>
      <c r="F175" s="787" t="s">
        <v>2716</v>
      </c>
      <c r="G175" s="787" t="s">
        <v>3270</v>
      </c>
      <c r="I175" t="str">
        <f t="shared" si="2"/>
        <v>Upcountry</v>
      </c>
      <c r="J175" s="1443" t="s">
        <v>2718</v>
      </c>
    </row>
    <row r="176" spans="1:10">
      <c r="A176" s="786">
        <v>130215</v>
      </c>
      <c r="B176" s="787" t="s">
        <v>3397</v>
      </c>
      <c r="C176" s="787" t="s">
        <v>3398</v>
      </c>
      <c r="D176" s="788">
        <v>135</v>
      </c>
      <c r="E176" s="787" t="s">
        <v>2718</v>
      </c>
      <c r="F176" s="787" t="s">
        <v>2716</v>
      </c>
      <c r="G176" s="787" t="s">
        <v>3270</v>
      </c>
      <c r="I176" t="str">
        <f t="shared" si="2"/>
        <v>Upcountry</v>
      </c>
      <c r="J176" s="1443" t="s">
        <v>2718</v>
      </c>
    </row>
    <row r="177" spans="1:10">
      <c r="A177" s="786">
        <v>130216</v>
      </c>
      <c r="B177" s="787" t="s">
        <v>3399</v>
      </c>
      <c r="C177" s="787" t="s">
        <v>4456</v>
      </c>
      <c r="D177" s="788">
        <v>135</v>
      </c>
      <c r="E177" s="787" t="s">
        <v>2718</v>
      </c>
      <c r="F177" s="787" t="s">
        <v>2716</v>
      </c>
      <c r="G177" s="787" t="s">
        <v>3270</v>
      </c>
      <c r="I177" t="str">
        <f t="shared" si="2"/>
        <v>Upcountry</v>
      </c>
      <c r="J177" s="1443" t="s">
        <v>2718</v>
      </c>
    </row>
    <row r="178" spans="1:10">
      <c r="A178" s="786">
        <v>130221</v>
      </c>
      <c r="B178" s="787" t="s">
        <v>3401</v>
      </c>
      <c r="C178" s="787" t="s">
        <v>3402</v>
      </c>
      <c r="D178" s="788">
        <v>135</v>
      </c>
      <c r="E178" s="787" t="s">
        <v>2718</v>
      </c>
      <c r="F178" s="787" t="s">
        <v>2716</v>
      </c>
      <c r="G178" s="787" t="s">
        <v>3270</v>
      </c>
      <c r="I178" t="str">
        <f t="shared" si="2"/>
        <v>Upcountry</v>
      </c>
      <c r="J178" s="1443" t="s">
        <v>2718</v>
      </c>
    </row>
    <row r="179" spans="1:10">
      <c r="A179" s="786">
        <v>130224</v>
      </c>
      <c r="B179" s="787" t="s">
        <v>3403</v>
      </c>
      <c r="C179" s="787" t="s">
        <v>3404</v>
      </c>
      <c r="D179" s="788">
        <v>135</v>
      </c>
      <c r="E179" s="787" t="s">
        <v>2718</v>
      </c>
      <c r="F179" s="787" t="s">
        <v>2716</v>
      </c>
      <c r="G179" s="787" t="s">
        <v>3270</v>
      </c>
      <c r="I179" t="str">
        <f t="shared" si="2"/>
        <v>Upcountry</v>
      </c>
      <c r="J179" s="1443" t="s">
        <v>2718</v>
      </c>
    </row>
    <row r="180" spans="1:10">
      <c r="A180" s="786">
        <v>130226</v>
      </c>
      <c r="B180" s="787" t="s">
        <v>3405</v>
      </c>
      <c r="C180" s="787" t="s">
        <v>3406</v>
      </c>
      <c r="D180" s="788">
        <v>135</v>
      </c>
      <c r="E180" s="787" t="s">
        <v>2718</v>
      </c>
      <c r="F180" s="787" t="s">
        <v>2716</v>
      </c>
      <c r="G180" s="787" t="s">
        <v>3270</v>
      </c>
      <c r="I180" t="str">
        <f t="shared" si="2"/>
        <v>Upcountry</v>
      </c>
      <c r="J180" s="1443" t="s">
        <v>2718</v>
      </c>
    </row>
    <row r="181" spans="1:10">
      <c r="A181" s="786">
        <v>130227</v>
      </c>
      <c r="B181" s="787" t="s">
        <v>3407</v>
      </c>
      <c r="C181" s="787" t="s">
        <v>3408</v>
      </c>
      <c r="D181" s="788">
        <v>135</v>
      </c>
      <c r="E181" s="787" t="s">
        <v>2718</v>
      </c>
      <c r="F181" s="787" t="s">
        <v>2716</v>
      </c>
      <c r="G181" s="787" t="s">
        <v>3270</v>
      </c>
      <c r="I181" t="str">
        <f t="shared" si="2"/>
        <v>Upcountry</v>
      </c>
      <c r="J181" s="1443" t="s">
        <v>2718</v>
      </c>
    </row>
    <row r="182" spans="1:10">
      <c r="A182" s="786">
        <v>130229</v>
      </c>
      <c r="B182" s="787" t="s">
        <v>3409</v>
      </c>
      <c r="C182" s="787" t="s">
        <v>3410</v>
      </c>
      <c r="D182" s="788">
        <v>135</v>
      </c>
      <c r="E182" s="787" t="s">
        <v>2718</v>
      </c>
      <c r="F182" s="787" t="s">
        <v>2716</v>
      </c>
      <c r="G182" s="787" t="s">
        <v>3270</v>
      </c>
      <c r="I182" t="str">
        <f t="shared" si="2"/>
        <v>Upcountry</v>
      </c>
      <c r="J182" s="1443" t="s">
        <v>2718</v>
      </c>
    </row>
    <row r="183" spans="1:10">
      <c r="A183" s="786">
        <v>130230</v>
      </c>
      <c r="B183" s="787" t="s">
        <v>3411</v>
      </c>
      <c r="C183" s="787" t="s">
        <v>3412</v>
      </c>
      <c r="D183" s="788">
        <v>135</v>
      </c>
      <c r="E183" s="787" t="s">
        <v>2718</v>
      </c>
      <c r="F183" s="787" t="s">
        <v>2716</v>
      </c>
      <c r="G183" s="787" t="s">
        <v>3270</v>
      </c>
      <c r="I183" t="str">
        <f t="shared" si="2"/>
        <v>Upcountry</v>
      </c>
      <c r="J183" s="1443" t="s">
        <v>2718</v>
      </c>
    </row>
    <row r="184" spans="1:10">
      <c r="A184" s="786">
        <v>130234</v>
      </c>
      <c r="B184" s="787" t="s">
        <v>3413</v>
      </c>
      <c r="C184" s="787" t="s">
        <v>3414</v>
      </c>
      <c r="D184" s="788">
        <v>135</v>
      </c>
      <c r="E184" s="787" t="s">
        <v>2718</v>
      </c>
      <c r="F184" s="787" t="s">
        <v>2716</v>
      </c>
      <c r="G184" s="787" t="s">
        <v>3270</v>
      </c>
      <c r="I184" t="str">
        <f t="shared" si="2"/>
        <v>Upcountry</v>
      </c>
      <c r="J184" s="1443" t="s">
        <v>2718</v>
      </c>
    </row>
    <row r="185" spans="1:10">
      <c r="A185" s="786">
        <v>130235</v>
      </c>
      <c r="B185" s="787" t="s">
        <v>3415</v>
      </c>
      <c r="C185" s="787" t="s">
        <v>3416</v>
      </c>
      <c r="D185" s="788">
        <v>135</v>
      </c>
      <c r="E185" s="787" t="s">
        <v>2718</v>
      </c>
      <c r="F185" s="787" t="s">
        <v>2716</v>
      </c>
      <c r="G185" s="787" t="s">
        <v>3270</v>
      </c>
      <c r="I185" t="str">
        <f t="shared" si="2"/>
        <v>Upcountry</v>
      </c>
      <c r="J185" s="1443" t="s">
        <v>2718</v>
      </c>
    </row>
    <row r="186" spans="1:10">
      <c r="A186" s="786">
        <v>130236</v>
      </c>
      <c r="B186" s="787" t="s">
        <v>3417</v>
      </c>
      <c r="C186" s="787" t="s">
        <v>3418</v>
      </c>
      <c r="D186" s="788">
        <v>135</v>
      </c>
      <c r="E186" s="787" t="s">
        <v>2718</v>
      </c>
      <c r="F186" s="787" t="s">
        <v>2716</v>
      </c>
      <c r="G186" s="787" t="s">
        <v>3270</v>
      </c>
      <c r="I186" t="str">
        <f t="shared" si="2"/>
        <v>Upcountry</v>
      </c>
      <c r="J186" s="1443" t="s">
        <v>2718</v>
      </c>
    </row>
    <row r="187" spans="1:10">
      <c r="A187" s="780">
        <v>130237</v>
      </c>
      <c r="B187" s="781" t="s">
        <v>3180</v>
      </c>
      <c r="C187" s="781" t="s">
        <v>3181</v>
      </c>
      <c r="D187" s="782">
        <v>130</v>
      </c>
      <c r="E187" s="781" t="s">
        <v>2717</v>
      </c>
      <c r="F187" s="781" t="s">
        <v>2716</v>
      </c>
      <c r="G187" s="781" t="s">
        <v>3123</v>
      </c>
      <c r="I187" t="str">
        <f t="shared" si="2"/>
        <v>Bangkok</v>
      </c>
      <c r="J187" s="1442" t="s">
        <v>2717</v>
      </c>
    </row>
    <row r="188" spans="1:10">
      <c r="A188" s="786">
        <v>130238</v>
      </c>
      <c r="B188" s="787" t="s">
        <v>3419</v>
      </c>
      <c r="C188" s="787" t="s">
        <v>3420</v>
      </c>
      <c r="D188" s="788">
        <v>135</v>
      </c>
      <c r="E188" s="787" t="s">
        <v>2718</v>
      </c>
      <c r="F188" s="787" t="s">
        <v>2716</v>
      </c>
      <c r="G188" s="787" t="s">
        <v>3270</v>
      </c>
      <c r="I188" t="str">
        <f t="shared" si="2"/>
        <v>Upcountry</v>
      </c>
      <c r="J188" s="1443" t="s">
        <v>2718</v>
      </c>
    </row>
    <row r="189" spans="1:10">
      <c r="A189" s="786">
        <v>130240</v>
      </c>
      <c r="B189" s="787" t="s">
        <v>3421</v>
      </c>
      <c r="C189" s="787" t="s">
        <v>3422</v>
      </c>
      <c r="D189" s="788">
        <v>135</v>
      </c>
      <c r="E189" s="787" t="s">
        <v>2718</v>
      </c>
      <c r="F189" s="787" t="s">
        <v>2716</v>
      </c>
      <c r="G189" s="787" t="s">
        <v>3270</v>
      </c>
      <c r="I189" t="str">
        <f t="shared" si="2"/>
        <v>Upcountry</v>
      </c>
      <c r="J189" s="1443" t="s">
        <v>2718</v>
      </c>
    </row>
    <row r="190" spans="1:10">
      <c r="A190" s="786">
        <v>130241</v>
      </c>
      <c r="B190" s="787" t="s">
        <v>3423</v>
      </c>
      <c r="C190" s="787" t="s">
        <v>3424</v>
      </c>
      <c r="D190" s="788">
        <v>135</v>
      </c>
      <c r="E190" s="787" t="s">
        <v>2718</v>
      </c>
      <c r="F190" s="787" t="s">
        <v>2716</v>
      </c>
      <c r="G190" s="787" t="s">
        <v>3270</v>
      </c>
      <c r="I190" t="str">
        <f t="shared" si="2"/>
        <v>Upcountry</v>
      </c>
      <c r="J190" s="1443" t="s">
        <v>2718</v>
      </c>
    </row>
    <row r="191" spans="1:10">
      <c r="A191" s="780">
        <v>130242</v>
      </c>
      <c r="B191" s="781" t="s">
        <v>3182</v>
      </c>
      <c r="C191" s="781" t="s">
        <v>3183</v>
      </c>
      <c r="D191" s="782">
        <v>130</v>
      </c>
      <c r="E191" s="781" t="s">
        <v>2717</v>
      </c>
      <c r="F191" s="781" t="s">
        <v>2716</v>
      </c>
      <c r="G191" s="781" t="s">
        <v>3123</v>
      </c>
      <c r="I191" t="str">
        <f t="shared" si="2"/>
        <v>Bangkok</v>
      </c>
      <c r="J191" s="1442" t="s">
        <v>2717</v>
      </c>
    </row>
    <row r="192" spans="1:10">
      <c r="A192" s="786">
        <v>130243</v>
      </c>
      <c r="B192" s="787" t="s">
        <v>3425</v>
      </c>
      <c r="C192" s="787" t="s">
        <v>3426</v>
      </c>
      <c r="D192" s="788">
        <v>135</v>
      </c>
      <c r="E192" s="787" t="s">
        <v>2718</v>
      </c>
      <c r="F192" s="787" t="s">
        <v>2716</v>
      </c>
      <c r="G192" s="787" t="s">
        <v>3270</v>
      </c>
      <c r="I192" t="str">
        <f t="shared" si="2"/>
        <v>Upcountry</v>
      </c>
      <c r="J192" s="1443" t="s">
        <v>2718</v>
      </c>
    </row>
    <row r="193" spans="1:10">
      <c r="A193" s="780">
        <v>130244</v>
      </c>
      <c r="B193" s="781" t="s">
        <v>3184</v>
      </c>
      <c r="C193" s="781" t="s">
        <v>3185</v>
      </c>
      <c r="D193" s="782">
        <v>130</v>
      </c>
      <c r="E193" s="781" t="s">
        <v>2717</v>
      </c>
      <c r="F193" s="781" t="s">
        <v>2716</v>
      </c>
      <c r="G193" s="781" t="s">
        <v>3123</v>
      </c>
      <c r="I193" t="str">
        <f t="shared" si="2"/>
        <v>Bangkok</v>
      </c>
      <c r="J193" s="1442" t="s">
        <v>2717</v>
      </c>
    </row>
    <row r="194" spans="1:10">
      <c r="A194" s="780">
        <v>130245</v>
      </c>
      <c r="B194" s="781" t="s">
        <v>3186</v>
      </c>
      <c r="C194" s="781" t="s">
        <v>3187</v>
      </c>
      <c r="D194" s="782">
        <v>130</v>
      </c>
      <c r="E194" s="781" t="s">
        <v>2717</v>
      </c>
      <c r="F194" s="781" t="s">
        <v>2716</v>
      </c>
      <c r="G194" s="781" t="s">
        <v>3123</v>
      </c>
      <c r="I194" t="str">
        <f t="shared" si="2"/>
        <v>Bangkok</v>
      </c>
      <c r="J194" s="1442" t="s">
        <v>2717</v>
      </c>
    </row>
    <row r="195" spans="1:10">
      <c r="A195" s="780">
        <v>130246</v>
      </c>
      <c r="B195" s="781" t="s">
        <v>3188</v>
      </c>
      <c r="C195" s="781" t="s">
        <v>3189</v>
      </c>
      <c r="D195" s="782">
        <v>130</v>
      </c>
      <c r="E195" s="781" t="s">
        <v>2717</v>
      </c>
      <c r="F195" s="781" t="s">
        <v>2716</v>
      </c>
      <c r="G195" s="781" t="s">
        <v>3123</v>
      </c>
      <c r="I195" t="str">
        <f t="shared" ref="I195:I258" si="3">IF(ISNUMBER(SEARCH("-",J195)),RIGHT(J195,LEN(J195)-SEARCH("-",J195)),J195)</f>
        <v>Bangkok</v>
      </c>
      <c r="J195" s="1442" t="s">
        <v>2717</v>
      </c>
    </row>
    <row r="196" spans="1:10">
      <c r="A196" s="780">
        <v>130248</v>
      </c>
      <c r="B196" s="781" t="s">
        <v>3190</v>
      </c>
      <c r="C196" s="781" t="s">
        <v>3191</v>
      </c>
      <c r="D196" s="782">
        <v>130</v>
      </c>
      <c r="E196" s="781" t="s">
        <v>2717</v>
      </c>
      <c r="F196" s="781" t="s">
        <v>2716</v>
      </c>
      <c r="G196" s="781" t="s">
        <v>3123</v>
      </c>
      <c r="I196" t="str">
        <f t="shared" si="3"/>
        <v>Bangkok</v>
      </c>
      <c r="J196" s="1442" t="s">
        <v>2717</v>
      </c>
    </row>
    <row r="197" spans="1:10">
      <c r="A197" s="780">
        <v>130249</v>
      </c>
      <c r="B197" s="781" t="s">
        <v>3192</v>
      </c>
      <c r="C197" s="781" t="s">
        <v>3193</v>
      </c>
      <c r="D197" s="782">
        <v>130</v>
      </c>
      <c r="E197" s="781" t="s">
        <v>2717</v>
      </c>
      <c r="F197" s="781" t="s">
        <v>2716</v>
      </c>
      <c r="G197" s="781" t="s">
        <v>3123</v>
      </c>
      <c r="I197" t="str">
        <f t="shared" si="3"/>
        <v>Bangkok</v>
      </c>
      <c r="J197" s="1442" t="s">
        <v>2717</v>
      </c>
    </row>
    <row r="198" spans="1:10">
      <c r="A198" s="780">
        <v>130250</v>
      </c>
      <c r="B198" s="781" t="s">
        <v>3194</v>
      </c>
      <c r="C198" s="781" t="s">
        <v>3195</v>
      </c>
      <c r="D198" s="782">
        <v>130</v>
      </c>
      <c r="E198" s="781" t="s">
        <v>2717</v>
      </c>
      <c r="F198" s="781" t="s">
        <v>2716</v>
      </c>
      <c r="G198" s="781" t="s">
        <v>3123</v>
      </c>
      <c r="I198" t="str">
        <f t="shared" si="3"/>
        <v>Bangkok</v>
      </c>
      <c r="J198" s="1442" t="s">
        <v>2717</v>
      </c>
    </row>
    <row r="199" spans="1:10">
      <c r="A199" s="780">
        <v>130251</v>
      </c>
      <c r="B199" s="781" t="s">
        <v>3196</v>
      </c>
      <c r="C199" s="781" t="s">
        <v>3197</v>
      </c>
      <c r="D199" s="782">
        <v>130</v>
      </c>
      <c r="E199" s="781" t="s">
        <v>2717</v>
      </c>
      <c r="F199" s="781" t="s">
        <v>2716</v>
      </c>
      <c r="G199" s="781" t="s">
        <v>3123</v>
      </c>
      <c r="I199" t="str">
        <f t="shared" si="3"/>
        <v>Bangkok</v>
      </c>
      <c r="J199" s="1442" t="s">
        <v>2717</v>
      </c>
    </row>
    <row r="200" spans="1:10">
      <c r="A200" s="780">
        <v>130252</v>
      </c>
      <c r="B200" s="781" t="s">
        <v>3198</v>
      </c>
      <c r="C200" s="781" t="s">
        <v>3199</v>
      </c>
      <c r="D200" s="782">
        <v>130</v>
      </c>
      <c r="E200" s="781" t="s">
        <v>2717</v>
      </c>
      <c r="F200" s="781" t="s">
        <v>2716</v>
      </c>
      <c r="G200" s="781" t="s">
        <v>3123</v>
      </c>
      <c r="I200" t="str">
        <f t="shared" si="3"/>
        <v>Bangkok</v>
      </c>
      <c r="J200" s="1442" t="s">
        <v>2717</v>
      </c>
    </row>
    <row r="201" spans="1:10">
      <c r="A201" s="780">
        <v>130253</v>
      </c>
      <c r="B201" s="781" t="s">
        <v>3200</v>
      </c>
      <c r="C201" s="781" t="s">
        <v>3201</v>
      </c>
      <c r="D201" s="782">
        <v>130</v>
      </c>
      <c r="E201" s="781" t="s">
        <v>2717</v>
      </c>
      <c r="F201" s="781" t="s">
        <v>2716</v>
      </c>
      <c r="G201" s="781" t="s">
        <v>3123</v>
      </c>
      <c r="I201" t="str">
        <f t="shared" si="3"/>
        <v>Bangkok</v>
      </c>
      <c r="J201" s="1442" t="s">
        <v>2717</v>
      </c>
    </row>
    <row r="202" spans="1:10">
      <c r="A202" s="786">
        <v>130256</v>
      </c>
      <c r="B202" s="787" t="s">
        <v>3427</v>
      </c>
      <c r="C202" s="787" t="s">
        <v>3428</v>
      </c>
      <c r="D202" s="788">
        <v>135</v>
      </c>
      <c r="E202" s="787" t="s">
        <v>2718</v>
      </c>
      <c r="F202" s="787" t="s">
        <v>2716</v>
      </c>
      <c r="G202" s="787" t="s">
        <v>3270</v>
      </c>
      <c r="I202" t="str">
        <f t="shared" si="3"/>
        <v>Upcountry</v>
      </c>
      <c r="J202" s="1443" t="s">
        <v>2718</v>
      </c>
    </row>
    <row r="203" spans="1:10">
      <c r="A203" s="780">
        <v>130258</v>
      </c>
      <c r="B203" s="781" t="s">
        <v>3202</v>
      </c>
      <c r="C203" s="781" t="s">
        <v>3203</v>
      </c>
      <c r="D203" s="782">
        <v>130</v>
      </c>
      <c r="E203" s="781" t="s">
        <v>2717</v>
      </c>
      <c r="F203" s="781" t="s">
        <v>2716</v>
      </c>
      <c r="G203" s="781" t="s">
        <v>3123</v>
      </c>
      <c r="I203" t="str">
        <f t="shared" si="3"/>
        <v>Bangkok</v>
      </c>
      <c r="J203" s="1442" t="s">
        <v>2717</v>
      </c>
    </row>
    <row r="204" spans="1:10">
      <c r="A204" s="786">
        <v>130260</v>
      </c>
      <c r="B204" s="787" t="s">
        <v>3429</v>
      </c>
      <c r="C204" s="787" t="s">
        <v>3430</v>
      </c>
      <c r="D204" s="788">
        <v>135</v>
      </c>
      <c r="E204" s="787" t="s">
        <v>2718</v>
      </c>
      <c r="F204" s="787" t="s">
        <v>2716</v>
      </c>
      <c r="G204" s="787" t="s">
        <v>3270</v>
      </c>
      <c r="I204" t="str">
        <f t="shared" si="3"/>
        <v>Upcountry</v>
      </c>
      <c r="J204" s="1443" t="s">
        <v>2718</v>
      </c>
    </row>
    <row r="205" spans="1:10">
      <c r="A205" s="780">
        <v>130261</v>
      </c>
      <c r="B205" s="781" t="s">
        <v>3204</v>
      </c>
      <c r="C205" s="781" t="s">
        <v>3205</v>
      </c>
      <c r="D205" s="782">
        <v>130</v>
      </c>
      <c r="E205" s="781" t="s">
        <v>2717</v>
      </c>
      <c r="F205" s="781" t="s">
        <v>2716</v>
      </c>
      <c r="G205" s="781" t="s">
        <v>3123</v>
      </c>
      <c r="I205" t="str">
        <f t="shared" si="3"/>
        <v>Bangkok</v>
      </c>
      <c r="J205" s="1442" t="s">
        <v>2717</v>
      </c>
    </row>
    <row r="206" spans="1:10">
      <c r="A206" s="780">
        <v>130262</v>
      </c>
      <c r="B206" s="781" t="s">
        <v>3206</v>
      </c>
      <c r="C206" s="781" t="s">
        <v>3207</v>
      </c>
      <c r="D206" s="782">
        <v>130</v>
      </c>
      <c r="E206" s="781" t="s">
        <v>2717</v>
      </c>
      <c r="F206" s="781" t="s">
        <v>2716</v>
      </c>
      <c r="G206" s="781" t="s">
        <v>3123</v>
      </c>
      <c r="I206" t="str">
        <f t="shared" si="3"/>
        <v>Bangkok</v>
      </c>
      <c r="J206" s="1442" t="s">
        <v>2717</v>
      </c>
    </row>
    <row r="207" spans="1:10">
      <c r="A207" s="786">
        <v>130269</v>
      </c>
      <c r="B207" s="787" t="s">
        <v>3431</v>
      </c>
      <c r="C207" s="787" t="s">
        <v>3432</v>
      </c>
      <c r="D207" s="788">
        <v>135</v>
      </c>
      <c r="E207" s="787" t="s">
        <v>2718</v>
      </c>
      <c r="F207" s="787" t="s">
        <v>2716</v>
      </c>
      <c r="G207" s="787" t="s">
        <v>3270</v>
      </c>
      <c r="I207" t="str">
        <f t="shared" si="3"/>
        <v>Upcountry</v>
      </c>
      <c r="J207" s="1443" t="s">
        <v>2718</v>
      </c>
    </row>
    <row r="208" spans="1:10">
      <c r="A208" s="780">
        <v>130270</v>
      </c>
      <c r="B208" s="781" t="s">
        <v>3208</v>
      </c>
      <c r="C208" s="781" t="s">
        <v>3209</v>
      </c>
      <c r="D208" s="782">
        <v>130</v>
      </c>
      <c r="E208" s="781" t="s">
        <v>2717</v>
      </c>
      <c r="F208" s="781" t="s">
        <v>2716</v>
      </c>
      <c r="G208" s="781" t="s">
        <v>3123</v>
      </c>
      <c r="I208" t="str">
        <f t="shared" si="3"/>
        <v>Bangkok</v>
      </c>
      <c r="J208" s="1442" t="s">
        <v>2717</v>
      </c>
    </row>
    <row r="209" spans="1:10">
      <c r="A209" s="780">
        <v>130272</v>
      </c>
      <c r="B209" s="781" t="s">
        <v>3210</v>
      </c>
      <c r="C209" s="781" t="s">
        <v>3211</v>
      </c>
      <c r="D209" s="782">
        <v>130</v>
      </c>
      <c r="E209" s="781" t="s">
        <v>2717</v>
      </c>
      <c r="F209" s="781" t="s">
        <v>2716</v>
      </c>
      <c r="G209" s="781" t="s">
        <v>3123</v>
      </c>
      <c r="I209" t="str">
        <f t="shared" si="3"/>
        <v>Bangkok</v>
      </c>
      <c r="J209" s="1442" t="s">
        <v>2717</v>
      </c>
    </row>
    <row r="210" spans="1:10">
      <c r="A210" s="780">
        <v>130277</v>
      </c>
      <c r="B210" s="781" t="s">
        <v>3212</v>
      </c>
      <c r="C210" s="781" t="s">
        <v>3213</v>
      </c>
      <c r="D210" s="782">
        <v>130</v>
      </c>
      <c r="E210" s="781" t="s">
        <v>2717</v>
      </c>
      <c r="F210" s="781" t="s">
        <v>2716</v>
      </c>
      <c r="G210" s="781" t="s">
        <v>3123</v>
      </c>
      <c r="I210" t="str">
        <f t="shared" si="3"/>
        <v>Bangkok</v>
      </c>
      <c r="J210" s="1442" t="s">
        <v>2717</v>
      </c>
    </row>
    <row r="211" spans="1:10">
      <c r="A211" s="780">
        <v>130278</v>
      </c>
      <c r="B211" s="781" t="s">
        <v>3214</v>
      </c>
      <c r="C211" s="781" t="s">
        <v>3215</v>
      </c>
      <c r="D211" s="782">
        <v>130</v>
      </c>
      <c r="E211" s="781" t="s">
        <v>2717</v>
      </c>
      <c r="F211" s="781" t="s">
        <v>2716</v>
      </c>
      <c r="G211" s="781" t="s">
        <v>3123</v>
      </c>
      <c r="I211" t="str">
        <f t="shared" si="3"/>
        <v>Bangkok</v>
      </c>
      <c r="J211" s="1442" t="s">
        <v>2717</v>
      </c>
    </row>
    <row r="212" spans="1:10">
      <c r="A212" s="780">
        <v>130279</v>
      </c>
      <c r="B212" s="781" t="s">
        <v>3216</v>
      </c>
      <c r="C212" s="781" t="s">
        <v>3217</v>
      </c>
      <c r="D212" s="782">
        <v>130</v>
      </c>
      <c r="E212" s="781" t="s">
        <v>2717</v>
      </c>
      <c r="F212" s="781" t="s">
        <v>2716</v>
      </c>
      <c r="G212" s="781" t="s">
        <v>3123</v>
      </c>
      <c r="I212" t="str">
        <f t="shared" si="3"/>
        <v>Bangkok</v>
      </c>
      <c r="J212" s="1442" t="s">
        <v>2717</v>
      </c>
    </row>
    <row r="213" spans="1:10">
      <c r="A213" s="786">
        <v>130283</v>
      </c>
      <c r="B213" s="787" t="s">
        <v>3433</v>
      </c>
      <c r="C213" s="787" t="s">
        <v>3434</v>
      </c>
      <c r="D213" s="788">
        <v>135</v>
      </c>
      <c r="E213" s="787" t="s">
        <v>2718</v>
      </c>
      <c r="F213" s="787" t="s">
        <v>2716</v>
      </c>
      <c r="G213" s="787" t="s">
        <v>3270</v>
      </c>
      <c r="I213" t="str">
        <f t="shared" si="3"/>
        <v>Upcountry</v>
      </c>
      <c r="J213" s="1443" t="s">
        <v>2718</v>
      </c>
    </row>
    <row r="214" spans="1:10">
      <c r="A214" s="786">
        <v>130285</v>
      </c>
      <c r="B214" s="787" t="s">
        <v>3435</v>
      </c>
      <c r="C214" s="787" t="s">
        <v>3436</v>
      </c>
      <c r="D214" s="788">
        <v>135</v>
      </c>
      <c r="E214" s="787" t="s">
        <v>2718</v>
      </c>
      <c r="F214" s="787" t="s">
        <v>2716</v>
      </c>
      <c r="G214" s="787" t="s">
        <v>3270</v>
      </c>
      <c r="I214" t="str">
        <f t="shared" si="3"/>
        <v>Upcountry</v>
      </c>
      <c r="J214" s="1443" t="s">
        <v>2718</v>
      </c>
    </row>
    <row r="215" spans="1:10">
      <c r="A215" s="780">
        <v>130288</v>
      </c>
      <c r="B215" s="781" t="s">
        <v>3218</v>
      </c>
      <c r="C215" s="781" t="s">
        <v>3219</v>
      </c>
      <c r="D215" s="782">
        <v>130</v>
      </c>
      <c r="E215" s="781" t="s">
        <v>2717</v>
      </c>
      <c r="F215" s="781" t="s">
        <v>2716</v>
      </c>
      <c r="G215" s="781" t="s">
        <v>3123</v>
      </c>
      <c r="I215" t="str">
        <f t="shared" si="3"/>
        <v>Bangkok</v>
      </c>
      <c r="J215" s="1442" t="s">
        <v>2717</v>
      </c>
    </row>
    <row r="216" spans="1:10">
      <c r="A216" s="780">
        <v>130289</v>
      </c>
      <c r="B216" s="781" t="s">
        <v>3220</v>
      </c>
      <c r="C216" s="781" t="s">
        <v>3221</v>
      </c>
      <c r="D216" s="782">
        <v>130</v>
      </c>
      <c r="E216" s="781" t="s">
        <v>2717</v>
      </c>
      <c r="F216" s="781" t="s">
        <v>2716</v>
      </c>
      <c r="G216" s="781" t="s">
        <v>3123</v>
      </c>
      <c r="I216" t="str">
        <f t="shared" si="3"/>
        <v>Bangkok</v>
      </c>
      <c r="J216" s="1442" t="s">
        <v>2717</v>
      </c>
    </row>
    <row r="217" spans="1:10">
      <c r="A217" s="780">
        <v>130293</v>
      </c>
      <c r="B217" s="781" t="s">
        <v>3222</v>
      </c>
      <c r="C217" s="781" t="s">
        <v>3223</v>
      </c>
      <c r="D217" s="782">
        <v>130</v>
      </c>
      <c r="E217" s="781" t="s">
        <v>2717</v>
      </c>
      <c r="F217" s="781" t="s">
        <v>2716</v>
      </c>
      <c r="G217" s="781" t="s">
        <v>3123</v>
      </c>
      <c r="I217" t="str">
        <f t="shared" si="3"/>
        <v>Bangkok</v>
      </c>
      <c r="J217" s="1442" t="s">
        <v>2717</v>
      </c>
    </row>
    <row r="218" spans="1:10">
      <c r="A218" s="786">
        <v>130294</v>
      </c>
      <c r="B218" s="787" t="s">
        <v>3437</v>
      </c>
      <c r="C218" s="787" t="s">
        <v>3438</v>
      </c>
      <c r="D218" s="788">
        <v>135</v>
      </c>
      <c r="E218" s="787" t="s">
        <v>2718</v>
      </c>
      <c r="F218" s="787" t="s">
        <v>2716</v>
      </c>
      <c r="G218" s="787" t="s">
        <v>3270</v>
      </c>
      <c r="I218" t="str">
        <f t="shared" si="3"/>
        <v>Upcountry</v>
      </c>
      <c r="J218" s="1443" t="s">
        <v>2718</v>
      </c>
    </row>
    <row r="219" spans="1:10">
      <c r="A219" s="780">
        <v>130295</v>
      </c>
      <c r="B219" s="781" t="s">
        <v>3224</v>
      </c>
      <c r="C219" s="781" t="s">
        <v>3225</v>
      </c>
      <c r="D219" s="782">
        <v>130</v>
      </c>
      <c r="E219" s="781" t="s">
        <v>2717</v>
      </c>
      <c r="F219" s="781" t="s">
        <v>2716</v>
      </c>
      <c r="G219" s="781" t="s">
        <v>3123</v>
      </c>
      <c r="I219" t="str">
        <f t="shared" si="3"/>
        <v>Bangkok</v>
      </c>
      <c r="J219" s="1442" t="s">
        <v>2717</v>
      </c>
    </row>
    <row r="220" spans="1:10">
      <c r="A220" s="786">
        <v>130296</v>
      </c>
      <c r="B220" s="787" t="s">
        <v>3439</v>
      </c>
      <c r="C220" s="787" t="s">
        <v>3440</v>
      </c>
      <c r="D220" s="788">
        <v>135</v>
      </c>
      <c r="E220" s="787" t="s">
        <v>2718</v>
      </c>
      <c r="F220" s="787" t="s">
        <v>2716</v>
      </c>
      <c r="G220" s="787" t="s">
        <v>3270</v>
      </c>
      <c r="I220" t="str">
        <f t="shared" si="3"/>
        <v>Upcountry</v>
      </c>
      <c r="J220" s="1443" t="s">
        <v>2718</v>
      </c>
    </row>
    <row r="221" spans="1:10">
      <c r="A221" s="786">
        <v>130297</v>
      </c>
      <c r="B221" s="787" t="s">
        <v>3222</v>
      </c>
      <c r="C221" s="787" t="s">
        <v>3441</v>
      </c>
      <c r="D221" s="788">
        <v>135</v>
      </c>
      <c r="E221" s="787" t="s">
        <v>2718</v>
      </c>
      <c r="F221" s="787" t="s">
        <v>2716</v>
      </c>
      <c r="G221" s="787" t="s">
        <v>3270</v>
      </c>
      <c r="I221" t="str">
        <f t="shared" si="3"/>
        <v>Upcountry</v>
      </c>
      <c r="J221" s="1443" t="s">
        <v>2718</v>
      </c>
    </row>
    <row r="222" spans="1:10">
      <c r="A222" s="780">
        <v>130301</v>
      </c>
      <c r="B222" s="781" t="s">
        <v>3226</v>
      </c>
      <c r="C222" s="781" t="s">
        <v>3227</v>
      </c>
      <c r="D222" s="782">
        <v>130</v>
      </c>
      <c r="E222" s="781" t="s">
        <v>2717</v>
      </c>
      <c r="F222" s="781" t="s">
        <v>2716</v>
      </c>
      <c r="G222" s="781" t="s">
        <v>3123</v>
      </c>
      <c r="I222" t="str">
        <f t="shared" si="3"/>
        <v>Bangkok</v>
      </c>
      <c r="J222" s="1442" t="s">
        <v>2717</v>
      </c>
    </row>
    <row r="223" spans="1:10">
      <c r="A223" s="786">
        <v>130302</v>
      </c>
      <c r="B223" s="787" t="s">
        <v>3442</v>
      </c>
      <c r="C223" s="787" t="s">
        <v>3443</v>
      </c>
      <c r="D223" s="788">
        <v>135</v>
      </c>
      <c r="E223" s="787" t="s">
        <v>2718</v>
      </c>
      <c r="F223" s="787" t="s">
        <v>2716</v>
      </c>
      <c r="G223" s="787" t="s">
        <v>3270</v>
      </c>
      <c r="I223" t="str">
        <f t="shared" si="3"/>
        <v>Upcountry</v>
      </c>
      <c r="J223" s="1443" t="s">
        <v>2718</v>
      </c>
    </row>
    <row r="224" spans="1:10">
      <c r="A224" s="786">
        <v>130303</v>
      </c>
      <c r="B224" s="787" t="s">
        <v>3444</v>
      </c>
      <c r="C224" s="787" t="s">
        <v>3445</v>
      </c>
      <c r="D224" s="788">
        <v>135</v>
      </c>
      <c r="E224" s="787" t="s">
        <v>2718</v>
      </c>
      <c r="F224" s="787" t="s">
        <v>2716</v>
      </c>
      <c r="G224" s="787" t="s">
        <v>3270</v>
      </c>
      <c r="I224" t="str">
        <f t="shared" si="3"/>
        <v>Upcountry</v>
      </c>
      <c r="J224" s="1443" t="s">
        <v>2718</v>
      </c>
    </row>
    <row r="225" spans="1:10">
      <c r="A225" s="780">
        <v>130304</v>
      </c>
      <c r="B225" s="781" t="s">
        <v>3228</v>
      </c>
      <c r="C225" s="781" t="s">
        <v>3229</v>
      </c>
      <c r="D225" s="782">
        <v>130</v>
      </c>
      <c r="E225" s="781" t="s">
        <v>2717</v>
      </c>
      <c r="F225" s="781" t="s">
        <v>2716</v>
      </c>
      <c r="G225" s="781" t="s">
        <v>3123</v>
      </c>
      <c r="I225" t="str">
        <f t="shared" si="3"/>
        <v>Bangkok</v>
      </c>
      <c r="J225" s="1442" t="s">
        <v>2717</v>
      </c>
    </row>
    <row r="226" spans="1:10">
      <c r="A226" s="770">
        <v>130308</v>
      </c>
      <c r="B226" s="771" t="s">
        <v>4071</v>
      </c>
      <c r="C226" s="771" t="s">
        <v>4072</v>
      </c>
      <c r="D226" s="772">
        <v>141</v>
      </c>
      <c r="E226" s="771" t="s">
        <v>2719</v>
      </c>
      <c r="F226" s="771" t="s">
        <v>2716</v>
      </c>
      <c r="G226" s="771" t="s">
        <v>3123</v>
      </c>
      <c r="I226" t="str">
        <f t="shared" si="3"/>
        <v>Project Agent</v>
      </c>
      <c r="J226" s="1444" t="s">
        <v>2719</v>
      </c>
    </row>
    <row r="227" spans="1:10">
      <c r="A227" s="780">
        <v>130309</v>
      </c>
      <c r="B227" s="781" t="s">
        <v>3230</v>
      </c>
      <c r="C227" s="781" t="s">
        <v>3231</v>
      </c>
      <c r="D227" s="782">
        <v>130</v>
      </c>
      <c r="E227" s="781" t="s">
        <v>2717</v>
      </c>
      <c r="F227" s="781" t="s">
        <v>2716</v>
      </c>
      <c r="G227" s="781" t="s">
        <v>3123</v>
      </c>
      <c r="I227" t="str">
        <f t="shared" si="3"/>
        <v>Bangkok</v>
      </c>
      <c r="J227" s="1442" t="s">
        <v>2717</v>
      </c>
    </row>
    <row r="228" spans="1:10">
      <c r="A228" s="780">
        <v>130310</v>
      </c>
      <c r="B228" s="781" t="s">
        <v>3232</v>
      </c>
      <c r="C228" s="781" t="s">
        <v>3233</v>
      </c>
      <c r="D228" s="782">
        <v>130</v>
      </c>
      <c r="E228" s="781" t="s">
        <v>2717</v>
      </c>
      <c r="F228" s="781" t="s">
        <v>2716</v>
      </c>
      <c r="G228" s="781" t="s">
        <v>3123</v>
      </c>
      <c r="I228" t="str">
        <f t="shared" si="3"/>
        <v>Bangkok</v>
      </c>
      <c r="J228" s="1442" t="s">
        <v>2717</v>
      </c>
    </row>
    <row r="229" spans="1:10">
      <c r="A229" s="790">
        <v>130313</v>
      </c>
      <c r="B229" s="787"/>
      <c r="C229" s="787" t="s">
        <v>3446</v>
      </c>
      <c r="D229" s="788">
        <v>135</v>
      </c>
      <c r="E229" s="787" t="s">
        <v>2718</v>
      </c>
      <c r="F229" s="787" t="s">
        <v>2716</v>
      </c>
      <c r="G229" s="787" t="s">
        <v>3270</v>
      </c>
      <c r="I229" t="str">
        <f t="shared" si="3"/>
        <v>Upcountry</v>
      </c>
      <c r="J229" s="1443" t="s">
        <v>2718</v>
      </c>
    </row>
    <row r="230" spans="1:10">
      <c r="A230" s="780">
        <v>130314</v>
      </c>
      <c r="B230" s="781" t="s">
        <v>3234</v>
      </c>
      <c r="C230" s="781" t="s">
        <v>3235</v>
      </c>
      <c r="D230" s="782">
        <v>130</v>
      </c>
      <c r="E230" s="781" t="s">
        <v>2717</v>
      </c>
      <c r="F230" s="781" t="s">
        <v>2716</v>
      </c>
      <c r="G230" s="781" t="s">
        <v>3123</v>
      </c>
      <c r="I230" t="str">
        <f t="shared" si="3"/>
        <v>Bangkok</v>
      </c>
      <c r="J230" s="1442" t="s">
        <v>2717</v>
      </c>
    </row>
    <row r="231" spans="1:10">
      <c r="A231" s="786">
        <v>130316</v>
      </c>
      <c r="B231" s="787" t="s">
        <v>3447</v>
      </c>
      <c r="C231" s="787" t="s">
        <v>3448</v>
      </c>
      <c r="D231" s="788">
        <v>135</v>
      </c>
      <c r="E231" s="787" t="s">
        <v>2718</v>
      </c>
      <c r="F231" s="787" t="s">
        <v>2716</v>
      </c>
      <c r="G231" s="787" t="s">
        <v>3270</v>
      </c>
      <c r="I231" t="str">
        <f t="shared" si="3"/>
        <v>Upcountry</v>
      </c>
      <c r="J231" s="1443" t="s">
        <v>2718</v>
      </c>
    </row>
    <row r="232" spans="1:10">
      <c r="A232" s="780">
        <v>130317</v>
      </c>
      <c r="B232" s="781" t="s">
        <v>3236</v>
      </c>
      <c r="C232" s="781" t="s">
        <v>3237</v>
      </c>
      <c r="D232" s="782">
        <v>130</v>
      </c>
      <c r="E232" s="781" t="s">
        <v>2717</v>
      </c>
      <c r="F232" s="781" t="s">
        <v>2716</v>
      </c>
      <c r="G232" s="781" t="s">
        <v>3123</v>
      </c>
      <c r="I232" t="str">
        <f t="shared" si="3"/>
        <v>Bangkok</v>
      </c>
      <c r="J232" s="1442" t="s">
        <v>2717</v>
      </c>
    </row>
    <row r="233" spans="1:10">
      <c r="A233" s="780">
        <v>130319</v>
      </c>
      <c r="B233" s="781" t="s">
        <v>3238</v>
      </c>
      <c r="C233" s="781" t="s">
        <v>3239</v>
      </c>
      <c r="D233" s="782">
        <v>130</v>
      </c>
      <c r="E233" s="781" t="s">
        <v>2717</v>
      </c>
      <c r="F233" s="781" t="s">
        <v>2716</v>
      </c>
      <c r="G233" s="781" t="s">
        <v>3123</v>
      </c>
      <c r="I233" t="str">
        <f t="shared" si="3"/>
        <v>Bangkok</v>
      </c>
      <c r="J233" s="1442" t="s">
        <v>2717</v>
      </c>
    </row>
    <row r="234" spans="1:10">
      <c r="A234" s="780">
        <v>130320</v>
      </c>
      <c r="B234" s="781" t="s">
        <v>3240</v>
      </c>
      <c r="C234" s="781" t="s">
        <v>3241</v>
      </c>
      <c r="D234" s="782">
        <v>130</v>
      </c>
      <c r="E234" s="781" t="s">
        <v>2717</v>
      </c>
      <c r="F234" s="781" t="s">
        <v>2716</v>
      </c>
      <c r="G234" s="781" t="s">
        <v>3123</v>
      </c>
      <c r="I234" t="str">
        <f t="shared" si="3"/>
        <v>Bangkok</v>
      </c>
      <c r="J234" s="1442" t="s">
        <v>2717</v>
      </c>
    </row>
    <row r="235" spans="1:10">
      <c r="A235" s="786">
        <v>130321</v>
      </c>
      <c r="B235" s="787" t="s">
        <v>3449</v>
      </c>
      <c r="C235" s="787" t="s">
        <v>3450</v>
      </c>
      <c r="D235" s="788">
        <v>135</v>
      </c>
      <c r="E235" s="787" t="s">
        <v>2718</v>
      </c>
      <c r="F235" s="787" t="s">
        <v>2716</v>
      </c>
      <c r="G235" s="787" t="s">
        <v>3270</v>
      </c>
      <c r="I235" t="str">
        <f t="shared" si="3"/>
        <v>Upcountry</v>
      </c>
      <c r="J235" s="1443" t="s">
        <v>2718</v>
      </c>
    </row>
    <row r="236" spans="1:10">
      <c r="A236" s="786">
        <v>130322</v>
      </c>
      <c r="B236" s="787" t="s">
        <v>3451</v>
      </c>
      <c r="C236" s="787" t="s">
        <v>3452</v>
      </c>
      <c r="D236" s="788">
        <v>135</v>
      </c>
      <c r="E236" s="787" t="s">
        <v>2718</v>
      </c>
      <c r="F236" s="787" t="s">
        <v>2716</v>
      </c>
      <c r="G236" s="787" t="s">
        <v>3270</v>
      </c>
      <c r="I236" t="str">
        <f t="shared" si="3"/>
        <v>Upcountry</v>
      </c>
      <c r="J236" s="1443" t="s">
        <v>2718</v>
      </c>
    </row>
    <row r="237" spans="1:10">
      <c r="A237" s="786">
        <v>130324</v>
      </c>
      <c r="B237" s="787" t="s">
        <v>3453</v>
      </c>
      <c r="C237" s="787" t="s">
        <v>3454</v>
      </c>
      <c r="D237" s="788">
        <v>135</v>
      </c>
      <c r="E237" s="787" t="s">
        <v>2718</v>
      </c>
      <c r="F237" s="787" t="s">
        <v>2716</v>
      </c>
      <c r="G237" s="787" t="s">
        <v>3270</v>
      </c>
      <c r="I237" t="str">
        <f t="shared" si="3"/>
        <v>Upcountry</v>
      </c>
      <c r="J237" s="1443" t="s">
        <v>2718</v>
      </c>
    </row>
    <row r="238" spans="1:10">
      <c r="A238" s="786">
        <v>130325</v>
      </c>
      <c r="B238" s="787" t="s">
        <v>3455</v>
      </c>
      <c r="C238" s="787" t="s">
        <v>3456</v>
      </c>
      <c r="D238" s="788">
        <v>135</v>
      </c>
      <c r="E238" s="787" t="s">
        <v>2718</v>
      </c>
      <c r="F238" s="787" t="s">
        <v>2716</v>
      </c>
      <c r="G238" s="787" t="s">
        <v>3270</v>
      </c>
      <c r="I238" t="str">
        <f t="shared" si="3"/>
        <v>Upcountry</v>
      </c>
      <c r="J238" s="1443" t="s">
        <v>2718</v>
      </c>
    </row>
    <row r="239" spans="1:10">
      <c r="A239" s="780">
        <v>130330</v>
      </c>
      <c r="B239" s="781" t="s">
        <v>3242</v>
      </c>
      <c r="C239" s="781" t="s">
        <v>3243</v>
      </c>
      <c r="D239" s="782">
        <v>130</v>
      </c>
      <c r="E239" s="781" t="s">
        <v>2717</v>
      </c>
      <c r="F239" s="781" t="s">
        <v>2716</v>
      </c>
      <c r="G239" s="781" t="s">
        <v>3123</v>
      </c>
      <c r="I239" t="str">
        <f t="shared" si="3"/>
        <v>Bangkok</v>
      </c>
      <c r="J239" s="1442" t="s">
        <v>2717</v>
      </c>
    </row>
    <row r="240" spans="1:10">
      <c r="A240" s="780">
        <v>130331</v>
      </c>
      <c r="B240" s="781" t="s">
        <v>3244</v>
      </c>
      <c r="C240" s="781" t="s">
        <v>3245</v>
      </c>
      <c r="D240" s="782">
        <v>130</v>
      </c>
      <c r="E240" s="781" t="s">
        <v>2717</v>
      </c>
      <c r="F240" s="781" t="s">
        <v>2716</v>
      </c>
      <c r="G240" s="781" t="s">
        <v>3123</v>
      </c>
      <c r="I240" t="str">
        <f t="shared" si="3"/>
        <v>Bangkok</v>
      </c>
      <c r="J240" s="1442" t="s">
        <v>2717</v>
      </c>
    </row>
    <row r="241" spans="1:10">
      <c r="A241" s="780">
        <v>130332</v>
      </c>
      <c r="B241" s="781" t="s">
        <v>3246</v>
      </c>
      <c r="C241" s="781" t="s">
        <v>3247</v>
      </c>
      <c r="D241" s="782">
        <v>130</v>
      </c>
      <c r="E241" s="781" t="s">
        <v>2717</v>
      </c>
      <c r="F241" s="781" t="s">
        <v>2716</v>
      </c>
      <c r="G241" s="781" t="s">
        <v>3123</v>
      </c>
      <c r="I241" t="str">
        <f t="shared" si="3"/>
        <v>Bangkok</v>
      </c>
      <c r="J241" s="1442" t="s">
        <v>2717</v>
      </c>
    </row>
    <row r="242" spans="1:10">
      <c r="A242" s="780">
        <v>130333</v>
      </c>
      <c r="B242" s="781" t="s">
        <v>3248</v>
      </c>
      <c r="C242" s="781" t="s">
        <v>3249</v>
      </c>
      <c r="D242" s="782">
        <v>130</v>
      </c>
      <c r="E242" s="781" t="s">
        <v>2717</v>
      </c>
      <c r="F242" s="781" t="s">
        <v>2716</v>
      </c>
      <c r="G242" s="781" t="s">
        <v>3123</v>
      </c>
      <c r="I242" t="str">
        <f t="shared" si="3"/>
        <v>Bangkok</v>
      </c>
      <c r="J242" s="1442" t="s">
        <v>2717</v>
      </c>
    </row>
    <row r="243" spans="1:10">
      <c r="A243" s="786">
        <v>130334</v>
      </c>
      <c r="B243" s="787" t="s">
        <v>3381</v>
      </c>
      <c r="C243" s="787" t="s">
        <v>3382</v>
      </c>
      <c r="D243" s="788">
        <v>135</v>
      </c>
      <c r="E243" s="787" t="s">
        <v>2718</v>
      </c>
      <c r="F243" s="787" t="s">
        <v>2716</v>
      </c>
      <c r="G243" s="787" t="s">
        <v>3270</v>
      </c>
      <c r="I243" t="str">
        <f t="shared" si="3"/>
        <v>Upcountry</v>
      </c>
      <c r="J243" s="1443" t="s">
        <v>2718</v>
      </c>
    </row>
    <row r="244" spans="1:10">
      <c r="A244" s="780">
        <v>130335</v>
      </c>
      <c r="B244" s="781" t="s">
        <v>3250</v>
      </c>
      <c r="C244" s="781" t="s">
        <v>3251</v>
      </c>
      <c r="D244" s="782">
        <v>130</v>
      </c>
      <c r="E244" s="781" t="s">
        <v>2717</v>
      </c>
      <c r="F244" s="781" t="s">
        <v>2716</v>
      </c>
      <c r="G244" s="781" t="s">
        <v>3123</v>
      </c>
      <c r="I244" t="str">
        <f t="shared" si="3"/>
        <v>Bangkok</v>
      </c>
      <c r="J244" s="1442" t="s">
        <v>2717</v>
      </c>
    </row>
    <row r="245" spans="1:10">
      <c r="A245" s="786">
        <v>130336</v>
      </c>
      <c r="B245" s="787" t="s">
        <v>3457</v>
      </c>
      <c r="C245" s="787" t="s">
        <v>3458</v>
      </c>
      <c r="D245" s="788">
        <v>135</v>
      </c>
      <c r="E245" s="787" t="s">
        <v>2718</v>
      </c>
      <c r="F245" s="787" t="s">
        <v>2716</v>
      </c>
      <c r="G245" s="787" t="s">
        <v>3270</v>
      </c>
      <c r="I245" t="str">
        <f t="shared" si="3"/>
        <v>Upcountry</v>
      </c>
      <c r="J245" s="1443" t="s">
        <v>2718</v>
      </c>
    </row>
    <row r="246" spans="1:10">
      <c r="A246" s="780">
        <v>130337</v>
      </c>
      <c r="B246" s="781" t="s">
        <v>3252</v>
      </c>
      <c r="C246" s="781" t="s">
        <v>3253</v>
      </c>
      <c r="D246" s="782">
        <v>130</v>
      </c>
      <c r="E246" s="781" t="s">
        <v>2717</v>
      </c>
      <c r="F246" s="781" t="s">
        <v>2716</v>
      </c>
      <c r="G246" s="781" t="s">
        <v>3123</v>
      </c>
      <c r="I246" t="str">
        <f t="shared" si="3"/>
        <v>Bangkok</v>
      </c>
      <c r="J246" s="1442" t="s">
        <v>2717</v>
      </c>
    </row>
    <row r="247" spans="1:10">
      <c r="A247" s="780">
        <v>130338</v>
      </c>
      <c r="B247" s="781" t="s">
        <v>3254</v>
      </c>
      <c r="C247" s="781" t="s">
        <v>3255</v>
      </c>
      <c r="D247" s="782">
        <v>130</v>
      </c>
      <c r="E247" s="781" t="s">
        <v>2717</v>
      </c>
      <c r="F247" s="781" t="s">
        <v>2716</v>
      </c>
      <c r="G247" s="781" t="s">
        <v>3123</v>
      </c>
      <c r="I247" t="str">
        <f t="shared" si="3"/>
        <v>Bangkok</v>
      </c>
      <c r="J247" s="1442" t="s">
        <v>2717</v>
      </c>
    </row>
    <row r="248" spans="1:10">
      <c r="A248" s="786">
        <v>130339</v>
      </c>
      <c r="B248" s="787" t="s">
        <v>3459</v>
      </c>
      <c r="C248" s="787" t="s">
        <v>3460</v>
      </c>
      <c r="D248" s="788">
        <v>135</v>
      </c>
      <c r="E248" s="787" t="s">
        <v>2718</v>
      </c>
      <c r="F248" s="787" t="s">
        <v>2716</v>
      </c>
      <c r="G248" s="787" t="s">
        <v>3270</v>
      </c>
      <c r="I248" t="str">
        <f t="shared" si="3"/>
        <v>Upcountry</v>
      </c>
      <c r="J248" s="1443" t="s">
        <v>2718</v>
      </c>
    </row>
    <row r="249" spans="1:10">
      <c r="A249" s="786">
        <v>130340</v>
      </c>
      <c r="B249" s="787" t="s">
        <v>3461</v>
      </c>
      <c r="C249" s="787" t="s">
        <v>3462</v>
      </c>
      <c r="D249" s="788">
        <v>135</v>
      </c>
      <c r="E249" s="787" t="s">
        <v>2718</v>
      </c>
      <c r="F249" s="787" t="s">
        <v>2716</v>
      </c>
      <c r="G249" s="787" t="s">
        <v>3270</v>
      </c>
      <c r="I249" t="str">
        <f t="shared" si="3"/>
        <v>Upcountry</v>
      </c>
      <c r="J249" s="1443" t="s">
        <v>2718</v>
      </c>
    </row>
    <row r="250" spans="1:10">
      <c r="A250" s="786">
        <v>130341</v>
      </c>
      <c r="B250" s="787" t="s">
        <v>3463</v>
      </c>
      <c r="C250" s="787" t="s">
        <v>3464</v>
      </c>
      <c r="D250" s="788">
        <v>135</v>
      </c>
      <c r="E250" s="787" t="s">
        <v>2718</v>
      </c>
      <c r="F250" s="787" t="s">
        <v>2716</v>
      </c>
      <c r="G250" s="787" t="s">
        <v>3270</v>
      </c>
      <c r="I250" t="str">
        <f t="shared" si="3"/>
        <v>Upcountry</v>
      </c>
      <c r="J250" s="1443" t="s">
        <v>2718</v>
      </c>
    </row>
    <row r="251" spans="1:10">
      <c r="A251" s="780">
        <v>130342</v>
      </c>
      <c r="B251" s="781" t="s">
        <v>3256</v>
      </c>
      <c r="C251" s="781" t="s">
        <v>3257</v>
      </c>
      <c r="D251" s="782">
        <v>130</v>
      </c>
      <c r="E251" s="781" t="s">
        <v>2717</v>
      </c>
      <c r="F251" s="781" t="s">
        <v>2716</v>
      </c>
      <c r="G251" s="781" t="s">
        <v>3123</v>
      </c>
      <c r="I251" t="str">
        <f t="shared" si="3"/>
        <v>Bangkok</v>
      </c>
      <c r="J251" s="1442" t="s">
        <v>2717</v>
      </c>
    </row>
    <row r="252" spans="1:10">
      <c r="A252" s="780">
        <v>130343</v>
      </c>
      <c r="B252" s="781" t="s">
        <v>3258</v>
      </c>
      <c r="C252" s="781" t="s">
        <v>3259</v>
      </c>
      <c r="D252" s="782">
        <v>130</v>
      </c>
      <c r="E252" s="781" t="s">
        <v>2717</v>
      </c>
      <c r="F252" s="781" t="s">
        <v>2716</v>
      </c>
      <c r="G252" s="781" t="s">
        <v>3123</v>
      </c>
      <c r="I252" t="str">
        <f t="shared" si="3"/>
        <v>Bangkok</v>
      </c>
      <c r="J252" s="1442" t="s">
        <v>2717</v>
      </c>
    </row>
    <row r="253" spans="1:10">
      <c r="A253" s="786">
        <v>130345</v>
      </c>
      <c r="B253" s="787" t="s">
        <v>3465</v>
      </c>
      <c r="C253" s="787" t="s">
        <v>3466</v>
      </c>
      <c r="D253" s="788">
        <v>135</v>
      </c>
      <c r="E253" s="787" t="s">
        <v>2718</v>
      </c>
      <c r="F253" s="787" t="s">
        <v>2716</v>
      </c>
      <c r="G253" s="787" t="s">
        <v>3270</v>
      </c>
      <c r="I253" t="str">
        <f t="shared" si="3"/>
        <v>Upcountry</v>
      </c>
      <c r="J253" s="1443" t="s">
        <v>2718</v>
      </c>
    </row>
    <row r="254" spans="1:10">
      <c r="A254" s="780">
        <v>130346</v>
      </c>
      <c r="B254" s="781" t="s">
        <v>3260</v>
      </c>
      <c r="C254" s="781" t="s">
        <v>3261</v>
      </c>
      <c r="D254" s="782">
        <v>130</v>
      </c>
      <c r="E254" s="781" t="s">
        <v>2717</v>
      </c>
      <c r="F254" s="781" t="s">
        <v>2716</v>
      </c>
      <c r="G254" s="781" t="s">
        <v>3123</v>
      </c>
      <c r="I254" t="str">
        <f t="shared" si="3"/>
        <v>Bangkok</v>
      </c>
      <c r="J254" s="1442" t="s">
        <v>2717</v>
      </c>
    </row>
    <row r="255" spans="1:10">
      <c r="A255" s="786">
        <v>130347</v>
      </c>
      <c r="B255" s="787" t="s">
        <v>3467</v>
      </c>
      <c r="C255" s="787" t="s">
        <v>3468</v>
      </c>
      <c r="D255" s="788">
        <v>135</v>
      </c>
      <c r="E255" s="787" t="s">
        <v>2718</v>
      </c>
      <c r="F255" s="787" t="s">
        <v>2716</v>
      </c>
      <c r="G255" s="787" t="s">
        <v>3270</v>
      </c>
      <c r="I255" t="str">
        <f t="shared" si="3"/>
        <v>Upcountry</v>
      </c>
      <c r="J255" s="1443" t="s">
        <v>2718</v>
      </c>
    </row>
    <row r="256" spans="1:10">
      <c r="A256" s="770">
        <v>130349</v>
      </c>
      <c r="B256" s="771" t="s">
        <v>4073</v>
      </c>
      <c r="C256" s="771" t="s">
        <v>4074</v>
      </c>
      <c r="D256" s="772">
        <v>141</v>
      </c>
      <c r="E256" s="771" t="s">
        <v>2719</v>
      </c>
      <c r="F256" s="771" t="s">
        <v>2716</v>
      </c>
      <c r="G256" s="771" t="s">
        <v>3123</v>
      </c>
      <c r="I256" t="str">
        <f t="shared" si="3"/>
        <v>Project Agent</v>
      </c>
      <c r="J256" s="1444" t="s">
        <v>2719</v>
      </c>
    </row>
    <row r="257" spans="1:10">
      <c r="A257" s="786">
        <v>130350</v>
      </c>
      <c r="B257" s="787" t="s">
        <v>3469</v>
      </c>
      <c r="C257" s="787" t="s">
        <v>3470</v>
      </c>
      <c r="D257" s="788">
        <v>135</v>
      </c>
      <c r="E257" s="787" t="s">
        <v>2718</v>
      </c>
      <c r="F257" s="787" t="s">
        <v>2716</v>
      </c>
      <c r="G257" s="787" t="s">
        <v>3270</v>
      </c>
      <c r="I257" t="str">
        <f t="shared" si="3"/>
        <v>Upcountry</v>
      </c>
      <c r="J257" s="1443" t="s">
        <v>2718</v>
      </c>
    </row>
    <row r="258" spans="1:10">
      <c r="A258" s="786">
        <v>130351</v>
      </c>
      <c r="B258" s="787" t="s">
        <v>3471</v>
      </c>
      <c r="C258" s="787" t="s">
        <v>3472</v>
      </c>
      <c r="D258" s="788">
        <v>135</v>
      </c>
      <c r="E258" s="787" t="s">
        <v>2718</v>
      </c>
      <c r="F258" s="787" t="s">
        <v>2716</v>
      </c>
      <c r="G258" s="787" t="s">
        <v>3270</v>
      </c>
      <c r="I258" t="str">
        <f t="shared" si="3"/>
        <v>Upcountry</v>
      </c>
      <c r="J258" s="1443" t="s">
        <v>2718</v>
      </c>
    </row>
    <row r="259" spans="1:10">
      <c r="A259" s="786">
        <v>130352</v>
      </c>
      <c r="B259" s="787" t="s">
        <v>3473</v>
      </c>
      <c r="C259" s="787" t="s">
        <v>3474</v>
      </c>
      <c r="D259" s="788">
        <v>135</v>
      </c>
      <c r="E259" s="787" t="s">
        <v>2718</v>
      </c>
      <c r="F259" s="787" t="s">
        <v>2716</v>
      </c>
      <c r="G259" s="787" t="s">
        <v>3270</v>
      </c>
      <c r="I259" t="str">
        <f t="shared" ref="I259:I322" si="4">IF(ISNUMBER(SEARCH("-",J259)),RIGHT(J259,LEN(J259)-SEARCH("-",J259)),J259)</f>
        <v>Upcountry</v>
      </c>
      <c r="J259" s="1443" t="s">
        <v>2718</v>
      </c>
    </row>
    <row r="260" spans="1:10">
      <c r="A260" s="786">
        <v>130353</v>
      </c>
      <c r="B260" s="787" t="s">
        <v>3475</v>
      </c>
      <c r="C260" s="787" t="s">
        <v>3476</v>
      </c>
      <c r="D260" s="788">
        <v>135</v>
      </c>
      <c r="E260" s="787" t="s">
        <v>2718</v>
      </c>
      <c r="F260" s="787" t="s">
        <v>2716</v>
      </c>
      <c r="G260" s="787" t="s">
        <v>3270</v>
      </c>
      <c r="I260" t="str">
        <f t="shared" si="4"/>
        <v>Upcountry</v>
      </c>
      <c r="J260" s="1443" t="s">
        <v>2718</v>
      </c>
    </row>
    <row r="261" spans="1:10">
      <c r="A261" s="786">
        <v>130354</v>
      </c>
      <c r="B261" s="787" t="s">
        <v>3477</v>
      </c>
      <c r="C261" s="787" t="s">
        <v>3478</v>
      </c>
      <c r="D261" s="788">
        <v>135</v>
      </c>
      <c r="E261" s="787" t="s">
        <v>2718</v>
      </c>
      <c r="F261" s="787" t="s">
        <v>2716</v>
      </c>
      <c r="G261" s="787" t="s">
        <v>3270</v>
      </c>
      <c r="I261" t="str">
        <f t="shared" si="4"/>
        <v>Upcountry</v>
      </c>
      <c r="J261" s="1443" t="s">
        <v>2718</v>
      </c>
    </row>
    <row r="262" spans="1:10">
      <c r="A262" s="786">
        <v>130355</v>
      </c>
      <c r="B262" s="787" t="s">
        <v>3479</v>
      </c>
      <c r="C262" s="787" t="s">
        <v>3480</v>
      </c>
      <c r="D262" s="788">
        <v>135</v>
      </c>
      <c r="E262" s="787" t="s">
        <v>2718</v>
      </c>
      <c r="F262" s="787" t="s">
        <v>2716</v>
      </c>
      <c r="G262" s="787" t="s">
        <v>3270</v>
      </c>
      <c r="I262" t="str">
        <f t="shared" si="4"/>
        <v>Upcountry</v>
      </c>
      <c r="J262" s="1443" t="s">
        <v>2718</v>
      </c>
    </row>
    <row r="263" spans="1:10">
      <c r="A263" s="786">
        <v>130356</v>
      </c>
      <c r="B263" s="787" t="s">
        <v>3481</v>
      </c>
      <c r="C263" s="787" t="s">
        <v>3482</v>
      </c>
      <c r="D263" s="788">
        <v>135</v>
      </c>
      <c r="E263" s="787" t="s">
        <v>2718</v>
      </c>
      <c r="F263" s="787" t="s">
        <v>2716</v>
      </c>
      <c r="G263" s="787" t="s">
        <v>3270</v>
      </c>
      <c r="I263" t="str">
        <f t="shared" si="4"/>
        <v>Upcountry</v>
      </c>
      <c r="J263" s="1443" t="s">
        <v>2718</v>
      </c>
    </row>
    <row r="264" spans="1:10">
      <c r="A264" s="786">
        <v>130357</v>
      </c>
      <c r="B264" s="787" t="s">
        <v>3483</v>
      </c>
      <c r="C264" s="787" t="s">
        <v>3484</v>
      </c>
      <c r="D264" s="788">
        <v>135</v>
      </c>
      <c r="E264" s="787" t="s">
        <v>2718</v>
      </c>
      <c r="F264" s="787" t="s">
        <v>2716</v>
      </c>
      <c r="G264" s="787" t="s">
        <v>3270</v>
      </c>
      <c r="I264" t="str">
        <f t="shared" si="4"/>
        <v>Upcountry</v>
      </c>
      <c r="J264" s="1443" t="s">
        <v>2718</v>
      </c>
    </row>
    <row r="265" spans="1:10">
      <c r="A265" s="786">
        <v>130358</v>
      </c>
      <c r="B265" s="787" t="s">
        <v>3485</v>
      </c>
      <c r="C265" s="787" t="s">
        <v>3486</v>
      </c>
      <c r="D265" s="788">
        <v>135</v>
      </c>
      <c r="E265" s="787" t="s">
        <v>2718</v>
      </c>
      <c r="F265" s="787" t="s">
        <v>2716</v>
      </c>
      <c r="G265" s="787" t="s">
        <v>3270</v>
      </c>
      <c r="I265" t="str">
        <f t="shared" si="4"/>
        <v>Upcountry</v>
      </c>
      <c r="J265" s="1443" t="s">
        <v>2718</v>
      </c>
    </row>
    <row r="266" spans="1:10">
      <c r="A266" s="791">
        <v>130359</v>
      </c>
      <c r="B266" s="792" t="s">
        <v>3487</v>
      </c>
      <c r="C266" s="792" t="s">
        <v>3488</v>
      </c>
      <c r="D266" s="788">
        <v>135</v>
      </c>
      <c r="E266" s="787" t="s">
        <v>2718</v>
      </c>
      <c r="F266" s="787" t="s">
        <v>2716</v>
      </c>
      <c r="G266" s="787" t="s">
        <v>3270</v>
      </c>
      <c r="I266" t="str">
        <f t="shared" si="4"/>
        <v>Upcountry</v>
      </c>
      <c r="J266" s="1443" t="s">
        <v>2718</v>
      </c>
    </row>
    <row r="267" spans="1:10">
      <c r="A267" s="791">
        <v>130360</v>
      </c>
      <c r="B267" s="792" t="s">
        <v>3489</v>
      </c>
      <c r="C267" s="792" t="s">
        <v>3490</v>
      </c>
      <c r="D267" s="788">
        <v>135</v>
      </c>
      <c r="E267" s="787" t="s">
        <v>2718</v>
      </c>
      <c r="F267" s="787" t="s">
        <v>2716</v>
      </c>
      <c r="G267" s="787" t="s">
        <v>3270</v>
      </c>
      <c r="I267" t="str">
        <f t="shared" si="4"/>
        <v>Upcountry</v>
      </c>
      <c r="J267" s="1443" t="s">
        <v>2718</v>
      </c>
    </row>
    <row r="268" spans="1:10">
      <c r="A268" s="791">
        <v>130361</v>
      </c>
      <c r="B268" s="792" t="s">
        <v>3491</v>
      </c>
      <c r="C268" s="792" t="s">
        <v>3492</v>
      </c>
      <c r="D268" s="788">
        <v>135</v>
      </c>
      <c r="E268" s="787" t="s">
        <v>2718</v>
      </c>
      <c r="F268" s="787" t="s">
        <v>2716</v>
      </c>
      <c r="G268" s="787" t="s">
        <v>3270</v>
      </c>
      <c r="I268" t="str">
        <f t="shared" si="4"/>
        <v>Upcountry</v>
      </c>
      <c r="J268" s="1443" t="s">
        <v>2718</v>
      </c>
    </row>
    <row r="269" spans="1:10">
      <c r="A269" s="786">
        <v>130362</v>
      </c>
      <c r="B269" s="787" t="s">
        <v>3493</v>
      </c>
      <c r="C269" s="787" t="s">
        <v>3494</v>
      </c>
      <c r="D269" s="788">
        <v>135</v>
      </c>
      <c r="E269" s="787" t="s">
        <v>2718</v>
      </c>
      <c r="F269" s="787" t="s">
        <v>2716</v>
      </c>
      <c r="G269" s="787" t="s">
        <v>3270</v>
      </c>
      <c r="I269" t="str">
        <f t="shared" si="4"/>
        <v>Upcountry</v>
      </c>
      <c r="J269" s="1443" t="s">
        <v>2718</v>
      </c>
    </row>
    <row r="270" spans="1:10">
      <c r="A270" s="791">
        <v>130363</v>
      </c>
      <c r="B270" s="792" t="s">
        <v>3495</v>
      </c>
      <c r="C270" s="792" t="s">
        <v>3496</v>
      </c>
      <c r="D270" s="793">
        <v>135</v>
      </c>
      <c r="E270" s="792" t="s">
        <v>2718</v>
      </c>
      <c r="F270" s="792" t="s">
        <v>2716</v>
      </c>
      <c r="G270" s="792" t="s">
        <v>3270</v>
      </c>
      <c r="I270" t="str">
        <f t="shared" si="4"/>
        <v>Upcountry</v>
      </c>
      <c r="J270" s="1445" t="s">
        <v>2718</v>
      </c>
    </row>
    <row r="271" spans="1:10">
      <c r="A271" s="791">
        <v>130364</v>
      </c>
      <c r="B271" s="792" t="s">
        <v>3497</v>
      </c>
      <c r="C271" s="792" t="s">
        <v>3498</v>
      </c>
      <c r="D271" s="793">
        <v>135</v>
      </c>
      <c r="E271" s="792" t="s">
        <v>2718</v>
      </c>
      <c r="F271" s="792" t="s">
        <v>2716</v>
      </c>
      <c r="G271" s="792" t="s">
        <v>3270</v>
      </c>
      <c r="I271" t="str">
        <f t="shared" si="4"/>
        <v>Upcountry</v>
      </c>
      <c r="J271" s="1445" t="s">
        <v>2718</v>
      </c>
    </row>
    <row r="272" spans="1:10">
      <c r="A272" s="791">
        <v>130365</v>
      </c>
      <c r="B272" s="792" t="s">
        <v>3499</v>
      </c>
      <c r="C272" s="792" t="s">
        <v>3500</v>
      </c>
      <c r="D272" s="793">
        <v>135</v>
      </c>
      <c r="E272" s="792" t="s">
        <v>2718</v>
      </c>
      <c r="F272" s="792" t="s">
        <v>2716</v>
      </c>
      <c r="G272" s="792" t="s">
        <v>3270</v>
      </c>
      <c r="I272" t="str">
        <f t="shared" si="4"/>
        <v>Upcountry</v>
      </c>
      <c r="J272" s="1445" t="s">
        <v>2718</v>
      </c>
    </row>
    <row r="273" spans="1:10">
      <c r="A273" s="791">
        <v>130366</v>
      </c>
      <c r="B273" s="792" t="s">
        <v>3501</v>
      </c>
      <c r="C273" s="792" t="s">
        <v>3502</v>
      </c>
      <c r="D273" s="793">
        <v>135</v>
      </c>
      <c r="E273" s="792" t="s">
        <v>2718</v>
      </c>
      <c r="F273" s="792" t="s">
        <v>2716</v>
      </c>
      <c r="G273" s="792" t="s">
        <v>3270</v>
      </c>
      <c r="I273" t="str">
        <f t="shared" si="4"/>
        <v>Upcountry</v>
      </c>
      <c r="J273" s="1445" t="s">
        <v>2718</v>
      </c>
    </row>
    <row r="274" spans="1:10">
      <c r="A274" s="791">
        <v>130367</v>
      </c>
      <c r="B274" s="792" t="s">
        <v>3503</v>
      </c>
      <c r="C274" s="792" t="s">
        <v>3504</v>
      </c>
      <c r="D274" s="793">
        <v>135</v>
      </c>
      <c r="E274" s="792" t="s">
        <v>2718</v>
      </c>
      <c r="F274" s="792" t="s">
        <v>2716</v>
      </c>
      <c r="G274" s="792" t="s">
        <v>3270</v>
      </c>
      <c r="I274" t="str">
        <f t="shared" si="4"/>
        <v>Upcountry</v>
      </c>
      <c r="J274" s="1445" t="s">
        <v>2718</v>
      </c>
    </row>
    <row r="275" spans="1:10">
      <c r="A275" s="791">
        <v>130368</v>
      </c>
      <c r="B275" s="792" t="s">
        <v>3505</v>
      </c>
      <c r="C275" s="792" t="s">
        <v>3506</v>
      </c>
      <c r="D275" s="793">
        <v>135</v>
      </c>
      <c r="E275" s="792" t="s">
        <v>2718</v>
      </c>
      <c r="F275" s="792" t="s">
        <v>2716</v>
      </c>
      <c r="G275" s="792" t="s">
        <v>3270</v>
      </c>
      <c r="I275" t="str">
        <f t="shared" si="4"/>
        <v>Upcountry</v>
      </c>
      <c r="J275" s="1445" t="s">
        <v>2718</v>
      </c>
    </row>
    <row r="276" spans="1:10">
      <c r="A276" s="791">
        <v>130369</v>
      </c>
      <c r="B276" s="792" t="s">
        <v>3507</v>
      </c>
      <c r="C276" s="792" t="s">
        <v>1283</v>
      </c>
      <c r="D276" s="793">
        <v>135</v>
      </c>
      <c r="E276" s="792" t="s">
        <v>2718</v>
      </c>
      <c r="F276" s="792" t="s">
        <v>2716</v>
      </c>
      <c r="G276" s="792" t="s">
        <v>3270</v>
      </c>
      <c r="I276" t="str">
        <f t="shared" si="4"/>
        <v>Upcountry</v>
      </c>
      <c r="J276" s="1445" t="s">
        <v>2718</v>
      </c>
    </row>
    <row r="277" spans="1:10">
      <c r="A277" s="791">
        <v>130370</v>
      </c>
      <c r="B277" s="792" t="s">
        <v>3508</v>
      </c>
      <c r="C277" s="792" t="s">
        <v>457</v>
      </c>
      <c r="D277" s="793">
        <v>135</v>
      </c>
      <c r="E277" s="792" t="s">
        <v>2718</v>
      </c>
      <c r="F277" s="792" t="s">
        <v>2716</v>
      </c>
      <c r="G277" s="792" t="s">
        <v>3270</v>
      </c>
      <c r="I277" t="str">
        <f t="shared" si="4"/>
        <v>Upcountry</v>
      </c>
      <c r="J277" s="1445" t="s">
        <v>2718</v>
      </c>
    </row>
    <row r="278" spans="1:10">
      <c r="A278" s="791">
        <v>130371</v>
      </c>
      <c r="B278" s="792" t="s">
        <v>3513</v>
      </c>
      <c r="C278" s="792" t="s">
        <v>658</v>
      </c>
      <c r="D278" s="793">
        <v>135</v>
      </c>
      <c r="E278" s="792" t="s">
        <v>2718</v>
      </c>
      <c r="F278" s="792" t="s">
        <v>2716</v>
      </c>
      <c r="G278" s="792" t="s">
        <v>3270</v>
      </c>
      <c r="I278" t="str">
        <f t="shared" si="4"/>
        <v>Upcountry</v>
      </c>
      <c r="J278" s="1445" t="s">
        <v>2718</v>
      </c>
    </row>
    <row r="279" spans="1:10">
      <c r="A279" s="791">
        <v>130372</v>
      </c>
      <c r="B279" s="792" t="s">
        <v>3514</v>
      </c>
      <c r="C279" s="787" t="s">
        <v>3515</v>
      </c>
      <c r="D279" s="793">
        <v>135</v>
      </c>
      <c r="E279" s="792" t="s">
        <v>2718</v>
      </c>
      <c r="F279" s="792" t="s">
        <v>2716</v>
      </c>
      <c r="G279" s="792" t="s">
        <v>3270</v>
      </c>
      <c r="I279" t="str">
        <f t="shared" si="4"/>
        <v>Upcountry</v>
      </c>
      <c r="J279" s="1445" t="s">
        <v>2718</v>
      </c>
    </row>
    <row r="280" spans="1:10">
      <c r="A280" s="784">
        <v>130373</v>
      </c>
      <c r="B280" s="785" t="s">
        <v>3266</v>
      </c>
      <c r="C280" s="781" t="s">
        <v>3267</v>
      </c>
      <c r="D280" s="782">
        <v>130</v>
      </c>
      <c r="E280" s="781" t="s">
        <v>2717</v>
      </c>
      <c r="F280" s="781" t="s">
        <v>2716</v>
      </c>
      <c r="G280" s="781" t="s">
        <v>3123</v>
      </c>
      <c r="I280" t="str">
        <f t="shared" si="4"/>
        <v>Bangkok</v>
      </c>
      <c r="J280" s="1442" t="s">
        <v>2717</v>
      </c>
    </row>
    <row r="281" spans="1:10">
      <c r="A281" s="791">
        <v>130374</v>
      </c>
      <c r="B281" s="792" t="s">
        <v>3509</v>
      </c>
      <c r="C281" s="792" t="s">
        <v>652</v>
      </c>
      <c r="D281" s="793">
        <v>135</v>
      </c>
      <c r="E281" s="792" t="s">
        <v>2718</v>
      </c>
      <c r="F281" s="792" t="s">
        <v>2716</v>
      </c>
      <c r="G281" s="792" t="s">
        <v>3270</v>
      </c>
      <c r="I281" t="str">
        <f t="shared" si="4"/>
        <v>Upcountry</v>
      </c>
      <c r="J281" s="1445" t="s">
        <v>2718</v>
      </c>
    </row>
    <row r="282" spans="1:10">
      <c r="A282" s="791">
        <v>130375</v>
      </c>
      <c r="B282" s="792" t="s">
        <v>3510</v>
      </c>
      <c r="C282" s="792" t="s">
        <v>458</v>
      </c>
      <c r="D282" s="793">
        <v>135</v>
      </c>
      <c r="E282" s="792" t="s">
        <v>2718</v>
      </c>
      <c r="F282" s="792" t="s">
        <v>2716</v>
      </c>
      <c r="G282" s="792" t="s">
        <v>3270</v>
      </c>
      <c r="I282" t="str">
        <f t="shared" si="4"/>
        <v>Upcountry</v>
      </c>
      <c r="J282" s="1445" t="s">
        <v>2718</v>
      </c>
    </row>
    <row r="283" spans="1:10">
      <c r="A283" s="791">
        <v>130376</v>
      </c>
      <c r="B283" s="792" t="s">
        <v>3511</v>
      </c>
      <c r="C283" s="792" t="s">
        <v>3512</v>
      </c>
      <c r="D283" s="793">
        <v>135</v>
      </c>
      <c r="E283" s="792" t="s">
        <v>2718</v>
      </c>
      <c r="F283" s="792" t="s">
        <v>2716</v>
      </c>
      <c r="G283" s="792" t="s">
        <v>3270</v>
      </c>
      <c r="I283" t="str">
        <f t="shared" si="4"/>
        <v>Upcountry</v>
      </c>
      <c r="J283" s="1445" t="s">
        <v>2718</v>
      </c>
    </row>
    <row r="284" spans="1:10">
      <c r="A284" s="791">
        <v>130378</v>
      </c>
      <c r="B284" s="792" t="s">
        <v>4457</v>
      </c>
      <c r="C284" s="792" t="s">
        <v>4458</v>
      </c>
      <c r="D284" s="793">
        <v>135</v>
      </c>
      <c r="E284" s="792" t="s">
        <v>2718</v>
      </c>
      <c r="F284" s="792" t="s">
        <v>2716</v>
      </c>
      <c r="G284" s="792" t="s">
        <v>3270</v>
      </c>
      <c r="I284" t="str">
        <f t="shared" si="4"/>
        <v>Upcountry</v>
      </c>
      <c r="J284" s="1445" t="s">
        <v>2718</v>
      </c>
    </row>
    <row r="285" spans="1:10">
      <c r="A285" s="791">
        <v>130379</v>
      </c>
      <c r="B285" s="792" t="s">
        <v>4459</v>
      </c>
      <c r="C285" s="792" t="s">
        <v>4460</v>
      </c>
      <c r="D285" s="793">
        <v>135</v>
      </c>
      <c r="E285" s="792" t="s">
        <v>2718</v>
      </c>
      <c r="F285" s="792" t="s">
        <v>2716</v>
      </c>
      <c r="G285" s="792" t="s">
        <v>3270</v>
      </c>
      <c r="I285" t="str">
        <f t="shared" si="4"/>
        <v>Upcountry</v>
      </c>
      <c r="J285" s="1445" t="s">
        <v>2718</v>
      </c>
    </row>
    <row r="286" spans="1:10">
      <c r="A286" s="770">
        <v>140008</v>
      </c>
      <c r="B286" s="771" t="s">
        <v>4075</v>
      </c>
      <c r="C286" s="771" t="s">
        <v>4076</v>
      </c>
      <c r="D286" s="772">
        <v>141</v>
      </c>
      <c r="E286" s="771" t="s">
        <v>2719</v>
      </c>
      <c r="F286" s="771" t="s">
        <v>2716</v>
      </c>
      <c r="G286" s="771" t="s">
        <v>3123</v>
      </c>
      <c r="I286" t="str">
        <f t="shared" si="4"/>
        <v>Project Agent</v>
      </c>
      <c r="J286" s="1444" t="s">
        <v>2719</v>
      </c>
    </row>
    <row r="287" spans="1:10">
      <c r="A287" s="780">
        <v>140041</v>
      </c>
      <c r="B287" s="781" t="s">
        <v>3262</v>
      </c>
      <c r="C287" s="781" t="s">
        <v>3263</v>
      </c>
      <c r="D287" s="782">
        <v>130</v>
      </c>
      <c r="E287" s="781" t="s">
        <v>2717</v>
      </c>
      <c r="F287" s="781" t="s">
        <v>2716</v>
      </c>
      <c r="G287" s="781" t="s">
        <v>3123</v>
      </c>
      <c r="I287" t="str">
        <f t="shared" si="4"/>
        <v>Bangkok</v>
      </c>
      <c r="J287" s="1442" t="s">
        <v>2717</v>
      </c>
    </row>
    <row r="288" spans="1:10">
      <c r="A288" s="770">
        <v>140083</v>
      </c>
      <c r="B288" s="771" t="s">
        <v>4077</v>
      </c>
      <c r="C288" s="771" t="s">
        <v>4078</v>
      </c>
      <c r="D288" s="772">
        <v>141</v>
      </c>
      <c r="E288" s="771" t="s">
        <v>2719</v>
      </c>
      <c r="F288" s="771" t="s">
        <v>2716</v>
      </c>
      <c r="G288" s="771" t="s">
        <v>3123</v>
      </c>
      <c r="I288" t="str">
        <f t="shared" si="4"/>
        <v>Project Agent</v>
      </c>
      <c r="J288" s="1444" t="s">
        <v>2719</v>
      </c>
    </row>
    <row r="289" spans="1:10">
      <c r="A289" s="770">
        <v>140116</v>
      </c>
      <c r="B289" s="771" t="s">
        <v>3246</v>
      </c>
      <c r="C289" s="771" t="s">
        <v>4079</v>
      </c>
      <c r="D289" s="772">
        <v>141</v>
      </c>
      <c r="E289" s="771" t="s">
        <v>2719</v>
      </c>
      <c r="F289" s="771" t="s">
        <v>2716</v>
      </c>
      <c r="G289" s="771" t="s">
        <v>3123</v>
      </c>
      <c r="I289" t="str">
        <f t="shared" si="4"/>
        <v>Project Agent</v>
      </c>
      <c r="J289" s="1444" t="s">
        <v>2719</v>
      </c>
    </row>
    <row r="290" spans="1:10">
      <c r="A290" s="770">
        <v>140284</v>
      </c>
      <c r="B290" s="771" t="s">
        <v>4071</v>
      </c>
      <c r="C290" s="771" t="s">
        <v>4080</v>
      </c>
      <c r="D290" s="772">
        <v>141</v>
      </c>
      <c r="E290" s="771" t="s">
        <v>2719</v>
      </c>
      <c r="F290" s="771" t="s">
        <v>2716</v>
      </c>
      <c r="G290" s="771" t="s">
        <v>3123</v>
      </c>
      <c r="I290" t="str">
        <f t="shared" si="4"/>
        <v>Project Agent</v>
      </c>
      <c r="J290" s="1444" t="s">
        <v>2719</v>
      </c>
    </row>
    <row r="291" spans="1:10">
      <c r="A291" s="784">
        <v>140544</v>
      </c>
      <c r="B291" s="785" t="s">
        <v>3264</v>
      </c>
      <c r="C291" s="781" t="s">
        <v>3265</v>
      </c>
      <c r="D291" s="782">
        <v>130</v>
      </c>
      <c r="E291" s="781" t="s">
        <v>2717</v>
      </c>
      <c r="F291" s="781" t="s">
        <v>2716</v>
      </c>
      <c r="G291" s="781" t="s">
        <v>3123</v>
      </c>
      <c r="I291" t="str">
        <f t="shared" si="4"/>
        <v>Bangkok</v>
      </c>
      <c r="J291" s="1442" t="s">
        <v>2717</v>
      </c>
    </row>
    <row r="292" spans="1:10">
      <c r="A292" s="794">
        <v>140546</v>
      </c>
      <c r="B292" s="795" t="s">
        <v>4068</v>
      </c>
      <c r="C292" s="771" t="s">
        <v>428</v>
      </c>
      <c r="D292" s="772">
        <v>141</v>
      </c>
      <c r="E292" s="771" t="s">
        <v>2719</v>
      </c>
      <c r="F292" s="771" t="s">
        <v>2716</v>
      </c>
      <c r="G292" s="771" t="s">
        <v>3123</v>
      </c>
      <c r="I292" t="str">
        <f t="shared" si="4"/>
        <v>Project Agent</v>
      </c>
      <c r="J292" s="1444" t="s">
        <v>2719</v>
      </c>
    </row>
    <row r="293" spans="1:10">
      <c r="A293" s="794">
        <v>100020</v>
      </c>
      <c r="B293" s="795"/>
      <c r="C293" s="795" t="s">
        <v>3516</v>
      </c>
      <c r="D293" s="796">
        <v>140</v>
      </c>
      <c r="E293" s="795" t="s">
        <v>2721</v>
      </c>
      <c r="F293" s="795" t="s">
        <v>2720</v>
      </c>
      <c r="G293" s="795" t="s">
        <v>3071</v>
      </c>
      <c r="I293" t="str">
        <f t="shared" si="4"/>
        <v>Direct</v>
      </c>
      <c r="J293" s="1446" t="s">
        <v>2721</v>
      </c>
    </row>
    <row r="294" spans="1:10">
      <c r="A294" s="770">
        <v>140001</v>
      </c>
      <c r="B294" s="771" t="s">
        <v>3517</v>
      </c>
      <c r="C294" s="771" t="s">
        <v>3518</v>
      </c>
      <c r="D294" s="772">
        <v>140</v>
      </c>
      <c r="E294" s="771" t="s">
        <v>2721</v>
      </c>
      <c r="F294" s="771" t="s">
        <v>2720</v>
      </c>
      <c r="G294" s="771" t="s">
        <v>3071</v>
      </c>
      <c r="I294" t="str">
        <f t="shared" si="4"/>
        <v>Direct</v>
      </c>
      <c r="J294" s="1444" t="s">
        <v>2721</v>
      </c>
    </row>
    <row r="295" spans="1:10">
      <c r="A295" s="770">
        <v>140002</v>
      </c>
      <c r="B295" s="771" t="s">
        <v>3519</v>
      </c>
      <c r="C295" s="771" t="s">
        <v>3520</v>
      </c>
      <c r="D295" s="772">
        <v>140</v>
      </c>
      <c r="E295" s="771" t="s">
        <v>2721</v>
      </c>
      <c r="F295" s="771" t="s">
        <v>2720</v>
      </c>
      <c r="G295" s="771" t="s">
        <v>3071</v>
      </c>
      <c r="I295" t="str">
        <f t="shared" si="4"/>
        <v>Direct</v>
      </c>
      <c r="J295" s="1444" t="s">
        <v>2721</v>
      </c>
    </row>
    <row r="296" spans="1:10">
      <c r="A296" s="770">
        <v>140003</v>
      </c>
      <c r="B296" s="771" t="s">
        <v>3246</v>
      </c>
      <c r="C296" s="771" t="s">
        <v>3521</v>
      </c>
      <c r="D296" s="772">
        <v>140</v>
      </c>
      <c r="E296" s="771" t="s">
        <v>2721</v>
      </c>
      <c r="F296" s="771" t="s">
        <v>2720</v>
      </c>
      <c r="G296" s="771" t="s">
        <v>3071</v>
      </c>
      <c r="I296" t="str">
        <f t="shared" si="4"/>
        <v>Direct</v>
      </c>
      <c r="J296" s="1444" t="s">
        <v>2721</v>
      </c>
    </row>
    <row r="297" spans="1:10">
      <c r="A297" s="770">
        <v>140004</v>
      </c>
      <c r="B297" s="771" t="s">
        <v>3522</v>
      </c>
      <c r="C297" s="771" t="s">
        <v>3523</v>
      </c>
      <c r="D297" s="772">
        <v>140</v>
      </c>
      <c r="E297" s="771" t="s">
        <v>2721</v>
      </c>
      <c r="F297" s="771" t="s">
        <v>2720</v>
      </c>
      <c r="G297" s="771" t="s">
        <v>3071</v>
      </c>
      <c r="I297" t="str">
        <f t="shared" si="4"/>
        <v>Direct</v>
      </c>
      <c r="J297" s="1444" t="s">
        <v>2721</v>
      </c>
    </row>
    <row r="298" spans="1:10">
      <c r="A298" s="770">
        <v>140006</v>
      </c>
      <c r="B298" s="771" t="s">
        <v>3524</v>
      </c>
      <c r="C298" s="771" t="s">
        <v>3525</v>
      </c>
      <c r="D298" s="772">
        <v>140</v>
      </c>
      <c r="E298" s="771" t="s">
        <v>2721</v>
      </c>
      <c r="F298" s="771" t="s">
        <v>2720</v>
      </c>
      <c r="G298" s="771" t="s">
        <v>3071</v>
      </c>
      <c r="I298" t="str">
        <f t="shared" si="4"/>
        <v>Direct</v>
      </c>
      <c r="J298" s="1444" t="s">
        <v>2721</v>
      </c>
    </row>
    <row r="299" spans="1:10">
      <c r="A299" s="770">
        <v>140007</v>
      </c>
      <c r="B299" s="771" t="s">
        <v>3246</v>
      </c>
      <c r="C299" s="771" t="s">
        <v>3526</v>
      </c>
      <c r="D299" s="772">
        <v>140</v>
      </c>
      <c r="E299" s="771" t="s">
        <v>2721</v>
      </c>
      <c r="F299" s="771" t="s">
        <v>2720</v>
      </c>
      <c r="G299" s="771" t="s">
        <v>3071</v>
      </c>
      <c r="I299" t="str">
        <f t="shared" si="4"/>
        <v>Direct</v>
      </c>
      <c r="J299" s="1444" t="s">
        <v>2721</v>
      </c>
    </row>
    <row r="300" spans="1:10">
      <c r="A300" s="770">
        <v>140009</v>
      </c>
      <c r="B300" s="771" t="s">
        <v>3527</v>
      </c>
      <c r="C300" s="771" t="s">
        <v>3528</v>
      </c>
      <c r="D300" s="772">
        <v>140</v>
      </c>
      <c r="E300" s="771" t="s">
        <v>2721</v>
      </c>
      <c r="F300" s="771" t="s">
        <v>2720</v>
      </c>
      <c r="G300" s="771" t="s">
        <v>3071</v>
      </c>
      <c r="I300" t="str">
        <f t="shared" si="4"/>
        <v>Direct</v>
      </c>
      <c r="J300" s="1444" t="s">
        <v>2721</v>
      </c>
    </row>
    <row r="301" spans="1:10">
      <c r="A301" s="770">
        <v>140013</v>
      </c>
      <c r="B301" s="771" t="s">
        <v>3246</v>
      </c>
      <c r="C301" s="771" t="s">
        <v>3529</v>
      </c>
      <c r="D301" s="772">
        <v>140</v>
      </c>
      <c r="E301" s="771" t="s">
        <v>2721</v>
      </c>
      <c r="F301" s="771" t="s">
        <v>2720</v>
      </c>
      <c r="G301" s="771" t="s">
        <v>3071</v>
      </c>
      <c r="I301" t="str">
        <f t="shared" si="4"/>
        <v>Direct</v>
      </c>
      <c r="J301" s="1444" t="s">
        <v>2721</v>
      </c>
    </row>
    <row r="302" spans="1:10">
      <c r="A302" s="770">
        <v>140014</v>
      </c>
      <c r="B302" s="771" t="s">
        <v>3246</v>
      </c>
      <c r="C302" s="771" t="s">
        <v>3529</v>
      </c>
      <c r="D302" s="772">
        <v>140</v>
      </c>
      <c r="E302" s="771" t="s">
        <v>2721</v>
      </c>
      <c r="F302" s="771" t="s">
        <v>2720</v>
      </c>
      <c r="G302" s="771" t="s">
        <v>3071</v>
      </c>
      <c r="I302" t="str">
        <f t="shared" si="4"/>
        <v>Direct</v>
      </c>
      <c r="J302" s="1444" t="s">
        <v>2721</v>
      </c>
    </row>
    <row r="303" spans="1:10">
      <c r="A303" s="770">
        <v>140015</v>
      </c>
      <c r="B303" s="771" t="s">
        <v>3246</v>
      </c>
      <c r="C303" s="771" t="s">
        <v>3530</v>
      </c>
      <c r="D303" s="772">
        <v>140</v>
      </c>
      <c r="E303" s="771" t="s">
        <v>2721</v>
      </c>
      <c r="F303" s="771" t="s">
        <v>2720</v>
      </c>
      <c r="G303" s="771" t="s">
        <v>3071</v>
      </c>
      <c r="I303" t="str">
        <f t="shared" si="4"/>
        <v>Direct</v>
      </c>
      <c r="J303" s="1444" t="s">
        <v>2721</v>
      </c>
    </row>
    <row r="304" spans="1:10">
      <c r="A304" s="770">
        <v>140016</v>
      </c>
      <c r="B304" s="771" t="s">
        <v>3246</v>
      </c>
      <c r="C304" s="771" t="s">
        <v>3531</v>
      </c>
      <c r="D304" s="772">
        <v>140</v>
      </c>
      <c r="E304" s="771" t="s">
        <v>2721</v>
      </c>
      <c r="F304" s="771" t="s">
        <v>2720</v>
      </c>
      <c r="G304" s="771" t="s">
        <v>3071</v>
      </c>
      <c r="I304" t="str">
        <f t="shared" si="4"/>
        <v>Direct</v>
      </c>
      <c r="J304" s="1444" t="s">
        <v>2721</v>
      </c>
    </row>
    <row r="305" spans="1:10">
      <c r="A305" s="770">
        <v>140019</v>
      </c>
      <c r="B305" s="771"/>
      <c r="C305" s="771" t="s">
        <v>4461</v>
      </c>
      <c r="D305" s="772">
        <v>140</v>
      </c>
      <c r="E305" s="771" t="s">
        <v>2721</v>
      </c>
      <c r="F305" s="771" t="s">
        <v>2720</v>
      </c>
      <c r="G305" s="771" t="s">
        <v>3071</v>
      </c>
      <c r="I305" t="str">
        <f t="shared" si="4"/>
        <v>Direct</v>
      </c>
      <c r="J305" s="1444" t="s">
        <v>2721</v>
      </c>
    </row>
    <row r="306" spans="1:10">
      <c r="A306" s="770">
        <v>140020</v>
      </c>
      <c r="B306" s="771" t="s">
        <v>3532</v>
      </c>
      <c r="C306" s="771" t="s">
        <v>3533</v>
      </c>
      <c r="D306" s="772">
        <v>140</v>
      </c>
      <c r="E306" s="771" t="s">
        <v>2721</v>
      </c>
      <c r="F306" s="771" t="s">
        <v>2720</v>
      </c>
      <c r="G306" s="771" t="s">
        <v>3071</v>
      </c>
      <c r="I306" t="str">
        <f t="shared" si="4"/>
        <v>Direct</v>
      </c>
      <c r="J306" s="1444" t="s">
        <v>2721</v>
      </c>
    </row>
    <row r="307" spans="1:10">
      <c r="A307" s="770">
        <v>140021</v>
      </c>
      <c r="B307" s="771" t="s">
        <v>3534</v>
      </c>
      <c r="C307" s="771" t="s">
        <v>3535</v>
      </c>
      <c r="D307" s="772">
        <v>140</v>
      </c>
      <c r="E307" s="771" t="s">
        <v>2721</v>
      </c>
      <c r="F307" s="771" t="s">
        <v>2720</v>
      </c>
      <c r="G307" s="771" t="s">
        <v>3071</v>
      </c>
      <c r="I307" t="str">
        <f t="shared" si="4"/>
        <v>Direct</v>
      </c>
      <c r="J307" s="1444" t="s">
        <v>2721</v>
      </c>
    </row>
    <row r="308" spans="1:10">
      <c r="A308" s="770">
        <v>140022</v>
      </c>
      <c r="B308" s="771" t="s">
        <v>3246</v>
      </c>
      <c r="C308" s="771" t="s">
        <v>3536</v>
      </c>
      <c r="D308" s="772">
        <v>140</v>
      </c>
      <c r="E308" s="771" t="s">
        <v>2721</v>
      </c>
      <c r="F308" s="771" t="s">
        <v>2720</v>
      </c>
      <c r="G308" s="771" t="s">
        <v>3071</v>
      </c>
      <c r="I308" t="str">
        <f t="shared" si="4"/>
        <v>Direct</v>
      </c>
      <c r="J308" s="1444" t="s">
        <v>2721</v>
      </c>
    </row>
    <row r="309" spans="1:10">
      <c r="A309" s="770">
        <v>140023</v>
      </c>
      <c r="B309" s="771" t="s">
        <v>3246</v>
      </c>
      <c r="C309" s="771" t="s">
        <v>3537</v>
      </c>
      <c r="D309" s="772">
        <v>140</v>
      </c>
      <c r="E309" s="771" t="s">
        <v>2721</v>
      </c>
      <c r="F309" s="771" t="s">
        <v>2720</v>
      </c>
      <c r="G309" s="771" t="s">
        <v>3071</v>
      </c>
      <c r="I309" t="str">
        <f t="shared" si="4"/>
        <v>Direct</v>
      </c>
      <c r="J309" s="1444" t="s">
        <v>2721</v>
      </c>
    </row>
    <row r="310" spans="1:10">
      <c r="A310" s="770">
        <v>140026</v>
      </c>
      <c r="B310" s="771" t="s">
        <v>3246</v>
      </c>
      <c r="C310" s="771" t="s">
        <v>3538</v>
      </c>
      <c r="D310" s="772">
        <v>140</v>
      </c>
      <c r="E310" s="771" t="s">
        <v>2721</v>
      </c>
      <c r="F310" s="771" t="s">
        <v>2720</v>
      </c>
      <c r="G310" s="771" t="s">
        <v>3071</v>
      </c>
      <c r="I310" t="str">
        <f t="shared" si="4"/>
        <v>Direct</v>
      </c>
      <c r="J310" s="1444" t="s">
        <v>2721</v>
      </c>
    </row>
    <row r="311" spans="1:10">
      <c r="A311" s="770">
        <v>140027</v>
      </c>
      <c r="B311" s="771" t="s">
        <v>3246</v>
      </c>
      <c r="C311" s="771" t="s">
        <v>3539</v>
      </c>
      <c r="D311" s="772">
        <v>140</v>
      </c>
      <c r="E311" s="771" t="s">
        <v>2721</v>
      </c>
      <c r="F311" s="771" t="s">
        <v>2720</v>
      </c>
      <c r="G311" s="771" t="s">
        <v>3071</v>
      </c>
      <c r="I311" t="str">
        <f t="shared" si="4"/>
        <v>Direct</v>
      </c>
      <c r="J311" s="1444" t="s">
        <v>2721</v>
      </c>
    </row>
    <row r="312" spans="1:10">
      <c r="A312" s="770">
        <v>140028</v>
      </c>
      <c r="B312" s="771" t="s">
        <v>3246</v>
      </c>
      <c r="C312" s="771" t="s">
        <v>3540</v>
      </c>
      <c r="D312" s="772">
        <v>140</v>
      </c>
      <c r="E312" s="771" t="s">
        <v>2721</v>
      </c>
      <c r="F312" s="771" t="s">
        <v>2720</v>
      </c>
      <c r="G312" s="771" t="s">
        <v>3071</v>
      </c>
      <c r="I312" t="str">
        <f t="shared" si="4"/>
        <v>Direct</v>
      </c>
      <c r="J312" s="1444" t="s">
        <v>2721</v>
      </c>
    </row>
    <row r="313" spans="1:10">
      <c r="A313" s="770">
        <v>140031</v>
      </c>
      <c r="B313" s="771" t="s">
        <v>3246</v>
      </c>
      <c r="C313" s="771" t="s">
        <v>3541</v>
      </c>
      <c r="D313" s="772">
        <v>140</v>
      </c>
      <c r="E313" s="771" t="s">
        <v>2721</v>
      </c>
      <c r="F313" s="771" t="s">
        <v>2720</v>
      </c>
      <c r="G313" s="771" t="s">
        <v>3071</v>
      </c>
      <c r="I313" t="str">
        <f t="shared" si="4"/>
        <v>Direct</v>
      </c>
      <c r="J313" s="1444" t="s">
        <v>2721</v>
      </c>
    </row>
    <row r="314" spans="1:10">
      <c r="A314" s="770">
        <v>140032</v>
      </c>
      <c r="B314" s="771" t="s">
        <v>3246</v>
      </c>
      <c r="C314" s="771" t="s">
        <v>3542</v>
      </c>
      <c r="D314" s="772">
        <v>140</v>
      </c>
      <c r="E314" s="771" t="s">
        <v>2721</v>
      </c>
      <c r="F314" s="771" t="s">
        <v>2720</v>
      </c>
      <c r="G314" s="771" t="s">
        <v>3071</v>
      </c>
      <c r="I314" t="str">
        <f t="shared" si="4"/>
        <v>Direct</v>
      </c>
      <c r="J314" s="1444" t="s">
        <v>2721</v>
      </c>
    </row>
    <row r="315" spans="1:10">
      <c r="A315" s="770">
        <v>140033</v>
      </c>
      <c r="B315" s="771" t="s">
        <v>3543</v>
      </c>
      <c r="C315" s="771" t="s">
        <v>3544</v>
      </c>
      <c r="D315" s="772">
        <v>140</v>
      </c>
      <c r="E315" s="771" t="s">
        <v>2721</v>
      </c>
      <c r="F315" s="771" t="s">
        <v>2720</v>
      </c>
      <c r="G315" s="771" t="s">
        <v>3071</v>
      </c>
      <c r="I315" t="str">
        <f t="shared" si="4"/>
        <v>Direct</v>
      </c>
      <c r="J315" s="1444" t="s">
        <v>2721</v>
      </c>
    </row>
    <row r="316" spans="1:10">
      <c r="A316" s="770">
        <v>140034</v>
      </c>
      <c r="B316" s="771" t="s">
        <v>3545</v>
      </c>
      <c r="C316" s="771" t="s">
        <v>3546</v>
      </c>
      <c r="D316" s="772">
        <v>140</v>
      </c>
      <c r="E316" s="771" t="s">
        <v>2721</v>
      </c>
      <c r="F316" s="771" t="s">
        <v>2720</v>
      </c>
      <c r="G316" s="771" t="s">
        <v>3071</v>
      </c>
      <c r="I316" t="str">
        <f t="shared" si="4"/>
        <v>Direct</v>
      </c>
      <c r="J316" s="1444" t="s">
        <v>2721</v>
      </c>
    </row>
    <row r="317" spans="1:10">
      <c r="A317" s="770">
        <v>140036</v>
      </c>
      <c r="B317" s="771" t="s">
        <v>3246</v>
      </c>
      <c r="C317" s="771" t="s">
        <v>3547</v>
      </c>
      <c r="D317" s="772">
        <v>140</v>
      </c>
      <c r="E317" s="771" t="s">
        <v>2721</v>
      </c>
      <c r="F317" s="771" t="s">
        <v>2720</v>
      </c>
      <c r="G317" s="771" t="s">
        <v>3071</v>
      </c>
      <c r="I317" t="str">
        <f t="shared" si="4"/>
        <v>Direct</v>
      </c>
      <c r="J317" s="1444" t="s">
        <v>2721</v>
      </c>
    </row>
    <row r="318" spans="1:10">
      <c r="A318" s="770">
        <v>140036</v>
      </c>
      <c r="B318" s="771" t="s">
        <v>3548</v>
      </c>
      <c r="C318" s="771" t="s">
        <v>3549</v>
      </c>
      <c r="D318" s="772">
        <v>140</v>
      </c>
      <c r="E318" s="771" t="s">
        <v>2721</v>
      </c>
      <c r="F318" s="771" t="s">
        <v>2720</v>
      </c>
      <c r="G318" s="771" t="s">
        <v>3071</v>
      </c>
      <c r="I318" t="str">
        <f t="shared" si="4"/>
        <v>Direct</v>
      </c>
      <c r="J318" s="1444" t="s">
        <v>2721</v>
      </c>
    </row>
    <row r="319" spans="1:10">
      <c r="A319" s="770">
        <v>140037</v>
      </c>
      <c r="B319" s="771" t="s">
        <v>3550</v>
      </c>
      <c r="C319" s="771" t="s">
        <v>3551</v>
      </c>
      <c r="D319" s="772">
        <v>140</v>
      </c>
      <c r="E319" s="771" t="s">
        <v>2721</v>
      </c>
      <c r="F319" s="771" t="s">
        <v>2720</v>
      </c>
      <c r="G319" s="771" t="s">
        <v>3071</v>
      </c>
      <c r="I319" t="str">
        <f t="shared" si="4"/>
        <v>Direct</v>
      </c>
      <c r="J319" s="1444" t="s">
        <v>2721</v>
      </c>
    </row>
    <row r="320" spans="1:10">
      <c r="A320" s="770">
        <v>140038</v>
      </c>
      <c r="B320" s="771" t="s">
        <v>3246</v>
      </c>
      <c r="C320" s="771" t="s">
        <v>3552</v>
      </c>
      <c r="D320" s="772">
        <v>140</v>
      </c>
      <c r="E320" s="771" t="s">
        <v>2721</v>
      </c>
      <c r="F320" s="771" t="s">
        <v>2720</v>
      </c>
      <c r="G320" s="771" t="s">
        <v>3071</v>
      </c>
      <c r="I320" t="str">
        <f t="shared" si="4"/>
        <v>Direct</v>
      </c>
      <c r="J320" s="1444" t="s">
        <v>2721</v>
      </c>
    </row>
    <row r="321" spans="1:10">
      <c r="A321" s="770">
        <v>140042</v>
      </c>
      <c r="B321" s="771" t="s">
        <v>3246</v>
      </c>
      <c r="C321" s="771" t="s">
        <v>3553</v>
      </c>
      <c r="D321" s="772">
        <v>140</v>
      </c>
      <c r="E321" s="771" t="s">
        <v>2721</v>
      </c>
      <c r="F321" s="771" t="s">
        <v>2720</v>
      </c>
      <c r="G321" s="771" t="s">
        <v>3071</v>
      </c>
      <c r="I321" t="str">
        <f t="shared" si="4"/>
        <v>Direct</v>
      </c>
      <c r="J321" s="1444" t="s">
        <v>2721</v>
      </c>
    </row>
    <row r="322" spans="1:10">
      <c r="A322" s="770">
        <v>140047</v>
      </c>
      <c r="B322" s="771" t="s">
        <v>3246</v>
      </c>
      <c r="C322" s="771" t="s">
        <v>3554</v>
      </c>
      <c r="D322" s="772">
        <v>140</v>
      </c>
      <c r="E322" s="771" t="s">
        <v>2721</v>
      </c>
      <c r="F322" s="771" t="s">
        <v>2720</v>
      </c>
      <c r="G322" s="771" t="s">
        <v>3071</v>
      </c>
      <c r="I322" t="str">
        <f t="shared" si="4"/>
        <v>Direct</v>
      </c>
      <c r="J322" s="1444" t="s">
        <v>2721</v>
      </c>
    </row>
    <row r="323" spans="1:10">
      <c r="A323" s="770">
        <v>140048</v>
      </c>
      <c r="B323" s="771" t="s">
        <v>3246</v>
      </c>
      <c r="C323" s="771" t="s">
        <v>3555</v>
      </c>
      <c r="D323" s="772">
        <v>140</v>
      </c>
      <c r="E323" s="771" t="s">
        <v>2721</v>
      </c>
      <c r="F323" s="771" t="s">
        <v>2720</v>
      </c>
      <c r="G323" s="771" t="s">
        <v>3071</v>
      </c>
      <c r="I323" t="str">
        <f t="shared" ref="I323:I386" si="5">IF(ISNUMBER(SEARCH("-",J323)),RIGHT(J323,LEN(J323)-SEARCH("-",J323)),J323)</f>
        <v>Direct</v>
      </c>
      <c r="J323" s="1444" t="s">
        <v>2721</v>
      </c>
    </row>
    <row r="324" spans="1:10">
      <c r="A324" s="770">
        <v>140051</v>
      </c>
      <c r="B324" s="771" t="s">
        <v>3246</v>
      </c>
      <c r="C324" s="771" t="s">
        <v>3556</v>
      </c>
      <c r="D324" s="772">
        <v>140</v>
      </c>
      <c r="E324" s="771" t="s">
        <v>2721</v>
      </c>
      <c r="F324" s="771" t="s">
        <v>2720</v>
      </c>
      <c r="G324" s="771" t="s">
        <v>3071</v>
      </c>
      <c r="I324" t="str">
        <f t="shared" si="5"/>
        <v>Direct</v>
      </c>
      <c r="J324" s="1444" t="s">
        <v>2721</v>
      </c>
    </row>
    <row r="325" spans="1:10">
      <c r="A325" s="770">
        <v>140057</v>
      </c>
      <c r="B325" s="771" t="s">
        <v>3246</v>
      </c>
      <c r="C325" s="771" t="s">
        <v>3557</v>
      </c>
      <c r="D325" s="772">
        <v>140</v>
      </c>
      <c r="E325" s="771" t="s">
        <v>2721</v>
      </c>
      <c r="F325" s="771" t="s">
        <v>2720</v>
      </c>
      <c r="G325" s="771" t="s">
        <v>3071</v>
      </c>
      <c r="I325" t="str">
        <f t="shared" si="5"/>
        <v>Direct</v>
      </c>
      <c r="J325" s="1444" t="s">
        <v>2721</v>
      </c>
    </row>
    <row r="326" spans="1:10">
      <c r="A326" s="770">
        <v>140065</v>
      </c>
      <c r="B326" s="771" t="s">
        <v>3246</v>
      </c>
      <c r="C326" s="771" t="s">
        <v>3558</v>
      </c>
      <c r="D326" s="772">
        <v>140</v>
      </c>
      <c r="E326" s="771" t="s">
        <v>2721</v>
      </c>
      <c r="F326" s="771" t="s">
        <v>2720</v>
      </c>
      <c r="G326" s="771" t="s">
        <v>3071</v>
      </c>
      <c r="I326" t="str">
        <f t="shared" si="5"/>
        <v>Direct</v>
      </c>
      <c r="J326" s="1444" t="s">
        <v>2721</v>
      </c>
    </row>
    <row r="327" spans="1:10">
      <c r="A327" s="770">
        <v>140069</v>
      </c>
      <c r="B327" s="771" t="s">
        <v>3246</v>
      </c>
      <c r="C327" s="771" t="s">
        <v>3559</v>
      </c>
      <c r="D327" s="772">
        <v>140</v>
      </c>
      <c r="E327" s="771" t="s">
        <v>2721</v>
      </c>
      <c r="F327" s="771" t="s">
        <v>2720</v>
      </c>
      <c r="G327" s="771" t="s">
        <v>3071</v>
      </c>
      <c r="I327" t="str">
        <f t="shared" si="5"/>
        <v>Direct</v>
      </c>
      <c r="J327" s="1444" t="s">
        <v>2721</v>
      </c>
    </row>
    <row r="328" spans="1:10">
      <c r="A328" s="770">
        <v>140071</v>
      </c>
      <c r="B328" s="771" t="s">
        <v>3246</v>
      </c>
      <c r="C328" s="771" t="s">
        <v>3560</v>
      </c>
      <c r="D328" s="772">
        <v>140</v>
      </c>
      <c r="E328" s="771" t="s">
        <v>2721</v>
      </c>
      <c r="F328" s="771" t="s">
        <v>2720</v>
      </c>
      <c r="G328" s="771" t="s">
        <v>3071</v>
      </c>
      <c r="I328" t="str">
        <f t="shared" si="5"/>
        <v>Direct</v>
      </c>
      <c r="J328" s="1444" t="s">
        <v>2721</v>
      </c>
    </row>
    <row r="329" spans="1:10">
      <c r="A329" s="770">
        <v>140077</v>
      </c>
      <c r="B329" s="771" t="s">
        <v>3246</v>
      </c>
      <c r="C329" s="771" t="s">
        <v>3561</v>
      </c>
      <c r="D329" s="772">
        <v>140</v>
      </c>
      <c r="E329" s="771" t="s">
        <v>2721</v>
      </c>
      <c r="F329" s="771" t="s">
        <v>2720</v>
      </c>
      <c r="G329" s="771" t="s">
        <v>3071</v>
      </c>
      <c r="I329" t="str">
        <f t="shared" si="5"/>
        <v>Direct</v>
      </c>
      <c r="J329" s="1444" t="s">
        <v>2721</v>
      </c>
    </row>
    <row r="330" spans="1:10">
      <c r="A330" s="770">
        <v>140084</v>
      </c>
      <c r="B330" s="771" t="s">
        <v>3246</v>
      </c>
      <c r="C330" s="771" t="s">
        <v>3562</v>
      </c>
      <c r="D330" s="772">
        <v>140</v>
      </c>
      <c r="E330" s="771" t="s">
        <v>2721</v>
      </c>
      <c r="F330" s="771" t="s">
        <v>2720</v>
      </c>
      <c r="G330" s="771" t="s">
        <v>3071</v>
      </c>
      <c r="I330" t="str">
        <f t="shared" si="5"/>
        <v>Direct</v>
      </c>
      <c r="J330" s="1444" t="s">
        <v>2721</v>
      </c>
    </row>
    <row r="331" spans="1:10">
      <c r="A331" s="770">
        <v>140087</v>
      </c>
      <c r="B331" s="771" t="s">
        <v>3246</v>
      </c>
      <c r="C331" s="771" t="s">
        <v>3563</v>
      </c>
      <c r="D331" s="772">
        <v>140</v>
      </c>
      <c r="E331" s="771" t="s">
        <v>2721</v>
      </c>
      <c r="F331" s="771" t="s">
        <v>2720</v>
      </c>
      <c r="G331" s="771" t="s">
        <v>3071</v>
      </c>
      <c r="I331" t="str">
        <f t="shared" si="5"/>
        <v>Direct</v>
      </c>
      <c r="J331" s="1444" t="s">
        <v>2721</v>
      </c>
    </row>
    <row r="332" spans="1:10">
      <c r="A332" s="770">
        <v>140090</v>
      </c>
      <c r="B332" s="771" t="s">
        <v>3246</v>
      </c>
      <c r="C332" s="771" t="s">
        <v>3564</v>
      </c>
      <c r="D332" s="772">
        <v>140</v>
      </c>
      <c r="E332" s="771" t="s">
        <v>2721</v>
      </c>
      <c r="F332" s="771" t="s">
        <v>2720</v>
      </c>
      <c r="G332" s="771" t="s">
        <v>3071</v>
      </c>
      <c r="I332" t="str">
        <f t="shared" si="5"/>
        <v>Direct</v>
      </c>
      <c r="J332" s="1444" t="s">
        <v>2721</v>
      </c>
    </row>
    <row r="333" spans="1:10">
      <c r="A333" s="770">
        <v>140092</v>
      </c>
      <c r="B333" s="771" t="s">
        <v>3246</v>
      </c>
      <c r="C333" s="771" t="s">
        <v>3565</v>
      </c>
      <c r="D333" s="772">
        <v>140</v>
      </c>
      <c r="E333" s="771" t="s">
        <v>2721</v>
      </c>
      <c r="F333" s="771" t="s">
        <v>2720</v>
      </c>
      <c r="G333" s="771" t="s">
        <v>3071</v>
      </c>
      <c r="I333" t="str">
        <f t="shared" si="5"/>
        <v>Direct</v>
      </c>
      <c r="J333" s="1444" t="s">
        <v>2721</v>
      </c>
    </row>
    <row r="334" spans="1:10">
      <c r="A334" s="770">
        <v>140103</v>
      </c>
      <c r="B334" s="771" t="s">
        <v>3566</v>
      </c>
      <c r="C334" s="771" t="s">
        <v>3567</v>
      </c>
      <c r="D334" s="772">
        <v>140</v>
      </c>
      <c r="E334" s="771" t="s">
        <v>2721</v>
      </c>
      <c r="F334" s="771" t="s">
        <v>2720</v>
      </c>
      <c r="G334" s="771" t="s">
        <v>3071</v>
      </c>
      <c r="I334" t="str">
        <f t="shared" si="5"/>
        <v>Direct</v>
      </c>
      <c r="J334" s="1444" t="s">
        <v>2721</v>
      </c>
    </row>
    <row r="335" spans="1:10">
      <c r="A335" s="770">
        <v>140105</v>
      </c>
      <c r="B335" s="771" t="s">
        <v>3568</v>
      </c>
      <c r="C335" s="771" t="s">
        <v>3569</v>
      </c>
      <c r="D335" s="772">
        <v>140</v>
      </c>
      <c r="E335" s="771" t="s">
        <v>2721</v>
      </c>
      <c r="F335" s="771" t="s">
        <v>2720</v>
      </c>
      <c r="G335" s="771" t="s">
        <v>3071</v>
      </c>
      <c r="I335" t="str">
        <f t="shared" si="5"/>
        <v>Direct</v>
      </c>
      <c r="J335" s="1444" t="s">
        <v>2721</v>
      </c>
    </row>
    <row r="336" spans="1:10">
      <c r="A336" s="770">
        <v>140106</v>
      </c>
      <c r="B336" s="771" t="s">
        <v>3246</v>
      </c>
      <c r="C336" s="771" t="s">
        <v>3570</v>
      </c>
      <c r="D336" s="772">
        <v>140</v>
      </c>
      <c r="E336" s="771" t="s">
        <v>2721</v>
      </c>
      <c r="F336" s="771" t="s">
        <v>2720</v>
      </c>
      <c r="G336" s="771" t="s">
        <v>3071</v>
      </c>
      <c r="I336" t="str">
        <f t="shared" si="5"/>
        <v>Direct</v>
      </c>
      <c r="J336" s="1444" t="s">
        <v>2721</v>
      </c>
    </row>
    <row r="337" spans="1:10">
      <c r="A337" s="770">
        <v>140108</v>
      </c>
      <c r="B337" s="771" t="s">
        <v>3571</v>
      </c>
      <c r="C337" s="771" t="s">
        <v>3572</v>
      </c>
      <c r="D337" s="772">
        <v>140</v>
      </c>
      <c r="E337" s="771" t="s">
        <v>2721</v>
      </c>
      <c r="F337" s="771" t="s">
        <v>2720</v>
      </c>
      <c r="G337" s="771" t="s">
        <v>3071</v>
      </c>
      <c r="I337" t="str">
        <f t="shared" si="5"/>
        <v>Direct</v>
      </c>
      <c r="J337" s="1444" t="s">
        <v>2721</v>
      </c>
    </row>
    <row r="338" spans="1:10">
      <c r="A338" s="770">
        <v>140112</v>
      </c>
      <c r="B338" s="771" t="s">
        <v>3573</v>
      </c>
      <c r="C338" s="771" t="s">
        <v>3574</v>
      </c>
      <c r="D338" s="772">
        <v>140</v>
      </c>
      <c r="E338" s="771" t="s">
        <v>2721</v>
      </c>
      <c r="F338" s="771" t="s">
        <v>2720</v>
      </c>
      <c r="G338" s="771" t="s">
        <v>3071</v>
      </c>
      <c r="I338" t="str">
        <f t="shared" si="5"/>
        <v>Direct</v>
      </c>
      <c r="J338" s="1444" t="s">
        <v>2721</v>
      </c>
    </row>
    <row r="339" spans="1:10">
      <c r="A339" s="770">
        <v>140114</v>
      </c>
      <c r="B339" s="771" t="s">
        <v>3575</v>
      </c>
      <c r="C339" s="771" t="s">
        <v>3576</v>
      </c>
      <c r="D339" s="772">
        <v>140</v>
      </c>
      <c r="E339" s="771" t="s">
        <v>2721</v>
      </c>
      <c r="F339" s="771" t="s">
        <v>2720</v>
      </c>
      <c r="G339" s="771" t="s">
        <v>3071</v>
      </c>
      <c r="I339" t="str">
        <f t="shared" si="5"/>
        <v>Direct</v>
      </c>
      <c r="J339" s="1444" t="s">
        <v>2721</v>
      </c>
    </row>
    <row r="340" spans="1:10">
      <c r="A340" s="770">
        <v>140122</v>
      </c>
      <c r="B340" s="771" t="s">
        <v>3246</v>
      </c>
      <c r="C340" s="771" t="s">
        <v>3577</v>
      </c>
      <c r="D340" s="772">
        <v>140</v>
      </c>
      <c r="E340" s="771" t="s">
        <v>2721</v>
      </c>
      <c r="F340" s="771" t="s">
        <v>2720</v>
      </c>
      <c r="G340" s="771" t="s">
        <v>3071</v>
      </c>
      <c r="I340" t="str">
        <f t="shared" si="5"/>
        <v>Direct</v>
      </c>
      <c r="J340" s="1444" t="s">
        <v>2721</v>
      </c>
    </row>
    <row r="341" spans="1:10">
      <c r="A341" s="770">
        <v>140131</v>
      </c>
      <c r="B341" s="771" t="s">
        <v>3246</v>
      </c>
      <c r="C341" s="771" t="s">
        <v>3578</v>
      </c>
      <c r="D341" s="772">
        <v>140</v>
      </c>
      <c r="E341" s="771" t="s">
        <v>2721</v>
      </c>
      <c r="F341" s="771" t="s">
        <v>2720</v>
      </c>
      <c r="G341" s="771" t="s">
        <v>3071</v>
      </c>
      <c r="I341" t="str">
        <f t="shared" si="5"/>
        <v>Direct</v>
      </c>
      <c r="J341" s="1444" t="s">
        <v>2721</v>
      </c>
    </row>
    <row r="342" spans="1:10">
      <c r="A342" s="770">
        <v>140136</v>
      </c>
      <c r="B342" s="771" t="s">
        <v>3579</v>
      </c>
      <c r="C342" s="771" t="s">
        <v>3580</v>
      </c>
      <c r="D342" s="772">
        <v>140</v>
      </c>
      <c r="E342" s="771" t="s">
        <v>2721</v>
      </c>
      <c r="F342" s="771" t="s">
        <v>2720</v>
      </c>
      <c r="G342" s="771" t="s">
        <v>3071</v>
      </c>
      <c r="I342" t="str">
        <f t="shared" si="5"/>
        <v>Direct</v>
      </c>
      <c r="J342" s="1444" t="s">
        <v>2721</v>
      </c>
    </row>
    <row r="343" spans="1:10">
      <c r="A343" s="770">
        <v>140138</v>
      </c>
      <c r="B343" s="771" t="s">
        <v>3246</v>
      </c>
      <c r="C343" s="771" t="s">
        <v>3581</v>
      </c>
      <c r="D343" s="772">
        <v>140</v>
      </c>
      <c r="E343" s="771" t="s">
        <v>2721</v>
      </c>
      <c r="F343" s="771" t="s">
        <v>2720</v>
      </c>
      <c r="G343" s="771" t="s">
        <v>3071</v>
      </c>
      <c r="I343" t="str">
        <f t="shared" si="5"/>
        <v>Direct</v>
      </c>
      <c r="J343" s="1444" t="s">
        <v>2721</v>
      </c>
    </row>
    <row r="344" spans="1:10">
      <c r="A344" s="770">
        <v>140141</v>
      </c>
      <c r="B344" s="771" t="s">
        <v>3582</v>
      </c>
      <c r="C344" s="771" t="s">
        <v>3583</v>
      </c>
      <c r="D344" s="772">
        <v>140</v>
      </c>
      <c r="E344" s="771" t="s">
        <v>2721</v>
      </c>
      <c r="F344" s="771" t="s">
        <v>2720</v>
      </c>
      <c r="G344" s="771" t="s">
        <v>3071</v>
      </c>
      <c r="I344" t="str">
        <f t="shared" si="5"/>
        <v>Direct</v>
      </c>
      <c r="J344" s="1444" t="s">
        <v>2721</v>
      </c>
    </row>
    <row r="345" spans="1:10">
      <c r="A345" s="770">
        <v>140143</v>
      </c>
      <c r="B345" s="771" t="s">
        <v>3246</v>
      </c>
      <c r="C345" s="771" t="s">
        <v>3584</v>
      </c>
      <c r="D345" s="772">
        <v>140</v>
      </c>
      <c r="E345" s="771" t="s">
        <v>2721</v>
      </c>
      <c r="F345" s="771" t="s">
        <v>2720</v>
      </c>
      <c r="G345" s="771" t="s">
        <v>3071</v>
      </c>
      <c r="I345" t="str">
        <f t="shared" si="5"/>
        <v>Direct</v>
      </c>
      <c r="J345" s="1444" t="s">
        <v>2721</v>
      </c>
    </row>
    <row r="346" spans="1:10">
      <c r="A346" s="770">
        <v>140146</v>
      </c>
      <c r="B346" s="771" t="s">
        <v>3246</v>
      </c>
      <c r="C346" s="771" t="s">
        <v>3585</v>
      </c>
      <c r="D346" s="772">
        <v>140</v>
      </c>
      <c r="E346" s="771" t="s">
        <v>2721</v>
      </c>
      <c r="F346" s="771" t="s">
        <v>2720</v>
      </c>
      <c r="G346" s="771" t="s">
        <v>3071</v>
      </c>
      <c r="I346" t="str">
        <f t="shared" si="5"/>
        <v>Direct</v>
      </c>
      <c r="J346" s="1444" t="s">
        <v>2721</v>
      </c>
    </row>
    <row r="347" spans="1:10">
      <c r="A347" s="770">
        <v>140147</v>
      </c>
      <c r="B347" s="771" t="s">
        <v>3246</v>
      </c>
      <c r="C347" s="771" t="s">
        <v>3586</v>
      </c>
      <c r="D347" s="772">
        <v>140</v>
      </c>
      <c r="E347" s="771" t="s">
        <v>2721</v>
      </c>
      <c r="F347" s="771" t="s">
        <v>2720</v>
      </c>
      <c r="G347" s="771" t="s">
        <v>3071</v>
      </c>
      <c r="I347" t="str">
        <f t="shared" si="5"/>
        <v>Direct</v>
      </c>
      <c r="J347" s="1444" t="s">
        <v>2721</v>
      </c>
    </row>
    <row r="348" spans="1:10">
      <c r="A348" s="770">
        <v>140147</v>
      </c>
      <c r="B348" s="771" t="s">
        <v>3587</v>
      </c>
      <c r="C348" s="771" t="s">
        <v>3588</v>
      </c>
      <c r="D348" s="772">
        <v>140</v>
      </c>
      <c r="E348" s="771" t="s">
        <v>2721</v>
      </c>
      <c r="F348" s="771" t="s">
        <v>2720</v>
      </c>
      <c r="G348" s="771" t="s">
        <v>3071</v>
      </c>
      <c r="I348" t="str">
        <f t="shared" si="5"/>
        <v>Direct</v>
      </c>
      <c r="J348" s="1444" t="s">
        <v>2721</v>
      </c>
    </row>
    <row r="349" spans="1:10">
      <c r="A349" s="770">
        <v>140152</v>
      </c>
      <c r="B349" s="771" t="s">
        <v>3246</v>
      </c>
      <c r="C349" s="771" t="s">
        <v>3589</v>
      </c>
      <c r="D349" s="772">
        <v>140</v>
      </c>
      <c r="E349" s="771" t="s">
        <v>2721</v>
      </c>
      <c r="F349" s="771" t="s">
        <v>2720</v>
      </c>
      <c r="G349" s="771" t="s">
        <v>3071</v>
      </c>
      <c r="I349" t="str">
        <f t="shared" si="5"/>
        <v>Direct</v>
      </c>
      <c r="J349" s="1444" t="s">
        <v>2721</v>
      </c>
    </row>
    <row r="350" spans="1:10">
      <c r="A350" s="770">
        <v>140154</v>
      </c>
      <c r="B350" s="771" t="s">
        <v>3246</v>
      </c>
      <c r="C350" s="771" t="s">
        <v>3590</v>
      </c>
      <c r="D350" s="772">
        <v>140</v>
      </c>
      <c r="E350" s="771" t="s">
        <v>2721</v>
      </c>
      <c r="F350" s="771" t="s">
        <v>2720</v>
      </c>
      <c r="G350" s="771" t="s">
        <v>3071</v>
      </c>
      <c r="I350" t="str">
        <f t="shared" si="5"/>
        <v>Direct</v>
      </c>
      <c r="J350" s="1444" t="s">
        <v>2721</v>
      </c>
    </row>
    <row r="351" spans="1:10">
      <c r="A351" s="770">
        <v>140155</v>
      </c>
      <c r="B351" s="771" t="s">
        <v>3246</v>
      </c>
      <c r="C351" s="771" t="s">
        <v>3591</v>
      </c>
      <c r="D351" s="772">
        <v>140</v>
      </c>
      <c r="E351" s="771" t="s">
        <v>2721</v>
      </c>
      <c r="F351" s="771" t="s">
        <v>2720</v>
      </c>
      <c r="G351" s="771" t="s">
        <v>3071</v>
      </c>
      <c r="I351" t="str">
        <f t="shared" si="5"/>
        <v>Direct</v>
      </c>
      <c r="J351" s="1444" t="s">
        <v>2721</v>
      </c>
    </row>
    <row r="352" spans="1:10">
      <c r="A352" s="770">
        <v>140156</v>
      </c>
      <c r="B352" s="771" t="s">
        <v>3246</v>
      </c>
      <c r="C352" s="771" t="s">
        <v>3592</v>
      </c>
      <c r="D352" s="772">
        <v>140</v>
      </c>
      <c r="E352" s="771" t="s">
        <v>2721</v>
      </c>
      <c r="F352" s="771" t="s">
        <v>2720</v>
      </c>
      <c r="G352" s="771" t="s">
        <v>3071</v>
      </c>
      <c r="I352" t="str">
        <f t="shared" si="5"/>
        <v>Direct</v>
      </c>
      <c r="J352" s="1444" t="s">
        <v>2721</v>
      </c>
    </row>
    <row r="353" spans="1:10">
      <c r="A353" s="770">
        <v>140157</v>
      </c>
      <c r="B353" s="771" t="s">
        <v>3593</v>
      </c>
      <c r="C353" s="771" t="s">
        <v>3594</v>
      </c>
      <c r="D353" s="772">
        <v>140</v>
      </c>
      <c r="E353" s="771" t="s">
        <v>2721</v>
      </c>
      <c r="F353" s="771" t="s">
        <v>2720</v>
      </c>
      <c r="G353" s="771" t="s">
        <v>3071</v>
      </c>
      <c r="I353" t="str">
        <f t="shared" si="5"/>
        <v>Direct</v>
      </c>
      <c r="J353" s="1444" t="s">
        <v>2721</v>
      </c>
    </row>
    <row r="354" spans="1:10">
      <c r="A354" s="770">
        <v>140158</v>
      </c>
      <c r="B354" s="771" t="s">
        <v>3595</v>
      </c>
      <c r="C354" s="771" t="s">
        <v>3596</v>
      </c>
      <c r="D354" s="772">
        <v>140</v>
      </c>
      <c r="E354" s="771" t="s">
        <v>2721</v>
      </c>
      <c r="F354" s="771" t="s">
        <v>2720</v>
      </c>
      <c r="G354" s="771" t="s">
        <v>3071</v>
      </c>
      <c r="I354" t="str">
        <f t="shared" si="5"/>
        <v>Direct</v>
      </c>
      <c r="J354" s="1444" t="s">
        <v>2721</v>
      </c>
    </row>
    <row r="355" spans="1:10">
      <c r="A355" s="770">
        <v>140160</v>
      </c>
      <c r="B355" s="771" t="s">
        <v>3246</v>
      </c>
      <c r="C355" s="771" t="s">
        <v>3597</v>
      </c>
      <c r="D355" s="772">
        <v>140</v>
      </c>
      <c r="E355" s="771" t="s">
        <v>2721</v>
      </c>
      <c r="F355" s="771" t="s">
        <v>2720</v>
      </c>
      <c r="G355" s="771" t="s">
        <v>3071</v>
      </c>
      <c r="I355" t="str">
        <f t="shared" si="5"/>
        <v>Direct</v>
      </c>
      <c r="J355" s="1444" t="s">
        <v>2721</v>
      </c>
    </row>
    <row r="356" spans="1:10">
      <c r="A356" s="770">
        <v>140161</v>
      </c>
      <c r="B356" s="771" t="s">
        <v>3598</v>
      </c>
      <c r="C356" s="771" t="s">
        <v>3599</v>
      </c>
      <c r="D356" s="772">
        <v>140</v>
      </c>
      <c r="E356" s="771" t="s">
        <v>2721</v>
      </c>
      <c r="F356" s="771" t="s">
        <v>2720</v>
      </c>
      <c r="G356" s="771" t="s">
        <v>3071</v>
      </c>
      <c r="I356" t="str">
        <f t="shared" si="5"/>
        <v>Direct</v>
      </c>
      <c r="J356" s="1444" t="s">
        <v>2721</v>
      </c>
    </row>
    <row r="357" spans="1:10">
      <c r="A357" s="770">
        <v>140162</v>
      </c>
      <c r="B357" s="771" t="s">
        <v>3246</v>
      </c>
      <c r="C357" s="771" t="s">
        <v>3600</v>
      </c>
      <c r="D357" s="772">
        <v>140</v>
      </c>
      <c r="E357" s="771" t="s">
        <v>2721</v>
      </c>
      <c r="F357" s="771" t="s">
        <v>2720</v>
      </c>
      <c r="G357" s="771" t="s">
        <v>3071</v>
      </c>
      <c r="I357" t="str">
        <f t="shared" si="5"/>
        <v>Direct</v>
      </c>
      <c r="J357" s="1444" t="s">
        <v>2721</v>
      </c>
    </row>
    <row r="358" spans="1:10">
      <c r="A358" s="770">
        <v>140167</v>
      </c>
      <c r="B358" s="771" t="s">
        <v>3246</v>
      </c>
      <c r="C358" s="771" t="s">
        <v>3601</v>
      </c>
      <c r="D358" s="772">
        <v>140</v>
      </c>
      <c r="E358" s="771" t="s">
        <v>2721</v>
      </c>
      <c r="F358" s="771" t="s">
        <v>2720</v>
      </c>
      <c r="G358" s="771" t="s">
        <v>3071</v>
      </c>
      <c r="I358" t="str">
        <f t="shared" si="5"/>
        <v>Direct</v>
      </c>
      <c r="J358" s="1444" t="s">
        <v>2721</v>
      </c>
    </row>
    <row r="359" spans="1:10">
      <c r="A359" s="770">
        <v>140168</v>
      </c>
      <c r="B359" s="771" t="s">
        <v>3602</v>
      </c>
      <c r="C359" s="771" t="s">
        <v>3603</v>
      </c>
      <c r="D359" s="772">
        <v>140</v>
      </c>
      <c r="E359" s="771" t="s">
        <v>2721</v>
      </c>
      <c r="F359" s="771" t="s">
        <v>2720</v>
      </c>
      <c r="G359" s="771" t="s">
        <v>3071</v>
      </c>
      <c r="I359" t="str">
        <f t="shared" si="5"/>
        <v>Direct</v>
      </c>
      <c r="J359" s="1444" t="s">
        <v>2721</v>
      </c>
    </row>
    <row r="360" spans="1:10">
      <c r="A360" s="770">
        <v>140169</v>
      </c>
      <c r="B360" s="771" t="s">
        <v>3246</v>
      </c>
      <c r="C360" s="771" t="s">
        <v>3604</v>
      </c>
      <c r="D360" s="772">
        <v>140</v>
      </c>
      <c r="E360" s="771" t="s">
        <v>2721</v>
      </c>
      <c r="F360" s="771" t="s">
        <v>2720</v>
      </c>
      <c r="G360" s="771" t="s">
        <v>3071</v>
      </c>
      <c r="I360" t="str">
        <f t="shared" si="5"/>
        <v>Direct</v>
      </c>
      <c r="J360" s="1444" t="s">
        <v>2721</v>
      </c>
    </row>
    <row r="361" spans="1:10">
      <c r="A361" s="770">
        <v>140170</v>
      </c>
      <c r="B361" s="771" t="s">
        <v>3605</v>
      </c>
      <c r="C361" s="771" t="s">
        <v>3606</v>
      </c>
      <c r="D361" s="772">
        <v>140</v>
      </c>
      <c r="E361" s="771" t="s">
        <v>2721</v>
      </c>
      <c r="F361" s="771" t="s">
        <v>2720</v>
      </c>
      <c r="G361" s="771" t="s">
        <v>3071</v>
      </c>
      <c r="I361" t="str">
        <f t="shared" si="5"/>
        <v>Direct</v>
      </c>
      <c r="J361" s="1444" t="s">
        <v>2721</v>
      </c>
    </row>
    <row r="362" spans="1:10">
      <c r="A362" s="770">
        <v>140173</v>
      </c>
      <c r="B362" s="771" t="s">
        <v>3607</v>
      </c>
      <c r="C362" s="771" t="s">
        <v>3608</v>
      </c>
      <c r="D362" s="772">
        <v>140</v>
      </c>
      <c r="E362" s="771" t="s">
        <v>2721</v>
      </c>
      <c r="F362" s="771" t="s">
        <v>2720</v>
      </c>
      <c r="G362" s="771" t="s">
        <v>3071</v>
      </c>
      <c r="I362" t="str">
        <f t="shared" si="5"/>
        <v>Direct</v>
      </c>
      <c r="J362" s="1444" t="s">
        <v>2721</v>
      </c>
    </row>
    <row r="363" spans="1:10">
      <c r="A363" s="770">
        <v>140175</v>
      </c>
      <c r="B363" s="771" t="s">
        <v>3246</v>
      </c>
      <c r="C363" s="771" t="s">
        <v>3609</v>
      </c>
      <c r="D363" s="772">
        <v>140</v>
      </c>
      <c r="E363" s="771" t="s">
        <v>2721</v>
      </c>
      <c r="F363" s="771" t="s">
        <v>2720</v>
      </c>
      <c r="G363" s="771" t="s">
        <v>3071</v>
      </c>
      <c r="I363" t="str">
        <f t="shared" si="5"/>
        <v>Direct</v>
      </c>
      <c r="J363" s="1444" t="s">
        <v>2721</v>
      </c>
    </row>
    <row r="364" spans="1:10">
      <c r="A364" s="770">
        <v>140176</v>
      </c>
      <c r="B364" s="771" t="s">
        <v>3246</v>
      </c>
      <c r="C364" s="771" t="s">
        <v>3610</v>
      </c>
      <c r="D364" s="772">
        <v>140</v>
      </c>
      <c r="E364" s="771" t="s">
        <v>2721</v>
      </c>
      <c r="F364" s="771" t="s">
        <v>2720</v>
      </c>
      <c r="G364" s="771" t="s">
        <v>3071</v>
      </c>
      <c r="I364" t="str">
        <f t="shared" si="5"/>
        <v>Direct</v>
      </c>
      <c r="J364" s="1444" t="s">
        <v>2721</v>
      </c>
    </row>
    <row r="365" spans="1:10">
      <c r="A365" s="770">
        <v>140177</v>
      </c>
      <c r="B365" s="771" t="s">
        <v>3246</v>
      </c>
      <c r="C365" s="771" t="s">
        <v>3611</v>
      </c>
      <c r="D365" s="772">
        <v>140</v>
      </c>
      <c r="E365" s="771" t="s">
        <v>2721</v>
      </c>
      <c r="F365" s="771" t="s">
        <v>2720</v>
      </c>
      <c r="G365" s="771" t="s">
        <v>3071</v>
      </c>
      <c r="I365" t="str">
        <f t="shared" si="5"/>
        <v>Direct</v>
      </c>
      <c r="J365" s="1444" t="s">
        <v>2721</v>
      </c>
    </row>
    <row r="366" spans="1:10">
      <c r="A366" s="770">
        <v>140178</v>
      </c>
      <c r="B366" s="771" t="s">
        <v>3612</v>
      </c>
      <c r="C366" s="771" t="s">
        <v>3613</v>
      </c>
      <c r="D366" s="772">
        <v>140</v>
      </c>
      <c r="E366" s="771" t="s">
        <v>2721</v>
      </c>
      <c r="F366" s="771" t="s">
        <v>2720</v>
      </c>
      <c r="G366" s="771" t="s">
        <v>3071</v>
      </c>
      <c r="I366" t="str">
        <f t="shared" si="5"/>
        <v>Direct</v>
      </c>
      <c r="J366" s="1444" t="s">
        <v>2721</v>
      </c>
    </row>
    <row r="367" spans="1:10">
      <c r="A367" s="770">
        <v>140179</v>
      </c>
      <c r="B367" s="771" t="s">
        <v>3246</v>
      </c>
      <c r="C367" s="771" t="s">
        <v>3614</v>
      </c>
      <c r="D367" s="772">
        <v>140</v>
      </c>
      <c r="E367" s="771" t="s">
        <v>2721</v>
      </c>
      <c r="F367" s="771" t="s">
        <v>2720</v>
      </c>
      <c r="G367" s="771" t="s">
        <v>3071</v>
      </c>
      <c r="I367" t="str">
        <f t="shared" si="5"/>
        <v>Direct</v>
      </c>
      <c r="J367" s="1444" t="s">
        <v>2721</v>
      </c>
    </row>
    <row r="368" spans="1:10">
      <c r="A368" s="770">
        <v>140182</v>
      </c>
      <c r="B368" s="771" t="s">
        <v>3615</v>
      </c>
      <c r="C368" s="771" t="s">
        <v>3616</v>
      </c>
      <c r="D368" s="772">
        <v>140</v>
      </c>
      <c r="E368" s="771" t="s">
        <v>2721</v>
      </c>
      <c r="F368" s="771" t="s">
        <v>2720</v>
      </c>
      <c r="G368" s="771" t="s">
        <v>3071</v>
      </c>
      <c r="I368" t="str">
        <f t="shared" si="5"/>
        <v>Direct</v>
      </c>
      <c r="J368" s="1444" t="s">
        <v>2721</v>
      </c>
    </row>
    <row r="369" spans="1:10">
      <c r="A369" s="770">
        <v>140183</v>
      </c>
      <c r="B369" s="771" t="s">
        <v>3246</v>
      </c>
      <c r="C369" s="771" t="s">
        <v>3617</v>
      </c>
      <c r="D369" s="772">
        <v>140</v>
      </c>
      <c r="E369" s="771" t="s">
        <v>2721</v>
      </c>
      <c r="F369" s="771" t="s">
        <v>2720</v>
      </c>
      <c r="G369" s="771" t="s">
        <v>3071</v>
      </c>
      <c r="I369" t="str">
        <f t="shared" si="5"/>
        <v>Direct</v>
      </c>
      <c r="J369" s="1444" t="s">
        <v>2721</v>
      </c>
    </row>
    <row r="370" spans="1:10">
      <c r="A370" s="770">
        <v>140184</v>
      </c>
      <c r="B370" s="771" t="s">
        <v>3246</v>
      </c>
      <c r="C370" s="771" t="s">
        <v>3618</v>
      </c>
      <c r="D370" s="772">
        <v>140</v>
      </c>
      <c r="E370" s="771" t="s">
        <v>2721</v>
      </c>
      <c r="F370" s="771" t="s">
        <v>2720</v>
      </c>
      <c r="G370" s="771" t="s">
        <v>3071</v>
      </c>
      <c r="I370" t="str">
        <f t="shared" si="5"/>
        <v>Direct</v>
      </c>
      <c r="J370" s="1444" t="s">
        <v>2721</v>
      </c>
    </row>
    <row r="371" spans="1:10">
      <c r="A371" s="770">
        <v>140191</v>
      </c>
      <c r="B371" s="771" t="s">
        <v>3246</v>
      </c>
      <c r="C371" s="771" t="s">
        <v>3619</v>
      </c>
      <c r="D371" s="772">
        <v>140</v>
      </c>
      <c r="E371" s="771" t="s">
        <v>2721</v>
      </c>
      <c r="F371" s="771" t="s">
        <v>2720</v>
      </c>
      <c r="G371" s="771" t="s">
        <v>3071</v>
      </c>
      <c r="I371" t="str">
        <f t="shared" si="5"/>
        <v>Direct</v>
      </c>
      <c r="J371" s="1444" t="s">
        <v>2721</v>
      </c>
    </row>
    <row r="372" spans="1:10">
      <c r="A372" s="770">
        <v>140196</v>
      </c>
      <c r="B372" s="771" t="s">
        <v>3246</v>
      </c>
      <c r="C372" s="771" t="s">
        <v>3620</v>
      </c>
      <c r="D372" s="772">
        <v>140</v>
      </c>
      <c r="E372" s="771" t="s">
        <v>2721</v>
      </c>
      <c r="F372" s="771" t="s">
        <v>2720</v>
      </c>
      <c r="G372" s="771" t="s">
        <v>3071</v>
      </c>
      <c r="I372" t="str">
        <f t="shared" si="5"/>
        <v>Direct</v>
      </c>
      <c r="J372" s="1444" t="s">
        <v>2721</v>
      </c>
    </row>
    <row r="373" spans="1:10">
      <c r="A373" s="770">
        <v>140200</v>
      </c>
      <c r="B373" s="771" t="s">
        <v>3621</v>
      </c>
      <c r="C373" s="771" t="s">
        <v>3622</v>
      </c>
      <c r="D373" s="772">
        <v>140</v>
      </c>
      <c r="E373" s="771" t="s">
        <v>2721</v>
      </c>
      <c r="F373" s="771" t="s">
        <v>2720</v>
      </c>
      <c r="G373" s="771" t="s">
        <v>3071</v>
      </c>
      <c r="I373" t="str">
        <f t="shared" si="5"/>
        <v>Direct</v>
      </c>
      <c r="J373" s="1444" t="s">
        <v>2721</v>
      </c>
    </row>
    <row r="374" spans="1:10">
      <c r="A374" s="770">
        <v>140201</v>
      </c>
      <c r="B374" s="771" t="s">
        <v>3246</v>
      </c>
      <c r="C374" s="771" t="s">
        <v>3623</v>
      </c>
      <c r="D374" s="772">
        <v>140</v>
      </c>
      <c r="E374" s="771" t="s">
        <v>2721</v>
      </c>
      <c r="F374" s="771" t="s">
        <v>2720</v>
      </c>
      <c r="G374" s="771" t="s">
        <v>3071</v>
      </c>
      <c r="I374" t="str">
        <f t="shared" si="5"/>
        <v>Direct</v>
      </c>
      <c r="J374" s="1444" t="s">
        <v>2721</v>
      </c>
    </row>
    <row r="375" spans="1:10">
      <c r="A375" s="770">
        <v>140203</v>
      </c>
      <c r="B375" s="771" t="s">
        <v>3246</v>
      </c>
      <c r="C375" s="771" t="s">
        <v>3624</v>
      </c>
      <c r="D375" s="772">
        <v>140</v>
      </c>
      <c r="E375" s="771" t="s">
        <v>2721</v>
      </c>
      <c r="F375" s="771" t="s">
        <v>2720</v>
      </c>
      <c r="G375" s="771" t="s">
        <v>3071</v>
      </c>
      <c r="I375" t="str">
        <f t="shared" si="5"/>
        <v>Direct</v>
      </c>
      <c r="J375" s="1444" t="s">
        <v>2721</v>
      </c>
    </row>
    <row r="376" spans="1:10">
      <c r="A376" s="770">
        <v>140204</v>
      </c>
      <c r="B376" s="771" t="s">
        <v>3625</v>
      </c>
      <c r="C376" s="771" t="s">
        <v>3626</v>
      </c>
      <c r="D376" s="772">
        <v>140</v>
      </c>
      <c r="E376" s="771" t="s">
        <v>2721</v>
      </c>
      <c r="F376" s="771" t="s">
        <v>2720</v>
      </c>
      <c r="G376" s="771" t="s">
        <v>3071</v>
      </c>
      <c r="I376" t="str">
        <f t="shared" si="5"/>
        <v>Direct</v>
      </c>
      <c r="J376" s="1444" t="s">
        <v>2721</v>
      </c>
    </row>
    <row r="377" spans="1:10">
      <c r="A377" s="770">
        <v>140205</v>
      </c>
      <c r="B377" s="771" t="s">
        <v>3246</v>
      </c>
      <c r="C377" s="771" t="s">
        <v>3627</v>
      </c>
      <c r="D377" s="772">
        <v>140</v>
      </c>
      <c r="E377" s="771" t="s">
        <v>2721</v>
      </c>
      <c r="F377" s="771" t="s">
        <v>2720</v>
      </c>
      <c r="G377" s="771" t="s">
        <v>3071</v>
      </c>
      <c r="I377" t="str">
        <f t="shared" si="5"/>
        <v>Direct</v>
      </c>
      <c r="J377" s="1444" t="s">
        <v>2721</v>
      </c>
    </row>
    <row r="378" spans="1:10">
      <c r="A378" s="770">
        <v>140206</v>
      </c>
      <c r="B378" s="771" t="s">
        <v>3628</v>
      </c>
      <c r="C378" s="771" t="s">
        <v>3629</v>
      </c>
      <c r="D378" s="772">
        <v>140</v>
      </c>
      <c r="E378" s="771" t="s">
        <v>2721</v>
      </c>
      <c r="F378" s="771" t="s">
        <v>2720</v>
      </c>
      <c r="G378" s="771" t="s">
        <v>3071</v>
      </c>
      <c r="I378" t="str">
        <f t="shared" si="5"/>
        <v>Direct</v>
      </c>
      <c r="J378" s="1444" t="s">
        <v>2721</v>
      </c>
    </row>
    <row r="379" spans="1:10">
      <c r="A379" s="770">
        <v>140206</v>
      </c>
      <c r="B379" s="771" t="s">
        <v>3628</v>
      </c>
      <c r="C379" s="771" t="s">
        <v>3629</v>
      </c>
      <c r="D379" s="772">
        <v>140</v>
      </c>
      <c r="E379" s="771" t="s">
        <v>2721</v>
      </c>
      <c r="F379" s="771" t="s">
        <v>2720</v>
      </c>
      <c r="G379" s="771" t="s">
        <v>3071</v>
      </c>
      <c r="I379" t="str">
        <f t="shared" si="5"/>
        <v>Direct</v>
      </c>
      <c r="J379" s="1444" t="s">
        <v>2721</v>
      </c>
    </row>
    <row r="380" spans="1:10">
      <c r="A380" s="770">
        <v>140207</v>
      </c>
      <c r="B380" s="771" t="s">
        <v>3630</v>
      </c>
      <c r="C380" s="771" t="s">
        <v>3631</v>
      </c>
      <c r="D380" s="772">
        <v>140</v>
      </c>
      <c r="E380" s="771" t="s">
        <v>2721</v>
      </c>
      <c r="F380" s="771" t="s">
        <v>2720</v>
      </c>
      <c r="G380" s="771" t="s">
        <v>3071</v>
      </c>
      <c r="I380" t="str">
        <f t="shared" si="5"/>
        <v>Direct</v>
      </c>
      <c r="J380" s="1444" t="s">
        <v>2721</v>
      </c>
    </row>
    <row r="381" spans="1:10">
      <c r="A381" s="770">
        <v>140208</v>
      </c>
      <c r="B381" s="771" t="s">
        <v>3246</v>
      </c>
      <c r="C381" s="771" t="s">
        <v>3632</v>
      </c>
      <c r="D381" s="772">
        <v>140</v>
      </c>
      <c r="E381" s="771" t="s">
        <v>2721</v>
      </c>
      <c r="F381" s="771" t="s">
        <v>2720</v>
      </c>
      <c r="G381" s="771" t="s">
        <v>3071</v>
      </c>
      <c r="I381" t="str">
        <f t="shared" si="5"/>
        <v>Direct</v>
      </c>
      <c r="J381" s="1444" t="s">
        <v>2721</v>
      </c>
    </row>
    <row r="382" spans="1:10">
      <c r="A382" s="770">
        <v>140209</v>
      </c>
      <c r="B382" s="771" t="s">
        <v>3246</v>
      </c>
      <c r="C382" s="771" t="s">
        <v>3633</v>
      </c>
      <c r="D382" s="772">
        <v>140</v>
      </c>
      <c r="E382" s="771" t="s">
        <v>2721</v>
      </c>
      <c r="F382" s="771" t="s">
        <v>2720</v>
      </c>
      <c r="G382" s="771" t="s">
        <v>3071</v>
      </c>
      <c r="I382" t="str">
        <f t="shared" si="5"/>
        <v>Direct</v>
      </c>
      <c r="J382" s="1444" t="s">
        <v>2721</v>
      </c>
    </row>
    <row r="383" spans="1:10">
      <c r="A383" s="770">
        <v>140212</v>
      </c>
      <c r="B383" s="771" t="s">
        <v>3246</v>
      </c>
      <c r="C383" s="771" t="s">
        <v>3634</v>
      </c>
      <c r="D383" s="772">
        <v>140</v>
      </c>
      <c r="E383" s="771" t="s">
        <v>2721</v>
      </c>
      <c r="F383" s="771" t="s">
        <v>2720</v>
      </c>
      <c r="G383" s="771" t="s">
        <v>3071</v>
      </c>
      <c r="I383" t="str">
        <f t="shared" si="5"/>
        <v>Direct</v>
      </c>
      <c r="J383" s="1444" t="s">
        <v>2721</v>
      </c>
    </row>
    <row r="384" spans="1:10">
      <c r="A384" s="770">
        <v>140215</v>
      </c>
      <c r="B384" s="771" t="s">
        <v>3635</v>
      </c>
      <c r="C384" s="771" t="s">
        <v>3636</v>
      </c>
      <c r="D384" s="772">
        <v>140</v>
      </c>
      <c r="E384" s="771" t="s">
        <v>2721</v>
      </c>
      <c r="F384" s="771" t="s">
        <v>2720</v>
      </c>
      <c r="G384" s="771" t="s">
        <v>3071</v>
      </c>
      <c r="I384" t="str">
        <f t="shared" si="5"/>
        <v>Direct</v>
      </c>
      <c r="J384" s="1444" t="s">
        <v>2721</v>
      </c>
    </row>
    <row r="385" spans="1:10">
      <c r="A385" s="770">
        <v>140216</v>
      </c>
      <c r="B385" s="771" t="s">
        <v>3246</v>
      </c>
      <c r="C385" s="771" t="s">
        <v>3637</v>
      </c>
      <c r="D385" s="772">
        <v>140</v>
      </c>
      <c r="E385" s="771" t="s">
        <v>2721</v>
      </c>
      <c r="F385" s="771" t="s">
        <v>2720</v>
      </c>
      <c r="G385" s="771" t="s">
        <v>3071</v>
      </c>
      <c r="I385" t="str">
        <f t="shared" si="5"/>
        <v>Direct</v>
      </c>
      <c r="J385" s="1444" t="s">
        <v>2721</v>
      </c>
    </row>
    <row r="386" spans="1:10">
      <c r="A386" s="770">
        <v>140218</v>
      </c>
      <c r="B386" s="771" t="s">
        <v>3638</v>
      </c>
      <c r="C386" s="771" t="s">
        <v>3639</v>
      </c>
      <c r="D386" s="772">
        <v>140</v>
      </c>
      <c r="E386" s="771" t="s">
        <v>2721</v>
      </c>
      <c r="F386" s="771" t="s">
        <v>2720</v>
      </c>
      <c r="G386" s="771" t="s">
        <v>3071</v>
      </c>
      <c r="I386" t="str">
        <f t="shared" si="5"/>
        <v>Direct</v>
      </c>
      <c r="J386" s="1444" t="s">
        <v>2721</v>
      </c>
    </row>
    <row r="387" spans="1:10">
      <c r="A387" s="770">
        <v>140219</v>
      </c>
      <c r="B387" s="771" t="s">
        <v>3640</v>
      </c>
      <c r="C387" s="771" t="s">
        <v>3641</v>
      </c>
      <c r="D387" s="772">
        <v>140</v>
      </c>
      <c r="E387" s="771" t="s">
        <v>2721</v>
      </c>
      <c r="F387" s="771" t="s">
        <v>2720</v>
      </c>
      <c r="G387" s="771" t="s">
        <v>3071</v>
      </c>
      <c r="I387" t="str">
        <f t="shared" ref="I387:I450" si="6">IF(ISNUMBER(SEARCH("-",J387)),RIGHT(J387,LEN(J387)-SEARCH("-",J387)),J387)</f>
        <v>Direct</v>
      </c>
      <c r="J387" s="1444" t="s">
        <v>2721</v>
      </c>
    </row>
    <row r="388" spans="1:10">
      <c r="A388" s="770">
        <v>140221</v>
      </c>
      <c r="B388" s="771" t="s">
        <v>3642</v>
      </c>
      <c r="C388" s="771" t="s">
        <v>3643</v>
      </c>
      <c r="D388" s="772">
        <v>140</v>
      </c>
      <c r="E388" s="771" t="s">
        <v>2721</v>
      </c>
      <c r="F388" s="771" t="s">
        <v>2720</v>
      </c>
      <c r="G388" s="771" t="s">
        <v>3071</v>
      </c>
      <c r="I388" t="str">
        <f t="shared" si="6"/>
        <v>Direct</v>
      </c>
      <c r="J388" s="1444" t="s">
        <v>2721</v>
      </c>
    </row>
    <row r="389" spans="1:10">
      <c r="A389" s="770">
        <v>140225</v>
      </c>
      <c r="B389" s="771" t="s">
        <v>3246</v>
      </c>
      <c r="C389" s="771" t="s">
        <v>3644</v>
      </c>
      <c r="D389" s="772">
        <v>140</v>
      </c>
      <c r="E389" s="771" t="s">
        <v>2721</v>
      </c>
      <c r="F389" s="771" t="s">
        <v>2720</v>
      </c>
      <c r="G389" s="771" t="s">
        <v>3071</v>
      </c>
      <c r="I389" t="str">
        <f t="shared" si="6"/>
        <v>Direct</v>
      </c>
      <c r="J389" s="1444" t="s">
        <v>2721</v>
      </c>
    </row>
    <row r="390" spans="1:10">
      <c r="A390" s="770">
        <v>140228</v>
      </c>
      <c r="B390" s="771" t="s">
        <v>3246</v>
      </c>
      <c r="C390" s="771" t="s">
        <v>3645</v>
      </c>
      <c r="D390" s="772">
        <v>140</v>
      </c>
      <c r="E390" s="771" t="s">
        <v>2721</v>
      </c>
      <c r="F390" s="771" t="s">
        <v>2720</v>
      </c>
      <c r="G390" s="771" t="s">
        <v>3071</v>
      </c>
      <c r="I390" t="str">
        <f t="shared" si="6"/>
        <v>Direct</v>
      </c>
      <c r="J390" s="1444" t="s">
        <v>2721</v>
      </c>
    </row>
    <row r="391" spans="1:10">
      <c r="A391" s="770">
        <v>140229</v>
      </c>
      <c r="B391" s="771" t="s">
        <v>3246</v>
      </c>
      <c r="C391" s="771" t="s">
        <v>3646</v>
      </c>
      <c r="D391" s="772">
        <v>140</v>
      </c>
      <c r="E391" s="771" t="s">
        <v>2721</v>
      </c>
      <c r="F391" s="771" t="s">
        <v>2720</v>
      </c>
      <c r="G391" s="771" t="s">
        <v>3071</v>
      </c>
      <c r="I391" t="str">
        <f t="shared" si="6"/>
        <v>Direct</v>
      </c>
      <c r="J391" s="1444" t="s">
        <v>2721</v>
      </c>
    </row>
    <row r="392" spans="1:10">
      <c r="A392" s="770">
        <v>140230</v>
      </c>
      <c r="B392" s="771" t="s">
        <v>3246</v>
      </c>
      <c r="C392" s="771" t="s">
        <v>3647</v>
      </c>
      <c r="D392" s="772">
        <v>140</v>
      </c>
      <c r="E392" s="771" t="s">
        <v>2721</v>
      </c>
      <c r="F392" s="771" t="s">
        <v>2720</v>
      </c>
      <c r="G392" s="771" t="s">
        <v>3071</v>
      </c>
      <c r="I392" t="str">
        <f t="shared" si="6"/>
        <v>Direct</v>
      </c>
      <c r="J392" s="1444" t="s">
        <v>2721</v>
      </c>
    </row>
    <row r="393" spans="1:10">
      <c r="A393" s="770">
        <v>140233</v>
      </c>
      <c r="B393" s="771" t="s">
        <v>3648</v>
      </c>
      <c r="C393" s="771" t="s">
        <v>3649</v>
      </c>
      <c r="D393" s="772">
        <v>140</v>
      </c>
      <c r="E393" s="771" t="s">
        <v>2721</v>
      </c>
      <c r="F393" s="771" t="s">
        <v>2720</v>
      </c>
      <c r="G393" s="771" t="s">
        <v>3071</v>
      </c>
      <c r="I393" t="str">
        <f t="shared" si="6"/>
        <v>Direct</v>
      </c>
      <c r="J393" s="1444" t="s">
        <v>2721</v>
      </c>
    </row>
    <row r="394" spans="1:10">
      <c r="A394" s="770">
        <v>140235</v>
      </c>
      <c r="B394" s="771" t="s">
        <v>3246</v>
      </c>
      <c r="C394" s="771" t="s">
        <v>3650</v>
      </c>
      <c r="D394" s="772">
        <v>140</v>
      </c>
      <c r="E394" s="771" t="s">
        <v>2721</v>
      </c>
      <c r="F394" s="771" t="s">
        <v>2720</v>
      </c>
      <c r="G394" s="771" t="s">
        <v>3071</v>
      </c>
      <c r="I394" t="str">
        <f t="shared" si="6"/>
        <v>Direct</v>
      </c>
      <c r="J394" s="1444" t="s">
        <v>2721</v>
      </c>
    </row>
    <row r="395" spans="1:10">
      <c r="A395" s="770">
        <v>140237</v>
      </c>
      <c r="B395" s="771" t="s">
        <v>3651</v>
      </c>
      <c r="C395" s="771" t="s">
        <v>3652</v>
      </c>
      <c r="D395" s="772">
        <v>140</v>
      </c>
      <c r="E395" s="771" t="s">
        <v>2721</v>
      </c>
      <c r="F395" s="771" t="s">
        <v>2720</v>
      </c>
      <c r="G395" s="771" t="s">
        <v>3071</v>
      </c>
      <c r="I395" t="str">
        <f t="shared" si="6"/>
        <v>Direct</v>
      </c>
      <c r="J395" s="1444" t="s">
        <v>2721</v>
      </c>
    </row>
    <row r="396" spans="1:10">
      <c r="A396" s="770">
        <v>140240</v>
      </c>
      <c r="B396" s="771" t="s">
        <v>3653</v>
      </c>
      <c r="C396" s="771" t="s">
        <v>3654</v>
      </c>
      <c r="D396" s="772">
        <v>140</v>
      </c>
      <c r="E396" s="771" t="s">
        <v>2721</v>
      </c>
      <c r="F396" s="771" t="s">
        <v>2720</v>
      </c>
      <c r="G396" s="771" t="s">
        <v>3071</v>
      </c>
      <c r="I396" t="str">
        <f t="shared" si="6"/>
        <v>Direct</v>
      </c>
      <c r="J396" s="1444" t="s">
        <v>2721</v>
      </c>
    </row>
    <row r="397" spans="1:10">
      <c r="A397" s="770">
        <v>140241</v>
      </c>
      <c r="B397" s="771" t="s">
        <v>3246</v>
      </c>
      <c r="C397" s="771" t="s">
        <v>3655</v>
      </c>
      <c r="D397" s="772">
        <v>140</v>
      </c>
      <c r="E397" s="771" t="s">
        <v>2721</v>
      </c>
      <c r="F397" s="771" t="s">
        <v>2720</v>
      </c>
      <c r="G397" s="771" t="s">
        <v>3071</v>
      </c>
      <c r="I397" t="str">
        <f t="shared" si="6"/>
        <v>Direct</v>
      </c>
      <c r="J397" s="1444" t="s">
        <v>2721</v>
      </c>
    </row>
    <row r="398" spans="1:10">
      <c r="A398" s="770">
        <v>140242</v>
      </c>
      <c r="B398" s="771" t="s">
        <v>3246</v>
      </c>
      <c r="C398" s="771" t="s">
        <v>3656</v>
      </c>
      <c r="D398" s="772">
        <v>140</v>
      </c>
      <c r="E398" s="771" t="s">
        <v>2721</v>
      </c>
      <c r="F398" s="771" t="s">
        <v>2720</v>
      </c>
      <c r="G398" s="771" t="s">
        <v>3071</v>
      </c>
      <c r="I398" t="str">
        <f t="shared" si="6"/>
        <v>Direct</v>
      </c>
      <c r="J398" s="1444" t="s">
        <v>2721</v>
      </c>
    </row>
    <row r="399" spans="1:10">
      <c r="A399" s="770">
        <v>140244</v>
      </c>
      <c r="B399" s="771" t="s">
        <v>3657</v>
      </c>
      <c r="C399" s="771" t="s">
        <v>3658</v>
      </c>
      <c r="D399" s="772">
        <v>140</v>
      </c>
      <c r="E399" s="771" t="s">
        <v>2721</v>
      </c>
      <c r="F399" s="771" t="s">
        <v>2720</v>
      </c>
      <c r="G399" s="771" t="s">
        <v>3071</v>
      </c>
      <c r="I399" t="str">
        <f t="shared" si="6"/>
        <v>Direct</v>
      </c>
      <c r="J399" s="1444" t="s">
        <v>2721</v>
      </c>
    </row>
    <row r="400" spans="1:10">
      <c r="A400" s="770">
        <v>140246</v>
      </c>
      <c r="B400" s="771" t="s">
        <v>3246</v>
      </c>
      <c r="C400" s="771" t="s">
        <v>3659</v>
      </c>
      <c r="D400" s="772">
        <v>140</v>
      </c>
      <c r="E400" s="771" t="s">
        <v>2721</v>
      </c>
      <c r="F400" s="771" t="s">
        <v>2720</v>
      </c>
      <c r="G400" s="771" t="s">
        <v>3071</v>
      </c>
      <c r="I400" t="str">
        <f t="shared" si="6"/>
        <v>Direct</v>
      </c>
      <c r="J400" s="1444" t="s">
        <v>2721</v>
      </c>
    </row>
    <row r="401" spans="1:10">
      <c r="A401" s="770">
        <v>140250</v>
      </c>
      <c r="B401" s="771" t="s">
        <v>3246</v>
      </c>
      <c r="C401" s="771" t="s">
        <v>3660</v>
      </c>
      <c r="D401" s="772">
        <v>140</v>
      </c>
      <c r="E401" s="771" t="s">
        <v>2721</v>
      </c>
      <c r="F401" s="771" t="s">
        <v>2720</v>
      </c>
      <c r="G401" s="771" t="s">
        <v>3071</v>
      </c>
      <c r="I401" t="str">
        <f t="shared" si="6"/>
        <v>Direct</v>
      </c>
      <c r="J401" s="1444" t="s">
        <v>2721</v>
      </c>
    </row>
    <row r="402" spans="1:10">
      <c r="A402" s="770">
        <v>140251</v>
      </c>
      <c r="B402" s="771" t="s">
        <v>3246</v>
      </c>
      <c r="C402" s="771" t="s">
        <v>3661</v>
      </c>
      <c r="D402" s="772">
        <v>140</v>
      </c>
      <c r="E402" s="771" t="s">
        <v>2721</v>
      </c>
      <c r="F402" s="771" t="s">
        <v>2720</v>
      </c>
      <c r="G402" s="771" t="s">
        <v>3071</v>
      </c>
      <c r="I402" t="str">
        <f t="shared" si="6"/>
        <v>Direct</v>
      </c>
      <c r="J402" s="1444" t="s">
        <v>2721</v>
      </c>
    </row>
    <row r="403" spans="1:10">
      <c r="A403" s="770">
        <v>140254</v>
      </c>
      <c r="B403" s="771" t="s">
        <v>3662</v>
      </c>
      <c r="C403" s="771" t="s">
        <v>3663</v>
      </c>
      <c r="D403" s="772">
        <v>140</v>
      </c>
      <c r="E403" s="771" t="s">
        <v>2721</v>
      </c>
      <c r="F403" s="771" t="s">
        <v>2720</v>
      </c>
      <c r="G403" s="771" t="s">
        <v>3071</v>
      </c>
      <c r="I403" t="str">
        <f t="shared" si="6"/>
        <v>Direct</v>
      </c>
      <c r="J403" s="1444" t="s">
        <v>2721</v>
      </c>
    </row>
    <row r="404" spans="1:10">
      <c r="A404" s="770">
        <v>140255</v>
      </c>
      <c r="B404" s="771" t="s">
        <v>3246</v>
      </c>
      <c r="C404" s="771" t="s">
        <v>3664</v>
      </c>
      <c r="D404" s="772">
        <v>140</v>
      </c>
      <c r="E404" s="771" t="s">
        <v>2721</v>
      </c>
      <c r="F404" s="771" t="s">
        <v>2720</v>
      </c>
      <c r="G404" s="771" t="s">
        <v>3071</v>
      </c>
      <c r="I404" t="str">
        <f t="shared" si="6"/>
        <v>Direct</v>
      </c>
      <c r="J404" s="1444" t="s">
        <v>2721</v>
      </c>
    </row>
    <row r="405" spans="1:10">
      <c r="A405" s="770">
        <v>140262</v>
      </c>
      <c r="B405" s="771" t="s">
        <v>3665</v>
      </c>
      <c r="C405" s="771" t="s">
        <v>3666</v>
      </c>
      <c r="D405" s="772">
        <v>140</v>
      </c>
      <c r="E405" s="771" t="s">
        <v>2721</v>
      </c>
      <c r="F405" s="771" t="s">
        <v>2720</v>
      </c>
      <c r="G405" s="771" t="s">
        <v>3071</v>
      </c>
      <c r="I405" t="str">
        <f t="shared" si="6"/>
        <v>Direct</v>
      </c>
      <c r="J405" s="1444" t="s">
        <v>2721</v>
      </c>
    </row>
    <row r="406" spans="1:10">
      <c r="A406" s="770">
        <v>140274</v>
      </c>
      <c r="B406" s="771" t="s">
        <v>3667</v>
      </c>
      <c r="C406" s="771" t="s">
        <v>3668</v>
      </c>
      <c r="D406" s="772">
        <v>140</v>
      </c>
      <c r="E406" s="771" t="s">
        <v>2721</v>
      </c>
      <c r="F406" s="771" t="s">
        <v>2720</v>
      </c>
      <c r="G406" s="771" t="s">
        <v>3071</v>
      </c>
      <c r="I406" t="str">
        <f t="shared" si="6"/>
        <v>Direct</v>
      </c>
      <c r="J406" s="1444" t="s">
        <v>2721</v>
      </c>
    </row>
    <row r="407" spans="1:10">
      <c r="A407" s="770">
        <v>140277</v>
      </c>
      <c r="B407" s="771" t="s">
        <v>3669</v>
      </c>
      <c r="C407" s="771" t="s">
        <v>3670</v>
      </c>
      <c r="D407" s="772">
        <v>140</v>
      </c>
      <c r="E407" s="771" t="s">
        <v>2721</v>
      </c>
      <c r="F407" s="771" t="s">
        <v>2720</v>
      </c>
      <c r="G407" s="771" t="s">
        <v>3071</v>
      </c>
      <c r="I407" t="str">
        <f t="shared" si="6"/>
        <v>Direct</v>
      </c>
      <c r="J407" s="1444" t="s">
        <v>2721</v>
      </c>
    </row>
    <row r="408" spans="1:10">
      <c r="A408" s="770">
        <v>140279</v>
      </c>
      <c r="B408" s="771" t="s">
        <v>3671</v>
      </c>
      <c r="C408" s="771" t="s">
        <v>3672</v>
      </c>
      <c r="D408" s="772">
        <v>140</v>
      </c>
      <c r="E408" s="771" t="s">
        <v>2721</v>
      </c>
      <c r="F408" s="771" t="s">
        <v>2720</v>
      </c>
      <c r="G408" s="771" t="s">
        <v>3071</v>
      </c>
      <c r="I408" t="str">
        <f t="shared" si="6"/>
        <v>Direct</v>
      </c>
      <c r="J408" s="1444" t="s">
        <v>2721</v>
      </c>
    </row>
    <row r="409" spans="1:10">
      <c r="A409" s="770">
        <v>140287</v>
      </c>
      <c r="B409" s="771" t="s">
        <v>3673</v>
      </c>
      <c r="C409" s="771" t="s">
        <v>3674</v>
      </c>
      <c r="D409" s="772">
        <v>140</v>
      </c>
      <c r="E409" s="771" t="s">
        <v>2721</v>
      </c>
      <c r="F409" s="771" t="s">
        <v>2720</v>
      </c>
      <c r="G409" s="771" t="s">
        <v>3071</v>
      </c>
      <c r="I409" t="str">
        <f t="shared" si="6"/>
        <v>Direct</v>
      </c>
      <c r="J409" s="1444" t="s">
        <v>2721</v>
      </c>
    </row>
    <row r="410" spans="1:10">
      <c r="A410" s="770">
        <v>140290</v>
      </c>
      <c r="B410" s="771" t="s">
        <v>3675</v>
      </c>
      <c r="C410" s="771" t="s">
        <v>3676</v>
      </c>
      <c r="D410" s="772">
        <v>140</v>
      </c>
      <c r="E410" s="771" t="s">
        <v>2721</v>
      </c>
      <c r="F410" s="771" t="s">
        <v>2720</v>
      </c>
      <c r="G410" s="771" t="s">
        <v>3071</v>
      </c>
      <c r="I410" t="str">
        <f t="shared" si="6"/>
        <v>Direct</v>
      </c>
      <c r="J410" s="1444" t="s">
        <v>2721</v>
      </c>
    </row>
    <row r="411" spans="1:10">
      <c r="A411" s="770">
        <v>140294</v>
      </c>
      <c r="B411" s="771" t="s">
        <v>3677</v>
      </c>
      <c r="C411" s="771" t="s">
        <v>3678</v>
      </c>
      <c r="D411" s="772">
        <v>140</v>
      </c>
      <c r="E411" s="771" t="s">
        <v>2721</v>
      </c>
      <c r="F411" s="771" t="s">
        <v>2720</v>
      </c>
      <c r="G411" s="771" t="s">
        <v>3071</v>
      </c>
      <c r="I411" t="str">
        <f t="shared" si="6"/>
        <v>Direct</v>
      </c>
      <c r="J411" s="1444" t="s">
        <v>2721</v>
      </c>
    </row>
    <row r="412" spans="1:10">
      <c r="A412" s="770">
        <v>140310</v>
      </c>
      <c r="B412" s="771" t="s">
        <v>3679</v>
      </c>
      <c r="C412" s="771" t="s">
        <v>3680</v>
      </c>
      <c r="D412" s="772">
        <v>140</v>
      </c>
      <c r="E412" s="771" t="s">
        <v>2721</v>
      </c>
      <c r="F412" s="771" t="s">
        <v>2720</v>
      </c>
      <c r="G412" s="771" t="s">
        <v>3071</v>
      </c>
      <c r="I412" t="str">
        <f t="shared" si="6"/>
        <v>Direct</v>
      </c>
      <c r="J412" s="1444" t="s">
        <v>2721</v>
      </c>
    </row>
    <row r="413" spans="1:10">
      <c r="A413" s="770">
        <v>140311</v>
      </c>
      <c r="B413" s="771" t="s">
        <v>3681</v>
      </c>
      <c r="C413" s="771" t="s">
        <v>3682</v>
      </c>
      <c r="D413" s="772">
        <v>140</v>
      </c>
      <c r="E413" s="771" t="s">
        <v>2721</v>
      </c>
      <c r="F413" s="771" t="s">
        <v>2720</v>
      </c>
      <c r="G413" s="771" t="s">
        <v>3071</v>
      </c>
      <c r="I413" t="str">
        <f t="shared" si="6"/>
        <v>Direct</v>
      </c>
      <c r="J413" s="1444" t="s">
        <v>2721</v>
      </c>
    </row>
    <row r="414" spans="1:10">
      <c r="A414" s="770">
        <v>140317</v>
      </c>
      <c r="B414" s="771" t="s">
        <v>3683</v>
      </c>
      <c r="C414" s="771" t="s">
        <v>3684</v>
      </c>
      <c r="D414" s="772">
        <v>140</v>
      </c>
      <c r="E414" s="771" t="s">
        <v>2721</v>
      </c>
      <c r="F414" s="771" t="s">
        <v>2720</v>
      </c>
      <c r="G414" s="771" t="s">
        <v>3071</v>
      </c>
      <c r="I414" t="str">
        <f t="shared" si="6"/>
        <v>Direct</v>
      </c>
      <c r="J414" s="1444" t="s">
        <v>2721</v>
      </c>
    </row>
    <row r="415" spans="1:10">
      <c r="A415" s="770">
        <v>140322</v>
      </c>
      <c r="B415" s="771" t="s">
        <v>3685</v>
      </c>
      <c r="C415" s="771" t="s">
        <v>3686</v>
      </c>
      <c r="D415" s="772">
        <v>140</v>
      </c>
      <c r="E415" s="771" t="s">
        <v>2721</v>
      </c>
      <c r="F415" s="771" t="s">
        <v>2720</v>
      </c>
      <c r="G415" s="771" t="s">
        <v>3071</v>
      </c>
      <c r="I415" t="str">
        <f t="shared" si="6"/>
        <v>Direct</v>
      </c>
      <c r="J415" s="1444" t="s">
        <v>2721</v>
      </c>
    </row>
    <row r="416" spans="1:10">
      <c r="A416" s="770">
        <v>140324</v>
      </c>
      <c r="B416" s="771" t="s">
        <v>3687</v>
      </c>
      <c r="C416" s="771" t="s">
        <v>3688</v>
      </c>
      <c r="D416" s="772">
        <v>140</v>
      </c>
      <c r="E416" s="771" t="s">
        <v>2721</v>
      </c>
      <c r="F416" s="771" t="s">
        <v>2720</v>
      </c>
      <c r="G416" s="771" t="s">
        <v>3071</v>
      </c>
      <c r="I416" t="str">
        <f t="shared" si="6"/>
        <v>Direct</v>
      </c>
      <c r="J416" s="1444" t="s">
        <v>2721</v>
      </c>
    </row>
    <row r="417" spans="1:10">
      <c r="A417" s="770">
        <v>140325</v>
      </c>
      <c r="B417" s="771" t="s">
        <v>3689</v>
      </c>
      <c r="C417" s="771" t="s">
        <v>3690</v>
      </c>
      <c r="D417" s="772">
        <v>140</v>
      </c>
      <c r="E417" s="771" t="s">
        <v>2721</v>
      </c>
      <c r="F417" s="771" t="s">
        <v>2720</v>
      </c>
      <c r="G417" s="771" t="s">
        <v>3071</v>
      </c>
      <c r="I417" t="str">
        <f t="shared" si="6"/>
        <v>Direct</v>
      </c>
      <c r="J417" s="1444" t="s">
        <v>2721</v>
      </c>
    </row>
    <row r="418" spans="1:10">
      <c r="A418" s="770">
        <v>140326</v>
      </c>
      <c r="B418" s="771" t="s">
        <v>3246</v>
      </c>
      <c r="C418" s="771" t="s">
        <v>3691</v>
      </c>
      <c r="D418" s="772">
        <v>140</v>
      </c>
      <c r="E418" s="771" t="s">
        <v>2721</v>
      </c>
      <c r="F418" s="771" t="s">
        <v>2720</v>
      </c>
      <c r="G418" s="771" t="s">
        <v>3071</v>
      </c>
      <c r="I418" t="str">
        <f t="shared" si="6"/>
        <v>Direct</v>
      </c>
      <c r="J418" s="1444" t="s">
        <v>2721</v>
      </c>
    </row>
    <row r="419" spans="1:10">
      <c r="A419" s="770">
        <v>140338</v>
      </c>
      <c r="B419" s="771" t="s">
        <v>3246</v>
      </c>
      <c r="C419" s="771" t="s">
        <v>3692</v>
      </c>
      <c r="D419" s="772">
        <v>140</v>
      </c>
      <c r="E419" s="771" t="s">
        <v>2721</v>
      </c>
      <c r="F419" s="771" t="s">
        <v>2720</v>
      </c>
      <c r="G419" s="771" t="s">
        <v>3071</v>
      </c>
      <c r="I419" t="str">
        <f t="shared" si="6"/>
        <v>Direct</v>
      </c>
      <c r="J419" s="1444" t="s">
        <v>2721</v>
      </c>
    </row>
    <row r="420" spans="1:10">
      <c r="A420" s="770">
        <v>140352</v>
      </c>
      <c r="B420" s="771" t="s">
        <v>3693</v>
      </c>
      <c r="C420" s="771" t="s">
        <v>3694</v>
      </c>
      <c r="D420" s="772">
        <v>140</v>
      </c>
      <c r="E420" s="771" t="s">
        <v>2721</v>
      </c>
      <c r="F420" s="771" t="s">
        <v>2720</v>
      </c>
      <c r="G420" s="771" t="s">
        <v>3071</v>
      </c>
      <c r="I420" t="str">
        <f t="shared" si="6"/>
        <v>Direct</v>
      </c>
      <c r="J420" s="1444" t="s">
        <v>2721</v>
      </c>
    </row>
    <row r="421" spans="1:10">
      <c r="A421" s="770">
        <v>140355</v>
      </c>
      <c r="B421" s="771" t="s">
        <v>3695</v>
      </c>
      <c r="C421" s="771" t="s">
        <v>3696</v>
      </c>
      <c r="D421" s="772">
        <v>140</v>
      </c>
      <c r="E421" s="771" t="s">
        <v>2721</v>
      </c>
      <c r="F421" s="771" t="s">
        <v>2720</v>
      </c>
      <c r="G421" s="771" t="s">
        <v>3071</v>
      </c>
      <c r="I421" t="str">
        <f t="shared" si="6"/>
        <v>Direct</v>
      </c>
      <c r="J421" s="1444" t="s">
        <v>2721</v>
      </c>
    </row>
    <row r="422" spans="1:10">
      <c r="A422" s="770">
        <v>140356</v>
      </c>
      <c r="B422" s="771" t="s">
        <v>3697</v>
      </c>
      <c r="C422" s="771" t="s">
        <v>3698</v>
      </c>
      <c r="D422" s="772">
        <v>140</v>
      </c>
      <c r="E422" s="771" t="s">
        <v>2721</v>
      </c>
      <c r="F422" s="771" t="s">
        <v>2720</v>
      </c>
      <c r="G422" s="771" t="s">
        <v>3071</v>
      </c>
      <c r="I422" t="str">
        <f t="shared" si="6"/>
        <v>Direct</v>
      </c>
      <c r="J422" s="1444" t="s">
        <v>2721</v>
      </c>
    </row>
    <row r="423" spans="1:10">
      <c r="A423" s="770">
        <v>140357</v>
      </c>
      <c r="B423" s="771" t="s">
        <v>3699</v>
      </c>
      <c r="C423" s="771" t="s">
        <v>3700</v>
      </c>
      <c r="D423" s="772">
        <v>140</v>
      </c>
      <c r="E423" s="771" t="s">
        <v>2721</v>
      </c>
      <c r="F423" s="771" t="s">
        <v>2720</v>
      </c>
      <c r="G423" s="771" t="s">
        <v>3071</v>
      </c>
      <c r="I423" t="str">
        <f t="shared" si="6"/>
        <v>Direct</v>
      </c>
      <c r="J423" s="1444" t="s">
        <v>2721</v>
      </c>
    </row>
    <row r="424" spans="1:10">
      <c r="A424" s="770">
        <v>140357</v>
      </c>
      <c r="B424" s="771" t="s">
        <v>3701</v>
      </c>
      <c r="C424" s="771" t="s">
        <v>3702</v>
      </c>
      <c r="D424" s="772">
        <v>140</v>
      </c>
      <c r="E424" s="771" t="s">
        <v>2721</v>
      </c>
      <c r="F424" s="771" t="s">
        <v>2720</v>
      </c>
      <c r="G424" s="771" t="s">
        <v>3071</v>
      </c>
      <c r="I424" t="str">
        <f t="shared" si="6"/>
        <v>Direct</v>
      </c>
      <c r="J424" s="1444" t="s">
        <v>2721</v>
      </c>
    </row>
    <row r="425" spans="1:10">
      <c r="A425" s="770">
        <v>140358</v>
      </c>
      <c r="B425" s="771" t="s">
        <v>3703</v>
      </c>
      <c r="C425" s="771" t="s">
        <v>3704</v>
      </c>
      <c r="D425" s="772">
        <v>140</v>
      </c>
      <c r="E425" s="771" t="s">
        <v>2721</v>
      </c>
      <c r="F425" s="771" t="s">
        <v>2720</v>
      </c>
      <c r="G425" s="771" t="s">
        <v>3071</v>
      </c>
      <c r="I425" t="str">
        <f t="shared" si="6"/>
        <v>Direct</v>
      </c>
      <c r="J425" s="1444" t="s">
        <v>2721</v>
      </c>
    </row>
    <row r="426" spans="1:10">
      <c r="A426" s="770">
        <v>140359</v>
      </c>
      <c r="B426" s="771" t="s">
        <v>3705</v>
      </c>
      <c r="C426" s="771" t="s">
        <v>3706</v>
      </c>
      <c r="D426" s="772">
        <v>140</v>
      </c>
      <c r="E426" s="771" t="s">
        <v>2721</v>
      </c>
      <c r="F426" s="771" t="s">
        <v>2720</v>
      </c>
      <c r="G426" s="771" t="s">
        <v>3071</v>
      </c>
      <c r="I426" t="str">
        <f t="shared" si="6"/>
        <v>Direct</v>
      </c>
      <c r="J426" s="1444" t="s">
        <v>2721</v>
      </c>
    </row>
    <row r="427" spans="1:10">
      <c r="A427" s="770">
        <v>140364</v>
      </c>
      <c r="B427" s="771" t="s">
        <v>3707</v>
      </c>
      <c r="C427" s="771" t="s">
        <v>3708</v>
      </c>
      <c r="D427" s="772">
        <v>140</v>
      </c>
      <c r="E427" s="771" t="s">
        <v>2721</v>
      </c>
      <c r="F427" s="771" t="s">
        <v>2720</v>
      </c>
      <c r="G427" s="771" t="s">
        <v>3071</v>
      </c>
      <c r="I427" t="str">
        <f t="shared" si="6"/>
        <v>Direct</v>
      </c>
      <c r="J427" s="1444" t="s">
        <v>2721</v>
      </c>
    </row>
    <row r="428" spans="1:10">
      <c r="A428" s="770">
        <v>140366</v>
      </c>
      <c r="B428" s="771" t="s">
        <v>3709</v>
      </c>
      <c r="C428" s="771" t="s">
        <v>3710</v>
      </c>
      <c r="D428" s="772">
        <v>140</v>
      </c>
      <c r="E428" s="771" t="s">
        <v>2721</v>
      </c>
      <c r="F428" s="771" t="s">
        <v>2720</v>
      </c>
      <c r="G428" s="771" t="s">
        <v>3071</v>
      </c>
      <c r="I428" t="str">
        <f t="shared" si="6"/>
        <v>Direct</v>
      </c>
      <c r="J428" s="1444" t="s">
        <v>2721</v>
      </c>
    </row>
    <row r="429" spans="1:10">
      <c r="A429" s="770">
        <v>140367</v>
      </c>
      <c r="B429" s="771" t="s">
        <v>3711</v>
      </c>
      <c r="C429" s="771" t="s">
        <v>3712</v>
      </c>
      <c r="D429" s="772">
        <v>140</v>
      </c>
      <c r="E429" s="771" t="s">
        <v>2721</v>
      </c>
      <c r="F429" s="771" t="s">
        <v>2720</v>
      </c>
      <c r="G429" s="771" t="s">
        <v>3071</v>
      </c>
      <c r="I429" t="str">
        <f t="shared" si="6"/>
        <v>Direct</v>
      </c>
      <c r="J429" s="1444" t="s">
        <v>2721</v>
      </c>
    </row>
    <row r="430" spans="1:10">
      <c r="A430" s="770">
        <v>140368</v>
      </c>
      <c r="B430" s="771" t="s">
        <v>3713</v>
      </c>
      <c r="C430" s="771" t="s">
        <v>3714</v>
      </c>
      <c r="D430" s="772">
        <v>140</v>
      </c>
      <c r="E430" s="771" t="s">
        <v>2721</v>
      </c>
      <c r="F430" s="771" t="s">
        <v>2720</v>
      </c>
      <c r="G430" s="771" t="s">
        <v>3071</v>
      </c>
      <c r="I430" t="str">
        <f t="shared" si="6"/>
        <v>Direct</v>
      </c>
      <c r="J430" s="1444" t="s">
        <v>2721</v>
      </c>
    </row>
    <row r="431" spans="1:10">
      <c r="A431" s="770">
        <v>140369</v>
      </c>
      <c r="B431" s="771" t="s">
        <v>3715</v>
      </c>
      <c r="C431" s="771" t="s">
        <v>3716</v>
      </c>
      <c r="D431" s="772">
        <v>140</v>
      </c>
      <c r="E431" s="771" t="s">
        <v>2721</v>
      </c>
      <c r="F431" s="771" t="s">
        <v>2720</v>
      </c>
      <c r="G431" s="771" t="s">
        <v>3071</v>
      </c>
      <c r="I431" t="str">
        <f t="shared" si="6"/>
        <v>Direct</v>
      </c>
      <c r="J431" s="1444" t="s">
        <v>2721</v>
      </c>
    </row>
    <row r="432" spans="1:10">
      <c r="A432" s="770">
        <v>140370</v>
      </c>
      <c r="B432" s="771" t="s">
        <v>3717</v>
      </c>
      <c r="C432" s="771" t="s">
        <v>3718</v>
      </c>
      <c r="D432" s="772">
        <v>140</v>
      </c>
      <c r="E432" s="771" t="s">
        <v>2721</v>
      </c>
      <c r="F432" s="771" t="s">
        <v>2720</v>
      </c>
      <c r="G432" s="771" t="s">
        <v>3071</v>
      </c>
      <c r="I432" t="str">
        <f t="shared" si="6"/>
        <v>Direct</v>
      </c>
      <c r="J432" s="1444" t="s">
        <v>2721</v>
      </c>
    </row>
    <row r="433" spans="1:10">
      <c r="A433" s="770">
        <v>140371</v>
      </c>
      <c r="B433" s="771" t="s">
        <v>3719</v>
      </c>
      <c r="C433" s="771" t="s">
        <v>3720</v>
      </c>
      <c r="D433" s="772">
        <v>140</v>
      </c>
      <c r="E433" s="771" t="s">
        <v>2721</v>
      </c>
      <c r="F433" s="771" t="s">
        <v>2720</v>
      </c>
      <c r="G433" s="771" t="s">
        <v>3071</v>
      </c>
      <c r="I433" t="str">
        <f t="shared" si="6"/>
        <v>Direct</v>
      </c>
      <c r="J433" s="1444" t="s">
        <v>2721</v>
      </c>
    </row>
    <row r="434" spans="1:10">
      <c r="A434" s="770">
        <v>140372</v>
      </c>
      <c r="B434" s="771" t="s">
        <v>3721</v>
      </c>
      <c r="C434" s="771" t="s">
        <v>3247</v>
      </c>
      <c r="D434" s="772">
        <v>140</v>
      </c>
      <c r="E434" s="771" t="s">
        <v>2721</v>
      </c>
      <c r="F434" s="771" t="s">
        <v>2720</v>
      </c>
      <c r="G434" s="771" t="s">
        <v>3071</v>
      </c>
      <c r="I434" t="str">
        <f t="shared" si="6"/>
        <v>Direct</v>
      </c>
      <c r="J434" s="1444" t="s">
        <v>2721</v>
      </c>
    </row>
    <row r="435" spans="1:10">
      <c r="A435" s="770">
        <v>140373</v>
      </c>
      <c r="B435" s="771" t="s">
        <v>3722</v>
      </c>
      <c r="C435" s="771" t="s">
        <v>3723</v>
      </c>
      <c r="D435" s="772">
        <v>140</v>
      </c>
      <c r="E435" s="771" t="s">
        <v>2721</v>
      </c>
      <c r="F435" s="771" t="s">
        <v>2720</v>
      </c>
      <c r="G435" s="771" t="s">
        <v>3071</v>
      </c>
      <c r="I435" t="str">
        <f t="shared" si="6"/>
        <v>Direct</v>
      </c>
      <c r="J435" s="1444" t="s">
        <v>2721</v>
      </c>
    </row>
    <row r="436" spans="1:10">
      <c r="A436" s="770">
        <v>140374</v>
      </c>
      <c r="B436" s="771" t="s">
        <v>3724</v>
      </c>
      <c r="C436" s="771" t="s">
        <v>3725</v>
      </c>
      <c r="D436" s="772">
        <v>140</v>
      </c>
      <c r="E436" s="771" t="s">
        <v>2721</v>
      </c>
      <c r="F436" s="771" t="s">
        <v>2720</v>
      </c>
      <c r="G436" s="771" t="s">
        <v>3071</v>
      </c>
      <c r="I436" t="str">
        <f t="shared" si="6"/>
        <v>Direct</v>
      </c>
      <c r="J436" s="1444" t="s">
        <v>2721</v>
      </c>
    </row>
    <row r="437" spans="1:10">
      <c r="A437" s="770">
        <v>140375</v>
      </c>
      <c r="B437" s="771" t="s">
        <v>3726</v>
      </c>
      <c r="C437" s="771" t="s">
        <v>3727</v>
      </c>
      <c r="D437" s="772">
        <v>140</v>
      </c>
      <c r="E437" s="771" t="s">
        <v>2721</v>
      </c>
      <c r="F437" s="771" t="s">
        <v>2720</v>
      </c>
      <c r="G437" s="771" t="s">
        <v>3071</v>
      </c>
      <c r="I437" t="str">
        <f t="shared" si="6"/>
        <v>Direct</v>
      </c>
      <c r="J437" s="1444" t="s">
        <v>2721</v>
      </c>
    </row>
    <row r="438" spans="1:10">
      <c r="A438" s="770">
        <v>140376</v>
      </c>
      <c r="B438" s="771" t="s">
        <v>3728</v>
      </c>
      <c r="C438" s="771" t="s">
        <v>3729</v>
      </c>
      <c r="D438" s="772">
        <v>140</v>
      </c>
      <c r="E438" s="771" t="s">
        <v>2721</v>
      </c>
      <c r="F438" s="771" t="s">
        <v>2720</v>
      </c>
      <c r="G438" s="771" t="s">
        <v>3071</v>
      </c>
      <c r="I438" t="str">
        <f t="shared" si="6"/>
        <v>Direct</v>
      </c>
      <c r="J438" s="1444" t="s">
        <v>2721</v>
      </c>
    </row>
    <row r="439" spans="1:10">
      <c r="A439" s="770">
        <v>140378</v>
      </c>
      <c r="B439" s="771" t="s">
        <v>3730</v>
      </c>
      <c r="C439" s="771" t="s">
        <v>3731</v>
      </c>
      <c r="D439" s="772">
        <v>140</v>
      </c>
      <c r="E439" s="771" t="s">
        <v>2721</v>
      </c>
      <c r="F439" s="771" t="s">
        <v>2720</v>
      </c>
      <c r="G439" s="771" t="s">
        <v>3071</v>
      </c>
      <c r="I439" t="str">
        <f t="shared" si="6"/>
        <v>Direct</v>
      </c>
      <c r="J439" s="1444" t="s">
        <v>2721</v>
      </c>
    </row>
    <row r="440" spans="1:10">
      <c r="A440" s="770">
        <v>140379</v>
      </c>
      <c r="B440" s="771" t="s">
        <v>3732</v>
      </c>
      <c r="C440" s="771" t="s">
        <v>3733</v>
      </c>
      <c r="D440" s="772">
        <v>140</v>
      </c>
      <c r="E440" s="771" t="s">
        <v>2721</v>
      </c>
      <c r="F440" s="771" t="s">
        <v>2720</v>
      </c>
      <c r="G440" s="771" t="s">
        <v>3071</v>
      </c>
      <c r="I440" t="str">
        <f t="shared" si="6"/>
        <v>Direct</v>
      </c>
      <c r="J440" s="1444" t="s">
        <v>2721</v>
      </c>
    </row>
    <row r="441" spans="1:10">
      <c r="A441" s="770">
        <v>140380</v>
      </c>
      <c r="B441" s="771" t="s">
        <v>3734</v>
      </c>
      <c r="C441" s="771" t="s">
        <v>3735</v>
      </c>
      <c r="D441" s="772">
        <v>140</v>
      </c>
      <c r="E441" s="771" t="s">
        <v>2721</v>
      </c>
      <c r="F441" s="771" t="s">
        <v>2720</v>
      </c>
      <c r="G441" s="771" t="s">
        <v>3071</v>
      </c>
      <c r="I441" t="str">
        <f t="shared" si="6"/>
        <v>Direct</v>
      </c>
      <c r="J441" s="1444" t="s">
        <v>2721</v>
      </c>
    </row>
    <row r="442" spans="1:10">
      <c r="A442" s="770">
        <v>140381</v>
      </c>
      <c r="B442" s="771" t="s">
        <v>3736</v>
      </c>
      <c r="C442" s="771" t="s">
        <v>3737</v>
      </c>
      <c r="D442" s="772">
        <v>140</v>
      </c>
      <c r="E442" s="771" t="s">
        <v>2721</v>
      </c>
      <c r="F442" s="771" t="s">
        <v>2720</v>
      </c>
      <c r="G442" s="771" t="s">
        <v>3071</v>
      </c>
      <c r="I442" t="str">
        <f t="shared" si="6"/>
        <v>Direct</v>
      </c>
      <c r="J442" s="1444" t="s">
        <v>2721</v>
      </c>
    </row>
    <row r="443" spans="1:10">
      <c r="A443" s="770">
        <v>140382</v>
      </c>
      <c r="B443" s="771" t="s">
        <v>3738</v>
      </c>
      <c r="C443" s="771" t="s">
        <v>3739</v>
      </c>
      <c r="D443" s="772">
        <v>140</v>
      </c>
      <c r="E443" s="771" t="s">
        <v>2721</v>
      </c>
      <c r="F443" s="771" t="s">
        <v>2720</v>
      </c>
      <c r="G443" s="771" t="s">
        <v>3071</v>
      </c>
      <c r="I443" t="str">
        <f t="shared" si="6"/>
        <v>Direct</v>
      </c>
      <c r="J443" s="1444" t="s">
        <v>2721</v>
      </c>
    </row>
    <row r="444" spans="1:10">
      <c r="A444" s="770">
        <v>140383</v>
      </c>
      <c r="B444" s="771" t="s">
        <v>3485</v>
      </c>
      <c r="C444" s="771" t="s">
        <v>3740</v>
      </c>
      <c r="D444" s="772">
        <v>140</v>
      </c>
      <c r="E444" s="771" t="s">
        <v>2721</v>
      </c>
      <c r="F444" s="771" t="s">
        <v>2720</v>
      </c>
      <c r="G444" s="771" t="s">
        <v>3071</v>
      </c>
      <c r="I444" t="str">
        <f t="shared" si="6"/>
        <v>Direct</v>
      </c>
      <c r="J444" s="1444" t="s">
        <v>2721</v>
      </c>
    </row>
    <row r="445" spans="1:10">
      <c r="A445" s="770">
        <v>140384</v>
      </c>
      <c r="B445" s="771" t="s">
        <v>3741</v>
      </c>
      <c r="C445" s="771" t="s">
        <v>3742</v>
      </c>
      <c r="D445" s="772">
        <v>140</v>
      </c>
      <c r="E445" s="771" t="s">
        <v>2721</v>
      </c>
      <c r="F445" s="771" t="s">
        <v>2720</v>
      </c>
      <c r="G445" s="771" t="s">
        <v>3071</v>
      </c>
      <c r="I445" t="str">
        <f t="shared" si="6"/>
        <v>Direct</v>
      </c>
      <c r="J445" s="1444" t="s">
        <v>2721</v>
      </c>
    </row>
    <row r="446" spans="1:10">
      <c r="A446" s="770">
        <v>140385</v>
      </c>
      <c r="B446" s="771" t="s">
        <v>3743</v>
      </c>
      <c r="C446" s="771" t="s">
        <v>3744</v>
      </c>
      <c r="D446" s="772">
        <v>140</v>
      </c>
      <c r="E446" s="771" t="s">
        <v>2721</v>
      </c>
      <c r="F446" s="771" t="s">
        <v>2720</v>
      </c>
      <c r="G446" s="771" t="s">
        <v>3071</v>
      </c>
      <c r="I446" t="str">
        <f t="shared" si="6"/>
        <v>Direct</v>
      </c>
      <c r="J446" s="1444" t="s">
        <v>2721</v>
      </c>
    </row>
    <row r="447" spans="1:10">
      <c r="A447" s="770">
        <v>140386</v>
      </c>
      <c r="B447" s="771" t="s">
        <v>3745</v>
      </c>
      <c r="C447" s="771" t="s">
        <v>3746</v>
      </c>
      <c r="D447" s="772">
        <v>140</v>
      </c>
      <c r="E447" s="771" t="s">
        <v>2721</v>
      </c>
      <c r="F447" s="771" t="s">
        <v>2720</v>
      </c>
      <c r="G447" s="771" t="s">
        <v>3071</v>
      </c>
      <c r="I447" t="str">
        <f t="shared" si="6"/>
        <v>Direct</v>
      </c>
      <c r="J447" s="1444" t="s">
        <v>2721</v>
      </c>
    </row>
    <row r="448" spans="1:10">
      <c r="A448" s="770">
        <v>140387</v>
      </c>
      <c r="B448" s="771" t="s">
        <v>3747</v>
      </c>
      <c r="C448" s="771" t="s">
        <v>3748</v>
      </c>
      <c r="D448" s="772">
        <v>140</v>
      </c>
      <c r="E448" s="771" t="s">
        <v>2721</v>
      </c>
      <c r="F448" s="771" t="s">
        <v>2720</v>
      </c>
      <c r="G448" s="771" t="s">
        <v>3071</v>
      </c>
      <c r="I448" t="str">
        <f t="shared" si="6"/>
        <v>Direct</v>
      </c>
      <c r="J448" s="1444" t="s">
        <v>2721</v>
      </c>
    </row>
    <row r="449" spans="1:10">
      <c r="A449" s="770">
        <v>140388</v>
      </c>
      <c r="B449" s="771" t="s">
        <v>3749</v>
      </c>
      <c r="C449" s="771" t="s">
        <v>3750</v>
      </c>
      <c r="D449" s="772">
        <v>140</v>
      </c>
      <c r="E449" s="771" t="s">
        <v>2721</v>
      </c>
      <c r="F449" s="771" t="s">
        <v>2720</v>
      </c>
      <c r="G449" s="771" t="s">
        <v>3071</v>
      </c>
      <c r="I449" t="str">
        <f t="shared" si="6"/>
        <v>Direct</v>
      </c>
      <c r="J449" s="1444" t="s">
        <v>2721</v>
      </c>
    </row>
    <row r="450" spans="1:10">
      <c r="A450" s="770">
        <v>140389</v>
      </c>
      <c r="B450" s="771" t="s">
        <v>3751</v>
      </c>
      <c r="C450" s="771" t="s">
        <v>3752</v>
      </c>
      <c r="D450" s="772">
        <v>140</v>
      </c>
      <c r="E450" s="771" t="s">
        <v>2721</v>
      </c>
      <c r="F450" s="771" t="s">
        <v>2720</v>
      </c>
      <c r="G450" s="771" t="s">
        <v>3071</v>
      </c>
      <c r="I450" t="str">
        <f t="shared" si="6"/>
        <v>Direct</v>
      </c>
      <c r="J450" s="1444" t="s">
        <v>2721</v>
      </c>
    </row>
    <row r="451" spans="1:10">
      <c r="A451" s="770">
        <v>140390</v>
      </c>
      <c r="B451" s="771" t="s">
        <v>3753</v>
      </c>
      <c r="C451" s="771" t="s">
        <v>3754</v>
      </c>
      <c r="D451" s="772">
        <v>140</v>
      </c>
      <c r="E451" s="771" t="s">
        <v>2721</v>
      </c>
      <c r="F451" s="771" t="s">
        <v>2720</v>
      </c>
      <c r="G451" s="771" t="s">
        <v>3071</v>
      </c>
      <c r="I451" t="str">
        <f t="shared" ref="I451:I514" si="7">IF(ISNUMBER(SEARCH("-",J451)),RIGHT(J451,LEN(J451)-SEARCH("-",J451)),J451)</f>
        <v>Direct</v>
      </c>
      <c r="J451" s="1444" t="s">
        <v>2721</v>
      </c>
    </row>
    <row r="452" spans="1:10">
      <c r="A452" s="770">
        <v>140391</v>
      </c>
      <c r="B452" s="771" t="s">
        <v>3755</v>
      </c>
      <c r="C452" s="771" t="s">
        <v>3756</v>
      </c>
      <c r="D452" s="772">
        <v>140</v>
      </c>
      <c r="E452" s="771" t="s">
        <v>2721</v>
      </c>
      <c r="F452" s="771" t="s">
        <v>2720</v>
      </c>
      <c r="G452" s="771" t="s">
        <v>3071</v>
      </c>
      <c r="I452" t="str">
        <f t="shared" si="7"/>
        <v>Direct</v>
      </c>
      <c r="J452" s="1444" t="s">
        <v>2721</v>
      </c>
    </row>
    <row r="453" spans="1:10">
      <c r="A453" s="770">
        <v>140392</v>
      </c>
      <c r="B453" s="771" t="s">
        <v>3757</v>
      </c>
      <c r="C453" s="771" t="s">
        <v>3758</v>
      </c>
      <c r="D453" s="772">
        <v>140</v>
      </c>
      <c r="E453" s="771" t="s">
        <v>2721</v>
      </c>
      <c r="F453" s="771" t="s">
        <v>2720</v>
      </c>
      <c r="G453" s="771" t="s">
        <v>3071</v>
      </c>
      <c r="I453" t="str">
        <f t="shared" si="7"/>
        <v>Direct</v>
      </c>
      <c r="J453" s="1444" t="s">
        <v>2721</v>
      </c>
    </row>
    <row r="454" spans="1:10">
      <c r="A454" s="770">
        <v>140393</v>
      </c>
      <c r="B454" s="771" t="s">
        <v>3759</v>
      </c>
      <c r="C454" s="771" t="s">
        <v>3760</v>
      </c>
      <c r="D454" s="772">
        <v>140</v>
      </c>
      <c r="E454" s="771" t="s">
        <v>2721</v>
      </c>
      <c r="F454" s="771" t="s">
        <v>2720</v>
      </c>
      <c r="G454" s="771" t="s">
        <v>3071</v>
      </c>
      <c r="I454" t="str">
        <f t="shared" si="7"/>
        <v>Direct</v>
      </c>
      <c r="J454" s="1444" t="s">
        <v>2721</v>
      </c>
    </row>
    <row r="455" spans="1:10">
      <c r="A455" s="770">
        <v>140394</v>
      </c>
      <c r="B455" s="771" t="s">
        <v>3761</v>
      </c>
      <c r="C455" s="771" t="s">
        <v>3762</v>
      </c>
      <c r="D455" s="772">
        <v>140</v>
      </c>
      <c r="E455" s="771" t="s">
        <v>2721</v>
      </c>
      <c r="F455" s="771" t="s">
        <v>2720</v>
      </c>
      <c r="G455" s="771" t="s">
        <v>3071</v>
      </c>
      <c r="I455" t="str">
        <f t="shared" si="7"/>
        <v>Direct</v>
      </c>
      <c r="J455" s="1444" t="s">
        <v>2721</v>
      </c>
    </row>
    <row r="456" spans="1:10">
      <c r="A456" s="770">
        <v>140395</v>
      </c>
      <c r="B456" s="771" t="s">
        <v>3763</v>
      </c>
      <c r="C456" s="771" t="s">
        <v>3764</v>
      </c>
      <c r="D456" s="772">
        <v>140</v>
      </c>
      <c r="E456" s="771" t="s">
        <v>2721</v>
      </c>
      <c r="F456" s="771" t="s">
        <v>2720</v>
      </c>
      <c r="G456" s="771" t="s">
        <v>3071</v>
      </c>
      <c r="I456" t="str">
        <f t="shared" si="7"/>
        <v>Direct</v>
      </c>
      <c r="J456" s="1444" t="s">
        <v>2721</v>
      </c>
    </row>
    <row r="457" spans="1:10">
      <c r="A457" s="770">
        <v>140396</v>
      </c>
      <c r="B457" s="771" t="s">
        <v>3246</v>
      </c>
      <c r="C457" s="771" t="s">
        <v>3765</v>
      </c>
      <c r="D457" s="772">
        <v>140</v>
      </c>
      <c r="E457" s="771" t="s">
        <v>2721</v>
      </c>
      <c r="F457" s="771" t="s">
        <v>2720</v>
      </c>
      <c r="G457" s="771" t="s">
        <v>3071</v>
      </c>
      <c r="I457" t="str">
        <f t="shared" si="7"/>
        <v>Direct</v>
      </c>
      <c r="J457" s="1444" t="s">
        <v>2721</v>
      </c>
    </row>
    <row r="458" spans="1:10">
      <c r="A458" s="770">
        <v>140397</v>
      </c>
      <c r="B458" s="771" t="s">
        <v>3766</v>
      </c>
      <c r="C458" s="771" t="s">
        <v>3767</v>
      </c>
      <c r="D458" s="772">
        <v>140</v>
      </c>
      <c r="E458" s="771" t="s">
        <v>2721</v>
      </c>
      <c r="F458" s="771" t="s">
        <v>2720</v>
      </c>
      <c r="G458" s="771" t="s">
        <v>3071</v>
      </c>
      <c r="I458" t="str">
        <f t="shared" si="7"/>
        <v>Direct</v>
      </c>
      <c r="J458" s="1444" t="s">
        <v>2721</v>
      </c>
    </row>
    <row r="459" spans="1:10">
      <c r="A459" s="770">
        <v>140398</v>
      </c>
      <c r="B459" s="771" t="s">
        <v>3768</v>
      </c>
      <c r="C459" s="771" t="s">
        <v>3769</v>
      </c>
      <c r="D459" s="772">
        <v>140</v>
      </c>
      <c r="E459" s="771" t="s">
        <v>2721</v>
      </c>
      <c r="F459" s="771" t="s">
        <v>2720</v>
      </c>
      <c r="G459" s="771" t="s">
        <v>3071</v>
      </c>
      <c r="I459" t="str">
        <f t="shared" si="7"/>
        <v>Direct</v>
      </c>
      <c r="J459" s="1444" t="s">
        <v>2721</v>
      </c>
    </row>
    <row r="460" spans="1:10">
      <c r="A460" s="770">
        <v>140399</v>
      </c>
      <c r="B460" s="771" t="s">
        <v>3770</v>
      </c>
      <c r="C460" s="771" t="s">
        <v>3771</v>
      </c>
      <c r="D460" s="772">
        <v>140</v>
      </c>
      <c r="E460" s="771" t="s">
        <v>2721</v>
      </c>
      <c r="F460" s="771" t="s">
        <v>2720</v>
      </c>
      <c r="G460" s="771" t="s">
        <v>3071</v>
      </c>
      <c r="I460" t="str">
        <f t="shared" si="7"/>
        <v>Direct</v>
      </c>
      <c r="J460" s="1444" t="s">
        <v>2721</v>
      </c>
    </row>
    <row r="461" spans="1:10">
      <c r="A461" s="770">
        <v>140400</v>
      </c>
      <c r="B461" s="771" t="s">
        <v>3246</v>
      </c>
      <c r="C461" s="771" t="s">
        <v>3772</v>
      </c>
      <c r="D461" s="772">
        <v>140</v>
      </c>
      <c r="E461" s="771" t="s">
        <v>2721</v>
      </c>
      <c r="F461" s="771" t="s">
        <v>2720</v>
      </c>
      <c r="G461" s="771" t="s">
        <v>3071</v>
      </c>
      <c r="I461" t="str">
        <f t="shared" si="7"/>
        <v>Direct</v>
      </c>
      <c r="J461" s="1444" t="s">
        <v>2721</v>
      </c>
    </row>
    <row r="462" spans="1:10">
      <c r="A462" s="770">
        <v>140401</v>
      </c>
      <c r="B462" s="771" t="s">
        <v>3246</v>
      </c>
      <c r="C462" s="771" t="s">
        <v>3773</v>
      </c>
      <c r="D462" s="772">
        <v>140</v>
      </c>
      <c r="E462" s="771" t="s">
        <v>2721</v>
      </c>
      <c r="F462" s="771" t="s">
        <v>2720</v>
      </c>
      <c r="G462" s="771" t="s">
        <v>3071</v>
      </c>
      <c r="I462" t="str">
        <f t="shared" si="7"/>
        <v>Direct</v>
      </c>
      <c r="J462" s="1444" t="s">
        <v>2721</v>
      </c>
    </row>
    <row r="463" spans="1:10">
      <c r="A463" s="770">
        <v>140402</v>
      </c>
      <c r="B463" s="771" t="s">
        <v>3774</v>
      </c>
      <c r="C463" s="771" t="s">
        <v>3775</v>
      </c>
      <c r="D463" s="772">
        <v>140</v>
      </c>
      <c r="E463" s="771" t="s">
        <v>2721</v>
      </c>
      <c r="F463" s="771" t="s">
        <v>2720</v>
      </c>
      <c r="G463" s="771" t="s">
        <v>3071</v>
      </c>
      <c r="I463" t="str">
        <f t="shared" si="7"/>
        <v>Direct</v>
      </c>
      <c r="J463" s="1444" t="s">
        <v>2721</v>
      </c>
    </row>
    <row r="464" spans="1:10">
      <c r="A464" s="770">
        <v>140403</v>
      </c>
      <c r="B464" s="771" t="s">
        <v>3246</v>
      </c>
      <c r="C464" s="771" t="s">
        <v>3776</v>
      </c>
      <c r="D464" s="772">
        <v>140</v>
      </c>
      <c r="E464" s="771" t="s">
        <v>2721</v>
      </c>
      <c r="F464" s="771" t="s">
        <v>2720</v>
      </c>
      <c r="G464" s="771" t="s">
        <v>3071</v>
      </c>
      <c r="I464" t="str">
        <f t="shared" si="7"/>
        <v>Direct</v>
      </c>
      <c r="J464" s="1444" t="s">
        <v>2721</v>
      </c>
    </row>
    <row r="465" spans="1:10">
      <c r="A465" s="770">
        <v>140404</v>
      </c>
      <c r="B465" s="771" t="s">
        <v>3777</v>
      </c>
      <c r="C465" s="771" t="s">
        <v>3778</v>
      </c>
      <c r="D465" s="772">
        <v>140</v>
      </c>
      <c r="E465" s="771" t="s">
        <v>2721</v>
      </c>
      <c r="F465" s="771" t="s">
        <v>2720</v>
      </c>
      <c r="G465" s="771" t="s">
        <v>3071</v>
      </c>
      <c r="I465" t="str">
        <f t="shared" si="7"/>
        <v>Direct</v>
      </c>
      <c r="J465" s="1444" t="s">
        <v>2721</v>
      </c>
    </row>
    <row r="466" spans="1:10">
      <c r="A466" s="770">
        <v>140405</v>
      </c>
      <c r="B466" s="771" t="s">
        <v>3779</v>
      </c>
      <c r="C466" s="771" t="s">
        <v>3780</v>
      </c>
      <c r="D466" s="772">
        <v>140</v>
      </c>
      <c r="E466" s="771" t="s">
        <v>2721</v>
      </c>
      <c r="F466" s="771" t="s">
        <v>2720</v>
      </c>
      <c r="G466" s="771" t="s">
        <v>3071</v>
      </c>
      <c r="I466" t="str">
        <f t="shared" si="7"/>
        <v>Direct</v>
      </c>
      <c r="J466" s="1444" t="s">
        <v>2721</v>
      </c>
    </row>
    <row r="467" spans="1:10">
      <c r="A467" s="770">
        <v>140406</v>
      </c>
      <c r="B467" s="771" t="s">
        <v>3781</v>
      </c>
      <c r="C467" s="771" t="s">
        <v>3782</v>
      </c>
      <c r="D467" s="772">
        <v>140</v>
      </c>
      <c r="E467" s="771" t="s">
        <v>2721</v>
      </c>
      <c r="F467" s="771" t="s">
        <v>2720</v>
      </c>
      <c r="G467" s="771" t="s">
        <v>3071</v>
      </c>
      <c r="I467" t="str">
        <f t="shared" si="7"/>
        <v>Direct</v>
      </c>
      <c r="J467" s="1444" t="s">
        <v>2721</v>
      </c>
    </row>
    <row r="468" spans="1:10">
      <c r="A468" s="770">
        <v>140407</v>
      </c>
      <c r="B468" s="771" t="s">
        <v>3783</v>
      </c>
      <c r="C468" s="771" t="s">
        <v>3784</v>
      </c>
      <c r="D468" s="772">
        <v>140</v>
      </c>
      <c r="E468" s="771" t="s">
        <v>2721</v>
      </c>
      <c r="F468" s="771" t="s">
        <v>2720</v>
      </c>
      <c r="G468" s="771" t="s">
        <v>3071</v>
      </c>
      <c r="I468" t="str">
        <f t="shared" si="7"/>
        <v>Direct</v>
      </c>
      <c r="J468" s="1444" t="s">
        <v>2721</v>
      </c>
    </row>
    <row r="469" spans="1:10">
      <c r="A469" s="770">
        <v>140408</v>
      </c>
      <c r="B469" s="771" t="s">
        <v>3785</v>
      </c>
      <c r="C469" s="771" t="s">
        <v>3786</v>
      </c>
      <c r="D469" s="772">
        <v>140</v>
      </c>
      <c r="E469" s="771" t="s">
        <v>2721</v>
      </c>
      <c r="F469" s="771" t="s">
        <v>2720</v>
      </c>
      <c r="G469" s="771" t="s">
        <v>3071</v>
      </c>
      <c r="I469" t="str">
        <f t="shared" si="7"/>
        <v>Direct</v>
      </c>
      <c r="J469" s="1444" t="s">
        <v>2721</v>
      </c>
    </row>
    <row r="470" spans="1:10">
      <c r="A470" s="770">
        <v>140409</v>
      </c>
      <c r="B470" s="771" t="s">
        <v>3787</v>
      </c>
      <c r="C470" s="771" t="s">
        <v>3788</v>
      </c>
      <c r="D470" s="772">
        <v>140</v>
      </c>
      <c r="E470" s="771" t="s">
        <v>2721</v>
      </c>
      <c r="F470" s="771" t="s">
        <v>2720</v>
      </c>
      <c r="G470" s="771" t="s">
        <v>3071</v>
      </c>
      <c r="I470" t="str">
        <f t="shared" si="7"/>
        <v>Direct</v>
      </c>
      <c r="J470" s="1444" t="s">
        <v>2721</v>
      </c>
    </row>
    <row r="471" spans="1:10">
      <c r="A471" s="770">
        <v>140410</v>
      </c>
      <c r="B471" s="771" t="s">
        <v>3789</v>
      </c>
      <c r="C471" s="771" t="s">
        <v>3790</v>
      </c>
      <c r="D471" s="772">
        <v>140</v>
      </c>
      <c r="E471" s="771" t="s">
        <v>2721</v>
      </c>
      <c r="F471" s="771" t="s">
        <v>2720</v>
      </c>
      <c r="G471" s="771" t="s">
        <v>3071</v>
      </c>
      <c r="I471" t="str">
        <f t="shared" si="7"/>
        <v>Direct</v>
      </c>
      <c r="J471" s="1444" t="s">
        <v>2721</v>
      </c>
    </row>
    <row r="472" spans="1:10">
      <c r="A472" s="770">
        <v>140411</v>
      </c>
      <c r="B472" s="771" t="s">
        <v>3791</v>
      </c>
      <c r="C472" s="771" t="s">
        <v>3792</v>
      </c>
      <c r="D472" s="772">
        <v>140</v>
      </c>
      <c r="E472" s="771" t="s">
        <v>2721</v>
      </c>
      <c r="F472" s="771" t="s">
        <v>2720</v>
      </c>
      <c r="G472" s="771" t="s">
        <v>3071</v>
      </c>
      <c r="I472" t="str">
        <f t="shared" si="7"/>
        <v>Direct</v>
      </c>
      <c r="J472" s="1444" t="s">
        <v>2721</v>
      </c>
    </row>
    <row r="473" spans="1:10">
      <c r="A473" s="770">
        <v>140412</v>
      </c>
      <c r="B473" s="771" t="s">
        <v>3793</v>
      </c>
      <c r="C473" s="771" t="s">
        <v>3794</v>
      </c>
      <c r="D473" s="772">
        <v>140</v>
      </c>
      <c r="E473" s="771" t="s">
        <v>2721</v>
      </c>
      <c r="F473" s="771" t="s">
        <v>2720</v>
      </c>
      <c r="G473" s="771" t="s">
        <v>3071</v>
      </c>
      <c r="I473" t="str">
        <f t="shared" si="7"/>
        <v>Direct</v>
      </c>
      <c r="J473" s="1444" t="s">
        <v>2721</v>
      </c>
    </row>
    <row r="474" spans="1:10">
      <c r="A474" s="770">
        <v>140413</v>
      </c>
      <c r="B474" s="771" t="s">
        <v>3795</v>
      </c>
      <c r="C474" s="771" t="s">
        <v>3796</v>
      </c>
      <c r="D474" s="772">
        <v>140</v>
      </c>
      <c r="E474" s="771" t="s">
        <v>2721</v>
      </c>
      <c r="F474" s="771" t="s">
        <v>2720</v>
      </c>
      <c r="G474" s="771" t="s">
        <v>3071</v>
      </c>
      <c r="I474" t="str">
        <f t="shared" si="7"/>
        <v>Direct</v>
      </c>
      <c r="J474" s="1444" t="s">
        <v>2721</v>
      </c>
    </row>
    <row r="475" spans="1:10">
      <c r="A475" s="770">
        <v>140414</v>
      </c>
      <c r="B475" s="771" t="s">
        <v>3797</v>
      </c>
      <c r="C475" s="771" t="s">
        <v>3798</v>
      </c>
      <c r="D475" s="772">
        <v>140</v>
      </c>
      <c r="E475" s="771" t="s">
        <v>2721</v>
      </c>
      <c r="F475" s="771" t="s">
        <v>2720</v>
      </c>
      <c r="G475" s="771" t="s">
        <v>3071</v>
      </c>
      <c r="I475" t="str">
        <f t="shared" si="7"/>
        <v>Direct</v>
      </c>
      <c r="J475" s="1444" t="s">
        <v>2721</v>
      </c>
    </row>
    <row r="476" spans="1:10">
      <c r="A476" s="770">
        <v>140415</v>
      </c>
      <c r="B476" s="771" t="s">
        <v>3799</v>
      </c>
      <c r="C476" s="771" t="s">
        <v>3800</v>
      </c>
      <c r="D476" s="772">
        <v>140</v>
      </c>
      <c r="E476" s="771" t="s">
        <v>2721</v>
      </c>
      <c r="F476" s="771" t="s">
        <v>2720</v>
      </c>
      <c r="G476" s="771" t="s">
        <v>3071</v>
      </c>
      <c r="I476" t="str">
        <f t="shared" si="7"/>
        <v>Direct</v>
      </c>
      <c r="J476" s="1444" t="s">
        <v>2721</v>
      </c>
    </row>
    <row r="477" spans="1:10">
      <c r="A477" s="770">
        <v>140416</v>
      </c>
      <c r="B477" s="771" t="s">
        <v>3801</v>
      </c>
      <c r="C477" s="771" t="s">
        <v>3802</v>
      </c>
      <c r="D477" s="772">
        <v>140</v>
      </c>
      <c r="E477" s="771" t="s">
        <v>2721</v>
      </c>
      <c r="F477" s="771" t="s">
        <v>2720</v>
      </c>
      <c r="G477" s="771" t="s">
        <v>3071</v>
      </c>
      <c r="I477" t="str">
        <f t="shared" si="7"/>
        <v>Direct</v>
      </c>
      <c r="J477" s="1444" t="s">
        <v>2721</v>
      </c>
    </row>
    <row r="478" spans="1:10">
      <c r="A478" s="770">
        <v>140418</v>
      </c>
      <c r="B478" s="771" t="s">
        <v>3803</v>
      </c>
      <c r="C478" s="771" t="s">
        <v>3804</v>
      </c>
      <c r="D478" s="772">
        <v>140</v>
      </c>
      <c r="E478" s="771" t="s">
        <v>2721</v>
      </c>
      <c r="F478" s="771" t="s">
        <v>2720</v>
      </c>
      <c r="G478" s="771" t="s">
        <v>3071</v>
      </c>
      <c r="I478" t="str">
        <f t="shared" si="7"/>
        <v>Direct</v>
      </c>
      <c r="J478" s="1444" t="s">
        <v>2721</v>
      </c>
    </row>
    <row r="479" spans="1:10">
      <c r="A479" s="770">
        <v>140421</v>
      </c>
      <c r="B479" s="771" t="s">
        <v>3805</v>
      </c>
      <c r="C479" s="771" t="s">
        <v>3806</v>
      </c>
      <c r="D479" s="772">
        <v>140</v>
      </c>
      <c r="E479" s="771" t="s">
        <v>2721</v>
      </c>
      <c r="F479" s="771" t="s">
        <v>2720</v>
      </c>
      <c r="G479" s="771" t="s">
        <v>3071</v>
      </c>
      <c r="I479" t="str">
        <f t="shared" si="7"/>
        <v>Direct</v>
      </c>
      <c r="J479" s="1444" t="s">
        <v>2721</v>
      </c>
    </row>
    <row r="480" spans="1:10">
      <c r="A480" s="770">
        <v>140422</v>
      </c>
      <c r="B480" s="771" t="s">
        <v>3807</v>
      </c>
      <c r="C480" s="771" t="s">
        <v>3808</v>
      </c>
      <c r="D480" s="772">
        <v>140</v>
      </c>
      <c r="E480" s="771" t="s">
        <v>2721</v>
      </c>
      <c r="F480" s="771" t="s">
        <v>2720</v>
      </c>
      <c r="G480" s="771" t="s">
        <v>3071</v>
      </c>
      <c r="I480" t="str">
        <f t="shared" si="7"/>
        <v>Direct</v>
      </c>
      <c r="J480" s="1444" t="s">
        <v>2721</v>
      </c>
    </row>
    <row r="481" spans="1:10">
      <c r="A481" s="770">
        <v>140423</v>
      </c>
      <c r="B481" s="771" t="s">
        <v>3809</v>
      </c>
      <c r="C481" s="771" t="s">
        <v>3810</v>
      </c>
      <c r="D481" s="772">
        <v>140</v>
      </c>
      <c r="E481" s="771" t="s">
        <v>2721</v>
      </c>
      <c r="F481" s="771" t="s">
        <v>2720</v>
      </c>
      <c r="G481" s="771" t="s">
        <v>3071</v>
      </c>
      <c r="I481" t="str">
        <f t="shared" si="7"/>
        <v>Direct</v>
      </c>
      <c r="J481" s="1444" t="s">
        <v>2721</v>
      </c>
    </row>
    <row r="482" spans="1:10">
      <c r="A482" s="770">
        <v>140424</v>
      </c>
      <c r="B482" s="771" t="s">
        <v>3811</v>
      </c>
      <c r="C482" s="771" t="s">
        <v>3812</v>
      </c>
      <c r="D482" s="772">
        <v>140</v>
      </c>
      <c r="E482" s="771" t="s">
        <v>2721</v>
      </c>
      <c r="F482" s="771" t="s">
        <v>2720</v>
      </c>
      <c r="G482" s="771" t="s">
        <v>3071</v>
      </c>
      <c r="I482" t="str">
        <f t="shared" si="7"/>
        <v>Direct</v>
      </c>
      <c r="J482" s="1444" t="s">
        <v>2721</v>
      </c>
    </row>
    <row r="483" spans="1:10">
      <c r="A483" s="770">
        <v>140426</v>
      </c>
      <c r="B483" s="771" t="s">
        <v>3813</v>
      </c>
      <c r="C483" s="771" t="s">
        <v>3814</v>
      </c>
      <c r="D483" s="772">
        <v>140</v>
      </c>
      <c r="E483" s="771" t="s">
        <v>2721</v>
      </c>
      <c r="F483" s="771" t="s">
        <v>2720</v>
      </c>
      <c r="G483" s="771" t="s">
        <v>3071</v>
      </c>
      <c r="I483" t="str">
        <f t="shared" si="7"/>
        <v>Direct</v>
      </c>
      <c r="J483" s="1444" t="s">
        <v>2721</v>
      </c>
    </row>
    <row r="484" spans="1:10">
      <c r="A484" s="770">
        <v>140427</v>
      </c>
      <c r="B484" s="771" t="s">
        <v>3815</v>
      </c>
      <c r="C484" s="771" t="s">
        <v>3816</v>
      </c>
      <c r="D484" s="772">
        <v>140</v>
      </c>
      <c r="E484" s="771" t="s">
        <v>2721</v>
      </c>
      <c r="F484" s="771" t="s">
        <v>2720</v>
      </c>
      <c r="G484" s="771" t="s">
        <v>3071</v>
      </c>
      <c r="I484" t="str">
        <f t="shared" si="7"/>
        <v>Direct</v>
      </c>
      <c r="J484" s="1444" t="s">
        <v>2721</v>
      </c>
    </row>
    <row r="485" spans="1:10">
      <c r="A485" s="770">
        <v>140428</v>
      </c>
      <c r="B485" s="771" t="s">
        <v>3817</v>
      </c>
      <c r="C485" s="771" t="s">
        <v>3818</v>
      </c>
      <c r="D485" s="772">
        <v>140</v>
      </c>
      <c r="E485" s="771" t="s">
        <v>2721</v>
      </c>
      <c r="F485" s="771" t="s">
        <v>2720</v>
      </c>
      <c r="G485" s="771" t="s">
        <v>3071</v>
      </c>
      <c r="I485" t="str">
        <f t="shared" si="7"/>
        <v>Direct</v>
      </c>
      <c r="J485" s="1444" t="s">
        <v>2721</v>
      </c>
    </row>
    <row r="486" spans="1:10">
      <c r="A486" s="770">
        <v>140429</v>
      </c>
      <c r="B486" s="771" t="s">
        <v>3819</v>
      </c>
      <c r="C486" s="771" t="s">
        <v>3820</v>
      </c>
      <c r="D486" s="772">
        <v>140</v>
      </c>
      <c r="E486" s="771" t="s">
        <v>2721</v>
      </c>
      <c r="F486" s="771" t="s">
        <v>2720</v>
      </c>
      <c r="G486" s="771" t="s">
        <v>3071</v>
      </c>
      <c r="I486" t="str">
        <f t="shared" si="7"/>
        <v>Direct</v>
      </c>
      <c r="J486" s="1444" t="s">
        <v>2721</v>
      </c>
    </row>
    <row r="487" spans="1:10">
      <c r="A487" s="770">
        <v>140430</v>
      </c>
      <c r="B487" s="771" t="s">
        <v>3821</v>
      </c>
      <c r="C487" s="771" t="s">
        <v>3822</v>
      </c>
      <c r="D487" s="772">
        <v>140</v>
      </c>
      <c r="E487" s="771" t="s">
        <v>2721</v>
      </c>
      <c r="F487" s="771" t="s">
        <v>2720</v>
      </c>
      <c r="G487" s="771" t="s">
        <v>3071</v>
      </c>
      <c r="I487" t="str">
        <f t="shared" si="7"/>
        <v>Direct</v>
      </c>
      <c r="J487" s="1444" t="s">
        <v>2721</v>
      </c>
    </row>
    <row r="488" spans="1:10">
      <c r="A488" s="770">
        <v>140431</v>
      </c>
      <c r="B488" s="771" t="s">
        <v>3823</v>
      </c>
      <c r="C488" s="771" t="s">
        <v>3824</v>
      </c>
      <c r="D488" s="772">
        <v>140</v>
      </c>
      <c r="E488" s="771" t="s">
        <v>2721</v>
      </c>
      <c r="F488" s="771" t="s">
        <v>2720</v>
      </c>
      <c r="G488" s="771" t="s">
        <v>3071</v>
      </c>
      <c r="I488" t="str">
        <f t="shared" si="7"/>
        <v>Direct</v>
      </c>
      <c r="J488" s="1444" t="s">
        <v>2721</v>
      </c>
    </row>
    <row r="489" spans="1:10">
      <c r="A489" s="770">
        <v>140432</v>
      </c>
      <c r="B489" s="771" t="s">
        <v>3825</v>
      </c>
      <c r="C489" s="771" t="s">
        <v>3826</v>
      </c>
      <c r="D489" s="772">
        <v>140</v>
      </c>
      <c r="E489" s="771" t="s">
        <v>2721</v>
      </c>
      <c r="F489" s="771" t="s">
        <v>2720</v>
      </c>
      <c r="G489" s="771" t="s">
        <v>3071</v>
      </c>
      <c r="I489" t="str">
        <f t="shared" si="7"/>
        <v>Direct</v>
      </c>
      <c r="J489" s="1444" t="s">
        <v>2721</v>
      </c>
    </row>
    <row r="490" spans="1:10">
      <c r="A490" s="770">
        <v>140433</v>
      </c>
      <c r="B490" s="771" t="s">
        <v>3827</v>
      </c>
      <c r="C490" s="771" t="s">
        <v>3828</v>
      </c>
      <c r="D490" s="772">
        <v>140</v>
      </c>
      <c r="E490" s="771" t="s">
        <v>2721</v>
      </c>
      <c r="F490" s="771" t="s">
        <v>2720</v>
      </c>
      <c r="G490" s="771" t="s">
        <v>3071</v>
      </c>
      <c r="I490" t="str">
        <f t="shared" si="7"/>
        <v>Direct</v>
      </c>
      <c r="J490" s="1444" t="s">
        <v>2721</v>
      </c>
    </row>
    <row r="491" spans="1:10">
      <c r="A491" s="770">
        <v>140434</v>
      </c>
      <c r="B491" s="771" t="s">
        <v>3829</v>
      </c>
      <c r="C491" s="771" t="s">
        <v>3830</v>
      </c>
      <c r="D491" s="772">
        <v>140</v>
      </c>
      <c r="E491" s="771" t="s">
        <v>2721</v>
      </c>
      <c r="F491" s="771" t="s">
        <v>2720</v>
      </c>
      <c r="G491" s="771" t="s">
        <v>3071</v>
      </c>
      <c r="I491" t="str">
        <f t="shared" si="7"/>
        <v>Direct</v>
      </c>
      <c r="J491" s="1444" t="s">
        <v>2721</v>
      </c>
    </row>
    <row r="492" spans="1:10">
      <c r="A492" s="770">
        <v>140435</v>
      </c>
      <c r="B492" s="771" t="s">
        <v>3831</v>
      </c>
      <c r="C492" s="771" t="s">
        <v>3832</v>
      </c>
      <c r="D492" s="772">
        <v>140</v>
      </c>
      <c r="E492" s="771" t="s">
        <v>2721</v>
      </c>
      <c r="F492" s="771" t="s">
        <v>2720</v>
      </c>
      <c r="G492" s="771" t="s">
        <v>3071</v>
      </c>
      <c r="I492" t="str">
        <f t="shared" si="7"/>
        <v>Direct</v>
      </c>
      <c r="J492" s="1444" t="s">
        <v>2721</v>
      </c>
    </row>
    <row r="493" spans="1:10">
      <c r="A493" s="770">
        <v>140437</v>
      </c>
      <c r="B493" s="771" t="s">
        <v>3833</v>
      </c>
      <c r="C493" s="771" t="s">
        <v>3834</v>
      </c>
      <c r="D493" s="772">
        <v>140</v>
      </c>
      <c r="E493" s="771" t="s">
        <v>2721</v>
      </c>
      <c r="F493" s="771" t="s">
        <v>2720</v>
      </c>
      <c r="G493" s="771" t="s">
        <v>3071</v>
      </c>
      <c r="I493" t="str">
        <f t="shared" si="7"/>
        <v>Direct</v>
      </c>
      <c r="J493" s="1444" t="s">
        <v>2721</v>
      </c>
    </row>
    <row r="494" spans="1:10">
      <c r="A494" s="770">
        <v>140439</v>
      </c>
      <c r="B494" s="771" t="s">
        <v>3835</v>
      </c>
      <c r="C494" s="771" t="s">
        <v>3836</v>
      </c>
      <c r="D494" s="772">
        <v>140</v>
      </c>
      <c r="E494" s="771" t="s">
        <v>2721</v>
      </c>
      <c r="F494" s="771" t="s">
        <v>2720</v>
      </c>
      <c r="G494" s="771" t="s">
        <v>3071</v>
      </c>
      <c r="I494" t="str">
        <f t="shared" si="7"/>
        <v>Direct</v>
      </c>
      <c r="J494" s="1444" t="s">
        <v>2721</v>
      </c>
    </row>
    <row r="495" spans="1:10">
      <c r="A495" s="770">
        <v>140440</v>
      </c>
      <c r="B495" s="771" t="s">
        <v>3837</v>
      </c>
      <c r="C495" s="771" t="s">
        <v>3838</v>
      </c>
      <c r="D495" s="772">
        <v>140</v>
      </c>
      <c r="E495" s="771" t="s">
        <v>2721</v>
      </c>
      <c r="F495" s="771" t="s">
        <v>2720</v>
      </c>
      <c r="G495" s="771" t="s">
        <v>3071</v>
      </c>
      <c r="I495" t="str">
        <f t="shared" si="7"/>
        <v>Direct</v>
      </c>
      <c r="J495" s="1444" t="s">
        <v>2721</v>
      </c>
    </row>
    <row r="496" spans="1:10">
      <c r="A496" s="770">
        <v>140441</v>
      </c>
      <c r="B496" s="771" t="s">
        <v>3839</v>
      </c>
      <c r="C496" s="771" t="s">
        <v>3840</v>
      </c>
      <c r="D496" s="772">
        <v>140</v>
      </c>
      <c r="E496" s="771" t="s">
        <v>2721</v>
      </c>
      <c r="F496" s="771" t="s">
        <v>2720</v>
      </c>
      <c r="G496" s="771" t="s">
        <v>3071</v>
      </c>
      <c r="I496" t="str">
        <f t="shared" si="7"/>
        <v>Direct</v>
      </c>
      <c r="J496" s="1444" t="s">
        <v>2721</v>
      </c>
    </row>
    <row r="497" spans="1:10">
      <c r="A497" s="770">
        <v>140443</v>
      </c>
      <c r="B497" s="771" t="s">
        <v>3841</v>
      </c>
      <c r="C497" s="771" t="s">
        <v>3842</v>
      </c>
      <c r="D497" s="772">
        <v>140</v>
      </c>
      <c r="E497" s="771" t="s">
        <v>2721</v>
      </c>
      <c r="F497" s="771" t="s">
        <v>2720</v>
      </c>
      <c r="G497" s="771" t="s">
        <v>3071</v>
      </c>
      <c r="I497" t="str">
        <f t="shared" si="7"/>
        <v>Direct</v>
      </c>
      <c r="J497" s="1444" t="s">
        <v>2721</v>
      </c>
    </row>
    <row r="498" spans="1:10">
      <c r="A498" s="770">
        <v>140448</v>
      </c>
      <c r="B498" s="771" t="s">
        <v>3843</v>
      </c>
      <c r="C498" s="771" t="s">
        <v>3844</v>
      </c>
      <c r="D498" s="772">
        <v>140</v>
      </c>
      <c r="E498" s="771" t="s">
        <v>2721</v>
      </c>
      <c r="F498" s="771" t="s">
        <v>2720</v>
      </c>
      <c r="G498" s="771" t="s">
        <v>3071</v>
      </c>
      <c r="I498" t="str">
        <f t="shared" si="7"/>
        <v>Direct</v>
      </c>
      <c r="J498" s="1444" t="s">
        <v>2721</v>
      </c>
    </row>
    <row r="499" spans="1:10">
      <c r="A499" s="770">
        <v>140454</v>
      </c>
      <c r="B499" s="771" t="s">
        <v>3845</v>
      </c>
      <c r="C499" s="771" t="s">
        <v>3846</v>
      </c>
      <c r="D499" s="772">
        <v>140</v>
      </c>
      <c r="E499" s="771" t="s">
        <v>2721</v>
      </c>
      <c r="F499" s="771" t="s">
        <v>2720</v>
      </c>
      <c r="G499" s="771" t="s">
        <v>3071</v>
      </c>
      <c r="I499" t="str">
        <f t="shared" si="7"/>
        <v>Direct</v>
      </c>
      <c r="J499" s="1444" t="s">
        <v>2721</v>
      </c>
    </row>
    <row r="500" spans="1:10">
      <c r="A500" s="770">
        <v>140455</v>
      </c>
      <c r="B500" s="771" t="s">
        <v>3847</v>
      </c>
      <c r="C500" s="771" t="s">
        <v>3848</v>
      </c>
      <c r="D500" s="772">
        <v>140</v>
      </c>
      <c r="E500" s="771" t="s">
        <v>2721</v>
      </c>
      <c r="F500" s="771" t="s">
        <v>2720</v>
      </c>
      <c r="G500" s="771" t="s">
        <v>3071</v>
      </c>
      <c r="I500" t="str">
        <f t="shared" si="7"/>
        <v>Direct</v>
      </c>
      <c r="J500" s="1444" t="s">
        <v>2721</v>
      </c>
    </row>
    <row r="501" spans="1:10">
      <c r="A501" s="770">
        <v>140457</v>
      </c>
      <c r="B501" s="771" t="s">
        <v>3849</v>
      </c>
      <c r="C501" s="771" t="s">
        <v>3850</v>
      </c>
      <c r="D501" s="772">
        <v>140</v>
      </c>
      <c r="E501" s="771" t="s">
        <v>2721</v>
      </c>
      <c r="F501" s="771" t="s">
        <v>2720</v>
      </c>
      <c r="G501" s="771" t="s">
        <v>3071</v>
      </c>
      <c r="I501" t="str">
        <f t="shared" si="7"/>
        <v>Direct</v>
      </c>
      <c r="J501" s="1444" t="s">
        <v>2721</v>
      </c>
    </row>
    <row r="502" spans="1:10">
      <c r="A502" s="770">
        <v>140458</v>
      </c>
      <c r="B502" s="771" t="s">
        <v>3851</v>
      </c>
      <c r="C502" s="771" t="s">
        <v>3852</v>
      </c>
      <c r="D502" s="772">
        <v>140</v>
      </c>
      <c r="E502" s="771" t="s">
        <v>2721</v>
      </c>
      <c r="F502" s="771" t="s">
        <v>2720</v>
      </c>
      <c r="G502" s="771" t="s">
        <v>3071</v>
      </c>
      <c r="I502" t="str">
        <f t="shared" si="7"/>
        <v>Direct</v>
      </c>
      <c r="J502" s="1444" t="s">
        <v>2721</v>
      </c>
    </row>
    <row r="503" spans="1:10">
      <c r="A503" s="770">
        <v>140460</v>
      </c>
      <c r="B503" s="771" t="s">
        <v>3853</v>
      </c>
      <c r="C503" s="771" t="s">
        <v>3854</v>
      </c>
      <c r="D503" s="772">
        <v>140</v>
      </c>
      <c r="E503" s="771" t="s">
        <v>2721</v>
      </c>
      <c r="F503" s="771" t="s">
        <v>2720</v>
      </c>
      <c r="G503" s="771" t="s">
        <v>3071</v>
      </c>
      <c r="I503" t="str">
        <f t="shared" si="7"/>
        <v>Direct</v>
      </c>
      <c r="J503" s="1444" t="s">
        <v>2721</v>
      </c>
    </row>
    <row r="504" spans="1:10">
      <c r="A504" s="770">
        <v>140461</v>
      </c>
      <c r="B504" s="771" t="s">
        <v>3855</v>
      </c>
      <c r="C504" s="771" t="s">
        <v>3856</v>
      </c>
      <c r="D504" s="772">
        <v>140</v>
      </c>
      <c r="E504" s="771" t="s">
        <v>2721</v>
      </c>
      <c r="F504" s="771" t="s">
        <v>2720</v>
      </c>
      <c r="G504" s="771" t="s">
        <v>3071</v>
      </c>
      <c r="I504" t="str">
        <f t="shared" si="7"/>
        <v>Direct</v>
      </c>
      <c r="J504" s="1444" t="s">
        <v>2721</v>
      </c>
    </row>
    <row r="505" spans="1:10">
      <c r="A505" s="770">
        <v>140463</v>
      </c>
      <c r="B505" s="771" t="s">
        <v>3571</v>
      </c>
      <c r="C505" s="771" t="s">
        <v>3857</v>
      </c>
      <c r="D505" s="772">
        <v>140</v>
      </c>
      <c r="E505" s="771" t="s">
        <v>2721</v>
      </c>
      <c r="F505" s="771" t="s">
        <v>2720</v>
      </c>
      <c r="G505" s="771" t="s">
        <v>3071</v>
      </c>
      <c r="I505" t="str">
        <f t="shared" si="7"/>
        <v>Direct</v>
      </c>
      <c r="J505" s="1444" t="s">
        <v>2721</v>
      </c>
    </row>
    <row r="506" spans="1:10">
      <c r="A506" s="770">
        <v>140466</v>
      </c>
      <c r="B506" s="771" t="s">
        <v>3858</v>
      </c>
      <c r="C506" s="771" t="s">
        <v>3859</v>
      </c>
      <c r="D506" s="772">
        <v>140</v>
      </c>
      <c r="E506" s="771" t="s">
        <v>2721</v>
      </c>
      <c r="F506" s="771" t="s">
        <v>2720</v>
      </c>
      <c r="G506" s="771" t="s">
        <v>3071</v>
      </c>
      <c r="I506" t="str">
        <f t="shared" si="7"/>
        <v>Direct</v>
      </c>
      <c r="J506" s="1444" t="s">
        <v>2721</v>
      </c>
    </row>
    <row r="507" spans="1:10">
      <c r="A507" s="770">
        <v>140467</v>
      </c>
      <c r="B507" s="771" t="s">
        <v>3860</v>
      </c>
      <c r="C507" s="771" t="s">
        <v>3861</v>
      </c>
      <c r="D507" s="772">
        <v>140</v>
      </c>
      <c r="E507" s="771" t="s">
        <v>2721</v>
      </c>
      <c r="F507" s="771" t="s">
        <v>2720</v>
      </c>
      <c r="G507" s="771" t="s">
        <v>3071</v>
      </c>
      <c r="I507" t="str">
        <f t="shared" si="7"/>
        <v>Direct</v>
      </c>
      <c r="J507" s="1444" t="s">
        <v>2721</v>
      </c>
    </row>
    <row r="508" spans="1:10">
      <c r="A508" s="770">
        <v>140468</v>
      </c>
      <c r="B508" s="771" t="s">
        <v>3862</v>
      </c>
      <c r="C508" s="771" t="s">
        <v>3863</v>
      </c>
      <c r="D508" s="772">
        <v>140</v>
      </c>
      <c r="E508" s="771" t="s">
        <v>2721</v>
      </c>
      <c r="F508" s="771" t="s">
        <v>2720</v>
      </c>
      <c r="G508" s="771" t="s">
        <v>3071</v>
      </c>
      <c r="I508" t="str">
        <f t="shared" si="7"/>
        <v>Direct</v>
      </c>
      <c r="J508" s="1444" t="s">
        <v>2721</v>
      </c>
    </row>
    <row r="509" spans="1:10">
      <c r="A509" s="770">
        <v>140469</v>
      </c>
      <c r="B509" s="771" t="s">
        <v>3864</v>
      </c>
      <c r="C509" s="771" t="s">
        <v>3865</v>
      </c>
      <c r="D509" s="772">
        <v>140</v>
      </c>
      <c r="E509" s="771" t="s">
        <v>2721</v>
      </c>
      <c r="F509" s="771" t="s">
        <v>2720</v>
      </c>
      <c r="G509" s="771" t="s">
        <v>3071</v>
      </c>
      <c r="I509" t="str">
        <f t="shared" si="7"/>
        <v>Direct</v>
      </c>
      <c r="J509" s="1444" t="s">
        <v>2721</v>
      </c>
    </row>
    <row r="510" spans="1:10">
      <c r="A510" s="770">
        <v>140470</v>
      </c>
      <c r="B510" s="771" t="s">
        <v>3866</v>
      </c>
      <c r="C510" s="771" t="s">
        <v>3867</v>
      </c>
      <c r="D510" s="772">
        <v>140</v>
      </c>
      <c r="E510" s="771" t="s">
        <v>2721</v>
      </c>
      <c r="F510" s="771" t="s">
        <v>2720</v>
      </c>
      <c r="G510" s="771" t="s">
        <v>3071</v>
      </c>
      <c r="I510" t="str">
        <f t="shared" si="7"/>
        <v>Direct</v>
      </c>
      <c r="J510" s="1444" t="s">
        <v>2721</v>
      </c>
    </row>
    <row r="511" spans="1:10">
      <c r="A511" s="770">
        <v>140471</v>
      </c>
      <c r="B511" s="771" t="s">
        <v>3868</v>
      </c>
      <c r="C511" s="771" t="s">
        <v>3869</v>
      </c>
      <c r="D511" s="772">
        <v>140</v>
      </c>
      <c r="E511" s="771" t="s">
        <v>2721</v>
      </c>
      <c r="F511" s="771" t="s">
        <v>2720</v>
      </c>
      <c r="G511" s="771" t="s">
        <v>3071</v>
      </c>
      <c r="I511" t="str">
        <f t="shared" si="7"/>
        <v>Direct</v>
      </c>
      <c r="J511" s="1444" t="s">
        <v>2721</v>
      </c>
    </row>
    <row r="512" spans="1:10">
      <c r="A512" s="770">
        <v>140472</v>
      </c>
      <c r="B512" s="771" t="s">
        <v>3870</v>
      </c>
      <c r="C512" s="771" t="s">
        <v>3871</v>
      </c>
      <c r="D512" s="772">
        <v>140</v>
      </c>
      <c r="E512" s="771" t="s">
        <v>2721</v>
      </c>
      <c r="F512" s="771" t="s">
        <v>2720</v>
      </c>
      <c r="G512" s="771" t="s">
        <v>3071</v>
      </c>
      <c r="I512" t="str">
        <f t="shared" si="7"/>
        <v>Direct</v>
      </c>
      <c r="J512" s="1444" t="s">
        <v>2721</v>
      </c>
    </row>
    <row r="513" spans="1:10">
      <c r="A513" s="770">
        <v>140473</v>
      </c>
      <c r="B513" s="771" t="s">
        <v>3872</v>
      </c>
      <c r="C513" s="771" t="s">
        <v>3873</v>
      </c>
      <c r="D513" s="772">
        <v>140</v>
      </c>
      <c r="E513" s="771" t="s">
        <v>2721</v>
      </c>
      <c r="F513" s="771" t="s">
        <v>2720</v>
      </c>
      <c r="G513" s="771" t="s">
        <v>3071</v>
      </c>
      <c r="I513" t="str">
        <f t="shared" si="7"/>
        <v>Direct</v>
      </c>
      <c r="J513" s="1444" t="s">
        <v>2721</v>
      </c>
    </row>
    <row r="514" spans="1:10">
      <c r="A514" s="770">
        <v>140474</v>
      </c>
      <c r="B514" s="771" t="s">
        <v>3874</v>
      </c>
      <c r="C514" s="771" t="s">
        <v>3875</v>
      </c>
      <c r="D514" s="772">
        <v>140</v>
      </c>
      <c r="E514" s="771" t="s">
        <v>2721</v>
      </c>
      <c r="F514" s="771" t="s">
        <v>2720</v>
      </c>
      <c r="G514" s="771" t="s">
        <v>3071</v>
      </c>
      <c r="I514" t="str">
        <f t="shared" si="7"/>
        <v>Direct</v>
      </c>
      <c r="J514" s="1444" t="s">
        <v>2721</v>
      </c>
    </row>
    <row r="515" spans="1:10">
      <c r="A515" s="770">
        <v>140475</v>
      </c>
      <c r="B515" s="771" t="s">
        <v>3876</v>
      </c>
      <c r="C515" s="771" t="s">
        <v>3877</v>
      </c>
      <c r="D515" s="772">
        <v>140</v>
      </c>
      <c r="E515" s="771" t="s">
        <v>2721</v>
      </c>
      <c r="F515" s="771" t="s">
        <v>2720</v>
      </c>
      <c r="G515" s="771" t="s">
        <v>3071</v>
      </c>
      <c r="I515" t="str">
        <f t="shared" ref="I515:I578" si="8">IF(ISNUMBER(SEARCH("-",J515)),RIGHT(J515,LEN(J515)-SEARCH("-",J515)),J515)</f>
        <v>Direct</v>
      </c>
      <c r="J515" s="1444" t="s">
        <v>2721</v>
      </c>
    </row>
    <row r="516" spans="1:10">
      <c r="A516" s="770">
        <v>140476</v>
      </c>
      <c r="B516" s="771" t="s">
        <v>3878</v>
      </c>
      <c r="C516" s="771" t="s">
        <v>3879</v>
      </c>
      <c r="D516" s="772">
        <v>140</v>
      </c>
      <c r="E516" s="771" t="s">
        <v>2721</v>
      </c>
      <c r="F516" s="771" t="s">
        <v>2720</v>
      </c>
      <c r="G516" s="771" t="s">
        <v>3071</v>
      </c>
      <c r="I516" t="str">
        <f t="shared" si="8"/>
        <v>Direct</v>
      </c>
      <c r="J516" s="1444" t="s">
        <v>2721</v>
      </c>
    </row>
    <row r="517" spans="1:10">
      <c r="A517" s="770">
        <v>140477</v>
      </c>
      <c r="B517" s="771" t="s">
        <v>3880</v>
      </c>
      <c r="C517" s="771" t="s">
        <v>3881</v>
      </c>
      <c r="D517" s="772">
        <v>140</v>
      </c>
      <c r="E517" s="771" t="s">
        <v>2721</v>
      </c>
      <c r="F517" s="771" t="s">
        <v>2720</v>
      </c>
      <c r="G517" s="771" t="s">
        <v>3071</v>
      </c>
      <c r="I517" t="str">
        <f t="shared" si="8"/>
        <v>Direct</v>
      </c>
      <c r="J517" s="1444" t="s">
        <v>2721</v>
      </c>
    </row>
    <row r="518" spans="1:10">
      <c r="A518" s="770">
        <v>140478</v>
      </c>
      <c r="B518" s="771" t="s">
        <v>3882</v>
      </c>
      <c r="C518" s="771" t="s">
        <v>3883</v>
      </c>
      <c r="D518" s="772">
        <v>140</v>
      </c>
      <c r="E518" s="771" t="s">
        <v>2721</v>
      </c>
      <c r="F518" s="771" t="s">
        <v>2720</v>
      </c>
      <c r="G518" s="771" t="s">
        <v>3071</v>
      </c>
      <c r="I518" t="str">
        <f t="shared" si="8"/>
        <v>Direct</v>
      </c>
      <c r="J518" s="1444" t="s">
        <v>2721</v>
      </c>
    </row>
    <row r="519" spans="1:10">
      <c r="A519" s="770">
        <v>140479</v>
      </c>
      <c r="B519" s="771" t="s">
        <v>3884</v>
      </c>
      <c r="C519" s="771" t="s">
        <v>3885</v>
      </c>
      <c r="D519" s="772">
        <v>140</v>
      </c>
      <c r="E519" s="771" t="s">
        <v>2721</v>
      </c>
      <c r="F519" s="771" t="s">
        <v>2720</v>
      </c>
      <c r="G519" s="771" t="s">
        <v>3071</v>
      </c>
      <c r="I519" t="str">
        <f t="shared" si="8"/>
        <v>Direct</v>
      </c>
      <c r="J519" s="1444" t="s">
        <v>2721</v>
      </c>
    </row>
    <row r="520" spans="1:10">
      <c r="A520" s="770">
        <v>140480</v>
      </c>
      <c r="B520" s="771" t="s">
        <v>3886</v>
      </c>
      <c r="C520" s="771" t="s">
        <v>3887</v>
      </c>
      <c r="D520" s="772">
        <v>140</v>
      </c>
      <c r="E520" s="771" t="s">
        <v>2721</v>
      </c>
      <c r="F520" s="771" t="s">
        <v>2720</v>
      </c>
      <c r="G520" s="771" t="s">
        <v>3071</v>
      </c>
      <c r="I520" t="str">
        <f t="shared" si="8"/>
        <v>Direct</v>
      </c>
      <c r="J520" s="1444" t="s">
        <v>2721</v>
      </c>
    </row>
    <row r="521" spans="1:10">
      <c r="A521" s="770">
        <v>140481</v>
      </c>
      <c r="B521" s="771" t="s">
        <v>3888</v>
      </c>
      <c r="C521" s="771" t="s">
        <v>3889</v>
      </c>
      <c r="D521" s="772">
        <v>140</v>
      </c>
      <c r="E521" s="771" t="s">
        <v>2721</v>
      </c>
      <c r="F521" s="771" t="s">
        <v>2720</v>
      </c>
      <c r="G521" s="771" t="s">
        <v>3071</v>
      </c>
      <c r="I521" t="str">
        <f t="shared" si="8"/>
        <v>Direct</v>
      </c>
      <c r="J521" s="1444" t="s">
        <v>2721</v>
      </c>
    </row>
    <row r="522" spans="1:10">
      <c r="A522" s="770">
        <v>140482</v>
      </c>
      <c r="B522" s="771" t="s">
        <v>3890</v>
      </c>
      <c r="C522" s="771" t="s">
        <v>3891</v>
      </c>
      <c r="D522" s="772">
        <v>140</v>
      </c>
      <c r="E522" s="771" t="s">
        <v>2721</v>
      </c>
      <c r="F522" s="771" t="s">
        <v>2720</v>
      </c>
      <c r="G522" s="771" t="s">
        <v>3071</v>
      </c>
      <c r="I522" t="str">
        <f t="shared" si="8"/>
        <v>Direct</v>
      </c>
      <c r="J522" s="1444" t="s">
        <v>2721</v>
      </c>
    </row>
    <row r="523" spans="1:10">
      <c r="A523" s="770">
        <v>140483</v>
      </c>
      <c r="B523" s="771" t="s">
        <v>3892</v>
      </c>
      <c r="C523" s="771" t="s">
        <v>3893</v>
      </c>
      <c r="D523" s="772">
        <v>140</v>
      </c>
      <c r="E523" s="771" t="s">
        <v>2721</v>
      </c>
      <c r="F523" s="771" t="s">
        <v>2720</v>
      </c>
      <c r="G523" s="771" t="s">
        <v>3071</v>
      </c>
      <c r="I523" t="str">
        <f t="shared" si="8"/>
        <v>Direct</v>
      </c>
      <c r="J523" s="1444" t="s">
        <v>2721</v>
      </c>
    </row>
    <row r="524" spans="1:10">
      <c r="A524" s="770">
        <v>140484</v>
      </c>
      <c r="B524" s="771" t="s">
        <v>3894</v>
      </c>
      <c r="C524" s="771" t="s">
        <v>3895</v>
      </c>
      <c r="D524" s="772">
        <v>140</v>
      </c>
      <c r="E524" s="771" t="s">
        <v>2721</v>
      </c>
      <c r="F524" s="771" t="s">
        <v>2720</v>
      </c>
      <c r="G524" s="771" t="s">
        <v>3071</v>
      </c>
      <c r="I524" t="str">
        <f t="shared" si="8"/>
        <v>Direct</v>
      </c>
      <c r="J524" s="1444" t="s">
        <v>2721</v>
      </c>
    </row>
    <row r="525" spans="1:10">
      <c r="A525" s="770">
        <v>140485</v>
      </c>
      <c r="B525" s="771" t="s">
        <v>3896</v>
      </c>
      <c r="C525" s="771" t="s">
        <v>3897</v>
      </c>
      <c r="D525" s="772">
        <v>140</v>
      </c>
      <c r="E525" s="771" t="s">
        <v>2721</v>
      </c>
      <c r="F525" s="771" t="s">
        <v>2720</v>
      </c>
      <c r="G525" s="771" t="s">
        <v>3071</v>
      </c>
      <c r="I525" t="str">
        <f t="shared" si="8"/>
        <v>Direct</v>
      </c>
      <c r="J525" s="1444" t="s">
        <v>2721</v>
      </c>
    </row>
    <row r="526" spans="1:10">
      <c r="A526" s="770">
        <v>140486</v>
      </c>
      <c r="B526" s="771" t="s">
        <v>3898</v>
      </c>
      <c r="C526" s="771" t="s">
        <v>3899</v>
      </c>
      <c r="D526" s="772">
        <v>140</v>
      </c>
      <c r="E526" s="771" t="s">
        <v>2721</v>
      </c>
      <c r="F526" s="771" t="s">
        <v>2720</v>
      </c>
      <c r="G526" s="771" t="s">
        <v>3071</v>
      </c>
      <c r="I526" t="str">
        <f t="shared" si="8"/>
        <v>Direct</v>
      </c>
      <c r="J526" s="1444" t="s">
        <v>2721</v>
      </c>
    </row>
    <row r="527" spans="1:10">
      <c r="A527" s="770">
        <v>140487</v>
      </c>
      <c r="B527" s="771" t="s">
        <v>3900</v>
      </c>
      <c r="C527" s="771" t="s">
        <v>3901</v>
      </c>
      <c r="D527" s="772">
        <v>140</v>
      </c>
      <c r="E527" s="771" t="s">
        <v>2721</v>
      </c>
      <c r="F527" s="771" t="s">
        <v>2720</v>
      </c>
      <c r="G527" s="771" t="s">
        <v>3071</v>
      </c>
      <c r="I527" t="str">
        <f t="shared" si="8"/>
        <v>Direct</v>
      </c>
      <c r="J527" s="1444" t="s">
        <v>2721</v>
      </c>
    </row>
    <row r="528" spans="1:10">
      <c r="A528" s="770">
        <v>140488</v>
      </c>
      <c r="B528" s="771" t="s">
        <v>3902</v>
      </c>
      <c r="C528" s="771" t="s">
        <v>3903</v>
      </c>
      <c r="D528" s="772">
        <v>140</v>
      </c>
      <c r="E528" s="771" t="s">
        <v>2721</v>
      </c>
      <c r="F528" s="771" t="s">
        <v>2720</v>
      </c>
      <c r="G528" s="771" t="s">
        <v>3071</v>
      </c>
      <c r="I528" t="str">
        <f t="shared" si="8"/>
        <v>Direct</v>
      </c>
      <c r="J528" s="1444" t="s">
        <v>2721</v>
      </c>
    </row>
    <row r="529" spans="1:10">
      <c r="A529" s="770">
        <v>140489</v>
      </c>
      <c r="B529" s="771" t="s">
        <v>3904</v>
      </c>
      <c r="C529" s="771" t="s">
        <v>3905</v>
      </c>
      <c r="D529" s="772">
        <v>140</v>
      </c>
      <c r="E529" s="771" t="s">
        <v>2721</v>
      </c>
      <c r="F529" s="771" t="s">
        <v>2720</v>
      </c>
      <c r="G529" s="771" t="s">
        <v>3071</v>
      </c>
      <c r="I529" t="str">
        <f t="shared" si="8"/>
        <v>Direct</v>
      </c>
      <c r="J529" s="1444" t="s">
        <v>2721</v>
      </c>
    </row>
    <row r="530" spans="1:10">
      <c r="A530" s="770">
        <v>140490</v>
      </c>
      <c r="B530" s="771" t="s">
        <v>3906</v>
      </c>
      <c r="C530" s="771" t="s">
        <v>3907</v>
      </c>
      <c r="D530" s="772">
        <v>140</v>
      </c>
      <c r="E530" s="771" t="s">
        <v>2721</v>
      </c>
      <c r="F530" s="771" t="s">
        <v>2720</v>
      </c>
      <c r="G530" s="771" t="s">
        <v>3071</v>
      </c>
      <c r="I530" t="str">
        <f t="shared" si="8"/>
        <v>Direct</v>
      </c>
      <c r="J530" s="1444" t="s">
        <v>2721</v>
      </c>
    </row>
    <row r="531" spans="1:10">
      <c r="A531" s="770">
        <v>140491</v>
      </c>
      <c r="B531" s="771" t="s">
        <v>3908</v>
      </c>
      <c r="C531" s="771" t="s">
        <v>3909</v>
      </c>
      <c r="D531" s="772">
        <v>140</v>
      </c>
      <c r="E531" s="771" t="s">
        <v>2721</v>
      </c>
      <c r="F531" s="771" t="s">
        <v>2720</v>
      </c>
      <c r="G531" s="771" t="s">
        <v>3071</v>
      </c>
      <c r="I531" t="str">
        <f t="shared" si="8"/>
        <v>Direct</v>
      </c>
      <c r="J531" s="1444" t="s">
        <v>2721</v>
      </c>
    </row>
    <row r="532" spans="1:10">
      <c r="A532" s="770">
        <v>140492</v>
      </c>
      <c r="B532" s="771" t="s">
        <v>3910</v>
      </c>
      <c r="C532" s="771" t="s">
        <v>3911</v>
      </c>
      <c r="D532" s="772">
        <v>140</v>
      </c>
      <c r="E532" s="771" t="s">
        <v>2721</v>
      </c>
      <c r="F532" s="771" t="s">
        <v>2720</v>
      </c>
      <c r="G532" s="771" t="s">
        <v>3071</v>
      </c>
      <c r="I532" t="str">
        <f t="shared" si="8"/>
        <v>Direct</v>
      </c>
      <c r="J532" s="1444" t="s">
        <v>2721</v>
      </c>
    </row>
    <row r="533" spans="1:10">
      <c r="A533" s="770">
        <v>140493</v>
      </c>
      <c r="B533" s="771" t="s">
        <v>3912</v>
      </c>
      <c r="C533" s="771" t="s">
        <v>3913</v>
      </c>
      <c r="D533" s="772">
        <v>140</v>
      </c>
      <c r="E533" s="771" t="s">
        <v>2721</v>
      </c>
      <c r="F533" s="771" t="s">
        <v>2720</v>
      </c>
      <c r="G533" s="771" t="s">
        <v>3071</v>
      </c>
      <c r="I533" t="str">
        <f t="shared" si="8"/>
        <v>Direct</v>
      </c>
      <c r="J533" s="1444" t="s">
        <v>2721</v>
      </c>
    </row>
    <row r="534" spans="1:10">
      <c r="A534" s="770">
        <v>140494</v>
      </c>
      <c r="B534" s="771" t="s">
        <v>3914</v>
      </c>
      <c r="C534" s="771" t="s">
        <v>3915</v>
      </c>
      <c r="D534" s="772">
        <v>140</v>
      </c>
      <c r="E534" s="771" t="s">
        <v>2721</v>
      </c>
      <c r="F534" s="771" t="s">
        <v>2720</v>
      </c>
      <c r="G534" s="771" t="s">
        <v>3071</v>
      </c>
      <c r="I534" t="str">
        <f t="shared" si="8"/>
        <v>Direct</v>
      </c>
      <c r="J534" s="1444" t="s">
        <v>2721</v>
      </c>
    </row>
    <row r="535" spans="1:10">
      <c r="A535" s="770">
        <v>140495</v>
      </c>
      <c r="B535" s="771" t="s">
        <v>3916</v>
      </c>
      <c r="C535" s="771" t="s">
        <v>3917</v>
      </c>
      <c r="D535" s="772">
        <v>140</v>
      </c>
      <c r="E535" s="771" t="s">
        <v>2721</v>
      </c>
      <c r="F535" s="771" t="s">
        <v>2720</v>
      </c>
      <c r="G535" s="771" t="s">
        <v>3071</v>
      </c>
      <c r="I535" t="str">
        <f t="shared" si="8"/>
        <v>Direct</v>
      </c>
      <c r="J535" s="1444" t="s">
        <v>2721</v>
      </c>
    </row>
    <row r="536" spans="1:10">
      <c r="A536" s="770">
        <v>140496</v>
      </c>
      <c r="B536" s="771" t="s">
        <v>3918</v>
      </c>
      <c r="C536" s="771" t="s">
        <v>3919</v>
      </c>
      <c r="D536" s="772">
        <v>140</v>
      </c>
      <c r="E536" s="771" t="s">
        <v>2721</v>
      </c>
      <c r="F536" s="771" t="s">
        <v>2720</v>
      </c>
      <c r="G536" s="771" t="s">
        <v>3071</v>
      </c>
      <c r="I536" t="str">
        <f t="shared" si="8"/>
        <v>Direct</v>
      </c>
      <c r="J536" s="1444" t="s">
        <v>2721</v>
      </c>
    </row>
    <row r="537" spans="1:10">
      <c r="A537" s="770">
        <v>140497</v>
      </c>
      <c r="B537" s="771" t="s">
        <v>3920</v>
      </c>
      <c r="C537" s="771" t="s">
        <v>3921</v>
      </c>
      <c r="D537" s="772">
        <v>140</v>
      </c>
      <c r="E537" s="771" t="s">
        <v>2721</v>
      </c>
      <c r="F537" s="771" t="s">
        <v>2720</v>
      </c>
      <c r="G537" s="771" t="s">
        <v>3071</v>
      </c>
      <c r="I537" t="str">
        <f t="shared" si="8"/>
        <v>Direct</v>
      </c>
      <c r="J537" s="1444" t="s">
        <v>2721</v>
      </c>
    </row>
    <row r="538" spans="1:10">
      <c r="A538" s="770">
        <v>140498</v>
      </c>
      <c r="B538" s="771" t="s">
        <v>3922</v>
      </c>
      <c r="C538" s="771" t="s">
        <v>3923</v>
      </c>
      <c r="D538" s="772">
        <v>140</v>
      </c>
      <c r="E538" s="771" t="s">
        <v>2721</v>
      </c>
      <c r="F538" s="771" t="s">
        <v>2720</v>
      </c>
      <c r="G538" s="771" t="s">
        <v>3071</v>
      </c>
      <c r="I538" t="str">
        <f t="shared" si="8"/>
        <v>Direct</v>
      </c>
      <c r="J538" s="1444" t="s">
        <v>2721</v>
      </c>
    </row>
    <row r="539" spans="1:10">
      <c r="A539" s="770">
        <v>140499</v>
      </c>
      <c r="B539" s="771" t="s">
        <v>3924</v>
      </c>
      <c r="C539" s="771" t="s">
        <v>3925</v>
      </c>
      <c r="D539" s="772">
        <v>140</v>
      </c>
      <c r="E539" s="771" t="s">
        <v>2721</v>
      </c>
      <c r="F539" s="771" t="s">
        <v>2720</v>
      </c>
      <c r="G539" s="771" t="s">
        <v>3071</v>
      </c>
      <c r="I539" t="str">
        <f t="shared" si="8"/>
        <v>Direct</v>
      </c>
      <c r="J539" s="1444" t="s">
        <v>2721</v>
      </c>
    </row>
    <row r="540" spans="1:10">
      <c r="A540" s="770">
        <v>140500</v>
      </c>
      <c r="B540" s="771" t="s">
        <v>3926</v>
      </c>
      <c r="C540" s="771" t="s">
        <v>3927</v>
      </c>
      <c r="D540" s="772">
        <v>140</v>
      </c>
      <c r="E540" s="771" t="s">
        <v>2721</v>
      </c>
      <c r="F540" s="771" t="s">
        <v>2720</v>
      </c>
      <c r="G540" s="771" t="s">
        <v>3071</v>
      </c>
      <c r="I540" t="str">
        <f t="shared" si="8"/>
        <v>Direct</v>
      </c>
      <c r="J540" s="1444" t="s">
        <v>2721</v>
      </c>
    </row>
    <row r="541" spans="1:10">
      <c r="A541" s="770">
        <v>140501</v>
      </c>
      <c r="B541" s="771" t="s">
        <v>3928</v>
      </c>
      <c r="C541" s="771" t="s">
        <v>3929</v>
      </c>
      <c r="D541" s="772">
        <v>140</v>
      </c>
      <c r="E541" s="771" t="s">
        <v>2721</v>
      </c>
      <c r="F541" s="771" t="s">
        <v>2720</v>
      </c>
      <c r="G541" s="771" t="s">
        <v>3071</v>
      </c>
      <c r="I541" t="str">
        <f t="shared" si="8"/>
        <v>Direct</v>
      </c>
      <c r="J541" s="1444" t="s">
        <v>2721</v>
      </c>
    </row>
    <row r="542" spans="1:10">
      <c r="A542" s="770">
        <v>140502</v>
      </c>
      <c r="B542" s="771" t="s">
        <v>4081</v>
      </c>
      <c r="C542" s="771" t="s">
        <v>4082</v>
      </c>
      <c r="D542" s="772">
        <v>150</v>
      </c>
      <c r="E542" s="771" t="s">
        <v>2721</v>
      </c>
      <c r="F542" s="771" t="s">
        <v>2720</v>
      </c>
      <c r="G542" s="771" t="s">
        <v>3071</v>
      </c>
      <c r="I542" t="str">
        <f t="shared" si="8"/>
        <v>Direct</v>
      </c>
      <c r="J542" s="1444" t="s">
        <v>2721</v>
      </c>
    </row>
    <row r="543" spans="1:10">
      <c r="A543" s="770">
        <v>140503</v>
      </c>
      <c r="B543" s="771" t="s">
        <v>3930</v>
      </c>
      <c r="C543" s="771" t="s">
        <v>3931</v>
      </c>
      <c r="D543" s="772">
        <v>140</v>
      </c>
      <c r="E543" s="771" t="s">
        <v>2721</v>
      </c>
      <c r="F543" s="771" t="s">
        <v>2720</v>
      </c>
      <c r="G543" s="771" t="s">
        <v>3071</v>
      </c>
      <c r="I543" t="str">
        <f t="shared" si="8"/>
        <v>Direct</v>
      </c>
      <c r="J543" s="1444" t="s">
        <v>2721</v>
      </c>
    </row>
    <row r="544" spans="1:10">
      <c r="A544" s="770">
        <v>140504</v>
      </c>
      <c r="B544" s="771" t="s">
        <v>3920</v>
      </c>
      <c r="C544" s="771" t="s">
        <v>3921</v>
      </c>
      <c r="D544" s="772">
        <v>140</v>
      </c>
      <c r="E544" s="771" t="s">
        <v>2721</v>
      </c>
      <c r="F544" s="771" t="s">
        <v>2720</v>
      </c>
      <c r="G544" s="771" t="s">
        <v>3071</v>
      </c>
      <c r="I544" t="str">
        <f t="shared" si="8"/>
        <v>Direct</v>
      </c>
      <c r="J544" s="1444" t="s">
        <v>2721</v>
      </c>
    </row>
    <row r="545" spans="1:10">
      <c r="A545" s="770">
        <v>140505</v>
      </c>
      <c r="B545" s="771" t="s">
        <v>3932</v>
      </c>
      <c r="C545" s="771" t="s">
        <v>3933</v>
      </c>
      <c r="D545" s="772">
        <v>140</v>
      </c>
      <c r="E545" s="771" t="s">
        <v>2721</v>
      </c>
      <c r="F545" s="771" t="s">
        <v>2720</v>
      </c>
      <c r="G545" s="771" t="s">
        <v>3071</v>
      </c>
      <c r="I545" t="str">
        <f t="shared" si="8"/>
        <v>Direct</v>
      </c>
      <c r="J545" s="1444" t="s">
        <v>2721</v>
      </c>
    </row>
    <row r="546" spans="1:10">
      <c r="A546" s="770">
        <v>140506</v>
      </c>
      <c r="B546" s="771" t="s">
        <v>3934</v>
      </c>
      <c r="C546" s="771" t="s">
        <v>3935</v>
      </c>
      <c r="D546" s="772">
        <v>140</v>
      </c>
      <c r="E546" s="771" t="s">
        <v>2721</v>
      </c>
      <c r="F546" s="771" t="s">
        <v>2720</v>
      </c>
      <c r="G546" s="771" t="s">
        <v>3071</v>
      </c>
      <c r="I546" t="str">
        <f t="shared" si="8"/>
        <v>Direct</v>
      </c>
      <c r="J546" s="1444" t="s">
        <v>2721</v>
      </c>
    </row>
    <row r="547" spans="1:10">
      <c r="A547" s="770">
        <v>140507</v>
      </c>
      <c r="B547" s="771" t="s">
        <v>3936</v>
      </c>
      <c r="C547" s="771" t="s">
        <v>3937</v>
      </c>
      <c r="D547" s="772">
        <v>140</v>
      </c>
      <c r="E547" s="771" t="s">
        <v>2721</v>
      </c>
      <c r="F547" s="771" t="s">
        <v>2720</v>
      </c>
      <c r="G547" s="771" t="s">
        <v>3071</v>
      </c>
      <c r="I547" t="str">
        <f t="shared" si="8"/>
        <v>Direct</v>
      </c>
      <c r="J547" s="1444" t="s">
        <v>2721</v>
      </c>
    </row>
    <row r="548" spans="1:10">
      <c r="A548" s="770">
        <v>140508</v>
      </c>
      <c r="B548" s="771" t="s">
        <v>3938</v>
      </c>
      <c r="C548" s="771" t="s">
        <v>3939</v>
      </c>
      <c r="D548" s="772">
        <v>140</v>
      </c>
      <c r="E548" s="771" t="s">
        <v>2721</v>
      </c>
      <c r="F548" s="771" t="s">
        <v>2720</v>
      </c>
      <c r="G548" s="771" t="s">
        <v>3071</v>
      </c>
      <c r="I548" t="str">
        <f t="shared" si="8"/>
        <v>Direct</v>
      </c>
      <c r="J548" s="1444" t="s">
        <v>2721</v>
      </c>
    </row>
    <row r="549" spans="1:10">
      <c r="A549" s="770">
        <v>140509</v>
      </c>
      <c r="B549" s="771" t="s">
        <v>3940</v>
      </c>
      <c r="C549" s="771" t="s">
        <v>3941</v>
      </c>
      <c r="D549" s="772">
        <v>140</v>
      </c>
      <c r="E549" s="771" t="s">
        <v>2721</v>
      </c>
      <c r="F549" s="771" t="s">
        <v>2720</v>
      </c>
      <c r="G549" s="771" t="s">
        <v>3071</v>
      </c>
      <c r="I549" t="str">
        <f t="shared" si="8"/>
        <v>Direct</v>
      </c>
      <c r="J549" s="1444" t="s">
        <v>2721</v>
      </c>
    </row>
    <row r="550" spans="1:10">
      <c r="A550" s="770">
        <v>140510</v>
      </c>
      <c r="B550" s="771" t="s">
        <v>3942</v>
      </c>
      <c r="C550" s="771" t="s">
        <v>3943</v>
      </c>
      <c r="D550" s="772">
        <v>140</v>
      </c>
      <c r="E550" s="771" t="s">
        <v>2721</v>
      </c>
      <c r="F550" s="771" t="s">
        <v>2720</v>
      </c>
      <c r="G550" s="771" t="s">
        <v>3071</v>
      </c>
      <c r="I550" t="str">
        <f t="shared" si="8"/>
        <v>Direct</v>
      </c>
      <c r="J550" s="1444" t="s">
        <v>2721</v>
      </c>
    </row>
    <row r="551" spans="1:10">
      <c r="A551" s="770">
        <v>140511</v>
      </c>
      <c r="B551" s="771" t="s">
        <v>3944</v>
      </c>
      <c r="C551" s="771" t="s">
        <v>3945</v>
      </c>
      <c r="D551" s="772">
        <v>140</v>
      </c>
      <c r="E551" s="771" t="s">
        <v>2721</v>
      </c>
      <c r="F551" s="771" t="s">
        <v>2720</v>
      </c>
      <c r="G551" s="771" t="s">
        <v>3071</v>
      </c>
      <c r="I551" t="str">
        <f t="shared" si="8"/>
        <v>Direct</v>
      </c>
      <c r="J551" s="1444" t="s">
        <v>2721</v>
      </c>
    </row>
    <row r="552" spans="1:10">
      <c r="A552" s="770">
        <v>140512</v>
      </c>
      <c r="B552" s="771" t="s">
        <v>3946</v>
      </c>
      <c r="C552" s="771" t="s">
        <v>3947</v>
      </c>
      <c r="D552" s="772">
        <v>140</v>
      </c>
      <c r="E552" s="771" t="s">
        <v>2721</v>
      </c>
      <c r="F552" s="771" t="s">
        <v>2720</v>
      </c>
      <c r="G552" s="771" t="s">
        <v>3071</v>
      </c>
      <c r="I552" t="str">
        <f t="shared" si="8"/>
        <v>Direct</v>
      </c>
      <c r="J552" s="1444" t="s">
        <v>2721</v>
      </c>
    </row>
    <row r="553" spans="1:10">
      <c r="A553" s="770">
        <v>140513</v>
      </c>
      <c r="B553" s="771" t="s">
        <v>3948</v>
      </c>
      <c r="C553" s="771" t="s">
        <v>3949</v>
      </c>
      <c r="D553" s="772">
        <v>140</v>
      </c>
      <c r="E553" s="771" t="s">
        <v>2721</v>
      </c>
      <c r="F553" s="771" t="s">
        <v>2720</v>
      </c>
      <c r="G553" s="771" t="s">
        <v>3071</v>
      </c>
      <c r="I553" t="str">
        <f t="shared" si="8"/>
        <v>Direct</v>
      </c>
      <c r="J553" s="1444" t="s">
        <v>2721</v>
      </c>
    </row>
    <row r="554" spans="1:10">
      <c r="A554" s="770">
        <v>140514</v>
      </c>
      <c r="B554" s="771" t="s">
        <v>3950</v>
      </c>
      <c r="C554" s="771" t="s">
        <v>3951</v>
      </c>
      <c r="D554" s="772">
        <v>140</v>
      </c>
      <c r="E554" s="771" t="s">
        <v>2721</v>
      </c>
      <c r="F554" s="771" t="s">
        <v>2720</v>
      </c>
      <c r="G554" s="771" t="s">
        <v>3071</v>
      </c>
      <c r="I554" t="str">
        <f t="shared" si="8"/>
        <v>Direct</v>
      </c>
      <c r="J554" s="1444" t="s">
        <v>2721</v>
      </c>
    </row>
    <row r="555" spans="1:10">
      <c r="A555" s="770">
        <v>140515</v>
      </c>
      <c r="B555" s="771" t="s">
        <v>3952</v>
      </c>
      <c r="C555" s="771" t="s">
        <v>3953</v>
      </c>
      <c r="D555" s="772">
        <v>140</v>
      </c>
      <c r="E555" s="771" t="s">
        <v>2721</v>
      </c>
      <c r="F555" s="771" t="s">
        <v>2720</v>
      </c>
      <c r="G555" s="771" t="s">
        <v>3071</v>
      </c>
      <c r="I555" t="str">
        <f t="shared" si="8"/>
        <v>Direct</v>
      </c>
      <c r="J555" s="1444" t="s">
        <v>2721</v>
      </c>
    </row>
    <row r="556" spans="1:10">
      <c r="A556" s="770">
        <v>140516</v>
      </c>
      <c r="B556" s="771" t="s">
        <v>3954</v>
      </c>
      <c r="C556" s="771" t="s">
        <v>3955</v>
      </c>
      <c r="D556" s="772">
        <v>140</v>
      </c>
      <c r="E556" s="771" t="s">
        <v>2721</v>
      </c>
      <c r="F556" s="771" t="s">
        <v>2720</v>
      </c>
      <c r="G556" s="771" t="s">
        <v>3071</v>
      </c>
      <c r="I556" t="str">
        <f t="shared" si="8"/>
        <v>Direct</v>
      </c>
      <c r="J556" s="1444" t="s">
        <v>2721</v>
      </c>
    </row>
    <row r="557" spans="1:10">
      <c r="A557" s="770">
        <v>140517</v>
      </c>
      <c r="B557" s="771" t="s">
        <v>3956</v>
      </c>
      <c r="C557" s="771" t="s">
        <v>3957</v>
      </c>
      <c r="D557" s="772">
        <v>140</v>
      </c>
      <c r="E557" s="771" t="s">
        <v>2721</v>
      </c>
      <c r="F557" s="771" t="s">
        <v>2720</v>
      </c>
      <c r="G557" s="771" t="s">
        <v>3071</v>
      </c>
      <c r="I557" t="str">
        <f t="shared" si="8"/>
        <v>Direct</v>
      </c>
      <c r="J557" s="1444" t="s">
        <v>2721</v>
      </c>
    </row>
    <row r="558" spans="1:10">
      <c r="A558" s="770">
        <v>140518</v>
      </c>
      <c r="B558" s="771" t="s">
        <v>3958</v>
      </c>
      <c r="C558" s="771" t="s">
        <v>3959</v>
      </c>
      <c r="D558" s="772">
        <v>140</v>
      </c>
      <c r="E558" s="771" t="s">
        <v>2721</v>
      </c>
      <c r="F558" s="771" t="s">
        <v>2720</v>
      </c>
      <c r="G558" s="771" t="s">
        <v>3071</v>
      </c>
      <c r="I558" t="str">
        <f t="shared" si="8"/>
        <v>Direct</v>
      </c>
      <c r="J558" s="1444" t="s">
        <v>2721</v>
      </c>
    </row>
    <row r="559" spans="1:10">
      <c r="A559" s="770">
        <v>140519</v>
      </c>
      <c r="B559" s="771" t="s">
        <v>3960</v>
      </c>
      <c r="C559" s="771" t="s">
        <v>3961</v>
      </c>
      <c r="D559" s="772">
        <v>140</v>
      </c>
      <c r="E559" s="771" t="s">
        <v>2721</v>
      </c>
      <c r="F559" s="771" t="s">
        <v>2720</v>
      </c>
      <c r="G559" s="771" t="s">
        <v>3071</v>
      </c>
      <c r="I559" t="str">
        <f t="shared" si="8"/>
        <v>Direct</v>
      </c>
      <c r="J559" s="1444" t="s">
        <v>2721</v>
      </c>
    </row>
    <row r="560" spans="1:10">
      <c r="A560" s="770">
        <v>140520</v>
      </c>
      <c r="B560" s="771" t="s">
        <v>3962</v>
      </c>
      <c r="C560" s="771" t="s">
        <v>3963</v>
      </c>
      <c r="D560" s="772">
        <v>140</v>
      </c>
      <c r="E560" s="771" t="s">
        <v>2721</v>
      </c>
      <c r="F560" s="771" t="s">
        <v>2720</v>
      </c>
      <c r="G560" s="771" t="s">
        <v>3071</v>
      </c>
      <c r="I560" t="str">
        <f t="shared" si="8"/>
        <v>Direct</v>
      </c>
      <c r="J560" s="1444" t="s">
        <v>2721</v>
      </c>
    </row>
    <row r="561" spans="1:10">
      <c r="A561" s="770">
        <v>140521</v>
      </c>
      <c r="B561" s="771" t="s">
        <v>3964</v>
      </c>
      <c r="C561" s="771" t="s">
        <v>3965</v>
      </c>
      <c r="D561" s="772">
        <v>140</v>
      </c>
      <c r="E561" s="771" t="s">
        <v>2721</v>
      </c>
      <c r="F561" s="771" t="s">
        <v>2720</v>
      </c>
      <c r="G561" s="771" t="s">
        <v>3071</v>
      </c>
      <c r="I561" t="str">
        <f t="shared" si="8"/>
        <v>Direct</v>
      </c>
      <c r="J561" s="1444" t="s">
        <v>2721</v>
      </c>
    </row>
    <row r="562" spans="1:10">
      <c r="A562" s="770">
        <v>140522</v>
      </c>
      <c r="B562" s="771" t="s">
        <v>3966</v>
      </c>
      <c r="C562" s="771" t="s">
        <v>3967</v>
      </c>
      <c r="D562" s="772">
        <v>140</v>
      </c>
      <c r="E562" s="771" t="s">
        <v>2721</v>
      </c>
      <c r="F562" s="771" t="s">
        <v>2720</v>
      </c>
      <c r="G562" s="771" t="s">
        <v>3071</v>
      </c>
      <c r="I562" t="str">
        <f t="shared" si="8"/>
        <v>Direct</v>
      </c>
      <c r="J562" s="1444" t="s">
        <v>2721</v>
      </c>
    </row>
    <row r="563" spans="1:10">
      <c r="A563" s="770">
        <v>140523</v>
      </c>
      <c r="B563" s="771" t="s">
        <v>3968</v>
      </c>
      <c r="C563" s="771" t="s">
        <v>3969</v>
      </c>
      <c r="D563" s="772">
        <v>140</v>
      </c>
      <c r="E563" s="771" t="s">
        <v>2721</v>
      </c>
      <c r="F563" s="771" t="s">
        <v>2720</v>
      </c>
      <c r="G563" s="771" t="s">
        <v>3071</v>
      </c>
      <c r="I563" t="str">
        <f t="shared" si="8"/>
        <v>Direct</v>
      </c>
      <c r="J563" s="1444" t="s">
        <v>2721</v>
      </c>
    </row>
    <row r="564" spans="1:10">
      <c r="A564" s="770">
        <v>140524</v>
      </c>
      <c r="B564" s="771" t="s">
        <v>3970</v>
      </c>
      <c r="C564" s="771" t="s">
        <v>3971</v>
      </c>
      <c r="D564" s="772">
        <v>140</v>
      </c>
      <c r="E564" s="771" t="s">
        <v>2721</v>
      </c>
      <c r="F564" s="771" t="s">
        <v>2720</v>
      </c>
      <c r="G564" s="771" t="s">
        <v>3071</v>
      </c>
      <c r="I564" t="str">
        <f t="shared" si="8"/>
        <v>Direct</v>
      </c>
      <c r="J564" s="1444" t="s">
        <v>2721</v>
      </c>
    </row>
    <row r="565" spans="1:10">
      <c r="A565" s="770">
        <v>140525</v>
      </c>
      <c r="B565" s="771" t="s">
        <v>3972</v>
      </c>
      <c r="C565" s="771" t="s">
        <v>3973</v>
      </c>
      <c r="D565" s="772">
        <v>140</v>
      </c>
      <c r="E565" s="771" t="s">
        <v>2721</v>
      </c>
      <c r="F565" s="771" t="s">
        <v>2720</v>
      </c>
      <c r="G565" s="771" t="s">
        <v>3071</v>
      </c>
      <c r="I565" t="str">
        <f t="shared" si="8"/>
        <v>Direct</v>
      </c>
      <c r="J565" s="1444" t="s">
        <v>2721</v>
      </c>
    </row>
    <row r="566" spans="1:10">
      <c r="A566" s="770">
        <v>140526</v>
      </c>
      <c r="B566" s="771" t="s">
        <v>3974</v>
      </c>
      <c r="C566" s="771" t="s">
        <v>3975</v>
      </c>
      <c r="D566" s="772">
        <v>140</v>
      </c>
      <c r="E566" s="771" t="s">
        <v>2721</v>
      </c>
      <c r="F566" s="771" t="s">
        <v>2720</v>
      </c>
      <c r="G566" s="771" t="s">
        <v>3071</v>
      </c>
      <c r="I566" t="str">
        <f t="shared" si="8"/>
        <v>Direct</v>
      </c>
      <c r="J566" s="1444" t="s">
        <v>2721</v>
      </c>
    </row>
    <row r="567" spans="1:10">
      <c r="A567" s="770">
        <v>140527</v>
      </c>
      <c r="B567" s="771" t="s">
        <v>3976</v>
      </c>
      <c r="C567" s="771" t="s">
        <v>3977</v>
      </c>
      <c r="D567" s="772">
        <v>140</v>
      </c>
      <c r="E567" s="771" t="s">
        <v>2721</v>
      </c>
      <c r="F567" s="771" t="s">
        <v>2720</v>
      </c>
      <c r="G567" s="771" t="s">
        <v>3071</v>
      </c>
      <c r="I567" t="str">
        <f t="shared" si="8"/>
        <v>Direct</v>
      </c>
      <c r="J567" s="1444" t="s">
        <v>2721</v>
      </c>
    </row>
    <row r="568" spans="1:10">
      <c r="A568" s="770">
        <v>140528</v>
      </c>
      <c r="B568" s="771" t="s">
        <v>3978</v>
      </c>
      <c r="C568" s="771" t="s">
        <v>3979</v>
      </c>
      <c r="D568" s="772">
        <v>140</v>
      </c>
      <c r="E568" s="771" t="s">
        <v>2721</v>
      </c>
      <c r="F568" s="771" t="s">
        <v>2720</v>
      </c>
      <c r="G568" s="771" t="s">
        <v>3071</v>
      </c>
      <c r="I568" t="str">
        <f t="shared" si="8"/>
        <v>Direct</v>
      </c>
      <c r="J568" s="1444" t="s">
        <v>2721</v>
      </c>
    </row>
    <row r="569" spans="1:10">
      <c r="A569" s="770">
        <v>140529</v>
      </c>
      <c r="B569" s="771" t="s">
        <v>3980</v>
      </c>
      <c r="C569" s="771" t="s">
        <v>3981</v>
      </c>
      <c r="D569" s="772">
        <v>140</v>
      </c>
      <c r="E569" s="771" t="s">
        <v>2721</v>
      </c>
      <c r="F569" s="771" t="s">
        <v>2720</v>
      </c>
      <c r="G569" s="771" t="s">
        <v>3071</v>
      </c>
      <c r="I569" t="str">
        <f t="shared" si="8"/>
        <v>Direct</v>
      </c>
      <c r="J569" s="1444" t="s">
        <v>2721</v>
      </c>
    </row>
    <row r="570" spans="1:10">
      <c r="A570" s="770">
        <v>140530</v>
      </c>
      <c r="B570" s="771" t="s">
        <v>3982</v>
      </c>
      <c r="C570" s="771" t="s">
        <v>3983</v>
      </c>
      <c r="D570" s="772">
        <v>140</v>
      </c>
      <c r="E570" s="771" t="s">
        <v>2721</v>
      </c>
      <c r="F570" s="771" t="s">
        <v>2720</v>
      </c>
      <c r="G570" s="771" t="s">
        <v>3071</v>
      </c>
      <c r="I570" t="str">
        <f t="shared" si="8"/>
        <v>Direct</v>
      </c>
      <c r="J570" s="1444" t="s">
        <v>2721</v>
      </c>
    </row>
    <row r="571" spans="1:10">
      <c r="A571" s="770">
        <v>140531</v>
      </c>
      <c r="B571" s="771" t="s">
        <v>3984</v>
      </c>
      <c r="C571" s="771" t="s">
        <v>3985</v>
      </c>
      <c r="D571" s="772">
        <v>140</v>
      </c>
      <c r="E571" s="771" t="s">
        <v>2721</v>
      </c>
      <c r="F571" s="771" t="s">
        <v>2720</v>
      </c>
      <c r="G571" s="771" t="s">
        <v>3071</v>
      </c>
      <c r="I571" t="str">
        <f t="shared" si="8"/>
        <v>Direct</v>
      </c>
      <c r="J571" s="1444" t="s">
        <v>2721</v>
      </c>
    </row>
    <row r="572" spans="1:10">
      <c r="A572" s="770">
        <v>140532</v>
      </c>
      <c r="B572" s="771" t="s">
        <v>3986</v>
      </c>
      <c r="C572" s="771" t="s">
        <v>3987</v>
      </c>
      <c r="D572" s="772">
        <v>140</v>
      </c>
      <c r="E572" s="771" t="s">
        <v>2721</v>
      </c>
      <c r="F572" s="771" t="s">
        <v>2720</v>
      </c>
      <c r="G572" s="771" t="s">
        <v>3071</v>
      </c>
      <c r="I572" t="str">
        <f t="shared" si="8"/>
        <v>Direct</v>
      </c>
      <c r="J572" s="1444" t="s">
        <v>2721</v>
      </c>
    </row>
    <row r="573" spans="1:10">
      <c r="A573" s="770">
        <v>140533</v>
      </c>
      <c r="B573" s="771" t="s">
        <v>3988</v>
      </c>
      <c r="C573" s="771" t="s">
        <v>3989</v>
      </c>
      <c r="D573" s="772">
        <v>140</v>
      </c>
      <c r="E573" s="771" t="s">
        <v>2721</v>
      </c>
      <c r="F573" s="771" t="s">
        <v>2720</v>
      </c>
      <c r="G573" s="771" t="s">
        <v>3071</v>
      </c>
      <c r="I573" t="str">
        <f t="shared" si="8"/>
        <v>Direct</v>
      </c>
      <c r="J573" s="1444" t="s">
        <v>2721</v>
      </c>
    </row>
    <row r="574" spans="1:10">
      <c r="A574" s="770">
        <v>140534</v>
      </c>
      <c r="B574" s="771" t="s">
        <v>3990</v>
      </c>
      <c r="C574" s="771" t="s">
        <v>3991</v>
      </c>
      <c r="D574" s="772">
        <v>140</v>
      </c>
      <c r="E574" s="771" t="s">
        <v>2721</v>
      </c>
      <c r="F574" s="771" t="s">
        <v>2720</v>
      </c>
      <c r="G574" s="771" t="s">
        <v>3071</v>
      </c>
      <c r="I574" t="str">
        <f t="shared" si="8"/>
        <v>Direct</v>
      </c>
      <c r="J574" s="1444" t="s">
        <v>2721</v>
      </c>
    </row>
    <row r="575" spans="1:10">
      <c r="A575" s="770">
        <v>140535</v>
      </c>
      <c r="B575" s="771" t="s">
        <v>3992</v>
      </c>
      <c r="C575" s="771" t="s">
        <v>3993</v>
      </c>
      <c r="D575" s="772">
        <v>140</v>
      </c>
      <c r="E575" s="771" t="s">
        <v>2721</v>
      </c>
      <c r="F575" s="771" t="s">
        <v>2720</v>
      </c>
      <c r="G575" s="771" t="s">
        <v>3071</v>
      </c>
      <c r="I575" t="str">
        <f t="shared" si="8"/>
        <v>Direct</v>
      </c>
      <c r="J575" s="1444" t="s">
        <v>2721</v>
      </c>
    </row>
    <row r="576" spans="1:10">
      <c r="A576" s="770">
        <v>140536</v>
      </c>
      <c r="B576" s="771" t="s">
        <v>3734</v>
      </c>
      <c r="C576" s="771" t="s">
        <v>3994</v>
      </c>
      <c r="D576" s="772">
        <v>140</v>
      </c>
      <c r="E576" s="771" t="s">
        <v>2721</v>
      </c>
      <c r="F576" s="771" t="s">
        <v>2720</v>
      </c>
      <c r="G576" s="771" t="s">
        <v>3071</v>
      </c>
      <c r="I576" t="str">
        <f t="shared" si="8"/>
        <v>Direct</v>
      </c>
      <c r="J576" s="1444" t="s">
        <v>2721</v>
      </c>
    </row>
    <row r="577" spans="1:10">
      <c r="A577" s="770">
        <v>140537</v>
      </c>
      <c r="B577" s="771" t="s">
        <v>3728</v>
      </c>
      <c r="C577" s="771" t="s">
        <v>3995</v>
      </c>
      <c r="D577" s="772">
        <v>140</v>
      </c>
      <c r="E577" s="771" t="s">
        <v>2721</v>
      </c>
      <c r="F577" s="771" t="s">
        <v>2720</v>
      </c>
      <c r="G577" s="771" t="s">
        <v>3071</v>
      </c>
      <c r="I577" t="str">
        <f t="shared" si="8"/>
        <v>Direct</v>
      </c>
      <c r="J577" s="1444" t="s">
        <v>2721</v>
      </c>
    </row>
    <row r="578" spans="1:10">
      <c r="A578" s="770">
        <v>140538</v>
      </c>
      <c r="B578" s="771" t="s">
        <v>3573</v>
      </c>
      <c r="C578" s="795" t="s">
        <v>3996</v>
      </c>
      <c r="D578" s="772">
        <v>140</v>
      </c>
      <c r="E578" s="771" t="s">
        <v>2721</v>
      </c>
      <c r="F578" s="771" t="s">
        <v>2720</v>
      </c>
      <c r="G578" s="771" t="s">
        <v>3071</v>
      </c>
      <c r="I578" t="str">
        <f t="shared" si="8"/>
        <v>Direct</v>
      </c>
      <c r="J578" s="1444" t="s">
        <v>2721</v>
      </c>
    </row>
    <row r="579" spans="1:10">
      <c r="A579" s="794">
        <v>140538</v>
      </c>
      <c r="B579" s="795" t="s">
        <v>3997</v>
      </c>
      <c r="C579" s="795" t="s">
        <v>3998</v>
      </c>
      <c r="D579" s="796">
        <v>140</v>
      </c>
      <c r="E579" s="795" t="s">
        <v>2721</v>
      </c>
      <c r="F579" s="795" t="s">
        <v>2720</v>
      </c>
      <c r="G579" s="795" t="s">
        <v>3071</v>
      </c>
      <c r="I579" t="str">
        <f t="shared" ref="I579:I642" si="9">IF(ISNUMBER(SEARCH("-",J579)),RIGHT(J579,LEN(J579)-SEARCH("-",J579)),J579)</f>
        <v>Direct</v>
      </c>
      <c r="J579" s="1446" t="s">
        <v>2721</v>
      </c>
    </row>
    <row r="580" spans="1:10">
      <c r="A580" s="794">
        <v>140539</v>
      </c>
      <c r="B580" s="795" t="s">
        <v>3999</v>
      </c>
      <c r="C580" s="795" t="s">
        <v>4000</v>
      </c>
      <c r="D580" s="796">
        <v>140</v>
      </c>
      <c r="E580" s="795" t="s">
        <v>2721</v>
      </c>
      <c r="F580" s="795" t="s">
        <v>2720</v>
      </c>
      <c r="G580" s="795" t="s">
        <v>3071</v>
      </c>
      <c r="I580" t="str">
        <f t="shared" si="9"/>
        <v>Direct</v>
      </c>
      <c r="J580" s="1446" t="s">
        <v>2721</v>
      </c>
    </row>
    <row r="581" spans="1:10">
      <c r="A581" s="794">
        <v>140540</v>
      </c>
      <c r="B581" s="795" t="s">
        <v>4001</v>
      </c>
      <c r="C581" s="795" t="s">
        <v>4002</v>
      </c>
      <c r="D581" s="796">
        <v>140</v>
      </c>
      <c r="E581" s="795" t="s">
        <v>2721</v>
      </c>
      <c r="F581" s="795" t="s">
        <v>2720</v>
      </c>
      <c r="G581" s="795" t="s">
        <v>3071</v>
      </c>
      <c r="I581" t="str">
        <f t="shared" si="9"/>
        <v>Direct</v>
      </c>
      <c r="J581" s="1446" t="s">
        <v>2721</v>
      </c>
    </row>
    <row r="582" spans="1:10">
      <c r="A582" s="794">
        <v>140541</v>
      </c>
      <c r="B582" s="795"/>
      <c r="C582" s="795" t="s">
        <v>4003</v>
      </c>
      <c r="D582" s="796">
        <v>140</v>
      </c>
      <c r="E582" s="795" t="s">
        <v>2721</v>
      </c>
      <c r="F582" s="795" t="s">
        <v>2720</v>
      </c>
      <c r="G582" s="795" t="s">
        <v>3071</v>
      </c>
      <c r="I582" t="str">
        <f t="shared" si="9"/>
        <v>Direct</v>
      </c>
      <c r="J582" s="1446" t="s">
        <v>2721</v>
      </c>
    </row>
    <row r="583" spans="1:10">
      <c r="A583" s="794">
        <v>140542</v>
      </c>
      <c r="B583" s="795" t="s">
        <v>4004</v>
      </c>
      <c r="C583" s="771" t="s">
        <v>4005</v>
      </c>
      <c r="D583" s="796">
        <v>140</v>
      </c>
      <c r="E583" s="795" t="s">
        <v>2721</v>
      </c>
      <c r="F583" s="795" t="s">
        <v>2720</v>
      </c>
      <c r="G583" s="795" t="s">
        <v>3071</v>
      </c>
      <c r="I583" t="str">
        <f t="shared" si="9"/>
        <v>Direct</v>
      </c>
      <c r="J583" s="1446" t="s">
        <v>2721</v>
      </c>
    </row>
    <row r="584" spans="1:10">
      <c r="A584" s="794">
        <v>140543</v>
      </c>
      <c r="B584" s="795" t="s">
        <v>4006</v>
      </c>
      <c r="C584" s="771" t="s">
        <v>4007</v>
      </c>
      <c r="D584" s="796">
        <v>140</v>
      </c>
      <c r="E584" s="795" t="s">
        <v>2721</v>
      </c>
      <c r="F584" s="795" t="s">
        <v>2720</v>
      </c>
      <c r="G584" s="795" t="s">
        <v>3071</v>
      </c>
      <c r="I584" t="str">
        <f t="shared" si="9"/>
        <v>Direct</v>
      </c>
      <c r="J584" s="1446" t="s">
        <v>2721</v>
      </c>
    </row>
    <row r="585" spans="1:10">
      <c r="A585" s="794">
        <v>140545</v>
      </c>
      <c r="B585" s="795" t="s">
        <v>4008</v>
      </c>
      <c r="C585" s="771" t="s">
        <v>4009</v>
      </c>
      <c r="D585" s="772">
        <v>140</v>
      </c>
      <c r="E585" s="771" t="s">
        <v>2721</v>
      </c>
      <c r="F585" s="771" t="s">
        <v>2720</v>
      </c>
      <c r="G585" s="771" t="s">
        <v>3071</v>
      </c>
      <c r="I585" t="str">
        <f t="shared" si="9"/>
        <v>Direct</v>
      </c>
      <c r="J585" s="1444" t="s">
        <v>2721</v>
      </c>
    </row>
    <row r="586" spans="1:10">
      <c r="A586" s="794">
        <v>140547</v>
      </c>
      <c r="B586" s="795"/>
      <c r="C586" s="795" t="s">
        <v>4010</v>
      </c>
      <c r="D586" s="796">
        <v>140</v>
      </c>
      <c r="E586" s="795" t="s">
        <v>2721</v>
      </c>
      <c r="F586" s="795" t="s">
        <v>2720</v>
      </c>
      <c r="G586" s="795" t="s">
        <v>3071</v>
      </c>
      <c r="I586" t="str">
        <f t="shared" si="9"/>
        <v>Direct</v>
      </c>
      <c r="J586" s="1446" t="s">
        <v>2721</v>
      </c>
    </row>
    <row r="587" spans="1:10">
      <c r="A587" s="794">
        <v>140548</v>
      </c>
      <c r="B587" s="795" t="s">
        <v>4011</v>
      </c>
      <c r="C587" s="771" t="s">
        <v>4012</v>
      </c>
      <c r="D587" s="772">
        <v>140</v>
      </c>
      <c r="E587" s="771" t="s">
        <v>2721</v>
      </c>
      <c r="F587" s="771" t="s">
        <v>2720</v>
      </c>
      <c r="G587" s="771" t="s">
        <v>3071</v>
      </c>
      <c r="I587" t="str">
        <f t="shared" si="9"/>
        <v>Direct</v>
      </c>
      <c r="J587" s="1444" t="s">
        <v>2721</v>
      </c>
    </row>
    <row r="588" spans="1:10">
      <c r="A588" s="794">
        <v>140549</v>
      </c>
      <c r="B588" s="795"/>
      <c r="C588" s="771" t="s">
        <v>4013</v>
      </c>
      <c r="D588" s="772">
        <v>140</v>
      </c>
      <c r="E588" s="771" t="s">
        <v>2721</v>
      </c>
      <c r="F588" s="771" t="s">
        <v>2720</v>
      </c>
      <c r="G588" s="771" t="s">
        <v>3071</v>
      </c>
      <c r="I588" t="str">
        <f t="shared" si="9"/>
        <v>Direct</v>
      </c>
      <c r="J588" s="1444" t="s">
        <v>2721</v>
      </c>
    </row>
    <row r="589" spans="1:10">
      <c r="A589" s="794">
        <v>140550</v>
      </c>
      <c r="B589" s="795"/>
      <c r="C589" s="771" t="s">
        <v>4014</v>
      </c>
      <c r="D589" s="772">
        <v>140</v>
      </c>
      <c r="E589" s="771" t="s">
        <v>2721</v>
      </c>
      <c r="F589" s="771" t="s">
        <v>2720</v>
      </c>
      <c r="G589" s="771" t="s">
        <v>3071</v>
      </c>
      <c r="I589" t="str">
        <f t="shared" si="9"/>
        <v>Direct</v>
      </c>
      <c r="J589" s="1444" t="s">
        <v>2721</v>
      </c>
    </row>
    <row r="590" spans="1:10">
      <c r="A590" s="794">
        <v>140551</v>
      </c>
      <c r="B590" s="795" t="s">
        <v>4015</v>
      </c>
      <c r="C590" s="771" t="s">
        <v>4016</v>
      </c>
      <c r="D590" s="772">
        <v>140</v>
      </c>
      <c r="E590" s="771" t="s">
        <v>2721</v>
      </c>
      <c r="F590" s="771" t="s">
        <v>2720</v>
      </c>
      <c r="G590" s="771" t="s">
        <v>3071</v>
      </c>
      <c r="I590" t="str">
        <f t="shared" si="9"/>
        <v>Direct</v>
      </c>
      <c r="J590" s="1444" t="s">
        <v>2721</v>
      </c>
    </row>
    <row r="591" spans="1:10">
      <c r="A591" s="794">
        <v>140552</v>
      </c>
      <c r="B591" s="795" t="s">
        <v>4017</v>
      </c>
      <c r="C591" s="771" t="s">
        <v>4018</v>
      </c>
      <c r="D591" s="772">
        <v>140</v>
      </c>
      <c r="E591" s="771" t="s">
        <v>2721</v>
      </c>
      <c r="F591" s="771" t="s">
        <v>2720</v>
      </c>
      <c r="G591" s="771" t="s">
        <v>3071</v>
      </c>
      <c r="I591" t="str">
        <f t="shared" si="9"/>
        <v>Direct</v>
      </c>
      <c r="J591" s="1444" t="s">
        <v>2721</v>
      </c>
    </row>
    <row r="592" spans="1:10">
      <c r="A592" s="794">
        <v>140553</v>
      </c>
      <c r="B592" s="795" t="s">
        <v>4019</v>
      </c>
      <c r="C592" s="771" t="s">
        <v>4020</v>
      </c>
      <c r="D592" s="772">
        <v>140</v>
      </c>
      <c r="E592" s="771" t="s">
        <v>2721</v>
      </c>
      <c r="F592" s="771" t="s">
        <v>2720</v>
      </c>
      <c r="G592" s="771" t="s">
        <v>3071</v>
      </c>
      <c r="I592" t="str">
        <f t="shared" si="9"/>
        <v>Direct</v>
      </c>
      <c r="J592" s="1444" t="s">
        <v>2721</v>
      </c>
    </row>
    <row r="593" spans="1:10">
      <c r="A593" s="794">
        <v>140554</v>
      </c>
      <c r="B593" s="795" t="s">
        <v>4021</v>
      </c>
      <c r="C593" s="771" t="s">
        <v>4022</v>
      </c>
      <c r="D593" s="772">
        <v>140</v>
      </c>
      <c r="E593" s="771" t="s">
        <v>2721</v>
      </c>
      <c r="F593" s="771" t="s">
        <v>2720</v>
      </c>
      <c r="G593" s="771" t="s">
        <v>3071</v>
      </c>
      <c r="I593" t="str">
        <f t="shared" si="9"/>
        <v>Direct</v>
      </c>
      <c r="J593" s="1444" t="s">
        <v>2721</v>
      </c>
    </row>
    <row r="594" spans="1:10">
      <c r="A594" s="794">
        <v>140555</v>
      </c>
      <c r="B594" s="795" t="s">
        <v>4023</v>
      </c>
      <c r="C594" s="771" t="s">
        <v>4024</v>
      </c>
      <c r="D594" s="772">
        <v>140</v>
      </c>
      <c r="E594" s="771" t="s">
        <v>2721</v>
      </c>
      <c r="F594" s="771" t="s">
        <v>2720</v>
      </c>
      <c r="G594" s="771" t="s">
        <v>3071</v>
      </c>
      <c r="I594" t="str">
        <f t="shared" si="9"/>
        <v>Direct</v>
      </c>
      <c r="J594" s="1444" t="s">
        <v>2721</v>
      </c>
    </row>
    <row r="595" spans="1:10">
      <c r="A595" s="794">
        <v>140556</v>
      </c>
      <c r="B595" s="795" t="s">
        <v>4025</v>
      </c>
      <c r="C595" s="771" t="s">
        <v>4026</v>
      </c>
      <c r="D595" s="772">
        <v>140</v>
      </c>
      <c r="E595" s="771" t="s">
        <v>2721</v>
      </c>
      <c r="F595" s="771" t="s">
        <v>2720</v>
      </c>
      <c r="G595" s="771" t="s">
        <v>3071</v>
      </c>
      <c r="I595" t="str">
        <f t="shared" si="9"/>
        <v>Direct</v>
      </c>
      <c r="J595" s="1444" t="s">
        <v>2721</v>
      </c>
    </row>
    <row r="596" spans="1:10">
      <c r="A596" s="794">
        <v>140557</v>
      </c>
      <c r="B596" s="795" t="s">
        <v>3817</v>
      </c>
      <c r="C596" s="771" t="s">
        <v>3818</v>
      </c>
      <c r="D596" s="772">
        <v>140</v>
      </c>
      <c r="E596" s="771" t="s">
        <v>2721</v>
      </c>
      <c r="F596" s="771" t="s">
        <v>2720</v>
      </c>
      <c r="G596" s="771" t="s">
        <v>3071</v>
      </c>
      <c r="I596" t="str">
        <f t="shared" si="9"/>
        <v>Direct</v>
      </c>
      <c r="J596" s="1444" t="s">
        <v>2721</v>
      </c>
    </row>
    <row r="597" spans="1:10">
      <c r="A597" s="794">
        <v>140558</v>
      </c>
      <c r="B597" s="795" t="s">
        <v>4027</v>
      </c>
      <c r="C597" s="771" t="s">
        <v>4028</v>
      </c>
      <c r="D597" s="772">
        <v>140</v>
      </c>
      <c r="E597" s="771" t="s">
        <v>2721</v>
      </c>
      <c r="F597" s="771" t="s">
        <v>2720</v>
      </c>
      <c r="G597" s="771" t="s">
        <v>3071</v>
      </c>
      <c r="I597" t="str">
        <f t="shared" si="9"/>
        <v>Direct</v>
      </c>
      <c r="J597" s="1444" t="s">
        <v>2721</v>
      </c>
    </row>
    <row r="598" spans="1:10">
      <c r="A598" s="794">
        <v>140559</v>
      </c>
      <c r="B598" s="795" t="s">
        <v>4029</v>
      </c>
      <c r="C598" s="771" t="s">
        <v>4030</v>
      </c>
      <c r="D598" s="772">
        <v>140</v>
      </c>
      <c r="E598" s="771" t="s">
        <v>2721</v>
      </c>
      <c r="F598" s="771" t="s">
        <v>2720</v>
      </c>
      <c r="G598" s="771" t="s">
        <v>3071</v>
      </c>
      <c r="I598" t="str">
        <f t="shared" si="9"/>
        <v>Direct</v>
      </c>
      <c r="J598" s="1444" t="s">
        <v>2721</v>
      </c>
    </row>
    <row r="599" spans="1:10">
      <c r="A599" s="794">
        <v>140560</v>
      </c>
      <c r="B599" s="795" t="s">
        <v>4031</v>
      </c>
      <c r="C599" s="771" t="s">
        <v>4032</v>
      </c>
      <c r="D599" s="772">
        <v>140</v>
      </c>
      <c r="E599" s="771" t="s">
        <v>2721</v>
      </c>
      <c r="F599" s="771" t="s">
        <v>2720</v>
      </c>
      <c r="G599" s="771" t="s">
        <v>3071</v>
      </c>
      <c r="I599" t="str">
        <f t="shared" si="9"/>
        <v>Direct</v>
      </c>
      <c r="J599" s="1444" t="s">
        <v>2721</v>
      </c>
    </row>
    <row r="600" spans="1:10">
      <c r="A600" s="794">
        <v>140561</v>
      </c>
      <c r="B600" s="795" t="s">
        <v>4033</v>
      </c>
      <c r="C600" s="771" t="s">
        <v>4034</v>
      </c>
      <c r="D600" s="772">
        <v>140</v>
      </c>
      <c r="E600" s="771" t="s">
        <v>2721</v>
      </c>
      <c r="F600" s="771" t="s">
        <v>2720</v>
      </c>
      <c r="G600" s="771" t="s">
        <v>3071</v>
      </c>
      <c r="I600" t="str">
        <f t="shared" si="9"/>
        <v>Direct</v>
      </c>
      <c r="J600" s="1444" t="s">
        <v>2721</v>
      </c>
    </row>
    <row r="601" spans="1:10">
      <c r="A601" s="794">
        <v>140562</v>
      </c>
      <c r="B601" s="795" t="s">
        <v>4035</v>
      </c>
      <c r="C601" s="771" t="s">
        <v>4036</v>
      </c>
      <c r="D601" s="772">
        <v>140</v>
      </c>
      <c r="E601" s="771" t="s">
        <v>2721</v>
      </c>
      <c r="F601" s="771" t="s">
        <v>2720</v>
      </c>
      <c r="G601" s="771" t="s">
        <v>3071</v>
      </c>
      <c r="I601" t="str">
        <f t="shared" si="9"/>
        <v>Direct</v>
      </c>
      <c r="J601" s="1444" t="s">
        <v>2721</v>
      </c>
    </row>
    <row r="602" spans="1:10">
      <c r="A602" s="794">
        <v>140563</v>
      </c>
      <c r="B602" s="795" t="s">
        <v>4037</v>
      </c>
      <c r="C602" s="771" t="s">
        <v>4038</v>
      </c>
      <c r="D602" s="772">
        <v>140</v>
      </c>
      <c r="E602" s="771" t="s">
        <v>2721</v>
      </c>
      <c r="F602" s="771" t="s">
        <v>2720</v>
      </c>
      <c r="G602" s="771" t="s">
        <v>3071</v>
      </c>
      <c r="I602" t="str">
        <f t="shared" si="9"/>
        <v>Direct</v>
      </c>
      <c r="J602" s="1444" t="s">
        <v>2721</v>
      </c>
    </row>
    <row r="603" spans="1:10">
      <c r="A603" s="794">
        <v>140564</v>
      </c>
      <c r="B603" s="795" t="s">
        <v>4039</v>
      </c>
      <c r="C603" s="771" t="s">
        <v>4040</v>
      </c>
      <c r="D603" s="772">
        <v>140</v>
      </c>
      <c r="E603" s="771" t="s">
        <v>2721</v>
      </c>
      <c r="F603" s="771" t="s">
        <v>2720</v>
      </c>
      <c r="G603" s="771" t="s">
        <v>3071</v>
      </c>
      <c r="I603" t="str">
        <f t="shared" si="9"/>
        <v>Direct</v>
      </c>
      <c r="J603" s="1444" t="s">
        <v>2721</v>
      </c>
    </row>
    <row r="604" spans="1:10">
      <c r="A604" s="794">
        <v>140565</v>
      </c>
      <c r="B604" s="795" t="s">
        <v>4041</v>
      </c>
      <c r="C604" s="771" t="s">
        <v>4042</v>
      </c>
      <c r="D604" s="772">
        <v>140</v>
      </c>
      <c r="E604" s="771" t="s">
        <v>2721</v>
      </c>
      <c r="F604" s="771" t="s">
        <v>2720</v>
      </c>
      <c r="G604" s="771" t="s">
        <v>3071</v>
      </c>
      <c r="I604" t="str">
        <f t="shared" si="9"/>
        <v>Direct</v>
      </c>
      <c r="J604" s="1444" t="s">
        <v>2721</v>
      </c>
    </row>
    <row r="605" spans="1:10">
      <c r="A605" s="794">
        <v>140566</v>
      </c>
      <c r="B605" s="795" t="s">
        <v>4043</v>
      </c>
      <c r="C605" s="771" t="s">
        <v>4044</v>
      </c>
      <c r="D605" s="772">
        <v>140</v>
      </c>
      <c r="E605" s="771" t="s">
        <v>2721</v>
      </c>
      <c r="F605" s="771" t="s">
        <v>2720</v>
      </c>
      <c r="G605" s="771" t="s">
        <v>3071</v>
      </c>
      <c r="I605" t="str">
        <f t="shared" si="9"/>
        <v>Direct</v>
      </c>
      <c r="J605" s="1444" t="s">
        <v>2721</v>
      </c>
    </row>
    <row r="606" spans="1:10">
      <c r="A606" s="794">
        <v>140567</v>
      </c>
      <c r="B606" s="795" t="s">
        <v>4045</v>
      </c>
      <c r="C606" s="771" t="s">
        <v>4046</v>
      </c>
      <c r="D606" s="772">
        <v>140</v>
      </c>
      <c r="E606" s="771" t="s">
        <v>2721</v>
      </c>
      <c r="F606" s="771" t="s">
        <v>2720</v>
      </c>
      <c r="G606" s="771" t="s">
        <v>3071</v>
      </c>
      <c r="I606" t="str">
        <f t="shared" si="9"/>
        <v>Direct</v>
      </c>
      <c r="J606" s="1444" t="s">
        <v>2721</v>
      </c>
    </row>
    <row r="607" spans="1:10">
      <c r="A607" s="794">
        <v>140568</v>
      </c>
      <c r="B607" s="795" t="s">
        <v>4047</v>
      </c>
      <c r="C607" s="771" t="s">
        <v>4048</v>
      </c>
      <c r="D607" s="772">
        <v>140</v>
      </c>
      <c r="E607" s="771" t="s">
        <v>2721</v>
      </c>
      <c r="F607" s="771" t="s">
        <v>2720</v>
      </c>
      <c r="G607" s="771" t="s">
        <v>3071</v>
      </c>
      <c r="I607" t="str">
        <f t="shared" si="9"/>
        <v>Direct</v>
      </c>
      <c r="J607" s="1444" t="s">
        <v>2721</v>
      </c>
    </row>
    <row r="608" spans="1:10">
      <c r="A608" s="794">
        <v>140569</v>
      </c>
      <c r="B608" s="795" t="s">
        <v>4049</v>
      </c>
      <c r="C608" s="771" t="s">
        <v>4050</v>
      </c>
      <c r="D608" s="772">
        <v>140</v>
      </c>
      <c r="E608" s="771" t="s">
        <v>2721</v>
      </c>
      <c r="F608" s="771" t="s">
        <v>2720</v>
      </c>
      <c r="G608" s="771" t="s">
        <v>3071</v>
      </c>
      <c r="I608" t="str">
        <f t="shared" si="9"/>
        <v>Direct</v>
      </c>
      <c r="J608" s="1444" t="s">
        <v>2721</v>
      </c>
    </row>
    <row r="609" spans="1:10">
      <c r="A609" s="794">
        <v>140570</v>
      </c>
      <c r="B609" s="795" t="s">
        <v>4051</v>
      </c>
      <c r="C609" s="771" t="s">
        <v>4052</v>
      </c>
      <c r="D609" s="772">
        <v>140</v>
      </c>
      <c r="E609" s="771" t="s">
        <v>2721</v>
      </c>
      <c r="F609" s="771" t="s">
        <v>2720</v>
      </c>
      <c r="G609" s="771" t="s">
        <v>3071</v>
      </c>
      <c r="I609" t="str">
        <f t="shared" si="9"/>
        <v>Direct</v>
      </c>
      <c r="J609" s="1444" t="s">
        <v>2721</v>
      </c>
    </row>
    <row r="610" spans="1:10">
      <c r="A610" s="794">
        <v>140571</v>
      </c>
      <c r="B610" s="795" t="s">
        <v>4053</v>
      </c>
      <c r="C610" s="771" t="s">
        <v>4054</v>
      </c>
      <c r="D610" s="772">
        <v>140</v>
      </c>
      <c r="E610" s="771" t="s">
        <v>2721</v>
      </c>
      <c r="F610" s="771" t="s">
        <v>2720</v>
      </c>
      <c r="G610" s="771" t="s">
        <v>3071</v>
      </c>
      <c r="I610" t="str">
        <f t="shared" si="9"/>
        <v>Direct</v>
      </c>
      <c r="J610" s="1444" t="s">
        <v>2721</v>
      </c>
    </row>
    <row r="611" spans="1:10">
      <c r="A611" s="794">
        <v>140572</v>
      </c>
      <c r="B611" s="795" t="s">
        <v>4055</v>
      </c>
      <c r="C611" s="771" t="s">
        <v>4056</v>
      </c>
      <c r="D611" s="772">
        <v>140</v>
      </c>
      <c r="E611" s="771" t="s">
        <v>2721</v>
      </c>
      <c r="F611" s="771" t="s">
        <v>2720</v>
      </c>
      <c r="G611" s="771" t="s">
        <v>3071</v>
      </c>
      <c r="I611" t="str">
        <f t="shared" si="9"/>
        <v>Direct</v>
      </c>
      <c r="J611" s="1444" t="s">
        <v>2721</v>
      </c>
    </row>
    <row r="612" spans="1:10">
      <c r="A612" s="794">
        <v>140573</v>
      </c>
      <c r="B612" s="795"/>
      <c r="C612" s="771" t="s">
        <v>4057</v>
      </c>
      <c r="D612" s="772">
        <v>140</v>
      </c>
      <c r="E612" s="771" t="s">
        <v>2721</v>
      </c>
      <c r="F612" s="771" t="s">
        <v>2720</v>
      </c>
      <c r="G612" s="771" t="s">
        <v>3071</v>
      </c>
      <c r="I612" t="str">
        <f t="shared" si="9"/>
        <v>Direct</v>
      </c>
      <c r="J612" s="1444" t="s">
        <v>2721</v>
      </c>
    </row>
    <row r="613" spans="1:10">
      <c r="A613" s="794">
        <v>140574</v>
      </c>
      <c r="B613" s="795" t="s">
        <v>4058</v>
      </c>
      <c r="C613" s="771" t="s">
        <v>4059</v>
      </c>
      <c r="D613" s="772">
        <v>140</v>
      </c>
      <c r="E613" s="771" t="s">
        <v>2721</v>
      </c>
      <c r="F613" s="771" t="s">
        <v>2720</v>
      </c>
      <c r="G613" s="771" t="s">
        <v>3071</v>
      </c>
      <c r="I613" t="str">
        <f t="shared" si="9"/>
        <v>Direct</v>
      </c>
      <c r="J613" s="1444" t="s">
        <v>2721</v>
      </c>
    </row>
    <row r="614" spans="1:10">
      <c r="A614" s="794">
        <v>140575</v>
      </c>
      <c r="B614" s="795" t="s">
        <v>4060</v>
      </c>
      <c r="C614" s="771" t="s">
        <v>4061</v>
      </c>
      <c r="D614" s="772">
        <v>140</v>
      </c>
      <c r="E614" s="771" t="s">
        <v>2721</v>
      </c>
      <c r="F614" s="771" t="s">
        <v>2720</v>
      </c>
      <c r="G614" s="771" t="s">
        <v>3071</v>
      </c>
      <c r="I614" t="str">
        <f t="shared" si="9"/>
        <v>Direct</v>
      </c>
      <c r="J614" s="1444" t="s">
        <v>2721</v>
      </c>
    </row>
    <row r="615" spans="1:10">
      <c r="A615" s="794">
        <v>140576</v>
      </c>
      <c r="B615" s="795" t="s">
        <v>4062</v>
      </c>
      <c r="C615" s="771" t="s">
        <v>4063</v>
      </c>
      <c r="D615" s="772">
        <v>140</v>
      </c>
      <c r="E615" s="771" t="s">
        <v>2721</v>
      </c>
      <c r="F615" s="771" t="s">
        <v>2720</v>
      </c>
      <c r="G615" s="771" t="s">
        <v>3071</v>
      </c>
      <c r="I615" t="str">
        <f t="shared" si="9"/>
        <v>Direct</v>
      </c>
      <c r="J615" s="1444" t="s">
        <v>2721</v>
      </c>
    </row>
    <row r="616" spans="1:10">
      <c r="A616" s="794">
        <v>140577</v>
      </c>
      <c r="B616" s="795"/>
      <c r="C616" s="771" t="s">
        <v>4064</v>
      </c>
      <c r="D616" s="772">
        <v>140</v>
      </c>
      <c r="E616" s="771" t="s">
        <v>2721</v>
      </c>
      <c r="F616" s="771" t="s">
        <v>2720</v>
      </c>
      <c r="G616" s="771" t="s">
        <v>3071</v>
      </c>
      <c r="I616" t="str">
        <f t="shared" si="9"/>
        <v>Direct</v>
      </c>
      <c r="J616" s="1444" t="s">
        <v>2721</v>
      </c>
    </row>
    <row r="617" spans="1:10">
      <c r="A617" s="794">
        <v>140578</v>
      </c>
      <c r="B617" s="795"/>
      <c r="C617" s="771" t="s">
        <v>1846</v>
      </c>
      <c r="D617" s="772">
        <v>140</v>
      </c>
      <c r="E617" s="771" t="s">
        <v>2721</v>
      </c>
      <c r="F617" s="771" t="s">
        <v>2720</v>
      </c>
      <c r="G617" s="771" t="s">
        <v>3071</v>
      </c>
      <c r="I617" t="str">
        <f t="shared" si="9"/>
        <v>Direct</v>
      </c>
      <c r="J617" s="1444" t="s">
        <v>2721</v>
      </c>
    </row>
    <row r="618" spans="1:10">
      <c r="A618" s="794">
        <v>140579</v>
      </c>
      <c r="B618" s="795"/>
      <c r="C618" s="771" t="s">
        <v>4462</v>
      </c>
      <c r="D618" s="772">
        <v>140</v>
      </c>
      <c r="E618" s="771" t="s">
        <v>2721</v>
      </c>
      <c r="F618" s="771" t="s">
        <v>2720</v>
      </c>
      <c r="G618" s="771" t="s">
        <v>3071</v>
      </c>
      <c r="I618" t="str">
        <f t="shared" si="9"/>
        <v>Direct</v>
      </c>
      <c r="J618" s="1444" t="s">
        <v>2721</v>
      </c>
    </row>
    <row r="619" spans="1:10">
      <c r="A619" s="794">
        <v>140580</v>
      </c>
      <c r="B619" s="795"/>
      <c r="C619" s="771" t="s">
        <v>4463</v>
      </c>
      <c r="D619" s="772">
        <v>140</v>
      </c>
      <c r="E619" s="771" t="s">
        <v>2721</v>
      </c>
      <c r="F619" s="771" t="s">
        <v>2720</v>
      </c>
      <c r="G619" s="771" t="s">
        <v>3071</v>
      </c>
      <c r="I619" t="str">
        <f t="shared" si="9"/>
        <v>Direct</v>
      </c>
      <c r="J619" s="1444" t="s">
        <v>2721</v>
      </c>
    </row>
    <row r="620" spans="1:10">
      <c r="A620" s="794">
        <v>140581</v>
      </c>
      <c r="B620" s="795"/>
      <c r="C620" s="771" t="s">
        <v>4464</v>
      </c>
      <c r="D620" s="772">
        <v>140</v>
      </c>
      <c r="E620" s="771" t="s">
        <v>2721</v>
      </c>
      <c r="F620" s="771" t="s">
        <v>2720</v>
      </c>
      <c r="G620" s="771" t="s">
        <v>3071</v>
      </c>
      <c r="I620" t="str">
        <f t="shared" si="9"/>
        <v>Direct</v>
      </c>
      <c r="J620" s="1444" t="s">
        <v>2721</v>
      </c>
    </row>
    <row r="621" spans="1:10">
      <c r="A621" s="794">
        <v>140582</v>
      </c>
      <c r="B621" s="795"/>
      <c r="C621" s="771" t="s">
        <v>4465</v>
      </c>
      <c r="D621" s="772">
        <v>140</v>
      </c>
      <c r="E621" s="771" t="s">
        <v>2721</v>
      </c>
      <c r="F621" s="771" t="s">
        <v>2720</v>
      </c>
      <c r="G621" s="771" t="s">
        <v>3071</v>
      </c>
      <c r="I621" t="str">
        <f t="shared" si="9"/>
        <v>Direct</v>
      </c>
      <c r="J621" s="1444" t="s">
        <v>2721</v>
      </c>
    </row>
    <row r="622" spans="1:10">
      <c r="A622" s="794">
        <v>140583</v>
      </c>
      <c r="B622" s="795" t="s">
        <v>4466</v>
      </c>
      <c r="C622" s="771" t="s">
        <v>4467</v>
      </c>
      <c r="D622" s="772">
        <v>140</v>
      </c>
      <c r="E622" s="771" t="s">
        <v>2721</v>
      </c>
      <c r="F622" s="771" t="s">
        <v>2720</v>
      </c>
      <c r="G622" s="771" t="s">
        <v>3071</v>
      </c>
      <c r="I622" t="str">
        <f t="shared" si="9"/>
        <v>Direct</v>
      </c>
      <c r="J622" s="1444" t="s">
        <v>2721</v>
      </c>
    </row>
    <row r="623" spans="1:10">
      <c r="A623" s="794">
        <v>140584</v>
      </c>
      <c r="B623" s="795" t="s">
        <v>4468</v>
      </c>
      <c r="C623" s="771" t="s">
        <v>4469</v>
      </c>
      <c r="D623" s="772">
        <v>140</v>
      </c>
      <c r="E623" s="771" t="s">
        <v>2721</v>
      </c>
      <c r="F623" s="771" t="s">
        <v>2720</v>
      </c>
      <c r="G623" s="771" t="s">
        <v>3071</v>
      </c>
      <c r="I623" t="str">
        <f t="shared" si="9"/>
        <v>Direct</v>
      </c>
      <c r="J623" s="1444" t="s">
        <v>2721</v>
      </c>
    </row>
    <row r="624" spans="1:10">
      <c r="A624" s="794">
        <v>140585</v>
      </c>
      <c r="B624" s="795" t="s">
        <v>4470</v>
      </c>
      <c r="C624" s="771" t="s">
        <v>4471</v>
      </c>
      <c r="D624" s="772">
        <v>140</v>
      </c>
      <c r="E624" s="771" t="s">
        <v>2721</v>
      </c>
      <c r="F624" s="771" t="s">
        <v>2720</v>
      </c>
      <c r="G624" s="771" t="s">
        <v>3071</v>
      </c>
      <c r="I624" t="str">
        <f t="shared" si="9"/>
        <v>Direct</v>
      </c>
      <c r="J624" s="1444" t="s">
        <v>2721</v>
      </c>
    </row>
    <row r="625" spans="1:10">
      <c r="A625" s="794">
        <v>140586</v>
      </c>
      <c r="B625" s="795" t="s">
        <v>4472</v>
      </c>
      <c r="C625" s="771" t="s">
        <v>4473</v>
      </c>
      <c r="D625" s="772">
        <v>140</v>
      </c>
      <c r="E625" s="771" t="s">
        <v>2721</v>
      </c>
      <c r="F625" s="771" t="s">
        <v>2720</v>
      </c>
      <c r="G625" s="771" t="s">
        <v>3071</v>
      </c>
      <c r="I625" t="str">
        <f t="shared" si="9"/>
        <v>Direct</v>
      </c>
      <c r="J625" s="1444" t="s">
        <v>2721</v>
      </c>
    </row>
    <row r="626" spans="1:10">
      <c r="A626" s="794">
        <v>140587</v>
      </c>
      <c r="B626" s="795" t="s">
        <v>4474</v>
      </c>
      <c r="C626" s="771" t="s">
        <v>4475</v>
      </c>
      <c r="D626" s="772">
        <v>140</v>
      </c>
      <c r="E626" s="771" t="s">
        <v>2721</v>
      </c>
      <c r="F626" s="771" t="s">
        <v>2720</v>
      </c>
      <c r="G626" s="771" t="s">
        <v>3071</v>
      </c>
      <c r="I626" t="str">
        <f t="shared" si="9"/>
        <v>Direct</v>
      </c>
      <c r="J626" s="1444" t="s">
        <v>2721</v>
      </c>
    </row>
    <row r="627" spans="1:10">
      <c r="A627" s="794">
        <v>140588</v>
      </c>
      <c r="B627" s="795"/>
      <c r="C627" s="771" t="s">
        <v>4476</v>
      </c>
      <c r="D627" s="772">
        <v>140</v>
      </c>
      <c r="E627" s="771" t="s">
        <v>2721</v>
      </c>
      <c r="F627" s="771" t="s">
        <v>2720</v>
      </c>
      <c r="G627" s="771" t="s">
        <v>3071</v>
      </c>
      <c r="I627" t="str">
        <f t="shared" si="9"/>
        <v>Direct</v>
      </c>
      <c r="J627" s="1444" t="s">
        <v>2721</v>
      </c>
    </row>
    <row r="628" spans="1:10">
      <c r="A628" s="794">
        <v>140589</v>
      </c>
      <c r="B628" s="795" t="s">
        <v>4477</v>
      </c>
      <c r="C628" s="771" t="s">
        <v>4478</v>
      </c>
      <c r="D628" s="772">
        <v>140</v>
      </c>
      <c r="E628" s="771" t="s">
        <v>2721</v>
      </c>
      <c r="F628" s="771" t="s">
        <v>2720</v>
      </c>
      <c r="G628" s="771" t="s">
        <v>3071</v>
      </c>
      <c r="I628" t="str">
        <f t="shared" si="9"/>
        <v>Direct</v>
      </c>
      <c r="J628" s="1444" t="s">
        <v>2721</v>
      </c>
    </row>
    <row r="629" spans="1:10">
      <c r="A629" s="794">
        <v>140590</v>
      </c>
      <c r="B629" s="795" t="s">
        <v>4479</v>
      </c>
      <c r="C629" s="771" t="s">
        <v>4480</v>
      </c>
      <c r="D629" s="772">
        <v>140</v>
      </c>
      <c r="E629" s="771" t="s">
        <v>2721</v>
      </c>
      <c r="F629" s="771" t="s">
        <v>2720</v>
      </c>
      <c r="G629" s="771" t="s">
        <v>3071</v>
      </c>
      <c r="I629" t="str">
        <f t="shared" si="9"/>
        <v>Direct</v>
      </c>
      <c r="J629" s="1444" t="s">
        <v>2721</v>
      </c>
    </row>
    <row r="630" spans="1:10">
      <c r="A630" s="794">
        <v>140591</v>
      </c>
      <c r="B630" s="795" t="s">
        <v>4481</v>
      </c>
      <c r="C630" s="771" t="s">
        <v>4482</v>
      </c>
      <c r="D630" s="772">
        <v>140</v>
      </c>
      <c r="E630" s="771" t="s">
        <v>2721</v>
      </c>
      <c r="F630" s="771" t="s">
        <v>2720</v>
      </c>
      <c r="G630" s="771" t="s">
        <v>3071</v>
      </c>
      <c r="I630" t="str">
        <f t="shared" si="9"/>
        <v>Direct</v>
      </c>
      <c r="J630" s="1444" t="s">
        <v>2721</v>
      </c>
    </row>
    <row r="631" spans="1:10">
      <c r="A631" s="770">
        <v>142065</v>
      </c>
      <c r="B631" s="771" t="s">
        <v>3069</v>
      </c>
      <c r="C631" s="771" t="s">
        <v>3070</v>
      </c>
      <c r="D631" s="772">
        <v>140</v>
      </c>
      <c r="E631" s="771" t="s">
        <v>2721</v>
      </c>
      <c r="F631" s="771" t="s">
        <v>2720</v>
      </c>
      <c r="G631" s="771" t="s">
        <v>3071</v>
      </c>
      <c r="I631" t="str">
        <f t="shared" si="9"/>
        <v>Direct</v>
      </c>
      <c r="J631" s="1444" t="s">
        <v>2721</v>
      </c>
    </row>
    <row r="632" spans="1:10">
      <c r="A632" s="794">
        <v>149998</v>
      </c>
      <c r="B632" s="795" t="s">
        <v>4065</v>
      </c>
      <c r="C632" s="771" t="s">
        <v>4066</v>
      </c>
      <c r="D632" s="772">
        <v>140</v>
      </c>
      <c r="E632" s="771" t="s">
        <v>2721</v>
      </c>
      <c r="F632" s="771" t="s">
        <v>2720</v>
      </c>
      <c r="G632" s="771" t="s">
        <v>3071</v>
      </c>
      <c r="I632" t="str">
        <f t="shared" si="9"/>
        <v>Direct</v>
      </c>
      <c r="J632" s="1444" t="s">
        <v>2721</v>
      </c>
    </row>
    <row r="633" spans="1:10">
      <c r="A633" s="770">
        <v>149999</v>
      </c>
      <c r="B633" s="771" t="s">
        <v>3522</v>
      </c>
      <c r="C633" s="771" t="s">
        <v>4067</v>
      </c>
      <c r="D633" s="772">
        <v>140</v>
      </c>
      <c r="E633" s="771" t="s">
        <v>2721</v>
      </c>
      <c r="F633" s="771" t="s">
        <v>2720</v>
      </c>
      <c r="G633" s="771" t="s">
        <v>3071</v>
      </c>
      <c r="I633" t="str">
        <f t="shared" si="9"/>
        <v>Direct</v>
      </c>
      <c r="J633" s="1444" t="s">
        <v>2721</v>
      </c>
    </row>
    <row r="634" spans="1:10">
      <c r="A634" s="770">
        <v>150001</v>
      </c>
      <c r="B634" s="771" t="s">
        <v>4083</v>
      </c>
      <c r="C634" s="771" t="s">
        <v>4084</v>
      </c>
      <c r="D634" s="772">
        <v>150</v>
      </c>
      <c r="E634" s="771" t="s">
        <v>2721</v>
      </c>
      <c r="F634" s="771" t="s">
        <v>2720</v>
      </c>
      <c r="G634" s="771" t="s">
        <v>3071</v>
      </c>
      <c r="I634" t="str">
        <f t="shared" si="9"/>
        <v>Direct</v>
      </c>
      <c r="J634" s="1444" t="s">
        <v>2721</v>
      </c>
    </row>
    <row r="635" spans="1:10">
      <c r="A635" s="770">
        <v>150002</v>
      </c>
      <c r="B635" s="771" t="s">
        <v>4085</v>
      </c>
      <c r="C635" s="771" t="s">
        <v>4086</v>
      </c>
      <c r="D635" s="772">
        <v>150</v>
      </c>
      <c r="E635" s="771" t="s">
        <v>2721</v>
      </c>
      <c r="F635" s="771" t="s">
        <v>2720</v>
      </c>
      <c r="G635" s="771" t="s">
        <v>3071</v>
      </c>
      <c r="I635" t="str">
        <f t="shared" si="9"/>
        <v>Direct</v>
      </c>
      <c r="J635" s="1444" t="s">
        <v>2721</v>
      </c>
    </row>
    <row r="636" spans="1:10">
      <c r="A636" s="770">
        <v>150003</v>
      </c>
      <c r="B636" s="771" t="s">
        <v>4087</v>
      </c>
      <c r="C636" s="771" t="s">
        <v>4088</v>
      </c>
      <c r="D636" s="772">
        <v>150</v>
      </c>
      <c r="E636" s="771" t="s">
        <v>2721</v>
      </c>
      <c r="F636" s="771" t="s">
        <v>2720</v>
      </c>
      <c r="G636" s="771" t="s">
        <v>3071</v>
      </c>
      <c r="I636" t="str">
        <f t="shared" si="9"/>
        <v>Direct</v>
      </c>
      <c r="J636" s="1444" t="s">
        <v>2721</v>
      </c>
    </row>
    <row r="637" spans="1:10">
      <c r="A637" s="770">
        <v>150004</v>
      </c>
      <c r="B637" s="771" t="s">
        <v>4089</v>
      </c>
      <c r="C637" s="771" t="s">
        <v>4090</v>
      </c>
      <c r="D637" s="772">
        <v>150</v>
      </c>
      <c r="E637" s="771" t="s">
        <v>2721</v>
      </c>
      <c r="F637" s="771" t="s">
        <v>2720</v>
      </c>
      <c r="G637" s="771" t="s">
        <v>3071</v>
      </c>
      <c r="I637" t="str">
        <f t="shared" si="9"/>
        <v>Direct</v>
      </c>
      <c r="J637" s="1444" t="s">
        <v>2721</v>
      </c>
    </row>
    <row r="638" spans="1:10">
      <c r="A638" s="770">
        <v>150007</v>
      </c>
      <c r="B638" s="771" t="s">
        <v>4091</v>
      </c>
      <c r="C638" s="771" t="s">
        <v>4092</v>
      </c>
      <c r="D638" s="772">
        <v>150</v>
      </c>
      <c r="E638" s="771" t="s">
        <v>2721</v>
      </c>
      <c r="F638" s="771" t="s">
        <v>2720</v>
      </c>
      <c r="G638" s="771" t="s">
        <v>3071</v>
      </c>
      <c r="I638" t="str">
        <f t="shared" si="9"/>
        <v>Direct</v>
      </c>
      <c r="J638" s="1444" t="s">
        <v>2721</v>
      </c>
    </row>
    <row r="639" spans="1:10">
      <c r="A639" s="770">
        <v>150011</v>
      </c>
      <c r="B639" s="771" t="s">
        <v>4093</v>
      </c>
      <c r="C639" s="771" t="s">
        <v>4094</v>
      </c>
      <c r="D639" s="772">
        <v>150</v>
      </c>
      <c r="E639" s="771" t="s">
        <v>2721</v>
      </c>
      <c r="F639" s="771" t="s">
        <v>2720</v>
      </c>
      <c r="G639" s="771" t="s">
        <v>3071</v>
      </c>
      <c r="I639" t="str">
        <f t="shared" si="9"/>
        <v>Direct</v>
      </c>
      <c r="J639" s="1444" t="s">
        <v>2721</v>
      </c>
    </row>
    <row r="640" spans="1:10">
      <c r="A640" s="770">
        <v>150012</v>
      </c>
      <c r="B640" s="771" t="s">
        <v>4095</v>
      </c>
      <c r="C640" s="771" t="s">
        <v>4096</v>
      </c>
      <c r="D640" s="772">
        <v>150</v>
      </c>
      <c r="E640" s="771" t="s">
        <v>2721</v>
      </c>
      <c r="F640" s="771" t="s">
        <v>2720</v>
      </c>
      <c r="G640" s="771" t="s">
        <v>3071</v>
      </c>
      <c r="I640" t="str">
        <f t="shared" si="9"/>
        <v>Direct</v>
      </c>
      <c r="J640" s="1444" t="s">
        <v>2721</v>
      </c>
    </row>
    <row r="641" spans="1:10">
      <c r="A641" s="770">
        <v>150013</v>
      </c>
      <c r="B641" s="771" t="s">
        <v>4097</v>
      </c>
      <c r="C641" s="771" t="s">
        <v>4098</v>
      </c>
      <c r="D641" s="772">
        <v>150</v>
      </c>
      <c r="E641" s="771" t="s">
        <v>2721</v>
      </c>
      <c r="F641" s="771" t="s">
        <v>2720</v>
      </c>
      <c r="G641" s="771" t="s">
        <v>3071</v>
      </c>
      <c r="I641" t="str">
        <f t="shared" si="9"/>
        <v>Direct</v>
      </c>
      <c r="J641" s="1444" t="s">
        <v>2721</v>
      </c>
    </row>
    <row r="642" spans="1:10">
      <c r="A642" s="770">
        <v>150014</v>
      </c>
      <c r="B642" s="771" t="s">
        <v>4099</v>
      </c>
      <c r="C642" s="771" t="s">
        <v>4100</v>
      </c>
      <c r="D642" s="772">
        <v>150</v>
      </c>
      <c r="E642" s="771" t="s">
        <v>2721</v>
      </c>
      <c r="F642" s="771" t="s">
        <v>2720</v>
      </c>
      <c r="G642" s="771" t="s">
        <v>3071</v>
      </c>
      <c r="I642" t="str">
        <f t="shared" si="9"/>
        <v>Direct</v>
      </c>
      <c r="J642" s="1444" t="s">
        <v>2721</v>
      </c>
    </row>
    <row r="643" spans="1:10">
      <c r="A643" s="770">
        <v>150015</v>
      </c>
      <c r="B643" s="771" t="s">
        <v>4101</v>
      </c>
      <c r="C643" s="771" t="s">
        <v>4102</v>
      </c>
      <c r="D643" s="772">
        <v>150</v>
      </c>
      <c r="E643" s="771" t="s">
        <v>2721</v>
      </c>
      <c r="F643" s="771" t="s">
        <v>2720</v>
      </c>
      <c r="G643" s="771" t="s">
        <v>3071</v>
      </c>
      <c r="I643" t="str">
        <f t="shared" ref="I643:I706" si="10">IF(ISNUMBER(SEARCH("-",J643)),RIGHT(J643,LEN(J643)-SEARCH("-",J643)),J643)</f>
        <v>Direct</v>
      </c>
      <c r="J643" s="1444" t="s">
        <v>2721</v>
      </c>
    </row>
    <row r="644" spans="1:10">
      <c r="A644" s="770">
        <v>150016</v>
      </c>
      <c r="B644" s="771" t="s">
        <v>4103</v>
      </c>
      <c r="C644" s="771" t="s">
        <v>4104</v>
      </c>
      <c r="D644" s="772">
        <v>150</v>
      </c>
      <c r="E644" s="771" t="s">
        <v>2721</v>
      </c>
      <c r="F644" s="771" t="s">
        <v>2720</v>
      </c>
      <c r="G644" s="771" t="s">
        <v>3071</v>
      </c>
      <c r="I644" t="str">
        <f t="shared" si="10"/>
        <v>Direct</v>
      </c>
      <c r="J644" s="1444" t="s">
        <v>2721</v>
      </c>
    </row>
    <row r="645" spans="1:10">
      <c r="A645" s="770">
        <v>150017</v>
      </c>
      <c r="B645" s="771" t="s">
        <v>4105</v>
      </c>
      <c r="C645" s="771" t="s">
        <v>4106</v>
      </c>
      <c r="D645" s="772">
        <v>150</v>
      </c>
      <c r="E645" s="771" t="s">
        <v>2721</v>
      </c>
      <c r="F645" s="771" t="s">
        <v>2720</v>
      </c>
      <c r="G645" s="771" t="s">
        <v>3071</v>
      </c>
      <c r="I645" t="str">
        <f t="shared" si="10"/>
        <v>Direct</v>
      </c>
      <c r="J645" s="1444" t="s">
        <v>2721</v>
      </c>
    </row>
    <row r="646" spans="1:10">
      <c r="A646" s="770">
        <v>150018</v>
      </c>
      <c r="B646" s="771" t="s">
        <v>4107</v>
      </c>
      <c r="C646" s="771" t="s">
        <v>4108</v>
      </c>
      <c r="D646" s="772">
        <v>150</v>
      </c>
      <c r="E646" s="771" t="s">
        <v>2721</v>
      </c>
      <c r="F646" s="771" t="s">
        <v>2720</v>
      </c>
      <c r="G646" s="771" t="s">
        <v>3071</v>
      </c>
      <c r="I646" t="str">
        <f t="shared" si="10"/>
        <v>Direct</v>
      </c>
      <c r="J646" s="1444" t="s">
        <v>2721</v>
      </c>
    </row>
    <row r="647" spans="1:10">
      <c r="A647" s="770">
        <v>150019</v>
      </c>
      <c r="B647" s="771" t="s">
        <v>4109</v>
      </c>
      <c r="C647" s="771" t="s">
        <v>4110</v>
      </c>
      <c r="D647" s="772">
        <v>150</v>
      </c>
      <c r="E647" s="771" t="s">
        <v>2721</v>
      </c>
      <c r="F647" s="771" t="s">
        <v>2720</v>
      </c>
      <c r="G647" s="771" t="s">
        <v>3071</v>
      </c>
      <c r="I647" t="str">
        <f t="shared" si="10"/>
        <v>Direct</v>
      </c>
      <c r="J647" s="1444" t="s">
        <v>2721</v>
      </c>
    </row>
    <row r="648" spans="1:10">
      <c r="A648" s="770">
        <v>150020</v>
      </c>
      <c r="B648" s="771" t="s">
        <v>4111</v>
      </c>
      <c r="C648" s="771" t="s">
        <v>4112</v>
      </c>
      <c r="D648" s="772">
        <v>150</v>
      </c>
      <c r="E648" s="771" t="s">
        <v>2721</v>
      </c>
      <c r="F648" s="771" t="s">
        <v>2720</v>
      </c>
      <c r="G648" s="771" t="s">
        <v>3071</v>
      </c>
      <c r="I648" t="str">
        <f t="shared" si="10"/>
        <v>Direct</v>
      </c>
      <c r="J648" s="1444" t="s">
        <v>2721</v>
      </c>
    </row>
    <row r="649" spans="1:10">
      <c r="A649" s="770">
        <v>150021</v>
      </c>
      <c r="B649" s="771" t="s">
        <v>4113</v>
      </c>
      <c r="C649" s="771" t="s">
        <v>4114</v>
      </c>
      <c r="D649" s="772">
        <v>150</v>
      </c>
      <c r="E649" s="771" t="s">
        <v>2721</v>
      </c>
      <c r="F649" s="771" t="s">
        <v>2720</v>
      </c>
      <c r="G649" s="771" t="s">
        <v>3071</v>
      </c>
      <c r="I649" t="str">
        <f t="shared" si="10"/>
        <v>Direct</v>
      </c>
      <c r="J649" s="1444" t="s">
        <v>2721</v>
      </c>
    </row>
    <row r="650" spans="1:10">
      <c r="A650" s="770">
        <v>150022</v>
      </c>
      <c r="B650" s="771" t="s">
        <v>4115</v>
      </c>
      <c r="C650" s="771" t="s">
        <v>4116</v>
      </c>
      <c r="D650" s="772">
        <v>150</v>
      </c>
      <c r="E650" s="771" t="s">
        <v>2721</v>
      </c>
      <c r="F650" s="771" t="s">
        <v>2720</v>
      </c>
      <c r="G650" s="771" t="s">
        <v>3071</v>
      </c>
      <c r="I650" t="str">
        <f t="shared" si="10"/>
        <v>Direct</v>
      </c>
      <c r="J650" s="1444" t="s">
        <v>2721</v>
      </c>
    </row>
    <row r="651" spans="1:10">
      <c r="A651" s="770">
        <v>150024</v>
      </c>
      <c r="B651" s="771" t="s">
        <v>4117</v>
      </c>
      <c r="C651" s="771" t="s">
        <v>4118</v>
      </c>
      <c r="D651" s="772">
        <v>150</v>
      </c>
      <c r="E651" s="771" t="s">
        <v>2721</v>
      </c>
      <c r="F651" s="771" t="s">
        <v>2720</v>
      </c>
      <c r="G651" s="771" t="s">
        <v>3071</v>
      </c>
      <c r="I651" t="str">
        <f t="shared" si="10"/>
        <v>Direct</v>
      </c>
      <c r="J651" s="1444" t="s">
        <v>2721</v>
      </c>
    </row>
    <row r="652" spans="1:10">
      <c r="A652" s="770">
        <v>150027</v>
      </c>
      <c r="B652" s="771" t="s">
        <v>4119</v>
      </c>
      <c r="C652" s="771" t="s">
        <v>4120</v>
      </c>
      <c r="D652" s="772">
        <v>150</v>
      </c>
      <c r="E652" s="771" t="s">
        <v>2721</v>
      </c>
      <c r="F652" s="771" t="s">
        <v>2720</v>
      </c>
      <c r="G652" s="771" t="s">
        <v>3071</v>
      </c>
      <c r="I652" t="str">
        <f t="shared" si="10"/>
        <v>Direct</v>
      </c>
      <c r="J652" s="1444" t="s">
        <v>2721</v>
      </c>
    </row>
    <row r="653" spans="1:10">
      <c r="A653" s="770">
        <v>150030</v>
      </c>
      <c r="B653" s="771" t="s">
        <v>4121</v>
      </c>
      <c r="C653" s="771" t="s">
        <v>4122</v>
      </c>
      <c r="D653" s="772">
        <v>150</v>
      </c>
      <c r="E653" s="771" t="s">
        <v>2721</v>
      </c>
      <c r="F653" s="771" t="s">
        <v>2720</v>
      </c>
      <c r="G653" s="771" t="s">
        <v>3071</v>
      </c>
      <c r="I653" t="str">
        <f t="shared" si="10"/>
        <v>Direct</v>
      </c>
      <c r="J653" s="1444" t="s">
        <v>2721</v>
      </c>
    </row>
    <row r="654" spans="1:10">
      <c r="A654" s="770">
        <v>150032</v>
      </c>
      <c r="B654" s="771" t="s">
        <v>4123</v>
      </c>
      <c r="C654" s="771" t="s">
        <v>4124</v>
      </c>
      <c r="D654" s="772">
        <v>150</v>
      </c>
      <c r="E654" s="771" t="s">
        <v>2721</v>
      </c>
      <c r="F654" s="771" t="s">
        <v>2720</v>
      </c>
      <c r="G654" s="771" t="s">
        <v>3071</v>
      </c>
      <c r="I654" t="str">
        <f t="shared" si="10"/>
        <v>Direct</v>
      </c>
      <c r="J654" s="1444" t="s">
        <v>2721</v>
      </c>
    </row>
    <row r="655" spans="1:10">
      <c r="A655" s="770">
        <v>150033</v>
      </c>
      <c r="B655" s="771" t="s">
        <v>4125</v>
      </c>
      <c r="C655" s="771" t="s">
        <v>4126</v>
      </c>
      <c r="D655" s="772">
        <v>150</v>
      </c>
      <c r="E655" s="771" t="s">
        <v>2721</v>
      </c>
      <c r="F655" s="771" t="s">
        <v>2720</v>
      </c>
      <c r="G655" s="771" t="s">
        <v>3071</v>
      </c>
      <c r="I655" t="str">
        <f t="shared" si="10"/>
        <v>Direct</v>
      </c>
      <c r="J655" s="1444" t="s">
        <v>2721</v>
      </c>
    </row>
    <row r="656" spans="1:10">
      <c r="A656" s="770">
        <v>150034</v>
      </c>
      <c r="B656" s="771" t="s">
        <v>4127</v>
      </c>
      <c r="C656" s="771" t="s">
        <v>4128</v>
      </c>
      <c r="D656" s="772">
        <v>150</v>
      </c>
      <c r="E656" s="771" t="s">
        <v>2721</v>
      </c>
      <c r="F656" s="771" t="s">
        <v>2720</v>
      </c>
      <c r="G656" s="771" t="s">
        <v>3071</v>
      </c>
      <c r="I656" t="str">
        <f t="shared" si="10"/>
        <v>Direct</v>
      </c>
      <c r="J656" s="1444" t="s">
        <v>2721</v>
      </c>
    </row>
    <row r="657" spans="1:10">
      <c r="A657" s="770">
        <v>150035</v>
      </c>
      <c r="B657" s="771" t="s">
        <v>4129</v>
      </c>
      <c r="C657" s="771" t="s">
        <v>4130</v>
      </c>
      <c r="D657" s="772">
        <v>150</v>
      </c>
      <c r="E657" s="771" t="s">
        <v>2721</v>
      </c>
      <c r="F657" s="771" t="s">
        <v>2720</v>
      </c>
      <c r="G657" s="771" t="s">
        <v>3071</v>
      </c>
      <c r="I657" t="str">
        <f t="shared" si="10"/>
        <v>Direct</v>
      </c>
      <c r="J657" s="1444" t="s">
        <v>2721</v>
      </c>
    </row>
    <row r="658" spans="1:10">
      <c r="A658" s="770">
        <v>150036</v>
      </c>
      <c r="B658" s="771" t="s">
        <v>4131</v>
      </c>
      <c r="C658" s="771" t="s">
        <v>4132</v>
      </c>
      <c r="D658" s="772">
        <v>150</v>
      </c>
      <c r="E658" s="771" t="s">
        <v>2721</v>
      </c>
      <c r="F658" s="771" t="s">
        <v>2720</v>
      </c>
      <c r="G658" s="771" t="s">
        <v>3071</v>
      </c>
      <c r="I658" t="str">
        <f t="shared" si="10"/>
        <v>Direct</v>
      </c>
      <c r="J658" s="1444" t="s">
        <v>2721</v>
      </c>
    </row>
    <row r="659" spans="1:10">
      <c r="A659" s="770">
        <v>150037</v>
      </c>
      <c r="B659" s="771" t="s">
        <v>4133</v>
      </c>
      <c r="C659" s="771" t="s">
        <v>4134</v>
      </c>
      <c r="D659" s="772">
        <v>150</v>
      </c>
      <c r="E659" s="771" t="s">
        <v>2721</v>
      </c>
      <c r="F659" s="771" t="s">
        <v>2720</v>
      </c>
      <c r="G659" s="771" t="s">
        <v>3071</v>
      </c>
      <c r="I659" t="str">
        <f t="shared" si="10"/>
        <v>Direct</v>
      </c>
      <c r="J659" s="1444" t="s">
        <v>2721</v>
      </c>
    </row>
    <row r="660" spans="1:10">
      <c r="A660" s="770">
        <v>150039</v>
      </c>
      <c r="B660" s="771" t="s">
        <v>4135</v>
      </c>
      <c r="C660" s="771" t="s">
        <v>4136</v>
      </c>
      <c r="D660" s="772">
        <v>150</v>
      </c>
      <c r="E660" s="771" t="s">
        <v>2721</v>
      </c>
      <c r="F660" s="771" t="s">
        <v>2720</v>
      </c>
      <c r="G660" s="771" t="s">
        <v>3071</v>
      </c>
      <c r="I660" t="str">
        <f t="shared" si="10"/>
        <v>Direct</v>
      </c>
      <c r="J660" s="1444" t="s">
        <v>2721</v>
      </c>
    </row>
    <row r="661" spans="1:10">
      <c r="A661" s="770">
        <v>150040</v>
      </c>
      <c r="B661" s="771" t="s">
        <v>4137</v>
      </c>
      <c r="C661" s="771" t="s">
        <v>4138</v>
      </c>
      <c r="D661" s="772">
        <v>150</v>
      </c>
      <c r="E661" s="771" t="s">
        <v>2721</v>
      </c>
      <c r="F661" s="771" t="s">
        <v>2720</v>
      </c>
      <c r="G661" s="771" t="s">
        <v>3071</v>
      </c>
      <c r="I661" t="str">
        <f t="shared" si="10"/>
        <v>Direct</v>
      </c>
      <c r="J661" s="1444" t="s">
        <v>2721</v>
      </c>
    </row>
    <row r="662" spans="1:10">
      <c r="A662" s="770">
        <v>150041</v>
      </c>
      <c r="B662" s="771" t="s">
        <v>4139</v>
      </c>
      <c r="C662" s="771" t="s">
        <v>4140</v>
      </c>
      <c r="D662" s="772">
        <v>150</v>
      </c>
      <c r="E662" s="771" t="s">
        <v>2721</v>
      </c>
      <c r="F662" s="771" t="s">
        <v>2720</v>
      </c>
      <c r="G662" s="771" t="s">
        <v>3071</v>
      </c>
      <c r="I662" t="str">
        <f t="shared" si="10"/>
        <v>Direct</v>
      </c>
      <c r="J662" s="1444" t="s">
        <v>2721</v>
      </c>
    </row>
    <row r="663" spans="1:10">
      <c r="A663" s="770">
        <v>150042</v>
      </c>
      <c r="B663" s="771" t="s">
        <v>4141</v>
      </c>
      <c r="C663" s="771" t="s">
        <v>4142</v>
      </c>
      <c r="D663" s="772">
        <v>150</v>
      </c>
      <c r="E663" s="771" t="s">
        <v>2721</v>
      </c>
      <c r="F663" s="771" t="s">
        <v>2720</v>
      </c>
      <c r="G663" s="771" t="s">
        <v>3071</v>
      </c>
      <c r="I663" t="str">
        <f t="shared" si="10"/>
        <v>Direct</v>
      </c>
      <c r="J663" s="1444" t="s">
        <v>2721</v>
      </c>
    </row>
    <row r="664" spans="1:10">
      <c r="A664" s="770">
        <v>150043</v>
      </c>
      <c r="B664" s="771" t="s">
        <v>4143</v>
      </c>
      <c r="C664" s="771" t="s">
        <v>4144</v>
      </c>
      <c r="D664" s="772">
        <v>150</v>
      </c>
      <c r="E664" s="771" t="s">
        <v>2721</v>
      </c>
      <c r="F664" s="771" t="s">
        <v>2720</v>
      </c>
      <c r="G664" s="771" t="s">
        <v>3071</v>
      </c>
      <c r="I664" t="str">
        <f t="shared" si="10"/>
        <v>Direct</v>
      </c>
      <c r="J664" s="1444" t="s">
        <v>2721</v>
      </c>
    </row>
    <row r="665" spans="1:10">
      <c r="A665" s="770">
        <v>150044</v>
      </c>
      <c r="B665" s="771" t="s">
        <v>4145</v>
      </c>
      <c r="C665" s="771" t="s">
        <v>4146</v>
      </c>
      <c r="D665" s="772">
        <v>150</v>
      </c>
      <c r="E665" s="771" t="s">
        <v>2721</v>
      </c>
      <c r="F665" s="771" t="s">
        <v>2720</v>
      </c>
      <c r="G665" s="771" t="s">
        <v>3071</v>
      </c>
      <c r="I665" t="str">
        <f t="shared" si="10"/>
        <v>Direct</v>
      </c>
      <c r="J665" s="1444" t="s">
        <v>2721</v>
      </c>
    </row>
    <row r="666" spans="1:10">
      <c r="A666" s="770">
        <v>150045</v>
      </c>
      <c r="B666" s="771" t="s">
        <v>4087</v>
      </c>
      <c r="C666" s="771" t="s">
        <v>4088</v>
      </c>
      <c r="D666" s="772">
        <v>150</v>
      </c>
      <c r="E666" s="771" t="s">
        <v>2721</v>
      </c>
      <c r="F666" s="771" t="s">
        <v>2720</v>
      </c>
      <c r="G666" s="771" t="s">
        <v>3071</v>
      </c>
      <c r="I666" t="str">
        <f t="shared" si="10"/>
        <v>Direct</v>
      </c>
      <c r="J666" s="1444" t="s">
        <v>2721</v>
      </c>
    </row>
    <row r="667" spans="1:10">
      <c r="A667" s="770">
        <v>150046</v>
      </c>
      <c r="B667" s="771" t="s">
        <v>4147</v>
      </c>
      <c r="C667" s="771" t="s">
        <v>4148</v>
      </c>
      <c r="D667" s="772">
        <v>150</v>
      </c>
      <c r="E667" s="771" t="s">
        <v>2721</v>
      </c>
      <c r="F667" s="771" t="s">
        <v>2720</v>
      </c>
      <c r="G667" s="771" t="s">
        <v>3071</v>
      </c>
      <c r="I667" t="str">
        <f t="shared" si="10"/>
        <v>Direct</v>
      </c>
      <c r="J667" s="1444" t="s">
        <v>2721</v>
      </c>
    </row>
    <row r="668" spans="1:10">
      <c r="A668" s="770">
        <v>150047</v>
      </c>
      <c r="B668" s="771" t="s">
        <v>4149</v>
      </c>
      <c r="C668" s="771" t="s">
        <v>281</v>
      </c>
      <c r="D668" s="772">
        <v>150</v>
      </c>
      <c r="E668" s="771" t="s">
        <v>2721</v>
      </c>
      <c r="F668" s="771" t="s">
        <v>2720</v>
      </c>
      <c r="G668" s="771" t="s">
        <v>3071</v>
      </c>
      <c r="I668" t="str">
        <f t="shared" si="10"/>
        <v>Direct</v>
      </c>
      <c r="J668" s="1444" t="s">
        <v>2721</v>
      </c>
    </row>
    <row r="669" spans="1:10">
      <c r="A669" s="794"/>
      <c r="B669" s="795" t="s">
        <v>4068</v>
      </c>
      <c r="C669" s="795" t="s">
        <v>4069</v>
      </c>
      <c r="D669" s="796">
        <v>140</v>
      </c>
      <c r="E669" s="795" t="s">
        <v>2721</v>
      </c>
      <c r="F669" s="795" t="s">
        <v>2720</v>
      </c>
      <c r="G669" s="795" t="s">
        <v>3071</v>
      </c>
      <c r="I669" t="str">
        <f t="shared" si="10"/>
        <v>Direct</v>
      </c>
      <c r="J669" s="1446" t="s">
        <v>2721</v>
      </c>
    </row>
    <row r="670" spans="1:10">
      <c r="A670" s="794"/>
      <c r="B670" s="795" t="s">
        <v>4008</v>
      </c>
      <c r="C670" s="795" t="s">
        <v>4070</v>
      </c>
      <c r="D670" s="796">
        <v>140</v>
      </c>
      <c r="E670" s="795" t="s">
        <v>2721</v>
      </c>
      <c r="F670" s="795" t="s">
        <v>2720</v>
      </c>
      <c r="G670" s="795" t="s">
        <v>3071</v>
      </c>
      <c r="I670" t="str">
        <f t="shared" si="10"/>
        <v>Direct</v>
      </c>
      <c r="J670" s="1446" t="s">
        <v>2721</v>
      </c>
    </row>
    <row r="671" spans="1:10">
      <c r="A671" s="797">
        <v>100023</v>
      </c>
      <c r="B671" s="798" t="s">
        <v>4150</v>
      </c>
      <c r="C671" s="798" t="s">
        <v>4151</v>
      </c>
      <c r="D671" s="799">
        <v>165</v>
      </c>
      <c r="E671" s="798" t="s">
        <v>2908</v>
      </c>
      <c r="F671" s="798" t="s">
        <v>2722</v>
      </c>
      <c r="G671" s="798" t="s">
        <v>3071</v>
      </c>
      <c r="I671" t="str">
        <f t="shared" si="10"/>
        <v>TAP</v>
      </c>
      <c r="J671" s="1447" t="s">
        <v>2723</v>
      </c>
    </row>
    <row r="672" spans="1:10">
      <c r="A672" s="797">
        <v>100024</v>
      </c>
      <c r="B672" s="798" t="s">
        <v>4160</v>
      </c>
      <c r="C672" s="798" t="s">
        <v>4161</v>
      </c>
      <c r="D672" s="799">
        <v>162</v>
      </c>
      <c r="E672" s="798" t="s">
        <v>2909</v>
      </c>
      <c r="F672" s="798" t="s">
        <v>2722</v>
      </c>
      <c r="G672" s="798" t="s">
        <v>3071</v>
      </c>
      <c r="I672" t="str">
        <f t="shared" si="10"/>
        <v>BTC</v>
      </c>
      <c r="J672" s="1447" t="s">
        <v>2726</v>
      </c>
    </row>
    <row r="673" spans="1:10">
      <c r="A673" s="797">
        <v>100026</v>
      </c>
      <c r="B673" s="798" t="s">
        <v>4152</v>
      </c>
      <c r="C673" s="798" t="s">
        <v>4153</v>
      </c>
      <c r="D673" s="799">
        <v>101</v>
      </c>
      <c r="E673" s="798" t="s">
        <v>4497</v>
      </c>
      <c r="F673" s="798" t="s">
        <v>2722</v>
      </c>
      <c r="G673" s="798" t="s">
        <v>3071</v>
      </c>
      <c r="I673" t="str">
        <f t="shared" si="10"/>
        <v>TMP</v>
      </c>
      <c r="J673" s="1447" t="s">
        <v>2724</v>
      </c>
    </row>
    <row r="674" spans="1:10">
      <c r="A674" s="797">
        <v>120001</v>
      </c>
      <c r="B674" s="798" t="s">
        <v>4154</v>
      </c>
      <c r="C674" s="798" t="s">
        <v>4155</v>
      </c>
      <c r="D674" s="799">
        <v>160</v>
      </c>
      <c r="E674" s="798" t="s">
        <v>4498</v>
      </c>
      <c r="F674" s="798" t="s">
        <v>2722</v>
      </c>
      <c r="G674" s="798" t="s">
        <v>3071</v>
      </c>
      <c r="I674" t="str">
        <f t="shared" si="10"/>
        <v>TYL</v>
      </c>
      <c r="J674" s="1447" t="s">
        <v>2725</v>
      </c>
    </row>
    <row r="675" spans="1:10">
      <c r="A675" s="797">
        <v>120002</v>
      </c>
      <c r="B675" s="798" t="s">
        <v>4160</v>
      </c>
      <c r="C675" s="798" t="s">
        <v>4161</v>
      </c>
      <c r="D675" s="799">
        <v>162</v>
      </c>
      <c r="E675" s="798" t="s">
        <v>2909</v>
      </c>
      <c r="F675" s="798" t="s">
        <v>2722</v>
      </c>
      <c r="G675" s="798" t="s">
        <v>3071</v>
      </c>
      <c r="I675" t="str">
        <f t="shared" si="10"/>
        <v>BTC</v>
      </c>
      <c r="J675" s="1447" t="s">
        <v>2726</v>
      </c>
    </row>
    <row r="676" spans="1:10">
      <c r="A676" s="797">
        <v>120003</v>
      </c>
      <c r="B676" s="798" t="s">
        <v>4150</v>
      </c>
      <c r="C676" s="798" t="s">
        <v>4151</v>
      </c>
      <c r="D676" s="799">
        <v>165</v>
      </c>
      <c r="E676" s="798" t="s">
        <v>2908</v>
      </c>
      <c r="F676" s="798" t="s">
        <v>2722</v>
      </c>
      <c r="G676" s="798" t="s">
        <v>3071</v>
      </c>
      <c r="I676" t="str">
        <f t="shared" si="10"/>
        <v>TAP</v>
      </c>
      <c r="J676" s="1447" t="s">
        <v>2723</v>
      </c>
    </row>
    <row r="677" spans="1:10">
      <c r="A677" s="797">
        <v>120010</v>
      </c>
      <c r="B677" s="798" t="s">
        <v>4152</v>
      </c>
      <c r="C677" s="798" t="s">
        <v>4153</v>
      </c>
      <c r="D677" s="799">
        <v>101</v>
      </c>
      <c r="E677" s="798" t="s">
        <v>4497</v>
      </c>
      <c r="F677" s="798" t="s">
        <v>2722</v>
      </c>
      <c r="G677" s="798" t="s">
        <v>3071</v>
      </c>
      <c r="I677" t="str">
        <f t="shared" si="10"/>
        <v>TMP</v>
      </c>
      <c r="J677" s="1447" t="s">
        <v>2724</v>
      </c>
    </row>
    <row r="678" spans="1:10">
      <c r="A678" s="797">
        <v>120049</v>
      </c>
      <c r="B678" s="798" t="s">
        <v>4150</v>
      </c>
      <c r="C678" s="798" t="s">
        <v>4151</v>
      </c>
      <c r="D678" s="799">
        <v>165</v>
      </c>
      <c r="E678" s="798" t="s">
        <v>2908</v>
      </c>
      <c r="F678" s="798" t="s">
        <v>2722</v>
      </c>
      <c r="G678" s="798" t="s">
        <v>3071</v>
      </c>
      <c r="I678" t="str">
        <f t="shared" si="10"/>
        <v>TAP</v>
      </c>
      <c r="J678" s="1447" t="s">
        <v>2723</v>
      </c>
    </row>
    <row r="679" spans="1:10">
      <c r="A679" s="797">
        <v>120050</v>
      </c>
      <c r="B679" s="798" t="s">
        <v>4150</v>
      </c>
      <c r="C679" s="798" t="s">
        <v>4151</v>
      </c>
      <c r="D679" s="799">
        <v>165</v>
      </c>
      <c r="E679" s="798" t="s">
        <v>2908</v>
      </c>
      <c r="F679" s="798" t="s">
        <v>2722</v>
      </c>
      <c r="G679" s="798" t="s">
        <v>3071</v>
      </c>
      <c r="I679" t="str">
        <f t="shared" si="10"/>
        <v>TAP</v>
      </c>
      <c r="J679" s="1447" t="s">
        <v>2723</v>
      </c>
    </row>
    <row r="680" spans="1:10">
      <c r="A680" s="797">
        <v>120054</v>
      </c>
      <c r="B680" s="798" t="s">
        <v>4150</v>
      </c>
      <c r="C680" s="798" t="s">
        <v>4151</v>
      </c>
      <c r="D680" s="799">
        <v>165</v>
      </c>
      <c r="E680" s="798" t="s">
        <v>2908</v>
      </c>
      <c r="F680" s="798" t="s">
        <v>2722</v>
      </c>
      <c r="G680" s="798" t="s">
        <v>3071</v>
      </c>
      <c r="I680" t="str">
        <f t="shared" si="10"/>
        <v>TAP</v>
      </c>
      <c r="J680" s="1447" t="s">
        <v>2723</v>
      </c>
    </row>
    <row r="681" spans="1:10">
      <c r="A681" s="797">
        <v>120068</v>
      </c>
      <c r="B681" s="798" t="s">
        <v>4160</v>
      </c>
      <c r="C681" s="798" t="s">
        <v>4161</v>
      </c>
      <c r="D681" s="799">
        <v>162</v>
      </c>
      <c r="E681" s="798" t="s">
        <v>2909</v>
      </c>
      <c r="F681" s="798" t="s">
        <v>2722</v>
      </c>
      <c r="G681" s="798" t="s">
        <v>3071</v>
      </c>
      <c r="I681" t="str">
        <f t="shared" si="10"/>
        <v>BTC</v>
      </c>
      <c r="J681" s="1447" t="s">
        <v>2726</v>
      </c>
    </row>
    <row r="682" spans="1:10">
      <c r="A682" s="797">
        <v>120113</v>
      </c>
      <c r="B682" s="798" t="s">
        <v>4160</v>
      </c>
      <c r="C682" s="798" t="s">
        <v>4161</v>
      </c>
      <c r="D682" s="799">
        <v>162</v>
      </c>
      <c r="E682" s="798" t="s">
        <v>2909</v>
      </c>
      <c r="F682" s="798" t="s">
        <v>2722</v>
      </c>
      <c r="G682" s="798" t="s">
        <v>3071</v>
      </c>
      <c r="I682" t="str">
        <f t="shared" si="10"/>
        <v>BTC</v>
      </c>
      <c r="J682" s="1447" t="s">
        <v>2726</v>
      </c>
    </row>
    <row r="683" spans="1:10">
      <c r="A683" s="797">
        <v>120115</v>
      </c>
      <c r="B683" s="798" t="s">
        <v>4150</v>
      </c>
      <c r="C683" s="798" t="s">
        <v>4151</v>
      </c>
      <c r="D683" s="799">
        <v>165</v>
      </c>
      <c r="E683" s="798" t="s">
        <v>2908</v>
      </c>
      <c r="F683" s="798" t="s">
        <v>2722</v>
      </c>
      <c r="G683" s="798" t="s">
        <v>3071</v>
      </c>
      <c r="I683" t="str">
        <f t="shared" si="10"/>
        <v>TAP</v>
      </c>
      <c r="J683" s="1447" t="s">
        <v>2723</v>
      </c>
    </row>
    <row r="684" spans="1:10">
      <c r="A684" s="802">
        <v>100018</v>
      </c>
      <c r="B684" s="803" t="s">
        <v>4162</v>
      </c>
      <c r="C684" s="803" t="s">
        <v>4163</v>
      </c>
      <c r="D684" s="804">
        <v>100</v>
      </c>
      <c r="E684" s="803" t="s">
        <v>2727</v>
      </c>
      <c r="F684" s="803" t="s">
        <v>2711</v>
      </c>
      <c r="G684" s="803" t="s">
        <v>3071</v>
      </c>
      <c r="I684" t="str">
        <f t="shared" si="10"/>
        <v>CTW</v>
      </c>
      <c r="J684" s="1448" t="s">
        <v>2727</v>
      </c>
    </row>
    <row r="685" spans="1:10">
      <c r="A685" s="805">
        <v>120007</v>
      </c>
      <c r="B685" s="806" t="s">
        <v>4164</v>
      </c>
      <c r="C685" s="806" t="s">
        <v>4165</v>
      </c>
      <c r="D685" s="807">
        <v>160</v>
      </c>
      <c r="E685" s="806" t="s">
        <v>2711</v>
      </c>
      <c r="F685" s="806" t="s">
        <v>2711</v>
      </c>
      <c r="G685" s="806" t="s">
        <v>3071</v>
      </c>
      <c r="I685" t="str">
        <f t="shared" si="10"/>
        <v>Other</v>
      </c>
      <c r="J685" s="1449" t="s">
        <v>2728</v>
      </c>
    </row>
    <row r="686" spans="1:10">
      <c r="A686" s="805">
        <v>120008</v>
      </c>
      <c r="B686" s="806" t="s">
        <v>4166</v>
      </c>
      <c r="C686" s="806" t="s">
        <v>4167</v>
      </c>
      <c r="D686" s="807">
        <v>101</v>
      </c>
      <c r="E686" s="806" t="s">
        <v>2711</v>
      </c>
      <c r="F686" s="806" t="s">
        <v>2711</v>
      </c>
      <c r="G686" s="806" t="s">
        <v>3071</v>
      </c>
      <c r="I686" t="str">
        <f t="shared" si="10"/>
        <v>Other</v>
      </c>
      <c r="J686" s="1449" t="s">
        <v>2728</v>
      </c>
    </row>
    <row r="687" spans="1:10">
      <c r="A687" s="805">
        <v>120009</v>
      </c>
      <c r="B687" s="806" t="s">
        <v>4168</v>
      </c>
      <c r="C687" s="806" t="s">
        <v>4169</v>
      </c>
      <c r="D687" s="807">
        <v>101</v>
      </c>
      <c r="E687" s="806" t="s">
        <v>2711</v>
      </c>
      <c r="F687" s="806" t="s">
        <v>2711</v>
      </c>
      <c r="G687" s="806" t="s">
        <v>3071</v>
      </c>
      <c r="I687" t="str">
        <f t="shared" si="10"/>
        <v>Other</v>
      </c>
      <c r="J687" s="1449" t="s">
        <v>2728</v>
      </c>
    </row>
    <row r="688" spans="1:10">
      <c r="A688" s="805">
        <v>120011</v>
      </c>
      <c r="B688" s="806" t="s">
        <v>4162</v>
      </c>
      <c r="C688" s="806" t="s">
        <v>4163</v>
      </c>
      <c r="D688" s="807">
        <v>160</v>
      </c>
      <c r="E688" s="806" t="s">
        <v>2727</v>
      </c>
      <c r="F688" s="806" t="s">
        <v>2711</v>
      </c>
      <c r="G688" s="806" t="s">
        <v>3071</v>
      </c>
      <c r="I688" t="str">
        <f t="shared" si="10"/>
        <v>CTW</v>
      </c>
      <c r="J688" s="1449" t="s">
        <v>2727</v>
      </c>
    </row>
    <row r="689" spans="1:10">
      <c r="A689" s="805">
        <v>120022</v>
      </c>
      <c r="B689" s="806" t="s">
        <v>4170</v>
      </c>
      <c r="C689" s="806" t="s">
        <v>4171</v>
      </c>
      <c r="D689" s="807">
        <v>101</v>
      </c>
      <c r="E689" s="806" t="s">
        <v>2711</v>
      </c>
      <c r="F689" s="806" t="s">
        <v>2711</v>
      </c>
      <c r="G689" s="806" t="s">
        <v>3071</v>
      </c>
      <c r="I689" t="str">
        <f t="shared" si="10"/>
        <v>Other</v>
      </c>
      <c r="J689" s="1449" t="s">
        <v>2728</v>
      </c>
    </row>
    <row r="690" spans="1:10">
      <c r="A690" s="805">
        <v>120032</v>
      </c>
      <c r="B690" s="806" t="s">
        <v>4172</v>
      </c>
      <c r="C690" s="806" t="s">
        <v>4173</v>
      </c>
      <c r="D690" s="807">
        <v>101</v>
      </c>
      <c r="E690" s="806" t="s">
        <v>2711</v>
      </c>
      <c r="F690" s="806" t="s">
        <v>2711</v>
      </c>
      <c r="G690" s="806" t="s">
        <v>3071</v>
      </c>
      <c r="I690" t="str">
        <f t="shared" si="10"/>
        <v>Other</v>
      </c>
      <c r="J690" s="1449" t="s">
        <v>2728</v>
      </c>
    </row>
    <row r="691" spans="1:10">
      <c r="A691" s="805">
        <v>120033</v>
      </c>
      <c r="B691" s="806" t="s">
        <v>4174</v>
      </c>
      <c r="C691" s="806" t="s">
        <v>4175</v>
      </c>
      <c r="D691" s="807">
        <v>160</v>
      </c>
      <c r="E691" s="806" t="s">
        <v>2711</v>
      </c>
      <c r="F691" s="806" t="s">
        <v>2711</v>
      </c>
      <c r="G691" s="806" t="s">
        <v>3071</v>
      </c>
      <c r="I691" t="str">
        <f t="shared" si="10"/>
        <v>Other</v>
      </c>
      <c r="J691" s="1449" t="s">
        <v>2728</v>
      </c>
    </row>
    <row r="692" spans="1:10">
      <c r="A692" s="805">
        <v>120042</v>
      </c>
      <c r="B692" s="806" t="s">
        <v>4176</v>
      </c>
      <c r="C692" s="806" t="s">
        <v>4177</v>
      </c>
      <c r="D692" s="807">
        <v>160</v>
      </c>
      <c r="E692" s="806" t="s">
        <v>2711</v>
      </c>
      <c r="F692" s="806" t="s">
        <v>2711</v>
      </c>
      <c r="G692" s="806" t="s">
        <v>3071</v>
      </c>
      <c r="I692" t="str">
        <f t="shared" si="10"/>
        <v>Other</v>
      </c>
      <c r="J692" s="1449" t="s">
        <v>2728</v>
      </c>
    </row>
    <row r="693" spans="1:10">
      <c r="A693" s="805">
        <v>120046</v>
      </c>
      <c r="B693" s="806" t="s">
        <v>4178</v>
      </c>
      <c r="C693" s="806" t="s">
        <v>4163</v>
      </c>
      <c r="D693" s="807">
        <v>160</v>
      </c>
      <c r="E693" s="806" t="s">
        <v>2727</v>
      </c>
      <c r="F693" s="806" t="s">
        <v>2711</v>
      </c>
      <c r="G693" s="806" t="s">
        <v>3071</v>
      </c>
      <c r="I693" t="str">
        <f t="shared" si="10"/>
        <v>CTW</v>
      </c>
      <c r="J693" s="1449" t="s">
        <v>2727</v>
      </c>
    </row>
    <row r="694" spans="1:10">
      <c r="A694" s="805">
        <v>120048</v>
      </c>
      <c r="B694" s="806" t="s">
        <v>4179</v>
      </c>
      <c r="C694" s="806" t="s">
        <v>4180</v>
      </c>
      <c r="D694" s="807">
        <v>160</v>
      </c>
      <c r="E694" s="806" t="s">
        <v>2711</v>
      </c>
      <c r="F694" s="806" t="s">
        <v>2711</v>
      </c>
      <c r="G694" s="806" t="s">
        <v>3071</v>
      </c>
      <c r="I694" t="str">
        <f t="shared" si="10"/>
        <v>Other</v>
      </c>
      <c r="J694" s="1449" t="s">
        <v>2728</v>
      </c>
    </row>
    <row r="695" spans="1:10">
      <c r="A695" s="805">
        <v>120060</v>
      </c>
      <c r="B695" s="806" t="s">
        <v>4181</v>
      </c>
      <c r="C695" s="806" t="s">
        <v>4182</v>
      </c>
      <c r="D695" s="807">
        <v>160</v>
      </c>
      <c r="E695" s="806" t="s">
        <v>2711</v>
      </c>
      <c r="F695" s="806" t="s">
        <v>2711</v>
      </c>
      <c r="G695" s="806" t="s">
        <v>3071</v>
      </c>
      <c r="I695" t="str">
        <f t="shared" si="10"/>
        <v>Other</v>
      </c>
      <c r="J695" s="1449" t="s">
        <v>2728</v>
      </c>
    </row>
    <row r="696" spans="1:10">
      <c r="A696" s="805">
        <v>120063</v>
      </c>
      <c r="B696" s="806" t="s">
        <v>3060</v>
      </c>
      <c r="C696" s="806" t="s">
        <v>4183</v>
      </c>
      <c r="D696" s="807">
        <v>160</v>
      </c>
      <c r="E696" s="806" t="s">
        <v>2711</v>
      </c>
      <c r="F696" s="806" t="s">
        <v>2711</v>
      </c>
      <c r="G696" s="806" t="s">
        <v>3071</v>
      </c>
      <c r="I696" t="str">
        <f t="shared" si="10"/>
        <v>Other</v>
      </c>
      <c r="J696" s="1449" t="s">
        <v>2728</v>
      </c>
    </row>
    <row r="697" spans="1:10">
      <c r="A697" s="805">
        <v>120066</v>
      </c>
      <c r="B697" s="806" t="s">
        <v>3246</v>
      </c>
      <c r="C697" s="806" t="s">
        <v>4165</v>
      </c>
      <c r="D697" s="807">
        <v>160</v>
      </c>
      <c r="E697" s="806" t="s">
        <v>2711</v>
      </c>
      <c r="F697" s="806" t="s">
        <v>2711</v>
      </c>
      <c r="G697" s="806" t="s">
        <v>3071</v>
      </c>
      <c r="I697" t="str">
        <f t="shared" si="10"/>
        <v>Other</v>
      </c>
      <c r="J697" s="1449" t="s">
        <v>2728</v>
      </c>
    </row>
    <row r="698" spans="1:10">
      <c r="A698" s="805">
        <v>120069</v>
      </c>
      <c r="B698" s="806" t="s">
        <v>4184</v>
      </c>
      <c r="C698" s="806" t="s">
        <v>4185</v>
      </c>
      <c r="D698" s="807">
        <v>101</v>
      </c>
      <c r="E698" s="806" t="s">
        <v>2711</v>
      </c>
      <c r="F698" s="806" t="s">
        <v>2711</v>
      </c>
      <c r="G698" s="806" t="s">
        <v>3071</v>
      </c>
      <c r="I698" t="str">
        <f t="shared" si="10"/>
        <v>Other</v>
      </c>
      <c r="J698" s="1449" t="s">
        <v>2728</v>
      </c>
    </row>
    <row r="699" spans="1:10">
      <c r="A699" s="805">
        <v>120071</v>
      </c>
      <c r="B699" s="806" t="s">
        <v>4186</v>
      </c>
      <c r="C699" s="806" t="s">
        <v>4187</v>
      </c>
      <c r="D699" s="807">
        <v>160</v>
      </c>
      <c r="E699" s="806" t="s">
        <v>2711</v>
      </c>
      <c r="F699" s="806" t="s">
        <v>2711</v>
      </c>
      <c r="G699" s="806" t="s">
        <v>3071</v>
      </c>
      <c r="I699" t="str">
        <f t="shared" si="10"/>
        <v>Other</v>
      </c>
      <c r="J699" s="1449" t="s">
        <v>2728</v>
      </c>
    </row>
    <row r="700" spans="1:10">
      <c r="A700" s="805">
        <v>120073</v>
      </c>
      <c r="B700" s="806" t="s">
        <v>4188</v>
      </c>
      <c r="C700" s="806" t="s">
        <v>4189</v>
      </c>
      <c r="D700" s="807">
        <v>160</v>
      </c>
      <c r="E700" s="806" t="s">
        <v>2711</v>
      </c>
      <c r="F700" s="806" t="s">
        <v>2711</v>
      </c>
      <c r="G700" s="806" t="s">
        <v>3071</v>
      </c>
      <c r="I700" t="str">
        <f t="shared" si="10"/>
        <v>Other</v>
      </c>
      <c r="J700" s="1449" t="s">
        <v>2728</v>
      </c>
    </row>
    <row r="701" spans="1:10">
      <c r="A701" s="805">
        <v>120076</v>
      </c>
      <c r="B701" s="806" t="s">
        <v>4190</v>
      </c>
      <c r="C701" s="806" t="s">
        <v>4191</v>
      </c>
      <c r="D701" s="807">
        <v>160</v>
      </c>
      <c r="E701" s="806" t="s">
        <v>2711</v>
      </c>
      <c r="F701" s="806" t="s">
        <v>2711</v>
      </c>
      <c r="G701" s="806" t="s">
        <v>3071</v>
      </c>
      <c r="I701" t="str">
        <f t="shared" si="10"/>
        <v>Other</v>
      </c>
      <c r="J701" s="1449" t="s">
        <v>2728</v>
      </c>
    </row>
    <row r="702" spans="1:10">
      <c r="A702" s="805">
        <v>120077</v>
      </c>
      <c r="B702" s="806" t="s">
        <v>4192</v>
      </c>
      <c r="C702" s="806" t="s">
        <v>4193</v>
      </c>
      <c r="D702" s="807">
        <v>160</v>
      </c>
      <c r="E702" s="806" t="s">
        <v>2711</v>
      </c>
      <c r="F702" s="806" t="s">
        <v>2711</v>
      </c>
      <c r="G702" s="806" t="s">
        <v>3071</v>
      </c>
      <c r="I702" t="str">
        <f t="shared" si="10"/>
        <v>Other</v>
      </c>
      <c r="J702" s="1449" t="s">
        <v>2728</v>
      </c>
    </row>
    <row r="703" spans="1:10">
      <c r="A703" s="805">
        <v>120078</v>
      </c>
      <c r="B703" s="806" t="s">
        <v>4194</v>
      </c>
      <c r="C703" s="806" t="s">
        <v>4195</v>
      </c>
      <c r="D703" s="807">
        <v>164</v>
      </c>
      <c r="E703" s="806" t="s">
        <v>2711</v>
      </c>
      <c r="F703" s="806" t="s">
        <v>2711</v>
      </c>
      <c r="G703" s="806" t="s">
        <v>3071</v>
      </c>
      <c r="I703" t="str">
        <f t="shared" si="10"/>
        <v>Other</v>
      </c>
      <c r="J703" s="1449" t="s">
        <v>2728</v>
      </c>
    </row>
    <row r="704" spans="1:10">
      <c r="A704" s="805">
        <v>120079</v>
      </c>
      <c r="B704" s="806" t="s">
        <v>4196</v>
      </c>
      <c r="C704" s="806" t="s">
        <v>4197</v>
      </c>
      <c r="D704" s="807">
        <v>160</v>
      </c>
      <c r="E704" s="806" t="s">
        <v>2711</v>
      </c>
      <c r="F704" s="806" t="s">
        <v>2711</v>
      </c>
      <c r="G704" s="806" t="s">
        <v>3071</v>
      </c>
      <c r="I704" t="str">
        <f t="shared" si="10"/>
        <v>Other</v>
      </c>
      <c r="J704" s="1449" t="s">
        <v>2728</v>
      </c>
    </row>
    <row r="705" spans="1:10">
      <c r="A705" s="805">
        <v>120081</v>
      </c>
      <c r="B705" s="806" t="s">
        <v>4198</v>
      </c>
      <c r="C705" s="806" t="s">
        <v>4199</v>
      </c>
      <c r="D705" s="807">
        <v>160</v>
      </c>
      <c r="E705" s="806" t="s">
        <v>2711</v>
      </c>
      <c r="F705" s="806" t="s">
        <v>2711</v>
      </c>
      <c r="G705" s="806" t="s">
        <v>3071</v>
      </c>
      <c r="I705" t="str">
        <f t="shared" si="10"/>
        <v>Other</v>
      </c>
      <c r="J705" s="1449" t="s">
        <v>2728</v>
      </c>
    </row>
    <row r="706" spans="1:10">
      <c r="A706" s="805">
        <v>120084</v>
      </c>
      <c r="B706" s="806" t="s">
        <v>4200</v>
      </c>
      <c r="C706" s="806" t="s">
        <v>4201</v>
      </c>
      <c r="D706" s="807">
        <v>160</v>
      </c>
      <c r="E706" s="806" t="s">
        <v>2711</v>
      </c>
      <c r="F706" s="806" t="s">
        <v>2711</v>
      </c>
      <c r="G706" s="806" t="s">
        <v>3071</v>
      </c>
      <c r="I706" t="str">
        <f t="shared" si="10"/>
        <v>Other</v>
      </c>
      <c r="J706" s="1449" t="s">
        <v>2728</v>
      </c>
    </row>
    <row r="707" spans="1:10">
      <c r="A707" s="805">
        <v>120085</v>
      </c>
      <c r="B707" s="806" t="s">
        <v>4202</v>
      </c>
      <c r="C707" s="806" t="s">
        <v>4203</v>
      </c>
      <c r="D707" s="807">
        <v>160</v>
      </c>
      <c r="E707" s="806" t="s">
        <v>2711</v>
      </c>
      <c r="F707" s="806" t="s">
        <v>2711</v>
      </c>
      <c r="G707" s="806" t="s">
        <v>3071</v>
      </c>
      <c r="I707" t="str">
        <f t="shared" ref="I707:I745" si="11">IF(ISNUMBER(SEARCH("-",J707)),RIGHT(J707,LEN(J707)-SEARCH("-",J707)),J707)</f>
        <v>Other</v>
      </c>
      <c r="J707" s="1449" t="s">
        <v>2728</v>
      </c>
    </row>
    <row r="708" spans="1:10">
      <c r="A708" s="805">
        <v>120086</v>
      </c>
      <c r="B708" s="806" t="s">
        <v>4204</v>
      </c>
      <c r="C708" s="806" t="s">
        <v>4205</v>
      </c>
      <c r="D708" s="807">
        <v>101</v>
      </c>
      <c r="E708" s="806" t="s">
        <v>2711</v>
      </c>
      <c r="F708" s="806" t="s">
        <v>2711</v>
      </c>
      <c r="G708" s="806" t="s">
        <v>3071</v>
      </c>
      <c r="I708" t="str">
        <f t="shared" si="11"/>
        <v>Other</v>
      </c>
      <c r="J708" s="1449" t="s">
        <v>2728</v>
      </c>
    </row>
    <row r="709" spans="1:10">
      <c r="A709" s="805">
        <v>120088</v>
      </c>
      <c r="B709" s="806" t="s">
        <v>4206</v>
      </c>
      <c r="C709" s="806" t="s">
        <v>4207</v>
      </c>
      <c r="D709" s="807">
        <v>101</v>
      </c>
      <c r="E709" s="806" t="s">
        <v>2711</v>
      </c>
      <c r="F709" s="806" t="s">
        <v>2711</v>
      </c>
      <c r="G709" s="806" t="s">
        <v>3071</v>
      </c>
      <c r="I709" t="str">
        <f t="shared" si="11"/>
        <v>Other</v>
      </c>
      <c r="J709" s="1449" t="s">
        <v>2728</v>
      </c>
    </row>
    <row r="710" spans="1:10">
      <c r="A710" s="805">
        <v>120089</v>
      </c>
      <c r="B710" s="806" t="s">
        <v>4208</v>
      </c>
      <c r="C710" s="806" t="s">
        <v>4209</v>
      </c>
      <c r="D710" s="807">
        <v>160</v>
      </c>
      <c r="E710" s="806" t="s">
        <v>2711</v>
      </c>
      <c r="F710" s="806" t="s">
        <v>2711</v>
      </c>
      <c r="G710" s="806" t="s">
        <v>3071</v>
      </c>
      <c r="I710" t="str">
        <f t="shared" si="11"/>
        <v>Other</v>
      </c>
      <c r="J710" s="1449" t="s">
        <v>2728</v>
      </c>
    </row>
    <row r="711" spans="1:10">
      <c r="A711" s="805">
        <v>120090</v>
      </c>
      <c r="B711" s="806" t="s">
        <v>4210</v>
      </c>
      <c r="C711" s="806" t="s">
        <v>4211</v>
      </c>
      <c r="D711" s="807">
        <v>160</v>
      </c>
      <c r="E711" s="806" t="s">
        <v>2711</v>
      </c>
      <c r="F711" s="806" t="s">
        <v>2711</v>
      </c>
      <c r="G711" s="806" t="s">
        <v>3071</v>
      </c>
      <c r="I711" t="str">
        <f t="shared" si="11"/>
        <v>Other</v>
      </c>
      <c r="J711" s="1449" t="s">
        <v>2728</v>
      </c>
    </row>
    <row r="712" spans="1:10">
      <c r="A712" s="805">
        <v>120092</v>
      </c>
      <c r="B712" s="806" t="s">
        <v>4212</v>
      </c>
      <c r="C712" s="806" t="s">
        <v>4213</v>
      </c>
      <c r="D712" s="807">
        <v>160</v>
      </c>
      <c r="E712" s="806" t="s">
        <v>2711</v>
      </c>
      <c r="F712" s="806" t="s">
        <v>2711</v>
      </c>
      <c r="G712" s="806" t="s">
        <v>3071</v>
      </c>
      <c r="I712" t="str">
        <f t="shared" si="11"/>
        <v>Other</v>
      </c>
      <c r="J712" s="1449" t="s">
        <v>2728</v>
      </c>
    </row>
    <row r="713" spans="1:10">
      <c r="A713" s="805">
        <v>120093</v>
      </c>
      <c r="B713" s="806" t="s">
        <v>4214</v>
      </c>
      <c r="C713" s="806" t="s">
        <v>4215</v>
      </c>
      <c r="D713" s="807">
        <v>160</v>
      </c>
      <c r="E713" s="806" t="s">
        <v>2711</v>
      </c>
      <c r="F713" s="806" t="s">
        <v>2711</v>
      </c>
      <c r="G713" s="806" t="s">
        <v>3071</v>
      </c>
      <c r="I713" t="str">
        <f t="shared" si="11"/>
        <v>Other</v>
      </c>
      <c r="J713" s="1449" t="s">
        <v>2728</v>
      </c>
    </row>
    <row r="714" spans="1:10">
      <c r="A714" s="805">
        <v>120094</v>
      </c>
      <c r="B714" s="806" t="s">
        <v>4216</v>
      </c>
      <c r="C714" s="806" t="s">
        <v>4217</v>
      </c>
      <c r="D714" s="807">
        <v>160</v>
      </c>
      <c r="E714" s="806" t="s">
        <v>2711</v>
      </c>
      <c r="F714" s="806" t="s">
        <v>2711</v>
      </c>
      <c r="G714" s="806" t="s">
        <v>3071</v>
      </c>
      <c r="I714" t="str">
        <f t="shared" si="11"/>
        <v>Other</v>
      </c>
      <c r="J714" s="1449" t="s">
        <v>2728</v>
      </c>
    </row>
    <row r="715" spans="1:10">
      <c r="A715" s="805">
        <v>120095</v>
      </c>
      <c r="B715" s="806" t="s">
        <v>3246</v>
      </c>
      <c r="C715" s="806" t="s">
        <v>4218</v>
      </c>
      <c r="D715" s="807">
        <v>160</v>
      </c>
      <c r="E715" s="806" t="s">
        <v>2711</v>
      </c>
      <c r="F715" s="806" t="s">
        <v>2711</v>
      </c>
      <c r="G715" s="806" t="s">
        <v>3071</v>
      </c>
      <c r="I715" t="str">
        <f t="shared" si="11"/>
        <v>Other</v>
      </c>
      <c r="J715" s="1449" t="s">
        <v>2728</v>
      </c>
    </row>
    <row r="716" spans="1:10">
      <c r="A716" s="805">
        <v>120097</v>
      </c>
      <c r="B716" s="806" t="s">
        <v>4219</v>
      </c>
      <c r="C716" s="806" t="s">
        <v>4220</v>
      </c>
      <c r="D716" s="807">
        <v>160</v>
      </c>
      <c r="E716" s="806" t="s">
        <v>2711</v>
      </c>
      <c r="F716" s="806" t="s">
        <v>2711</v>
      </c>
      <c r="G716" s="806" t="s">
        <v>3071</v>
      </c>
      <c r="I716" t="str">
        <f t="shared" si="11"/>
        <v>Other</v>
      </c>
      <c r="J716" s="1449" t="s">
        <v>2728</v>
      </c>
    </row>
    <row r="717" spans="1:10">
      <c r="A717" s="805">
        <v>120100</v>
      </c>
      <c r="B717" s="806" t="s">
        <v>4221</v>
      </c>
      <c r="C717" s="806" t="s">
        <v>4222</v>
      </c>
      <c r="D717" s="807">
        <v>160</v>
      </c>
      <c r="E717" s="806" t="s">
        <v>2711</v>
      </c>
      <c r="F717" s="806" t="s">
        <v>2711</v>
      </c>
      <c r="G717" s="806" t="s">
        <v>3071</v>
      </c>
      <c r="I717" t="str">
        <f t="shared" si="11"/>
        <v>Other</v>
      </c>
      <c r="J717" s="1449" t="s">
        <v>2728</v>
      </c>
    </row>
    <row r="718" spans="1:10">
      <c r="A718" s="805">
        <v>120101</v>
      </c>
      <c r="B718" s="806" t="s">
        <v>4223</v>
      </c>
      <c r="C718" s="806" t="s">
        <v>4224</v>
      </c>
      <c r="D718" s="807">
        <v>160</v>
      </c>
      <c r="E718" s="806" t="s">
        <v>2711</v>
      </c>
      <c r="F718" s="806" t="s">
        <v>2711</v>
      </c>
      <c r="G718" s="806" t="s">
        <v>3071</v>
      </c>
      <c r="I718" t="str">
        <f t="shared" si="11"/>
        <v>Other</v>
      </c>
      <c r="J718" s="1449" t="s">
        <v>2728</v>
      </c>
    </row>
    <row r="719" spans="1:10">
      <c r="A719" s="805">
        <v>120102</v>
      </c>
      <c r="B719" s="806"/>
      <c r="C719" s="806" t="s">
        <v>4225</v>
      </c>
      <c r="D719" s="807">
        <v>160</v>
      </c>
      <c r="E719" s="806" t="s">
        <v>2711</v>
      </c>
      <c r="F719" s="806" t="s">
        <v>2711</v>
      </c>
      <c r="G719" s="806" t="s">
        <v>3071</v>
      </c>
      <c r="I719" t="str">
        <f t="shared" si="11"/>
        <v>Other</v>
      </c>
      <c r="J719" s="1449" t="s">
        <v>2728</v>
      </c>
    </row>
    <row r="720" spans="1:10">
      <c r="A720" s="805">
        <v>120103</v>
      </c>
      <c r="B720" s="806" t="s">
        <v>3246</v>
      </c>
      <c r="C720" s="806" t="s">
        <v>4226</v>
      </c>
      <c r="D720" s="807">
        <v>160</v>
      </c>
      <c r="E720" s="806" t="s">
        <v>2711</v>
      </c>
      <c r="F720" s="806" t="s">
        <v>2711</v>
      </c>
      <c r="G720" s="806" t="s">
        <v>3071</v>
      </c>
      <c r="I720" t="str">
        <f t="shared" si="11"/>
        <v>Other</v>
      </c>
      <c r="J720" s="1449" t="s">
        <v>2728</v>
      </c>
    </row>
    <row r="721" spans="1:10">
      <c r="A721" s="805">
        <v>120105</v>
      </c>
      <c r="B721" s="806" t="s">
        <v>4227</v>
      </c>
      <c r="C721" s="806" t="s">
        <v>4228</v>
      </c>
      <c r="D721" s="807">
        <v>160</v>
      </c>
      <c r="E721" s="806" t="s">
        <v>2711</v>
      </c>
      <c r="F721" s="806" t="s">
        <v>2711</v>
      </c>
      <c r="G721" s="806" t="s">
        <v>3071</v>
      </c>
      <c r="I721" t="str">
        <f t="shared" si="11"/>
        <v>Other</v>
      </c>
      <c r="J721" s="1449" t="s">
        <v>2728</v>
      </c>
    </row>
    <row r="722" spans="1:10">
      <c r="A722" s="805">
        <v>120106</v>
      </c>
      <c r="B722" s="806" t="s">
        <v>4229</v>
      </c>
      <c r="C722" s="806" t="s">
        <v>4230</v>
      </c>
      <c r="D722" s="807">
        <v>160</v>
      </c>
      <c r="E722" s="806" t="s">
        <v>2711</v>
      </c>
      <c r="F722" s="806" t="s">
        <v>2711</v>
      </c>
      <c r="G722" s="806" t="s">
        <v>3071</v>
      </c>
      <c r="I722" t="str">
        <f t="shared" si="11"/>
        <v>Other</v>
      </c>
      <c r="J722" s="1449" t="s">
        <v>2728</v>
      </c>
    </row>
    <row r="723" spans="1:10">
      <c r="A723" s="805">
        <v>120107</v>
      </c>
      <c r="B723" s="806" t="s">
        <v>4231</v>
      </c>
      <c r="C723" s="806" t="s">
        <v>4232</v>
      </c>
      <c r="D723" s="807">
        <v>160</v>
      </c>
      <c r="E723" s="806" t="s">
        <v>2711</v>
      </c>
      <c r="F723" s="806" t="s">
        <v>2711</v>
      </c>
      <c r="G723" s="806" t="s">
        <v>3071</v>
      </c>
      <c r="I723" t="str">
        <f t="shared" si="11"/>
        <v>Other</v>
      </c>
      <c r="J723" s="1449" t="s">
        <v>2728</v>
      </c>
    </row>
    <row r="724" spans="1:10">
      <c r="A724" s="805">
        <v>120108</v>
      </c>
      <c r="B724" s="806" t="s">
        <v>4233</v>
      </c>
      <c r="C724" s="806" t="s">
        <v>4234</v>
      </c>
      <c r="D724" s="807">
        <v>160</v>
      </c>
      <c r="E724" s="806" t="s">
        <v>2711</v>
      </c>
      <c r="F724" s="806" t="s">
        <v>2711</v>
      </c>
      <c r="G724" s="806" t="s">
        <v>3071</v>
      </c>
      <c r="I724" t="str">
        <f t="shared" si="11"/>
        <v>Other</v>
      </c>
      <c r="J724" s="1449" t="s">
        <v>2728</v>
      </c>
    </row>
    <row r="725" spans="1:10">
      <c r="A725" s="805">
        <v>120109</v>
      </c>
      <c r="B725" s="806" t="s">
        <v>4235</v>
      </c>
      <c r="C725" s="806" t="s">
        <v>4236</v>
      </c>
      <c r="D725" s="807">
        <v>160</v>
      </c>
      <c r="E725" s="806" t="s">
        <v>2711</v>
      </c>
      <c r="F725" s="806" t="s">
        <v>2711</v>
      </c>
      <c r="G725" s="806" t="s">
        <v>3071</v>
      </c>
      <c r="I725" t="str">
        <f t="shared" si="11"/>
        <v>Other</v>
      </c>
      <c r="J725" s="1449" t="s">
        <v>2728</v>
      </c>
    </row>
    <row r="726" spans="1:10">
      <c r="A726" s="805">
        <v>120110</v>
      </c>
      <c r="B726" s="806" t="s">
        <v>4237</v>
      </c>
      <c r="C726" s="806" t="s">
        <v>4238</v>
      </c>
      <c r="D726" s="807">
        <v>160</v>
      </c>
      <c r="E726" s="806" t="s">
        <v>2711</v>
      </c>
      <c r="F726" s="806" t="s">
        <v>2711</v>
      </c>
      <c r="G726" s="806" t="s">
        <v>3071</v>
      </c>
      <c r="I726" t="str">
        <f t="shared" si="11"/>
        <v>Other</v>
      </c>
      <c r="J726" s="1449" t="s">
        <v>2728</v>
      </c>
    </row>
    <row r="727" spans="1:10">
      <c r="A727" s="805">
        <v>120111</v>
      </c>
      <c r="B727" s="806" t="s">
        <v>4239</v>
      </c>
      <c r="C727" s="806" t="s">
        <v>4240</v>
      </c>
      <c r="D727" s="807">
        <v>160</v>
      </c>
      <c r="E727" s="806" t="s">
        <v>2711</v>
      </c>
      <c r="F727" s="806" t="s">
        <v>2711</v>
      </c>
      <c r="G727" s="806" t="s">
        <v>3071</v>
      </c>
      <c r="I727" t="str">
        <f t="shared" si="11"/>
        <v>Other</v>
      </c>
      <c r="J727" s="1449" t="s">
        <v>2728</v>
      </c>
    </row>
    <row r="728" spans="1:10">
      <c r="A728" s="805">
        <v>120114</v>
      </c>
      <c r="B728" s="806" t="s">
        <v>4241</v>
      </c>
      <c r="C728" s="806" t="s">
        <v>4242</v>
      </c>
      <c r="D728" s="807">
        <v>160</v>
      </c>
      <c r="E728" s="806" t="s">
        <v>2711</v>
      </c>
      <c r="F728" s="806" t="s">
        <v>2711</v>
      </c>
      <c r="G728" s="806" t="s">
        <v>3071</v>
      </c>
      <c r="I728" t="str">
        <f t="shared" si="11"/>
        <v>Other</v>
      </c>
      <c r="J728" s="1449" t="s">
        <v>2728</v>
      </c>
    </row>
    <row r="729" spans="1:10">
      <c r="A729" s="805">
        <v>120116</v>
      </c>
      <c r="B729" s="806" t="s">
        <v>4243</v>
      </c>
      <c r="C729" s="806" t="s">
        <v>4244</v>
      </c>
      <c r="D729" s="807">
        <v>101</v>
      </c>
      <c r="E729" s="806" t="s">
        <v>2711</v>
      </c>
      <c r="F729" s="806" t="s">
        <v>2711</v>
      </c>
      <c r="G729" s="806" t="s">
        <v>3071</v>
      </c>
      <c r="I729" t="str">
        <f t="shared" si="11"/>
        <v>Other</v>
      </c>
      <c r="J729" s="1449" t="s">
        <v>2728</v>
      </c>
    </row>
    <row r="730" spans="1:10">
      <c r="A730" s="805">
        <v>120117</v>
      </c>
      <c r="B730" s="806" t="s">
        <v>4245</v>
      </c>
      <c r="C730" s="806" t="s">
        <v>4246</v>
      </c>
      <c r="D730" s="807">
        <v>101</v>
      </c>
      <c r="E730" s="806" t="s">
        <v>2711</v>
      </c>
      <c r="F730" s="806" t="s">
        <v>2711</v>
      </c>
      <c r="G730" s="806" t="s">
        <v>3071</v>
      </c>
      <c r="I730" t="str">
        <f t="shared" si="11"/>
        <v>Other</v>
      </c>
      <c r="J730" s="1449" t="s">
        <v>2728</v>
      </c>
    </row>
    <row r="731" spans="1:10">
      <c r="A731" s="805">
        <v>120118</v>
      </c>
      <c r="B731" s="806" t="s">
        <v>4247</v>
      </c>
      <c r="C731" s="806" t="s">
        <v>4248</v>
      </c>
      <c r="D731" s="807">
        <v>101</v>
      </c>
      <c r="E731" s="806" t="s">
        <v>2711</v>
      </c>
      <c r="F731" s="806" t="s">
        <v>2711</v>
      </c>
      <c r="G731" s="806" t="s">
        <v>3071</v>
      </c>
      <c r="I731" t="str">
        <f t="shared" si="11"/>
        <v>Other</v>
      </c>
      <c r="J731" s="1449" t="s">
        <v>2728</v>
      </c>
    </row>
    <row r="732" spans="1:10">
      <c r="A732" s="805">
        <v>120119</v>
      </c>
      <c r="B732" s="806" t="s">
        <v>4176</v>
      </c>
      <c r="C732" s="806" t="s">
        <v>4249</v>
      </c>
      <c r="D732" s="807">
        <v>101</v>
      </c>
      <c r="E732" s="806" t="s">
        <v>2711</v>
      </c>
      <c r="F732" s="806" t="s">
        <v>2711</v>
      </c>
      <c r="G732" s="806" t="s">
        <v>3071</v>
      </c>
      <c r="I732" t="str">
        <f t="shared" si="11"/>
        <v>Other</v>
      </c>
      <c r="J732" s="1449" t="s">
        <v>2728</v>
      </c>
    </row>
    <row r="733" spans="1:10">
      <c r="A733" s="805">
        <v>120120</v>
      </c>
      <c r="B733" s="806" t="s">
        <v>3527</v>
      </c>
      <c r="C733" s="806" t="s">
        <v>3528</v>
      </c>
      <c r="D733" s="807">
        <v>101</v>
      </c>
      <c r="E733" s="806" t="s">
        <v>2711</v>
      </c>
      <c r="F733" s="806" t="s">
        <v>2711</v>
      </c>
      <c r="G733" s="806" t="s">
        <v>3071</v>
      </c>
      <c r="I733" t="str">
        <f t="shared" si="11"/>
        <v>Other</v>
      </c>
      <c r="J733" s="1449" t="s">
        <v>2728</v>
      </c>
    </row>
    <row r="734" spans="1:10">
      <c r="A734" s="805">
        <v>120122</v>
      </c>
      <c r="B734" s="806" t="s">
        <v>4250</v>
      </c>
      <c r="C734" s="806" t="s">
        <v>4251</v>
      </c>
      <c r="D734" s="807">
        <v>101</v>
      </c>
      <c r="E734" s="806" t="s">
        <v>2711</v>
      </c>
      <c r="F734" s="806" t="s">
        <v>2711</v>
      </c>
      <c r="G734" s="806" t="s">
        <v>3071</v>
      </c>
      <c r="I734" t="str">
        <f t="shared" si="11"/>
        <v>Other</v>
      </c>
      <c r="J734" s="1449" t="s">
        <v>2728</v>
      </c>
    </row>
    <row r="735" spans="1:10">
      <c r="A735" s="805">
        <v>120123</v>
      </c>
      <c r="B735" s="806" t="s">
        <v>4252</v>
      </c>
      <c r="C735" s="806" t="s">
        <v>4253</v>
      </c>
      <c r="D735" s="807">
        <v>160</v>
      </c>
      <c r="E735" s="806" t="s">
        <v>2711</v>
      </c>
      <c r="F735" s="806" t="s">
        <v>2711</v>
      </c>
      <c r="G735" s="806" t="s">
        <v>3071</v>
      </c>
      <c r="I735" t="str">
        <f t="shared" si="11"/>
        <v>Other</v>
      </c>
      <c r="J735" s="1449" t="s">
        <v>2728</v>
      </c>
    </row>
    <row r="736" spans="1:10">
      <c r="A736" s="805">
        <v>120124</v>
      </c>
      <c r="B736" s="806" t="s">
        <v>4254</v>
      </c>
      <c r="C736" s="806" t="s">
        <v>4255</v>
      </c>
      <c r="D736" s="807">
        <v>101</v>
      </c>
      <c r="E736" s="806" t="s">
        <v>2711</v>
      </c>
      <c r="F736" s="806" t="s">
        <v>2711</v>
      </c>
      <c r="G736" s="806" t="s">
        <v>3071</v>
      </c>
      <c r="I736" t="str">
        <f t="shared" si="11"/>
        <v>Other</v>
      </c>
      <c r="J736" s="1449" t="s">
        <v>2728</v>
      </c>
    </row>
    <row r="737" spans="1:10">
      <c r="A737" s="805">
        <v>120125</v>
      </c>
      <c r="B737" s="806" t="s">
        <v>4256</v>
      </c>
      <c r="C737" s="806" t="s">
        <v>4257</v>
      </c>
      <c r="D737" s="807">
        <v>101</v>
      </c>
      <c r="E737" s="806" t="s">
        <v>2711</v>
      </c>
      <c r="F737" s="806" t="s">
        <v>2711</v>
      </c>
      <c r="G737" s="806" t="s">
        <v>3071</v>
      </c>
      <c r="I737" t="str">
        <f t="shared" si="11"/>
        <v>Other</v>
      </c>
      <c r="J737" s="1449" t="s">
        <v>2728</v>
      </c>
    </row>
    <row r="738" spans="1:10">
      <c r="A738" s="805">
        <v>120126</v>
      </c>
      <c r="B738" s="806" t="s">
        <v>4258</v>
      </c>
      <c r="C738" s="806" t="s">
        <v>4259</v>
      </c>
      <c r="D738" s="807">
        <v>101</v>
      </c>
      <c r="E738" s="806" t="s">
        <v>2711</v>
      </c>
      <c r="F738" s="806" t="s">
        <v>2711</v>
      </c>
      <c r="G738" s="806" t="s">
        <v>3071</v>
      </c>
      <c r="I738" t="str">
        <f t="shared" si="11"/>
        <v>Other</v>
      </c>
      <c r="J738" s="1449" t="s">
        <v>2728</v>
      </c>
    </row>
    <row r="739" spans="1:10">
      <c r="A739" s="805">
        <v>120127</v>
      </c>
      <c r="B739" s="806" t="s">
        <v>4260</v>
      </c>
      <c r="C739" s="806" t="s">
        <v>4261</v>
      </c>
      <c r="D739" s="807">
        <v>101</v>
      </c>
      <c r="E739" s="806" t="s">
        <v>2711</v>
      </c>
      <c r="F739" s="806" t="s">
        <v>2711</v>
      </c>
      <c r="G739" s="806" t="s">
        <v>3071</v>
      </c>
      <c r="I739" t="str">
        <f t="shared" si="11"/>
        <v>Other</v>
      </c>
      <c r="J739" s="1449" t="s">
        <v>2728</v>
      </c>
    </row>
    <row r="740" spans="1:10">
      <c r="A740" s="805">
        <v>120128</v>
      </c>
      <c r="B740" s="806" t="s">
        <v>4262</v>
      </c>
      <c r="C740" s="806" t="s">
        <v>4263</v>
      </c>
      <c r="D740" s="807">
        <v>101</v>
      </c>
      <c r="E740" s="806" t="s">
        <v>2711</v>
      </c>
      <c r="F740" s="806" t="s">
        <v>2711</v>
      </c>
      <c r="G740" s="806" t="s">
        <v>3071</v>
      </c>
      <c r="I740" t="str">
        <f t="shared" si="11"/>
        <v>Other</v>
      </c>
      <c r="J740" s="1449" t="s">
        <v>2728</v>
      </c>
    </row>
    <row r="741" spans="1:10">
      <c r="A741" s="805">
        <v>120129</v>
      </c>
      <c r="B741" s="806" t="s">
        <v>4264</v>
      </c>
      <c r="C741" s="806" t="s">
        <v>4265</v>
      </c>
      <c r="D741" s="807">
        <v>101</v>
      </c>
      <c r="E741" s="806" t="s">
        <v>2711</v>
      </c>
      <c r="F741" s="806" t="s">
        <v>2711</v>
      </c>
      <c r="G741" s="806" t="s">
        <v>3071</v>
      </c>
      <c r="I741" t="str">
        <f t="shared" si="11"/>
        <v>Other</v>
      </c>
      <c r="J741" s="1449" t="s">
        <v>2728</v>
      </c>
    </row>
    <row r="742" spans="1:10">
      <c r="A742" s="805">
        <v>120130</v>
      </c>
      <c r="B742" s="806" t="s">
        <v>4266</v>
      </c>
      <c r="C742" s="806" t="s">
        <v>4267</v>
      </c>
      <c r="D742" s="807">
        <v>101</v>
      </c>
      <c r="E742" s="806" t="s">
        <v>2711</v>
      </c>
      <c r="F742" s="806" t="s">
        <v>2711</v>
      </c>
      <c r="G742" s="806" t="s">
        <v>3071</v>
      </c>
      <c r="I742" t="str">
        <f t="shared" si="11"/>
        <v>Other</v>
      </c>
      <c r="J742" s="1449" t="s">
        <v>2728</v>
      </c>
    </row>
    <row r="743" spans="1:10">
      <c r="A743" s="805">
        <v>120131</v>
      </c>
      <c r="B743" s="806" t="s">
        <v>4268</v>
      </c>
      <c r="C743" s="806" t="s">
        <v>4269</v>
      </c>
      <c r="D743" s="807">
        <v>101</v>
      </c>
      <c r="E743" s="806" t="s">
        <v>2711</v>
      </c>
      <c r="F743" s="806" t="s">
        <v>2711</v>
      </c>
      <c r="G743" s="806" t="s">
        <v>3071</v>
      </c>
      <c r="I743" t="str">
        <f t="shared" si="11"/>
        <v>Other</v>
      </c>
      <c r="J743" s="1449" t="s">
        <v>2728</v>
      </c>
    </row>
    <row r="744" spans="1:10">
      <c r="A744" s="805">
        <v>199998</v>
      </c>
      <c r="B744" s="806" t="s">
        <v>4270</v>
      </c>
      <c r="C744" s="806" t="s">
        <v>4271</v>
      </c>
      <c r="D744" s="807">
        <v>160</v>
      </c>
      <c r="E744" s="806" t="s">
        <v>2711</v>
      </c>
      <c r="F744" s="806" t="s">
        <v>2711</v>
      </c>
      <c r="G744" s="806" t="s">
        <v>3071</v>
      </c>
      <c r="I744" t="str">
        <f t="shared" si="11"/>
        <v>Other</v>
      </c>
      <c r="J744" s="1449" t="s">
        <v>2728</v>
      </c>
    </row>
    <row r="745" spans="1:10">
      <c r="A745" s="805">
        <v>199999</v>
      </c>
      <c r="B745" s="806" t="s">
        <v>4272</v>
      </c>
      <c r="C745" s="806" t="s">
        <v>4273</v>
      </c>
      <c r="D745" s="807">
        <v>160</v>
      </c>
      <c r="E745" s="806" t="s">
        <v>2711</v>
      </c>
      <c r="F745" s="806" t="s">
        <v>2711</v>
      </c>
      <c r="G745" s="806" t="s">
        <v>3071</v>
      </c>
      <c r="I745" t="str">
        <f t="shared" si="11"/>
        <v>Other</v>
      </c>
      <c r="J745" s="1449" t="s">
        <v>2728</v>
      </c>
    </row>
    <row r="746" spans="1:10">
      <c r="A746" s="1450"/>
      <c r="B746" s="1451"/>
      <c r="C746" s="1451"/>
      <c r="D746" s="1452"/>
      <c r="E746" s="1451"/>
      <c r="F746" s="1451"/>
      <c r="G746" s="145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15</vt:i4>
      </vt:variant>
    </vt:vector>
  </HeadingPairs>
  <TitlesOfParts>
    <vt:vector size="32" baseType="lpstr">
      <vt:lpstr>bakMapping code</vt:lpstr>
      <vt:lpstr>Plan Sale by Class</vt:lpstr>
      <vt:lpstr>Plan Sale by Customer</vt:lpstr>
      <vt:lpstr>BKK</vt:lpstr>
      <vt:lpstr>UPCOUNTRY</vt:lpstr>
      <vt:lpstr>Project Agent</vt:lpstr>
      <vt:lpstr>Sale Data</vt:lpstr>
      <vt:lpstr>Report 1</vt:lpstr>
      <vt:lpstr>Report 2</vt:lpstr>
      <vt:lpstr>Report 3</vt:lpstr>
      <vt:lpstr>Report 4</vt:lpstr>
      <vt:lpstr>Report 5</vt:lpstr>
      <vt:lpstr>Report 6</vt:lpstr>
      <vt:lpstr>Report 7</vt:lpstr>
      <vt:lpstr>Sheet1</vt:lpstr>
      <vt:lpstr>Mapping Class</vt:lpstr>
      <vt:lpstr>Mapping Code</vt:lpstr>
      <vt:lpstr>BKK!Print_Area</vt:lpstr>
      <vt:lpstr>'Plan Sale by Class'!Print_Area</vt:lpstr>
      <vt:lpstr>'Project Agent'!Print_Area</vt:lpstr>
      <vt:lpstr>'Report 6'!Print_Area</vt:lpstr>
      <vt:lpstr>'Report 7'!Print_Area</vt:lpstr>
      <vt:lpstr>UPCOUNTRY!Print_Area</vt:lpstr>
      <vt:lpstr>BKK!Print_Titles</vt:lpstr>
      <vt:lpstr>'Plan Sale by Class'!Print_Titles</vt:lpstr>
      <vt:lpstr>'Plan Sale by Customer'!Print_Titles</vt:lpstr>
      <vt:lpstr>'Project Agent'!Print_Titles</vt:lpstr>
      <vt:lpstr>'Report 6'!Print_Titles</vt:lpstr>
      <vt:lpstr>'Sale Data'!Print_Titles</vt:lpstr>
      <vt:lpstr>UPCOUNTRY!Print_Titles</vt:lpstr>
      <vt:lpstr>SALE</vt:lpstr>
      <vt:lpstr>SCG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ANURAT YONGPRUKSA</dc:creator>
  <cp:lastModifiedBy>yazaki</cp:lastModifiedBy>
  <cp:lastPrinted>2017-03-02T03:47:39Z</cp:lastPrinted>
  <dcterms:created xsi:type="dcterms:W3CDTF">2016-07-06T08:36:10Z</dcterms:created>
  <dcterms:modified xsi:type="dcterms:W3CDTF">2017-03-23T08:29:44Z</dcterms:modified>
</cp:coreProperties>
</file>